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"/>
    </mc:Choice>
  </mc:AlternateContent>
  <xr:revisionPtr revIDLastSave="2186" documentId="11_80236890E3CACE6883900D1841EA65218F4CC17C" xr6:coauthVersionLast="47" xr6:coauthVersionMax="47" xr10:uidLastSave="{C0BCC4FB-725A-4EE5-87F5-6218DBCFACE0}"/>
  <bookViews>
    <workbookView xWindow="-108" yWindow="-108" windowWidth="23256" windowHeight="13896" firstSheet="11" activeTab="13" xr2:uid="{00000000-000D-0000-FFFF-FFFF00000000}"/>
  </bookViews>
  <sheets>
    <sheet name="summary_pivot" sheetId="1" r:id="rId1"/>
    <sheet name="all_runs" sheetId="2" r:id="rId2"/>
    <sheet name="deltas_exp07" sheetId="3" r:id="rId3"/>
    <sheet name="deltas_exp07_aug" sheetId="4" r:id="rId4"/>
    <sheet name="paired_tests" sheetId="5" r:id="rId5"/>
    <sheet name="variant_summary" sheetId="6" r:id="rId6"/>
    <sheet name="experiment_details" sheetId="7" r:id="rId7"/>
    <sheet name="documentation" sheetId="8" r:id="rId8"/>
    <sheet name="Sheet2" sheetId="10" r:id="rId9"/>
    <sheet name="Model comparison summary" sheetId="11" r:id="rId10"/>
    <sheet name="Model Selection Effects" sheetId="12" r:id="rId11"/>
    <sheet name="Method wilcoxon Comparison" sheetId="14" r:id="rId12"/>
    <sheet name="Method Test Calc" sheetId="15" state="hidden" r:id="rId13"/>
    <sheet name="Model Wilcoxon Comparison" sheetId="16" r:id="rId14"/>
    <sheet name="Model Test Calc" sheetId="17" state="hidden" r:id="rId1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SKiXLsnKNkzIdmSpCRnF5tc9NxTv1r5OnmLyfLvJ+u4="/>
    </ext>
  </extLst>
</workbook>
</file>

<file path=xl/calcChain.xml><?xml version="1.0" encoding="utf-8"?>
<calcChain xmlns="http://schemas.openxmlformats.org/spreadsheetml/2006/main">
  <c r="G314" i="17" l="1"/>
  <c r="H314" i="17"/>
  <c r="I314" i="17"/>
  <c r="J314" i="17"/>
  <c r="K314" i="17"/>
  <c r="L314" i="17"/>
  <c r="M314" i="17"/>
  <c r="N314" i="17"/>
  <c r="O314" i="17"/>
  <c r="P314" i="17"/>
  <c r="Q314" i="17"/>
  <c r="R314" i="17"/>
  <c r="S314" i="17"/>
  <c r="T314" i="17"/>
  <c r="U314" i="17"/>
  <c r="V314" i="17"/>
  <c r="W314" i="17"/>
  <c r="X314" i="17"/>
  <c r="Y314" i="17"/>
  <c r="Z314" i="17"/>
  <c r="G315" i="17"/>
  <c r="H315" i="17"/>
  <c r="I315" i="17"/>
  <c r="J315" i="17"/>
  <c r="K315" i="17"/>
  <c r="L315" i="17"/>
  <c r="M315" i="17"/>
  <c r="N315" i="17"/>
  <c r="O315" i="17"/>
  <c r="P315" i="17"/>
  <c r="Q315" i="17"/>
  <c r="R315" i="17"/>
  <c r="S315" i="17"/>
  <c r="T315" i="17"/>
  <c r="U315" i="17"/>
  <c r="V315" i="17"/>
  <c r="W315" i="17"/>
  <c r="X315" i="17"/>
  <c r="Y315" i="17"/>
  <c r="Z315" i="17"/>
  <c r="G316" i="17"/>
  <c r="H316" i="17"/>
  <c r="I316" i="17"/>
  <c r="J316" i="17"/>
  <c r="K316" i="17"/>
  <c r="L316" i="17"/>
  <c r="M316" i="17"/>
  <c r="N316" i="17"/>
  <c r="O316" i="17"/>
  <c r="P316" i="17"/>
  <c r="Q316" i="17"/>
  <c r="R316" i="17"/>
  <c r="S316" i="17"/>
  <c r="T316" i="17"/>
  <c r="U316" i="17"/>
  <c r="V316" i="17"/>
  <c r="W316" i="17"/>
  <c r="X316" i="17"/>
  <c r="Y316" i="17"/>
  <c r="Z316" i="17"/>
  <c r="G317" i="17"/>
  <c r="H317" i="17"/>
  <c r="I317" i="17"/>
  <c r="J317" i="17"/>
  <c r="K317" i="17"/>
  <c r="L317" i="17"/>
  <c r="M317" i="17"/>
  <c r="N317" i="17"/>
  <c r="O317" i="17"/>
  <c r="P317" i="17"/>
  <c r="Q317" i="17"/>
  <c r="R317" i="17"/>
  <c r="S317" i="17"/>
  <c r="T317" i="17"/>
  <c r="U317" i="17"/>
  <c r="V317" i="17"/>
  <c r="W317" i="17"/>
  <c r="X317" i="17"/>
  <c r="Y317" i="17"/>
  <c r="Z317" i="17"/>
  <c r="G318" i="17"/>
  <c r="H318" i="17"/>
  <c r="I318" i="17"/>
  <c r="J318" i="17"/>
  <c r="K318" i="17"/>
  <c r="L318" i="17"/>
  <c r="M318" i="17"/>
  <c r="N318" i="17"/>
  <c r="O318" i="17"/>
  <c r="P318" i="17"/>
  <c r="Q318" i="17"/>
  <c r="R318" i="17"/>
  <c r="S318" i="17"/>
  <c r="T318" i="17"/>
  <c r="U318" i="17"/>
  <c r="V318" i="17"/>
  <c r="W318" i="17"/>
  <c r="X318" i="17"/>
  <c r="Y318" i="17"/>
  <c r="Z318" i="17"/>
  <c r="G319" i="17"/>
  <c r="H319" i="17"/>
  <c r="I319" i="17"/>
  <c r="J319" i="17"/>
  <c r="K319" i="17"/>
  <c r="L319" i="17"/>
  <c r="M319" i="17"/>
  <c r="N319" i="17"/>
  <c r="O319" i="17"/>
  <c r="P319" i="17"/>
  <c r="Q319" i="17"/>
  <c r="R319" i="17"/>
  <c r="S319" i="17"/>
  <c r="T319" i="17"/>
  <c r="U319" i="17"/>
  <c r="V319" i="17"/>
  <c r="W319" i="17"/>
  <c r="X319" i="17"/>
  <c r="Y319" i="17"/>
  <c r="Z319" i="17"/>
  <c r="G320" i="17"/>
  <c r="H320" i="17"/>
  <c r="I320" i="17"/>
  <c r="J320" i="17"/>
  <c r="K320" i="17"/>
  <c r="L320" i="17"/>
  <c r="M320" i="17"/>
  <c r="N320" i="17"/>
  <c r="O320" i="17"/>
  <c r="P320" i="17"/>
  <c r="Q320" i="17"/>
  <c r="R320" i="17"/>
  <c r="S320" i="17"/>
  <c r="T320" i="17"/>
  <c r="U320" i="17"/>
  <c r="V320" i="17"/>
  <c r="W320" i="17"/>
  <c r="X320" i="17"/>
  <c r="Y320" i="17"/>
  <c r="Z320" i="17"/>
  <c r="G321" i="17"/>
  <c r="H321" i="17"/>
  <c r="I321" i="17"/>
  <c r="J321" i="17"/>
  <c r="K321" i="17"/>
  <c r="L321" i="17"/>
  <c r="M321" i="17"/>
  <c r="N321" i="17"/>
  <c r="O321" i="17"/>
  <c r="P321" i="17"/>
  <c r="Q321" i="17"/>
  <c r="R321" i="17"/>
  <c r="S321" i="17"/>
  <c r="T321" i="17"/>
  <c r="U321" i="17"/>
  <c r="V321" i="17"/>
  <c r="W321" i="17"/>
  <c r="X321" i="17"/>
  <c r="Y321" i="17"/>
  <c r="Z321" i="17"/>
  <c r="G322" i="17"/>
  <c r="H322" i="17"/>
  <c r="I322" i="17"/>
  <c r="J322" i="17"/>
  <c r="K322" i="17"/>
  <c r="L322" i="17"/>
  <c r="M322" i="17"/>
  <c r="N322" i="17"/>
  <c r="O322" i="17"/>
  <c r="P322" i="17"/>
  <c r="Q322" i="17"/>
  <c r="R322" i="17"/>
  <c r="S322" i="17"/>
  <c r="T322" i="17"/>
  <c r="U322" i="17"/>
  <c r="V322" i="17"/>
  <c r="W322" i="17"/>
  <c r="X322" i="17"/>
  <c r="Y322" i="17"/>
  <c r="Z322" i="17"/>
  <c r="G323" i="17"/>
  <c r="H323" i="17"/>
  <c r="I323" i="17"/>
  <c r="J323" i="17"/>
  <c r="K323" i="17"/>
  <c r="L323" i="17"/>
  <c r="M323" i="17"/>
  <c r="N323" i="17"/>
  <c r="O323" i="17"/>
  <c r="P323" i="17"/>
  <c r="Q323" i="17"/>
  <c r="R323" i="17"/>
  <c r="S323" i="17"/>
  <c r="T323" i="17"/>
  <c r="U323" i="17"/>
  <c r="V323" i="17"/>
  <c r="W323" i="17"/>
  <c r="X323" i="17"/>
  <c r="Y323" i="17"/>
  <c r="Z323" i="17"/>
  <c r="G324" i="17"/>
  <c r="H324" i="17"/>
  <c r="I324" i="17"/>
  <c r="J324" i="17"/>
  <c r="K324" i="17"/>
  <c r="L324" i="17"/>
  <c r="M324" i="17"/>
  <c r="N324" i="17"/>
  <c r="O324" i="17"/>
  <c r="P324" i="17"/>
  <c r="Q324" i="17"/>
  <c r="R324" i="17"/>
  <c r="S324" i="17"/>
  <c r="T324" i="17"/>
  <c r="U324" i="17"/>
  <c r="V324" i="17"/>
  <c r="W324" i="17"/>
  <c r="X324" i="17"/>
  <c r="Y324" i="17"/>
  <c r="Z324" i="17"/>
  <c r="G325" i="17"/>
  <c r="H325" i="17"/>
  <c r="I325" i="17"/>
  <c r="J325" i="17"/>
  <c r="K325" i="17"/>
  <c r="L325" i="17"/>
  <c r="M325" i="17"/>
  <c r="N325" i="17"/>
  <c r="O325" i="17"/>
  <c r="P325" i="17"/>
  <c r="Q325" i="17"/>
  <c r="R325" i="17"/>
  <c r="S325" i="17"/>
  <c r="T325" i="17"/>
  <c r="U325" i="17"/>
  <c r="V325" i="17"/>
  <c r="W325" i="17"/>
  <c r="AQ325" i="17" s="1" a="1"/>
  <c r="AQ325" i="17" s="1"/>
  <c r="X325" i="17"/>
  <c r="Y325" i="17"/>
  <c r="Z325" i="17"/>
  <c r="G284" i="17"/>
  <c r="H284" i="17"/>
  <c r="I284" i="17"/>
  <c r="J284" i="17"/>
  <c r="K284" i="17"/>
  <c r="L284" i="17"/>
  <c r="M284" i="17"/>
  <c r="N284" i="17"/>
  <c r="O284" i="17"/>
  <c r="P284" i="17"/>
  <c r="Q284" i="17"/>
  <c r="R284" i="17"/>
  <c r="S284" i="17"/>
  <c r="T284" i="17"/>
  <c r="U284" i="17"/>
  <c r="V284" i="17"/>
  <c r="W284" i="17"/>
  <c r="X284" i="17"/>
  <c r="Y284" i="17"/>
  <c r="Z284" i="17"/>
  <c r="G285" i="17"/>
  <c r="H285" i="17"/>
  <c r="I285" i="17"/>
  <c r="J285" i="17"/>
  <c r="K285" i="17"/>
  <c r="L285" i="17"/>
  <c r="M285" i="17"/>
  <c r="N285" i="17"/>
  <c r="O285" i="17"/>
  <c r="P285" i="17"/>
  <c r="Q285" i="17"/>
  <c r="R285" i="17"/>
  <c r="S285" i="17"/>
  <c r="T285" i="17"/>
  <c r="U285" i="17"/>
  <c r="V285" i="17"/>
  <c r="W285" i="17"/>
  <c r="X285" i="17"/>
  <c r="Y285" i="17"/>
  <c r="Z285" i="17"/>
  <c r="G286" i="17"/>
  <c r="H286" i="17"/>
  <c r="I286" i="17"/>
  <c r="J286" i="17"/>
  <c r="K286" i="17"/>
  <c r="L286" i="17"/>
  <c r="M286" i="17"/>
  <c r="N286" i="17"/>
  <c r="O286" i="17"/>
  <c r="P286" i="17"/>
  <c r="Q286" i="17"/>
  <c r="R286" i="17"/>
  <c r="S286" i="17"/>
  <c r="T286" i="17"/>
  <c r="U286" i="17"/>
  <c r="V286" i="17"/>
  <c r="W286" i="17"/>
  <c r="X286" i="17"/>
  <c r="Y286" i="17"/>
  <c r="Z286" i="17"/>
  <c r="G287" i="17"/>
  <c r="H287" i="17"/>
  <c r="I287" i="17"/>
  <c r="J287" i="17"/>
  <c r="K287" i="17"/>
  <c r="L287" i="17"/>
  <c r="M287" i="17"/>
  <c r="N287" i="17"/>
  <c r="O287" i="17"/>
  <c r="P287" i="17"/>
  <c r="Q287" i="17"/>
  <c r="R287" i="17"/>
  <c r="S287" i="17"/>
  <c r="T287" i="17"/>
  <c r="U287" i="17"/>
  <c r="V287" i="17"/>
  <c r="W287" i="17"/>
  <c r="X287" i="17"/>
  <c r="Y287" i="17"/>
  <c r="Z287" i="17"/>
  <c r="G288" i="17"/>
  <c r="H288" i="17"/>
  <c r="I288" i="17"/>
  <c r="J288" i="17"/>
  <c r="K288" i="17"/>
  <c r="L288" i="17"/>
  <c r="M288" i="17"/>
  <c r="N288" i="17"/>
  <c r="O288" i="17"/>
  <c r="P288" i="17"/>
  <c r="Q288" i="17"/>
  <c r="R288" i="17"/>
  <c r="S288" i="17"/>
  <c r="T288" i="17"/>
  <c r="U288" i="17"/>
  <c r="V288" i="17"/>
  <c r="W288" i="17"/>
  <c r="X288" i="17"/>
  <c r="Y288" i="17"/>
  <c r="Z288" i="17"/>
  <c r="G289" i="17"/>
  <c r="H289" i="17"/>
  <c r="I289" i="17"/>
  <c r="J289" i="17"/>
  <c r="K289" i="17"/>
  <c r="L289" i="17"/>
  <c r="M289" i="17"/>
  <c r="N289" i="17"/>
  <c r="O289" i="17"/>
  <c r="P289" i="17"/>
  <c r="Q289" i="17"/>
  <c r="R289" i="17"/>
  <c r="S289" i="17"/>
  <c r="T289" i="17"/>
  <c r="U289" i="17"/>
  <c r="V289" i="17"/>
  <c r="W289" i="17"/>
  <c r="X289" i="17"/>
  <c r="Y289" i="17"/>
  <c r="Z289" i="17"/>
  <c r="G290" i="17"/>
  <c r="H290" i="17"/>
  <c r="I290" i="17"/>
  <c r="J290" i="17"/>
  <c r="K290" i="17"/>
  <c r="L290" i="17"/>
  <c r="M290" i="17"/>
  <c r="N290" i="17"/>
  <c r="O290" i="17"/>
  <c r="P290" i="17"/>
  <c r="Q290" i="17"/>
  <c r="R290" i="17"/>
  <c r="S290" i="17"/>
  <c r="T290" i="17"/>
  <c r="U290" i="17"/>
  <c r="V290" i="17"/>
  <c r="W290" i="17"/>
  <c r="X290" i="17"/>
  <c r="Y290" i="17"/>
  <c r="Z290" i="17"/>
  <c r="G291" i="17"/>
  <c r="H291" i="17"/>
  <c r="I291" i="17"/>
  <c r="J291" i="17"/>
  <c r="K291" i="17"/>
  <c r="L291" i="17"/>
  <c r="M291" i="17"/>
  <c r="N291" i="17"/>
  <c r="O291" i="17"/>
  <c r="P291" i="17"/>
  <c r="Q291" i="17"/>
  <c r="R291" i="17"/>
  <c r="S291" i="17"/>
  <c r="T291" i="17"/>
  <c r="U291" i="17"/>
  <c r="V291" i="17"/>
  <c r="W291" i="17"/>
  <c r="X291" i="17"/>
  <c r="Y291" i="17"/>
  <c r="Z291" i="17"/>
  <c r="G292" i="17"/>
  <c r="H292" i="17"/>
  <c r="I292" i="17"/>
  <c r="J292" i="17"/>
  <c r="K292" i="17"/>
  <c r="L292" i="17"/>
  <c r="M292" i="17"/>
  <c r="N292" i="17"/>
  <c r="O292" i="17"/>
  <c r="P292" i="17"/>
  <c r="Q292" i="17"/>
  <c r="R292" i="17"/>
  <c r="S292" i="17"/>
  <c r="T292" i="17"/>
  <c r="U292" i="17"/>
  <c r="V292" i="17"/>
  <c r="W292" i="17"/>
  <c r="X292" i="17"/>
  <c r="Y292" i="17"/>
  <c r="Z292" i="17"/>
  <c r="G293" i="17"/>
  <c r="H293" i="17"/>
  <c r="I293" i="17"/>
  <c r="J293" i="17"/>
  <c r="K293" i="17"/>
  <c r="L293" i="17"/>
  <c r="M293" i="17"/>
  <c r="N293" i="17"/>
  <c r="O293" i="17"/>
  <c r="P293" i="17"/>
  <c r="Q293" i="17"/>
  <c r="R293" i="17"/>
  <c r="S293" i="17"/>
  <c r="T293" i="17"/>
  <c r="U293" i="17"/>
  <c r="V293" i="17"/>
  <c r="W293" i="17"/>
  <c r="X293" i="17"/>
  <c r="Y293" i="17"/>
  <c r="Z293" i="17"/>
  <c r="G294" i="17"/>
  <c r="H294" i="17"/>
  <c r="I294" i="17"/>
  <c r="J294" i="17"/>
  <c r="K294" i="17"/>
  <c r="L294" i="17"/>
  <c r="M294" i="17"/>
  <c r="N294" i="17"/>
  <c r="O294" i="17"/>
  <c r="P294" i="17"/>
  <c r="Q294" i="17"/>
  <c r="R294" i="17"/>
  <c r="S294" i="17"/>
  <c r="T294" i="17"/>
  <c r="U294" i="17"/>
  <c r="V294" i="17"/>
  <c r="W294" i="17"/>
  <c r="X294" i="17"/>
  <c r="Y294" i="17"/>
  <c r="Z294" i="17"/>
  <c r="G295" i="17"/>
  <c r="H295" i="17"/>
  <c r="I295" i="17"/>
  <c r="J295" i="17"/>
  <c r="K295" i="17"/>
  <c r="L295" i="17"/>
  <c r="M295" i="17"/>
  <c r="AG295" i="17" s="1" a="1"/>
  <c r="AG295" i="17" s="1"/>
  <c r="N295" i="17"/>
  <c r="O295" i="17"/>
  <c r="P295" i="17"/>
  <c r="Q295" i="17"/>
  <c r="R295" i="17"/>
  <c r="S295" i="17"/>
  <c r="T295" i="17"/>
  <c r="U295" i="17"/>
  <c r="V295" i="17"/>
  <c r="W295" i="17"/>
  <c r="X295" i="17"/>
  <c r="Y295" i="17"/>
  <c r="Z295" i="17"/>
  <c r="G296" i="17"/>
  <c r="H296" i="17"/>
  <c r="I296" i="17"/>
  <c r="J296" i="17"/>
  <c r="K296" i="17"/>
  <c r="L296" i="17"/>
  <c r="M296" i="17"/>
  <c r="N296" i="17"/>
  <c r="O296" i="17"/>
  <c r="P296" i="17"/>
  <c r="Q296" i="17"/>
  <c r="R296" i="17"/>
  <c r="S296" i="17"/>
  <c r="T296" i="17"/>
  <c r="U296" i="17"/>
  <c r="V296" i="17"/>
  <c r="W296" i="17"/>
  <c r="X296" i="17"/>
  <c r="Y296" i="17"/>
  <c r="Z296" i="17"/>
  <c r="G297" i="17"/>
  <c r="H297" i="17"/>
  <c r="I297" i="17"/>
  <c r="J297" i="17"/>
  <c r="K297" i="17"/>
  <c r="L297" i="17"/>
  <c r="M297" i="17"/>
  <c r="N297" i="17"/>
  <c r="O297" i="17"/>
  <c r="P297" i="17"/>
  <c r="Q297" i="17"/>
  <c r="R297" i="17"/>
  <c r="S297" i="17"/>
  <c r="T297" i="17"/>
  <c r="U297" i="17"/>
  <c r="V297" i="17"/>
  <c r="W297" i="17"/>
  <c r="X297" i="17"/>
  <c r="Y297" i="17"/>
  <c r="Z297" i="17"/>
  <c r="G298" i="17"/>
  <c r="H298" i="17"/>
  <c r="I298" i="17"/>
  <c r="J298" i="17"/>
  <c r="K298" i="17"/>
  <c r="L298" i="17"/>
  <c r="M298" i="17"/>
  <c r="N298" i="17"/>
  <c r="O298" i="17"/>
  <c r="P298" i="17"/>
  <c r="Q298" i="17"/>
  <c r="R298" i="17"/>
  <c r="S298" i="17"/>
  <c r="T298" i="17"/>
  <c r="U298" i="17"/>
  <c r="V298" i="17"/>
  <c r="W298" i="17"/>
  <c r="X298" i="17"/>
  <c r="Y298" i="17"/>
  <c r="Z298" i="17"/>
  <c r="G299" i="17"/>
  <c r="H299" i="17"/>
  <c r="I299" i="17"/>
  <c r="J299" i="17"/>
  <c r="K299" i="17"/>
  <c r="L299" i="17"/>
  <c r="M299" i="17"/>
  <c r="N299" i="17"/>
  <c r="O299" i="17"/>
  <c r="P299" i="17"/>
  <c r="Q299" i="17"/>
  <c r="R299" i="17"/>
  <c r="S299" i="17"/>
  <c r="T299" i="17"/>
  <c r="U299" i="17"/>
  <c r="V299" i="17"/>
  <c r="W299" i="17"/>
  <c r="X299" i="17"/>
  <c r="Y299" i="17"/>
  <c r="Z299" i="17"/>
  <c r="G300" i="17"/>
  <c r="H300" i="17"/>
  <c r="I300" i="17"/>
  <c r="J300" i="17"/>
  <c r="K300" i="17"/>
  <c r="L300" i="17"/>
  <c r="M300" i="17"/>
  <c r="N300" i="17"/>
  <c r="O300" i="17"/>
  <c r="P300" i="17"/>
  <c r="Q300" i="17"/>
  <c r="R300" i="17"/>
  <c r="S300" i="17"/>
  <c r="T300" i="17"/>
  <c r="U300" i="17"/>
  <c r="V300" i="17"/>
  <c r="W300" i="17"/>
  <c r="X300" i="17"/>
  <c r="Y300" i="17"/>
  <c r="Z300" i="17"/>
  <c r="AT300" i="17" s="1" a="1"/>
  <c r="AT300" i="17" s="1"/>
  <c r="G301" i="17"/>
  <c r="H301" i="17"/>
  <c r="I301" i="17"/>
  <c r="J301" i="17"/>
  <c r="K301" i="17"/>
  <c r="L301" i="17"/>
  <c r="M301" i="17"/>
  <c r="N301" i="17"/>
  <c r="O301" i="17"/>
  <c r="P301" i="17"/>
  <c r="Q301" i="17"/>
  <c r="R301" i="17"/>
  <c r="S301" i="17"/>
  <c r="T301" i="17"/>
  <c r="U301" i="17"/>
  <c r="V301" i="17"/>
  <c r="W301" i="17"/>
  <c r="X301" i="17"/>
  <c r="Y301" i="17"/>
  <c r="Z301" i="17"/>
  <c r="G302" i="17"/>
  <c r="H302" i="17"/>
  <c r="I302" i="17"/>
  <c r="J302" i="17"/>
  <c r="K302" i="17"/>
  <c r="L302" i="17"/>
  <c r="M302" i="17"/>
  <c r="N302" i="17"/>
  <c r="O302" i="17"/>
  <c r="P302" i="17"/>
  <c r="Q302" i="17"/>
  <c r="R302" i="17"/>
  <c r="S302" i="17"/>
  <c r="T302" i="17"/>
  <c r="U302" i="17"/>
  <c r="V302" i="17"/>
  <c r="W302" i="17"/>
  <c r="X302" i="17"/>
  <c r="Y302" i="17"/>
  <c r="Z302" i="17"/>
  <c r="G303" i="17"/>
  <c r="H303" i="17"/>
  <c r="I303" i="17"/>
  <c r="J303" i="17"/>
  <c r="K303" i="17"/>
  <c r="L303" i="17"/>
  <c r="M303" i="17"/>
  <c r="N303" i="17"/>
  <c r="O303" i="17"/>
  <c r="P303" i="17"/>
  <c r="Q303" i="17"/>
  <c r="R303" i="17"/>
  <c r="S303" i="17"/>
  <c r="T303" i="17"/>
  <c r="U303" i="17"/>
  <c r="V303" i="17"/>
  <c r="W303" i="17"/>
  <c r="X303" i="17"/>
  <c r="Y303" i="17"/>
  <c r="Z303" i="17"/>
  <c r="G304" i="17"/>
  <c r="H304" i="17"/>
  <c r="I304" i="17"/>
  <c r="J304" i="17"/>
  <c r="K304" i="17"/>
  <c r="L304" i="17"/>
  <c r="M304" i="17"/>
  <c r="N304" i="17"/>
  <c r="O304" i="17"/>
  <c r="P304" i="17"/>
  <c r="Q304" i="17"/>
  <c r="R304" i="17"/>
  <c r="S304" i="17"/>
  <c r="T304" i="17"/>
  <c r="U304" i="17"/>
  <c r="V304" i="17"/>
  <c r="W304" i="17"/>
  <c r="X304" i="17"/>
  <c r="Y304" i="17"/>
  <c r="Z304" i="17"/>
  <c r="G305" i="17"/>
  <c r="H305" i="17"/>
  <c r="I305" i="17"/>
  <c r="J305" i="17"/>
  <c r="K305" i="17"/>
  <c r="L305" i="17"/>
  <c r="M305" i="17"/>
  <c r="N305" i="17"/>
  <c r="O305" i="17"/>
  <c r="P305" i="17"/>
  <c r="Q305" i="17"/>
  <c r="R305" i="17"/>
  <c r="S305" i="17"/>
  <c r="T305" i="17"/>
  <c r="U305" i="17"/>
  <c r="V305" i="17"/>
  <c r="W305" i="17"/>
  <c r="X305" i="17"/>
  <c r="Y305" i="17"/>
  <c r="Z305" i="17"/>
  <c r="G306" i="17"/>
  <c r="H306" i="17"/>
  <c r="I306" i="17"/>
  <c r="J306" i="17"/>
  <c r="K306" i="17"/>
  <c r="L306" i="17"/>
  <c r="M306" i="17"/>
  <c r="N306" i="17"/>
  <c r="O306" i="17"/>
  <c r="P306" i="17"/>
  <c r="Q306" i="17"/>
  <c r="R306" i="17"/>
  <c r="S306" i="17"/>
  <c r="T306" i="17"/>
  <c r="U306" i="17"/>
  <c r="V306" i="17"/>
  <c r="W306" i="17"/>
  <c r="X306" i="17"/>
  <c r="Y306" i="17"/>
  <c r="Z306" i="17"/>
  <c r="G307" i="17"/>
  <c r="H307" i="17"/>
  <c r="I307" i="17"/>
  <c r="J307" i="17"/>
  <c r="K307" i="17"/>
  <c r="L307" i="17"/>
  <c r="M307" i="17"/>
  <c r="N307" i="17"/>
  <c r="O307" i="17"/>
  <c r="P307" i="17"/>
  <c r="Q307" i="17"/>
  <c r="R307" i="17"/>
  <c r="S307" i="17"/>
  <c r="T307" i="17"/>
  <c r="U307" i="17"/>
  <c r="V307" i="17"/>
  <c r="W307" i="17"/>
  <c r="X307" i="17"/>
  <c r="Y307" i="17"/>
  <c r="Z307" i="17"/>
  <c r="G308" i="17"/>
  <c r="H308" i="17"/>
  <c r="I308" i="17"/>
  <c r="J308" i="17"/>
  <c r="K308" i="17"/>
  <c r="L308" i="17"/>
  <c r="M308" i="17"/>
  <c r="N308" i="17"/>
  <c r="O308" i="17"/>
  <c r="P308" i="17"/>
  <c r="Q308" i="17"/>
  <c r="R308" i="17"/>
  <c r="S308" i="17"/>
  <c r="T308" i="17"/>
  <c r="U308" i="17"/>
  <c r="V308" i="17"/>
  <c r="W308" i="17"/>
  <c r="X308" i="17"/>
  <c r="Y308" i="17"/>
  <c r="Z308" i="17"/>
  <c r="G309" i="17"/>
  <c r="H309" i="17"/>
  <c r="I309" i="17"/>
  <c r="J309" i="17"/>
  <c r="K309" i="17"/>
  <c r="L309" i="17"/>
  <c r="M309" i="17"/>
  <c r="N309" i="17"/>
  <c r="O309" i="17"/>
  <c r="P309" i="17"/>
  <c r="Q309" i="17"/>
  <c r="R309" i="17"/>
  <c r="S309" i="17"/>
  <c r="T309" i="17"/>
  <c r="U309" i="17"/>
  <c r="V309" i="17"/>
  <c r="W309" i="17"/>
  <c r="X309" i="17"/>
  <c r="Y309" i="17"/>
  <c r="Z309" i="17"/>
  <c r="G310" i="17"/>
  <c r="H310" i="17"/>
  <c r="I310" i="17"/>
  <c r="J310" i="17"/>
  <c r="K310" i="17"/>
  <c r="L310" i="17"/>
  <c r="M310" i="17"/>
  <c r="N310" i="17"/>
  <c r="O310" i="17"/>
  <c r="P310" i="17"/>
  <c r="Q310" i="17"/>
  <c r="R310" i="17"/>
  <c r="S310" i="17"/>
  <c r="T310" i="17"/>
  <c r="U310" i="17"/>
  <c r="V310" i="17"/>
  <c r="W310" i="17"/>
  <c r="X310" i="17"/>
  <c r="Y310" i="17"/>
  <c r="Z310" i="17"/>
  <c r="G311" i="17"/>
  <c r="H311" i="17"/>
  <c r="I311" i="17"/>
  <c r="J311" i="17"/>
  <c r="K311" i="17"/>
  <c r="L311" i="17"/>
  <c r="M311" i="17"/>
  <c r="N311" i="17"/>
  <c r="O311" i="17"/>
  <c r="P311" i="17"/>
  <c r="Q311" i="17"/>
  <c r="R311" i="17"/>
  <c r="S311" i="17"/>
  <c r="T311" i="17"/>
  <c r="U311" i="17"/>
  <c r="V311" i="17"/>
  <c r="W311" i="17"/>
  <c r="X311" i="17"/>
  <c r="Y311" i="17"/>
  <c r="Z311" i="17"/>
  <c r="G312" i="17"/>
  <c r="H312" i="17"/>
  <c r="I312" i="17"/>
  <c r="J312" i="17"/>
  <c r="K312" i="17"/>
  <c r="L312" i="17"/>
  <c r="M312" i="17"/>
  <c r="N312" i="17"/>
  <c r="O312" i="17"/>
  <c r="P312" i="17"/>
  <c r="Q312" i="17"/>
  <c r="R312" i="17"/>
  <c r="S312" i="17"/>
  <c r="T312" i="17"/>
  <c r="U312" i="17"/>
  <c r="AO312" i="17" s="1" a="1"/>
  <c r="AO312" i="17" s="1"/>
  <c r="V312" i="17"/>
  <c r="W312" i="17"/>
  <c r="X312" i="17"/>
  <c r="Y312" i="17"/>
  <c r="Z312" i="17"/>
  <c r="G313" i="17"/>
  <c r="H313" i="17"/>
  <c r="I313" i="17"/>
  <c r="J313" i="17"/>
  <c r="K313" i="17"/>
  <c r="L313" i="17"/>
  <c r="M313" i="17"/>
  <c r="N313" i="17"/>
  <c r="O313" i="17"/>
  <c r="P313" i="17"/>
  <c r="Q313" i="17"/>
  <c r="R313" i="17"/>
  <c r="S313" i="17"/>
  <c r="T313" i="17"/>
  <c r="AN313" i="17" s="1" a="1"/>
  <c r="AN313" i="17" s="1"/>
  <c r="U313" i="17"/>
  <c r="V313" i="17"/>
  <c r="W313" i="17"/>
  <c r="X313" i="17"/>
  <c r="Y313" i="17"/>
  <c r="Z313" i="17"/>
  <c r="G254" i="17"/>
  <c r="H254" i="17"/>
  <c r="I254" i="17"/>
  <c r="J254" i="17"/>
  <c r="K254" i="17"/>
  <c r="L254" i="17"/>
  <c r="M254" i="17"/>
  <c r="N254" i="17"/>
  <c r="O254" i="17"/>
  <c r="P254" i="17"/>
  <c r="Q254" i="17"/>
  <c r="R254" i="17"/>
  <c r="S254" i="17"/>
  <c r="T254" i="17"/>
  <c r="U254" i="17"/>
  <c r="V254" i="17"/>
  <c r="W254" i="17"/>
  <c r="X254" i="17"/>
  <c r="Y254" i="17"/>
  <c r="Z254" i="17"/>
  <c r="G255" i="17"/>
  <c r="H255" i="17"/>
  <c r="I255" i="17"/>
  <c r="J255" i="17"/>
  <c r="K255" i="17"/>
  <c r="L255" i="17"/>
  <c r="M255" i="17"/>
  <c r="N255" i="17"/>
  <c r="O255" i="17"/>
  <c r="P255" i="17"/>
  <c r="Q255" i="17"/>
  <c r="R255" i="17"/>
  <c r="S255" i="17"/>
  <c r="T255" i="17"/>
  <c r="U255" i="17"/>
  <c r="V255" i="17"/>
  <c r="W255" i="17"/>
  <c r="X255" i="17"/>
  <c r="Y255" i="17"/>
  <c r="Z255" i="17"/>
  <c r="G256" i="17"/>
  <c r="H256" i="17"/>
  <c r="I256" i="17"/>
  <c r="J256" i="17"/>
  <c r="K256" i="17"/>
  <c r="L256" i="17"/>
  <c r="M256" i="17"/>
  <c r="N256" i="17"/>
  <c r="O256" i="17"/>
  <c r="P256" i="17"/>
  <c r="Q256" i="17"/>
  <c r="R256" i="17"/>
  <c r="S256" i="17"/>
  <c r="T256" i="17"/>
  <c r="U256" i="17"/>
  <c r="V256" i="17"/>
  <c r="W256" i="17"/>
  <c r="X256" i="17"/>
  <c r="Y256" i="17"/>
  <c r="Z256" i="17"/>
  <c r="G257" i="17"/>
  <c r="H257" i="17"/>
  <c r="I257" i="17"/>
  <c r="J257" i="17"/>
  <c r="K257" i="17"/>
  <c r="L257" i="17"/>
  <c r="M257" i="17"/>
  <c r="N257" i="17"/>
  <c r="O257" i="17"/>
  <c r="P257" i="17"/>
  <c r="Q257" i="17"/>
  <c r="R257" i="17"/>
  <c r="S257" i="17"/>
  <c r="T257" i="17"/>
  <c r="U257" i="17"/>
  <c r="V257" i="17"/>
  <c r="W257" i="17"/>
  <c r="X257" i="17"/>
  <c r="Y257" i="17"/>
  <c r="Z257" i="17"/>
  <c r="G258" i="17"/>
  <c r="H258" i="17"/>
  <c r="I258" i="17"/>
  <c r="J258" i="17"/>
  <c r="K258" i="17"/>
  <c r="L258" i="17"/>
  <c r="M258" i="17"/>
  <c r="N258" i="17"/>
  <c r="O258" i="17"/>
  <c r="P258" i="17"/>
  <c r="Q258" i="17"/>
  <c r="R258" i="17"/>
  <c r="S258" i="17"/>
  <c r="T258" i="17"/>
  <c r="U258" i="17"/>
  <c r="V258" i="17"/>
  <c r="W258" i="17"/>
  <c r="X258" i="17"/>
  <c r="Y258" i="17"/>
  <c r="Z258" i="17"/>
  <c r="G259" i="17"/>
  <c r="H259" i="17"/>
  <c r="I259" i="17"/>
  <c r="J259" i="17"/>
  <c r="K259" i="17"/>
  <c r="L259" i="17"/>
  <c r="M259" i="17"/>
  <c r="N259" i="17"/>
  <c r="O259" i="17"/>
  <c r="P259" i="17"/>
  <c r="Q259" i="17"/>
  <c r="R259" i="17"/>
  <c r="S259" i="17"/>
  <c r="T259" i="17"/>
  <c r="U259" i="17"/>
  <c r="V259" i="17"/>
  <c r="W259" i="17"/>
  <c r="X259" i="17"/>
  <c r="Y259" i="17"/>
  <c r="Z259" i="17"/>
  <c r="G260" i="17"/>
  <c r="H260" i="17"/>
  <c r="I260" i="17"/>
  <c r="J260" i="17"/>
  <c r="K260" i="17"/>
  <c r="L260" i="17"/>
  <c r="M260" i="17"/>
  <c r="N260" i="17"/>
  <c r="O260" i="17"/>
  <c r="P260" i="17"/>
  <c r="Q260" i="17"/>
  <c r="R260" i="17"/>
  <c r="S260" i="17"/>
  <c r="T260" i="17"/>
  <c r="U260" i="17"/>
  <c r="V260" i="17"/>
  <c r="W260" i="17"/>
  <c r="X260" i="17"/>
  <c r="Y260" i="17"/>
  <c r="Z260" i="17"/>
  <c r="G261" i="17"/>
  <c r="H261" i="17"/>
  <c r="I261" i="17"/>
  <c r="J261" i="17"/>
  <c r="K261" i="17"/>
  <c r="L261" i="17"/>
  <c r="M261" i="17"/>
  <c r="N261" i="17"/>
  <c r="O261" i="17"/>
  <c r="P261" i="17"/>
  <c r="Q261" i="17"/>
  <c r="R261" i="17"/>
  <c r="S261" i="17"/>
  <c r="T261" i="17"/>
  <c r="U261" i="17"/>
  <c r="V261" i="17"/>
  <c r="W261" i="17"/>
  <c r="X261" i="17"/>
  <c r="Y261" i="17"/>
  <c r="Z261" i="17"/>
  <c r="G262" i="17"/>
  <c r="H262" i="17"/>
  <c r="I262" i="17"/>
  <c r="J262" i="17"/>
  <c r="K262" i="17"/>
  <c r="L262" i="17"/>
  <c r="M262" i="17"/>
  <c r="N262" i="17"/>
  <c r="O262" i="17"/>
  <c r="P262" i="17"/>
  <c r="Q262" i="17"/>
  <c r="R262" i="17"/>
  <c r="S262" i="17"/>
  <c r="T262" i="17"/>
  <c r="U262" i="17"/>
  <c r="V262" i="17"/>
  <c r="W262" i="17"/>
  <c r="X262" i="17"/>
  <c r="Y262" i="17"/>
  <c r="Z262" i="17"/>
  <c r="G263" i="17"/>
  <c r="H263" i="17"/>
  <c r="I263" i="17"/>
  <c r="J263" i="17"/>
  <c r="K263" i="17"/>
  <c r="L263" i="17"/>
  <c r="M263" i="17"/>
  <c r="N263" i="17"/>
  <c r="O263" i="17"/>
  <c r="P263" i="17"/>
  <c r="Q263" i="17"/>
  <c r="R263" i="17"/>
  <c r="S263" i="17"/>
  <c r="T263" i="17"/>
  <c r="U263" i="17"/>
  <c r="V263" i="17"/>
  <c r="W263" i="17"/>
  <c r="X263" i="17"/>
  <c r="Y263" i="17"/>
  <c r="Z263" i="17"/>
  <c r="G264" i="17"/>
  <c r="H264" i="17"/>
  <c r="I264" i="17"/>
  <c r="J264" i="17"/>
  <c r="K264" i="17"/>
  <c r="L264" i="17"/>
  <c r="M264" i="17"/>
  <c r="N264" i="17"/>
  <c r="O264" i="17"/>
  <c r="P264" i="17"/>
  <c r="Q264" i="17"/>
  <c r="R264" i="17"/>
  <c r="S264" i="17"/>
  <c r="T264" i="17"/>
  <c r="U264" i="17"/>
  <c r="V264" i="17"/>
  <c r="W264" i="17"/>
  <c r="X264" i="17"/>
  <c r="Y264" i="17"/>
  <c r="Z264" i="17"/>
  <c r="G265" i="17"/>
  <c r="H265" i="17"/>
  <c r="I265" i="17"/>
  <c r="J265" i="17"/>
  <c r="K265" i="17"/>
  <c r="L265" i="17"/>
  <c r="M265" i="17"/>
  <c r="N265" i="17"/>
  <c r="O265" i="17"/>
  <c r="P265" i="17"/>
  <c r="Q265" i="17"/>
  <c r="R265" i="17"/>
  <c r="S265" i="17"/>
  <c r="T265" i="17"/>
  <c r="U265" i="17"/>
  <c r="V265" i="17"/>
  <c r="W265" i="17"/>
  <c r="X265" i="17"/>
  <c r="Y265" i="17"/>
  <c r="Z265" i="17"/>
  <c r="G266" i="17"/>
  <c r="H266" i="17"/>
  <c r="I266" i="17"/>
  <c r="J266" i="17"/>
  <c r="K266" i="17"/>
  <c r="L266" i="17"/>
  <c r="M266" i="17"/>
  <c r="N266" i="17"/>
  <c r="O266" i="17"/>
  <c r="P266" i="17"/>
  <c r="Q266" i="17"/>
  <c r="R266" i="17"/>
  <c r="S266" i="17"/>
  <c r="T266" i="17"/>
  <c r="U266" i="17"/>
  <c r="V266" i="17"/>
  <c r="W266" i="17"/>
  <c r="X266" i="17"/>
  <c r="Y266" i="17"/>
  <c r="Z266" i="17"/>
  <c r="G267" i="17"/>
  <c r="H267" i="17"/>
  <c r="I267" i="17"/>
  <c r="J267" i="17"/>
  <c r="K267" i="17"/>
  <c r="L267" i="17"/>
  <c r="M267" i="17"/>
  <c r="N267" i="17"/>
  <c r="O267" i="17"/>
  <c r="P267" i="17"/>
  <c r="Q267" i="17"/>
  <c r="R267" i="17"/>
  <c r="S267" i="17"/>
  <c r="T267" i="17"/>
  <c r="U267" i="17"/>
  <c r="V267" i="17"/>
  <c r="W267" i="17"/>
  <c r="X267" i="17"/>
  <c r="Y267" i="17"/>
  <c r="Z267" i="17"/>
  <c r="G268" i="17"/>
  <c r="H268" i="17"/>
  <c r="I268" i="17"/>
  <c r="J268" i="17"/>
  <c r="K268" i="17"/>
  <c r="L268" i="17"/>
  <c r="M268" i="17"/>
  <c r="N268" i="17"/>
  <c r="O268" i="17"/>
  <c r="P268" i="17"/>
  <c r="Q268" i="17"/>
  <c r="R268" i="17"/>
  <c r="S268" i="17"/>
  <c r="T268" i="17"/>
  <c r="U268" i="17"/>
  <c r="V268" i="17"/>
  <c r="W268" i="17"/>
  <c r="X268" i="17"/>
  <c r="Y268" i="17"/>
  <c r="Z268" i="17"/>
  <c r="G269" i="17"/>
  <c r="H269" i="17"/>
  <c r="I269" i="17"/>
  <c r="J269" i="17"/>
  <c r="K269" i="17"/>
  <c r="L269" i="17"/>
  <c r="M269" i="17"/>
  <c r="N269" i="17"/>
  <c r="O269" i="17"/>
  <c r="P269" i="17"/>
  <c r="Q269" i="17"/>
  <c r="R269" i="17"/>
  <c r="S269" i="17"/>
  <c r="T269" i="17"/>
  <c r="U269" i="17"/>
  <c r="V269" i="17"/>
  <c r="W269" i="17"/>
  <c r="X269" i="17"/>
  <c r="Y269" i="17"/>
  <c r="Z269" i="17"/>
  <c r="G270" i="17"/>
  <c r="H270" i="17"/>
  <c r="I270" i="17"/>
  <c r="J270" i="17"/>
  <c r="K270" i="17"/>
  <c r="L270" i="17"/>
  <c r="M270" i="17"/>
  <c r="N270" i="17"/>
  <c r="O270" i="17"/>
  <c r="P270" i="17"/>
  <c r="Q270" i="17"/>
  <c r="R270" i="17"/>
  <c r="S270" i="17"/>
  <c r="T270" i="17"/>
  <c r="U270" i="17"/>
  <c r="V270" i="17"/>
  <c r="W270" i="17"/>
  <c r="X270" i="17"/>
  <c r="Y270" i="17"/>
  <c r="Z270" i="17"/>
  <c r="G271" i="17"/>
  <c r="H271" i="17"/>
  <c r="I271" i="17"/>
  <c r="J271" i="17"/>
  <c r="K271" i="17"/>
  <c r="L271" i="17"/>
  <c r="M271" i="17"/>
  <c r="N271" i="17"/>
  <c r="O271" i="17"/>
  <c r="P271" i="17"/>
  <c r="Q271" i="17"/>
  <c r="R271" i="17"/>
  <c r="S271" i="17"/>
  <c r="T271" i="17"/>
  <c r="U271" i="17"/>
  <c r="V271" i="17"/>
  <c r="W271" i="17"/>
  <c r="X271" i="17"/>
  <c r="Y271" i="17"/>
  <c r="Z271" i="17"/>
  <c r="G272" i="17"/>
  <c r="H272" i="17"/>
  <c r="I272" i="17"/>
  <c r="J272" i="17"/>
  <c r="K272" i="17"/>
  <c r="L272" i="17"/>
  <c r="M272" i="17"/>
  <c r="N272" i="17"/>
  <c r="O272" i="17"/>
  <c r="P272" i="17"/>
  <c r="Q272" i="17"/>
  <c r="R272" i="17"/>
  <c r="S272" i="17"/>
  <c r="T272" i="17"/>
  <c r="U272" i="17"/>
  <c r="V272" i="17"/>
  <c r="W272" i="17"/>
  <c r="X272" i="17"/>
  <c r="Y272" i="17"/>
  <c r="Z272" i="17"/>
  <c r="G273" i="17"/>
  <c r="H273" i="17"/>
  <c r="I273" i="17"/>
  <c r="J273" i="17"/>
  <c r="K273" i="17"/>
  <c r="L273" i="17"/>
  <c r="M273" i="17"/>
  <c r="N273" i="17"/>
  <c r="O273" i="17"/>
  <c r="P273" i="17"/>
  <c r="Q273" i="17"/>
  <c r="R273" i="17"/>
  <c r="S273" i="17"/>
  <c r="T273" i="17"/>
  <c r="U273" i="17"/>
  <c r="V273" i="17"/>
  <c r="W273" i="17"/>
  <c r="X273" i="17"/>
  <c r="Y273" i="17"/>
  <c r="Z273" i="17"/>
  <c r="G274" i="17"/>
  <c r="H274" i="17"/>
  <c r="I274" i="17"/>
  <c r="J274" i="17"/>
  <c r="K274" i="17"/>
  <c r="L274" i="17"/>
  <c r="M274" i="17"/>
  <c r="N274" i="17"/>
  <c r="O274" i="17"/>
  <c r="P274" i="17"/>
  <c r="Q274" i="17"/>
  <c r="R274" i="17"/>
  <c r="S274" i="17"/>
  <c r="T274" i="17"/>
  <c r="U274" i="17"/>
  <c r="V274" i="17"/>
  <c r="W274" i="17"/>
  <c r="X274" i="17"/>
  <c r="Y274" i="17"/>
  <c r="Z274" i="17"/>
  <c r="G275" i="17"/>
  <c r="H275" i="17"/>
  <c r="I275" i="17"/>
  <c r="J275" i="17"/>
  <c r="K275" i="17"/>
  <c r="L275" i="17"/>
  <c r="M275" i="17"/>
  <c r="N275" i="17"/>
  <c r="O275" i="17"/>
  <c r="P275" i="17"/>
  <c r="Q275" i="17"/>
  <c r="R275" i="17"/>
  <c r="S275" i="17"/>
  <c r="T275" i="17"/>
  <c r="U275" i="17"/>
  <c r="V275" i="17"/>
  <c r="W275" i="17"/>
  <c r="X275" i="17"/>
  <c r="Y275" i="17"/>
  <c r="Z275" i="17"/>
  <c r="G276" i="17"/>
  <c r="H276" i="17"/>
  <c r="I276" i="17"/>
  <c r="J276" i="17"/>
  <c r="K276" i="17"/>
  <c r="L276" i="17"/>
  <c r="M276" i="17"/>
  <c r="N276" i="17"/>
  <c r="O276" i="17"/>
  <c r="P276" i="17"/>
  <c r="Q276" i="17"/>
  <c r="R276" i="17"/>
  <c r="S276" i="17"/>
  <c r="T276" i="17"/>
  <c r="U276" i="17"/>
  <c r="V276" i="17"/>
  <c r="W276" i="17"/>
  <c r="X276" i="17"/>
  <c r="Y276" i="17"/>
  <c r="Z276" i="17"/>
  <c r="G277" i="17"/>
  <c r="H277" i="17"/>
  <c r="I277" i="17"/>
  <c r="J277" i="17"/>
  <c r="K277" i="17"/>
  <c r="L277" i="17"/>
  <c r="M277" i="17"/>
  <c r="N277" i="17"/>
  <c r="O277" i="17"/>
  <c r="P277" i="17"/>
  <c r="Q277" i="17"/>
  <c r="R277" i="17"/>
  <c r="S277" i="17"/>
  <c r="T277" i="17"/>
  <c r="U277" i="17"/>
  <c r="V277" i="17"/>
  <c r="W277" i="17"/>
  <c r="X277" i="17"/>
  <c r="Y277" i="17"/>
  <c r="Z277" i="17"/>
  <c r="G278" i="17"/>
  <c r="H278" i="17"/>
  <c r="I278" i="17"/>
  <c r="J278" i="17"/>
  <c r="K278" i="17"/>
  <c r="L278" i="17"/>
  <c r="M278" i="17"/>
  <c r="N278" i="17"/>
  <c r="O278" i="17"/>
  <c r="P278" i="17"/>
  <c r="Q278" i="17"/>
  <c r="R278" i="17"/>
  <c r="S278" i="17"/>
  <c r="T278" i="17"/>
  <c r="U278" i="17"/>
  <c r="V278" i="17"/>
  <c r="W278" i="17"/>
  <c r="X278" i="17"/>
  <c r="Y278" i="17"/>
  <c r="Z278" i="17"/>
  <c r="G279" i="17"/>
  <c r="H279" i="17"/>
  <c r="I279" i="17"/>
  <c r="J279" i="17"/>
  <c r="K279" i="17"/>
  <c r="L279" i="17"/>
  <c r="M279" i="17"/>
  <c r="N279" i="17"/>
  <c r="O279" i="17"/>
  <c r="P279" i="17"/>
  <c r="Q279" i="17"/>
  <c r="R279" i="17"/>
  <c r="S279" i="17"/>
  <c r="T279" i="17"/>
  <c r="U279" i="17"/>
  <c r="V279" i="17"/>
  <c r="W279" i="17"/>
  <c r="X279" i="17"/>
  <c r="Y279" i="17"/>
  <c r="Z279" i="17"/>
  <c r="G280" i="17"/>
  <c r="H280" i="17"/>
  <c r="I280" i="17"/>
  <c r="J280" i="17"/>
  <c r="K280" i="17"/>
  <c r="L280" i="17"/>
  <c r="M280" i="17"/>
  <c r="N280" i="17"/>
  <c r="O280" i="17"/>
  <c r="P280" i="17"/>
  <c r="Q280" i="17"/>
  <c r="R280" i="17"/>
  <c r="S280" i="17"/>
  <c r="T280" i="17"/>
  <c r="U280" i="17"/>
  <c r="V280" i="17"/>
  <c r="W280" i="17"/>
  <c r="X280" i="17"/>
  <c r="Y280" i="17"/>
  <c r="Z280" i="17"/>
  <c r="G281" i="17"/>
  <c r="H281" i="17"/>
  <c r="I281" i="17"/>
  <c r="J281" i="17"/>
  <c r="K281" i="17"/>
  <c r="L281" i="17"/>
  <c r="M281" i="17"/>
  <c r="N281" i="17"/>
  <c r="O281" i="17"/>
  <c r="P281" i="17"/>
  <c r="Q281" i="17"/>
  <c r="R281" i="17"/>
  <c r="S281" i="17"/>
  <c r="T281" i="17"/>
  <c r="U281" i="17"/>
  <c r="V281" i="17"/>
  <c r="W281" i="17"/>
  <c r="X281" i="17"/>
  <c r="Y281" i="17"/>
  <c r="Z281" i="17"/>
  <c r="G282" i="17"/>
  <c r="H282" i="17"/>
  <c r="I282" i="17"/>
  <c r="J282" i="17"/>
  <c r="K282" i="17"/>
  <c r="L282" i="17"/>
  <c r="M282" i="17"/>
  <c r="N282" i="17"/>
  <c r="O282" i="17"/>
  <c r="P282" i="17"/>
  <c r="Q282" i="17"/>
  <c r="R282" i="17"/>
  <c r="S282" i="17"/>
  <c r="T282" i="17"/>
  <c r="U282" i="17"/>
  <c r="V282" i="17"/>
  <c r="W282" i="17"/>
  <c r="X282" i="17"/>
  <c r="Y282" i="17"/>
  <c r="Z282" i="17"/>
  <c r="G283" i="17"/>
  <c r="H283" i="17"/>
  <c r="I283" i="17"/>
  <c r="J283" i="17"/>
  <c r="K283" i="17"/>
  <c r="L283" i="17"/>
  <c r="M283" i="17"/>
  <c r="N283" i="17"/>
  <c r="O283" i="17"/>
  <c r="P283" i="17"/>
  <c r="Q283" i="17"/>
  <c r="R283" i="17"/>
  <c r="S283" i="17"/>
  <c r="T283" i="17"/>
  <c r="U283" i="17"/>
  <c r="V283" i="17"/>
  <c r="W283" i="17"/>
  <c r="X283" i="17"/>
  <c r="Y283" i="17"/>
  <c r="Z283" i="17"/>
  <c r="G224" i="17"/>
  <c r="H224" i="17"/>
  <c r="I224" i="17"/>
  <c r="J224" i="17"/>
  <c r="K224" i="17"/>
  <c r="L224" i="17"/>
  <c r="M224" i="17"/>
  <c r="N224" i="17"/>
  <c r="O224" i="17"/>
  <c r="P224" i="17"/>
  <c r="Q224" i="17"/>
  <c r="R224" i="17"/>
  <c r="S224" i="17"/>
  <c r="T224" i="17"/>
  <c r="U224" i="17"/>
  <c r="V224" i="17"/>
  <c r="W224" i="17"/>
  <c r="X224" i="17"/>
  <c r="Y224" i="17"/>
  <c r="Z224" i="17"/>
  <c r="G225" i="17"/>
  <c r="H225" i="17"/>
  <c r="I225" i="17"/>
  <c r="J225" i="17"/>
  <c r="K225" i="17"/>
  <c r="L225" i="17"/>
  <c r="M225" i="17"/>
  <c r="N225" i="17"/>
  <c r="O225" i="17"/>
  <c r="P225" i="17"/>
  <c r="Q225" i="17"/>
  <c r="R225" i="17"/>
  <c r="S225" i="17"/>
  <c r="T225" i="17"/>
  <c r="U225" i="17"/>
  <c r="V225" i="17"/>
  <c r="W225" i="17"/>
  <c r="X225" i="17"/>
  <c r="Y225" i="17"/>
  <c r="Z225" i="17"/>
  <c r="G226" i="17"/>
  <c r="H226" i="17"/>
  <c r="I226" i="17"/>
  <c r="J226" i="17"/>
  <c r="K226" i="17"/>
  <c r="L226" i="17"/>
  <c r="M226" i="17"/>
  <c r="N226" i="17"/>
  <c r="O226" i="17"/>
  <c r="P226" i="17"/>
  <c r="Q226" i="17"/>
  <c r="R226" i="17"/>
  <c r="S226" i="17"/>
  <c r="T226" i="17"/>
  <c r="U226" i="17"/>
  <c r="V226" i="17"/>
  <c r="W226" i="17"/>
  <c r="X226" i="17"/>
  <c r="Y226" i="17"/>
  <c r="Z226" i="17"/>
  <c r="G227" i="17"/>
  <c r="H227" i="17"/>
  <c r="I227" i="17"/>
  <c r="J227" i="17"/>
  <c r="K227" i="17"/>
  <c r="L227" i="17"/>
  <c r="M227" i="17"/>
  <c r="N227" i="17"/>
  <c r="O227" i="17"/>
  <c r="P227" i="17"/>
  <c r="Q227" i="17"/>
  <c r="R227" i="17"/>
  <c r="S227" i="17"/>
  <c r="T227" i="17"/>
  <c r="U227" i="17"/>
  <c r="V227" i="17"/>
  <c r="W227" i="17"/>
  <c r="X227" i="17"/>
  <c r="Y227" i="17"/>
  <c r="Z227" i="17"/>
  <c r="G228" i="17"/>
  <c r="H228" i="17"/>
  <c r="I228" i="17"/>
  <c r="J228" i="17"/>
  <c r="K228" i="17"/>
  <c r="L228" i="17"/>
  <c r="M228" i="17"/>
  <c r="N228" i="17"/>
  <c r="O228" i="17"/>
  <c r="P228" i="17"/>
  <c r="Q228" i="17"/>
  <c r="R228" i="17"/>
  <c r="S228" i="17"/>
  <c r="T228" i="17"/>
  <c r="U228" i="17"/>
  <c r="V228" i="17"/>
  <c r="W228" i="17"/>
  <c r="X228" i="17"/>
  <c r="Y228" i="17"/>
  <c r="Z228" i="17"/>
  <c r="G229" i="17"/>
  <c r="H229" i="17"/>
  <c r="I229" i="17"/>
  <c r="J229" i="17"/>
  <c r="K229" i="17"/>
  <c r="L229" i="17"/>
  <c r="M229" i="17"/>
  <c r="N229" i="17"/>
  <c r="O229" i="17"/>
  <c r="P229" i="17"/>
  <c r="Q229" i="17"/>
  <c r="R229" i="17"/>
  <c r="S229" i="17"/>
  <c r="T229" i="17"/>
  <c r="U229" i="17"/>
  <c r="V229" i="17"/>
  <c r="W229" i="17"/>
  <c r="X229" i="17"/>
  <c r="Y229" i="17"/>
  <c r="Z229" i="17"/>
  <c r="G230" i="17"/>
  <c r="H230" i="17"/>
  <c r="I230" i="17"/>
  <c r="J230" i="17"/>
  <c r="K230" i="17"/>
  <c r="L230" i="17"/>
  <c r="M230" i="17"/>
  <c r="N230" i="17"/>
  <c r="O230" i="17"/>
  <c r="P230" i="17"/>
  <c r="Q230" i="17"/>
  <c r="R230" i="17"/>
  <c r="S230" i="17"/>
  <c r="T230" i="17"/>
  <c r="U230" i="17"/>
  <c r="V230" i="17"/>
  <c r="W230" i="17"/>
  <c r="X230" i="17"/>
  <c r="Y230" i="17"/>
  <c r="Z230" i="17"/>
  <c r="G231" i="17"/>
  <c r="H231" i="17"/>
  <c r="I231" i="17"/>
  <c r="J231" i="17"/>
  <c r="K231" i="17"/>
  <c r="L231" i="17"/>
  <c r="M231" i="17"/>
  <c r="N231" i="17"/>
  <c r="O231" i="17"/>
  <c r="P231" i="17"/>
  <c r="Q231" i="17"/>
  <c r="R231" i="17"/>
  <c r="S231" i="17"/>
  <c r="T231" i="17"/>
  <c r="U231" i="17"/>
  <c r="V231" i="17"/>
  <c r="W231" i="17"/>
  <c r="X231" i="17"/>
  <c r="Y231" i="17"/>
  <c r="Z231" i="17"/>
  <c r="G232" i="17"/>
  <c r="H232" i="17"/>
  <c r="I232" i="17"/>
  <c r="J232" i="17"/>
  <c r="K232" i="17"/>
  <c r="L232" i="17"/>
  <c r="M232" i="17"/>
  <c r="N232" i="17"/>
  <c r="O232" i="17"/>
  <c r="P232" i="17"/>
  <c r="Q232" i="17"/>
  <c r="R232" i="17"/>
  <c r="S232" i="17"/>
  <c r="T232" i="17"/>
  <c r="U232" i="17"/>
  <c r="V232" i="17"/>
  <c r="W232" i="17"/>
  <c r="X232" i="17"/>
  <c r="Y232" i="17"/>
  <c r="Z232" i="17"/>
  <c r="G233" i="17"/>
  <c r="H233" i="17"/>
  <c r="I233" i="17"/>
  <c r="J233" i="17"/>
  <c r="K233" i="17"/>
  <c r="L233" i="17"/>
  <c r="M233" i="17"/>
  <c r="N233" i="17"/>
  <c r="O233" i="17"/>
  <c r="P233" i="17"/>
  <c r="Q233" i="17"/>
  <c r="R233" i="17"/>
  <c r="S233" i="17"/>
  <c r="T233" i="17"/>
  <c r="U233" i="17"/>
  <c r="V233" i="17"/>
  <c r="W233" i="17"/>
  <c r="X233" i="17"/>
  <c r="Y233" i="17"/>
  <c r="Z233" i="17"/>
  <c r="G234" i="17"/>
  <c r="H234" i="17"/>
  <c r="I234" i="17"/>
  <c r="J234" i="17"/>
  <c r="K234" i="17"/>
  <c r="L234" i="17"/>
  <c r="M234" i="17"/>
  <c r="N234" i="17"/>
  <c r="O234" i="17"/>
  <c r="P234" i="17"/>
  <c r="Q234" i="17"/>
  <c r="R234" i="17"/>
  <c r="S234" i="17"/>
  <c r="T234" i="17"/>
  <c r="U234" i="17"/>
  <c r="V234" i="17"/>
  <c r="W234" i="17"/>
  <c r="X234" i="17"/>
  <c r="Y234" i="17"/>
  <c r="Z234" i="17"/>
  <c r="G235" i="17"/>
  <c r="H235" i="17"/>
  <c r="I235" i="17"/>
  <c r="J235" i="17"/>
  <c r="K235" i="17"/>
  <c r="L235" i="17"/>
  <c r="M235" i="17"/>
  <c r="N235" i="17"/>
  <c r="O235" i="17"/>
  <c r="P235" i="17"/>
  <c r="Q235" i="17"/>
  <c r="R235" i="17"/>
  <c r="S235" i="17"/>
  <c r="T235" i="17"/>
  <c r="U235" i="17"/>
  <c r="V235" i="17"/>
  <c r="W235" i="17"/>
  <c r="X235" i="17"/>
  <c r="Y235" i="17"/>
  <c r="Z235" i="17"/>
  <c r="G236" i="17"/>
  <c r="H236" i="17"/>
  <c r="I236" i="17"/>
  <c r="J236" i="17"/>
  <c r="K236" i="17"/>
  <c r="L236" i="17"/>
  <c r="M236" i="17"/>
  <c r="N236" i="17"/>
  <c r="O236" i="17"/>
  <c r="P236" i="17"/>
  <c r="Q236" i="17"/>
  <c r="R236" i="17"/>
  <c r="S236" i="17"/>
  <c r="T236" i="17"/>
  <c r="U236" i="17"/>
  <c r="V236" i="17"/>
  <c r="W236" i="17"/>
  <c r="X236" i="17"/>
  <c r="Y236" i="17"/>
  <c r="Z236" i="17"/>
  <c r="G237" i="17"/>
  <c r="H237" i="17"/>
  <c r="I237" i="17"/>
  <c r="J237" i="17"/>
  <c r="K237" i="17"/>
  <c r="L237" i="17"/>
  <c r="M237" i="17"/>
  <c r="N237" i="17"/>
  <c r="O237" i="17"/>
  <c r="P237" i="17"/>
  <c r="Q237" i="17"/>
  <c r="R237" i="17"/>
  <c r="S237" i="17"/>
  <c r="T237" i="17"/>
  <c r="U237" i="17"/>
  <c r="V237" i="17"/>
  <c r="W237" i="17"/>
  <c r="X237" i="17"/>
  <c r="Y237" i="17"/>
  <c r="Z237" i="17"/>
  <c r="G238" i="17"/>
  <c r="H238" i="17"/>
  <c r="I238" i="17"/>
  <c r="J238" i="17"/>
  <c r="K238" i="17"/>
  <c r="L238" i="17"/>
  <c r="M238" i="17"/>
  <c r="N238" i="17"/>
  <c r="O238" i="17"/>
  <c r="P238" i="17"/>
  <c r="Q238" i="17"/>
  <c r="R238" i="17"/>
  <c r="S238" i="17"/>
  <c r="T238" i="17"/>
  <c r="U238" i="17"/>
  <c r="V238" i="17"/>
  <c r="W238" i="17"/>
  <c r="X238" i="17"/>
  <c r="Y238" i="17"/>
  <c r="Z238" i="17"/>
  <c r="G239" i="17"/>
  <c r="H239" i="17"/>
  <c r="I239" i="17"/>
  <c r="J239" i="17"/>
  <c r="K239" i="17"/>
  <c r="L239" i="17"/>
  <c r="M239" i="17"/>
  <c r="N239" i="17"/>
  <c r="O239" i="17"/>
  <c r="P239" i="17"/>
  <c r="Q239" i="17"/>
  <c r="R239" i="17"/>
  <c r="S239" i="17"/>
  <c r="T239" i="17"/>
  <c r="U239" i="17"/>
  <c r="V239" i="17"/>
  <c r="W239" i="17"/>
  <c r="X239" i="17"/>
  <c r="Y239" i="17"/>
  <c r="Z239" i="17"/>
  <c r="G240" i="17"/>
  <c r="H240" i="17"/>
  <c r="I240" i="17"/>
  <c r="J240" i="17"/>
  <c r="K240" i="17"/>
  <c r="L240" i="17"/>
  <c r="M240" i="17"/>
  <c r="N240" i="17"/>
  <c r="O240" i="17"/>
  <c r="P240" i="17"/>
  <c r="Q240" i="17"/>
  <c r="R240" i="17"/>
  <c r="S240" i="17"/>
  <c r="T240" i="17"/>
  <c r="U240" i="17"/>
  <c r="V240" i="17"/>
  <c r="W240" i="17"/>
  <c r="X240" i="17"/>
  <c r="Y240" i="17"/>
  <c r="Z240" i="17"/>
  <c r="G241" i="17"/>
  <c r="H241" i="17"/>
  <c r="I241" i="17"/>
  <c r="J241" i="17"/>
  <c r="K241" i="17"/>
  <c r="L241" i="17"/>
  <c r="M241" i="17"/>
  <c r="N241" i="17"/>
  <c r="O241" i="17"/>
  <c r="P241" i="17"/>
  <c r="Q241" i="17"/>
  <c r="R241" i="17"/>
  <c r="S241" i="17"/>
  <c r="T241" i="17"/>
  <c r="U241" i="17"/>
  <c r="V241" i="17"/>
  <c r="W241" i="17"/>
  <c r="X241" i="17"/>
  <c r="Y241" i="17"/>
  <c r="Z241" i="17"/>
  <c r="G242" i="17"/>
  <c r="H242" i="17"/>
  <c r="I242" i="17"/>
  <c r="J242" i="17"/>
  <c r="K242" i="17"/>
  <c r="L242" i="17"/>
  <c r="M242" i="17"/>
  <c r="N242" i="17"/>
  <c r="O242" i="17"/>
  <c r="P242" i="17"/>
  <c r="Q242" i="17"/>
  <c r="R242" i="17"/>
  <c r="S242" i="17"/>
  <c r="T242" i="17"/>
  <c r="U242" i="17"/>
  <c r="V242" i="17"/>
  <c r="W242" i="17"/>
  <c r="X242" i="17"/>
  <c r="Y242" i="17"/>
  <c r="Z242" i="17"/>
  <c r="G243" i="17"/>
  <c r="H243" i="17"/>
  <c r="I243" i="17"/>
  <c r="J243" i="17"/>
  <c r="K243" i="17"/>
  <c r="L243" i="17"/>
  <c r="M243" i="17"/>
  <c r="N243" i="17"/>
  <c r="O243" i="17"/>
  <c r="P243" i="17"/>
  <c r="Q243" i="17"/>
  <c r="R243" i="17"/>
  <c r="S243" i="17"/>
  <c r="T243" i="17"/>
  <c r="U243" i="17"/>
  <c r="V243" i="17"/>
  <c r="W243" i="17"/>
  <c r="X243" i="17"/>
  <c r="Y243" i="17"/>
  <c r="Z243" i="17"/>
  <c r="G244" i="17"/>
  <c r="H244" i="17"/>
  <c r="I244" i="17"/>
  <c r="J244" i="17"/>
  <c r="K244" i="17"/>
  <c r="L244" i="17"/>
  <c r="M244" i="17"/>
  <c r="N244" i="17"/>
  <c r="O244" i="17"/>
  <c r="P244" i="17"/>
  <c r="Q244" i="17"/>
  <c r="R244" i="17"/>
  <c r="S244" i="17"/>
  <c r="T244" i="17"/>
  <c r="U244" i="17"/>
  <c r="V244" i="17"/>
  <c r="W244" i="17"/>
  <c r="X244" i="17"/>
  <c r="Y244" i="17"/>
  <c r="Z244" i="17"/>
  <c r="G245" i="17"/>
  <c r="H245" i="17"/>
  <c r="I245" i="17"/>
  <c r="J245" i="17"/>
  <c r="K245" i="17"/>
  <c r="L245" i="17"/>
  <c r="M245" i="17"/>
  <c r="N245" i="17"/>
  <c r="O245" i="17"/>
  <c r="P245" i="17"/>
  <c r="Q245" i="17"/>
  <c r="R245" i="17"/>
  <c r="S245" i="17"/>
  <c r="T245" i="17"/>
  <c r="U245" i="17"/>
  <c r="V245" i="17"/>
  <c r="W245" i="17"/>
  <c r="X245" i="17"/>
  <c r="Y245" i="17"/>
  <c r="Z245" i="17"/>
  <c r="G246" i="17"/>
  <c r="H246" i="17"/>
  <c r="I246" i="17"/>
  <c r="J246" i="17"/>
  <c r="K246" i="17"/>
  <c r="L246" i="17"/>
  <c r="M246" i="17"/>
  <c r="N246" i="17"/>
  <c r="O246" i="17"/>
  <c r="P246" i="17"/>
  <c r="Q246" i="17"/>
  <c r="R246" i="17"/>
  <c r="S246" i="17"/>
  <c r="T246" i="17"/>
  <c r="AN246" i="17" s="1" a="1"/>
  <c r="AN246" i="17" s="1"/>
  <c r="U246" i="17"/>
  <c r="V246" i="17"/>
  <c r="W246" i="17"/>
  <c r="X246" i="17"/>
  <c r="Y246" i="17"/>
  <c r="Z246" i="17"/>
  <c r="G247" i="17"/>
  <c r="H247" i="17"/>
  <c r="I247" i="17"/>
  <c r="J247" i="17"/>
  <c r="K247" i="17"/>
  <c r="L247" i="17"/>
  <c r="M247" i="17"/>
  <c r="N247" i="17"/>
  <c r="O247" i="17"/>
  <c r="P247" i="17"/>
  <c r="Q247" i="17"/>
  <c r="R247" i="17"/>
  <c r="S247" i="17"/>
  <c r="T247" i="17"/>
  <c r="U247" i="17"/>
  <c r="V247" i="17"/>
  <c r="W247" i="17"/>
  <c r="X247" i="17"/>
  <c r="Y247" i="17"/>
  <c r="Z247" i="17"/>
  <c r="G248" i="17"/>
  <c r="H248" i="17"/>
  <c r="I248" i="17"/>
  <c r="J248" i="17"/>
  <c r="K248" i="17"/>
  <c r="L248" i="17"/>
  <c r="M248" i="17"/>
  <c r="N248" i="17"/>
  <c r="O248" i="17"/>
  <c r="P248" i="17"/>
  <c r="Q248" i="17"/>
  <c r="R248" i="17"/>
  <c r="S248" i="17"/>
  <c r="T248" i="17"/>
  <c r="U248" i="17"/>
  <c r="V248" i="17"/>
  <c r="W248" i="17"/>
  <c r="X248" i="17"/>
  <c r="Y248" i="17"/>
  <c r="Z248" i="17"/>
  <c r="G249" i="17"/>
  <c r="H249" i="17"/>
  <c r="I249" i="17"/>
  <c r="J249" i="17"/>
  <c r="K249" i="17"/>
  <c r="L249" i="17"/>
  <c r="M249" i="17"/>
  <c r="N249" i="17"/>
  <c r="O249" i="17"/>
  <c r="P249" i="17"/>
  <c r="Q249" i="17"/>
  <c r="R249" i="17"/>
  <c r="S249" i="17"/>
  <c r="T249" i="17"/>
  <c r="U249" i="17"/>
  <c r="V249" i="17"/>
  <c r="W249" i="17"/>
  <c r="X249" i="17"/>
  <c r="Y249" i="17"/>
  <c r="Z249" i="17"/>
  <c r="G250" i="17"/>
  <c r="H250" i="17"/>
  <c r="I250" i="17"/>
  <c r="J250" i="17"/>
  <c r="K250" i="17"/>
  <c r="L250" i="17"/>
  <c r="M250" i="17"/>
  <c r="N250" i="17"/>
  <c r="O250" i="17"/>
  <c r="P250" i="17"/>
  <c r="Q250" i="17"/>
  <c r="R250" i="17"/>
  <c r="S250" i="17"/>
  <c r="T250" i="17"/>
  <c r="U250" i="17"/>
  <c r="V250" i="17"/>
  <c r="W250" i="17"/>
  <c r="X250" i="17"/>
  <c r="Y250" i="17"/>
  <c r="Z250" i="17"/>
  <c r="G251" i="17"/>
  <c r="H251" i="17"/>
  <c r="I251" i="17"/>
  <c r="J251" i="17"/>
  <c r="K251" i="17"/>
  <c r="L251" i="17"/>
  <c r="M251" i="17"/>
  <c r="N251" i="17"/>
  <c r="O251" i="17"/>
  <c r="P251" i="17"/>
  <c r="Q251" i="17"/>
  <c r="R251" i="17"/>
  <c r="S251" i="17"/>
  <c r="T251" i="17"/>
  <c r="U251" i="17"/>
  <c r="V251" i="17"/>
  <c r="W251" i="17"/>
  <c r="X251" i="17"/>
  <c r="Y251" i="17"/>
  <c r="Z251" i="17"/>
  <c r="G252" i="17"/>
  <c r="H252" i="17"/>
  <c r="I252" i="17"/>
  <c r="J252" i="17"/>
  <c r="K252" i="17"/>
  <c r="L252" i="17"/>
  <c r="M252" i="17"/>
  <c r="N252" i="17"/>
  <c r="O252" i="17"/>
  <c r="P252" i="17"/>
  <c r="Q252" i="17"/>
  <c r="R252" i="17"/>
  <c r="S252" i="17"/>
  <c r="T252" i="17"/>
  <c r="U252" i="17"/>
  <c r="V252" i="17"/>
  <c r="W252" i="17"/>
  <c r="X252" i="17"/>
  <c r="Y252" i="17"/>
  <c r="Z252" i="17"/>
  <c r="G253" i="17"/>
  <c r="H253" i="17"/>
  <c r="I253" i="17"/>
  <c r="J253" i="17"/>
  <c r="K253" i="17"/>
  <c r="L253" i="17"/>
  <c r="AF253" i="17" s="1" a="1"/>
  <c r="AF253" i="17" s="1"/>
  <c r="M253" i="17"/>
  <c r="N253" i="17"/>
  <c r="O253" i="17"/>
  <c r="P253" i="17"/>
  <c r="Q253" i="17"/>
  <c r="R253" i="17"/>
  <c r="S253" i="17"/>
  <c r="T253" i="17"/>
  <c r="U253" i="17"/>
  <c r="V253" i="17"/>
  <c r="W253" i="17"/>
  <c r="X253" i="17"/>
  <c r="Y253" i="17"/>
  <c r="Z253" i="17"/>
  <c r="G194" i="17"/>
  <c r="H194" i="17"/>
  <c r="I194" i="17"/>
  <c r="J194" i="17"/>
  <c r="K194" i="17"/>
  <c r="L194" i="17"/>
  <c r="M194" i="17"/>
  <c r="N194" i="17"/>
  <c r="O194" i="17"/>
  <c r="P194" i="17"/>
  <c r="Q194" i="17"/>
  <c r="R194" i="17"/>
  <c r="S194" i="17"/>
  <c r="T194" i="17"/>
  <c r="U194" i="17"/>
  <c r="V194" i="17"/>
  <c r="W194" i="17"/>
  <c r="X194" i="17"/>
  <c r="Y194" i="17"/>
  <c r="Z194" i="17"/>
  <c r="G195" i="17"/>
  <c r="H195" i="17"/>
  <c r="I195" i="17"/>
  <c r="J195" i="17"/>
  <c r="K195" i="17"/>
  <c r="L195" i="17"/>
  <c r="M195" i="17"/>
  <c r="N195" i="17"/>
  <c r="O195" i="17"/>
  <c r="P195" i="17"/>
  <c r="Q195" i="17"/>
  <c r="R195" i="17"/>
  <c r="S195" i="17"/>
  <c r="T195" i="17"/>
  <c r="U195" i="17"/>
  <c r="V195" i="17"/>
  <c r="W195" i="17"/>
  <c r="X195" i="17"/>
  <c r="Y195" i="17"/>
  <c r="Z195" i="17"/>
  <c r="G196" i="17"/>
  <c r="H196" i="17"/>
  <c r="I196" i="17"/>
  <c r="J196" i="17"/>
  <c r="K196" i="17"/>
  <c r="L196" i="17"/>
  <c r="M196" i="17"/>
  <c r="N196" i="17"/>
  <c r="O196" i="17"/>
  <c r="P196" i="17"/>
  <c r="Q196" i="17"/>
  <c r="R196" i="17"/>
  <c r="S196" i="17"/>
  <c r="T196" i="17"/>
  <c r="U196" i="17"/>
  <c r="V196" i="17"/>
  <c r="W196" i="17"/>
  <c r="X196" i="17"/>
  <c r="Y196" i="17"/>
  <c r="Z196" i="17"/>
  <c r="G197" i="17"/>
  <c r="H197" i="17"/>
  <c r="I197" i="17"/>
  <c r="J197" i="17"/>
  <c r="K197" i="17"/>
  <c r="L197" i="17"/>
  <c r="M197" i="17"/>
  <c r="N197" i="17"/>
  <c r="O197" i="17"/>
  <c r="P197" i="17"/>
  <c r="Q197" i="17"/>
  <c r="R197" i="17"/>
  <c r="S197" i="17"/>
  <c r="T197" i="17"/>
  <c r="U197" i="17"/>
  <c r="V197" i="17"/>
  <c r="W197" i="17"/>
  <c r="X197" i="17"/>
  <c r="Y197" i="17"/>
  <c r="Z197" i="17"/>
  <c r="G198" i="17"/>
  <c r="H198" i="17"/>
  <c r="I198" i="17"/>
  <c r="J198" i="17"/>
  <c r="K198" i="17"/>
  <c r="L198" i="17"/>
  <c r="M198" i="17"/>
  <c r="N198" i="17"/>
  <c r="O198" i="17"/>
  <c r="P198" i="17"/>
  <c r="Q198" i="17"/>
  <c r="R198" i="17"/>
  <c r="S198" i="17"/>
  <c r="T198" i="17"/>
  <c r="U198" i="17"/>
  <c r="V198" i="17"/>
  <c r="W198" i="17"/>
  <c r="X198" i="17"/>
  <c r="Y198" i="17"/>
  <c r="Z198" i="17"/>
  <c r="G199" i="17"/>
  <c r="H199" i="17"/>
  <c r="I199" i="17"/>
  <c r="J199" i="17"/>
  <c r="K199" i="17"/>
  <c r="L199" i="17"/>
  <c r="M199" i="17"/>
  <c r="N199" i="17"/>
  <c r="O199" i="17"/>
  <c r="P199" i="17"/>
  <c r="Q199" i="17"/>
  <c r="R199" i="17"/>
  <c r="S199" i="17"/>
  <c r="T199" i="17"/>
  <c r="U199" i="17"/>
  <c r="V199" i="17"/>
  <c r="W199" i="17"/>
  <c r="X199" i="17"/>
  <c r="Y199" i="17"/>
  <c r="Z199" i="17"/>
  <c r="G200" i="17"/>
  <c r="H200" i="17"/>
  <c r="I200" i="17"/>
  <c r="J200" i="17"/>
  <c r="K200" i="17"/>
  <c r="L200" i="17"/>
  <c r="M200" i="17"/>
  <c r="N200" i="17"/>
  <c r="O200" i="17"/>
  <c r="P200" i="17"/>
  <c r="Q200" i="17"/>
  <c r="R200" i="17"/>
  <c r="S200" i="17"/>
  <c r="T200" i="17"/>
  <c r="U200" i="17"/>
  <c r="V200" i="17"/>
  <c r="W200" i="17"/>
  <c r="X200" i="17"/>
  <c r="Y200" i="17"/>
  <c r="Z200" i="17"/>
  <c r="G201" i="17"/>
  <c r="H201" i="17"/>
  <c r="I201" i="17"/>
  <c r="J201" i="17"/>
  <c r="K201" i="17"/>
  <c r="L201" i="17"/>
  <c r="M201" i="17"/>
  <c r="N201" i="17"/>
  <c r="O201" i="17"/>
  <c r="P201" i="17"/>
  <c r="Q201" i="17"/>
  <c r="R201" i="17"/>
  <c r="S201" i="17"/>
  <c r="T201" i="17"/>
  <c r="U201" i="17"/>
  <c r="V201" i="17"/>
  <c r="W201" i="17"/>
  <c r="X201" i="17"/>
  <c r="Y201" i="17"/>
  <c r="Z201" i="17"/>
  <c r="G202" i="17"/>
  <c r="H202" i="17"/>
  <c r="I202" i="17"/>
  <c r="J202" i="17"/>
  <c r="K202" i="17"/>
  <c r="L202" i="17"/>
  <c r="M202" i="17"/>
  <c r="N202" i="17"/>
  <c r="O202" i="17"/>
  <c r="P202" i="17"/>
  <c r="Q202" i="17"/>
  <c r="R202" i="17"/>
  <c r="S202" i="17"/>
  <c r="T202" i="17"/>
  <c r="U202" i="17"/>
  <c r="V202" i="17"/>
  <c r="W202" i="17"/>
  <c r="X202" i="17"/>
  <c r="Y202" i="17"/>
  <c r="Z202" i="17"/>
  <c r="G203" i="17"/>
  <c r="H203" i="17"/>
  <c r="I203" i="17"/>
  <c r="J203" i="17"/>
  <c r="K203" i="17"/>
  <c r="L203" i="17"/>
  <c r="M203" i="17"/>
  <c r="N203" i="17"/>
  <c r="O203" i="17"/>
  <c r="P203" i="17"/>
  <c r="Q203" i="17"/>
  <c r="R203" i="17"/>
  <c r="S203" i="17"/>
  <c r="T203" i="17"/>
  <c r="U203" i="17"/>
  <c r="V203" i="17"/>
  <c r="W203" i="17"/>
  <c r="X203" i="17"/>
  <c r="Y203" i="17"/>
  <c r="Z203" i="17"/>
  <c r="G204" i="17"/>
  <c r="H204" i="17"/>
  <c r="I204" i="17"/>
  <c r="J204" i="17"/>
  <c r="K204" i="17"/>
  <c r="L204" i="17"/>
  <c r="M204" i="17"/>
  <c r="N204" i="17"/>
  <c r="O204" i="17"/>
  <c r="P204" i="17"/>
  <c r="Q204" i="17"/>
  <c r="R204" i="17"/>
  <c r="S204" i="17"/>
  <c r="T204" i="17"/>
  <c r="U204" i="17"/>
  <c r="V204" i="17"/>
  <c r="W204" i="17"/>
  <c r="X204" i="17"/>
  <c r="Y204" i="17"/>
  <c r="Z204" i="17"/>
  <c r="G205" i="17"/>
  <c r="H205" i="17"/>
  <c r="I205" i="17"/>
  <c r="J205" i="17"/>
  <c r="K205" i="17"/>
  <c r="L205" i="17"/>
  <c r="M205" i="17"/>
  <c r="N205" i="17"/>
  <c r="O205" i="17"/>
  <c r="P205" i="17"/>
  <c r="Q205" i="17"/>
  <c r="R205" i="17"/>
  <c r="S205" i="17"/>
  <c r="T205" i="17"/>
  <c r="U205" i="17"/>
  <c r="V205" i="17"/>
  <c r="W205" i="17"/>
  <c r="X205" i="17"/>
  <c r="Y205" i="17"/>
  <c r="Z205" i="17"/>
  <c r="G206" i="17"/>
  <c r="H206" i="17"/>
  <c r="I206" i="17"/>
  <c r="J206" i="17"/>
  <c r="K206" i="17"/>
  <c r="L206" i="17"/>
  <c r="M206" i="17"/>
  <c r="N206" i="17"/>
  <c r="O206" i="17"/>
  <c r="P206" i="17"/>
  <c r="Q206" i="17"/>
  <c r="R206" i="17"/>
  <c r="S206" i="17"/>
  <c r="T206" i="17"/>
  <c r="U206" i="17"/>
  <c r="V206" i="17"/>
  <c r="W206" i="17"/>
  <c r="X206" i="17"/>
  <c r="Y206" i="17"/>
  <c r="Z206" i="17"/>
  <c r="G207" i="17"/>
  <c r="H207" i="17"/>
  <c r="I207" i="17"/>
  <c r="J207" i="17"/>
  <c r="K207" i="17"/>
  <c r="L207" i="17"/>
  <c r="M207" i="17"/>
  <c r="N207" i="17"/>
  <c r="AH207" i="17" s="1" a="1"/>
  <c r="AH207" i="17" s="1"/>
  <c r="O207" i="17"/>
  <c r="P207" i="17"/>
  <c r="Q207" i="17"/>
  <c r="R207" i="17"/>
  <c r="S207" i="17"/>
  <c r="T207" i="17"/>
  <c r="U207" i="17"/>
  <c r="V207" i="17"/>
  <c r="W207" i="17"/>
  <c r="X207" i="17"/>
  <c r="Y207" i="17"/>
  <c r="Z207" i="17"/>
  <c r="G208" i="17"/>
  <c r="H208" i="17"/>
  <c r="I208" i="17"/>
  <c r="J208" i="17"/>
  <c r="K208" i="17"/>
  <c r="L208" i="17"/>
  <c r="M208" i="17"/>
  <c r="N208" i="17"/>
  <c r="O208" i="17"/>
  <c r="P208" i="17"/>
  <c r="Q208" i="17"/>
  <c r="R208" i="17"/>
  <c r="S208" i="17"/>
  <c r="T208" i="17"/>
  <c r="U208" i="17"/>
  <c r="V208" i="17"/>
  <c r="W208" i="17"/>
  <c r="X208" i="17"/>
  <c r="Y208" i="17"/>
  <c r="Z208" i="17"/>
  <c r="G209" i="17"/>
  <c r="H209" i="17"/>
  <c r="I209" i="17"/>
  <c r="J209" i="17"/>
  <c r="K209" i="17"/>
  <c r="L209" i="17"/>
  <c r="M209" i="17"/>
  <c r="N209" i="17"/>
  <c r="O209" i="17"/>
  <c r="P209" i="17"/>
  <c r="Q209" i="17"/>
  <c r="R209" i="17"/>
  <c r="S209" i="17"/>
  <c r="T209" i="17"/>
  <c r="U209" i="17"/>
  <c r="V209" i="17"/>
  <c r="W209" i="17"/>
  <c r="X209" i="17"/>
  <c r="Y209" i="17"/>
  <c r="Z209" i="17"/>
  <c r="G210" i="17"/>
  <c r="H210" i="17"/>
  <c r="I210" i="17"/>
  <c r="J210" i="17"/>
  <c r="K210" i="17"/>
  <c r="L210" i="17"/>
  <c r="M210" i="17"/>
  <c r="N210" i="17"/>
  <c r="O210" i="17"/>
  <c r="P210" i="17"/>
  <c r="Q210" i="17"/>
  <c r="R210" i="17"/>
  <c r="S210" i="17"/>
  <c r="T210" i="17"/>
  <c r="U210" i="17"/>
  <c r="V210" i="17"/>
  <c r="W210" i="17"/>
  <c r="X210" i="17"/>
  <c r="Y210" i="17"/>
  <c r="Z210" i="17"/>
  <c r="G211" i="17"/>
  <c r="H211" i="17"/>
  <c r="I211" i="17"/>
  <c r="J211" i="17"/>
  <c r="K211" i="17"/>
  <c r="L211" i="17"/>
  <c r="M211" i="17"/>
  <c r="N211" i="17"/>
  <c r="O211" i="17"/>
  <c r="P211" i="17"/>
  <c r="Q211" i="17"/>
  <c r="R211" i="17"/>
  <c r="S211" i="17"/>
  <c r="T211" i="17"/>
  <c r="U211" i="17"/>
  <c r="V211" i="17"/>
  <c r="W211" i="17"/>
  <c r="X211" i="17"/>
  <c r="Y211" i="17"/>
  <c r="Z211" i="17"/>
  <c r="G212" i="17"/>
  <c r="H212" i="17"/>
  <c r="I212" i="17"/>
  <c r="J212" i="17"/>
  <c r="K212" i="17"/>
  <c r="L212" i="17"/>
  <c r="M212" i="17"/>
  <c r="N212" i="17"/>
  <c r="O212" i="17"/>
  <c r="P212" i="17"/>
  <c r="Q212" i="17"/>
  <c r="R212" i="17"/>
  <c r="S212" i="17"/>
  <c r="T212" i="17"/>
  <c r="U212" i="17"/>
  <c r="V212" i="17"/>
  <c r="W212" i="17"/>
  <c r="X212" i="17"/>
  <c r="Y212" i="17"/>
  <c r="Z212" i="17"/>
  <c r="G213" i="17"/>
  <c r="H213" i="17"/>
  <c r="I213" i="17"/>
  <c r="J213" i="17"/>
  <c r="K213" i="17"/>
  <c r="L213" i="17"/>
  <c r="M213" i="17"/>
  <c r="N213" i="17"/>
  <c r="O213" i="17"/>
  <c r="P213" i="17"/>
  <c r="Q213" i="17"/>
  <c r="R213" i="17"/>
  <c r="S213" i="17"/>
  <c r="T213" i="17"/>
  <c r="U213" i="17"/>
  <c r="V213" i="17"/>
  <c r="W213" i="17"/>
  <c r="X213" i="17"/>
  <c r="Y213" i="17"/>
  <c r="Z213" i="17"/>
  <c r="G214" i="17"/>
  <c r="H214" i="17"/>
  <c r="I214" i="17"/>
  <c r="J214" i="17"/>
  <c r="K214" i="17"/>
  <c r="L214" i="17"/>
  <c r="M214" i="17"/>
  <c r="N214" i="17"/>
  <c r="O214" i="17"/>
  <c r="P214" i="17"/>
  <c r="Q214" i="17"/>
  <c r="R214" i="17"/>
  <c r="S214" i="17"/>
  <c r="T214" i="17"/>
  <c r="U214" i="17"/>
  <c r="V214" i="17"/>
  <c r="W214" i="17"/>
  <c r="X214" i="17"/>
  <c r="Y214" i="17"/>
  <c r="Z214" i="17"/>
  <c r="G215" i="17"/>
  <c r="H215" i="17"/>
  <c r="I215" i="17"/>
  <c r="J215" i="17"/>
  <c r="K215" i="17"/>
  <c r="L215" i="17"/>
  <c r="M215" i="17"/>
  <c r="N215" i="17"/>
  <c r="O215" i="17"/>
  <c r="P215" i="17"/>
  <c r="Q215" i="17"/>
  <c r="R215" i="17"/>
  <c r="S215" i="17"/>
  <c r="T215" i="17"/>
  <c r="U215" i="17"/>
  <c r="V215" i="17"/>
  <c r="W215" i="17"/>
  <c r="X215" i="17"/>
  <c r="Y215" i="17"/>
  <c r="Z215" i="17"/>
  <c r="G216" i="17"/>
  <c r="H216" i="17"/>
  <c r="I216" i="17"/>
  <c r="J216" i="17"/>
  <c r="K216" i="17"/>
  <c r="L216" i="17"/>
  <c r="M216" i="17"/>
  <c r="N216" i="17"/>
  <c r="O216" i="17"/>
  <c r="P216" i="17"/>
  <c r="Q216" i="17"/>
  <c r="R216" i="17"/>
  <c r="S216" i="17"/>
  <c r="T216" i="17"/>
  <c r="U216" i="17"/>
  <c r="V216" i="17"/>
  <c r="W216" i="17"/>
  <c r="X216" i="17"/>
  <c r="Y216" i="17"/>
  <c r="Z216" i="17"/>
  <c r="G217" i="17"/>
  <c r="H217" i="17"/>
  <c r="I217" i="17"/>
  <c r="J217" i="17"/>
  <c r="K217" i="17"/>
  <c r="L217" i="17"/>
  <c r="M217" i="17"/>
  <c r="N217" i="17"/>
  <c r="O217" i="17"/>
  <c r="P217" i="17"/>
  <c r="Q217" i="17"/>
  <c r="R217" i="17"/>
  <c r="S217" i="17"/>
  <c r="T217" i="17"/>
  <c r="U217" i="17"/>
  <c r="V217" i="17"/>
  <c r="W217" i="17"/>
  <c r="X217" i="17"/>
  <c r="Y217" i="17"/>
  <c r="Z217" i="17"/>
  <c r="G218" i="17"/>
  <c r="H218" i="17"/>
  <c r="I218" i="17"/>
  <c r="J218" i="17"/>
  <c r="K218" i="17"/>
  <c r="L218" i="17"/>
  <c r="M218" i="17"/>
  <c r="N218" i="17"/>
  <c r="O218" i="17"/>
  <c r="P218" i="17"/>
  <c r="Q218" i="17"/>
  <c r="R218" i="17"/>
  <c r="S218" i="17"/>
  <c r="T218" i="17"/>
  <c r="U218" i="17"/>
  <c r="V218" i="17"/>
  <c r="W218" i="17"/>
  <c r="X218" i="17"/>
  <c r="Y218" i="17"/>
  <c r="Z218" i="17"/>
  <c r="G219" i="17"/>
  <c r="H219" i="17"/>
  <c r="I219" i="17"/>
  <c r="J219" i="17"/>
  <c r="K219" i="17"/>
  <c r="L219" i="17"/>
  <c r="M219" i="17"/>
  <c r="N219" i="17"/>
  <c r="O219" i="17"/>
  <c r="P219" i="17"/>
  <c r="Q219" i="17"/>
  <c r="R219" i="17"/>
  <c r="S219" i="17"/>
  <c r="T219" i="17"/>
  <c r="U219" i="17"/>
  <c r="V219" i="17"/>
  <c r="W219" i="17"/>
  <c r="X219" i="17"/>
  <c r="Y219" i="17"/>
  <c r="Z219" i="17"/>
  <c r="G220" i="17"/>
  <c r="H220" i="17"/>
  <c r="I220" i="17"/>
  <c r="J220" i="17"/>
  <c r="K220" i="17"/>
  <c r="L220" i="17"/>
  <c r="M220" i="17"/>
  <c r="N220" i="17"/>
  <c r="O220" i="17"/>
  <c r="P220" i="17"/>
  <c r="Q220" i="17"/>
  <c r="R220" i="17"/>
  <c r="S220" i="17"/>
  <c r="T220" i="17"/>
  <c r="U220" i="17"/>
  <c r="V220" i="17"/>
  <c r="W220" i="17"/>
  <c r="X220" i="17"/>
  <c r="Y220" i="17"/>
  <c r="Z220" i="17"/>
  <c r="G221" i="17"/>
  <c r="H221" i="17"/>
  <c r="I221" i="17"/>
  <c r="J221" i="17"/>
  <c r="K221" i="17"/>
  <c r="L221" i="17"/>
  <c r="M221" i="17"/>
  <c r="N221" i="17"/>
  <c r="O221" i="17"/>
  <c r="P221" i="17"/>
  <c r="Q221" i="17"/>
  <c r="R221" i="17"/>
  <c r="S221" i="17"/>
  <c r="T221" i="17"/>
  <c r="U221" i="17"/>
  <c r="V221" i="17"/>
  <c r="W221" i="17"/>
  <c r="X221" i="17"/>
  <c r="Y221" i="17"/>
  <c r="Z221" i="17"/>
  <c r="G222" i="17"/>
  <c r="H222" i="17"/>
  <c r="I222" i="17"/>
  <c r="J222" i="17"/>
  <c r="K222" i="17"/>
  <c r="L222" i="17"/>
  <c r="M222" i="17"/>
  <c r="N222" i="17"/>
  <c r="O222" i="17"/>
  <c r="P222" i="17"/>
  <c r="Q222" i="17"/>
  <c r="AK222" i="17" s="1" a="1"/>
  <c r="AK222" i="17" s="1"/>
  <c r="R222" i="17"/>
  <c r="S222" i="17"/>
  <c r="T222" i="17"/>
  <c r="U222" i="17"/>
  <c r="V222" i="17"/>
  <c r="W222" i="17"/>
  <c r="X222" i="17"/>
  <c r="Y222" i="17"/>
  <c r="Z222" i="17"/>
  <c r="G223" i="17"/>
  <c r="H223" i="17"/>
  <c r="I223" i="17"/>
  <c r="J223" i="17"/>
  <c r="K223" i="17"/>
  <c r="L223" i="17"/>
  <c r="M223" i="17"/>
  <c r="N223" i="17"/>
  <c r="O223" i="17"/>
  <c r="P223" i="17"/>
  <c r="Q223" i="17"/>
  <c r="R223" i="17"/>
  <c r="S223" i="17"/>
  <c r="T223" i="17"/>
  <c r="U223" i="17"/>
  <c r="V223" i="17"/>
  <c r="W223" i="17"/>
  <c r="X223" i="17"/>
  <c r="Y223" i="17"/>
  <c r="Z223" i="17"/>
  <c r="G164" i="17"/>
  <c r="H164" i="17"/>
  <c r="I164" i="17"/>
  <c r="J164" i="17"/>
  <c r="K164" i="17"/>
  <c r="L164" i="17"/>
  <c r="M164" i="17"/>
  <c r="N164" i="17"/>
  <c r="O164" i="17"/>
  <c r="P164" i="17"/>
  <c r="Q164" i="17"/>
  <c r="R164" i="17"/>
  <c r="S164" i="17"/>
  <c r="T164" i="17"/>
  <c r="U164" i="17"/>
  <c r="V164" i="17"/>
  <c r="W164" i="17"/>
  <c r="X164" i="17"/>
  <c r="Y164" i="17"/>
  <c r="Z164" i="17"/>
  <c r="G165" i="17"/>
  <c r="H165" i="17"/>
  <c r="I165" i="17"/>
  <c r="J165" i="17"/>
  <c r="K165" i="17"/>
  <c r="L165" i="17"/>
  <c r="M165" i="17"/>
  <c r="N165" i="17"/>
  <c r="O165" i="17"/>
  <c r="P165" i="17"/>
  <c r="Q165" i="17"/>
  <c r="R165" i="17"/>
  <c r="S165" i="17"/>
  <c r="T165" i="17"/>
  <c r="U165" i="17"/>
  <c r="V165" i="17"/>
  <c r="W165" i="17"/>
  <c r="X165" i="17"/>
  <c r="Y165" i="17"/>
  <c r="Z165" i="17"/>
  <c r="G166" i="17"/>
  <c r="H166" i="17"/>
  <c r="I166" i="17"/>
  <c r="J166" i="17"/>
  <c r="K166" i="17"/>
  <c r="L166" i="17"/>
  <c r="M166" i="17"/>
  <c r="N166" i="17"/>
  <c r="O166" i="17"/>
  <c r="P166" i="17"/>
  <c r="Q166" i="17"/>
  <c r="R166" i="17"/>
  <c r="S166" i="17"/>
  <c r="T166" i="17"/>
  <c r="U166" i="17"/>
  <c r="V166" i="17"/>
  <c r="W166" i="17"/>
  <c r="X166" i="17"/>
  <c r="Y166" i="17"/>
  <c r="Z166" i="17"/>
  <c r="G167" i="17"/>
  <c r="H167" i="17"/>
  <c r="I167" i="17"/>
  <c r="J167" i="17"/>
  <c r="K167" i="17"/>
  <c r="L167" i="17"/>
  <c r="M167" i="17"/>
  <c r="N167" i="17"/>
  <c r="O167" i="17"/>
  <c r="P167" i="17"/>
  <c r="Q167" i="17"/>
  <c r="R167" i="17"/>
  <c r="S167" i="17"/>
  <c r="T167" i="17"/>
  <c r="U167" i="17"/>
  <c r="V167" i="17"/>
  <c r="W167" i="17"/>
  <c r="X167" i="17"/>
  <c r="Y167" i="17"/>
  <c r="Z167" i="17"/>
  <c r="G168" i="17"/>
  <c r="H168" i="17"/>
  <c r="I168" i="17"/>
  <c r="J168" i="17"/>
  <c r="K168" i="17"/>
  <c r="L168" i="17"/>
  <c r="M168" i="17"/>
  <c r="N168" i="17"/>
  <c r="O168" i="17"/>
  <c r="P168" i="17"/>
  <c r="Q168" i="17"/>
  <c r="R168" i="17"/>
  <c r="S168" i="17"/>
  <c r="T168" i="17"/>
  <c r="U168" i="17"/>
  <c r="V168" i="17"/>
  <c r="W168" i="17"/>
  <c r="X168" i="17"/>
  <c r="Y168" i="17"/>
  <c r="Z168" i="17"/>
  <c r="G169" i="17"/>
  <c r="H169" i="17"/>
  <c r="I169" i="17"/>
  <c r="J169" i="17"/>
  <c r="K169" i="17"/>
  <c r="L169" i="17"/>
  <c r="M169" i="17"/>
  <c r="N169" i="17"/>
  <c r="O169" i="17"/>
  <c r="P169" i="17"/>
  <c r="Q169" i="17"/>
  <c r="R169" i="17"/>
  <c r="S169" i="17"/>
  <c r="T169" i="17"/>
  <c r="U169" i="17"/>
  <c r="V169" i="17"/>
  <c r="W169" i="17"/>
  <c r="X169" i="17"/>
  <c r="Y169" i="17"/>
  <c r="Z169" i="17"/>
  <c r="G170" i="17"/>
  <c r="H170" i="17"/>
  <c r="I170" i="17"/>
  <c r="J170" i="17"/>
  <c r="K170" i="17"/>
  <c r="L170" i="17"/>
  <c r="M170" i="17"/>
  <c r="N170" i="17"/>
  <c r="O170" i="17"/>
  <c r="P170" i="17"/>
  <c r="Q170" i="17"/>
  <c r="R170" i="17"/>
  <c r="S170" i="17"/>
  <c r="T170" i="17"/>
  <c r="U170" i="17"/>
  <c r="V170" i="17"/>
  <c r="W170" i="17"/>
  <c r="X170" i="17"/>
  <c r="Y170" i="17"/>
  <c r="Z170" i="17"/>
  <c r="G171" i="17"/>
  <c r="H171" i="17"/>
  <c r="I171" i="17"/>
  <c r="J171" i="17"/>
  <c r="K171" i="17"/>
  <c r="L171" i="17"/>
  <c r="M171" i="17"/>
  <c r="N171" i="17"/>
  <c r="O171" i="17"/>
  <c r="P171" i="17"/>
  <c r="Q171" i="17"/>
  <c r="R171" i="17"/>
  <c r="S171" i="17"/>
  <c r="T171" i="17"/>
  <c r="U171" i="17"/>
  <c r="V171" i="17"/>
  <c r="W171" i="17"/>
  <c r="X171" i="17"/>
  <c r="Y171" i="17"/>
  <c r="Z171" i="17"/>
  <c r="G172" i="17"/>
  <c r="H172" i="17"/>
  <c r="I172" i="17"/>
  <c r="J172" i="17"/>
  <c r="K172" i="17"/>
  <c r="L172" i="17"/>
  <c r="M172" i="17"/>
  <c r="N172" i="17"/>
  <c r="O172" i="17"/>
  <c r="P172" i="17"/>
  <c r="Q172" i="17"/>
  <c r="R172" i="17"/>
  <c r="S172" i="17"/>
  <c r="T172" i="17"/>
  <c r="U172" i="17"/>
  <c r="V172" i="17"/>
  <c r="W172" i="17"/>
  <c r="X172" i="17"/>
  <c r="Y172" i="17"/>
  <c r="Z172" i="17"/>
  <c r="G173" i="17"/>
  <c r="H173" i="17"/>
  <c r="I173" i="17"/>
  <c r="J173" i="17"/>
  <c r="K173" i="17"/>
  <c r="L173" i="17"/>
  <c r="M173" i="17"/>
  <c r="N173" i="17"/>
  <c r="O173" i="17"/>
  <c r="P173" i="17"/>
  <c r="Q173" i="17"/>
  <c r="R173" i="17"/>
  <c r="S173" i="17"/>
  <c r="T173" i="17"/>
  <c r="U173" i="17"/>
  <c r="V173" i="17"/>
  <c r="W173" i="17"/>
  <c r="X173" i="17"/>
  <c r="Y173" i="17"/>
  <c r="Z173" i="17"/>
  <c r="G174" i="17"/>
  <c r="H174" i="17"/>
  <c r="I174" i="17"/>
  <c r="J174" i="17"/>
  <c r="K174" i="17"/>
  <c r="L174" i="17"/>
  <c r="M174" i="17"/>
  <c r="N174" i="17"/>
  <c r="O174" i="17"/>
  <c r="P174" i="17"/>
  <c r="Q174" i="17"/>
  <c r="R174" i="17"/>
  <c r="S174" i="17"/>
  <c r="T174" i="17"/>
  <c r="U174" i="17"/>
  <c r="V174" i="17"/>
  <c r="W174" i="17"/>
  <c r="X174" i="17"/>
  <c r="Y174" i="17"/>
  <c r="Z174" i="17"/>
  <c r="G175" i="17"/>
  <c r="H175" i="17"/>
  <c r="I175" i="17"/>
  <c r="J175" i="17"/>
  <c r="K175" i="17"/>
  <c r="L175" i="17"/>
  <c r="M175" i="17"/>
  <c r="N175" i="17"/>
  <c r="O175" i="17"/>
  <c r="P175" i="17"/>
  <c r="Q175" i="17"/>
  <c r="R175" i="17"/>
  <c r="S175" i="17"/>
  <c r="T175" i="17"/>
  <c r="U175" i="17"/>
  <c r="V175" i="17"/>
  <c r="W175" i="17"/>
  <c r="X175" i="17"/>
  <c r="Y175" i="17"/>
  <c r="Z175" i="17"/>
  <c r="G176" i="17"/>
  <c r="H176" i="17"/>
  <c r="I176" i="17"/>
  <c r="J176" i="17"/>
  <c r="K176" i="17"/>
  <c r="L176" i="17"/>
  <c r="M176" i="17"/>
  <c r="N176" i="17"/>
  <c r="O176" i="17"/>
  <c r="P176" i="17"/>
  <c r="Q176" i="17"/>
  <c r="R176" i="17"/>
  <c r="S176" i="17"/>
  <c r="T176" i="17"/>
  <c r="U176" i="17"/>
  <c r="AO176" i="17" s="1" a="1"/>
  <c r="AO176" i="17" s="1"/>
  <c r="V176" i="17"/>
  <c r="W176" i="17"/>
  <c r="X176" i="17"/>
  <c r="Y176" i="17"/>
  <c r="Z176" i="17"/>
  <c r="G177" i="17"/>
  <c r="H177" i="17"/>
  <c r="I177" i="17"/>
  <c r="J177" i="17"/>
  <c r="K177" i="17"/>
  <c r="L177" i="17"/>
  <c r="M177" i="17"/>
  <c r="N177" i="17"/>
  <c r="O177" i="17"/>
  <c r="P177" i="17"/>
  <c r="Q177" i="17"/>
  <c r="R177" i="17"/>
  <c r="S177" i="17"/>
  <c r="T177" i="17"/>
  <c r="U177" i="17"/>
  <c r="V177" i="17"/>
  <c r="W177" i="17"/>
  <c r="X177" i="17"/>
  <c r="Y177" i="17"/>
  <c r="Z177" i="17"/>
  <c r="G178" i="17"/>
  <c r="H178" i="17"/>
  <c r="I178" i="17"/>
  <c r="J178" i="17"/>
  <c r="K178" i="17"/>
  <c r="L178" i="17"/>
  <c r="M178" i="17"/>
  <c r="N178" i="17"/>
  <c r="O178" i="17"/>
  <c r="P178" i="17"/>
  <c r="Q178" i="17"/>
  <c r="R178" i="17"/>
  <c r="S178" i="17"/>
  <c r="T178" i="17"/>
  <c r="U178" i="17"/>
  <c r="V178" i="17"/>
  <c r="W178" i="17"/>
  <c r="X178" i="17"/>
  <c r="Y178" i="17"/>
  <c r="Z178" i="17"/>
  <c r="G179" i="17"/>
  <c r="H179" i="17"/>
  <c r="I179" i="17"/>
  <c r="J179" i="17"/>
  <c r="K179" i="17"/>
  <c r="L179" i="17"/>
  <c r="M179" i="17"/>
  <c r="N179" i="17"/>
  <c r="O179" i="17"/>
  <c r="P179" i="17"/>
  <c r="Q179" i="17"/>
  <c r="R179" i="17"/>
  <c r="S179" i="17"/>
  <c r="T179" i="17"/>
  <c r="U179" i="17"/>
  <c r="V179" i="17"/>
  <c r="W179" i="17"/>
  <c r="X179" i="17"/>
  <c r="Y179" i="17"/>
  <c r="Z179" i="17"/>
  <c r="G180" i="17"/>
  <c r="H180" i="17"/>
  <c r="I180" i="17"/>
  <c r="J180" i="17"/>
  <c r="K180" i="17"/>
  <c r="L180" i="17"/>
  <c r="M180" i="17"/>
  <c r="N180" i="17"/>
  <c r="O180" i="17"/>
  <c r="P180" i="17"/>
  <c r="Q180" i="17"/>
  <c r="R180" i="17"/>
  <c r="S180" i="17"/>
  <c r="T180" i="17"/>
  <c r="U180" i="17"/>
  <c r="V180" i="17"/>
  <c r="W180" i="17"/>
  <c r="X180" i="17"/>
  <c r="Y180" i="17"/>
  <c r="Z180" i="17"/>
  <c r="G181" i="17"/>
  <c r="H181" i="17"/>
  <c r="I181" i="17"/>
  <c r="J181" i="17"/>
  <c r="K181" i="17"/>
  <c r="L181" i="17"/>
  <c r="M181" i="17"/>
  <c r="N181" i="17"/>
  <c r="O181" i="17"/>
  <c r="P181" i="17"/>
  <c r="Q181" i="17"/>
  <c r="R181" i="17"/>
  <c r="S181" i="17"/>
  <c r="T181" i="17"/>
  <c r="U181" i="17"/>
  <c r="V181" i="17"/>
  <c r="W181" i="17"/>
  <c r="X181" i="17"/>
  <c r="Y181" i="17"/>
  <c r="Z181" i="17"/>
  <c r="G182" i="17"/>
  <c r="H182" i="17"/>
  <c r="I182" i="17"/>
  <c r="J182" i="17"/>
  <c r="K182" i="17"/>
  <c r="L182" i="17"/>
  <c r="M182" i="17"/>
  <c r="N182" i="17"/>
  <c r="O182" i="17"/>
  <c r="P182" i="17"/>
  <c r="Q182" i="17"/>
  <c r="R182" i="17"/>
  <c r="S182" i="17"/>
  <c r="T182" i="17"/>
  <c r="U182" i="17"/>
  <c r="V182" i="17"/>
  <c r="W182" i="17"/>
  <c r="X182" i="17"/>
  <c r="Y182" i="17"/>
  <c r="Z182" i="17"/>
  <c r="G183" i="17"/>
  <c r="H183" i="17"/>
  <c r="I183" i="17"/>
  <c r="J183" i="17"/>
  <c r="K183" i="17"/>
  <c r="L183" i="17"/>
  <c r="M183" i="17"/>
  <c r="N183" i="17"/>
  <c r="O183" i="17"/>
  <c r="P183" i="17"/>
  <c r="Q183" i="17"/>
  <c r="R183" i="17"/>
  <c r="S183" i="17"/>
  <c r="T183" i="17"/>
  <c r="U183" i="17"/>
  <c r="V183" i="17"/>
  <c r="W183" i="17"/>
  <c r="X183" i="17"/>
  <c r="Y183" i="17"/>
  <c r="Z183" i="17"/>
  <c r="G184" i="17"/>
  <c r="H184" i="17"/>
  <c r="I184" i="17"/>
  <c r="J184" i="17"/>
  <c r="K184" i="17"/>
  <c r="L184" i="17"/>
  <c r="M184" i="17"/>
  <c r="N184" i="17"/>
  <c r="O184" i="17"/>
  <c r="P184" i="17"/>
  <c r="Q184" i="17"/>
  <c r="R184" i="17"/>
  <c r="S184" i="17"/>
  <c r="T184" i="17"/>
  <c r="U184" i="17"/>
  <c r="V184" i="17"/>
  <c r="W184" i="17"/>
  <c r="X184" i="17"/>
  <c r="Y184" i="17"/>
  <c r="Z184" i="17"/>
  <c r="G185" i="17"/>
  <c r="H185" i="17"/>
  <c r="I185" i="17"/>
  <c r="J185" i="17"/>
  <c r="K185" i="17"/>
  <c r="L185" i="17"/>
  <c r="M185" i="17"/>
  <c r="N185" i="17"/>
  <c r="O185" i="17"/>
  <c r="P185" i="17"/>
  <c r="Q185" i="17"/>
  <c r="R185" i="17"/>
  <c r="S185" i="17"/>
  <c r="T185" i="17"/>
  <c r="U185" i="17"/>
  <c r="V185" i="17"/>
  <c r="W185" i="17"/>
  <c r="X185" i="17"/>
  <c r="Y185" i="17"/>
  <c r="Z185" i="17"/>
  <c r="G186" i="17"/>
  <c r="H186" i="17"/>
  <c r="I186" i="17"/>
  <c r="J186" i="17"/>
  <c r="K186" i="17"/>
  <c r="L186" i="17"/>
  <c r="M186" i="17"/>
  <c r="N186" i="17"/>
  <c r="O186" i="17"/>
  <c r="P186" i="17"/>
  <c r="Q186" i="17"/>
  <c r="R186" i="17"/>
  <c r="S186" i="17"/>
  <c r="T186" i="17"/>
  <c r="U186" i="17"/>
  <c r="V186" i="17"/>
  <c r="W186" i="17"/>
  <c r="X186" i="17"/>
  <c r="Y186" i="17"/>
  <c r="Z186" i="17"/>
  <c r="G187" i="17"/>
  <c r="H187" i="17"/>
  <c r="I187" i="17"/>
  <c r="J187" i="17"/>
  <c r="K187" i="17"/>
  <c r="L187" i="17"/>
  <c r="M187" i="17"/>
  <c r="N187" i="17"/>
  <c r="O187" i="17"/>
  <c r="P187" i="17"/>
  <c r="Q187" i="17"/>
  <c r="R187" i="17"/>
  <c r="S187" i="17"/>
  <c r="T187" i="17"/>
  <c r="U187" i="17"/>
  <c r="V187" i="17"/>
  <c r="W187" i="17"/>
  <c r="X187" i="17"/>
  <c r="Y187" i="17"/>
  <c r="Z187" i="17"/>
  <c r="G188" i="17"/>
  <c r="H188" i="17"/>
  <c r="I188" i="17"/>
  <c r="J188" i="17"/>
  <c r="K188" i="17"/>
  <c r="L188" i="17"/>
  <c r="M188" i="17"/>
  <c r="N188" i="17"/>
  <c r="O188" i="17"/>
  <c r="P188" i="17"/>
  <c r="Q188" i="17"/>
  <c r="R188" i="17"/>
  <c r="S188" i="17"/>
  <c r="T188" i="17"/>
  <c r="U188" i="17"/>
  <c r="V188" i="17"/>
  <c r="W188" i="17"/>
  <c r="X188" i="17"/>
  <c r="AR188" i="17" s="1" a="1"/>
  <c r="AR188" i="17" s="1"/>
  <c r="Y188" i="17"/>
  <c r="Z188" i="17"/>
  <c r="G189" i="17"/>
  <c r="H189" i="17"/>
  <c r="I189" i="17"/>
  <c r="J189" i="17"/>
  <c r="K189" i="17"/>
  <c r="L189" i="17"/>
  <c r="M189" i="17"/>
  <c r="AG189" i="17" s="1" a="1"/>
  <c r="AG189" i="17" s="1"/>
  <c r="N189" i="17"/>
  <c r="O189" i="17"/>
  <c r="P189" i="17"/>
  <c r="Q189" i="17"/>
  <c r="R189" i="17"/>
  <c r="S189" i="17"/>
  <c r="T189" i="17"/>
  <c r="U189" i="17"/>
  <c r="V189" i="17"/>
  <c r="W189" i="17"/>
  <c r="X189" i="17"/>
  <c r="Y189" i="17"/>
  <c r="Z189" i="17"/>
  <c r="G190" i="17"/>
  <c r="H190" i="17"/>
  <c r="I190" i="17"/>
  <c r="J190" i="17"/>
  <c r="K190" i="17"/>
  <c r="L190" i="17"/>
  <c r="M190" i="17"/>
  <c r="N190" i="17"/>
  <c r="O190" i="17"/>
  <c r="P190" i="17"/>
  <c r="Q190" i="17"/>
  <c r="R190" i="17"/>
  <c r="S190" i="17"/>
  <c r="T190" i="17"/>
  <c r="U190" i="17"/>
  <c r="V190" i="17"/>
  <c r="W190" i="17"/>
  <c r="X190" i="17"/>
  <c r="Y190" i="17"/>
  <c r="Z190" i="17"/>
  <c r="G191" i="17"/>
  <c r="H191" i="17"/>
  <c r="I191" i="17"/>
  <c r="J191" i="17"/>
  <c r="K191" i="17"/>
  <c r="L191" i="17"/>
  <c r="M191" i="17"/>
  <c r="N191" i="17"/>
  <c r="O191" i="17"/>
  <c r="P191" i="17"/>
  <c r="Q191" i="17"/>
  <c r="R191" i="17"/>
  <c r="S191" i="17"/>
  <c r="T191" i="17"/>
  <c r="U191" i="17"/>
  <c r="V191" i="17"/>
  <c r="W191" i="17"/>
  <c r="X191" i="17"/>
  <c r="Y191" i="17"/>
  <c r="Z191" i="17"/>
  <c r="G192" i="17"/>
  <c r="H192" i="17"/>
  <c r="I192" i="17"/>
  <c r="J192" i="17"/>
  <c r="K192" i="17"/>
  <c r="L192" i="17"/>
  <c r="M192" i="17"/>
  <c r="N192" i="17"/>
  <c r="O192" i="17"/>
  <c r="P192" i="17"/>
  <c r="Q192" i="17"/>
  <c r="R192" i="17"/>
  <c r="S192" i="17"/>
  <c r="T192" i="17"/>
  <c r="U192" i="17"/>
  <c r="V192" i="17"/>
  <c r="W192" i="17"/>
  <c r="X192" i="17"/>
  <c r="Y192" i="17"/>
  <c r="Z192" i="17"/>
  <c r="G193" i="17"/>
  <c r="H193" i="17"/>
  <c r="I193" i="17"/>
  <c r="J193" i="17"/>
  <c r="K193" i="17"/>
  <c r="L193" i="17"/>
  <c r="M193" i="17"/>
  <c r="N193" i="17"/>
  <c r="O193" i="17"/>
  <c r="P193" i="17"/>
  <c r="Q193" i="17"/>
  <c r="R193" i="17"/>
  <c r="S193" i="17"/>
  <c r="T193" i="17"/>
  <c r="U193" i="17"/>
  <c r="V193" i="17"/>
  <c r="W193" i="17"/>
  <c r="X193" i="17"/>
  <c r="Y193" i="17"/>
  <c r="Z193" i="17"/>
  <c r="G152" i="17"/>
  <c r="H152" i="17"/>
  <c r="I152" i="17"/>
  <c r="J152" i="17"/>
  <c r="K152" i="17"/>
  <c r="L152" i="17"/>
  <c r="M152" i="17"/>
  <c r="N152" i="17"/>
  <c r="O152" i="17"/>
  <c r="P152" i="17"/>
  <c r="Q152" i="17"/>
  <c r="R152" i="17"/>
  <c r="S152" i="17"/>
  <c r="T152" i="17"/>
  <c r="U152" i="17"/>
  <c r="V152" i="17"/>
  <c r="W152" i="17"/>
  <c r="X152" i="17"/>
  <c r="Y152" i="17"/>
  <c r="Z152" i="17"/>
  <c r="G153" i="17"/>
  <c r="H153" i="17"/>
  <c r="I153" i="17"/>
  <c r="J153" i="17"/>
  <c r="K153" i="17"/>
  <c r="L153" i="17"/>
  <c r="M153" i="17"/>
  <c r="N153" i="17"/>
  <c r="O153" i="17"/>
  <c r="P153" i="17"/>
  <c r="Q153" i="17"/>
  <c r="R153" i="17"/>
  <c r="S153" i="17"/>
  <c r="T153" i="17"/>
  <c r="U153" i="17"/>
  <c r="V153" i="17"/>
  <c r="W153" i="17"/>
  <c r="X153" i="17"/>
  <c r="Y153" i="17"/>
  <c r="Z153" i="17"/>
  <c r="G154" i="17"/>
  <c r="H154" i="17"/>
  <c r="I154" i="17"/>
  <c r="J154" i="17"/>
  <c r="K154" i="17"/>
  <c r="L154" i="17"/>
  <c r="M154" i="17"/>
  <c r="N154" i="17"/>
  <c r="O154" i="17"/>
  <c r="P154" i="17"/>
  <c r="Q154" i="17"/>
  <c r="R154" i="17"/>
  <c r="S154" i="17"/>
  <c r="T154" i="17"/>
  <c r="U154" i="17"/>
  <c r="V154" i="17"/>
  <c r="W154" i="17"/>
  <c r="X154" i="17"/>
  <c r="Y154" i="17"/>
  <c r="Z154" i="17"/>
  <c r="G155" i="17"/>
  <c r="H155" i="17"/>
  <c r="I155" i="17"/>
  <c r="J155" i="17"/>
  <c r="K155" i="17"/>
  <c r="L155" i="17"/>
  <c r="M155" i="17"/>
  <c r="N155" i="17"/>
  <c r="O155" i="17"/>
  <c r="P155" i="17"/>
  <c r="Q155" i="17"/>
  <c r="R155" i="17"/>
  <c r="S155" i="17"/>
  <c r="T155" i="17"/>
  <c r="U155" i="17"/>
  <c r="V155" i="17"/>
  <c r="W155" i="17"/>
  <c r="X155" i="17"/>
  <c r="Y155" i="17"/>
  <c r="Z155" i="17"/>
  <c r="G156" i="17"/>
  <c r="H156" i="17"/>
  <c r="I156" i="17"/>
  <c r="J156" i="17"/>
  <c r="K156" i="17"/>
  <c r="L156" i="17"/>
  <c r="M156" i="17"/>
  <c r="N156" i="17"/>
  <c r="O156" i="17"/>
  <c r="P156" i="17"/>
  <c r="Q156" i="17"/>
  <c r="R156" i="17"/>
  <c r="S156" i="17"/>
  <c r="T156" i="17"/>
  <c r="U156" i="17"/>
  <c r="V156" i="17"/>
  <c r="W156" i="17"/>
  <c r="X156" i="17"/>
  <c r="Y156" i="17"/>
  <c r="Z156" i="17"/>
  <c r="G157" i="17"/>
  <c r="H157" i="17"/>
  <c r="I157" i="17"/>
  <c r="J157" i="17"/>
  <c r="K157" i="17"/>
  <c r="L157" i="17"/>
  <c r="M157" i="17"/>
  <c r="N157" i="17"/>
  <c r="O157" i="17"/>
  <c r="P157" i="17"/>
  <c r="Q157" i="17"/>
  <c r="R157" i="17"/>
  <c r="S157" i="17"/>
  <c r="T157" i="17"/>
  <c r="U157" i="17"/>
  <c r="V157" i="17"/>
  <c r="W157" i="17"/>
  <c r="X157" i="17"/>
  <c r="Y157" i="17"/>
  <c r="Z157" i="17"/>
  <c r="G158" i="17"/>
  <c r="H158" i="17"/>
  <c r="I158" i="17"/>
  <c r="J158" i="17"/>
  <c r="K158" i="17"/>
  <c r="L158" i="17"/>
  <c r="M158" i="17"/>
  <c r="N158" i="17"/>
  <c r="O158" i="17"/>
  <c r="P158" i="17"/>
  <c r="Q158" i="17"/>
  <c r="R158" i="17"/>
  <c r="S158" i="17"/>
  <c r="T158" i="17"/>
  <c r="U158" i="17"/>
  <c r="V158" i="17"/>
  <c r="W158" i="17"/>
  <c r="X158" i="17"/>
  <c r="Y158" i="17"/>
  <c r="Z158" i="17"/>
  <c r="G159" i="17"/>
  <c r="H159" i="17"/>
  <c r="I159" i="17"/>
  <c r="J159" i="17"/>
  <c r="K159" i="17"/>
  <c r="L159" i="17"/>
  <c r="M159" i="17"/>
  <c r="N159" i="17"/>
  <c r="O159" i="17"/>
  <c r="P159" i="17"/>
  <c r="Q159" i="17"/>
  <c r="R159" i="17"/>
  <c r="S159" i="17"/>
  <c r="T159" i="17"/>
  <c r="U159" i="17"/>
  <c r="V159" i="17"/>
  <c r="W159" i="17"/>
  <c r="X159" i="17"/>
  <c r="Y159" i="17"/>
  <c r="Z159" i="17"/>
  <c r="G160" i="17"/>
  <c r="H160" i="17"/>
  <c r="I160" i="17"/>
  <c r="J160" i="17"/>
  <c r="K160" i="17"/>
  <c r="L160" i="17"/>
  <c r="M160" i="17"/>
  <c r="N160" i="17"/>
  <c r="O160" i="17"/>
  <c r="P160" i="17"/>
  <c r="Q160" i="17"/>
  <c r="R160" i="17"/>
  <c r="S160" i="17"/>
  <c r="T160" i="17"/>
  <c r="U160" i="17"/>
  <c r="V160" i="17"/>
  <c r="W160" i="17"/>
  <c r="X160" i="17"/>
  <c r="Y160" i="17"/>
  <c r="Z160" i="17"/>
  <c r="G161" i="17"/>
  <c r="H161" i="17"/>
  <c r="I161" i="17"/>
  <c r="J161" i="17"/>
  <c r="K161" i="17"/>
  <c r="L161" i="17"/>
  <c r="M161" i="17"/>
  <c r="N161" i="17"/>
  <c r="O161" i="17"/>
  <c r="P161" i="17"/>
  <c r="Q161" i="17"/>
  <c r="R161" i="17"/>
  <c r="S161" i="17"/>
  <c r="T161" i="17"/>
  <c r="U161" i="17"/>
  <c r="V161" i="17"/>
  <c r="W161" i="17"/>
  <c r="X161" i="17"/>
  <c r="Y161" i="17"/>
  <c r="Z161" i="17"/>
  <c r="G162" i="17"/>
  <c r="H162" i="17"/>
  <c r="I162" i="17"/>
  <c r="J162" i="17"/>
  <c r="K162" i="17"/>
  <c r="L162" i="17"/>
  <c r="M162" i="17"/>
  <c r="N162" i="17"/>
  <c r="O162" i="17"/>
  <c r="P162" i="17"/>
  <c r="Q162" i="17"/>
  <c r="R162" i="17"/>
  <c r="S162" i="17"/>
  <c r="T162" i="17"/>
  <c r="U162" i="17"/>
  <c r="V162" i="17"/>
  <c r="W162" i="17"/>
  <c r="X162" i="17"/>
  <c r="Y162" i="17"/>
  <c r="Z162" i="17"/>
  <c r="G163" i="17"/>
  <c r="H163" i="17"/>
  <c r="I163" i="17"/>
  <c r="J163" i="17"/>
  <c r="K163" i="17"/>
  <c r="L163" i="17"/>
  <c r="M163" i="17"/>
  <c r="N163" i="17"/>
  <c r="O163" i="17"/>
  <c r="P163" i="17"/>
  <c r="Q163" i="17"/>
  <c r="R163" i="17"/>
  <c r="S163" i="17"/>
  <c r="T163" i="17"/>
  <c r="U163" i="17"/>
  <c r="V163" i="17"/>
  <c r="W163" i="17"/>
  <c r="X163" i="17"/>
  <c r="Y163" i="17"/>
  <c r="Z163" i="17"/>
  <c r="G122" i="17"/>
  <c r="H122" i="17"/>
  <c r="I122" i="17"/>
  <c r="J122" i="17"/>
  <c r="K122" i="17"/>
  <c r="L122" i="17"/>
  <c r="M122" i="17"/>
  <c r="N122" i="17"/>
  <c r="O122" i="17"/>
  <c r="P122" i="17"/>
  <c r="Q122" i="17"/>
  <c r="R122" i="17"/>
  <c r="S122" i="17"/>
  <c r="T122" i="17"/>
  <c r="U122" i="17"/>
  <c r="V122" i="17"/>
  <c r="W122" i="17"/>
  <c r="X122" i="17"/>
  <c r="Y122" i="17"/>
  <c r="Z122" i="17"/>
  <c r="G123" i="17"/>
  <c r="H123" i="17"/>
  <c r="I123" i="17"/>
  <c r="J123" i="17"/>
  <c r="K123" i="17"/>
  <c r="L123" i="17"/>
  <c r="M123" i="17"/>
  <c r="N123" i="17"/>
  <c r="O123" i="17"/>
  <c r="P123" i="17"/>
  <c r="Q123" i="17"/>
  <c r="R123" i="17"/>
  <c r="S123" i="17"/>
  <c r="T123" i="17"/>
  <c r="U123" i="17"/>
  <c r="V123" i="17"/>
  <c r="W123" i="17"/>
  <c r="X123" i="17"/>
  <c r="Y123" i="17"/>
  <c r="Z123" i="17"/>
  <c r="G124" i="17"/>
  <c r="H124" i="17"/>
  <c r="I124" i="17"/>
  <c r="J124" i="17"/>
  <c r="K124" i="17"/>
  <c r="L124" i="17"/>
  <c r="M124" i="17"/>
  <c r="N124" i="17"/>
  <c r="O124" i="17"/>
  <c r="P124" i="17"/>
  <c r="Q124" i="17"/>
  <c r="R124" i="17"/>
  <c r="S124" i="17"/>
  <c r="T124" i="17"/>
  <c r="U124" i="17"/>
  <c r="V124" i="17"/>
  <c r="W124" i="17"/>
  <c r="X124" i="17"/>
  <c r="Y124" i="17"/>
  <c r="Z124" i="17"/>
  <c r="G125" i="17"/>
  <c r="H125" i="17"/>
  <c r="I125" i="17"/>
  <c r="J125" i="17"/>
  <c r="K125" i="17"/>
  <c r="L125" i="17"/>
  <c r="M125" i="17"/>
  <c r="N125" i="17"/>
  <c r="O125" i="17"/>
  <c r="P125" i="17"/>
  <c r="Q125" i="17"/>
  <c r="R125" i="17"/>
  <c r="S125" i="17"/>
  <c r="T125" i="17"/>
  <c r="U125" i="17"/>
  <c r="V125" i="17"/>
  <c r="W125" i="17"/>
  <c r="X125" i="17"/>
  <c r="Y125" i="17"/>
  <c r="Z125" i="17"/>
  <c r="G126" i="17"/>
  <c r="H126" i="17"/>
  <c r="I126" i="17"/>
  <c r="J126" i="17"/>
  <c r="K126" i="17"/>
  <c r="L126" i="17"/>
  <c r="M126" i="17"/>
  <c r="N126" i="17"/>
  <c r="O126" i="17"/>
  <c r="P126" i="17"/>
  <c r="Q126" i="17"/>
  <c r="R126" i="17"/>
  <c r="S126" i="17"/>
  <c r="T126" i="17"/>
  <c r="U126" i="17"/>
  <c r="V126" i="17"/>
  <c r="W126" i="17"/>
  <c r="X126" i="17"/>
  <c r="Y126" i="17"/>
  <c r="Z126" i="17"/>
  <c r="G127" i="17"/>
  <c r="H127" i="17"/>
  <c r="I127" i="17"/>
  <c r="J127" i="17"/>
  <c r="K127" i="17"/>
  <c r="L127" i="17"/>
  <c r="M127" i="17"/>
  <c r="N127" i="17"/>
  <c r="O127" i="17"/>
  <c r="P127" i="17"/>
  <c r="Q127" i="17"/>
  <c r="R127" i="17"/>
  <c r="S127" i="17"/>
  <c r="T127" i="17"/>
  <c r="U127" i="17"/>
  <c r="V127" i="17"/>
  <c r="W127" i="17"/>
  <c r="X127" i="17"/>
  <c r="Y127" i="17"/>
  <c r="Z127" i="17"/>
  <c r="G128" i="17"/>
  <c r="H128" i="17"/>
  <c r="I128" i="17"/>
  <c r="J128" i="17"/>
  <c r="K128" i="17"/>
  <c r="L128" i="17"/>
  <c r="M128" i="17"/>
  <c r="N128" i="17"/>
  <c r="O128" i="17"/>
  <c r="P128" i="17"/>
  <c r="Q128" i="17"/>
  <c r="R128" i="17"/>
  <c r="S128" i="17"/>
  <c r="T128" i="17"/>
  <c r="U128" i="17"/>
  <c r="V128" i="17"/>
  <c r="W128" i="17"/>
  <c r="X128" i="17"/>
  <c r="Y128" i="17"/>
  <c r="Z128" i="17"/>
  <c r="G129" i="17"/>
  <c r="H129" i="17"/>
  <c r="I129" i="17"/>
  <c r="J129" i="17"/>
  <c r="K129" i="17"/>
  <c r="L129" i="17"/>
  <c r="M129" i="17"/>
  <c r="N129" i="17"/>
  <c r="O129" i="17"/>
  <c r="P129" i="17"/>
  <c r="Q129" i="17"/>
  <c r="R129" i="17"/>
  <c r="S129" i="17"/>
  <c r="T129" i="17"/>
  <c r="U129" i="17"/>
  <c r="V129" i="17"/>
  <c r="W129" i="17"/>
  <c r="X129" i="17"/>
  <c r="Y129" i="17"/>
  <c r="Z129" i="17"/>
  <c r="G130" i="17"/>
  <c r="H130" i="17"/>
  <c r="I130" i="17"/>
  <c r="J130" i="17"/>
  <c r="K130" i="17"/>
  <c r="L130" i="17"/>
  <c r="M130" i="17"/>
  <c r="N130" i="17"/>
  <c r="O130" i="17"/>
  <c r="P130" i="17"/>
  <c r="Q130" i="17"/>
  <c r="R130" i="17"/>
  <c r="S130" i="17"/>
  <c r="T130" i="17"/>
  <c r="U130" i="17"/>
  <c r="V130" i="17"/>
  <c r="W130" i="17"/>
  <c r="X130" i="17"/>
  <c r="Y130" i="17"/>
  <c r="Z130" i="17"/>
  <c r="G131" i="17"/>
  <c r="H131" i="17"/>
  <c r="I131" i="17"/>
  <c r="J131" i="17"/>
  <c r="K131" i="17"/>
  <c r="L131" i="17"/>
  <c r="M131" i="17"/>
  <c r="AG131" i="17" s="1" a="1"/>
  <c r="AG131" i="17" s="1"/>
  <c r="N131" i="17"/>
  <c r="O131" i="17"/>
  <c r="P131" i="17"/>
  <c r="Q131" i="17"/>
  <c r="R131" i="17"/>
  <c r="S131" i="17"/>
  <c r="T131" i="17"/>
  <c r="U131" i="17"/>
  <c r="V131" i="17"/>
  <c r="W131" i="17"/>
  <c r="X131" i="17"/>
  <c r="Y131" i="17"/>
  <c r="Z131" i="17"/>
  <c r="G132" i="17"/>
  <c r="H132" i="17"/>
  <c r="I132" i="17"/>
  <c r="J132" i="17"/>
  <c r="K132" i="17"/>
  <c r="L132" i="17"/>
  <c r="M132" i="17"/>
  <c r="N132" i="17"/>
  <c r="O132" i="17"/>
  <c r="P132" i="17"/>
  <c r="Q132" i="17"/>
  <c r="R132" i="17"/>
  <c r="S132" i="17"/>
  <c r="T132" i="17"/>
  <c r="U132" i="17"/>
  <c r="V132" i="17"/>
  <c r="W132" i="17"/>
  <c r="X132" i="17"/>
  <c r="Y132" i="17"/>
  <c r="Z132" i="17"/>
  <c r="G133" i="17"/>
  <c r="H133" i="17"/>
  <c r="I133" i="17"/>
  <c r="J133" i="17"/>
  <c r="K133" i="17"/>
  <c r="L133" i="17"/>
  <c r="M133" i="17"/>
  <c r="N133" i="17"/>
  <c r="O133" i="17"/>
  <c r="P133" i="17"/>
  <c r="Q133" i="17"/>
  <c r="R133" i="17"/>
  <c r="S133" i="17"/>
  <c r="T133" i="17"/>
  <c r="U133" i="17"/>
  <c r="V133" i="17"/>
  <c r="W133" i="17"/>
  <c r="X133" i="17"/>
  <c r="Y133" i="17"/>
  <c r="Z133" i="17"/>
  <c r="G134" i="17"/>
  <c r="H134" i="17"/>
  <c r="I134" i="17"/>
  <c r="J134" i="17"/>
  <c r="K134" i="17"/>
  <c r="L134" i="17"/>
  <c r="M134" i="17"/>
  <c r="N134" i="17"/>
  <c r="O134" i="17"/>
  <c r="P134" i="17"/>
  <c r="Q134" i="17"/>
  <c r="R134" i="17"/>
  <c r="S134" i="17"/>
  <c r="T134" i="17"/>
  <c r="U134" i="17"/>
  <c r="V134" i="17"/>
  <c r="W134" i="17"/>
  <c r="X134" i="17"/>
  <c r="Y134" i="17"/>
  <c r="Z134" i="17"/>
  <c r="G135" i="17"/>
  <c r="H135" i="17"/>
  <c r="I135" i="17"/>
  <c r="J135" i="17"/>
  <c r="K135" i="17"/>
  <c r="L135" i="17"/>
  <c r="M135" i="17"/>
  <c r="N135" i="17"/>
  <c r="O135" i="17"/>
  <c r="P135" i="17"/>
  <c r="Q135" i="17"/>
  <c r="R135" i="17"/>
  <c r="S135" i="17"/>
  <c r="T135" i="17"/>
  <c r="U135" i="17"/>
  <c r="V135" i="17"/>
  <c r="W135" i="17"/>
  <c r="X135" i="17"/>
  <c r="Y135" i="17"/>
  <c r="Z135" i="17"/>
  <c r="G136" i="17"/>
  <c r="H136" i="17"/>
  <c r="I136" i="17"/>
  <c r="J136" i="17"/>
  <c r="K136" i="17"/>
  <c r="L136" i="17"/>
  <c r="M136" i="17"/>
  <c r="N136" i="17"/>
  <c r="O136" i="17"/>
  <c r="P136" i="17"/>
  <c r="Q136" i="17"/>
  <c r="R136" i="17"/>
  <c r="S136" i="17"/>
  <c r="T136" i="17"/>
  <c r="U136" i="17"/>
  <c r="V136" i="17"/>
  <c r="W136" i="17"/>
  <c r="X136" i="17"/>
  <c r="Y136" i="17"/>
  <c r="Z136" i="17"/>
  <c r="G137" i="17"/>
  <c r="H137" i="17"/>
  <c r="I137" i="17"/>
  <c r="J137" i="17"/>
  <c r="K137" i="17"/>
  <c r="L137" i="17"/>
  <c r="M137" i="17"/>
  <c r="N137" i="17"/>
  <c r="O137" i="17"/>
  <c r="P137" i="17"/>
  <c r="Q137" i="17"/>
  <c r="R137" i="17"/>
  <c r="S137" i="17"/>
  <c r="T137" i="17"/>
  <c r="U137" i="17"/>
  <c r="V137" i="17"/>
  <c r="W137" i="17"/>
  <c r="X137" i="17"/>
  <c r="Y137" i="17"/>
  <c r="Z137" i="17"/>
  <c r="G138" i="17"/>
  <c r="H138" i="17"/>
  <c r="I138" i="17"/>
  <c r="J138" i="17"/>
  <c r="K138" i="17"/>
  <c r="L138" i="17"/>
  <c r="M138" i="17"/>
  <c r="N138" i="17"/>
  <c r="O138" i="17"/>
  <c r="P138" i="17"/>
  <c r="Q138" i="17"/>
  <c r="R138" i="17"/>
  <c r="S138" i="17"/>
  <c r="T138" i="17"/>
  <c r="U138" i="17"/>
  <c r="V138" i="17"/>
  <c r="W138" i="17"/>
  <c r="X138" i="17"/>
  <c r="Y138" i="17"/>
  <c r="Z138" i="17"/>
  <c r="G139" i="17"/>
  <c r="H139" i="17"/>
  <c r="I139" i="17"/>
  <c r="J139" i="17"/>
  <c r="K139" i="17"/>
  <c r="L139" i="17"/>
  <c r="M139" i="17"/>
  <c r="N139" i="17"/>
  <c r="O139" i="17"/>
  <c r="P139" i="17"/>
  <c r="Q139" i="17"/>
  <c r="R139" i="17"/>
  <c r="S139" i="17"/>
  <c r="AM139" i="17" s="1" a="1"/>
  <c r="AM139" i="17" s="1"/>
  <c r="T139" i="17"/>
  <c r="U139" i="17"/>
  <c r="V139" i="17"/>
  <c r="W139" i="17"/>
  <c r="X139" i="17"/>
  <c r="Y139" i="17"/>
  <c r="Z139" i="17"/>
  <c r="G140" i="17"/>
  <c r="H140" i="17"/>
  <c r="I140" i="17"/>
  <c r="J140" i="17"/>
  <c r="K140" i="17"/>
  <c r="L140" i="17"/>
  <c r="M140" i="17"/>
  <c r="N140" i="17"/>
  <c r="O140" i="17"/>
  <c r="P140" i="17"/>
  <c r="Q140" i="17"/>
  <c r="R140" i="17"/>
  <c r="S140" i="17"/>
  <c r="T140" i="17"/>
  <c r="U140" i="17"/>
  <c r="V140" i="17"/>
  <c r="W140" i="17"/>
  <c r="X140" i="17"/>
  <c r="Y140" i="17"/>
  <c r="Z140" i="17"/>
  <c r="G141" i="17"/>
  <c r="H141" i="17"/>
  <c r="I141" i="17"/>
  <c r="J141" i="17"/>
  <c r="K141" i="17"/>
  <c r="L141" i="17"/>
  <c r="M141" i="17"/>
  <c r="N141" i="17"/>
  <c r="O141" i="17"/>
  <c r="P141" i="17"/>
  <c r="Q141" i="17"/>
  <c r="R141" i="17"/>
  <c r="S141" i="17"/>
  <c r="T141" i="17"/>
  <c r="U141" i="17"/>
  <c r="V141" i="17"/>
  <c r="W141" i="17"/>
  <c r="X141" i="17"/>
  <c r="Y141" i="17"/>
  <c r="Z141" i="17"/>
  <c r="G142" i="17"/>
  <c r="H142" i="17"/>
  <c r="I142" i="17"/>
  <c r="J142" i="17"/>
  <c r="K142" i="17"/>
  <c r="L142" i="17"/>
  <c r="M142" i="17"/>
  <c r="N142" i="17"/>
  <c r="O142" i="17"/>
  <c r="P142" i="17"/>
  <c r="Q142" i="17"/>
  <c r="R142" i="17"/>
  <c r="S142" i="17"/>
  <c r="T142" i="17"/>
  <c r="U142" i="17"/>
  <c r="V142" i="17"/>
  <c r="W142" i="17"/>
  <c r="X142" i="17"/>
  <c r="Y142" i="17"/>
  <c r="Z142" i="17"/>
  <c r="G143" i="17"/>
  <c r="H143" i="17"/>
  <c r="I143" i="17"/>
  <c r="J143" i="17"/>
  <c r="K143" i="17"/>
  <c r="L143" i="17"/>
  <c r="M143" i="17"/>
  <c r="N143" i="17"/>
  <c r="O143" i="17"/>
  <c r="P143" i="17"/>
  <c r="Q143" i="17"/>
  <c r="R143" i="17"/>
  <c r="S143" i="17"/>
  <c r="T143" i="17"/>
  <c r="U143" i="17"/>
  <c r="V143" i="17"/>
  <c r="W143" i="17"/>
  <c r="X143" i="17"/>
  <c r="Y143" i="17"/>
  <c r="Z143" i="17"/>
  <c r="G144" i="17"/>
  <c r="H144" i="17"/>
  <c r="I144" i="17"/>
  <c r="J144" i="17"/>
  <c r="K144" i="17"/>
  <c r="L144" i="17"/>
  <c r="M144" i="17"/>
  <c r="N144" i="17"/>
  <c r="O144" i="17"/>
  <c r="P144" i="17"/>
  <c r="Q144" i="17"/>
  <c r="R144" i="17"/>
  <c r="S144" i="17"/>
  <c r="T144" i="17"/>
  <c r="U144" i="17"/>
  <c r="V144" i="17"/>
  <c r="W144" i="17"/>
  <c r="X144" i="17"/>
  <c r="Y144" i="17"/>
  <c r="Z144" i="17"/>
  <c r="G145" i="17"/>
  <c r="H145" i="17"/>
  <c r="I145" i="17"/>
  <c r="J145" i="17"/>
  <c r="K145" i="17"/>
  <c r="L145" i="17"/>
  <c r="M145" i="17"/>
  <c r="N145" i="17"/>
  <c r="O145" i="17"/>
  <c r="P145" i="17"/>
  <c r="Q145" i="17"/>
  <c r="R145" i="17"/>
  <c r="S145" i="17"/>
  <c r="T145" i="17"/>
  <c r="U145" i="17"/>
  <c r="V145" i="17"/>
  <c r="W145" i="17"/>
  <c r="X145" i="17"/>
  <c r="Y145" i="17"/>
  <c r="Z145" i="17"/>
  <c r="G146" i="17"/>
  <c r="H146" i="17"/>
  <c r="I146" i="17"/>
  <c r="J146" i="17"/>
  <c r="K146" i="17"/>
  <c r="L146" i="17"/>
  <c r="M146" i="17"/>
  <c r="N146" i="17"/>
  <c r="O146" i="17"/>
  <c r="P146" i="17"/>
  <c r="Q146" i="17"/>
  <c r="R146" i="17"/>
  <c r="S146" i="17"/>
  <c r="T146" i="17"/>
  <c r="U146" i="17"/>
  <c r="V146" i="17"/>
  <c r="W146" i="17"/>
  <c r="X146" i="17"/>
  <c r="Y146" i="17"/>
  <c r="Z146" i="17"/>
  <c r="G147" i="17"/>
  <c r="H147" i="17"/>
  <c r="I147" i="17"/>
  <c r="J147" i="17"/>
  <c r="K147" i="17"/>
  <c r="L147" i="17"/>
  <c r="M147" i="17"/>
  <c r="N147" i="17"/>
  <c r="O147" i="17"/>
  <c r="P147" i="17"/>
  <c r="Q147" i="17"/>
  <c r="R147" i="17"/>
  <c r="S147" i="17"/>
  <c r="T147" i="17"/>
  <c r="U147" i="17"/>
  <c r="V147" i="17"/>
  <c r="W147" i="17"/>
  <c r="X147" i="17"/>
  <c r="Y147" i="17"/>
  <c r="Z147" i="17"/>
  <c r="G148" i="17"/>
  <c r="H148" i="17"/>
  <c r="I148" i="17"/>
  <c r="J148" i="17"/>
  <c r="K148" i="17"/>
  <c r="L148" i="17"/>
  <c r="M148" i="17"/>
  <c r="N148" i="17"/>
  <c r="O148" i="17"/>
  <c r="P148" i="17"/>
  <c r="Q148" i="17"/>
  <c r="R148" i="17"/>
  <c r="S148" i="17"/>
  <c r="T148" i="17"/>
  <c r="U148" i="17"/>
  <c r="V148" i="17"/>
  <c r="W148" i="17"/>
  <c r="X148" i="17"/>
  <c r="Y148" i="17"/>
  <c r="Z148" i="17"/>
  <c r="G149" i="17"/>
  <c r="H149" i="17"/>
  <c r="I149" i="17"/>
  <c r="J149" i="17"/>
  <c r="K149" i="17"/>
  <c r="L149" i="17"/>
  <c r="M149" i="17"/>
  <c r="N149" i="17"/>
  <c r="O149" i="17"/>
  <c r="P149" i="17"/>
  <c r="Q149" i="17"/>
  <c r="R149" i="17"/>
  <c r="S149" i="17"/>
  <c r="T149" i="17"/>
  <c r="U149" i="17"/>
  <c r="V149" i="17"/>
  <c r="W149" i="17"/>
  <c r="X149" i="17"/>
  <c r="Y149" i="17"/>
  <c r="Z149" i="17"/>
  <c r="G150" i="17"/>
  <c r="H150" i="17"/>
  <c r="I150" i="17"/>
  <c r="J150" i="17"/>
  <c r="K150" i="17"/>
  <c r="L150" i="17"/>
  <c r="M150" i="17"/>
  <c r="N150" i="17"/>
  <c r="AH150" i="17" s="1" a="1"/>
  <c r="AH150" i="17" s="1"/>
  <c r="O150" i="17"/>
  <c r="P150" i="17"/>
  <c r="Q150" i="17"/>
  <c r="R150" i="17"/>
  <c r="S150" i="17"/>
  <c r="T150" i="17"/>
  <c r="U150" i="17"/>
  <c r="V150" i="17"/>
  <c r="W150" i="17"/>
  <c r="X150" i="17"/>
  <c r="Y150" i="17"/>
  <c r="Z150" i="17"/>
  <c r="G151" i="17"/>
  <c r="H151" i="17"/>
  <c r="I151" i="17"/>
  <c r="J151" i="17"/>
  <c r="K151" i="17"/>
  <c r="L151" i="17"/>
  <c r="M151" i="17"/>
  <c r="N151" i="17"/>
  <c r="O151" i="17"/>
  <c r="P151" i="17"/>
  <c r="Q151" i="17"/>
  <c r="R151" i="17"/>
  <c r="S151" i="17"/>
  <c r="T151" i="17"/>
  <c r="U151" i="17"/>
  <c r="V151" i="17"/>
  <c r="W151" i="17"/>
  <c r="X151" i="17"/>
  <c r="Y151" i="17"/>
  <c r="Z151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Y92" i="17"/>
  <c r="Z92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Y93" i="17"/>
  <c r="Z93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U99" i="17"/>
  <c r="V99" i="17"/>
  <c r="W99" i="17"/>
  <c r="X99" i="17"/>
  <c r="Y99" i="17"/>
  <c r="Z99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U100" i="17"/>
  <c r="V100" i="17"/>
  <c r="W100" i="17"/>
  <c r="X100" i="17"/>
  <c r="Y100" i="17"/>
  <c r="Z100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U101" i="17"/>
  <c r="V101" i="17"/>
  <c r="W101" i="17"/>
  <c r="X101" i="17"/>
  <c r="Y101" i="17"/>
  <c r="Z101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T102" i="17"/>
  <c r="U102" i="17"/>
  <c r="V102" i="17"/>
  <c r="W102" i="17"/>
  <c r="X102" i="17"/>
  <c r="Y102" i="17"/>
  <c r="Z102" i="17"/>
  <c r="G103" i="17"/>
  <c r="H103" i="17"/>
  <c r="I103" i="17"/>
  <c r="J103" i="17"/>
  <c r="K103" i="17"/>
  <c r="L103" i="17"/>
  <c r="M103" i="17"/>
  <c r="N103" i="17"/>
  <c r="O103" i="17"/>
  <c r="P103" i="17"/>
  <c r="Q103" i="17"/>
  <c r="R103" i="17"/>
  <c r="S103" i="17"/>
  <c r="T103" i="17"/>
  <c r="U103" i="17"/>
  <c r="V103" i="17"/>
  <c r="W103" i="17"/>
  <c r="X103" i="17"/>
  <c r="Y103" i="17"/>
  <c r="Z103" i="17"/>
  <c r="G104" i="17"/>
  <c r="H104" i="17"/>
  <c r="I104" i="17"/>
  <c r="J104" i="17"/>
  <c r="K104" i="17"/>
  <c r="L104" i="17"/>
  <c r="M104" i="17"/>
  <c r="N104" i="17"/>
  <c r="O104" i="17"/>
  <c r="P104" i="17"/>
  <c r="Q104" i="17"/>
  <c r="R104" i="17"/>
  <c r="S104" i="17"/>
  <c r="T104" i="17"/>
  <c r="U104" i="17"/>
  <c r="V104" i="17"/>
  <c r="W104" i="17"/>
  <c r="X104" i="17"/>
  <c r="Y104" i="17"/>
  <c r="Z104" i="17"/>
  <c r="G105" i="17"/>
  <c r="H105" i="17"/>
  <c r="I105" i="17"/>
  <c r="J105" i="17"/>
  <c r="K105" i="17"/>
  <c r="L105" i="17"/>
  <c r="M105" i="17"/>
  <c r="N105" i="17"/>
  <c r="O105" i="17"/>
  <c r="P105" i="17"/>
  <c r="Q105" i="17"/>
  <c r="R105" i="17"/>
  <c r="S105" i="17"/>
  <c r="T105" i="17"/>
  <c r="U105" i="17"/>
  <c r="V105" i="17"/>
  <c r="W105" i="17"/>
  <c r="X105" i="17"/>
  <c r="Y105" i="17"/>
  <c r="Z105" i="17"/>
  <c r="G106" i="17"/>
  <c r="H106" i="17"/>
  <c r="I106" i="17"/>
  <c r="J106" i="17"/>
  <c r="K106" i="17"/>
  <c r="L106" i="17"/>
  <c r="M106" i="17"/>
  <c r="N106" i="17"/>
  <c r="O106" i="17"/>
  <c r="P106" i="17"/>
  <c r="Q106" i="17"/>
  <c r="R106" i="17"/>
  <c r="S106" i="17"/>
  <c r="T106" i="17"/>
  <c r="U106" i="17"/>
  <c r="V106" i="17"/>
  <c r="W106" i="17"/>
  <c r="X106" i="17"/>
  <c r="Y106" i="17"/>
  <c r="Z106" i="17"/>
  <c r="G107" i="17"/>
  <c r="H107" i="17"/>
  <c r="I107" i="17"/>
  <c r="J107" i="17"/>
  <c r="K107" i="17"/>
  <c r="L107" i="17"/>
  <c r="M107" i="17"/>
  <c r="N107" i="17"/>
  <c r="O107" i="17"/>
  <c r="P107" i="17"/>
  <c r="Q107" i="17"/>
  <c r="R107" i="17"/>
  <c r="S107" i="17"/>
  <c r="T107" i="17"/>
  <c r="U107" i="17"/>
  <c r="V107" i="17"/>
  <c r="W107" i="17"/>
  <c r="X107" i="17"/>
  <c r="Y107" i="17"/>
  <c r="Z107" i="17"/>
  <c r="G108" i="17"/>
  <c r="H108" i="17"/>
  <c r="I108" i="17"/>
  <c r="J108" i="17"/>
  <c r="K108" i="17"/>
  <c r="L108" i="17"/>
  <c r="M108" i="17"/>
  <c r="N108" i="17"/>
  <c r="O108" i="17"/>
  <c r="P108" i="17"/>
  <c r="Q108" i="17"/>
  <c r="R108" i="17"/>
  <c r="S108" i="17"/>
  <c r="T108" i="17"/>
  <c r="U108" i="17"/>
  <c r="V108" i="17"/>
  <c r="W108" i="17"/>
  <c r="X108" i="17"/>
  <c r="Y108" i="17"/>
  <c r="Z108" i="17"/>
  <c r="G109" i="17"/>
  <c r="H109" i="17"/>
  <c r="I109" i="17"/>
  <c r="J109" i="17"/>
  <c r="K109" i="17"/>
  <c r="L109" i="17"/>
  <c r="M109" i="17"/>
  <c r="N109" i="17"/>
  <c r="O109" i="17"/>
  <c r="P109" i="17"/>
  <c r="Q109" i="17"/>
  <c r="R109" i="17"/>
  <c r="S109" i="17"/>
  <c r="T109" i="17"/>
  <c r="U109" i="17"/>
  <c r="V109" i="17"/>
  <c r="W109" i="17"/>
  <c r="X109" i="17"/>
  <c r="Y109" i="17"/>
  <c r="Z109" i="17"/>
  <c r="G110" i="17"/>
  <c r="H110" i="17"/>
  <c r="I110" i="17"/>
  <c r="J110" i="17"/>
  <c r="K110" i="17"/>
  <c r="L110" i="17"/>
  <c r="M110" i="17"/>
  <c r="N110" i="17"/>
  <c r="O110" i="17"/>
  <c r="P110" i="17"/>
  <c r="Q110" i="17"/>
  <c r="R110" i="17"/>
  <c r="S110" i="17"/>
  <c r="T110" i="17"/>
  <c r="U110" i="17"/>
  <c r="V110" i="17"/>
  <c r="W110" i="17"/>
  <c r="X110" i="17"/>
  <c r="Y110" i="17"/>
  <c r="Z110" i="17"/>
  <c r="G111" i="17"/>
  <c r="H111" i="17"/>
  <c r="I111" i="17"/>
  <c r="J111" i="17"/>
  <c r="K111" i="17"/>
  <c r="L111" i="17"/>
  <c r="M111" i="17"/>
  <c r="N111" i="17"/>
  <c r="O111" i="17"/>
  <c r="P111" i="17"/>
  <c r="Q111" i="17"/>
  <c r="R111" i="17"/>
  <c r="S111" i="17"/>
  <c r="T111" i="17"/>
  <c r="U111" i="17"/>
  <c r="V111" i="17"/>
  <c r="W111" i="17"/>
  <c r="X111" i="17"/>
  <c r="Y111" i="17"/>
  <c r="Z111" i="17"/>
  <c r="G112" i="17"/>
  <c r="H112" i="17"/>
  <c r="I112" i="17"/>
  <c r="J112" i="17"/>
  <c r="K112" i="17"/>
  <c r="L112" i="17"/>
  <c r="M112" i="17"/>
  <c r="N112" i="17"/>
  <c r="O112" i="17"/>
  <c r="P112" i="17"/>
  <c r="Q112" i="17"/>
  <c r="R112" i="17"/>
  <c r="S112" i="17"/>
  <c r="T112" i="17"/>
  <c r="U112" i="17"/>
  <c r="V112" i="17"/>
  <c r="W112" i="17"/>
  <c r="X112" i="17"/>
  <c r="Y112" i="17"/>
  <c r="Z112" i="17"/>
  <c r="G113" i="17"/>
  <c r="H113" i="17"/>
  <c r="I113" i="17"/>
  <c r="J113" i="17"/>
  <c r="K113" i="17"/>
  <c r="L113" i="17"/>
  <c r="M113" i="17"/>
  <c r="N113" i="17"/>
  <c r="O113" i="17"/>
  <c r="P113" i="17"/>
  <c r="Q113" i="17"/>
  <c r="R113" i="17"/>
  <c r="S113" i="17"/>
  <c r="T113" i="17"/>
  <c r="U113" i="17"/>
  <c r="V113" i="17"/>
  <c r="W113" i="17"/>
  <c r="X113" i="17"/>
  <c r="Y113" i="17"/>
  <c r="Z113" i="17"/>
  <c r="G114" i="17"/>
  <c r="H114" i="17"/>
  <c r="I114" i="17"/>
  <c r="J114" i="17"/>
  <c r="K114" i="17"/>
  <c r="L114" i="17"/>
  <c r="M114" i="17"/>
  <c r="N114" i="17"/>
  <c r="O114" i="17"/>
  <c r="P114" i="17"/>
  <c r="Q114" i="17"/>
  <c r="R114" i="17"/>
  <c r="S114" i="17"/>
  <c r="T114" i="17"/>
  <c r="U114" i="17"/>
  <c r="V114" i="17"/>
  <c r="W114" i="17"/>
  <c r="X114" i="17"/>
  <c r="Y114" i="17"/>
  <c r="Z114" i="17"/>
  <c r="AE114" i="17" a="1"/>
  <c r="AE114" i="17" s="1"/>
  <c r="G115" i="17"/>
  <c r="H115" i="17"/>
  <c r="I115" i="17"/>
  <c r="J115" i="17"/>
  <c r="K115" i="17"/>
  <c r="L115" i="17"/>
  <c r="M115" i="17"/>
  <c r="N115" i="17"/>
  <c r="O115" i="17"/>
  <c r="P115" i="17"/>
  <c r="Q115" i="17"/>
  <c r="R115" i="17"/>
  <c r="S115" i="17"/>
  <c r="T115" i="17"/>
  <c r="U115" i="17"/>
  <c r="V115" i="17"/>
  <c r="W115" i="17"/>
  <c r="X115" i="17"/>
  <c r="Y115" i="17"/>
  <c r="Z115" i="17"/>
  <c r="G116" i="17"/>
  <c r="H116" i="17"/>
  <c r="I116" i="17"/>
  <c r="J116" i="17"/>
  <c r="K116" i="17"/>
  <c r="L116" i="17"/>
  <c r="M116" i="17"/>
  <c r="N116" i="17"/>
  <c r="O116" i="17"/>
  <c r="P116" i="17"/>
  <c r="Q116" i="17"/>
  <c r="R116" i="17"/>
  <c r="S116" i="17"/>
  <c r="T116" i="17"/>
  <c r="U116" i="17"/>
  <c r="V116" i="17"/>
  <c r="W116" i="17"/>
  <c r="X116" i="17"/>
  <c r="Y116" i="17"/>
  <c r="Z116" i="17"/>
  <c r="G117" i="17"/>
  <c r="H117" i="17"/>
  <c r="I117" i="17"/>
  <c r="J117" i="17"/>
  <c r="K117" i="17"/>
  <c r="L117" i="17"/>
  <c r="M117" i="17"/>
  <c r="N117" i="17"/>
  <c r="O117" i="17"/>
  <c r="P117" i="17"/>
  <c r="Q117" i="17"/>
  <c r="R117" i="17"/>
  <c r="S117" i="17"/>
  <c r="T117" i="17"/>
  <c r="U117" i="17"/>
  <c r="V117" i="17"/>
  <c r="W117" i="17"/>
  <c r="X117" i="17"/>
  <c r="Y117" i="17"/>
  <c r="Z117" i="17"/>
  <c r="G118" i="17"/>
  <c r="H118" i="17"/>
  <c r="I118" i="17"/>
  <c r="J118" i="17"/>
  <c r="K118" i="17"/>
  <c r="L118" i="17"/>
  <c r="M118" i="17"/>
  <c r="N118" i="17"/>
  <c r="O118" i="17"/>
  <c r="P118" i="17"/>
  <c r="Q118" i="17"/>
  <c r="R118" i="17"/>
  <c r="S118" i="17"/>
  <c r="T118" i="17"/>
  <c r="U118" i="17"/>
  <c r="V118" i="17"/>
  <c r="W118" i="17"/>
  <c r="X118" i="17"/>
  <c r="Y118" i="17"/>
  <c r="Z118" i="17"/>
  <c r="G119" i="17"/>
  <c r="H119" i="17"/>
  <c r="I119" i="17"/>
  <c r="J119" i="17"/>
  <c r="K119" i="17"/>
  <c r="L119" i="17"/>
  <c r="M119" i="17"/>
  <c r="N119" i="17"/>
  <c r="O119" i="17"/>
  <c r="P119" i="17"/>
  <c r="Q119" i="17"/>
  <c r="R119" i="17"/>
  <c r="S119" i="17"/>
  <c r="T119" i="17"/>
  <c r="U119" i="17"/>
  <c r="V119" i="17"/>
  <c r="W119" i="17"/>
  <c r="X119" i="17"/>
  <c r="Y119" i="17"/>
  <c r="Z119" i="17"/>
  <c r="G120" i="17"/>
  <c r="H120" i="17"/>
  <c r="I120" i="17"/>
  <c r="J120" i="17"/>
  <c r="K120" i="17"/>
  <c r="L120" i="17"/>
  <c r="M120" i="17"/>
  <c r="N120" i="17"/>
  <c r="O120" i="17"/>
  <c r="P120" i="17"/>
  <c r="Q120" i="17"/>
  <c r="R120" i="17"/>
  <c r="S120" i="17"/>
  <c r="T120" i="17"/>
  <c r="U120" i="17"/>
  <c r="V120" i="17"/>
  <c r="W120" i="17"/>
  <c r="X120" i="17"/>
  <c r="Y120" i="17"/>
  <c r="Z120" i="17"/>
  <c r="G121" i="17"/>
  <c r="H121" i="17"/>
  <c r="I121" i="17"/>
  <c r="J121" i="17"/>
  <c r="K121" i="17"/>
  <c r="L121" i="17"/>
  <c r="M121" i="17"/>
  <c r="N121" i="17"/>
  <c r="O121" i="17"/>
  <c r="P121" i="17"/>
  <c r="Q121" i="17"/>
  <c r="R121" i="17"/>
  <c r="S121" i="17"/>
  <c r="T121" i="17"/>
  <c r="U121" i="17"/>
  <c r="V121" i="17"/>
  <c r="W121" i="17"/>
  <c r="X121" i="17"/>
  <c r="Y121" i="17"/>
  <c r="Z121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G77" i="17"/>
  <c r="H77" i="17"/>
  <c r="I77" i="17"/>
  <c r="J77" i="17"/>
  <c r="K77" i="17"/>
  <c r="L77" i="17"/>
  <c r="M77" i="17"/>
  <c r="N77" i="17"/>
  <c r="O77" i="17"/>
  <c r="AI77" i="17" s="1" a="1"/>
  <c r="AI77" i="17" s="1"/>
  <c r="P77" i="17"/>
  <c r="Q77" i="17"/>
  <c r="R77" i="17"/>
  <c r="S77" i="17"/>
  <c r="T77" i="17"/>
  <c r="U77" i="17"/>
  <c r="V77" i="17"/>
  <c r="W77" i="17"/>
  <c r="X77" i="17"/>
  <c r="Y77" i="17"/>
  <c r="Z77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AO81" i="17" s="1" a="1"/>
  <c r="AO81" i="17" s="1"/>
  <c r="V81" i="17"/>
  <c r="W81" i="17"/>
  <c r="X81" i="17"/>
  <c r="Y81" i="17"/>
  <c r="Z81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AS85" i="17" s="1" a="1"/>
  <c r="AS85" i="17" s="1"/>
  <c r="Z85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AP90" i="17" s="1" a="1"/>
  <c r="AP90" i="17" s="1"/>
  <c r="W90" i="17"/>
  <c r="X90" i="17"/>
  <c r="Y90" i="17"/>
  <c r="Z90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AQ91" i="17" s="1" a="1"/>
  <c r="AQ91" i="17" s="1"/>
  <c r="X91" i="17"/>
  <c r="Y91" i="17"/>
  <c r="Z91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G2" i="17"/>
  <c r="H2" i="17"/>
  <c r="I2" i="17"/>
  <c r="J2" i="17"/>
  <c r="K2" i="17"/>
  <c r="L2" i="17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G326" i="15"/>
  <c r="H326" i="15"/>
  <c r="I326" i="15"/>
  <c r="J326" i="15"/>
  <c r="K326" i="15"/>
  <c r="L326" i="15"/>
  <c r="M326" i="15"/>
  <c r="N326" i="15"/>
  <c r="O326" i="15"/>
  <c r="P326" i="15"/>
  <c r="Q326" i="15"/>
  <c r="R326" i="15"/>
  <c r="S326" i="15"/>
  <c r="T326" i="15"/>
  <c r="U326" i="15"/>
  <c r="V326" i="15"/>
  <c r="W326" i="15"/>
  <c r="X326" i="15"/>
  <c r="Y326" i="15"/>
  <c r="Z326" i="15"/>
  <c r="G327" i="15"/>
  <c r="H327" i="15"/>
  <c r="I327" i="15"/>
  <c r="J327" i="15"/>
  <c r="K327" i="15"/>
  <c r="L327" i="15"/>
  <c r="M327" i="15"/>
  <c r="N327" i="15"/>
  <c r="O327" i="15"/>
  <c r="P327" i="15"/>
  <c r="Q327" i="15"/>
  <c r="R327" i="15"/>
  <c r="S327" i="15"/>
  <c r="T327" i="15"/>
  <c r="U327" i="15"/>
  <c r="V327" i="15"/>
  <c r="W327" i="15"/>
  <c r="X327" i="15"/>
  <c r="Y327" i="15"/>
  <c r="Z327" i="15"/>
  <c r="G328" i="15"/>
  <c r="H328" i="15"/>
  <c r="I328" i="15"/>
  <c r="J328" i="15"/>
  <c r="K328" i="15"/>
  <c r="L328" i="15"/>
  <c r="M328" i="15"/>
  <c r="N328" i="15"/>
  <c r="O328" i="15"/>
  <c r="P328" i="15"/>
  <c r="Q328" i="15"/>
  <c r="R328" i="15"/>
  <c r="S328" i="15"/>
  <c r="T328" i="15"/>
  <c r="U328" i="15"/>
  <c r="V328" i="15"/>
  <c r="W328" i="15"/>
  <c r="X328" i="15"/>
  <c r="Y328" i="15"/>
  <c r="Z328" i="15"/>
  <c r="G329" i="15"/>
  <c r="H329" i="15"/>
  <c r="I329" i="15"/>
  <c r="J329" i="15"/>
  <c r="K329" i="15"/>
  <c r="L329" i="15"/>
  <c r="M329" i="15"/>
  <c r="N329" i="15"/>
  <c r="O329" i="15"/>
  <c r="P329" i="15"/>
  <c r="Q329" i="15"/>
  <c r="R329" i="15"/>
  <c r="S329" i="15"/>
  <c r="T329" i="15"/>
  <c r="U329" i="15"/>
  <c r="V329" i="15"/>
  <c r="W329" i="15"/>
  <c r="X329" i="15"/>
  <c r="Y329" i="15"/>
  <c r="Z329" i="15"/>
  <c r="G330" i="15"/>
  <c r="H330" i="15"/>
  <c r="I330" i="15"/>
  <c r="J330" i="15"/>
  <c r="K330" i="15"/>
  <c r="L330" i="15"/>
  <c r="M330" i="15"/>
  <c r="N330" i="15"/>
  <c r="O330" i="15"/>
  <c r="P330" i="15"/>
  <c r="Q330" i="15"/>
  <c r="R330" i="15"/>
  <c r="S330" i="15"/>
  <c r="T330" i="15"/>
  <c r="U330" i="15"/>
  <c r="V330" i="15"/>
  <c r="W330" i="15"/>
  <c r="X330" i="15"/>
  <c r="Y330" i="15"/>
  <c r="Z330" i="15"/>
  <c r="G331" i="15"/>
  <c r="H331" i="15"/>
  <c r="I331" i="15"/>
  <c r="J331" i="15"/>
  <c r="K331" i="15"/>
  <c r="L331" i="15"/>
  <c r="M331" i="15"/>
  <c r="N331" i="15"/>
  <c r="O331" i="15"/>
  <c r="P331" i="15"/>
  <c r="Q331" i="15"/>
  <c r="R331" i="15"/>
  <c r="S331" i="15"/>
  <c r="T331" i="15"/>
  <c r="U331" i="15"/>
  <c r="V331" i="15"/>
  <c r="W331" i="15"/>
  <c r="X331" i="15"/>
  <c r="Y331" i="15"/>
  <c r="Z331" i="15"/>
  <c r="G332" i="15"/>
  <c r="H332" i="15"/>
  <c r="I332" i="15"/>
  <c r="J332" i="15"/>
  <c r="K332" i="15"/>
  <c r="L332" i="15"/>
  <c r="M332" i="15"/>
  <c r="N332" i="15"/>
  <c r="O332" i="15"/>
  <c r="P332" i="15"/>
  <c r="Q332" i="15"/>
  <c r="R332" i="15"/>
  <c r="S332" i="15"/>
  <c r="T332" i="15"/>
  <c r="U332" i="15"/>
  <c r="V332" i="15"/>
  <c r="W332" i="15"/>
  <c r="X332" i="15"/>
  <c r="Y332" i="15"/>
  <c r="Z332" i="15"/>
  <c r="G333" i="15"/>
  <c r="H333" i="15"/>
  <c r="I333" i="15"/>
  <c r="J333" i="15"/>
  <c r="K333" i="15"/>
  <c r="L333" i="15"/>
  <c r="M333" i="15"/>
  <c r="N333" i="15"/>
  <c r="O333" i="15"/>
  <c r="P333" i="15"/>
  <c r="Q333" i="15"/>
  <c r="R333" i="15"/>
  <c r="S333" i="15"/>
  <c r="T333" i="15"/>
  <c r="U333" i="15"/>
  <c r="V333" i="15"/>
  <c r="W333" i="15"/>
  <c r="X333" i="15"/>
  <c r="Y333" i="15"/>
  <c r="Z333" i="15"/>
  <c r="G334" i="15"/>
  <c r="H334" i="15"/>
  <c r="I334" i="15"/>
  <c r="J334" i="15"/>
  <c r="K334" i="15"/>
  <c r="L334" i="15"/>
  <c r="M334" i="15"/>
  <c r="N334" i="15"/>
  <c r="O334" i="15"/>
  <c r="P334" i="15"/>
  <c r="Q334" i="15"/>
  <c r="R334" i="15"/>
  <c r="S334" i="15"/>
  <c r="T334" i="15"/>
  <c r="U334" i="15"/>
  <c r="V334" i="15"/>
  <c r="W334" i="15"/>
  <c r="X334" i="15"/>
  <c r="Y334" i="15"/>
  <c r="Z334" i="15"/>
  <c r="G335" i="15"/>
  <c r="H335" i="15"/>
  <c r="I335" i="15"/>
  <c r="J335" i="15"/>
  <c r="K335" i="15"/>
  <c r="L335" i="15"/>
  <c r="M335" i="15"/>
  <c r="N335" i="15"/>
  <c r="O335" i="15"/>
  <c r="P335" i="15"/>
  <c r="Q335" i="15"/>
  <c r="R335" i="15"/>
  <c r="S335" i="15"/>
  <c r="T335" i="15"/>
  <c r="U335" i="15"/>
  <c r="V335" i="15"/>
  <c r="W335" i="15"/>
  <c r="X335" i="15"/>
  <c r="Y335" i="15"/>
  <c r="Z335" i="15"/>
  <c r="G336" i="15"/>
  <c r="H336" i="15"/>
  <c r="I336" i="15"/>
  <c r="J336" i="15"/>
  <c r="K336" i="15"/>
  <c r="L336" i="15"/>
  <c r="M336" i="15"/>
  <c r="N336" i="15"/>
  <c r="O336" i="15"/>
  <c r="P336" i="15"/>
  <c r="Q336" i="15"/>
  <c r="R336" i="15"/>
  <c r="S336" i="15"/>
  <c r="T336" i="15"/>
  <c r="U336" i="15"/>
  <c r="V336" i="15"/>
  <c r="W336" i="15"/>
  <c r="X336" i="15"/>
  <c r="Y336" i="15"/>
  <c r="Z336" i="15"/>
  <c r="G337" i="15"/>
  <c r="H337" i="15"/>
  <c r="I337" i="15"/>
  <c r="J337" i="15"/>
  <c r="K337" i="15"/>
  <c r="L337" i="15"/>
  <c r="M337" i="15"/>
  <c r="N337" i="15"/>
  <c r="O337" i="15"/>
  <c r="P337" i="15"/>
  <c r="Q337" i="15"/>
  <c r="R337" i="15"/>
  <c r="S337" i="15"/>
  <c r="T337" i="15"/>
  <c r="U337" i="15"/>
  <c r="V337" i="15"/>
  <c r="W337" i="15"/>
  <c r="X337" i="15"/>
  <c r="Y337" i="15"/>
  <c r="Z337" i="15"/>
  <c r="G296" i="15"/>
  <c r="H296" i="15"/>
  <c r="I296" i="15"/>
  <c r="J296" i="15"/>
  <c r="K296" i="15"/>
  <c r="L296" i="15"/>
  <c r="M296" i="15"/>
  <c r="N296" i="15"/>
  <c r="O296" i="15"/>
  <c r="P296" i="15"/>
  <c r="Q296" i="15"/>
  <c r="R296" i="15"/>
  <c r="S296" i="15"/>
  <c r="T296" i="15"/>
  <c r="U296" i="15"/>
  <c r="V296" i="15"/>
  <c r="W296" i="15"/>
  <c r="X296" i="15"/>
  <c r="Y296" i="15"/>
  <c r="Z296" i="15"/>
  <c r="G297" i="15"/>
  <c r="H297" i="15"/>
  <c r="I297" i="15"/>
  <c r="J297" i="15"/>
  <c r="K297" i="15"/>
  <c r="L297" i="15"/>
  <c r="M297" i="15"/>
  <c r="N297" i="15"/>
  <c r="O297" i="15"/>
  <c r="P297" i="15"/>
  <c r="Q297" i="15"/>
  <c r="R297" i="15"/>
  <c r="S297" i="15"/>
  <c r="T297" i="15"/>
  <c r="U297" i="15"/>
  <c r="V297" i="15"/>
  <c r="W297" i="15"/>
  <c r="X297" i="15"/>
  <c r="Y297" i="15"/>
  <c r="Z297" i="15"/>
  <c r="G298" i="15"/>
  <c r="H298" i="15"/>
  <c r="I298" i="15"/>
  <c r="J298" i="15"/>
  <c r="K298" i="15"/>
  <c r="L298" i="15"/>
  <c r="M298" i="15"/>
  <c r="N298" i="15"/>
  <c r="O298" i="15"/>
  <c r="P298" i="15"/>
  <c r="Q298" i="15"/>
  <c r="R298" i="15"/>
  <c r="S298" i="15"/>
  <c r="T298" i="15"/>
  <c r="U298" i="15"/>
  <c r="V298" i="15"/>
  <c r="W298" i="15"/>
  <c r="X298" i="15"/>
  <c r="Y298" i="15"/>
  <c r="Z298" i="15"/>
  <c r="G299" i="15"/>
  <c r="H299" i="15"/>
  <c r="I299" i="15"/>
  <c r="J299" i="15"/>
  <c r="K299" i="15"/>
  <c r="L299" i="15"/>
  <c r="M299" i="15"/>
  <c r="N299" i="15"/>
  <c r="O299" i="15"/>
  <c r="P299" i="15"/>
  <c r="Q299" i="15"/>
  <c r="R299" i="15"/>
  <c r="S299" i="15"/>
  <c r="T299" i="15"/>
  <c r="U299" i="15"/>
  <c r="V299" i="15"/>
  <c r="W299" i="15"/>
  <c r="X299" i="15"/>
  <c r="Y299" i="15"/>
  <c r="Z299" i="15"/>
  <c r="G300" i="15"/>
  <c r="H300" i="15"/>
  <c r="I300" i="15"/>
  <c r="J300" i="15"/>
  <c r="K300" i="15"/>
  <c r="L300" i="15"/>
  <c r="M300" i="15"/>
  <c r="N300" i="15"/>
  <c r="O300" i="15"/>
  <c r="P300" i="15"/>
  <c r="Q300" i="15"/>
  <c r="R300" i="15"/>
  <c r="S300" i="15"/>
  <c r="T300" i="15"/>
  <c r="U300" i="15"/>
  <c r="V300" i="15"/>
  <c r="W300" i="15"/>
  <c r="X300" i="15"/>
  <c r="Y300" i="15"/>
  <c r="Z300" i="15"/>
  <c r="G301" i="15"/>
  <c r="H301" i="15"/>
  <c r="I301" i="15"/>
  <c r="J301" i="15"/>
  <c r="K301" i="15"/>
  <c r="L301" i="15"/>
  <c r="M301" i="15"/>
  <c r="N301" i="15"/>
  <c r="O301" i="15"/>
  <c r="P301" i="15"/>
  <c r="Q301" i="15"/>
  <c r="R301" i="15"/>
  <c r="S301" i="15"/>
  <c r="T301" i="15"/>
  <c r="U301" i="15"/>
  <c r="V301" i="15"/>
  <c r="W301" i="15"/>
  <c r="X301" i="15"/>
  <c r="Y301" i="15"/>
  <c r="Z301" i="15"/>
  <c r="G302" i="15"/>
  <c r="H302" i="15"/>
  <c r="I302" i="15"/>
  <c r="J302" i="15"/>
  <c r="K302" i="15"/>
  <c r="L302" i="15"/>
  <c r="M302" i="15"/>
  <c r="N302" i="15"/>
  <c r="O302" i="15"/>
  <c r="P302" i="15"/>
  <c r="Q302" i="15"/>
  <c r="R302" i="15"/>
  <c r="S302" i="15"/>
  <c r="T302" i="15"/>
  <c r="U302" i="15"/>
  <c r="V302" i="15"/>
  <c r="W302" i="15"/>
  <c r="X302" i="15"/>
  <c r="Y302" i="15"/>
  <c r="Z302" i="15"/>
  <c r="G303" i="15"/>
  <c r="H303" i="15"/>
  <c r="I303" i="15"/>
  <c r="J303" i="15"/>
  <c r="K303" i="15"/>
  <c r="L303" i="15"/>
  <c r="M303" i="15"/>
  <c r="N303" i="15"/>
  <c r="O303" i="15"/>
  <c r="P303" i="15"/>
  <c r="Q303" i="15"/>
  <c r="R303" i="15"/>
  <c r="S303" i="15"/>
  <c r="T303" i="15"/>
  <c r="U303" i="15"/>
  <c r="V303" i="15"/>
  <c r="W303" i="15"/>
  <c r="X303" i="15"/>
  <c r="Y303" i="15"/>
  <c r="Z303" i="15"/>
  <c r="G304" i="15"/>
  <c r="H304" i="15"/>
  <c r="I304" i="15"/>
  <c r="J304" i="15"/>
  <c r="K304" i="15"/>
  <c r="L304" i="15"/>
  <c r="M304" i="15"/>
  <c r="N304" i="15"/>
  <c r="O304" i="15"/>
  <c r="P304" i="15"/>
  <c r="Q304" i="15"/>
  <c r="R304" i="15"/>
  <c r="S304" i="15"/>
  <c r="T304" i="15"/>
  <c r="U304" i="15"/>
  <c r="V304" i="15"/>
  <c r="W304" i="15"/>
  <c r="X304" i="15"/>
  <c r="Y304" i="15"/>
  <c r="Z304" i="15"/>
  <c r="G305" i="15"/>
  <c r="H305" i="15"/>
  <c r="I305" i="15"/>
  <c r="J305" i="15"/>
  <c r="K305" i="15"/>
  <c r="L305" i="15"/>
  <c r="M305" i="15"/>
  <c r="N305" i="15"/>
  <c r="O305" i="15"/>
  <c r="P305" i="15"/>
  <c r="Q305" i="15"/>
  <c r="R305" i="15"/>
  <c r="S305" i="15"/>
  <c r="T305" i="15"/>
  <c r="U305" i="15"/>
  <c r="V305" i="15"/>
  <c r="W305" i="15"/>
  <c r="X305" i="15"/>
  <c r="Y305" i="15"/>
  <c r="Z305" i="15"/>
  <c r="G306" i="15"/>
  <c r="H306" i="15"/>
  <c r="I306" i="15"/>
  <c r="J306" i="15"/>
  <c r="K306" i="15"/>
  <c r="L306" i="15"/>
  <c r="M306" i="15"/>
  <c r="N306" i="15"/>
  <c r="O306" i="15"/>
  <c r="P306" i="15"/>
  <c r="Q306" i="15"/>
  <c r="R306" i="15"/>
  <c r="S306" i="15"/>
  <c r="T306" i="15"/>
  <c r="U306" i="15"/>
  <c r="V306" i="15"/>
  <c r="W306" i="15"/>
  <c r="X306" i="15"/>
  <c r="Y306" i="15"/>
  <c r="Z306" i="15"/>
  <c r="G307" i="15"/>
  <c r="H307" i="15"/>
  <c r="I307" i="15"/>
  <c r="J307" i="15"/>
  <c r="K307" i="15"/>
  <c r="L307" i="15"/>
  <c r="M307" i="15"/>
  <c r="N307" i="15"/>
  <c r="O307" i="15"/>
  <c r="P307" i="15"/>
  <c r="Q307" i="15"/>
  <c r="R307" i="15"/>
  <c r="S307" i="15"/>
  <c r="T307" i="15"/>
  <c r="U307" i="15"/>
  <c r="V307" i="15"/>
  <c r="W307" i="15"/>
  <c r="X307" i="15"/>
  <c r="Y307" i="15"/>
  <c r="Z307" i="15"/>
  <c r="G308" i="15"/>
  <c r="H308" i="15"/>
  <c r="I308" i="15"/>
  <c r="J308" i="15"/>
  <c r="K308" i="15"/>
  <c r="L308" i="15"/>
  <c r="M308" i="15"/>
  <c r="N308" i="15"/>
  <c r="O308" i="15"/>
  <c r="P308" i="15"/>
  <c r="Q308" i="15"/>
  <c r="R308" i="15"/>
  <c r="S308" i="15"/>
  <c r="T308" i="15"/>
  <c r="U308" i="15"/>
  <c r="V308" i="15"/>
  <c r="W308" i="15"/>
  <c r="X308" i="15"/>
  <c r="Y308" i="15"/>
  <c r="Z308" i="15"/>
  <c r="G309" i="15"/>
  <c r="H309" i="15"/>
  <c r="I309" i="15"/>
  <c r="J309" i="15"/>
  <c r="K309" i="15"/>
  <c r="L309" i="15"/>
  <c r="M309" i="15"/>
  <c r="N309" i="15"/>
  <c r="O309" i="15"/>
  <c r="P309" i="15"/>
  <c r="Q309" i="15"/>
  <c r="R309" i="15"/>
  <c r="S309" i="15"/>
  <c r="T309" i="15"/>
  <c r="U309" i="15"/>
  <c r="V309" i="15"/>
  <c r="W309" i="15"/>
  <c r="X309" i="15"/>
  <c r="Y309" i="15"/>
  <c r="Z309" i="15"/>
  <c r="G310" i="15"/>
  <c r="H310" i="15"/>
  <c r="I310" i="15"/>
  <c r="J310" i="15"/>
  <c r="K310" i="15"/>
  <c r="L310" i="15"/>
  <c r="M310" i="15"/>
  <c r="N310" i="15"/>
  <c r="O310" i="15"/>
  <c r="P310" i="15"/>
  <c r="Q310" i="15"/>
  <c r="R310" i="15"/>
  <c r="S310" i="15"/>
  <c r="T310" i="15"/>
  <c r="AN310" i="15" s="1" a="1"/>
  <c r="AN310" i="15" s="1"/>
  <c r="U310" i="15"/>
  <c r="V310" i="15"/>
  <c r="W310" i="15"/>
  <c r="X310" i="15"/>
  <c r="Y310" i="15"/>
  <c r="Z310" i="15"/>
  <c r="G311" i="15"/>
  <c r="H311" i="15"/>
  <c r="I311" i="15"/>
  <c r="J311" i="15"/>
  <c r="K311" i="15"/>
  <c r="L311" i="15"/>
  <c r="M311" i="15"/>
  <c r="N311" i="15"/>
  <c r="O311" i="15"/>
  <c r="P311" i="15"/>
  <c r="Q311" i="15"/>
  <c r="R311" i="15"/>
  <c r="S311" i="15"/>
  <c r="T311" i="15"/>
  <c r="U311" i="15"/>
  <c r="V311" i="15"/>
  <c r="W311" i="15"/>
  <c r="X311" i="15"/>
  <c r="Y311" i="15"/>
  <c r="Z311" i="15"/>
  <c r="G312" i="15"/>
  <c r="H312" i="15"/>
  <c r="I312" i="15"/>
  <c r="J312" i="15"/>
  <c r="K312" i="15"/>
  <c r="L312" i="15"/>
  <c r="M312" i="15"/>
  <c r="N312" i="15"/>
  <c r="O312" i="15"/>
  <c r="P312" i="15"/>
  <c r="Q312" i="15"/>
  <c r="R312" i="15"/>
  <c r="S312" i="15"/>
  <c r="T312" i="15"/>
  <c r="U312" i="15"/>
  <c r="V312" i="15"/>
  <c r="W312" i="15"/>
  <c r="X312" i="15"/>
  <c r="Y312" i="15"/>
  <c r="Z312" i="15"/>
  <c r="G313" i="15"/>
  <c r="H313" i="15"/>
  <c r="I313" i="15"/>
  <c r="J313" i="15"/>
  <c r="K313" i="15"/>
  <c r="L313" i="15"/>
  <c r="M313" i="15"/>
  <c r="N313" i="15"/>
  <c r="O313" i="15"/>
  <c r="P313" i="15"/>
  <c r="Q313" i="15"/>
  <c r="R313" i="15"/>
  <c r="S313" i="15"/>
  <c r="T313" i="15"/>
  <c r="U313" i="15"/>
  <c r="V313" i="15"/>
  <c r="W313" i="15"/>
  <c r="X313" i="15"/>
  <c r="Y313" i="15"/>
  <c r="Z313" i="15"/>
  <c r="G314" i="15"/>
  <c r="H314" i="15"/>
  <c r="I314" i="15"/>
  <c r="J314" i="15"/>
  <c r="K314" i="15"/>
  <c r="L314" i="15"/>
  <c r="M314" i="15"/>
  <c r="N314" i="15"/>
  <c r="O314" i="15"/>
  <c r="P314" i="15"/>
  <c r="Q314" i="15"/>
  <c r="R314" i="15"/>
  <c r="S314" i="15"/>
  <c r="T314" i="15"/>
  <c r="U314" i="15"/>
  <c r="V314" i="15"/>
  <c r="W314" i="15"/>
  <c r="X314" i="15"/>
  <c r="Y314" i="15"/>
  <c r="Z314" i="15"/>
  <c r="G315" i="15"/>
  <c r="H315" i="15"/>
  <c r="I315" i="15"/>
  <c r="J315" i="15"/>
  <c r="K315" i="15"/>
  <c r="L315" i="15"/>
  <c r="M315" i="15"/>
  <c r="N315" i="15"/>
  <c r="O315" i="15"/>
  <c r="P315" i="15"/>
  <c r="Q315" i="15"/>
  <c r="R315" i="15"/>
  <c r="S315" i="15"/>
  <c r="T315" i="15"/>
  <c r="U315" i="15"/>
  <c r="V315" i="15"/>
  <c r="W315" i="15"/>
  <c r="X315" i="15"/>
  <c r="Y315" i="15"/>
  <c r="Z315" i="15"/>
  <c r="G316" i="15"/>
  <c r="H316" i="15"/>
  <c r="I316" i="15"/>
  <c r="J316" i="15"/>
  <c r="K316" i="15"/>
  <c r="L316" i="15"/>
  <c r="M316" i="15"/>
  <c r="N316" i="15"/>
  <c r="O316" i="15"/>
  <c r="P316" i="15"/>
  <c r="Q316" i="15"/>
  <c r="R316" i="15"/>
  <c r="S316" i="15"/>
  <c r="T316" i="15"/>
  <c r="U316" i="15"/>
  <c r="V316" i="15"/>
  <c r="W316" i="15"/>
  <c r="X316" i="15"/>
  <c r="Y316" i="15"/>
  <c r="Z316" i="15"/>
  <c r="G317" i="15"/>
  <c r="H317" i="15"/>
  <c r="I317" i="15"/>
  <c r="J317" i="15"/>
  <c r="K317" i="15"/>
  <c r="L317" i="15"/>
  <c r="M317" i="15"/>
  <c r="N317" i="15"/>
  <c r="O317" i="15"/>
  <c r="P317" i="15"/>
  <c r="Q317" i="15"/>
  <c r="R317" i="15"/>
  <c r="S317" i="15"/>
  <c r="T317" i="15"/>
  <c r="U317" i="15"/>
  <c r="V317" i="15"/>
  <c r="W317" i="15"/>
  <c r="X317" i="15"/>
  <c r="Y317" i="15"/>
  <c r="Z317" i="15"/>
  <c r="G318" i="15"/>
  <c r="H318" i="15"/>
  <c r="I318" i="15"/>
  <c r="J318" i="15"/>
  <c r="K318" i="15"/>
  <c r="L318" i="15"/>
  <c r="M318" i="15"/>
  <c r="N318" i="15"/>
  <c r="O318" i="15"/>
  <c r="P318" i="15"/>
  <c r="Q318" i="15"/>
  <c r="R318" i="15"/>
  <c r="S318" i="15"/>
  <c r="T318" i="15"/>
  <c r="U318" i="15"/>
  <c r="V318" i="15"/>
  <c r="W318" i="15"/>
  <c r="X318" i="15"/>
  <c r="Y318" i="15"/>
  <c r="Z318" i="15"/>
  <c r="G319" i="15"/>
  <c r="H319" i="15"/>
  <c r="I319" i="15"/>
  <c r="J319" i="15"/>
  <c r="K319" i="15"/>
  <c r="L319" i="15"/>
  <c r="M319" i="15"/>
  <c r="N319" i="15"/>
  <c r="O319" i="15"/>
  <c r="P319" i="15"/>
  <c r="Q319" i="15"/>
  <c r="R319" i="15"/>
  <c r="S319" i="15"/>
  <c r="T319" i="15"/>
  <c r="U319" i="15"/>
  <c r="V319" i="15"/>
  <c r="W319" i="15"/>
  <c r="X319" i="15"/>
  <c r="Y319" i="15"/>
  <c r="Z319" i="15"/>
  <c r="G320" i="15"/>
  <c r="H320" i="15"/>
  <c r="I320" i="15"/>
  <c r="J320" i="15"/>
  <c r="K320" i="15"/>
  <c r="L320" i="15"/>
  <c r="M320" i="15"/>
  <c r="N320" i="15"/>
  <c r="O320" i="15"/>
  <c r="P320" i="15"/>
  <c r="Q320" i="15"/>
  <c r="R320" i="15"/>
  <c r="S320" i="15"/>
  <c r="T320" i="15"/>
  <c r="U320" i="15"/>
  <c r="V320" i="15"/>
  <c r="W320" i="15"/>
  <c r="X320" i="15"/>
  <c r="Y320" i="15"/>
  <c r="Z320" i="15"/>
  <c r="G321" i="15"/>
  <c r="H321" i="15"/>
  <c r="I321" i="15"/>
  <c r="J321" i="15"/>
  <c r="K321" i="15"/>
  <c r="L321" i="15"/>
  <c r="M321" i="15"/>
  <c r="N321" i="15"/>
  <c r="O321" i="15"/>
  <c r="P321" i="15"/>
  <c r="Q321" i="15"/>
  <c r="R321" i="15"/>
  <c r="S321" i="15"/>
  <c r="T321" i="15"/>
  <c r="U321" i="15"/>
  <c r="V321" i="15"/>
  <c r="W321" i="15"/>
  <c r="X321" i="15"/>
  <c r="Y321" i="15"/>
  <c r="Z321" i="15"/>
  <c r="G322" i="15"/>
  <c r="H322" i="15"/>
  <c r="I322" i="15"/>
  <c r="J322" i="15"/>
  <c r="K322" i="15"/>
  <c r="L322" i="15"/>
  <c r="M322" i="15"/>
  <c r="N322" i="15"/>
  <c r="O322" i="15"/>
  <c r="P322" i="15"/>
  <c r="Q322" i="15"/>
  <c r="R322" i="15"/>
  <c r="S322" i="15"/>
  <c r="T322" i="15"/>
  <c r="U322" i="15"/>
  <c r="V322" i="15"/>
  <c r="W322" i="15"/>
  <c r="X322" i="15"/>
  <c r="Y322" i="15"/>
  <c r="Z322" i="15"/>
  <c r="G323" i="15"/>
  <c r="H323" i="15"/>
  <c r="I323" i="15"/>
  <c r="J323" i="15"/>
  <c r="K323" i="15"/>
  <c r="L323" i="15"/>
  <c r="M323" i="15"/>
  <c r="N323" i="15"/>
  <c r="O323" i="15"/>
  <c r="P323" i="15"/>
  <c r="Q323" i="15"/>
  <c r="R323" i="15"/>
  <c r="S323" i="15"/>
  <c r="T323" i="15"/>
  <c r="U323" i="15"/>
  <c r="V323" i="15"/>
  <c r="W323" i="15"/>
  <c r="X323" i="15"/>
  <c r="Y323" i="15"/>
  <c r="Z323" i="15"/>
  <c r="G324" i="15"/>
  <c r="H324" i="15"/>
  <c r="I324" i="15"/>
  <c r="J324" i="15"/>
  <c r="K324" i="15"/>
  <c r="L324" i="15"/>
  <c r="M324" i="15"/>
  <c r="N324" i="15"/>
  <c r="O324" i="15"/>
  <c r="P324" i="15"/>
  <c r="Q324" i="15"/>
  <c r="R324" i="15"/>
  <c r="S324" i="15"/>
  <c r="T324" i="15"/>
  <c r="U324" i="15"/>
  <c r="V324" i="15"/>
  <c r="W324" i="15"/>
  <c r="X324" i="15"/>
  <c r="Y324" i="15"/>
  <c r="Z324" i="15"/>
  <c r="G325" i="15"/>
  <c r="H325" i="15"/>
  <c r="I325" i="15"/>
  <c r="J325" i="15"/>
  <c r="K325" i="15"/>
  <c r="L325" i="15"/>
  <c r="M325" i="15"/>
  <c r="N325" i="15"/>
  <c r="O325" i="15"/>
  <c r="P325" i="15"/>
  <c r="Q325" i="15"/>
  <c r="R325" i="15"/>
  <c r="S325" i="15"/>
  <c r="T325" i="15"/>
  <c r="U325" i="15"/>
  <c r="V325" i="15"/>
  <c r="W325" i="15"/>
  <c r="X325" i="15"/>
  <c r="Y325" i="15"/>
  <c r="Z325" i="15"/>
  <c r="G266" i="15"/>
  <c r="H266" i="15"/>
  <c r="I266" i="15"/>
  <c r="J266" i="15"/>
  <c r="K266" i="15"/>
  <c r="L266" i="15"/>
  <c r="M266" i="15"/>
  <c r="N266" i="15"/>
  <c r="O266" i="15"/>
  <c r="P266" i="15"/>
  <c r="Q266" i="15"/>
  <c r="R266" i="15"/>
  <c r="S266" i="15"/>
  <c r="T266" i="15"/>
  <c r="U266" i="15"/>
  <c r="V266" i="15"/>
  <c r="W266" i="15"/>
  <c r="X266" i="15"/>
  <c r="Y266" i="15"/>
  <c r="Z266" i="15"/>
  <c r="G267" i="15"/>
  <c r="H267" i="15"/>
  <c r="I267" i="15"/>
  <c r="J267" i="15"/>
  <c r="K267" i="15"/>
  <c r="L267" i="15"/>
  <c r="M267" i="15"/>
  <c r="N267" i="15"/>
  <c r="O267" i="15"/>
  <c r="P267" i="15"/>
  <c r="Q267" i="15"/>
  <c r="R267" i="15"/>
  <c r="S267" i="15"/>
  <c r="T267" i="15"/>
  <c r="U267" i="15"/>
  <c r="V267" i="15"/>
  <c r="W267" i="15"/>
  <c r="X267" i="15"/>
  <c r="Y267" i="15"/>
  <c r="Z267" i="15"/>
  <c r="G268" i="15"/>
  <c r="H268" i="15"/>
  <c r="I268" i="15"/>
  <c r="J268" i="15"/>
  <c r="K268" i="15"/>
  <c r="L268" i="15"/>
  <c r="M268" i="15"/>
  <c r="N268" i="15"/>
  <c r="O268" i="15"/>
  <c r="P268" i="15"/>
  <c r="Q268" i="15"/>
  <c r="R268" i="15"/>
  <c r="S268" i="15"/>
  <c r="T268" i="15"/>
  <c r="U268" i="15"/>
  <c r="V268" i="15"/>
  <c r="W268" i="15"/>
  <c r="X268" i="15"/>
  <c r="Y268" i="15"/>
  <c r="Z268" i="15"/>
  <c r="G269" i="15"/>
  <c r="H269" i="15"/>
  <c r="I269" i="15"/>
  <c r="J269" i="15"/>
  <c r="K269" i="15"/>
  <c r="L269" i="15"/>
  <c r="M269" i="15"/>
  <c r="N269" i="15"/>
  <c r="O269" i="15"/>
  <c r="P269" i="15"/>
  <c r="Q269" i="15"/>
  <c r="R269" i="15"/>
  <c r="S269" i="15"/>
  <c r="T269" i="15"/>
  <c r="U269" i="15"/>
  <c r="V269" i="15"/>
  <c r="W269" i="15"/>
  <c r="X269" i="15"/>
  <c r="Y269" i="15"/>
  <c r="Z269" i="15"/>
  <c r="G270" i="15"/>
  <c r="H270" i="15"/>
  <c r="I270" i="15"/>
  <c r="J270" i="15"/>
  <c r="K270" i="15"/>
  <c r="L270" i="15"/>
  <c r="M270" i="15"/>
  <c r="N270" i="15"/>
  <c r="O270" i="15"/>
  <c r="P270" i="15"/>
  <c r="Q270" i="15"/>
  <c r="R270" i="15"/>
  <c r="S270" i="15"/>
  <c r="T270" i="15"/>
  <c r="U270" i="15"/>
  <c r="V270" i="15"/>
  <c r="W270" i="15"/>
  <c r="X270" i="15"/>
  <c r="Y270" i="15"/>
  <c r="Z270" i="15"/>
  <c r="G271" i="15"/>
  <c r="H271" i="15"/>
  <c r="I271" i="15"/>
  <c r="J271" i="15"/>
  <c r="K271" i="15"/>
  <c r="L271" i="15"/>
  <c r="M271" i="15"/>
  <c r="N271" i="15"/>
  <c r="O271" i="15"/>
  <c r="P271" i="15"/>
  <c r="Q271" i="15"/>
  <c r="R271" i="15"/>
  <c r="S271" i="15"/>
  <c r="T271" i="15"/>
  <c r="U271" i="15"/>
  <c r="V271" i="15"/>
  <c r="W271" i="15"/>
  <c r="X271" i="15"/>
  <c r="Y271" i="15"/>
  <c r="Z271" i="15"/>
  <c r="G272" i="15"/>
  <c r="H272" i="15"/>
  <c r="I272" i="15"/>
  <c r="J272" i="15"/>
  <c r="K272" i="15"/>
  <c r="L272" i="15"/>
  <c r="M272" i="15"/>
  <c r="N272" i="15"/>
  <c r="O272" i="15"/>
  <c r="P272" i="15"/>
  <c r="Q272" i="15"/>
  <c r="R272" i="15"/>
  <c r="S272" i="15"/>
  <c r="T272" i="15"/>
  <c r="U272" i="15"/>
  <c r="V272" i="15"/>
  <c r="W272" i="15"/>
  <c r="X272" i="15"/>
  <c r="Y272" i="15"/>
  <c r="Z272" i="15"/>
  <c r="G273" i="15"/>
  <c r="H273" i="15"/>
  <c r="I273" i="15"/>
  <c r="J273" i="15"/>
  <c r="K273" i="15"/>
  <c r="L273" i="15"/>
  <c r="M273" i="15"/>
  <c r="N273" i="15"/>
  <c r="O273" i="15"/>
  <c r="P273" i="15"/>
  <c r="Q273" i="15"/>
  <c r="R273" i="15"/>
  <c r="S273" i="15"/>
  <c r="T273" i="15"/>
  <c r="U273" i="15"/>
  <c r="V273" i="15"/>
  <c r="W273" i="15"/>
  <c r="X273" i="15"/>
  <c r="Y273" i="15"/>
  <c r="Z273" i="15"/>
  <c r="G274" i="15"/>
  <c r="H274" i="15"/>
  <c r="I274" i="15"/>
  <c r="J274" i="15"/>
  <c r="K274" i="15"/>
  <c r="L274" i="15"/>
  <c r="M274" i="15"/>
  <c r="N274" i="15"/>
  <c r="O274" i="15"/>
  <c r="P274" i="15"/>
  <c r="Q274" i="15"/>
  <c r="R274" i="15"/>
  <c r="S274" i="15"/>
  <c r="T274" i="15"/>
  <c r="U274" i="15"/>
  <c r="V274" i="15"/>
  <c r="W274" i="15"/>
  <c r="X274" i="15"/>
  <c r="Y274" i="15"/>
  <c r="Z274" i="15"/>
  <c r="G275" i="15"/>
  <c r="H275" i="15"/>
  <c r="I275" i="15"/>
  <c r="J275" i="15"/>
  <c r="K275" i="15"/>
  <c r="L275" i="15"/>
  <c r="M275" i="15"/>
  <c r="N275" i="15"/>
  <c r="O275" i="15"/>
  <c r="P275" i="15"/>
  <c r="Q275" i="15"/>
  <c r="R275" i="15"/>
  <c r="S275" i="15"/>
  <c r="T275" i="15"/>
  <c r="U275" i="15"/>
  <c r="V275" i="15"/>
  <c r="W275" i="15"/>
  <c r="X275" i="15"/>
  <c r="Y275" i="15"/>
  <c r="Z275" i="15"/>
  <c r="G276" i="15"/>
  <c r="H276" i="15"/>
  <c r="I276" i="15"/>
  <c r="J276" i="15"/>
  <c r="K276" i="15"/>
  <c r="L276" i="15"/>
  <c r="M276" i="15"/>
  <c r="N276" i="15"/>
  <c r="O276" i="15"/>
  <c r="P276" i="15"/>
  <c r="Q276" i="15"/>
  <c r="R276" i="15"/>
  <c r="S276" i="15"/>
  <c r="T276" i="15"/>
  <c r="U276" i="15"/>
  <c r="V276" i="15"/>
  <c r="W276" i="15"/>
  <c r="X276" i="15"/>
  <c r="Y276" i="15"/>
  <c r="Z276" i="15"/>
  <c r="G277" i="15"/>
  <c r="H277" i="15"/>
  <c r="I277" i="15"/>
  <c r="J277" i="15"/>
  <c r="K277" i="15"/>
  <c r="L277" i="15"/>
  <c r="M277" i="15"/>
  <c r="N277" i="15"/>
  <c r="O277" i="15"/>
  <c r="P277" i="15"/>
  <c r="Q277" i="15"/>
  <c r="R277" i="15"/>
  <c r="S277" i="15"/>
  <c r="T277" i="15"/>
  <c r="U277" i="15"/>
  <c r="V277" i="15"/>
  <c r="W277" i="15"/>
  <c r="X277" i="15"/>
  <c r="Y277" i="15"/>
  <c r="Z277" i="15"/>
  <c r="G278" i="15"/>
  <c r="H278" i="15"/>
  <c r="I278" i="15"/>
  <c r="J278" i="15"/>
  <c r="K278" i="15"/>
  <c r="L278" i="15"/>
  <c r="M278" i="15"/>
  <c r="N278" i="15"/>
  <c r="O278" i="15"/>
  <c r="P278" i="15"/>
  <c r="Q278" i="15"/>
  <c r="R278" i="15"/>
  <c r="S278" i="15"/>
  <c r="T278" i="15"/>
  <c r="U278" i="15"/>
  <c r="V278" i="15"/>
  <c r="W278" i="15"/>
  <c r="X278" i="15"/>
  <c r="Y278" i="15"/>
  <c r="Z278" i="15"/>
  <c r="G279" i="15"/>
  <c r="H279" i="15"/>
  <c r="I279" i="15"/>
  <c r="J279" i="15"/>
  <c r="K279" i="15"/>
  <c r="L279" i="15"/>
  <c r="M279" i="15"/>
  <c r="N279" i="15"/>
  <c r="O279" i="15"/>
  <c r="P279" i="15"/>
  <c r="Q279" i="15"/>
  <c r="R279" i="15"/>
  <c r="S279" i="15"/>
  <c r="T279" i="15"/>
  <c r="U279" i="15"/>
  <c r="V279" i="15"/>
  <c r="W279" i="15"/>
  <c r="X279" i="15"/>
  <c r="Y279" i="15"/>
  <c r="Z279" i="15"/>
  <c r="G280" i="15"/>
  <c r="H280" i="15"/>
  <c r="I280" i="15"/>
  <c r="J280" i="15"/>
  <c r="K280" i="15"/>
  <c r="L280" i="15"/>
  <c r="M280" i="15"/>
  <c r="N280" i="15"/>
  <c r="AH280" i="15" s="1" a="1"/>
  <c r="AH280" i="15" s="1"/>
  <c r="O280" i="15"/>
  <c r="P280" i="15"/>
  <c r="Q280" i="15"/>
  <c r="R280" i="15"/>
  <c r="S280" i="15"/>
  <c r="T280" i="15"/>
  <c r="U280" i="15"/>
  <c r="V280" i="15"/>
  <c r="W280" i="15"/>
  <c r="X280" i="15"/>
  <c r="Y280" i="15"/>
  <c r="Z280" i="15"/>
  <c r="G281" i="15"/>
  <c r="H281" i="15"/>
  <c r="I281" i="15"/>
  <c r="J281" i="15"/>
  <c r="K281" i="15"/>
  <c r="L281" i="15"/>
  <c r="M281" i="15"/>
  <c r="N281" i="15"/>
  <c r="O281" i="15"/>
  <c r="P281" i="15"/>
  <c r="Q281" i="15"/>
  <c r="R281" i="15"/>
  <c r="S281" i="15"/>
  <c r="T281" i="15"/>
  <c r="U281" i="15"/>
  <c r="V281" i="15"/>
  <c r="W281" i="15"/>
  <c r="X281" i="15"/>
  <c r="Y281" i="15"/>
  <c r="Z281" i="15"/>
  <c r="G282" i="15"/>
  <c r="H282" i="15"/>
  <c r="I282" i="15"/>
  <c r="J282" i="15"/>
  <c r="K282" i="15"/>
  <c r="L282" i="15"/>
  <c r="M282" i="15"/>
  <c r="N282" i="15"/>
  <c r="O282" i="15"/>
  <c r="P282" i="15"/>
  <c r="Q282" i="15"/>
  <c r="R282" i="15"/>
  <c r="S282" i="15"/>
  <c r="T282" i="15"/>
  <c r="U282" i="15"/>
  <c r="V282" i="15"/>
  <c r="W282" i="15"/>
  <c r="X282" i="15"/>
  <c r="Y282" i="15"/>
  <c r="Z282" i="15"/>
  <c r="G283" i="15"/>
  <c r="H283" i="15"/>
  <c r="I283" i="15"/>
  <c r="J283" i="15"/>
  <c r="K283" i="15"/>
  <c r="L283" i="15"/>
  <c r="M283" i="15"/>
  <c r="N283" i="15"/>
  <c r="O283" i="15"/>
  <c r="P283" i="15"/>
  <c r="Q283" i="15"/>
  <c r="R283" i="15"/>
  <c r="S283" i="15"/>
  <c r="T283" i="15"/>
  <c r="U283" i="15"/>
  <c r="V283" i="15"/>
  <c r="W283" i="15"/>
  <c r="X283" i="15"/>
  <c r="Y283" i="15"/>
  <c r="Z283" i="15"/>
  <c r="G284" i="15"/>
  <c r="H284" i="15"/>
  <c r="I284" i="15"/>
  <c r="J284" i="15"/>
  <c r="K284" i="15"/>
  <c r="L284" i="15"/>
  <c r="M284" i="15"/>
  <c r="N284" i="15"/>
  <c r="O284" i="15"/>
  <c r="P284" i="15"/>
  <c r="Q284" i="15"/>
  <c r="R284" i="15"/>
  <c r="S284" i="15"/>
  <c r="T284" i="15"/>
  <c r="U284" i="15"/>
  <c r="V284" i="15"/>
  <c r="W284" i="15"/>
  <c r="X284" i="15"/>
  <c r="Y284" i="15"/>
  <c r="Z284" i="15"/>
  <c r="G285" i="15"/>
  <c r="H285" i="15"/>
  <c r="I285" i="15"/>
  <c r="J285" i="15"/>
  <c r="K285" i="15"/>
  <c r="L285" i="15"/>
  <c r="M285" i="15"/>
  <c r="N285" i="15"/>
  <c r="O285" i="15"/>
  <c r="P285" i="15"/>
  <c r="Q285" i="15"/>
  <c r="R285" i="15"/>
  <c r="S285" i="15"/>
  <c r="T285" i="15"/>
  <c r="U285" i="15"/>
  <c r="V285" i="15"/>
  <c r="W285" i="15"/>
  <c r="X285" i="15"/>
  <c r="Y285" i="15"/>
  <c r="Z285" i="15"/>
  <c r="G286" i="15"/>
  <c r="H286" i="15"/>
  <c r="I286" i="15"/>
  <c r="J286" i="15"/>
  <c r="K286" i="15"/>
  <c r="L286" i="15"/>
  <c r="M286" i="15"/>
  <c r="N286" i="15"/>
  <c r="O286" i="15"/>
  <c r="P286" i="15"/>
  <c r="Q286" i="15"/>
  <c r="R286" i="15"/>
  <c r="S286" i="15"/>
  <c r="T286" i="15"/>
  <c r="U286" i="15"/>
  <c r="V286" i="15"/>
  <c r="W286" i="15"/>
  <c r="X286" i="15"/>
  <c r="Y286" i="15"/>
  <c r="Z286" i="15"/>
  <c r="G287" i="15"/>
  <c r="H287" i="15"/>
  <c r="I287" i="15"/>
  <c r="J287" i="15"/>
  <c r="K287" i="15"/>
  <c r="L287" i="15"/>
  <c r="M287" i="15"/>
  <c r="N287" i="15"/>
  <c r="O287" i="15"/>
  <c r="P287" i="15"/>
  <c r="Q287" i="15"/>
  <c r="R287" i="15"/>
  <c r="S287" i="15"/>
  <c r="T287" i="15"/>
  <c r="U287" i="15"/>
  <c r="V287" i="15"/>
  <c r="W287" i="15"/>
  <c r="X287" i="15"/>
  <c r="Y287" i="15"/>
  <c r="Z287" i="15"/>
  <c r="G288" i="15"/>
  <c r="H288" i="15"/>
  <c r="I288" i="15"/>
  <c r="J288" i="15"/>
  <c r="K288" i="15"/>
  <c r="L288" i="15"/>
  <c r="M288" i="15"/>
  <c r="N288" i="15"/>
  <c r="O288" i="15"/>
  <c r="P288" i="15"/>
  <c r="Q288" i="15"/>
  <c r="R288" i="15"/>
  <c r="S288" i="15"/>
  <c r="T288" i="15"/>
  <c r="U288" i="15"/>
  <c r="V288" i="15"/>
  <c r="W288" i="15"/>
  <c r="X288" i="15"/>
  <c r="Y288" i="15"/>
  <c r="Z288" i="15"/>
  <c r="G289" i="15"/>
  <c r="H289" i="15"/>
  <c r="I289" i="15"/>
  <c r="J289" i="15"/>
  <c r="K289" i="15"/>
  <c r="L289" i="15"/>
  <c r="M289" i="15"/>
  <c r="N289" i="15"/>
  <c r="O289" i="15"/>
  <c r="P289" i="15"/>
  <c r="Q289" i="15"/>
  <c r="R289" i="15"/>
  <c r="S289" i="15"/>
  <c r="T289" i="15"/>
  <c r="U289" i="15"/>
  <c r="V289" i="15"/>
  <c r="W289" i="15"/>
  <c r="X289" i="15"/>
  <c r="Y289" i="15"/>
  <c r="Z289" i="15"/>
  <c r="G290" i="15"/>
  <c r="H290" i="15"/>
  <c r="I290" i="15"/>
  <c r="J290" i="15"/>
  <c r="K290" i="15"/>
  <c r="L290" i="15"/>
  <c r="M290" i="15"/>
  <c r="N290" i="15"/>
  <c r="O290" i="15"/>
  <c r="P290" i="15"/>
  <c r="Q290" i="15"/>
  <c r="R290" i="15"/>
  <c r="S290" i="15"/>
  <c r="T290" i="15"/>
  <c r="U290" i="15"/>
  <c r="V290" i="15"/>
  <c r="W290" i="15"/>
  <c r="X290" i="15"/>
  <c r="Y290" i="15"/>
  <c r="Z290" i="15"/>
  <c r="G291" i="15"/>
  <c r="H291" i="15"/>
  <c r="I291" i="15"/>
  <c r="J291" i="15"/>
  <c r="K291" i="15"/>
  <c r="L291" i="15"/>
  <c r="M291" i="15"/>
  <c r="N291" i="15"/>
  <c r="O291" i="15"/>
  <c r="P291" i="15"/>
  <c r="Q291" i="15"/>
  <c r="R291" i="15"/>
  <c r="S291" i="15"/>
  <c r="T291" i="15"/>
  <c r="U291" i="15"/>
  <c r="V291" i="15"/>
  <c r="W291" i="15"/>
  <c r="X291" i="15"/>
  <c r="Y291" i="15"/>
  <c r="Z291" i="15"/>
  <c r="G292" i="15"/>
  <c r="H292" i="15"/>
  <c r="I292" i="15"/>
  <c r="J292" i="15"/>
  <c r="K292" i="15"/>
  <c r="L292" i="15"/>
  <c r="M292" i="15"/>
  <c r="N292" i="15"/>
  <c r="O292" i="15"/>
  <c r="P292" i="15"/>
  <c r="Q292" i="15"/>
  <c r="R292" i="15"/>
  <c r="S292" i="15"/>
  <c r="T292" i="15"/>
  <c r="U292" i="15"/>
  <c r="V292" i="15"/>
  <c r="W292" i="15"/>
  <c r="X292" i="15"/>
  <c r="Y292" i="15"/>
  <c r="Z292" i="15"/>
  <c r="G293" i="15"/>
  <c r="H293" i="15"/>
  <c r="I293" i="15"/>
  <c r="J293" i="15"/>
  <c r="K293" i="15"/>
  <c r="L293" i="15"/>
  <c r="M293" i="15"/>
  <c r="N293" i="15"/>
  <c r="O293" i="15"/>
  <c r="P293" i="15"/>
  <c r="Q293" i="15"/>
  <c r="R293" i="15"/>
  <c r="S293" i="15"/>
  <c r="T293" i="15"/>
  <c r="U293" i="15"/>
  <c r="V293" i="15"/>
  <c r="W293" i="15"/>
  <c r="X293" i="15"/>
  <c r="Y293" i="15"/>
  <c r="Z293" i="15"/>
  <c r="G294" i="15"/>
  <c r="H294" i="15"/>
  <c r="I294" i="15"/>
  <c r="J294" i="15"/>
  <c r="K294" i="15"/>
  <c r="L294" i="15"/>
  <c r="M294" i="15"/>
  <c r="N294" i="15"/>
  <c r="O294" i="15"/>
  <c r="P294" i="15"/>
  <c r="Q294" i="15"/>
  <c r="R294" i="15"/>
  <c r="S294" i="15"/>
  <c r="T294" i="15"/>
  <c r="U294" i="15"/>
  <c r="V294" i="15"/>
  <c r="W294" i="15"/>
  <c r="X294" i="15"/>
  <c r="Y294" i="15"/>
  <c r="Z294" i="15"/>
  <c r="G295" i="15"/>
  <c r="H295" i="15"/>
  <c r="I295" i="15"/>
  <c r="J295" i="15"/>
  <c r="K295" i="15"/>
  <c r="L295" i="15"/>
  <c r="M295" i="15"/>
  <c r="N295" i="15"/>
  <c r="O295" i="15"/>
  <c r="P295" i="15"/>
  <c r="Q295" i="15"/>
  <c r="R295" i="15"/>
  <c r="S295" i="15"/>
  <c r="T295" i="15"/>
  <c r="U295" i="15"/>
  <c r="V295" i="15"/>
  <c r="W295" i="15"/>
  <c r="X295" i="15"/>
  <c r="Y295" i="15"/>
  <c r="Z295" i="15"/>
  <c r="G254" i="15"/>
  <c r="H254" i="15"/>
  <c r="I254" i="15"/>
  <c r="J254" i="15"/>
  <c r="K254" i="15"/>
  <c r="L254" i="15"/>
  <c r="M254" i="15"/>
  <c r="N254" i="15"/>
  <c r="O254" i="15"/>
  <c r="P254" i="15"/>
  <c r="Q254" i="15"/>
  <c r="R254" i="15"/>
  <c r="S254" i="15"/>
  <c r="T254" i="15"/>
  <c r="U254" i="15"/>
  <c r="V254" i="15"/>
  <c r="W254" i="15"/>
  <c r="X254" i="15"/>
  <c r="Y254" i="15"/>
  <c r="Z254" i="15"/>
  <c r="G255" i="15"/>
  <c r="H255" i="15"/>
  <c r="I255" i="15"/>
  <c r="J255" i="15"/>
  <c r="K255" i="15"/>
  <c r="L255" i="15"/>
  <c r="M255" i="15"/>
  <c r="N255" i="15"/>
  <c r="O255" i="15"/>
  <c r="P255" i="15"/>
  <c r="Q255" i="15"/>
  <c r="R255" i="15"/>
  <c r="S255" i="15"/>
  <c r="T255" i="15"/>
  <c r="U255" i="15"/>
  <c r="V255" i="15"/>
  <c r="W255" i="15"/>
  <c r="X255" i="15"/>
  <c r="Y255" i="15"/>
  <c r="Z255" i="15"/>
  <c r="G256" i="15"/>
  <c r="H256" i="15"/>
  <c r="I256" i="15"/>
  <c r="J256" i="15"/>
  <c r="K256" i="15"/>
  <c r="L256" i="15"/>
  <c r="M256" i="15"/>
  <c r="N256" i="15"/>
  <c r="O256" i="15"/>
  <c r="P256" i="15"/>
  <c r="Q256" i="15"/>
  <c r="R256" i="15"/>
  <c r="S256" i="15"/>
  <c r="T256" i="15"/>
  <c r="U256" i="15"/>
  <c r="V256" i="15"/>
  <c r="W256" i="15"/>
  <c r="X256" i="15"/>
  <c r="Y256" i="15"/>
  <c r="Z256" i="15"/>
  <c r="G257" i="15"/>
  <c r="H257" i="15"/>
  <c r="I257" i="15"/>
  <c r="J257" i="15"/>
  <c r="K257" i="15"/>
  <c r="L257" i="15"/>
  <c r="M257" i="15"/>
  <c r="N257" i="15"/>
  <c r="O257" i="15"/>
  <c r="P257" i="15"/>
  <c r="Q257" i="15"/>
  <c r="R257" i="15"/>
  <c r="S257" i="15"/>
  <c r="T257" i="15"/>
  <c r="U257" i="15"/>
  <c r="V257" i="15"/>
  <c r="W257" i="15"/>
  <c r="X257" i="15"/>
  <c r="Y257" i="15"/>
  <c r="Z257" i="15"/>
  <c r="G258" i="15"/>
  <c r="H258" i="15"/>
  <c r="I258" i="15"/>
  <c r="J258" i="15"/>
  <c r="K258" i="15"/>
  <c r="L258" i="15"/>
  <c r="M258" i="15"/>
  <c r="N258" i="15"/>
  <c r="O258" i="15"/>
  <c r="P258" i="15"/>
  <c r="Q258" i="15"/>
  <c r="R258" i="15"/>
  <c r="S258" i="15"/>
  <c r="T258" i="15"/>
  <c r="U258" i="15"/>
  <c r="V258" i="15"/>
  <c r="W258" i="15"/>
  <c r="X258" i="15"/>
  <c r="Y258" i="15"/>
  <c r="Z258" i="15"/>
  <c r="G259" i="15"/>
  <c r="H259" i="15"/>
  <c r="I259" i="15"/>
  <c r="J259" i="15"/>
  <c r="K259" i="15"/>
  <c r="L259" i="15"/>
  <c r="M259" i="15"/>
  <c r="N259" i="15"/>
  <c r="O259" i="15"/>
  <c r="P259" i="15"/>
  <c r="Q259" i="15"/>
  <c r="R259" i="15"/>
  <c r="S259" i="15"/>
  <c r="T259" i="15"/>
  <c r="U259" i="15"/>
  <c r="V259" i="15"/>
  <c r="W259" i="15"/>
  <c r="X259" i="15"/>
  <c r="Y259" i="15"/>
  <c r="Z259" i="15"/>
  <c r="G260" i="15"/>
  <c r="H260" i="15"/>
  <c r="I260" i="15"/>
  <c r="J260" i="15"/>
  <c r="K260" i="15"/>
  <c r="L260" i="15"/>
  <c r="M260" i="15"/>
  <c r="N260" i="15"/>
  <c r="O260" i="15"/>
  <c r="P260" i="15"/>
  <c r="Q260" i="15"/>
  <c r="R260" i="15"/>
  <c r="S260" i="15"/>
  <c r="T260" i="15"/>
  <c r="U260" i="15"/>
  <c r="V260" i="15"/>
  <c r="W260" i="15"/>
  <c r="X260" i="15"/>
  <c r="Y260" i="15"/>
  <c r="Z260" i="15"/>
  <c r="G261" i="15"/>
  <c r="H261" i="15"/>
  <c r="I261" i="15"/>
  <c r="J261" i="15"/>
  <c r="K261" i="15"/>
  <c r="L261" i="15"/>
  <c r="M261" i="15"/>
  <c r="N261" i="15"/>
  <c r="O261" i="15"/>
  <c r="P261" i="15"/>
  <c r="Q261" i="15"/>
  <c r="R261" i="15"/>
  <c r="S261" i="15"/>
  <c r="T261" i="15"/>
  <c r="U261" i="15"/>
  <c r="V261" i="15"/>
  <c r="W261" i="15"/>
  <c r="X261" i="15"/>
  <c r="Y261" i="15"/>
  <c r="Z261" i="15"/>
  <c r="G262" i="15"/>
  <c r="H262" i="15"/>
  <c r="I262" i="15"/>
  <c r="J262" i="15"/>
  <c r="K262" i="15"/>
  <c r="L262" i="15"/>
  <c r="M262" i="15"/>
  <c r="N262" i="15"/>
  <c r="O262" i="15"/>
  <c r="P262" i="15"/>
  <c r="Q262" i="15"/>
  <c r="R262" i="15"/>
  <c r="S262" i="15"/>
  <c r="T262" i="15"/>
  <c r="U262" i="15"/>
  <c r="V262" i="15"/>
  <c r="W262" i="15"/>
  <c r="X262" i="15"/>
  <c r="Y262" i="15"/>
  <c r="Z262" i="15"/>
  <c r="G263" i="15"/>
  <c r="H263" i="15"/>
  <c r="I263" i="15"/>
  <c r="J263" i="15"/>
  <c r="K263" i="15"/>
  <c r="L263" i="15"/>
  <c r="M263" i="15"/>
  <c r="N263" i="15"/>
  <c r="O263" i="15"/>
  <c r="P263" i="15"/>
  <c r="Q263" i="15"/>
  <c r="R263" i="15"/>
  <c r="S263" i="15"/>
  <c r="T263" i="15"/>
  <c r="U263" i="15"/>
  <c r="V263" i="15"/>
  <c r="W263" i="15"/>
  <c r="X263" i="15"/>
  <c r="Y263" i="15"/>
  <c r="Z263" i="15"/>
  <c r="G264" i="15"/>
  <c r="H264" i="15"/>
  <c r="I264" i="15"/>
  <c r="J264" i="15"/>
  <c r="K264" i="15"/>
  <c r="L264" i="15"/>
  <c r="M264" i="15"/>
  <c r="N264" i="15"/>
  <c r="O264" i="15"/>
  <c r="P264" i="15"/>
  <c r="Q264" i="15"/>
  <c r="R264" i="15"/>
  <c r="S264" i="15"/>
  <c r="T264" i="15"/>
  <c r="U264" i="15"/>
  <c r="V264" i="15"/>
  <c r="W264" i="15"/>
  <c r="X264" i="15"/>
  <c r="Y264" i="15"/>
  <c r="Z264" i="15"/>
  <c r="G265" i="15"/>
  <c r="H265" i="15"/>
  <c r="I265" i="15"/>
  <c r="J265" i="15"/>
  <c r="K265" i="15"/>
  <c r="L265" i="15"/>
  <c r="M265" i="15"/>
  <c r="N265" i="15"/>
  <c r="O265" i="15"/>
  <c r="P265" i="15"/>
  <c r="Q265" i="15"/>
  <c r="R265" i="15"/>
  <c r="S265" i="15"/>
  <c r="T265" i="15"/>
  <c r="U265" i="15"/>
  <c r="V265" i="15"/>
  <c r="W265" i="15"/>
  <c r="X265" i="15"/>
  <c r="Y265" i="15"/>
  <c r="Z265" i="15"/>
  <c r="G224" i="15"/>
  <c r="H224" i="15"/>
  <c r="I224" i="15"/>
  <c r="J224" i="15"/>
  <c r="K224" i="15"/>
  <c r="L224" i="15"/>
  <c r="M224" i="15"/>
  <c r="N224" i="15"/>
  <c r="O224" i="15"/>
  <c r="P224" i="15"/>
  <c r="Q224" i="15"/>
  <c r="R224" i="15"/>
  <c r="S224" i="15"/>
  <c r="T224" i="15"/>
  <c r="U224" i="15"/>
  <c r="AO224" i="15" s="1" a="1"/>
  <c r="AO224" i="15" s="1"/>
  <c r="V224" i="15"/>
  <c r="W224" i="15"/>
  <c r="X224" i="15"/>
  <c r="Y224" i="15"/>
  <c r="Z224" i="15"/>
  <c r="AT224" i="15" s="1" a="1"/>
  <c r="AT224" i="15" s="1"/>
  <c r="G225" i="15"/>
  <c r="H225" i="15"/>
  <c r="I225" i="15"/>
  <c r="J225" i="15"/>
  <c r="K225" i="15"/>
  <c r="L225" i="15"/>
  <c r="M225" i="15"/>
  <c r="N225" i="15"/>
  <c r="O225" i="15"/>
  <c r="P225" i="15"/>
  <c r="Q225" i="15"/>
  <c r="R225" i="15"/>
  <c r="S225" i="15"/>
  <c r="T225" i="15"/>
  <c r="U225" i="15"/>
  <c r="V225" i="15"/>
  <c r="W225" i="15"/>
  <c r="X225" i="15"/>
  <c r="Y225" i="15"/>
  <c r="Z225" i="15"/>
  <c r="G226" i="15"/>
  <c r="H226" i="15"/>
  <c r="I226" i="15"/>
  <c r="J226" i="15"/>
  <c r="K226" i="15"/>
  <c r="L226" i="15"/>
  <c r="M226" i="15"/>
  <c r="N226" i="15"/>
  <c r="O226" i="15"/>
  <c r="P226" i="15"/>
  <c r="AJ226" i="15" s="1" a="1"/>
  <c r="AJ226" i="15" s="1"/>
  <c r="Q226" i="15"/>
  <c r="R226" i="15"/>
  <c r="S226" i="15"/>
  <c r="T226" i="15"/>
  <c r="U226" i="15"/>
  <c r="V226" i="15"/>
  <c r="W226" i="15"/>
  <c r="X226" i="15"/>
  <c r="Y226" i="15"/>
  <c r="Z226" i="15"/>
  <c r="G227" i="15"/>
  <c r="H227" i="15"/>
  <c r="I227" i="15"/>
  <c r="J227" i="15"/>
  <c r="K227" i="15"/>
  <c r="L227" i="15"/>
  <c r="M227" i="15"/>
  <c r="N227" i="15"/>
  <c r="O227" i="15"/>
  <c r="P227" i="15"/>
  <c r="Q227" i="15"/>
  <c r="R227" i="15"/>
  <c r="S227" i="15"/>
  <c r="T227" i="15"/>
  <c r="U227" i="15"/>
  <c r="V227" i="15"/>
  <c r="W227" i="15"/>
  <c r="X227" i="15"/>
  <c r="Y227" i="15"/>
  <c r="Z227" i="15"/>
  <c r="G228" i="15"/>
  <c r="H228" i="15"/>
  <c r="I228" i="15"/>
  <c r="J228" i="15"/>
  <c r="K228" i="15"/>
  <c r="L228" i="15"/>
  <c r="M228" i="15"/>
  <c r="N228" i="15"/>
  <c r="O228" i="15"/>
  <c r="P228" i="15"/>
  <c r="Q228" i="15"/>
  <c r="R228" i="15"/>
  <c r="S228" i="15"/>
  <c r="T228" i="15"/>
  <c r="U228" i="15"/>
  <c r="V228" i="15"/>
  <c r="W228" i="15"/>
  <c r="X228" i="15"/>
  <c r="Y228" i="15"/>
  <c r="Z228" i="15"/>
  <c r="G229" i="15"/>
  <c r="H229" i="15"/>
  <c r="I229" i="15"/>
  <c r="J229" i="15"/>
  <c r="K229" i="15"/>
  <c r="L229" i="15"/>
  <c r="M229" i="15"/>
  <c r="N229" i="15"/>
  <c r="O229" i="15"/>
  <c r="P229" i="15"/>
  <c r="Q229" i="15"/>
  <c r="R229" i="15"/>
  <c r="S229" i="15"/>
  <c r="T229" i="15"/>
  <c r="U229" i="15"/>
  <c r="V229" i="15"/>
  <c r="W229" i="15"/>
  <c r="X229" i="15"/>
  <c r="Y229" i="15"/>
  <c r="Z229" i="15"/>
  <c r="G230" i="15"/>
  <c r="H230" i="15"/>
  <c r="I230" i="15"/>
  <c r="J230" i="15"/>
  <c r="K230" i="15"/>
  <c r="L230" i="15"/>
  <c r="M230" i="15"/>
  <c r="N230" i="15"/>
  <c r="O230" i="15"/>
  <c r="P230" i="15"/>
  <c r="Q230" i="15"/>
  <c r="R230" i="15"/>
  <c r="S230" i="15"/>
  <c r="T230" i="15"/>
  <c r="U230" i="15"/>
  <c r="V230" i="15"/>
  <c r="W230" i="15"/>
  <c r="X230" i="15"/>
  <c r="Y230" i="15"/>
  <c r="Z230" i="15"/>
  <c r="G231" i="15"/>
  <c r="H231" i="15"/>
  <c r="I231" i="15"/>
  <c r="J231" i="15"/>
  <c r="K231" i="15"/>
  <c r="L231" i="15"/>
  <c r="M231" i="15"/>
  <c r="N231" i="15"/>
  <c r="O231" i="15"/>
  <c r="P231" i="15"/>
  <c r="Q231" i="15"/>
  <c r="R231" i="15"/>
  <c r="S231" i="15"/>
  <c r="T231" i="15"/>
  <c r="U231" i="15"/>
  <c r="V231" i="15"/>
  <c r="W231" i="15"/>
  <c r="X231" i="15"/>
  <c r="Y231" i="15"/>
  <c r="Z231" i="15"/>
  <c r="G232" i="15"/>
  <c r="H232" i="15"/>
  <c r="I232" i="15"/>
  <c r="J232" i="15"/>
  <c r="K232" i="15"/>
  <c r="L232" i="15"/>
  <c r="M232" i="15"/>
  <c r="N232" i="15"/>
  <c r="O232" i="15"/>
  <c r="P232" i="15"/>
  <c r="Q232" i="15"/>
  <c r="R232" i="15"/>
  <c r="S232" i="15"/>
  <c r="T232" i="15"/>
  <c r="U232" i="15"/>
  <c r="V232" i="15"/>
  <c r="W232" i="15"/>
  <c r="X232" i="15"/>
  <c r="Y232" i="15"/>
  <c r="Z232" i="15"/>
  <c r="G233" i="15"/>
  <c r="H233" i="15"/>
  <c r="I233" i="15"/>
  <c r="J233" i="15"/>
  <c r="K233" i="15"/>
  <c r="L233" i="15"/>
  <c r="M233" i="15"/>
  <c r="N233" i="15"/>
  <c r="O233" i="15"/>
  <c r="P233" i="15"/>
  <c r="Q233" i="15"/>
  <c r="R233" i="15"/>
  <c r="S233" i="15"/>
  <c r="T233" i="15"/>
  <c r="U233" i="15"/>
  <c r="V233" i="15"/>
  <c r="W233" i="15"/>
  <c r="X233" i="15"/>
  <c r="Y233" i="15"/>
  <c r="Z233" i="15"/>
  <c r="G234" i="15"/>
  <c r="H234" i="15"/>
  <c r="I234" i="15"/>
  <c r="J234" i="15"/>
  <c r="K234" i="15"/>
  <c r="L234" i="15"/>
  <c r="M234" i="15"/>
  <c r="N234" i="15"/>
  <c r="O234" i="15"/>
  <c r="P234" i="15"/>
  <c r="Q234" i="15"/>
  <c r="R234" i="15"/>
  <c r="S234" i="15"/>
  <c r="T234" i="15"/>
  <c r="AN234" i="15" s="1" a="1"/>
  <c r="AN234" i="15" s="1"/>
  <c r="U234" i="15"/>
  <c r="V234" i="15"/>
  <c r="W234" i="15"/>
  <c r="X234" i="15"/>
  <c r="Y234" i="15"/>
  <c r="Z234" i="15"/>
  <c r="G235" i="15"/>
  <c r="H235" i="15"/>
  <c r="I235" i="15"/>
  <c r="J235" i="15"/>
  <c r="K235" i="15"/>
  <c r="L235" i="15"/>
  <c r="M235" i="15"/>
  <c r="N235" i="15"/>
  <c r="O235" i="15"/>
  <c r="P235" i="15"/>
  <c r="Q235" i="15"/>
  <c r="R235" i="15"/>
  <c r="S235" i="15"/>
  <c r="AM235" i="15" s="1" a="1"/>
  <c r="AM235" i="15" s="1"/>
  <c r="T235" i="15"/>
  <c r="U235" i="15"/>
  <c r="V235" i="15"/>
  <c r="W235" i="15"/>
  <c r="X235" i="15"/>
  <c r="Y235" i="15"/>
  <c r="Z235" i="15"/>
  <c r="G236" i="15"/>
  <c r="H236" i="15"/>
  <c r="I236" i="15"/>
  <c r="J236" i="15"/>
  <c r="K236" i="15"/>
  <c r="L236" i="15"/>
  <c r="M236" i="15"/>
  <c r="AG236" i="15" s="1" a="1"/>
  <c r="AG236" i="15" s="1"/>
  <c r="N236" i="15"/>
  <c r="O236" i="15"/>
  <c r="P236" i="15"/>
  <c r="Q236" i="15"/>
  <c r="R236" i="15"/>
  <c r="S236" i="15"/>
  <c r="T236" i="15"/>
  <c r="AN236" i="15" s="1" a="1"/>
  <c r="AN236" i="15" s="1"/>
  <c r="U236" i="15"/>
  <c r="V236" i="15"/>
  <c r="W236" i="15"/>
  <c r="X236" i="15"/>
  <c r="Y236" i="15"/>
  <c r="Z236" i="15"/>
  <c r="G237" i="15"/>
  <c r="H237" i="15"/>
  <c r="I237" i="15"/>
  <c r="J237" i="15"/>
  <c r="K237" i="15"/>
  <c r="L237" i="15"/>
  <c r="M237" i="15"/>
  <c r="N237" i="15"/>
  <c r="O237" i="15"/>
  <c r="P237" i="15"/>
  <c r="Q237" i="15"/>
  <c r="R237" i="15"/>
  <c r="S237" i="15"/>
  <c r="T237" i="15"/>
  <c r="U237" i="15"/>
  <c r="V237" i="15"/>
  <c r="W237" i="15"/>
  <c r="X237" i="15"/>
  <c r="Y237" i="15"/>
  <c r="Z237" i="15"/>
  <c r="G238" i="15"/>
  <c r="H238" i="15"/>
  <c r="I238" i="15"/>
  <c r="J238" i="15"/>
  <c r="K238" i="15"/>
  <c r="L238" i="15"/>
  <c r="M238" i="15"/>
  <c r="N238" i="15"/>
  <c r="O238" i="15"/>
  <c r="P238" i="15"/>
  <c r="Q238" i="15"/>
  <c r="R238" i="15"/>
  <c r="S238" i="15"/>
  <c r="T238" i="15"/>
  <c r="U238" i="15"/>
  <c r="V238" i="15"/>
  <c r="W238" i="15"/>
  <c r="X238" i="15"/>
  <c r="Y238" i="15"/>
  <c r="Z238" i="15"/>
  <c r="G239" i="15"/>
  <c r="H239" i="15"/>
  <c r="I239" i="15"/>
  <c r="J239" i="15"/>
  <c r="AD239" i="15" s="1" a="1"/>
  <c r="AD239" i="15" s="1"/>
  <c r="K239" i="15"/>
  <c r="L239" i="15"/>
  <c r="M239" i="15"/>
  <c r="N239" i="15"/>
  <c r="O239" i="15"/>
  <c r="P239" i="15"/>
  <c r="Q239" i="15"/>
  <c r="AK239" i="15" s="1" a="1"/>
  <c r="AK239" i="15" s="1"/>
  <c r="R239" i="15"/>
  <c r="S239" i="15"/>
  <c r="T239" i="15"/>
  <c r="U239" i="15"/>
  <c r="AO239" i="15" s="1" a="1"/>
  <c r="AO239" i="15" s="1"/>
  <c r="V239" i="15"/>
  <c r="W239" i="15"/>
  <c r="X239" i="15"/>
  <c r="Y239" i="15"/>
  <c r="Z239" i="15"/>
  <c r="G240" i="15"/>
  <c r="H240" i="15"/>
  <c r="I240" i="15"/>
  <c r="AC240" i="15" s="1" a="1"/>
  <c r="AC240" i="15" s="1"/>
  <c r="J240" i="15"/>
  <c r="K240" i="15"/>
  <c r="L240" i="15"/>
  <c r="M240" i="15"/>
  <c r="N240" i="15"/>
  <c r="O240" i="15"/>
  <c r="P240" i="15"/>
  <c r="Q240" i="15"/>
  <c r="R240" i="15"/>
  <c r="S240" i="15"/>
  <c r="T240" i="15"/>
  <c r="U240" i="15"/>
  <c r="V240" i="15"/>
  <c r="AP240" i="15" s="1" a="1"/>
  <c r="AP240" i="15" s="1"/>
  <c r="W240" i="15"/>
  <c r="X240" i="15"/>
  <c r="Y240" i="15"/>
  <c r="Z240" i="15"/>
  <c r="G241" i="15"/>
  <c r="H241" i="15"/>
  <c r="I241" i="15"/>
  <c r="J241" i="15"/>
  <c r="K241" i="15"/>
  <c r="L241" i="15"/>
  <c r="M241" i="15"/>
  <c r="AG241" i="15" s="1" a="1"/>
  <c r="AG241" i="15" s="1"/>
  <c r="N241" i="15"/>
  <c r="O241" i="15"/>
  <c r="P241" i="15"/>
  <c r="Q241" i="15"/>
  <c r="R241" i="15"/>
  <c r="S241" i="15"/>
  <c r="T241" i="15"/>
  <c r="U241" i="15"/>
  <c r="V241" i="15"/>
  <c r="W241" i="15"/>
  <c r="X241" i="15"/>
  <c r="Y241" i="15"/>
  <c r="Z241" i="15"/>
  <c r="G242" i="15"/>
  <c r="H242" i="15"/>
  <c r="I242" i="15"/>
  <c r="J242" i="15"/>
  <c r="K242" i="15"/>
  <c r="L242" i="15"/>
  <c r="M242" i="15"/>
  <c r="N242" i="15"/>
  <c r="O242" i="15"/>
  <c r="P242" i="15"/>
  <c r="Q242" i="15"/>
  <c r="R242" i="15"/>
  <c r="S242" i="15"/>
  <c r="T242" i="15"/>
  <c r="U242" i="15"/>
  <c r="V242" i="15"/>
  <c r="W242" i="15"/>
  <c r="X242" i="15"/>
  <c r="Y242" i="15"/>
  <c r="Z242" i="15"/>
  <c r="G243" i="15"/>
  <c r="H243" i="15"/>
  <c r="I243" i="15"/>
  <c r="J243" i="15"/>
  <c r="K243" i="15"/>
  <c r="L243" i="15"/>
  <c r="M243" i="15"/>
  <c r="N243" i="15"/>
  <c r="O243" i="15"/>
  <c r="P243" i="15"/>
  <c r="Q243" i="15"/>
  <c r="R243" i="15"/>
  <c r="S243" i="15"/>
  <c r="T243" i="15"/>
  <c r="U243" i="15"/>
  <c r="V243" i="15"/>
  <c r="W243" i="15"/>
  <c r="X243" i="15"/>
  <c r="Y243" i="15"/>
  <c r="Z243" i="15"/>
  <c r="G244" i="15"/>
  <c r="H244" i="15"/>
  <c r="I244" i="15"/>
  <c r="J244" i="15"/>
  <c r="K244" i="15"/>
  <c r="L244" i="15"/>
  <c r="M244" i="15"/>
  <c r="N244" i="15"/>
  <c r="O244" i="15"/>
  <c r="P244" i="15"/>
  <c r="Q244" i="15"/>
  <c r="R244" i="15"/>
  <c r="S244" i="15"/>
  <c r="T244" i="15"/>
  <c r="U244" i="15"/>
  <c r="V244" i="15"/>
  <c r="W244" i="15"/>
  <c r="X244" i="15"/>
  <c r="Y244" i="15"/>
  <c r="Z244" i="15"/>
  <c r="G245" i="15"/>
  <c r="H245" i="15"/>
  <c r="I245" i="15"/>
  <c r="J245" i="15"/>
  <c r="K245" i="15"/>
  <c r="L245" i="15"/>
  <c r="M245" i="15"/>
  <c r="N245" i="15"/>
  <c r="O245" i="15"/>
  <c r="P245" i="15"/>
  <c r="Q245" i="15"/>
  <c r="R245" i="15"/>
  <c r="S245" i="15"/>
  <c r="T245" i="15"/>
  <c r="U245" i="15"/>
  <c r="V245" i="15"/>
  <c r="W245" i="15"/>
  <c r="X245" i="15"/>
  <c r="Y245" i="15"/>
  <c r="Z245" i="15"/>
  <c r="G246" i="15"/>
  <c r="H246" i="15"/>
  <c r="I246" i="15"/>
  <c r="J246" i="15"/>
  <c r="K246" i="15"/>
  <c r="L246" i="15"/>
  <c r="M246" i="15"/>
  <c r="N246" i="15"/>
  <c r="O246" i="15"/>
  <c r="P246" i="15"/>
  <c r="Q246" i="15"/>
  <c r="R246" i="15"/>
  <c r="S246" i="15"/>
  <c r="T246" i="15"/>
  <c r="U246" i="15"/>
  <c r="V246" i="15"/>
  <c r="W246" i="15"/>
  <c r="X246" i="15"/>
  <c r="Y246" i="15"/>
  <c r="Z246" i="15"/>
  <c r="G247" i="15"/>
  <c r="H247" i="15"/>
  <c r="I247" i="15"/>
  <c r="J247" i="15"/>
  <c r="K247" i="15"/>
  <c r="L247" i="15"/>
  <c r="M247" i="15"/>
  <c r="N247" i="15"/>
  <c r="O247" i="15"/>
  <c r="P247" i="15"/>
  <c r="Q247" i="15"/>
  <c r="R247" i="15"/>
  <c r="S247" i="15"/>
  <c r="T247" i="15"/>
  <c r="U247" i="15"/>
  <c r="V247" i="15"/>
  <c r="W247" i="15"/>
  <c r="X247" i="15"/>
  <c r="Y247" i="15"/>
  <c r="Z247" i="15"/>
  <c r="G248" i="15"/>
  <c r="H248" i="15"/>
  <c r="I248" i="15"/>
  <c r="J248" i="15"/>
  <c r="K248" i="15"/>
  <c r="L248" i="15"/>
  <c r="M248" i="15"/>
  <c r="N248" i="15"/>
  <c r="O248" i="15"/>
  <c r="P248" i="15"/>
  <c r="Q248" i="15"/>
  <c r="R248" i="15"/>
  <c r="S248" i="15"/>
  <c r="T248" i="15"/>
  <c r="U248" i="15"/>
  <c r="V248" i="15"/>
  <c r="W248" i="15"/>
  <c r="X248" i="15"/>
  <c r="Y248" i="15"/>
  <c r="Z248" i="15"/>
  <c r="G249" i="15"/>
  <c r="H249" i="15"/>
  <c r="I249" i="15"/>
  <c r="J249" i="15"/>
  <c r="K249" i="15"/>
  <c r="L249" i="15"/>
  <c r="M249" i="15"/>
  <c r="N249" i="15"/>
  <c r="O249" i="15"/>
  <c r="P249" i="15"/>
  <c r="Q249" i="15"/>
  <c r="R249" i="15"/>
  <c r="S249" i="15"/>
  <c r="T249" i="15"/>
  <c r="U249" i="15"/>
  <c r="V249" i="15"/>
  <c r="W249" i="15"/>
  <c r="X249" i="15"/>
  <c r="Y249" i="15"/>
  <c r="Z249" i="15"/>
  <c r="G250" i="15"/>
  <c r="H250" i="15"/>
  <c r="I250" i="15"/>
  <c r="J250" i="15"/>
  <c r="K250" i="15"/>
  <c r="L250" i="15"/>
  <c r="M250" i="15"/>
  <c r="N250" i="15"/>
  <c r="O250" i="15"/>
  <c r="P250" i="15"/>
  <c r="Q250" i="15"/>
  <c r="R250" i="15"/>
  <c r="S250" i="15"/>
  <c r="T250" i="15"/>
  <c r="U250" i="15"/>
  <c r="V250" i="15"/>
  <c r="W250" i="15"/>
  <c r="X250" i="15"/>
  <c r="Y250" i="15"/>
  <c r="Z250" i="15"/>
  <c r="G251" i="15"/>
  <c r="H251" i="15"/>
  <c r="I251" i="15"/>
  <c r="J251" i="15"/>
  <c r="K251" i="15"/>
  <c r="L251" i="15"/>
  <c r="M251" i="15"/>
  <c r="N251" i="15"/>
  <c r="O251" i="15"/>
  <c r="P251" i="15"/>
  <c r="Q251" i="15"/>
  <c r="R251" i="15"/>
  <c r="S251" i="15"/>
  <c r="T251" i="15"/>
  <c r="U251" i="15"/>
  <c r="V251" i="15"/>
  <c r="W251" i="15"/>
  <c r="X251" i="15"/>
  <c r="Y251" i="15"/>
  <c r="Z251" i="15"/>
  <c r="G252" i="15"/>
  <c r="H252" i="15"/>
  <c r="I252" i="15"/>
  <c r="J252" i="15"/>
  <c r="K252" i="15"/>
  <c r="L252" i="15"/>
  <c r="M252" i="15"/>
  <c r="N252" i="15"/>
  <c r="O252" i="15"/>
  <c r="P252" i="15"/>
  <c r="Q252" i="15"/>
  <c r="R252" i="15"/>
  <c r="S252" i="15"/>
  <c r="T252" i="15"/>
  <c r="U252" i="15"/>
  <c r="V252" i="15"/>
  <c r="W252" i="15"/>
  <c r="X252" i="15"/>
  <c r="Y252" i="15"/>
  <c r="Z252" i="15"/>
  <c r="G253" i="15"/>
  <c r="H253" i="15"/>
  <c r="I253" i="15"/>
  <c r="J253" i="15"/>
  <c r="K253" i="15"/>
  <c r="L253" i="15"/>
  <c r="M253" i="15"/>
  <c r="N253" i="15"/>
  <c r="O253" i="15"/>
  <c r="P253" i="15"/>
  <c r="Q253" i="15"/>
  <c r="R253" i="15"/>
  <c r="S253" i="15"/>
  <c r="T253" i="15"/>
  <c r="U253" i="15"/>
  <c r="V253" i="15"/>
  <c r="W253" i="15"/>
  <c r="X253" i="15"/>
  <c r="Y253" i="15"/>
  <c r="Z253" i="15"/>
  <c r="G194" i="15"/>
  <c r="H194" i="15"/>
  <c r="I194" i="15"/>
  <c r="J194" i="15"/>
  <c r="K194" i="15"/>
  <c r="L194" i="15"/>
  <c r="M194" i="15"/>
  <c r="N194" i="15"/>
  <c r="O194" i="15"/>
  <c r="P194" i="15"/>
  <c r="Q194" i="15"/>
  <c r="R194" i="15"/>
  <c r="S194" i="15"/>
  <c r="T194" i="15"/>
  <c r="U194" i="15"/>
  <c r="V194" i="15"/>
  <c r="W194" i="15"/>
  <c r="X194" i="15"/>
  <c r="Y194" i="15"/>
  <c r="Z194" i="15"/>
  <c r="G195" i="15"/>
  <c r="H195" i="15"/>
  <c r="I195" i="15"/>
  <c r="J195" i="15"/>
  <c r="K195" i="15"/>
  <c r="L195" i="15"/>
  <c r="M195" i="15"/>
  <c r="N195" i="15"/>
  <c r="O195" i="15"/>
  <c r="P195" i="15"/>
  <c r="Q195" i="15"/>
  <c r="R195" i="15"/>
  <c r="S195" i="15"/>
  <c r="T195" i="15"/>
  <c r="U195" i="15"/>
  <c r="V195" i="15"/>
  <c r="W195" i="15"/>
  <c r="X195" i="15"/>
  <c r="Y195" i="15"/>
  <c r="Z195" i="15"/>
  <c r="G196" i="15"/>
  <c r="H196" i="15"/>
  <c r="I196" i="15"/>
  <c r="J196" i="15"/>
  <c r="K196" i="15"/>
  <c r="L196" i="15"/>
  <c r="M196" i="15"/>
  <c r="N196" i="15"/>
  <c r="O196" i="15"/>
  <c r="P196" i="15"/>
  <c r="Q196" i="15"/>
  <c r="R196" i="15"/>
  <c r="S196" i="15"/>
  <c r="T196" i="15"/>
  <c r="U196" i="15"/>
  <c r="V196" i="15"/>
  <c r="W196" i="15"/>
  <c r="X196" i="15"/>
  <c r="Y196" i="15"/>
  <c r="Z196" i="15"/>
  <c r="G197" i="15"/>
  <c r="H197" i="15"/>
  <c r="I197" i="15"/>
  <c r="J197" i="15"/>
  <c r="K197" i="15"/>
  <c r="L197" i="15"/>
  <c r="M197" i="15"/>
  <c r="N197" i="15"/>
  <c r="O197" i="15"/>
  <c r="P197" i="15"/>
  <c r="Q197" i="15"/>
  <c r="R197" i="15"/>
  <c r="S197" i="15"/>
  <c r="T197" i="15"/>
  <c r="U197" i="15"/>
  <c r="V197" i="15"/>
  <c r="W197" i="15"/>
  <c r="X197" i="15"/>
  <c r="Y197" i="15"/>
  <c r="Z197" i="15"/>
  <c r="G198" i="15"/>
  <c r="H198" i="15"/>
  <c r="I198" i="15"/>
  <c r="J198" i="15"/>
  <c r="K198" i="15"/>
  <c r="L198" i="15"/>
  <c r="M198" i="15"/>
  <c r="N198" i="15"/>
  <c r="O198" i="15"/>
  <c r="P198" i="15"/>
  <c r="Q198" i="15"/>
  <c r="R198" i="15"/>
  <c r="S198" i="15"/>
  <c r="T198" i="15"/>
  <c r="U198" i="15"/>
  <c r="V198" i="15"/>
  <c r="W198" i="15"/>
  <c r="X198" i="15"/>
  <c r="Y198" i="15"/>
  <c r="Z198" i="15"/>
  <c r="G199" i="15"/>
  <c r="H199" i="15"/>
  <c r="I199" i="15"/>
  <c r="J199" i="15"/>
  <c r="K199" i="15"/>
  <c r="L199" i="15"/>
  <c r="M199" i="15"/>
  <c r="N199" i="15"/>
  <c r="O199" i="15"/>
  <c r="P199" i="15"/>
  <c r="Q199" i="15"/>
  <c r="R199" i="15"/>
  <c r="S199" i="15"/>
  <c r="T199" i="15"/>
  <c r="U199" i="15"/>
  <c r="V199" i="15"/>
  <c r="W199" i="15"/>
  <c r="X199" i="15"/>
  <c r="Y199" i="15"/>
  <c r="Z199" i="15"/>
  <c r="G200" i="15"/>
  <c r="H200" i="15"/>
  <c r="I200" i="15"/>
  <c r="J200" i="15"/>
  <c r="K200" i="15"/>
  <c r="L200" i="15"/>
  <c r="M200" i="15"/>
  <c r="N200" i="15"/>
  <c r="O200" i="15"/>
  <c r="P200" i="15"/>
  <c r="Q200" i="15"/>
  <c r="R200" i="15"/>
  <c r="AL200" i="15" s="1" a="1"/>
  <c r="AL200" i="15" s="1"/>
  <c r="S200" i="15"/>
  <c r="T200" i="15"/>
  <c r="U200" i="15"/>
  <c r="V200" i="15"/>
  <c r="W200" i="15"/>
  <c r="X200" i="15"/>
  <c r="Y200" i="15"/>
  <c r="Z200" i="15"/>
  <c r="G201" i="15"/>
  <c r="H201" i="15"/>
  <c r="I201" i="15"/>
  <c r="J201" i="15"/>
  <c r="K201" i="15"/>
  <c r="L201" i="15"/>
  <c r="M201" i="15"/>
  <c r="N201" i="15"/>
  <c r="O201" i="15"/>
  <c r="P201" i="15"/>
  <c r="Q201" i="15"/>
  <c r="R201" i="15"/>
  <c r="S201" i="15"/>
  <c r="T201" i="15"/>
  <c r="U201" i="15"/>
  <c r="V201" i="15"/>
  <c r="W201" i="15"/>
  <c r="X201" i="15"/>
  <c r="Y201" i="15"/>
  <c r="Z201" i="15"/>
  <c r="G202" i="15"/>
  <c r="H202" i="15"/>
  <c r="I202" i="15"/>
  <c r="J202" i="15"/>
  <c r="K202" i="15"/>
  <c r="L202" i="15"/>
  <c r="M202" i="15"/>
  <c r="N202" i="15"/>
  <c r="O202" i="15"/>
  <c r="P202" i="15"/>
  <c r="Q202" i="15"/>
  <c r="R202" i="15"/>
  <c r="S202" i="15"/>
  <c r="T202" i="15"/>
  <c r="U202" i="15"/>
  <c r="V202" i="15"/>
  <c r="W202" i="15"/>
  <c r="X202" i="15"/>
  <c r="Y202" i="15"/>
  <c r="Z202" i="15"/>
  <c r="G203" i="15"/>
  <c r="H203" i="15"/>
  <c r="I203" i="15"/>
  <c r="J203" i="15"/>
  <c r="K203" i="15"/>
  <c r="L203" i="15"/>
  <c r="M203" i="15"/>
  <c r="N203" i="15"/>
  <c r="O203" i="15"/>
  <c r="P203" i="15"/>
  <c r="Q203" i="15"/>
  <c r="R203" i="15"/>
  <c r="S203" i="15"/>
  <c r="T203" i="15"/>
  <c r="U203" i="15"/>
  <c r="V203" i="15"/>
  <c r="W203" i="15"/>
  <c r="X203" i="15"/>
  <c r="Y203" i="15"/>
  <c r="Z203" i="15"/>
  <c r="G204" i="15"/>
  <c r="H204" i="15"/>
  <c r="I204" i="15"/>
  <c r="J204" i="15"/>
  <c r="K204" i="15"/>
  <c r="L204" i="15"/>
  <c r="M204" i="15"/>
  <c r="N204" i="15"/>
  <c r="O204" i="15"/>
  <c r="P204" i="15"/>
  <c r="Q204" i="15"/>
  <c r="R204" i="15"/>
  <c r="S204" i="15"/>
  <c r="T204" i="15"/>
  <c r="U204" i="15"/>
  <c r="V204" i="15"/>
  <c r="W204" i="15"/>
  <c r="X204" i="15"/>
  <c r="Y204" i="15"/>
  <c r="Z204" i="15"/>
  <c r="G205" i="15"/>
  <c r="H205" i="15"/>
  <c r="I205" i="15"/>
  <c r="J205" i="15"/>
  <c r="K205" i="15"/>
  <c r="L205" i="15"/>
  <c r="M205" i="15"/>
  <c r="N205" i="15"/>
  <c r="O205" i="15"/>
  <c r="P205" i="15"/>
  <c r="Q205" i="15"/>
  <c r="R205" i="15"/>
  <c r="S205" i="15"/>
  <c r="T205" i="15"/>
  <c r="U205" i="15"/>
  <c r="V205" i="15"/>
  <c r="W205" i="15"/>
  <c r="X205" i="15"/>
  <c r="Y205" i="15"/>
  <c r="Z205" i="15"/>
  <c r="G206" i="15"/>
  <c r="H206" i="15"/>
  <c r="I206" i="15"/>
  <c r="J206" i="15"/>
  <c r="K206" i="15"/>
  <c r="L206" i="15"/>
  <c r="M206" i="15"/>
  <c r="N206" i="15"/>
  <c r="O206" i="15"/>
  <c r="P206" i="15"/>
  <c r="Q206" i="15"/>
  <c r="R206" i="15"/>
  <c r="S206" i="15"/>
  <c r="T206" i="15"/>
  <c r="U206" i="15"/>
  <c r="V206" i="15"/>
  <c r="W206" i="15"/>
  <c r="X206" i="15"/>
  <c r="Y206" i="15"/>
  <c r="Z206" i="15"/>
  <c r="G207" i="15"/>
  <c r="H207" i="15"/>
  <c r="I207" i="15"/>
  <c r="J207" i="15"/>
  <c r="K207" i="15"/>
  <c r="L207" i="15"/>
  <c r="M207" i="15"/>
  <c r="N207" i="15"/>
  <c r="O207" i="15"/>
  <c r="P207" i="15"/>
  <c r="Q207" i="15"/>
  <c r="R207" i="15"/>
  <c r="S207" i="15"/>
  <c r="T207" i="15"/>
  <c r="U207" i="15"/>
  <c r="V207" i="15"/>
  <c r="W207" i="15"/>
  <c r="X207" i="15"/>
  <c r="Y207" i="15"/>
  <c r="Z207" i="15"/>
  <c r="G208" i="15"/>
  <c r="H208" i="15"/>
  <c r="I208" i="15"/>
  <c r="J208" i="15"/>
  <c r="K208" i="15"/>
  <c r="L208" i="15"/>
  <c r="M208" i="15"/>
  <c r="N208" i="15"/>
  <c r="O208" i="15"/>
  <c r="P208" i="15"/>
  <c r="Q208" i="15"/>
  <c r="R208" i="15"/>
  <c r="S208" i="15"/>
  <c r="T208" i="15"/>
  <c r="U208" i="15"/>
  <c r="V208" i="15"/>
  <c r="W208" i="15"/>
  <c r="X208" i="15"/>
  <c r="Y208" i="15"/>
  <c r="Z208" i="15"/>
  <c r="G209" i="15"/>
  <c r="H209" i="15"/>
  <c r="I209" i="15"/>
  <c r="J209" i="15"/>
  <c r="K209" i="15"/>
  <c r="L209" i="15"/>
  <c r="M209" i="15"/>
  <c r="N209" i="15"/>
  <c r="O209" i="15"/>
  <c r="P209" i="15"/>
  <c r="Q209" i="15"/>
  <c r="R209" i="15"/>
  <c r="S209" i="15"/>
  <c r="T209" i="15"/>
  <c r="U209" i="15"/>
  <c r="V209" i="15"/>
  <c r="W209" i="15"/>
  <c r="X209" i="15"/>
  <c r="Y209" i="15"/>
  <c r="Z209" i="15"/>
  <c r="G210" i="15"/>
  <c r="H210" i="15"/>
  <c r="I210" i="15"/>
  <c r="J210" i="15"/>
  <c r="K210" i="15"/>
  <c r="L210" i="15"/>
  <c r="M210" i="15"/>
  <c r="N210" i="15"/>
  <c r="O210" i="15"/>
  <c r="P210" i="15"/>
  <c r="Q210" i="15"/>
  <c r="R210" i="15"/>
  <c r="S210" i="15"/>
  <c r="T210" i="15"/>
  <c r="U210" i="15"/>
  <c r="V210" i="15"/>
  <c r="W210" i="15"/>
  <c r="X210" i="15"/>
  <c r="Y210" i="15"/>
  <c r="Z210" i="15"/>
  <c r="G211" i="15"/>
  <c r="H211" i="15"/>
  <c r="I211" i="15"/>
  <c r="J211" i="15"/>
  <c r="K211" i="15"/>
  <c r="L211" i="15"/>
  <c r="M211" i="15"/>
  <c r="N211" i="15"/>
  <c r="O211" i="15"/>
  <c r="P211" i="15"/>
  <c r="Q211" i="15"/>
  <c r="R211" i="15"/>
  <c r="S211" i="15"/>
  <c r="T211" i="15"/>
  <c r="U211" i="15"/>
  <c r="V211" i="15"/>
  <c r="W211" i="15"/>
  <c r="X211" i="15"/>
  <c r="Y211" i="15"/>
  <c r="Z211" i="15"/>
  <c r="G212" i="15"/>
  <c r="H212" i="15"/>
  <c r="I212" i="15"/>
  <c r="J212" i="15"/>
  <c r="K212" i="15"/>
  <c r="L212" i="15"/>
  <c r="M212" i="15"/>
  <c r="N212" i="15"/>
  <c r="O212" i="15"/>
  <c r="P212" i="15"/>
  <c r="Q212" i="15"/>
  <c r="R212" i="15"/>
  <c r="S212" i="15"/>
  <c r="T212" i="15"/>
  <c r="U212" i="15"/>
  <c r="V212" i="15"/>
  <c r="W212" i="15"/>
  <c r="X212" i="15"/>
  <c r="Y212" i="15"/>
  <c r="Z212" i="15"/>
  <c r="G213" i="15"/>
  <c r="H213" i="15"/>
  <c r="I213" i="15"/>
  <c r="J213" i="15"/>
  <c r="K213" i="15"/>
  <c r="L213" i="15"/>
  <c r="M213" i="15"/>
  <c r="N213" i="15"/>
  <c r="O213" i="15"/>
  <c r="P213" i="15"/>
  <c r="Q213" i="15"/>
  <c r="R213" i="15"/>
  <c r="S213" i="15"/>
  <c r="T213" i="15"/>
  <c r="U213" i="15"/>
  <c r="V213" i="15"/>
  <c r="W213" i="15"/>
  <c r="X213" i="15"/>
  <c r="Y213" i="15"/>
  <c r="Z213" i="15"/>
  <c r="G214" i="15"/>
  <c r="H214" i="15"/>
  <c r="I214" i="15"/>
  <c r="J214" i="15"/>
  <c r="K214" i="15"/>
  <c r="L214" i="15"/>
  <c r="M214" i="15"/>
  <c r="N214" i="15"/>
  <c r="O214" i="15"/>
  <c r="P214" i="15"/>
  <c r="Q214" i="15"/>
  <c r="R214" i="15"/>
  <c r="S214" i="15"/>
  <c r="T214" i="15"/>
  <c r="U214" i="15"/>
  <c r="V214" i="15"/>
  <c r="W214" i="15"/>
  <c r="X214" i="15"/>
  <c r="Y214" i="15"/>
  <c r="Z214" i="15"/>
  <c r="G215" i="15"/>
  <c r="H215" i="15"/>
  <c r="I215" i="15"/>
  <c r="J215" i="15"/>
  <c r="K215" i="15"/>
  <c r="L215" i="15"/>
  <c r="M215" i="15"/>
  <c r="N215" i="15"/>
  <c r="O215" i="15"/>
  <c r="P215" i="15"/>
  <c r="Q215" i="15"/>
  <c r="R215" i="15"/>
  <c r="S215" i="15"/>
  <c r="T215" i="15"/>
  <c r="U215" i="15"/>
  <c r="V215" i="15"/>
  <c r="W215" i="15"/>
  <c r="X215" i="15"/>
  <c r="Y215" i="15"/>
  <c r="Z215" i="15"/>
  <c r="G216" i="15"/>
  <c r="H216" i="15"/>
  <c r="I216" i="15"/>
  <c r="J216" i="15"/>
  <c r="K216" i="15"/>
  <c r="L216" i="15"/>
  <c r="M216" i="15"/>
  <c r="N216" i="15"/>
  <c r="O216" i="15"/>
  <c r="P216" i="15"/>
  <c r="Q216" i="15"/>
  <c r="R216" i="15"/>
  <c r="S216" i="15"/>
  <c r="T216" i="15"/>
  <c r="U216" i="15"/>
  <c r="V216" i="15"/>
  <c r="W216" i="15"/>
  <c r="X216" i="15"/>
  <c r="Y216" i="15"/>
  <c r="Z216" i="15"/>
  <c r="G217" i="15"/>
  <c r="H217" i="15"/>
  <c r="I217" i="15"/>
  <c r="J217" i="15"/>
  <c r="K217" i="15"/>
  <c r="L217" i="15"/>
  <c r="M217" i="15"/>
  <c r="N217" i="15"/>
  <c r="O217" i="15"/>
  <c r="P217" i="15"/>
  <c r="Q217" i="15"/>
  <c r="R217" i="15"/>
  <c r="S217" i="15"/>
  <c r="T217" i="15"/>
  <c r="U217" i="15"/>
  <c r="V217" i="15"/>
  <c r="W217" i="15"/>
  <c r="X217" i="15"/>
  <c r="Y217" i="15"/>
  <c r="Z217" i="15"/>
  <c r="G218" i="15"/>
  <c r="H218" i="15"/>
  <c r="I218" i="15"/>
  <c r="J218" i="15"/>
  <c r="K218" i="15"/>
  <c r="L218" i="15"/>
  <c r="M218" i="15"/>
  <c r="N218" i="15"/>
  <c r="O218" i="15"/>
  <c r="P218" i="15"/>
  <c r="Q218" i="15"/>
  <c r="R218" i="15"/>
  <c r="S218" i="15"/>
  <c r="T218" i="15"/>
  <c r="U218" i="15"/>
  <c r="V218" i="15"/>
  <c r="W218" i="15"/>
  <c r="X218" i="15"/>
  <c r="Y218" i="15"/>
  <c r="Z218" i="15"/>
  <c r="G219" i="15"/>
  <c r="H219" i="15"/>
  <c r="I219" i="15"/>
  <c r="J219" i="15"/>
  <c r="K219" i="15"/>
  <c r="L219" i="15"/>
  <c r="M219" i="15"/>
  <c r="N219" i="15"/>
  <c r="O219" i="15"/>
  <c r="P219" i="15"/>
  <c r="Q219" i="15"/>
  <c r="R219" i="15"/>
  <c r="S219" i="15"/>
  <c r="T219" i="15"/>
  <c r="U219" i="15"/>
  <c r="V219" i="15"/>
  <c r="W219" i="15"/>
  <c r="X219" i="15"/>
  <c r="Y219" i="15"/>
  <c r="Z219" i="15"/>
  <c r="G220" i="15"/>
  <c r="H220" i="15"/>
  <c r="I220" i="15"/>
  <c r="J220" i="15"/>
  <c r="K220" i="15"/>
  <c r="L220" i="15"/>
  <c r="M220" i="15"/>
  <c r="N220" i="15"/>
  <c r="O220" i="15"/>
  <c r="P220" i="15"/>
  <c r="Q220" i="15"/>
  <c r="R220" i="15"/>
  <c r="S220" i="15"/>
  <c r="T220" i="15"/>
  <c r="U220" i="15"/>
  <c r="V220" i="15"/>
  <c r="W220" i="15"/>
  <c r="X220" i="15"/>
  <c r="Y220" i="15"/>
  <c r="Z220" i="15"/>
  <c r="G221" i="15"/>
  <c r="H221" i="15"/>
  <c r="I221" i="15"/>
  <c r="J221" i="15"/>
  <c r="K221" i="15"/>
  <c r="L221" i="15"/>
  <c r="M221" i="15"/>
  <c r="N221" i="15"/>
  <c r="O221" i="15"/>
  <c r="P221" i="15"/>
  <c r="Q221" i="15"/>
  <c r="R221" i="15"/>
  <c r="S221" i="15"/>
  <c r="T221" i="15"/>
  <c r="U221" i="15"/>
  <c r="V221" i="15"/>
  <c r="W221" i="15"/>
  <c r="X221" i="15"/>
  <c r="Y221" i="15"/>
  <c r="Z221" i="15"/>
  <c r="G222" i="15"/>
  <c r="H222" i="15"/>
  <c r="I222" i="15"/>
  <c r="J222" i="15"/>
  <c r="K222" i="15"/>
  <c r="L222" i="15"/>
  <c r="M222" i="15"/>
  <c r="N222" i="15"/>
  <c r="O222" i="15"/>
  <c r="P222" i="15"/>
  <c r="Q222" i="15"/>
  <c r="R222" i="15"/>
  <c r="S222" i="15"/>
  <c r="T222" i="15"/>
  <c r="U222" i="15"/>
  <c r="V222" i="15"/>
  <c r="W222" i="15"/>
  <c r="X222" i="15"/>
  <c r="Y222" i="15"/>
  <c r="Z222" i="15"/>
  <c r="G223" i="15"/>
  <c r="H223" i="15"/>
  <c r="I223" i="15"/>
  <c r="J223" i="15"/>
  <c r="K223" i="15"/>
  <c r="L223" i="15"/>
  <c r="M223" i="15"/>
  <c r="N223" i="15"/>
  <c r="O223" i="15"/>
  <c r="P223" i="15"/>
  <c r="Q223" i="15"/>
  <c r="R223" i="15"/>
  <c r="S223" i="15"/>
  <c r="T223" i="15"/>
  <c r="U223" i="15"/>
  <c r="V223" i="15"/>
  <c r="W223" i="15"/>
  <c r="X223" i="15"/>
  <c r="Y223" i="15"/>
  <c r="Z223" i="15"/>
  <c r="G188" i="15"/>
  <c r="H188" i="15"/>
  <c r="I188" i="15"/>
  <c r="J188" i="15"/>
  <c r="K188" i="15"/>
  <c r="L188" i="15"/>
  <c r="M188" i="15"/>
  <c r="N188" i="15"/>
  <c r="O188" i="15"/>
  <c r="P188" i="15"/>
  <c r="Q188" i="15"/>
  <c r="R188" i="15"/>
  <c r="S188" i="15"/>
  <c r="T188" i="15"/>
  <c r="U188" i="15"/>
  <c r="V188" i="15"/>
  <c r="W188" i="15"/>
  <c r="X188" i="15"/>
  <c r="Y188" i="15"/>
  <c r="Z188" i="15"/>
  <c r="G189" i="15"/>
  <c r="H189" i="15"/>
  <c r="I189" i="15"/>
  <c r="J189" i="15"/>
  <c r="K189" i="15"/>
  <c r="L189" i="15"/>
  <c r="M189" i="15"/>
  <c r="N189" i="15"/>
  <c r="O189" i="15"/>
  <c r="P189" i="15"/>
  <c r="Q189" i="15"/>
  <c r="R189" i="15"/>
  <c r="S189" i="15"/>
  <c r="T189" i="15"/>
  <c r="U189" i="15"/>
  <c r="V189" i="15"/>
  <c r="W189" i="15"/>
  <c r="X189" i="15"/>
  <c r="Y189" i="15"/>
  <c r="Z189" i="15"/>
  <c r="G190" i="15"/>
  <c r="H190" i="15"/>
  <c r="I190" i="15"/>
  <c r="J190" i="15"/>
  <c r="AD190" i="15" s="1" a="1"/>
  <c r="AD190" i="15" s="1"/>
  <c r="K190" i="15"/>
  <c r="L190" i="15"/>
  <c r="AF190" i="15" s="1" a="1"/>
  <c r="AF190" i="15" s="1"/>
  <c r="M190" i="15"/>
  <c r="N190" i="15"/>
  <c r="AH190" i="15" s="1" a="1"/>
  <c r="AH190" i="15" s="1"/>
  <c r="O190" i="15"/>
  <c r="P190" i="15"/>
  <c r="Q190" i="15"/>
  <c r="AK190" i="15" s="1" a="1"/>
  <c r="AK190" i="15" s="1"/>
  <c r="R190" i="15"/>
  <c r="S190" i="15"/>
  <c r="T190" i="15"/>
  <c r="U190" i="15"/>
  <c r="V190" i="15"/>
  <c r="W190" i="15"/>
  <c r="X190" i="15"/>
  <c r="Y190" i="15"/>
  <c r="Z190" i="15"/>
  <c r="G191" i="15"/>
  <c r="H191" i="15"/>
  <c r="I191" i="15"/>
  <c r="J191" i="15"/>
  <c r="K191" i="15"/>
  <c r="L191" i="15"/>
  <c r="M191" i="15"/>
  <c r="N191" i="15"/>
  <c r="O191" i="15"/>
  <c r="P191" i="15"/>
  <c r="Q191" i="15"/>
  <c r="R191" i="15"/>
  <c r="S191" i="15"/>
  <c r="T191" i="15"/>
  <c r="U191" i="15"/>
  <c r="V191" i="15"/>
  <c r="W191" i="15"/>
  <c r="X191" i="15"/>
  <c r="Y191" i="15"/>
  <c r="Z191" i="15"/>
  <c r="G192" i="15"/>
  <c r="H192" i="15"/>
  <c r="I192" i="15"/>
  <c r="AC192" i="15" s="1" a="1"/>
  <c r="AC192" i="15" s="1"/>
  <c r="J192" i="15"/>
  <c r="AD192" i="15" s="1" a="1"/>
  <c r="AD192" i="15" s="1"/>
  <c r="K192" i="15"/>
  <c r="L192" i="15"/>
  <c r="M192" i="15"/>
  <c r="AG192" i="15" s="1" a="1"/>
  <c r="AG192" i="15" s="1"/>
  <c r="N192" i="15"/>
  <c r="AH192" i="15" s="1" a="1"/>
  <c r="AH192" i="15" s="1"/>
  <c r="O192" i="15"/>
  <c r="AI192" i="15" s="1" a="1"/>
  <c r="AI192" i="15" s="1"/>
  <c r="P192" i="15"/>
  <c r="Q192" i="15"/>
  <c r="R192" i="15"/>
  <c r="S192" i="15"/>
  <c r="T192" i="15"/>
  <c r="U192" i="15"/>
  <c r="V192" i="15"/>
  <c r="AP192" i="15" s="1" a="1"/>
  <c r="AP192" i="15" s="1"/>
  <c r="W192" i="15"/>
  <c r="AQ192" i="15" s="1" a="1"/>
  <c r="AQ192" i="15" s="1"/>
  <c r="X192" i="15"/>
  <c r="Y192" i="15"/>
  <c r="Z192" i="15"/>
  <c r="G193" i="15"/>
  <c r="AA193" i="15" s="1" a="1"/>
  <c r="AA193" i="15" s="1"/>
  <c r="H193" i="15"/>
  <c r="I193" i="15"/>
  <c r="J193" i="15"/>
  <c r="K193" i="15"/>
  <c r="L193" i="15"/>
  <c r="M193" i="15"/>
  <c r="AG193" i="15" s="1" a="1"/>
  <c r="AG193" i="15" s="1"/>
  <c r="N193" i="15"/>
  <c r="O193" i="15"/>
  <c r="AI193" i="15" s="1" a="1"/>
  <c r="AI193" i="15" s="1"/>
  <c r="P193" i="15"/>
  <c r="Q193" i="15"/>
  <c r="R193" i="15"/>
  <c r="S193" i="15"/>
  <c r="AM193" i="15" s="1" a="1"/>
  <c r="AM193" i="15" s="1"/>
  <c r="T193" i="15"/>
  <c r="AN193" i="15" s="1" a="1"/>
  <c r="AN193" i="15" s="1"/>
  <c r="U193" i="15"/>
  <c r="AO193" i="15" s="1" a="1"/>
  <c r="AO193" i="15" s="1"/>
  <c r="V193" i="15"/>
  <c r="W193" i="15"/>
  <c r="X193" i="15"/>
  <c r="Y193" i="15"/>
  <c r="Z193" i="15"/>
  <c r="G158" i="15"/>
  <c r="H158" i="15"/>
  <c r="I158" i="15"/>
  <c r="J158" i="15"/>
  <c r="K158" i="15"/>
  <c r="L158" i="15"/>
  <c r="M158" i="15"/>
  <c r="N158" i="15"/>
  <c r="O158" i="15"/>
  <c r="P158" i="15"/>
  <c r="Q158" i="15"/>
  <c r="R158" i="15"/>
  <c r="S158" i="15"/>
  <c r="T158" i="15"/>
  <c r="U158" i="15"/>
  <c r="V158" i="15"/>
  <c r="W158" i="15"/>
  <c r="X158" i="15"/>
  <c r="Y158" i="15"/>
  <c r="Z158" i="15"/>
  <c r="G159" i="15"/>
  <c r="H159" i="15"/>
  <c r="I159" i="15"/>
  <c r="J159" i="15"/>
  <c r="K159" i="15"/>
  <c r="L159" i="15"/>
  <c r="M159" i="15"/>
  <c r="N159" i="15"/>
  <c r="O159" i="15"/>
  <c r="P159" i="15"/>
  <c r="AJ159" i="15" s="1" a="1"/>
  <c r="AJ159" i="15" s="1"/>
  <c r="Q159" i="15"/>
  <c r="R159" i="15"/>
  <c r="S159" i="15"/>
  <c r="T159" i="15"/>
  <c r="U159" i="15"/>
  <c r="V159" i="15"/>
  <c r="W159" i="15"/>
  <c r="X159" i="15"/>
  <c r="Y159" i="15"/>
  <c r="Z159" i="15"/>
  <c r="G160" i="15"/>
  <c r="H160" i="15"/>
  <c r="I160" i="15"/>
  <c r="J160" i="15"/>
  <c r="K160" i="15"/>
  <c r="L160" i="15"/>
  <c r="M160" i="15"/>
  <c r="N160" i="15"/>
  <c r="O160" i="15"/>
  <c r="P160" i="15"/>
  <c r="Q160" i="15"/>
  <c r="R160" i="15"/>
  <c r="S160" i="15"/>
  <c r="T160" i="15"/>
  <c r="U160" i="15"/>
  <c r="V160" i="15"/>
  <c r="W160" i="15"/>
  <c r="X160" i="15"/>
  <c r="Y160" i="15"/>
  <c r="Z160" i="15"/>
  <c r="G161" i="15"/>
  <c r="H161" i="15"/>
  <c r="I161" i="15"/>
  <c r="J161" i="15"/>
  <c r="K161" i="15"/>
  <c r="L161" i="15"/>
  <c r="M161" i="15"/>
  <c r="N161" i="15"/>
  <c r="O161" i="15"/>
  <c r="P161" i="15"/>
  <c r="Q161" i="15"/>
  <c r="R161" i="15"/>
  <c r="S161" i="15"/>
  <c r="T161" i="15"/>
  <c r="U161" i="15"/>
  <c r="V161" i="15"/>
  <c r="W161" i="15"/>
  <c r="X161" i="15"/>
  <c r="Y161" i="15"/>
  <c r="Z161" i="15"/>
  <c r="G162" i="15"/>
  <c r="H162" i="15"/>
  <c r="I162" i="15"/>
  <c r="J162" i="15"/>
  <c r="K162" i="15"/>
  <c r="L162" i="15"/>
  <c r="M162" i="15"/>
  <c r="N162" i="15"/>
  <c r="O162" i="15"/>
  <c r="P162" i="15"/>
  <c r="Q162" i="15"/>
  <c r="R162" i="15"/>
  <c r="S162" i="15"/>
  <c r="T162" i="15"/>
  <c r="U162" i="15"/>
  <c r="V162" i="15"/>
  <c r="W162" i="15"/>
  <c r="X162" i="15"/>
  <c r="Y162" i="15"/>
  <c r="Z162" i="15"/>
  <c r="G163" i="15"/>
  <c r="H163" i="15"/>
  <c r="I163" i="15"/>
  <c r="J163" i="15"/>
  <c r="K163" i="15"/>
  <c r="L163" i="15"/>
  <c r="M163" i="15"/>
  <c r="N163" i="15"/>
  <c r="O163" i="15"/>
  <c r="P163" i="15"/>
  <c r="Q163" i="15"/>
  <c r="R163" i="15"/>
  <c r="S163" i="15"/>
  <c r="T163" i="15"/>
  <c r="U163" i="15"/>
  <c r="V163" i="15"/>
  <c r="W163" i="15"/>
  <c r="X163" i="15"/>
  <c r="Y163" i="15"/>
  <c r="Z163" i="15"/>
  <c r="G164" i="15"/>
  <c r="H164" i="15"/>
  <c r="I164" i="15"/>
  <c r="J164" i="15"/>
  <c r="K164" i="15"/>
  <c r="L164" i="15"/>
  <c r="M164" i="15"/>
  <c r="N164" i="15"/>
  <c r="O164" i="15"/>
  <c r="P164" i="15"/>
  <c r="Q164" i="15"/>
  <c r="R164" i="15"/>
  <c r="S164" i="15"/>
  <c r="T164" i="15"/>
  <c r="U164" i="15"/>
  <c r="V164" i="15"/>
  <c r="W164" i="15"/>
  <c r="X164" i="15"/>
  <c r="Y164" i="15"/>
  <c r="Z164" i="15"/>
  <c r="G165" i="15"/>
  <c r="H165" i="15"/>
  <c r="I165" i="15"/>
  <c r="J165" i="15"/>
  <c r="K165" i="15"/>
  <c r="L165" i="15"/>
  <c r="M165" i="15"/>
  <c r="N165" i="15"/>
  <c r="O165" i="15"/>
  <c r="P165" i="15"/>
  <c r="Q165" i="15"/>
  <c r="R165" i="15"/>
  <c r="S165" i="15"/>
  <c r="T165" i="15"/>
  <c r="U165" i="15"/>
  <c r="V165" i="15"/>
  <c r="W165" i="15"/>
  <c r="X165" i="15"/>
  <c r="Y165" i="15"/>
  <c r="Z165" i="15"/>
  <c r="G166" i="15"/>
  <c r="H166" i="15"/>
  <c r="I166" i="15"/>
  <c r="J166" i="15"/>
  <c r="K166" i="15"/>
  <c r="L166" i="15"/>
  <c r="M166" i="15"/>
  <c r="N166" i="15"/>
  <c r="O166" i="15"/>
  <c r="P166" i="15"/>
  <c r="Q166" i="15"/>
  <c r="R166" i="15"/>
  <c r="S166" i="15"/>
  <c r="T166" i="15"/>
  <c r="U166" i="15"/>
  <c r="V166" i="15"/>
  <c r="W166" i="15"/>
  <c r="X166" i="15"/>
  <c r="Y166" i="15"/>
  <c r="Z166" i="15"/>
  <c r="G167" i="15"/>
  <c r="H167" i="15"/>
  <c r="I167" i="15"/>
  <c r="J167" i="15"/>
  <c r="K167" i="15"/>
  <c r="L167" i="15"/>
  <c r="M167" i="15"/>
  <c r="N167" i="15"/>
  <c r="O167" i="15"/>
  <c r="P167" i="15"/>
  <c r="Q167" i="15"/>
  <c r="R167" i="15"/>
  <c r="S167" i="15"/>
  <c r="T167" i="15"/>
  <c r="U167" i="15"/>
  <c r="V167" i="15"/>
  <c r="W167" i="15"/>
  <c r="X167" i="15"/>
  <c r="Y167" i="15"/>
  <c r="Z167" i="15"/>
  <c r="G168" i="15"/>
  <c r="H168" i="15"/>
  <c r="I168" i="15"/>
  <c r="J168" i="15"/>
  <c r="AD168" i="15" s="1" a="1"/>
  <c r="AD168" i="15" s="1"/>
  <c r="K168" i="15"/>
  <c r="L168" i="15"/>
  <c r="M168" i="15"/>
  <c r="N168" i="15"/>
  <c r="O168" i="15"/>
  <c r="P168" i="15"/>
  <c r="Q168" i="15"/>
  <c r="R168" i="15"/>
  <c r="S168" i="15"/>
  <c r="T168" i="15"/>
  <c r="U168" i="15"/>
  <c r="V168" i="15"/>
  <c r="W168" i="15"/>
  <c r="X168" i="15"/>
  <c r="Y168" i="15"/>
  <c r="Z168" i="15"/>
  <c r="G169" i="15"/>
  <c r="H169" i="15"/>
  <c r="I169" i="15"/>
  <c r="J169" i="15"/>
  <c r="K169" i="15"/>
  <c r="L169" i="15"/>
  <c r="M169" i="15"/>
  <c r="N169" i="15"/>
  <c r="O169" i="15"/>
  <c r="P169" i="15"/>
  <c r="Q169" i="15"/>
  <c r="R169" i="15"/>
  <c r="S169" i="15"/>
  <c r="T169" i="15"/>
  <c r="U169" i="15"/>
  <c r="V169" i="15"/>
  <c r="W169" i="15"/>
  <c r="X169" i="15"/>
  <c r="Y169" i="15"/>
  <c r="Z169" i="15"/>
  <c r="G170" i="15"/>
  <c r="H170" i="15"/>
  <c r="I170" i="15"/>
  <c r="J170" i="15"/>
  <c r="K170" i="15"/>
  <c r="L170" i="15"/>
  <c r="M170" i="15"/>
  <c r="N170" i="15"/>
  <c r="O170" i="15"/>
  <c r="P170" i="15"/>
  <c r="Q170" i="15"/>
  <c r="R170" i="15"/>
  <c r="S170" i="15"/>
  <c r="T170" i="15"/>
  <c r="U170" i="15"/>
  <c r="V170" i="15"/>
  <c r="W170" i="15"/>
  <c r="X170" i="15"/>
  <c r="Y170" i="15"/>
  <c r="Z170" i="15"/>
  <c r="G171" i="15"/>
  <c r="H171" i="15"/>
  <c r="I171" i="15"/>
  <c r="J171" i="15"/>
  <c r="K171" i="15"/>
  <c r="L171" i="15"/>
  <c r="M171" i="15"/>
  <c r="N171" i="15"/>
  <c r="O171" i="15"/>
  <c r="P171" i="15"/>
  <c r="Q171" i="15"/>
  <c r="R171" i="15"/>
  <c r="S171" i="15"/>
  <c r="T171" i="15"/>
  <c r="U171" i="15"/>
  <c r="V171" i="15"/>
  <c r="W171" i="15"/>
  <c r="X171" i="15"/>
  <c r="Y171" i="15"/>
  <c r="Z171" i="15"/>
  <c r="G172" i="15"/>
  <c r="H172" i="15"/>
  <c r="I172" i="15"/>
  <c r="J172" i="15"/>
  <c r="K172" i="15"/>
  <c r="L172" i="15"/>
  <c r="M172" i="15"/>
  <c r="N172" i="15"/>
  <c r="O172" i="15"/>
  <c r="P172" i="15"/>
  <c r="Q172" i="15"/>
  <c r="R172" i="15"/>
  <c r="S172" i="15"/>
  <c r="T172" i="15"/>
  <c r="U172" i="15"/>
  <c r="V172" i="15"/>
  <c r="W172" i="15"/>
  <c r="X172" i="15"/>
  <c r="Y172" i="15"/>
  <c r="Z172" i="15"/>
  <c r="G173" i="15"/>
  <c r="H173" i="15"/>
  <c r="I173" i="15"/>
  <c r="J173" i="15"/>
  <c r="K173" i="15"/>
  <c r="L173" i="15"/>
  <c r="M173" i="15"/>
  <c r="N173" i="15"/>
  <c r="O173" i="15"/>
  <c r="P173" i="15"/>
  <c r="Q173" i="15"/>
  <c r="R173" i="15"/>
  <c r="S173" i="15"/>
  <c r="T173" i="15"/>
  <c r="U173" i="15"/>
  <c r="V173" i="15"/>
  <c r="W173" i="15"/>
  <c r="X173" i="15"/>
  <c r="Y173" i="15"/>
  <c r="Z173" i="15"/>
  <c r="G174" i="15"/>
  <c r="H174" i="15"/>
  <c r="I174" i="15"/>
  <c r="J174" i="15"/>
  <c r="K174" i="15"/>
  <c r="L174" i="15"/>
  <c r="M174" i="15"/>
  <c r="N174" i="15"/>
  <c r="O174" i="15"/>
  <c r="P174" i="15"/>
  <c r="Q174" i="15"/>
  <c r="R174" i="15"/>
  <c r="S174" i="15"/>
  <c r="T174" i="15"/>
  <c r="U174" i="15"/>
  <c r="V174" i="15"/>
  <c r="W174" i="15"/>
  <c r="X174" i="15"/>
  <c r="Y174" i="15"/>
  <c r="Z174" i="15"/>
  <c r="G175" i="15"/>
  <c r="H175" i="15"/>
  <c r="I175" i="15"/>
  <c r="J175" i="15"/>
  <c r="K175" i="15"/>
  <c r="L175" i="15"/>
  <c r="M175" i="15"/>
  <c r="N175" i="15"/>
  <c r="O175" i="15"/>
  <c r="P175" i="15"/>
  <c r="Q175" i="15"/>
  <c r="R175" i="15"/>
  <c r="S175" i="15"/>
  <c r="T175" i="15"/>
  <c r="U175" i="15"/>
  <c r="V175" i="15"/>
  <c r="W175" i="15"/>
  <c r="X175" i="15"/>
  <c r="Y175" i="15"/>
  <c r="Z175" i="15"/>
  <c r="G176" i="15"/>
  <c r="H176" i="15"/>
  <c r="I176" i="15"/>
  <c r="J176" i="15"/>
  <c r="K176" i="15"/>
  <c r="L176" i="15"/>
  <c r="M176" i="15"/>
  <c r="N176" i="15"/>
  <c r="O176" i="15"/>
  <c r="P176" i="15"/>
  <c r="Q176" i="15"/>
  <c r="R176" i="15"/>
  <c r="S176" i="15"/>
  <c r="T176" i="15"/>
  <c r="U176" i="15"/>
  <c r="V176" i="15"/>
  <c r="W176" i="15"/>
  <c r="X176" i="15"/>
  <c r="Y176" i="15"/>
  <c r="Z176" i="15"/>
  <c r="G177" i="15"/>
  <c r="H177" i="15"/>
  <c r="I177" i="15"/>
  <c r="J177" i="15"/>
  <c r="K177" i="15"/>
  <c r="L177" i="15"/>
  <c r="M177" i="15"/>
  <c r="N177" i="15"/>
  <c r="O177" i="15"/>
  <c r="P177" i="15"/>
  <c r="Q177" i="15"/>
  <c r="R177" i="15"/>
  <c r="S177" i="15"/>
  <c r="T177" i="15"/>
  <c r="U177" i="15"/>
  <c r="V177" i="15"/>
  <c r="W177" i="15"/>
  <c r="X177" i="15"/>
  <c r="Y177" i="15"/>
  <c r="Z177" i="15"/>
  <c r="G178" i="15"/>
  <c r="AA178" i="15" s="1" a="1"/>
  <c r="AA178" i="15" s="1"/>
  <c r="H178" i="15"/>
  <c r="I178" i="15"/>
  <c r="J178" i="15"/>
  <c r="K178" i="15"/>
  <c r="L178" i="15"/>
  <c r="M178" i="15"/>
  <c r="N178" i="15"/>
  <c r="AH178" i="15" s="1" a="1"/>
  <c r="AH178" i="15" s="1"/>
  <c r="O178" i="15"/>
  <c r="AI178" i="15" s="1" a="1"/>
  <c r="AI178" i="15" s="1"/>
  <c r="P178" i="15"/>
  <c r="Q178" i="15"/>
  <c r="R178" i="15"/>
  <c r="AL178" i="15" s="1" a="1"/>
  <c r="AL178" i="15" s="1"/>
  <c r="S178" i="15"/>
  <c r="T178" i="15"/>
  <c r="U178" i="15"/>
  <c r="V178" i="15"/>
  <c r="W178" i="15"/>
  <c r="X178" i="15"/>
  <c r="Y178" i="15"/>
  <c r="Z178" i="15"/>
  <c r="AE178" i="15" a="1"/>
  <c r="AE178" i="15" s="1"/>
  <c r="G179" i="15"/>
  <c r="H179" i="15"/>
  <c r="AB179" i="15" s="1" a="1"/>
  <c r="AB179" i="15" s="1"/>
  <c r="I179" i="15"/>
  <c r="J179" i="15"/>
  <c r="K179" i="15"/>
  <c r="L179" i="15"/>
  <c r="M179" i="15"/>
  <c r="N179" i="15"/>
  <c r="O179" i="15"/>
  <c r="P179" i="15"/>
  <c r="Q179" i="15"/>
  <c r="R179" i="15"/>
  <c r="S179" i="15"/>
  <c r="AM179" i="15" s="1" a="1"/>
  <c r="AM179" i="15" s="1"/>
  <c r="T179" i="15"/>
  <c r="U179" i="15"/>
  <c r="V179" i="15"/>
  <c r="W179" i="15"/>
  <c r="X179" i="15"/>
  <c r="Y179" i="15"/>
  <c r="Z179" i="15"/>
  <c r="G180" i="15"/>
  <c r="H180" i="15"/>
  <c r="I180" i="15"/>
  <c r="AC180" i="15" s="1" a="1"/>
  <c r="AC180" i="15" s="1"/>
  <c r="J180" i="15"/>
  <c r="K180" i="15"/>
  <c r="L180" i="15"/>
  <c r="AF180" i="15" s="1" a="1"/>
  <c r="AF180" i="15" s="1"/>
  <c r="M180" i="15"/>
  <c r="N180" i="15"/>
  <c r="O180" i="15"/>
  <c r="P180" i="15"/>
  <c r="Q180" i="15"/>
  <c r="R180" i="15"/>
  <c r="S180" i="15"/>
  <c r="T180" i="15"/>
  <c r="AN180" i="15" s="1" a="1"/>
  <c r="AN180" i="15" s="1"/>
  <c r="U180" i="15"/>
  <c r="V180" i="15"/>
  <c r="W180" i="15"/>
  <c r="X180" i="15"/>
  <c r="Y180" i="15"/>
  <c r="Z180" i="15"/>
  <c r="G181" i="15"/>
  <c r="H181" i="15"/>
  <c r="I181" i="15"/>
  <c r="J181" i="15"/>
  <c r="K181" i="15"/>
  <c r="L181" i="15"/>
  <c r="M181" i="15"/>
  <c r="N181" i="15"/>
  <c r="O181" i="15"/>
  <c r="AI181" i="15" s="1" a="1"/>
  <c r="AI181" i="15" s="1"/>
  <c r="P181" i="15"/>
  <c r="AJ181" i="15" s="1" a="1"/>
  <c r="AJ181" i="15" s="1"/>
  <c r="Q181" i="15"/>
  <c r="R181" i="15"/>
  <c r="S181" i="15"/>
  <c r="AM181" i="15" s="1" a="1"/>
  <c r="AM181" i="15" s="1"/>
  <c r="T181" i="15"/>
  <c r="U181" i="15"/>
  <c r="V181" i="15"/>
  <c r="AP181" i="15" s="1" a="1"/>
  <c r="AP181" i="15" s="1"/>
  <c r="W181" i="15"/>
  <c r="AQ181" i="15" s="1" a="1"/>
  <c r="AQ181" i="15" s="1"/>
  <c r="X181" i="15"/>
  <c r="Y181" i="15"/>
  <c r="Z181" i="15"/>
  <c r="AT181" i="15" s="1" a="1"/>
  <c r="AT181" i="15" s="1"/>
  <c r="G182" i="15"/>
  <c r="H182" i="15"/>
  <c r="I182" i="15"/>
  <c r="J182" i="15"/>
  <c r="K182" i="15"/>
  <c r="L182" i="15"/>
  <c r="M182" i="15"/>
  <c r="N182" i="15"/>
  <c r="O182" i="15"/>
  <c r="P182" i="15"/>
  <c r="Q182" i="15"/>
  <c r="R182" i="15"/>
  <c r="S182" i="15"/>
  <c r="T182" i="15"/>
  <c r="U182" i="15"/>
  <c r="V182" i="15"/>
  <c r="W182" i="15"/>
  <c r="X182" i="15"/>
  <c r="Y182" i="15"/>
  <c r="Z182" i="15"/>
  <c r="G183" i="15"/>
  <c r="H183" i="15"/>
  <c r="I183" i="15"/>
  <c r="J183" i="15"/>
  <c r="K183" i="15"/>
  <c r="L183" i="15"/>
  <c r="M183" i="15"/>
  <c r="N183" i="15"/>
  <c r="O183" i="15"/>
  <c r="P183" i="15"/>
  <c r="Q183" i="15"/>
  <c r="R183" i="15"/>
  <c r="S183" i="15"/>
  <c r="T183" i="15"/>
  <c r="U183" i="15"/>
  <c r="V183" i="15"/>
  <c r="W183" i="15"/>
  <c r="X183" i="15"/>
  <c r="Y183" i="15"/>
  <c r="Z183" i="15"/>
  <c r="G184" i="15"/>
  <c r="H184" i="15"/>
  <c r="I184" i="15"/>
  <c r="J184" i="15"/>
  <c r="K184" i="15"/>
  <c r="L184" i="15"/>
  <c r="M184" i="15"/>
  <c r="N184" i="15"/>
  <c r="O184" i="15"/>
  <c r="P184" i="15"/>
  <c r="Q184" i="15"/>
  <c r="R184" i="15"/>
  <c r="S184" i="15"/>
  <c r="T184" i="15"/>
  <c r="U184" i="15"/>
  <c r="V184" i="15"/>
  <c r="W184" i="15"/>
  <c r="X184" i="15"/>
  <c r="Y184" i="15"/>
  <c r="Z184" i="15"/>
  <c r="G185" i="15"/>
  <c r="H185" i="15"/>
  <c r="I185" i="15"/>
  <c r="J185" i="15"/>
  <c r="K185" i="15"/>
  <c r="L185" i="15"/>
  <c r="M185" i="15"/>
  <c r="N185" i="15"/>
  <c r="O185" i="15"/>
  <c r="P185" i="15"/>
  <c r="Q185" i="15"/>
  <c r="R185" i="15"/>
  <c r="S185" i="15"/>
  <c r="T185" i="15"/>
  <c r="U185" i="15"/>
  <c r="V185" i="15"/>
  <c r="W185" i="15"/>
  <c r="X185" i="15"/>
  <c r="Y185" i="15"/>
  <c r="Z185" i="15"/>
  <c r="G186" i="15"/>
  <c r="H186" i="15"/>
  <c r="I186" i="15"/>
  <c r="J186" i="15"/>
  <c r="K186" i="15"/>
  <c r="L186" i="15"/>
  <c r="M186" i="15"/>
  <c r="N186" i="15"/>
  <c r="O186" i="15"/>
  <c r="P186" i="15"/>
  <c r="Q186" i="15"/>
  <c r="R186" i="15"/>
  <c r="S186" i="15"/>
  <c r="T186" i="15"/>
  <c r="U186" i="15"/>
  <c r="V186" i="15"/>
  <c r="W186" i="15"/>
  <c r="X186" i="15"/>
  <c r="Y186" i="15"/>
  <c r="Z186" i="15"/>
  <c r="G187" i="15"/>
  <c r="H187" i="15"/>
  <c r="I187" i="15"/>
  <c r="J187" i="15"/>
  <c r="K187" i="15"/>
  <c r="L187" i="15"/>
  <c r="M187" i="15"/>
  <c r="N187" i="15"/>
  <c r="O187" i="15"/>
  <c r="P187" i="15"/>
  <c r="Q187" i="15"/>
  <c r="R187" i="15"/>
  <c r="S187" i="15"/>
  <c r="T187" i="15"/>
  <c r="U187" i="15"/>
  <c r="V187" i="15"/>
  <c r="W187" i="15"/>
  <c r="X187" i="15"/>
  <c r="Y187" i="15"/>
  <c r="Z187" i="15"/>
  <c r="G128" i="15"/>
  <c r="H128" i="15"/>
  <c r="I128" i="15"/>
  <c r="J128" i="15"/>
  <c r="K128" i="15"/>
  <c r="L128" i="15"/>
  <c r="M128" i="15"/>
  <c r="N128" i="15"/>
  <c r="O128" i="15"/>
  <c r="P128" i="15"/>
  <c r="Q128" i="15"/>
  <c r="AK128" i="15" s="1" a="1"/>
  <c r="AK128" i="15" s="1"/>
  <c r="R128" i="15"/>
  <c r="S128" i="15"/>
  <c r="T128" i="15"/>
  <c r="U128" i="15"/>
  <c r="V128" i="15"/>
  <c r="W128" i="15"/>
  <c r="X128" i="15"/>
  <c r="Y128" i="15"/>
  <c r="Z128" i="15"/>
  <c r="G129" i="15"/>
  <c r="H129" i="15"/>
  <c r="I129" i="15"/>
  <c r="J129" i="15"/>
  <c r="K129" i="15"/>
  <c r="L129" i="15"/>
  <c r="M129" i="15"/>
  <c r="N129" i="15"/>
  <c r="O129" i="15"/>
  <c r="P129" i="15"/>
  <c r="Q129" i="15"/>
  <c r="R129" i="15"/>
  <c r="S129" i="15"/>
  <c r="T129" i="15"/>
  <c r="U129" i="15"/>
  <c r="V129" i="15"/>
  <c r="W129" i="15"/>
  <c r="X129" i="15"/>
  <c r="Y129" i="15"/>
  <c r="Z129" i="15"/>
  <c r="G130" i="15"/>
  <c r="H130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W130" i="15"/>
  <c r="X130" i="15"/>
  <c r="Y130" i="15"/>
  <c r="Z130" i="15"/>
  <c r="G131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W131" i="15"/>
  <c r="X131" i="15"/>
  <c r="Y131" i="15"/>
  <c r="Z131" i="15"/>
  <c r="G132" i="15"/>
  <c r="H132" i="15"/>
  <c r="I132" i="15"/>
  <c r="J132" i="15"/>
  <c r="K132" i="15"/>
  <c r="L132" i="15"/>
  <c r="M132" i="15"/>
  <c r="N132" i="15"/>
  <c r="O132" i="15"/>
  <c r="P132" i="15"/>
  <c r="Q132" i="15"/>
  <c r="R132" i="15"/>
  <c r="S132" i="15"/>
  <c r="T132" i="15"/>
  <c r="U132" i="15"/>
  <c r="V132" i="15"/>
  <c r="W132" i="15"/>
  <c r="X132" i="15"/>
  <c r="Y132" i="15"/>
  <c r="Z132" i="15"/>
  <c r="G133" i="15"/>
  <c r="H133" i="15"/>
  <c r="I133" i="15"/>
  <c r="J133" i="15"/>
  <c r="K133" i="15"/>
  <c r="L133" i="15"/>
  <c r="M133" i="15"/>
  <c r="N133" i="15"/>
  <c r="O133" i="15"/>
  <c r="P133" i="15"/>
  <c r="Q133" i="15"/>
  <c r="R133" i="15"/>
  <c r="S133" i="15"/>
  <c r="T133" i="15"/>
  <c r="U133" i="15"/>
  <c r="V133" i="15"/>
  <c r="W133" i="15"/>
  <c r="X133" i="15"/>
  <c r="Y133" i="15"/>
  <c r="Z133" i="15"/>
  <c r="G134" i="15"/>
  <c r="H134" i="15"/>
  <c r="I134" i="15"/>
  <c r="J134" i="15"/>
  <c r="K134" i="15"/>
  <c r="L134" i="15"/>
  <c r="M134" i="15"/>
  <c r="N134" i="15"/>
  <c r="O134" i="15"/>
  <c r="P134" i="15"/>
  <c r="Q134" i="15"/>
  <c r="R134" i="15"/>
  <c r="S134" i="15"/>
  <c r="T134" i="15"/>
  <c r="U134" i="15"/>
  <c r="V134" i="15"/>
  <c r="W134" i="15"/>
  <c r="X134" i="15"/>
  <c r="Y134" i="15"/>
  <c r="Z134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W135" i="15"/>
  <c r="X135" i="15"/>
  <c r="Y135" i="15"/>
  <c r="Z135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W136" i="15"/>
  <c r="X136" i="15"/>
  <c r="Y136" i="15"/>
  <c r="Z136" i="15"/>
  <c r="G137" i="15"/>
  <c r="H137" i="15"/>
  <c r="I137" i="15"/>
  <c r="J137" i="15"/>
  <c r="K137" i="15"/>
  <c r="L137" i="15"/>
  <c r="M137" i="15"/>
  <c r="N137" i="15"/>
  <c r="O137" i="15"/>
  <c r="P137" i="15"/>
  <c r="Q137" i="15"/>
  <c r="R137" i="15"/>
  <c r="S137" i="15"/>
  <c r="T137" i="15"/>
  <c r="U137" i="15"/>
  <c r="V137" i="15"/>
  <c r="W137" i="15"/>
  <c r="X137" i="15"/>
  <c r="Y137" i="15"/>
  <c r="Z137" i="15"/>
  <c r="G138" i="15"/>
  <c r="H138" i="15"/>
  <c r="I138" i="15"/>
  <c r="J138" i="15"/>
  <c r="K138" i="15"/>
  <c r="L138" i="15"/>
  <c r="M138" i="15"/>
  <c r="N138" i="15"/>
  <c r="O138" i="15"/>
  <c r="P138" i="15"/>
  <c r="Q138" i="15"/>
  <c r="R138" i="15"/>
  <c r="S138" i="15"/>
  <c r="T138" i="15"/>
  <c r="U138" i="15"/>
  <c r="V138" i="15"/>
  <c r="W138" i="15"/>
  <c r="X138" i="15"/>
  <c r="Y138" i="15"/>
  <c r="Z138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U139" i="15"/>
  <c r="V139" i="15"/>
  <c r="W139" i="15"/>
  <c r="X139" i="15"/>
  <c r="Y139" i="15"/>
  <c r="Z139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W140" i="15"/>
  <c r="X140" i="15"/>
  <c r="Y140" i="15"/>
  <c r="Z140" i="15"/>
  <c r="G141" i="15"/>
  <c r="H141" i="15"/>
  <c r="I141" i="15"/>
  <c r="J141" i="15"/>
  <c r="K141" i="15"/>
  <c r="L141" i="15"/>
  <c r="M141" i="15"/>
  <c r="N141" i="15"/>
  <c r="O141" i="15"/>
  <c r="P141" i="15"/>
  <c r="Q141" i="15"/>
  <c r="R141" i="15"/>
  <c r="S141" i="15"/>
  <c r="T141" i="15"/>
  <c r="U141" i="15"/>
  <c r="V141" i="15"/>
  <c r="W141" i="15"/>
  <c r="X141" i="15"/>
  <c r="Y141" i="15"/>
  <c r="Z141" i="15"/>
  <c r="G142" i="15"/>
  <c r="H142" i="15"/>
  <c r="I142" i="15"/>
  <c r="J142" i="15"/>
  <c r="K142" i="15"/>
  <c r="L142" i="15"/>
  <c r="M142" i="15"/>
  <c r="N142" i="15"/>
  <c r="O142" i="15"/>
  <c r="P142" i="15"/>
  <c r="Q142" i="15"/>
  <c r="R142" i="15"/>
  <c r="S142" i="15"/>
  <c r="T142" i="15"/>
  <c r="U142" i="15"/>
  <c r="V142" i="15"/>
  <c r="W142" i="15"/>
  <c r="X142" i="15"/>
  <c r="Y142" i="15"/>
  <c r="Z142" i="15"/>
  <c r="G143" i="15"/>
  <c r="H143" i="15"/>
  <c r="I143" i="15"/>
  <c r="J143" i="15"/>
  <c r="K143" i="15"/>
  <c r="L143" i="15"/>
  <c r="M143" i="15"/>
  <c r="N143" i="15"/>
  <c r="O143" i="15"/>
  <c r="P143" i="15"/>
  <c r="Q143" i="15"/>
  <c r="R143" i="15"/>
  <c r="AL143" i="15" s="1" a="1"/>
  <c r="AL143" i="15" s="1"/>
  <c r="S143" i="15"/>
  <c r="T143" i="15"/>
  <c r="U143" i="15"/>
  <c r="V143" i="15"/>
  <c r="W143" i="15"/>
  <c r="X143" i="15"/>
  <c r="Y143" i="15"/>
  <c r="Z143" i="15"/>
  <c r="G144" i="15"/>
  <c r="H144" i="15"/>
  <c r="I144" i="15"/>
  <c r="J144" i="15"/>
  <c r="K144" i="15"/>
  <c r="L144" i="15"/>
  <c r="M144" i="15"/>
  <c r="N144" i="15"/>
  <c r="O144" i="15"/>
  <c r="P144" i="15"/>
  <c r="Q144" i="15"/>
  <c r="R144" i="15"/>
  <c r="S144" i="15"/>
  <c r="T144" i="15"/>
  <c r="U144" i="15"/>
  <c r="V144" i="15"/>
  <c r="W144" i="15"/>
  <c r="X144" i="15"/>
  <c r="Y144" i="15"/>
  <c r="AS144" i="15" s="1" a="1"/>
  <c r="AS144" i="15" s="1"/>
  <c r="Z144" i="15"/>
  <c r="G145" i="15"/>
  <c r="H145" i="15"/>
  <c r="I145" i="15"/>
  <c r="J145" i="15"/>
  <c r="K145" i="15"/>
  <c r="L145" i="15"/>
  <c r="M145" i="15"/>
  <c r="N145" i="15"/>
  <c r="O145" i="15"/>
  <c r="P145" i="15"/>
  <c r="Q145" i="15"/>
  <c r="R145" i="15"/>
  <c r="S145" i="15"/>
  <c r="T145" i="15"/>
  <c r="U145" i="15"/>
  <c r="V145" i="15"/>
  <c r="W145" i="15"/>
  <c r="X145" i="15"/>
  <c r="Y145" i="15"/>
  <c r="Z145" i="15"/>
  <c r="G146" i="15"/>
  <c r="H146" i="15"/>
  <c r="I146" i="15"/>
  <c r="J146" i="15"/>
  <c r="K146" i="15"/>
  <c r="L146" i="15"/>
  <c r="M146" i="15"/>
  <c r="N146" i="15"/>
  <c r="O146" i="15"/>
  <c r="P146" i="15"/>
  <c r="Q146" i="15"/>
  <c r="R146" i="15"/>
  <c r="S146" i="15"/>
  <c r="T146" i="15"/>
  <c r="U146" i="15"/>
  <c r="V146" i="15"/>
  <c r="W146" i="15"/>
  <c r="X146" i="15"/>
  <c r="Y146" i="15"/>
  <c r="Z146" i="15"/>
  <c r="G147" i="15"/>
  <c r="H147" i="15"/>
  <c r="I147" i="15"/>
  <c r="J147" i="15"/>
  <c r="K147" i="15"/>
  <c r="L147" i="15"/>
  <c r="M147" i="15"/>
  <c r="N147" i="15"/>
  <c r="O147" i="15"/>
  <c r="P147" i="15"/>
  <c r="Q147" i="15"/>
  <c r="R147" i="15"/>
  <c r="S147" i="15"/>
  <c r="T147" i="15"/>
  <c r="U147" i="15"/>
  <c r="V147" i="15"/>
  <c r="W147" i="15"/>
  <c r="X147" i="15"/>
  <c r="Y147" i="15"/>
  <c r="Z147" i="15"/>
  <c r="G148" i="15"/>
  <c r="H148" i="15"/>
  <c r="I148" i="15"/>
  <c r="J148" i="15"/>
  <c r="K148" i="15"/>
  <c r="L148" i="15"/>
  <c r="M148" i="15"/>
  <c r="N148" i="15"/>
  <c r="O148" i="15"/>
  <c r="P148" i="15"/>
  <c r="Q148" i="15"/>
  <c r="R148" i="15"/>
  <c r="S148" i="15"/>
  <c r="T148" i="15"/>
  <c r="U148" i="15"/>
  <c r="V148" i="15"/>
  <c r="W148" i="15"/>
  <c r="X148" i="15"/>
  <c r="Y148" i="15"/>
  <c r="Z148" i="15"/>
  <c r="G149" i="15"/>
  <c r="H149" i="15"/>
  <c r="I149" i="15"/>
  <c r="J149" i="15"/>
  <c r="K149" i="15"/>
  <c r="L149" i="15"/>
  <c r="M149" i="15"/>
  <c r="N149" i="15"/>
  <c r="O149" i="15"/>
  <c r="P149" i="15"/>
  <c r="Q149" i="15"/>
  <c r="R149" i="15"/>
  <c r="S149" i="15"/>
  <c r="T149" i="15"/>
  <c r="U149" i="15"/>
  <c r="V149" i="15"/>
  <c r="W149" i="15"/>
  <c r="X149" i="15"/>
  <c r="Y149" i="15"/>
  <c r="Z149" i="15"/>
  <c r="G150" i="15"/>
  <c r="H150" i="15"/>
  <c r="I150" i="15"/>
  <c r="J150" i="15"/>
  <c r="K150" i="15"/>
  <c r="L150" i="15"/>
  <c r="M150" i="15"/>
  <c r="N150" i="15"/>
  <c r="O150" i="15"/>
  <c r="P150" i="15"/>
  <c r="Q150" i="15"/>
  <c r="R150" i="15"/>
  <c r="S150" i="15"/>
  <c r="T150" i="15"/>
  <c r="U150" i="15"/>
  <c r="V150" i="15"/>
  <c r="W150" i="15"/>
  <c r="X150" i="15"/>
  <c r="Y150" i="15"/>
  <c r="Z150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S151" i="15"/>
  <c r="T151" i="15"/>
  <c r="U151" i="15"/>
  <c r="V151" i="15"/>
  <c r="W151" i="15"/>
  <c r="X151" i="15"/>
  <c r="Y151" i="15"/>
  <c r="Z151" i="15"/>
  <c r="G152" i="15"/>
  <c r="H152" i="15"/>
  <c r="I152" i="15"/>
  <c r="J152" i="15"/>
  <c r="K152" i="15"/>
  <c r="L152" i="15"/>
  <c r="M152" i="15"/>
  <c r="N152" i="15"/>
  <c r="O152" i="15"/>
  <c r="P152" i="15"/>
  <c r="Q152" i="15"/>
  <c r="R152" i="15"/>
  <c r="S152" i="15"/>
  <c r="T152" i="15"/>
  <c r="U152" i="15"/>
  <c r="V152" i="15"/>
  <c r="W152" i="15"/>
  <c r="X152" i="15"/>
  <c r="Y152" i="15"/>
  <c r="Z152" i="15"/>
  <c r="G153" i="15"/>
  <c r="H153" i="15"/>
  <c r="I153" i="15"/>
  <c r="J153" i="15"/>
  <c r="K153" i="15"/>
  <c r="L153" i="15"/>
  <c r="M153" i="15"/>
  <c r="N153" i="15"/>
  <c r="O153" i="15"/>
  <c r="P153" i="15"/>
  <c r="Q153" i="15"/>
  <c r="R153" i="15"/>
  <c r="S153" i="15"/>
  <c r="T153" i="15"/>
  <c r="U153" i="15"/>
  <c r="V153" i="15"/>
  <c r="W153" i="15"/>
  <c r="X153" i="15"/>
  <c r="Y153" i="15"/>
  <c r="Z153" i="15"/>
  <c r="G154" i="15"/>
  <c r="H154" i="15"/>
  <c r="I154" i="15"/>
  <c r="J154" i="15"/>
  <c r="K154" i="15"/>
  <c r="L154" i="15"/>
  <c r="M154" i="15"/>
  <c r="N154" i="15"/>
  <c r="O154" i="15"/>
  <c r="P154" i="15"/>
  <c r="Q154" i="15"/>
  <c r="R154" i="15"/>
  <c r="S154" i="15"/>
  <c r="T154" i="15"/>
  <c r="U154" i="15"/>
  <c r="V154" i="15"/>
  <c r="W154" i="15"/>
  <c r="X154" i="15"/>
  <c r="Y154" i="15"/>
  <c r="Z154" i="15"/>
  <c r="G155" i="15"/>
  <c r="H155" i="15"/>
  <c r="I155" i="15"/>
  <c r="J155" i="15"/>
  <c r="K155" i="15"/>
  <c r="L155" i="15"/>
  <c r="M155" i="15"/>
  <c r="N155" i="15"/>
  <c r="O155" i="15"/>
  <c r="P155" i="15"/>
  <c r="Q155" i="15"/>
  <c r="R155" i="15"/>
  <c r="S155" i="15"/>
  <c r="T155" i="15"/>
  <c r="U155" i="15"/>
  <c r="V155" i="15"/>
  <c r="W155" i="15"/>
  <c r="X155" i="15"/>
  <c r="Y155" i="15"/>
  <c r="Z155" i="15"/>
  <c r="G156" i="15"/>
  <c r="H156" i="15"/>
  <c r="I156" i="15"/>
  <c r="J156" i="15"/>
  <c r="K156" i="15"/>
  <c r="L156" i="15"/>
  <c r="M156" i="15"/>
  <c r="N156" i="15"/>
  <c r="O156" i="15"/>
  <c r="P156" i="15"/>
  <c r="Q156" i="15"/>
  <c r="R156" i="15"/>
  <c r="S156" i="15"/>
  <c r="T156" i="15"/>
  <c r="U156" i="15"/>
  <c r="V156" i="15"/>
  <c r="AP156" i="15" s="1" a="1"/>
  <c r="AP156" i="15" s="1"/>
  <c r="W156" i="15"/>
  <c r="X156" i="15"/>
  <c r="Y156" i="15"/>
  <c r="Z156" i="15"/>
  <c r="G157" i="15"/>
  <c r="H157" i="15"/>
  <c r="I157" i="15"/>
  <c r="J157" i="15"/>
  <c r="K157" i="15"/>
  <c r="L157" i="15"/>
  <c r="M157" i="15"/>
  <c r="N157" i="15"/>
  <c r="O157" i="15"/>
  <c r="P157" i="15"/>
  <c r="Q157" i="15"/>
  <c r="R157" i="15"/>
  <c r="S157" i="15"/>
  <c r="T157" i="15"/>
  <c r="U157" i="15"/>
  <c r="V157" i="15"/>
  <c r="W157" i="15"/>
  <c r="X157" i="15"/>
  <c r="Y157" i="15"/>
  <c r="Z157" i="15"/>
  <c r="G98" i="15"/>
  <c r="H98" i="15"/>
  <c r="I98" i="15"/>
  <c r="J98" i="15"/>
  <c r="K98" i="15"/>
  <c r="L98" i="15"/>
  <c r="M98" i="15"/>
  <c r="N98" i="15"/>
  <c r="O98" i="15"/>
  <c r="P98" i="15"/>
  <c r="Q98" i="15"/>
  <c r="R98" i="15"/>
  <c r="S98" i="15"/>
  <c r="T98" i="15"/>
  <c r="U98" i="15"/>
  <c r="V98" i="15"/>
  <c r="W98" i="15"/>
  <c r="X98" i="15"/>
  <c r="Y98" i="15"/>
  <c r="Z98" i="15"/>
  <c r="G99" i="15"/>
  <c r="H99" i="15"/>
  <c r="I99" i="15"/>
  <c r="J99" i="15"/>
  <c r="K99" i="15"/>
  <c r="L99" i="15"/>
  <c r="M99" i="15"/>
  <c r="N99" i="15"/>
  <c r="O99" i="15"/>
  <c r="P99" i="15"/>
  <c r="Q99" i="15"/>
  <c r="R99" i="15"/>
  <c r="S99" i="15"/>
  <c r="T99" i="15"/>
  <c r="U99" i="15"/>
  <c r="V99" i="15"/>
  <c r="W99" i="15"/>
  <c r="X99" i="15"/>
  <c r="Y99" i="15"/>
  <c r="Z99" i="15"/>
  <c r="G100" i="15"/>
  <c r="H100" i="15"/>
  <c r="I100" i="15"/>
  <c r="J100" i="15"/>
  <c r="K100" i="15"/>
  <c r="L100" i="15"/>
  <c r="M100" i="15"/>
  <c r="N100" i="15"/>
  <c r="O100" i="15"/>
  <c r="P100" i="15"/>
  <c r="Q100" i="15"/>
  <c r="R100" i="15"/>
  <c r="S100" i="15"/>
  <c r="T100" i="15"/>
  <c r="U100" i="15"/>
  <c r="V100" i="15"/>
  <c r="W100" i="15"/>
  <c r="X100" i="15"/>
  <c r="Y100" i="15"/>
  <c r="Z100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T101" i="15"/>
  <c r="U101" i="15"/>
  <c r="V101" i="15"/>
  <c r="W101" i="15"/>
  <c r="X101" i="15"/>
  <c r="Y101" i="15"/>
  <c r="Z101" i="15"/>
  <c r="G102" i="15"/>
  <c r="H102" i="15"/>
  <c r="I102" i="15"/>
  <c r="J102" i="15"/>
  <c r="K102" i="15"/>
  <c r="L102" i="15"/>
  <c r="M102" i="15"/>
  <c r="N102" i="15"/>
  <c r="O102" i="15"/>
  <c r="P102" i="15"/>
  <c r="Q102" i="15"/>
  <c r="R102" i="15"/>
  <c r="S102" i="15"/>
  <c r="T102" i="15"/>
  <c r="U102" i="15"/>
  <c r="V102" i="15"/>
  <c r="W102" i="15"/>
  <c r="X102" i="15"/>
  <c r="Y102" i="15"/>
  <c r="Z102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Y103" i="15"/>
  <c r="Z103" i="15"/>
  <c r="G104" i="15"/>
  <c r="H104" i="15"/>
  <c r="I104" i="15"/>
  <c r="J104" i="15"/>
  <c r="K104" i="15"/>
  <c r="L104" i="15"/>
  <c r="M104" i="15"/>
  <c r="N104" i="15"/>
  <c r="O104" i="15"/>
  <c r="P104" i="15"/>
  <c r="Q104" i="15"/>
  <c r="R104" i="15"/>
  <c r="S104" i="15"/>
  <c r="T104" i="15"/>
  <c r="U104" i="15"/>
  <c r="V104" i="15"/>
  <c r="W104" i="15"/>
  <c r="X104" i="15"/>
  <c r="Y104" i="15"/>
  <c r="Z104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T105" i="15"/>
  <c r="U105" i="15"/>
  <c r="V105" i="15"/>
  <c r="W105" i="15"/>
  <c r="X105" i="15"/>
  <c r="Y105" i="15"/>
  <c r="Z105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T106" i="15"/>
  <c r="U106" i="15"/>
  <c r="V106" i="15"/>
  <c r="W106" i="15"/>
  <c r="X106" i="15"/>
  <c r="Y106" i="15"/>
  <c r="Z106" i="15"/>
  <c r="G107" i="15"/>
  <c r="H107" i="15"/>
  <c r="I107" i="15"/>
  <c r="J107" i="15"/>
  <c r="K107" i="15"/>
  <c r="L107" i="15"/>
  <c r="M107" i="15"/>
  <c r="N107" i="15"/>
  <c r="O107" i="15"/>
  <c r="P107" i="15"/>
  <c r="Q107" i="15"/>
  <c r="R107" i="15"/>
  <c r="S107" i="15"/>
  <c r="T107" i="15"/>
  <c r="U107" i="15"/>
  <c r="V107" i="15"/>
  <c r="W107" i="15"/>
  <c r="X107" i="15"/>
  <c r="Y107" i="15"/>
  <c r="Z107" i="15"/>
  <c r="G108" i="15"/>
  <c r="H108" i="15"/>
  <c r="I108" i="15"/>
  <c r="J108" i="15"/>
  <c r="K108" i="15"/>
  <c r="L108" i="15"/>
  <c r="M108" i="15"/>
  <c r="N108" i="15"/>
  <c r="O108" i="15"/>
  <c r="P108" i="15"/>
  <c r="Q108" i="15"/>
  <c r="R108" i="15"/>
  <c r="S108" i="15"/>
  <c r="T108" i="15"/>
  <c r="U108" i="15"/>
  <c r="V108" i="15"/>
  <c r="W108" i="15"/>
  <c r="X108" i="15"/>
  <c r="Y108" i="15"/>
  <c r="Z108" i="15"/>
  <c r="G109" i="15"/>
  <c r="H109" i="15"/>
  <c r="I109" i="15"/>
  <c r="J109" i="15"/>
  <c r="K109" i="15"/>
  <c r="L109" i="15"/>
  <c r="M109" i="15"/>
  <c r="N109" i="15"/>
  <c r="O109" i="15"/>
  <c r="P109" i="15"/>
  <c r="Q109" i="15"/>
  <c r="R109" i="15"/>
  <c r="S109" i="15"/>
  <c r="T109" i="15"/>
  <c r="U109" i="15"/>
  <c r="V109" i="15"/>
  <c r="W109" i="15"/>
  <c r="X109" i="15"/>
  <c r="Y109" i="15"/>
  <c r="Z109" i="15"/>
  <c r="G110" i="15"/>
  <c r="H110" i="15"/>
  <c r="I110" i="15"/>
  <c r="J110" i="15"/>
  <c r="K110" i="15"/>
  <c r="L110" i="15"/>
  <c r="M110" i="15"/>
  <c r="N110" i="15"/>
  <c r="O110" i="15"/>
  <c r="P110" i="15"/>
  <c r="Q110" i="15"/>
  <c r="R110" i="15"/>
  <c r="S110" i="15"/>
  <c r="T110" i="15"/>
  <c r="U110" i="15"/>
  <c r="V110" i="15"/>
  <c r="W110" i="15"/>
  <c r="X110" i="15"/>
  <c r="Y110" i="15"/>
  <c r="Z110" i="15"/>
  <c r="G111" i="15"/>
  <c r="H111" i="15"/>
  <c r="I111" i="15"/>
  <c r="J111" i="15"/>
  <c r="K111" i="15"/>
  <c r="L111" i="15"/>
  <c r="M111" i="15"/>
  <c r="N111" i="15"/>
  <c r="O111" i="15"/>
  <c r="P111" i="15"/>
  <c r="Q111" i="15"/>
  <c r="R111" i="15"/>
  <c r="S111" i="15"/>
  <c r="T111" i="15"/>
  <c r="U111" i="15"/>
  <c r="V111" i="15"/>
  <c r="W111" i="15"/>
  <c r="X111" i="15"/>
  <c r="Y111" i="15"/>
  <c r="Z111" i="15"/>
  <c r="G112" i="15"/>
  <c r="H112" i="15"/>
  <c r="I112" i="15"/>
  <c r="J112" i="15"/>
  <c r="K112" i="15"/>
  <c r="L112" i="15"/>
  <c r="M112" i="15"/>
  <c r="N112" i="15"/>
  <c r="O112" i="15"/>
  <c r="P112" i="15"/>
  <c r="Q112" i="15"/>
  <c r="R112" i="15"/>
  <c r="S112" i="15"/>
  <c r="T112" i="15"/>
  <c r="U112" i="15"/>
  <c r="V112" i="15"/>
  <c r="W112" i="15"/>
  <c r="X112" i="15"/>
  <c r="Y112" i="15"/>
  <c r="Z112" i="15"/>
  <c r="G113" i="15"/>
  <c r="H113" i="15"/>
  <c r="I113" i="15"/>
  <c r="J113" i="15"/>
  <c r="K113" i="15"/>
  <c r="L113" i="15"/>
  <c r="M113" i="15"/>
  <c r="N113" i="15"/>
  <c r="O113" i="15"/>
  <c r="P113" i="15"/>
  <c r="Q113" i="15"/>
  <c r="R113" i="15"/>
  <c r="S113" i="15"/>
  <c r="T113" i="15"/>
  <c r="U113" i="15"/>
  <c r="V113" i="15"/>
  <c r="W113" i="15"/>
  <c r="X113" i="15"/>
  <c r="Y113" i="15"/>
  <c r="Z113" i="15"/>
  <c r="G114" i="15"/>
  <c r="H114" i="15"/>
  <c r="I114" i="15"/>
  <c r="J114" i="15"/>
  <c r="K114" i="15"/>
  <c r="L114" i="15"/>
  <c r="M114" i="15"/>
  <c r="N114" i="15"/>
  <c r="O114" i="15"/>
  <c r="P114" i="15"/>
  <c r="Q114" i="15"/>
  <c r="R114" i="15"/>
  <c r="S114" i="15"/>
  <c r="T114" i="15"/>
  <c r="U114" i="15"/>
  <c r="V114" i="15"/>
  <c r="W114" i="15"/>
  <c r="X114" i="15"/>
  <c r="Y114" i="15"/>
  <c r="Z114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Y115" i="15"/>
  <c r="Z115" i="15"/>
  <c r="G116" i="15"/>
  <c r="H116" i="15"/>
  <c r="I116" i="15"/>
  <c r="J116" i="15"/>
  <c r="K116" i="15"/>
  <c r="L116" i="15"/>
  <c r="M116" i="15"/>
  <c r="N116" i="15"/>
  <c r="O116" i="15"/>
  <c r="P116" i="15"/>
  <c r="Q116" i="15"/>
  <c r="R116" i="15"/>
  <c r="S116" i="15"/>
  <c r="T116" i="15"/>
  <c r="U116" i="15"/>
  <c r="V116" i="15"/>
  <c r="W116" i="15"/>
  <c r="X116" i="15"/>
  <c r="Y116" i="15"/>
  <c r="Z116" i="15"/>
  <c r="G117" i="15"/>
  <c r="H117" i="15"/>
  <c r="I117" i="15"/>
  <c r="J117" i="15"/>
  <c r="K117" i="15"/>
  <c r="L117" i="15"/>
  <c r="M117" i="15"/>
  <c r="N117" i="15"/>
  <c r="O117" i="15"/>
  <c r="P117" i="15"/>
  <c r="Q117" i="15"/>
  <c r="R117" i="15"/>
  <c r="S117" i="15"/>
  <c r="T117" i="15"/>
  <c r="U117" i="15"/>
  <c r="V117" i="15"/>
  <c r="W117" i="15"/>
  <c r="X117" i="15"/>
  <c r="Y117" i="15"/>
  <c r="Z117" i="15"/>
  <c r="G118" i="15"/>
  <c r="H118" i="15"/>
  <c r="I118" i="15"/>
  <c r="J118" i="15"/>
  <c r="K118" i="15"/>
  <c r="L118" i="15"/>
  <c r="M118" i="15"/>
  <c r="N118" i="15"/>
  <c r="O118" i="15"/>
  <c r="P118" i="15"/>
  <c r="Q118" i="15"/>
  <c r="R118" i="15"/>
  <c r="S118" i="15"/>
  <c r="T118" i="15"/>
  <c r="U118" i="15"/>
  <c r="V118" i="15"/>
  <c r="W118" i="15"/>
  <c r="X118" i="15"/>
  <c r="Y118" i="15"/>
  <c r="Z118" i="15"/>
  <c r="G119" i="15"/>
  <c r="H119" i="15"/>
  <c r="I119" i="15"/>
  <c r="J119" i="15"/>
  <c r="K119" i="15"/>
  <c r="L119" i="15"/>
  <c r="M119" i="15"/>
  <c r="N119" i="15"/>
  <c r="O119" i="15"/>
  <c r="P119" i="15"/>
  <c r="Q119" i="15"/>
  <c r="R119" i="15"/>
  <c r="S119" i="15"/>
  <c r="T119" i="15"/>
  <c r="U119" i="15"/>
  <c r="V119" i="15"/>
  <c r="W119" i="15"/>
  <c r="X119" i="15"/>
  <c r="Y119" i="15"/>
  <c r="Z119" i="15"/>
  <c r="G120" i="15"/>
  <c r="H120" i="15"/>
  <c r="I120" i="15"/>
  <c r="J120" i="15"/>
  <c r="K120" i="15"/>
  <c r="L120" i="15"/>
  <c r="M120" i="15"/>
  <c r="N120" i="15"/>
  <c r="O120" i="15"/>
  <c r="P120" i="15"/>
  <c r="Q120" i="15"/>
  <c r="R120" i="15"/>
  <c r="S120" i="15"/>
  <c r="T120" i="15"/>
  <c r="U120" i="15"/>
  <c r="V120" i="15"/>
  <c r="W120" i="15"/>
  <c r="X120" i="15"/>
  <c r="Y120" i="15"/>
  <c r="Z120" i="15"/>
  <c r="G121" i="15"/>
  <c r="H121" i="15"/>
  <c r="I121" i="15"/>
  <c r="J121" i="15"/>
  <c r="K121" i="15"/>
  <c r="L121" i="15"/>
  <c r="M121" i="15"/>
  <c r="N121" i="15"/>
  <c r="O121" i="15"/>
  <c r="P121" i="15"/>
  <c r="Q121" i="15"/>
  <c r="R121" i="15"/>
  <c r="S121" i="15"/>
  <c r="T121" i="15"/>
  <c r="U121" i="15"/>
  <c r="V121" i="15"/>
  <c r="W121" i="15"/>
  <c r="X121" i="15"/>
  <c r="Y121" i="15"/>
  <c r="Z121" i="15"/>
  <c r="G122" i="15"/>
  <c r="H122" i="15"/>
  <c r="I122" i="15"/>
  <c r="J122" i="15"/>
  <c r="K122" i="15"/>
  <c r="L122" i="15"/>
  <c r="M122" i="15"/>
  <c r="N122" i="15"/>
  <c r="O122" i="15"/>
  <c r="P122" i="15"/>
  <c r="Q122" i="15"/>
  <c r="R122" i="15"/>
  <c r="S122" i="15"/>
  <c r="T122" i="15"/>
  <c r="U122" i="15"/>
  <c r="V122" i="15"/>
  <c r="W122" i="15"/>
  <c r="X122" i="15"/>
  <c r="Y122" i="15"/>
  <c r="Z122" i="15"/>
  <c r="G123" i="15"/>
  <c r="H123" i="15"/>
  <c r="I123" i="15"/>
  <c r="J123" i="15"/>
  <c r="K123" i="15"/>
  <c r="L123" i="15"/>
  <c r="M123" i="15"/>
  <c r="N123" i="15"/>
  <c r="O123" i="15"/>
  <c r="P123" i="15"/>
  <c r="Q123" i="15"/>
  <c r="R123" i="15"/>
  <c r="S123" i="15"/>
  <c r="T123" i="15"/>
  <c r="U123" i="15"/>
  <c r="V123" i="15"/>
  <c r="W123" i="15"/>
  <c r="X123" i="15"/>
  <c r="Y123" i="15"/>
  <c r="Z123" i="15"/>
  <c r="G124" i="15"/>
  <c r="H124" i="15"/>
  <c r="I124" i="15"/>
  <c r="J124" i="15"/>
  <c r="K124" i="15"/>
  <c r="L124" i="15"/>
  <c r="M124" i="15"/>
  <c r="N124" i="15"/>
  <c r="O124" i="15"/>
  <c r="P124" i="15"/>
  <c r="Q124" i="15"/>
  <c r="R124" i="15"/>
  <c r="S124" i="15"/>
  <c r="T124" i="15"/>
  <c r="U124" i="15"/>
  <c r="V124" i="15"/>
  <c r="W124" i="15"/>
  <c r="X124" i="15"/>
  <c r="Y124" i="15"/>
  <c r="Z124" i="15"/>
  <c r="G125" i="15"/>
  <c r="H125" i="15"/>
  <c r="I125" i="15"/>
  <c r="J125" i="15"/>
  <c r="K125" i="15"/>
  <c r="L125" i="15"/>
  <c r="M125" i="15"/>
  <c r="N125" i="15"/>
  <c r="O125" i="15"/>
  <c r="P125" i="15"/>
  <c r="Q125" i="15"/>
  <c r="R125" i="15"/>
  <c r="S125" i="15"/>
  <c r="T125" i="15"/>
  <c r="U125" i="15"/>
  <c r="V125" i="15"/>
  <c r="W125" i="15"/>
  <c r="X125" i="15"/>
  <c r="Y125" i="15"/>
  <c r="Z125" i="15"/>
  <c r="G126" i="15"/>
  <c r="H126" i="15"/>
  <c r="I126" i="15"/>
  <c r="J126" i="15"/>
  <c r="K126" i="15"/>
  <c r="L126" i="15"/>
  <c r="M126" i="15"/>
  <c r="N126" i="15"/>
  <c r="O126" i="15"/>
  <c r="P126" i="15"/>
  <c r="Q126" i="15"/>
  <c r="R126" i="15"/>
  <c r="S126" i="15"/>
  <c r="T126" i="15"/>
  <c r="U126" i="15"/>
  <c r="V126" i="15"/>
  <c r="W126" i="15"/>
  <c r="X126" i="15"/>
  <c r="Y126" i="15"/>
  <c r="Z126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T127" i="15"/>
  <c r="U127" i="15"/>
  <c r="V127" i="15"/>
  <c r="W127" i="15"/>
  <c r="X127" i="15"/>
  <c r="Y127" i="15"/>
  <c r="Z127" i="15"/>
  <c r="G92" i="15"/>
  <c r="H92" i="15"/>
  <c r="I92" i="15"/>
  <c r="J92" i="15"/>
  <c r="K92" i="15"/>
  <c r="L92" i="15"/>
  <c r="M92" i="15"/>
  <c r="N92" i="15"/>
  <c r="O92" i="15"/>
  <c r="P92" i="15"/>
  <c r="Q92" i="15"/>
  <c r="R92" i="15"/>
  <c r="S92" i="15"/>
  <c r="T92" i="15"/>
  <c r="U92" i="15"/>
  <c r="V92" i="15"/>
  <c r="W92" i="15"/>
  <c r="X92" i="15"/>
  <c r="Y92" i="15"/>
  <c r="Z92" i="15"/>
  <c r="G93" i="15"/>
  <c r="H93" i="15"/>
  <c r="I93" i="15"/>
  <c r="J93" i="15"/>
  <c r="K93" i="15"/>
  <c r="L93" i="15"/>
  <c r="M93" i="15"/>
  <c r="N93" i="15"/>
  <c r="O93" i="15"/>
  <c r="P93" i="15"/>
  <c r="Q93" i="15"/>
  <c r="R93" i="15"/>
  <c r="S93" i="15"/>
  <c r="T93" i="15"/>
  <c r="U93" i="15"/>
  <c r="V93" i="15"/>
  <c r="W93" i="15"/>
  <c r="X93" i="15"/>
  <c r="Y93" i="15"/>
  <c r="Z93" i="15"/>
  <c r="G94" i="15"/>
  <c r="H94" i="15"/>
  <c r="I94" i="15"/>
  <c r="J94" i="15"/>
  <c r="K94" i="15"/>
  <c r="L94" i="15"/>
  <c r="M94" i="15"/>
  <c r="N94" i="15"/>
  <c r="O94" i="15"/>
  <c r="AI94" i="15" s="1" a="1"/>
  <c r="AI94" i="15" s="1"/>
  <c r="P94" i="15"/>
  <c r="Q94" i="15"/>
  <c r="R94" i="15"/>
  <c r="S94" i="15"/>
  <c r="T94" i="15"/>
  <c r="U94" i="15"/>
  <c r="V94" i="15"/>
  <c r="W94" i="15"/>
  <c r="X94" i="15"/>
  <c r="Y94" i="15"/>
  <c r="Z94" i="15"/>
  <c r="G95" i="15"/>
  <c r="H95" i="15"/>
  <c r="I95" i="15"/>
  <c r="J95" i="15"/>
  <c r="K95" i="15"/>
  <c r="L95" i="15"/>
  <c r="M95" i="15"/>
  <c r="N95" i="15"/>
  <c r="O95" i="15"/>
  <c r="P95" i="15"/>
  <c r="Q95" i="15"/>
  <c r="R95" i="15"/>
  <c r="S95" i="15"/>
  <c r="T95" i="15"/>
  <c r="U95" i="15"/>
  <c r="V95" i="15"/>
  <c r="W95" i="15"/>
  <c r="X95" i="15"/>
  <c r="Y95" i="15"/>
  <c r="Z95" i="15"/>
  <c r="G96" i="15"/>
  <c r="H96" i="15"/>
  <c r="I96" i="15"/>
  <c r="J96" i="15"/>
  <c r="K96" i="15"/>
  <c r="L96" i="15"/>
  <c r="M96" i="15"/>
  <c r="N96" i="15"/>
  <c r="O96" i="15"/>
  <c r="P96" i="15"/>
  <c r="Q96" i="15"/>
  <c r="R96" i="15"/>
  <c r="S96" i="15"/>
  <c r="T96" i="15"/>
  <c r="U96" i="15"/>
  <c r="V96" i="15"/>
  <c r="W96" i="15"/>
  <c r="X96" i="15"/>
  <c r="Y96" i="15"/>
  <c r="Z96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V97" i="15"/>
  <c r="W97" i="15"/>
  <c r="X97" i="15"/>
  <c r="Y97" i="15"/>
  <c r="Z97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G72" i="15"/>
  <c r="H72" i="15"/>
  <c r="I72" i="15"/>
  <c r="J72" i="15"/>
  <c r="K72" i="15"/>
  <c r="L72" i="15"/>
  <c r="M72" i="15"/>
  <c r="N72" i="15"/>
  <c r="O72" i="15"/>
  <c r="P72" i="15"/>
  <c r="Q72" i="15"/>
  <c r="AK72" i="15" s="1" a="1"/>
  <c r="AK72" i="15" s="1"/>
  <c r="R72" i="15"/>
  <c r="S72" i="15"/>
  <c r="T72" i="15"/>
  <c r="U72" i="15"/>
  <c r="V72" i="15"/>
  <c r="W72" i="15"/>
  <c r="X72" i="15"/>
  <c r="Y72" i="15"/>
  <c r="Z72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Z81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X82" i="15"/>
  <c r="Y82" i="15"/>
  <c r="Z82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T83" i="15"/>
  <c r="U83" i="15"/>
  <c r="V83" i="15"/>
  <c r="W83" i="15"/>
  <c r="X83" i="15"/>
  <c r="Y83" i="15"/>
  <c r="Z83" i="15"/>
  <c r="G84" i="15"/>
  <c r="H84" i="15"/>
  <c r="I84" i="15"/>
  <c r="J84" i="15"/>
  <c r="K84" i="15"/>
  <c r="L84" i="15"/>
  <c r="M84" i="15"/>
  <c r="N84" i="15"/>
  <c r="O84" i="15"/>
  <c r="P84" i="15"/>
  <c r="Q84" i="15"/>
  <c r="R84" i="15"/>
  <c r="S84" i="15"/>
  <c r="T84" i="15"/>
  <c r="U84" i="15"/>
  <c r="V84" i="15"/>
  <c r="W84" i="15"/>
  <c r="X84" i="15"/>
  <c r="Y84" i="15"/>
  <c r="Z84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T85" i="15"/>
  <c r="U85" i="15"/>
  <c r="V85" i="15"/>
  <c r="W85" i="15"/>
  <c r="X85" i="15"/>
  <c r="Y85" i="15"/>
  <c r="Z85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T86" i="15"/>
  <c r="U86" i="15"/>
  <c r="V86" i="15"/>
  <c r="W86" i="15"/>
  <c r="X86" i="15"/>
  <c r="Y86" i="15"/>
  <c r="Z86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T87" i="15"/>
  <c r="U87" i="15"/>
  <c r="V87" i="15"/>
  <c r="W87" i="15"/>
  <c r="X87" i="15"/>
  <c r="Y87" i="15"/>
  <c r="Z87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T88" i="15"/>
  <c r="U88" i="15"/>
  <c r="V88" i="15"/>
  <c r="W88" i="15"/>
  <c r="X88" i="15"/>
  <c r="Y88" i="15"/>
  <c r="Z88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T89" i="15"/>
  <c r="U89" i="15"/>
  <c r="V89" i="15"/>
  <c r="W89" i="15"/>
  <c r="X89" i="15"/>
  <c r="Y89" i="15"/>
  <c r="Z89" i="15"/>
  <c r="G90" i="15"/>
  <c r="H90" i="15"/>
  <c r="I90" i="15"/>
  <c r="J90" i="15"/>
  <c r="K90" i="15"/>
  <c r="L90" i="15"/>
  <c r="M90" i="15"/>
  <c r="N90" i="15"/>
  <c r="O90" i="15"/>
  <c r="P90" i="15"/>
  <c r="Q90" i="15"/>
  <c r="R90" i="15"/>
  <c r="S90" i="15"/>
  <c r="T90" i="15"/>
  <c r="U90" i="15"/>
  <c r="V90" i="15"/>
  <c r="W90" i="15"/>
  <c r="X90" i="15"/>
  <c r="Y90" i="15"/>
  <c r="Z90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Y91" i="15"/>
  <c r="Z91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AN17" i="15" s="1" a="1"/>
  <c r="AN17" i="15" s="1"/>
  <c r="U17" i="15"/>
  <c r="V17" i="15"/>
  <c r="W17" i="15"/>
  <c r="X17" i="15"/>
  <c r="Y17" i="15"/>
  <c r="Z17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G24" i="15"/>
  <c r="H24" i="15"/>
  <c r="I24" i="15"/>
  <c r="J24" i="15"/>
  <c r="AD24" i="15" s="1" a="1"/>
  <c r="AD24" i="15" s="1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T29" i="15" s="1" a="1"/>
  <c r="AT29" i="15" s="1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M8" i="12" a="1"/>
  <c r="M8" i="12" s="1"/>
  <c r="M26" i="12" s="1"/>
  <c r="L8" i="12" a="1"/>
  <c r="L8" i="12" s="1"/>
  <c r="D8" i="12" a="1"/>
  <c r="D8" i="12" s="1"/>
  <c r="L26" i="12" s="1"/>
  <c r="C8" i="12" a="1"/>
  <c r="C8" i="12" s="1"/>
  <c r="C26" i="12" s="1"/>
  <c r="M7" i="12" a="1"/>
  <c r="M7" i="12" s="1"/>
  <c r="M25" i="12" s="1"/>
  <c r="L7" i="12" a="1"/>
  <c r="L7" i="12" s="1"/>
  <c r="D7" i="12" a="1"/>
  <c r="D7" i="12" s="1"/>
  <c r="L25" i="12" s="1"/>
  <c r="C7" i="12" a="1"/>
  <c r="C7" i="12" s="1"/>
  <c r="C25" i="12" s="1"/>
  <c r="M6" i="12" a="1"/>
  <c r="M6" i="12" s="1"/>
  <c r="M24" i="12" s="1"/>
  <c r="L6" i="12" a="1"/>
  <c r="L6" i="12" s="1"/>
  <c r="D6" i="12" a="1"/>
  <c r="D6" i="12" s="1"/>
  <c r="L24" i="12" s="1"/>
  <c r="C6" i="12" a="1"/>
  <c r="C6" i="12" s="1"/>
  <c r="M5" i="12" a="1"/>
  <c r="M5" i="12" s="1"/>
  <c r="M23" i="12" s="1"/>
  <c r="L5" i="12" a="1"/>
  <c r="L5" i="12" s="1"/>
  <c r="D23" i="12" s="1"/>
  <c r="D5" i="12" a="1"/>
  <c r="D5" i="12" s="1"/>
  <c r="L23" i="12" s="1"/>
  <c r="C5" i="12" a="1"/>
  <c r="C5" i="12" s="1"/>
  <c r="C23" i="12" s="1"/>
  <c r="M4" i="12" a="1"/>
  <c r="M4" i="12" s="1"/>
  <c r="M22" i="12" s="1"/>
  <c r="L4" i="12" a="1"/>
  <c r="L4" i="12" s="1"/>
  <c r="D4" i="12" a="1"/>
  <c r="D4" i="12" s="1"/>
  <c r="L22" i="12" s="1"/>
  <c r="C4" i="12" a="1"/>
  <c r="C4" i="12" s="1"/>
  <c r="C22" i="12" s="1"/>
  <c r="M3" i="12" a="1"/>
  <c r="M3" i="12" s="1"/>
  <c r="M21" i="12" s="1"/>
  <c r="L3" i="12" a="1"/>
  <c r="L3" i="12" s="1"/>
  <c r="D21" i="12" s="1"/>
  <c r="D3" i="12" a="1"/>
  <c r="D3" i="12" s="1"/>
  <c r="L21" i="12" s="1"/>
  <c r="C3" i="12" a="1"/>
  <c r="C3" i="12" s="1"/>
  <c r="C21" i="12" s="1"/>
  <c r="O58" i="11" a="1"/>
  <c r="O58" i="11" s="1"/>
  <c r="N58" i="11" a="1"/>
  <c r="N58" i="11" s="1"/>
  <c r="M58" i="11" a="1"/>
  <c r="M58" i="11" s="1"/>
  <c r="L58" i="11" a="1"/>
  <c r="L58" i="11" s="1"/>
  <c r="O57" i="11" a="1"/>
  <c r="O57" i="11" s="1"/>
  <c r="N57" i="11" a="1"/>
  <c r="N57" i="11" s="1"/>
  <c r="M57" i="11" a="1"/>
  <c r="M57" i="11" s="1"/>
  <c r="L57" i="11" a="1"/>
  <c r="L57" i="11" s="1"/>
  <c r="O56" i="11" a="1"/>
  <c r="O56" i="11" s="1"/>
  <c r="N56" i="11" a="1"/>
  <c r="N56" i="11" s="1"/>
  <c r="M56" i="11" a="1"/>
  <c r="M56" i="11" s="1"/>
  <c r="L56" i="11" a="1"/>
  <c r="L56" i="11" s="1"/>
  <c r="O55" i="11" a="1"/>
  <c r="O55" i="11" s="1"/>
  <c r="N55" i="11" a="1"/>
  <c r="N55" i="11" s="1"/>
  <c r="M55" i="11" a="1"/>
  <c r="M55" i="11" s="1"/>
  <c r="L55" i="11" a="1"/>
  <c r="L55" i="11" s="1"/>
  <c r="O54" i="11" a="1"/>
  <c r="O54" i="11" s="1"/>
  <c r="N54" i="11" a="1"/>
  <c r="N54" i="11" s="1"/>
  <c r="M54" i="11" a="1"/>
  <c r="M54" i="11" s="1"/>
  <c r="L54" i="11" a="1"/>
  <c r="L54" i="11" s="1"/>
  <c r="O53" i="11" a="1"/>
  <c r="O53" i="11" s="1"/>
  <c r="N53" i="11" a="1"/>
  <c r="N53" i="11" s="1"/>
  <c r="M53" i="11" a="1"/>
  <c r="M53" i="11" s="1"/>
  <c r="L53" i="11" a="1"/>
  <c r="L53" i="11" s="1"/>
  <c r="O52" i="11" a="1"/>
  <c r="O52" i="11" s="1"/>
  <c r="N52" i="11" a="1"/>
  <c r="N52" i="11" s="1"/>
  <c r="M52" i="11" a="1"/>
  <c r="M52" i="11" s="1"/>
  <c r="L52" i="11" a="1"/>
  <c r="L52" i="11" s="1"/>
  <c r="O51" i="11" a="1"/>
  <c r="O51" i="11" s="1"/>
  <c r="N51" i="11" a="1"/>
  <c r="N51" i="11" s="1"/>
  <c r="M51" i="11" a="1"/>
  <c r="M51" i="11" s="1"/>
  <c r="L51" i="11" a="1"/>
  <c r="L51" i="11" s="1"/>
  <c r="O50" i="11" a="1"/>
  <c r="O50" i="11" s="1"/>
  <c r="N50" i="11" a="1"/>
  <c r="N50" i="11" s="1"/>
  <c r="M50" i="11" a="1"/>
  <c r="M50" i="11" s="1"/>
  <c r="L50" i="11" a="1"/>
  <c r="L50" i="11" s="1"/>
  <c r="F58" i="11" a="1"/>
  <c r="F58" i="11" s="1"/>
  <c r="E58" i="11" a="1"/>
  <c r="E58" i="11" s="1"/>
  <c r="D58" i="11" a="1"/>
  <c r="D58" i="11" s="1"/>
  <c r="C58" i="11" a="1"/>
  <c r="C58" i="11" s="1"/>
  <c r="F57" i="11" a="1"/>
  <c r="F57" i="11" s="1"/>
  <c r="E57" i="11" a="1"/>
  <c r="E57" i="11" s="1"/>
  <c r="D57" i="11" a="1"/>
  <c r="D57" i="11" s="1"/>
  <c r="C57" i="11" a="1"/>
  <c r="C57" i="11" s="1"/>
  <c r="F56" i="11" a="1"/>
  <c r="F56" i="11" s="1"/>
  <c r="E56" i="11" a="1"/>
  <c r="E56" i="11" s="1"/>
  <c r="D56" i="11" a="1"/>
  <c r="D56" i="11" s="1"/>
  <c r="C56" i="11" a="1"/>
  <c r="C56" i="11" s="1"/>
  <c r="F55" i="11" a="1"/>
  <c r="F55" i="11" s="1"/>
  <c r="E55" i="11" a="1"/>
  <c r="E55" i="11" s="1"/>
  <c r="D55" i="11" a="1"/>
  <c r="D55" i="11" s="1"/>
  <c r="C55" i="11" a="1"/>
  <c r="C55" i="11" s="1"/>
  <c r="F54" i="11" a="1"/>
  <c r="F54" i="11" s="1"/>
  <c r="E54" i="11" a="1"/>
  <c r="E54" i="11" s="1"/>
  <c r="D54" i="11" a="1"/>
  <c r="D54" i="11" s="1"/>
  <c r="C54" i="11" a="1"/>
  <c r="C54" i="11" s="1"/>
  <c r="F53" i="11" a="1"/>
  <c r="F53" i="11" s="1"/>
  <c r="E53" i="11" a="1"/>
  <c r="E53" i="11" s="1"/>
  <c r="D53" i="11" a="1"/>
  <c r="D53" i="11" s="1"/>
  <c r="C53" i="11" a="1"/>
  <c r="C53" i="11" s="1"/>
  <c r="F52" i="11" a="1"/>
  <c r="F52" i="11" s="1"/>
  <c r="E52" i="11" a="1"/>
  <c r="E52" i="11" s="1"/>
  <c r="D52" i="11" a="1"/>
  <c r="D52" i="11" s="1"/>
  <c r="C52" i="11" a="1"/>
  <c r="C52" i="11" s="1"/>
  <c r="F51" i="11" a="1"/>
  <c r="F51" i="11" s="1"/>
  <c r="E51" i="11" a="1"/>
  <c r="E51" i="11" s="1"/>
  <c r="D51" i="11" a="1"/>
  <c r="D51" i="11" s="1"/>
  <c r="C51" i="11" a="1"/>
  <c r="C51" i="11" s="1"/>
  <c r="F50" i="11" a="1"/>
  <c r="F50" i="11" s="1"/>
  <c r="E50" i="11" a="1"/>
  <c r="E50" i="11" s="1"/>
  <c r="D50" i="11" a="1"/>
  <c r="D50" i="11" s="1"/>
  <c r="C50" i="11" a="1"/>
  <c r="C50" i="11" s="1"/>
  <c r="M41" i="11"/>
  <c r="L41" i="11"/>
  <c r="K41" i="11"/>
  <c r="J41" i="11"/>
  <c r="M40" i="11"/>
  <c r="L40" i="11"/>
  <c r="K40" i="11"/>
  <c r="J40" i="11"/>
  <c r="M39" i="11"/>
  <c r="L39" i="11"/>
  <c r="K39" i="11"/>
  <c r="J39" i="11"/>
  <c r="M38" i="11"/>
  <c r="L38" i="11"/>
  <c r="K38" i="11"/>
  <c r="J38" i="11"/>
  <c r="M37" i="11"/>
  <c r="L37" i="11"/>
  <c r="K37" i="11"/>
  <c r="J37" i="11"/>
  <c r="M36" i="11"/>
  <c r="L36" i="11"/>
  <c r="K36" i="11"/>
  <c r="J36" i="11"/>
  <c r="M35" i="11"/>
  <c r="L35" i="11"/>
  <c r="K35" i="11"/>
  <c r="J35" i="11"/>
  <c r="M34" i="11"/>
  <c r="L34" i="11"/>
  <c r="K34" i="11"/>
  <c r="J34" i="11"/>
  <c r="M33" i="11"/>
  <c r="L33" i="11"/>
  <c r="K33" i="11"/>
  <c r="J33" i="11"/>
  <c r="F41" i="11"/>
  <c r="E41" i="11"/>
  <c r="D41" i="11"/>
  <c r="C41" i="11"/>
  <c r="F40" i="11"/>
  <c r="E40" i="11"/>
  <c r="D40" i="11"/>
  <c r="C40" i="11"/>
  <c r="F39" i="11"/>
  <c r="E39" i="11"/>
  <c r="D39" i="11"/>
  <c r="C39" i="11"/>
  <c r="F38" i="11"/>
  <c r="E38" i="11"/>
  <c r="D38" i="11"/>
  <c r="C38" i="11"/>
  <c r="F37" i="11"/>
  <c r="E37" i="11"/>
  <c r="D37" i="11"/>
  <c r="C37" i="11"/>
  <c r="F36" i="11"/>
  <c r="E36" i="11"/>
  <c r="D36" i="11"/>
  <c r="C36" i="11"/>
  <c r="F35" i="11"/>
  <c r="E35" i="11"/>
  <c r="D35" i="11"/>
  <c r="C35" i="11"/>
  <c r="F34" i="11"/>
  <c r="E34" i="11"/>
  <c r="D34" i="11"/>
  <c r="C34" i="11"/>
  <c r="F33" i="11"/>
  <c r="E33" i="11"/>
  <c r="D33" i="11"/>
  <c r="C33" i="11"/>
  <c r="M28" i="11" a="1"/>
  <c r="M28" i="11" s="1"/>
  <c r="L28" i="11" a="1"/>
  <c r="L28" i="11" s="1"/>
  <c r="K28" i="11" a="1"/>
  <c r="K28" i="11" s="1"/>
  <c r="J28" i="11" a="1"/>
  <c r="J28" i="11" s="1"/>
  <c r="M27" i="11" a="1"/>
  <c r="M27" i="11" s="1"/>
  <c r="L27" i="11" a="1"/>
  <c r="L27" i="11" s="1"/>
  <c r="K27" i="11" a="1"/>
  <c r="K27" i="11" s="1"/>
  <c r="J27" i="11" a="1"/>
  <c r="J27" i="11" s="1"/>
  <c r="M26" i="11" a="1"/>
  <c r="M26" i="11" s="1"/>
  <c r="L26" i="11" a="1"/>
  <c r="L26" i="11" s="1"/>
  <c r="K26" i="11" a="1"/>
  <c r="K26" i="11" s="1"/>
  <c r="J26" i="11" a="1"/>
  <c r="J26" i="11" s="1"/>
  <c r="M25" i="11" a="1"/>
  <c r="M25" i="11" s="1"/>
  <c r="L25" i="11" a="1"/>
  <c r="L25" i="11" s="1"/>
  <c r="K25" i="11" a="1"/>
  <c r="K25" i="11" s="1"/>
  <c r="J25" i="11" a="1"/>
  <c r="J25" i="11" s="1"/>
  <c r="M24" i="11" a="1"/>
  <c r="M24" i="11" s="1"/>
  <c r="L24" i="11" a="1"/>
  <c r="L24" i="11" s="1"/>
  <c r="K24" i="11" a="1"/>
  <c r="K24" i="11" s="1"/>
  <c r="J24" i="11" a="1"/>
  <c r="J24" i="11" s="1"/>
  <c r="M23" i="11" a="1"/>
  <c r="M23" i="11" s="1"/>
  <c r="L23" i="11" a="1"/>
  <c r="L23" i="11" s="1"/>
  <c r="K23" i="11" a="1"/>
  <c r="K23" i="11" s="1"/>
  <c r="J23" i="11" a="1"/>
  <c r="J23" i="11" s="1"/>
  <c r="M22" i="11" a="1"/>
  <c r="M22" i="11" s="1"/>
  <c r="L22" i="11" a="1"/>
  <c r="L22" i="11" s="1"/>
  <c r="K22" i="11" a="1"/>
  <c r="K22" i="11" s="1"/>
  <c r="J22" i="11" a="1"/>
  <c r="J22" i="11" s="1"/>
  <c r="M21" i="11" a="1"/>
  <c r="M21" i="11" s="1"/>
  <c r="L21" i="11" a="1"/>
  <c r="L21" i="11" s="1"/>
  <c r="K21" i="11" a="1"/>
  <c r="K21" i="11" s="1"/>
  <c r="J21" i="11" a="1"/>
  <c r="J21" i="11" s="1"/>
  <c r="M20" i="11" a="1"/>
  <c r="M20" i="11" s="1"/>
  <c r="L20" i="11" a="1"/>
  <c r="L20" i="11" s="1"/>
  <c r="K20" i="11" a="1"/>
  <c r="K20" i="11" s="1"/>
  <c r="J20" i="11" a="1"/>
  <c r="J20" i="11" s="1"/>
  <c r="F28" i="11" a="1"/>
  <c r="F28" i="11" s="1"/>
  <c r="E28" i="11" a="1"/>
  <c r="E28" i="11" s="1"/>
  <c r="D28" i="11" a="1"/>
  <c r="D28" i="11" s="1"/>
  <c r="C28" i="11" a="1"/>
  <c r="C28" i="11" s="1"/>
  <c r="F27" i="11" a="1"/>
  <c r="F27" i="11" s="1"/>
  <c r="E27" i="11" a="1"/>
  <c r="E27" i="11" s="1"/>
  <c r="D27" i="11" a="1"/>
  <c r="D27" i="11" s="1"/>
  <c r="C27" i="11" a="1"/>
  <c r="C27" i="11" s="1"/>
  <c r="F26" i="11" a="1"/>
  <c r="F26" i="11" s="1"/>
  <c r="E26" i="11" a="1"/>
  <c r="E26" i="11" s="1"/>
  <c r="D26" i="11" a="1"/>
  <c r="D26" i="11" s="1"/>
  <c r="C26" i="11" a="1"/>
  <c r="C26" i="11" s="1"/>
  <c r="F25" i="11" a="1"/>
  <c r="F25" i="11" s="1"/>
  <c r="E25" i="11" a="1"/>
  <c r="E25" i="11" s="1"/>
  <c r="D25" i="11" a="1"/>
  <c r="D25" i="11" s="1"/>
  <c r="C25" i="11" a="1"/>
  <c r="C25" i="11" s="1"/>
  <c r="F24" i="11" a="1"/>
  <c r="F24" i="11" s="1"/>
  <c r="E24" i="11" a="1"/>
  <c r="E24" i="11" s="1"/>
  <c r="D24" i="11" a="1"/>
  <c r="D24" i="11" s="1"/>
  <c r="C24" i="11" a="1"/>
  <c r="C24" i="11" s="1"/>
  <c r="F23" i="11" a="1"/>
  <c r="F23" i="11" s="1"/>
  <c r="E23" i="11" a="1"/>
  <c r="E23" i="11" s="1"/>
  <c r="D23" i="11" a="1"/>
  <c r="D23" i="11" s="1"/>
  <c r="C23" i="11" a="1"/>
  <c r="C23" i="11" s="1"/>
  <c r="F22" i="11" a="1"/>
  <c r="F22" i="11" s="1"/>
  <c r="E22" i="11" a="1"/>
  <c r="E22" i="11" s="1"/>
  <c r="D22" i="11" a="1"/>
  <c r="D22" i="11" s="1"/>
  <c r="C22" i="11" a="1"/>
  <c r="C22" i="11" s="1"/>
  <c r="F21" i="11" a="1"/>
  <c r="F21" i="11" s="1"/>
  <c r="E21" i="11" a="1"/>
  <c r="E21" i="11" s="1"/>
  <c r="D21" i="11" a="1"/>
  <c r="D21" i="11" s="1"/>
  <c r="C21" i="11" a="1"/>
  <c r="C21" i="11" s="1"/>
  <c r="F20" i="11" a="1"/>
  <c r="F20" i="11" s="1"/>
  <c r="E20" i="11" a="1"/>
  <c r="E20" i="11" s="1"/>
  <c r="D20" i="11" a="1"/>
  <c r="D20" i="11" s="1"/>
  <c r="C20" i="11" a="1"/>
  <c r="C20" i="11" s="1"/>
  <c r="M14" i="11" a="1"/>
  <c r="M14" i="11" s="1"/>
  <c r="L14" i="11" a="1"/>
  <c r="L14" i="11" s="1"/>
  <c r="K14" i="11" a="1"/>
  <c r="K14" i="11" s="1"/>
  <c r="J14" i="11" a="1"/>
  <c r="J14" i="11" s="1"/>
  <c r="M13" i="11" a="1"/>
  <c r="M13" i="11" s="1"/>
  <c r="L13" i="11" a="1"/>
  <c r="L13" i="11" s="1"/>
  <c r="K13" i="11" a="1"/>
  <c r="K13" i="11" s="1"/>
  <c r="J13" i="11" a="1"/>
  <c r="J13" i="11" s="1"/>
  <c r="M12" i="11" a="1"/>
  <c r="M12" i="11" s="1"/>
  <c r="L12" i="11" a="1"/>
  <c r="L12" i="11" s="1"/>
  <c r="K12" i="11" a="1"/>
  <c r="K12" i="11" s="1"/>
  <c r="J12" i="11" a="1"/>
  <c r="J12" i="11" s="1"/>
  <c r="M11" i="11" a="1"/>
  <c r="M11" i="11" s="1"/>
  <c r="L11" i="11" a="1"/>
  <c r="L11" i="11" s="1"/>
  <c r="K11" i="11" a="1"/>
  <c r="K11" i="11" s="1"/>
  <c r="J11" i="11" a="1"/>
  <c r="J11" i="11" s="1"/>
  <c r="M10" i="11" a="1"/>
  <c r="M10" i="11" s="1"/>
  <c r="L10" i="11" a="1"/>
  <c r="L10" i="11" s="1"/>
  <c r="K10" i="11" a="1"/>
  <c r="K10" i="11" s="1"/>
  <c r="J10" i="11" a="1"/>
  <c r="J10" i="11" s="1"/>
  <c r="M9" i="11" a="1"/>
  <c r="M9" i="11" s="1"/>
  <c r="L9" i="11" a="1"/>
  <c r="L9" i="11" s="1"/>
  <c r="K9" i="11" a="1"/>
  <c r="K9" i="11" s="1"/>
  <c r="J9" i="11" a="1"/>
  <c r="J9" i="11" s="1"/>
  <c r="M8" i="11" a="1"/>
  <c r="M8" i="11" s="1"/>
  <c r="L8" i="11" a="1"/>
  <c r="L8" i="11" s="1"/>
  <c r="K8" i="11" a="1"/>
  <c r="K8" i="11" s="1"/>
  <c r="J8" i="11" a="1"/>
  <c r="J8" i="11" s="1"/>
  <c r="M7" i="11" a="1"/>
  <c r="M7" i="11" s="1"/>
  <c r="L7" i="11" a="1"/>
  <c r="L7" i="11" s="1"/>
  <c r="K7" i="11" a="1"/>
  <c r="K7" i="11" s="1"/>
  <c r="J7" i="11" a="1"/>
  <c r="J7" i="11" s="1"/>
  <c r="M6" i="11" a="1"/>
  <c r="M6" i="11" s="1"/>
  <c r="L6" i="11" a="1"/>
  <c r="L6" i="11" s="1"/>
  <c r="K6" i="11" a="1"/>
  <c r="K6" i="11" s="1"/>
  <c r="J6" i="11" a="1"/>
  <c r="J6" i="11" s="1"/>
  <c r="F14" i="11" a="1"/>
  <c r="F14" i="11" s="1"/>
  <c r="E14" i="11" a="1"/>
  <c r="E14" i="11" s="1"/>
  <c r="D14" i="11" a="1"/>
  <c r="D14" i="11" s="1"/>
  <c r="C14" i="11" a="1"/>
  <c r="C14" i="11" s="1"/>
  <c r="F13" i="11" a="1"/>
  <c r="F13" i="11" s="1"/>
  <c r="E13" i="11" a="1"/>
  <c r="E13" i="11" s="1"/>
  <c r="D13" i="11" a="1"/>
  <c r="D13" i="11" s="1"/>
  <c r="C13" i="11" a="1"/>
  <c r="C13" i="11" s="1"/>
  <c r="F12" i="11" a="1"/>
  <c r="F12" i="11" s="1"/>
  <c r="E12" i="11" a="1"/>
  <c r="E12" i="11" s="1"/>
  <c r="D12" i="11" a="1"/>
  <c r="D12" i="11" s="1"/>
  <c r="C12" i="11" a="1"/>
  <c r="C12" i="11" s="1"/>
  <c r="F11" i="11" a="1"/>
  <c r="F11" i="11" s="1"/>
  <c r="E11" i="11" a="1"/>
  <c r="E11" i="11" s="1"/>
  <c r="D11" i="11" a="1"/>
  <c r="D11" i="11" s="1"/>
  <c r="C11" i="11" a="1"/>
  <c r="C11" i="11" s="1"/>
  <c r="F10" i="11" a="1"/>
  <c r="F10" i="11" s="1"/>
  <c r="E10" i="11" a="1"/>
  <c r="E10" i="11" s="1"/>
  <c r="D10" i="11" a="1"/>
  <c r="D10" i="11" s="1"/>
  <c r="C10" i="11" a="1"/>
  <c r="C10" i="11" s="1"/>
  <c r="F9" i="11" a="1"/>
  <c r="F9" i="11" s="1"/>
  <c r="E9" i="11" a="1"/>
  <c r="E9" i="11" s="1"/>
  <c r="D9" i="11" a="1"/>
  <c r="D9" i="11" s="1"/>
  <c r="C9" i="11" a="1"/>
  <c r="C9" i="11" s="1"/>
  <c r="F8" i="11" a="1"/>
  <c r="F8" i="11" s="1"/>
  <c r="E8" i="11" a="1"/>
  <c r="E8" i="11" s="1"/>
  <c r="D8" i="11" a="1"/>
  <c r="D8" i="11" s="1"/>
  <c r="C8" i="11" a="1"/>
  <c r="C8" i="11" s="1"/>
  <c r="F7" i="11" a="1"/>
  <c r="F7" i="11" s="1"/>
  <c r="E7" i="11" a="1"/>
  <c r="E7" i="11" s="1"/>
  <c r="D7" i="11" a="1"/>
  <c r="D7" i="11" s="1"/>
  <c r="C7" i="11" a="1"/>
  <c r="C7" i="11" s="1"/>
  <c r="F6" i="11" a="1"/>
  <c r="F6" i="11" s="1"/>
  <c r="E6" i="11" a="1"/>
  <c r="E6" i="11" s="1"/>
  <c r="D6" i="11" a="1"/>
  <c r="D6" i="11" s="1"/>
  <c r="C6" i="11" a="1"/>
  <c r="C6" i="11" s="1"/>
  <c r="AL315" i="17" l="1" a="1"/>
  <c r="AL315" i="17" s="1"/>
  <c r="AE247" i="17" a="1"/>
  <c r="AE247" i="17" s="1"/>
  <c r="AN108" i="17" a="1"/>
  <c r="AN108" i="17" s="1"/>
  <c r="AJ239" i="17" a="1"/>
  <c r="AJ239" i="17" s="1"/>
  <c r="AD134" i="17" a="1"/>
  <c r="AD134" i="17" s="1"/>
  <c r="Q51" i="11"/>
  <c r="AK220" i="17" a="1"/>
  <c r="AK220" i="17" s="1"/>
  <c r="AQ213" i="17" a="1"/>
  <c r="AQ213" i="17" s="1"/>
  <c r="J42" i="11"/>
  <c r="G53" i="11"/>
  <c r="G57" i="11"/>
  <c r="Q52" i="11"/>
  <c r="Q56" i="11"/>
  <c r="AS176" i="17" a="1"/>
  <c r="AS176" i="17" s="1"/>
  <c r="AJ200" i="17" a="1"/>
  <c r="AJ200" i="17" s="1"/>
  <c r="AA324" i="17" a="1"/>
  <c r="AA324" i="17" s="1"/>
  <c r="AD305" i="17" a="1"/>
  <c r="AD305" i="17" s="1"/>
  <c r="AQ297" i="17" a="1"/>
  <c r="AQ297" i="17" s="1"/>
  <c r="AS290" i="17" a="1"/>
  <c r="AS290" i="17" s="1"/>
  <c r="AO287" i="17" a="1"/>
  <c r="AO287" i="17" s="1"/>
  <c r="AQ187" i="17" a="1"/>
  <c r="AQ187" i="17" s="1"/>
  <c r="AP230" i="17" a="1"/>
  <c r="AP230" i="17" s="1"/>
  <c r="AW258" i="17"/>
  <c r="AF312" i="17" a="1"/>
  <c r="AF312" i="17" s="1"/>
  <c r="AM311" i="17" a="1"/>
  <c r="AM311" i="17" s="1"/>
  <c r="AQ310" i="17" a="1"/>
  <c r="AQ310" i="17" s="1"/>
  <c r="AO121" i="17" a="1"/>
  <c r="AO121" i="17" s="1"/>
  <c r="AL110" i="17" a="1"/>
  <c r="AL110" i="17" s="1"/>
  <c r="AD97" i="17" a="1"/>
  <c r="AD97" i="17" s="1"/>
  <c r="AO173" i="17" a="1"/>
  <c r="AO173" i="17" s="1"/>
  <c r="AR99" i="17" a="1"/>
  <c r="AR99" i="17" s="1"/>
  <c r="AO226" i="17" a="1"/>
  <c r="AO226" i="17" s="1"/>
  <c r="AK77" i="17" a="1"/>
  <c r="AK77" i="17" s="1"/>
  <c r="AH239" i="17" a="1"/>
  <c r="AH239" i="17" s="1"/>
  <c r="AF251" i="17" a="1"/>
  <c r="AF251" i="17" s="1"/>
  <c r="AQ55" i="17" a="1"/>
  <c r="AQ55" i="17" s="1"/>
  <c r="AS131" i="17" a="1"/>
  <c r="AS131" i="17" s="1"/>
  <c r="AS26" i="17" a="1"/>
  <c r="AS26" i="17" s="1"/>
  <c r="AQ17" i="17" a="1"/>
  <c r="AQ17" i="17" s="1"/>
  <c r="AO7" i="17" a="1"/>
  <c r="AO7" i="17" s="1"/>
  <c r="AN168" i="17" a="1"/>
  <c r="AN168" i="17" s="1"/>
  <c r="AA218" i="17" a="1"/>
  <c r="AA218" i="17" s="1"/>
  <c r="AA213" i="17" a="1"/>
  <c r="AA213" i="17" s="1"/>
  <c r="AR210" i="17" a="1"/>
  <c r="AR210" i="17" s="1"/>
  <c r="AQ104" i="17" a="1"/>
  <c r="AQ104" i="17" s="1"/>
  <c r="AV100" i="17"/>
  <c r="AE189" i="17" a="1"/>
  <c r="AE189" i="17" s="1"/>
  <c r="AV165" i="17"/>
  <c r="AV214" i="17"/>
  <c r="AE206" i="17" a="1"/>
  <c r="AE206" i="17" s="1"/>
  <c r="AM292" i="17" a="1"/>
  <c r="AM292" i="17" s="1"/>
  <c r="AQ291" i="17" a="1"/>
  <c r="AQ291" i="17" s="1"/>
  <c r="AQ317" i="17" a="1"/>
  <c r="AQ317" i="17" s="1"/>
  <c r="AJ315" i="17" a="1"/>
  <c r="AJ315" i="17" s="1"/>
  <c r="AB75" i="17" a="1"/>
  <c r="AB75" i="17" s="1"/>
  <c r="AJ112" i="17" a="1"/>
  <c r="AJ112" i="17" s="1"/>
  <c r="AB111" i="17" a="1"/>
  <c r="AB111" i="17" s="1"/>
  <c r="AS99" i="17" a="1"/>
  <c r="AS99" i="17" s="1"/>
  <c r="AT154" i="17" a="1"/>
  <c r="AT154" i="17" s="1"/>
  <c r="AE211" i="17" a="1"/>
  <c r="AE211" i="17" s="1"/>
  <c r="AJ301" i="17" a="1"/>
  <c r="AJ301" i="17" s="1"/>
  <c r="AL296" i="17" a="1"/>
  <c r="AL296" i="17" s="1"/>
  <c r="AT290" i="17" a="1"/>
  <c r="AT290" i="17" s="1"/>
  <c r="AC290" i="17" a="1"/>
  <c r="AC290" i="17" s="1"/>
  <c r="AD177" i="17" a="1"/>
  <c r="AD177" i="17" s="1"/>
  <c r="AJ86" i="17" a="1"/>
  <c r="AJ86" i="17" s="1"/>
  <c r="AJ55" i="17" a="1"/>
  <c r="AJ55" i="17" s="1"/>
  <c r="AC43" i="17" a="1"/>
  <c r="AC43" i="17" s="1"/>
  <c r="AE39" i="17" a="1"/>
  <c r="AE39" i="17" s="1"/>
  <c r="AG39" i="17" a="1"/>
  <c r="AG39" i="17" s="1"/>
  <c r="AK91" i="17" a="1"/>
  <c r="AK91" i="17" s="1"/>
  <c r="AP66" i="17" a="1"/>
  <c r="AP66" i="17" s="1"/>
  <c r="AO274" i="17" a="1"/>
  <c r="AO274" i="17" s="1"/>
  <c r="AC273" i="17" a="1"/>
  <c r="AC273" i="17" s="1"/>
  <c r="AS261" i="17" a="1"/>
  <c r="AS261" i="17" s="1"/>
  <c r="AH17" i="17" a="1"/>
  <c r="AH17" i="17" s="1"/>
  <c r="AU78" i="17"/>
  <c r="D87" i="16" s="1"/>
  <c r="AT131" i="17" a="1"/>
  <c r="AT131" i="17" s="1"/>
  <c r="AN226" i="17" a="1"/>
  <c r="AN226" i="17" s="1"/>
  <c r="AK313" i="17" a="1"/>
  <c r="AK313" i="17" s="1"/>
  <c r="AU26" i="17"/>
  <c r="D31" i="16" s="1"/>
  <c r="AK84" i="17" a="1"/>
  <c r="AK84" i="17" s="1"/>
  <c r="AC131" i="17" a="1"/>
  <c r="AC131" i="17" s="1"/>
  <c r="AR160" i="17" a="1"/>
  <c r="AR160" i="17" s="1"/>
  <c r="AW237" i="17"/>
  <c r="AA227" i="17" a="1"/>
  <c r="AA227" i="17" s="1"/>
  <c r="AA217" i="17" a="1"/>
  <c r="AA217" i="17" s="1"/>
  <c r="AC302" i="17" a="1"/>
  <c r="AC302" i="17" s="1"/>
  <c r="AH35" i="17" a="1"/>
  <c r="AH35" i="17" s="1"/>
  <c r="AK322" i="17" a="1"/>
  <c r="AK322" i="17" s="1"/>
  <c r="AU27" i="17"/>
  <c r="D32" i="16" s="1"/>
  <c r="AN43" i="17" a="1"/>
  <c r="AN43" i="17" s="1"/>
  <c r="AA160" i="17" a="1"/>
  <c r="AA160" i="17" s="1"/>
  <c r="AQ156" i="17" a="1"/>
  <c r="AQ156" i="17" s="1"/>
  <c r="AP233" i="17" a="1"/>
  <c r="AP233" i="17" s="1"/>
  <c r="AG212" i="17" a="1"/>
  <c r="AG212" i="17" s="1"/>
  <c r="AG162" i="17" a="1"/>
  <c r="AG162" i="17" s="1"/>
  <c r="AQ302" i="17" a="1"/>
  <c r="AQ302" i="17" s="1"/>
  <c r="AS194" i="15" a="1"/>
  <c r="AS194" i="15" s="1"/>
  <c r="AW282" i="15"/>
  <c r="AJ54" i="17" a="1"/>
  <c r="AJ54" i="17" s="1"/>
  <c r="AK50" i="17" a="1"/>
  <c r="AK50" i="17" s="1"/>
  <c r="AE78" i="17" a="1"/>
  <c r="AE78" i="17" s="1"/>
  <c r="AH128" i="17" a="1"/>
  <c r="AH128" i="17" s="1"/>
  <c r="AJ246" i="17" a="1"/>
  <c r="AJ246" i="17" s="1"/>
  <c r="AK234" i="17" a="1"/>
  <c r="AK234" i="17" s="1"/>
  <c r="AH125" i="17" a="1"/>
  <c r="AH125" i="17" s="1"/>
  <c r="AA244" i="17" a="1"/>
  <c r="AA244" i="17" s="1"/>
  <c r="AF279" i="17" a="1"/>
  <c r="AF279" i="17" s="1"/>
  <c r="AF255" i="17" a="1"/>
  <c r="AF255" i="17" s="1"/>
  <c r="AT144" i="17" a="1"/>
  <c r="AT144" i="17" s="1"/>
  <c r="AR142" i="17" a="1"/>
  <c r="AR142" i="17" s="1"/>
  <c r="AL139" i="17" a="1"/>
  <c r="AL139" i="17" s="1"/>
  <c r="AF237" i="17" a="1"/>
  <c r="AF237" i="17" s="1"/>
  <c r="AI266" i="17" a="1"/>
  <c r="AI266" i="17" s="1"/>
  <c r="AQ4" i="17" a="1"/>
  <c r="AQ4" i="17" s="1"/>
  <c r="AO48" i="17" a="1"/>
  <c r="AO48" i="17" s="1"/>
  <c r="AS113" i="17" a="1"/>
  <c r="AS113" i="17" s="1"/>
  <c r="AB150" i="17" a="1"/>
  <c r="AB150" i="17" s="1"/>
  <c r="AJ162" i="17" a="1"/>
  <c r="AJ162" i="17" s="1"/>
  <c r="AQ246" i="17" a="1"/>
  <c r="AQ246" i="17" s="1"/>
  <c r="AL233" i="17" a="1"/>
  <c r="AL233" i="17" s="1"/>
  <c r="AE121" i="17" a="1"/>
  <c r="AE121" i="17" s="1"/>
  <c r="AL147" i="17" a="1"/>
  <c r="AL147" i="17" s="1"/>
  <c r="AI128" i="17" a="1"/>
  <c r="AI128" i="17" s="1"/>
  <c r="AM252" i="17" a="1"/>
  <c r="AM252" i="17" s="1"/>
  <c r="AK108" i="17" a="1"/>
  <c r="AK108" i="17" s="1"/>
  <c r="AK147" i="17" a="1"/>
  <c r="AK147" i="17" s="1"/>
  <c r="AL200" i="17" a="1"/>
  <c r="AL200" i="17" s="1"/>
  <c r="AB198" i="17" a="1"/>
  <c r="AB198" i="17" s="1"/>
  <c r="AL265" i="15" a="1"/>
  <c r="AL265" i="15" s="1"/>
  <c r="AM10" i="17" a="1"/>
  <c r="AM10" i="17" s="1"/>
  <c r="AU59" i="17"/>
  <c r="D68" i="16" s="1"/>
  <c r="AW82" i="17"/>
  <c r="AF78" i="17" a="1"/>
  <c r="AF78" i="17" s="1"/>
  <c r="AG66" i="17" a="1"/>
  <c r="AG66" i="17" s="1"/>
  <c r="AD115" i="17" a="1"/>
  <c r="AD115" i="17" s="1"/>
  <c r="AI98" i="17" a="1"/>
  <c r="AI98" i="17" s="1"/>
  <c r="AR97" i="17" a="1"/>
  <c r="AR97" i="17" s="1"/>
  <c r="AQ97" i="17" a="1"/>
  <c r="AQ97" i="17" s="1"/>
  <c r="AW131" i="17"/>
  <c r="AI163" i="17" a="1"/>
  <c r="AI163" i="17" s="1"/>
  <c r="AJ158" i="17" a="1"/>
  <c r="AJ158" i="17" s="1"/>
  <c r="AI212" i="17" a="1"/>
  <c r="AI212" i="17" s="1"/>
  <c r="AO210" i="17" a="1"/>
  <c r="AO210" i="17" s="1"/>
  <c r="AC201" i="17" a="1"/>
  <c r="AC201" i="17" s="1"/>
  <c r="AL241" i="17" a="1"/>
  <c r="AL241" i="17" s="1"/>
  <c r="AN273" i="17" a="1"/>
  <c r="AN273" i="17" s="1"/>
  <c r="AB257" i="17" a="1"/>
  <c r="AB257" i="17" s="1"/>
  <c r="AP5" i="17" a="1"/>
  <c r="AP5" i="17" s="1"/>
  <c r="AH61" i="17" a="1"/>
  <c r="AH61" i="17" s="1"/>
  <c r="AU36" i="17"/>
  <c r="D41" i="16" s="1"/>
  <c r="AG32" i="17" a="1"/>
  <c r="AG32" i="17" s="1"/>
  <c r="AE66" i="17" a="1"/>
  <c r="AE66" i="17" s="1"/>
  <c r="AM112" i="17" a="1"/>
  <c r="AM112" i="17" s="1"/>
  <c r="AA102" i="17" a="1"/>
  <c r="AA102" i="17" s="1"/>
  <c r="AN99" i="17" a="1"/>
  <c r="AN99" i="17" s="1"/>
  <c r="AA147" i="17" a="1"/>
  <c r="AA147" i="17" s="1"/>
  <c r="AN136" i="17" a="1"/>
  <c r="AN136" i="17" s="1"/>
  <c r="AQ126" i="17" a="1"/>
  <c r="AQ126" i="17" s="1"/>
  <c r="AQ160" i="17" a="1"/>
  <c r="AQ160" i="17" s="1"/>
  <c r="AE157" i="17" a="1"/>
  <c r="AE157" i="17" s="1"/>
  <c r="AR191" i="17" a="1"/>
  <c r="AR191" i="17" s="1"/>
  <c r="AR208" i="17" a="1"/>
  <c r="AR208" i="17" s="1"/>
  <c r="AO203" i="17" a="1"/>
  <c r="AO203" i="17" s="1"/>
  <c r="AN252" i="17" a="1"/>
  <c r="AN252" i="17" s="1"/>
  <c r="AM243" i="17" a="1"/>
  <c r="AM243" i="17" s="1"/>
  <c r="AQ239" i="17" a="1"/>
  <c r="AQ239" i="17" s="1"/>
  <c r="AG230" i="17" a="1"/>
  <c r="AG230" i="17" s="1"/>
  <c r="AO273" i="17" a="1"/>
  <c r="AO273" i="17" s="1"/>
  <c r="AI258" i="17" a="1"/>
  <c r="AI258" i="17" s="1"/>
  <c r="AU308" i="17"/>
  <c r="D333" i="16" s="1"/>
  <c r="AI287" i="17" a="1"/>
  <c r="AI287" i="17" s="1"/>
  <c r="AS316" i="17" a="1"/>
  <c r="AS316" i="17" s="1"/>
  <c r="AL108" i="17" a="1"/>
  <c r="AL108" i="17" s="1"/>
  <c r="AR141" i="17" a="1"/>
  <c r="AR141" i="17" s="1"/>
  <c r="AI184" i="17" a="1"/>
  <c r="AI184" i="17" s="1"/>
  <c r="AB243" i="17" a="1"/>
  <c r="AB243" i="17" s="1"/>
  <c r="AQ268" i="17" a="1"/>
  <c r="AQ268" i="17" s="1"/>
  <c r="AL325" i="17" a="1"/>
  <c r="AL325" i="17" s="1"/>
  <c r="AG8" i="17" a="1"/>
  <c r="AG8" i="17" s="1"/>
  <c r="AT41" i="17" a="1"/>
  <c r="AT41" i="17" s="1"/>
  <c r="AE74" i="17" a="1"/>
  <c r="AE74" i="17" s="1"/>
  <c r="AL122" i="17" a="1"/>
  <c r="AL122" i="17" s="1"/>
  <c r="AQ165" i="17" a="1"/>
  <c r="AQ165" i="17" s="1"/>
  <c r="AI14" i="17" a="1"/>
  <c r="AI14" i="17" s="1"/>
  <c r="AE41" i="17" a="1"/>
  <c r="AE41" i="17" s="1"/>
  <c r="AM138" i="17" a="1"/>
  <c r="AM138" i="17" s="1"/>
  <c r="AI158" i="17" a="1"/>
  <c r="AI158" i="17" s="1"/>
  <c r="AO168" i="17" a="1"/>
  <c r="AO168" i="17" s="1"/>
  <c r="AP199" i="17" a="1"/>
  <c r="AP199" i="17" s="1"/>
  <c r="AR239" i="17" a="1"/>
  <c r="AR239" i="17" s="1"/>
  <c r="AL279" i="17" a="1"/>
  <c r="AL279" i="17" s="1"/>
  <c r="AE319" i="17" a="1"/>
  <c r="AE319" i="17" s="1"/>
  <c r="AH16" i="17" a="1"/>
  <c r="AH16" i="17" s="1"/>
  <c r="AP49" i="17" a="1"/>
  <c r="AP49" i="17" s="1"/>
  <c r="AD69" i="17" a="1"/>
  <c r="AD69" i="17" s="1"/>
  <c r="AJ120" i="17" a="1"/>
  <c r="AJ120" i="17" s="1"/>
  <c r="AK111" i="17" a="1"/>
  <c r="AK111" i="17" s="1"/>
  <c r="AK143" i="17" a="1"/>
  <c r="AK143" i="17" s="1"/>
  <c r="AR161" i="17" a="1"/>
  <c r="AR161" i="17" s="1"/>
  <c r="AU158" i="17"/>
  <c r="D171" i="16" s="1"/>
  <c r="AQ153" i="17" a="1"/>
  <c r="AQ153" i="17" s="1"/>
  <c r="AN173" i="17" a="1"/>
  <c r="AN173" i="17" s="1"/>
  <c r="AJ166" i="17" a="1"/>
  <c r="AJ166" i="17" s="1"/>
  <c r="AL220" i="17" a="1"/>
  <c r="AL220" i="17" s="1"/>
  <c r="AN206" i="17" a="1"/>
  <c r="AN206" i="17" s="1"/>
  <c r="AP205" i="17" a="1"/>
  <c r="AP205" i="17" s="1"/>
  <c r="AI201" i="17" a="1"/>
  <c r="AI201" i="17" s="1"/>
  <c r="AH197" i="17" a="1"/>
  <c r="AH197" i="17" s="1"/>
  <c r="AH237" i="17" a="1"/>
  <c r="AH237" i="17" s="1"/>
  <c r="AN280" i="17" a="1"/>
  <c r="AN280" i="17" s="1"/>
  <c r="AS275" i="17" a="1"/>
  <c r="AS275" i="17" s="1"/>
  <c r="AK269" i="17" a="1"/>
  <c r="AK269" i="17" s="1"/>
  <c r="AR259" i="17" a="1"/>
  <c r="AR259" i="17" s="1"/>
  <c r="AR304" i="17" a="1"/>
  <c r="AR304" i="17" s="1"/>
  <c r="AN302" i="17" a="1"/>
  <c r="AN302" i="17" s="1"/>
  <c r="AT288" i="17" a="1"/>
  <c r="AT288" i="17" s="1"/>
  <c r="AH285" i="17" a="1"/>
  <c r="AH285" i="17" s="1"/>
  <c r="AH322" i="17" a="1"/>
  <c r="AH322" i="17" s="1"/>
  <c r="AJ321" i="17" a="1"/>
  <c r="AJ321" i="17" s="1"/>
  <c r="AN316" i="17" a="1"/>
  <c r="AN316" i="17" s="1"/>
  <c r="AW241" i="15"/>
  <c r="AJ270" i="15" a="1"/>
  <c r="AJ270" i="15" s="1"/>
  <c r="AG324" i="15" a="1"/>
  <c r="AG324" i="15" s="1"/>
  <c r="AP27" i="17" a="1"/>
  <c r="AP27" i="17" s="1"/>
  <c r="AS17" i="17" a="1"/>
  <c r="AS17" i="17" s="1"/>
  <c r="AU81" i="17"/>
  <c r="D90" i="16" s="1"/>
  <c r="AR77" i="17" a="1"/>
  <c r="AR77" i="17" s="1"/>
  <c r="AE69" i="17" a="1"/>
  <c r="AE69" i="17" s="1"/>
  <c r="AA151" i="17" a="1"/>
  <c r="AA151" i="17" s="1"/>
  <c r="AG128" i="17" a="1"/>
  <c r="AG128" i="17" s="1"/>
  <c r="AE124" i="17" a="1"/>
  <c r="AE124" i="17" s="1"/>
  <c r="AD123" i="17" a="1"/>
  <c r="AD123" i="17" s="1"/>
  <c r="AU162" i="17"/>
  <c r="D175" i="16" s="1"/>
  <c r="AB160" i="17" a="1"/>
  <c r="AB160" i="17" s="1"/>
  <c r="AP156" i="17" a="1"/>
  <c r="AP156" i="17" s="1"/>
  <c r="AB154" i="17" a="1"/>
  <c r="AB154" i="17" s="1"/>
  <c r="AP153" i="17" a="1"/>
  <c r="AP153" i="17" s="1"/>
  <c r="AE183" i="17" a="1"/>
  <c r="AE183" i="17" s="1"/>
  <c r="AR179" i="17" a="1"/>
  <c r="AR179" i="17" s="1"/>
  <c r="AI170" i="17" a="1"/>
  <c r="AI170" i="17" s="1"/>
  <c r="AA164" i="17" a="1"/>
  <c r="AA164" i="17" s="1"/>
  <c r="AM221" i="17" a="1"/>
  <c r="AM221" i="17" s="1"/>
  <c r="AW204" i="17"/>
  <c r="AM305" i="17" a="1"/>
  <c r="AM305" i="17" s="1"/>
  <c r="AS288" i="17" a="1"/>
  <c r="AS288" i="17" s="1"/>
  <c r="AI321" i="17" a="1"/>
  <c r="AI321" i="17" s="1"/>
  <c r="AF49" i="17" a="1"/>
  <c r="AF49" i="17" s="1"/>
  <c r="AL119" i="17" a="1"/>
  <c r="AL119" i="17" s="1"/>
  <c r="AM146" i="17" a="1"/>
  <c r="AM146" i="17" s="1"/>
  <c r="AJ177" i="17" a="1"/>
  <c r="AJ177" i="17" s="1"/>
  <c r="AQ194" i="17" a="1"/>
  <c r="AQ194" i="17" s="1"/>
  <c r="AS268" i="17" a="1"/>
  <c r="AS268" i="17" s="1"/>
  <c r="AL262" i="17" a="1"/>
  <c r="AL262" i="17" s="1"/>
  <c r="AA21" i="17" a="1"/>
  <c r="AA21" i="17" s="1"/>
  <c r="AW34" i="17"/>
  <c r="AG152" i="17" a="1"/>
  <c r="AG152" i="17" s="1"/>
  <c r="AH247" i="17" a="1"/>
  <c r="AH247" i="17" s="1"/>
  <c r="AK268" i="17" a="1"/>
  <c r="AK268" i="17" s="1"/>
  <c r="AU288" i="17"/>
  <c r="D313" i="16" s="1"/>
  <c r="AU320" i="17"/>
  <c r="D345" i="16" s="1"/>
  <c r="AM30" i="17" a="1"/>
  <c r="AM30" i="17" s="1"/>
  <c r="AQ13" i="17" a="1"/>
  <c r="AQ13" i="17" s="1"/>
  <c r="AM48" i="17" a="1"/>
  <c r="AM48" i="17" s="1"/>
  <c r="AS144" i="17" a="1"/>
  <c r="AS144" i="17" s="1"/>
  <c r="AL159" i="17" a="1"/>
  <c r="AL159" i="17" s="1"/>
  <c r="AS153" i="17" a="1"/>
  <c r="AS153" i="17" s="1"/>
  <c r="AP243" i="17" a="1"/>
  <c r="AP243" i="17" s="1"/>
  <c r="AQ272" i="17" a="1"/>
  <c r="AQ272" i="17" s="1"/>
  <c r="AJ297" i="17" a="1"/>
  <c r="AJ297" i="17" s="1"/>
  <c r="AT319" i="17" a="1"/>
  <c r="AT319" i="17" s="1"/>
  <c r="AW244" i="15"/>
  <c r="AS16" i="17" a="1"/>
  <c r="AS16" i="17" s="1"/>
  <c r="AQ66" i="17" a="1"/>
  <c r="AQ66" i="17" s="1"/>
  <c r="AG118" i="17" a="1"/>
  <c r="AG118" i="17" s="1"/>
  <c r="AA103" i="17" a="1"/>
  <c r="AA103" i="17" s="1"/>
  <c r="AU144" i="17"/>
  <c r="D157" i="16" s="1"/>
  <c r="AT176" i="17" a="1"/>
  <c r="AT176" i="17" s="1"/>
  <c r="AB164" i="17" a="1"/>
  <c r="AB164" i="17" s="1"/>
  <c r="AR194" i="15" a="1"/>
  <c r="AR194" i="15" s="1"/>
  <c r="AK241" i="15" a="1"/>
  <c r="AK241" i="15" s="1"/>
  <c r="AK28" i="17" a="1"/>
  <c r="AK28" i="17" s="1"/>
  <c r="AO62" i="17" a="1"/>
  <c r="AO62" i="17" s="1"/>
  <c r="AA110" i="17" a="1"/>
  <c r="AA110" i="17" s="1"/>
  <c r="AI148" i="17" a="1"/>
  <c r="AI148" i="17" s="1"/>
  <c r="AM131" i="17" a="1"/>
  <c r="AM131" i="17" s="1"/>
  <c r="AE129" i="17" a="1"/>
  <c r="AE129" i="17" s="1"/>
  <c r="AH162" i="17" a="1"/>
  <c r="AH162" i="17" s="1"/>
  <c r="AL169" i="17" a="1"/>
  <c r="AL169" i="17" s="1"/>
  <c r="AL217" i="17" a="1"/>
  <c r="AL217" i="17" s="1"/>
  <c r="AV208" i="17"/>
  <c r="AK232" i="17" a="1"/>
  <c r="AK232" i="17" s="1"/>
  <c r="AO231" i="17" a="1"/>
  <c r="AO231" i="17" s="1"/>
  <c r="AB280" i="17" a="1"/>
  <c r="AB280" i="17" s="1"/>
  <c r="AS266" i="17" a="1"/>
  <c r="AS266" i="17" s="1"/>
  <c r="AB254" i="17" a="1"/>
  <c r="AB254" i="17" s="1"/>
  <c r="AL307" i="17" a="1"/>
  <c r="AL307" i="17" s="1"/>
  <c r="AU300" i="17"/>
  <c r="D325" i="16" s="1"/>
  <c r="AL323" i="17" a="1"/>
  <c r="AL323" i="17" s="1"/>
  <c r="AH265" i="15" a="1"/>
  <c r="AH265" i="15" s="1"/>
  <c r="AE4" i="17" a="1"/>
  <c r="AE4" i="17" s="1"/>
  <c r="AB48" i="17" a="1"/>
  <c r="AB48" i="17" s="1"/>
  <c r="AM84" i="17" a="1"/>
  <c r="AM84" i="17" s="1"/>
  <c r="AE73" i="17" a="1"/>
  <c r="AE73" i="17" s="1"/>
  <c r="AN71" i="17" a="1"/>
  <c r="AN71" i="17" s="1"/>
  <c r="AB65" i="17" a="1"/>
  <c r="AB65" i="17" s="1"/>
  <c r="AG120" i="17" a="1"/>
  <c r="AG120" i="17" s="1"/>
  <c r="AK115" i="17" a="1"/>
  <c r="AK115" i="17" s="1"/>
  <c r="AJ126" i="17" a="1"/>
  <c r="AJ126" i="17" s="1"/>
  <c r="AU178" i="17"/>
  <c r="D195" i="16" s="1"/>
  <c r="AE175" i="17" a="1"/>
  <c r="AE175" i="17" s="1"/>
  <c r="AH165" i="17" a="1"/>
  <c r="AH165" i="17" s="1"/>
  <c r="AN222" i="17" a="1"/>
  <c r="AN222" i="17" s="1"/>
  <c r="AK217" i="17" a="1"/>
  <c r="AK217" i="17" s="1"/>
  <c r="AA236" i="17" a="1"/>
  <c r="AA236" i="17" s="1"/>
  <c r="AG234" i="17" a="1"/>
  <c r="AG234" i="17" s="1"/>
  <c r="AS226" i="17" a="1"/>
  <c r="AS226" i="17" s="1"/>
  <c r="AL268" i="17" a="1"/>
  <c r="AL268" i="17" s="1"/>
  <c r="AG265" i="17" a="1"/>
  <c r="AG265" i="17" s="1"/>
  <c r="AJ309" i="17" a="1"/>
  <c r="AJ309" i="17" s="1"/>
  <c r="AT49" i="17" a="1"/>
  <c r="AT49" i="17" s="1"/>
  <c r="AF81" i="17" a="1"/>
  <c r="AF81" i="17" s="1"/>
  <c r="AE130" i="17" a="1"/>
  <c r="AE130" i="17" s="1"/>
  <c r="AT297" i="17" a="1"/>
  <c r="AT297" i="17" s="1"/>
  <c r="AS239" i="17" a="1"/>
  <c r="AS239" i="17" s="1"/>
  <c r="AP215" i="15" a="1"/>
  <c r="AP215" i="15" s="1"/>
  <c r="AT206" i="15" a="1"/>
  <c r="AT206" i="15" s="1"/>
  <c r="AC23" i="17" a="1"/>
  <c r="AC23" i="17" s="1"/>
  <c r="AS7" i="17" a="1"/>
  <c r="AS7" i="17" s="1"/>
  <c r="AC7" i="17" a="1"/>
  <c r="AC7" i="17" s="1"/>
  <c r="AT51" i="17" a="1"/>
  <c r="AT51" i="17" s="1"/>
  <c r="AF39" i="17" a="1"/>
  <c r="AF39" i="17" s="1"/>
  <c r="AD36" i="17" a="1"/>
  <c r="AD36" i="17" s="1"/>
  <c r="AE84" i="17" a="1"/>
  <c r="AE84" i="17" s="1"/>
  <c r="AR80" i="17" a="1"/>
  <c r="AR80" i="17" s="1"/>
  <c r="AB80" i="17" a="1"/>
  <c r="AB80" i="17" s="1"/>
  <c r="AR117" i="17" a="1"/>
  <c r="AR117" i="17" s="1"/>
  <c r="AH163" i="17" a="1"/>
  <c r="AH163" i="17" s="1"/>
  <c r="AH158" i="17" a="1"/>
  <c r="AH158" i="17" s="1"/>
  <c r="AC185" i="17" a="1"/>
  <c r="AC185" i="17" s="1"/>
  <c r="AA222" i="17" a="1"/>
  <c r="AA222" i="17" s="1"/>
  <c r="AJ217" i="17" a="1"/>
  <c r="AJ217" i="17" s="1"/>
  <c r="AD207" i="17" a="1"/>
  <c r="AD207" i="17" s="1"/>
  <c r="AG200" i="17" a="1"/>
  <c r="AG200" i="17" s="1"/>
  <c r="AL226" i="17" a="1"/>
  <c r="AL226" i="17" s="1"/>
  <c r="AC277" i="17" a="1"/>
  <c r="AC277" i="17" s="1"/>
  <c r="AS299" i="17" a="1"/>
  <c r="AS299" i="17" s="1"/>
  <c r="AS314" i="17" a="1"/>
  <c r="AS314" i="17" s="1"/>
  <c r="AH60" i="17" a="1"/>
  <c r="AH60" i="17" s="1"/>
  <c r="AN120" i="17" a="1"/>
  <c r="AN120" i="17" s="1"/>
  <c r="AF104" i="17" a="1"/>
  <c r="AF104" i="17" s="1"/>
  <c r="AM195" i="17" a="1"/>
  <c r="AM195" i="17" s="1"/>
  <c r="AF263" i="17" a="1"/>
  <c r="AF263" i="17" s="1"/>
  <c r="AP318" i="15" a="1"/>
  <c r="AP318" i="15" s="1"/>
  <c r="AS307" i="15" a="1"/>
  <c r="AS307" i="15" s="1"/>
  <c r="AW298" i="15"/>
  <c r="AK57" i="17" a="1"/>
  <c r="AK57" i="17" s="1"/>
  <c r="AT43" i="17" a="1"/>
  <c r="AT43" i="17" s="1"/>
  <c r="AW32" i="17"/>
  <c r="AK74" i="17" a="1"/>
  <c r="AK74" i="17" s="1"/>
  <c r="AC68" i="17" a="1"/>
  <c r="AC68" i="17" s="1"/>
  <c r="AL66" i="17" a="1"/>
  <c r="AL66" i="17" s="1"/>
  <c r="AE149" i="17" a="1"/>
  <c r="AE149" i="17" s="1"/>
  <c r="AK139" i="17" a="1"/>
  <c r="AK139" i="17" s="1"/>
  <c r="AT124" i="17" a="1"/>
  <c r="AT124" i="17" s="1"/>
  <c r="AA155" i="17" a="1"/>
  <c r="AA155" i="17" s="1"/>
  <c r="AQ182" i="17" a="1"/>
  <c r="AQ182" i="17" s="1"/>
  <c r="AB223" i="17" a="1"/>
  <c r="AB223" i="17" s="1"/>
  <c r="AF199" i="17" a="1"/>
  <c r="AF199" i="17" s="1"/>
  <c r="AL197" i="17" a="1"/>
  <c r="AL197" i="17" s="1"/>
  <c r="AQ241" i="17" a="1"/>
  <c r="AQ241" i="17" s="1"/>
  <c r="AA241" i="17" a="1"/>
  <c r="AA241" i="17" s="1"/>
  <c r="AE259" i="17" a="1"/>
  <c r="AE259" i="17" s="1"/>
  <c r="AK285" i="17" a="1"/>
  <c r="AK285" i="17" s="1"/>
  <c r="AM287" i="17" a="1"/>
  <c r="AM287" i="17" s="1"/>
  <c r="AA29" i="17" a="1"/>
  <c r="AA29" i="17" s="1"/>
  <c r="AW46" i="17"/>
  <c r="AN79" i="17" a="1"/>
  <c r="AN79" i="17" s="1"/>
  <c r="AE111" i="17" a="1"/>
  <c r="AE111" i="17" s="1"/>
  <c r="AQ99" i="17" a="1"/>
  <c r="AQ99" i="17" s="1"/>
  <c r="AI125" i="17" a="1"/>
  <c r="AI125" i="17" s="1"/>
  <c r="AN229" i="17" a="1"/>
  <c r="AN229" i="17" s="1"/>
  <c r="AP265" i="17" a="1"/>
  <c r="AP265" i="17" s="1"/>
  <c r="AM306" i="17" a="1"/>
  <c r="AM306" i="17" s="1"/>
  <c r="AU225" i="15"/>
  <c r="I98" i="14" s="1"/>
  <c r="AU289" i="15"/>
  <c r="I122" i="14" s="1"/>
  <c r="AS61" i="17" a="1"/>
  <c r="AS61" i="17" s="1"/>
  <c r="AW38" i="17"/>
  <c r="AM79" i="17" a="1"/>
  <c r="AM79" i="17" s="1"/>
  <c r="AB66" i="17" a="1"/>
  <c r="AB66" i="17" s="1"/>
  <c r="AM133" i="17" a="1"/>
  <c r="AM133" i="17" s="1"/>
  <c r="AH180" i="17" a="1"/>
  <c r="AH180" i="17" s="1"/>
  <c r="AD197" i="17" a="1"/>
  <c r="AD197" i="17" s="1"/>
  <c r="AN277" i="17" a="1"/>
  <c r="AN277" i="17" s="1"/>
  <c r="AD308" i="17" a="1"/>
  <c r="AD308" i="17" s="1"/>
  <c r="AS318" i="17" a="1"/>
  <c r="AS318" i="17" s="1"/>
  <c r="AQ23" i="17" a="1"/>
  <c r="AQ23" i="17" s="1"/>
  <c r="AQ3" i="17" a="1"/>
  <c r="AQ3" i="17" s="1"/>
  <c r="AK41" i="17" a="1"/>
  <c r="AK41" i="17" s="1"/>
  <c r="AD66" i="17" a="1"/>
  <c r="AD66" i="17" s="1"/>
  <c r="AE97" i="17" a="1"/>
  <c r="AE97" i="17" s="1"/>
  <c r="AB94" i="17" a="1"/>
  <c r="AB94" i="17" s="1"/>
  <c r="AD149" i="17" a="1"/>
  <c r="AD149" i="17" s="1"/>
  <c r="AS140" i="17" a="1"/>
  <c r="AS140" i="17" s="1"/>
  <c r="AI130" i="17" a="1"/>
  <c r="AI130" i="17" s="1"/>
  <c r="AH188" i="17" a="1"/>
  <c r="AH188" i="17" s="1"/>
  <c r="AP223" i="17" a="1"/>
  <c r="AP223" i="17" s="1"/>
  <c r="AM208" i="17" a="1"/>
  <c r="AM208" i="17" s="1"/>
  <c r="AW203" i="17"/>
  <c r="AA252" i="17" a="1"/>
  <c r="AA252" i="17" s="1"/>
  <c r="AG274" i="17" a="1"/>
  <c r="AG274" i="17" s="1"/>
  <c r="AE273" i="17" a="1"/>
  <c r="AE273" i="17" s="1"/>
  <c r="AE306" i="17" a="1"/>
  <c r="AE306" i="17" s="1"/>
  <c r="AM300" i="17" a="1"/>
  <c r="AM300" i="17" s="1"/>
  <c r="AQ299" i="17" a="1"/>
  <c r="AQ299" i="17" s="1"/>
  <c r="AW299" i="17"/>
  <c r="AN292" i="17" a="1"/>
  <c r="AN292" i="17" s="1"/>
  <c r="AR291" i="17" a="1"/>
  <c r="AR291" i="17" s="1"/>
  <c r="AP291" i="17" a="1"/>
  <c r="AP291" i="17" s="1"/>
  <c r="AS70" i="15" a="1"/>
  <c r="AS70" i="15" s="1"/>
  <c r="AB134" i="15" a="1"/>
  <c r="AB134" i="15" s="1"/>
  <c r="AB253" i="15" a="1"/>
  <c r="AB253" i="15" s="1"/>
  <c r="AS236" i="15" a="1"/>
  <c r="AS236" i="15" s="1"/>
  <c r="AO229" i="15" a="1"/>
  <c r="AO229" i="15" s="1"/>
  <c r="AO290" i="15" a="1"/>
  <c r="AO290" i="15" s="1"/>
  <c r="AW289" i="15"/>
  <c r="AT322" i="15" a="1"/>
  <c r="AT322" i="15" s="1"/>
  <c r="AU337" i="15"/>
  <c r="I142" i="14" s="1"/>
  <c r="AC31" i="17" a="1"/>
  <c r="AC31" i="17" s="1"/>
  <c r="AM29" i="17" a="1"/>
  <c r="AM29" i="17" s="1"/>
  <c r="AS11" i="17" a="1"/>
  <c r="AS11" i="17" s="1"/>
  <c r="AA2" i="17" a="1"/>
  <c r="AA2" i="17" s="1"/>
  <c r="AI61" i="17" a="1"/>
  <c r="AI61" i="17" s="1"/>
  <c r="AP60" i="17" a="1"/>
  <c r="AP60" i="17" s="1"/>
  <c r="AE59" i="17" a="1"/>
  <c r="AE59" i="17" s="1"/>
  <c r="AS53" i="17" a="1"/>
  <c r="AS53" i="17" s="1"/>
  <c r="AN53" i="17" a="1"/>
  <c r="AN53" i="17" s="1"/>
  <c r="AU49" i="17"/>
  <c r="D54" i="16" s="1"/>
  <c r="AG49" i="17" a="1"/>
  <c r="AG49" i="17" s="1"/>
  <c r="AN44" i="17" a="1"/>
  <c r="AN44" i="17" s="1"/>
  <c r="AS35" i="17" a="1"/>
  <c r="AS35" i="17" s="1"/>
  <c r="AN34" i="17" a="1"/>
  <c r="AN34" i="17" s="1"/>
  <c r="AC66" i="17" a="1"/>
  <c r="AC66" i="17" s="1"/>
  <c r="AI113" i="17" a="1"/>
  <c r="AI113" i="17" s="1"/>
  <c r="AC111" i="17" a="1"/>
  <c r="AC111" i="17" s="1"/>
  <c r="AF111" i="17" a="1"/>
  <c r="AF111" i="17" s="1"/>
  <c r="AP106" i="17" a="1"/>
  <c r="AP106" i="17" s="1"/>
  <c r="AI139" i="17" a="1"/>
  <c r="AI139" i="17" s="1"/>
  <c r="AT134" i="17" a="1"/>
  <c r="AT134" i="17" s="1"/>
  <c r="AI162" i="17" a="1"/>
  <c r="AI162" i="17" s="1"/>
  <c r="AH157" i="17" a="1"/>
  <c r="AH157" i="17" s="1"/>
  <c r="AA153" i="17" a="1"/>
  <c r="AA153" i="17" s="1"/>
  <c r="AF191" i="17" a="1"/>
  <c r="AF191" i="17" s="1"/>
  <c r="AG182" i="17" a="1"/>
  <c r="AG182" i="17" s="1"/>
  <c r="AJ178" i="17" a="1"/>
  <c r="AJ178" i="17" s="1"/>
  <c r="AB177" i="17" a="1"/>
  <c r="AB177" i="17" s="1"/>
  <c r="AE177" i="17" a="1"/>
  <c r="AE177" i="17" s="1"/>
  <c r="AU168" i="17"/>
  <c r="D185" i="16" s="1"/>
  <c r="AG168" i="17" a="1"/>
  <c r="AG168" i="17" s="1"/>
  <c r="AL167" i="17" a="1"/>
  <c r="AL167" i="17" s="1"/>
  <c r="AH217" i="17" a="1"/>
  <c r="AH217" i="17" s="1"/>
  <c r="AT212" i="17" a="1"/>
  <c r="AT212" i="17" s="1"/>
  <c r="AD212" i="17" a="1"/>
  <c r="AD212" i="17" s="1"/>
  <c r="AM202" i="17" a="1"/>
  <c r="AM202" i="17" s="1"/>
  <c r="AE199" i="17" a="1"/>
  <c r="AE199" i="17" s="1"/>
  <c r="AK198" i="17" a="1"/>
  <c r="AK198" i="17" s="1"/>
  <c r="AL244" i="17" a="1"/>
  <c r="AL244" i="17" s="1"/>
  <c r="AN238" i="17" a="1"/>
  <c r="AN238" i="17" s="1"/>
  <c r="AJ274" i="17" a="1"/>
  <c r="AJ274" i="17" s="1"/>
  <c r="AF258" i="17" a="1"/>
  <c r="AF258" i="17" s="1"/>
  <c r="AM302" i="17" a="1"/>
  <c r="AM302" i="17" s="1"/>
  <c r="AL291" i="17" a="1"/>
  <c r="AL291" i="17" s="1"/>
  <c r="AE290" i="17" a="1"/>
  <c r="AE290" i="17" s="1"/>
  <c r="AC285" i="17" a="1"/>
  <c r="AC285" i="17" s="1"/>
  <c r="AN325" i="17" a="1"/>
  <c r="AN325" i="17" s="1"/>
  <c r="AI323" i="17" a="1"/>
  <c r="AI323" i="17" s="1"/>
  <c r="AW321" i="17"/>
  <c r="AQ219" i="15" a="1"/>
  <c r="AQ219" i="15" s="1"/>
  <c r="AQ215" i="15" a="1"/>
  <c r="AQ215" i="15" s="1"/>
  <c r="AC318" i="15" a="1"/>
  <c r="AC318" i="15" s="1"/>
  <c r="AU333" i="15"/>
  <c r="I141" i="14" s="1"/>
  <c r="AS31" i="17" a="1"/>
  <c r="AS31" i="17" s="1"/>
  <c r="AD24" i="17" a="1"/>
  <c r="AD24" i="17" s="1"/>
  <c r="AL16" i="17" a="1"/>
  <c r="AL16" i="17" s="1"/>
  <c r="AP15" i="17" a="1"/>
  <c r="AP15" i="17" s="1"/>
  <c r="AF14" i="17" a="1"/>
  <c r="AF14" i="17" s="1"/>
  <c r="AA5" i="17" a="1"/>
  <c r="AA5" i="17" s="1"/>
  <c r="AQ2" i="17" a="1"/>
  <c r="AQ2" i="17" s="1"/>
  <c r="AO2" i="17" a="1"/>
  <c r="AO2" i="17" s="1"/>
  <c r="AM57" i="17" a="1"/>
  <c r="AM57" i="17" s="1"/>
  <c r="AF43" i="17" a="1"/>
  <c r="AF43" i="17" s="1"/>
  <c r="AB41" i="17" a="1"/>
  <c r="AB41" i="17" s="1"/>
  <c r="AL39" i="17" a="1"/>
  <c r="AL39" i="17" s="1"/>
  <c r="AD91" i="17" a="1"/>
  <c r="AD91" i="17" s="1"/>
  <c r="AK90" i="17" a="1"/>
  <c r="AK90" i="17" s="1"/>
  <c r="AQ85" i="17" a="1"/>
  <c r="AQ85" i="17" s="1"/>
  <c r="AU84" i="17"/>
  <c r="D93" i="16" s="1"/>
  <c r="AT79" i="17" a="1"/>
  <c r="AT79" i="17" s="1"/>
  <c r="AU74" i="17"/>
  <c r="D83" i="16" s="1"/>
  <c r="AJ69" i="17" a="1"/>
  <c r="AJ69" i="17" s="1"/>
  <c r="AM64" i="17" a="1"/>
  <c r="AM64" i="17" s="1"/>
  <c r="AB119" i="17" a="1"/>
  <c r="AB119" i="17" s="1"/>
  <c r="AG117" i="17" a="1"/>
  <c r="AG117" i="17" s="1"/>
  <c r="AJ96" i="17" a="1"/>
  <c r="AJ96" i="17" s="1"/>
  <c r="AK124" i="17" a="1"/>
  <c r="AK124" i="17" s="1"/>
  <c r="AM163" i="17" a="1"/>
  <c r="AM163" i="17" s="1"/>
  <c r="AP158" i="17" a="1"/>
  <c r="AP158" i="17" s="1"/>
  <c r="AR153" i="17" a="1"/>
  <c r="AR153" i="17" s="1"/>
  <c r="AO153" i="17" a="1"/>
  <c r="AO153" i="17" s="1"/>
  <c r="AP168" i="17" a="1"/>
  <c r="AP168" i="17" s="1"/>
  <c r="AW165" i="17"/>
  <c r="AP165" i="17" a="1"/>
  <c r="AP165" i="17" s="1"/>
  <c r="AJ213" i="17" a="1"/>
  <c r="AJ213" i="17" s="1"/>
  <c r="AC212" i="17" a="1"/>
  <c r="AC212" i="17" s="1"/>
  <c r="AJ198" i="17" a="1"/>
  <c r="AJ198" i="17" s="1"/>
  <c r="AH194" i="17" a="1"/>
  <c r="AH194" i="17" s="1"/>
  <c r="AA237" i="17" a="1"/>
  <c r="AA237" i="17" s="1"/>
  <c r="AF274" i="17" a="1"/>
  <c r="AF274" i="17" s="1"/>
  <c r="AU270" i="17"/>
  <c r="D291" i="16" s="1"/>
  <c r="AR264" i="17" a="1"/>
  <c r="AR264" i="17" s="1"/>
  <c r="AQ261" i="17" a="1"/>
  <c r="AQ261" i="17" s="1"/>
  <c r="AT306" i="17" a="1"/>
  <c r="AT306" i="17" s="1"/>
  <c r="AA306" i="17" a="1"/>
  <c r="AA306" i="17" s="1"/>
  <c r="AI295" i="17" a="1"/>
  <c r="AI295" i="17" s="1"/>
  <c r="AM293" i="17" a="1"/>
  <c r="AM293" i="17" s="1"/>
  <c r="AU287" i="17"/>
  <c r="D312" i="16" s="1"/>
  <c r="AT314" i="17" a="1"/>
  <c r="AT314" i="17" s="1"/>
  <c r="AK236" i="15" a="1"/>
  <c r="AK236" i="15" s="1"/>
  <c r="AR234" i="15" a="1"/>
  <c r="AR234" i="15" s="1"/>
  <c r="AM233" i="15" a="1"/>
  <c r="AM233" i="15" s="1"/>
  <c r="AQ255" i="15" a="1"/>
  <c r="AQ255" i="15" s="1"/>
  <c r="AR322" i="15" a="1"/>
  <c r="AR322" i="15" s="1"/>
  <c r="AJ322" i="15" a="1"/>
  <c r="AJ322" i="15" s="1"/>
  <c r="AH331" i="15" a="1"/>
  <c r="AH331" i="15" s="1"/>
  <c r="AS24" i="17" a="1"/>
  <c r="AS24" i="17" s="1"/>
  <c r="AE24" i="17" a="1"/>
  <c r="AE24" i="17" s="1"/>
  <c r="AF20" i="17" a="1"/>
  <c r="AF20" i="17" s="1"/>
  <c r="AI13" i="17" a="1"/>
  <c r="AI13" i="17" s="1"/>
  <c r="AL3" i="17" a="1"/>
  <c r="AL3" i="17" s="1"/>
  <c r="AP56" i="17" a="1"/>
  <c r="AP56" i="17" s="1"/>
  <c r="AK55" i="17" a="1"/>
  <c r="AK55" i="17" s="1"/>
  <c r="AF55" i="17" a="1"/>
  <c r="AF55" i="17" s="1"/>
  <c r="AP47" i="17" a="1"/>
  <c r="AP47" i="17" s="1"/>
  <c r="AG81" i="17" a="1"/>
  <c r="AG81" i="17" s="1"/>
  <c r="AS79" i="17" a="1"/>
  <c r="AS79" i="17" s="1"/>
  <c r="AB79" i="17" a="1"/>
  <c r="AB79" i="17" s="1"/>
  <c r="AT76" i="17" a="1"/>
  <c r="AT76" i="17" s="1"/>
  <c r="AP76" i="17" a="1"/>
  <c r="AP76" i="17" s="1"/>
  <c r="AL73" i="17" a="1"/>
  <c r="AL73" i="17" s="1"/>
  <c r="AI69" i="17" a="1"/>
  <c r="AI69" i="17" s="1"/>
  <c r="AS120" i="17" a="1"/>
  <c r="AS120" i="17" s="1"/>
  <c r="AB97" i="17" a="1"/>
  <c r="AB97" i="17" s="1"/>
  <c r="AJ92" i="17" a="1"/>
  <c r="AJ92" i="17" s="1"/>
  <c r="AL149" i="17" a="1"/>
  <c r="AL149" i="17" s="1"/>
  <c r="AH130" i="17" a="1"/>
  <c r="AH130" i="17" s="1"/>
  <c r="AI222" i="17" a="1"/>
  <c r="AI222" i="17" s="1"/>
  <c r="AL199" i="17" a="1"/>
  <c r="AL199" i="17" s="1"/>
  <c r="AB227" i="17" a="1"/>
  <c r="AB227" i="17" s="1"/>
  <c r="AR280" i="17" a="1"/>
  <c r="AR280" i="17" s="1"/>
  <c r="AI277" i="17" a="1"/>
  <c r="AI277" i="17" s="1"/>
  <c r="AH274" i="17" a="1"/>
  <c r="AH274" i="17" s="1"/>
  <c r="AA266" i="17" a="1"/>
  <c r="AA266" i="17" s="1"/>
  <c r="AL256" i="17" a="1"/>
  <c r="AL256" i="17" s="1"/>
  <c r="AI305" i="17" a="1"/>
  <c r="AI305" i="17" s="1"/>
  <c r="AB297" i="17" a="1"/>
  <c r="AB297" i="17" s="1"/>
  <c r="AH294" i="17" a="1"/>
  <c r="AH294" i="17" s="1"/>
  <c r="AH290" i="17" a="1"/>
  <c r="AH290" i="17" s="1"/>
  <c r="AE318" i="17" a="1"/>
  <c r="AE318" i="17" s="1"/>
  <c r="F42" i="11"/>
  <c r="AS139" i="15" a="1"/>
  <c r="AS139" i="15" s="1"/>
  <c r="AG217" i="15" a="1"/>
  <c r="AG217" i="15" s="1"/>
  <c r="AA196" i="15" a="1"/>
  <c r="AA196" i="15" s="1"/>
  <c r="AM265" i="15" a="1"/>
  <c r="AM265" i="15" s="1"/>
  <c r="AQ273" i="15" a="1"/>
  <c r="AQ273" i="15" s="1"/>
  <c r="AU335" i="15"/>
  <c r="E142" i="14" s="1"/>
  <c r="AE27" i="17" a="1"/>
  <c r="AE27" i="17" s="1"/>
  <c r="AM18" i="17" a="1"/>
  <c r="AM18" i="17" s="1"/>
  <c r="AM8" i="17" a="1"/>
  <c r="AM8" i="17" s="1"/>
  <c r="AE7" i="17" a="1"/>
  <c r="AE7" i="17" s="1"/>
  <c r="AL49" i="17" a="1"/>
  <c r="AL49" i="17" s="1"/>
  <c r="AK48" i="17" a="1"/>
  <c r="AK48" i="17" s="1"/>
  <c r="AO47" i="17" a="1"/>
  <c r="AO47" i="17" s="1"/>
  <c r="AT46" i="17" a="1"/>
  <c r="AT46" i="17" s="1"/>
  <c r="AO41" i="17" a="1"/>
  <c r="AO41" i="17" s="1"/>
  <c r="AQ88" i="17" a="1"/>
  <c r="AQ88" i="17" s="1"/>
  <c r="AB88" i="17" a="1"/>
  <c r="AB88" i="17" s="1"/>
  <c r="AP82" i="17" a="1"/>
  <c r="AP82" i="17" s="1"/>
  <c r="AE70" i="17" a="1"/>
  <c r="AE70" i="17" s="1"/>
  <c r="AU65" i="17"/>
  <c r="D74" i="16" s="1"/>
  <c r="AG65" i="17" a="1"/>
  <c r="AG65" i="17" s="1"/>
  <c r="AW119" i="17"/>
  <c r="AK112" i="17" a="1"/>
  <c r="AK112" i="17" s="1"/>
  <c r="AI107" i="17" a="1"/>
  <c r="AI107" i="17" s="1"/>
  <c r="AA104" i="17" a="1"/>
  <c r="AA104" i="17" s="1"/>
  <c r="AM102" i="17" a="1"/>
  <c r="AM102" i="17" s="1"/>
  <c r="AW99" i="17"/>
  <c r="AI149" i="17" a="1"/>
  <c r="AI149" i="17" s="1"/>
  <c r="AN134" i="17" a="1"/>
  <c r="AN134" i="17" s="1"/>
  <c r="AA162" i="17" a="1"/>
  <c r="AA162" i="17" s="1"/>
  <c r="AE162" i="17" a="1"/>
  <c r="AE162" i="17" s="1"/>
  <c r="AH159" i="17" a="1"/>
  <c r="AH159" i="17" s="1"/>
  <c r="AA171" i="17" a="1"/>
  <c r="AA171" i="17" s="1"/>
  <c r="AE168" i="17" a="1"/>
  <c r="AE168" i="17" s="1"/>
  <c r="AN217" i="17" a="1"/>
  <c r="AN217" i="17" s="1"/>
  <c r="AR212" i="17" a="1"/>
  <c r="AR212" i="17" s="1"/>
  <c r="AA210" i="17" a="1"/>
  <c r="AA210" i="17" s="1"/>
  <c r="AW247" i="17"/>
  <c r="AO233" i="17" a="1"/>
  <c r="AO233" i="17" s="1"/>
  <c r="AR230" i="17" a="1"/>
  <c r="AR230" i="17" s="1"/>
  <c r="AT230" i="17" a="1"/>
  <c r="AT230" i="17" s="1"/>
  <c r="AS278" i="17" a="1"/>
  <c r="AS278" i="17" s="1"/>
  <c r="AJ263" i="17" a="1"/>
  <c r="AJ263" i="17" s="1"/>
  <c r="AF254" i="17" a="1"/>
  <c r="AF254" i="17" s="1"/>
  <c r="AW308" i="17"/>
  <c r="AO301" i="17" a="1"/>
  <c r="AO301" i="17" s="1"/>
  <c r="AE291" i="17" a="1"/>
  <c r="AE291" i="17" s="1"/>
  <c r="AM322" i="17" a="1"/>
  <c r="AM322" i="17" s="1"/>
  <c r="AC315" i="17" a="1"/>
  <c r="AC315" i="17" s="1"/>
  <c r="AT53" i="15" a="1"/>
  <c r="AT53" i="15" s="1"/>
  <c r="AE117" i="15" a="1"/>
  <c r="AE117" i="15" s="1"/>
  <c r="AQ149" i="15" a="1"/>
  <c r="AQ149" i="15" s="1"/>
  <c r="AF209" i="15" a="1"/>
  <c r="AF209" i="15" s="1"/>
  <c r="AR288" i="15" a="1"/>
  <c r="AR288" i="15" s="1"/>
  <c r="AA281" i="15" a="1"/>
  <c r="AA281" i="15" s="1"/>
  <c r="AU276" i="15"/>
  <c r="G119" i="14" s="1"/>
  <c r="AM274" i="15" a="1"/>
  <c r="AM274" i="15" s="1"/>
  <c r="AH24" i="17" a="1"/>
  <c r="AH24" i="17" s="1"/>
  <c r="AP21" i="17" a="1"/>
  <c r="AP21" i="17" s="1"/>
  <c r="AT20" i="17" a="1"/>
  <c r="AT20" i="17" s="1"/>
  <c r="AC20" i="17" a="1"/>
  <c r="AC20" i="17" s="1"/>
  <c r="AA10" i="17" a="1"/>
  <c r="AA10" i="17" s="1"/>
  <c r="AL8" i="17" a="1"/>
  <c r="AL8" i="17" s="1"/>
  <c r="AE61" i="17" a="1"/>
  <c r="AE61" i="17" s="1"/>
  <c r="AQ59" i="17" a="1"/>
  <c r="AQ59" i="17" s="1"/>
  <c r="AK59" i="17" a="1"/>
  <c r="AK59" i="17" s="1"/>
  <c r="AN41" i="17" a="1"/>
  <c r="AN41" i="17" s="1"/>
  <c r="AD34" i="17" a="1"/>
  <c r="AD34" i="17" s="1"/>
  <c r="AC84" i="17" a="1"/>
  <c r="AC84" i="17" s="1"/>
  <c r="AP70" i="17" a="1"/>
  <c r="AP70" i="17" s="1"/>
  <c r="AW66" i="17"/>
  <c r="AH65" i="17" a="1"/>
  <c r="AH65" i="17" s="1"/>
  <c r="AR62" i="17" a="1"/>
  <c r="AR62" i="17" s="1"/>
  <c r="AL62" i="17" a="1"/>
  <c r="AL62" i="17" s="1"/>
  <c r="AS119" i="17" a="1"/>
  <c r="AS119" i="17" s="1"/>
  <c r="AC119" i="17" a="1"/>
  <c r="AC119" i="17" s="1"/>
  <c r="AS116" i="17" a="1"/>
  <c r="AS116" i="17" s="1"/>
  <c r="AM116" i="17" a="1"/>
  <c r="AM116" i="17" s="1"/>
  <c r="AH115" i="17" a="1"/>
  <c r="AH115" i="17" s="1"/>
  <c r="AL111" i="17" a="1"/>
  <c r="AL111" i="17" s="1"/>
  <c r="AW104" i="17"/>
  <c r="AT99" i="17" a="1"/>
  <c r="AT99" i="17" s="1"/>
  <c r="AB142" i="17" a="1"/>
  <c r="AB142" i="17" s="1"/>
  <c r="AM159" i="17" a="1"/>
  <c r="AM159" i="17" s="1"/>
  <c r="AG159" i="17" a="1"/>
  <c r="AG159" i="17" s="1"/>
  <c r="AM192" i="17" a="1"/>
  <c r="AM192" i="17" s="1"/>
  <c r="AH177" i="17" a="1"/>
  <c r="AH177" i="17" s="1"/>
  <c r="AL172" i="17" a="1"/>
  <c r="AL172" i="17" s="1"/>
  <c r="AK223" i="17" a="1"/>
  <c r="AK223" i="17" s="1"/>
  <c r="AP212" i="17" a="1"/>
  <c r="AP212" i="17" s="1"/>
  <c r="AP211" i="17" a="1"/>
  <c r="AP211" i="17" s="1"/>
  <c r="AQ209" i="17" a="1"/>
  <c r="AQ209" i="17" s="1"/>
  <c r="AF206" i="17" a="1"/>
  <c r="AF206" i="17" s="1"/>
  <c r="AT194" i="17" a="1"/>
  <c r="AT194" i="17" s="1"/>
  <c r="AU247" i="17"/>
  <c r="D268" i="16" s="1"/>
  <c r="AF230" i="17" a="1"/>
  <c r="AF230" i="17" s="1"/>
  <c r="AF283" i="17" a="1"/>
  <c r="AF283" i="17" s="1"/>
  <c r="AF280" i="17" a="1"/>
  <c r="AF280" i="17" s="1"/>
  <c r="AB278" i="17" a="1"/>
  <c r="AB278" i="17" s="1"/>
  <c r="AT272" i="17" a="1"/>
  <c r="AT272" i="17" s="1"/>
  <c r="AI268" i="17" a="1"/>
  <c r="AI268" i="17" s="1"/>
  <c r="AD266" i="17" a="1"/>
  <c r="AD266" i="17" s="1"/>
  <c r="AQ258" i="17" a="1"/>
  <c r="AQ258" i="17" s="1"/>
  <c r="AS297" i="17" a="1"/>
  <c r="AS297" i="17" s="1"/>
  <c r="AD294" i="17" a="1"/>
  <c r="AD294" i="17" s="1"/>
  <c r="AW287" i="17"/>
  <c r="AS284" i="17" a="1"/>
  <c r="AS284" i="17" s="1"/>
  <c r="AA321" i="17" a="1"/>
  <c r="AA321" i="17" s="1"/>
  <c r="K42" i="11"/>
  <c r="AL78" i="15" a="1"/>
  <c r="AL78" i="15" s="1"/>
  <c r="AP210" i="15" a="1"/>
  <c r="AP210" i="15" s="1"/>
  <c r="AQ198" i="15" a="1"/>
  <c r="AQ198" i="15" s="1"/>
  <c r="AH198" i="15" a="1"/>
  <c r="AH198" i="15" s="1"/>
  <c r="AC227" i="15" a="1"/>
  <c r="AC227" i="15" s="1"/>
  <c r="AJ265" i="15" a="1"/>
  <c r="AJ265" i="15" s="1"/>
  <c r="AF277" i="15" a="1"/>
  <c r="AF277" i="15" s="1"/>
  <c r="AR30" i="17" a="1"/>
  <c r="AR30" i="17" s="1"/>
  <c r="AS27" i="17" a="1"/>
  <c r="AS27" i="17" s="1"/>
  <c r="AW27" i="17"/>
  <c r="AF23" i="17" a="1"/>
  <c r="AF23" i="17" s="1"/>
  <c r="AS4" i="17" a="1"/>
  <c r="AS4" i="17" s="1"/>
  <c r="AC4" i="17" a="1"/>
  <c r="AC4" i="17" s="1"/>
  <c r="AI3" i="17" a="1"/>
  <c r="AI3" i="17" s="1"/>
  <c r="AI59" i="17" a="1"/>
  <c r="AI59" i="17" s="1"/>
  <c r="AI57" i="17" a="1"/>
  <c r="AI57" i="17" s="1"/>
  <c r="AQ40" i="17" a="1"/>
  <c r="AQ40" i="17" s="1"/>
  <c r="AS87" i="17" a="1"/>
  <c r="AS87" i="17" s="1"/>
  <c r="AT81" i="17" a="1"/>
  <c r="AT81" i="17" s="1"/>
  <c r="AC81" i="17" a="1"/>
  <c r="AC81" i="17" s="1"/>
  <c r="AK80" i="17" a="1"/>
  <c r="AK80" i="17" s="1"/>
  <c r="AG78" i="17" a="1"/>
  <c r="AG78" i="17" s="1"/>
  <c r="AU75" i="17"/>
  <c r="D84" i="16" s="1"/>
  <c r="AR66" i="17" a="1"/>
  <c r="AR66" i="17" s="1"/>
  <c r="AN66" i="17" a="1"/>
  <c r="AN66" i="17" s="1"/>
  <c r="AE115" i="17" a="1"/>
  <c r="AE115" i="17" s="1"/>
  <c r="AL109" i="17" a="1"/>
  <c r="AL109" i="17" s="1"/>
  <c r="AO105" i="17" a="1"/>
  <c r="AO105" i="17" s="1"/>
  <c r="AN103" i="17" a="1"/>
  <c r="AN103" i="17" s="1"/>
  <c r="AS97" i="17" a="1"/>
  <c r="AS97" i="17" s="1"/>
  <c r="AO125" i="17" a="1"/>
  <c r="AO125" i="17" s="1"/>
  <c r="AR122" i="17" a="1"/>
  <c r="AR122" i="17" s="1"/>
  <c r="AA122" i="17" a="1"/>
  <c r="AA122" i="17" s="1"/>
  <c r="AT152" i="17" a="1"/>
  <c r="AT152" i="17" s="1"/>
  <c r="AA152" i="17" a="1"/>
  <c r="AA152" i="17" s="1"/>
  <c r="AL189" i="17" a="1"/>
  <c r="AL189" i="17" s="1"/>
  <c r="AL183" i="17" a="1"/>
  <c r="AL183" i="17" s="1"/>
  <c r="AQ220" i="17" a="1"/>
  <c r="AQ220" i="17" s="1"/>
  <c r="AL211" i="17" a="1"/>
  <c r="AL211" i="17" s="1"/>
  <c r="AP209" i="17" a="1"/>
  <c r="AP209" i="17" s="1"/>
  <c r="AO207" i="17" a="1"/>
  <c r="AO207" i="17" s="1"/>
  <c r="AG198" i="17" a="1"/>
  <c r="AG198" i="17" s="1"/>
  <c r="AR226" i="17" a="1"/>
  <c r="AR226" i="17" s="1"/>
  <c r="AI273" i="17" a="1"/>
  <c r="AI273" i="17" s="1"/>
  <c r="AH302" i="17" a="1"/>
  <c r="AH302" i="17" s="1"/>
  <c r="AG155" i="15" a="1"/>
  <c r="AG155" i="15" s="1"/>
  <c r="AH220" i="15" a="1"/>
  <c r="AH220" i="15" s="1"/>
  <c r="AL278" i="15" a="1"/>
  <c r="AL278" i="15" s="1"/>
  <c r="AF324" i="15" a="1"/>
  <c r="AF324" i="15" s="1"/>
  <c r="AT305" i="15" a="1"/>
  <c r="AT305" i="15" s="1"/>
  <c r="AF335" i="15" a="1"/>
  <c r="AF335" i="15" s="1"/>
  <c r="AS30" i="17" a="1"/>
  <c r="AS30" i="17" s="1"/>
  <c r="AA28" i="17" a="1"/>
  <c r="AA28" i="17" s="1"/>
  <c r="AS18" i="17" a="1"/>
  <c r="AS18" i="17" s="1"/>
  <c r="AF9" i="17" a="1"/>
  <c r="AF9" i="17" s="1"/>
  <c r="AK61" i="17" a="1"/>
  <c r="AK61" i="17" s="1"/>
  <c r="AK39" i="17" a="1"/>
  <c r="AK39" i="17" s="1"/>
  <c r="AL32" i="17" a="1"/>
  <c r="AL32" i="17" s="1"/>
  <c r="AT84" i="17" a="1"/>
  <c r="AT84" i="17" s="1"/>
  <c r="AM82" i="17" a="1"/>
  <c r="AM82" i="17" s="1"/>
  <c r="AD71" i="17" a="1"/>
  <c r="AD71" i="17" s="1"/>
  <c r="AQ116" i="17" a="1"/>
  <c r="AQ116" i="17" s="1"/>
  <c r="AA116" i="17" a="1"/>
  <c r="AA116" i="17" s="1"/>
  <c r="AU112" i="17"/>
  <c r="D125" i="16" s="1"/>
  <c r="AI104" i="17" a="1"/>
  <c r="AI104" i="17" s="1"/>
  <c r="AE147" i="17" a="1"/>
  <c r="AE147" i="17" s="1"/>
  <c r="AR136" i="17" a="1"/>
  <c r="AR136" i="17" s="1"/>
  <c r="AJ128" i="17" a="1"/>
  <c r="AJ128" i="17" s="1"/>
  <c r="AS127" i="17" a="1"/>
  <c r="AS127" i="17" s="1"/>
  <c r="AD161" i="17" a="1"/>
  <c r="AD161" i="17" s="1"/>
  <c r="AM158" i="17" a="1"/>
  <c r="AM158" i="17" s="1"/>
  <c r="AI154" i="17" a="1"/>
  <c r="AI154" i="17" s="1"/>
  <c r="AF154" i="17" a="1"/>
  <c r="AF154" i="17" s="1"/>
  <c r="AM153" i="17" a="1"/>
  <c r="AM153" i="17" s="1"/>
  <c r="AK173" i="17" a="1"/>
  <c r="AK173" i="17" s="1"/>
  <c r="AE222" i="17" a="1"/>
  <c r="AE222" i="17" s="1"/>
  <c r="AJ218" i="17" a="1"/>
  <c r="AJ218" i="17" s="1"/>
  <c r="AE213" i="17" a="1"/>
  <c r="AE213" i="17" s="1"/>
  <c r="AS203" i="17" a="1"/>
  <c r="AS203" i="17" s="1"/>
  <c r="AC200" i="17" a="1"/>
  <c r="AC200" i="17" s="1"/>
  <c r="AT196" i="17" a="1"/>
  <c r="AT196" i="17" s="1"/>
  <c r="AO230" i="17" a="1"/>
  <c r="AO230" i="17" s="1"/>
  <c r="AD277" i="17" a="1"/>
  <c r="AD277" i="17" s="1"/>
  <c r="AM255" i="17" a="1"/>
  <c r="AM255" i="17" s="1"/>
  <c r="AI307" i="17" a="1"/>
  <c r="AI307" i="17" s="1"/>
  <c r="AK304" i="17" a="1"/>
  <c r="AK304" i="17" s="1"/>
  <c r="AK297" i="17" a="1"/>
  <c r="AK297" i="17" s="1"/>
  <c r="AS323" i="17" a="1"/>
  <c r="AS323" i="17" s="1"/>
  <c r="AJ323" i="17" a="1"/>
  <c r="AJ323" i="17" s="1"/>
  <c r="AK316" i="17" a="1"/>
  <c r="AK316" i="17" s="1"/>
  <c r="AW184" i="15"/>
  <c r="AS205" i="15" a="1"/>
  <c r="AS205" i="15" s="1"/>
  <c r="AP246" i="15" a="1"/>
  <c r="AP246" i="15" s="1"/>
  <c r="AE242" i="15" a="1"/>
  <c r="AE242" i="15" s="1"/>
  <c r="AE230" i="15" a="1"/>
  <c r="AE230" i="15" s="1"/>
  <c r="AK278" i="15" a="1"/>
  <c r="AK278" i="15" s="1"/>
  <c r="AD313" i="15" a="1"/>
  <c r="AD313" i="15" s="1"/>
  <c r="AJ297" i="15" a="1"/>
  <c r="AJ297" i="15" s="1"/>
  <c r="AU29" i="17"/>
  <c r="D34" i="16" s="1"/>
  <c r="AG17" i="17" a="1"/>
  <c r="AG17" i="17" s="1"/>
  <c r="AK4" i="17" a="1"/>
  <c r="AK4" i="17" s="1"/>
  <c r="AT65" i="17" a="1"/>
  <c r="AT65" i="17" s="1"/>
  <c r="AD114" i="17" a="1"/>
  <c r="AD114" i="17" s="1"/>
  <c r="AC110" i="17" a="1"/>
  <c r="AC110" i="17" s="1"/>
  <c r="AB99" i="17" a="1"/>
  <c r="AB99" i="17" s="1"/>
  <c r="AG138" i="17" a="1"/>
  <c r="AG138" i="17" s="1"/>
  <c r="AS130" i="17" a="1"/>
  <c r="AS130" i="17" s="1"/>
  <c r="AG163" i="17" a="1"/>
  <c r="AG163" i="17" s="1"/>
  <c r="AM162" i="17" a="1"/>
  <c r="AM162" i="17" s="1"/>
  <c r="AN185" i="17" a="1"/>
  <c r="AN185" i="17" s="1"/>
  <c r="AN179" i="17" a="1"/>
  <c r="AN179" i="17" s="1"/>
  <c r="AQ178" i="17" a="1"/>
  <c r="AQ178" i="17" s="1"/>
  <c r="AJ175" i="17" a="1"/>
  <c r="AJ175" i="17" s="1"/>
  <c r="AA168" i="17" a="1"/>
  <c r="AA168" i="17" s="1"/>
  <c r="AR165" i="17" a="1"/>
  <c r="AR165" i="17" s="1"/>
  <c r="AO220" i="17" a="1"/>
  <c r="AO220" i="17" s="1"/>
  <c r="AA211" i="17" a="1"/>
  <c r="AA211" i="17" s="1"/>
  <c r="AQ250" i="17" a="1"/>
  <c r="AQ250" i="17" s="1"/>
  <c r="AG241" i="17" a="1"/>
  <c r="AG241" i="17" s="1"/>
  <c r="AF240" i="17" a="1"/>
  <c r="AF240" i="17" s="1"/>
  <c r="AS230" i="17" a="1"/>
  <c r="AS230" i="17" s="1"/>
  <c r="AG228" i="17" a="1"/>
  <c r="AG228" i="17" s="1"/>
  <c r="AH265" i="17" a="1"/>
  <c r="AH265" i="17" s="1"/>
  <c r="AR263" i="17" a="1"/>
  <c r="AR263" i="17" s="1"/>
  <c r="AB263" i="17" a="1"/>
  <c r="AB263" i="17" s="1"/>
  <c r="AA259" i="17" a="1"/>
  <c r="AA259" i="17" s="1"/>
  <c r="AU313" i="17"/>
  <c r="D338" i="16" s="1"/>
  <c r="AA305" i="17" a="1"/>
  <c r="AA305" i="17" s="1"/>
  <c r="AL302" i="17" a="1"/>
  <c r="AL302" i="17" s="1"/>
  <c r="AI297" i="17" a="1"/>
  <c r="AI297" i="17" s="1"/>
  <c r="AJ288" i="17" a="1"/>
  <c r="AJ288" i="17" s="1"/>
  <c r="AL285" i="17" a="1"/>
  <c r="AL285" i="17" s="1"/>
  <c r="AN322" i="17" a="1"/>
  <c r="AN322" i="17" s="1"/>
  <c r="AK319" i="17" a="1"/>
  <c r="AK319" i="17" s="1"/>
  <c r="AP314" i="17" a="1"/>
  <c r="AP314" i="17" s="1"/>
  <c r="AQ124" i="15" a="1"/>
  <c r="AQ124" i="15" s="1"/>
  <c r="AK201" i="15" a="1"/>
  <c r="AK201" i="15" s="1"/>
  <c r="AH305" i="15" a="1"/>
  <c r="AH305" i="15" s="1"/>
  <c r="AM300" i="15" a="1"/>
  <c r="AM300" i="15" s="1"/>
  <c r="AC29" i="17" a="1"/>
  <c r="AC29" i="17" s="1"/>
  <c r="AS13" i="17" a="1"/>
  <c r="AS13" i="17" s="1"/>
  <c r="AP7" i="17" a="1"/>
  <c r="AP7" i="17" s="1"/>
  <c r="AJ5" i="17" a="1"/>
  <c r="AJ5" i="17" s="1"/>
  <c r="AP4" i="17" a="1"/>
  <c r="AP4" i="17" s="1"/>
  <c r="AG61" i="17" a="1"/>
  <c r="AG61" i="17" s="1"/>
  <c r="AN54" i="17" a="1"/>
  <c r="AN54" i="17" s="1"/>
  <c r="AK53" i="17" a="1"/>
  <c r="AK53" i="17" s="1"/>
  <c r="AC51" i="17" a="1"/>
  <c r="AC51" i="17" s="1"/>
  <c r="AF48" i="17" a="1"/>
  <c r="AF48" i="17" s="1"/>
  <c r="AJ41" i="17" a="1"/>
  <c r="AJ41" i="17" s="1"/>
  <c r="AS36" i="17" a="1"/>
  <c r="AS36" i="17" s="1"/>
  <c r="AF36" i="17" a="1"/>
  <c r="AF36" i="17" s="1"/>
  <c r="AK35" i="17" a="1"/>
  <c r="AK35" i="17" s="1"/>
  <c r="AT72" i="17" a="1"/>
  <c r="AT72" i="17" s="1"/>
  <c r="AO66" i="17" a="1"/>
  <c r="AO66" i="17" s="1"/>
  <c r="AO65" i="17" a="1"/>
  <c r="AO65" i="17" s="1"/>
  <c r="AK120" i="17" a="1"/>
  <c r="AK120" i="17" s="1"/>
  <c r="AO114" i="17" a="1"/>
  <c r="AO114" i="17" s="1"/>
  <c r="AE110" i="17" a="1"/>
  <c r="AE110" i="17" s="1"/>
  <c r="AI100" i="17" a="1"/>
  <c r="AI100" i="17" s="1"/>
  <c r="AN138" i="17" a="1"/>
  <c r="AN138" i="17" s="1"/>
  <c r="AT135" i="17" a="1"/>
  <c r="AT135" i="17" s="1"/>
  <c r="AP157" i="17" a="1"/>
  <c r="AP157" i="17" s="1"/>
  <c r="AR190" i="17" a="1"/>
  <c r="AR190" i="17" s="1"/>
  <c r="AN183" i="17" a="1"/>
  <c r="AN183" i="17" s="1"/>
  <c r="AE180" i="17" a="1"/>
  <c r="AE180" i="17" s="1"/>
  <c r="AH169" i="17" a="1"/>
  <c r="AH169" i="17" s="1"/>
  <c r="AM165" i="17" a="1"/>
  <c r="AM165" i="17" s="1"/>
  <c r="AG164" i="17" a="1"/>
  <c r="AG164" i="17" s="1"/>
  <c r="AS222" i="17" a="1"/>
  <c r="AS222" i="17" s="1"/>
  <c r="AH221" i="17" a="1"/>
  <c r="AH221" i="17" s="1"/>
  <c r="AL207" i="17" a="1"/>
  <c r="AL207" i="17" s="1"/>
  <c r="AR252" i="17" a="1"/>
  <c r="AR252" i="17" s="1"/>
  <c r="AE240" i="17" a="1"/>
  <c r="AE240" i="17" s="1"/>
  <c r="AW234" i="17"/>
  <c r="AT231" i="17" a="1"/>
  <c r="AT231" i="17" s="1"/>
  <c r="AQ229" i="17" a="1"/>
  <c r="AQ229" i="17" s="1"/>
  <c r="AJ272" i="17" a="1"/>
  <c r="AJ272" i="17" s="1"/>
  <c r="AQ263" i="17" a="1"/>
  <c r="AQ263" i="17" s="1"/>
  <c r="AP263" i="17" a="1"/>
  <c r="AP263" i="17" s="1"/>
  <c r="AN260" i="17" a="1"/>
  <c r="AN260" i="17" s="1"/>
  <c r="AM290" i="17" a="1"/>
  <c r="AM290" i="17" s="1"/>
  <c r="AO284" i="17" a="1"/>
  <c r="AO284" i="17" s="1"/>
  <c r="AL314" i="17" a="1"/>
  <c r="AL314" i="17" s="1"/>
  <c r="AP96" i="15" a="1"/>
  <c r="AP96" i="15" s="1"/>
  <c r="AC301" i="15" a="1"/>
  <c r="AC301" i="15" s="1"/>
  <c r="AE31" i="17" a="1"/>
  <c r="AE31" i="17" s="1"/>
  <c r="AT26" i="17" a="1"/>
  <c r="AT26" i="17" s="1"/>
  <c r="AR23" i="17" a="1"/>
  <c r="AR23" i="17" s="1"/>
  <c r="AF22" i="17" a="1"/>
  <c r="AF22" i="17" s="1"/>
  <c r="AG16" i="17" a="1"/>
  <c r="AG16" i="17" s="1"/>
  <c r="AS9" i="17" a="1"/>
  <c r="AS9" i="17" s="1"/>
  <c r="AC9" i="17" a="1"/>
  <c r="AC9" i="17" s="1"/>
  <c r="AC6" i="17" a="1"/>
  <c r="AC6" i="17" s="1"/>
  <c r="AE3" i="17" a="1"/>
  <c r="AE3" i="17" s="1"/>
  <c r="AI2" i="17" a="1"/>
  <c r="AI2" i="17" s="1"/>
  <c r="AP58" i="17" a="1"/>
  <c r="AP58" i="17" s="1"/>
  <c r="AO55" i="17" a="1"/>
  <c r="AO55" i="17" s="1"/>
  <c r="AN49" i="17" a="1"/>
  <c r="AN49" i="17" s="1"/>
  <c r="AO34" i="17" a="1"/>
  <c r="AO34" i="17" s="1"/>
  <c r="AO91" i="17" a="1"/>
  <c r="AO91" i="17" s="1"/>
  <c r="AK88" i="17" a="1"/>
  <c r="AK88" i="17" s="1"/>
  <c r="AU121" i="17"/>
  <c r="D134" i="16" s="1"/>
  <c r="AN119" i="17" a="1"/>
  <c r="AN119" i="17" s="1"/>
  <c r="AP99" i="17" a="1"/>
  <c r="AP99" i="17" s="1"/>
  <c r="AT98" i="17" a="1"/>
  <c r="AT98" i="17" s="1"/>
  <c r="AC142" i="17" a="1"/>
  <c r="AC142" i="17" s="1"/>
  <c r="AA124" i="17" a="1"/>
  <c r="AA124" i="17" s="1"/>
  <c r="AR181" i="17" a="1"/>
  <c r="AR181" i="17" s="1"/>
  <c r="AB221" i="17" a="1"/>
  <c r="AB221" i="17" s="1"/>
  <c r="AD208" i="17" a="1"/>
  <c r="AD208" i="17" s="1"/>
  <c r="AJ204" i="17" a="1"/>
  <c r="AJ204" i="17" s="1"/>
  <c r="AR197" i="17" a="1"/>
  <c r="AR197" i="17" s="1"/>
  <c r="AS234" i="17" a="1"/>
  <c r="AS234" i="17" s="1"/>
  <c r="AG226" i="17" a="1"/>
  <c r="AG226" i="17" s="1"/>
  <c r="AT279" i="17" a="1"/>
  <c r="AT279" i="17" s="1"/>
  <c r="AS273" i="17" a="1"/>
  <c r="AS273" i="17" s="1"/>
  <c r="AT268" i="17" a="1"/>
  <c r="AT268" i="17" s="1"/>
  <c r="AF265" i="17" a="1"/>
  <c r="AF265" i="17" s="1"/>
  <c r="AP254" i="17" a="1"/>
  <c r="AP254" i="17" s="1"/>
  <c r="AD313" i="17" a="1"/>
  <c r="AD313" i="17" s="1"/>
  <c r="AJ298" i="17" a="1"/>
  <c r="AJ298" i="17" s="1"/>
  <c r="AA285" i="17" a="1"/>
  <c r="AA285" i="17" s="1"/>
  <c r="AU322" i="17"/>
  <c r="D347" i="16" s="1"/>
  <c r="AB320" i="17" a="1"/>
  <c r="AB320" i="17" s="1"/>
  <c r="AK73" i="15" a="1"/>
  <c r="AK73" i="15" s="1"/>
  <c r="AJ196" i="15" a="1"/>
  <c r="AJ196" i="15" s="1"/>
  <c r="AL282" i="15" a="1"/>
  <c r="AL282" i="15" s="1"/>
  <c r="AH312" i="15" a="1"/>
  <c r="AH312" i="15" s="1"/>
  <c r="AK16" i="17" a="1"/>
  <c r="AK16" i="17" s="1"/>
  <c r="AF50" i="17" a="1"/>
  <c r="AF50" i="17" s="1"/>
  <c r="AD48" i="17" a="1"/>
  <c r="AD48" i="17" s="1"/>
  <c r="AI35" i="17" a="1"/>
  <c r="AI35" i="17" s="1"/>
  <c r="AN73" i="17" a="1"/>
  <c r="AN73" i="17" s="1"/>
  <c r="AE119" i="17" a="1"/>
  <c r="AE119" i="17" s="1"/>
  <c r="AR107" i="17" a="1"/>
  <c r="AR107" i="17" s="1"/>
  <c r="AL107" i="17" a="1"/>
  <c r="AL107" i="17" s="1"/>
  <c r="AC104" i="17" a="1"/>
  <c r="AC104" i="17" s="1"/>
  <c r="AR101" i="17" a="1"/>
  <c r="AR101" i="17" s="1"/>
  <c r="AW101" i="17"/>
  <c r="AM97" i="17" a="1"/>
  <c r="AM97" i="17" s="1"/>
  <c r="AT138" i="17" a="1"/>
  <c r="AT138" i="17" s="1"/>
  <c r="AD138" i="17" a="1"/>
  <c r="AD138" i="17" s="1"/>
  <c r="AH137" i="17" a="1"/>
  <c r="AH137" i="17" s="1"/>
  <c r="AL125" i="17" a="1"/>
  <c r="AL125" i="17" s="1"/>
  <c r="AP123" i="17" a="1"/>
  <c r="AP123" i="17" s="1"/>
  <c r="AQ159" i="17" a="1"/>
  <c r="AQ159" i="17" s="1"/>
  <c r="AS187" i="17" a="1"/>
  <c r="AS187" i="17" s="1"/>
  <c r="AU183" i="17"/>
  <c r="D200" i="16" s="1"/>
  <c r="AM182" i="17" a="1"/>
  <c r="AM182" i="17" s="1"/>
  <c r="AT177" i="17" a="1"/>
  <c r="AT177" i="17" s="1"/>
  <c r="AH174" i="17" a="1"/>
  <c r="AH174" i="17" s="1"/>
  <c r="AR164" i="17" a="1"/>
  <c r="AR164" i="17" s="1"/>
  <c r="AQ222" i="17" a="1"/>
  <c r="AQ222" i="17" s="1"/>
  <c r="AB218" i="17" a="1"/>
  <c r="AB218" i="17" s="1"/>
  <c r="AS198" i="17" a="1"/>
  <c r="AS198" i="17" s="1"/>
  <c r="AS243" i="17" a="1"/>
  <c r="AS243" i="17" s="1"/>
  <c r="AD243" i="17" a="1"/>
  <c r="AD243" i="17" s="1"/>
  <c r="AT228" i="17" a="1"/>
  <c r="AT228" i="17" s="1"/>
  <c r="AA228" i="17" a="1"/>
  <c r="AA228" i="17" s="1"/>
  <c r="AQ279" i="17" a="1"/>
  <c r="AQ279" i="17" s="1"/>
  <c r="AR277" i="17" a="1"/>
  <c r="AR277" i="17" s="1"/>
  <c r="AJ275" i="17" a="1"/>
  <c r="AJ275" i="17" s="1"/>
  <c r="AU273" i="17"/>
  <c r="D298" i="16" s="1"/>
  <c r="AT256" i="17" a="1"/>
  <c r="AT256" i="17" s="1"/>
  <c r="AB256" i="17" a="1"/>
  <c r="AB256" i="17" s="1"/>
  <c r="AS313" i="17" a="1"/>
  <c r="AS313" i="17" s="1"/>
  <c r="AK290" i="17" a="1"/>
  <c r="AK290" i="17" s="1"/>
  <c r="AM321" i="17" a="1"/>
  <c r="AM321" i="17" s="1"/>
  <c r="AM318" i="17" a="1"/>
  <c r="AM318" i="17" s="1"/>
  <c r="AC314" i="17" a="1"/>
  <c r="AC314" i="17" s="1"/>
  <c r="AI50" i="15" a="1"/>
  <c r="AI50" i="15" s="1"/>
  <c r="AR47" i="15" a="1"/>
  <c r="AR47" i="15" s="1"/>
  <c r="AN36" i="15" a="1"/>
  <c r="AN36" i="15" s="1"/>
  <c r="AE206" i="15" a="1"/>
  <c r="AE206" i="15" s="1"/>
  <c r="AD225" i="15" a="1"/>
  <c r="AD225" i="15" s="1"/>
  <c r="AB316" i="15" a="1"/>
  <c r="AB316" i="15" s="1"/>
  <c r="AK328" i="15" a="1"/>
  <c r="AK328" i="15" s="1"/>
  <c r="AA26" i="17" a="1"/>
  <c r="AA26" i="17" s="1"/>
  <c r="AQ19" i="17" a="1"/>
  <c r="AQ19" i="17" s="1"/>
  <c r="AA19" i="17" a="1"/>
  <c r="AA19" i="17" s="1"/>
  <c r="AC3" i="17" a="1"/>
  <c r="AC3" i="17" s="1"/>
  <c r="AE60" i="17" a="1"/>
  <c r="AE60" i="17" s="1"/>
  <c r="AS57" i="17" a="1"/>
  <c r="AS57" i="17" s="1"/>
  <c r="AM55" i="17" a="1"/>
  <c r="AM55" i="17" s="1"/>
  <c r="AI54" i="17" a="1"/>
  <c r="AI54" i="17" s="1"/>
  <c r="AS48" i="17" a="1"/>
  <c r="AS48" i="17" s="1"/>
  <c r="AJ90" i="17" a="1"/>
  <c r="AJ90" i="17" s="1"/>
  <c r="AG77" i="17" a="1"/>
  <c r="AG77" i="17" s="1"/>
  <c r="AK76" i="17" a="1"/>
  <c r="AK76" i="17" s="1"/>
  <c r="AM93" i="17" a="1"/>
  <c r="AM93" i="17" s="1"/>
  <c r="AA144" i="17" a="1"/>
  <c r="AA144" i="17" s="1"/>
  <c r="AS138" i="17" a="1"/>
  <c r="AS138" i="17" s="1"/>
  <c r="AC138" i="17" a="1"/>
  <c r="AC138" i="17" s="1"/>
  <c r="AM136" i="17" a="1"/>
  <c r="AM136" i="17" s="1"/>
  <c r="AT129" i="17" a="1"/>
  <c r="AT129" i="17" s="1"/>
  <c r="AB161" i="17" a="1"/>
  <c r="AB161" i="17" s="1"/>
  <c r="AH153" i="17" a="1"/>
  <c r="AH153" i="17" s="1"/>
  <c r="AN152" i="17" a="1"/>
  <c r="AN152" i="17" s="1"/>
  <c r="AR193" i="17" a="1"/>
  <c r="AR193" i="17" s="1"/>
  <c r="AP183" i="17" a="1"/>
  <c r="AP183" i="17" s="1"/>
  <c r="AC172" i="17" a="1"/>
  <c r="AC172" i="17" s="1"/>
  <c r="AI171" i="17" a="1"/>
  <c r="AI171" i="17" s="1"/>
  <c r="AN212" i="17" a="1"/>
  <c r="AN212" i="17" s="1"/>
  <c r="AP210" i="17" a="1"/>
  <c r="AP210" i="17" s="1"/>
  <c r="AR207" i="17" a="1"/>
  <c r="AR207" i="17" s="1"/>
  <c r="AU199" i="17"/>
  <c r="D216" i="16" s="1"/>
  <c r="AO197" i="17" a="1"/>
  <c r="AO197" i="17" s="1"/>
  <c r="AA226" i="17" a="1"/>
  <c r="AA226" i="17" s="1"/>
  <c r="AO282" i="17" a="1"/>
  <c r="AO282" i="17" s="1"/>
  <c r="AO279" i="17" a="1"/>
  <c r="AO279" i="17" s="1"/>
  <c r="AQ273" i="17" a="1"/>
  <c r="AQ273" i="17" s="1"/>
  <c r="AR268" i="17" a="1"/>
  <c r="AR268" i="17" s="1"/>
  <c r="AL265" i="17" a="1"/>
  <c r="AL265" i="17" s="1"/>
  <c r="AN263" i="17" a="1"/>
  <c r="AN263" i="17" s="1"/>
  <c r="AK312" i="17" a="1"/>
  <c r="AK312" i="17" s="1"/>
  <c r="AT304" i="17" a="1"/>
  <c r="AT304" i="17" s="1"/>
  <c r="AM297" i="17" a="1"/>
  <c r="AM297" i="17" s="1"/>
  <c r="AF296" i="17" a="1"/>
  <c r="AF296" i="17" s="1"/>
  <c r="AN289" i="17" a="1"/>
  <c r="AN289" i="17" s="1"/>
  <c r="AW285" i="17"/>
  <c r="AS325" i="17" a="1"/>
  <c r="AS325" i="17" s="1"/>
  <c r="AJ325" i="17" a="1"/>
  <c r="AJ325" i="17" s="1"/>
  <c r="AL321" i="17" a="1"/>
  <c r="AL321" i="17" s="1"/>
  <c r="AR319" i="17" a="1"/>
  <c r="AR319" i="17" s="1"/>
  <c r="H51" i="11"/>
  <c r="G55" i="11"/>
  <c r="P54" i="11"/>
  <c r="P58" i="11"/>
  <c r="AE14" i="15" a="1"/>
  <c r="AE14" i="15" s="1"/>
  <c r="AL207" i="15" a="1"/>
  <c r="AL207" i="15" s="1"/>
  <c r="AS252" i="15" a="1"/>
  <c r="AS252" i="15" s="1"/>
  <c r="AC246" i="15" a="1"/>
  <c r="AC246" i="15" s="1"/>
  <c r="AL242" i="15" a="1"/>
  <c r="AL242" i="15" s="1"/>
  <c r="AP226" i="15" a="1"/>
  <c r="AP226" i="15" s="1"/>
  <c r="AU271" i="15"/>
  <c r="E118" i="14" s="1"/>
  <c r="AS267" i="15" a="1"/>
  <c r="AS267" i="15" s="1"/>
  <c r="AW267" i="15"/>
  <c r="AB328" i="15" a="1"/>
  <c r="AB328" i="15" s="1"/>
  <c r="AP19" i="17" a="1"/>
  <c r="AP19" i="17" s="1"/>
  <c r="AI15" i="17" a="1"/>
  <c r="AI15" i="17" s="1"/>
  <c r="AS12" i="17" a="1"/>
  <c r="AS12" i="17" s="1"/>
  <c r="AK12" i="17" a="1"/>
  <c r="AK12" i="17" s="1"/>
  <c r="AM61" i="17" a="1"/>
  <c r="AM61" i="17" s="1"/>
  <c r="AT60" i="17" a="1"/>
  <c r="AT60" i="17" s="1"/>
  <c r="AA60" i="17" a="1"/>
  <c r="AA60" i="17" s="1"/>
  <c r="AG53" i="17" a="1"/>
  <c r="AG53" i="17" s="1"/>
  <c r="AB39" i="17" a="1"/>
  <c r="AB39" i="17" s="1"/>
  <c r="AJ37" i="17" a="1"/>
  <c r="AJ37" i="17" s="1"/>
  <c r="AL34" i="17" a="1"/>
  <c r="AL34" i="17" s="1"/>
  <c r="AF32" i="17" a="1"/>
  <c r="AF32" i="17" s="1"/>
  <c r="AQ86" i="17" a="1"/>
  <c r="AQ86" i="17" s="1"/>
  <c r="AG74" i="17" a="1"/>
  <c r="AG74" i="17" s="1"/>
  <c r="AQ110" i="17" a="1"/>
  <c r="AQ110" i="17" s="1"/>
  <c r="AQ92" i="17" a="1"/>
  <c r="AQ92" i="17" s="1"/>
  <c r="AJ148" i="17" a="1"/>
  <c r="AJ148" i="17" s="1"/>
  <c r="AQ123" i="17" a="1"/>
  <c r="AQ123" i="17" s="1"/>
  <c r="AM152" i="17" a="1"/>
  <c r="AM152" i="17" s="1"/>
  <c r="AN178" i="17" a="1"/>
  <c r="AN178" i="17" s="1"/>
  <c r="AS177" i="17" a="1"/>
  <c r="AS177" i="17" s="1"/>
  <c r="AS210" i="17" a="1"/>
  <c r="AS210" i="17" s="1"/>
  <c r="AO208" i="17" a="1"/>
  <c r="AO208" i="17" s="1"/>
  <c r="AE207" i="17" a="1"/>
  <c r="AE207" i="17" s="1"/>
  <c r="AS199" i="17" a="1"/>
  <c r="AS199" i="17" s="1"/>
  <c r="AI199" i="17" a="1"/>
  <c r="AI199" i="17" s="1"/>
  <c r="AM323" i="17" a="1"/>
  <c r="AM323" i="17" s="1"/>
  <c r="AK321" i="17" a="1"/>
  <c r="AK321" i="17" s="1"/>
  <c r="AK318" i="17" a="1"/>
  <c r="AK318" i="17" s="1"/>
  <c r="AM220" i="15" a="1"/>
  <c r="AM220" i="15" s="1"/>
  <c r="AA212" i="15" a="1"/>
  <c r="AA212" i="15" s="1"/>
  <c r="AM200" i="15" a="1"/>
  <c r="AM200" i="15" s="1"/>
  <c r="AR252" i="15" a="1"/>
  <c r="AR252" i="15" s="1"/>
  <c r="AO228" i="15" a="1"/>
  <c r="AO228" i="15" s="1"/>
  <c r="AA260" i="15" a="1"/>
  <c r="AA260" i="15" s="1"/>
  <c r="AI286" i="15" a="1"/>
  <c r="AI286" i="15" s="1"/>
  <c r="AO324" i="15" a="1"/>
  <c r="AO324" i="15" s="1"/>
  <c r="AP29" i="17" a="1"/>
  <c r="AP29" i="17" s="1"/>
  <c r="AC28" i="17" a="1"/>
  <c r="AC28" i="17" s="1"/>
  <c r="AT25" i="17" a="1"/>
  <c r="AT25" i="17" s="1"/>
  <c r="AD25" i="17" a="1"/>
  <c r="AD25" i="17" s="1"/>
  <c r="AK3" i="17" a="1"/>
  <c r="AK3" i="17" s="1"/>
  <c r="AS60" i="17" a="1"/>
  <c r="AS60" i="17" s="1"/>
  <c r="AK60" i="17" a="1"/>
  <c r="AK60" i="17" s="1"/>
  <c r="AQ57" i="17" a="1"/>
  <c r="AQ57" i="17" s="1"/>
  <c r="AJ52" i="17" a="1"/>
  <c r="AJ52" i="17" s="1"/>
  <c r="AJ49" i="17" a="1"/>
  <c r="AJ49" i="17" s="1"/>
  <c r="AP39" i="17" a="1"/>
  <c r="AP39" i="17" s="1"/>
  <c r="AQ36" i="17" a="1"/>
  <c r="AQ36" i="17" s="1"/>
  <c r="AF66" i="17" a="1"/>
  <c r="AF66" i="17" s="1"/>
  <c r="AB112" i="17" a="1"/>
  <c r="AB112" i="17" s="1"/>
  <c r="AI111" i="17" a="1"/>
  <c r="AI111" i="17" s="1"/>
  <c r="AQ103" i="17" a="1"/>
  <c r="AQ103" i="17" s="1"/>
  <c r="AO101" i="17" a="1"/>
  <c r="AO101" i="17" s="1"/>
  <c r="AP144" i="17" a="1"/>
  <c r="AP144" i="17" s="1"/>
  <c r="AL126" i="17" a="1"/>
  <c r="AL126" i="17" s="1"/>
  <c r="AR186" i="17" a="1"/>
  <c r="AR186" i="17" s="1"/>
  <c r="AI185" i="17" a="1"/>
  <c r="AI185" i="17" s="1"/>
  <c r="AL177" i="17" a="1"/>
  <c r="AL177" i="17" s="1"/>
  <c r="AC221" i="17" a="1"/>
  <c r="AC221" i="17" s="1"/>
  <c r="AN208" i="17" a="1"/>
  <c r="AN208" i="17" s="1"/>
  <c r="AQ207" i="17" a="1"/>
  <c r="AQ207" i="17" s="1"/>
  <c r="AL203" i="17" a="1"/>
  <c r="AL203" i="17" s="1"/>
  <c r="AS201" i="17" a="1"/>
  <c r="AS201" i="17" s="1"/>
  <c r="AR199" i="17" a="1"/>
  <c r="AR199" i="17" s="1"/>
  <c r="AN194" i="17" a="1"/>
  <c r="AN194" i="17" s="1"/>
  <c r="AO251" i="17" a="1"/>
  <c r="AO251" i="17" s="1"/>
  <c r="AF239" i="17" a="1"/>
  <c r="AF239" i="17" s="1"/>
  <c r="AR237" i="17" a="1"/>
  <c r="AR237" i="17" s="1"/>
  <c r="AL266" i="17" a="1"/>
  <c r="AL266" i="17" s="1"/>
  <c r="AM308" i="17" a="1"/>
  <c r="AM308" i="17" s="1"/>
  <c r="AP297" i="17" a="1"/>
  <c r="AP297" i="17" s="1"/>
  <c r="AB287" i="17" a="1"/>
  <c r="AB287" i="17" s="1"/>
  <c r="AN286" i="17" a="1"/>
  <c r="AN286" i="17" s="1"/>
  <c r="AL322" i="17" a="1"/>
  <c r="AL322" i="17" s="1"/>
  <c r="AF243" i="15" a="1"/>
  <c r="AF243" i="15" s="1"/>
  <c r="AJ290" i="15" a="1"/>
  <c r="AJ290" i="15" s="1"/>
  <c r="AU282" i="15"/>
  <c r="C121" i="14" s="1"/>
  <c r="AD329" i="15" a="1"/>
  <c r="AD329" i="15" s="1"/>
  <c r="AW28" i="17"/>
  <c r="AS25" i="17" a="1"/>
  <c r="AS25" i="17" s="1"/>
  <c r="AF25" i="17" a="1"/>
  <c r="AF25" i="17" s="1"/>
  <c r="AF21" i="17" a="1"/>
  <c r="AF21" i="17" s="1"/>
  <c r="AE18" i="17" a="1"/>
  <c r="AE18" i="17" s="1"/>
  <c r="AJ10" i="17" a="1"/>
  <c r="AJ10" i="17" s="1"/>
  <c r="AP54" i="17" a="1"/>
  <c r="AP54" i="17" s="1"/>
  <c r="AW53" i="17"/>
  <c r="AO86" i="17" a="1"/>
  <c r="AO86" i="17" s="1"/>
  <c r="AN78" i="17" a="1"/>
  <c r="AN78" i="17" s="1"/>
  <c r="AJ73" i="17" a="1"/>
  <c r="AJ73" i="17" s="1"/>
  <c r="AA68" i="17" a="1"/>
  <c r="AA68" i="17" s="1"/>
  <c r="AI66" i="17" a="1"/>
  <c r="AI66" i="17" s="1"/>
  <c r="AD119" i="17" a="1"/>
  <c r="AD119" i="17" s="1"/>
  <c r="AQ118" i="17" a="1"/>
  <c r="AQ118" i="17" s="1"/>
  <c r="AA118" i="17" a="1"/>
  <c r="AA118" i="17" s="1"/>
  <c r="AH111" i="17" a="1"/>
  <c r="AH111" i="17" s="1"/>
  <c r="AC103" i="17" a="1"/>
  <c r="AC103" i="17" s="1"/>
  <c r="AU97" i="17"/>
  <c r="D106" i="16" s="1"/>
  <c r="AS94" i="17" a="1"/>
  <c r="AS94" i="17" s="1"/>
  <c r="AO144" i="17" a="1"/>
  <c r="AO144" i="17" s="1"/>
  <c r="AT137" i="17" a="1"/>
  <c r="AT137" i="17" s="1"/>
  <c r="AO137" i="17" a="1"/>
  <c r="AO137" i="17" s="1"/>
  <c r="AP163" i="17" a="1"/>
  <c r="AP163" i="17" s="1"/>
  <c r="AO180" i="17" a="1"/>
  <c r="AO180" i="17" s="1"/>
  <c r="AA179" i="17" a="1"/>
  <c r="AA179" i="17" s="1"/>
  <c r="AG177" i="17" a="1"/>
  <c r="AG177" i="17" s="1"/>
  <c r="AQ221" i="17" a="1"/>
  <c r="AQ221" i="17" s="1"/>
  <c r="AK203" i="17" a="1"/>
  <c r="AK203" i="17" s="1"/>
  <c r="AM200" i="17" a="1"/>
  <c r="AM200" i="17" s="1"/>
  <c r="AS242" i="17" a="1"/>
  <c r="AS242" i="17" s="1"/>
  <c r="AO240" i="17" a="1"/>
  <c r="AO240" i="17" s="1"/>
  <c r="AE239" i="17" a="1"/>
  <c r="AE239" i="17" s="1"/>
  <c r="AT237" i="17" a="1"/>
  <c r="AT237" i="17" s="1"/>
  <c r="AK280" i="17" a="1"/>
  <c r="AK280" i="17" s="1"/>
  <c r="AE275" i="17" a="1"/>
  <c r="AE275" i="17" s="1"/>
  <c r="AK266" i="17" a="1"/>
  <c r="AK266" i="17" s="1"/>
  <c r="AP255" i="17" a="1"/>
  <c r="AP255" i="17" s="1"/>
  <c r="AK254" i="17" a="1"/>
  <c r="AK254" i="17" s="1"/>
  <c r="AL308" i="17" a="1"/>
  <c r="AL308" i="17" s="1"/>
  <c r="AE285" i="17" a="1"/>
  <c r="AE285" i="17" s="1"/>
  <c r="AM316" i="17" a="1"/>
  <c r="AM316" i="17" s="1"/>
  <c r="AO314" i="17" a="1"/>
  <c r="AO314" i="17" s="1"/>
  <c r="AP94" i="15" a="1"/>
  <c r="AP94" i="15" s="1"/>
  <c r="AF170" i="15" a="1"/>
  <c r="AF170" i="15" s="1"/>
  <c r="AP256" i="15" a="1"/>
  <c r="AP256" i="15" s="1"/>
  <c r="AR270" i="15" a="1"/>
  <c r="AR270" i="15" s="1"/>
  <c r="AJ317" i="15" a="1"/>
  <c r="AJ317" i="15" s="1"/>
  <c r="AW313" i="15"/>
  <c r="AC329" i="15" a="1"/>
  <c r="AC329" i="15" s="1"/>
  <c r="AH21" i="17" a="1"/>
  <c r="AH21" i="17" s="1"/>
  <c r="AI17" i="17" a="1"/>
  <c r="AI17" i="17" s="1"/>
  <c r="AI10" i="17" a="1"/>
  <c r="AI10" i="17" s="1"/>
  <c r="AC2" i="17" a="1"/>
  <c r="AC2" i="17" s="1"/>
  <c r="AL45" i="17" a="1"/>
  <c r="AL45" i="17" s="1"/>
  <c r="AH43" i="17" a="1"/>
  <c r="AH43" i="17" s="1"/>
  <c r="AM41" i="17" a="1"/>
  <c r="AM41" i="17" s="1"/>
  <c r="AS38" i="17" a="1"/>
  <c r="AS38" i="17" s="1"/>
  <c r="AC38" i="17" a="1"/>
  <c r="AC38" i="17" s="1"/>
  <c r="AD35" i="17" a="1"/>
  <c r="AD35" i="17" s="1"/>
  <c r="AQ89" i="17" a="1"/>
  <c r="AQ89" i="17" s="1"/>
  <c r="AP84" i="17" a="1"/>
  <c r="AP84" i="17" s="1"/>
  <c r="AJ81" i="17" a="1"/>
  <c r="AJ81" i="17" s="1"/>
  <c r="AF79" i="17" a="1"/>
  <c r="AF79" i="17" s="1"/>
  <c r="AL75" i="17" a="1"/>
  <c r="AL75" i="17" s="1"/>
  <c r="AI73" i="17" a="1"/>
  <c r="AI73" i="17" s="1"/>
  <c r="AU71" i="17"/>
  <c r="D80" i="16" s="1"/>
  <c r="AS68" i="17" a="1"/>
  <c r="AS68" i="17" s="1"/>
  <c r="AS63" i="17" a="1"/>
  <c r="AS63" i="17" s="1"/>
  <c r="AR109" i="17" a="1"/>
  <c r="AR109" i="17" s="1"/>
  <c r="AE109" i="17" a="1"/>
  <c r="AE109" i="17" s="1"/>
  <c r="AM149" i="17" a="1"/>
  <c r="AM149" i="17" s="1"/>
  <c r="AB146" i="17" a="1"/>
  <c r="AB146" i="17" s="1"/>
  <c r="AF131" i="17" a="1"/>
  <c r="AF131" i="17" s="1"/>
  <c r="AT158" i="17" a="1"/>
  <c r="AT158" i="17" s="1"/>
  <c r="AT155" i="17" a="1"/>
  <c r="AT155" i="17" s="1"/>
  <c r="AF177" i="17" a="1"/>
  <c r="AF177" i="17" s="1"/>
  <c r="AR172" i="17" a="1"/>
  <c r="AR172" i="17" s="1"/>
  <c r="AQ169" i="17" a="1"/>
  <c r="AQ169" i="17" s="1"/>
  <c r="AD169" i="17" a="1"/>
  <c r="AD169" i="17" s="1"/>
  <c r="AO223" i="17" a="1"/>
  <c r="AO223" i="17" s="1"/>
  <c r="AG220" i="17" a="1"/>
  <c r="AG220" i="17" s="1"/>
  <c r="AB212" i="17" a="1"/>
  <c r="AB212" i="17" s="1"/>
  <c r="AN243" i="17" a="1"/>
  <c r="AN243" i="17" s="1"/>
  <c r="AJ237" i="17" a="1"/>
  <c r="AJ237" i="17" s="1"/>
  <c r="AA234" i="17" a="1"/>
  <c r="AA234" i="17" s="1"/>
  <c r="AE227" i="17" a="1"/>
  <c r="AE227" i="17" s="1"/>
  <c r="AB281" i="17" a="1"/>
  <c r="AB281" i="17" s="1"/>
  <c r="AJ280" i="17" a="1"/>
  <c r="AJ280" i="17" s="1"/>
  <c r="AK274" i="17" a="1"/>
  <c r="AK274" i="17" s="1"/>
  <c r="AN271" i="17" a="1"/>
  <c r="AN271" i="17" s="1"/>
  <c r="AR267" i="17" a="1"/>
  <c r="AR267" i="17" s="1"/>
  <c r="AE312" i="17" a="1"/>
  <c r="AE312" i="17" s="1"/>
  <c r="AF290" i="17" a="1"/>
  <c r="AF290" i="17" s="1"/>
  <c r="AM320" i="17" a="1"/>
  <c r="AM320" i="17" s="1"/>
  <c r="AL29" i="15" a="1"/>
  <c r="AL29" i="15" s="1"/>
  <c r="AB8" i="15" a="1"/>
  <c r="AB8" i="15" s="1"/>
  <c r="AM57" i="15" a="1"/>
  <c r="AM57" i="15" s="1"/>
  <c r="AN48" i="15" a="1"/>
  <c r="AN48" i="15" s="1"/>
  <c r="AO77" i="15" a="1"/>
  <c r="AO77" i="15" s="1"/>
  <c r="AF121" i="15" a="1"/>
  <c r="AF121" i="15" s="1"/>
  <c r="AM118" i="15" a="1"/>
  <c r="AM118" i="15" s="1"/>
  <c r="AW149" i="15"/>
  <c r="AL220" i="15" a="1"/>
  <c r="AL220" i="15" s="1"/>
  <c r="AM219" i="15" a="1"/>
  <c r="AM219" i="15" s="1"/>
  <c r="AE225" i="15" a="1"/>
  <c r="AE225" i="15" s="1"/>
  <c r="AD224" i="15" a="1"/>
  <c r="AD224" i="15" s="1"/>
  <c r="AH258" i="15" a="1"/>
  <c r="AH258" i="15" s="1"/>
  <c r="AS287" i="15" a="1"/>
  <c r="AS287" i="15" s="1"/>
  <c r="AQ284" i="15" a="1"/>
  <c r="AQ284" i="15" s="1"/>
  <c r="AN284" i="15" a="1"/>
  <c r="AN284" i="15" s="1"/>
  <c r="AP278" i="15" a="1"/>
  <c r="AP278" i="15" s="1"/>
  <c r="AC277" i="15" a="1"/>
  <c r="AC277" i="15" s="1"/>
  <c r="AN323" i="15" a="1"/>
  <c r="AN323" i="15" s="1"/>
  <c r="AM322" i="15" a="1"/>
  <c r="AM322" i="15" s="1"/>
  <c r="AA316" i="15" a="1"/>
  <c r="AA316" i="15" s="1"/>
  <c r="AT333" i="15" a="1"/>
  <c r="AT333" i="15" s="1"/>
  <c r="AM31" i="17" a="1"/>
  <c r="AM31" i="17" s="1"/>
  <c r="AI29" i="17" a="1"/>
  <c r="AI29" i="17" s="1"/>
  <c r="AP28" i="17" a="1"/>
  <c r="AP28" i="17" s="1"/>
  <c r="AF26" i="17" a="1"/>
  <c r="AF26" i="17" s="1"/>
  <c r="AL20" i="17" a="1"/>
  <c r="AL20" i="17" s="1"/>
  <c r="AQ18" i="17" a="1"/>
  <c r="AQ18" i="17" s="1"/>
  <c r="AO18" i="17" a="1"/>
  <c r="AO18" i="17" s="1"/>
  <c r="AQ15" i="17" a="1"/>
  <c r="AQ15" i="17" s="1"/>
  <c r="AK15" i="17" a="1"/>
  <c r="AK15" i="17" s="1"/>
  <c r="AT11" i="17" a="1"/>
  <c r="AT11" i="17" s="1"/>
  <c r="AD11" i="17" a="1"/>
  <c r="AD11" i="17" s="1"/>
  <c r="AA8" i="17" a="1"/>
  <c r="AA8" i="17" s="1"/>
  <c r="AQ56" i="17" a="1"/>
  <c r="AQ56" i="17" s="1"/>
  <c r="AV56" i="17"/>
  <c r="AW56" i="17"/>
  <c r="AA56" i="17" a="1"/>
  <c r="AA56" i="17" s="1"/>
  <c r="AR56" i="17" a="1"/>
  <c r="AR56" i="17" s="1"/>
  <c r="AL56" i="17" a="1"/>
  <c r="AL56" i="17" s="1"/>
  <c r="AB56" i="17" a="1"/>
  <c r="AB56" i="17" s="1"/>
  <c r="AO56" i="17" a="1"/>
  <c r="AO56" i="17" s="1"/>
  <c r="AD56" i="17" a="1"/>
  <c r="AD56" i="17" s="1"/>
  <c r="AF56" i="17" a="1"/>
  <c r="AF56" i="17" s="1"/>
  <c r="AS56" i="17" a="1"/>
  <c r="AS56" i="17" s="1"/>
  <c r="AU56" i="17"/>
  <c r="D65" i="16" s="1"/>
  <c r="AI56" i="17" a="1"/>
  <c r="AI56" i="17" s="1"/>
  <c r="AD51" i="17" a="1"/>
  <c r="AD51" i="17" s="1"/>
  <c r="AU51" i="17"/>
  <c r="D56" i="16" s="1"/>
  <c r="AK33" i="17" a="1"/>
  <c r="AK33" i="17" s="1"/>
  <c r="AT33" i="17" a="1"/>
  <c r="AT33" i="17" s="1"/>
  <c r="AE33" i="17" a="1"/>
  <c r="AE33" i="17" s="1"/>
  <c r="AM83" i="17" a="1"/>
  <c r="AM83" i="17" s="1"/>
  <c r="AO83" i="17" a="1"/>
  <c r="AO83" i="17" s="1"/>
  <c r="AD83" i="17" a="1"/>
  <c r="AD83" i="17" s="1"/>
  <c r="AR83" i="17" a="1"/>
  <c r="AR83" i="17" s="1"/>
  <c r="AJ83" i="17" a="1"/>
  <c r="AJ83" i="17" s="1"/>
  <c r="C42" i="11"/>
  <c r="G52" i="11"/>
  <c r="H56" i="11"/>
  <c r="P51" i="11"/>
  <c r="Q55" i="11"/>
  <c r="AI31" i="15" a="1"/>
  <c r="AI31" i="15" s="1"/>
  <c r="AS23" i="15" a="1"/>
  <c r="AS23" i="15" s="1"/>
  <c r="AD11" i="15" a="1"/>
  <c r="AD11" i="15" s="1"/>
  <c r="AA52" i="15" a="1"/>
  <c r="AA52" i="15" s="1"/>
  <c r="AC36" i="15" a="1"/>
  <c r="AC36" i="15" s="1"/>
  <c r="AF88" i="15" a="1"/>
  <c r="AF88" i="15" s="1"/>
  <c r="AH109" i="15" a="1"/>
  <c r="AH109" i="15" s="1"/>
  <c r="AB104" i="15" a="1"/>
  <c r="AB104" i="15" s="1"/>
  <c r="AK152" i="15" a="1"/>
  <c r="AK152" i="15" s="1"/>
  <c r="AM134" i="15" a="1"/>
  <c r="AM134" i="15" s="1"/>
  <c r="AT130" i="15" a="1"/>
  <c r="AT130" i="15" s="1"/>
  <c r="AW201" i="15"/>
  <c r="AJ194" i="15" a="1"/>
  <c r="AJ194" i="15" s="1"/>
  <c r="AM243" i="15" a="1"/>
  <c r="AM243" i="15" s="1"/>
  <c r="AS242" i="15" a="1"/>
  <c r="AS242" i="15" s="1"/>
  <c r="AP224" i="15" a="1"/>
  <c r="AP224" i="15" s="1"/>
  <c r="AB287" i="15" a="1"/>
  <c r="AB287" i="15" s="1"/>
  <c r="AL268" i="15" a="1"/>
  <c r="AL268" i="15" s="1"/>
  <c r="AS324" i="15" a="1"/>
  <c r="AS324" i="15" s="1"/>
  <c r="AE324" i="15" a="1"/>
  <c r="AE324" i="15" s="1"/>
  <c r="AS312" i="15" a="1"/>
  <c r="AS312" i="15" s="1"/>
  <c r="AQ330" i="15" a="1"/>
  <c r="AQ330" i="15" s="1"/>
  <c r="AA330" i="15" a="1"/>
  <c r="AA330" i="15" s="1"/>
  <c r="AR330" i="15" a="1"/>
  <c r="AR330" i="15" s="1"/>
  <c r="AW327" i="15"/>
  <c r="AI31" i="17" a="1"/>
  <c r="AI31" i="17" s="1"/>
  <c r="AB30" i="17" a="1"/>
  <c r="AB30" i="17" s="1"/>
  <c r="AD29" i="17" a="1"/>
  <c r="AD29" i="17" s="1"/>
  <c r="AO28" i="17" a="1"/>
  <c r="AO28" i="17" s="1"/>
  <c r="AC27" i="17" a="1"/>
  <c r="AC27" i="17" s="1"/>
  <c r="AQ27" i="17" a="1"/>
  <c r="AQ27" i="17" s="1"/>
  <c r="AI22" i="17" a="1"/>
  <c r="AI22" i="17" s="1"/>
  <c r="AI21" i="17" a="1"/>
  <c r="AI21" i="17" s="1"/>
  <c r="AK20" i="17" a="1"/>
  <c r="AK20" i="17" s="1"/>
  <c r="AD19" i="17" a="1"/>
  <c r="AD19" i="17" s="1"/>
  <c r="AC11" i="17" a="1"/>
  <c r="AC11" i="17" s="1"/>
  <c r="AP8" i="17" a="1"/>
  <c r="AP8" i="17" s="1"/>
  <c r="AH46" i="17" a="1"/>
  <c r="AH46" i="17" s="1"/>
  <c r="AK46" i="17" a="1"/>
  <c r="AK46" i="17" s="1"/>
  <c r="AA85" i="17" a="1"/>
  <c r="AA85" i="17" s="1"/>
  <c r="AB85" i="17" a="1"/>
  <c r="AB85" i="17" s="1"/>
  <c r="AO85" i="17" a="1"/>
  <c r="AO85" i="17" s="1"/>
  <c r="AC85" i="17" a="1"/>
  <c r="AC85" i="17" s="1"/>
  <c r="AE85" i="17" a="1"/>
  <c r="AE85" i="17" s="1"/>
  <c r="AR85" i="17" a="1"/>
  <c r="AR85" i="17" s="1"/>
  <c r="AF85" i="17" a="1"/>
  <c r="AF85" i="17" s="1"/>
  <c r="AH85" i="17" a="1"/>
  <c r="AH85" i="17" s="1"/>
  <c r="AU85" i="17"/>
  <c r="D94" i="16" s="1"/>
  <c r="AW85" i="17"/>
  <c r="AJ85" i="17" a="1"/>
  <c r="AJ85" i="17" s="1"/>
  <c r="AL85" i="17" a="1"/>
  <c r="AL85" i="17" s="1"/>
  <c r="D42" i="11"/>
  <c r="H52" i="11"/>
  <c r="P55" i="11"/>
  <c r="H53" i="11"/>
  <c r="AN24" i="15" a="1"/>
  <c r="AN24" i="15" s="1"/>
  <c r="AC59" i="15" a="1"/>
  <c r="AC59" i="15" s="1"/>
  <c r="AC55" i="15" a="1"/>
  <c r="AC55" i="15" s="1"/>
  <c r="AH46" i="15" a="1"/>
  <c r="AH46" i="15" s="1"/>
  <c r="AL45" i="15" a="1"/>
  <c r="AL45" i="15" s="1"/>
  <c r="AM77" i="15" a="1"/>
  <c r="AM77" i="15" s="1"/>
  <c r="AO93" i="15" a="1"/>
  <c r="AO93" i="15" s="1"/>
  <c r="AD119" i="15" a="1"/>
  <c r="AD119" i="15" s="1"/>
  <c r="AI107" i="15" a="1"/>
  <c r="AI107" i="15" s="1"/>
  <c r="AG214" i="15" a="1"/>
  <c r="AG214" i="15" s="1"/>
  <c r="AT198" i="15" a="1"/>
  <c r="AT198" i="15" s="1"/>
  <c r="AH247" i="15" a="1"/>
  <c r="AH247" i="15" s="1"/>
  <c r="AH241" i="15" a="1"/>
  <c r="AH241" i="15" s="1"/>
  <c r="AT239" i="15" a="1"/>
  <c r="AT239" i="15" s="1"/>
  <c r="AT225" i="15" a="1"/>
  <c r="AT225" i="15" s="1"/>
  <c r="AS262" i="15" a="1"/>
  <c r="AS262" i="15" s="1"/>
  <c r="AH261" i="15" a="1"/>
  <c r="AH261" i="15" s="1"/>
  <c r="AO259" i="15" a="1"/>
  <c r="AO259" i="15" s="1"/>
  <c r="AT293" i="15" a="1"/>
  <c r="AT293" i="15" s="1"/>
  <c r="AR293" i="15" a="1"/>
  <c r="AR293" i="15" s="1"/>
  <c r="AO287" i="15" a="1"/>
  <c r="AO287" i="15" s="1"/>
  <c r="AU273" i="15"/>
  <c r="I118" i="14" s="1"/>
  <c r="AO271" i="15" a="1"/>
  <c r="AO271" i="15" s="1"/>
  <c r="AT318" i="15" a="1"/>
  <c r="AT318" i="15" s="1"/>
  <c r="AS308" i="15" a="1"/>
  <c r="AS308" i="15" s="1"/>
  <c r="AH307" i="15" a="1"/>
  <c r="AH307" i="15" s="1"/>
  <c r="AR305" i="15" a="1"/>
  <c r="AR305" i="15" s="1"/>
  <c r="AS301" i="15" a="1"/>
  <c r="AS301" i="15" s="1"/>
  <c r="AK31" i="17" a="1"/>
  <c r="AK31" i="17" s="1"/>
  <c r="AQ30" i="17" a="1"/>
  <c r="AQ30" i="17" s="1"/>
  <c r="AA30" i="17" a="1"/>
  <c r="AA30" i="17" s="1"/>
  <c r="AU30" i="17"/>
  <c r="D35" i="16" s="1"/>
  <c r="AO30" i="17" a="1"/>
  <c r="AO30" i="17" s="1"/>
  <c r="AL28" i="17" a="1"/>
  <c r="AL28" i="17" s="1"/>
  <c r="AT27" i="17" a="1"/>
  <c r="AT27" i="17" s="1"/>
  <c r="AE26" i="17" a="1"/>
  <c r="AE26" i="17" s="1"/>
  <c r="AG22" i="17" a="1"/>
  <c r="AG22" i="17" s="1"/>
  <c r="AS19" i="17" a="1"/>
  <c r="AS19" i="17" s="1"/>
  <c r="AI19" i="17" a="1"/>
  <c r="AI19" i="17" s="1"/>
  <c r="AE16" i="17" a="1"/>
  <c r="AE16" i="17" s="1"/>
  <c r="AU14" i="17"/>
  <c r="D19" i="16" s="1"/>
  <c r="AR13" i="17" a="1"/>
  <c r="AR13" i="17" s="1"/>
  <c r="AB13" i="17" a="1"/>
  <c r="AB13" i="17" s="1"/>
  <c r="AA9" i="17" a="1"/>
  <c r="AA9" i="17" s="1"/>
  <c r="AE9" i="17" a="1"/>
  <c r="AE9" i="17" s="1"/>
  <c r="AG46" i="17" a="1"/>
  <c r="AG46" i="17" s="1"/>
  <c r="AP85" i="17" a="1"/>
  <c r="AP85" i="17" s="1"/>
  <c r="AC63" i="17" a="1"/>
  <c r="AC63" i="17" s="1"/>
  <c r="AI63" i="17" a="1"/>
  <c r="AI63" i="17" s="1"/>
  <c r="AP63" i="17" a="1"/>
  <c r="AP63" i="17" s="1"/>
  <c r="AQ63" i="17" a="1"/>
  <c r="AQ63" i="17" s="1"/>
  <c r="AU63" i="17"/>
  <c r="D72" i="16" s="1"/>
  <c r="AH63" i="17" a="1"/>
  <c r="AH63" i="17" s="1"/>
  <c r="AR63" i="17" a="1"/>
  <c r="AR63" i="17" s="1"/>
  <c r="E42" i="11"/>
  <c r="G56" i="11"/>
  <c r="P56" i="11"/>
  <c r="AI30" i="15" a="1"/>
  <c r="AI30" i="15" s="1"/>
  <c r="AF23" i="15" a="1"/>
  <c r="AF23" i="15" s="1"/>
  <c r="AI21" i="15" a="1"/>
  <c r="AI21" i="15" s="1"/>
  <c r="AK15" i="15" a="1"/>
  <c r="AK15" i="15" s="1"/>
  <c r="AJ9" i="15" a="1"/>
  <c r="AJ9" i="15" s="1"/>
  <c r="AR55" i="15" a="1"/>
  <c r="AR55" i="15" s="1"/>
  <c r="AA55" i="15" a="1"/>
  <c r="AA55" i="15" s="1"/>
  <c r="AH83" i="15" a="1"/>
  <c r="AH83" i="15" s="1"/>
  <c r="AG68" i="15" a="1"/>
  <c r="AG68" i="15" s="1"/>
  <c r="AC64" i="15" a="1"/>
  <c r="AC64" i="15" s="1"/>
  <c r="AB124" i="15" a="1"/>
  <c r="AB124" i="15" s="1"/>
  <c r="AA120" i="15" a="1"/>
  <c r="AA120" i="15" s="1"/>
  <c r="AP113" i="15" a="1"/>
  <c r="AP113" i="15" s="1"/>
  <c r="AL106" i="15" a="1"/>
  <c r="AL106" i="15" s="1"/>
  <c r="AW136" i="15"/>
  <c r="AB133" i="15" a="1"/>
  <c r="AB133" i="15" s="1"/>
  <c r="AN179" i="15" a="1"/>
  <c r="AN179" i="15" s="1"/>
  <c r="AD201" i="15" a="1"/>
  <c r="AD201" i="15" s="1"/>
  <c r="AI200" i="15" a="1"/>
  <c r="AI200" i="15" s="1"/>
  <c r="AH194" i="15" a="1"/>
  <c r="AH194" i="15" s="1"/>
  <c r="AR236" i="15" a="1"/>
  <c r="AR236" i="15" s="1"/>
  <c r="AD236" i="15" a="1"/>
  <c r="AD236" i="15" s="1"/>
  <c r="AI265" i="15" a="1"/>
  <c r="AI265" i="15" s="1"/>
  <c r="AP293" i="15" a="1"/>
  <c r="AP293" i="15" s="1"/>
  <c r="AP290" i="15" a="1"/>
  <c r="AP290" i="15" s="1"/>
  <c r="AQ283" i="15" a="1"/>
  <c r="AQ283" i="15" s="1"/>
  <c r="AR268" i="15" a="1"/>
  <c r="AR268" i="15" s="1"/>
  <c r="AT308" i="15" a="1"/>
  <c r="AT308" i="15" s="1"/>
  <c r="AT331" i="15" a="1"/>
  <c r="AT331" i="15" s="1"/>
  <c r="AH31" i="17" a="1"/>
  <c r="AH31" i="17" s="1"/>
  <c r="AJ31" i="17" a="1"/>
  <c r="AJ31" i="17" s="1"/>
  <c r="AN30" i="17" a="1"/>
  <c r="AN30" i="17" s="1"/>
  <c r="AP30" i="17" a="1"/>
  <c r="AP30" i="17" s="1"/>
  <c r="AI27" i="17" a="1"/>
  <c r="AI27" i="17" s="1"/>
  <c r="AD26" i="17" a="1"/>
  <c r="AD26" i="17" s="1"/>
  <c r="AD22" i="17" a="1"/>
  <c r="AD22" i="17" s="1"/>
  <c r="AT16" i="17" a="1"/>
  <c r="AT16" i="17" s="1"/>
  <c r="AD16" i="17" a="1"/>
  <c r="AD16" i="17" s="1"/>
  <c r="AI16" i="17" a="1"/>
  <c r="AI16" i="17" s="1"/>
  <c r="AU16" i="17"/>
  <c r="D21" i="16" s="1"/>
  <c r="AA16" i="17" a="1"/>
  <c r="AA16" i="17" s="1"/>
  <c r="AM16" i="17" a="1"/>
  <c r="AM16" i="17" s="1"/>
  <c r="AC16" i="17" a="1"/>
  <c r="AC16" i="17" s="1"/>
  <c r="AO16" i="17" a="1"/>
  <c r="AO16" i="17" s="1"/>
  <c r="AN13" i="17" a="1"/>
  <c r="AN13" i="17" s="1"/>
  <c r="AW13" i="17"/>
  <c r="AA13" i="17" a="1"/>
  <c r="AA13" i="17" s="1"/>
  <c r="AP13" i="17" a="1"/>
  <c r="AP13" i="17" s="1"/>
  <c r="AE13" i="17" a="1"/>
  <c r="AE13" i="17" s="1"/>
  <c r="AG13" i="17" a="1"/>
  <c r="AG13" i="17" s="1"/>
  <c r="AH13" i="17" a="1"/>
  <c r="AH13" i="17" s="1"/>
  <c r="AU13" i="17"/>
  <c r="D18" i="16" s="1"/>
  <c r="AQ11" i="17" a="1"/>
  <c r="AQ11" i="17" s="1"/>
  <c r="AK11" i="17" a="1"/>
  <c r="AK11" i="17" s="1"/>
  <c r="AQ6" i="17" a="1"/>
  <c r="AQ6" i="17" s="1"/>
  <c r="AK6" i="17" a="1"/>
  <c r="AK6" i="17" s="1"/>
  <c r="AI5" i="17" a="1"/>
  <c r="AI5" i="17" s="1"/>
  <c r="AK5" i="17" a="1"/>
  <c r="AK5" i="17" s="1"/>
  <c r="AC5" i="17" a="1"/>
  <c r="AC5" i="17" s="1"/>
  <c r="AO5" i="17" a="1"/>
  <c r="AO5" i="17" s="1"/>
  <c r="AQ58" i="17" a="1"/>
  <c r="AQ58" i="17" s="1"/>
  <c r="AV58" i="17"/>
  <c r="AN58" i="17" a="1"/>
  <c r="AN58" i="17" s="1"/>
  <c r="AW58" i="17"/>
  <c r="AK58" i="17" a="1"/>
  <c r="AK58" i="17" s="1"/>
  <c r="AA58" i="17" a="1"/>
  <c r="AA58" i="17" s="1"/>
  <c r="AM58" i="17" a="1"/>
  <c r="AM58" i="17" s="1"/>
  <c r="AC58" i="17" a="1"/>
  <c r="AC58" i="17" s="1"/>
  <c r="AO58" i="17" a="1"/>
  <c r="AO58" i="17" s="1"/>
  <c r="AE58" i="17" a="1"/>
  <c r="AE58" i="17" s="1"/>
  <c r="AG58" i="17" a="1"/>
  <c r="AG58" i="17" s="1"/>
  <c r="AS58" i="17" a="1"/>
  <c r="AS58" i="17" s="1"/>
  <c r="AH58" i="17" a="1"/>
  <c r="AH58" i="17" s="1"/>
  <c r="AN56" i="17" a="1"/>
  <c r="AN56" i="17" s="1"/>
  <c r="AD46" i="17" a="1"/>
  <c r="AD46" i="17" s="1"/>
  <c r="AK3" i="15" a="1"/>
  <c r="AK3" i="15" s="1"/>
  <c r="AN59" i="15" a="1"/>
  <c r="AN59" i="15" s="1"/>
  <c r="AP39" i="15" a="1"/>
  <c r="AP39" i="15" s="1"/>
  <c r="AG92" i="15" a="1"/>
  <c r="AG92" i="15" s="1"/>
  <c r="AC141" i="15" a="1"/>
  <c r="AC141" i="15" s="1"/>
  <c r="AU168" i="15"/>
  <c r="G72" i="14" s="1"/>
  <c r="AT208" i="15" a="1"/>
  <c r="AT208" i="15" s="1"/>
  <c r="AB239" i="15" a="1"/>
  <c r="AB239" i="15" s="1"/>
  <c r="AB293" i="15" a="1"/>
  <c r="AB293" i="15" s="1"/>
  <c r="AE29" i="17" a="1"/>
  <c r="AE29" i="17" s="1"/>
  <c r="AF29" i="17" a="1"/>
  <c r="AF29" i="17" s="1"/>
  <c r="AS29" i="17" a="1"/>
  <c r="AS29" i="17" s="1"/>
  <c r="AC26" i="17" a="1"/>
  <c r="AC26" i="17" s="1"/>
  <c r="AP42" i="17" a="1"/>
  <c r="AP42" i="17" s="1"/>
  <c r="AE42" i="17" a="1"/>
  <c r="AE42" i="17" s="1"/>
  <c r="AT10" i="15" a="1"/>
  <c r="AT10" i="15" s="1"/>
  <c r="AT6" i="15" a="1"/>
  <c r="AT6" i="15" s="1"/>
  <c r="AE51" i="15" a="1"/>
  <c r="AE51" i="15" s="1"/>
  <c r="AI49" i="15" a="1"/>
  <c r="AI49" i="15" s="1"/>
  <c r="AQ47" i="15" a="1"/>
  <c r="AQ47" i="15" s="1"/>
  <c r="AT47" i="15" a="1"/>
  <c r="AT47" i="15" s="1"/>
  <c r="AI45" i="15" a="1"/>
  <c r="AI45" i="15" s="1"/>
  <c r="AM84" i="15" a="1"/>
  <c r="AM84" i="15" s="1"/>
  <c r="AG83" i="15" a="1"/>
  <c r="AG83" i="15" s="1"/>
  <c r="AR156" i="15" a="1"/>
  <c r="AR156" i="15" s="1"/>
  <c r="AK154" i="15" a="1"/>
  <c r="AK154" i="15" s="1"/>
  <c r="AM141" i="15" a="1"/>
  <c r="AM141" i="15" s="1"/>
  <c r="AR221" i="15" a="1"/>
  <c r="AR221" i="15" s="1"/>
  <c r="AT221" i="15" a="1"/>
  <c r="AT221" i="15" s="1"/>
  <c r="AL219" i="15" a="1"/>
  <c r="AL219" i="15" s="1"/>
  <c r="AS217" i="15" a="1"/>
  <c r="AS217" i="15" s="1"/>
  <c r="AT207" i="15" a="1"/>
  <c r="AT207" i="15" s="1"/>
  <c r="AP205" i="15" a="1"/>
  <c r="AP205" i="15" s="1"/>
  <c r="AG200" i="15" a="1"/>
  <c r="AG200" i="15" s="1"/>
  <c r="AA198" i="15" a="1"/>
  <c r="AA198" i="15" s="1"/>
  <c r="AB197" i="15" a="1"/>
  <c r="AB197" i="15" s="1"/>
  <c r="AF194" i="15" a="1"/>
  <c r="AF194" i="15" s="1"/>
  <c r="AG248" i="15" a="1"/>
  <c r="AG248" i="15" s="1"/>
  <c r="AO245" i="15" a="1"/>
  <c r="AO245" i="15" s="1"/>
  <c r="AT231" i="15" a="1"/>
  <c r="AT231" i="15" s="1"/>
  <c r="AE231" i="15" a="1"/>
  <c r="AE231" i="15" s="1"/>
  <c r="AL225" i="15" a="1"/>
  <c r="AL225" i="15" s="1"/>
  <c r="AG257" i="15" a="1"/>
  <c r="AG257" i="15" s="1"/>
  <c r="AL281" i="15" a="1"/>
  <c r="AL281" i="15" s="1"/>
  <c r="AG274" i="15" a="1"/>
  <c r="AG274" i="15" s="1"/>
  <c r="AG266" i="15" a="1"/>
  <c r="AG266" i="15" s="1"/>
  <c r="AH28" i="17" a="1"/>
  <c r="AH28" i="17" s="1"/>
  <c r="AR26" i="17" a="1"/>
  <c r="AR26" i="17" s="1"/>
  <c r="AB26" i="17" a="1"/>
  <c r="AB26" i="17" s="1"/>
  <c r="AG26" i="17" a="1"/>
  <c r="AG26" i="17" s="1"/>
  <c r="AC25" i="17" a="1"/>
  <c r="AC25" i="17" s="1"/>
  <c r="AC24" i="17" a="1"/>
  <c r="AC24" i="17" s="1"/>
  <c r="AE22" i="17" a="1"/>
  <c r="AE22" i="17" s="1"/>
  <c r="AS21" i="17" a="1"/>
  <c r="AS21" i="17" s="1"/>
  <c r="AL21" i="17" a="1"/>
  <c r="AL21" i="17" s="1"/>
  <c r="AE21" i="17" a="1"/>
  <c r="AE21" i="17" s="1"/>
  <c r="AD20" i="17" a="1"/>
  <c r="AD20" i="17" s="1"/>
  <c r="AE20" i="17" a="1"/>
  <c r="AE20" i="17" s="1"/>
  <c r="AP20" i="17" a="1"/>
  <c r="AP20" i="17" s="1"/>
  <c r="AG20" i="17" a="1"/>
  <c r="AG20" i="17" s="1"/>
  <c r="AH20" i="17" a="1"/>
  <c r="AH20" i="17" s="1"/>
  <c r="AI20" i="17" a="1"/>
  <c r="AI20" i="17" s="1"/>
  <c r="AL18" i="17" a="1"/>
  <c r="AL18" i="17" s="1"/>
  <c r="AI52" i="17" a="1"/>
  <c r="AI52" i="17" s="1"/>
  <c r="AH52" i="17" a="1"/>
  <c r="AH52" i="17" s="1"/>
  <c r="AW52" i="17"/>
  <c r="AK52" i="17" a="1"/>
  <c r="AK52" i="17" s="1"/>
  <c r="AS52" i="17" a="1"/>
  <c r="AS52" i="17" s="1"/>
  <c r="AC87" i="17" a="1"/>
  <c r="AC87" i="17" s="1"/>
  <c r="AO87" i="17" a="1"/>
  <c r="AO87" i="17" s="1"/>
  <c r="AD87" i="17" a="1"/>
  <c r="AD87" i="17" s="1"/>
  <c r="AE87" i="17" a="1"/>
  <c r="AE87" i="17" s="1"/>
  <c r="AT87" i="17" a="1"/>
  <c r="AT87" i="17" s="1"/>
  <c r="AU87" i="17"/>
  <c r="D96" i="16" s="1"/>
  <c r="AV87" i="17"/>
  <c r="AW87" i="17"/>
  <c r="AB87" i="17" a="1"/>
  <c r="AB87" i="17" s="1"/>
  <c r="AL87" i="17" a="1"/>
  <c r="AL87" i="17" s="1"/>
  <c r="AN87" i="17" a="1"/>
  <c r="AN87" i="17" s="1"/>
  <c r="H57" i="11"/>
  <c r="AN27" i="15" a="1"/>
  <c r="AN27" i="15" s="1"/>
  <c r="AJ24" i="15" a="1"/>
  <c r="AJ24" i="15" s="1"/>
  <c r="AC14" i="15" a="1"/>
  <c r="AC14" i="15" s="1"/>
  <c r="AR10" i="15" a="1"/>
  <c r="AR10" i="15" s="1"/>
  <c r="AP35" i="15" a="1"/>
  <c r="AP35" i="15" s="1"/>
  <c r="AF70" i="15" a="1"/>
  <c r="AF70" i="15" s="1"/>
  <c r="AK93" i="15" a="1"/>
  <c r="AK93" i="15" s="1"/>
  <c r="AF127" i="15" a="1"/>
  <c r="AF127" i="15" s="1"/>
  <c r="AR112" i="15" a="1"/>
  <c r="AR112" i="15" s="1"/>
  <c r="AB155" i="15" a="1"/>
  <c r="AB155" i="15" s="1"/>
  <c r="AG191" i="15" a="1"/>
  <c r="AG191" i="15" s="1"/>
  <c r="AT211" i="15" a="1"/>
  <c r="AT211" i="15" s="1"/>
  <c r="AN195" i="15" a="1"/>
  <c r="AN195" i="15" s="1"/>
  <c r="AT228" i="15" a="1"/>
  <c r="AT228" i="15" s="1"/>
  <c r="AC265" i="15" a="1"/>
  <c r="AC265" i="15" s="1"/>
  <c r="AI291" i="15" a="1"/>
  <c r="AI291" i="15" s="1"/>
  <c r="AO283" i="15" a="1"/>
  <c r="AO283" i="15" s="1"/>
  <c r="AP280" i="15" a="1"/>
  <c r="AP280" i="15" s="1"/>
  <c r="AT276" i="15" a="1"/>
  <c r="AT276" i="15" s="1"/>
  <c r="AC276" i="15" a="1"/>
  <c r="AC276" i="15" s="1"/>
  <c r="AS314" i="15" a="1"/>
  <c r="AS314" i="15" s="1"/>
  <c r="AJ307" i="15" a="1"/>
  <c r="AJ307" i="15" s="1"/>
  <c r="AD307" i="15" a="1"/>
  <c r="AD307" i="15" s="1"/>
  <c r="AR304" i="15" a="1"/>
  <c r="AR304" i="15" s="1"/>
  <c r="AS299" i="15" a="1"/>
  <c r="AS299" i="15" s="1"/>
  <c r="AR327" i="15" a="1"/>
  <c r="AR327" i="15" s="1"/>
  <c r="AN327" i="15" a="1"/>
  <c r="AN327" i="15" s="1"/>
  <c r="AL30" i="17" a="1"/>
  <c r="AL30" i="17" s="1"/>
  <c r="AQ29" i="17" a="1"/>
  <c r="AQ29" i="17" s="1"/>
  <c r="AO27" i="17" a="1"/>
  <c r="AO27" i="17" s="1"/>
  <c r="AQ26" i="17" a="1"/>
  <c r="AQ26" i="17" s="1"/>
  <c r="AW26" i="17"/>
  <c r="AT22" i="17" a="1"/>
  <c r="AT22" i="17" s="1"/>
  <c r="AT21" i="17" a="1"/>
  <c r="AT21" i="17" s="1"/>
  <c r="AD21" i="17" a="1"/>
  <c r="AD21" i="17" s="1"/>
  <c r="AS20" i="17" a="1"/>
  <c r="AS20" i="17" s="1"/>
  <c r="AK9" i="17" a="1"/>
  <c r="AK9" i="17" s="1"/>
  <c r="AE5" i="17" a="1"/>
  <c r="AE5" i="17" s="1"/>
  <c r="AG3" i="17" a="1"/>
  <c r="AG3" i="17" s="1"/>
  <c r="AT50" i="17" a="1"/>
  <c r="AT50" i="17" s="1"/>
  <c r="AL50" i="17" a="1"/>
  <c r="AL50" i="17" s="1"/>
  <c r="AO44" i="17" a="1"/>
  <c r="AO44" i="17" s="1"/>
  <c r="AR44" i="17" a="1"/>
  <c r="AR44" i="17" s="1"/>
  <c r="AR33" i="17" a="1"/>
  <c r="AR33" i="17" s="1"/>
  <c r="L42" i="11"/>
  <c r="AW18" i="15"/>
  <c r="AB58" i="15" a="1"/>
  <c r="AB58" i="15" s="1"/>
  <c r="AR54" i="15" a="1"/>
  <c r="AR54" i="15" s="1"/>
  <c r="AG49" i="15" a="1"/>
  <c r="AG49" i="15" s="1"/>
  <c r="AG46" i="15" a="1"/>
  <c r="AG46" i="15" s="1"/>
  <c r="AR42" i="15" a="1"/>
  <c r="AR42" i="15" s="1"/>
  <c r="AN90" i="15" a="1"/>
  <c r="AN90" i="15" s="1"/>
  <c r="AP75" i="15" a="1"/>
  <c r="AP75" i="15" s="1"/>
  <c r="AW73" i="15"/>
  <c r="AF94" i="15" a="1"/>
  <c r="AF94" i="15" s="1"/>
  <c r="AB127" i="15" a="1"/>
  <c r="AB127" i="15" s="1"/>
  <c r="AJ123" i="15" a="1"/>
  <c r="AJ123" i="15" s="1"/>
  <c r="AF118" i="15" a="1"/>
  <c r="AF118" i="15" s="1"/>
  <c r="AT111" i="15" a="1"/>
  <c r="AT111" i="15" s="1"/>
  <c r="AI155" i="15" a="1"/>
  <c r="AI155" i="15" s="1"/>
  <c r="AR185" i="15" a="1"/>
  <c r="AR185" i="15" s="1"/>
  <c r="AA180" i="15" a="1"/>
  <c r="AA180" i="15" s="1"/>
  <c r="AA222" i="15" a="1"/>
  <c r="AA222" i="15" s="1"/>
  <c r="AD217" i="15" a="1"/>
  <c r="AD217" i="15" s="1"/>
  <c r="AG250" i="15" a="1"/>
  <c r="AG250" i="15" s="1"/>
  <c r="AK249" i="15" a="1"/>
  <c r="AK249" i="15" s="1"/>
  <c r="AS265" i="15" a="1"/>
  <c r="AS265" i="15" s="1"/>
  <c r="AQ258" i="15" a="1"/>
  <c r="AQ258" i="15" s="1"/>
  <c r="AA258" i="15" a="1"/>
  <c r="AA258" i="15" s="1"/>
  <c r="AP294" i="15" a="1"/>
  <c r="AP294" i="15" s="1"/>
  <c r="AC289" i="15" a="1"/>
  <c r="AC289" i="15" s="1"/>
  <c r="AG323" i="15" a="1"/>
  <c r="AG323" i="15" s="1"/>
  <c r="AR321" i="15" a="1"/>
  <c r="AR321" i="15" s="1"/>
  <c r="AF310" i="15" a="1"/>
  <c r="AF310" i="15" s="1"/>
  <c r="AF304" i="15" a="1"/>
  <c r="AF304" i="15" s="1"/>
  <c r="AQ297" i="15" a="1"/>
  <c r="AQ297" i="15" s="1"/>
  <c r="AA297" i="15" a="1"/>
  <c r="AA297" i="15" s="1"/>
  <c r="AW297" i="15"/>
  <c r="AJ337" i="15" a="1"/>
  <c r="AJ337" i="15" s="1"/>
  <c r="AM333" i="15" a="1"/>
  <c r="AM333" i="15" s="1"/>
  <c r="AD31" i="17" a="1"/>
  <c r="AD31" i="17" s="1"/>
  <c r="AF31" i="17" a="1"/>
  <c r="AF31" i="17" s="1"/>
  <c r="AI30" i="17" a="1"/>
  <c r="AI30" i="17" s="1"/>
  <c r="AG28" i="17" a="1"/>
  <c r="AG28" i="17" s="1"/>
  <c r="AI28" i="17" a="1"/>
  <c r="AI28" i="17" s="1"/>
  <c r="AL27" i="17" a="1"/>
  <c r="AL27" i="17" s="1"/>
  <c r="AM27" i="17" a="1"/>
  <c r="AM27" i="17" s="1"/>
  <c r="AQ25" i="17" a="1"/>
  <c r="AQ25" i="17" s="1"/>
  <c r="AV25" i="17"/>
  <c r="AA25" i="17" a="1"/>
  <c r="AA25" i="17" s="1"/>
  <c r="AU25" i="17"/>
  <c r="D30" i="16" s="1"/>
  <c r="AW25" i="17"/>
  <c r="AM25" i="17" a="1"/>
  <c r="AM25" i="17" s="1"/>
  <c r="AE25" i="17" a="1"/>
  <c r="AE25" i="17" s="1"/>
  <c r="AP25" i="17" a="1"/>
  <c r="AP25" i="17" s="1"/>
  <c r="AG25" i="17" a="1"/>
  <c r="AG25" i="17" s="1"/>
  <c r="AH25" i="17" a="1"/>
  <c r="AH25" i="17" s="1"/>
  <c r="AQ24" i="17" a="1"/>
  <c r="AQ24" i="17" s="1"/>
  <c r="AF24" i="17" a="1"/>
  <c r="AF24" i="17" s="1"/>
  <c r="AG24" i="17" a="1"/>
  <c r="AG24" i="17" s="1"/>
  <c r="AI24" i="17" a="1"/>
  <c r="AI24" i="17" s="1"/>
  <c r="AA24" i="17" a="1"/>
  <c r="AA24" i="17" s="1"/>
  <c r="AU24" i="17"/>
  <c r="D29" i="16" s="1"/>
  <c r="AW24" i="17"/>
  <c r="AN24" i="17" a="1"/>
  <c r="AN24" i="17" s="1"/>
  <c r="AB23" i="17" a="1"/>
  <c r="AB23" i="17" s="1"/>
  <c r="AC22" i="17" a="1"/>
  <c r="AC22" i="17" s="1"/>
  <c r="AJ18" i="17" a="1"/>
  <c r="AJ18" i="17" s="1"/>
  <c r="AE17" i="17" a="1"/>
  <c r="AE17" i="17" s="1"/>
  <c r="AP16" i="17" a="1"/>
  <c r="AP16" i="17" s="1"/>
  <c r="AU15" i="17"/>
  <c r="D20" i="16" s="1"/>
  <c r="AM13" i="17" a="1"/>
  <c r="AM13" i="17" s="1"/>
  <c r="AE10" i="17" a="1"/>
  <c r="AE10" i="17" s="1"/>
  <c r="AP9" i="17" a="1"/>
  <c r="AP9" i="17" s="1"/>
  <c r="AM6" i="17" a="1"/>
  <c r="AM6" i="17" s="1"/>
  <c r="AM2" i="17" a="1"/>
  <c r="AM2" i="17" s="1"/>
  <c r="AU55" i="17"/>
  <c r="D60" i="16" s="1"/>
  <c r="AB55" i="17" a="1"/>
  <c r="AB55" i="17" s="1"/>
  <c r="AS55" i="17" a="1"/>
  <c r="AS55" i="17" s="1"/>
  <c r="AA55" i="17" a="1"/>
  <c r="AA55" i="17" s="1"/>
  <c r="AN55" i="17" a="1"/>
  <c r="AN55" i="17" s="1"/>
  <c r="AC55" i="17" a="1"/>
  <c r="AC55" i="17" s="1"/>
  <c r="AP55" i="17" a="1"/>
  <c r="AP55" i="17" s="1"/>
  <c r="AE55" i="17" a="1"/>
  <c r="AE55" i="17" s="1"/>
  <c r="AR55" i="17" a="1"/>
  <c r="AR55" i="17" s="1"/>
  <c r="AG55" i="17" a="1"/>
  <c r="AG55" i="17" s="1"/>
  <c r="AT55" i="17" a="1"/>
  <c r="AT55" i="17" s="1"/>
  <c r="AH55" i="17" a="1"/>
  <c r="AH55" i="17" s="1"/>
  <c r="AW55" i="17"/>
  <c r="AT52" i="17" a="1"/>
  <c r="AT52" i="17" s="1"/>
  <c r="AM51" i="17" a="1"/>
  <c r="AM51" i="17" s="1"/>
  <c r="M42" i="11"/>
  <c r="AI6" i="15" a="1"/>
  <c r="AI6" i="15" s="1"/>
  <c r="AP58" i="15" a="1"/>
  <c r="AP58" i="15" s="1"/>
  <c r="AK54" i="15" a="1"/>
  <c r="AK54" i="15" s="1"/>
  <c r="AJ80" i="15" a="1"/>
  <c r="AJ80" i="15" s="1"/>
  <c r="AP95" i="15" a="1"/>
  <c r="AP95" i="15" s="1"/>
  <c r="AS111" i="15" a="1"/>
  <c r="AS111" i="15" s="1"/>
  <c r="AE111" i="15" a="1"/>
  <c r="AE111" i="15" s="1"/>
  <c r="AP137" i="15" a="1"/>
  <c r="AP137" i="15" s="1"/>
  <c r="AA184" i="15" a="1"/>
  <c r="AA184" i="15" s="1"/>
  <c r="AJ183" i="15" a="1"/>
  <c r="AJ183" i="15" s="1"/>
  <c r="AE181" i="15" a="1"/>
  <c r="AE181" i="15" s="1"/>
  <c r="AB217" i="15" a="1"/>
  <c r="AB217" i="15" s="1"/>
  <c r="AE213" i="15" a="1"/>
  <c r="AE213" i="15" s="1"/>
  <c r="AO211" i="15" a="1"/>
  <c r="AO211" i="15" s="1"/>
  <c r="AH209" i="15" a="1"/>
  <c r="AH209" i="15" s="1"/>
  <c r="AF207" i="15" a="1"/>
  <c r="AF207" i="15" s="1"/>
  <c r="AM205" i="15" a="1"/>
  <c r="AM205" i="15" s="1"/>
  <c r="AL195" i="15" a="1"/>
  <c r="AL195" i="15" s="1"/>
  <c r="AC194" i="15" a="1"/>
  <c r="AC194" i="15" s="1"/>
  <c r="AH253" i="15" a="1"/>
  <c r="AH253" i="15" s="1"/>
  <c r="AR241" i="15" a="1"/>
  <c r="AR241" i="15" s="1"/>
  <c r="AT241" i="15" a="1"/>
  <c r="AT241" i="15" s="1"/>
  <c r="AO225" i="15" a="1"/>
  <c r="AO225" i="15" s="1"/>
  <c r="AQ265" i="15" a="1"/>
  <c r="AQ265" i="15" s="1"/>
  <c r="AI263" i="15" a="1"/>
  <c r="AI263" i="15" s="1"/>
  <c r="AT257" i="15" a="1"/>
  <c r="AT257" i="15" s="1"/>
  <c r="AA257" i="15" a="1"/>
  <c r="AA257" i="15" s="1"/>
  <c r="AI284" i="15" a="1"/>
  <c r="AI284" i="15" s="1"/>
  <c r="AK279" i="15" a="1"/>
  <c r="AK279" i="15" s="1"/>
  <c r="AB324" i="15" a="1"/>
  <c r="AB324" i="15" s="1"/>
  <c r="AP304" i="15" a="1"/>
  <c r="AP304" i="15" s="1"/>
  <c r="AT327" i="15" a="1"/>
  <c r="AT327" i="15" s="1"/>
  <c r="AK30" i="17" a="1"/>
  <c r="AK30" i="17" s="1"/>
  <c r="AT29" i="17" a="1"/>
  <c r="AT29" i="17" s="1"/>
  <c r="AF28" i="17" a="1"/>
  <c r="AF28" i="17" s="1"/>
  <c r="AP26" i="17" a="1"/>
  <c r="AP26" i="17" s="1"/>
  <c r="AT24" i="17" a="1"/>
  <c r="AT24" i="17" s="1"/>
  <c r="AP24" i="17" a="1"/>
  <c r="AP24" i="17" s="1"/>
  <c r="AV23" i="17"/>
  <c r="AT23" i="17" a="1"/>
  <c r="AT23" i="17" s="1"/>
  <c r="AA23" i="17" a="1"/>
  <c r="AA23" i="17" s="1"/>
  <c r="AU23" i="17"/>
  <c r="D28" i="16" s="1"/>
  <c r="AL23" i="17" a="1"/>
  <c r="AL23" i="17" s="1"/>
  <c r="AW23" i="17"/>
  <c r="AD23" i="17" a="1"/>
  <c r="AD23" i="17" s="1"/>
  <c r="AN23" i="17" a="1"/>
  <c r="AN23" i="17" s="1"/>
  <c r="AE23" i="17" a="1"/>
  <c r="AE23" i="17" s="1"/>
  <c r="AP23" i="17" a="1"/>
  <c r="AP23" i="17" s="1"/>
  <c r="AG23" i="17" a="1"/>
  <c r="AG23" i="17" s="1"/>
  <c r="AH23" i="17" a="1"/>
  <c r="AH23" i="17" s="1"/>
  <c r="AA20" i="17" a="1"/>
  <c r="AA20" i="17" s="1"/>
  <c r="AI18" i="17" a="1"/>
  <c r="AI18" i="17" s="1"/>
  <c r="AO8" i="17" a="1"/>
  <c r="AO8" i="17" s="1"/>
  <c r="AL2" i="17" a="1"/>
  <c r="AL2" i="17" s="1"/>
  <c r="AK2" i="17" a="1"/>
  <c r="AK2" i="17" s="1"/>
  <c r="AF52" i="17" a="1"/>
  <c r="AF52" i="17" s="1"/>
  <c r="AR46" i="17" a="1"/>
  <c r="AR46" i="17" s="1"/>
  <c r="H50" i="11"/>
  <c r="H54" i="11"/>
  <c r="Q53" i="11"/>
  <c r="P57" i="11"/>
  <c r="AW25" i="15"/>
  <c r="AP6" i="15" a="1"/>
  <c r="AP6" i="15" s="1"/>
  <c r="AK64" i="15" a="1"/>
  <c r="AK64" i="15" s="1"/>
  <c r="AW144" i="15"/>
  <c r="AF139" i="15" a="1"/>
  <c r="AF139" i="15" s="1"/>
  <c r="AD132" i="15" a="1"/>
  <c r="AD132" i="15" s="1"/>
  <c r="AP185" i="15" a="1"/>
  <c r="AP185" i="15" s="1"/>
  <c r="AL175" i="15" a="1"/>
  <c r="AL175" i="15" s="1"/>
  <c r="AE159" i="15" a="1"/>
  <c r="AE159" i="15" s="1"/>
  <c r="AD193" i="15" a="1"/>
  <c r="AD193" i="15" s="1"/>
  <c r="AN214" i="15" a="1"/>
  <c r="AN214" i="15" s="1"/>
  <c r="AR213" i="15" a="1"/>
  <c r="AR213" i="15" s="1"/>
  <c r="AN201" i="15" a="1"/>
  <c r="AN201" i="15" s="1"/>
  <c r="AU251" i="15"/>
  <c r="E109" i="14" s="1"/>
  <c r="AD234" i="15" a="1"/>
  <c r="AD234" i="15" s="1"/>
  <c r="AO230" i="15" a="1"/>
  <c r="AO230" i="15" s="1"/>
  <c r="AC230" i="15" a="1"/>
  <c r="AC230" i="15" s="1"/>
  <c r="AA261" i="15" a="1"/>
  <c r="AA261" i="15" s="1"/>
  <c r="AQ254" i="15" a="1"/>
  <c r="AQ254" i="15" s="1"/>
  <c r="AA279" i="15" a="1"/>
  <c r="AA279" i="15" s="1"/>
  <c r="AT269" i="15" a="1"/>
  <c r="AT269" i="15" s="1"/>
  <c r="AK307" i="15" a="1"/>
  <c r="AK307" i="15" s="1"/>
  <c r="AW307" i="15"/>
  <c r="AI330" i="15" a="1"/>
  <c r="AI330" i="15" s="1"/>
  <c r="AH30" i="17" a="1"/>
  <c r="AH30" i="17" s="1"/>
  <c r="AN29" i="17" a="1"/>
  <c r="AN29" i="17" s="1"/>
  <c r="AK27" i="17" a="1"/>
  <c r="AK27" i="17" s="1"/>
  <c r="AW22" i="17"/>
  <c r="AH22" i="17" a="1"/>
  <c r="AH22" i="17" s="1"/>
  <c r="AK22" i="17" a="1"/>
  <c r="AK22" i="17" s="1"/>
  <c r="AA22" i="17" a="1"/>
  <c r="AA22" i="17" s="1"/>
  <c r="AU22" i="17"/>
  <c r="D27" i="16" s="1"/>
  <c r="AK21" i="17" a="1"/>
  <c r="AK21" i="17" s="1"/>
  <c r="AL19" i="17" a="1"/>
  <c r="AL19" i="17" s="1"/>
  <c r="AK18" i="17" a="1"/>
  <c r="AK18" i="17" s="1"/>
  <c r="AK17" i="17" a="1"/>
  <c r="AK17" i="17" s="1"/>
  <c r="AA17" i="17" a="1"/>
  <c r="AA17" i="17" s="1"/>
  <c r="AC17" i="17" a="1"/>
  <c r="AC17" i="17" s="1"/>
  <c r="AM15" i="17" a="1"/>
  <c r="AM15" i="17" s="1"/>
  <c r="AC12" i="17" a="1"/>
  <c r="AC12" i="17" s="1"/>
  <c r="AT10" i="17" a="1"/>
  <c r="AT10" i="17" s="1"/>
  <c r="AD10" i="17" a="1"/>
  <c r="AD10" i="17" s="1"/>
  <c r="AK10" i="17" a="1"/>
  <c r="AK10" i="17" s="1"/>
  <c r="AS5" i="17" a="1"/>
  <c r="AS5" i="17" s="1"/>
  <c r="AH56" i="17" a="1"/>
  <c r="AH56" i="17" s="1"/>
  <c r="AP46" i="17" a="1"/>
  <c r="AP46" i="17" s="1"/>
  <c r="AI37" i="17" a="1"/>
  <c r="AI37" i="17" s="1"/>
  <c r="AP37" i="17" a="1"/>
  <c r="AP37" i="17" s="1"/>
  <c r="G58" i="11"/>
  <c r="AL47" i="15" a="1"/>
  <c r="AL47" i="15" s="1"/>
  <c r="AT41" i="15" a="1"/>
  <c r="AT41" i="15" s="1"/>
  <c r="AT37" i="15" a="1"/>
  <c r="AT37" i="15" s="1"/>
  <c r="AM78" i="15" a="1"/>
  <c r="AM78" i="15" s="1"/>
  <c r="AM75" i="15" a="1"/>
  <c r="AM75" i="15" s="1"/>
  <c r="AP103" i="15" a="1"/>
  <c r="AP103" i="15" s="1"/>
  <c r="AE99" i="15" a="1"/>
  <c r="AE99" i="15" s="1"/>
  <c r="AA136" i="15" a="1"/>
  <c r="AA136" i="15" s="1"/>
  <c r="AH185" i="15" a="1"/>
  <c r="AH185" i="15" s="1"/>
  <c r="AR220" i="15" a="1"/>
  <c r="AR220" i="15" s="1"/>
  <c r="AB220" i="15" a="1"/>
  <c r="AB220" i="15" s="1"/>
  <c r="AM211" i="15" a="1"/>
  <c r="AM211" i="15" s="1"/>
  <c r="AQ194" i="15" a="1"/>
  <c r="AQ194" i="15" s="1"/>
  <c r="AB194" i="15" a="1"/>
  <c r="AB194" i="15" s="1"/>
  <c r="AF253" i="15" a="1"/>
  <c r="AF253" i="15" s="1"/>
  <c r="AL248" i="15" a="1"/>
  <c r="AL248" i="15" s="1"/>
  <c r="AP241" i="15" a="1"/>
  <c r="AP241" i="15" s="1"/>
  <c r="AE260" i="15" a="1"/>
  <c r="AE260" i="15" s="1"/>
  <c r="AR282" i="15" a="1"/>
  <c r="AR282" i="15" s="1"/>
  <c r="AA282" i="15" a="1"/>
  <c r="AA282" i="15" s="1"/>
  <c r="AD268" i="15" a="1"/>
  <c r="AD268" i="15" s="1"/>
  <c r="AD323" i="15" a="1"/>
  <c r="AD323" i="15" s="1"/>
  <c r="AS322" i="15" a="1"/>
  <c r="AS322" i="15" s="1"/>
  <c r="AS320" i="15" a="1"/>
  <c r="AS320" i="15" s="1"/>
  <c r="AH330" i="15" a="1"/>
  <c r="AH330" i="15" s="1"/>
  <c r="AJ327" i="15" a="1"/>
  <c r="AJ327" i="15" s="1"/>
  <c r="AG30" i="17" a="1"/>
  <c r="AG30" i="17" s="1"/>
  <c r="AO29" i="17" a="1"/>
  <c r="AO29" i="17" s="1"/>
  <c r="AG27" i="17" a="1"/>
  <c r="AG27" i="17" s="1"/>
  <c r="AM26" i="17" a="1"/>
  <c r="AM26" i="17" s="1"/>
  <c r="AS23" i="17" a="1"/>
  <c r="AS23" i="17" s="1"/>
  <c r="AO23" i="17" a="1"/>
  <c r="AO23" i="17" s="1"/>
  <c r="AS22" i="17" a="1"/>
  <c r="AS22" i="17" s="1"/>
  <c r="AP22" i="17" a="1"/>
  <c r="AP22" i="17" s="1"/>
  <c r="AW21" i="17"/>
  <c r="AO20" i="17" a="1"/>
  <c r="AO20" i="17" s="1"/>
  <c r="AK19" i="17" a="1"/>
  <c r="AK19" i="17" s="1"/>
  <c r="AO17" i="17" a="1"/>
  <c r="AO17" i="17" s="1"/>
  <c r="AQ14" i="17" a="1"/>
  <c r="AQ14" i="17" s="1"/>
  <c r="AN14" i="17" a="1"/>
  <c r="AN14" i="17" s="1"/>
  <c r="AW14" i="17"/>
  <c r="AK14" i="17" a="1"/>
  <c r="AK14" i="17" s="1"/>
  <c r="AA14" i="17" a="1"/>
  <c r="AA14" i="17" s="1"/>
  <c r="AM14" i="17" a="1"/>
  <c r="AM14" i="17" s="1"/>
  <c r="AC14" i="17" a="1"/>
  <c r="AC14" i="17" s="1"/>
  <c r="AO14" i="17" a="1"/>
  <c r="AO14" i="17" s="1"/>
  <c r="AE14" i="17" a="1"/>
  <c r="AE14" i="17" s="1"/>
  <c r="AG14" i="17" a="1"/>
  <c r="AG14" i="17" s="1"/>
  <c r="AS14" i="17" a="1"/>
  <c r="AS14" i="17" s="1"/>
  <c r="AH14" i="17" a="1"/>
  <c r="AH14" i="17" s="1"/>
  <c r="AR12" i="17" a="1"/>
  <c r="AR12" i="17" s="1"/>
  <c r="AB12" i="17" a="1"/>
  <c r="AB12" i="17" s="1"/>
  <c r="AO12" i="17" a="1"/>
  <c r="AO12" i="17" s="1"/>
  <c r="AE12" i="17" a="1"/>
  <c r="AE12" i="17" s="1"/>
  <c r="AQ12" i="17" a="1"/>
  <c r="AQ12" i="17" s="1"/>
  <c r="AG12" i="17" a="1"/>
  <c r="AG12" i="17" s="1"/>
  <c r="AH12" i="17" a="1"/>
  <c r="AH12" i="17" s="1"/>
  <c r="AI12" i="17" a="1"/>
  <c r="AI12" i="17" s="1"/>
  <c r="AU12" i="17"/>
  <c r="D17" i="16" s="1"/>
  <c r="AC10" i="17" a="1"/>
  <c r="AC10" i="17" s="1"/>
  <c r="AQ7" i="17" a="1"/>
  <c r="AQ7" i="17" s="1"/>
  <c r="AK7" i="17" a="1"/>
  <c r="AK7" i="17" s="1"/>
  <c r="AJ4" i="17" a="1"/>
  <c r="AJ4" i="17" s="1"/>
  <c r="AI4" i="17" a="1"/>
  <c r="AI4" i="17" s="1"/>
  <c r="AU4" i="17"/>
  <c r="D9" i="16" s="1"/>
  <c r="AP61" i="17" a="1"/>
  <c r="AP61" i="17" s="1"/>
  <c r="AV57" i="17"/>
  <c r="AN57" i="17" a="1"/>
  <c r="AN57" i="17" s="1"/>
  <c r="AW57" i="17"/>
  <c r="AB57" i="17" a="1"/>
  <c r="AB57" i="17" s="1"/>
  <c r="AR57" i="17" a="1"/>
  <c r="AR57" i="17" s="1"/>
  <c r="AA57" i="17" a="1"/>
  <c r="AA57" i="17" s="1"/>
  <c r="AC57" i="17" a="1"/>
  <c r="AC57" i="17" s="1"/>
  <c r="AO57" i="17" a="1"/>
  <c r="AO57" i="17" s="1"/>
  <c r="AP57" i="17" a="1"/>
  <c r="AP57" i="17" s="1"/>
  <c r="AE57" i="17" a="1"/>
  <c r="AE57" i="17" s="1"/>
  <c r="AG57" i="17" a="1"/>
  <c r="AG57" i="17" s="1"/>
  <c r="AH57" i="17" a="1"/>
  <c r="AH57" i="17" s="1"/>
  <c r="AU57" i="17"/>
  <c r="D66" i="16" s="1"/>
  <c r="AG56" i="17" a="1"/>
  <c r="AG56" i="17" s="1"/>
  <c r="AS54" i="17" a="1"/>
  <c r="AS54" i="17" s="1"/>
  <c r="AD52" i="17" a="1"/>
  <c r="AD52" i="17" s="1"/>
  <c r="AG47" i="17" a="1"/>
  <c r="AG47" i="17" s="1"/>
  <c r="AJ29" i="15" a="1"/>
  <c r="AJ29" i="15" s="1"/>
  <c r="AM18" i="15" a="1"/>
  <c r="AM18" i="15" s="1"/>
  <c r="AG44" i="15" a="1"/>
  <c r="AG44" i="15" s="1"/>
  <c r="AK37" i="15" a="1"/>
  <c r="AK37" i="15" s="1"/>
  <c r="AU33" i="15"/>
  <c r="I18" i="14" s="1"/>
  <c r="AL75" i="15" a="1"/>
  <c r="AL75" i="15" s="1"/>
  <c r="AJ66" i="15" a="1"/>
  <c r="AJ66" i="15" s="1"/>
  <c r="AE97" i="15" a="1"/>
  <c r="AE97" i="15" s="1"/>
  <c r="AL100" i="15" a="1"/>
  <c r="AL100" i="15" s="1"/>
  <c r="AR187" i="15" a="1"/>
  <c r="AR187" i="15" s="1"/>
  <c r="AJ220" i="15" a="1"/>
  <c r="AJ220" i="15" s="1"/>
  <c r="AQ210" i="15" a="1"/>
  <c r="AQ210" i="15" s="1"/>
  <c r="AL201" i="15" a="1"/>
  <c r="AL201" i="15" s="1"/>
  <c r="AI196" i="15" a="1"/>
  <c r="AI196" i="15" s="1"/>
  <c r="AK252" i="15" a="1"/>
  <c r="AK252" i="15" s="1"/>
  <c r="AS250" i="15" a="1"/>
  <c r="AS250" i="15" s="1"/>
  <c r="AT227" i="15" a="1"/>
  <c r="AT227" i="15" s="1"/>
  <c r="AL227" i="15" a="1"/>
  <c r="AL227" i="15" s="1"/>
  <c r="AD260" i="15" a="1"/>
  <c r="AD260" i="15" s="1"/>
  <c r="AE294" i="15" a="1"/>
  <c r="AE294" i="15" s="1"/>
  <c r="AD284" i="15" a="1"/>
  <c r="AD284" i="15" s="1"/>
  <c r="AO273" i="15" a="1"/>
  <c r="AO273" i="15" s="1"/>
  <c r="AM297" i="15" a="1"/>
  <c r="AM297" i="15" s="1"/>
  <c r="AQ296" i="15" a="1"/>
  <c r="AQ296" i="15" s="1"/>
  <c r="AA296" i="15" a="1"/>
  <c r="AA296" i="15" s="1"/>
  <c r="AW296" i="15"/>
  <c r="AR31" i="17" a="1"/>
  <c r="AR31" i="17" s="1"/>
  <c r="AB31" i="17" a="1"/>
  <c r="AB31" i="17" s="1"/>
  <c r="AD30" i="17" a="1"/>
  <c r="AD30" i="17" s="1"/>
  <c r="AU28" i="17"/>
  <c r="D33" i="16" s="1"/>
  <c r="AE28" i="17" a="1"/>
  <c r="AE28" i="17" s="1"/>
  <c r="AL26" i="17" a="1"/>
  <c r="AL26" i="17" s="1"/>
  <c r="AO25" i="17" a="1"/>
  <c r="AO25" i="17" s="1"/>
  <c r="AO24" i="17" a="1"/>
  <c r="AO24" i="17" s="1"/>
  <c r="AQ22" i="17" a="1"/>
  <c r="AQ22" i="17" s="1"/>
  <c r="AO22" i="17" a="1"/>
  <c r="AO22" i="17" s="1"/>
  <c r="AU21" i="17"/>
  <c r="D26" i="16" s="1"/>
  <c r="AO21" i="17" a="1"/>
  <c r="AO21" i="17" s="1"/>
  <c r="AW20" i="17"/>
  <c r="AJ19" i="17" a="1"/>
  <c r="AJ19" i="17" s="1"/>
  <c r="AU19" i="17"/>
  <c r="D24" i="16" s="1"/>
  <c r="AG18" i="17" a="1"/>
  <c r="AG18" i="17" s="1"/>
  <c r="AP14" i="17" a="1"/>
  <c r="AP14" i="17" s="1"/>
  <c r="AI11" i="17" a="1"/>
  <c r="AI11" i="17" s="1"/>
  <c r="AC8" i="17" a="1"/>
  <c r="AC8" i="17" s="1"/>
  <c r="AF8" i="17" a="1"/>
  <c r="AF8" i="17" s="1"/>
  <c r="AH6" i="17" a="1"/>
  <c r="AH6" i="17" s="1"/>
  <c r="AI6" i="17" a="1"/>
  <c r="AI6" i="17" s="1"/>
  <c r="AK56" i="17" a="1"/>
  <c r="AK56" i="17" s="1"/>
  <c r="AL47" i="17" a="1"/>
  <c r="AL47" i="17" s="1"/>
  <c r="AK44" i="17" a="1"/>
  <c r="AK44" i="17" s="1"/>
  <c r="AD20" i="15" a="1"/>
  <c r="AD20" i="15" s="1"/>
  <c r="AR17" i="15" a="1"/>
  <c r="AR17" i="15" s="1"/>
  <c r="AA9" i="15" a="1"/>
  <c r="AA9" i="15" s="1"/>
  <c r="AT55" i="15" a="1"/>
  <c r="AT55" i="15" s="1"/>
  <c r="AR49" i="15" a="1"/>
  <c r="AR49" i="15" s="1"/>
  <c r="AJ83" i="15" a="1"/>
  <c r="AJ83" i="15" s="1"/>
  <c r="AK82" i="15" a="1"/>
  <c r="AK82" i="15" s="1"/>
  <c r="AJ79" i="15" a="1"/>
  <c r="AJ79" i="15" s="1"/>
  <c r="AS77" i="15" a="1"/>
  <c r="AS77" i="15" s="1"/>
  <c r="AK75" i="15" a="1"/>
  <c r="AK75" i="15" s="1"/>
  <c r="AO64" i="15" a="1"/>
  <c r="AO64" i="15" s="1"/>
  <c r="AA126" i="15" a="1"/>
  <c r="AA126" i="15" s="1"/>
  <c r="AB113" i="15" a="1"/>
  <c r="AB113" i="15" s="1"/>
  <c r="AK100" i="15" a="1"/>
  <c r="AK100" i="15" s="1"/>
  <c r="AB174" i="15" a="1"/>
  <c r="AB174" i="15" s="1"/>
  <c r="AE172" i="15" a="1"/>
  <c r="AE172" i="15" s="1"/>
  <c r="AW165" i="15"/>
  <c r="AO217" i="15" a="1"/>
  <c r="AO217" i="15" s="1"/>
  <c r="AU203" i="15"/>
  <c r="E89" i="14" s="1"/>
  <c r="AP200" i="15" a="1"/>
  <c r="AP200" i="15" s="1"/>
  <c r="AN197" i="15" a="1"/>
  <c r="AN197" i="15" s="1"/>
  <c r="AT253" i="15" a="1"/>
  <c r="AT253" i="15" s="1"/>
  <c r="AJ253" i="15" a="1"/>
  <c r="AJ253" i="15" s="1"/>
  <c r="AM244" i="15" a="1"/>
  <c r="AM244" i="15" s="1"/>
  <c r="AS240" i="15" a="1"/>
  <c r="AS240" i="15" s="1"/>
  <c r="AP257" i="15" a="1"/>
  <c r="AP257" i="15" s="1"/>
  <c r="AJ255" i="15" a="1"/>
  <c r="AJ255" i="15" s="1"/>
  <c r="AG286" i="15" a="1"/>
  <c r="AG286" i="15" s="1"/>
  <c r="AW284" i="15"/>
  <c r="AE281" i="15" a="1"/>
  <c r="AE281" i="15" s="1"/>
  <c r="AN279" i="15" a="1"/>
  <c r="AN279" i="15" s="1"/>
  <c r="AL267" i="15" a="1"/>
  <c r="AL267" i="15" s="1"/>
  <c r="AP317" i="15" a="1"/>
  <c r="AP317" i="15" s="1"/>
  <c r="AN300" i="15" a="1"/>
  <c r="AN300" i="15" s="1"/>
  <c r="AS330" i="15" a="1"/>
  <c r="AS330" i="15" s="1"/>
  <c r="AR328" i="15" a="1"/>
  <c r="AR328" i="15" s="1"/>
  <c r="AL326" i="15" a="1"/>
  <c r="AL326" i="15" s="1"/>
  <c r="AQ31" i="17" a="1"/>
  <c r="AQ31" i="17" s="1"/>
  <c r="AG31" i="17" a="1"/>
  <c r="AG31" i="17" s="1"/>
  <c r="AT31" i="17" a="1"/>
  <c r="AT31" i="17" s="1"/>
  <c r="AA31" i="17" a="1"/>
  <c r="AA31" i="17" s="1"/>
  <c r="AU31" i="17"/>
  <c r="D36" i="16" s="1"/>
  <c r="AL31" i="17" a="1"/>
  <c r="AL31" i="17" s="1"/>
  <c r="AW31" i="17"/>
  <c r="AT28" i="17" a="1"/>
  <c r="AT28" i="17" s="1"/>
  <c r="AD28" i="17" a="1"/>
  <c r="AD28" i="17" s="1"/>
  <c r="AF27" i="17" a="1"/>
  <c r="AF27" i="17" s="1"/>
  <c r="AK26" i="17" a="1"/>
  <c r="AK26" i="17" s="1"/>
  <c r="AL25" i="17" a="1"/>
  <c r="AL25" i="17" s="1"/>
  <c r="AL24" i="17" a="1"/>
  <c r="AL24" i="17" s="1"/>
  <c r="AM20" i="17" a="1"/>
  <c r="AM20" i="17" s="1"/>
  <c r="AA15" i="17" a="1"/>
  <c r="AA15" i="17" s="1"/>
  <c r="AE15" i="17" a="1"/>
  <c r="AE15" i="17" s="1"/>
  <c r="AS15" i="17" a="1"/>
  <c r="AS15" i="17" s="1"/>
  <c r="AO13" i="17" a="1"/>
  <c r="AO13" i="17" s="1"/>
  <c r="AP12" i="17" a="1"/>
  <c r="AP12" i="17" s="1"/>
  <c r="AP11" i="17" a="1"/>
  <c r="AP11" i="17" s="1"/>
  <c r="AP6" i="17" a="1"/>
  <c r="AP6" i="17" s="1"/>
  <c r="AV6" i="17" s="1"/>
  <c r="AS2" i="17" a="1"/>
  <c r="AS2" i="17" s="1"/>
  <c r="AA59" i="17" a="1"/>
  <c r="AA59" i="17" s="1"/>
  <c r="AM59" i="17" a="1"/>
  <c r="AM59" i="17" s="1"/>
  <c r="AP59" i="17" a="1"/>
  <c r="AP59" i="17" s="1"/>
  <c r="AN50" i="17" a="1"/>
  <c r="AN50" i="17" s="1"/>
  <c r="AO50" i="17" a="1"/>
  <c r="AO50" i="17" s="1"/>
  <c r="AK47" i="17" a="1"/>
  <c r="AK47" i="17" s="1"/>
  <c r="AM46" i="17" a="1"/>
  <c r="AM46" i="17" s="1"/>
  <c r="AN37" i="17" a="1"/>
  <c r="AN37" i="17" s="1"/>
  <c r="AD27" i="15" a="1"/>
  <c r="AD27" i="15" s="1"/>
  <c r="AS20" i="15" a="1"/>
  <c r="AS20" i="15" s="1"/>
  <c r="AD8" i="15" a="1"/>
  <c r="AD8" i="15" s="1"/>
  <c r="AS7" i="15" a="1"/>
  <c r="AS7" i="15" s="1"/>
  <c r="AL54" i="15" a="1"/>
  <c r="AL54" i="15" s="1"/>
  <c r="AR77" i="15" a="1"/>
  <c r="AR77" i="15" s="1"/>
  <c r="AJ77" i="15" a="1"/>
  <c r="AJ77" i="15" s="1"/>
  <c r="AP122" i="15" a="1"/>
  <c r="AP122" i="15" s="1"/>
  <c r="AI117" i="15" a="1"/>
  <c r="AI117" i="15" s="1"/>
  <c r="AS143" i="15" a="1"/>
  <c r="AS143" i="15" s="1"/>
  <c r="AL129" i="15" a="1"/>
  <c r="AL129" i="15" s="1"/>
  <c r="AP128" i="15" a="1"/>
  <c r="AP128" i="15" s="1"/>
  <c r="AM175" i="15" a="1"/>
  <c r="AM175" i="15" s="1"/>
  <c r="AT219" i="15" a="1"/>
  <c r="AT219" i="15" s="1"/>
  <c r="AR212" i="15" a="1"/>
  <c r="AR212" i="15" s="1"/>
  <c r="AF196" i="15" a="1"/>
  <c r="AF196" i="15" s="1"/>
  <c r="AP252" i="15" a="1"/>
  <c r="AP252" i="15" s="1"/>
  <c r="AR230" i="15" a="1"/>
  <c r="AR230" i="15" s="1"/>
  <c r="AL230" i="15" a="1"/>
  <c r="AL230" i="15" s="1"/>
  <c r="AI293" i="15" a="1"/>
  <c r="AI293" i="15" s="1"/>
  <c r="AQ270" i="15" a="1"/>
  <c r="AQ270" i="15" s="1"/>
  <c r="AM324" i="15" a="1"/>
  <c r="AM324" i="15" s="1"/>
  <c r="AP310" i="15" a="1"/>
  <c r="AP310" i="15" s="1"/>
  <c r="AN335" i="15" a="1"/>
  <c r="AN335" i="15" s="1"/>
  <c r="AB334" i="15" a="1"/>
  <c r="AB334" i="15" s="1"/>
  <c r="AL330" i="15" a="1"/>
  <c r="AL330" i="15" s="1"/>
  <c r="AO31" i="17" a="1"/>
  <c r="AO31" i="17" s="1"/>
  <c r="AP31" i="17" a="1"/>
  <c r="AP31" i="17" s="1"/>
  <c r="AC30" i="17" a="1"/>
  <c r="AC30" i="17" s="1"/>
  <c r="AF30" i="17" a="1"/>
  <c r="AF30" i="17" s="1"/>
  <c r="AH29" i="17" a="1"/>
  <c r="AH29" i="17" s="1"/>
  <c r="AL29" i="17" a="1"/>
  <c r="AL29" i="17" s="1"/>
  <c r="AS28" i="17" a="1"/>
  <c r="AS28" i="17" s="1"/>
  <c r="AM28" i="17" a="1"/>
  <c r="AM28" i="17" s="1"/>
  <c r="AJ26" i="17" a="1"/>
  <c r="AJ26" i="17" s="1"/>
  <c r="AN25" i="17" a="1"/>
  <c r="AN25" i="17" s="1"/>
  <c r="AM24" i="17" a="1"/>
  <c r="AM24" i="17" s="1"/>
  <c r="AK24" i="17" a="1"/>
  <c r="AK24" i="17" s="1"/>
  <c r="AM23" i="17" a="1"/>
  <c r="AM23" i="17" s="1"/>
  <c r="AN22" i="17" a="1"/>
  <c r="AN22" i="17" s="1"/>
  <c r="AQ21" i="17" a="1"/>
  <c r="AQ21" i="17" s="1"/>
  <c r="AQ20" i="17" a="1"/>
  <c r="AQ20" i="17" s="1"/>
  <c r="AT18" i="17" a="1"/>
  <c r="AT18" i="17" s="1"/>
  <c r="AK13" i="17" a="1"/>
  <c r="AK13" i="17" s="1"/>
  <c r="AQ9" i="17" a="1"/>
  <c r="AQ9" i="17" s="1"/>
  <c r="AU58" i="17"/>
  <c r="D67" i="16" s="1"/>
  <c r="AO52" i="17" a="1"/>
  <c r="AO52" i="17" s="1"/>
  <c r="AT47" i="17" a="1"/>
  <c r="AT47" i="17" s="1"/>
  <c r="AR47" i="17" a="1"/>
  <c r="AR47" i="17" s="1"/>
  <c r="G51" i="11"/>
  <c r="H55" i="11"/>
  <c r="AN21" i="15" a="1"/>
  <c r="AN21" i="15" s="1"/>
  <c r="AJ18" i="15" a="1"/>
  <c r="AJ18" i="15" s="1"/>
  <c r="AT40" i="15" a="1"/>
  <c r="AT40" i="15" s="1"/>
  <c r="AD40" i="15" a="1"/>
  <c r="AD40" i="15" s="1"/>
  <c r="AD36" i="15" a="1"/>
  <c r="AD36" i="15" s="1"/>
  <c r="AF76" i="15" a="1"/>
  <c r="AF76" i="15" s="1"/>
  <c r="AU73" i="15"/>
  <c r="I32" i="14" s="1"/>
  <c r="AQ117" i="15" a="1"/>
  <c r="AQ117" i="15" s="1"/>
  <c r="AM103" i="15" a="1"/>
  <c r="AM103" i="15" s="1"/>
  <c r="AI168" i="15" a="1"/>
  <c r="AI168" i="15" s="1"/>
  <c r="AS219" i="15" a="1"/>
  <c r="AS219" i="15" s="1"/>
  <c r="AC219" i="15" a="1"/>
  <c r="AC219" i="15" s="1"/>
  <c r="AR196" i="15" a="1"/>
  <c r="AR196" i="15" s="1"/>
  <c r="AL241" i="15" a="1"/>
  <c r="AL241" i="15" s="1"/>
  <c r="AJ259" i="15" a="1"/>
  <c r="AJ259" i="15" s="1"/>
  <c r="AQ288" i="15" a="1"/>
  <c r="AQ288" i="15" s="1"/>
  <c r="AJ288" i="15" a="1"/>
  <c r="AJ288" i="15" s="1"/>
  <c r="AS284" i="15" a="1"/>
  <c r="AS284" i="15" s="1"/>
  <c r="AT268" i="15" a="1"/>
  <c r="AT268" i="15" s="1"/>
  <c r="AQ313" i="15" a="1"/>
  <c r="AQ313" i="15" s="1"/>
  <c r="AS309" i="15" a="1"/>
  <c r="AS309" i="15" s="1"/>
  <c r="AL307" i="15" a="1"/>
  <c r="AL307" i="15" s="1"/>
  <c r="AC327" i="15" a="1"/>
  <c r="AC327" i="15" s="1"/>
  <c r="AW30" i="17"/>
  <c r="AE30" i="17" a="1"/>
  <c r="AE30" i="17" s="1"/>
  <c r="AQ28" i="17" a="1"/>
  <c r="AQ28" i="17" s="1"/>
  <c r="AI26" i="17" a="1"/>
  <c r="AI26" i="17" s="1"/>
  <c r="AK25" i="17" a="1"/>
  <c r="AK25" i="17" s="1"/>
  <c r="AJ25" i="17" a="1"/>
  <c r="AJ25" i="17" s="1"/>
  <c r="AJ24" i="17" a="1"/>
  <c r="AJ24" i="17" s="1"/>
  <c r="AK23" i="17" a="1"/>
  <c r="AK23" i="17" s="1"/>
  <c r="AM22" i="17" a="1"/>
  <c r="AM22" i="17" s="1"/>
  <c r="AE19" i="17" a="1"/>
  <c r="AE19" i="17" s="1"/>
  <c r="AC18" i="17" a="1"/>
  <c r="AC18" i="17" s="1"/>
  <c r="AA7" i="17" a="1"/>
  <c r="AA7" i="17" s="1"/>
  <c r="AM7" i="17" a="1"/>
  <c r="AM7" i="17" s="1"/>
  <c r="AP51" i="17" a="1"/>
  <c r="AP51" i="17" s="1"/>
  <c r="AS45" i="17" a="1"/>
  <c r="AS45" i="17" s="1"/>
  <c r="AU42" i="17"/>
  <c r="D47" i="16" s="1"/>
  <c r="AH42" i="17" a="1"/>
  <c r="AH42" i="17" s="1"/>
  <c r="AL28" i="15" a="1"/>
  <c r="AL28" i="15" s="1"/>
  <c r="AA12" i="15" a="1"/>
  <c r="AA12" i="15" s="1"/>
  <c r="AF7" i="15" a="1"/>
  <c r="AF7" i="15" s="1"/>
  <c r="AC40" i="15" a="1"/>
  <c r="AC40" i="15" s="1"/>
  <c r="AA84" i="15" a="1"/>
  <c r="AA84" i="15" s="1"/>
  <c r="AO76" i="15" a="1"/>
  <c r="AO76" i="15" s="1"/>
  <c r="AQ65" i="15" a="1"/>
  <c r="AQ65" i="15" s="1"/>
  <c r="AK65" i="15" a="1"/>
  <c r="AK65" i="15" s="1"/>
  <c r="AI63" i="15" a="1"/>
  <c r="AI63" i="15" s="1"/>
  <c r="AJ127" i="15" a="1"/>
  <c r="AJ127" i="15" s="1"/>
  <c r="AN118" i="15" a="1"/>
  <c r="AN118" i="15" s="1"/>
  <c r="AL107" i="15" a="1"/>
  <c r="AL107" i="15" s="1"/>
  <c r="AE154" i="15" a="1"/>
  <c r="AE154" i="15" s="1"/>
  <c r="AI152" i="15" a="1"/>
  <c r="AI152" i="15" s="1"/>
  <c r="AC149" i="15" a="1"/>
  <c r="AC149" i="15" s="1"/>
  <c r="AE139" i="15" a="1"/>
  <c r="AE139" i="15" s="1"/>
  <c r="AJ133" i="15" a="1"/>
  <c r="AJ133" i="15" s="1"/>
  <c r="AP223" i="15" a="1"/>
  <c r="AP223" i="15" s="1"/>
  <c r="AA219" i="15" a="1"/>
  <c r="AA219" i="15" s="1"/>
  <c r="AL217" i="15" a="1"/>
  <c r="AL217" i="15" s="1"/>
  <c r="AU206" i="15"/>
  <c r="C90" i="14" s="1"/>
  <c r="AN203" i="15" a="1"/>
  <c r="AN203" i="15" s="1"/>
  <c r="AH201" i="15" a="1"/>
  <c r="AH201" i="15" s="1"/>
  <c r="AL194" i="15" a="1"/>
  <c r="AL194" i="15" s="1"/>
  <c r="AM252" i="15" a="1"/>
  <c r="AM252" i="15" s="1"/>
  <c r="AO243" i="15" a="1"/>
  <c r="AO243" i="15" s="1"/>
  <c r="AG233" i="15" a="1"/>
  <c r="AG233" i="15" s="1"/>
  <c r="AR224" i="15" a="1"/>
  <c r="AR224" i="15" s="1"/>
  <c r="AB259" i="15" a="1"/>
  <c r="AB259" i="15" s="1"/>
  <c r="AD255" i="15" a="1"/>
  <c r="AD255" i="15" s="1"/>
  <c r="AW278" i="15"/>
  <c r="AH318" i="15" a="1"/>
  <c r="AH318" i="15" s="1"/>
  <c r="AM296" i="15" a="1"/>
  <c r="AM296" i="15" s="1"/>
  <c r="AW335" i="15"/>
  <c r="AB327" i="15" a="1"/>
  <c r="AB327" i="15" s="1"/>
  <c r="AN31" i="17" a="1"/>
  <c r="AN31" i="17" s="1"/>
  <c r="AT30" i="17" a="1"/>
  <c r="AT30" i="17" s="1"/>
  <c r="AG29" i="17" a="1"/>
  <c r="AG29" i="17" s="1"/>
  <c r="AA27" i="17" a="1"/>
  <c r="AA27" i="17" s="1"/>
  <c r="AI25" i="17" a="1"/>
  <c r="AI25" i="17" s="1"/>
  <c r="AI23" i="17" a="1"/>
  <c r="AI23" i="17" s="1"/>
  <c r="AJ23" i="17" a="1"/>
  <c r="AJ23" i="17" s="1"/>
  <c r="AL22" i="17" a="1"/>
  <c r="AL22" i="17" s="1"/>
  <c r="AM21" i="17" a="1"/>
  <c r="AM21" i="17" s="1"/>
  <c r="AR18" i="17" a="1"/>
  <c r="AR18" i="17" s="1"/>
  <c r="AB18" i="17" a="1"/>
  <c r="AB18" i="17" s="1"/>
  <c r="AH18" i="17" a="1"/>
  <c r="AH18" i="17" s="1"/>
  <c r="AU18" i="17"/>
  <c r="D23" i="16" s="1"/>
  <c r="AA18" i="17" a="1"/>
  <c r="AA18" i="17" s="1"/>
  <c r="AM17" i="17" a="1"/>
  <c r="AM17" i="17" s="1"/>
  <c r="AC13" i="17" a="1"/>
  <c r="AC13" i="17" s="1"/>
  <c r="AM12" i="17" a="1"/>
  <c r="AM12" i="17" s="1"/>
  <c r="AM9" i="17" a="1"/>
  <c r="AM9" i="17" s="1"/>
  <c r="AM3" i="17" a="1"/>
  <c r="AM3" i="17" s="1"/>
  <c r="AG2" i="17" a="1"/>
  <c r="AG2" i="17" s="1"/>
  <c r="AI58" i="17" a="1"/>
  <c r="AI58" i="17" s="1"/>
  <c r="AO54" i="17" a="1"/>
  <c r="AO54" i="17" s="1"/>
  <c r="AW54" i="17"/>
  <c r="AO51" i="17" a="1"/>
  <c r="AO51" i="17" s="1"/>
  <c r="AA40" i="17" a="1"/>
  <c r="AA40" i="17" s="1"/>
  <c r="AB40" i="17" a="1"/>
  <c r="AB40" i="17" s="1"/>
  <c r="AU40" i="17"/>
  <c r="D45" i="16" s="1"/>
  <c r="AW40" i="17"/>
  <c r="AN40" i="17" a="1"/>
  <c r="AN40" i="17" s="1"/>
  <c r="AE40" i="17" a="1"/>
  <c r="AE40" i="17" s="1"/>
  <c r="AF40" i="17" a="1"/>
  <c r="AF40" i="17" s="1"/>
  <c r="AP40" i="17" a="1"/>
  <c r="AP40" i="17" s="1"/>
  <c r="AR40" i="17" a="1"/>
  <c r="AR40" i="17" s="1"/>
  <c r="AJ40" i="17" a="1"/>
  <c r="AJ40" i="17" s="1"/>
  <c r="AL40" i="17" a="1"/>
  <c r="AL40" i="17" s="1"/>
  <c r="AO40" i="17" a="1"/>
  <c r="AO40" i="17" s="1"/>
  <c r="AT40" i="17" a="1"/>
  <c r="AT40" i="17" s="1"/>
  <c r="AD37" i="17" a="1"/>
  <c r="AD37" i="17" s="1"/>
  <c r="AP83" i="17" a="1"/>
  <c r="AP83" i="17" s="1"/>
  <c r="AT264" i="15" a="1"/>
  <c r="AT264" i="15" s="1"/>
  <c r="AQ264" i="15" a="1"/>
  <c r="AQ264" i="15" s="1"/>
  <c r="AR261" i="15" a="1"/>
  <c r="AR261" i="15" s="1"/>
  <c r="AM276" i="15" a="1"/>
  <c r="AM276" i="15" s="1"/>
  <c r="AL322" i="15" a="1"/>
  <c r="AL322" i="15" s="1"/>
  <c r="AH313" i="15" a="1"/>
  <c r="AH313" i="15" s="1"/>
  <c r="AS305" i="15" a="1"/>
  <c r="AS305" i="15" s="1"/>
  <c r="AC305" i="15" a="1"/>
  <c r="AC305" i="15" s="1"/>
  <c r="AP302" i="15" a="1"/>
  <c r="AP302" i="15" s="1"/>
  <c r="AF334" i="15" a="1"/>
  <c r="AF334" i="15" s="1"/>
  <c r="AM332" i="15" a="1"/>
  <c r="AM332" i="15" s="1"/>
  <c r="AW29" i="17"/>
  <c r="AO26" i="17" a="1"/>
  <c r="AO26" i="17" s="1"/>
  <c r="AR25" i="17" a="1"/>
  <c r="AR25" i="17" s="1"/>
  <c r="AB25" i="17" a="1"/>
  <c r="AB25" i="17" s="1"/>
  <c r="AG21" i="17" a="1"/>
  <c r="AG21" i="17" s="1"/>
  <c r="AU20" i="17"/>
  <c r="D25" i="16" s="1"/>
  <c r="AO19" i="17" a="1"/>
  <c r="AO19" i="17" s="1"/>
  <c r="AL17" i="17" a="1"/>
  <c r="AL17" i="17" s="1"/>
  <c r="AH15" i="17" a="1"/>
  <c r="AH15" i="17" s="1"/>
  <c r="AN12" i="17" a="1"/>
  <c r="AN12" i="17" s="1"/>
  <c r="AW12" i="17"/>
  <c r="AR11" i="17" a="1"/>
  <c r="AR11" i="17" s="1"/>
  <c r="AB11" i="17" a="1"/>
  <c r="AB11" i="17" s="1"/>
  <c r="AT9" i="17" a="1"/>
  <c r="AT9" i="17" s="1"/>
  <c r="AD9" i="17" a="1"/>
  <c r="AD9" i="17" s="1"/>
  <c r="AF7" i="17" a="1"/>
  <c r="AF7" i="17" s="1"/>
  <c r="AO6" i="17" a="1"/>
  <c r="AO6" i="17" s="1"/>
  <c r="AJ3" i="17" a="1"/>
  <c r="AJ3" i="17" s="1"/>
  <c r="AL61" i="17" a="1"/>
  <c r="AL61" i="17" s="1"/>
  <c r="AH59" i="17" a="1"/>
  <c r="AH59" i="17" s="1"/>
  <c r="AV53" i="17"/>
  <c r="AX53" i="17" s="1"/>
  <c r="E58" i="16" s="1"/>
  <c r="AL53" i="17" a="1"/>
  <c r="AL53" i="17" s="1"/>
  <c r="AM50" i="17" a="1"/>
  <c r="AM50" i="17" s="1"/>
  <c r="AD49" i="17" a="1"/>
  <c r="AD49" i="17" s="1"/>
  <c r="AC48" i="17" a="1"/>
  <c r="AC48" i="17" s="1"/>
  <c r="AT48" i="17" a="1"/>
  <c r="AT48" i="17" s="1"/>
  <c r="AP48" i="17" a="1"/>
  <c r="AP48" i="17" s="1"/>
  <c r="AM47" i="17" a="1"/>
  <c r="AM47" i="17" s="1"/>
  <c r="AC46" i="17" a="1"/>
  <c r="AC46" i="17" s="1"/>
  <c r="AS42" i="17" a="1"/>
  <c r="AS42" i="17" s="1"/>
  <c r="AP41" i="17" a="1"/>
  <c r="AP41" i="17" s="1"/>
  <c r="AL38" i="17" a="1"/>
  <c r="AL38" i="17" s="1"/>
  <c r="AT36" i="17" a="1"/>
  <c r="AT36" i="17" s="1"/>
  <c r="AW35" i="17"/>
  <c r="AB32" i="17" a="1"/>
  <c r="AB32" i="17" s="1"/>
  <c r="AF80" i="17" a="1"/>
  <c r="AF80" i="17" s="1"/>
  <c r="AV80" i="17"/>
  <c r="AG80" i="17" a="1"/>
  <c r="AG80" i="17" s="1"/>
  <c r="AW80" i="17"/>
  <c r="AL80" i="17" a="1"/>
  <c r="AL80" i="17" s="1"/>
  <c r="AO80" i="17" a="1"/>
  <c r="AO80" i="17" s="1"/>
  <c r="AP80" i="17" a="1"/>
  <c r="AP80" i="17" s="1"/>
  <c r="AT78" i="17" a="1"/>
  <c r="AT78" i="17" s="1"/>
  <c r="AV11" i="17"/>
  <c r="AN11" i="17" a="1"/>
  <c r="AN11" i="17" s="1"/>
  <c r="AW11" i="17"/>
  <c r="AR10" i="17" a="1"/>
  <c r="AR10" i="17" s="1"/>
  <c r="AB10" i="17" a="1"/>
  <c r="AB10" i="17" s="1"/>
  <c r="AT8" i="17" a="1"/>
  <c r="AT8" i="17" s="1"/>
  <c r="AD8" i="17" a="1"/>
  <c r="AD8" i="17" s="1"/>
  <c r="AF6" i="17" a="1"/>
  <c r="AF6" i="17" s="1"/>
  <c r="AP3" i="17" a="1"/>
  <c r="AP3" i="17" s="1"/>
  <c r="AE2" i="17" a="1"/>
  <c r="AE2" i="17" s="1"/>
  <c r="AJ2" i="17" a="1"/>
  <c r="AJ2" i="17" s="1"/>
  <c r="AQ61" i="17" a="1"/>
  <c r="AQ61" i="17" s="1"/>
  <c r="AG60" i="17" a="1"/>
  <c r="AG60" i="17" s="1"/>
  <c r="AL60" i="17" a="1"/>
  <c r="AL60" i="17" s="1"/>
  <c r="AS59" i="17" a="1"/>
  <c r="AS59" i="17" s="1"/>
  <c r="AM54" i="17" a="1"/>
  <c r="AM54" i="17" s="1"/>
  <c r="AU53" i="17"/>
  <c r="D58" i="16" s="1"/>
  <c r="AG52" i="17" a="1"/>
  <c r="AG52" i="17" s="1"/>
  <c r="AQ51" i="17" a="1"/>
  <c r="AQ51" i="17" s="1"/>
  <c r="AA51" i="17" a="1"/>
  <c r="AA51" i="17" s="1"/>
  <c r="AB51" i="17" a="1"/>
  <c r="AB51" i="17" s="1"/>
  <c r="AW51" i="17"/>
  <c r="AG51" i="17" a="1"/>
  <c r="AG51" i="17" s="1"/>
  <c r="AR51" i="17" a="1"/>
  <c r="AR51" i="17" s="1"/>
  <c r="AH50" i="17" a="1"/>
  <c r="AH50" i="17" s="1"/>
  <c r="AR49" i="17" a="1"/>
  <c r="AR49" i="17" s="1"/>
  <c r="AH47" i="17" a="1"/>
  <c r="AH47" i="17" s="1"/>
  <c r="AF45" i="17" a="1"/>
  <c r="AF45" i="17" s="1"/>
  <c r="AR42" i="17" a="1"/>
  <c r="AR42" i="17" s="1"/>
  <c r="AG37" i="17" a="1"/>
  <c r="AG37" i="17" s="1"/>
  <c r="AH33" i="17" a="1"/>
  <c r="AH33" i="17" s="1"/>
  <c r="AT32" i="17" a="1"/>
  <c r="AT32" i="17" s="1"/>
  <c r="AD32" i="17" a="1"/>
  <c r="AD32" i="17" s="1"/>
  <c r="AU90" i="17"/>
  <c r="D99" i="16" s="1"/>
  <c r="AH90" i="17" a="1"/>
  <c r="AH90" i="17" s="1"/>
  <c r="AA89" i="17" a="1"/>
  <c r="AA89" i="17" s="1"/>
  <c r="AW89" i="17"/>
  <c r="AJ89" i="17" a="1"/>
  <c r="AJ89" i="17" s="1"/>
  <c r="AL89" i="17" a="1"/>
  <c r="AL89" i="17" s="1"/>
  <c r="AB89" i="17" a="1"/>
  <c r="AB89" i="17" s="1"/>
  <c r="AN89" i="17" a="1"/>
  <c r="AN89" i="17" s="1"/>
  <c r="AC89" i="17" a="1"/>
  <c r="AC89" i="17" s="1"/>
  <c r="AP89" i="17" a="1"/>
  <c r="AP89" i="17" s="1"/>
  <c r="AE89" i="17" a="1"/>
  <c r="AE89" i="17" s="1"/>
  <c r="AR89" i="17" a="1"/>
  <c r="AR89" i="17" s="1"/>
  <c r="AS89" i="17" a="1"/>
  <c r="AS89" i="17" s="1"/>
  <c r="AH89" i="17" a="1"/>
  <c r="AH89" i="17" s="1"/>
  <c r="AU89" i="17"/>
  <c r="D98" i="16" s="1"/>
  <c r="AG82" i="17" a="1"/>
  <c r="AG82" i="17" s="1"/>
  <c r="AU268" i="15"/>
  <c r="G117" i="14" s="1"/>
  <c r="AK267" i="15" a="1"/>
  <c r="AK267" i="15" s="1"/>
  <c r="AR320" i="15" a="1"/>
  <c r="AR320" i="15" s="1"/>
  <c r="AN302" i="15" a="1"/>
  <c r="AN302" i="15" s="1"/>
  <c r="AD301" i="15" a="1"/>
  <c r="AD301" i="15" s="1"/>
  <c r="AK335" i="15" a="1"/>
  <c r="AK335" i="15" s="1"/>
  <c r="AK29" i="17" a="1"/>
  <c r="AK29" i="17" s="1"/>
  <c r="AR27" i="17" a="1"/>
  <c r="AR27" i="17" s="1"/>
  <c r="AB27" i="17" a="1"/>
  <c r="AB27" i="17" s="1"/>
  <c r="AN26" i="17" a="1"/>
  <c r="AN26" i="17" s="1"/>
  <c r="AM19" i="17" a="1"/>
  <c r="AM19" i="17" s="1"/>
  <c r="AC19" i="17" a="1"/>
  <c r="AC19" i="17" s="1"/>
  <c r="AP18" i="17" a="1"/>
  <c r="AP18" i="17" s="1"/>
  <c r="AJ17" i="17" a="1"/>
  <c r="AJ17" i="17" s="1"/>
  <c r="AQ16" i="17" a="1"/>
  <c r="AQ16" i="17" s="1"/>
  <c r="AG15" i="17" a="1"/>
  <c r="AG15" i="17" s="1"/>
  <c r="AL15" i="17" a="1"/>
  <c r="AL15" i="17" s="1"/>
  <c r="AU11" i="17"/>
  <c r="D16" i="16" s="1"/>
  <c r="AN10" i="17" a="1"/>
  <c r="AN10" i="17" s="1"/>
  <c r="AW10" i="17"/>
  <c r="AR9" i="17" a="1"/>
  <c r="AR9" i="17" s="1"/>
  <c r="AB9" i="17" a="1"/>
  <c r="AB9" i="17" s="1"/>
  <c r="AT7" i="17" a="1"/>
  <c r="AT7" i="17" s="1"/>
  <c r="AD7" i="17" a="1"/>
  <c r="AD7" i="17" s="1"/>
  <c r="AA6" i="17" a="1"/>
  <c r="AA6" i="17" s="1"/>
  <c r="AF5" i="17" a="1"/>
  <c r="AF5" i="17" s="1"/>
  <c r="AO4" i="17" a="1"/>
  <c r="AO4" i="17" s="1"/>
  <c r="AP2" i="17" a="1"/>
  <c r="AP2" i="17" s="1"/>
  <c r="AJ61" i="17" a="1"/>
  <c r="AJ61" i="17" s="1"/>
  <c r="AQ60" i="17" a="1"/>
  <c r="AQ60" i="17" s="1"/>
  <c r="AG59" i="17" a="1"/>
  <c r="AG59" i="17" s="1"/>
  <c r="AL59" i="17" a="1"/>
  <c r="AL59" i="17" s="1"/>
  <c r="AM56" i="17" a="1"/>
  <c r="AM56" i="17" s="1"/>
  <c r="AU54" i="17"/>
  <c r="D59" i="16" s="1"/>
  <c r="AT53" i="17" a="1"/>
  <c r="AT53" i="17" s="1"/>
  <c r="AE53" i="17" a="1"/>
  <c r="AE53" i="17" s="1"/>
  <c r="AJ53" i="17" a="1"/>
  <c r="AJ53" i="17" s="1"/>
  <c r="AR52" i="17" a="1"/>
  <c r="AR52" i="17" s="1"/>
  <c r="AB52" i="17" a="1"/>
  <c r="AB52" i="17" s="1"/>
  <c r="AB49" i="17" a="1"/>
  <c r="AB49" i="17" s="1"/>
  <c r="AH45" i="17" a="1"/>
  <c r="AH45" i="17" s="1"/>
  <c r="AO42" i="17" a="1"/>
  <c r="AO42" i="17" s="1"/>
  <c r="AO39" i="17" a="1"/>
  <c r="AO39" i="17" s="1"/>
  <c r="AP38" i="17" a="1"/>
  <c r="AP38" i="17" s="1"/>
  <c r="AO35" i="17" a="1"/>
  <c r="AO35" i="17" s="1"/>
  <c r="AG33" i="17" a="1"/>
  <c r="AG33" i="17" s="1"/>
  <c r="AN91" i="17" a="1"/>
  <c r="AN91" i="17" s="1"/>
  <c r="AL90" i="17" a="1"/>
  <c r="AL90" i="17" s="1"/>
  <c r="AF86" i="17" a="1"/>
  <c r="AF86" i="17" s="1"/>
  <c r="AM85" i="17" a="1"/>
  <c r="AM85" i="17" s="1"/>
  <c r="AS82" i="17" a="1"/>
  <c r="AS82" i="17" s="1"/>
  <c r="AO76" i="17" a="1"/>
  <c r="AO76" i="17" s="1"/>
  <c r="AP337" i="15" a="1"/>
  <c r="AP337" i="15" s="1"/>
  <c r="AJ28" i="17" a="1"/>
  <c r="AJ28" i="17" s="1"/>
  <c r="AR20" i="17" a="1"/>
  <c r="AR20" i="17" s="1"/>
  <c r="AB20" i="17" a="1"/>
  <c r="AB20" i="17" s="1"/>
  <c r="AF19" i="17" a="1"/>
  <c r="AF19" i="17" s="1"/>
  <c r="AP17" i="17" a="1"/>
  <c r="AP17" i="17" s="1"/>
  <c r="AJ16" i="17" a="1"/>
  <c r="AJ16" i="17" s="1"/>
  <c r="AL14" i="17" a="1"/>
  <c r="AL14" i="17" s="1"/>
  <c r="AU10" i="17"/>
  <c r="D15" i="16" s="1"/>
  <c r="AN9" i="17" a="1"/>
  <c r="AN9" i="17" s="1"/>
  <c r="AW9" i="17"/>
  <c r="AK8" i="17" a="1"/>
  <c r="AK8" i="17" s="1"/>
  <c r="AR8" i="17" a="1"/>
  <c r="AR8" i="17" s="1"/>
  <c r="AB8" i="17" a="1"/>
  <c r="AB8" i="17" s="1"/>
  <c r="AT6" i="17" a="1"/>
  <c r="AT6" i="17" s="1"/>
  <c r="AD6" i="17" a="1"/>
  <c r="AD6" i="17" s="1"/>
  <c r="AM5" i="17" a="1"/>
  <c r="AM5" i="17" s="1"/>
  <c r="AF4" i="17" a="1"/>
  <c r="AF4" i="17" s="1"/>
  <c r="AO3" i="17" a="1"/>
  <c r="AO3" i="17" s="1"/>
  <c r="AJ60" i="17" a="1"/>
  <c r="AJ60" i="17" s="1"/>
  <c r="AL58" i="17" a="1"/>
  <c r="AL58" i="17" s="1"/>
  <c r="AF54" i="17" a="1"/>
  <c r="AF54" i="17" s="1"/>
  <c r="AK54" i="17" a="1"/>
  <c r="AK54" i="17" s="1"/>
  <c r="AI53" i="17" a="1"/>
  <c r="AI53" i="17" s="1"/>
  <c r="AK51" i="17" a="1"/>
  <c r="AK51" i="17" s="1"/>
  <c r="AU50" i="17"/>
  <c r="D55" i="16" s="1"/>
  <c r="AJ50" i="17" a="1"/>
  <c r="AJ50" i="17" s="1"/>
  <c r="AW47" i="17"/>
  <c r="AS46" i="17" a="1"/>
  <c r="AS46" i="17" s="1"/>
  <c r="AD45" i="17" a="1"/>
  <c r="AD45" i="17" s="1"/>
  <c r="AJ44" i="17" a="1"/>
  <c r="AJ44" i="17" s="1"/>
  <c r="AK43" i="17" a="1"/>
  <c r="AK43" i="17" s="1"/>
  <c r="AL42" i="17" a="1"/>
  <c r="AL42" i="17" s="1"/>
  <c r="AM40" i="17" a="1"/>
  <c r="AM40" i="17" s="1"/>
  <c r="AA36" i="17" a="1"/>
  <c r="AA36" i="17" s="1"/>
  <c r="AE36" i="17" a="1"/>
  <c r="AE36" i="17" s="1"/>
  <c r="AB36" i="17" a="1"/>
  <c r="AB36" i="17" s="1"/>
  <c r="AL36" i="17" a="1"/>
  <c r="AL36" i="17" s="1"/>
  <c r="AW36" i="17"/>
  <c r="AC36" i="17" a="1"/>
  <c r="AC36" i="17" s="1"/>
  <c r="AM36" i="17" a="1"/>
  <c r="AM36" i="17" s="1"/>
  <c r="AG36" i="17" a="1"/>
  <c r="AG36" i="17" s="1"/>
  <c r="AR36" i="17" a="1"/>
  <c r="AR36" i="17" s="1"/>
  <c r="AN35" i="17" a="1"/>
  <c r="AN35" i="17" s="1"/>
  <c r="AO89" i="17" a="1"/>
  <c r="AO89" i="17" s="1"/>
  <c r="AL88" i="17" a="1"/>
  <c r="AL88" i="17" s="1"/>
  <c r="AR82" i="17" a="1"/>
  <c r="AR82" i="17" s="1"/>
  <c r="AS80" i="17" a="1"/>
  <c r="AS80" i="17" s="1"/>
  <c r="AB78" i="17" a="1"/>
  <c r="AB78" i="17" s="1"/>
  <c r="AN76" i="17" a="1"/>
  <c r="AN76" i="17" s="1"/>
  <c r="AC210" i="15" a="1"/>
  <c r="AC210" i="15" s="1"/>
  <c r="AG206" i="15" a="1"/>
  <c r="AG206" i="15" s="1"/>
  <c r="AG203" i="15" a="1"/>
  <c r="AG203" i="15" s="1"/>
  <c r="AH235" i="15" a="1"/>
  <c r="AH235" i="15" s="1"/>
  <c r="AA233" i="15" a="1"/>
  <c r="AA233" i="15" s="1"/>
  <c r="AQ292" i="15" a="1"/>
  <c r="AQ292" i="15" s="1"/>
  <c r="AC292" i="15" a="1"/>
  <c r="AC292" i="15" s="1"/>
  <c r="AB277" i="15" a="1"/>
  <c r="AB277" i="15" s="1"/>
  <c r="AQ324" i="15" a="1"/>
  <c r="AQ324" i="15" s="1"/>
  <c r="AO317" i="15" a="1"/>
  <c r="AO317" i="15" s="1"/>
  <c r="AD327" i="15" a="1"/>
  <c r="AD327" i="15" s="1"/>
  <c r="AR29" i="17" a="1"/>
  <c r="AR29" i="17" s="1"/>
  <c r="AB29" i="17" a="1"/>
  <c r="AB29" i="17" s="1"/>
  <c r="AN28" i="17" a="1"/>
  <c r="AN28" i="17" s="1"/>
  <c r="AH27" i="17" a="1"/>
  <c r="AH27" i="17" s="1"/>
  <c r="AJ21" i="17" a="1"/>
  <c r="AJ21" i="17" s="1"/>
  <c r="AJ15" i="17" a="1"/>
  <c r="AJ15" i="17" s="1"/>
  <c r="AL13" i="17" a="1"/>
  <c r="AL13" i="17" s="1"/>
  <c r="AH11" i="17" a="1"/>
  <c r="AH11" i="17" s="1"/>
  <c r="AU9" i="17"/>
  <c r="D14" i="16" s="1"/>
  <c r="AI9" i="17" a="1"/>
  <c r="AI9" i="17" s="1"/>
  <c r="AN8" i="17" a="1"/>
  <c r="AN8" i="17" s="1"/>
  <c r="AW8" i="17"/>
  <c r="AR7" i="17" a="1"/>
  <c r="AR7" i="17" s="1"/>
  <c r="AB7" i="17" a="1"/>
  <c r="AB7" i="17" s="1"/>
  <c r="AT5" i="17" a="1"/>
  <c r="AT5" i="17" s="1"/>
  <c r="AD5" i="17" a="1"/>
  <c r="AD5" i="17" s="1"/>
  <c r="AM4" i="17" a="1"/>
  <c r="AM4" i="17" s="1"/>
  <c r="AA4" i="17" a="1"/>
  <c r="AA4" i="17" s="1"/>
  <c r="AF3" i="17" a="1"/>
  <c r="AF3" i="17" s="1"/>
  <c r="AJ59" i="17" a="1"/>
  <c r="AJ59" i="17" s="1"/>
  <c r="AL57" i="17" a="1"/>
  <c r="AL57" i="17" s="1"/>
  <c r="AL55" i="17" a="1"/>
  <c r="AL55" i="17" s="1"/>
  <c r="AR53" i="17" a="1"/>
  <c r="AR53" i="17" s="1"/>
  <c r="AD53" i="17" a="1"/>
  <c r="AD53" i="17" s="1"/>
  <c r="AH53" i="17" a="1"/>
  <c r="AH53" i="17" s="1"/>
  <c r="AN51" i="17" a="1"/>
  <c r="AN51" i="17" s="1"/>
  <c r="AS49" i="17" a="1"/>
  <c r="AS49" i="17" s="1"/>
  <c r="AC49" i="17" a="1"/>
  <c r="AC49" i="17" s="1"/>
  <c r="AE49" i="17" a="1"/>
  <c r="AE49" i="17" s="1"/>
  <c r="AV47" i="17"/>
  <c r="AE47" i="17" a="1"/>
  <c r="AE47" i="17" s="1"/>
  <c r="AC45" i="17" a="1"/>
  <c r="AC45" i="17" s="1"/>
  <c r="AH44" i="17" a="1"/>
  <c r="AH44" i="17" s="1"/>
  <c r="AK42" i="17" a="1"/>
  <c r="AK42" i="17" s="1"/>
  <c r="AM39" i="17" a="1"/>
  <c r="AM39" i="17" s="1"/>
  <c r="AP36" i="17" a="1"/>
  <c r="AP36" i="17" s="1"/>
  <c r="AI34" i="17" a="1"/>
  <c r="AI34" i="17" s="1"/>
  <c r="AK32" i="17" a="1"/>
  <c r="AK32" i="17" s="1"/>
  <c r="AP78" i="17" a="1"/>
  <c r="AP78" i="17" s="1"/>
  <c r="AJ30" i="17" a="1"/>
  <c r="AJ30" i="17" s="1"/>
  <c r="AV29" i="17"/>
  <c r="AR22" i="17" a="1"/>
  <c r="AR22" i="17" s="1"/>
  <c r="AB22" i="17" a="1"/>
  <c r="AB22" i="17" s="1"/>
  <c r="AN21" i="17" a="1"/>
  <c r="AN21" i="17" s="1"/>
  <c r="AF18" i="17" a="1"/>
  <c r="AF18" i="17" s="1"/>
  <c r="AJ14" i="17" a="1"/>
  <c r="AJ14" i="17" s="1"/>
  <c r="AL12" i="17" a="1"/>
  <c r="AL12" i="17" s="1"/>
  <c r="AH10" i="17" a="1"/>
  <c r="AH10" i="17" s="1"/>
  <c r="AU8" i="17"/>
  <c r="D13" i="16" s="1"/>
  <c r="AI8" i="17" a="1"/>
  <c r="AI8" i="17" s="1"/>
  <c r="AV7" i="17"/>
  <c r="AN7" i="17" a="1"/>
  <c r="AN7" i="17" s="1"/>
  <c r="AW7" i="17"/>
  <c r="AR6" i="17" a="1"/>
  <c r="AR6" i="17" s="1"/>
  <c r="AB6" i="17" a="1"/>
  <c r="AB6" i="17" s="1"/>
  <c r="AT4" i="17" a="1"/>
  <c r="AT4" i="17" s="1"/>
  <c r="AD4" i="17" a="1"/>
  <c r="AD4" i="17" s="1"/>
  <c r="AA3" i="17" a="1"/>
  <c r="AA3" i="17" s="1"/>
  <c r="AF2" i="17" a="1"/>
  <c r="AF2" i="17" s="1"/>
  <c r="AO61" i="17" a="1"/>
  <c r="AO61" i="17" s="1"/>
  <c r="AC61" i="17" a="1"/>
  <c r="AC61" i="17" s="1"/>
  <c r="AJ58" i="17" a="1"/>
  <c r="AJ58" i="17" s="1"/>
  <c r="AJ56" i="17" a="1"/>
  <c r="AJ56" i="17" s="1"/>
  <c r="AE54" i="17" a="1"/>
  <c r="AE54" i="17" s="1"/>
  <c r="AC52" i="17" a="1"/>
  <c r="AC52" i="17" s="1"/>
  <c r="AD50" i="17" a="1"/>
  <c r="AD50" i="17" s="1"/>
  <c r="AJ48" i="17" a="1"/>
  <c r="AJ48" i="17" s="1"/>
  <c r="AN48" i="17" a="1"/>
  <c r="AN48" i="17" s="1"/>
  <c r="AQ46" i="17" a="1"/>
  <c r="AQ46" i="17" s="1"/>
  <c r="AA46" i="17" a="1"/>
  <c r="AA46" i="17" s="1"/>
  <c r="AB46" i="17" a="1"/>
  <c r="AB46" i="17" s="1"/>
  <c r="AU46" i="17"/>
  <c r="D51" i="16" s="1"/>
  <c r="AL46" i="17" a="1"/>
  <c r="AL46" i="17" s="1"/>
  <c r="AN46" i="17" a="1"/>
  <c r="AN46" i="17" s="1"/>
  <c r="AE46" i="17" a="1"/>
  <c r="AE46" i="17" s="1"/>
  <c r="AB45" i="17" a="1"/>
  <c r="AB45" i="17" s="1"/>
  <c r="AJ43" i="17" a="1"/>
  <c r="AJ43" i="17" s="1"/>
  <c r="AJ42" i="17" a="1"/>
  <c r="AJ42" i="17" s="1"/>
  <c r="AK40" i="17" a="1"/>
  <c r="AK40" i="17" s="1"/>
  <c r="AJ38" i="17" a="1"/>
  <c r="AJ38" i="17" s="1"/>
  <c r="AS37" i="17" a="1"/>
  <c r="AS37" i="17" s="1"/>
  <c r="AR37" i="17" a="1"/>
  <c r="AR37" i="17" s="1"/>
  <c r="AE37" i="17" a="1"/>
  <c r="AE37" i="17" s="1"/>
  <c r="AF37" i="17" a="1"/>
  <c r="AF37" i="17" s="1"/>
  <c r="AT37" i="17" a="1"/>
  <c r="AT37" i="17" s="1"/>
  <c r="AK37" i="17" a="1"/>
  <c r="AK37" i="17" s="1"/>
  <c r="AU37" i="17"/>
  <c r="D42" i="16" s="1"/>
  <c r="AB37" i="17" a="1"/>
  <c r="AB37" i="17" s="1"/>
  <c r="AL37" i="17" a="1"/>
  <c r="AL37" i="17" s="1"/>
  <c r="AW37" i="17"/>
  <c r="AC37" i="17" a="1"/>
  <c r="AC37" i="17" s="1"/>
  <c r="AK34" i="17" a="1"/>
  <c r="AK34" i="17" s="1"/>
  <c r="AH34" i="17" a="1"/>
  <c r="AH34" i="17" s="1"/>
  <c r="AB34" i="17" a="1"/>
  <c r="AB34" i="17" s="1"/>
  <c r="AM34" i="17" a="1"/>
  <c r="AM34" i="17" s="1"/>
  <c r="AP32" i="17" a="1"/>
  <c r="AP32" i="17" s="1"/>
  <c r="AT90" i="17" a="1"/>
  <c r="AT90" i="17" s="1"/>
  <c r="AD90" i="17" a="1"/>
  <c r="AD90" i="17" s="1"/>
  <c r="AM87" i="17" a="1"/>
  <c r="AM87" i="17" s="1"/>
  <c r="AG83" i="17" a="1"/>
  <c r="AG83" i="17" s="1"/>
  <c r="AF17" i="17" a="1"/>
  <c r="AF17" i="17" s="1"/>
  <c r="AJ13" i="17" a="1"/>
  <c r="AJ13" i="17" s="1"/>
  <c r="AG11" i="17" a="1"/>
  <c r="AG11" i="17" s="1"/>
  <c r="AL11" i="17" a="1"/>
  <c r="AL11" i="17" s="1"/>
  <c r="AS10" i="17" a="1"/>
  <c r="AS10" i="17" s="1"/>
  <c r="AH9" i="17" a="1"/>
  <c r="AH9" i="17" s="1"/>
  <c r="AU7" i="17"/>
  <c r="D12" i="16" s="1"/>
  <c r="AI7" i="17" a="1"/>
  <c r="AI7" i="17" s="1"/>
  <c r="AN6" i="17" a="1"/>
  <c r="AN6" i="17" s="1"/>
  <c r="AW6" i="17"/>
  <c r="AR5" i="17" a="1"/>
  <c r="AR5" i="17" s="1"/>
  <c r="AB5" i="17" a="1"/>
  <c r="AB5" i="17" s="1"/>
  <c r="AT3" i="17" a="1"/>
  <c r="AT3" i="17" s="1"/>
  <c r="AD3" i="17" a="1"/>
  <c r="AD3" i="17" s="1"/>
  <c r="AF61" i="17" a="1"/>
  <c r="AF61" i="17" s="1"/>
  <c r="AO60" i="17" a="1"/>
  <c r="AO60" i="17" s="1"/>
  <c r="AC60" i="17" a="1"/>
  <c r="AC60" i="17" s="1"/>
  <c r="AJ57" i="17" a="1"/>
  <c r="AJ57" i="17" s="1"/>
  <c r="AD54" i="17" a="1"/>
  <c r="AD54" i="17" s="1"/>
  <c r="AF53" i="17" a="1"/>
  <c r="AF53" i="17" s="1"/>
  <c r="AL51" i="17" a="1"/>
  <c r="AL51" i="17" s="1"/>
  <c r="AS50" i="17" a="1"/>
  <c r="AS50" i="17" s="1"/>
  <c r="AG50" i="17" a="1"/>
  <c r="AG50" i="17" s="1"/>
  <c r="AC47" i="17" a="1"/>
  <c r="AC47" i="17" s="1"/>
  <c r="AG44" i="17" a="1"/>
  <c r="AG44" i="17" s="1"/>
  <c r="AF38" i="17" a="1"/>
  <c r="AF38" i="17" s="1"/>
  <c r="AE34" i="17" a="1"/>
  <c r="AE34" i="17" s="1"/>
  <c r="AS33" i="17" a="1"/>
  <c r="AS33" i="17" s="1"/>
  <c r="AJ33" i="17" a="1"/>
  <c r="AJ33" i="17" s="1"/>
  <c r="AD72" i="17" a="1"/>
  <c r="AD72" i="17" s="1"/>
  <c r="AH72" i="17" a="1"/>
  <c r="AH72" i="17" s="1"/>
  <c r="AR24" i="17" a="1"/>
  <c r="AR24" i="17" s="1"/>
  <c r="AB24" i="17" a="1"/>
  <c r="AB24" i="17" s="1"/>
  <c r="AC21" i="17" a="1"/>
  <c r="AC21" i="17" s="1"/>
  <c r="AR19" i="17" a="1"/>
  <c r="AR19" i="17" s="1"/>
  <c r="AB19" i="17" a="1"/>
  <c r="AB19" i="17" s="1"/>
  <c r="AD18" i="17" a="1"/>
  <c r="AD18" i="17" s="1"/>
  <c r="AF16" i="17" a="1"/>
  <c r="AF16" i="17" s="1"/>
  <c r="AO15" i="17" a="1"/>
  <c r="AO15" i="17" s="1"/>
  <c r="AC15" i="17" a="1"/>
  <c r="AC15" i="17" s="1"/>
  <c r="AJ12" i="17" a="1"/>
  <c r="AJ12" i="17" s="1"/>
  <c r="AG10" i="17" a="1"/>
  <c r="AG10" i="17" s="1"/>
  <c r="AL10" i="17" a="1"/>
  <c r="AL10" i="17" s="1"/>
  <c r="AH8" i="17" a="1"/>
  <c r="AH8" i="17" s="1"/>
  <c r="AU6" i="17"/>
  <c r="D11" i="16" s="1"/>
  <c r="AV5" i="17"/>
  <c r="AN5" i="17" a="1"/>
  <c r="AN5" i="17" s="1"/>
  <c r="AW5" i="17"/>
  <c r="AR4" i="17" a="1"/>
  <c r="AR4" i="17" s="1"/>
  <c r="AB4" i="17" a="1"/>
  <c r="AB4" i="17" s="1"/>
  <c r="AT2" i="17" a="1"/>
  <c r="AT2" i="17" s="1"/>
  <c r="AD2" i="17" a="1"/>
  <c r="AD2" i="17" s="1"/>
  <c r="AA61" i="17" a="1"/>
  <c r="AA61" i="17" s="1"/>
  <c r="AF60" i="17" a="1"/>
  <c r="AF60" i="17" s="1"/>
  <c r="AO59" i="17" a="1"/>
  <c r="AO59" i="17" s="1"/>
  <c r="AC59" i="17" a="1"/>
  <c r="AC59" i="17" s="1"/>
  <c r="AI55" i="17" a="1"/>
  <c r="AI55" i="17" s="1"/>
  <c r="AQ54" i="17" a="1"/>
  <c r="AQ54" i="17" s="1"/>
  <c r="AG54" i="17" a="1"/>
  <c r="AG54" i="17" s="1"/>
  <c r="AP53" i="17" a="1"/>
  <c r="AP53" i="17" s="1"/>
  <c r="AB53" i="17" a="1"/>
  <c r="AB53" i="17" s="1"/>
  <c r="AM52" i="17" a="1"/>
  <c r="AM52" i="17" s="1"/>
  <c r="AQ52" i="17" a="1"/>
  <c r="AQ52" i="17" s="1"/>
  <c r="AA52" i="17" a="1"/>
  <c r="AA52" i="17" s="1"/>
  <c r="AE52" i="17" a="1"/>
  <c r="AE52" i="17" s="1"/>
  <c r="AL52" i="17" a="1"/>
  <c r="AL52" i="17" s="1"/>
  <c r="AU52" i="17"/>
  <c r="D57" i="16" s="1"/>
  <c r="AN52" i="17" a="1"/>
  <c r="AN52" i="17" s="1"/>
  <c r="AB50" i="17" a="1"/>
  <c r="AB50" i="17" s="1"/>
  <c r="AG48" i="17" a="1"/>
  <c r="AG48" i="17" s="1"/>
  <c r="AL48" i="17" a="1"/>
  <c r="AL48" i="17" s="1"/>
  <c r="AU45" i="17"/>
  <c r="D50" i="16" s="1"/>
  <c r="AD44" i="17" a="1"/>
  <c r="AD44" i="17" s="1"/>
  <c r="AF44" i="17" a="1"/>
  <c r="AF44" i="17" s="1"/>
  <c r="AM35" i="17" a="1"/>
  <c r="AM35" i="17" s="1"/>
  <c r="AJ35" i="17" a="1"/>
  <c r="AJ35" i="17" s="1"/>
  <c r="AF34" i="17" a="1"/>
  <c r="AF34" i="17" s="1"/>
  <c r="AT91" i="17" a="1"/>
  <c r="AT91" i="17" s="1"/>
  <c r="AK87" i="17" a="1"/>
  <c r="AK87" i="17" s="1"/>
  <c r="AA86" i="17" a="1"/>
  <c r="AA86" i="17" s="1"/>
  <c r="AW86" i="17"/>
  <c r="AK86" i="17" a="1"/>
  <c r="AK86" i="17" s="1"/>
  <c r="AU86" i="17"/>
  <c r="D95" i="16" s="1"/>
  <c r="AR86" i="17" a="1"/>
  <c r="AR86" i="17" s="1"/>
  <c r="AN86" i="17" a="1"/>
  <c r="AN86" i="17" s="1"/>
  <c r="AB86" i="17" a="1"/>
  <c r="AB86" i="17" s="1"/>
  <c r="AC86" i="17" a="1"/>
  <c r="AC86" i="17" s="1"/>
  <c r="AP86" i="17" a="1"/>
  <c r="AP86" i="17" s="1"/>
  <c r="AE86" i="17" a="1"/>
  <c r="AE86" i="17" s="1"/>
  <c r="AS86" i="17" a="1"/>
  <c r="AS86" i="17" s="1"/>
  <c r="AH86" i="17" a="1"/>
  <c r="AH86" i="17" s="1"/>
  <c r="AT86" i="17" a="1"/>
  <c r="AT86" i="17" s="1"/>
  <c r="AV86" i="17"/>
  <c r="AF83" i="17" a="1"/>
  <c r="AF83" i="17" s="1"/>
  <c r="AJ76" i="17" a="1"/>
  <c r="AJ76" i="17" s="1"/>
  <c r="AS76" i="17" a="1"/>
  <c r="AS76" i="17" s="1"/>
  <c r="AT19" i="17" a="1"/>
  <c r="AT19" i="17" s="1"/>
  <c r="AN19" i="17" a="1"/>
  <c r="AN19" i="17" s="1"/>
  <c r="AW19" i="17"/>
  <c r="AT17" i="17" a="1"/>
  <c r="AT17" i="17" s="1"/>
  <c r="AD17" i="17" a="1"/>
  <c r="AD17" i="17" s="1"/>
  <c r="AF15" i="17" a="1"/>
  <c r="AF15" i="17" s="1"/>
  <c r="AE11" i="17" a="1"/>
  <c r="AE11" i="17" s="1"/>
  <c r="AJ11" i="17" a="1"/>
  <c r="AJ11" i="17" s="1"/>
  <c r="AQ10" i="17" a="1"/>
  <c r="AQ10" i="17" s="1"/>
  <c r="AG9" i="17" a="1"/>
  <c r="AG9" i="17" s="1"/>
  <c r="AL9" i="17" a="1"/>
  <c r="AL9" i="17" s="1"/>
  <c r="AS8" i="17" a="1"/>
  <c r="AS8" i="17" s="1"/>
  <c r="AH7" i="17" a="1"/>
  <c r="AH7" i="17" s="1"/>
  <c r="AU5" i="17"/>
  <c r="D10" i="16" s="1"/>
  <c r="AN4" i="17" a="1"/>
  <c r="AN4" i="17" s="1"/>
  <c r="AW4" i="17"/>
  <c r="AR3" i="17" a="1"/>
  <c r="AR3" i="17" s="1"/>
  <c r="AB3" i="17" a="1"/>
  <c r="AB3" i="17" s="1"/>
  <c r="AT61" i="17" a="1"/>
  <c r="AT61" i="17" s="1"/>
  <c r="AD61" i="17" a="1"/>
  <c r="AD61" i="17" s="1"/>
  <c r="AM60" i="17" a="1"/>
  <c r="AM60" i="17" s="1"/>
  <c r="AF59" i="17" a="1"/>
  <c r="AF59" i="17" s="1"/>
  <c r="AB54" i="17" a="1"/>
  <c r="AB54" i="17" s="1"/>
  <c r="AP52" i="17" a="1"/>
  <c r="AP52" i="17" s="1"/>
  <c r="AF51" i="17" a="1"/>
  <c r="AF51" i="17" s="1"/>
  <c r="AJ51" i="17" a="1"/>
  <c r="AJ51" i="17" s="1"/>
  <c r="AP50" i="17" a="1"/>
  <c r="AP50" i="17" s="1"/>
  <c r="AO49" i="17" a="1"/>
  <c r="AO49" i="17" s="1"/>
  <c r="AW48" i="17"/>
  <c r="AD43" i="17" a="1"/>
  <c r="AD43" i="17" s="1"/>
  <c r="AG42" i="17" a="1"/>
  <c r="AG42" i="17" s="1"/>
  <c r="AH41" i="17" a="1"/>
  <c r="AH41" i="17" s="1"/>
  <c r="AH40" i="17" a="1"/>
  <c r="AH40" i="17" s="1"/>
  <c r="AC34" i="17" a="1"/>
  <c r="AC34" i="17" s="1"/>
  <c r="AB33" i="17" a="1"/>
  <c r="AB33" i="17" s="1"/>
  <c r="AM32" i="17" a="1"/>
  <c r="AM32" i="17" s="1"/>
  <c r="AC91" i="17" a="1"/>
  <c r="AC91" i="17" s="1"/>
  <c r="AQ90" i="17" a="1"/>
  <c r="AQ90" i="17" s="1"/>
  <c r="AA90" i="17" a="1"/>
  <c r="AA90" i="17" s="1"/>
  <c r="AW90" i="17"/>
  <c r="AM90" i="17" a="1"/>
  <c r="AM90" i="17" s="1"/>
  <c r="AB90" i="17" a="1"/>
  <c r="AB90" i="17" s="1"/>
  <c r="AC90" i="17" a="1"/>
  <c r="AC90" i="17" s="1"/>
  <c r="AN90" i="17" a="1"/>
  <c r="AN90" i="17" s="1"/>
  <c r="AR90" i="17" a="1"/>
  <c r="AR90" i="17" s="1"/>
  <c r="AE90" i="17" a="1"/>
  <c r="AE90" i="17" s="1"/>
  <c r="AG90" i="17" a="1"/>
  <c r="AG90" i="17" s="1"/>
  <c r="AS90" i="17" a="1"/>
  <c r="AS90" i="17" s="1"/>
  <c r="AJ87" i="17" a="1"/>
  <c r="AJ87" i="17" s="1"/>
  <c r="AG85" i="17" a="1"/>
  <c r="AG85" i="17" s="1"/>
  <c r="AK67" i="17" a="1"/>
  <c r="AK67" i="17" s="1"/>
  <c r="AB67" i="17" a="1"/>
  <c r="AB67" i="17" s="1"/>
  <c r="AW67" i="17"/>
  <c r="AN3" i="17" a="1"/>
  <c r="AN3" i="17" s="1"/>
  <c r="AW3" i="17"/>
  <c r="AR2" i="17" a="1"/>
  <c r="AR2" i="17" s="1"/>
  <c r="AB2" i="17" a="1"/>
  <c r="AB2" i="17" s="1"/>
  <c r="AD60" i="17" a="1"/>
  <c r="AD60" i="17" s="1"/>
  <c r="AF58" i="17" a="1"/>
  <c r="AF58" i="17" s="1"/>
  <c r="AC53" i="17" a="1"/>
  <c r="AC53" i="17" s="1"/>
  <c r="AQ53" i="17" a="1"/>
  <c r="AQ53" i="17" s="1"/>
  <c r="AI51" i="17" a="1"/>
  <c r="AI51" i="17" s="1"/>
  <c r="AD47" i="17" a="1"/>
  <c r="AD47" i="17" s="1"/>
  <c r="AQ45" i="17" a="1"/>
  <c r="AQ45" i="17" s="1"/>
  <c r="AA45" i="17" a="1"/>
  <c r="AA45" i="17" s="1"/>
  <c r="AE45" i="17" a="1"/>
  <c r="AE45" i="17" s="1"/>
  <c r="AG45" i="17" a="1"/>
  <c r="AG45" i="17" s="1"/>
  <c r="AR45" i="17" a="1"/>
  <c r="AR45" i="17" s="1"/>
  <c r="AJ45" i="17" a="1"/>
  <c r="AJ45" i="17" s="1"/>
  <c r="AT45" i="17" a="1"/>
  <c r="AT45" i="17" s="1"/>
  <c r="AK45" i="17" a="1"/>
  <c r="AK45" i="17" s="1"/>
  <c r="AW45" i="17"/>
  <c r="AF42" i="17" a="1"/>
  <c r="AF42" i="17" s="1"/>
  <c r="AG40" i="17" a="1"/>
  <c r="AG40" i="17" s="1"/>
  <c r="AM38" i="17" a="1"/>
  <c r="AM38" i="17" s="1"/>
  <c r="AD38" i="17" a="1"/>
  <c r="AD38" i="17" s="1"/>
  <c r="AN38" i="17" a="1"/>
  <c r="AN38" i="17" s="1"/>
  <c r="AE38" i="17" a="1"/>
  <c r="AE38" i="17" s="1"/>
  <c r="AO38" i="17" a="1"/>
  <c r="AO38" i="17" s="1"/>
  <c r="AG38" i="17" a="1"/>
  <c r="AG38" i="17" s="1"/>
  <c r="AH38" i="17" a="1"/>
  <c r="AH38" i="17" s="1"/>
  <c r="AR38" i="17" a="1"/>
  <c r="AR38" i="17" s="1"/>
  <c r="AO37" i="17" a="1"/>
  <c r="AO37" i="17" s="1"/>
  <c r="AP33" i="17" a="1"/>
  <c r="AP33" i="17" s="1"/>
  <c r="AA88" i="17" a="1"/>
  <c r="AA88" i="17" s="1"/>
  <c r="AD88" i="17" a="1"/>
  <c r="AD88" i="17" s="1"/>
  <c r="AP88" i="17" a="1"/>
  <c r="AP88" i="17" s="1"/>
  <c r="AE88" i="17" a="1"/>
  <c r="AE88" i="17" s="1"/>
  <c r="AR88" i="17" a="1"/>
  <c r="AR88" i="17" s="1"/>
  <c r="AF88" i="17" a="1"/>
  <c r="AF88" i="17" s="1"/>
  <c r="AT88" i="17" a="1"/>
  <c r="AT88" i="17" s="1"/>
  <c r="AG88" i="17" a="1"/>
  <c r="AG88" i="17" s="1"/>
  <c r="AU88" i="17"/>
  <c r="D97" i="16" s="1"/>
  <c r="AH88" i="17" a="1"/>
  <c r="AH88" i="17" s="1"/>
  <c r="AV88" i="17"/>
  <c r="AW88" i="17"/>
  <c r="AK78" i="17" a="1"/>
  <c r="AK78" i="17" s="1"/>
  <c r="AJ78" i="17" a="1"/>
  <c r="AJ78" i="17" s="1"/>
  <c r="AO78" i="17" a="1"/>
  <c r="AO78" i="17" s="1"/>
  <c r="AC78" i="17" a="1"/>
  <c r="AC78" i="17" s="1"/>
  <c r="AJ27" i="17" a="1"/>
  <c r="AJ27" i="17" s="1"/>
  <c r="AH19" i="17" a="1"/>
  <c r="AH19" i="17" s="1"/>
  <c r="AN18" i="17" a="1"/>
  <c r="AN18" i="17" s="1"/>
  <c r="AW18" i="17"/>
  <c r="AR17" i="17" a="1"/>
  <c r="AR17" i="17" s="1"/>
  <c r="AB17" i="17" a="1"/>
  <c r="AB17" i="17" s="1"/>
  <c r="AT15" i="17" a="1"/>
  <c r="AT15" i="17" s="1"/>
  <c r="AD15" i="17" a="1"/>
  <c r="AD15" i="17" s="1"/>
  <c r="AF13" i="17" a="1"/>
  <c r="AF13" i="17" s="1"/>
  <c r="AP10" i="17" a="1"/>
  <c r="AP10" i="17" s="1"/>
  <c r="AJ9" i="17" a="1"/>
  <c r="AJ9" i="17" s="1"/>
  <c r="AQ8" i="17" a="1"/>
  <c r="AQ8" i="17" s="1"/>
  <c r="AG7" i="17" a="1"/>
  <c r="AG7" i="17" s="1"/>
  <c r="AL7" i="17" a="1"/>
  <c r="AL7" i="17" s="1"/>
  <c r="AS6" i="17" a="1"/>
  <c r="AS6" i="17" s="1"/>
  <c r="AH5" i="17" a="1"/>
  <c r="AH5" i="17" s="1"/>
  <c r="AU3" i="17"/>
  <c r="D8" i="16" s="1"/>
  <c r="AV2" i="17"/>
  <c r="AN2" i="17" a="1"/>
  <c r="AN2" i="17" s="1"/>
  <c r="AW2" i="17"/>
  <c r="AR61" i="17" a="1"/>
  <c r="AR61" i="17" s="1"/>
  <c r="AB61" i="17" a="1"/>
  <c r="AB61" i="17" s="1"/>
  <c r="AT59" i="17" a="1"/>
  <c r="AT59" i="17" s="1"/>
  <c r="AD59" i="17" a="1"/>
  <c r="AD59" i="17" s="1"/>
  <c r="AF57" i="17" a="1"/>
  <c r="AF57" i="17" s="1"/>
  <c r="AE56" i="17" a="1"/>
  <c r="AE56" i="17" s="1"/>
  <c r="AT54" i="17" a="1"/>
  <c r="AT54" i="17" s="1"/>
  <c r="AM53" i="17" a="1"/>
  <c r="AM53" i="17" s="1"/>
  <c r="AE51" i="17" a="1"/>
  <c r="AE51" i="17" s="1"/>
  <c r="AH51" i="17" a="1"/>
  <c r="AH51" i="17" s="1"/>
  <c r="AC50" i="17" a="1"/>
  <c r="AC50" i="17" s="1"/>
  <c r="AE48" i="17" a="1"/>
  <c r="AE48" i="17" s="1"/>
  <c r="AP45" i="17" a="1"/>
  <c r="AP45" i="17" s="1"/>
  <c r="AU44" i="17"/>
  <c r="D49" i="16" s="1"/>
  <c r="AB42" i="17" a="1"/>
  <c r="AB42" i="17" s="1"/>
  <c r="AF41" i="17" a="1"/>
  <c r="AF41" i="17" s="1"/>
  <c r="AJ36" i="17" a="1"/>
  <c r="AJ36" i="17" s="1"/>
  <c r="AO33" i="17" a="1"/>
  <c r="AO33" i="17" s="1"/>
  <c r="AH91" i="17" a="1"/>
  <c r="AH91" i="17" s="1"/>
  <c r="AL82" i="17" a="1"/>
  <c r="AL82" i="17" s="1"/>
  <c r="AD82" i="17" a="1"/>
  <c r="AD82" i="17" s="1"/>
  <c r="AF82" i="17" a="1"/>
  <c r="AF82" i="17" s="1"/>
  <c r="AS246" i="15" a="1"/>
  <c r="AS246" i="15" s="1"/>
  <c r="AP228" i="15" a="1"/>
  <c r="AP228" i="15" s="1"/>
  <c r="AE265" i="15" a="1"/>
  <c r="AE265" i="15" s="1"/>
  <c r="AL285" i="15" a="1"/>
  <c r="AL285" i="15" s="1"/>
  <c r="AJ271" i="15" a="1"/>
  <c r="AJ271" i="15" s="1"/>
  <c r="AM319" i="15" a="1"/>
  <c r="AM319" i="15" s="1"/>
  <c r="AN307" i="15" a="1"/>
  <c r="AN307" i="15" s="1"/>
  <c r="AM304" i="15" a="1"/>
  <c r="AM304" i="15" s="1"/>
  <c r="AR28" i="17" a="1"/>
  <c r="AR28" i="17" s="1"/>
  <c r="AB28" i="17" a="1"/>
  <c r="AB28" i="17" s="1"/>
  <c r="AN27" i="17" a="1"/>
  <c r="AN27" i="17" s="1"/>
  <c r="AD27" i="17" a="1"/>
  <c r="AD27" i="17" s="1"/>
  <c r="AH26" i="17" a="1"/>
  <c r="AH26" i="17" s="1"/>
  <c r="AJ20" i="17" a="1"/>
  <c r="AJ20" i="17" s="1"/>
  <c r="AV17" i="17"/>
  <c r="AN17" i="17" a="1"/>
  <c r="AN17" i="17" s="1"/>
  <c r="AW17" i="17"/>
  <c r="AR16" i="17" a="1"/>
  <c r="AR16" i="17" s="1"/>
  <c r="AB16" i="17" a="1"/>
  <c r="AB16" i="17" s="1"/>
  <c r="AT14" i="17" a="1"/>
  <c r="AT14" i="17" s="1"/>
  <c r="AD14" i="17" a="1"/>
  <c r="AD14" i="17" s="1"/>
  <c r="AF12" i="17" a="1"/>
  <c r="AF12" i="17" s="1"/>
  <c r="AO11" i="17" a="1"/>
  <c r="AO11" i="17" s="1"/>
  <c r="AE8" i="17" a="1"/>
  <c r="AE8" i="17" s="1"/>
  <c r="AJ8" i="17" a="1"/>
  <c r="AJ8" i="17" s="1"/>
  <c r="AG6" i="17" a="1"/>
  <c r="AG6" i="17" s="1"/>
  <c r="AL6" i="17" a="1"/>
  <c r="AL6" i="17" s="1"/>
  <c r="AH4" i="17" a="1"/>
  <c r="AH4" i="17" s="1"/>
  <c r="AU2" i="17"/>
  <c r="D7" i="16" s="1"/>
  <c r="AN61" i="17" a="1"/>
  <c r="AN61" i="17" s="1"/>
  <c r="AW61" i="17"/>
  <c r="AR60" i="17" a="1"/>
  <c r="AR60" i="17" s="1"/>
  <c r="AB60" i="17" a="1"/>
  <c r="AB60" i="17" s="1"/>
  <c r="AT58" i="17" a="1"/>
  <c r="AT58" i="17" s="1"/>
  <c r="AD58" i="17" a="1"/>
  <c r="AD58" i="17" s="1"/>
  <c r="AT56" i="17" a="1"/>
  <c r="AT56" i="17" s="1"/>
  <c r="AC54" i="17" a="1"/>
  <c r="AC54" i="17" s="1"/>
  <c r="AH54" i="17" a="1"/>
  <c r="AH54" i="17" s="1"/>
  <c r="AA54" i="17" a="1"/>
  <c r="AA54" i="17" s="1"/>
  <c r="AR54" i="17" a="1"/>
  <c r="AR54" i="17" s="1"/>
  <c r="AS51" i="17" a="1"/>
  <c r="AS51" i="17" s="1"/>
  <c r="AH49" i="17" a="1"/>
  <c r="AH49" i="17" s="1"/>
  <c r="AO45" i="17" a="1"/>
  <c r="AO45" i="17" s="1"/>
  <c r="AS43" i="17" a="1"/>
  <c r="AS43" i="17" s="1"/>
  <c r="AG43" i="17" a="1"/>
  <c r="AG43" i="17" s="1"/>
  <c r="AL43" i="17" a="1"/>
  <c r="AL43" i="17" s="1"/>
  <c r="AH39" i="17" a="1"/>
  <c r="AH39" i="17" s="1"/>
  <c r="AM37" i="17" a="1"/>
  <c r="AM37" i="17" s="1"/>
  <c r="AO36" i="17" a="1"/>
  <c r="AO36" i="17" s="1"/>
  <c r="AB35" i="17" a="1"/>
  <c r="AB35" i="17" s="1"/>
  <c r="AF35" i="17" a="1"/>
  <c r="AF35" i="17" s="1"/>
  <c r="AV35" i="17"/>
  <c r="AS32" i="17" a="1"/>
  <c r="AS32" i="17" s="1"/>
  <c r="AK89" i="17" a="1"/>
  <c r="AK89" i="17" s="1"/>
  <c r="AG89" i="17" a="1"/>
  <c r="AG89" i="17" s="1"/>
  <c r="AO88" i="17" a="1"/>
  <c r="AO88" i="17" s="1"/>
  <c r="AH76" i="17" a="1"/>
  <c r="AH76" i="17" s="1"/>
  <c r="AW138" i="15"/>
  <c r="AN135" i="15" a="1"/>
  <c r="AN135" i="15" s="1"/>
  <c r="AR134" i="15" a="1"/>
  <c r="AR134" i="15" s="1"/>
  <c r="AR161" i="15" a="1"/>
  <c r="AR161" i="15" s="1"/>
  <c r="AB161" i="15" a="1"/>
  <c r="AB161" i="15" s="1"/>
  <c r="AK220" i="15" a="1"/>
  <c r="AK220" i="15" s="1"/>
  <c r="AT205" i="15" a="1"/>
  <c r="AT205" i="15" s="1"/>
  <c r="AM203" i="15" a="1"/>
  <c r="AM203" i="15" s="1"/>
  <c r="AB195" i="15" a="1"/>
  <c r="AB195" i="15" s="1"/>
  <c r="AP250" i="15" a="1"/>
  <c r="AP250" i="15" s="1"/>
  <c r="AR246" i="15" a="1"/>
  <c r="AR246" i="15" s="1"/>
  <c r="AI289" i="15" a="1"/>
  <c r="AI289" i="15" s="1"/>
  <c r="AO279" i="15" a="1"/>
  <c r="AO279" i="15" s="1"/>
  <c r="AH276" i="15" a="1"/>
  <c r="AH276" i="15" s="1"/>
  <c r="AG268" i="15" a="1"/>
  <c r="AG268" i="15" s="1"/>
  <c r="AG305" i="15" a="1"/>
  <c r="AG305" i="15" s="1"/>
  <c r="AN297" i="15" a="1"/>
  <c r="AN297" i="15" s="1"/>
  <c r="AS331" i="15" a="1"/>
  <c r="AS331" i="15" s="1"/>
  <c r="AJ330" i="15" a="1"/>
  <c r="AJ330" i="15" s="1"/>
  <c r="AJ29" i="17" a="1"/>
  <c r="AJ29" i="17" s="1"/>
  <c r="AR21" i="17" a="1"/>
  <c r="AR21" i="17" s="1"/>
  <c r="AB21" i="17" a="1"/>
  <c r="AB21" i="17" s="1"/>
  <c r="AN20" i="17" a="1"/>
  <c r="AN20" i="17" s="1"/>
  <c r="AG19" i="17" a="1"/>
  <c r="AG19" i="17" s="1"/>
  <c r="AU17" i="17"/>
  <c r="D22" i="16" s="1"/>
  <c r="AN16" i="17" a="1"/>
  <c r="AN16" i="17" s="1"/>
  <c r="AW16" i="17"/>
  <c r="AR15" i="17" a="1"/>
  <c r="AR15" i="17" s="1"/>
  <c r="AB15" i="17" a="1"/>
  <c r="AB15" i="17" s="1"/>
  <c r="AT13" i="17" a="1"/>
  <c r="AT13" i="17" s="1"/>
  <c r="AD13" i="17" a="1"/>
  <c r="AD13" i="17" s="1"/>
  <c r="AA12" i="17" a="1"/>
  <c r="AA12" i="17" s="1"/>
  <c r="AF11" i="17" a="1"/>
  <c r="AF11" i="17" s="1"/>
  <c r="AO10" i="17" a="1"/>
  <c r="AO10" i="17" s="1"/>
  <c r="AJ7" i="17" a="1"/>
  <c r="AJ7" i="17" s="1"/>
  <c r="AG5" i="17" a="1"/>
  <c r="AG5" i="17" s="1"/>
  <c r="AL5" i="17" a="1"/>
  <c r="AL5" i="17" s="1"/>
  <c r="AH3" i="17" a="1"/>
  <c r="AH3" i="17" s="1"/>
  <c r="AU61" i="17"/>
  <c r="D70" i="16" s="1"/>
  <c r="AN60" i="17" a="1"/>
  <c r="AN60" i="17" s="1"/>
  <c r="AW60" i="17"/>
  <c r="AR59" i="17" a="1"/>
  <c r="AR59" i="17" s="1"/>
  <c r="AB59" i="17" a="1"/>
  <c r="AB59" i="17" s="1"/>
  <c r="AT57" i="17" a="1"/>
  <c r="AT57" i="17" s="1"/>
  <c r="AD57" i="17" a="1"/>
  <c r="AD57" i="17" s="1"/>
  <c r="AC56" i="17" a="1"/>
  <c r="AC56" i="17" s="1"/>
  <c r="AD55" i="17" a="1"/>
  <c r="AD55" i="17" s="1"/>
  <c r="AQ50" i="17" a="1"/>
  <c r="AQ50" i="17" s="1"/>
  <c r="AA50" i="17" a="1"/>
  <c r="AA50" i="17" s="1"/>
  <c r="AR50" i="17" a="1"/>
  <c r="AR50" i="17" s="1"/>
  <c r="AW50" i="17"/>
  <c r="AE50" i="17" a="1"/>
  <c r="AE50" i="17" s="1"/>
  <c r="AK49" i="17" a="1"/>
  <c r="AK49" i="17" s="1"/>
  <c r="AN47" i="17" a="1"/>
  <c r="AN47" i="17" s="1"/>
  <c r="AQ47" i="17" a="1"/>
  <c r="AQ47" i="17" s="1"/>
  <c r="AA47" i="17" a="1"/>
  <c r="AA47" i="17" s="1"/>
  <c r="AF47" i="17" a="1"/>
  <c r="AF47" i="17" s="1"/>
  <c r="AS47" i="17" a="1"/>
  <c r="AS47" i="17" s="1"/>
  <c r="AJ47" i="17" a="1"/>
  <c r="AJ47" i="17" s="1"/>
  <c r="AB47" i="17" a="1"/>
  <c r="AB47" i="17" s="1"/>
  <c r="AU47" i="17"/>
  <c r="D52" i="16" s="1"/>
  <c r="AJ46" i="17" a="1"/>
  <c r="AJ46" i="17" s="1"/>
  <c r="AN45" i="17" a="1"/>
  <c r="AN45" i="17" s="1"/>
  <c r="AQ44" i="17" a="1"/>
  <c r="AQ44" i="17" s="1"/>
  <c r="AA44" i="17" a="1"/>
  <c r="AA44" i="17" s="1"/>
  <c r="AT44" i="17" a="1"/>
  <c r="AT44" i="17" s="1"/>
  <c r="AB44" i="17" a="1"/>
  <c r="AB44" i="17" s="1"/>
  <c r="AL44" i="17" a="1"/>
  <c r="AL44" i="17" s="1"/>
  <c r="AC44" i="17" a="1"/>
  <c r="AC44" i="17" s="1"/>
  <c r="AW44" i="17"/>
  <c r="AM44" i="17" a="1"/>
  <c r="AM44" i="17" s="1"/>
  <c r="AE44" i="17" a="1"/>
  <c r="AE44" i="17" s="1"/>
  <c r="AP44" i="17" a="1"/>
  <c r="AP44" i="17" s="1"/>
  <c r="AC42" i="17" a="1"/>
  <c r="AC42" i="17" s="1"/>
  <c r="AN42" i="17" a="1"/>
  <c r="AN42" i="17" s="1"/>
  <c r="AD41" i="17" a="1"/>
  <c r="AD41" i="17" s="1"/>
  <c r="AD40" i="17" a="1"/>
  <c r="AD40" i="17" s="1"/>
  <c r="AS39" i="17" a="1"/>
  <c r="AS39" i="17" s="1"/>
  <c r="AK36" i="17" a="1"/>
  <c r="AK36" i="17" s="1"/>
  <c r="AH36" i="17" a="1"/>
  <c r="AH36" i="17" s="1"/>
  <c r="AN32" i="17" a="1"/>
  <c r="AN32" i="17" s="1"/>
  <c r="AN88" i="17" a="1"/>
  <c r="AN88" i="17" s="1"/>
  <c r="AL86" i="17" a="1"/>
  <c r="AL86" i="17" s="1"/>
  <c r="AH78" i="17" a="1"/>
  <c r="AH78" i="17" s="1"/>
  <c r="AJ22" i="17" a="1"/>
  <c r="AJ22" i="17" s="1"/>
  <c r="AN15" i="17" a="1"/>
  <c r="AN15" i="17" s="1"/>
  <c r="AW15" i="17"/>
  <c r="AR14" i="17" a="1"/>
  <c r="AR14" i="17" s="1"/>
  <c r="AB14" i="17" a="1"/>
  <c r="AB14" i="17" s="1"/>
  <c r="AT12" i="17" a="1"/>
  <c r="AT12" i="17" s="1"/>
  <c r="AD12" i="17" a="1"/>
  <c r="AD12" i="17" s="1"/>
  <c r="AM11" i="17" a="1"/>
  <c r="AM11" i="17" s="1"/>
  <c r="AA11" i="17" a="1"/>
  <c r="AA11" i="17" s="1"/>
  <c r="AF10" i="17" a="1"/>
  <c r="AF10" i="17" s="1"/>
  <c r="AO9" i="17" a="1"/>
  <c r="AO9" i="17" s="1"/>
  <c r="AE6" i="17" a="1"/>
  <c r="AE6" i="17" s="1"/>
  <c r="AJ6" i="17" a="1"/>
  <c r="AJ6" i="17" s="1"/>
  <c r="AQ5" i="17" a="1"/>
  <c r="AQ5" i="17" s="1"/>
  <c r="AG4" i="17" a="1"/>
  <c r="AG4" i="17" s="1"/>
  <c r="AL4" i="17" a="1"/>
  <c r="AL4" i="17" s="1"/>
  <c r="AS3" i="17" a="1"/>
  <c r="AS3" i="17" s="1"/>
  <c r="AH2" i="17" a="1"/>
  <c r="AH2" i="17" s="1"/>
  <c r="AU60" i="17"/>
  <c r="D69" i="16" s="1"/>
  <c r="AI60" i="17" a="1"/>
  <c r="AI60" i="17" s="1"/>
  <c r="AN59" i="17" a="1"/>
  <c r="AN59" i="17" s="1"/>
  <c r="AW59" i="17"/>
  <c r="AR58" i="17" a="1"/>
  <c r="AR58" i="17" s="1"/>
  <c r="AB58" i="17" a="1"/>
  <c r="AB58" i="17" s="1"/>
  <c r="AL54" i="17" a="1"/>
  <c r="AL54" i="17" s="1"/>
  <c r="AO53" i="17" a="1"/>
  <c r="AO53" i="17" s="1"/>
  <c r="AI46" i="17" a="1"/>
  <c r="AI46" i="17" s="1"/>
  <c r="AM45" i="17" a="1"/>
  <c r="AM45" i="17" s="1"/>
  <c r="AW43" i="17"/>
  <c r="AB43" i="17" a="1"/>
  <c r="AB43" i="17" s="1"/>
  <c r="AS41" i="17" a="1"/>
  <c r="AS41" i="17" s="1"/>
  <c r="AG41" i="17" a="1"/>
  <c r="AG41" i="17" s="1"/>
  <c r="AC41" i="17" a="1"/>
  <c r="AC41" i="17" s="1"/>
  <c r="AW41" i="17"/>
  <c r="AS40" i="17" a="1"/>
  <c r="AS40" i="17" s="1"/>
  <c r="AC40" i="17" a="1"/>
  <c r="AC40" i="17" s="1"/>
  <c r="AL33" i="17" a="1"/>
  <c r="AL33" i="17" s="1"/>
  <c r="AJ32" i="17" a="1"/>
  <c r="AJ32" i="17" s="1"/>
  <c r="AQ64" i="17" a="1"/>
  <c r="AQ64" i="17" s="1"/>
  <c r="AN64" i="17" a="1"/>
  <c r="AN64" i="17" s="1"/>
  <c r="AA53" i="17" a="1"/>
  <c r="AA53" i="17" s="1"/>
  <c r="AO46" i="17" a="1"/>
  <c r="AO46" i="17" s="1"/>
  <c r="AM43" i="17" a="1"/>
  <c r="AM43" i="17" s="1"/>
  <c r="AI43" i="17" a="1"/>
  <c r="AI43" i="17" s="1"/>
  <c r="AQ42" i="17" a="1"/>
  <c r="AQ42" i="17" s="1"/>
  <c r="AA42" i="17" a="1"/>
  <c r="AA42" i="17" s="1"/>
  <c r="AW42" i="17"/>
  <c r="AI41" i="17" a="1"/>
  <c r="AI41" i="17" s="1"/>
  <c r="AN39" i="17" a="1"/>
  <c r="AN39" i="17" s="1"/>
  <c r="AD39" i="17" a="1"/>
  <c r="AD39" i="17" s="1"/>
  <c r="AQ38" i="17" a="1"/>
  <c r="AQ38" i="17" s="1"/>
  <c r="AA38" i="17" a="1"/>
  <c r="AA38" i="17" s="1"/>
  <c r="AB38" i="17" a="1"/>
  <c r="AB38" i="17" s="1"/>
  <c r="AH37" i="17" a="1"/>
  <c r="AH37" i="17" s="1"/>
  <c r="AR32" i="17" a="1"/>
  <c r="AR32" i="17" s="1"/>
  <c r="AF91" i="17" a="1"/>
  <c r="AF91" i="17" s="1"/>
  <c r="AO90" i="17" a="1"/>
  <c r="AO90" i="17" s="1"/>
  <c r="AQ87" i="17" a="1"/>
  <c r="AQ87" i="17" s="1"/>
  <c r="AA87" i="17" a="1"/>
  <c r="AA87" i="17" s="1"/>
  <c r="AR87" i="17" a="1"/>
  <c r="AR87" i="17" s="1"/>
  <c r="AW84" i="17"/>
  <c r="AU83" i="17"/>
  <c r="D92" i="16" s="1"/>
  <c r="AU82" i="17"/>
  <c r="D91" i="16" s="1"/>
  <c r="AK82" i="17" a="1"/>
  <c r="AK82" i="17" s="1"/>
  <c r="AD81" i="17" a="1"/>
  <c r="AD81" i="17" s="1"/>
  <c r="AI81" i="17" a="1"/>
  <c r="AI81" i="17" s="1"/>
  <c r="AK79" i="17" a="1"/>
  <c r="AK79" i="17" s="1"/>
  <c r="AI78" i="17" a="1"/>
  <c r="AI78" i="17" s="1"/>
  <c r="AN75" i="17" a="1"/>
  <c r="AN75" i="17" s="1"/>
  <c r="AF74" i="17" a="1"/>
  <c r="AF74" i="17" s="1"/>
  <c r="AS70" i="17" a="1"/>
  <c r="AS70" i="17" s="1"/>
  <c r="AT121" i="17" a="1"/>
  <c r="AT121" i="17" s="1"/>
  <c r="AR118" i="17" a="1"/>
  <c r="AR118" i="17" s="1"/>
  <c r="AI39" i="17" a="1"/>
  <c r="AI39" i="17" s="1"/>
  <c r="AN36" i="17" a="1"/>
  <c r="AN36" i="17" s="1"/>
  <c r="AC35" i="17" a="1"/>
  <c r="AC35" i="17" s="1"/>
  <c r="AI33" i="17" a="1"/>
  <c r="AI33" i="17" s="1"/>
  <c r="AL91" i="17" a="1"/>
  <c r="AL91" i="17" s="1"/>
  <c r="AP87" i="17" a="1"/>
  <c r="AP87" i="17" s="1"/>
  <c r="AN85" i="17" a="1"/>
  <c r="AN85" i="17" s="1"/>
  <c r="AJ84" i="17" a="1"/>
  <c r="AJ84" i="17" s="1"/>
  <c r="AJ82" i="17" a="1"/>
  <c r="AJ82" i="17" s="1"/>
  <c r="AH81" i="17" a="1"/>
  <c r="AH81" i="17" s="1"/>
  <c r="AP77" i="17" a="1"/>
  <c r="AP77" i="17" s="1"/>
  <c r="AQ77" i="17" a="1"/>
  <c r="AQ77" i="17" s="1"/>
  <c r="AA77" i="17" a="1"/>
  <c r="AA77" i="17" s="1"/>
  <c r="AU77" i="17"/>
  <c r="D86" i="16" s="1"/>
  <c r="AE77" i="17" a="1"/>
  <c r="AE77" i="17" s="1"/>
  <c r="AM77" i="17" a="1"/>
  <c r="AM77" i="17" s="1"/>
  <c r="AE76" i="17" a="1"/>
  <c r="AE76" i="17" s="1"/>
  <c r="AM75" i="17" a="1"/>
  <c r="AM75" i="17" s="1"/>
  <c r="AW74" i="17"/>
  <c r="AB74" i="17" a="1"/>
  <c r="AB74" i="17" s="1"/>
  <c r="AS73" i="17" a="1"/>
  <c r="AS73" i="17" s="1"/>
  <c r="AF73" i="17" a="1"/>
  <c r="AF73" i="17" s="1"/>
  <c r="AP73" i="17" a="1"/>
  <c r="AP73" i="17" s="1"/>
  <c r="AT73" i="17" a="1"/>
  <c r="AT73" i="17" s="1"/>
  <c r="AC73" i="17" a="1"/>
  <c r="AC73" i="17" s="1"/>
  <c r="AW73" i="17"/>
  <c r="AD73" i="17" a="1"/>
  <c r="AD73" i="17" s="1"/>
  <c r="AM73" i="17" a="1"/>
  <c r="AM73" i="17" s="1"/>
  <c r="AQ72" i="17" a="1"/>
  <c r="AQ72" i="17" s="1"/>
  <c r="AA72" i="17" a="1"/>
  <c r="AA72" i="17" s="1"/>
  <c r="AU72" i="17"/>
  <c r="D81" i="16" s="1"/>
  <c r="AL72" i="17" a="1"/>
  <c r="AL72" i="17" s="1"/>
  <c r="AW72" i="17"/>
  <c r="AM72" i="17" a="1"/>
  <c r="AM72" i="17" s="1"/>
  <c r="AN72" i="17" a="1"/>
  <c r="AN72" i="17" s="1"/>
  <c r="AE72" i="17" a="1"/>
  <c r="AE72" i="17" s="1"/>
  <c r="AO68" i="17" a="1"/>
  <c r="AO68" i="17" s="1"/>
  <c r="AF68" i="17" a="1"/>
  <c r="AF68" i="17" s="1"/>
  <c r="AR68" i="17" a="1"/>
  <c r="AR68" i="17" s="1"/>
  <c r="AF63" i="17" a="1"/>
  <c r="AF63" i="17" s="1"/>
  <c r="AW39" i="17"/>
  <c r="AC39" i="17" a="1"/>
  <c r="AC39" i="17" s="1"/>
  <c r="AT35" i="17" a="1"/>
  <c r="AT35" i="17" s="1"/>
  <c r="AC33" i="17" a="1"/>
  <c r="AC33" i="17" s="1"/>
  <c r="AE32" i="17" a="1"/>
  <c r="AE32" i="17" s="1"/>
  <c r="AE91" i="17" a="1"/>
  <c r="AE91" i="17" s="1"/>
  <c r="AN84" i="17" a="1"/>
  <c r="AN84" i="17" s="1"/>
  <c r="AT83" i="17" a="1"/>
  <c r="AT83" i="17" s="1"/>
  <c r="AI82" i="17" a="1"/>
  <c r="AI82" i="17" s="1"/>
  <c r="AS81" i="17" a="1"/>
  <c r="AS81" i="17" s="1"/>
  <c r="AC80" i="17" a="1"/>
  <c r="AC80" i="17" s="1"/>
  <c r="AH79" i="17" a="1"/>
  <c r="AH79" i="17" s="1"/>
  <c r="AL79" i="17" a="1"/>
  <c r="AL79" i="17" s="1"/>
  <c r="AS78" i="17" a="1"/>
  <c r="AS78" i="17" s="1"/>
  <c r="AN77" i="17" a="1"/>
  <c r="AN77" i="17" s="1"/>
  <c r="AD76" i="17" a="1"/>
  <c r="AD76" i="17" s="1"/>
  <c r="AG76" i="17" a="1"/>
  <c r="AG76" i="17" s="1"/>
  <c r="AO75" i="17" a="1"/>
  <c r="AO75" i="17" s="1"/>
  <c r="AD74" i="17" a="1"/>
  <c r="AD74" i="17" s="1"/>
  <c r="AP72" i="17" a="1"/>
  <c r="AP72" i="17" s="1"/>
  <c r="AI64" i="17" a="1"/>
  <c r="AI64" i="17" s="1"/>
  <c r="AP62" i="17" a="1"/>
  <c r="AP62" i="17" s="1"/>
  <c r="AE118" i="17" a="1"/>
  <c r="AE118" i="17" s="1"/>
  <c r="AK308" i="15" a="1"/>
  <c r="AK308" i="15" s="1"/>
  <c r="AI50" i="17" a="1"/>
  <c r="AI50" i="17" s="1"/>
  <c r="AU43" i="17"/>
  <c r="D48" i="16" s="1"/>
  <c r="AV41" i="17"/>
  <c r="AL41" i="17" a="1"/>
  <c r="AL41" i="17" s="1"/>
  <c r="AQ35" i="17" a="1"/>
  <c r="AQ35" i="17" s="1"/>
  <c r="AA35" i="17" a="1"/>
  <c r="AA35" i="17" s="1"/>
  <c r="AU35" i="17"/>
  <c r="D40" i="16" s="1"/>
  <c r="AP91" i="17" a="1"/>
  <c r="AP91" i="17" s="1"/>
  <c r="AJ91" i="17" a="1"/>
  <c r="AJ91" i="17" s="1"/>
  <c r="AM89" i="17" a="1"/>
  <c r="AM89" i="17" s="1"/>
  <c r="AM88" i="17" a="1"/>
  <c r="AM88" i="17" s="1"/>
  <c r="AM86" i="17" a="1"/>
  <c r="AM86" i="17" s="1"/>
  <c r="AF84" i="17" a="1"/>
  <c r="AF84" i="17" s="1"/>
  <c r="AE82" i="17" a="1"/>
  <c r="AE82" i="17" s="1"/>
  <c r="AH82" i="17" a="1"/>
  <c r="AH82" i="17" s="1"/>
  <c r="AM80" i="17" a="1"/>
  <c r="AM80" i="17" s="1"/>
  <c r="AG79" i="17" a="1"/>
  <c r="AG79" i="17" s="1"/>
  <c r="AO77" i="17" a="1"/>
  <c r="AO77" i="17" s="1"/>
  <c r="AW76" i="17"/>
  <c r="AB76" i="17" a="1"/>
  <c r="AB76" i="17" s="1"/>
  <c r="AF76" i="17" a="1"/>
  <c r="AF76" i="17" s="1"/>
  <c r="AS74" i="17" a="1"/>
  <c r="AS74" i="17" s="1"/>
  <c r="AC74" i="17" a="1"/>
  <c r="AC74" i="17" s="1"/>
  <c r="AU73" i="17"/>
  <c r="D82" i="16" s="1"/>
  <c r="AG67" i="17" a="1"/>
  <c r="AG67" i="17" s="1"/>
  <c r="AR67" i="17" a="1"/>
  <c r="AR67" i="17" s="1"/>
  <c r="AU67" i="17"/>
  <c r="D76" i="16" s="1"/>
  <c r="AL67" i="17" a="1"/>
  <c r="AL67" i="17" s="1"/>
  <c r="AN296" i="15" a="1"/>
  <c r="AN296" i="15" s="1"/>
  <c r="AQ49" i="17" a="1"/>
  <c r="AQ49" i="17" s="1"/>
  <c r="AA49" i="17" a="1"/>
  <c r="AA49" i="17" s="1"/>
  <c r="AI48" i="17" a="1"/>
  <c r="AI48" i="17" s="1"/>
  <c r="AM42" i="17" a="1"/>
  <c r="AM42" i="17" s="1"/>
  <c r="AU41" i="17"/>
  <c r="D46" i="16" s="1"/>
  <c r="AU39" i="17"/>
  <c r="D44" i="16" s="1"/>
  <c r="AM33" i="17" a="1"/>
  <c r="AM33" i="17" s="1"/>
  <c r="AF33" i="17" a="1"/>
  <c r="AF33" i="17" s="1"/>
  <c r="AO32" i="17" a="1"/>
  <c r="AO32" i="17" s="1"/>
  <c r="AI91" i="17" a="1"/>
  <c r="AI91" i="17" s="1"/>
  <c r="AK85" i="17" a="1"/>
  <c r="AK85" i="17" s="1"/>
  <c r="AQ80" i="17" a="1"/>
  <c r="AQ80" i="17" s="1"/>
  <c r="AA80" i="17" a="1"/>
  <c r="AA80" i="17" s="1"/>
  <c r="AE80" i="17" a="1"/>
  <c r="AE80" i="17" s="1"/>
  <c r="AT80" i="17" a="1"/>
  <c r="AT80" i="17" s="1"/>
  <c r="AJ79" i="17" a="1"/>
  <c r="AJ79" i="17" s="1"/>
  <c r="AH75" i="17" a="1"/>
  <c r="AH75" i="17" s="1"/>
  <c r="AH70" i="17" a="1"/>
  <c r="AH70" i="17" s="1"/>
  <c r="AC67" i="17" a="1"/>
  <c r="AC67" i="17" s="1"/>
  <c r="AI83" i="17" a="1"/>
  <c r="AI83" i="17" s="1"/>
  <c r="AK81" i="17" a="1"/>
  <c r="AK81" i="17" s="1"/>
  <c r="AE79" i="17" a="1"/>
  <c r="AE79" i="17" s="1"/>
  <c r="AI79" i="17" a="1"/>
  <c r="AI79" i="17" s="1"/>
  <c r="AJ77" i="17" a="1"/>
  <c r="AJ77" i="17" s="1"/>
  <c r="AG75" i="17" a="1"/>
  <c r="AG75" i="17" s="1"/>
  <c r="AQ74" i="17" a="1"/>
  <c r="AQ74" i="17" s="1"/>
  <c r="AA74" i="17" a="1"/>
  <c r="AA74" i="17" s="1"/>
  <c r="AL74" i="17" a="1"/>
  <c r="AL74" i="17" s="1"/>
  <c r="AV74" i="17"/>
  <c r="AG70" i="17" a="1"/>
  <c r="AG70" i="17" s="1"/>
  <c r="AH67" i="17" a="1"/>
  <c r="AH67" i="17" s="1"/>
  <c r="AF64" i="17" a="1"/>
  <c r="AF64" i="17" s="1"/>
  <c r="AM63" i="17" a="1"/>
  <c r="AM63" i="17" s="1"/>
  <c r="AT39" i="17" a="1"/>
  <c r="AT39" i="17" s="1"/>
  <c r="AK38" i="17" a="1"/>
  <c r="AK38" i="17" s="1"/>
  <c r="AI36" i="17" a="1"/>
  <c r="AI36" i="17" s="1"/>
  <c r="AR35" i="17" a="1"/>
  <c r="AR35" i="17" s="1"/>
  <c r="AG35" i="17" a="1"/>
  <c r="AG35" i="17" s="1"/>
  <c r="AJ34" i="17" a="1"/>
  <c r="AJ34" i="17" s="1"/>
  <c r="AQ34" i="17" a="1"/>
  <c r="AQ34" i="17" s="1"/>
  <c r="AA34" i="17" a="1"/>
  <c r="AA34" i="17" s="1"/>
  <c r="AR34" i="17" a="1"/>
  <c r="AR34" i="17" s="1"/>
  <c r="AD33" i="17" a="1"/>
  <c r="AD33" i="17" s="1"/>
  <c r="AG91" i="17" a="1"/>
  <c r="AG91" i="17" s="1"/>
  <c r="AI90" i="17" a="1"/>
  <c r="AI90" i="17" s="1"/>
  <c r="AJ88" i="17" a="1"/>
  <c r="AJ88" i="17" s="1"/>
  <c r="AR84" i="17" a="1"/>
  <c r="AR84" i="17" s="1"/>
  <c r="AH83" i="17" a="1"/>
  <c r="AH83" i="17" s="1"/>
  <c r="AB81" i="17" a="1"/>
  <c r="AB81" i="17" s="1"/>
  <c r="AL77" i="17" a="1"/>
  <c r="AL77" i="17" s="1"/>
  <c r="AR76" i="17" a="1"/>
  <c r="AR76" i="17" s="1"/>
  <c r="AC76" i="17" a="1"/>
  <c r="AC76" i="17" s="1"/>
  <c r="AR74" i="17" a="1"/>
  <c r="AR74" i="17" s="1"/>
  <c r="AP74" i="17" a="1"/>
  <c r="AP74" i="17" s="1"/>
  <c r="AS72" i="17" a="1"/>
  <c r="AS72" i="17" s="1"/>
  <c r="AJ71" i="17" a="1"/>
  <c r="AJ71" i="17" s="1"/>
  <c r="AI71" i="17" a="1"/>
  <c r="AI71" i="17" s="1"/>
  <c r="AT68" i="17" a="1"/>
  <c r="AT68" i="17" s="1"/>
  <c r="AD118" i="17" a="1"/>
  <c r="AD118" i="17" s="1"/>
  <c r="AI118" i="17" a="1"/>
  <c r="AI118" i="17" s="1"/>
  <c r="AK118" i="17" a="1"/>
  <c r="AK118" i="17" s="1"/>
  <c r="AU118" i="17"/>
  <c r="D131" i="16" s="1"/>
  <c r="AW118" i="17"/>
  <c r="AB118" i="17" a="1"/>
  <c r="AB118" i="17" s="1"/>
  <c r="AO118" i="17" a="1"/>
  <c r="AO118" i="17" s="1"/>
  <c r="AH118" i="17" a="1"/>
  <c r="AH118" i="17" s="1"/>
  <c r="AL118" i="17" a="1"/>
  <c r="AL118" i="17" s="1"/>
  <c r="AP118" i="17" a="1"/>
  <c r="AP118" i="17" s="1"/>
  <c r="AS118" i="17" a="1"/>
  <c r="AS118" i="17" s="1"/>
  <c r="AT118" i="17" a="1"/>
  <c r="AT118" i="17" s="1"/>
  <c r="AN113" i="17" a="1"/>
  <c r="AN113" i="17" s="1"/>
  <c r="AF113" i="17" a="1"/>
  <c r="AF113" i="17" s="1"/>
  <c r="AI44" i="17" a="1"/>
  <c r="AI44" i="17" s="1"/>
  <c r="AJ39" i="17" a="1"/>
  <c r="AJ39" i="17" s="1"/>
  <c r="AU34" i="17"/>
  <c r="D39" i="16" s="1"/>
  <c r="AP34" i="17" a="1"/>
  <c r="AP34" i="17" s="1"/>
  <c r="AI88" i="17" a="1"/>
  <c r="AI88" i="17" s="1"/>
  <c r="AI86" i="17" a="1"/>
  <c r="AI86" i="17" s="1"/>
  <c r="AI84" i="17" a="1"/>
  <c r="AI84" i="17" s="1"/>
  <c r="AC83" i="17" a="1"/>
  <c r="AC83" i="17" s="1"/>
  <c r="AO82" i="17" a="1"/>
  <c r="AO82" i="17" s="1"/>
  <c r="AT82" i="17" a="1"/>
  <c r="AT82" i="17" s="1"/>
  <c r="AM81" i="17" a="1"/>
  <c r="AM81" i="17" s="1"/>
  <c r="AN80" i="17" a="1"/>
  <c r="AN80" i="17" s="1"/>
  <c r="AH77" i="17" a="1"/>
  <c r="AH77" i="17" s="1"/>
  <c r="AJ75" i="17" a="1"/>
  <c r="AJ75" i="17" s="1"/>
  <c r="AO73" i="17" a="1"/>
  <c r="AO73" i="17" s="1"/>
  <c r="AR72" i="17" a="1"/>
  <c r="AR72" i="17" s="1"/>
  <c r="AM71" i="17" a="1"/>
  <c r="AM71" i="17" s="1"/>
  <c r="AT70" i="17" a="1"/>
  <c r="AT70" i="17" s="1"/>
  <c r="AD70" i="17" a="1"/>
  <c r="AD70" i="17" s="1"/>
  <c r="AB62" i="17" a="1"/>
  <c r="AB62" i="17" s="1"/>
  <c r="AD62" i="17" a="1"/>
  <c r="AD62" i="17" s="1"/>
  <c r="AG62" i="17" a="1"/>
  <c r="AG62" i="17" s="1"/>
  <c r="AT62" i="17" a="1"/>
  <c r="AT62" i="17" s="1"/>
  <c r="AA62" i="17" a="1"/>
  <c r="AA62" i="17" s="1"/>
  <c r="AU62" i="17"/>
  <c r="D71" i="16" s="1"/>
  <c r="AW62" i="17"/>
  <c r="AF62" i="17" a="1"/>
  <c r="AF62" i="17" s="1"/>
  <c r="AJ62" i="17" a="1"/>
  <c r="AJ62" i="17" s="1"/>
  <c r="AK62" i="17" a="1"/>
  <c r="AK62" i="17" s="1"/>
  <c r="AQ62" i="17" a="1"/>
  <c r="AQ62" i="17" s="1"/>
  <c r="AF117" i="17" a="1"/>
  <c r="AF117" i="17" s="1"/>
  <c r="AQ43" i="17" a="1"/>
  <c r="AQ43" i="17" s="1"/>
  <c r="AA43" i="17" a="1"/>
  <c r="AA43" i="17" s="1"/>
  <c r="AI42" i="17" a="1"/>
  <c r="AI42" i="17" s="1"/>
  <c r="AQ41" i="17" a="1"/>
  <c r="AQ41" i="17" s="1"/>
  <c r="AA41" i="17" a="1"/>
  <c r="AA41" i="17" s="1"/>
  <c r="AI38" i="17" a="1"/>
  <c r="AI38" i="17" s="1"/>
  <c r="AT34" i="17" a="1"/>
  <c r="AT34" i="17" s="1"/>
  <c r="AG34" i="17" a="1"/>
  <c r="AG34" i="17" s="1"/>
  <c r="AW33" i="17"/>
  <c r="AC32" i="17" a="1"/>
  <c r="AC32" i="17" s="1"/>
  <c r="AM91" i="17" a="1"/>
  <c r="AM91" i="17" s="1"/>
  <c r="AO84" i="17" a="1"/>
  <c r="AO84" i="17" s="1"/>
  <c r="AH84" i="17" a="1"/>
  <c r="AH84" i="17" s="1"/>
  <c r="AC82" i="17" a="1"/>
  <c r="AC82" i="17" s="1"/>
  <c r="AL81" i="17" a="1"/>
  <c r="AL81" i="17" s="1"/>
  <c r="AJ80" i="17" a="1"/>
  <c r="AJ80" i="17" s="1"/>
  <c r="AQ78" i="17" a="1"/>
  <c r="AQ78" i="17" s="1"/>
  <c r="AA78" i="17" a="1"/>
  <c r="AA78" i="17" s="1"/>
  <c r="AM78" i="17" a="1"/>
  <c r="AM78" i="17" s="1"/>
  <c r="AW78" i="17"/>
  <c r="AR78" i="17" a="1"/>
  <c r="AR78" i="17" s="1"/>
  <c r="AD75" i="17" a="1"/>
  <c r="AD75" i="17" s="1"/>
  <c r="AI75" i="17" a="1"/>
  <c r="AI75" i="17" s="1"/>
  <c r="AN74" i="17" a="1"/>
  <c r="AN74" i="17" s="1"/>
  <c r="AJ72" i="17" a="1"/>
  <c r="AJ72" i="17" s="1"/>
  <c r="AN68" i="17" a="1"/>
  <c r="AN68" i="17" s="1"/>
  <c r="AM145" i="17" a="1"/>
  <c r="AM145" i="17" s="1"/>
  <c r="AT145" i="17" a="1"/>
  <c r="AT145" i="17" s="1"/>
  <c r="AD145" i="17" a="1"/>
  <c r="AD145" i="17" s="1"/>
  <c r="AE145" i="17" a="1"/>
  <c r="AE145" i="17" s="1"/>
  <c r="AQ145" i="17" a="1"/>
  <c r="AQ145" i="17" s="1"/>
  <c r="AR145" i="17" a="1"/>
  <c r="AR145" i="17" s="1"/>
  <c r="AF46" i="17" a="1"/>
  <c r="AF46" i="17" s="1"/>
  <c r="AR43" i="17" a="1"/>
  <c r="AR43" i="17" s="1"/>
  <c r="AP43" i="17" a="1"/>
  <c r="AP43" i="17" s="1"/>
  <c r="AR41" i="17" a="1"/>
  <c r="AR41" i="17" s="1"/>
  <c r="AI40" i="17" a="1"/>
  <c r="AI40" i="17" s="1"/>
  <c r="AQ39" i="17" a="1"/>
  <c r="AQ39" i="17" s="1"/>
  <c r="AA39" i="17" a="1"/>
  <c r="AA39" i="17" s="1"/>
  <c r="AP35" i="17" a="1"/>
  <c r="AP35" i="17" s="1"/>
  <c r="AQ33" i="17" a="1"/>
  <c r="AQ33" i="17" s="1"/>
  <c r="AA33" i="17" a="1"/>
  <c r="AA33" i="17" s="1"/>
  <c r="AN33" i="17" a="1"/>
  <c r="AN33" i="17" s="1"/>
  <c r="AU33" i="17"/>
  <c r="D38" i="16" s="1"/>
  <c r="AF90" i="17" a="1"/>
  <c r="AF90" i="17" s="1"/>
  <c r="AH87" i="17" a="1"/>
  <c r="AH87" i="17" s="1"/>
  <c r="AG86" i="17" a="1"/>
  <c r="AG86" i="17" s="1"/>
  <c r="AG84" i="17" a="1"/>
  <c r="AG84" i="17" s="1"/>
  <c r="AP81" i="17" a="1"/>
  <c r="AP81" i="17" s="1"/>
  <c r="AH80" i="17" a="1"/>
  <c r="AH80" i="17" s="1"/>
  <c r="AL78" i="17" a="1"/>
  <c r="AL78" i="17" s="1"/>
  <c r="AK73" i="17" a="1"/>
  <c r="AK73" i="17" s="1"/>
  <c r="AE71" i="17" a="1"/>
  <c r="AE71" i="17" s="1"/>
  <c r="AH121" i="17" a="1"/>
  <c r="AH121" i="17" s="1"/>
  <c r="AF121" i="17" a="1"/>
  <c r="AF121" i="17" s="1"/>
  <c r="AK121" i="17" a="1"/>
  <c r="AK121" i="17" s="1"/>
  <c r="AN121" i="17" a="1"/>
  <c r="AN121" i="17" s="1"/>
  <c r="AQ121" i="17" a="1"/>
  <c r="AQ121" i="17" s="1"/>
  <c r="AD121" i="17" a="1"/>
  <c r="AD121" i="17" s="1"/>
  <c r="AR39" i="17" a="1"/>
  <c r="AR39" i="17" s="1"/>
  <c r="AE35" i="17" a="1"/>
  <c r="AE35" i="17" s="1"/>
  <c r="AS34" i="17" a="1"/>
  <c r="AS34" i="17" s="1"/>
  <c r="AQ32" i="17" a="1"/>
  <c r="AQ32" i="17" s="1"/>
  <c r="AA32" i="17" a="1"/>
  <c r="AA32" i="17" s="1"/>
  <c r="AU32" i="17"/>
  <c r="D37" i="16" s="1"/>
  <c r="AH32" i="17" a="1"/>
  <c r="AH32" i="17" s="1"/>
  <c r="AF89" i="17" a="1"/>
  <c r="AF89" i="17" s="1"/>
  <c r="AG87" i="17" a="1"/>
  <c r="AG87" i="17" s="1"/>
  <c r="AB84" i="17" a="1"/>
  <c r="AB84" i="17" s="1"/>
  <c r="AD79" i="17" a="1"/>
  <c r="AD79" i="17" s="1"/>
  <c r="AW77" i="17"/>
  <c r="AD77" i="17" a="1"/>
  <c r="AD77" i="17" s="1"/>
  <c r="AM74" i="17" a="1"/>
  <c r="AM74" i="17" s="1"/>
  <c r="AQ70" i="17" a="1"/>
  <c r="AQ70" i="17" s="1"/>
  <c r="AA70" i="17" a="1"/>
  <c r="AA70" i="17" s="1"/>
  <c r="AU70" i="17"/>
  <c r="D79" i="16" s="1"/>
  <c r="AL70" i="17" a="1"/>
  <c r="AL70" i="17" s="1"/>
  <c r="AW70" i="17"/>
  <c r="AM70" i="17" a="1"/>
  <c r="AM70" i="17" s="1"/>
  <c r="AJ70" i="17" a="1"/>
  <c r="AJ70" i="17" s="1"/>
  <c r="AN70" i="17" a="1"/>
  <c r="AN70" i="17" s="1"/>
  <c r="AR70" i="17" a="1"/>
  <c r="AR70" i="17" s="1"/>
  <c r="AB70" i="17" a="1"/>
  <c r="AB70" i="17" s="1"/>
  <c r="AD68" i="17" a="1"/>
  <c r="AD68" i="17" s="1"/>
  <c r="AD64" i="17" a="1"/>
  <c r="AD64" i="17" s="1"/>
  <c r="AU64" i="17"/>
  <c r="D73" i="16" s="1"/>
  <c r="AR64" i="17" a="1"/>
  <c r="AR64" i="17" s="1"/>
  <c r="AH64" i="17" a="1"/>
  <c r="AH64" i="17" s="1"/>
  <c r="AA64" i="17" a="1"/>
  <c r="AA64" i="17" s="1"/>
  <c r="AW64" i="17"/>
  <c r="AB64" i="17" a="1"/>
  <c r="AB64" i="17" s="1"/>
  <c r="AT64" i="17" a="1"/>
  <c r="AT64" i="17" s="1"/>
  <c r="AC64" i="17" a="1"/>
  <c r="AC64" i="17" s="1"/>
  <c r="AE64" i="17" a="1"/>
  <c r="AE64" i="17" s="1"/>
  <c r="AL64" i="17" a="1"/>
  <c r="AL64" i="17" s="1"/>
  <c r="AO64" i="17" a="1"/>
  <c r="AO64" i="17" s="1"/>
  <c r="AS64" i="17" a="1"/>
  <c r="AS64" i="17" s="1"/>
  <c r="AF87" i="17" a="1"/>
  <c r="AF87" i="17" s="1"/>
  <c r="AT85" i="17" a="1"/>
  <c r="AT85" i="17" s="1"/>
  <c r="AD85" i="17" a="1"/>
  <c r="AD85" i="17" s="1"/>
  <c r="AS83" i="17" a="1"/>
  <c r="AS83" i="17" s="1"/>
  <c r="AN81" i="17" a="1"/>
  <c r="AN81" i="17" s="1"/>
  <c r="AC79" i="17" a="1"/>
  <c r="AC79" i="17" s="1"/>
  <c r="AW79" i="17"/>
  <c r="AO79" i="17" a="1"/>
  <c r="AO79" i="17" s="1"/>
  <c r="AF75" i="17" a="1"/>
  <c r="AF75" i="17" s="1"/>
  <c r="AW75" i="17"/>
  <c r="AK75" i="17" a="1"/>
  <c r="AK75" i="17" s="1"/>
  <c r="AC75" i="17" a="1"/>
  <c r="AC75" i="17" s="1"/>
  <c r="AP75" i="17" a="1"/>
  <c r="AP75" i="17" s="1"/>
  <c r="AE75" i="17" a="1"/>
  <c r="AE75" i="17" s="1"/>
  <c r="AO67" i="17" a="1"/>
  <c r="AO67" i="17" s="1"/>
  <c r="AG63" i="17" a="1"/>
  <c r="AG63" i="17" s="1"/>
  <c r="AB117" i="17" a="1"/>
  <c r="AB117" i="17" s="1"/>
  <c r="AH117" i="17" a="1"/>
  <c r="AH117" i="17" s="1"/>
  <c r="AJ117" i="17" a="1"/>
  <c r="AJ117" i="17" s="1"/>
  <c r="AM49" i="17" a="1"/>
  <c r="AM49" i="17" s="1"/>
  <c r="AI49" i="17" a="1"/>
  <c r="AI49" i="17" s="1"/>
  <c r="AQ48" i="17" a="1"/>
  <c r="AQ48" i="17" s="1"/>
  <c r="AA48" i="17" a="1"/>
  <c r="AA48" i="17" s="1"/>
  <c r="AU48" i="17"/>
  <c r="D53" i="16" s="1"/>
  <c r="AO43" i="17" a="1"/>
  <c r="AO43" i="17" s="1"/>
  <c r="AA91" i="17" a="1"/>
  <c r="AA91" i="17" s="1"/>
  <c r="AS91" i="17" a="1"/>
  <c r="AS91" i="17" s="1"/>
  <c r="AB91" i="17" a="1"/>
  <c r="AB91" i="17" s="1"/>
  <c r="AW91" i="17"/>
  <c r="AR91" i="17" a="1"/>
  <c r="AR91" i="17" s="1"/>
  <c r="AT89" i="17" a="1"/>
  <c r="AT89" i="17" s="1"/>
  <c r="AD89" i="17" a="1"/>
  <c r="AD89" i="17" s="1"/>
  <c r="AD84" i="17" a="1"/>
  <c r="AD84" i="17" s="1"/>
  <c r="AW81" i="17"/>
  <c r="AU80" i="17"/>
  <c r="D89" i="16" s="1"/>
  <c r="AI80" i="17" a="1"/>
  <c r="AI80" i="17" s="1"/>
  <c r="AT77" i="17" a="1"/>
  <c r="AT77" i="17" s="1"/>
  <c r="AF77" i="17" a="1"/>
  <c r="AF77" i="17" s="1"/>
  <c r="AM76" i="17" a="1"/>
  <c r="AM76" i="17" s="1"/>
  <c r="AT75" i="17" a="1"/>
  <c r="AT75" i="17" s="1"/>
  <c r="AJ74" i="17" a="1"/>
  <c r="AJ74" i="17" s="1"/>
  <c r="AG72" i="17" a="1"/>
  <c r="AG72" i="17" s="1"/>
  <c r="AL71" i="17" a="1"/>
  <c r="AL71" i="17" s="1"/>
  <c r="AC121" i="17" a="1"/>
  <c r="AC121" i="17" s="1"/>
  <c r="AM270" i="15" a="1"/>
  <c r="AM270" i="15" s="1"/>
  <c r="AM267" i="15" a="1"/>
  <c r="AM267" i="15" s="1"/>
  <c r="AL334" i="15" a="1"/>
  <c r="AL334" i="15" s="1"/>
  <c r="AO328" i="15" a="1"/>
  <c r="AO328" i="15" s="1"/>
  <c r="AW49" i="17"/>
  <c r="AR48" i="17" a="1"/>
  <c r="AR48" i="17" s="1"/>
  <c r="AH48" i="17" a="1"/>
  <c r="AH48" i="17" s="1"/>
  <c r="AI47" i="17" a="1"/>
  <c r="AI47" i="17" s="1"/>
  <c r="AS44" i="17" a="1"/>
  <c r="AS44" i="17" s="1"/>
  <c r="AE43" i="17" a="1"/>
  <c r="AE43" i="17" s="1"/>
  <c r="AT42" i="17" a="1"/>
  <c r="AT42" i="17" s="1"/>
  <c r="AV42" i="17" s="1"/>
  <c r="AD42" i="17" a="1"/>
  <c r="AD42" i="17" s="1"/>
  <c r="AU38" i="17"/>
  <c r="D43" i="16" s="1"/>
  <c r="AT38" i="17" a="1"/>
  <c r="AT38" i="17" s="1"/>
  <c r="AU91" i="17"/>
  <c r="D100" i="16" s="1"/>
  <c r="AS88" i="17" a="1"/>
  <c r="AS88" i="17" s="1"/>
  <c r="AC88" i="17" a="1"/>
  <c r="AC88" i="17" s="1"/>
  <c r="AL84" i="17" a="1"/>
  <c r="AL84" i="17" s="1"/>
  <c r="AS84" i="17" a="1"/>
  <c r="AS84" i="17" s="1"/>
  <c r="AQ83" i="17" a="1"/>
  <c r="AQ83" i="17" s="1"/>
  <c r="AA83" i="17" a="1"/>
  <c r="AA83" i="17" s="1"/>
  <c r="AB83" i="17" a="1"/>
  <c r="AB83" i="17" s="1"/>
  <c r="AK83" i="17" a="1"/>
  <c r="AK83" i="17" s="1"/>
  <c r="AE83" i="17" a="1"/>
  <c r="AE83" i="17" s="1"/>
  <c r="AL83" i="17" a="1"/>
  <c r="AL83" i="17" s="1"/>
  <c r="AW83" i="17"/>
  <c r="AN82" i="17" a="1"/>
  <c r="AN82" i="17" s="1"/>
  <c r="AD80" i="17" a="1"/>
  <c r="AD80" i="17" s="1"/>
  <c r="AS77" i="17" a="1"/>
  <c r="AS77" i="17" s="1"/>
  <c r="AB77" i="17" a="1"/>
  <c r="AB77" i="17" s="1"/>
  <c r="AL76" i="17" a="1"/>
  <c r="AL76" i="17" s="1"/>
  <c r="AH74" i="17" a="1"/>
  <c r="AH74" i="17" s="1"/>
  <c r="AB72" i="17" a="1"/>
  <c r="AB72" i="17" s="1"/>
  <c r="AM69" i="17" a="1"/>
  <c r="AM69" i="17" s="1"/>
  <c r="AH69" i="17" a="1"/>
  <c r="AH69" i="17" s="1"/>
  <c r="AN69" i="17" a="1"/>
  <c r="AN69" i="17" s="1"/>
  <c r="AW69" i="17"/>
  <c r="AL69" i="17" a="1"/>
  <c r="AL69" i="17" s="1"/>
  <c r="AK65" i="17" a="1"/>
  <c r="AK65" i="17" s="1"/>
  <c r="AS62" i="17" a="1"/>
  <c r="AS62" i="17" s="1"/>
  <c r="AC62" i="17" a="1"/>
  <c r="AC62" i="17" s="1"/>
  <c r="AI121" i="17" a="1"/>
  <c r="AI121" i="17" s="1"/>
  <c r="AQ119" i="17" a="1"/>
  <c r="AQ119" i="17" s="1"/>
  <c r="AL116" i="17" a="1"/>
  <c r="AL116" i="17" s="1"/>
  <c r="AK116" i="17" a="1"/>
  <c r="AK116" i="17" s="1"/>
  <c r="AM115" i="17" a="1"/>
  <c r="AM115" i="17" s="1"/>
  <c r="AO113" i="17" a="1"/>
  <c r="AO113" i="17" s="1"/>
  <c r="AF109" i="17" a="1"/>
  <c r="AF109" i="17" s="1"/>
  <c r="AM98" i="17" a="1"/>
  <c r="AM98" i="17" s="1"/>
  <c r="AN145" i="17" a="1"/>
  <c r="AN145" i="17" s="1"/>
  <c r="AG133" i="17" a="1"/>
  <c r="AG133" i="17" s="1"/>
  <c r="AB133" i="17" a="1"/>
  <c r="AB133" i="17" s="1"/>
  <c r="AS133" i="17" a="1"/>
  <c r="AS133" i="17" s="1"/>
  <c r="AT133" i="17" a="1"/>
  <c r="AT133" i="17" s="1"/>
  <c r="AC133" i="17" a="1"/>
  <c r="AC133" i="17" s="1"/>
  <c r="AF70" i="17" a="1"/>
  <c r="AF70" i="17" s="1"/>
  <c r="AE68" i="17" a="1"/>
  <c r="AE68" i="17" s="1"/>
  <c r="AA66" i="17" a="1"/>
  <c r="AA66" i="17" s="1"/>
  <c r="AJ65" i="17" a="1"/>
  <c r="AJ65" i="17" s="1"/>
  <c r="AL65" i="17" a="1"/>
  <c r="AL65" i="17" s="1"/>
  <c r="AJ116" i="17" a="1"/>
  <c r="AJ116" i="17" s="1"/>
  <c r="AJ115" i="17" a="1"/>
  <c r="AJ115" i="17" s="1"/>
  <c r="AL114" i="17" a="1"/>
  <c r="AL114" i="17" s="1"/>
  <c r="AM113" i="17" a="1"/>
  <c r="AM113" i="17" s="1"/>
  <c r="AT112" i="17" a="1"/>
  <c r="AT112" i="17" s="1"/>
  <c r="AN111" i="17" a="1"/>
  <c r="AN111" i="17" s="1"/>
  <c r="AK98" i="17" a="1"/>
  <c r="AK98" i="17" s="1"/>
  <c r="AA98" i="17" a="1"/>
  <c r="AA98" i="17" s="1"/>
  <c r="AS98" i="17" a="1"/>
  <c r="AS98" i="17" s="1"/>
  <c r="AE141" i="17" a="1"/>
  <c r="AE141" i="17" s="1"/>
  <c r="AI87" i="17" a="1"/>
  <c r="AI87" i="17" s="1"/>
  <c r="AN83" i="17" a="1"/>
  <c r="AN83" i="17" s="1"/>
  <c r="AB82" i="17" a="1"/>
  <c r="AB82" i="17" s="1"/>
  <c r="AF72" i="17" a="1"/>
  <c r="AF72" i="17" s="1"/>
  <c r="AP119" i="17" a="1"/>
  <c r="AP119" i="17" s="1"/>
  <c r="AR119" i="17" a="1"/>
  <c r="AR119" i="17" s="1"/>
  <c r="AO119" i="17" a="1"/>
  <c r="AO119" i="17" s="1"/>
  <c r="AJ114" i="17" a="1"/>
  <c r="AJ114" i="17" s="1"/>
  <c r="AK114" i="17" a="1"/>
  <c r="AK114" i="17" s="1"/>
  <c r="AP112" i="17" a="1"/>
  <c r="AP112" i="17" s="1"/>
  <c r="AR106" i="17" a="1"/>
  <c r="AR106" i="17" s="1"/>
  <c r="AK106" i="17" a="1"/>
  <c r="AK106" i="17" s="1"/>
  <c r="AT106" i="17" a="1"/>
  <c r="AT106" i="17" s="1"/>
  <c r="AD106" i="17" a="1"/>
  <c r="AD106" i="17" s="1"/>
  <c r="AW106" i="17"/>
  <c r="AL106" i="17" a="1"/>
  <c r="AL106" i="17" s="1"/>
  <c r="AA106" i="17" a="1"/>
  <c r="AA106" i="17" s="1"/>
  <c r="AN106" i="17" a="1"/>
  <c r="AN106" i="17" s="1"/>
  <c r="AC106" i="17" a="1"/>
  <c r="AC106" i="17" s="1"/>
  <c r="AS106" i="17" a="1"/>
  <c r="AS106" i="17" s="1"/>
  <c r="AU106" i="17"/>
  <c r="D115" i="16" s="1"/>
  <c r="AG106" i="17" a="1"/>
  <c r="AG106" i="17" s="1"/>
  <c r="AV106" i="17"/>
  <c r="AW100" i="17"/>
  <c r="AJ100" i="17" a="1"/>
  <c r="AJ100" i="17" s="1"/>
  <c r="AS95" i="17" a="1"/>
  <c r="AS95" i="17" s="1"/>
  <c r="AG150" i="17" a="1"/>
  <c r="AG150" i="17" s="1"/>
  <c r="AK113" i="17" a="1"/>
  <c r="AK113" i="17" s="1"/>
  <c r="AB109" i="17" a="1"/>
  <c r="AB109" i="17" s="1"/>
  <c r="AA109" i="17" a="1"/>
  <c r="AA109" i="17" s="1"/>
  <c r="AM109" i="17" a="1"/>
  <c r="AM109" i="17" s="1"/>
  <c r="AC109" i="17" a="1"/>
  <c r="AC109" i="17" s="1"/>
  <c r="AJ107" i="17" a="1"/>
  <c r="AJ107" i="17" s="1"/>
  <c r="AJ94" i="17" a="1"/>
  <c r="AJ94" i="17" s="1"/>
  <c r="AF150" i="17" a="1"/>
  <c r="AF150" i="17" s="1"/>
  <c r="AC150" i="17" a="1"/>
  <c r="AC150" i="17" s="1"/>
  <c r="AJ150" i="17" a="1"/>
  <c r="AJ150" i="17" s="1"/>
  <c r="AL150" i="17" a="1"/>
  <c r="AL150" i="17" s="1"/>
  <c r="AM150" i="17" a="1"/>
  <c r="AM150" i="17" s="1"/>
  <c r="AR150" i="17" a="1"/>
  <c r="AR150" i="17" s="1"/>
  <c r="AU150" i="17"/>
  <c r="D163" i="16" s="1"/>
  <c r="AT140" i="17" a="1"/>
  <c r="AT140" i="17" s="1"/>
  <c r="AU140" i="17"/>
  <c r="D153" i="16" s="1"/>
  <c r="AJ140" i="17" a="1"/>
  <c r="AJ140" i="17" s="1"/>
  <c r="AC70" i="17" a="1"/>
  <c r="AC70" i="17" s="1"/>
  <c r="AK69" i="17" a="1"/>
  <c r="AK69" i="17" s="1"/>
  <c r="AB68" i="17" a="1"/>
  <c r="AB68" i="17" s="1"/>
  <c r="AJ67" i="17" a="1"/>
  <c r="AJ67" i="17" s="1"/>
  <c r="AC116" i="17" a="1"/>
  <c r="AC116" i="17" s="1"/>
  <c r="AG115" i="17" a="1"/>
  <c r="AG115" i="17" s="1"/>
  <c r="AL115" i="17" a="1"/>
  <c r="AL115" i="17" s="1"/>
  <c r="AI114" i="17" a="1"/>
  <c r="AI114" i="17" s="1"/>
  <c r="AQ109" i="17" a="1"/>
  <c r="AQ109" i="17" s="1"/>
  <c r="AE107" i="17" a="1"/>
  <c r="AE107" i="17" s="1"/>
  <c r="AO106" i="17" a="1"/>
  <c r="AO106" i="17" s="1"/>
  <c r="AW105" i="17"/>
  <c r="AN101" i="17" a="1"/>
  <c r="AN101" i="17" s="1"/>
  <c r="AQ101" i="17" a="1"/>
  <c r="AQ101" i="17" s="1"/>
  <c r="AD101" i="17" a="1"/>
  <c r="AD101" i="17" s="1"/>
  <c r="AS101" i="17" a="1"/>
  <c r="AS101" i="17" s="1"/>
  <c r="AE101" i="17" a="1"/>
  <c r="AE101" i="17" s="1"/>
  <c r="AF101" i="17" a="1"/>
  <c r="AF101" i="17" s="1"/>
  <c r="AU101" i="17"/>
  <c r="D110" i="16" s="1"/>
  <c r="AI101" i="17" a="1"/>
  <c r="AI101" i="17" s="1"/>
  <c r="AT100" i="17" a="1"/>
  <c r="AT100" i="17" s="1"/>
  <c r="AH100" i="17" a="1"/>
  <c r="AH100" i="17" s="1"/>
  <c r="AM100" i="17" a="1"/>
  <c r="AM100" i="17" s="1"/>
  <c r="AV94" i="17"/>
  <c r="AE150" i="17" a="1"/>
  <c r="AE150" i="17" s="1"/>
  <c r="AE81" i="17" a="1"/>
  <c r="AE81" i="17" s="1"/>
  <c r="AR81" i="17" a="1"/>
  <c r="AR81" i="17" s="1"/>
  <c r="AT74" i="17" a="1"/>
  <c r="AT74" i="17" s="1"/>
  <c r="AC72" i="17" a="1"/>
  <c r="AC72" i="17" s="1"/>
  <c r="AK71" i="17" a="1"/>
  <c r="AK71" i="17" s="1"/>
  <c r="AQ68" i="17" a="1"/>
  <c r="AQ68" i="17" s="1"/>
  <c r="AU68" i="17"/>
  <c r="D77" i="16" s="1"/>
  <c r="AW68" i="17"/>
  <c r="AM68" i="17" a="1"/>
  <c r="AM68" i="17" s="1"/>
  <c r="AP68" i="17" a="1"/>
  <c r="AP68" i="17" s="1"/>
  <c r="AI67" i="17" a="1"/>
  <c r="AI67" i="17" s="1"/>
  <c r="AH66" i="17" a="1"/>
  <c r="AH66" i="17" s="1"/>
  <c r="AS66" i="17" a="1"/>
  <c r="AS66" i="17" s="1"/>
  <c r="AT66" i="17" a="1"/>
  <c r="AT66" i="17" s="1"/>
  <c r="AU66" i="17"/>
  <c r="D75" i="16" s="1"/>
  <c r="AE63" i="17" a="1"/>
  <c r="AE63" i="17" s="1"/>
  <c r="AM62" i="17" a="1"/>
  <c r="AM62" i="17" s="1"/>
  <c r="AS121" i="17" a="1"/>
  <c r="AS121" i="17" s="1"/>
  <c r="AW121" i="17"/>
  <c r="AI120" i="17" a="1"/>
  <c r="AI120" i="17" s="1"/>
  <c r="AM119" i="17" a="1"/>
  <c r="AM119" i="17" s="1"/>
  <c r="AC118" i="17" a="1"/>
  <c r="AC118" i="17" s="1"/>
  <c r="AE116" i="17" a="1"/>
  <c r="AE116" i="17" s="1"/>
  <c r="AH114" i="17" a="1"/>
  <c r="AH114" i="17" s="1"/>
  <c r="AI105" i="17" a="1"/>
  <c r="AI105" i="17" s="1"/>
  <c r="AA105" i="17" a="1"/>
  <c r="AA105" i="17" s="1"/>
  <c r="AF102" i="17" a="1"/>
  <c r="AF102" i="17" s="1"/>
  <c r="AO95" i="17" a="1"/>
  <c r="AO95" i="17" s="1"/>
  <c r="AU94" i="17"/>
  <c r="D103" i="16" s="1"/>
  <c r="AB115" i="17" a="1"/>
  <c r="AB115" i="17" s="1"/>
  <c r="AQ102" i="17" a="1"/>
  <c r="AQ102" i="17" s="1"/>
  <c r="AB102" i="17" a="1"/>
  <c r="AB102" i="17" s="1"/>
  <c r="AC102" i="17" a="1"/>
  <c r="AC102" i="17" s="1"/>
  <c r="AT102" i="17" a="1"/>
  <c r="AT102" i="17" s="1"/>
  <c r="AE102" i="17" a="1"/>
  <c r="AE102" i="17" s="1"/>
  <c r="AI102" i="17" a="1"/>
  <c r="AI102" i="17" s="1"/>
  <c r="AW102" i="17"/>
  <c r="AL102" i="17" a="1"/>
  <c r="AL102" i="17" s="1"/>
  <c r="AC100" i="17" a="1"/>
  <c r="AC100" i="17" s="1"/>
  <c r="AN95" i="17" a="1"/>
  <c r="AN95" i="17" s="1"/>
  <c r="AU95" i="17"/>
  <c r="D104" i="16" s="1"/>
  <c r="AD95" i="17" a="1"/>
  <c r="AD95" i="17" s="1"/>
  <c r="AB107" i="17" a="1"/>
  <c r="AB107" i="17" s="1"/>
  <c r="AF94" i="17" a="1"/>
  <c r="AF94" i="17" s="1"/>
  <c r="AC94" i="17" a="1"/>
  <c r="AC94" i="17" s="1"/>
  <c r="AL94" i="17" a="1"/>
  <c r="AL94" i="17" s="1"/>
  <c r="AM94" i="17" a="1"/>
  <c r="AM94" i="17" s="1"/>
  <c r="AR94" i="17" a="1"/>
  <c r="AR94" i="17" s="1"/>
  <c r="AL145" i="17" a="1"/>
  <c r="AL145" i="17" s="1"/>
  <c r="AD135" i="17" a="1"/>
  <c r="AD135" i="17" s="1"/>
  <c r="AB135" i="17" a="1"/>
  <c r="AB135" i="17" s="1"/>
  <c r="AM135" i="17" a="1"/>
  <c r="AM135" i="17" s="1"/>
  <c r="AN135" i="17" a="1"/>
  <c r="AN135" i="17" s="1"/>
  <c r="AU135" i="17"/>
  <c r="D148" i="16" s="1"/>
  <c r="AC127" i="17" a="1"/>
  <c r="AC127" i="17" s="1"/>
  <c r="AH71" i="17" a="1"/>
  <c r="AH71" i="17" s="1"/>
  <c r="AO70" i="17" a="1"/>
  <c r="AO70" i="17" s="1"/>
  <c r="AG69" i="17" a="1"/>
  <c r="AG69" i="17" s="1"/>
  <c r="AK68" i="17" a="1"/>
  <c r="AK68" i="17" s="1"/>
  <c r="AF67" i="17" a="1"/>
  <c r="AF67" i="17" s="1"/>
  <c r="AA65" i="17" a="1"/>
  <c r="AA65" i="17" s="1"/>
  <c r="AE65" i="17" a="1"/>
  <c r="AE65" i="17" s="1"/>
  <c r="AB63" i="17" a="1"/>
  <c r="AB63" i="17" s="1"/>
  <c r="AW120" i="17"/>
  <c r="AI119" i="17" a="1"/>
  <c r="AI119" i="17" s="1"/>
  <c r="AQ117" i="17" a="1"/>
  <c r="AQ117" i="17" s="1"/>
  <c r="AT117" i="17" a="1"/>
  <c r="AT117" i="17" s="1"/>
  <c r="AW117" i="17"/>
  <c r="AA117" i="17" a="1"/>
  <c r="AA117" i="17" s="1"/>
  <c r="AM117" i="17" a="1"/>
  <c r="AM117" i="17" s="1"/>
  <c r="AD117" i="17" a="1"/>
  <c r="AD117" i="17" s="1"/>
  <c r="AS115" i="17" a="1"/>
  <c r="AS115" i="17" s="1"/>
  <c r="AC114" i="17" a="1"/>
  <c r="AC114" i="17" s="1"/>
  <c r="AH113" i="17" a="1"/>
  <c r="AH113" i="17" s="1"/>
  <c r="AW113" i="17"/>
  <c r="AE113" i="17" a="1"/>
  <c r="AE113" i="17" s="1"/>
  <c r="AQ113" i="17" a="1"/>
  <c r="AQ113" i="17" s="1"/>
  <c r="AG112" i="17" a="1"/>
  <c r="AG112" i="17" s="1"/>
  <c r="AR110" i="17" a="1"/>
  <c r="AR110" i="17" s="1"/>
  <c r="AB110" i="17" a="1"/>
  <c r="AB110" i="17" s="1"/>
  <c r="AK110" i="17" a="1"/>
  <c r="AK110" i="17" s="1"/>
  <c r="AT110" i="17" a="1"/>
  <c r="AT110" i="17" s="1"/>
  <c r="AD110" i="17" a="1"/>
  <c r="AD110" i="17" s="1"/>
  <c r="AW110" i="17"/>
  <c r="AF110" i="17" a="1"/>
  <c r="AF110" i="17" s="1"/>
  <c r="AU110" i="17"/>
  <c r="D123" i="16" s="1"/>
  <c r="AG110" i="17" a="1"/>
  <c r="AG110" i="17" s="1"/>
  <c r="AJ110" i="17" a="1"/>
  <c r="AJ110" i="17" s="1"/>
  <c r="AQ107" i="17" a="1"/>
  <c r="AQ107" i="17" s="1"/>
  <c r="AK107" i="17" a="1"/>
  <c r="AK107" i="17" s="1"/>
  <c r="AT107" i="17" a="1"/>
  <c r="AT107" i="17" s="1"/>
  <c r="AD107" i="17" a="1"/>
  <c r="AD107" i="17" s="1"/>
  <c r="AW107" i="17"/>
  <c r="AO107" i="17" a="1"/>
  <c r="AO107" i="17" s="1"/>
  <c r="AN107" i="17" a="1"/>
  <c r="AN107" i="17" s="1"/>
  <c r="AA107" i="17" a="1"/>
  <c r="AA107" i="17" s="1"/>
  <c r="AC107" i="17" a="1"/>
  <c r="AC107" i="17" s="1"/>
  <c r="AS107" i="17" a="1"/>
  <c r="AS107" i="17" s="1"/>
  <c r="AG107" i="17" a="1"/>
  <c r="AG107" i="17" s="1"/>
  <c r="AU107" i="17"/>
  <c r="D116" i="16" s="1"/>
  <c r="AJ105" i="17" a="1"/>
  <c r="AJ105" i="17" s="1"/>
  <c r="AD96" i="17" a="1"/>
  <c r="AD96" i="17" s="1"/>
  <c r="AE94" i="17" a="1"/>
  <c r="AE94" i="17" s="1"/>
  <c r="AC135" i="17" a="1"/>
  <c r="AC135" i="17" s="1"/>
  <c r="AR127" i="17" a="1"/>
  <c r="AR127" i="17" s="1"/>
  <c r="AB127" i="17" a="1"/>
  <c r="AB127" i="17" s="1"/>
  <c r="AH73" i="17" a="1"/>
  <c r="AH73" i="17" s="1"/>
  <c r="AO72" i="17" a="1"/>
  <c r="AO72" i="17" s="1"/>
  <c r="AW71" i="17"/>
  <c r="AG71" i="17" a="1"/>
  <c r="AG71" i="17" s="1"/>
  <c r="AC69" i="17" a="1"/>
  <c r="AC69" i="17" s="1"/>
  <c r="AJ68" i="17" a="1"/>
  <c r="AJ68" i="17" s="1"/>
  <c r="AA67" i="17" a="1"/>
  <c r="AA67" i="17" s="1"/>
  <c r="AD67" i="17" a="1"/>
  <c r="AD67" i="17" s="1"/>
  <c r="AE67" i="17" a="1"/>
  <c r="AE67" i="17" s="1"/>
  <c r="AQ67" i="17" a="1"/>
  <c r="AQ67" i="17" s="1"/>
  <c r="AS67" i="17" a="1"/>
  <c r="AS67" i="17" s="1"/>
  <c r="AM66" i="17" a="1"/>
  <c r="AM66" i="17" s="1"/>
  <c r="AK64" i="17" a="1"/>
  <c r="AK64" i="17" s="1"/>
  <c r="AT63" i="17" a="1"/>
  <c r="AT63" i="17" s="1"/>
  <c r="AK63" i="17" a="1"/>
  <c r="AK63" i="17" s="1"/>
  <c r="AA63" i="17" a="1"/>
  <c r="AA63" i="17" s="1"/>
  <c r="AW63" i="17"/>
  <c r="AD63" i="17" a="1"/>
  <c r="AD63" i="17" s="1"/>
  <c r="AI62" i="17" a="1"/>
  <c r="AI62" i="17" s="1"/>
  <c r="AU120" i="17"/>
  <c r="D133" i="16" s="1"/>
  <c r="AD120" i="17" a="1"/>
  <c r="AD120" i="17" s="1"/>
  <c r="AF120" i="17" a="1"/>
  <c r="AF120" i="17" s="1"/>
  <c r="AH119" i="17" a="1"/>
  <c r="AH119" i="17" s="1"/>
  <c r="AU117" i="17"/>
  <c r="D130" i="16" s="1"/>
  <c r="AP117" i="17" a="1"/>
  <c r="AP117" i="17" s="1"/>
  <c r="AB116" i="17" a="1"/>
  <c r="AB116" i="17" s="1"/>
  <c r="AD116" i="17" a="1"/>
  <c r="AD116" i="17" s="1"/>
  <c r="AU116" i="17"/>
  <c r="D129" i="16" s="1"/>
  <c r="AO116" i="17" a="1"/>
  <c r="AO116" i="17" s="1"/>
  <c r="AF116" i="17" a="1"/>
  <c r="AF116" i="17" s="1"/>
  <c r="AR116" i="17" a="1"/>
  <c r="AR116" i="17" s="1"/>
  <c r="AG116" i="17" a="1"/>
  <c r="AG116" i="17" s="1"/>
  <c r="AH116" i="17" a="1"/>
  <c r="AH116" i="17" s="1"/>
  <c r="AT116" i="17" a="1"/>
  <c r="AT116" i="17" s="1"/>
  <c r="AI116" i="17" a="1"/>
  <c r="AI116" i="17" s="1"/>
  <c r="AV115" i="17"/>
  <c r="AB113" i="17" a="1"/>
  <c r="AB113" i="17" s="1"/>
  <c r="AP107" i="17" a="1"/>
  <c r="AP107" i="17" s="1"/>
  <c r="AB105" i="17" a="1"/>
  <c r="AB105" i="17" s="1"/>
  <c r="AK93" i="17" a="1"/>
  <c r="AK93" i="17" s="1"/>
  <c r="AT92" i="17" a="1"/>
  <c r="AT92" i="17" s="1"/>
  <c r="AO74" i="17" a="1"/>
  <c r="AO74" i="17" s="1"/>
  <c r="AG73" i="17" a="1"/>
  <c r="AG73" i="17" s="1"/>
  <c r="AC71" i="17" a="1"/>
  <c r="AC71" i="17" s="1"/>
  <c r="AS69" i="17" a="1"/>
  <c r="AS69" i="17" s="1"/>
  <c r="AS65" i="17" a="1"/>
  <c r="AS65" i="17" s="1"/>
  <c r="AC65" i="17" a="1"/>
  <c r="AC65" i="17" s="1"/>
  <c r="AJ64" i="17" a="1"/>
  <c r="AJ64" i="17" s="1"/>
  <c r="AH62" i="17" a="1"/>
  <c r="AH62" i="17" s="1"/>
  <c r="AT120" i="17" a="1"/>
  <c r="AT120" i="17" s="1"/>
  <c r="AJ119" i="17" a="1"/>
  <c r="AJ119" i="17" s="1"/>
  <c r="AN118" i="17" a="1"/>
  <c r="AN118" i="17" s="1"/>
  <c r="AO117" i="17" a="1"/>
  <c r="AO117" i="17" s="1"/>
  <c r="AW116" i="17"/>
  <c r="AA112" i="17" a="1"/>
  <c r="AA112" i="17" s="1"/>
  <c r="AE112" i="17" a="1"/>
  <c r="AE112" i="17" s="1"/>
  <c r="AR111" i="17" a="1"/>
  <c r="AR111" i="17" s="1"/>
  <c r="AA111" i="17" a="1"/>
  <c r="AA111" i="17" s="1"/>
  <c r="AG111" i="17" a="1"/>
  <c r="AG111" i="17" s="1"/>
  <c r="AS111" i="17" a="1"/>
  <c r="AS111" i="17" s="1"/>
  <c r="AJ111" i="17" a="1"/>
  <c r="AJ111" i="17" s="1"/>
  <c r="AF108" i="17" a="1"/>
  <c r="AF108" i="17" s="1"/>
  <c r="AQ106" i="17" a="1"/>
  <c r="AQ106" i="17" s="1"/>
  <c r="AI106" i="17" a="1"/>
  <c r="AI106" i="17" s="1"/>
  <c r="AR100" i="17" a="1"/>
  <c r="AR100" i="17" s="1"/>
  <c r="AN100" i="17" a="1"/>
  <c r="AN100" i="17" s="1"/>
  <c r="AJ93" i="17" a="1"/>
  <c r="AJ93" i="17" s="1"/>
  <c r="AL93" i="17" a="1"/>
  <c r="AL93" i="17" s="1"/>
  <c r="AT93" i="17" a="1"/>
  <c r="AT93" i="17" s="1"/>
  <c r="AB93" i="17" a="1"/>
  <c r="AB93" i="17" s="1"/>
  <c r="AE93" i="17" a="1"/>
  <c r="AE93" i="17" s="1"/>
  <c r="AM141" i="17" a="1"/>
  <c r="AM141" i="17" s="1"/>
  <c r="AQ141" i="17" a="1"/>
  <c r="AQ141" i="17" s="1"/>
  <c r="AD78" i="17" a="1"/>
  <c r="AD78" i="17" s="1"/>
  <c r="AS71" i="17" a="1"/>
  <c r="AS71" i="17" s="1"/>
  <c r="AI68" i="17" a="1"/>
  <c r="AI68" i="17" s="1"/>
  <c r="AT67" i="17" a="1"/>
  <c r="AT67" i="17" s="1"/>
  <c r="AK66" i="17" a="1"/>
  <c r="AK66" i="17" s="1"/>
  <c r="AR65" i="17" a="1"/>
  <c r="AR65" i="17" s="1"/>
  <c r="AO63" i="17" a="1"/>
  <c r="AO63" i="17" s="1"/>
  <c r="AM121" i="17" a="1"/>
  <c r="AM121" i="17" s="1"/>
  <c r="AM118" i="17" a="1"/>
  <c r="AM118" i="17" s="1"/>
  <c r="AS117" i="17" a="1"/>
  <c r="AS117" i="17" s="1"/>
  <c r="AN117" i="17" a="1"/>
  <c r="AN117" i="17" s="1"/>
  <c r="AP115" i="17" a="1"/>
  <c r="AP115" i="17" s="1"/>
  <c r="AU114" i="17"/>
  <c r="D127" i="16" s="1"/>
  <c r="AR114" i="17" a="1"/>
  <c r="AR114" i="17" s="1"/>
  <c r="AB114" i="17" a="1"/>
  <c r="AB114" i="17" s="1"/>
  <c r="AF114" i="17" a="1"/>
  <c r="AF114" i="17" s="1"/>
  <c r="AG114" i="17" a="1"/>
  <c r="AG114" i="17" s="1"/>
  <c r="AW114" i="17"/>
  <c r="AM114" i="17" a="1"/>
  <c r="AM114" i="17" s="1"/>
  <c r="AJ113" i="17" a="1"/>
  <c r="AJ113" i="17" s="1"/>
  <c r="AQ111" i="17" a="1"/>
  <c r="AQ111" i="17" s="1"/>
  <c r="AJ109" i="17" a="1"/>
  <c r="AJ109" i="17" s="1"/>
  <c r="AE108" i="17" a="1"/>
  <c r="AE108" i="17" s="1"/>
  <c r="AS96" i="17" a="1"/>
  <c r="AS96" i="17" s="1"/>
  <c r="AP92" i="17" a="1"/>
  <c r="AP92" i="17" s="1"/>
  <c r="AA92" i="17" a="1"/>
  <c r="AA92" i="17" s="1"/>
  <c r="AU92" i="17"/>
  <c r="D101" i="16" s="1"/>
  <c r="AI140" i="17" a="1"/>
  <c r="AI140" i="17" s="1"/>
  <c r="AO132" i="17" a="1"/>
  <c r="AO132" i="17" s="1"/>
  <c r="AR132" i="17" a="1"/>
  <c r="AR132" i="17" s="1"/>
  <c r="AG132" i="17" a="1"/>
  <c r="AG132" i="17" s="1"/>
  <c r="AM132" i="17" a="1"/>
  <c r="AM132" i="17" s="1"/>
  <c r="AN132" i="17" a="1"/>
  <c r="AN132" i="17" s="1"/>
  <c r="AP132" i="17" a="1"/>
  <c r="AP132" i="17" s="1"/>
  <c r="AL35" i="17" a="1"/>
  <c r="AL35" i="17" s="1"/>
  <c r="AD86" i="17" a="1"/>
  <c r="AD86" i="17" s="1"/>
  <c r="AI85" i="17" a="1"/>
  <c r="AI85" i="17" s="1"/>
  <c r="AQ79" i="17" a="1"/>
  <c r="AQ79" i="17" s="1"/>
  <c r="AA79" i="17" a="1"/>
  <c r="AA79" i="17" s="1"/>
  <c r="AR79" i="17" a="1"/>
  <c r="AR79" i="17" s="1"/>
  <c r="AU79" i="17"/>
  <c r="D88" i="16" s="1"/>
  <c r="AC77" i="17" a="1"/>
  <c r="AC77" i="17" s="1"/>
  <c r="AQ76" i="17" a="1"/>
  <c r="AQ76" i="17" s="1"/>
  <c r="AA76" i="17" a="1"/>
  <c r="AA76" i="17" s="1"/>
  <c r="AU76" i="17"/>
  <c r="D85" i="16" s="1"/>
  <c r="AV76" i="17"/>
  <c r="AQ75" i="17" a="1"/>
  <c r="AQ75" i="17" s="1"/>
  <c r="AA75" i="17" a="1"/>
  <c r="AA75" i="17" s="1"/>
  <c r="AR75" i="17" a="1"/>
  <c r="AR75" i="17" s="1"/>
  <c r="AS75" i="17" a="1"/>
  <c r="AS75" i="17" s="1"/>
  <c r="AK70" i="17" a="1"/>
  <c r="AK70" i="17" s="1"/>
  <c r="AO69" i="17" a="1"/>
  <c r="AO69" i="17" s="1"/>
  <c r="AF69" i="17" a="1"/>
  <c r="AF69" i="17" s="1"/>
  <c r="AP69" i="17" a="1"/>
  <c r="AP69" i="17" s="1"/>
  <c r="AT69" i="17" a="1"/>
  <c r="AT69" i="17" s="1"/>
  <c r="AJ66" i="17" a="1"/>
  <c r="AJ66" i="17" s="1"/>
  <c r="AQ65" i="17" a="1"/>
  <c r="AQ65" i="17" s="1"/>
  <c r="AW65" i="17"/>
  <c r="AM65" i="17" a="1"/>
  <c r="AM65" i="17" s="1"/>
  <c r="AN65" i="17" a="1"/>
  <c r="AN65" i="17" s="1"/>
  <c r="AD65" i="17" a="1"/>
  <c r="AD65" i="17" s="1"/>
  <c r="AF65" i="17" a="1"/>
  <c r="AF65" i="17" s="1"/>
  <c r="AN63" i="17" a="1"/>
  <c r="AN63" i="17" s="1"/>
  <c r="AA114" i="17" a="1"/>
  <c r="AA114" i="17" s="1"/>
  <c r="AS110" i="17" a="1"/>
  <c r="AS110" i="17" s="1"/>
  <c r="AJ106" i="17" a="1"/>
  <c r="AJ106" i="17" s="1"/>
  <c r="AJ101" i="17" a="1"/>
  <c r="AJ101" i="17" s="1"/>
  <c r="AO92" i="17" a="1"/>
  <c r="AO92" i="17" s="1"/>
  <c r="AP79" i="17" a="1"/>
  <c r="AP79" i="17" s="1"/>
  <c r="AK72" i="17" a="1"/>
  <c r="AK72" i="17" s="1"/>
  <c r="AO71" i="17" a="1"/>
  <c r="AO71" i="17" s="1"/>
  <c r="AF71" i="17" a="1"/>
  <c r="AF71" i="17" s="1"/>
  <c r="AP71" i="17" a="1"/>
  <c r="AP71" i="17" s="1"/>
  <c r="AT71" i="17" a="1"/>
  <c r="AT71" i="17" s="1"/>
  <c r="AG68" i="17" a="1"/>
  <c r="AG68" i="17" s="1"/>
  <c r="AM67" i="17" a="1"/>
  <c r="AM67" i="17" s="1"/>
  <c r="AP65" i="17" a="1"/>
  <c r="AP65" i="17" s="1"/>
  <c r="AG64" i="17" a="1"/>
  <c r="AG64" i="17" s="1"/>
  <c r="AE62" i="17" a="1"/>
  <c r="AE62" i="17" s="1"/>
  <c r="AG121" i="17" a="1"/>
  <c r="AG121" i="17" s="1"/>
  <c r="AB120" i="17" a="1"/>
  <c r="AB120" i="17" s="1"/>
  <c r="AG119" i="17" a="1"/>
  <c r="AG119" i="17" s="1"/>
  <c r="AN116" i="17" a="1"/>
  <c r="AN116" i="17" s="1"/>
  <c r="AN115" i="17" a="1"/>
  <c r="AN115" i="17" s="1"/>
  <c r="AP114" i="17" a="1"/>
  <c r="AP114" i="17" s="1"/>
  <c r="AU113" i="17"/>
  <c r="D126" i="16" s="1"/>
  <c r="AR112" i="17" a="1"/>
  <c r="AR112" i="17" s="1"/>
  <c r="AO110" i="17" a="1"/>
  <c r="AO110" i="17" s="1"/>
  <c r="AF106" i="17" a="1"/>
  <c r="AF106" i="17" s="1"/>
  <c r="AJ104" i="17" a="1"/>
  <c r="AJ104" i="17" s="1"/>
  <c r="AK104" i="17" a="1"/>
  <c r="AK104" i="17" s="1"/>
  <c r="AT104" i="17" a="1"/>
  <c r="AT104" i="17" s="1"/>
  <c r="AE151" i="17" a="1"/>
  <c r="AE151" i="17" s="1"/>
  <c r="AC151" i="17" a="1"/>
  <c r="AC151" i="17" s="1"/>
  <c r="AL151" i="17" a="1"/>
  <c r="AL151" i="17" s="1"/>
  <c r="AU151" i="17"/>
  <c r="D164" i="16" s="1"/>
  <c r="AS148" i="17" a="1"/>
  <c r="AS148" i="17" s="1"/>
  <c r="AA148" i="17" a="1"/>
  <c r="AA148" i="17" s="1"/>
  <c r="AN143" i="17" a="1"/>
  <c r="AN143" i="17" s="1"/>
  <c r="AA143" i="17" a="1"/>
  <c r="AA143" i="17" s="1"/>
  <c r="AC143" i="17" a="1"/>
  <c r="AC143" i="17" s="1"/>
  <c r="AL143" i="17" a="1"/>
  <c r="AL143" i="17" s="1"/>
  <c r="AU69" i="17"/>
  <c r="D78" i="16" s="1"/>
  <c r="AP67" i="17" a="1"/>
  <c r="AP67" i="17" s="1"/>
  <c r="AL63" i="17" a="1"/>
  <c r="AL63" i="17" s="1"/>
  <c r="AJ121" i="17" a="1"/>
  <c r="AJ121" i="17" s="1"/>
  <c r="AR120" i="17" a="1"/>
  <c r="AR120" i="17" s="1"/>
  <c r="AQ120" i="17" a="1"/>
  <c r="AQ120" i="17" s="1"/>
  <c r="AA120" i="17" a="1"/>
  <c r="AA120" i="17" s="1"/>
  <c r="AM120" i="17" a="1"/>
  <c r="AM120" i="17" s="1"/>
  <c r="AC120" i="17" a="1"/>
  <c r="AC120" i="17" s="1"/>
  <c r="AE120" i="17" a="1"/>
  <c r="AE120" i="17" s="1"/>
  <c r="AP120" i="17" a="1"/>
  <c r="AP120" i="17" s="1"/>
  <c r="AF119" i="17" a="1"/>
  <c r="AF119" i="17" s="1"/>
  <c r="AA119" i="17" a="1"/>
  <c r="AA119" i="17" s="1"/>
  <c r="AK117" i="17" a="1"/>
  <c r="AK117" i="17" s="1"/>
  <c r="AT113" i="17" a="1"/>
  <c r="AT113" i="17" s="1"/>
  <c r="AP113" i="17" a="1"/>
  <c r="AP113" i="17" s="1"/>
  <c r="AQ112" i="17" a="1"/>
  <c r="AQ112" i="17" s="1"/>
  <c r="AW112" i="17"/>
  <c r="AC112" i="17" a="1"/>
  <c r="AC112" i="17" s="1"/>
  <c r="AN112" i="17" a="1"/>
  <c r="AN112" i="17" s="1"/>
  <c r="AD112" i="17" a="1"/>
  <c r="AD112" i="17" s="1"/>
  <c r="AS112" i="17" a="1"/>
  <c r="AS112" i="17" s="1"/>
  <c r="AI112" i="17" a="1"/>
  <c r="AI112" i="17" s="1"/>
  <c r="AN110" i="17" a="1"/>
  <c r="AN110" i="17" s="1"/>
  <c r="AR108" i="17" a="1"/>
  <c r="AR108" i="17" s="1"/>
  <c r="AA108" i="17" a="1"/>
  <c r="AA108" i="17" s="1"/>
  <c r="AB108" i="17" a="1"/>
  <c r="AB108" i="17" s="1"/>
  <c r="AQ108" i="17" a="1"/>
  <c r="AQ108" i="17" s="1"/>
  <c r="AG108" i="17" a="1"/>
  <c r="AG108" i="17" s="1"/>
  <c r="AT108" i="17" a="1"/>
  <c r="AT108" i="17" s="1"/>
  <c r="AE106" i="17" a="1"/>
  <c r="AE106" i="17" s="1"/>
  <c r="AJ103" i="17" a="1"/>
  <c r="AJ103" i="17" s="1"/>
  <c r="AD103" i="17" a="1"/>
  <c r="AD103" i="17" s="1"/>
  <c r="AS103" i="17" a="1"/>
  <c r="AS103" i="17" s="1"/>
  <c r="AT103" i="17" a="1"/>
  <c r="AT103" i="17" s="1"/>
  <c r="AE103" i="17" a="1"/>
  <c r="AE103" i="17" s="1"/>
  <c r="AW103" i="17"/>
  <c r="AF103" i="17" a="1"/>
  <c r="AF103" i="17" s="1"/>
  <c r="AL103" i="17" a="1"/>
  <c r="AL103" i="17" s="1"/>
  <c r="AL95" i="17" a="1"/>
  <c r="AL95" i="17" s="1"/>
  <c r="AD93" i="17" a="1"/>
  <c r="AD93" i="17" s="1"/>
  <c r="AH133" i="17" a="1"/>
  <c r="AH133" i="17" s="1"/>
  <c r="AK141" i="17" a="1"/>
  <c r="AK141" i="17" s="1"/>
  <c r="AR135" i="17" a="1"/>
  <c r="AR135" i="17" s="1"/>
  <c r="AP135" i="17" a="1"/>
  <c r="AP135" i="17" s="1"/>
  <c r="AF133" i="17" a="1"/>
  <c r="AF133" i="17" s="1"/>
  <c r="AQ127" i="17" a="1"/>
  <c r="AQ127" i="17" s="1"/>
  <c r="AA127" i="17" a="1"/>
  <c r="AA127" i="17" s="1"/>
  <c r="AK127" i="17" a="1"/>
  <c r="AK127" i="17" s="1"/>
  <c r="AO127" i="17" a="1"/>
  <c r="AO127" i="17" s="1"/>
  <c r="AE127" i="17" a="1"/>
  <c r="AE127" i="17" s="1"/>
  <c r="AF127" i="17" a="1"/>
  <c r="AF127" i="17" s="1"/>
  <c r="AG127" i="17" a="1"/>
  <c r="AG127" i="17" s="1"/>
  <c r="AH127" i="17" a="1"/>
  <c r="AH127" i="17" s="1"/>
  <c r="AU127" i="17"/>
  <c r="D140" i="16" s="1"/>
  <c r="AI127" i="17" a="1"/>
  <c r="AI127" i="17" s="1"/>
  <c r="AM127" i="17" a="1"/>
  <c r="AM127" i="17" s="1"/>
  <c r="AW127" i="17"/>
  <c r="AO120" i="17" a="1"/>
  <c r="AO120" i="17" s="1"/>
  <c r="AJ118" i="17" a="1"/>
  <c r="AJ118" i="17" s="1"/>
  <c r="AP116" i="17" a="1"/>
  <c r="AP116" i="17" s="1"/>
  <c r="AC115" i="17" a="1"/>
  <c r="AC115" i="17" s="1"/>
  <c r="AD111" i="17" a="1"/>
  <c r="AD111" i="17" s="1"/>
  <c r="AW111" i="17"/>
  <c r="AO111" i="17" a="1"/>
  <c r="AO111" i="17" s="1"/>
  <c r="AP110" i="17" a="1"/>
  <c r="AP110" i="17" s="1"/>
  <c r="AO109" i="17" a="1"/>
  <c r="AO109" i="17" s="1"/>
  <c r="AT109" i="17" a="1"/>
  <c r="AT109" i="17" s="1"/>
  <c r="AD108" i="17" a="1"/>
  <c r="AD108" i="17" s="1"/>
  <c r="AW108" i="17"/>
  <c r="AO108" i="17" a="1"/>
  <c r="AO108" i="17" s="1"/>
  <c r="AR102" i="17" a="1"/>
  <c r="AR102" i="17" s="1"/>
  <c r="AD102" i="17" a="1"/>
  <c r="AD102" i="17" s="1"/>
  <c r="AB100" i="17" a="1"/>
  <c r="AB100" i="17" s="1"/>
  <c r="AG100" i="17" a="1"/>
  <c r="AG100" i="17" s="1"/>
  <c r="AG96" i="17" a="1"/>
  <c r="AG96" i="17" s="1"/>
  <c r="AK95" i="17" a="1"/>
  <c r="AK95" i="17" s="1"/>
  <c r="AI93" i="17" a="1"/>
  <c r="AI93" i="17" s="1"/>
  <c r="AM92" i="17" a="1"/>
  <c r="AM92" i="17" s="1"/>
  <c r="AN92" i="17" a="1"/>
  <c r="AN92" i="17" s="1"/>
  <c r="AR151" i="17" a="1"/>
  <c r="AR151" i="17" s="1"/>
  <c r="AW151" i="17"/>
  <c r="AB151" i="17" a="1"/>
  <c r="AB151" i="17" s="1"/>
  <c r="AM151" i="17" a="1"/>
  <c r="AM151" i="17" s="1"/>
  <c r="AD151" i="17" a="1"/>
  <c r="AD151" i="17" s="1"/>
  <c r="AQ151" i="17" a="1"/>
  <c r="AQ151" i="17" s="1"/>
  <c r="AT151" i="17" a="1"/>
  <c r="AT151" i="17" s="1"/>
  <c r="AF149" i="17" a="1"/>
  <c r="AF149" i="17" s="1"/>
  <c r="AU149" i="17"/>
  <c r="D162" i="16" s="1"/>
  <c r="AB149" i="17" a="1"/>
  <c r="AB149" i="17" s="1"/>
  <c r="AC149" i="17" a="1"/>
  <c r="AC149" i="17" s="1"/>
  <c r="AL146" i="17" a="1"/>
  <c r="AL146" i="17" s="1"/>
  <c r="AL141" i="17" a="1"/>
  <c r="AL141" i="17" s="1"/>
  <c r="AJ141" i="17" a="1"/>
  <c r="AJ141" i="17" s="1"/>
  <c r="AF139" i="17" a="1"/>
  <c r="AF139" i="17" s="1"/>
  <c r="AC139" i="17" a="1"/>
  <c r="AC139" i="17" s="1"/>
  <c r="AJ139" i="17" a="1"/>
  <c r="AJ139" i="17" s="1"/>
  <c r="AU139" i="17"/>
  <c r="D152" i="16" s="1"/>
  <c r="AG136" i="17" a="1"/>
  <c r="AG136" i="17" s="1"/>
  <c r="AI32" i="17" a="1"/>
  <c r="AI32" i="17" s="1"/>
  <c r="AQ84" i="17" a="1"/>
  <c r="AQ84" i="17" s="1"/>
  <c r="AA84" i="17" a="1"/>
  <c r="AA84" i="17" s="1"/>
  <c r="AI76" i="17" a="1"/>
  <c r="AI76" i="17" s="1"/>
  <c r="AB73" i="17" a="1"/>
  <c r="AB73" i="17" s="1"/>
  <c r="AB71" i="17" a="1"/>
  <c r="AB71" i="17" s="1"/>
  <c r="AB69" i="17" a="1"/>
  <c r="AB69" i="17" s="1"/>
  <c r="AN62" i="17" a="1"/>
  <c r="AN62" i="17" s="1"/>
  <c r="AU119" i="17"/>
  <c r="D132" i="16" s="1"/>
  <c r="AL117" i="17" a="1"/>
  <c r="AL117" i="17" s="1"/>
  <c r="AW115" i="17"/>
  <c r="AR115" i="17" a="1"/>
  <c r="AR115" i="17" s="1"/>
  <c r="AD113" i="17" a="1"/>
  <c r="AD113" i="17" s="1"/>
  <c r="AO112" i="17" a="1"/>
  <c r="AO112" i="17" s="1"/>
  <c r="AU111" i="17"/>
  <c r="D124" i="16" s="1"/>
  <c r="AP111" i="17" a="1"/>
  <c r="AP111" i="17" s="1"/>
  <c r="AW109" i="17"/>
  <c r="AP109" i="17" a="1"/>
  <c r="AP109" i="17" s="1"/>
  <c r="AJ108" i="17" a="1"/>
  <c r="AJ108" i="17" s="1"/>
  <c r="AM106" i="17" a="1"/>
  <c r="AM106" i="17" s="1"/>
  <c r="AU105" i="17"/>
  <c r="D114" i="16" s="1"/>
  <c r="AD104" i="17" a="1"/>
  <c r="AD104" i="17" s="1"/>
  <c r="AK101" i="17" a="1"/>
  <c r="AK101" i="17" s="1"/>
  <c r="AF100" i="17" a="1"/>
  <c r="AF100" i="17" s="1"/>
  <c r="AO99" i="17" a="1"/>
  <c r="AO99" i="17" s="1"/>
  <c r="AW98" i="17"/>
  <c r="AD98" i="17" a="1"/>
  <c r="AD98" i="17" s="1"/>
  <c r="AU96" i="17"/>
  <c r="D105" i="16" s="1"/>
  <c r="AB96" i="17" a="1"/>
  <c r="AB96" i="17" s="1"/>
  <c r="AW94" i="17"/>
  <c r="AD94" i="17" a="1"/>
  <c r="AD94" i="17" s="1"/>
  <c r="AQ94" i="17" a="1"/>
  <c r="AQ94" i="17" s="1"/>
  <c r="AT94" i="17" a="1"/>
  <c r="AT94" i="17" s="1"/>
  <c r="AA94" i="17" a="1"/>
  <c r="AA94" i="17" s="1"/>
  <c r="AS151" i="17" a="1"/>
  <c r="AS151" i="17" s="1"/>
  <c r="AJ147" i="17" a="1"/>
  <c r="AJ147" i="17" s="1"/>
  <c r="AI147" i="17" a="1"/>
  <c r="AI147" i="17" s="1"/>
  <c r="AJ146" i="17" a="1"/>
  <c r="AJ146" i="17" s="1"/>
  <c r="AK146" i="17" a="1"/>
  <c r="AK146" i="17" s="1"/>
  <c r="AK145" i="17" a="1"/>
  <c r="AK145" i="17" s="1"/>
  <c r="AM142" i="17" a="1"/>
  <c r="AM142" i="17" s="1"/>
  <c r="AK142" i="17" a="1"/>
  <c r="AK142" i="17" s="1"/>
  <c r="AI141" i="17" a="1"/>
  <c r="AI141" i="17" s="1"/>
  <c r="AA139" i="17" a="1"/>
  <c r="AA139" i="17" s="1"/>
  <c r="AI45" i="17" a="1"/>
  <c r="AI45" i="17" s="1"/>
  <c r="AQ37" i="17" a="1"/>
  <c r="AQ37" i="17" s="1"/>
  <c r="AA37" i="17" a="1"/>
  <c r="AA37" i="17" s="1"/>
  <c r="AI89" i="17" a="1"/>
  <c r="AI89" i="17" s="1"/>
  <c r="AQ81" i="17" a="1"/>
  <c r="AQ81" i="17" s="1"/>
  <c r="AA81" i="17" a="1"/>
  <c r="AA81" i="17" s="1"/>
  <c r="AL68" i="17" a="1"/>
  <c r="AL68" i="17" s="1"/>
  <c r="AJ63" i="17" a="1"/>
  <c r="AJ63" i="17" s="1"/>
  <c r="AL121" i="17" a="1"/>
  <c r="AL121" i="17" s="1"/>
  <c r="AB121" i="17" a="1"/>
  <c r="AB121" i="17" s="1"/>
  <c r="AA115" i="17" a="1"/>
  <c r="AA115" i="17" s="1"/>
  <c r="AT115" i="17" a="1"/>
  <c r="AT115" i="17" s="1"/>
  <c r="AU108" i="17"/>
  <c r="D117" i="16" s="1"/>
  <c r="AM107" i="17" a="1"/>
  <c r="AM107" i="17" s="1"/>
  <c r="AF105" i="17" a="1"/>
  <c r="AF105" i="17" s="1"/>
  <c r="AS104" i="17" a="1"/>
  <c r="AS104" i="17" s="1"/>
  <c r="AR103" i="17" a="1"/>
  <c r="AR103" i="17" s="1"/>
  <c r="AB103" i="17" a="1"/>
  <c r="AB103" i="17" s="1"/>
  <c r="AK102" i="17" a="1"/>
  <c r="AK102" i="17" s="1"/>
  <c r="AQ100" i="17" a="1"/>
  <c r="AQ100" i="17" s="1"/>
  <c r="AA100" i="17" a="1"/>
  <c r="AA100" i="17" s="1"/>
  <c r="AE100" i="17" a="1"/>
  <c r="AE100" i="17" s="1"/>
  <c r="AV98" i="17"/>
  <c r="AH98" i="17" a="1"/>
  <c r="AH98" i="17" s="1"/>
  <c r="AT96" i="17" a="1"/>
  <c r="AT96" i="17" s="1"/>
  <c r="AA96" i="17" a="1"/>
  <c r="AA96" i="17" s="1"/>
  <c r="AE96" i="17" a="1"/>
  <c r="AE96" i="17" s="1"/>
  <c r="AJ95" i="17" a="1"/>
  <c r="AJ95" i="17" s="1"/>
  <c r="AG93" i="17" a="1"/>
  <c r="AG93" i="17" s="1"/>
  <c r="AW150" i="17"/>
  <c r="AD150" i="17" a="1"/>
  <c r="AD150" i="17" s="1"/>
  <c r="AQ150" i="17" a="1"/>
  <c r="AQ150" i="17" s="1"/>
  <c r="AS150" i="17" a="1"/>
  <c r="AS150" i="17" s="1"/>
  <c r="AT150" i="17" a="1"/>
  <c r="AT150" i="17" s="1"/>
  <c r="AA150" i="17" a="1"/>
  <c r="AA150" i="17" s="1"/>
  <c r="AJ145" i="17" a="1"/>
  <c r="AJ145" i="17" s="1"/>
  <c r="AJ144" i="17" a="1"/>
  <c r="AJ144" i="17" s="1"/>
  <c r="AJ142" i="17" a="1"/>
  <c r="AJ142" i="17" s="1"/>
  <c r="AU137" i="17"/>
  <c r="D150" i="16" s="1"/>
  <c r="AH134" i="17" a="1"/>
  <c r="AH134" i="17" s="1"/>
  <c r="AK134" i="17" a="1"/>
  <c r="AK134" i="17" s="1"/>
  <c r="AN67" i="17" a="1"/>
  <c r="AN67" i="17" s="1"/>
  <c r="AL120" i="17" a="1"/>
  <c r="AL120" i="17" s="1"/>
  <c r="AT119" i="17" a="1"/>
  <c r="AT119" i="17" s="1"/>
  <c r="AU115" i="17"/>
  <c r="D128" i="16" s="1"/>
  <c r="AI115" i="17" a="1"/>
  <c r="AI115" i="17" s="1"/>
  <c r="AC113" i="17" a="1"/>
  <c r="AC113" i="17" s="1"/>
  <c r="AT111" i="17" a="1"/>
  <c r="AT111" i="17" s="1"/>
  <c r="AM110" i="17" a="1"/>
  <c r="AM110" i="17" s="1"/>
  <c r="AU109" i="17"/>
  <c r="D118" i="16" s="1"/>
  <c r="AG109" i="17" a="1"/>
  <c r="AG109" i="17" s="1"/>
  <c r="AK105" i="17" a="1"/>
  <c r="AK105" i="17" s="1"/>
  <c r="AO102" i="17" a="1"/>
  <c r="AO102" i="17" s="1"/>
  <c r="AI99" i="17" a="1"/>
  <c r="AI99" i="17" s="1"/>
  <c r="AM99" i="17" a="1"/>
  <c r="AM99" i="17" s="1"/>
  <c r="AU98" i="17"/>
  <c r="D107" i="16" s="1"/>
  <c r="AB98" i="17" a="1"/>
  <c r="AB98" i="17" s="1"/>
  <c r="AG98" i="17" a="1"/>
  <c r="AG98" i="17" s="1"/>
  <c r="AL97" i="17" a="1"/>
  <c r="AL97" i="17" s="1"/>
  <c r="AN97" i="17" a="1"/>
  <c r="AN97" i="17" s="1"/>
  <c r="AF93" i="17" a="1"/>
  <c r="AF93" i="17" s="1"/>
  <c r="AU93" i="17"/>
  <c r="D102" i="16" s="1"/>
  <c r="AC93" i="17" a="1"/>
  <c r="AC93" i="17" s="1"/>
  <c r="AK92" i="17" a="1"/>
  <c r="AK92" i="17" s="1"/>
  <c r="AE148" i="17" a="1"/>
  <c r="AE148" i="17" s="1"/>
  <c r="AC147" i="17" a="1"/>
  <c r="AC147" i="17" s="1"/>
  <c r="AI146" i="17" a="1"/>
  <c r="AI146" i="17" s="1"/>
  <c r="AI145" i="17" a="1"/>
  <c r="AI145" i="17" s="1"/>
  <c r="AI143" i="17" a="1"/>
  <c r="AI143" i="17" s="1"/>
  <c r="AI142" i="17" a="1"/>
  <c r="AI142" i="17" s="1"/>
  <c r="AE140" i="17" a="1"/>
  <c r="AE140" i="17" s="1"/>
  <c r="AJ137" i="17" a="1"/>
  <c r="AJ137" i="17" s="1"/>
  <c r="AT136" i="17" a="1"/>
  <c r="AT136" i="17" s="1"/>
  <c r="AD136" i="17" a="1"/>
  <c r="AD136" i="17" s="1"/>
  <c r="AL136" i="17" a="1"/>
  <c r="AL136" i="17" s="1"/>
  <c r="AL134" i="17" a="1"/>
  <c r="AL134" i="17" s="1"/>
  <c r="AF118" i="17" a="1"/>
  <c r="AF118" i="17" s="1"/>
  <c r="AI117" i="17" a="1"/>
  <c r="AI117" i="17" s="1"/>
  <c r="AO115" i="17" a="1"/>
  <c r="AO115" i="17" s="1"/>
  <c r="AS114" i="17" a="1"/>
  <c r="AS114" i="17" s="1"/>
  <c r="AG113" i="17" a="1"/>
  <c r="AG113" i="17" s="1"/>
  <c r="AL112" i="17" a="1"/>
  <c r="AL112" i="17" s="1"/>
  <c r="AM111" i="17" a="1"/>
  <c r="AM111" i="17" s="1"/>
  <c r="AM108" i="17" a="1"/>
  <c r="AM108" i="17" s="1"/>
  <c r="AS105" i="17" a="1"/>
  <c r="AS105" i="17" s="1"/>
  <c r="AD105" i="17" a="1"/>
  <c r="AD105" i="17" s="1"/>
  <c r="AR104" i="17" a="1"/>
  <c r="AR104" i="17" s="1"/>
  <c r="AE104" i="17" a="1"/>
  <c r="AE104" i="17" s="1"/>
  <c r="AP103" i="17" a="1"/>
  <c r="AP103" i="17" s="1"/>
  <c r="AN102" i="17" a="1"/>
  <c r="AN102" i="17" s="1"/>
  <c r="AH101" i="17" a="1"/>
  <c r="AH101" i="17" s="1"/>
  <c r="AF98" i="17" a="1"/>
  <c r="AF98" i="17" s="1"/>
  <c r="AI95" i="17" a="1"/>
  <c r="AI95" i="17" s="1"/>
  <c r="AO94" i="17" a="1"/>
  <c r="AO94" i="17" s="1"/>
  <c r="AI92" i="17" a="1"/>
  <c r="AI92" i="17" s="1"/>
  <c r="AN151" i="17" a="1"/>
  <c r="AN151" i="17" s="1"/>
  <c r="AT149" i="17" a="1"/>
  <c r="AT149" i="17" s="1"/>
  <c r="AA149" i="17" a="1"/>
  <c r="AA149" i="17" s="1"/>
  <c r="AF147" i="17" a="1"/>
  <c r="AF147" i="17" s="1"/>
  <c r="AC146" i="17" a="1"/>
  <c r="AC146" i="17" s="1"/>
  <c r="AH146" i="17" a="1"/>
  <c r="AH146" i="17" s="1"/>
  <c r="AI144" i="17" a="1"/>
  <c r="AI144" i="17" s="1"/>
  <c r="AH142" i="17" a="1"/>
  <c r="AH142" i="17" s="1"/>
  <c r="AD141" i="17" a="1"/>
  <c r="AD141" i="17" s="1"/>
  <c r="AF141" i="17" a="1"/>
  <c r="AF141" i="17" s="1"/>
  <c r="AT141" i="17" a="1"/>
  <c r="AT141" i="17" s="1"/>
  <c r="AU141" i="17"/>
  <c r="D154" i="16" s="1"/>
  <c r="AC141" i="17" a="1"/>
  <c r="AC141" i="17" s="1"/>
  <c r="AR139" i="17" a="1"/>
  <c r="AR139" i="17" s="1"/>
  <c r="AS136" i="17" a="1"/>
  <c r="AS136" i="17" s="1"/>
  <c r="AC136" i="17" a="1"/>
  <c r="AC136" i="17" s="1"/>
  <c r="AO103" i="17" a="1"/>
  <c r="AO103" i="17" s="1"/>
  <c r="AD100" i="17" a="1"/>
  <c r="AD100" i="17" s="1"/>
  <c r="AS100" i="17" a="1"/>
  <c r="AS100" i="17" s="1"/>
  <c r="AU100" i="17"/>
  <c r="D109" i="16" s="1"/>
  <c r="AC98" i="17" a="1"/>
  <c r="AC98" i="17" s="1"/>
  <c r="AN98" i="17" a="1"/>
  <c r="AN98" i="17" s="1"/>
  <c r="AE98" i="17" a="1"/>
  <c r="AE98" i="17" s="1"/>
  <c r="AJ98" i="17" a="1"/>
  <c r="AJ98" i="17" s="1"/>
  <c r="AR96" i="17" a="1"/>
  <c r="AR96" i="17" s="1"/>
  <c r="AW96" i="17"/>
  <c r="AL96" i="17" a="1"/>
  <c r="AL96" i="17" s="1"/>
  <c r="AC96" i="17" a="1"/>
  <c r="AC96" i="17" s="1"/>
  <c r="AG146" i="17" a="1"/>
  <c r="AG146" i="17" s="1"/>
  <c r="AG142" i="17" a="1"/>
  <c r="AG142" i="17" s="1"/>
  <c r="AI74" i="17" a="1"/>
  <c r="AI74" i="17" s="1"/>
  <c r="AQ73" i="17" a="1"/>
  <c r="AQ73" i="17" s="1"/>
  <c r="AA73" i="17" a="1"/>
  <c r="AA73" i="17" s="1"/>
  <c r="AI72" i="17" a="1"/>
  <c r="AI72" i="17" s="1"/>
  <c r="AQ71" i="17" a="1"/>
  <c r="AQ71" i="17" s="1"/>
  <c r="AA71" i="17" a="1"/>
  <c r="AA71" i="17" s="1"/>
  <c r="AI70" i="17" a="1"/>
  <c r="AI70" i="17" s="1"/>
  <c r="AQ69" i="17" a="1"/>
  <c r="AQ69" i="17" s="1"/>
  <c r="AV69" i="17" s="1"/>
  <c r="AA69" i="17" a="1"/>
  <c r="AA69" i="17" s="1"/>
  <c r="AH68" i="17" a="1"/>
  <c r="AH68" i="17" s="1"/>
  <c r="AP64" i="17" a="1"/>
  <c r="AP64" i="17" s="1"/>
  <c r="AQ114" i="17" a="1"/>
  <c r="AQ114" i="17" s="1"/>
  <c r="AN114" i="17" a="1"/>
  <c r="AN114" i="17" s="1"/>
  <c r="AL113" i="17" a="1"/>
  <c r="AL113" i="17" s="1"/>
  <c r="AS109" i="17" a="1"/>
  <c r="AS109" i="17" s="1"/>
  <c r="AK109" i="17" a="1"/>
  <c r="AK109" i="17" s="1"/>
  <c r="AS108" i="17" a="1"/>
  <c r="AS108" i="17" s="1"/>
  <c r="AQ105" i="17" a="1"/>
  <c r="AQ105" i="17" s="1"/>
  <c r="AC105" i="17" a="1"/>
  <c r="AC105" i="17" s="1"/>
  <c r="AH105" i="17" a="1"/>
  <c r="AH105" i="17" s="1"/>
  <c r="AL100" i="17" a="1"/>
  <c r="AL100" i="17" s="1"/>
  <c r="AF99" i="17" a="1"/>
  <c r="AF99" i="17" s="1"/>
  <c r="AJ99" i="17" a="1"/>
  <c r="AJ99" i="17" s="1"/>
  <c r="AK97" i="17" a="1"/>
  <c r="AK97" i="17" s="1"/>
  <c r="AQ96" i="17" a="1"/>
  <c r="AQ96" i="17" s="1"/>
  <c r="AC95" i="17" a="1"/>
  <c r="AC95" i="17" s="1"/>
  <c r="AR93" i="17" a="1"/>
  <c r="AR93" i="17" s="1"/>
  <c r="AK151" i="17" a="1"/>
  <c r="AK151" i="17" s="1"/>
  <c r="AR149" i="17" a="1"/>
  <c r="AR149" i="17" s="1"/>
  <c r="AU148" i="17"/>
  <c r="D161" i="16" s="1"/>
  <c r="AR148" i="17" a="1"/>
  <c r="AR148" i="17" s="1"/>
  <c r="AW148" i="17"/>
  <c r="AK148" i="17" a="1"/>
  <c r="AK148" i="17" s="1"/>
  <c r="AL148" i="17" a="1"/>
  <c r="AL148" i="17" s="1"/>
  <c r="AB148" i="17" a="1"/>
  <c r="AB148" i="17" s="1"/>
  <c r="AM148" i="17" a="1"/>
  <c r="AM148" i="17" s="1"/>
  <c r="AC148" i="17" a="1"/>
  <c r="AC148" i="17" s="1"/>
  <c r="AD148" i="17" a="1"/>
  <c r="AD148" i="17" s="1"/>
  <c r="AQ148" i="17" a="1"/>
  <c r="AQ148" i="17" s="1"/>
  <c r="AF145" i="17" a="1"/>
  <c r="AF145" i="17" s="1"/>
  <c r="AU145" i="17"/>
  <c r="D158" i="16" s="1"/>
  <c r="AC145" i="17" a="1"/>
  <c r="AC145" i="17" s="1"/>
  <c r="AF143" i="17" a="1"/>
  <c r="AF143" i="17" s="1"/>
  <c r="AR140" i="17" a="1"/>
  <c r="AR140" i="17" s="1"/>
  <c r="AW140" i="17"/>
  <c r="AK140" i="17" a="1"/>
  <c r="AK140" i="17" s="1"/>
  <c r="AA140" i="17" a="1"/>
  <c r="AA140" i="17" s="1"/>
  <c r="AL140" i="17" a="1"/>
  <c r="AL140" i="17" s="1"/>
  <c r="AB140" i="17" a="1"/>
  <c r="AB140" i="17" s="1"/>
  <c r="AC140" i="17" a="1"/>
  <c r="AC140" i="17" s="1"/>
  <c r="AD140" i="17" a="1"/>
  <c r="AD140" i="17" s="1"/>
  <c r="AQ140" i="17" a="1"/>
  <c r="AQ140" i="17" s="1"/>
  <c r="AU138" i="17"/>
  <c r="D151" i="16" s="1"/>
  <c r="AQ82" i="17" a="1"/>
  <c r="AQ82" i="17" s="1"/>
  <c r="AA82" i="17" a="1"/>
  <c r="AA82" i="17" s="1"/>
  <c r="AR73" i="17" a="1"/>
  <c r="AR73" i="17" s="1"/>
  <c r="AR71" i="17" a="1"/>
  <c r="AR71" i="17" s="1"/>
  <c r="AR69" i="17" a="1"/>
  <c r="AR69" i="17" s="1"/>
  <c r="AI65" i="17" a="1"/>
  <c r="AI65" i="17" s="1"/>
  <c r="AA121" i="17" a="1"/>
  <c r="AA121" i="17" s="1"/>
  <c r="AR121" i="17" a="1"/>
  <c r="AR121" i="17" s="1"/>
  <c r="AH120" i="17" a="1"/>
  <c r="AH120" i="17" s="1"/>
  <c r="AF115" i="17" a="1"/>
  <c r="AF115" i="17" s="1"/>
  <c r="AT114" i="17" a="1"/>
  <c r="AT114" i="17" s="1"/>
  <c r="AI110" i="17" a="1"/>
  <c r="AI110" i="17" s="1"/>
  <c r="AD109" i="17" a="1"/>
  <c r="AD109" i="17" s="1"/>
  <c r="AH107" i="17" a="1"/>
  <c r="AH107" i="17" s="1"/>
  <c r="AG105" i="17" a="1"/>
  <c r="AG105" i="17" s="1"/>
  <c r="AB104" i="17" a="1"/>
  <c r="AB104" i="17" s="1"/>
  <c r="AU104" i="17"/>
  <c r="D113" i="16" s="1"/>
  <c r="AL104" i="17" a="1"/>
  <c r="AL104" i="17" s="1"/>
  <c r="AV104" i="17"/>
  <c r="AM104" i="17" a="1"/>
  <c r="AM104" i="17" s="1"/>
  <c r="AM103" i="17" a="1"/>
  <c r="AM103" i="17" s="1"/>
  <c r="AU102" i="17"/>
  <c r="D111" i="16" s="1"/>
  <c r="AQ98" i="17" a="1"/>
  <c r="AQ98" i="17" s="1"/>
  <c r="AJ97" i="17" a="1"/>
  <c r="AJ97" i="17" s="1"/>
  <c r="AP96" i="17" a="1"/>
  <c r="AP96" i="17" s="1"/>
  <c r="AF95" i="17" a="1"/>
  <c r="AF95" i="17" s="1"/>
  <c r="AA93" i="17" a="1"/>
  <c r="AA93" i="17" s="1"/>
  <c r="AD92" i="17" a="1"/>
  <c r="AD92" i="17" s="1"/>
  <c r="AT148" i="17" a="1"/>
  <c r="AT148" i="17" s="1"/>
  <c r="AE146" i="17" a="1"/>
  <c r="AE146" i="17" s="1"/>
  <c r="AE144" i="17" a="1"/>
  <c r="AE144" i="17" s="1"/>
  <c r="AE143" i="17" a="1"/>
  <c r="AE143" i="17" s="1"/>
  <c r="AJ143" i="17" a="1"/>
  <c r="AJ143" i="17" s="1"/>
  <c r="AU143" i="17"/>
  <c r="D156" i="16" s="1"/>
  <c r="AE142" i="17" a="1"/>
  <c r="AE142" i="17" s="1"/>
  <c r="AO138" i="17" a="1"/>
  <c r="AO138" i="17" s="1"/>
  <c r="AF137" i="17" a="1"/>
  <c r="AF137" i="17" s="1"/>
  <c r="AM134" i="17" a="1"/>
  <c r="AM134" i="17" s="1"/>
  <c r="AP121" i="17" a="1"/>
  <c r="AP121" i="17" s="1"/>
  <c r="AE117" i="17" a="1"/>
  <c r="AE117" i="17" s="1"/>
  <c r="AQ115" i="17" a="1"/>
  <c r="AQ115" i="17" s="1"/>
  <c r="AH112" i="17" a="1"/>
  <c r="AH112" i="17" s="1"/>
  <c r="AI109" i="17" a="1"/>
  <c r="AI109" i="17" s="1"/>
  <c r="AC108" i="17" a="1"/>
  <c r="AC108" i="17" s="1"/>
  <c r="AI108" i="17" a="1"/>
  <c r="AI108" i="17" s="1"/>
  <c r="AN105" i="17" a="1"/>
  <c r="AN105" i="17" s="1"/>
  <c r="AJ102" i="17" a="1"/>
  <c r="AJ102" i="17" s="1"/>
  <c r="AK100" i="17" a="1"/>
  <c r="AK100" i="17" s="1"/>
  <c r="AO100" i="17" a="1"/>
  <c r="AO100" i="17" s="1"/>
  <c r="AU99" i="17"/>
  <c r="D108" i="16" s="1"/>
  <c r="AE99" i="17" a="1"/>
  <c r="AE99" i="17" s="1"/>
  <c r="AR98" i="17" a="1"/>
  <c r="AR98" i="17" s="1"/>
  <c r="AI97" i="17" a="1"/>
  <c r="AI97" i="17" s="1"/>
  <c r="AM96" i="17" a="1"/>
  <c r="AM96" i="17" s="1"/>
  <c r="AO96" i="17" a="1"/>
  <c r="AO96" i="17" s="1"/>
  <c r="AA95" i="17" a="1"/>
  <c r="AA95" i="17" s="1"/>
  <c r="AE95" i="17" a="1"/>
  <c r="AE95" i="17" s="1"/>
  <c r="AK94" i="17" a="1"/>
  <c r="AK94" i="17" s="1"/>
  <c r="AQ93" i="17" a="1"/>
  <c r="AQ93" i="17" s="1"/>
  <c r="AJ151" i="17" a="1"/>
  <c r="AJ151" i="17" s="1"/>
  <c r="AQ149" i="17" a="1"/>
  <c r="AQ149" i="17" s="1"/>
  <c r="AN149" i="17" a="1"/>
  <c r="AN149" i="17" s="1"/>
  <c r="AP148" i="17" a="1"/>
  <c r="AP148" i="17" s="1"/>
  <c r="AR147" i="17" a="1"/>
  <c r="AR147" i="17" s="1"/>
  <c r="AW147" i="17"/>
  <c r="AB147" i="17" a="1"/>
  <c r="AB147" i="17" s="1"/>
  <c r="AM147" i="17" a="1"/>
  <c r="AM147" i="17" s="1"/>
  <c r="AD147" i="17" a="1"/>
  <c r="AD147" i="17" s="1"/>
  <c r="AQ147" i="17" a="1"/>
  <c r="AQ147" i="17" s="1"/>
  <c r="AS147" i="17" a="1"/>
  <c r="AS147" i="17" s="1"/>
  <c r="AT147" i="17" a="1"/>
  <c r="AT147" i="17" s="1"/>
  <c r="AA141" i="17" a="1"/>
  <c r="AA141" i="17" s="1"/>
  <c r="AP140" i="17" a="1"/>
  <c r="AP140" i="17" s="1"/>
  <c r="AN139" i="17" a="1"/>
  <c r="AN139" i="17" s="1"/>
  <c r="AJ138" i="17" a="1"/>
  <c r="AJ138" i="17" s="1"/>
  <c r="AF130" i="17" a="1"/>
  <c r="AF130" i="17" s="1"/>
  <c r="AA130" i="17" a="1"/>
  <c r="AA130" i="17" s="1"/>
  <c r="AH109" i="17" a="1"/>
  <c r="AH109" i="17" s="1"/>
  <c r="AH108" i="17" a="1"/>
  <c r="AH108" i="17" s="1"/>
  <c r="AF107" i="17" a="1"/>
  <c r="AF107" i="17" s="1"/>
  <c r="AE105" i="17" a="1"/>
  <c r="AE105" i="17" s="1"/>
  <c r="AR105" i="17" a="1"/>
  <c r="AR105" i="17" s="1"/>
  <c r="AK103" i="17" a="1"/>
  <c r="AK103" i="17" s="1"/>
  <c r="AN96" i="17" a="1"/>
  <c r="AN96" i="17" s="1"/>
  <c r="AE92" i="17" a="1"/>
  <c r="AE92" i="17" s="1"/>
  <c r="AI151" i="17" a="1"/>
  <c r="AI151" i="17" s="1"/>
  <c r="AK150" i="17" a="1"/>
  <c r="AK150" i="17" s="1"/>
  <c r="AO148" i="17" a="1"/>
  <c r="AO148" i="17" s="1"/>
  <c r="AO140" i="17" a="1"/>
  <c r="AO140" i="17" s="1"/>
  <c r="AD137" i="17" a="1"/>
  <c r="AD137" i="17" s="1"/>
  <c r="AT132" i="17" a="1"/>
  <c r="AT132" i="17" s="1"/>
  <c r="AK119" i="17" a="1"/>
  <c r="AK119" i="17" s="1"/>
  <c r="AC117" i="17" a="1"/>
  <c r="AC117" i="17" s="1"/>
  <c r="AF112" i="17" a="1"/>
  <c r="AF112" i="17" s="1"/>
  <c r="AN109" i="17" a="1"/>
  <c r="AN109" i="17" s="1"/>
  <c r="AM105" i="17" a="1"/>
  <c r="AM105" i="17" s="1"/>
  <c r="AO104" i="17" a="1"/>
  <c r="AO104" i="17" s="1"/>
  <c r="AS102" i="17" a="1"/>
  <c r="AS102" i="17" s="1"/>
  <c r="AH102" i="17" a="1"/>
  <c r="AH102" i="17" s="1"/>
  <c r="AT101" i="17" a="1"/>
  <c r="AT101" i="17" s="1"/>
  <c r="AA101" i="17" a="1"/>
  <c r="AA101" i="17" s="1"/>
  <c r="AB101" i="17" a="1"/>
  <c r="AB101" i="17" s="1"/>
  <c r="AL101" i="17" a="1"/>
  <c r="AL101" i="17" s="1"/>
  <c r="AC101" i="17" a="1"/>
  <c r="AC101" i="17" s="1"/>
  <c r="AM101" i="17" a="1"/>
  <c r="AM101" i="17" s="1"/>
  <c r="AC99" i="17" a="1"/>
  <c r="AC99" i="17" s="1"/>
  <c r="AA99" i="17" a="1"/>
  <c r="AA99" i="17" s="1"/>
  <c r="AK99" i="17" a="1"/>
  <c r="AK99" i="17" s="1"/>
  <c r="AV99" i="17"/>
  <c r="AX99" i="17" s="1"/>
  <c r="E108" i="16" s="1"/>
  <c r="AL98" i="17" a="1"/>
  <c r="AL98" i="17" s="1"/>
  <c r="AP98" i="17" a="1"/>
  <c r="AP98" i="17" s="1"/>
  <c r="AG97" i="17" a="1"/>
  <c r="AG97" i="17" s="1"/>
  <c r="AI94" i="17" a="1"/>
  <c r="AI94" i="17" s="1"/>
  <c r="AN148" i="17" a="1"/>
  <c r="AN148" i="17" s="1"/>
  <c r="AU147" i="17"/>
  <c r="D160" i="16" s="1"/>
  <c r="AU146" i="17"/>
  <c r="D159" i="16" s="1"/>
  <c r="AW146" i="17"/>
  <c r="AD146" i="17" a="1"/>
  <c r="AD146" i="17" s="1"/>
  <c r="AQ146" i="17" a="1"/>
  <c r="AQ146" i="17" s="1"/>
  <c r="AS146" i="17" a="1"/>
  <c r="AS146" i="17" s="1"/>
  <c r="AT146" i="17" a="1"/>
  <c r="AT146" i="17" s="1"/>
  <c r="AA146" i="17" a="1"/>
  <c r="AA146" i="17" s="1"/>
  <c r="AA145" i="17" a="1"/>
  <c r="AA145" i="17" s="1"/>
  <c r="AR144" i="17" a="1"/>
  <c r="AR144" i="17" s="1"/>
  <c r="AW144" i="17"/>
  <c r="AK144" i="17" a="1"/>
  <c r="AK144" i="17" s="1"/>
  <c r="AL144" i="17" a="1"/>
  <c r="AL144" i="17" s="1"/>
  <c r="AB144" i="17" a="1"/>
  <c r="AB144" i="17" s="1"/>
  <c r="AM144" i="17" a="1"/>
  <c r="AM144" i="17" s="1"/>
  <c r="AC144" i="17" a="1"/>
  <c r="AC144" i="17" s="1"/>
  <c r="AD144" i="17" a="1"/>
  <c r="AD144" i="17" s="1"/>
  <c r="AQ144" i="17" a="1"/>
  <c r="AQ144" i="17" s="1"/>
  <c r="AR143" i="17" a="1"/>
  <c r="AR143" i="17" s="1"/>
  <c r="AW142" i="17"/>
  <c r="AD142" i="17" a="1"/>
  <c r="AD142" i="17" s="1"/>
  <c r="AQ142" i="17" a="1"/>
  <c r="AQ142" i="17" s="1"/>
  <c r="AS142" i="17" a="1"/>
  <c r="AS142" i="17" s="1"/>
  <c r="AT142" i="17" a="1"/>
  <c r="AT142" i="17" s="1"/>
  <c r="AA142" i="17" a="1"/>
  <c r="AA142" i="17" s="1"/>
  <c r="AL142" i="17" a="1"/>
  <c r="AL142" i="17" s="1"/>
  <c r="AC137" i="17" a="1"/>
  <c r="AC137" i="17" s="1"/>
  <c r="AK133" i="17" a="1"/>
  <c r="AK133" i="17" s="1"/>
  <c r="AD132" i="17" a="1"/>
  <c r="AD132" i="17" s="1"/>
  <c r="AQ193" i="17" a="1"/>
  <c r="AQ193" i="17" s="1"/>
  <c r="AO193" i="17" a="1"/>
  <c r="AO193" i="17" s="1"/>
  <c r="AB193" i="17" a="1"/>
  <c r="AB193" i="17" s="1"/>
  <c r="AP193" i="17" a="1"/>
  <c r="AP193" i="17" s="1"/>
  <c r="AU193" i="17"/>
  <c r="D210" i="16" s="1"/>
  <c r="AJ193" i="17" a="1"/>
  <c r="AJ193" i="17" s="1"/>
  <c r="AK193" i="17" a="1"/>
  <c r="AK193" i="17" s="1"/>
  <c r="AA193" i="17" a="1"/>
  <c r="AA193" i="17" s="1"/>
  <c r="AC193" i="17" a="1"/>
  <c r="AC193" i="17" s="1"/>
  <c r="AF193" i="17" a="1"/>
  <c r="AF193" i="17" s="1"/>
  <c r="AM193" i="17" a="1"/>
  <c r="AM193" i="17" s="1"/>
  <c r="AW193" i="17"/>
  <c r="AN104" i="17" a="1"/>
  <c r="AN104" i="17" s="1"/>
  <c r="AI103" i="17" a="1"/>
  <c r="AI103" i="17" s="1"/>
  <c r="AG102" i="17" a="1"/>
  <c r="AG102" i="17" s="1"/>
  <c r="AF97" i="17" a="1"/>
  <c r="AF97" i="17" s="1"/>
  <c r="AT97" i="17" a="1"/>
  <c r="AT97" i="17" s="1"/>
  <c r="AC97" i="17" a="1"/>
  <c r="AC97" i="17" s="1"/>
  <c r="AR95" i="17" a="1"/>
  <c r="AR95" i="17" s="1"/>
  <c r="AW95" i="17"/>
  <c r="AB95" i="17" a="1"/>
  <c r="AB95" i="17" s="1"/>
  <c r="AM95" i="17" a="1"/>
  <c r="AM95" i="17" s="1"/>
  <c r="AT95" i="17" a="1"/>
  <c r="AT95" i="17" s="1"/>
  <c r="AH94" i="17" a="1"/>
  <c r="AH94" i="17" s="1"/>
  <c r="AN93" i="17" a="1"/>
  <c r="AN93" i="17" s="1"/>
  <c r="AI150" i="17" a="1"/>
  <c r="AI150" i="17" s="1"/>
  <c r="AK149" i="17" a="1"/>
  <c r="AK149" i="17" s="1"/>
  <c r="AR146" i="17" a="1"/>
  <c r="AR146" i="17" s="1"/>
  <c r="AM140" i="17" a="1"/>
  <c r="AM140" i="17" s="1"/>
  <c r="AR137" i="17" a="1"/>
  <c r="AR137" i="17" s="1"/>
  <c r="AE132" i="17" a="1"/>
  <c r="AE132" i="17" s="1"/>
  <c r="AB106" i="17" a="1"/>
  <c r="AB106" i="17" s="1"/>
  <c r="AL105" i="17" a="1"/>
  <c r="AL105" i="17" s="1"/>
  <c r="AT105" i="17" a="1"/>
  <c r="AT105" i="17" s="1"/>
  <c r="AH103" i="17" a="1"/>
  <c r="AH103" i="17" s="1"/>
  <c r="AP101" i="17" a="1"/>
  <c r="AP101" i="17" s="1"/>
  <c r="AI96" i="17" a="1"/>
  <c r="AI96" i="17" s="1"/>
  <c r="AK96" i="17" a="1"/>
  <c r="AK96" i="17" s="1"/>
  <c r="AQ95" i="17" a="1"/>
  <c r="AQ95" i="17" s="1"/>
  <c r="AG94" i="17" a="1"/>
  <c r="AG94" i="17" s="1"/>
  <c r="AS92" i="17" a="1"/>
  <c r="AS92" i="17" s="1"/>
  <c r="AR92" i="17" a="1"/>
  <c r="AR92" i="17" s="1"/>
  <c r="AW92" i="17"/>
  <c r="AL92" i="17" a="1"/>
  <c r="AL92" i="17" s="1"/>
  <c r="AB92" i="17" a="1"/>
  <c r="AB92" i="17" s="1"/>
  <c r="AC92" i="17" a="1"/>
  <c r="AC92" i="17" s="1"/>
  <c r="AF151" i="17" a="1"/>
  <c r="AF151" i="17" s="1"/>
  <c r="AJ149" i="17" a="1"/>
  <c r="AJ149" i="17" s="1"/>
  <c r="AN147" i="17" a="1"/>
  <c r="AN147" i="17" s="1"/>
  <c r="AU142" i="17"/>
  <c r="D155" i="16" s="1"/>
  <c r="AN141" i="17" a="1"/>
  <c r="AN141" i="17" s="1"/>
  <c r="AB138" i="17" a="1"/>
  <c r="AB138" i="17" s="1"/>
  <c r="AF138" i="17" a="1"/>
  <c r="AF138" i="17" s="1"/>
  <c r="AS137" i="17" a="1"/>
  <c r="AS137" i="17" s="1"/>
  <c r="AB136" i="17" a="1"/>
  <c r="AB136" i="17" s="1"/>
  <c r="AP127" i="17" a="1"/>
  <c r="AP127" i="17" s="1"/>
  <c r="AO215" i="17" a="1"/>
  <c r="AO215" i="17" s="1"/>
  <c r="AL215" i="17" a="1"/>
  <c r="AL215" i="17" s="1"/>
  <c r="AM215" i="17" a="1"/>
  <c r="AM215" i="17" s="1"/>
  <c r="AF146" i="17" a="1"/>
  <c r="AF146" i="17" s="1"/>
  <c r="AN144" i="17" a="1"/>
  <c r="AN144" i="17" s="1"/>
  <c r="AW143" i="17"/>
  <c r="AF142" i="17" a="1"/>
  <c r="AF142" i="17" s="1"/>
  <c r="AN140" i="17" a="1"/>
  <c r="AN140" i="17" s="1"/>
  <c r="AW139" i="17"/>
  <c r="AB137" i="17" a="1"/>
  <c r="AB137" i="17" s="1"/>
  <c r="AK136" i="17" a="1"/>
  <c r="AK136" i="17" s="1"/>
  <c r="AQ136" i="17" a="1"/>
  <c r="AQ136" i="17" s="1"/>
  <c r="AA136" i="17" a="1"/>
  <c r="AA136" i="17" s="1"/>
  <c r="AU136" i="17"/>
  <c r="D149" i="16" s="1"/>
  <c r="AL135" i="17" a="1"/>
  <c r="AL135" i="17" s="1"/>
  <c r="AQ135" i="17" a="1"/>
  <c r="AQ135" i="17" s="1"/>
  <c r="AA135" i="17" a="1"/>
  <c r="AA135" i="17" s="1"/>
  <c r="AG135" i="17" a="1"/>
  <c r="AG135" i="17" s="1"/>
  <c r="AJ132" i="17" a="1"/>
  <c r="AJ132" i="17" s="1"/>
  <c r="AB131" i="17" a="1"/>
  <c r="AB131" i="17" s="1"/>
  <c r="AT130" i="17" a="1"/>
  <c r="AT130" i="17" s="1"/>
  <c r="AD130" i="17" a="1"/>
  <c r="AD130" i="17" s="1"/>
  <c r="AD129" i="17" a="1"/>
  <c r="AD129" i="17" s="1"/>
  <c r="AR129" i="17" a="1"/>
  <c r="AR129" i="17" s="1"/>
  <c r="AK129" i="17" a="1"/>
  <c r="AK129" i="17" s="1"/>
  <c r="AU129" i="17"/>
  <c r="D142" i="16" s="1"/>
  <c r="AG125" i="17" a="1"/>
  <c r="AG125" i="17" s="1"/>
  <c r="AP161" i="17" a="1"/>
  <c r="AP161" i="17" s="1"/>
  <c r="AU157" i="17"/>
  <c r="D170" i="16" s="1"/>
  <c r="AL157" i="17" a="1"/>
  <c r="AL157" i="17" s="1"/>
  <c r="AT143" i="17" a="1"/>
  <c r="AT143" i="17" s="1"/>
  <c r="AT139" i="17" a="1"/>
  <c r="AT139" i="17" s="1"/>
  <c r="AK138" i="17" a="1"/>
  <c r="AK138" i="17" s="1"/>
  <c r="AL138" i="17" a="1"/>
  <c r="AL138" i="17" s="1"/>
  <c r="AE138" i="17" a="1"/>
  <c r="AE138" i="17" s="1"/>
  <c r="AW138" i="17"/>
  <c r="AK137" i="17" a="1"/>
  <c r="AK137" i="17" s="1"/>
  <c r="AQ137" i="17" a="1"/>
  <c r="AQ137" i="17" s="1"/>
  <c r="AA137" i="17" a="1"/>
  <c r="AA137" i="17" s="1"/>
  <c r="AM137" i="17" a="1"/>
  <c r="AM137" i="17" s="1"/>
  <c r="AN137" i="17" a="1"/>
  <c r="AN137" i="17" s="1"/>
  <c r="AJ136" i="17" a="1"/>
  <c r="AJ136" i="17" s="1"/>
  <c r="AW134" i="17"/>
  <c r="AR133" i="17" a="1"/>
  <c r="AR133" i="17" s="1"/>
  <c r="AL133" i="17" a="1"/>
  <c r="AL133" i="17" s="1"/>
  <c r="AD133" i="17" a="1"/>
  <c r="AD133" i="17" s="1"/>
  <c r="AW133" i="17"/>
  <c r="AK132" i="17" a="1"/>
  <c r="AK132" i="17" s="1"/>
  <c r="AO131" i="17" a="1"/>
  <c r="AO131" i="17" s="1"/>
  <c r="AK131" i="17" a="1"/>
  <c r="AK131" i="17" s="1"/>
  <c r="AC130" i="17" a="1"/>
  <c r="AC130" i="17" s="1"/>
  <c r="AB128" i="17" a="1"/>
  <c r="AB128" i="17" s="1"/>
  <c r="AN127" i="17" a="1"/>
  <c r="AN127" i="17" s="1"/>
  <c r="AD125" i="17" a="1"/>
  <c r="AD125" i="17" s="1"/>
  <c r="AB124" i="17" a="1"/>
  <c r="AB124" i="17" s="1"/>
  <c r="AM155" i="17" a="1"/>
  <c r="AM155" i="17" s="1"/>
  <c r="AB190" i="17" a="1"/>
  <c r="AB190" i="17" s="1"/>
  <c r="AN190" i="17" a="1"/>
  <c r="AN190" i="17" s="1"/>
  <c r="AO190" i="17" a="1"/>
  <c r="AO190" i="17" s="1"/>
  <c r="AS190" i="17" a="1"/>
  <c r="AS190" i="17" s="1"/>
  <c r="AR113" i="17" a="1"/>
  <c r="AR113" i="17" s="1"/>
  <c r="AA113" i="17" a="1"/>
  <c r="AA113" i="17" s="1"/>
  <c r="AP104" i="17" a="1"/>
  <c r="AP104" i="17" s="1"/>
  <c r="AD99" i="17" a="1"/>
  <c r="AD99" i="17" s="1"/>
  <c r="AH97" i="17" a="1"/>
  <c r="AH97" i="17" s="1"/>
  <c r="AP95" i="17" a="1"/>
  <c r="AP95" i="17" s="1"/>
  <c r="AH93" i="17" a="1"/>
  <c r="AH93" i="17" s="1"/>
  <c r="AP151" i="17" a="1"/>
  <c r="AP151" i="17" s="1"/>
  <c r="AH149" i="17" a="1"/>
  <c r="AH149" i="17" s="1"/>
  <c r="AP147" i="17" a="1"/>
  <c r="AP147" i="17" s="1"/>
  <c r="AH145" i="17" a="1"/>
  <c r="AH145" i="17" s="1"/>
  <c r="AP143" i="17" a="1"/>
  <c r="AP143" i="17" s="1"/>
  <c r="AH141" i="17" a="1"/>
  <c r="AH141" i="17" s="1"/>
  <c r="AP139" i="17" a="1"/>
  <c r="AP139" i="17" s="1"/>
  <c r="AW135" i="17"/>
  <c r="AF134" i="17" a="1"/>
  <c r="AF134" i="17" s="1"/>
  <c r="AJ134" i="17" a="1"/>
  <c r="AJ134" i="17" s="1"/>
  <c r="AU133" i="17"/>
  <c r="D146" i="16" s="1"/>
  <c r="AH132" i="17" a="1"/>
  <c r="AH132" i="17" s="1"/>
  <c r="AP131" i="17" a="1"/>
  <c r="AP131" i="17" s="1"/>
  <c r="AU130" i="17"/>
  <c r="D143" i="16" s="1"/>
  <c r="AR130" i="17" a="1"/>
  <c r="AR130" i="17" s="1"/>
  <c r="AP130" i="17" a="1"/>
  <c r="AP130" i="17" s="1"/>
  <c r="AB130" i="17" a="1"/>
  <c r="AB130" i="17" s="1"/>
  <c r="AW130" i="17"/>
  <c r="AM130" i="17" a="1"/>
  <c r="AM130" i="17" s="1"/>
  <c r="AO130" i="17" a="1"/>
  <c r="AO130" i="17" s="1"/>
  <c r="AQ130" i="17" a="1"/>
  <c r="AQ130" i="17" s="1"/>
  <c r="AB129" i="17" a="1"/>
  <c r="AB129" i="17" s="1"/>
  <c r="AQ128" i="17" a="1"/>
  <c r="AQ128" i="17" s="1"/>
  <c r="AU128" i="17"/>
  <c r="D141" i="16" s="1"/>
  <c r="AW128" i="17"/>
  <c r="AK128" i="17" a="1"/>
  <c r="AK128" i="17" s="1"/>
  <c r="AA128" i="17" a="1"/>
  <c r="AA128" i="17" s="1"/>
  <c r="AE128" i="17" a="1"/>
  <c r="AE128" i="17" s="1"/>
  <c r="AF128" i="17" a="1"/>
  <c r="AF128" i="17" s="1"/>
  <c r="AL124" i="17" a="1"/>
  <c r="AL124" i="17" s="1"/>
  <c r="AM122" i="17" a="1"/>
  <c r="AM122" i="17" s="1"/>
  <c r="AB163" i="17" a="1"/>
  <c r="AB163" i="17" s="1"/>
  <c r="AN158" i="17" a="1"/>
  <c r="AN158" i="17" s="1"/>
  <c r="AQ157" i="17" a="1"/>
  <c r="AQ157" i="17" s="1"/>
  <c r="AJ157" i="17" a="1"/>
  <c r="AJ157" i="17" s="1"/>
  <c r="AR156" i="17" a="1"/>
  <c r="AR156" i="17" s="1"/>
  <c r="AB156" i="17" a="1"/>
  <c r="AB156" i="17" s="1"/>
  <c r="AO151" i="17" a="1"/>
  <c r="AO151" i="17" s="1"/>
  <c r="AG149" i="17" a="1"/>
  <c r="AG149" i="17" s="1"/>
  <c r="AO147" i="17" a="1"/>
  <c r="AO147" i="17" s="1"/>
  <c r="AB145" i="17" a="1"/>
  <c r="AB145" i="17" s="1"/>
  <c r="AG145" i="17" a="1"/>
  <c r="AG145" i="17" s="1"/>
  <c r="AS143" i="17" a="1"/>
  <c r="AS143" i="17" s="1"/>
  <c r="AO143" i="17" a="1"/>
  <c r="AO143" i="17" s="1"/>
  <c r="AB141" i="17" a="1"/>
  <c r="AB141" i="17" s="1"/>
  <c r="AG141" i="17" a="1"/>
  <c r="AG141" i="17" s="1"/>
  <c r="AS139" i="17" a="1"/>
  <c r="AS139" i="17" s="1"/>
  <c r="AO139" i="17" a="1"/>
  <c r="AO139" i="17" s="1"/>
  <c r="AP138" i="17" a="1"/>
  <c r="AP138" i="17" s="1"/>
  <c r="AW137" i="17"/>
  <c r="AW136" i="17"/>
  <c r="AH136" i="17" a="1"/>
  <c r="AH136" i="17" s="1"/>
  <c r="AH135" i="17" a="1"/>
  <c r="AH135" i="17" s="1"/>
  <c r="AU134" i="17"/>
  <c r="D147" i="16" s="1"/>
  <c r="AI134" i="17" a="1"/>
  <c r="AI134" i="17" s="1"/>
  <c r="AI132" i="17" a="1"/>
  <c r="AI132" i="17" s="1"/>
  <c r="AN131" i="17" a="1"/>
  <c r="AN131" i="17" s="1"/>
  <c r="AQ129" i="17" a="1"/>
  <c r="AQ129" i="17" s="1"/>
  <c r="AH129" i="17" a="1"/>
  <c r="AH129" i="17" s="1"/>
  <c r="AP128" i="17" a="1"/>
  <c r="AP128" i="17" s="1"/>
  <c r="AR125" i="17" a="1"/>
  <c r="AR125" i="17" s="1"/>
  <c r="AQ125" i="17" a="1"/>
  <c r="AQ125" i="17" s="1"/>
  <c r="AM123" i="17" a="1"/>
  <c r="AM123" i="17" s="1"/>
  <c r="AQ163" i="17" a="1"/>
  <c r="AQ163" i="17" s="1"/>
  <c r="AW163" i="17"/>
  <c r="AU163" i="17"/>
  <c r="D176" i="16" s="1"/>
  <c r="AE163" i="17" a="1"/>
  <c r="AE163" i="17" s="1"/>
  <c r="AO163" i="17" a="1"/>
  <c r="AO163" i="17" s="1"/>
  <c r="AT163" i="17" a="1"/>
  <c r="AT163" i="17" s="1"/>
  <c r="AA163" i="17" a="1"/>
  <c r="AA163" i="17" s="1"/>
  <c r="AD163" i="17" a="1"/>
  <c r="AD163" i="17" s="1"/>
  <c r="AR163" i="17" a="1"/>
  <c r="AR163" i="17" s="1"/>
  <c r="AM161" i="17" a="1"/>
  <c r="AM161" i="17" s="1"/>
  <c r="AW156" i="17"/>
  <c r="AO156" i="17" a="1"/>
  <c r="AO156" i="17" s="1"/>
  <c r="AA156" i="17" a="1"/>
  <c r="AA156" i="17" s="1"/>
  <c r="AM156" i="17" a="1"/>
  <c r="AM156" i="17" s="1"/>
  <c r="AT156" i="17" a="1"/>
  <c r="AT156" i="17" s="1"/>
  <c r="AD156" i="17" a="1"/>
  <c r="AD156" i="17" s="1"/>
  <c r="AU156" i="17"/>
  <c r="D169" i="16" s="1"/>
  <c r="AE156" i="17" a="1"/>
  <c r="AE156" i="17" s="1"/>
  <c r="AG156" i="17" a="1"/>
  <c r="AG156" i="17" s="1"/>
  <c r="AH156" i="17" a="1"/>
  <c r="AH156" i="17" s="1"/>
  <c r="AI156" i="17" a="1"/>
  <c r="AI156" i="17" s="1"/>
  <c r="AL156" i="17" a="1"/>
  <c r="AL156" i="17" s="1"/>
  <c r="AH110" i="17" a="1"/>
  <c r="AH110" i="17" s="1"/>
  <c r="AP108" i="17" a="1"/>
  <c r="AP108" i="17" s="1"/>
  <c r="AH106" i="17" a="1"/>
  <c r="AH106" i="17" s="1"/>
  <c r="AU103" i="17"/>
  <c r="D112" i="16" s="1"/>
  <c r="AG103" i="17" a="1"/>
  <c r="AG103" i="17" s="1"/>
  <c r="AH99" i="17" a="1"/>
  <c r="AH99" i="17" s="1"/>
  <c r="AO98" i="17" a="1"/>
  <c r="AO98" i="17" s="1"/>
  <c r="AW97" i="17"/>
  <c r="AA97" i="17" a="1"/>
  <c r="AA97" i="17" s="1"/>
  <c r="AG134" i="17" a="1"/>
  <c r="AG134" i="17" s="1"/>
  <c r="AP133" i="17" a="1"/>
  <c r="AP133" i="17" s="1"/>
  <c r="AN128" i="17" a="1"/>
  <c r="AN128" i="17" s="1"/>
  <c r="AU124" i="17"/>
  <c r="D137" i="16" s="1"/>
  <c r="AF122" i="17" a="1"/>
  <c r="AF122" i="17" s="1"/>
  <c r="AH160" i="17" a="1"/>
  <c r="AH160" i="17" s="1"/>
  <c r="AW159" i="17"/>
  <c r="AE159" i="17" a="1"/>
  <c r="AE159" i="17" s="1"/>
  <c r="AO159" i="17" a="1"/>
  <c r="AO159" i="17" s="1"/>
  <c r="AI159" i="17" a="1"/>
  <c r="AI159" i="17" s="1"/>
  <c r="AJ159" i="17" a="1"/>
  <c r="AJ159" i="17" s="1"/>
  <c r="AT159" i="17" a="1"/>
  <c r="AT159" i="17" s="1"/>
  <c r="AA159" i="17" a="1"/>
  <c r="AA159" i="17" s="1"/>
  <c r="AP159" i="17" a="1"/>
  <c r="AP159" i="17" s="1"/>
  <c r="AB159" i="17" a="1"/>
  <c r="AB159" i="17" s="1"/>
  <c r="AR159" i="17" a="1"/>
  <c r="AR159" i="17" s="1"/>
  <c r="AU159" i="17"/>
  <c r="D172" i="16" s="1"/>
  <c r="AD157" i="17" a="1"/>
  <c r="AD157" i="17" s="1"/>
  <c r="AG157" i="17" a="1"/>
  <c r="AG157" i="17" s="1"/>
  <c r="AA157" i="17" a="1"/>
  <c r="AA157" i="17" s="1"/>
  <c r="AP181" i="17" a="1"/>
  <c r="AP181" i="17" s="1"/>
  <c r="AI181" i="17" a="1"/>
  <c r="AI181" i="17" s="1"/>
  <c r="AF181" i="17" a="1"/>
  <c r="AF181" i="17" s="1"/>
  <c r="AW181" i="17"/>
  <c r="AK181" i="17" a="1"/>
  <c r="AK181" i="17" s="1"/>
  <c r="AO181" i="17" a="1"/>
  <c r="AO181" i="17" s="1"/>
  <c r="AA181" i="17" a="1"/>
  <c r="AA181" i="17" s="1"/>
  <c r="AQ181" i="17" a="1"/>
  <c r="AQ181" i="17" s="1"/>
  <c r="AB181" i="17" a="1"/>
  <c r="AB181" i="17" s="1"/>
  <c r="AE181" i="17" a="1"/>
  <c r="AE181" i="17" s="1"/>
  <c r="AJ181" i="17" a="1"/>
  <c r="AJ181" i="17" s="1"/>
  <c r="AM181" i="17" a="1"/>
  <c r="AM181" i="17" s="1"/>
  <c r="AU181" i="17"/>
  <c r="D198" i="16" s="1"/>
  <c r="AP102" i="17" a="1"/>
  <c r="AP102" i="17" s="1"/>
  <c r="AP100" i="17" a="1"/>
  <c r="AP100" i="17" s="1"/>
  <c r="AL99" i="17" a="1"/>
  <c r="AL99" i="17" s="1"/>
  <c r="AG99" i="17" a="1"/>
  <c r="AG99" i="17" s="1"/>
  <c r="AH96" i="17" a="1"/>
  <c r="AH96" i="17" s="1"/>
  <c r="AP94" i="17" a="1"/>
  <c r="AP94" i="17" s="1"/>
  <c r="AH92" i="17" a="1"/>
  <c r="AH92" i="17" s="1"/>
  <c r="AP150" i="17" a="1"/>
  <c r="AP150" i="17" s="1"/>
  <c r="AH148" i="17" a="1"/>
  <c r="AH148" i="17" s="1"/>
  <c r="AP146" i="17" a="1"/>
  <c r="AP146" i="17" s="1"/>
  <c r="AH144" i="17" a="1"/>
  <c r="AH144" i="17" s="1"/>
  <c r="AP142" i="17" a="1"/>
  <c r="AP142" i="17" s="1"/>
  <c r="AH140" i="17" a="1"/>
  <c r="AH140" i="17" s="1"/>
  <c r="AE139" i="17" a="1"/>
  <c r="AE139" i="17" s="1"/>
  <c r="AH138" i="17" a="1"/>
  <c r="AH138" i="17" s="1"/>
  <c r="AL137" i="17" a="1"/>
  <c r="AL137" i="17" s="1"/>
  <c r="AS135" i="17" a="1"/>
  <c r="AS135" i="17" s="1"/>
  <c r="AF135" i="17" a="1"/>
  <c r="AF135" i="17" s="1"/>
  <c r="AK135" i="17" a="1"/>
  <c r="AK135" i="17" s="1"/>
  <c r="AC134" i="17" a="1"/>
  <c r="AC134" i="17" s="1"/>
  <c r="AL131" i="17" a="1"/>
  <c r="AL131" i="17" s="1"/>
  <c r="AN130" i="17" a="1"/>
  <c r="AN130" i="17" s="1"/>
  <c r="AP129" i="17" a="1"/>
  <c r="AP129" i="17" s="1"/>
  <c r="AN129" i="17" a="1"/>
  <c r="AN129" i="17" s="1"/>
  <c r="AS128" i="17" a="1"/>
  <c r="AS128" i="17" s="1"/>
  <c r="AT126" i="17" a="1"/>
  <c r="AT126" i="17" s="1"/>
  <c r="AE122" i="17" a="1"/>
  <c r="AE122" i="17" s="1"/>
  <c r="AN163" i="17" a="1"/>
  <c r="AN163" i="17" s="1"/>
  <c r="AQ161" i="17" a="1"/>
  <c r="AQ161" i="17" s="1"/>
  <c r="AJ161" i="17" a="1"/>
  <c r="AJ161" i="17" s="1"/>
  <c r="AG160" i="17" a="1"/>
  <c r="AG160" i="17" s="1"/>
  <c r="AG92" i="17" a="1"/>
  <c r="AG92" i="17" s="1"/>
  <c r="AO150" i="17" a="1"/>
  <c r="AO150" i="17" s="1"/>
  <c r="AG148" i="17" a="1"/>
  <c r="AG148" i="17" s="1"/>
  <c r="AO146" i="17" a="1"/>
  <c r="AO146" i="17" s="1"/>
  <c r="AG144" i="17" a="1"/>
  <c r="AG144" i="17" s="1"/>
  <c r="AQ143" i="17" a="1"/>
  <c r="AQ143" i="17" s="1"/>
  <c r="AD143" i="17" a="1"/>
  <c r="AD143" i="17" s="1"/>
  <c r="AO142" i="17" a="1"/>
  <c r="AO142" i="17" s="1"/>
  <c r="AG140" i="17" a="1"/>
  <c r="AG140" i="17" s="1"/>
  <c r="AQ139" i="17" a="1"/>
  <c r="AQ139" i="17" s="1"/>
  <c r="AD139" i="17" a="1"/>
  <c r="AD139" i="17" s="1"/>
  <c r="AG137" i="17" a="1"/>
  <c r="AG137" i="17" s="1"/>
  <c r="AF136" i="17" a="1"/>
  <c r="AF136" i="17" s="1"/>
  <c r="AJ135" i="17" a="1"/>
  <c r="AJ135" i="17" s="1"/>
  <c r="AN133" i="17" a="1"/>
  <c r="AN133" i="17" s="1"/>
  <c r="AS126" i="17" a="1"/>
  <c r="AS126" i="17" s="1"/>
  <c r="AC126" i="17" a="1"/>
  <c r="AC126" i="17" s="1"/>
  <c r="AN125" i="17" a="1"/>
  <c r="AN125" i="17" s="1"/>
  <c r="AG161" i="17" a="1"/>
  <c r="AG161" i="17" s="1"/>
  <c r="AB157" i="17" a="1"/>
  <c r="AB157" i="17" s="1"/>
  <c r="AB186" i="17" a="1"/>
  <c r="AB186" i="17" s="1"/>
  <c r="AJ186" i="17" a="1"/>
  <c r="AJ186" i="17" s="1"/>
  <c r="AM186" i="17" a="1"/>
  <c r="AM186" i="17" s="1"/>
  <c r="AW186" i="17"/>
  <c r="AP105" i="17" a="1"/>
  <c r="AP105" i="17" s="1"/>
  <c r="AG101" i="17" a="1"/>
  <c r="AG101" i="17" s="1"/>
  <c r="AF96" i="17" a="1"/>
  <c r="AF96" i="17" s="1"/>
  <c r="AN94" i="17" a="1"/>
  <c r="AN94" i="17" s="1"/>
  <c r="AW93" i="17"/>
  <c r="AF92" i="17" a="1"/>
  <c r="AF92" i="17" s="1"/>
  <c r="AN150" i="17" a="1"/>
  <c r="AN150" i="17" s="1"/>
  <c r="AW149" i="17"/>
  <c r="AF148" i="17" a="1"/>
  <c r="AF148" i="17" s="1"/>
  <c r="AN146" i="17" a="1"/>
  <c r="AN146" i="17" s="1"/>
  <c r="AW145" i="17"/>
  <c r="AF144" i="17" a="1"/>
  <c r="AF144" i="17" s="1"/>
  <c r="AN142" i="17" a="1"/>
  <c r="AN142" i="17" s="1"/>
  <c r="AW141" i="17"/>
  <c r="AF140" i="17" a="1"/>
  <c r="AF140" i="17" s="1"/>
  <c r="AI136" i="17" a="1"/>
  <c r="AI136" i="17" s="1"/>
  <c r="AE135" i="17" a="1"/>
  <c r="AE135" i="17" s="1"/>
  <c r="AI135" i="17" a="1"/>
  <c r="AI135" i="17" s="1"/>
  <c r="AP134" i="17" a="1"/>
  <c r="AP134" i="17" s="1"/>
  <c r="AJ133" i="17" a="1"/>
  <c r="AJ133" i="17" s="1"/>
  <c r="AJ131" i="17" a="1"/>
  <c r="AJ131" i="17" s="1"/>
  <c r="AK130" i="17" a="1"/>
  <c r="AK130" i="17" s="1"/>
  <c r="AL130" i="17" a="1"/>
  <c r="AL130" i="17" s="1"/>
  <c r="AO129" i="17" a="1"/>
  <c r="AO129" i="17" s="1"/>
  <c r="AL129" i="17" a="1"/>
  <c r="AL129" i="17" s="1"/>
  <c r="AR128" i="17" a="1"/>
  <c r="AR128" i="17" s="1"/>
  <c r="AR126" i="17" a="1"/>
  <c r="AR126" i="17" s="1"/>
  <c r="AB126" i="17" a="1"/>
  <c r="AB126" i="17" s="1"/>
  <c r="AM125" i="17" a="1"/>
  <c r="AM125" i="17" s="1"/>
  <c r="AG123" i="17" a="1"/>
  <c r="AG123" i="17" s="1"/>
  <c r="AH123" i="17" a="1"/>
  <c r="AH123" i="17" s="1"/>
  <c r="AS122" i="17" a="1"/>
  <c r="AS122" i="17" s="1"/>
  <c r="AC122" i="17" a="1"/>
  <c r="AC122" i="17" s="1"/>
  <c r="AH161" i="17" a="1"/>
  <c r="AH161" i="17" s="1"/>
  <c r="AE160" i="17" a="1"/>
  <c r="AE160" i="17" s="1"/>
  <c r="AD160" i="17" a="1"/>
  <c r="AD160" i="17" s="1"/>
  <c r="AU160" i="17"/>
  <c r="D173" i="16" s="1"/>
  <c r="AM160" i="17" a="1"/>
  <c r="AM160" i="17" s="1"/>
  <c r="AF155" i="17" a="1"/>
  <c r="AF155" i="17" s="1"/>
  <c r="AR138" i="17" a="1"/>
  <c r="AR138" i="17" s="1"/>
  <c r="AE137" i="17" a="1"/>
  <c r="AE137" i="17" s="1"/>
  <c r="AP136" i="17" a="1"/>
  <c r="AP136" i="17" s="1"/>
  <c r="AE136" i="17" a="1"/>
  <c r="AE136" i="17" s="1"/>
  <c r="AS134" i="17" a="1"/>
  <c r="AS134" i="17" s="1"/>
  <c r="AS132" i="17" a="1"/>
  <c r="AS132" i="17" s="1"/>
  <c r="AC132" i="17" a="1"/>
  <c r="AC132" i="17" s="1"/>
  <c r="AI131" i="17" a="1"/>
  <c r="AI131" i="17" s="1"/>
  <c r="AA131" i="17" a="1"/>
  <c r="AA131" i="17" s="1"/>
  <c r="AO128" i="17" a="1"/>
  <c r="AO128" i="17" s="1"/>
  <c r="AW126" i="17"/>
  <c r="AP126" i="17" a="1"/>
  <c r="AP126" i="17" s="1"/>
  <c r="AM126" i="17" a="1"/>
  <c r="AM126" i="17" s="1"/>
  <c r="AA126" i="17" a="1"/>
  <c r="AA126" i="17" s="1"/>
  <c r="AO126" i="17" a="1"/>
  <c r="AO126" i="17" s="1"/>
  <c r="AD126" i="17" a="1"/>
  <c r="AD126" i="17" s="1"/>
  <c r="AE126" i="17" a="1"/>
  <c r="AE126" i="17" s="1"/>
  <c r="AI126" i="17" a="1"/>
  <c r="AI126" i="17" s="1"/>
  <c r="AU126" i="17"/>
  <c r="D139" i="16" s="1"/>
  <c r="AB122" i="17" a="1"/>
  <c r="AB122" i="17" s="1"/>
  <c r="AH122" i="17" a="1"/>
  <c r="AH122" i="17" s="1"/>
  <c r="AU122" i="17"/>
  <c r="D135" i="16" s="1"/>
  <c r="AI122" i="17" a="1"/>
  <c r="AI122" i="17" s="1"/>
  <c r="AE155" i="17" a="1"/>
  <c r="AE155" i="17" s="1"/>
  <c r="AG155" i="17" a="1"/>
  <c r="AG155" i="17" s="1"/>
  <c r="AJ155" i="17" a="1"/>
  <c r="AJ155" i="17" s="1"/>
  <c r="AR155" i="17" a="1"/>
  <c r="AR155" i="17" s="1"/>
  <c r="AH104" i="17" a="1"/>
  <c r="AH104" i="17" s="1"/>
  <c r="AP97" i="17" a="1"/>
  <c r="AP97" i="17" s="1"/>
  <c r="AH95" i="17" a="1"/>
  <c r="AH95" i="17" s="1"/>
  <c r="AP93" i="17" a="1"/>
  <c r="AP93" i="17" s="1"/>
  <c r="AH151" i="17" a="1"/>
  <c r="AH151" i="17" s="1"/>
  <c r="AP149" i="17" a="1"/>
  <c r="AP149" i="17" s="1"/>
  <c r="AH147" i="17" a="1"/>
  <c r="AH147" i="17" s="1"/>
  <c r="AP145" i="17" a="1"/>
  <c r="AP145" i="17" s="1"/>
  <c r="AH143" i="17" a="1"/>
  <c r="AH143" i="17" s="1"/>
  <c r="AP141" i="17" a="1"/>
  <c r="AP141" i="17" s="1"/>
  <c r="AH139" i="17" a="1"/>
  <c r="AH139" i="17" s="1"/>
  <c r="AO135" i="17" a="1"/>
  <c r="AO135" i="17" s="1"/>
  <c r="AR134" i="17" a="1"/>
  <c r="AR134" i="17" s="1"/>
  <c r="AB132" i="17" a="1"/>
  <c r="AB132" i="17" s="1"/>
  <c r="AE131" i="17" a="1"/>
  <c r="AE131" i="17" s="1"/>
  <c r="AH131" i="17" a="1"/>
  <c r="AH131" i="17" s="1"/>
  <c r="AJ130" i="17" a="1"/>
  <c r="AJ130" i="17" s="1"/>
  <c r="AJ129" i="17" a="1"/>
  <c r="AJ129" i="17" s="1"/>
  <c r="AT125" i="17" a="1"/>
  <c r="AT125" i="17" s="1"/>
  <c r="AK125" i="17" a="1"/>
  <c r="AK125" i="17" s="1"/>
  <c r="AJ156" i="17" a="1"/>
  <c r="AJ156" i="17" s="1"/>
  <c r="AL192" i="17" a="1"/>
  <c r="AL192" i="17" s="1"/>
  <c r="AB192" i="17" a="1"/>
  <c r="AB192" i="17" s="1"/>
  <c r="AG192" i="17" a="1"/>
  <c r="AG192" i="17" s="1"/>
  <c r="AH192" i="17" a="1"/>
  <c r="AH192" i="17" s="1"/>
  <c r="AI192" i="17" a="1"/>
  <c r="AI192" i="17" s="1"/>
  <c r="AG104" i="17" a="1"/>
  <c r="AG104" i="17" s="1"/>
  <c r="AO97" i="17" a="1"/>
  <c r="AO97" i="17" s="1"/>
  <c r="AG95" i="17" a="1"/>
  <c r="AG95" i="17" s="1"/>
  <c r="AS93" i="17" a="1"/>
  <c r="AS93" i="17" s="1"/>
  <c r="AO93" i="17" a="1"/>
  <c r="AO93" i="17" s="1"/>
  <c r="AG151" i="17" a="1"/>
  <c r="AG151" i="17" s="1"/>
  <c r="AS149" i="17" a="1"/>
  <c r="AS149" i="17" s="1"/>
  <c r="AO149" i="17" a="1"/>
  <c r="AO149" i="17" s="1"/>
  <c r="AG147" i="17" a="1"/>
  <c r="AG147" i="17" s="1"/>
  <c r="AS145" i="17" a="1"/>
  <c r="AS145" i="17" s="1"/>
  <c r="AO145" i="17" a="1"/>
  <c r="AO145" i="17" s="1"/>
  <c r="AM143" i="17" a="1"/>
  <c r="AM143" i="17" s="1"/>
  <c r="AB143" i="17" a="1"/>
  <c r="AB143" i="17" s="1"/>
  <c r="AG143" i="17" a="1"/>
  <c r="AG143" i="17" s="1"/>
  <c r="AS141" i="17" a="1"/>
  <c r="AS141" i="17" s="1"/>
  <c r="AO141" i="17" a="1"/>
  <c r="AO141" i="17" s="1"/>
  <c r="AB139" i="17" a="1"/>
  <c r="AB139" i="17" s="1"/>
  <c r="AG139" i="17" a="1"/>
  <c r="AG139" i="17" s="1"/>
  <c r="AP137" i="17" a="1"/>
  <c r="AP137" i="17" s="1"/>
  <c r="AO136" i="17" a="1"/>
  <c r="AO136" i="17" s="1"/>
  <c r="AQ134" i="17" a="1"/>
  <c r="AQ134" i="17" s="1"/>
  <c r="AA134" i="17" a="1"/>
  <c r="AA134" i="17" s="1"/>
  <c r="AE134" i="17" a="1"/>
  <c r="AE134" i="17" s="1"/>
  <c r="AO134" i="17" a="1"/>
  <c r="AO134" i="17" s="1"/>
  <c r="AB134" i="17" a="1"/>
  <c r="AB134" i="17" s="1"/>
  <c r="AQ132" i="17" a="1"/>
  <c r="AQ132" i="17" s="1"/>
  <c r="AA132" i="17" a="1"/>
  <c r="AA132" i="17" s="1"/>
  <c r="AL132" i="17" a="1"/>
  <c r="AL132" i="17" s="1"/>
  <c r="AU132" i="17"/>
  <c r="D145" i="16" s="1"/>
  <c r="AW132" i="17"/>
  <c r="AF132" i="17" a="1"/>
  <c r="AF132" i="17" s="1"/>
  <c r="AG129" i="17" a="1"/>
  <c r="AG129" i="17" s="1"/>
  <c r="AI129" i="17" a="1"/>
  <c r="AI129" i="17" s="1"/>
  <c r="AJ125" i="17" a="1"/>
  <c r="AJ125" i="17" s="1"/>
  <c r="AH124" i="17" a="1"/>
  <c r="AH124" i="17" s="1"/>
  <c r="AG158" i="17" a="1"/>
  <c r="AG158" i="17" s="1"/>
  <c r="AF157" i="17" a="1"/>
  <c r="AF157" i="17" s="1"/>
  <c r="AD155" i="17" a="1"/>
  <c r="AD155" i="17" s="1"/>
  <c r="AQ152" i="17" a="1"/>
  <c r="AQ152" i="17" s="1"/>
  <c r="AQ190" i="17" a="1"/>
  <c r="AQ190" i="17" s="1"/>
  <c r="AW190" i="17"/>
  <c r="AA190" i="17" a="1"/>
  <c r="AA190" i="17" s="1"/>
  <c r="AK190" i="17" a="1"/>
  <c r="AK190" i="17" s="1"/>
  <c r="AE190" i="17" a="1"/>
  <c r="AE190" i="17" s="1"/>
  <c r="AU190" i="17"/>
  <c r="D207" i="16" s="1"/>
  <c r="AI190" i="17" a="1"/>
  <c r="AI190" i="17" s="1"/>
  <c r="AJ190" i="17" a="1"/>
  <c r="AJ190" i="17" s="1"/>
  <c r="AM129" i="17" a="1"/>
  <c r="AM129" i="17" s="1"/>
  <c r="AC129" i="17" a="1"/>
  <c r="AC129" i="17" s="1"/>
  <c r="AM128" i="17" a="1"/>
  <c r="AM128" i="17" s="1"/>
  <c r="AR124" i="17" a="1"/>
  <c r="AR124" i="17" s="1"/>
  <c r="AS123" i="17" a="1"/>
  <c r="AS123" i="17" s="1"/>
  <c r="AC123" i="17" a="1"/>
  <c r="AC123" i="17" s="1"/>
  <c r="AQ122" i="17" a="1"/>
  <c r="AQ122" i="17" s="1"/>
  <c r="AW122" i="17"/>
  <c r="AT122" i="17" a="1"/>
  <c r="AT122" i="17" s="1"/>
  <c r="AO122" i="17" a="1"/>
  <c r="AO122" i="17" s="1"/>
  <c r="AL163" i="17" a="1"/>
  <c r="AL163" i="17" s="1"/>
  <c r="AT162" i="17" a="1"/>
  <c r="AT162" i="17" s="1"/>
  <c r="AD162" i="17" a="1"/>
  <c r="AD162" i="17" s="1"/>
  <c r="AS160" i="17" a="1"/>
  <c r="AS160" i="17" s="1"/>
  <c r="AC160" i="17" a="1"/>
  <c r="AC160" i="17" s="1"/>
  <c r="AN159" i="17" a="1"/>
  <c r="AN159" i="17" s="1"/>
  <c r="AT157" i="17" a="1"/>
  <c r="AT157" i="17" s="1"/>
  <c r="AS155" i="17" a="1"/>
  <c r="AS155" i="17" s="1"/>
  <c r="AC155" i="17" a="1"/>
  <c r="AC155" i="17" s="1"/>
  <c r="AG154" i="17" a="1"/>
  <c r="AG154" i="17" s="1"/>
  <c r="AL153" i="17" a="1"/>
  <c r="AL153" i="17" s="1"/>
  <c r="AH191" i="17" a="1"/>
  <c r="AH191" i="17" s="1"/>
  <c r="AI191" i="17" a="1"/>
  <c r="AI191" i="17" s="1"/>
  <c r="AK191" i="17" a="1"/>
  <c r="AK191" i="17" s="1"/>
  <c r="AQ191" i="17" a="1"/>
  <c r="AQ191" i="17" s="1"/>
  <c r="AP190" i="17" a="1"/>
  <c r="AP190" i="17" s="1"/>
  <c r="AB188" i="17" a="1"/>
  <c r="AB188" i="17" s="1"/>
  <c r="AQ138" i="17" a="1"/>
  <c r="AQ138" i="17" s="1"/>
  <c r="AA138" i="17" a="1"/>
  <c r="AA138" i="17" s="1"/>
  <c r="AU131" i="17"/>
  <c r="D144" i="16" s="1"/>
  <c r="AW129" i="17"/>
  <c r="AL128" i="17" a="1"/>
  <c r="AL128" i="17" s="1"/>
  <c r="AG124" i="17" a="1"/>
  <c r="AG124" i="17" s="1"/>
  <c r="AB123" i="17" a="1"/>
  <c r="AB123" i="17" s="1"/>
  <c r="AP122" i="17" a="1"/>
  <c r="AP122" i="17" s="1"/>
  <c r="AO157" i="17" a="1"/>
  <c r="AO157" i="17" s="1"/>
  <c r="AH154" i="17" a="1"/>
  <c r="AH154" i="17" s="1"/>
  <c r="AB191" i="17" a="1"/>
  <c r="AB191" i="17" s="1"/>
  <c r="AQ133" i="17" a="1"/>
  <c r="AQ133" i="17" s="1"/>
  <c r="AA133" i="17" a="1"/>
  <c r="AA133" i="17" s="1"/>
  <c r="AL127" i="17" a="1"/>
  <c r="AL127" i="17" s="1"/>
  <c r="AE125" i="17" a="1"/>
  <c r="AE125" i="17" s="1"/>
  <c r="AO124" i="17" a="1"/>
  <c r="AO124" i="17" s="1"/>
  <c r="AF124" i="17" a="1"/>
  <c r="AF124" i="17" s="1"/>
  <c r="AW123" i="17"/>
  <c r="AE123" i="17" a="1"/>
  <c r="AE123" i="17" s="1"/>
  <c r="AO123" i="17" a="1"/>
  <c r="AO123" i="17" s="1"/>
  <c r="AT123" i="17" a="1"/>
  <c r="AT123" i="17" s="1"/>
  <c r="AA123" i="17" a="1"/>
  <c r="AA123" i="17" s="1"/>
  <c r="AU123" i="17"/>
  <c r="D136" i="16" s="1"/>
  <c r="AJ163" i="17" a="1"/>
  <c r="AJ163" i="17" s="1"/>
  <c r="AR162" i="17" a="1"/>
  <c r="AR162" i="17" s="1"/>
  <c r="AL160" i="17" a="1"/>
  <c r="AL160" i="17" s="1"/>
  <c r="AW160" i="17"/>
  <c r="AI160" i="17" a="1"/>
  <c r="AI160" i="17" s="1"/>
  <c r="AO160" i="17" a="1"/>
  <c r="AO160" i="17" s="1"/>
  <c r="AB158" i="17" a="1"/>
  <c r="AB158" i="17" s="1"/>
  <c r="AK156" i="17" a="1"/>
  <c r="AK156" i="17" s="1"/>
  <c r="AQ155" i="17" a="1"/>
  <c r="AQ155" i="17" s="1"/>
  <c r="AO155" i="17" a="1"/>
  <c r="AO155" i="17" s="1"/>
  <c r="AF129" i="17" a="1"/>
  <c r="AF129" i="17" s="1"/>
  <c r="AK126" i="17" a="1"/>
  <c r="AK126" i="17" s="1"/>
  <c r="AQ162" i="17" a="1"/>
  <c r="AQ162" i="17" s="1"/>
  <c r="AB162" i="17" a="1"/>
  <c r="AB162" i="17" s="1"/>
  <c r="AP160" i="17" a="1"/>
  <c r="AP160" i="17" s="1"/>
  <c r="AK159" i="17" a="1"/>
  <c r="AK159" i="17" s="1"/>
  <c r="AF158" i="17" a="1"/>
  <c r="AF158" i="17" s="1"/>
  <c r="AG153" i="17" a="1"/>
  <c r="AG153" i="17" s="1"/>
  <c r="AJ153" i="17" a="1"/>
  <c r="AJ153" i="17" s="1"/>
  <c r="AG184" i="17" a="1"/>
  <c r="AG184" i="17" s="1"/>
  <c r="AE184" i="17" a="1"/>
  <c r="AE184" i="17" s="1"/>
  <c r="AS184" i="17" a="1"/>
  <c r="AS184" i="17" s="1"/>
  <c r="AF184" i="17" a="1"/>
  <c r="AF184" i="17" s="1"/>
  <c r="AT184" i="17" a="1"/>
  <c r="AT184" i="17" s="1"/>
  <c r="AJ184" i="17" a="1"/>
  <c r="AJ184" i="17" s="1"/>
  <c r="AK184" i="17" a="1"/>
  <c r="AK184" i="17" s="1"/>
  <c r="AO184" i="17" a="1"/>
  <c r="AO184" i="17" s="1"/>
  <c r="AP184" i="17" a="1"/>
  <c r="AP184" i="17" s="1"/>
  <c r="AU184" i="17"/>
  <c r="D201" i="16" s="1"/>
  <c r="AV184" i="17"/>
  <c r="AW184" i="17"/>
  <c r="AB184" i="17" a="1"/>
  <c r="AB184" i="17" s="1"/>
  <c r="AO133" i="17" a="1"/>
  <c r="AO133" i="17" s="1"/>
  <c r="AA129" i="17" a="1"/>
  <c r="AA129" i="17" s="1"/>
  <c r="AJ127" i="17" a="1"/>
  <c r="AJ127" i="17" s="1"/>
  <c r="AP125" i="17" a="1"/>
  <c r="AP125" i="17" s="1"/>
  <c r="AI123" i="17" a="1"/>
  <c r="AI123" i="17" s="1"/>
  <c r="AF162" i="17" a="1"/>
  <c r="AF162" i="17" s="1"/>
  <c r="AJ160" i="17" a="1"/>
  <c r="AJ160" i="17" s="1"/>
  <c r="AQ158" i="17" a="1"/>
  <c r="AQ158" i="17" s="1"/>
  <c r="AA158" i="17" a="1"/>
  <c r="AA158" i="17" s="1"/>
  <c r="AE158" i="17" a="1"/>
  <c r="AE158" i="17" s="1"/>
  <c r="AR157" i="17" a="1"/>
  <c r="AR157" i="17" s="1"/>
  <c r="AE154" i="17" a="1"/>
  <c r="AE154" i="17" s="1"/>
  <c r="AI193" i="17" a="1"/>
  <c r="AI193" i="17" s="1"/>
  <c r="AD184" i="17" a="1"/>
  <c r="AD184" i="17" s="1"/>
  <c r="AA184" i="17" a="1"/>
  <c r="AA184" i="17" s="1"/>
  <c r="AS124" i="17" a="1"/>
  <c r="AS124" i="17" s="1"/>
  <c r="AC124" i="17" a="1"/>
  <c r="AC124" i="17" s="1"/>
  <c r="AN123" i="17" a="1"/>
  <c r="AN123" i="17" s="1"/>
  <c r="AW161" i="17"/>
  <c r="AO161" i="17" a="1"/>
  <c r="AO161" i="17" s="1"/>
  <c r="AT161" i="17" a="1"/>
  <c r="AT161" i="17" s="1"/>
  <c r="AA161" i="17" a="1"/>
  <c r="AA161" i="17" s="1"/>
  <c r="AU161" i="17"/>
  <c r="D174" i="16" s="1"/>
  <c r="AN160" i="17" a="1"/>
  <c r="AN160" i="17" s="1"/>
  <c r="AD158" i="17" a="1"/>
  <c r="AD158" i="17" s="1"/>
  <c r="AN155" i="17" a="1"/>
  <c r="AN155" i="17" s="1"/>
  <c r="AH193" i="17" a="1"/>
  <c r="AH193" i="17" s="1"/>
  <c r="AL188" i="17" a="1"/>
  <c r="AL188" i="17" s="1"/>
  <c r="AQ188" i="17" a="1"/>
  <c r="AQ188" i="17" s="1"/>
  <c r="AS188" i="17" a="1"/>
  <c r="AS188" i="17" s="1"/>
  <c r="AG188" i="17" a="1"/>
  <c r="AG188" i="17" s="1"/>
  <c r="AI137" i="17" a="1"/>
  <c r="AI137" i="17" s="1"/>
  <c r="AS129" i="17" a="1"/>
  <c r="AS129" i="17" s="1"/>
  <c r="AH126" i="17" a="1"/>
  <c r="AH126" i="17" s="1"/>
  <c r="AK122" i="17" a="1"/>
  <c r="AK122" i="17" s="1"/>
  <c r="AL161" i="17" a="1"/>
  <c r="AL161" i="17" s="1"/>
  <c r="AS154" i="17" a="1"/>
  <c r="AS154" i="17" s="1"/>
  <c r="AC154" i="17" a="1"/>
  <c r="AC154" i="17" s="1"/>
  <c r="AQ154" i="17" a="1"/>
  <c r="AQ154" i="17" s="1"/>
  <c r="AJ154" i="17" a="1"/>
  <c r="AJ154" i="17" s="1"/>
  <c r="AU154" i="17"/>
  <c r="D167" i="16" s="1"/>
  <c r="AA154" i="17" a="1"/>
  <c r="AA154" i="17" s="1"/>
  <c r="AL154" i="17" a="1"/>
  <c r="AL154" i="17" s="1"/>
  <c r="AR154" i="17" a="1"/>
  <c r="AR154" i="17" s="1"/>
  <c r="AD153" i="17" a="1"/>
  <c r="AD153" i="17" s="1"/>
  <c r="AF152" i="17" a="1"/>
  <c r="AF152" i="17" s="1"/>
  <c r="AH152" i="17" a="1"/>
  <c r="AH152" i="17" s="1"/>
  <c r="AR187" i="17" a="1"/>
  <c r="AR187" i="17" s="1"/>
  <c r="AB187" i="17" a="1"/>
  <c r="AB187" i="17" s="1"/>
  <c r="AF164" i="17" a="1"/>
  <c r="AF164" i="17" s="1"/>
  <c r="AC164" i="17" a="1"/>
  <c r="AC164" i="17" s="1"/>
  <c r="AM164" i="17" a="1"/>
  <c r="AM164" i="17" s="1"/>
  <c r="AN164" i="17" a="1"/>
  <c r="AN164" i="17" s="1"/>
  <c r="AO164" i="17" a="1"/>
  <c r="AO164" i="17" s="1"/>
  <c r="AE133" i="17" a="1"/>
  <c r="AE133" i="17" s="1"/>
  <c r="AR131" i="17" a="1"/>
  <c r="AR131" i="17" s="1"/>
  <c r="AQ131" i="17" a="1"/>
  <c r="AQ131" i="17" s="1"/>
  <c r="AG126" i="17" a="1"/>
  <c r="AG126" i="17" s="1"/>
  <c r="AS125" i="17" a="1"/>
  <c r="AS125" i="17" s="1"/>
  <c r="AC125" i="17" a="1"/>
  <c r="AC125" i="17" s="1"/>
  <c r="AQ124" i="17" a="1"/>
  <c r="AQ124" i="17" s="1"/>
  <c r="AW124" i="17"/>
  <c r="AJ124" i="17" a="1"/>
  <c r="AJ124" i="17" s="1"/>
  <c r="AL123" i="17" a="1"/>
  <c r="AL123" i="17" s="1"/>
  <c r="AD122" i="17" a="1"/>
  <c r="AD122" i="17" s="1"/>
  <c r="AJ122" i="17" a="1"/>
  <c r="AJ122" i="17" s="1"/>
  <c r="AI161" i="17" a="1"/>
  <c r="AI161" i="17" s="1"/>
  <c r="AR158" i="17" a="1"/>
  <c r="AR158" i="17" s="1"/>
  <c r="AO158" i="17" a="1"/>
  <c r="AO158" i="17" s="1"/>
  <c r="AN157" i="17" a="1"/>
  <c r="AN157" i="17" s="1"/>
  <c r="AL155" i="17" a="1"/>
  <c r="AL155" i="17" s="1"/>
  <c r="AB153" i="17" a="1"/>
  <c r="AB153" i="17" s="1"/>
  <c r="AQ192" i="17" a="1"/>
  <c r="AQ192" i="17" s="1"/>
  <c r="AC192" i="17" a="1"/>
  <c r="AC192" i="17" s="1"/>
  <c r="AK187" i="17" a="1"/>
  <c r="AK187" i="17" s="1"/>
  <c r="AU187" i="17"/>
  <c r="D204" i="16" s="1"/>
  <c r="AG187" i="17" a="1"/>
  <c r="AG187" i="17" s="1"/>
  <c r="AA187" i="17" a="1"/>
  <c r="AA187" i="17" s="1"/>
  <c r="AM187" i="17" a="1"/>
  <c r="AM187" i="17" s="1"/>
  <c r="AN187" i="17" a="1"/>
  <c r="AN187" i="17" s="1"/>
  <c r="AW187" i="17"/>
  <c r="AE187" i="17" a="1"/>
  <c r="AE187" i="17" s="1"/>
  <c r="AI187" i="17" a="1"/>
  <c r="AI187" i="17" s="1"/>
  <c r="AJ187" i="17" a="1"/>
  <c r="AJ187" i="17" s="1"/>
  <c r="AB125" i="17" a="1"/>
  <c r="AB125" i="17" s="1"/>
  <c r="AP124" i="17" a="1"/>
  <c r="AP124" i="17" s="1"/>
  <c r="AK123" i="17" a="1"/>
  <c r="AK123" i="17" s="1"/>
  <c r="AL162" i="17" a="1"/>
  <c r="AL162" i="17" s="1"/>
  <c r="AN161" i="17" a="1"/>
  <c r="AN161" i="17" s="1"/>
  <c r="AF159" i="17" a="1"/>
  <c r="AF159" i="17" s="1"/>
  <c r="AL158" i="17" a="1"/>
  <c r="AL158" i="17" s="1"/>
  <c r="AM157" i="17" a="1"/>
  <c r="AM157" i="17" s="1"/>
  <c r="AI155" i="17" a="1"/>
  <c r="AI155" i="17" s="1"/>
  <c r="AK155" i="17" a="1"/>
  <c r="AK155" i="17" s="1"/>
  <c r="AO154" i="17" a="1"/>
  <c r="AO154" i="17" s="1"/>
  <c r="AE153" i="17" a="1"/>
  <c r="AE153" i="17" s="1"/>
  <c r="AE193" i="17" a="1"/>
  <c r="AE193" i="17" s="1"/>
  <c r="AW191" i="17"/>
  <c r="AP187" i="17" a="1"/>
  <c r="AP187" i="17" s="1"/>
  <c r="AI138" i="17" a="1"/>
  <c r="AI138" i="17" s="1"/>
  <c r="AT128" i="17" a="1"/>
  <c r="AT128" i="17" s="1"/>
  <c r="AD128" i="17" a="1"/>
  <c r="AD128" i="17" s="1"/>
  <c r="AW125" i="17"/>
  <c r="AA125" i="17" a="1"/>
  <c r="AA125" i="17" s="1"/>
  <c r="AU125" i="17"/>
  <c r="D138" i="16" s="1"/>
  <c r="AJ123" i="17" a="1"/>
  <c r="AJ123" i="17" s="1"/>
  <c r="AW162" i="17"/>
  <c r="AO162" i="17" a="1"/>
  <c r="AO162" i="17" s="1"/>
  <c r="AH155" i="17" a="1"/>
  <c r="AH155" i="17" s="1"/>
  <c r="AP154" i="17" a="1"/>
  <c r="AP154" i="17" s="1"/>
  <c r="AO192" i="17" a="1"/>
  <c r="AO192" i="17" s="1"/>
  <c r="AU191" i="17"/>
  <c r="D208" i="16" s="1"/>
  <c r="AM191" i="17" a="1"/>
  <c r="AM191" i="17" s="1"/>
  <c r="AG190" i="17" a="1"/>
  <c r="AG190" i="17" s="1"/>
  <c r="AT186" i="17" a="1"/>
  <c r="AT186" i="17" s="1"/>
  <c r="AD186" i="17" a="1"/>
  <c r="AD186" i="17" s="1"/>
  <c r="AI133" i="17" a="1"/>
  <c r="AI133" i="17" s="1"/>
  <c r="AG130" i="17" a="1"/>
  <c r="AG130" i="17" s="1"/>
  <c r="AC128" i="17" a="1"/>
  <c r="AC128" i="17" s="1"/>
  <c r="AT127" i="17" a="1"/>
  <c r="AT127" i="17" s="1"/>
  <c r="AD127" i="17" a="1"/>
  <c r="AD127" i="17" s="1"/>
  <c r="AI124" i="17" a="1"/>
  <c r="AI124" i="17" s="1"/>
  <c r="AR123" i="17" a="1"/>
  <c r="AR123" i="17" s="1"/>
  <c r="AG122" i="17" a="1"/>
  <c r="AG122" i="17" s="1"/>
  <c r="AP162" i="17" a="1"/>
  <c r="AP162" i="17" s="1"/>
  <c r="AD159" i="17" a="1"/>
  <c r="AD159" i="17" s="1"/>
  <c r="AS156" i="17" a="1"/>
  <c r="AS156" i="17" s="1"/>
  <c r="AC156" i="17" a="1"/>
  <c r="AC156" i="17" s="1"/>
  <c r="AC153" i="17" a="1"/>
  <c r="AC153" i="17" s="1"/>
  <c r="AU153" i="17"/>
  <c r="D166" i="16" s="1"/>
  <c r="AC152" i="17" a="1"/>
  <c r="AC152" i="17" s="1"/>
  <c r="AD152" i="17" a="1"/>
  <c r="AD152" i="17" s="1"/>
  <c r="AP152" i="17" a="1"/>
  <c r="AP152" i="17" s="1"/>
  <c r="AR152" i="17" a="1"/>
  <c r="AR152" i="17" s="1"/>
  <c r="AU152" i="17"/>
  <c r="D165" i="16" s="1"/>
  <c r="AK152" i="17" a="1"/>
  <c r="AK152" i="17" s="1"/>
  <c r="AL152" i="17" a="1"/>
  <c r="AL152" i="17" s="1"/>
  <c r="AS193" i="17" a="1"/>
  <c r="AS193" i="17" s="1"/>
  <c r="AS186" i="17" a="1"/>
  <c r="AS186" i="17" s="1"/>
  <c r="AC186" i="17" a="1"/>
  <c r="AC186" i="17" s="1"/>
  <c r="AN154" i="17" a="1"/>
  <c r="AN154" i="17" s="1"/>
  <c r="AT189" i="17" a="1"/>
  <c r="AT189" i="17" s="1"/>
  <c r="AD189" i="17" a="1"/>
  <c r="AD189" i="17" s="1"/>
  <c r="AO187" i="17" a="1"/>
  <c r="AO187" i="17" s="1"/>
  <c r="AQ186" i="17" a="1"/>
  <c r="AQ186" i="17" s="1"/>
  <c r="AA186" i="17" a="1"/>
  <c r="AA186" i="17" s="1"/>
  <c r="AU186" i="17"/>
  <c r="D203" i="16" s="1"/>
  <c r="AG186" i="17" a="1"/>
  <c r="AG186" i="17" s="1"/>
  <c r="AH186" i="17" a="1"/>
  <c r="AH186" i="17" s="1"/>
  <c r="AO186" i="17" a="1"/>
  <c r="AO186" i="17" s="1"/>
  <c r="AP186" i="17" a="1"/>
  <c r="AP186" i="17" s="1"/>
  <c r="AK182" i="17" a="1"/>
  <c r="AK182" i="17" s="1"/>
  <c r="AH179" i="17" a="1"/>
  <c r="AH179" i="17" s="1"/>
  <c r="AF179" i="17" a="1"/>
  <c r="AF179" i="17" s="1"/>
  <c r="AH216" i="17" a="1"/>
  <c r="AH216" i="17" s="1"/>
  <c r="AJ216" i="17" a="1"/>
  <c r="AJ216" i="17" s="1"/>
  <c r="AP216" i="17" a="1"/>
  <c r="AP216" i="17" s="1"/>
  <c r="AD216" i="17" a="1"/>
  <c r="AD216" i="17" s="1"/>
  <c r="AE216" i="17" a="1"/>
  <c r="AE216" i="17" s="1"/>
  <c r="AD131" i="17" a="1"/>
  <c r="AD131" i="17" s="1"/>
  <c r="AF163" i="17" a="1"/>
  <c r="AF163" i="17" s="1"/>
  <c r="AN162" i="17" a="1"/>
  <c r="AN162" i="17" s="1"/>
  <c r="AF161" i="17" a="1"/>
  <c r="AF161" i="17" s="1"/>
  <c r="AP155" i="17" a="1"/>
  <c r="AP155" i="17" s="1"/>
  <c r="AM154" i="17" a="1"/>
  <c r="AM154" i="17" s="1"/>
  <c r="AI153" i="17" a="1"/>
  <c r="AI153" i="17" s="1"/>
  <c r="AF153" i="17" a="1"/>
  <c r="AF153" i="17" s="1"/>
  <c r="AW153" i="17"/>
  <c r="AT191" i="17" a="1"/>
  <c r="AT191" i="17" s="1"/>
  <c r="AD191" i="17" a="1"/>
  <c r="AD191" i="17" s="1"/>
  <c r="AQ189" i="17" a="1"/>
  <c r="AQ189" i="17" s="1"/>
  <c r="AC189" i="17" a="1"/>
  <c r="AC189" i="17" s="1"/>
  <c r="AR185" i="17" a="1"/>
  <c r="AR185" i="17" s="1"/>
  <c r="AB185" i="17" a="1"/>
  <c r="AB185" i="17" s="1"/>
  <c r="AS183" i="17" a="1"/>
  <c r="AS183" i="17" s="1"/>
  <c r="AC183" i="17" a="1"/>
  <c r="AC183" i="17" s="1"/>
  <c r="AC182" i="17" a="1"/>
  <c r="AC182" i="17" s="1"/>
  <c r="AT180" i="17" a="1"/>
  <c r="AT180" i="17" s="1"/>
  <c r="AM175" i="17" a="1"/>
  <c r="AM175" i="17" s="1"/>
  <c r="AR175" i="17" a="1"/>
  <c r="AR175" i="17" s="1"/>
  <c r="AK167" i="17" a="1"/>
  <c r="AK167" i="17" s="1"/>
  <c r="AN124" i="17" a="1"/>
  <c r="AN124" i="17" s="1"/>
  <c r="AF123" i="17" a="1"/>
  <c r="AF123" i="17" s="1"/>
  <c r="AE161" i="17" a="1"/>
  <c r="AE161" i="17" s="1"/>
  <c r="AK158" i="17" a="1"/>
  <c r="AK158" i="17" s="1"/>
  <c r="AI157" i="17" a="1"/>
  <c r="AI157" i="17" s="1"/>
  <c r="AS157" i="17" a="1"/>
  <c r="AS157" i="17" s="1"/>
  <c r="AT153" i="17" a="1"/>
  <c r="AT153" i="17" s="1"/>
  <c r="AW152" i="17"/>
  <c r="AR192" i="17" a="1"/>
  <c r="AR192" i="17" s="1"/>
  <c r="AS191" i="17" a="1"/>
  <c r="AS191" i="17" s="1"/>
  <c r="AC191" i="17" a="1"/>
  <c r="AC191" i="17" s="1"/>
  <c r="AR189" i="17" a="1"/>
  <c r="AR189" i="17" s="1"/>
  <c r="AA189" i="17" a="1"/>
  <c r="AA189" i="17" s="1"/>
  <c r="AN189" i="17" a="1"/>
  <c r="AN189" i="17" s="1"/>
  <c r="AB189" i="17" a="1"/>
  <c r="AB189" i="17" s="1"/>
  <c r="AU189" i="17"/>
  <c r="D206" i="16" s="1"/>
  <c r="AE185" i="17" a="1"/>
  <c r="AE185" i="17" s="1"/>
  <c r="AW185" i="17"/>
  <c r="AA185" i="17" a="1"/>
  <c r="AA185" i="17" s="1"/>
  <c r="AU185" i="17"/>
  <c r="D202" i="16" s="1"/>
  <c r="AF185" i="17" a="1"/>
  <c r="AF185" i="17" s="1"/>
  <c r="AS185" i="17" a="1"/>
  <c r="AS185" i="17" s="1"/>
  <c r="AT185" i="17" a="1"/>
  <c r="AT185" i="17" s="1"/>
  <c r="AM185" i="17" a="1"/>
  <c r="AM185" i="17" s="1"/>
  <c r="AP185" i="17" a="1"/>
  <c r="AP185" i="17" s="1"/>
  <c r="AR183" i="17" a="1"/>
  <c r="AR183" i="17" s="1"/>
  <c r="AB183" i="17" a="1"/>
  <c r="AB183" i="17" s="1"/>
  <c r="AN181" i="17" a="1"/>
  <c r="AN181" i="17" s="1"/>
  <c r="AK180" i="17" a="1"/>
  <c r="AK180" i="17" s="1"/>
  <c r="AA172" i="17" a="1"/>
  <c r="AA172" i="17" s="1"/>
  <c r="AE172" i="17" a="1"/>
  <c r="AE172" i="17" s="1"/>
  <c r="AP172" i="17" a="1"/>
  <c r="AP172" i="17" s="1"/>
  <c r="AQ172" i="17" a="1"/>
  <c r="AQ172" i="17" s="1"/>
  <c r="AS172" i="17" a="1"/>
  <c r="AS172" i="17" s="1"/>
  <c r="AU172" i="17"/>
  <c r="D189" i="16" s="1"/>
  <c r="AD170" i="17" a="1"/>
  <c r="AD170" i="17" s="1"/>
  <c r="AE167" i="17" a="1"/>
  <c r="AE167" i="17" s="1"/>
  <c r="AT216" i="17" a="1"/>
  <c r="AT216" i="17" s="1"/>
  <c r="AN126" i="17" a="1"/>
  <c r="AN126" i="17" s="1"/>
  <c r="AF125" i="17" a="1"/>
  <c r="AF125" i="17" s="1"/>
  <c r="AM124" i="17" a="1"/>
  <c r="AM124" i="17" s="1"/>
  <c r="AK160" i="17" a="1"/>
  <c r="AK160" i="17" s="1"/>
  <c r="AS159" i="17" a="1"/>
  <c r="AS159" i="17" s="1"/>
  <c r="AC159" i="17" a="1"/>
  <c r="AC159" i="17" s="1"/>
  <c r="AK154" i="17" a="1"/>
  <c r="AK154" i="17" s="1"/>
  <c r="AP189" i="17" a="1"/>
  <c r="AP189" i="17" s="1"/>
  <c r="AN186" i="17" a="1"/>
  <c r="AN186" i="17" s="1"/>
  <c r="AQ183" i="17" a="1"/>
  <c r="AQ183" i="17" s="1"/>
  <c r="AO183" i="17" a="1"/>
  <c r="AO183" i="17" s="1"/>
  <c r="AA183" i="17" a="1"/>
  <c r="AA183" i="17" s="1"/>
  <c r="AV183" i="17"/>
  <c r="AW183" i="17"/>
  <c r="AD183" i="17" a="1"/>
  <c r="AD183" i="17" s="1"/>
  <c r="AM183" i="17" a="1"/>
  <c r="AM183" i="17" s="1"/>
  <c r="AC176" i="17" a="1"/>
  <c r="AC176" i="17" s="1"/>
  <c r="AW176" i="17"/>
  <c r="AF176" i="17" a="1"/>
  <c r="AF176" i="17" s="1"/>
  <c r="AI176" i="17" a="1"/>
  <c r="AI176" i="17" s="1"/>
  <c r="AJ176" i="17" a="1"/>
  <c r="AJ176" i="17" s="1"/>
  <c r="AQ176" i="17" a="1"/>
  <c r="AQ176" i="17" s="1"/>
  <c r="AC174" i="17" a="1"/>
  <c r="AC174" i="17" s="1"/>
  <c r="AD172" i="17" a="1"/>
  <c r="AD172" i="17" s="1"/>
  <c r="AG216" i="17" a="1"/>
  <c r="AG216" i="17" s="1"/>
  <c r="AS163" i="17" a="1"/>
  <c r="AS163" i="17" s="1"/>
  <c r="AC163" i="17" a="1"/>
  <c r="AC163" i="17" s="1"/>
  <c r="AK162" i="17" a="1"/>
  <c r="AK162" i="17" s="1"/>
  <c r="AS161" i="17" a="1"/>
  <c r="AS161" i="17" s="1"/>
  <c r="AC161" i="17" a="1"/>
  <c r="AC161" i="17" s="1"/>
  <c r="AW157" i="17"/>
  <c r="AN153" i="17" a="1"/>
  <c r="AN153" i="17" s="1"/>
  <c r="AO152" i="17" a="1"/>
  <c r="AO152" i="17" s="1"/>
  <c r="AL193" i="17" a="1"/>
  <c r="AL193" i="17" s="1"/>
  <c r="AF192" i="17" a="1"/>
  <c r="AF192" i="17" s="1"/>
  <c r="AA191" i="17" a="1"/>
  <c r="AA191" i="17" s="1"/>
  <c r="AJ191" i="17" a="1"/>
  <c r="AJ191" i="17" s="1"/>
  <c r="AE191" i="17" a="1"/>
  <c r="AE191" i="17" s="1"/>
  <c r="AO191" i="17" a="1"/>
  <c r="AO191" i="17" s="1"/>
  <c r="AU188" i="17"/>
  <c r="D205" i="16" s="1"/>
  <c r="AF188" i="17" a="1"/>
  <c r="AF188" i="17" s="1"/>
  <c r="AQ185" i="17" a="1"/>
  <c r="AQ185" i="17" s="1"/>
  <c r="AO185" i="17" a="1"/>
  <c r="AO185" i="17" s="1"/>
  <c r="AR184" i="17" a="1"/>
  <c r="AR184" i="17" s="1"/>
  <c r="AR182" i="17" a="1"/>
  <c r="AR182" i="17" s="1"/>
  <c r="AI180" i="17" a="1"/>
  <c r="AI180" i="17" s="1"/>
  <c r="AJ171" i="17" a="1"/>
  <c r="AJ171" i="17" s="1"/>
  <c r="AV171" i="17" s="1"/>
  <c r="AO209" i="17" a="1"/>
  <c r="AO209" i="17" s="1"/>
  <c r="AU209" i="17"/>
  <c r="D226" i="16" s="1"/>
  <c r="AO189" i="17" a="1"/>
  <c r="AO189" i="17" s="1"/>
  <c r="AE188" i="17" a="1"/>
  <c r="AE188" i="17" s="1"/>
  <c r="AL179" i="17" a="1"/>
  <c r="AL179" i="17" s="1"/>
  <c r="AW174" i="17"/>
  <c r="AL219" i="17" a="1"/>
  <c r="AL219" i="17" s="1"/>
  <c r="AM219" i="17" a="1"/>
  <c r="AM219" i="17" s="1"/>
  <c r="AN219" i="17" a="1"/>
  <c r="AN219" i="17" s="1"/>
  <c r="AR219" i="17" a="1"/>
  <c r="AR219" i="17" s="1"/>
  <c r="AG219" i="17" a="1"/>
  <c r="AG219" i="17" s="1"/>
  <c r="AW219" i="17"/>
  <c r="AH219" i="17" a="1"/>
  <c r="AH219" i="17" s="1"/>
  <c r="AI219" i="17" a="1"/>
  <c r="AI219" i="17" s="1"/>
  <c r="AK186" i="17" a="1"/>
  <c r="AK186" i="17" s="1"/>
  <c r="AL185" i="17" a="1"/>
  <c r="AL185" i="17" s="1"/>
  <c r="AN191" i="17" a="1"/>
  <c r="AN191" i="17" s="1"/>
  <c r="AH190" i="17" a="1"/>
  <c r="AH190" i="17" s="1"/>
  <c r="AK189" i="17" a="1"/>
  <c r="AK189" i="17" s="1"/>
  <c r="AM189" i="17" a="1"/>
  <c r="AM189" i="17" s="1"/>
  <c r="AH187" i="17" a="1"/>
  <c r="AH187" i="17" s="1"/>
  <c r="AN184" i="17" a="1"/>
  <c r="AN184" i="17" s="1"/>
  <c r="AT183" i="17" a="1"/>
  <c r="AT183" i="17" s="1"/>
  <c r="AN182" i="17" a="1"/>
  <c r="AN182" i="17" s="1"/>
  <c r="AO179" i="17" a="1"/>
  <c r="AO179" i="17" s="1"/>
  <c r="AW173" i="17"/>
  <c r="AD173" i="17" a="1"/>
  <c r="AD173" i="17" s="1"/>
  <c r="AG173" i="17" a="1"/>
  <c r="AG173" i="17" s="1"/>
  <c r="AI173" i="17" a="1"/>
  <c r="AI173" i="17" s="1"/>
  <c r="AJ167" i="17" a="1"/>
  <c r="AJ167" i="17" s="1"/>
  <c r="AM184" i="17" a="1"/>
  <c r="AM184" i="17" s="1"/>
  <c r="AH181" i="17" a="1"/>
  <c r="AH181" i="17" s="1"/>
  <c r="AG171" i="17" a="1"/>
  <c r="AG171" i="17" s="1"/>
  <c r="AB155" i="17" a="1"/>
  <c r="AB155" i="17" s="1"/>
  <c r="AJ152" i="17" a="1"/>
  <c r="AJ152" i="17" s="1"/>
  <c r="AG193" i="17" a="1"/>
  <c r="AG193" i="17" s="1"/>
  <c r="AA192" i="17" a="1"/>
  <c r="AA192" i="17" s="1"/>
  <c r="AJ192" i="17" a="1"/>
  <c r="AJ192" i="17" s="1"/>
  <c r="AU192" i="17"/>
  <c r="D209" i="16" s="1"/>
  <c r="AK192" i="17" a="1"/>
  <c r="AK192" i="17" s="1"/>
  <c r="AW192" i="17"/>
  <c r="AL191" i="17" a="1"/>
  <c r="AL191" i="17" s="1"/>
  <c r="AF190" i="17" a="1"/>
  <c r="AF190" i="17" s="1"/>
  <c r="AJ189" i="17" a="1"/>
  <c r="AJ189" i="17" s="1"/>
  <c r="AC188" i="17" a="1"/>
  <c r="AC188" i="17" s="1"/>
  <c r="AJ188" i="17" a="1"/>
  <c r="AJ188" i="17" s="1"/>
  <c r="AW188" i="17"/>
  <c r="AK188" i="17" a="1"/>
  <c r="AK188" i="17" s="1"/>
  <c r="AA188" i="17" a="1"/>
  <c r="AA188" i="17" s="1"/>
  <c r="AI186" i="17" a="1"/>
  <c r="AI186" i="17" s="1"/>
  <c r="AK183" i="17" a="1"/>
  <c r="AK183" i="17" s="1"/>
  <c r="AG181" i="17" a="1"/>
  <c r="AG181" i="17" s="1"/>
  <c r="AM179" i="17" a="1"/>
  <c r="AM179" i="17" s="1"/>
  <c r="AB179" i="17" a="1"/>
  <c r="AB179" i="17" s="1"/>
  <c r="AT160" i="17" a="1"/>
  <c r="AT160" i="17" s="1"/>
  <c r="AS158" i="17" a="1"/>
  <c r="AS158" i="17" s="1"/>
  <c r="AC158" i="17" a="1"/>
  <c r="AC158" i="17" s="1"/>
  <c r="AK157" i="17" a="1"/>
  <c r="AK157" i="17" s="1"/>
  <c r="AW155" i="17"/>
  <c r="AU155" i="17"/>
  <c r="D168" i="16" s="1"/>
  <c r="AD154" i="17" a="1"/>
  <c r="AD154" i="17" s="1"/>
  <c r="AI152" i="17" a="1"/>
  <c r="AI152" i="17" s="1"/>
  <c r="AP192" i="17" a="1"/>
  <c r="AP192" i="17" s="1"/>
  <c r="AN188" i="17" a="1"/>
  <c r="AN188" i="17" s="1"/>
  <c r="AP188" i="17" a="1"/>
  <c r="AP188" i="17" s="1"/>
  <c r="AF186" i="17" a="1"/>
  <c r="AF186" i="17" s="1"/>
  <c r="AJ183" i="17" a="1"/>
  <c r="AJ183" i="17" s="1"/>
  <c r="AH182" i="17" a="1"/>
  <c r="AH182" i="17" s="1"/>
  <c r="AS180" i="17" a="1"/>
  <c r="AS180" i="17" s="1"/>
  <c r="AC180" i="17" a="1"/>
  <c r="AC180" i="17" s="1"/>
  <c r="AE178" i="17" a="1"/>
  <c r="AE178" i="17" s="1"/>
  <c r="AG178" i="17" a="1"/>
  <c r="AG178" i="17" s="1"/>
  <c r="AW178" i="17"/>
  <c r="AF178" i="17" a="1"/>
  <c r="AF178" i="17" s="1"/>
  <c r="AL178" i="17" a="1"/>
  <c r="AL178" i="17" s="1"/>
  <c r="AM178" i="17" a="1"/>
  <c r="AM178" i="17" s="1"/>
  <c r="AO178" i="17" a="1"/>
  <c r="AO178" i="17" s="1"/>
  <c r="AB178" i="17" a="1"/>
  <c r="AB178" i="17" s="1"/>
  <c r="AR178" i="17" a="1"/>
  <c r="AR178" i="17" s="1"/>
  <c r="AK170" i="17" a="1"/>
  <c r="AK170" i="17" s="1"/>
  <c r="AW170" i="17"/>
  <c r="AI166" i="17" a="1"/>
  <c r="AI166" i="17" s="1"/>
  <c r="AS166" i="17" a="1"/>
  <c r="AS166" i="17" s="1"/>
  <c r="AU166" i="17"/>
  <c r="D183" i="16" s="1"/>
  <c r="AE166" i="17" a="1"/>
  <c r="AE166" i="17" s="1"/>
  <c r="AF166" i="17" a="1"/>
  <c r="AF166" i="17" s="1"/>
  <c r="AI214" i="17" a="1"/>
  <c r="AI214" i="17" s="1"/>
  <c r="AL214" i="17" a="1"/>
  <c r="AL214" i="17" s="1"/>
  <c r="AN214" i="17" a="1"/>
  <c r="AN214" i="17" s="1"/>
  <c r="AD214" i="17" a="1"/>
  <c r="AD214" i="17" s="1"/>
  <c r="AE214" i="17" a="1"/>
  <c r="AE214" i="17" s="1"/>
  <c r="AT190" i="17" a="1"/>
  <c r="AT190" i="17" s="1"/>
  <c r="AD190" i="17" a="1"/>
  <c r="AD190" i="17" s="1"/>
  <c r="AO188" i="17" a="1"/>
  <c r="AO188" i="17" s="1"/>
  <c r="AT187" i="17" a="1"/>
  <c r="AT187" i="17" s="1"/>
  <c r="AD187" i="17" a="1"/>
  <c r="AD187" i="17" s="1"/>
  <c r="AH185" i="17" a="1"/>
  <c r="AH185" i="17" s="1"/>
  <c r="AI183" i="17" a="1"/>
  <c r="AI183" i="17" s="1"/>
  <c r="AR180" i="17" a="1"/>
  <c r="AR180" i="17" s="1"/>
  <c r="AB180" i="17" a="1"/>
  <c r="AB180" i="17" s="1"/>
  <c r="AK174" i="17" a="1"/>
  <c r="AK174" i="17" s="1"/>
  <c r="AN174" i="17" a="1"/>
  <c r="AN174" i="17" s="1"/>
  <c r="AQ174" i="17" a="1"/>
  <c r="AQ174" i="17" s="1"/>
  <c r="AT174" i="17" a="1"/>
  <c r="AT174" i="17" s="1"/>
  <c r="AB174" i="17" a="1"/>
  <c r="AB174" i="17" s="1"/>
  <c r="AD124" i="17" a="1"/>
  <c r="AD124" i="17" s="1"/>
  <c r="AK163" i="17" a="1"/>
  <c r="AK163" i="17" s="1"/>
  <c r="AS162" i="17" a="1"/>
  <c r="AS162" i="17" s="1"/>
  <c r="AC162" i="17" a="1"/>
  <c r="AC162" i="17" s="1"/>
  <c r="AK161" i="17" a="1"/>
  <c r="AK161" i="17" s="1"/>
  <c r="AW158" i="17"/>
  <c r="AT193" i="17" a="1"/>
  <c r="AT193" i="17" s="1"/>
  <c r="AD193" i="17" a="1"/>
  <c r="AD193" i="17" s="1"/>
  <c r="AN192" i="17" a="1"/>
  <c r="AN192" i="17" s="1"/>
  <c r="AC190" i="17" a="1"/>
  <c r="AC190" i="17" s="1"/>
  <c r="AF189" i="17" a="1"/>
  <c r="AF189" i="17" s="1"/>
  <c r="AH189" i="17" a="1"/>
  <c r="AH189" i="17" s="1"/>
  <c r="AM188" i="17" a="1"/>
  <c r="AM188" i="17" s="1"/>
  <c r="AC187" i="17" a="1"/>
  <c r="AC187" i="17" s="1"/>
  <c r="AE186" i="17" a="1"/>
  <c r="AE186" i="17" s="1"/>
  <c r="AG185" i="17" a="1"/>
  <c r="AG185" i="17" s="1"/>
  <c r="AH183" i="17" a="1"/>
  <c r="AH183" i="17" s="1"/>
  <c r="AB182" i="17" a="1"/>
  <c r="AB182" i="17" s="1"/>
  <c r="AA182" i="17" a="1"/>
  <c r="AA182" i="17" s="1"/>
  <c r="AF182" i="17" a="1"/>
  <c r="AF182" i="17" s="1"/>
  <c r="AQ180" i="17" a="1"/>
  <c r="AQ180" i="17" s="1"/>
  <c r="AN180" i="17" a="1"/>
  <c r="AN180" i="17" s="1"/>
  <c r="AA180" i="17" a="1"/>
  <c r="AA180" i="17" s="1"/>
  <c r="AW180" i="17"/>
  <c r="AG180" i="17" a="1"/>
  <c r="AG180" i="17" s="1"/>
  <c r="AP180" i="17" a="1"/>
  <c r="AP180" i="17" s="1"/>
  <c r="AD180" i="17" a="1"/>
  <c r="AD180" i="17" s="1"/>
  <c r="AF180" i="17" a="1"/>
  <c r="AF180" i="17" s="1"/>
  <c r="AU180" i="17"/>
  <c r="D197" i="16" s="1"/>
  <c r="AM180" i="17" a="1"/>
  <c r="AM180" i="17" s="1"/>
  <c r="AD178" i="17" a="1"/>
  <c r="AD178" i="17" s="1"/>
  <c r="AP173" i="17" a="1"/>
  <c r="AP173" i="17" s="1"/>
  <c r="AQ166" i="17" a="1"/>
  <c r="AQ166" i="17" s="1"/>
  <c r="AW214" i="17"/>
  <c r="AX214" i="17" s="1"/>
  <c r="E231" i="16" s="1"/>
  <c r="AG214" i="17" a="1"/>
  <c r="AG214" i="17" s="1"/>
  <c r="AE152" i="17" a="1"/>
  <c r="AE152" i="17" s="1"/>
  <c r="AE192" i="17" a="1"/>
  <c r="AE192" i="17" s="1"/>
  <c r="AW189" i="17"/>
  <c r="AI189" i="17" a="1"/>
  <c r="AI189" i="17" s="1"/>
  <c r="AU182" i="17"/>
  <c r="D199" i="16" s="1"/>
  <c r="AW179" i="17"/>
  <c r="AG179" i="17" a="1"/>
  <c r="AG179" i="17" s="1"/>
  <c r="AI177" i="17" a="1"/>
  <c r="AI177" i="17" s="1"/>
  <c r="AU176" i="17"/>
  <c r="D193" i="16" s="1"/>
  <c r="AK176" i="17" a="1"/>
  <c r="AK176" i="17" s="1"/>
  <c r="AA176" i="17" a="1"/>
  <c r="AA176" i="17" s="1"/>
  <c r="AE176" i="17" a="1"/>
  <c r="AE176" i="17" s="1"/>
  <c r="AP176" i="17" a="1"/>
  <c r="AP176" i="17" s="1"/>
  <c r="AR176" i="17" a="1"/>
  <c r="AR176" i="17" s="1"/>
  <c r="AA175" i="17" a="1"/>
  <c r="AA175" i="17" s="1"/>
  <c r="AF174" i="17" a="1"/>
  <c r="AF174" i="17" s="1"/>
  <c r="AT172" i="17" a="1"/>
  <c r="AT172" i="17" s="1"/>
  <c r="AH171" i="17" a="1"/>
  <c r="AH171" i="17" s="1"/>
  <c r="AF170" i="17" a="1"/>
  <c r="AF170" i="17" s="1"/>
  <c r="AI168" i="17" a="1"/>
  <c r="AI168" i="17" s="1"/>
  <c r="AI167" i="17" a="1"/>
  <c r="AI167" i="17" s="1"/>
  <c r="AH166" i="17" a="1"/>
  <c r="AH166" i="17" s="1"/>
  <c r="AE218" i="17" a="1"/>
  <c r="AE218" i="17" s="1"/>
  <c r="AG218" i="17" a="1"/>
  <c r="AG218" i="17" s="1"/>
  <c r="AH218" i="17" a="1"/>
  <c r="AH218" i="17" s="1"/>
  <c r="AI218" i="17" a="1"/>
  <c r="AI218" i="17" s="1"/>
  <c r="AQ218" i="17" a="1"/>
  <c r="AQ218" i="17" s="1"/>
  <c r="AF214" i="17" a="1"/>
  <c r="AF214" i="17" s="1"/>
  <c r="AC209" i="17" a="1"/>
  <c r="AC209" i="17" s="1"/>
  <c r="AT192" i="17" a="1"/>
  <c r="AT192" i="17" s="1"/>
  <c r="AD192" i="17" a="1"/>
  <c r="AD192" i="17" s="1"/>
  <c r="AK177" i="17" a="1"/>
  <c r="AK177" i="17" s="1"/>
  <c r="AW175" i="17"/>
  <c r="AT175" i="17" a="1"/>
  <c r="AT175" i="17" s="1"/>
  <c r="AD175" i="17" a="1"/>
  <c r="AD175" i="17" s="1"/>
  <c r="AM173" i="17" a="1"/>
  <c r="AM173" i="17" s="1"/>
  <c r="AC171" i="17" a="1"/>
  <c r="AC171" i="17" s="1"/>
  <c r="AH168" i="17" a="1"/>
  <c r="AH168" i="17" s="1"/>
  <c r="AH167" i="17" a="1"/>
  <c r="AH167" i="17" s="1"/>
  <c r="AG166" i="17" a="1"/>
  <c r="AG166" i="17" s="1"/>
  <c r="AD165" i="17" a="1"/>
  <c r="AD165" i="17" s="1"/>
  <c r="AB249" i="17" a="1"/>
  <c r="AB249" i="17" s="1"/>
  <c r="AK249" i="17" a="1"/>
  <c r="AK249" i="17" s="1"/>
  <c r="AM249" i="17" a="1"/>
  <c r="AM249" i="17" s="1"/>
  <c r="AS249" i="17" a="1"/>
  <c r="AS249" i="17" s="1"/>
  <c r="AF126" i="17" a="1"/>
  <c r="AF126" i="17" s="1"/>
  <c r="AN122" i="17" a="1"/>
  <c r="AN122" i="17" s="1"/>
  <c r="AF160" i="17" a="1"/>
  <c r="AF160" i="17" s="1"/>
  <c r="AN156" i="17" a="1"/>
  <c r="AN156" i="17" s="1"/>
  <c r="AS152" i="17" a="1"/>
  <c r="AS152" i="17" s="1"/>
  <c r="AN193" i="17" a="1"/>
  <c r="AN193" i="17" s="1"/>
  <c r="AS192" i="17" a="1"/>
  <c r="AS192" i="17" s="1"/>
  <c r="AM190" i="17" a="1"/>
  <c r="AM190" i="17" s="1"/>
  <c r="AS189" i="17" a="1"/>
  <c r="AS189" i="17" s="1"/>
  <c r="AF187" i="17" a="1"/>
  <c r="AF187" i="17" s="1"/>
  <c r="AD185" i="17" a="1"/>
  <c r="AD185" i="17" s="1"/>
  <c r="AS182" i="17" a="1"/>
  <c r="AS182" i="17" s="1"/>
  <c r="AI182" i="17" a="1"/>
  <c r="AI182" i="17" s="1"/>
  <c r="AT181" i="17" a="1"/>
  <c r="AT181" i="17" s="1"/>
  <c r="AD181" i="17" a="1"/>
  <c r="AD181" i="17" s="1"/>
  <c r="AT178" i="17" a="1"/>
  <c r="AT178" i="17" s="1"/>
  <c r="AS175" i="17" a="1"/>
  <c r="AS175" i="17" s="1"/>
  <c r="AC175" i="17" a="1"/>
  <c r="AC175" i="17" s="1"/>
  <c r="AG174" i="17" a="1"/>
  <c r="AG174" i="17" s="1"/>
  <c r="AE170" i="17" a="1"/>
  <c r="AE170" i="17" s="1"/>
  <c r="AD168" i="17" a="1"/>
  <c r="AD168" i="17" s="1"/>
  <c r="AF168" i="17" a="1"/>
  <c r="AF168" i="17" s="1"/>
  <c r="AW168" i="17"/>
  <c r="AK168" i="17" a="1"/>
  <c r="AK168" i="17" s="1"/>
  <c r="AB168" i="17" a="1"/>
  <c r="AB168" i="17" s="1"/>
  <c r="AC166" i="17" a="1"/>
  <c r="AC166" i="17" s="1"/>
  <c r="AC157" i="17" a="1"/>
  <c r="AC157" i="17" s="1"/>
  <c r="AW154" i="17"/>
  <c r="AK153" i="17" a="1"/>
  <c r="AK153" i="17" s="1"/>
  <c r="AB152" i="17" a="1"/>
  <c r="AB152" i="17" s="1"/>
  <c r="AG191" i="17" a="1"/>
  <c r="AG191" i="17" s="1"/>
  <c r="AL190" i="17" a="1"/>
  <c r="AL190" i="17" s="1"/>
  <c r="AS181" i="17" a="1"/>
  <c r="AS181" i="17" s="1"/>
  <c r="AC181" i="17" a="1"/>
  <c r="AC181" i="17" s="1"/>
  <c r="AS179" i="17" a="1"/>
  <c r="AS179" i="17" s="1"/>
  <c r="AC179" i="17" a="1"/>
  <c r="AC179" i="17" s="1"/>
  <c r="AI179" i="17" a="1"/>
  <c r="AI179" i="17" s="1"/>
  <c r="AS178" i="17" a="1"/>
  <c r="AS178" i="17" s="1"/>
  <c r="AH178" i="17" a="1"/>
  <c r="AH178" i="17" s="1"/>
  <c r="AI178" i="17" a="1"/>
  <c r="AI178" i="17" s="1"/>
  <c r="AA178" i="17" a="1"/>
  <c r="AA178" i="17" s="1"/>
  <c r="AC178" i="17" a="1"/>
  <c r="AC178" i="17" s="1"/>
  <c r="AN176" i="17" a="1"/>
  <c r="AN176" i="17" s="1"/>
  <c r="AB175" i="17" a="1"/>
  <c r="AB175" i="17" s="1"/>
  <c r="AN172" i="17" a="1"/>
  <c r="AN172" i="17" s="1"/>
  <c r="AO172" i="17" a="1"/>
  <c r="AO172" i="17" s="1"/>
  <c r="AW172" i="17"/>
  <c r="AB172" i="17" a="1"/>
  <c r="AB172" i="17" s="1"/>
  <c r="AM172" i="17" a="1"/>
  <c r="AM172" i="17" s="1"/>
  <c r="AC168" i="17" a="1"/>
  <c r="AC168" i="17" s="1"/>
  <c r="AD167" i="17" a="1"/>
  <c r="AD167" i="17" s="1"/>
  <c r="AC222" i="17" a="1"/>
  <c r="AC222" i="17" s="1"/>
  <c r="AR222" i="17" a="1"/>
  <c r="AR222" i="17" s="1"/>
  <c r="AF222" i="17" a="1"/>
  <c r="AF222" i="17" s="1"/>
  <c r="AW222" i="17"/>
  <c r="AM222" i="17" a="1"/>
  <c r="AM222" i="17" s="1"/>
  <c r="AD220" i="17" a="1"/>
  <c r="AD220" i="17" s="1"/>
  <c r="AA220" i="17" a="1"/>
  <c r="AA220" i="17" s="1"/>
  <c r="AP220" i="17" a="1"/>
  <c r="AP220" i="17" s="1"/>
  <c r="AB220" i="17" a="1"/>
  <c r="AB220" i="17" s="1"/>
  <c r="AC220" i="17" a="1"/>
  <c r="AC220" i="17" s="1"/>
  <c r="AS220" i="17" a="1"/>
  <c r="AS220" i="17" s="1"/>
  <c r="AE220" i="17" a="1"/>
  <c r="AE220" i="17" s="1"/>
  <c r="AF220" i="17" a="1"/>
  <c r="AF220" i="17" s="1"/>
  <c r="AT220" i="17" a="1"/>
  <c r="AT220" i="17" s="1"/>
  <c r="AU220" i="17"/>
  <c r="D241" i="16" s="1"/>
  <c r="AJ220" i="17" a="1"/>
  <c r="AJ220" i="17" s="1"/>
  <c r="AW220" i="17"/>
  <c r="AP214" i="17" a="1"/>
  <c r="AP214" i="17" s="1"/>
  <c r="AL180" i="17" a="1"/>
  <c r="AL180" i="17" s="1"/>
  <c r="AP178" i="17" a="1"/>
  <c r="AP178" i="17" s="1"/>
  <c r="AQ175" i="17" a="1"/>
  <c r="AQ175" i="17" s="1"/>
  <c r="AO175" i="17" a="1"/>
  <c r="AO175" i="17" s="1"/>
  <c r="AG175" i="17" a="1"/>
  <c r="AG175" i="17" s="1"/>
  <c r="AI175" i="17" a="1"/>
  <c r="AI175" i="17" s="1"/>
  <c r="AU175" i="17"/>
  <c r="D192" i="16" s="1"/>
  <c r="AT171" i="17" a="1"/>
  <c r="AT171" i="17" s="1"/>
  <c r="AD171" i="17" a="1"/>
  <c r="AD171" i="17" s="1"/>
  <c r="AQ223" i="17" a="1"/>
  <c r="AQ223" i="17" s="1"/>
  <c r="AB219" i="17" a="1"/>
  <c r="AB219" i="17" s="1"/>
  <c r="AR216" i="17" a="1"/>
  <c r="AR216" i="17" s="1"/>
  <c r="AI215" i="17" a="1"/>
  <c r="AI215" i="17" s="1"/>
  <c r="AR205" i="17" a="1"/>
  <c r="AR205" i="17" s="1"/>
  <c r="AL176" i="17" a="1"/>
  <c r="AL176" i="17" s="1"/>
  <c r="AJ173" i="17" a="1"/>
  <c r="AJ173" i="17" s="1"/>
  <c r="AS170" i="17" a="1"/>
  <c r="AS170" i="17" s="1"/>
  <c r="AC170" i="17" a="1"/>
  <c r="AC170" i="17" s="1"/>
  <c r="AJ170" i="17" a="1"/>
  <c r="AJ170" i="17" s="1"/>
  <c r="AB170" i="17" a="1"/>
  <c r="AB170" i="17" s="1"/>
  <c r="AP170" i="17" a="1"/>
  <c r="AP170" i="17" s="1"/>
  <c r="AT167" i="17" a="1"/>
  <c r="AT167" i="17" s="1"/>
  <c r="AW167" i="17"/>
  <c r="AL166" i="17" a="1"/>
  <c r="AL166" i="17" s="1"/>
  <c r="AS216" i="17" a="1"/>
  <c r="AS216" i="17" s="1"/>
  <c r="AH215" i="17" a="1"/>
  <c r="AH215" i="17" s="1"/>
  <c r="AD209" i="17" a="1"/>
  <c r="AD209" i="17" s="1"/>
  <c r="AE182" i="17" a="1"/>
  <c r="AE182" i="17" s="1"/>
  <c r="AJ180" i="17" a="1"/>
  <c r="AJ180" i="17" s="1"/>
  <c r="AP175" i="17" a="1"/>
  <c r="AP175" i="17" s="1"/>
  <c r="AS174" i="17" a="1"/>
  <c r="AS174" i="17" s="1"/>
  <c r="AE174" i="17" a="1"/>
  <c r="AE174" i="17" s="1"/>
  <c r="AP174" i="17" a="1"/>
  <c r="AP174" i="17" s="1"/>
  <c r="AU174" i="17"/>
  <c r="D191" i="16" s="1"/>
  <c r="AR171" i="17" a="1"/>
  <c r="AR171" i="17" s="1"/>
  <c r="AB171" i="17" a="1"/>
  <c r="AB171" i="17" s="1"/>
  <c r="AH223" i="17" a="1"/>
  <c r="AH223" i="17" s="1"/>
  <c r="AP179" i="17" a="1"/>
  <c r="AP179" i="17" s="1"/>
  <c r="AE179" i="17" a="1"/>
  <c r="AE179" i="17" s="1"/>
  <c r="AN175" i="17" a="1"/>
  <c r="AN175" i="17" s="1"/>
  <c r="AH173" i="17" a="1"/>
  <c r="AH173" i="17" s="1"/>
  <c r="AQ171" i="17" a="1"/>
  <c r="AQ171" i="17" s="1"/>
  <c r="AU171" i="17"/>
  <c r="D188" i="16" s="1"/>
  <c r="AW171" i="17"/>
  <c r="AO171" i="17" a="1"/>
  <c r="AO171" i="17" s="1"/>
  <c r="AS171" i="17" a="1"/>
  <c r="AS171" i="17" s="1"/>
  <c r="AK171" i="17" a="1"/>
  <c r="AK171" i="17" s="1"/>
  <c r="AA170" i="17" a="1"/>
  <c r="AA170" i="17" s="1"/>
  <c r="AM167" i="17" a="1"/>
  <c r="AM167" i="17" s="1"/>
  <c r="AK166" i="17" a="1"/>
  <c r="AK166" i="17" s="1"/>
  <c r="AG223" i="17" a="1"/>
  <c r="AG223" i="17" s="1"/>
  <c r="AF215" i="17" a="1"/>
  <c r="AF215" i="17" s="1"/>
  <c r="AE169" i="17" a="1"/>
  <c r="AE169" i="17" s="1"/>
  <c r="AW169" i="17"/>
  <c r="AA169" i="17" a="1"/>
  <c r="AA169" i="17" s="1"/>
  <c r="AF169" i="17" a="1"/>
  <c r="AF169" i="17" s="1"/>
  <c r="AG169" i="17" a="1"/>
  <c r="AG169" i="17" s="1"/>
  <c r="AI169" i="17" a="1"/>
  <c r="AI169" i="17" s="1"/>
  <c r="AK169" i="17" a="1"/>
  <c r="AK169" i="17" s="1"/>
  <c r="AM169" i="17" a="1"/>
  <c r="AM169" i="17" s="1"/>
  <c r="AO169" i="17" a="1"/>
  <c r="AO169" i="17" s="1"/>
  <c r="AO167" i="17" a="1"/>
  <c r="AO167" i="17" s="1"/>
  <c r="AL164" i="17" a="1"/>
  <c r="AL164" i="17" s="1"/>
  <c r="AF223" i="17" a="1"/>
  <c r="AF223" i="17" s="1"/>
  <c r="AT223" i="17" a="1"/>
  <c r="AT223" i="17" s="1"/>
  <c r="AA223" i="17" a="1"/>
  <c r="AA223" i="17" s="1"/>
  <c r="AN216" i="17" a="1"/>
  <c r="AN216" i="17" s="1"/>
  <c r="AI202" i="17" a="1"/>
  <c r="AI202" i="17" s="1"/>
  <c r="AL182" i="17" a="1"/>
  <c r="AL182" i="17" s="1"/>
  <c r="AH176" i="17" a="1"/>
  <c r="AH176" i="17" s="1"/>
  <c r="AL175" i="17" a="1"/>
  <c r="AL175" i="17" s="1"/>
  <c r="AF173" i="17" a="1"/>
  <c r="AF173" i="17" s="1"/>
  <c r="AU173" i="17"/>
  <c r="D190" i="16" s="1"/>
  <c r="AL173" i="17" a="1"/>
  <c r="AL173" i="17" s="1"/>
  <c r="AK172" i="17" a="1"/>
  <c r="AK172" i="17" s="1"/>
  <c r="AP171" i="17" a="1"/>
  <c r="AP171" i="17" s="1"/>
  <c r="AR170" i="17" a="1"/>
  <c r="AR170" i="17" s="1"/>
  <c r="AO170" i="17" a="1"/>
  <c r="AO170" i="17" s="1"/>
  <c r="AU169" i="17"/>
  <c r="D186" i="16" s="1"/>
  <c r="AO166" i="17" a="1"/>
  <c r="AO166" i="17" s="1"/>
  <c r="AK164" i="17" a="1"/>
  <c r="AK164" i="17" s="1"/>
  <c r="AF156" i="17" a="1"/>
  <c r="AF156" i="17" s="1"/>
  <c r="AP191" i="17" a="1"/>
  <c r="AP191" i="17" s="1"/>
  <c r="AL184" i="17" a="1"/>
  <c r="AL184" i="17" s="1"/>
  <c r="AV182" i="17"/>
  <c r="AW182" i="17"/>
  <c r="AD182" i="17" a="1"/>
  <c r="AD182" i="17" s="1"/>
  <c r="AP182" i="17" a="1"/>
  <c r="AP182" i="17" s="1"/>
  <c r="AJ182" i="17" a="1"/>
  <c r="AJ182" i="17" s="1"/>
  <c r="AT182" i="17" a="1"/>
  <c r="AT182" i="17" s="1"/>
  <c r="AL181" i="17" a="1"/>
  <c r="AL181" i="17" s="1"/>
  <c r="AG176" i="17" a="1"/>
  <c r="AG176" i="17" s="1"/>
  <c r="AO174" i="17" a="1"/>
  <c r="AO174" i="17" s="1"/>
  <c r="AB173" i="17" a="1"/>
  <c r="AB173" i="17" s="1"/>
  <c r="AJ172" i="17" a="1"/>
  <c r="AJ172" i="17" s="1"/>
  <c r="AL171" i="17" a="1"/>
  <c r="AL171" i="17" s="1"/>
  <c r="AN171" i="17" a="1"/>
  <c r="AN171" i="17" s="1"/>
  <c r="AN170" i="17" a="1"/>
  <c r="AN170" i="17" s="1"/>
  <c r="AT168" i="17" a="1"/>
  <c r="AT168" i="17" s="1"/>
  <c r="AU167" i="17"/>
  <c r="D184" i="16" s="1"/>
  <c r="AQ219" i="17" a="1"/>
  <c r="AQ219" i="17" s="1"/>
  <c r="AA219" i="17" a="1"/>
  <c r="AA219" i="17" s="1"/>
  <c r="AK185" i="17" a="1"/>
  <c r="AK185" i="17" s="1"/>
  <c r="AQ179" i="17" a="1"/>
  <c r="AQ179" i="17" s="1"/>
  <c r="AD179" i="17" a="1"/>
  <c r="AD179" i="17" s="1"/>
  <c r="AU179" i="17"/>
  <c r="D196" i="16" s="1"/>
  <c r="AJ179" i="17" a="1"/>
  <c r="AJ179" i="17" s="1"/>
  <c r="AT179" i="17" a="1"/>
  <c r="AT179" i="17" s="1"/>
  <c r="AK178" i="17" a="1"/>
  <c r="AK178" i="17" s="1"/>
  <c r="AQ177" i="17" a="1"/>
  <c r="AQ177" i="17" s="1"/>
  <c r="AA177" i="17" a="1"/>
  <c r="AA177" i="17" s="1"/>
  <c r="AW177" i="17"/>
  <c r="AN177" i="17" a="1"/>
  <c r="AN177" i="17" s="1"/>
  <c r="AO177" i="17" a="1"/>
  <c r="AO177" i="17" s="1"/>
  <c r="AU177" i="17"/>
  <c r="D194" i="16" s="1"/>
  <c r="AM177" i="17" a="1"/>
  <c r="AM177" i="17" s="1"/>
  <c r="AC177" i="17" a="1"/>
  <c r="AC177" i="17" s="1"/>
  <c r="AI172" i="17" a="1"/>
  <c r="AI172" i="17" s="1"/>
  <c r="AQ170" i="17" a="1"/>
  <c r="AQ170" i="17" s="1"/>
  <c r="AN169" i="17" a="1"/>
  <c r="AN169" i="17" s="1"/>
  <c r="AK214" i="17" a="1"/>
  <c r="AK214" i="17" s="1"/>
  <c r="AS213" i="17" a="1"/>
  <c r="AS213" i="17" s="1"/>
  <c r="AC213" i="17" a="1"/>
  <c r="AC213" i="17" s="1"/>
  <c r="AU213" i="17"/>
  <c r="D230" i="16" s="1"/>
  <c r="AF213" i="17" a="1"/>
  <c r="AF213" i="17" s="1"/>
  <c r="AV213" i="17"/>
  <c r="AI213" i="17" a="1"/>
  <c r="AI213" i="17" s="1"/>
  <c r="AI188" i="17" a="1"/>
  <c r="AI188" i="17" s="1"/>
  <c r="AL187" i="17" a="1"/>
  <c r="AL187" i="17" s="1"/>
  <c r="AL186" i="17" a="1"/>
  <c r="AL186" i="17" s="1"/>
  <c r="AO182" i="17" a="1"/>
  <c r="AO182" i="17" s="1"/>
  <c r="AK179" i="17" a="1"/>
  <c r="AK179" i="17" s="1"/>
  <c r="AP177" i="17" a="1"/>
  <c r="AP177" i="17" s="1"/>
  <c r="AB176" i="17" a="1"/>
  <c r="AB176" i="17" s="1"/>
  <c r="AH175" i="17" a="1"/>
  <c r="AH175" i="17" s="1"/>
  <c r="AL174" i="17" a="1"/>
  <c r="AL174" i="17" s="1"/>
  <c r="AS173" i="17" a="1"/>
  <c r="AS173" i="17" s="1"/>
  <c r="AC173" i="17" a="1"/>
  <c r="AC173" i="17" s="1"/>
  <c r="AH172" i="17" a="1"/>
  <c r="AH172" i="17" s="1"/>
  <c r="AP169" i="17" a="1"/>
  <c r="AP169" i="17" s="1"/>
  <c r="AM168" i="17" a="1"/>
  <c r="AM168" i="17" s="1"/>
  <c r="AR167" i="17" a="1"/>
  <c r="AR167" i="17" s="1"/>
  <c r="AR166" i="17" a="1"/>
  <c r="AR166" i="17" s="1"/>
  <c r="AL165" i="17" a="1"/>
  <c r="AL165" i="17" s="1"/>
  <c r="AS218" i="17" a="1"/>
  <c r="AS218" i="17" s="1"/>
  <c r="AQ215" i="17" a="1"/>
  <c r="AQ215" i="17" s="1"/>
  <c r="AT215" i="17" a="1"/>
  <c r="AT215" i="17" s="1"/>
  <c r="AA215" i="17" a="1"/>
  <c r="AA215" i="17" s="1"/>
  <c r="AW215" i="17"/>
  <c r="AP215" i="17" a="1"/>
  <c r="AP215" i="17" s="1"/>
  <c r="AG215" i="17" a="1"/>
  <c r="AG215" i="17" s="1"/>
  <c r="AN215" i="17" a="1"/>
  <c r="AN215" i="17" s="1"/>
  <c r="AR215" i="17" a="1"/>
  <c r="AR215" i="17" s="1"/>
  <c r="AS215" i="17" a="1"/>
  <c r="AS215" i="17" s="1"/>
  <c r="AC215" i="17" a="1"/>
  <c r="AC215" i="17" s="1"/>
  <c r="AD215" i="17" a="1"/>
  <c r="AD215" i="17" s="1"/>
  <c r="AU215" i="17"/>
  <c r="D232" i="16" s="1"/>
  <c r="AJ215" i="17" a="1"/>
  <c r="AJ215" i="17" s="1"/>
  <c r="AJ214" i="17" a="1"/>
  <c r="AJ214" i="17" s="1"/>
  <c r="AE223" i="17" a="1"/>
  <c r="AE223" i="17" s="1"/>
  <c r="AB222" i="17" a="1"/>
  <c r="AB222" i="17" s="1"/>
  <c r="AK221" i="17" a="1"/>
  <c r="AK221" i="17" s="1"/>
  <c r="AR213" i="17" a="1"/>
  <c r="AR213" i="17" s="1"/>
  <c r="AB213" i="17" a="1"/>
  <c r="AB213" i="17" s="1"/>
  <c r="AO205" i="17" a="1"/>
  <c r="AO205" i="17" s="1"/>
  <c r="AG201" i="17" a="1"/>
  <c r="AG201" i="17" s="1"/>
  <c r="AK201" i="17" a="1"/>
  <c r="AK201" i="17" s="1"/>
  <c r="AQ201" i="17" a="1"/>
  <c r="AQ201" i="17" s="1"/>
  <c r="AG170" i="17" a="1"/>
  <c r="AG170" i="17" s="1"/>
  <c r="AN167" i="17" a="1"/>
  <c r="AN167" i="17" s="1"/>
  <c r="AC167" i="17" a="1"/>
  <c r="AC167" i="17" s="1"/>
  <c r="AP166" i="17" a="1"/>
  <c r="AP166" i="17" s="1"/>
  <c r="AB166" i="17" a="1"/>
  <c r="AB166" i="17" s="1"/>
  <c r="AO165" i="17" a="1"/>
  <c r="AO165" i="17" s="1"/>
  <c r="AL223" i="17" a="1"/>
  <c r="AL223" i="17" s="1"/>
  <c r="AL222" i="17" a="1"/>
  <c r="AL222" i="17" s="1"/>
  <c r="AT222" i="17" a="1"/>
  <c r="AT222" i="17" s="1"/>
  <c r="AE219" i="17" a="1"/>
  <c r="AE219" i="17" s="1"/>
  <c r="AJ219" i="17" a="1"/>
  <c r="AJ219" i="17" s="1"/>
  <c r="AC218" i="17" a="1"/>
  <c r="AC218" i="17" s="1"/>
  <c r="AM217" i="17" a="1"/>
  <c r="AM217" i="17" s="1"/>
  <c r="AR214" i="17" a="1"/>
  <c r="AR214" i="17" s="1"/>
  <c r="AP213" i="17" a="1"/>
  <c r="AP213" i="17" s="1"/>
  <c r="AW213" i="17"/>
  <c r="AM213" i="17" a="1"/>
  <c r="AM213" i="17" s="1"/>
  <c r="AD213" i="17" a="1"/>
  <c r="AD213" i="17" s="1"/>
  <c r="AO213" i="17" a="1"/>
  <c r="AO213" i="17" s="1"/>
  <c r="AM210" i="17" a="1"/>
  <c r="AM210" i="17" s="1"/>
  <c r="AP208" i="17" a="1"/>
  <c r="AP208" i="17" s="1"/>
  <c r="AK208" i="17" a="1"/>
  <c r="AK208" i="17" s="1"/>
  <c r="AA206" i="17" a="1"/>
  <c r="AA206" i="17" s="1"/>
  <c r="AD206" i="17" a="1"/>
  <c r="AD206" i="17" s="1"/>
  <c r="AV206" i="17"/>
  <c r="AH206" i="17" a="1"/>
  <c r="AH206" i="17" s="1"/>
  <c r="AN205" i="17" a="1"/>
  <c r="AN205" i="17" s="1"/>
  <c r="AI204" i="17" a="1"/>
  <c r="AI204" i="17" s="1"/>
  <c r="AC203" i="17" a="1"/>
  <c r="AC203" i="17" s="1"/>
  <c r="AD203" i="17" a="1"/>
  <c r="AD203" i="17" s="1"/>
  <c r="AI203" i="17" a="1"/>
  <c r="AI203" i="17" s="1"/>
  <c r="AI253" i="17" a="1"/>
  <c r="AI253" i="17" s="1"/>
  <c r="AC184" i="17" a="1"/>
  <c r="AC184" i="17" s="1"/>
  <c r="AR174" i="17" a="1"/>
  <c r="AR174" i="17" s="1"/>
  <c r="AG172" i="17" a="1"/>
  <c r="AG172" i="17" s="1"/>
  <c r="AT169" i="17" a="1"/>
  <c r="AT169" i="17" s="1"/>
  <c r="AG167" i="17" a="1"/>
  <c r="AG167" i="17" s="1"/>
  <c r="AS165" i="17" a="1"/>
  <c r="AS165" i="17" s="1"/>
  <c r="AC165" i="17" a="1"/>
  <c r="AC165" i="17" s="1"/>
  <c r="AH164" i="17" a="1"/>
  <c r="AH164" i="17" s="1"/>
  <c r="AJ222" i="17" a="1"/>
  <c r="AJ222" i="17" s="1"/>
  <c r="AW221" i="17"/>
  <c r="AN220" i="17" a="1"/>
  <c r="AN220" i="17" s="1"/>
  <c r="AP218" i="17" a="1"/>
  <c r="AP218" i="17" s="1"/>
  <c r="AR218" i="17" a="1"/>
  <c r="AR218" i="17" s="1"/>
  <c r="AQ214" i="17" a="1"/>
  <c r="AQ214" i="17" s="1"/>
  <c r="AB214" i="17" a="1"/>
  <c r="AB214" i="17" s="1"/>
  <c r="AV212" i="17"/>
  <c r="AK211" i="17" a="1"/>
  <c r="AK211" i="17" s="1"/>
  <c r="AJ211" i="17" a="1"/>
  <c r="AJ211" i="17" s="1"/>
  <c r="AN210" i="17" a="1"/>
  <c r="AN210" i="17" s="1"/>
  <c r="AL210" i="17" a="1"/>
  <c r="AL210" i="17" s="1"/>
  <c r="AL209" i="17" a="1"/>
  <c r="AL209" i="17" s="1"/>
  <c r="AJ208" i="17" a="1"/>
  <c r="AJ208" i="17" s="1"/>
  <c r="AG207" i="17" a="1"/>
  <c r="AG207" i="17" s="1"/>
  <c r="AS207" i="17" a="1"/>
  <c r="AS207" i="17" s="1"/>
  <c r="AF207" i="17" a="1"/>
  <c r="AF207" i="17" s="1"/>
  <c r="AT207" i="17" a="1"/>
  <c r="AT207" i="17" s="1"/>
  <c r="AU207" i="17"/>
  <c r="D224" i="16" s="1"/>
  <c r="AB207" i="17" a="1"/>
  <c r="AB207" i="17" s="1"/>
  <c r="AC207" i="17" a="1"/>
  <c r="AC207" i="17" s="1"/>
  <c r="AP207" i="17" a="1"/>
  <c r="AP207" i="17" s="1"/>
  <c r="AL204" i="17" a="1"/>
  <c r="AL204" i="17" s="1"/>
  <c r="AR203" i="17" a="1"/>
  <c r="AR203" i="17" s="1"/>
  <c r="AB203" i="17" a="1"/>
  <c r="AB203" i="17" s="1"/>
  <c r="AR200" i="17" a="1"/>
  <c r="AR200" i="17" s="1"/>
  <c r="AS200" i="17" a="1"/>
  <c r="AS200" i="17" s="1"/>
  <c r="AA200" i="17" a="1"/>
  <c r="AA200" i="17" s="1"/>
  <c r="AT200" i="17" a="1"/>
  <c r="AT200" i="17" s="1"/>
  <c r="AA195" i="17" a="1"/>
  <c r="AA195" i="17" s="1"/>
  <c r="AH184" i="17" a="1"/>
  <c r="AH184" i="17" s="1"/>
  <c r="AM176" i="17" a="1"/>
  <c r="AM176" i="17" s="1"/>
  <c r="AA174" i="17" a="1"/>
  <c r="AA174" i="17" s="1"/>
  <c r="AT173" i="17" a="1"/>
  <c r="AT173" i="17" s="1"/>
  <c r="AQ173" i="17" a="1"/>
  <c r="AQ173" i="17" s="1"/>
  <c r="AA173" i="17" a="1"/>
  <c r="AA173" i="17" s="1"/>
  <c r="AF172" i="17" a="1"/>
  <c r="AF172" i="17" s="1"/>
  <c r="AF171" i="17" a="1"/>
  <c r="AF171" i="17" s="1"/>
  <c r="AS169" i="17" a="1"/>
  <c r="AS169" i="17" s="1"/>
  <c r="AC169" i="17" a="1"/>
  <c r="AC169" i="17" s="1"/>
  <c r="AF167" i="17" a="1"/>
  <c r="AF167" i="17" s="1"/>
  <c r="AN166" i="17" a="1"/>
  <c r="AN166" i="17" s="1"/>
  <c r="AA166" i="17" a="1"/>
  <c r="AA166" i="17" s="1"/>
  <c r="AB165" i="17" a="1"/>
  <c r="AB165" i="17" s="1"/>
  <c r="AQ164" i="17" a="1"/>
  <c r="AQ164" i="17" s="1"/>
  <c r="AR223" i="17" a="1"/>
  <c r="AR223" i="17" s="1"/>
  <c r="AO222" i="17" a="1"/>
  <c r="AO222" i="17" s="1"/>
  <c r="AG221" i="17" a="1"/>
  <c r="AG221" i="17" s="1"/>
  <c r="AM220" i="17" a="1"/>
  <c r="AM220" i="17" s="1"/>
  <c r="AC219" i="17" a="1"/>
  <c r="AC219" i="17" s="1"/>
  <c r="AO218" i="17" a="1"/>
  <c r="AO218" i="17" s="1"/>
  <c r="AU218" i="17"/>
  <c r="D239" i="16" s="1"/>
  <c r="AT218" i="17" a="1"/>
  <c r="AT218" i="17" s="1"/>
  <c r="AD218" i="17" a="1"/>
  <c r="AD218" i="17" s="1"/>
  <c r="AE217" i="17" a="1"/>
  <c r="AE217" i="17" s="1"/>
  <c r="AC216" i="17" a="1"/>
  <c r="AC216" i="17" s="1"/>
  <c r="AK213" i="17" a="1"/>
  <c r="AK213" i="17" s="1"/>
  <c r="AI211" i="17" a="1"/>
  <c r="AI211" i="17" s="1"/>
  <c r="AN209" i="17" a="1"/>
  <c r="AN209" i="17" s="1"/>
  <c r="AI208" i="17" a="1"/>
  <c r="AI208" i="17" s="1"/>
  <c r="AG204" i="17" a="1"/>
  <c r="AG204" i="17" s="1"/>
  <c r="AD250" i="17" a="1"/>
  <c r="AD250" i="17" s="1"/>
  <c r="AK250" i="17" a="1"/>
  <c r="AK250" i="17" s="1"/>
  <c r="AA250" i="17" a="1"/>
  <c r="AA250" i="17" s="1"/>
  <c r="AW250" i="17"/>
  <c r="AO250" i="17" a="1"/>
  <c r="AO250" i="17" s="1"/>
  <c r="AT250" i="17" a="1"/>
  <c r="AT250" i="17" s="1"/>
  <c r="AU250" i="17"/>
  <c r="D271" i="16" s="1"/>
  <c r="AB250" i="17" a="1"/>
  <c r="AB250" i="17" s="1"/>
  <c r="AE250" i="17" a="1"/>
  <c r="AE250" i="17" s="1"/>
  <c r="AH250" i="17" a="1"/>
  <c r="AH250" i="17" s="1"/>
  <c r="AR250" i="17" a="1"/>
  <c r="AR250" i="17" s="1"/>
  <c r="AT245" i="17" a="1"/>
  <c r="AT245" i="17" s="1"/>
  <c r="AB245" i="17" a="1"/>
  <c r="AB245" i="17" s="1"/>
  <c r="AG245" i="17" a="1"/>
  <c r="AG245" i="17" s="1"/>
  <c r="AH245" i="17" a="1"/>
  <c r="AH245" i="17" s="1"/>
  <c r="AJ245" i="17" a="1"/>
  <c r="AJ245" i="17" s="1"/>
  <c r="AM245" i="17" a="1"/>
  <c r="AM245" i="17" s="1"/>
  <c r="AE171" i="17" a="1"/>
  <c r="AE171" i="17" s="1"/>
  <c r="AT170" i="17" a="1"/>
  <c r="AT170" i="17" s="1"/>
  <c r="AR169" i="17" a="1"/>
  <c r="AR169" i="17" s="1"/>
  <c r="AB169" i="17" a="1"/>
  <c r="AB169" i="17" s="1"/>
  <c r="AA167" i="17" a="1"/>
  <c r="AA167" i="17" s="1"/>
  <c r="AE165" i="17" a="1"/>
  <c r="AE165" i="17" s="1"/>
  <c r="AA165" i="17" a="1"/>
  <c r="AA165" i="17" s="1"/>
  <c r="AT165" i="17" a="1"/>
  <c r="AT165" i="17" s="1"/>
  <c r="AU165" i="17"/>
  <c r="D182" i="16" s="1"/>
  <c r="AP164" i="17" a="1"/>
  <c r="AP164" i="17" s="1"/>
  <c r="AD223" i="17" a="1"/>
  <c r="AD223" i="17" s="1"/>
  <c r="AW223" i="17"/>
  <c r="AF221" i="17" a="1"/>
  <c r="AF221" i="17" s="1"/>
  <c r="AW217" i="17"/>
  <c r="AB216" i="17" a="1"/>
  <c r="AB216" i="17" s="1"/>
  <c r="AN213" i="17" a="1"/>
  <c r="AN213" i="17" s="1"/>
  <c r="AE212" i="17" a="1"/>
  <c r="AE212" i="17" s="1"/>
  <c r="AG210" i="17" a="1"/>
  <c r="AG210" i="17" s="1"/>
  <c r="AJ210" i="17" a="1"/>
  <c r="AJ210" i="17" s="1"/>
  <c r="AJ209" i="17" a="1"/>
  <c r="AJ209" i="17" s="1"/>
  <c r="AR206" i="17" a="1"/>
  <c r="AR206" i="17" s="1"/>
  <c r="AF204" i="17" a="1"/>
  <c r="AF204" i="17" s="1"/>
  <c r="AO202" i="17" a="1"/>
  <c r="AO202" i="17" s="1"/>
  <c r="AJ196" i="17" a="1"/>
  <c r="AJ196" i="17" s="1"/>
  <c r="AW164" i="17"/>
  <c r="AJ164" i="17" a="1"/>
  <c r="AJ164" i="17" s="1"/>
  <c r="AJ223" i="17" a="1"/>
  <c r="AJ223" i="17" s="1"/>
  <c r="AH222" i="17" a="1"/>
  <c r="AH222" i="17" s="1"/>
  <c r="AT221" i="17" a="1"/>
  <c r="AT221" i="17" s="1"/>
  <c r="AL221" i="17" a="1"/>
  <c r="AL221" i="17" s="1"/>
  <c r="AU217" i="17"/>
  <c r="D234" i="16" s="1"/>
  <c r="AD217" i="17" a="1"/>
  <c r="AD217" i="17" s="1"/>
  <c r="AI217" i="17" a="1"/>
  <c r="AI217" i="17" s="1"/>
  <c r="AO216" i="17" a="1"/>
  <c r="AO216" i="17" s="1"/>
  <c r="AQ216" i="17" a="1"/>
  <c r="AQ216" i="17" s="1"/>
  <c r="AA216" i="17" a="1"/>
  <c r="AA216" i="17" s="1"/>
  <c r="AU216" i="17"/>
  <c r="D233" i="16" s="1"/>
  <c r="AL216" i="17" a="1"/>
  <c r="AL216" i="17" s="1"/>
  <c r="AW216" i="17"/>
  <c r="AM216" i="17" a="1"/>
  <c r="AM216" i="17" s="1"/>
  <c r="AS214" i="17" a="1"/>
  <c r="AS214" i="17" s="1"/>
  <c r="AC214" i="17" a="1"/>
  <c r="AC214" i="17" s="1"/>
  <c r="AT214" i="17" a="1"/>
  <c r="AT214" i="17" s="1"/>
  <c r="AU214" i="17"/>
  <c r="D231" i="16" s="1"/>
  <c r="AS212" i="17" a="1"/>
  <c r="AS212" i="17" s="1"/>
  <c r="AD211" i="17" a="1"/>
  <c r="AD211" i="17" s="1"/>
  <c r="AG211" i="17" a="1"/>
  <c r="AG211" i="17" s="1"/>
  <c r="AI210" i="17" a="1"/>
  <c r="AI210" i="17" s="1"/>
  <c r="AI209" i="17" a="1"/>
  <c r="AI209" i="17" s="1"/>
  <c r="AI196" i="17" a="1"/>
  <c r="AI196" i="17" s="1"/>
  <c r="AS196" i="17" a="1"/>
  <c r="AS196" i="17" s="1"/>
  <c r="AQ168" i="17" a="1"/>
  <c r="AQ168" i="17" s="1"/>
  <c r="AJ168" i="17" a="1"/>
  <c r="AJ168" i="17" s="1"/>
  <c r="AS167" i="17" a="1"/>
  <c r="AS167" i="17" s="1"/>
  <c r="AV164" i="17"/>
  <c r="AI164" i="17" a="1"/>
  <c r="AI164" i="17" s="1"/>
  <c r="AU223" i="17"/>
  <c r="D244" i="16" s="1"/>
  <c r="AU222" i="17"/>
  <c r="D243" i="16" s="1"/>
  <c r="AE221" i="17" a="1"/>
  <c r="AE221" i="17" s="1"/>
  <c r="AK218" i="17" a="1"/>
  <c r="AK218" i="17" s="1"/>
  <c r="AN218" i="17" a="1"/>
  <c r="AN218" i="17" s="1"/>
  <c r="AL213" i="17" a="1"/>
  <c r="AL213" i="17" s="1"/>
  <c r="AB211" i="17" a="1"/>
  <c r="AB211" i="17" s="1"/>
  <c r="AE210" i="17" a="1"/>
  <c r="AE210" i="17" s="1"/>
  <c r="AH209" i="17" a="1"/>
  <c r="AH209" i="17" s="1"/>
  <c r="AM253" i="17" a="1"/>
  <c r="AM253" i="17" s="1"/>
  <c r="AK175" i="17" a="1"/>
  <c r="AK175" i="17" s="1"/>
  <c r="AM174" i="17" a="1"/>
  <c r="AM174" i="17" s="1"/>
  <c r="AB167" i="17" a="1"/>
  <c r="AB167" i="17" s="1"/>
  <c r="AP167" i="17" a="1"/>
  <c r="AP167" i="17" s="1"/>
  <c r="AQ167" i="17" a="1"/>
  <c r="AQ167" i="17" s="1"/>
  <c r="AV166" i="17"/>
  <c r="AD166" i="17" a="1"/>
  <c r="AD166" i="17" s="1"/>
  <c r="AW166" i="17"/>
  <c r="AI165" i="17" a="1"/>
  <c r="AI165" i="17" s="1"/>
  <c r="AN165" i="17" a="1"/>
  <c r="AN165" i="17" s="1"/>
  <c r="AU164" i="17"/>
  <c r="D181" i="16" s="1"/>
  <c r="AN223" i="17" a="1"/>
  <c r="AN223" i="17" s="1"/>
  <c r="AG222" i="17" a="1"/>
  <c r="AG222" i="17" s="1"/>
  <c r="AJ221" i="17" a="1"/>
  <c r="AJ221" i="17" s="1"/>
  <c r="AI220" i="17" a="1"/>
  <c r="AI220" i="17" s="1"/>
  <c r="AM218" i="17" a="1"/>
  <c r="AM218" i="17" s="1"/>
  <c r="AT217" i="17" a="1"/>
  <c r="AT217" i="17" s="1"/>
  <c r="AG217" i="17" a="1"/>
  <c r="AG217" i="17" s="1"/>
  <c r="AH213" i="17" a="1"/>
  <c r="AH213" i="17" s="1"/>
  <c r="AS209" i="17" a="1"/>
  <c r="AS209" i="17" s="1"/>
  <c r="AG209" i="17" a="1"/>
  <c r="AG209" i="17" s="1"/>
  <c r="AW209" i="17"/>
  <c r="AM209" i="17" a="1"/>
  <c r="AM209" i="17" s="1"/>
  <c r="AL253" i="17" a="1"/>
  <c r="AL253" i="17" s="1"/>
  <c r="AS253" i="17" a="1"/>
  <c r="AS253" i="17" s="1"/>
  <c r="AT164" i="17" a="1"/>
  <c r="AT164" i="17" s="1"/>
  <c r="AM223" i="17" a="1"/>
  <c r="AM223" i="17" s="1"/>
  <c r="AP221" i="17" a="1"/>
  <c r="AP221" i="17" s="1"/>
  <c r="AD221" i="17" a="1"/>
  <c r="AD221" i="17" s="1"/>
  <c r="AH220" i="17" a="1"/>
  <c r="AH220" i="17" s="1"/>
  <c r="AS219" i="17" a="1"/>
  <c r="AS219" i="17" s="1"/>
  <c r="AL218" i="17" a="1"/>
  <c r="AL218" i="17" s="1"/>
  <c r="AS217" i="17" a="1"/>
  <c r="AS217" i="17" s="1"/>
  <c r="AB217" i="17" a="1"/>
  <c r="AB217" i="17" s="1"/>
  <c r="AF217" i="17" a="1"/>
  <c r="AF217" i="17" s="1"/>
  <c r="AO212" i="17" a="1"/>
  <c r="AO212" i="17" s="1"/>
  <c r="AQ212" i="17" a="1"/>
  <c r="AQ212" i="17" s="1"/>
  <c r="AH212" i="17" a="1"/>
  <c r="AH212" i="17" s="1"/>
  <c r="AW212" i="17"/>
  <c r="AJ212" i="17" a="1"/>
  <c r="AJ212" i="17" s="1"/>
  <c r="AU212" i="17"/>
  <c r="D229" i="16" s="1"/>
  <c r="AA212" i="17" a="1"/>
  <c r="AA212" i="17" s="1"/>
  <c r="AT211" i="17" a="1"/>
  <c r="AT211" i="17" s="1"/>
  <c r="AF210" i="17" a="1"/>
  <c r="AF210" i="17" s="1"/>
  <c r="AK205" i="17" a="1"/>
  <c r="AK205" i="17" s="1"/>
  <c r="AN204" i="17" a="1"/>
  <c r="AN204" i="17" s="1"/>
  <c r="AO201" i="17" a="1"/>
  <c r="AO201" i="17" s="1"/>
  <c r="AL195" i="17" a="1"/>
  <c r="AL195" i="17" s="1"/>
  <c r="AW195" i="17"/>
  <c r="AG248" i="17" a="1"/>
  <c r="AG248" i="17" s="1"/>
  <c r="AQ248" i="17" a="1"/>
  <c r="AQ248" i="17" s="1"/>
  <c r="AA248" i="17" a="1"/>
  <c r="AA248" i="17" s="1"/>
  <c r="AE164" i="17" a="1"/>
  <c r="AE164" i="17" s="1"/>
  <c r="AE215" i="17" a="1"/>
  <c r="AE215" i="17" s="1"/>
  <c r="AO214" i="17" a="1"/>
  <c r="AO214" i="17" s="1"/>
  <c r="AS211" i="17" a="1"/>
  <c r="AS211" i="17" s="1"/>
  <c r="AC211" i="17" a="1"/>
  <c r="AC211" i="17" s="1"/>
  <c r="AN211" i="17" a="1"/>
  <c r="AN211" i="17" s="1"/>
  <c r="AF211" i="17" a="1"/>
  <c r="AF211" i="17" s="1"/>
  <c r="AU211" i="17"/>
  <c r="D228" i="16" s="1"/>
  <c r="AW206" i="17"/>
  <c r="AS202" i="17" a="1"/>
  <c r="AS202" i="17" s="1"/>
  <c r="AW202" i="17"/>
  <c r="AN202" i="17" a="1"/>
  <c r="AN202" i="17" s="1"/>
  <c r="AQ202" i="17" a="1"/>
  <c r="AQ202" i="17" s="1"/>
  <c r="AG202" i="17" a="1"/>
  <c r="AG202" i="17" s="1"/>
  <c r="AL202" i="17" a="1"/>
  <c r="AL202" i="17" s="1"/>
  <c r="AP202" i="17" a="1"/>
  <c r="AP202" i="17" s="1"/>
  <c r="AC202" i="17" a="1"/>
  <c r="AC202" i="17" s="1"/>
  <c r="AD202" i="17" a="1"/>
  <c r="AD202" i="17" s="1"/>
  <c r="AT202" i="17" a="1"/>
  <c r="AT202" i="17" s="1"/>
  <c r="AE202" i="17" a="1"/>
  <c r="AE202" i="17" s="1"/>
  <c r="AU202" i="17"/>
  <c r="D219" i="16" s="1"/>
  <c r="AF202" i="17" a="1"/>
  <c r="AF202" i="17" s="1"/>
  <c r="AQ184" i="17" a="1"/>
  <c r="AQ184" i="17" s="1"/>
  <c r="AG183" i="17" a="1"/>
  <c r="AG183" i="17" s="1"/>
  <c r="AJ174" i="17" a="1"/>
  <c r="AJ174" i="17" s="1"/>
  <c r="AU170" i="17"/>
  <c r="D187" i="16" s="1"/>
  <c r="AG165" i="17" a="1"/>
  <c r="AG165" i="17" s="1"/>
  <c r="AK165" i="17" a="1"/>
  <c r="AK165" i="17" s="1"/>
  <c r="AS164" i="17" a="1"/>
  <c r="AS164" i="17" s="1"/>
  <c r="AS223" i="17" a="1"/>
  <c r="AS223" i="17" s="1"/>
  <c r="AO221" i="17" a="1"/>
  <c r="AO221" i="17" s="1"/>
  <c r="AD219" i="17" a="1"/>
  <c r="AD219" i="17" s="1"/>
  <c r="AF219" i="17" a="1"/>
  <c r="AF219" i="17" s="1"/>
  <c r="AP219" i="17" a="1"/>
  <c r="AP219" i="17" s="1"/>
  <c r="AT219" i="17" a="1"/>
  <c r="AT219" i="17" s="1"/>
  <c r="AU219" i="17"/>
  <c r="D240" i="16" s="1"/>
  <c r="AO217" i="17" a="1"/>
  <c r="AO217" i="17" s="1"/>
  <c r="AW211" i="17"/>
  <c r="AH211" i="17" a="1"/>
  <c r="AH211" i="17" s="1"/>
  <c r="AW208" i="17"/>
  <c r="AX208" i="17" s="1"/>
  <c r="E225" i="16" s="1"/>
  <c r="AB208" i="17" a="1"/>
  <c r="AB208" i="17" s="1"/>
  <c r="AL206" i="17" a="1"/>
  <c r="AL206" i="17" s="1"/>
  <c r="AA205" i="17" a="1"/>
  <c r="AA205" i="17" s="1"/>
  <c r="AE205" i="17" a="1"/>
  <c r="AE205" i="17" s="1"/>
  <c r="AC205" i="17" a="1"/>
  <c r="AC205" i="17" s="1"/>
  <c r="AS205" i="17" a="1"/>
  <c r="AS205" i="17" s="1"/>
  <c r="AB248" i="17" a="1"/>
  <c r="AB248" i="17" s="1"/>
  <c r="AT188" i="17" a="1"/>
  <c r="AT188" i="17" s="1"/>
  <c r="AD188" i="17" a="1"/>
  <c r="AD188" i="17" s="1"/>
  <c r="AJ185" i="17" a="1"/>
  <c r="AJ185" i="17" s="1"/>
  <c r="AF183" i="17" a="1"/>
  <c r="AF183" i="17" s="1"/>
  <c r="AD174" i="17" a="1"/>
  <c r="AD174" i="17" s="1"/>
  <c r="AI174" i="17" a="1"/>
  <c r="AI174" i="17" s="1"/>
  <c r="AR173" i="17" a="1"/>
  <c r="AR173" i="17" s="1"/>
  <c r="AH170" i="17" a="1"/>
  <c r="AH170" i="17" s="1"/>
  <c r="AM170" i="17" a="1"/>
  <c r="AM170" i="17" s="1"/>
  <c r="AS168" i="17" a="1"/>
  <c r="AS168" i="17" s="1"/>
  <c r="AL168" i="17" a="1"/>
  <c r="AL168" i="17" s="1"/>
  <c r="AT166" i="17" a="1"/>
  <c r="AT166" i="17" s="1"/>
  <c r="AM166" i="17" a="1"/>
  <c r="AM166" i="17" s="1"/>
  <c r="AF165" i="17" a="1"/>
  <c r="AF165" i="17" s="1"/>
  <c r="AJ165" i="17" a="1"/>
  <c r="AJ165" i="17" s="1"/>
  <c r="AD164" i="17" a="1"/>
  <c r="AD164" i="17" s="1"/>
  <c r="AD222" i="17" a="1"/>
  <c r="AD222" i="17" s="1"/>
  <c r="AN221" i="17" a="1"/>
  <c r="AN221" i="17" s="1"/>
  <c r="AA221" i="17" a="1"/>
  <c r="AA221" i="17" s="1"/>
  <c r="AS221" i="17" a="1"/>
  <c r="AS221" i="17" s="1"/>
  <c r="AW218" i="17"/>
  <c r="AF218" i="17" a="1"/>
  <c r="AF218" i="17" s="1"/>
  <c r="AC217" i="17" a="1"/>
  <c r="AC217" i="17" s="1"/>
  <c r="AI216" i="17" a="1"/>
  <c r="AI216" i="17" s="1"/>
  <c r="AK216" i="17" a="1"/>
  <c r="AK216" i="17" s="1"/>
  <c r="AM214" i="17" a="1"/>
  <c r="AM214" i="17" s="1"/>
  <c r="AT213" i="17" a="1"/>
  <c r="AT213" i="17" s="1"/>
  <c r="AL212" i="17" a="1"/>
  <c r="AL212" i="17" s="1"/>
  <c r="AL208" i="17" a="1"/>
  <c r="AL208" i="17" s="1"/>
  <c r="AN207" i="17" a="1"/>
  <c r="AN207" i="17" s="1"/>
  <c r="AQ206" i="17" a="1"/>
  <c r="AQ206" i="17" s="1"/>
  <c r="AK206" i="17" a="1"/>
  <c r="AK206" i="17" s="1"/>
  <c r="AC196" i="17" a="1"/>
  <c r="AC196" i="17" s="1"/>
  <c r="AP253" i="17" a="1"/>
  <c r="AP253" i="17" s="1"/>
  <c r="AR177" i="17" a="1"/>
  <c r="AR177" i="17" s="1"/>
  <c r="AD176" i="17" a="1"/>
  <c r="AD176" i="17" s="1"/>
  <c r="AF175" i="17" a="1"/>
  <c r="AF175" i="17" s="1"/>
  <c r="AE173" i="17" a="1"/>
  <c r="AE173" i="17" s="1"/>
  <c r="AM171" i="17" a="1"/>
  <c r="AM171" i="17" s="1"/>
  <c r="AL170" i="17" a="1"/>
  <c r="AL170" i="17" s="1"/>
  <c r="AJ169" i="17" a="1"/>
  <c r="AJ169" i="17" s="1"/>
  <c r="AR168" i="17" a="1"/>
  <c r="AR168" i="17" s="1"/>
  <c r="AC223" i="17" a="1"/>
  <c r="AC223" i="17" s="1"/>
  <c r="AI223" i="17" a="1"/>
  <c r="AI223" i="17" s="1"/>
  <c r="AP222" i="17" a="1"/>
  <c r="AP222" i="17" s="1"/>
  <c r="AI221" i="17" a="1"/>
  <c r="AI221" i="17" s="1"/>
  <c r="AK219" i="17" a="1"/>
  <c r="AK219" i="17" s="1"/>
  <c r="AO219" i="17" a="1"/>
  <c r="AO219" i="17" s="1"/>
  <c r="AR217" i="17" a="1"/>
  <c r="AR217" i="17" s="1"/>
  <c r="AK212" i="17" a="1"/>
  <c r="AK212" i="17" s="1"/>
  <c r="AQ211" i="17" a="1"/>
  <c r="AQ211" i="17" s="1"/>
  <c r="AV207" i="17"/>
  <c r="AT205" i="17" a="1"/>
  <c r="AT205" i="17" s="1"/>
  <c r="AP203" i="17" a="1"/>
  <c r="AP203" i="17" s="1"/>
  <c r="AU201" i="17"/>
  <c r="D218" i="16" s="1"/>
  <c r="AQ217" i="17" a="1"/>
  <c r="AQ217" i="17" s="1"/>
  <c r="AR211" i="17" a="1"/>
  <c r="AR211" i="17" s="1"/>
  <c r="AC208" i="17" a="1"/>
  <c r="AC208" i="17" s="1"/>
  <c r="AH208" i="17" a="1"/>
  <c r="AH208" i="17" s="1"/>
  <c r="AO199" i="17" a="1"/>
  <c r="AO199" i="17" s="1"/>
  <c r="AA197" i="17" a="1"/>
  <c r="AA197" i="17" s="1"/>
  <c r="AE197" i="17" a="1"/>
  <c r="AE197" i="17" s="1"/>
  <c r="AE196" i="17" a="1"/>
  <c r="AE196" i="17" s="1"/>
  <c r="AH196" i="17" a="1"/>
  <c r="AH196" i="17" s="1"/>
  <c r="AJ195" i="17" a="1"/>
  <c r="AJ195" i="17" s="1"/>
  <c r="AC248" i="17" a="1"/>
  <c r="AC248" i="17" s="1"/>
  <c r="AE248" i="17" a="1"/>
  <c r="AE248" i="17" s="1"/>
  <c r="AI248" i="17" a="1"/>
  <c r="AI248" i="17" s="1"/>
  <c r="AL248" i="17" a="1"/>
  <c r="AL248" i="17" s="1"/>
  <c r="AM248" i="17" a="1"/>
  <c r="AM248" i="17" s="1"/>
  <c r="AN248" i="17" a="1"/>
  <c r="AN248" i="17" s="1"/>
  <c r="AP248" i="17" a="1"/>
  <c r="AP248" i="17" s="1"/>
  <c r="AU236" i="17"/>
  <c r="D257" i="16" s="1"/>
  <c r="AE236" i="17" a="1"/>
  <c r="AE236" i="17" s="1"/>
  <c r="AM212" i="17" a="1"/>
  <c r="AM212" i="17" s="1"/>
  <c r="AC210" i="17" a="1"/>
  <c r="AC210" i="17" s="1"/>
  <c r="AG208" i="17" a="1"/>
  <c r="AG208" i="17" s="1"/>
  <c r="AB206" i="17" a="1"/>
  <c r="AB206" i="17" s="1"/>
  <c r="AI205" i="17" a="1"/>
  <c r="AI205" i="17" s="1"/>
  <c r="AS204" i="17" a="1"/>
  <c r="AS204" i="17" s="1"/>
  <c r="AQ203" i="17" a="1"/>
  <c r="AQ203" i="17" s="1"/>
  <c r="AT203" i="17" a="1"/>
  <c r="AT203" i="17" s="1"/>
  <c r="AN203" i="17" a="1"/>
  <c r="AN203" i="17" s="1"/>
  <c r="AU203" i="17"/>
  <c r="D220" i="16" s="1"/>
  <c r="AA203" i="17" a="1"/>
  <c r="AA203" i="17" s="1"/>
  <c r="AJ202" i="17" a="1"/>
  <c r="AJ202" i="17" s="1"/>
  <c r="AF200" i="17" a="1"/>
  <c r="AF200" i="17" s="1"/>
  <c r="AN199" i="17" a="1"/>
  <c r="AN199" i="17" s="1"/>
  <c r="AQ198" i="17" a="1"/>
  <c r="AQ198" i="17" s="1"/>
  <c r="AA198" i="17" a="1"/>
  <c r="AA198" i="17" s="1"/>
  <c r="AT198" i="17" a="1"/>
  <c r="AT198" i="17" s="1"/>
  <c r="AW198" i="17"/>
  <c r="AO198" i="17" a="1"/>
  <c r="AO198" i="17" s="1"/>
  <c r="AU198" i="17"/>
  <c r="D215" i="16" s="1"/>
  <c r="AF195" i="17" a="1"/>
  <c r="AF195" i="17" s="1"/>
  <c r="AI252" i="17" a="1"/>
  <c r="AI252" i="17" s="1"/>
  <c r="AR221" i="17" a="1"/>
  <c r="AR221" i="17" s="1"/>
  <c r="AB210" i="17" a="1"/>
  <c r="AB210" i="17" s="1"/>
  <c r="AS206" i="17" a="1"/>
  <c r="AS206" i="17" s="1"/>
  <c r="AU206" i="17"/>
  <c r="D223" i="16" s="1"/>
  <c r="AO206" i="17" a="1"/>
  <c r="AO206" i="17" s="1"/>
  <c r="AG206" i="17" a="1"/>
  <c r="AG206" i="17" s="1"/>
  <c r="AH205" i="17" a="1"/>
  <c r="AH205" i="17" s="1"/>
  <c r="AB204" i="17" a="1"/>
  <c r="AB204" i="17" s="1"/>
  <c r="AR201" i="17" a="1"/>
  <c r="AR201" i="17" s="1"/>
  <c r="AB201" i="17" a="1"/>
  <c r="AB201" i="17" s="1"/>
  <c r="AH200" i="17" a="1"/>
  <c r="AH200" i="17" s="1"/>
  <c r="AM199" i="17" a="1"/>
  <c r="AM199" i="17" s="1"/>
  <c r="AR198" i="17" a="1"/>
  <c r="AR198" i="17" s="1"/>
  <c r="AU197" i="17"/>
  <c r="D214" i="16" s="1"/>
  <c r="AS197" i="17" a="1"/>
  <c r="AS197" i="17" s="1"/>
  <c r="AC197" i="17" a="1"/>
  <c r="AC197" i="17" s="1"/>
  <c r="AQ197" i="17" a="1"/>
  <c r="AQ197" i="17" s="1"/>
  <c r="AF196" i="17" a="1"/>
  <c r="AF196" i="17" s="1"/>
  <c r="AB251" i="17" a="1"/>
  <c r="AB251" i="17" s="1"/>
  <c r="AM250" i="17" a="1"/>
  <c r="AM250" i="17" s="1"/>
  <c r="AG249" i="17" a="1"/>
  <c r="AG249" i="17" s="1"/>
  <c r="AA249" i="17" a="1"/>
  <c r="AA249" i="17" s="1"/>
  <c r="AD246" i="17" a="1"/>
  <c r="AD246" i="17" s="1"/>
  <c r="AF216" i="17" a="1"/>
  <c r="AF216" i="17" s="1"/>
  <c r="AK215" i="17" a="1"/>
  <c r="AK215" i="17" s="1"/>
  <c r="AA214" i="17" a="1"/>
  <c r="AA214" i="17" s="1"/>
  <c r="AT210" i="17" a="1"/>
  <c r="AT210" i="17" s="1"/>
  <c r="AW210" i="17"/>
  <c r="AK210" i="17" a="1"/>
  <c r="AK210" i="17" s="1"/>
  <c r="AU210" i="17"/>
  <c r="D227" i="16" s="1"/>
  <c r="AA208" i="17" a="1"/>
  <c r="AA208" i="17" s="1"/>
  <c r="AE208" i="17" a="1"/>
  <c r="AE208" i="17" s="1"/>
  <c r="AP206" i="17" a="1"/>
  <c r="AP206" i="17" s="1"/>
  <c r="AG205" i="17" a="1"/>
  <c r="AG205" i="17" s="1"/>
  <c r="AJ205" i="17" a="1"/>
  <c r="AJ205" i="17" s="1"/>
  <c r="AQ204" i="17" a="1"/>
  <c r="AQ204" i="17" s="1"/>
  <c r="AH202" i="17" a="1"/>
  <c r="AH202" i="17" s="1"/>
  <c r="AA201" i="17" a="1"/>
  <c r="AA201" i="17" s="1"/>
  <c r="AD201" i="17" a="1"/>
  <c r="AD201" i="17" s="1"/>
  <c r="AM201" i="17" a="1"/>
  <c r="AM201" i="17" s="1"/>
  <c r="AP201" i="17" a="1"/>
  <c r="AP201" i="17" s="1"/>
  <c r="AH201" i="17" a="1"/>
  <c r="AH201" i="17" s="1"/>
  <c r="AT201" i="17" a="1"/>
  <c r="AT201" i="17" s="1"/>
  <c r="AJ201" i="17" a="1"/>
  <c r="AJ201" i="17" s="1"/>
  <c r="AP198" i="17" a="1"/>
  <c r="AP198" i="17" s="1"/>
  <c r="AG195" i="17" a="1"/>
  <c r="AG195" i="17" s="1"/>
  <c r="AI249" i="17" a="1"/>
  <c r="AI249" i="17" s="1"/>
  <c r="AP217" i="17" a="1"/>
  <c r="AP217" i="17" s="1"/>
  <c r="AG213" i="17" a="1"/>
  <c r="AG213" i="17" s="1"/>
  <c r="AA207" i="17" a="1"/>
  <c r="AA207" i="17" s="1"/>
  <c r="AI207" i="17" a="1"/>
  <c r="AI207" i="17" s="1"/>
  <c r="AW207" i="17"/>
  <c r="AJ206" i="17" a="1"/>
  <c r="AJ206" i="17" s="1"/>
  <c r="AF205" i="17" a="1"/>
  <c r="AF205" i="17" s="1"/>
  <c r="AN201" i="17" a="1"/>
  <c r="AN201" i="17" s="1"/>
  <c r="AW200" i="17"/>
  <c r="AK199" i="17" a="1"/>
  <c r="AK199" i="17" s="1"/>
  <c r="AN198" i="17" a="1"/>
  <c r="AN198" i="17" s="1"/>
  <c r="AT197" i="17" a="1"/>
  <c r="AT197" i="17" s="1"/>
  <c r="AB195" i="17" a="1"/>
  <c r="AB195" i="17" s="1"/>
  <c r="AH249" i="17" a="1"/>
  <c r="AH249" i="17" s="1"/>
  <c r="AL242" i="17" a="1"/>
  <c r="AL242" i="17" s="1"/>
  <c r="AM211" i="17" a="1"/>
  <c r="AM211" i="17" s="1"/>
  <c r="AH210" i="17" a="1"/>
  <c r="AH210" i="17" s="1"/>
  <c r="AA209" i="17" a="1"/>
  <c r="AA209" i="17" s="1"/>
  <c r="AB209" i="17" a="1"/>
  <c r="AB209" i="17" s="1"/>
  <c r="AT209" i="17" a="1"/>
  <c r="AT209" i="17" s="1"/>
  <c r="AF209" i="17" a="1"/>
  <c r="AF209" i="17" s="1"/>
  <c r="AC204" i="17" a="1"/>
  <c r="AC204" i="17" s="1"/>
  <c r="AJ203" i="17" a="1"/>
  <c r="AJ203" i="17" s="1"/>
  <c r="AE200" i="17" a="1"/>
  <c r="AE200" i="17" s="1"/>
  <c r="AB200" i="17" a="1"/>
  <c r="AB200" i="17" s="1"/>
  <c r="AN200" i="17" a="1"/>
  <c r="AN200" i="17" s="1"/>
  <c r="AD200" i="17" a="1"/>
  <c r="AD200" i="17" s="1"/>
  <c r="AM198" i="17" a="1"/>
  <c r="AM198" i="17" s="1"/>
  <c r="AP197" i="17" a="1"/>
  <c r="AP197" i="17" s="1"/>
  <c r="AE195" i="17" a="1"/>
  <c r="AE195" i="17" s="1"/>
  <c r="AF194" i="17" a="1"/>
  <c r="AF194" i="17" s="1"/>
  <c r="AJ250" i="17" a="1"/>
  <c r="AJ250" i="17" s="1"/>
  <c r="AO247" i="17" a="1"/>
  <c r="AO247" i="17" s="1"/>
  <c r="AD247" i="17" a="1"/>
  <c r="AD247" i="17" s="1"/>
  <c r="AC242" i="17" a="1"/>
  <c r="AC242" i="17" s="1"/>
  <c r="AG242" i="17" a="1"/>
  <c r="AG242" i="17" s="1"/>
  <c r="AK242" i="17" a="1"/>
  <c r="AK242" i="17" s="1"/>
  <c r="AM206" i="17" a="1"/>
  <c r="AM206" i="17" s="1"/>
  <c r="AR204" i="17" a="1"/>
  <c r="AR204" i="17" s="1"/>
  <c r="AA204" i="17" a="1"/>
  <c r="AA204" i="17" s="1"/>
  <c r="AT204" i="17" a="1"/>
  <c r="AT204" i="17" s="1"/>
  <c r="AE204" i="17" a="1"/>
  <c r="AE204" i="17" s="1"/>
  <c r="AP204" i="17" a="1"/>
  <c r="AP204" i="17" s="1"/>
  <c r="AL198" i="17" a="1"/>
  <c r="AL198" i="17" s="1"/>
  <c r="AC249" i="17" a="1"/>
  <c r="AC249" i="17" s="1"/>
  <c r="AQ208" i="17" a="1"/>
  <c r="AQ208" i="17" s="1"/>
  <c r="AU208" i="17"/>
  <c r="D225" i="16" s="1"/>
  <c r="AM204" i="17" a="1"/>
  <c r="AM204" i="17" s="1"/>
  <c r="AQ196" i="17" a="1"/>
  <c r="AQ196" i="17" s="1"/>
  <c r="AD196" i="17" a="1"/>
  <c r="AD196" i="17" s="1"/>
  <c r="AU196" i="17"/>
  <c r="D213" i="16" s="1"/>
  <c r="AV196" i="17"/>
  <c r="AG196" i="17" a="1"/>
  <c r="AG196" i="17" s="1"/>
  <c r="AL196" i="17" a="1"/>
  <c r="AL196" i="17" s="1"/>
  <c r="AA196" i="17" a="1"/>
  <c r="AA196" i="17" s="1"/>
  <c r="AP196" i="17" a="1"/>
  <c r="AP196" i="17" s="1"/>
  <c r="AW196" i="17"/>
  <c r="AO252" i="17" a="1"/>
  <c r="AO252" i="17" s="1"/>
  <c r="AL201" i="17" a="1"/>
  <c r="AL201" i="17" s="1"/>
  <c r="AR195" i="17" a="1"/>
  <c r="AR195" i="17" s="1"/>
  <c r="AI195" i="17" a="1"/>
  <c r="AI195" i="17" s="1"/>
  <c r="AK195" i="17" a="1"/>
  <c r="AK195" i="17" s="1"/>
  <c r="AD195" i="17" a="1"/>
  <c r="AD195" i="17" s="1"/>
  <c r="AV195" i="17"/>
  <c r="AL251" i="17" a="1"/>
  <c r="AL251" i="17" s="1"/>
  <c r="AG250" i="17" a="1"/>
  <c r="AG250" i="17" s="1"/>
  <c r="AT249" i="17" a="1"/>
  <c r="AT249" i="17" s="1"/>
  <c r="AQ210" i="17" a="1"/>
  <c r="AQ210" i="17" s="1"/>
  <c r="AT206" i="17" a="1"/>
  <c r="AT206" i="17" s="1"/>
  <c r="AK204" i="17" a="1"/>
  <c r="AK204" i="17" s="1"/>
  <c r="AO204" i="17" a="1"/>
  <c r="AO204" i="17" s="1"/>
  <c r="AE203" i="17" a="1"/>
  <c r="AE203" i="17" s="1"/>
  <c r="AU195" i="17"/>
  <c r="D212" i="16" s="1"/>
  <c r="AR253" i="17" a="1"/>
  <c r="AR253" i="17" s="1"/>
  <c r="AB253" i="17" a="1"/>
  <c r="AB253" i="17" s="1"/>
  <c r="AD253" i="17" a="1"/>
  <c r="AD253" i="17" s="1"/>
  <c r="AT253" i="17" a="1"/>
  <c r="AT253" i="17" s="1"/>
  <c r="AU253" i="17"/>
  <c r="D274" i="16" s="1"/>
  <c r="AW253" i="17"/>
  <c r="AH253" i="17" a="1"/>
  <c r="AH253" i="17" s="1"/>
  <c r="AK253" i="17" a="1"/>
  <c r="AK253" i="17" s="1"/>
  <c r="AP252" i="17" a="1"/>
  <c r="AP252" i="17" s="1"/>
  <c r="AK251" i="17" a="1"/>
  <c r="AK251" i="17" s="1"/>
  <c r="AP249" i="17" a="1"/>
  <c r="AP249" i="17" s="1"/>
  <c r="AT208" i="17" a="1"/>
  <c r="AT208" i="17" s="1"/>
  <c r="AI206" i="17" a="1"/>
  <c r="AI206" i="17" s="1"/>
  <c r="AU205" i="17"/>
  <c r="D222" i="16" s="1"/>
  <c r="AH203" i="17" a="1"/>
  <c r="AH203" i="17" s="1"/>
  <c r="AP200" i="17" a="1"/>
  <c r="AP200" i="17" s="1"/>
  <c r="AB199" i="17" a="1"/>
  <c r="AB199" i="17" s="1"/>
  <c r="AH198" i="17" a="1"/>
  <c r="AH198" i="17" s="1"/>
  <c r="AK197" i="17" a="1"/>
  <c r="AK197" i="17" s="1"/>
  <c r="AN196" i="17" a="1"/>
  <c r="AN196" i="17" s="1"/>
  <c r="AP195" i="17" a="1"/>
  <c r="AP195" i="17" s="1"/>
  <c r="AV194" i="17"/>
  <c r="AL194" i="17" a="1"/>
  <c r="AL194" i="17" s="1"/>
  <c r="AW194" i="17"/>
  <c r="AU194" i="17"/>
  <c r="D211" i="16" s="1"/>
  <c r="AK194" i="17" a="1"/>
  <c r="AK194" i="17" s="1"/>
  <c r="AD194" i="17" a="1"/>
  <c r="AD194" i="17" s="1"/>
  <c r="AG194" i="17" a="1"/>
  <c r="AG194" i="17" s="1"/>
  <c r="AI194" i="17" a="1"/>
  <c r="AI194" i="17" s="1"/>
  <c r="AO194" i="17" a="1"/>
  <c r="AO194" i="17" s="1"/>
  <c r="AA194" i="17" a="1"/>
  <c r="AA194" i="17" s="1"/>
  <c r="AC194" i="17" a="1"/>
  <c r="AC194" i="17" s="1"/>
  <c r="AQ251" i="17" a="1"/>
  <c r="AQ251" i="17" s="1"/>
  <c r="AT246" i="17" a="1"/>
  <c r="AT246" i="17" s="1"/>
  <c r="AW246" i="17"/>
  <c r="AI245" i="17" a="1"/>
  <c r="AI245" i="17" s="1"/>
  <c r="AK209" i="17" a="1"/>
  <c r="AK209" i="17" s="1"/>
  <c r="AS208" i="17" a="1"/>
  <c r="AS208" i="17" s="1"/>
  <c r="AF208" i="17" a="1"/>
  <c r="AF208" i="17" s="1"/>
  <c r="AK207" i="17" a="1"/>
  <c r="AK207" i="17" s="1"/>
  <c r="AC206" i="17" a="1"/>
  <c r="AC206" i="17" s="1"/>
  <c r="AG203" i="17" a="1"/>
  <c r="AG203" i="17" s="1"/>
  <c r="AE198" i="17" a="1"/>
  <c r="AE198" i="17" s="1"/>
  <c r="AJ197" i="17" a="1"/>
  <c r="AJ197" i="17" s="1"/>
  <c r="AM196" i="17" a="1"/>
  <c r="AM196" i="17" s="1"/>
  <c r="AP194" i="17" a="1"/>
  <c r="AP194" i="17" s="1"/>
  <c r="AN249" i="17" a="1"/>
  <c r="AN249" i="17" s="1"/>
  <c r="AJ248" i="17" a="1"/>
  <c r="AJ248" i="17" s="1"/>
  <c r="AP245" i="17" a="1"/>
  <c r="AP245" i="17" s="1"/>
  <c r="AU221" i="17"/>
  <c r="D242" i="16" s="1"/>
  <c r="AR220" i="17" a="1"/>
  <c r="AR220" i="17" s="1"/>
  <c r="AB215" i="17" a="1"/>
  <c r="AB215" i="17" s="1"/>
  <c r="AH214" i="17" a="1"/>
  <c r="AH214" i="17" s="1"/>
  <c r="AD210" i="17" a="1"/>
  <c r="AD210" i="17" s="1"/>
  <c r="AE209" i="17" a="1"/>
  <c r="AE209" i="17" s="1"/>
  <c r="AJ207" i="17" a="1"/>
  <c r="AJ207" i="17" s="1"/>
  <c r="AQ205" i="17" a="1"/>
  <c r="AQ205" i="17" s="1"/>
  <c r="AD205" i="17" a="1"/>
  <c r="AD205" i="17" s="1"/>
  <c r="AF203" i="17" a="1"/>
  <c r="AF203" i="17" s="1"/>
  <c r="AW201" i="17"/>
  <c r="AE201" i="17" a="1"/>
  <c r="AE201" i="17" s="1"/>
  <c r="AA199" i="17" a="1"/>
  <c r="AA199" i="17" s="1"/>
  <c r="AC199" i="17" a="1"/>
  <c r="AC199" i="17" s="1"/>
  <c r="AD199" i="17" a="1"/>
  <c r="AD199" i="17" s="1"/>
  <c r="AW199" i="17"/>
  <c r="AD198" i="17" a="1"/>
  <c r="AD198" i="17" s="1"/>
  <c r="AF198" i="17" a="1"/>
  <c r="AF198" i="17" s="1"/>
  <c r="AG197" i="17" a="1"/>
  <c r="AG197" i="17" s="1"/>
  <c r="AK196" i="17" a="1"/>
  <c r="AK196" i="17" s="1"/>
  <c r="AO195" i="17" a="1"/>
  <c r="AO195" i="17" s="1"/>
  <c r="AR194" i="17" a="1"/>
  <c r="AR194" i="17" s="1"/>
  <c r="AT252" i="17" a="1"/>
  <c r="AT252" i="17" s="1"/>
  <c r="AG251" i="17" a="1"/>
  <c r="AG251" i="17" s="1"/>
  <c r="AD251" i="17" a="1"/>
  <c r="AD251" i="17" s="1"/>
  <c r="AW251" i="17"/>
  <c r="AP251" i="17" a="1"/>
  <c r="AP251" i="17" s="1"/>
  <c r="AC251" i="17" a="1"/>
  <c r="AC251" i="17" s="1"/>
  <c r="AU251" i="17"/>
  <c r="D272" i="16" s="1"/>
  <c r="AE251" i="17" a="1"/>
  <c r="AE251" i="17" s="1"/>
  <c r="AM251" i="17" a="1"/>
  <c r="AM251" i="17" s="1"/>
  <c r="AN251" i="17" a="1"/>
  <c r="AN251" i="17" s="1"/>
  <c r="AB244" i="17" a="1"/>
  <c r="AB244" i="17" s="1"/>
  <c r="AM244" i="17" a="1"/>
  <c r="AM244" i="17" s="1"/>
  <c r="AC244" i="17" a="1"/>
  <c r="AC244" i="17" s="1"/>
  <c r="AN244" i="17" a="1"/>
  <c r="AN244" i="17" s="1"/>
  <c r="AE244" i="17" a="1"/>
  <c r="AE244" i="17" s="1"/>
  <c r="AP244" i="17" a="1"/>
  <c r="AP244" i="17" s="1"/>
  <c r="AS244" i="17" a="1"/>
  <c r="AS244" i="17" s="1"/>
  <c r="AU244" i="17"/>
  <c r="D265" i="16" s="1"/>
  <c r="AW244" i="17"/>
  <c r="AD244" i="17" a="1"/>
  <c r="AD244" i="17" s="1"/>
  <c r="AG244" i="17" a="1"/>
  <c r="AG244" i="17" s="1"/>
  <c r="AJ244" i="17" a="1"/>
  <c r="AJ244" i="17" s="1"/>
  <c r="AF212" i="17" a="1"/>
  <c r="AF212" i="17" s="1"/>
  <c r="AM203" i="17" a="1"/>
  <c r="AM203" i="17" s="1"/>
  <c r="AQ200" i="17" a="1"/>
  <c r="AQ200" i="17" s="1"/>
  <c r="AU200" i="17"/>
  <c r="D217" i="16" s="1"/>
  <c r="AQ199" i="17" a="1"/>
  <c r="AQ199" i="17" s="1"/>
  <c r="AT199" i="17" a="1"/>
  <c r="AT199" i="17" s="1"/>
  <c r="AW197" i="17"/>
  <c r="AB197" i="17" a="1"/>
  <c r="AB197" i="17" s="1"/>
  <c r="AM197" i="17" a="1"/>
  <c r="AM197" i="17" s="1"/>
  <c r="AN197" i="17" a="1"/>
  <c r="AN197" i="17" s="1"/>
  <c r="AO196" i="17" a="1"/>
  <c r="AO196" i="17" s="1"/>
  <c r="AQ253" i="17" a="1"/>
  <c r="AQ253" i="17" s="1"/>
  <c r="AA253" i="17" a="1"/>
  <c r="AA253" i="17" s="1"/>
  <c r="AJ253" i="17" a="1"/>
  <c r="AJ253" i="17" s="1"/>
  <c r="AC253" i="17" a="1"/>
  <c r="AC253" i="17" s="1"/>
  <c r="AO253" i="17" a="1"/>
  <c r="AO253" i="17" s="1"/>
  <c r="AE253" i="17" a="1"/>
  <c r="AE253" i="17" s="1"/>
  <c r="AD252" i="17" a="1"/>
  <c r="AD252" i="17" s="1"/>
  <c r="AS248" i="17" a="1"/>
  <c r="AS248" i="17" s="1"/>
  <c r="AT248" i="17" a="1"/>
  <c r="AT248" i="17" s="1"/>
  <c r="AK248" i="17" a="1"/>
  <c r="AK248" i="17" s="1"/>
  <c r="AW248" i="17"/>
  <c r="AG246" i="17" a="1"/>
  <c r="AG246" i="17" s="1"/>
  <c r="AK243" i="17" a="1"/>
  <c r="AK243" i="17" s="1"/>
  <c r="AJ243" i="17" a="1"/>
  <c r="AJ243" i="17" s="1"/>
  <c r="AJ241" i="17" a="1"/>
  <c r="AJ241" i="17" s="1"/>
  <c r="AF235" i="17" a="1"/>
  <c r="AF235" i="17" s="1"/>
  <c r="AL282" i="17" a="1"/>
  <c r="AL282" i="17" s="1"/>
  <c r="AT282" i="17" a="1"/>
  <c r="AT282" i="17" s="1"/>
  <c r="AG282" i="17" a="1"/>
  <c r="AG282" i="17" s="1"/>
  <c r="AF247" i="17" a="1"/>
  <c r="AF247" i="17" s="1"/>
  <c r="AI243" i="17" a="1"/>
  <c r="AI243" i="17" s="1"/>
  <c r="AM229" i="17" a="1"/>
  <c r="AM229" i="17" s="1"/>
  <c r="AU229" i="17"/>
  <c r="D250" i="16" s="1"/>
  <c r="AA229" i="17" a="1"/>
  <c r="AA229" i="17" s="1"/>
  <c r="AC229" i="17" a="1"/>
  <c r="AC229" i="17" s="1"/>
  <c r="AP229" i="17" a="1"/>
  <c r="AP229" i="17" s="1"/>
  <c r="AK229" i="17" a="1"/>
  <c r="AK229" i="17" s="1"/>
  <c r="AT229" i="17" a="1"/>
  <c r="AT229" i="17" s="1"/>
  <c r="AB229" i="17" a="1"/>
  <c r="AB229" i="17" s="1"/>
  <c r="AW229" i="17"/>
  <c r="AH229" i="17" a="1"/>
  <c r="AH229" i="17" s="1"/>
  <c r="AI229" i="17" a="1"/>
  <c r="AI229" i="17" s="1"/>
  <c r="AL229" i="17" a="1"/>
  <c r="AL229" i="17" s="1"/>
  <c r="AS229" i="17" a="1"/>
  <c r="AS229" i="17" s="1"/>
  <c r="AL225" i="17" a="1"/>
  <c r="AL225" i="17" s="1"/>
  <c r="AO225" i="17" a="1"/>
  <c r="AO225" i="17" s="1"/>
  <c r="AF225" i="17" a="1"/>
  <c r="AF225" i="17" s="1"/>
  <c r="AO200" i="17" a="1"/>
  <c r="AO200" i="17" s="1"/>
  <c r="AE194" i="17" a="1"/>
  <c r="AE194" i="17" s="1"/>
  <c r="AB252" i="17" a="1"/>
  <c r="AB252" i="17" s="1"/>
  <c r="AG252" i="17" a="1"/>
  <c r="AG252" i="17" s="1"/>
  <c r="AB247" i="17" a="1"/>
  <c r="AB247" i="17" s="1"/>
  <c r="AE243" i="17" a="1"/>
  <c r="AE243" i="17" s="1"/>
  <c r="AH243" i="17" a="1"/>
  <c r="AH243" i="17" s="1"/>
  <c r="AH242" i="17" a="1"/>
  <c r="AH242" i="17" s="1"/>
  <c r="AI241" i="17" a="1"/>
  <c r="AI241" i="17" s="1"/>
  <c r="AN236" i="17" a="1"/>
  <c r="AN236" i="17" s="1"/>
  <c r="AH204" i="17" a="1"/>
  <c r="AH204" i="17" s="1"/>
  <c r="AK202" i="17" a="1"/>
  <c r="AK202" i="17" s="1"/>
  <c r="AH195" i="17" a="1"/>
  <c r="AH195" i="17" s="1"/>
  <c r="AN253" i="17" a="1"/>
  <c r="AN253" i="17" s="1"/>
  <c r="AU252" i="17"/>
  <c r="D273" i="16" s="1"/>
  <c r="AF252" i="17" a="1"/>
  <c r="AF252" i="17" s="1"/>
  <c r="AS250" i="17" a="1"/>
  <c r="AS250" i="17" s="1"/>
  <c r="AC250" i="17" a="1"/>
  <c r="AC250" i="17" s="1"/>
  <c r="AF245" i="17" a="1"/>
  <c r="AF245" i="17" s="1"/>
  <c r="AQ240" i="17" a="1"/>
  <c r="AQ240" i="17" s="1"/>
  <c r="AA240" i="17" a="1"/>
  <c r="AA240" i="17" s="1"/>
  <c r="AE252" i="17" a="1"/>
  <c r="AE252" i="17" s="1"/>
  <c r="AS247" i="17" a="1"/>
  <c r="AS247" i="17" s="1"/>
  <c r="AC247" i="17" a="1"/>
  <c r="AC247" i="17" s="1"/>
  <c r="AQ247" i="17" a="1"/>
  <c r="AQ247" i="17" s="1"/>
  <c r="AG247" i="17" a="1"/>
  <c r="AG247" i="17" s="1"/>
  <c r="AR247" i="17" a="1"/>
  <c r="AR247" i="17" s="1"/>
  <c r="AI247" i="17" a="1"/>
  <c r="AI247" i="17" s="1"/>
  <c r="AF244" i="17" a="1"/>
  <c r="AF244" i="17" s="1"/>
  <c r="AP224" i="17" a="1"/>
  <c r="AP224" i="17" s="1"/>
  <c r="AT224" i="17" a="1"/>
  <c r="AT224" i="17" s="1"/>
  <c r="AA224" i="17" a="1"/>
  <c r="AA224" i="17" s="1"/>
  <c r="AM224" i="17" a="1"/>
  <c r="AM224" i="17" s="1"/>
  <c r="AJ251" i="17" a="1"/>
  <c r="AJ251" i="17" s="1"/>
  <c r="AP250" i="17" a="1"/>
  <c r="AP250" i="17" s="1"/>
  <c r="AF249" i="17" a="1"/>
  <c r="AF249" i="17" s="1"/>
  <c r="AC246" i="17" a="1"/>
  <c r="AC246" i="17" s="1"/>
  <c r="AS245" i="17" a="1"/>
  <c r="AS245" i="17" s="1"/>
  <c r="AC245" i="17" a="1"/>
  <c r="AC245" i="17" s="1"/>
  <c r="AL238" i="17" a="1"/>
  <c r="AL238" i="17" s="1"/>
  <c r="AM238" i="17" a="1"/>
  <c r="AM238" i="17" s="1"/>
  <c r="AD238" i="17" a="1"/>
  <c r="AD238" i="17" s="1"/>
  <c r="AS233" i="17" a="1"/>
  <c r="AS233" i="17" s="1"/>
  <c r="AC233" i="17" a="1"/>
  <c r="AC233" i="17" s="1"/>
  <c r="AA233" i="17" a="1"/>
  <c r="AA233" i="17" s="1"/>
  <c r="AT233" i="17" a="1"/>
  <c r="AT233" i="17" s="1"/>
  <c r="AB233" i="17" a="1"/>
  <c r="AB233" i="17" s="1"/>
  <c r="AI233" i="17" a="1"/>
  <c r="AI233" i="17" s="1"/>
  <c r="AN233" i="17" a="1"/>
  <c r="AN233" i="17" s="1"/>
  <c r="AS231" i="17" a="1"/>
  <c r="AS231" i="17" s="1"/>
  <c r="AP231" i="17" a="1"/>
  <c r="AP231" i="17" s="1"/>
  <c r="AK281" i="17" a="1"/>
  <c r="AK281" i="17" s="1"/>
  <c r="AO281" i="17" a="1"/>
  <c r="AO281" i="17" s="1"/>
  <c r="AT281" i="17" a="1"/>
  <c r="AT281" i="17" s="1"/>
  <c r="AS252" i="17" a="1"/>
  <c r="AS252" i="17" s="1"/>
  <c r="AI251" i="17" a="1"/>
  <c r="AI251" i="17" s="1"/>
  <c r="AE249" i="17" a="1"/>
  <c r="AE249" i="17" s="1"/>
  <c r="AP247" i="17" a="1"/>
  <c r="AP247" i="17" s="1"/>
  <c r="AR246" i="17" a="1"/>
  <c r="AR246" i="17" s="1"/>
  <c r="AB246" i="17" a="1"/>
  <c r="AB246" i="17" s="1"/>
  <c r="AI246" i="17" a="1"/>
  <c r="AI246" i="17" s="1"/>
  <c r="AK246" i="17" a="1"/>
  <c r="AK246" i="17" s="1"/>
  <c r="AA246" i="17" a="1"/>
  <c r="AA246" i="17" s="1"/>
  <c r="AL246" i="17" a="1"/>
  <c r="AL246" i="17" s="1"/>
  <c r="AE246" i="17" a="1"/>
  <c r="AE246" i="17" s="1"/>
  <c r="AQ243" i="17" a="1"/>
  <c r="AQ243" i="17" s="1"/>
  <c r="AF243" i="17" a="1"/>
  <c r="AF243" i="17" s="1"/>
  <c r="AR243" i="17" a="1"/>
  <c r="AR243" i="17" s="1"/>
  <c r="AT243" i="17" a="1"/>
  <c r="AT243" i="17" s="1"/>
  <c r="AU243" i="17"/>
  <c r="D264" i="16" s="1"/>
  <c r="AA243" i="17" a="1"/>
  <c r="AA243" i="17" s="1"/>
  <c r="AC243" i="17" a="1"/>
  <c r="AC243" i="17" s="1"/>
  <c r="AJ242" i="17" a="1"/>
  <c r="AJ242" i="17" s="1"/>
  <c r="AU242" i="17"/>
  <c r="D263" i="16" s="1"/>
  <c r="AW242" i="17"/>
  <c r="AL236" i="17" a="1"/>
  <c r="AL236" i="17" s="1"/>
  <c r="AW205" i="17"/>
  <c r="AB205" i="17" a="1"/>
  <c r="AB205" i="17" s="1"/>
  <c r="AM205" i="17" a="1"/>
  <c r="AM205" i="17" s="1"/>
  <c r="AI200" i="17" a="1"/>
  <c r="AI200" i="17" s="1"/>
  <c r="AJ199" i="17" a="1"/>
  <c r="AJ199" i="17" s="1"/>
  <c r="AH251" i="17" a="1"/>
  <c r="AH251" i="17" s="1"/>
  <c r="AN250" i="17" a="1"/>
  <c r="AN250" i="17" s="1"/>
  <c r="AU246" i="17"/>
  <c r="D267" i="16" s="1"/>
  <c r="AQ245" i="17" a="1"/>
  <c r="AQ245" i="17" s="1"/>
  <c r="AA245" i="17" a="1"/>
  <c r="AA245" i="17" s="1"/>
  <c r="AU245" i="17"/>
  <c r="D266" i="16" s="1"/>
  <c r="AD245" i="17" a="1"/>
  <c r="AD245" i="17" s="1"/>
  <c r="AW245" i="17"/>
  <c r="AN245" i="17" a="1"/>
  <c r="AN245" i="17" s="1"/>
  <c r="AE245" i="17" a="1"/>
  <c r="AE245" i="17" s="1"/>
  <c r="AB242" i="17" a="1"/>
  <c r="AB242" i="17" s="1"/>
  <c r="AJ240" i="17" a="1"/>
  <c r="AJ240" i="17" s="1"/>
  <c r="AK240" i="17" a="1"/>
  <c r="AK240" i="17" s="1"/>
  <c r="AL240" i="17" a="1"/>
  <c r="AL240" i="17" s="1"/>
  <c r="AH232" i="17" a="1"/>
  <c r="AH232" i="17" s="1"/>
  <c r="AG232" i="17" a="1"/>
  <c r="AG232" i="17" s="1"/>
  <c r="AL232" i="17" a="1"/>
  <c r="AL232" i="17" s="1"/>
  <c r="AN232" i="17" a="1"/>
  <c r="AN232" i="17" s="1"/>
  <c r="AO232" i="17" a="1"/>
  <c r="AO232" i="17" s="1"/>
  <c r="AP232" i="17" a="1"/>
  <c r="AP232" i="17" s="1"/>
  <c r="AP246" i="17" a="1"/>
  <c r="AP246" i="17" s="1"/>
  <c r="AR244" i="17" a="1"/>
  <c r="AR244" i="17" s="1"/>
  <c r="AW241" i="17"/>
  <c r="AM241" i="17" a="1"/>
  <c r="AM241" i="17" s="1"/>
  <c r="AK241" i="17" a="1"/>
  <c r="AK241" i="17" s="1"/>
  <c r="AN241" i="17" a="1"/>
  <c r="AN241" i="17" s="1"/>
  <c r="AB241" i="17" a="1"/>
  <c r="AB241" i="17" s="1"/>
  <c r="AD241" i="17" a="1"/>
  <c r="AD241" i="17" s="1"/>
  <c r="AR241" i="17" a="1"/>
  <c r="AR241" i="17" s="1"/>
  <c r="AH241" i="17" a="1"/>
  <c r="AH241" i="17" s="1"/>
  <c r="AH199" i="17" a="1"/>
  <c r="AH199" i="17" s="1"/>
  <c r="AM194" i="17" a="1"/>
  <c r="AM194" i="17" s="1"/>
  <c r="AL252" i="17" a="1"/>
  <c r="AL252" i="17" s="1"/>
  <c r="AL250" i="17" a="1"/>
  <c r="AL250" i="17" s="1"/>
  <c r="AR249" i="17" a="1"/>
  <c r="AR249" i="17" s="1"/>
  <c r="AO245" i="17" a="1"/>
  <c r="AO245" i="17" s="1"/>
  <c r="AW243" i="17"/>
  <c r="AU241" i="17"/>
  <c r="D262" i="16" s="1"/>
  <c r="AP241" i="17" a="1"/>
  <c r="AP241" i="17" s="1"/>
  <c r="AA235" i="17" a="1"/>
  <c r="AA235" i="17" s="1"/>
  <c r="AP235" i="17" a="1"/>
  <c r="AP235" i="17" s="1"/>
  <c r="AQ235" i="17" a="1"/>
  <c r="AQ235" i="17" s="1"/>
  <c r="AT235" i="17" a="1"/>
  <c r="AT235" i="17" s="1"/>
  <c r="AO235" i="17" a="1"/>
  <c r="AO235" i="17" s="1"/>
  <c r="AN225" i="17" a="1"/>
  <c r="AN225" i="17" s="1"/>
  <c r="AM283" i="17" a="1"/>
  <c r="AM283" i="17" s="1"/>
  <c r="AS283" i="17" a="1"/>
  <c r="AS283" i="17" s="1"/>
  <c r="AB283" i="17" a="1"/>
  <c r="AB283" i="17" s="1"/>
  <c r="AG199" i="17" a="1"/>
  <c r="AG199" i="17" s="1"/>
  <c r="AF197" i="17" a="1"/>
  <c r="AF197" i="17" s="1"/>
  <c r="AQ249" i="17" a="1"/>
  <c r="AQ249" i="17" s="1"/>
  <c r="AW249" i="17"/>
  <c r="AV249" i="17"/>
  <c r="AU249" i="17"/>
  <c r="D270" i="16" s="1"/>
  <c r="AD249" i="17" a="1"/>
  <c r="AD249" i="17" s="1"/>
  <c r="AK247" i="17" a="1"/>
  <c r="AK247" i="17" s="1"/>
  <c r="AL247" i="17" a="1"/>
  <c r="AL247" i="17" s="1"/>
  <c r="AO244" i="17" a="1"/>
  <c r="AO244" i="17" s="1"/>
  <c r="AO241" i="17" a="1"/>
  <c r="AO241" i="17" s="1"/>
  <c r="AW240" i="17"/>
  <c r="AT239" i="17" a="1"/>
  <c r="AT239" i="17" s="1"/>
  <c r="AN239" i="17" a="1"/>
  <c r="AN239" i="17" s="1"/>
  <c r="AD239" i="17" a="1"/>
  <c r="AD239" i="17" s="1"/>
  <c r="AK239" i="17" a="1"/>
  <c r="AK239" i="17" s="1"/>
  <c r="AL239" i="17" a="1"/>
  <c r="AL239" i="17" s="1"/>
  <c r="AA239" i="17" a="1"/>
  <c r="AA239" i="17" s="1"/>
  <c r="AM239" i="17" a="1"/>
  <c r="AM239" i="17" s="1"/>
  <c r="AB239" i="17" a="1"/>
  <c r="AB239" i="17" s="1"/>
  <c r="AO239" i="17" a="1"/>
  <c r="AO239" i="17" s="1"/>
  <c r="AP239" i="17" a="1"/>
  <c r="AP239" i="17" s="1"/>
  <c r="AI239" i="17" a="1"/>
  <c r="AI239" i="17" s="1"/>
  <c r="AU239" i="17"/>
  <c r="D260" i="16" s="1"/>
  <c r="AW239" i="17"/>
  <c r="AP238" i="17" a="1"/>
  <c r="AP238" i="17" s="1"/>
  <c r="AH236" i="17" a="1"/>
  <c r="AH236" i="17" s="1"/>
  <c r="AG224" i="17" a="1"/>
  <c r="AG224" i="17" s="1"/>
  <c r="AN242" i="17" a="1"/>
  <c r="AN242" i="17" s="1"/>
  <c r="AT241" i="17" a="1"/>
  <c r="AT241" i="17" s="1"/>
  <c r="AT240" i="17" a="1"/>
  <c r="AT240" i="17" s="1"/>
  <c r="AH240" i="17" a="1"/>
  <c r="AH240" i="17" s="1"/>
  <c r="AA232" i="17" a="1"/>
  <c r="AA232" i="17" s="1"/>
  <c r="AO211" i="17" a="1"/>
  <c r="AO211" i="17" s="1"/>
  <c r="AL205" i="17" a="1"/>
  <c r="AL205" i="17" s="1"/>
  <c r="AR196" i="17" a="1"/>
  <c r="AR196" i="17" s="1"/>
  <c r="AB196" i="17" a="1"/>
  <c r="AB196" i="17" s="1"/>
  <c r="AJ194" i="17" a="1"/>
  <c r="AJ194" i="17" s="1"/>
  <c r="AJ252" i="17" a="1"/>
  <c r="AJ252" i="17" s="1"/>
  <c r="AS251" i="17" a="1"/>
  <c r="AS251" i="17" s="1"/>
  <c r="AO249" i="17" a="1"/>
  <c r="AO249" i="17" s="1"/>
  <c r="AF248" i="17" a="1"/>
  <c r="AF248" i="17" s="1"/>
  <c r="AJ247" i="17" a="1"/>
  <c r="AJ247" i="17" s="1"/>
  <c r="AO246" i="17" a="1"/>
  <c r="AO246" i="17" s="1"/>
  <c r="AO243" i="17" a="1"/>
  <c r="AO243" i="17" s="1"/>
  <c r="AQ242" i="17" a="1"/>
  <c r="AQ242" i="17" s="1"/>
  <c r="AM242" i="17" a="1"/>
  <c r="AM242" i="17" s="1"/>
  <c r="AS241" i="17" a="1"/>
  <c r="AS241" i="17" s="1"/>
  <c r="AJ238" i="17" a="1"/>
  <c r="AJ238" i="17" s="1"/>
  <c r="AE238" i="17" a="1"/>
  <c r="AE238" i="17" s="1"/>
  <c r="AL235" i="17" a="1"/>
  <c r="AL235" i="17" s="1"/>
  <c r="AN224" i="17" a="1"/>
  <c r="AN224" i="17" s="1"/>
  <c r="AB224" i="17" a="1"/>
  <c r="AB224" i="17" s="1"/>
  <c r="AQ252" i="17" a="1"/>
  <c r="AQ252" i="17" s="1"/>
  <c r="AC252" i="17" a="1"/>
  <c r="AC252" i="17" s="1"/>
  <c r="AW252" i="17"/>
  <c r="AP242" i="17" a="1"/>
  <c r="AP242" i="17" s="1"/>
  <c r="AE242" i="17" a="1"/>
  <c r="AE242" i="17" s="1"/>
  <c r="AI237" i="17" a="1"/>
  <c r="AI237" i="17" s="1"/>
  <c r="AM237" i="17" a="1"/>
  <c r="AM237" i="17" s="1"/>
  <c r="AJ234" i="17" a="1"/>
  <c r="AJ234" i="17" s="1"/>
  <c r="AQ231" i="17" a="1"/>
  <c r="AQ231" i="17" s="1"/>
  <c r="AJ230" i="17" a="1"/>
  <c r="AJ230" i="17" s="1"/>
  <c r="AL230" i="17" a="1"/>
  <c r="AL230" i="17" s="1"/>
  <c r="AR229" i="17" a="1"/>
  <c r="AR229" i="17" s="1"/>
  <c r="AC228" i="17" a="1"/>
  <c r="AC228" i="17" s="1"/>
  <c r="AF227" i="17" a="1"/>
  <c r="AF227" i="17" s="1"/>
  <c r="AI227" i="17" a="1"/>
  <c r="AI227" i="17" s="1"/>
  <c r="AK226" i="17" a="1"/>
  <c r="AK226" i="17" s="1"/>
  <c r="AO283" i="17" a="1"/>
  <c r="AO283" i="17" s="1"/>
  <c r="AP282" i="17" a="1"/>
  <c r="AP282" i="17" s="1"/>
  <c r="AN281" i="17" a="1"/>
  <c r="AN281" i="17" s="1"/>
  <c r="AL281" i="17" a="1"/>
  <c r="AL281" i="17" s="1"/>
  <c r="AL280" i="17" a="1"/>
  <c r="AL280" i="17" s="1"/>
  <c r="AI250" i="17" a="1"/>
  <c r="AI250" i="17" s="1"/>
  <c r="AR248" i="17" a="1"/>
  <c r="AR248" i="17" s="1"/>
  <c r="AL245" i="17" a="1"/>
  <c r="AL245" i="17" s="1"/>
  <c r="AQ244" i="17" a="1"/>
  <c r="AQ244" i="17" s="1"/>
  <c r="AO242" i="17" a="1"/>
  <c r="AO242" i="17" s="1"/>
  <c r="AD242" i="17" a="1"/>
  <c r="AD242" i="17" s="1"/>
  <c r="AG240" i="17" a="1"/>
  <c r="AG240" i="17" s="1"/>
  <c r="AI238" i="17" a="1"/>
  <c r="AI238" i="17" s="1"/>
  <c r="AK237" i="17" a="1"/>
  <c r="AK237" i="17" s="1"/>
  <c r="AP236" i="17" a="1"/>
  <c r="AP236" i="17" s="1"/>
  <c r="AB236" i="17" a="1"/>
  <c r="AB236" i="17" s="1"/>
  <c r="AG236" i="17" a="1"/>
  <c r="AG236" i="17" s="1"/>
  <c r="AN235" i="17" a="1"/>
  <c r="AN235" i="17" s="1"/>
  <c r="AU235" i="17"/>
  <c r="D256" i="16" s="1"/>
  <c r="AR233" i="17" a="1"/>
  <c r="AR233" i="17" s="1"/>
  <c r="AD233" i="17" a="1"/>
  <c r="AD233" i="17" s="1"/>
  <c r="AQ233" i="17" a="1"/>
  <c r="AQ233" i="17" s="1"/>
  <c r="AD232" i="17" a="1"/>
  <c r="AD232" i="17" s="1"/>
  <c r="AJ232" i="17" a="1"/>
  <c r="AJ232" i="17" s="1"/>
  <c r="AI230" i="17" a="1"/>
  <c r="AI230" i="17" s="1"/>
  <c r="AW228" i="17"/>
  <c r="AF228" i="17" a="1"/>
  <c r="AF228" i="17" s="1"/>
  <c r="AG227" i="17" a="1"/>
  <c r="AG227" i="17" s="1"/>
  <c r="AF226" i="17" a="1"/>
  <c r="AF226" i="17" s="1"/>
  <c r="AI226" i="17" a="1"/>
  <c r="AI226" i="17" s="1"/>
  <c r="AK225" i="17" a="1"/>
  <c r="AK225" i="17" s="1"/>
  <c r="AN283" i="17" a="1"/>
  <c r="AN283" i="17" s="1"/>
  <c r="AL283" i="17" a="1"/>
  <c r="AL283" i="17" s="1"/>
  <c r="AK282" i="17" a="1"/>
  <c r="AK282" i="17" s="1"/>
  <c r="AE280" i="17" a="1"/>
  <c r="AE280" i="17" s="1"/>
  <c r="AG280" i="17" a="1"/>
  <c r="AG280" i="17" s="1"/>
  <c r="AA280" i="17" a="1"/>
  <c r="AA280" i="17" s="1"/>
  <c r="AM280" i="17" a="1"/>
  <c r="AM280" i="17" s="1"/>
  <c r="AS279" i="17" a="1"/>
  <c r="AS279" i="17" s="1"/>
  <c r="AC279" i="17" a="1"/>
  <c r="AC279" i="17" s="1"/>
  <c r="AK277" i="17" a="1"/>
  <c r="AK277" i="17" s="1"/>
  <c r="AE274" i="17" a="1"/>
  <c r="AE274" i="17" s="1"/>
  <c r="AP270" i="17" a="1"/>
  <c r="AP270" i="17" s="1"/>
  <c r="AR251" i="17" a="1"/>
  <c r="AR251" i="17" s="1"/>
  <c r="AA251" i="17" a="1"/>
  <c r="AA251" i="17" s="1"/>
  <c r="AL249" i="17" a="1"/>
  <c r="AL249" i="17" s="1"/>
  <c r="AH246" i="17" a="1"/>
  <c r="AH246" i="17" s="1"/>
  <c r="AK245" i="17" a="1"/>
  <c r="AK245" i="17" s="1"/>
  <c r="AT244" i="17" a="1"/>
  <c r="AT244" i="17" s="1"/>
  <c r="AI242" i="17" a="1"/>
  <c r="AI242" i="17" s="1"/>
  <c r="AR240" i="17" a="1"/>
  <c r="AR240" i="17" s="1"/>
  <c r="AU238" i="17"/>
  <c r="D259" i="16" s="1"/>
  <c r="AG238" i="17" a="1"/>
  <c r="AG238" i="17" s="1"/>
  <c r="AU237" i="17"/>
  <c r="D258" i="16" s="1"/>
  <c r="AG237" i="17" a="1"/>
  <c r="AG237" i="17" s="1"/>
  <c r="AO236" i="17" a="1"/>
  <c r="AO236" i="17" s="1"/>
  <c r="AF236" i="17" a="1"/>
  <c r="AF236" i="17" s="1"/>
  <c r="AW231" i="17"/>
  <c r="AH230" i="17" a="1"/>
  <c r="AH230" i="17" s="1"/>
  <c r="AO229" i="17" a="1"/>
  <c r="AO229" i="17" s="1"/>
  <c r="AE228" i="17" a="1"/>
  <c r="AE228" i="17" s="1"/>
  <c r="AH226" i="17" a="1"/>
  <c r="AH226" i="17" s="1"/>
  <c r="AJ225" i="17" a="1"/>
  <c r="AJ225" i="17" s="1"/>
  <c r="AL224" i="17" a="1"/>
  <c r="AL224" i="17" s="1"/>
  <c r="AK283" i="17" a="1"/>
  <c r="AK283" i="17" s="1"/>
  <c r="AI281" i="17" a="1"/>
  <c r="AI281" i="17" s="1"/>
  <c r="AR279" i="17" a="1"/>
  <c r="AR279" i="17" s="1"/>
  <c r="AK275" i="17" a="1"/>
  <c r="AK275" i="17" s="1"/>
  <c r="AI272" i="17" a="1"/>
  <c r="AI272" i="17" s="1"/>
  <c r="AF257" i="17" a="1"/>
  <c r="AF257" i="17" s="1"/>
  <c r="AO257" i="17" a="1"/>
  <c r="AO257" i="17" s="1"/>
  <c r="AQ257" i="17" a="1"/>
  <c r="AQ257" i="17" s="1"/>
  <c r="AD228" i="17" a="1"/>
  <c r="AD228" i="17" s="1"/>
  <c r="AJ224" i="17" a="1"/>
  <c r="AJ224" i="17" s="1"/>
  <c r="AH281" i="17" a="1"/>
  <c r="AH281" i="17" s="1"/>
  <c r="AO276" i="17" a="1"/>
  <c r="AO276" i="17" s="1"/>
  <c r="AI276" i="17" a="1"/>
  <c r="AI276" i="17" s="1"/>
  <c r="AK200" i="17" a="1"/>
  <c r="AK200" i="17" s="1"/>
  <c r="AI197" i="17" a="1"/>
  <c r="AI197" i="17" s="1"/>
  <c r="AQ195" i="17" a="1"/>
  <c r="AQ195" i="17" s="1"/>
  <c r="AT195" i="17" a="1"/>
  <c r="AT195" i="17" s="1"/>
  <c r="AN195" i="17" a="1"/>
  <c r="AN195" i="17" s="1"/>
  <c r="AS195" i="17" a="1"/>
  <c r="AS195" i="17" s="1"/>
  <c r="AT251" i="17" a="1"/>
  <c r="AT251" i="17" s="1"/>
  <c r="AF250" i="17" a="1"/>
  <c r="AF250" i="17" s="1"/>
  <c r="AJ249" i="17" a="1"/>
  <c r="AJ249" i="17" s="1"/>
  <c r="AO248" i="17" a="1"/>
  <c r="AO248" i="17" s="1"/>
  <c r="AF246" i="17" a="1"/>
  <c r="AF246" i="17" s="1"/>
  <c r="AT238" i="17" a="1"/>
  <c r="AT238" i="17" s="1"/>
  <c r="AF238" i="17" a="1"/>
  <c r="AF238" i="17" s="1"/>
  <c r="AF234" i="17" a="1"/>
  <c r="AF234" i="17" s="1"/>
  <c r="AB232" i="17" a="1"/>
  <c r="AB232" i="17" s="1"/>
  <c r="AW230" i="17"/>
  <c r="AP228" i="17" a="1"/>
  <c r="AP228" i="17" s="1"/>
  <c r="AS228" i="17" a="1"/>
  <c r="AS228" i="17" s="1"/>
  <c r="AQ228" i="17" a="1"/>
  <c r="AQ228" i="17" s="1"/>
  <c r="AB228" i="17" a="1"/>
  <c r="AB228" i="17" s="1"/>
  <c r="AT227" i="17" a="1"/>
  <c r="AT227" i="17" s="1"/>
  <c r="AD227" i="17" a="1"/>
  <c r="AD227" i="17" s="1"/>
  <c r="AH225" i="17" a="1"/>
  <c r="AH225" i="17" s="1"/>
  <c r="AH282" i="17" a="1"/>
  <c r="AH282" i="17" s="1"/>
  <c r="AC281" i="17" a="1"/>
  <c r="AC281" i="17" s="1"/>
  <c r="AG281" i="17" a="1"/>
  <c r="AG281" i="17" s="1"/>
  <c r="AA277" i="17" a="1"/>
  <c r="AA277" i="17" s="1"/>
  <c r="AE277" i="17" a="1"/>
  <c r="AE277" i="17" s="1"/>
  <c r="AU277" i="17"/>
  <c r="D302" i="16" s="1"/>
  <c r="AB277" i="17" a="1"/>
  <c r="AB277" i="17" s="1"/>
  <c r="AH277" i="17" a="1"/>
  <c r="AH277" i="17" s="1"/>
  <c r="AJ277" i="17" a="1"/>
  <c r="AJ277" i="17" s="1"/>
  <c r="AM207" i="17" a="1"/>
  <c r="AM207" i="17" s="1"/>
  <c r="AR202" i="17" a="1"/>
  <c r="AR202" i="17" s="1"/>
  <c r="AB202" i="17" a="1"/>
  <c r="AB202" i="17" s="1"/>
  <c r="AA202" i="17" a="1"/>
  <c r="AA202" i="17" s="1"/>
  <c r="AF201" i="17" a="1"/>
  <c r="AF201" i="17" s="1"/>
  <c r="AC198" i="17" a="1"/>
  <c r="AC198" i="17" s="1"/>
  <c r="AS194" i="17" a="1"/>
  <c r="AS194" i="17" s="1"/>
  <c r="AG253" i="17" a="1"/>
  <c r="AG253" i="17" s="1"/>
  <c r="AK252" i="17" a="1"/>
  <c r="AK252" i="17" s="1"/>
  <c r="AT247" i="17" a="1"/>
  <c r="AT247" i="17" s="1"/>
  <c r="AN247" i="17" a="1"/>
  <c r="AN247" i="17" s="1"/>
  <c r="AA247" i="17" a="1"/>
  <c r="AA247" i="17" s="1"/>
  <c r="AF242" i="17" a="1"/>
  <c r="AF242" i="17" s="1"/>
  <c r="AP240" i="17" a="1"/>
  <c r="AP240" i="17" s="1"/>
  <c r="AK238" i="17" a="1"/>
  <c r="AK238" i="17" s="1"/>
  <c r="AS236" i="17" a="1"/>
  <c r="AS236" i="17" s="1"/>
  <c r="AC236" i="17" a="1"/>
  <c r="AC236" i="17" s="1"/>
  <c r="AG235" i="17" a="1"/>
  <c r="AG235" i="17" s="1"/>
  <c r="AK233" i="17" a="1"/>
  <c r="AK233" i="17" s="1"/>
  <c r="AQ232" i="17" a="1"/>
  <c r="AQ232" i="17" s="1"/>
  <c r="AF232" i="17" a="1"/>
  <c r="AF232" i="17" s="1"/>
  <c r="AN231" i="17" a="1"/>
  <c r="AN231" i="17" s="1"/>
  <c r="AE226" i="17" a="1"/>
  <c r="AE226" i="17" s="1"/>
  <c r="AH224" i="17" a="1"/>
  <c r="AH224" i="17" s="1"/>
  <c r="AH283" i="17" a="1"/>
  <c r="AH283" i="17" s="1"/>
  <c r="AF281" i="17" a="1"/>
  <c r="AF281" i="17" s="1"/>
  <c r="AQ278" i="17" a="1"/>
  <c r="AQ278" i="17" s="1"/>
  <c r="AG275" i="17" a="1"/>
  <c r="AG275" i="17" s="1"/>
  <c r="AH275" i="17" a="1"/>
  <c r="AH275" i="17" s="1"/>
  <c r="AB194" i="17" a="1"/>
  <c r="AB194" i="17" s="1"/>
  <c r="AI240" i="17" a="1"/>
  <c r="AI240" i="17" s="1"/>
  <c r="AQ238" i="17" a="1"/>
  <c r="AQ238" i="17" s="1"/>
  <c r="AT234" i="17" a="1"/>
  <c r="AT234" i="17" s="1"/>
  <c r="AE234" i="17" a="1"/>
  <c r="AE234" i="17" s="1"/>
  <c r="AE232" i="17" a="1"/>
  <c r="AE232" i="17" s="1"/>
  <c r="AH231" i="17" a="1"/>
  <c r="AH231" i="17" s="1"/>
  <c r="AO228" i="17" a="1"/>
  <c r="AO228" i="17" s="1"/>
  <c r="AR227" i="17" a="1"/>
  <c r="AR227" i="17" s="1"/>
  <c r="AH227" i="17" a="1"/>
  <c r="AH227" i="17" s="1"/>
  <c r="AW227" i="17"/>
  <c r="AJ227" i="17" a="1"/>
  <c r="AJ227" i="17" s="1"/>
  <c r="AC227" i="17" a="1"/>
  <c r="AC227" i="17" s="1"/>
  <c r="AP227" i="17" a="1"/>
  <c r="AP227" i="17" s="1"/>
  <c r="AT226" i="17" a="1"/>
  <c r="AT226" i="17" s="1"/>
  <c r="AD226" i="17" a="1"/>
  <c r="AD226" i="17" s="1"/>
  <c r="AG283" i="17" a="1"/>
  <c r="AG283" i="17" s="1"/>
  <c r="AF282" i="17" a="1"/>
  <c r="AF282" i="17" s="1"/>
  <c r="AS246" i="17" a="1"/>
  <c r="AS246" i="17" s="1"/>
  <c r="AK244" i="17" a="1"/>
  <c r="AK244" i="17" s="1"/>
  <c r="AF241" i="17" a="1"/>
  <c r="AF241" i="17" s="1"/>
  <c r="AC240" i="17" a="1"/>
  <c r="AC240" i="17" s="1"/>
  <c r="AE237" i="17" a="1"/>
  <c r="AE237" i="17" s="1"/>
  <c r="AQ236" i="17" a="1"/>
  <c r="AQ236" i="17" s="1"/>
  <c r="AD236" i="17" a="1"/>
  <c r="AD236" i="17" s="1"/>
  <c r="AW236" i="17"/>
  <c r="AR236" i="17" a="1"/>
  <c r="AR236" i="17" s="1"/>
  <c r="AT236" i="17" a="1"/>
  <c r="AT236" i="17" s="1"/>
  <c r="AK235" i="17" a="1"/>
  <c r="AK235" i="17" s="1"/>
  <c r="AT232" i="17" a="1"/>
  <c r="AT232" i="17" s="1"/>
  <c r="AL231" i="17" a="1"/>
  <c r="AL231" i="17" s="1"/>
  <c r="AD230" i="17" a="1"/>
  <c r="AD230" i="17" s="1"/>
  <c r="AJ226" i="17" a="1"/>
  <c r="AJ226" i="17" s="1"/>
  <c r="AC226" i="17" a="1"/>
  <c r="AC226" i="17" s="1"/>
  <c r="AF224" i="17" a="1"/>
  <c r="AF224" i="17" s="1"/>
  <c r="AA283" i="17" a="1"/>
  <c r="AA283" i="17" s="1"/>
  <c r="AL278" i="17" a="1"/>
  <c r="AL278" i="17" s="1"/>
  <c r="AH278" i="17" a="1"/>
  <c r="AH278" i="17" s="1"/>
  <c r="AB275" i="17" a="1"/>
  <c r="AB275" i="17" s="1"/>
  <c r="AF275" i="17" a="1"/>
  <c r="AF275" i="17" s="1"/>
  <c r="AL275" i="17" a="1"/>
  <c r="AL275" i="17" s="1"/>
  <c r="AO275" i="17" a="1"/>
  <c r="AO275" i="17" s="1"/>
  <c r="AQ275" i="17" a="1"/>
  <c r="AQ275" i="17" s="1"/>
  <c r="AR275" i="17" a="1"/>
  <c r="AR275" i="17" s="1"/>
  <c r="AD275" i="17" a="1"/>
  <c r="AD275" i="17" s="1"/>
  <c r="AG269" i="17" a="1"/>
  <c r="AG269" i="17" s="1"/>
  <c r="AU269" i="17"/>
  <c r="D290" i="16" s="1"/>
  <c r="AA269" i="17" a="1"/>
  <c r="AA269" i="17" s="1"/>
  <c r="AB269" i="17" a="1"/>
  <c r="AB269" i="17" s="1"/>
  <c r="AN269" i="17" a="1"/>
  <c r="AN269" i="17" s="1"/>
  <c r="AE241" i="17" a="1"/>
  <c r="AE241" i="17" s="1"/>
  <c r="AN240" i="17" a="1"/>
  <c r="AN240" i="17" s="1"/>
  <c r="AH238" i="17" a="1"/>
  <c r="AH238" i="17" s="1"/>
  <c r="AQ237" i="17" a="1"/>
  <c r="AQ237" i="17" s="1"/>
  <c r="AJ235" i="17" a="1"/>
  <c r="AJ235" i="17" s="1"/>
  <c r="AC234" i="17" a="1"/>
  <c r="AC234" i="17" s="1"/>
  <c r="AS232" i="17" a="1"/>
  <c r="AS232" i="17" s="1"/>
  <c r="AG231" i="17" a="1"/>
  <c r="AG231" i="17" s="1"/>
  <c r="AL228" i="17" a="1"/>
  <c r="AL228" i="17" s="1"/>
  <c r="AQ227" i="17" a="1"/>
  <c r="AQ227" i="17" s="1"/>
  <c r="AE224" i="17" a="1"/>
  <c r="AE224" i="17" s="1"/>
  <c r="AK224" i="17" a="1"/>
  <c r="AK224" i="17" s="1"/>
  <c r="AR224" i="17" a="1"/>
  <c r="AR224" i="17" s="1"/>
  <c r="AS224" i="17" a="1"/>
  <c r="AS224" i="17" s="1"/>
  <c r="AJ283" i="17" a="1"/>
  <c r="AJ283" i="17" s="1"/>
  <c r="AS281" i="17" a="1"/>
  <c r="AS281" i="17" s="1"/>
  <c r="AU281" i="17"/>
  <c r="D306" i="16" s="1"/>
  <c r="AM281" i="17" a="1"/>
  <c r="AM281" i="17" s="1"/>
  <c r="AD281" i="17" a="1"/>
  <c r="AD281" i="17" s="1"/>
  <c r="AE281" i="17" a="1"/>
  <c r="AE281" i="17" s="1"/>
  <c r="AG278" i="17" a="1"/>
  <c r="AG278" i="17" s="1"/>
  <c r="AS267" i="17" a="1"/>
  <c r="AS267" i="17" s="1"/>
  <c r="AC267" i="17" a="1"/>
  <c r="AC267" i="17" s="1"/>
  <c r="AM247" i="17" a="1"/>
  <c r="AM247" i="17" s="1"/>
  <c r="AI244" i="17" a="1"/>
  <c r="AI244" i="17" s="1"/>
  <c r="AR242" i="17" a="1"/>
  <c r="AR242" i="17" s="1"/>
  <c r="AA242" i="17" a="1"/>
  <c r="AA242" i="17" s="1"/>
  <c r="AT242" i="17" a="1"/>
  <c r="AT242" i="17" s="1"/>
  <c r="AO238" i="17" a="1"/>
  <c r="AO238" i="17" s="1"/>
  <c r="AP237" i="17" a="1"/>
  <c r="AP237" i="17" s="1"/>
  <c r="AS237" i="17" a="1"/>
  <c r="AS237" i="17" s="1"/>
  <c r="AC237" i="17" a="1"/>
  <c r="AC237" i="17" s="1"/>
  <c r="AI235" i="17" a="1"/>
  <c r="AI235" i="17" s="1"/>
  <c r="AR234" i="17" a="1"/>
  <c r="AR234" i="17" s="1"/>
  <c r="AL234" i="17" a="1"/>
  <c r="AL234" i="17" s="1"/>
  <c r="AB234" i="17" a="1"/>
  <c r="AB234" i="17" s="1"/>
  <c r="AD234" i="17" a="1"/>
  <c r="AD234" i="17" s="1"/>
  <c r="AI232" i="17" a="1"/>
  <c r="AI232" i="17" s="1"/>
  <c r="AJ231" i="17" a="1"/>
  <c r="AJ231" i="17" s="1"/>
  <c r="AB230" i="17" a="1"/>
  <c r="AB230" i="17" s="1"/>
  <c r="AS225" i="17" a="1"/>
  <c r="AS225" i="17" s="1"/>
  <c r="AC225" i="17" a="1"/>
  <c r="AC225" i="17" s="1"/>
  <c r="AD225" i="17" a="1"/>
  <c r="AD225" i="17" s="1"/>
  <c r="AP225" i="17" a="1"/>
  <c r="AP225" i="17" s="1"/>
  <c r="AS282" i="17" a="1"/>
  <c r="AS282" i="17" s="1"/>
  <c r="AC282" i="17" a="1"/>
  <c r="AC282" i="17" s="1"/>
  <c r="AN282" i="17" a="1"/>
  <c r="AN282" i="17" s="1"/>
  <c r="AE282" i="17" a="1"/>
  <c r="AE282" i="17" s="1"/>
  <c r="AQ282" i="17" a="1"/>
  <c r="AQ282" i="17" s="1"/>
  <c r="AR282" i="17" a="1"/>
  <c r="AR282" i="17" s="1"/>
  <c r="AD267" i="17" a="1"/>
  <c r="AD267" i="17" s="1"/>
  <c r="AH267" i="17" a="1"/>
  <c r="AH267" i="17" s="1"/>
  <c r="AA267" i="17" a="1"/>
  <c r="AA267" i="17" s="1"/>
  <c r="AQ267" i="17" a="1"/>
  <c r="AQ267" i="17" s="1"/>
  <c r="AB267" i="17" a="1"/>
  <c r="AB267" i="17" s="1"/>
  <c r="AT267" i="17" a="1"/>
  <c r="AT267" i="17" s="1"/>
  <c r="AG267" i="17" a="1"/>
  <c r="AG267" i="17" s="1"/>
  <c r="AW267" i="17"/>
  <c r="AJ267" i="17" a="1"/>
  <c r="AJ267" i="17" s="1"/>
  <c r="AI267" i="17" a="1"/>
  <c r="AI267" i="17" s="1"/>
  <c r="AH244" i="17" a="1"/>
  <c r="AH244" i="17" s="1"/>
  <c r="AL243" i="17" a="1"/>
  <c r="AL243" i="17" s="1"/>
  <c r="AC241" i="17" a="1"/>
  <c r="AC241" i="17" s="1"/>
  <c r="AM240" i="17" a="1"/>
  <c r="AM240" i="17" s="1"/>
  <c r="AG239" i="17" a="1"/>
  <c r="AG239" i="17" s="1"/>
  <c r="AB238" i="17" a="1"/>
  <c r="AB238" i="17" s="1"/>
  <c r="AB237" i="17" a="1"/>
  <c r="AB237" i="17" s="1"/>
  <c r="AJ236" i="17" a="1"/>
  <c r="AJ236" i="17" s="1"/>
  <c r="AR235" i="17" a="1"/>
  <c r="AR235" i="17" s="1"/>
  <c r="AD235" i="17" a="1"/>
  <c r="AD235" i="17" s="1"/>
  <c r="AQ234" i="17" a="1"/>
  <c r="AQ234" i="17" s="1"/>
  <c r="AF231" i="17" a="1"/>
  <c r="AF231" i="17" s="1"/>
  <c r="AI231" i="17" a="1"/>
  <c r="AI231" i="17" s="1"/>
  <c r="AQ230" i="17" a="1"/>
  <c r="AQ230" i="17" s="1"/>
  <c r="AM230" i="17" a="1"/>
  <c r="AM230" i="17" s="1"/>
  <c r="AU230" i="17"/>
  <c r="D251" i="16" s="1"/>
  <c r="AA230" i="17" a="1"/>
  <c r="AA230" i="17" s="1"/>
  <c r="AC230" i="17" a="1"/>
  <c r="AC230" i="17" s="1"/>
  <c r="AG229" i="17" a="1"/>
  <c r="AG229" i="17" s="1"/>
  <c r="AK228" i="17" a="1"/>
  <c r="AK228" i="17" s="1"/>
  <c r="AR225" i="17" a="1"/>
  <c r="AR225" i="17" s="1"/>
  <c r="AE278" i="17" a="1"/>
  <c r="AE278" i="17" s="1"/>
  <c r="AP276" i="17" a="1"/>
  <c r="AP276" i="17" s="1"/>
  <c r="AB272" i="17" a="1"/>
  <c r="AB272" i="17" s="1"/>
  <c r="AA272" i="17" a="1"/>
  <c r="AA272" i="17" s="1"/>
  <c r="AC272" i="17" a="1"/>
  <c r="AC272" i="17" s="1"/>
  <c r="AD272" i="17" a="1"/>
  <c r="AD272" i="17" s="1"/>
  <c r="AE272" i="17" a="1"/>
  <c r="AE272" i="17" s="1"/>
  <c r="AG272" i="17" a="1"/>
  <c r="AG272" i="17" s="1"/>
  <c r="AP272" i="17" a="1"/>
  <c r="AP272" i="17" s="1"/>
  <c r="AR272" i="17" a="1"/>
  <c r="AR272" i="17" s="1"/>
  <c r="AS272" i="17" a="1"/>
  <c r="AS272" i="17" s="1"/>
  <c r="AU272" i="17"/>
  <c r="D297" i="16" s="1"/>
  <c r="AW272" i="17"/>
  <c r="AF272" i="17" a="1"/>
  <c r="AF272" i="17" s="1"/>
  <c r="AG271" i="17" a="1"/>
  <c r="AG271" i="17" s="1"/>
  <c r="AH248" i="17" a="1"/>
  <c r="AH248" i="17" s="1"/>
  <c r="AR245" i="17" a="1"/>
  <c r="AR245" i="17" s="1"/>
  <c r="AL237" i="17" a="1"/>
  <c r="AL237" i="17" s="1"/>
  <c r="AD237" i="17" a="1"/>
  <c r="AD237" i="17" s="1"/>
  <c r="AO237" i="17" a="1"/>
  <c r="AO237" i="17" s="1"/>
  <c r="AI236" i="17" a="1"/>
  <c r="AI236" i="17" s="1"/>
  <c r="AP234" i="17" a="1"/>
  <c r="AP234" i="17" s="1"/>
  <c r="AH233" i="17" a="1"/>
  <c r="AH233" i="17" s="1"/>
  <c r="AF229" i="17" a="1"/>
  <c r="AF229" i="17" s="1"/>
  <c r="AN227" i="17" a="1"/>
  <c r="AN227" i="17" s="1"/>
  <c r="AQ225" i="17" a="1"/>
  <c r="AQ225" i="17" s="1"/>
  <c r="AI279" i="17" a="1"/>
  <c r="AI279" i="17" s="1"/>
  <c r="AM279" i="17" a="1"/>
  <c r="AM279" i="17" s="1"/>
  <c r="AN279" i="17" a="1"/>
  <c r="AN279" i="17" s="1"/>
  <c r="AH271" i="17" a="1"/>
  <c r="AH271" i="17" s="1"/>
  <c r="AG233" i="17" a="1"/>
  <c r="AG233" i="17" s="1"/>
  <c r="AA231" i="17" a="1"/>
  <c r="AA231" i="17" s="1"/>
  <c r="AJ228" i="17" a="1"/>
  <c r="AJ228" i="17" s="1"/>
  <c r="AC278" i="17" a="1"/>
  <c r="AC278" i="17" s="1"/>
  <c r="AM276" i="17" a="1"/>
  <c r="AM276" i="17" s="1"/>
  <c r="AB240" i="17" a="1"/>
  <c r="AB240" i="17" s="1"/>
  <c r="AS238" i="17" a="1"/>
  <c r="AS238" i="17" s="1"/>
  <c r="AK236" i="17" a="1"/>
  <c r="AK236" i="17" s="1"/>
  <c r="AN234" i="17" a="1"/>
  <c r="AN234" i="17" s="1"/>
  <c r="AF233" i="17" a="1"/>
  <c r="AF233" i="17" s="1"/>
  <c r="AR231" i="17" a="1"/>
  <c r="AR231" i="17" s="1"/>
  <c r="AN230" i="17" a="1"/>
  <c r="AN230" i="17" s="1"/>
  <c r="AD229" i="17" a="1"/>
  <c r="AD229" i="17" s="1"/>
  <c r="AK227" i="17" a="1"/>
  <c r="AK227" i="17" s="1"/>
  <c r="AR278" i="17" a="1"/>
  <c r="AR278" i="17" s="1"/>
  <c r="AK278" i="17" a="1"/>
  <c r="AK278" i="17" s="1"/>
  <c r="AA278" i="17" a="1"/>
  <c r="AA278" i="17" s="1"/>
  <c r="AF276" i="17" a="1"/>
  <c r="AF276" i="17" s="1"/>
  <c r="AN267" i="17" a="1"/>
  <c r="AN267" i="17" s="1"/>
  <c r="AM261" i="17" a="1"/>
  <c r="AM261" i="17" s="1"/>
  <c r="AU261" i="17"/>
  <c r="D282" i="16" s="1"/>
  <c r="AD261" i="17" a="1"/>
  <c r="AD261" i="17" s="1"/>
  <c r="AA261" i="17" a="1"/>
  <c r="AA261" i="17" s="1"/>
  <c r="AO261" i="17" a="1"/>
  <c r="AO261" i="17" s="1"/>
  <c r="AP261" i="17" a="1"/>
  <c r="AP261" i="17" s="1"/>
  <c r="AH261" i="17" a="1"/>
  <c r="AH261" i="17" s="1"/>
  <c r="AJ261" i="17" a="1"/>
  <c r="AJ261" i="17" s="1"/>
  <c r="AK261" i="17" a="1"/>
  <c r="AK261" i="17" s="1"/>
  <c r="AL261" i="17" a="1"/>
  <c r="AL261" i="17" s="1"/>
  <c r="AW261" i="17"/>
  <c r="AT261" i="17" a="1"/>
  <c r="AT261" i="17" s="1"/>
  <c r="AD240" i="17" a="1"/>
  <c r="AD240" i="17" s="1"/>
  <c r="AU240" i="17"/>
  <c r="D261" i="16" s="1"/>
  <c r="AS240" i="17" a="1"/>
  <c r="AS240" i="17" s="1"/>
  <c r="AC239" i="17" a="1"/>
  <c r="AC239" i="17" s="1"/>
  <c r="AR238" i="17" a="1"/>
  <c r="AR238" i="17" s="1"/>
  <c r="AA238" i="17" a="1"/>
  <c r="AA238" i="17" s="1"/>
  <c r="AN237" i="17" a="1"/>
  <c r="AN237" i="17" s="1"/>
  <c r="AE233" i="17" a="1"/>
  <c r="AE233" i="17" s="1"/>
  <c r="AI228" i="17" a="1"/>
  <c r="AI228" i="17" s="1"/>
  <c r="AM278" i="17" a="1"/>
  <c r="AM278" i="17" s="1"/>
  <c r="AE283" i="17" a="1"/>
  <c r="AE283" i="17" s="1"/>
  <c r="AJ282" i="17" a="1"/>
  <c r="AJ282" i="17" s="1"/>
  <c r="AD280" i="17" a="1"/>
  <c r="AD280" i="17" s="1"/>
  <c r="AR276" i="17" a="1"/>
  <c r="AR276" i="17" s="1"/>
  <c r="AK276" i="17" a="1"/>
  <c r="AK276" i="17" s="1"/>
  <c r="AW276" i="17"/>
  <c r="AS276" i="17" a="1"/>
  <c r="AS276" i="17" s="1"/>
  <c r="AQ276" i="17" a="1"/>
  <c r="AQ276" i="17" s="1"/>
  <c r="AE271" i="17" a="1"/>
  <c r="AE271" i="17" s="1"/>
  <c r="AS270" i="17" a="1"/>
  <c r="AS270" i="17" s="1"/>
  <c r="AC270" i="17" a="1"/>
  <c r="AC270" i="17" s="1"/>
  <c r="AP264" i="17" a="1"/>
  <c r="AP264" i="17" s="1"/>
  <c r="AF264" i="17" a="1"/>
  <c r="AF264" i="17" s="1"/>
  <c r="AH228" i="17" a="1"/>
  <c r="AH228" i="17" s="1"/>
  <c r="AI225" i="17" a="1"/>
  <c r="AI225" i="17" s="1"/>
  <c r="AQ283" i="17" a="1"/>
  <c r="AQ283" i="17" s="1"/>
  <c r="AI280" i="17" a="1"/>
  <c r="AI280" i="17" s="1"/>
  <c r="AG279" i="17" a="1"/>
  <c r="AG279" i="17" s="1"/>
  <c r="AN274" i="17" a="1"/>
  <c r="AN274" i="17" s="1"/>
  <c r="AR270" i="17" a="1"/>
  <c r="AR270" i="17" s="1"/>
  <c r="AP267" i="17" a="1"/>
  <c r="AP267" i="17" s="1"/>
  <c r="AQ262" i="17" a="1"/>
  <c r="AQ262" i="17" s="1"/>
  <c r="AM262" i="17" a="1"/>
  <c r="AM262" i="17" s="1"/>
  <c r="AU262" i="17"/>
  <c r="D283" i="16" s="1"/>
  <c r="AS262" i="17" a="1"/>
  <c r="AS262" i="17" s="1"/>
  <c r="AB262" i="17" a="1"/>
  <c r="AB262" i="17" s="1"/>
  <c r="AW262" i="17"/>
  <c r="AC262" i="17" a="1"/>
  <c r="AC262" i="17" s="1"/>
  <c r="AA262" i="17" a="1"/>
  <c r="AA262" i="17" s="1"/>
  <c r="AF262" i="17" a="1"/>
  <c r="AF262" i="17" s="1"/>
  <c r="AG262" i="17" a="1"/>
  <c r="AG262" i="17" s="1"/>
  <c r="AH262" i="17" a="1"/>
  <c r="AH262" i="17" s="1"/>
  <c r="AN262" i="17" a="1"/>
  <c r="AN262" i="17" s="1"/>
  <c r="AO262" i="17" a="1"/>
  <c r="AO262" i="17" s="1"/>
  <c r="AM259" i="17" a="1"/>
  <c r="AM259" i="17" s="1"/>
  <c r="AP283" i="17" a="1"/>
  <c r="AP283" i="17" s="1"/>
  <c r="AO280" i="17" a="1"/>
  <c r="AO280" i="17" s="1"/>
  <c r="AC280" i="17" a="1"/>
  <c r="AC280" i="17" s="1"/>
  <c r="AH280" i="17" a="1"/>
  <c r="AH280" i="17" s="1"/>
  <c r="AN276" i="17" a="1"/>
  <c r="AN276" i="17" s="1"/>
  <c r="AM274" i="17" a="1"/>
  <c r="AM274" i="17" s="1"/>
  <c r="AW273" i="17"/>
  <c r="AB273" i="17" a="1"/>
  <c r="AB273" i="17" s="1"/>
  <c r="AT273" i="17" a="1"/>
  <c r="AT273" i="17" s="1"/>
  <c r="AS271" i="17" a="1"/>
  <c r="AS271" i="17" s="1"/>
  <c r="AA271" i="17" a="1"/>
  <c r="AA271" i="17" s="1"/>
  <c r="AB271" i="17" a="1"/>
  <c r="AB271" i="17" s="1"/>
  <c r="AC271" i="17" a="1"/>
  <c r="AC271" i="17" s="1"/>
  <c r="AD271" i="17" a="1"/>
  <c r="AD271" i="17" s="1"/>
  <c r="AP271" i="17" a="1"/>
  <c r="AP271" i="17" s="1"/>
  <c r="AQ271" i="17" a="1"/>
  <c r="AQ271" i="17" s="1"/>
  <c r="AR271" i="17" a="1"/>
  <c r="AR271" i="17" s="1"/>
  <c r="AF271" i="17" a="1"/>
  <c r="AF271" i="17" s="1"/>
  <c r="AU271" i="17"/>
  <c r="D292" i="16" s="1"/>
  <c r="AK271" i="17" a="1"/>
  <c r="AK271" i="17" s="1"/>
  <c r="AW271" i="17"/>
  <c r="AQ270" i="17" a="1"/>
  <c r="AQ270" i="17" s="1"/>
  <c r="AA270" i="17" a="1"/>
  <c r="AA270" i="17" s="1"/>
  <c r="AT270" i="17" a="1"/>
  <c r="AT270" i="17" s="1"/>
  <c r="AO270" i="17" a="1"/>
  <c r="AO270" i="17" s="1"/>
  <c r="AE270" i="17" a="1"/>
  <c r="AE270" i="17" s="1"/>
  <c r="AH270" i="17" a="1"/>
  <c r="AH270" i="17" s="1"/>
  <c r="AK270" i="17" a="1"/>
  <c r="AK270" i="17" s="1"/>
  <c r="AW270" i="17"/>
  <c r="AL270" i="17" a="1"/>
  <c r="AL270" i="17" s="1"/>
  <c r="AA265" i="17" a="1"/>
  <c r="AA265" i="17" s="1"/>
  <c r="AE265" i="17" a="1"/>
  <c r="AE265" i="17" s="1"/>
  <c r="AI265" i="17" a="1"/>
  <c r="AI265" i="17" s="1"/>
  <c r="AJ265" i="17" a="1"/>
  <c r="AJ265" i="17" s="1"/>
  <c r="AC265" i="17" a="1"/>
  <c r="AC265" i="17" s="1"/>
  <c r="AN278" i="17" a="1"/>
  <c r="AN278" i="17" s="1"/>
  <c r="AD278" i="17" a="1"/>
  <c r="AD278" i="17" s="1"/>
  <c r="AO278" i="17" a="1"/>
  <c r="AO278" i="17" s="1"/>
  <c r="AG277" i="17" a="1"/>
  <c r="AG277" i="17" s="1"/>
  <c r="AP273" i="17" a="1"/>
  <c r="AP273" i="17" s="1"/>
  <c r="AH310" i="17" a="1"/>
  <c r="AH310" i="17" s="1"/>
  <c r="AM310" i="17" a="1"/>
  <c r="AM310" i="17" s="1"/>
  <c r="AA279" i="17" a="1"/>
  <c r="AA279" i="17" s="1"/>
  <c r="AD279" i="17" a="1"/>
  <c r="AD279" i="17" s="1"/>
  <c r="AB279" i="17" a="1"/>
  <c r="AB279" i="17" s="1"/>
  <c r="AE279" i="17" a="1"/>
  <c r="AE279" i="17" s="1"/>
  <c r="AF277" i="17" a="1"/>
  <c r="AF277" i="17" s="1"/>
  <c r="AL276" i="17" a="1"/>
  <c r="AL276" i="17" s="1"/>
  <c r="AI274" i="17" a="1"/>
  <c r="AI274" i="17" s="1"/>
  <c r="AO271" i="17" a="1"/>
  <c r="AO271" i="17" s="1"/>
  <c r="AH269" i="17" a="1"/>
  <c r="AH269" i="17" s="1"/>
  <c r="AR261" i="17" a="1"/>
  <c r="AR261" i="17" s="1"/>
  <c r="AB261" i="17" a="1"/>
  <c r="AB261" i="17" s="1"/>
  <c r="AI198" i="17" a="1"/>
  <c r="AI198" i="17" s="1"/>
  <c r="AC195" i="17" a="1"/>
  <c r="AC195" i="17" s="1"/>
  <c r="AD248" i="17" a="1"/>
  <c r="AD248" i="17" s="1"/>
  <c r="AU248" i="17"/>
  <c r="D269" i="16" s="1"/>
  <c r="AW238" i="17"/>
  <c r="AW232" i="17"/>
  <c r="AC232" i="17" a="1"/>
  <c r="AC232" i="17" s="1"/>
  <c r="AB231" i="17" a="1"/>
  <c r="AB231" i="17" s="1"/>
  <c r="AM228" i="17" a="1"/>
  <c r="AM228" i="17" s="1"/>
  <c r="AU228" i="17"/>
  <c r="D249" i="16" s="1"/>
  <c r="AM227" i="17" a="1"/>
  <c r="AM227" i="17" s="1"/>
  <c r="AU227" i="17"/>
  <c r="D248" i="16" s="1"/>
  <c r="AO227" i="17" a="1"/>
  <c r="AO227" i="17" s="1"/>
  <c r="AS227" i="17" a="1"/>
  <c r="AS227" i="17" s="1"/>
  <c r="AB226" i="17" a="1"/>
  <c r="AB226" i="17" s="1"/>
  <c r="AC224" i="17" a="1"/>
  <c r="AC224" i="17" s="1"/>
  <c r="AC283" i="17" a="1"/>
  <c r="AC283" i="17" s="1"/>
  <c r="AB282" i="17" a="1"/>
  <c r="AB282" i="17" s="1"/>
  <c r="AR281" i="17" a="1"/>
  <c r="AR281" i="17" s="1"/>
  <c r="AS280" i="17" a="1"/>
  <c r="AS280" i="17" s="1"/>
  <c r="AP279" i="17" a="1"/>
  <c r="AP279" i="17" s="1"/>
  <c r="AJ276" i="17" a="1"/>
  <c r="AJ276" i="17" s="1"/>
  <c r="AT275" i="17" a="1"/>
  <c r="AT275" i="17" s="1"/>
  <c r="AN275" i="17" a="1"/>
  <c r="AN275" i="17" s="1"/>
  <c r="AI275" i="17" a="1"/>
  <c r="AI275" i="17" s="1"/>
  <c r="AU275" i="17"/>
  <c r="D300" i="16" s="1"/>
  <c r="AW275" i="17"/>
  <c r="AA275" i="17" a="1"/>
  <c r="AA275" i="17" s="1"/>
  <c r="AD274" i="17" a="1"/>
  <c r="AD274" i="17" s="1"/>
  <c r="AM273" i="17" a="1"/>
  <c r="AM273" i="17" s="1"/>
  <c r="AM271" i="17" a="1"/>
  <c r="AM271" i="17" s="1"/>
  <c r="AF268" i="17" a="1"/>
  <c r="AF268" i="17" s="1"/>
  <c r="AP268" i="17" a="1"/>
  <c r="AP268" i="17" s="1"/>
  <c r="AO265" i="17" a="1"/>
  <c r="AO265" i="17" s="1"/>
  <c r="AQ264" i="17" a="1"/>
  <c r="AQ264" i="17" s="1"/>
  <c r="AE235" i="17" a="1"/>
  <c r="AE235" i="17" s="1"/>
  <c r="AR232" i="17" a="1"/>
  <c r="AR232" i="17" s="1"/>
  <c r="AE231" i="17" a="1"/>
  <c r="AE231" i="17" s="1"/>
  <c r="AQ226" i="17" a="1"/>
  <c r="AQ226" i="17" s="1"/>
  <c r="AM226" i="17" a="1"/>
  <c r="AM226" i="17" s="1"/>
  <c r="AU226" i="17"/>
  <c r="D247" i="16" s="1"/>
  <c r="AW226" i="17"/>
  <c r="AM225" i="17" a="1"/>
  <c r="AM225" i="17" s="1"/>
  <c r="AU225" i="17"/>
  <c r="D246" i="16" s="1"/>
  <c r="AT225" i="17" a="1"/>
  <c r="AT225" i="17" s="1"/>
  <c r="AA225" i="17" a="1"/>
  <c r="AA225" i="17" s="1"/>
  <c r="AB225" i="17" a="1"/>
  <c r="AB225" i="17" s="1"/>
  <c r="AW225" i="17"/>
  <c r="AR283" i="17" a="1"/>
  <c r="AR283" i="17" s="1"/>
  <c r="AA282" i="17" a="1"/>
  <c r="AA282" i="17" s="1"/>
  <c r="AD282" i="17" a="1"/>
  <c r="AD282" i="17" s="1"/>
  <c r="AW282" i="17"/>
  <c r="AQ281" i="17" a="1"/>
  <c r="AQ281" i="17" s="1"/>
  <c r="AA281" i="17" a="1"/>
  <c r="AA281" i="17" s="1"/>
  <c r="AP281" i="17" a="1"/>
  <c r="AP281" i="17" s="1"/>
  <c r="AW278" i="17"/>
  <c r="AS277" i="17" a="1"/>
  <c r="AS277" i="17" s="1"/>
  <c r="AT274" i="17" a="1"/>
  <c r="AT274" i="17" s="1"/>
  <c r="AJ273" i="17" a="1"/>
  <c r="AJ273" i="17" s="1"/>
  <c r="AL273" i="17" a="1"/>
  <c r="AL273" i="17" s="1"/>
  <c r="AO272" i="17" a="1"/>
  <c r="AO272" i="17" s="1"/>
  <c r="AM269" i="17" a="1"/>
  <c r="AM269" i="17" s="1"/>
  <c r="AN265" i="17" a="1"/>
  <c r="AN265" i="17" s="1"/>
  <c r="AC238" i="17" a="1"/>
  <c r="AC238" i="17" s="1"/>
  <c r="AI234" i="17" a="1"/>
  <c r="AI234" i="17" s="1"/>
  <c r="AD231" i="17" a="1"/>
  <c r="AD231" i="17" s="1"/>
  <c r="AP226" i="17" a="1"/>
  <c r="AP226" i="17" s="1"/>
  <c r="AQ224" i="17" a="1"/>
  <c r="AQ224" i="17" s="1"/>
  <c r="AD224" i="17" a="1"/>
  <c r="AD224" i="17" s="1"/>
  <c r="AU224" i="17"/>
  <c r="D245" i="16" s="1"/>
  <c r="AO224" i="17" a="1"/>
  <c r="AO224" i="17" s="1"/>
  <c r="AT283" i="17" a="1"/>
  <c r="AT283" i="17" s="1"/>
  <c r="AD283" i="17" a="1"/>
  <c r="AD283" i="17" s="1"/>
  <c r="AW283" i="17"/>
  <c r="AU283" i="17"/>
  <c r="D308" i="16" s="1"/>
  <c r="AW280" i="17"/>
  <c r="AP280" i="17" a="1"/>
  <c r="AP280" i="17" s="1"/>
  <c r="AH276" i="17" a="1"/>
  <c r="AH276" i="17" s="1"/>
  <c r="AK273" i="17" a="1"/>
  <c r="AK273" i="17" s="1"/>
  <c r="AN272" i="17" a="1"/>
  <c r="AN272" i="17" s="1"/>
  <c r="AT271" i="17" a="1"/>
  <c r="AT271" i="17" s="1"/>
  <c r="AJ270" i="17" a="1"/>
  <c r="AJ270" i="17" s="1"/>
  <c r="AK264" i="17" a="1"/>
  <c r="AK264" i="17" s="1"/>
  <c r="AR262" i="17" a="1"/>
  <c r="AR262" i="17" s="1"/>
  <c r="AH234" i="17" a="1"/>
  <c r="AH234" i="17" s="1"/>
  <c r="AK231" i="17" a="1"/>
  <c r="AK231" i="17" s="1"/>
  <c r="AJ229" i="17" a="1"/>
  <c r="AJ229" i="17" s="1"/>
  <c r="AN228" i="17" a="1"/>
  <c r="AN228" i="17" s="1"/>
  <c r="AW224" i="17"/>
  <c r="AI283" i="17" a="1"/>
  <c r="AI283" i="17" s="1"/>
  <c r="AI282" i="17" a="1"/>
  <c r="AI282" i="17" s="1"/>
  <c r="AW281" i="17"/>
  <c r="AJ281" i="17" a="1"/>
  <c r="AJ281" i="17" s="1"/>
  <c r="AU280" i="17"/>
  <c r="D305" i="16" s="1"/>
  <c r="AW279" i="17"/>
  <c r="AU278" i="17"/>
  <c r="D303" i="16" s="1"/>
  <c r="AQ277" i="17" a="1"/>
  <c r="AQ277" i="17" s="1"/>
  <c r="AW277" i="17"/>
  <c r="AT277" i="17" a="1"/>
  <c r="AT277" i="17" s="1"/>
  <c r="AC276" i="17" a="1"/>
  <c r="AC276" i="17" s="1"/>
  <c r="AG276" i="17" a="1"/>
  <c r="AG276" i="17" s="1"/>
  <c r="AG273" i="17" a="1"/>
  <c r="AG273" i="17" s="1"/>
  <c r="AP266" i="17" a="1"/>
  <c r="AP266" i="17" s="1"/>
  <c r="AK259" i="17" a="1"/>
  <c r="AK259" i="17" s="1"/>
  <c r="AJ259" i="17" a="1"/>
  <c r="AJ259" i="17" s="1"/>
  <c r="AG259" i="17" a="1"/>
  <c r="AG259" i="17" s="1"/>
  <c r="AF259" i="17" a="1"/>
  <c r="AF259" i="17" s="1"/>
  <c r="AI259" i="17" a="1"/>
  <c r="AI259" i="17" s="1"/>
  <c r="AA310" i="17" a="1"/>
  <c r="AA310" i="17" s="1"/>
  <c r="AR209" i="17" a="1"/>
  <c r="AR209" i="17" s="1"/>
  <c r="AD204" i="17" a="1"/>
  <c r="AD204" i="17" s="1"/>
  <c r="AU204" i="17"/>
  <c r="D221" i="16" s="1"/>
  <c r="AV202" i="17"/>
  <c r="AH252" i="17" a="1"/>
  <c r="AH252" i="17" s="1"/>
  <c r="AM246" i="17" a="1"/>
  <c r="AM246" i="17" s="1"/>
  <c r="AG243" i="17" a="1"/>
  <c r="AG243" i="17" s="1"/>
  <c r="AR228" i="17" a="1"/>
  <c r="AR228" i="17" s="1"/>
  <c r="AI224" i="17" a="1"/>
  <c r="AI224" i="17" s="1"/>
  <c r="AU282" i="17"/>
  <c r="D307" i="16" s="1"/>
  <c r="AT280" i="17" a="1"/>
  <c r="AT280" i="17" s="1"/>
  <c r="AH279" i="17" a="1"/>
  <c r="AH279" i="17" s="1"/>
  <c r="AM277" i="17" a="1"/>
  <c r="AM277" i="17" s="1"/>
  <c r="AT276" i="17" a="1"/>
  <c r="AT276" i="17" s="1"/>
  <c r="AB276" i="17" a="1"/>
  <c r="AB276" i="17" s="1"/>
  <c r="AM275" i="17" a="1"/>
  <c r="AM275" i="17" s="1"/>
  <c r="AQ274" i="17" a="1"/>
  <c r="AQ274" i="17" s="1"/>
  <c r="AF273" i="17" a="1"/>
  <c r="AF273" i="17" s="1"/>
  <c r="AL272" i="17" a="1"/>
  <c r="AL272" i="17" s="1"/>
  <c r="AL271" i="17" a="1"/>
  <c r="AL271" i="17" s="1"/>
  <c r="AD270" i="17" a="1"/>
  <c r="AD270" i="17" s="1"/>
  <c r="AG270" i="17" a="1"/>
  <c r="AG270" i="17" s="1"/>
  <c r="AT265" i="17" a="1"/>
  <c r="AT265" i="17" s="1"/>
  <c r="AK265" i="17" a="1"/>
  <c r="AK265" i="17" s="1"/>
  <c r="AG260" i="17" a="1"/>
  <c r="AG260" i="17" s="1"/>
  <c r="AM236" i="17" a="1"/>
  <c r="AM236" i="17" s="1"/>
  <c r="AM235" i="17" a="1"/>
  <c r="AM235" i="17" s="1"/>
  <c r="AB235" i="17" a="1"/>
  <c r="AB235" i="17" s="1"/>
  <c r="AC235" i="17" a="1"/>
  <c r="AC235" i="17" s="1"/>
  <c r="AW235" i="17"/>
  <c r="AJ233" i="17" a="1"/>
  <c r="AJ233" i="17" s="1"/>
  <c r="AM231" i="17" a="1"/>
  <c r="AM231" i="17" s="1"/>
  <c r="AU231" i="17"/>
  <c r="D252" i="16" s="1"/>
  <c r="AC231" i="17" a="1"/>
  <c r="AC231" i="17" s="1"/>
  <c r="AE230" i="17" a="1"/>
  <c r="AE230" i="17" s="1"/>
  <c r="AL227" i="17" a="1"/>
  <c r="AL227" i="17" s="1"/>
  <c r="AG225" i="17" a="1"/>
  <c r="AG225" i="17" s="1"/>
  <c r="AM282" i="17" a="1"/>
  <c r="AM282" i="17" s="1"/>
  <c r="AU279" i="17"/>
  <c r="D304" i="16" s="1"/>
  <c r="AK279" i="17" a="1"/>
  <c r="AK279" i="17" s="1"/>
  <c r="AT278" i="17" a="1"/>
  <c r="AT278" i="17" s="1"/>
  <c r="AI278" i="17" a="1"/>
  <c r="AI278" i="17" s="1"/>
  <c r="AA276" i="17" a="1"/>
  <c r="AA276" i="17" s="1"/>
  <c r="AE276" i="17" a="1"/>
  <c r="AE276" i="17" s="1"/>
  <c r="AP274" i="17" a="1"/>
  <c r="AP274" i="17" s="1"/>
  <c r="AL274" i="17" a="1"/>
  <c r="AL274" i="17" s="1"/>
  <c r="AH273" i="17" a="1"/>
  <c r="AH273" i="17" s="1"/>
  <c r="AK272" i="17" a="1"/>
  <c r="AK272" i="17" s="1"/>
  <c r="AB270" i="17" a="1"/>
  <c r="AB270" i="17" s="1"/>
  <c r="AF270" i="17" a="1"/>
  <c r="AF270" i="17" s="1"/>
  <c r="AN266" i="17" a="1"/>
  <c r="AN266" i="17" s="1"/>
  <c r="AG266" i="17" a="1"/>
  <c r="AG266" i="17" s="1"/>
  <c r="AJ262" i="17" a="1"/>
  <c r="AJ262" i="17" s="1"/>
  <c r="AF269" i="17" a="1"/>
  <c r="AF269" i="17" s="1"/>
  <c r="AD268" i="17" a="1"/>
  <c r="AD268" i="17" s="1"/>
  <c r="AH266" i="17" a="1"/>
  <c r="AH266" i="17" s="1"/>
  <c r="AS265" i="17" a="1"/>
  <c r="AS265" i="17" s="1"/>
  <c r="AD265" i="17" a="1"/>
  <c r="AD265" i="17" s="1"/>
  <c r="AI263" i="17" a="1"/>
  <c r="AI263" i="17" s="1"/>
  <c r="AP262" i="17" a="1"/>
  <c r="AP262" i="17" s="1"/>
  <c r="AM260" i="17" a="1"/>
  <c r="AM260" i="17" s="1"/>
  <c r="AT257" i="17" a="1"/>
  <c r="AT257" i="17" s="1"/>
  <c r="AW257" i="17"/>
  <c r="AI257" i="17" a="1"/>
  <c r="AI257" i="17" s="1"/>
  <c r="AL257" i="17" a="1"/>
  <c r="AL257" i="17" s="1"/>
  <c r="AD257" i="17" a="1"/>
  <c r="AD257" i="17" s="1"/>
  <c r="AR257" i="17" a="1"/>
  <c r="AR257" i="17" s="1"/>
  <c r="AN311" i="17" a="1"/>
  <c r="AN311" i="17" s="1"/>
  <c r="AE269" i="17" a="1"/>
  <c r="AE269" i="17" s="1"/>
  <c r="AT269" i="17" a="1"/>
  <c r="AT269" i="17" s="1"/>
  <c r="AC268" i="17" a="1"/>
  <c r="AC268" i="17" s="1"/>
  <c r="AB264" i="17" a="1"/>
  <c r="AB264" i="17" s="1"/>
  <c r="AL260" i="17" a="1"/>
  <c r="AL260" i="17" s="1"/>
  <c r="AM272" i="17" a="1"/>
  <c r="AM272" i="17" s="1"/>
  <c r="AL269" i="17" a="1"/>
  <c r="AL269" i="17" s="1"/>
  <c r="AS269" i="17" a="1"/>
  <c r="AS269" i="17" s="1"/>
  <c r="AU268" i="17"/>
  <c r="D289" i="16" s="1"/>
  <c r="AB268" i="17" a="1"/>
  <c r="AB268" i="17" s="1"/>
  <c r="AO267" i="17" a="1"/>
  <c r="AO267" i="17" s="1"/>
  <c r="AF266" i="17" a="1"/>
  <c r="AF266" i="17" s="1"/>
  <c r="AO264" i="17" a="1"/>
  <c r="AO264" i="17" s="1"/>
  <c r="AM264" i="17" a="1"/>
  <c r="AM264" i="17" s="1"/>
  <c r="AU264" i="17"/>
  <c r="D285" i="16" s="1"/>
  <c r="AS264" i="17" a="1"/>
  <c r="AS264" i="17" s="1"/>
  <c r="AC264" i="17" a="1"/>
  <c r="AC264" i="17" s="1"/>
  <c r="AH264" i="17" a="1"/>
  <c r="AH264" i="17" s="1"/>
  <c r="AA264" i="17" a="1"/>
  <c r="AA264" i="17" s="1"/>
  <c r="AN261" i="17" a="1"/>
  <c r="AN261" i="17" s="1"/>
  <c r="AT260" i="17" a="1"/>
  <c r="AT260" i="17" s="1"/>
  <c r="AN257" i="17" a="1"/>
  <c r="AN257" i="17" s="1"/>
  <c r="AA255" i="17" a="1"/>
  <c r="AA255" i="17" s="1"/>
  <c r="AJ269" i="17" a="1"/>
  <c r="AJ269" i="17" s="1"/>
  <c r="AW269" i="17"/>
  <c r="AJ268" i="17" a="1"/>
  <c r="AJ268" i="17" s="1"/>
  <c r="AO268" i="17" a="1"/>
  <c r="AO268" i="17" s="1"/>
  <c r="AR266" i="17" a="1"/>
  <c r="AR266" i="17" s="1"/>
  <c r="AJ264" i="17" a="1"/>
  <c r="AJ264" i="17" s="1"/>
  <c r="AN264" i="17" a="1"/>
  <c r="AN264" i="17" s="1"/>
  <c r="AG263" i="17" a="1"/>
  <c r="AG263" i="17" s="1"/>
  <c r="AK262" i="17" a="1"/>
  <c r="AK262" i="17" s="1"/>
  <c r="AR258" i="17" a="1"/>
  <c r="AR258" i="17" s="1"/>
  <c r="AO256" i="17" a="1"/>
  <c r="AO256" i="17" s="1"/>
  <c r="AN270" i="17" a="1"/>
  <c r="AN270" i="17" s="1"/>
  <c r="AI269" i="17" a="1"/>
  <c r="AI269" i="17" s="1"/>
  <c r="AP269" i="17" a="1"/>
  <c r="AP269" i="17" s="1"/>
  <c r="AK267" i="17" a="1"/>
  <c r="AK267" i="17" s="1"/>
  <c r="AB266" i="17" a="1"/>
  <c r="AB266" i="17" s="1"/>
  <c r="AI264" i="17" a="1"/>
  <c r="AI264" i="17" s="1"/>
  <c r="AT263" i="17" a="1"/>
  <c r="AT263" i="17" s="1"/>
  <c r="AH260" i="17" a="1"/>
  <c r="AH260" i="17" s="1"/>
  <c r="AA258" i="17" a="1"/>
  <c r="AA258" i="17" s="1"/>
  <c r="AS311" i="17" a="1"/>
  <c r="AS311" i="17" s="1"/>
  <c r="AH311" i="17" a="1"/>
  <c r="AH311" i="17" s="1"/>
  <c r="AI311" i="17" a="1"/>
  <c r="AI311" i="17" s="1"/>
  <c r="AH235" i="17" a="1"/>
  <c r="AH235" i="17" s="1"/>
  <c r="AM234" i="17" a="1"/>
  <c r="AM234" i="17" s="1"/>
  <c r="AU234" i="17"/>
  <c r="D255" i="16" s="1"/>
  <c r="AO234" i="17" a="1"/>
  <c r="AO234" i="17" s="1"/>
  <c r="AM232" i="17" a="1"/>
  <c r="AM232" i="17" s="1"/>
  <c r="AU232" i="17"/>
  <c r="D253" i="16" s="1"/>
  <c r="AP278" i="17" a="1"/>
  <c r="AP278" i="17" s="1"/>
  <c r="AA274" i="17" a="1"/>
  <c r="AA274" i="17" s="1"/>
  <c r="AH272" i="17" a="1"/>
  <c r="AH272" i="17" s="1"/>
  <c r="AM270" i="17" a="1"/>
  <c r="AM270" i="17" s="1"/>
  <c r="AW268" i="17"/>
  <c r="AQ265" i="17" a="1"/>
  <c r="AQ265" i="17" s="1"/>
  <c r="AL264" i="17" a="1"/>
  <c r="AL264" i="17" s="1"/>
  <c r="AS263" i="17" a="1"/>
  <c r="AS263" i="17" s="1"/>
  <c r="AA263" i="17" a="1"/>
  <c r="AA263" i="17" s="1"/>
  <c r="AE263" i="17" a="1"/>
  <c r="AE263" i="17" s="1"/>
  <c r="AI261" i="17" a="1"/>
  <c r="AI261" i="17" s="1"/>
  <c r="AU257" i="17"/>
  <c r="D278" i="16" s="1"/>
  <c r="AM257" i="17" a="1"/>
  <c r="AM257" i="17" s="1"/>
  <c r="AM256" i="17" a="1"/>
  <c r="AM256" i="17" s="1"/>
  <c r="AH256" i="17" a="1"/>
  <c r="AH256" i="17" s="1"/>
  <c r="AJ271" i="17" a="1"/>
  <c r="AJ271" i="17" s="1"/>
  <c r="AH268" i="17" a="1"/>
  <c r="AH268" i="17" s="1"/>
  <c r="AE266" i="17" a="1"/>
  <c r="AE266" i="17" s="1"/>
  <c r="AD263" i="17" a="1"/>
  <c r="AD263" i="17" s="1"/>
  <c r="AE260" i="17" a="1"/>
  <c r="AE260" i="17" s="1"/>
  <c r="AG256" i="17" a="1"/>
  <c r="AG256" i="17" s="1"/>
  <c r="AF309" i="17" a="1"/>
  <c r="AF309" i="17" s="1"/>
  <c r="AQ309" i="17" a="1"/>
  <c r="AQ309" i="17" s="1"/>
  <c r="AA309" i="17" a="1"/>
  <c r="AA309" i="17" s="1"/>
  <c r="AR309" i="17" a="1"/>
  <c r="AR309" i="17" s="1"/>
  <c r="AI309" i="17" a="1"/>
  <c r="AI309" i="17" s="1"/>
  <c r="AE225" i="17" a="1"/>
  <c r="AE225" i="17" s="1"/>
  <c r="AP277" i="17" a="1"/>
  <c r="AP277" i="17" s="1"/>
  <c r="AC275" i="17" a="1"/>
  <c r="AC275" i="17" s="1"/>
  <c r="AS274" i="17" a="1"/>
  <c r="AS274" i="17" s="1"/>
  <c r="AC274" i="17" a="1"/>
  <c r="AC274" i="17" s="1"/>
  <c r="AI271" i="17" a="1"/>
  <c r="AI271" i="17" s="1"/>
  <c r="AO266" i="17" a="1"/>
  <c r="AO266" i="17" s="1"/>
  <c r="AG264" i="17" a="1"/>
  <c r="AG264" i="17" s="1"/>
  <c r="AP259" i="17" a="1"/>
  <c r="AP259" i="17" s="1"/>
  <c r="AS254" i="17" a="1"/>
  <c r="AS254" i="17" s="1"/>
  <c r="AJ254" i="17" a="1"/>
  <c r="AJ254" i="17" s="1"/>
  <c r="AD254" i="17" a="1"/>
  <c r="AD254" i="17" s="1"/>
  <c r="AT254" i="17" a="1"/>
  <c r="AT254" i="17" s="1"/>
  <c r="AS309" i="17" a="1"/>
  <c r="AS309" i="17" s="1"/>
  <c r="AO277" i="17" a="1"/>
  <c r="AO277" i="17" s="1"/>
  <c r="AR274" i="17" a="1"/>
  <c r="AR274" i="17" s="1"/>
  <c r="AB274" i="17" a="1"/>
  <c r="AB274" i="17" s="1"/>
  <c r="AU274" i="17"/>
  <c r="D299" i="16" s="1"/>
  <c r="AR269" i="17" a="1"/>
  <c r="AR269" i="17" s="1"/>
  <c r="AG268" i="17" a="1"/>
  <c r="AG268" i="17" s="1"/>
  <c r="AW264" i="17"/>
  <c r="AF261" i="17" a="1"/>
  <c r="AF261" i="17" s="1"/>
  <c r="AS260" i="17" a="1"/>
  <c r="AS260" i="17" s="1"/>
  <c r="AO259" i="17" a="1"/>
  <c r="AO259" i="17" s="1"/>
  <c r="AM258" i="17" a="1"/>
  <c r="AM258" i="17" s="1"/>
  <c r="AJ258" i="17" a="1"/>
  <c r="AJ258" i="17" s="1"/>
  <c r="AP258" i="17" a="1"/>
  <c r="AP258" i="17" s="1"/>
  <c r="AT311" i="17" a="1"/>
  <c r="AT311" i="17" s="1"/>
  <c r="AD311" i="17" a="1"/>
  <c r="AD311" i="17" s="1"/>
  <c r="AI270" i="17" a="1"/>
  <c r="AI270" i="17" s="1"/>
  <c r="AF267" i="17" a="1"/>
  <c r="AF267" i="17" s="1"/>
  <c r="AM263" i="17" a="1"/>
  <c r="AM263" i="17" s="1"/>
  <c r="AU263" i="17"/>
  <c r="D284" i="16" s="1"/>
  <c r="AW263" i="17"/>
  <c r="AK263" i="17" a="1"/>
  <c r="AK263" i="17" s="1"/>
  <c r="AC263" i="17" a="1"/>
  <c r="AC263" i="17" s="1"/>
  <c r="AR260" i="17" a="1"/>
  <c r="AR260" i="17" s="1"/>
  <c r="AB260" i="17" a="1"/>
  <c r="AB260" i="17" s="1"/>
  <c r="AD256" i="17" a="1"/>
  <c r="AD256" i="17" s="1"/>
  <c r="AS235" i="17" a="1"/>
  <c r="AS235" i="17" s="1"/>
  <c r="AK230" i="17" a="1"/>
  <c r="AK230" i="17" s="1"/>
  <c r="AP275" i="17" a="1"/>
  <c r="AP275" i="17" s="1"/>
  <c r="AW274" i="17"/>
  <c r="AR273" i="17" a="1"/>
  <c r="AR273" i="17" s="1"/>
  <c r="AQ269" i="17" a="1"/>
  <c r="AQ269" i="17" s="1"/>
  <c r="AD269" i="17" a="1"/>
  <c r="AD269" i="17" s="1"/>
  <c r="AE267" i="17" a="1"/>
  <c r="AE267" i="17" s="1"/>
  <c r="AQ266" i="17" a="1"/>
  <c r="AQ266" i="17" s="1"/>
  <c r="AM266" i="17" a="1"/>
  <c r="AM266" i="17" s="1"/>
  <c r="AU266" i="17"/>
  <c r="D287" i="16" s="1"/>
  <c r="AJ266" i="17" a="1"/>
  <c r="AJ266" i="17" s="1"/>
  <c r="AT266" i="17" a="1"/>
  <c r="AT266" i="17" s="1"/>
  <c r="AW266" i="17"/>
  <c r="AT262" i="17" a="1"/>
  <c r="AT262" i="17" s="1"/>
  <c r="AQ260" i="17" a="1"/>
  <c r="AQ260" i="17" s="1"/>
  <c r="AU260" i="17"/>
  <c r="D281" i="16" s="1"/>
  <c r="AI260" i="17" a="1"/>
  <c r="AI260" i="17" s="1"/>
  <c r="AW260" i="17"/>
  <c r="AA260" i="17" a="1"/>
  <c r="AA260" i="17" s="1"/>
  <c r="AO260" i="17" a="1"/>
  <c r="AO260" i="17" s="1"/>
  <c r="AP260" i="17" a="1"/>
  <c r="AP260" i="17" s="1"/>
  <c r="AD260" i="17" a="1"/>
  <c r="AD260" i="17" s="1"/>
  <c r="AJ260" i="17" a="1"/>
  <c r="AJ260" i="17" s="1"/>
  <c r="AT258" i="17" a="1"/>
  <c r="AT258" i="17" s="1"/>
  <c r="AG257" i="17" a="1"/>
  <c r="AG257" i="17" s="1"/>
  <c r="AS256" i="17" a="1"/>
  <c r="AS256" i="17" s="1"/>
  <c r="AC256" i="17" a="1"/>
  <c r="AC256" i="17" s="1"/>
  <c r="AI256" i="17" a="1"/>
  <c r="AI256" i="17" s="1"/>
  <c r="AQ256" i="17" a="1"/>
  <c r="AQ256" i="17" s="1"/>
  <c r="AR256" i="17" a="1"/>
  <c r="AR256" i="17" s="1"/>
  <c r="AJ256" i="17" a="1"/>
  <c r="AJ256" i="17" s="1"/>
  <c r="AE256" i="17" a="1"/>
  <c r="AE256" i="17" s="1"/>
  <c r="AU256" i="17"/>
  <c r="D277" i="16" s="1"/>
  <c r="AW256" i="17"/>
  <c r="AA256" i="17" a="1"/>
  <c r="AA256" i="17" s="1"/>
  <c r="AN256" i="17" a="1"/>
  <c r="AN256" i="17" s="1"/>
  <c r="AL255" i="17" a="1"/>
  <c r="AL255" i="17" s="1"/>
  <c r="AE254" i="17" a="1"/>
  <c r="AE254" i="17" s="1"/>
  <c r="AT313" i="17" a="1"/>
  <c r="AT313" i="17" s="1"/>
  <c r="AP313" i="17" a="1"/>
  <c r="AP313" i="17" s="1"/>
  <c r="AJ278" i="17" a="1"/>
  <c r="AJ278" i="17" s="1"/>
  <c r="AL277" i="17" a="1"/>
  <c r="AL277" i="17" s="1"/>
  <c r="AA273" i="17" a="1"/>
  <c r="AA273" i="17" s="1"/>
  <c r="AD273" i="17" a="1"/>
  <c r="AD273" i="17" s="1"/>
  <c r="AO269" i="17" a="1"/>
  <c r="AO269" i="17" s="1"/>
  <c r="AC269" i="17" a="1"/>
  <c r="AC269" i="17" s="1"/>
  <c r="AD264" i="17" a="1"/>
  <c r="AD264" i="17" s="1"/>
  <c r="AL263" i="17" a="1"/>
  <c r="AL263" i="17" s="1"/>
  <c r="AO263" i="17" a="1"/>
  <c r="AO263" i="17" s="1"/>
  <c r="AC261" i="17" a="1"/>
  <c r="AC261" i="17" s="1"/>
  <c r="AL259" i="17" a="1"/>
  <c r="AL259" i="17" s="1"/>
  <c r="AK255" i="17" a="1"/>
  <c r="AK255" i="17" s="1"/>
  <c r="AC254" i="17" a="1"/>
  <c r="AC254" i="17" s="1"/>
  <c r="AI310" i="17" a="1"/>
  <c r="AI310" i="17" s="1"/>
  <c r="AN259" i="17" a="1"/>
  <c r="AN259" i="17" s="1"/>
  <c r="AF256" i="17" a="1"/>
  <c r="AF256" i="17" s="1"/>
  <c r="AU254" i="17"/>
  <c r="D275" i="16" s="1"/>
  <c r="AI254" i="17" a="1"/>
  <c r="AI254" i="17" s="1"/>
  <c r="AI312" i="17" a="1"/>
  <c r="AI312" i="17" s="1"/>
  <c r="AJ311" i="17" a="1"/>
  <c r="AJ311" i="17" s="1"/>
  <c r="AP310" i="17" a="1"/>
  <c r="AP310" i="17" s="1"/>
  <c r="AQ304" i="17" a="1"/>
  <c r="AQ304" i="17" s="1"/>
  <c r="AC266" i="17" a="1"/>
  <c r="AC266" i="17" s="1"/>
  <c r="AB265" i="17" a="1"/>
  <c r="AB265" i="17" s="1"/>
  <c r="AU259" i="17"/>
  <c r="D280" i="16" s="1"/>
  <c r="AU258" i="17"/>
  <c r="D279" i="16" s="1"/>
  <c r="AH258" i="17" a="1"/>
  <c r="AH258" i="17" s="1"/>
  <c r="AH255" i="17" a="1"/>
  <c r="AH255" i="17" s="1"/>
  <c r="AN255" i="17" a="1"/>
  <c r="AN255" i="17" s="1"/>
  <c r="AR313" i="17" a="1"/>
  <c r="AR313" i="17" s="1"/>
  <c r="AQ313" i="17" a="1"/>
  <c r="AQ313" i="17" s="1"/>
  <c r="AC313" i="17" a="1"/>
  <c r="AC313" i="17" s="1"/>
  <c r="AW313" i="17"/>
  <c r="AA313" i="17" a="1"/>
  <c r="AA313" i="17" s="1"/>
  <c r="AL313" i="17" a="1"/>
  <c r="AL313" i="17" s="1"/>
  <c r="AM313" i="17" a="1"/>
  <c r="AM313" i="17" s="1"/>
  <c r="AB313" i="17" a="1"/>
  <c r="AB313" i="17" s="1"/>
  <c r="AK311" i="17" a="1"/>
  <c r="AK311" i="17" s="1"/>
  <c r="AG254" i="17" a="1"/>
  <c r="AG254" i="17" s="1"/>
  <c r="AG312" i="17" a="1"/>
  <c r="AG312" i="17" s="1"/>
  <c r="AA312" i="17" a="1"/>
  <c r="AA312" i="17" s="1"/>
  <c r="AB312" i="17" a="1"/>
  <c r="AB312" i="17" s="1"/>
  <c r="AD312" i="17" a="1"/>
  <c r="AD312" i="17" s="1"/>
  <c r="AF278" i="17" a="1"/>
  <c r="AF278" i="17" s="1"/>
  <c r="AW265" i="17"/>
  <c r="AS257" i="17" a="1"/>
  <c r="AS257" i="17" s="1"/>
  <c r="AC257" i="17" a="1"/>
  <c r="AC257" i="17" s="1"/>
  <c r="AT312" i="17" a="1"/>
  <c r="AT312" i="17" s="1"/>
  <c r="AC312" i="17" a="1"/>
  <c r="AC312" i="17" s="1"/>
  <c r="AE311" i="17" a="1"/>
  <c r="AE311" i="17" s="1"/>
  <c r="AB310" i="17" a="1"/>
  <c r="AB310" i="17" s="1"/>
  <c r="AG310" i="17" a="1"/>
  <c r="AG310" i="17" s="1"/>
  <c r="AJ303" i="17" a="1"/>
  <c r="AJ303" i="17" s="1"/>
  <c r="AS303" i="17" a="1"/>
  <c r="AS303" i="17" s="1"/>
  <c r="AA303" i="17" a="1"/>
  <c r="AA303" i="17" s="1"/>
  <c r="AL303" i="17" a="1"/>
  <c r="AL303" i="17" s="1"/>
  <c r="AM303" i="17" a="1"/>
  <c r="AM303" i="17" s="1"/>
  <c r="AR265" i="17" a="1"/>
  <c r="AR265" i="17" s="1"/>
  <c r="AE264" i="17" a="1"/>
  <c r="AE264" i="17" s="1"/>
  <c r="AI262" i="17" a="1"/>
  <c r="AI262" i="17" s="1"/>
  <c r="AD259" i="17" a="1"/>
  <c r="AD259" i="17" s="1"/>
  <c r="AT255" i="17" a="1"/>
  <c r="AT255" i="17" s="1"/>
  <c r="AE255" i="17" a="1"/>
  <c r="AE255" i="17" s="1"/>
  <c r="AI255" i="17" a="1"/>
  <c r="AI255" i="17" s="1"/>
  <c r="AJ313" i="17" a="1"/>
  <c r="AJ313" i="17" s="1"/>
  <c r="AF310" i="17" a="1"/>
  <c r="AF310" i="17" s="1"/>
  <c r="AM233" i="17" a="1"/>
  <c r="AM233" i="17" s="1"/>
  <c r="AU233" i="17"/>
  <c r="D254" i="16" s="1"/>
  <c r="AE229" i="17" a="1"/>
  <c r="AE229" i="17" s="1"/>
  <c r="AQ280" i="17" a="1"/>
  <c r="AQ280" i="17" s="1"/>
  <c r="AJ279" i="17" a="1"/>
  <c r="AJ279" i="17" s="1"/>
  <c r="AT264" i="17" a="1"/>
  <c r="AT264" i="17" s="1"/>
  <c r="AH263" i="17" a="1"/>
  <c r="AH263" i="17" s="1"/>
  <c r="AB259" i="17" a="1"/>
  <c r="AB259" i="17" s="1"/>
  <c r="AE258" i="17" a="1"/>
  <c r="AE258" i="17" s="1"/>
  <c r="AA257" i="17" a="1"/>
  <c r="AA257" i="17" s="1"/>
  <c r="AJ257" i="17" a="1"/>
  <c r="AJ257" i="17" s="1"/>
  <c r="AE257" i="17" a="1"/>
  <c r="AE257" i="17" s="1"/>
  <c r="AH257" i="17" a="1"/>
  <c r="AH257" i="17" s="1"/>
  <c r="AD255" i="17" a="1"/>
  <c r="AD255" i="17" s="1"/>
  <c r="AE310" i="17" a="1"/>
  <c r="AE310" i="17" s="1"/>
  <c r="AH307" i="17" a="1"/>
  <c r="AH307" i="17" s="1"/>
  <c r="AU307" i="17"/>
  <c r="D332" i="16" s="1"/>
  <c r="AF307" i="17" a="1"/>
  <c r="AF307" i="17" s="1"/>
  <c r="AJ307" i="17" a="1"/>
  <c r="AJ307" i="17" s="1"/>
  <c r="AK307" i="17" a="1"/>
  <c r="AK307" i="17" s="1"/>
  <c r="AH305" i="17" a="1"/>
  <c r="AH305" i="17" s="1"/>
  <c r="AF305" i="17" a="1"/>
  <c r="AF305" i="17" s="1"/>
  <c r="AL305" i="17" a="1"/>
  <c r="AL305" i="17" s="1"/>
  <c r="AR303" i="17" a="1"/>
  <c r="AR303" i="17" s="1"/>
  <c r="AD258" i="17" a="1"/>
  <c r="AD258" i="17" s="1"/>
  <c r="AP257" i="17" a="1"/>
  <c r="AP257" i="17" s="1"/>
  <c r="AR255" i="17" a="1"/>
  <c r="AR255" i="17" s="1"/>
  <c r="AH313" i="17" a="1"/>
  <c r="AH313" i="17" s="1"/>
  <c r="AR311" i="17" a="1"/>
  <c r="AR311" i="17" s="1"/>
  <c r="AB311" i="17" a="1"/>
  <c r="AB311" i="17" s="1"/>
  <c r="AS258" i="17" a="1"/>
  <c r="AS258" i="17" s="1"/>
  <c r="AC258" i="17" a="1"/>
  <c r="AC258" i="17" s="1"/>
  <c r="AM254" i="17" a="1"/>
  <c r="AM254" i="17" s="1"/>
  <c r="AQ312" i="17" a="1"/>
  <c r="AQ312" i="17" s="1"/>
  <c r="AA311" i="17" a="1"/>
  <c r="AA311" i="17" s="1"/>
  <c r="AP309" i="17" a="1"/>
  <c r="AP309" i="17" s="1"/>
  <c r="AE262" i="17" a="1"/>
  <c r="AE262" i="17" s="1"/>
  <c r="AG261" i="17" a="1"/>
  <c r="AG261" i="17" s="1"/>
  <c r="AF260" i="17" a="1"/>
  <c r="AF260" i="17" s="1"/>
  <c r="AB258" i="17" a="1"/>
  <c r="AB258" i="17" s="1"/>
  <c r="AQ255" i="17" a="1"/>
  <c r="AQ255" i="17" s="1"/>
  <c r="AU311" i="17"/>
  <c r="D336" i="16" s="1"/>
  <c r="AR310" i="17" a="1"/>
  <c r="AR310" i="17" s="1"/>
  <c r="AW310" i="17"/>
  <c r="AU310" i="17"/>
  <c r="D335" i="16" s="1"/>
  <c r="AC310" i="17" a="1"/>
  <c r="AC310" i="17" s="1"/>
  <c r="AT310" i="17" a="1"/>
  <c r="AT310" i="17" s="1"/>
  <c r="AD310" i="17" a="1"/>
  <c r="AD310" i="17" s="1"/>
  <c r="AL310" i="17" a="1"/>
  <c r="AL310" i="17" s="1"/>
  <c r="AO309" i="17" a="1"/>
  <c r="AO309" i="17" s="1"/>
  <c r="AC307" i="17" a="1"/>
  <c r="AC307" i="17" s="1"/>
  <c r="AI306" i="17" a="1"/>
  <c r="AI306" i="17" s="1"/>
  <c r="AK306" i="17" a="1"/>
  <c r="AK306" i="17" s="1"/>
  <c r="AD303" i="17" a="1"/>
  <c r="AD303" i="17" s="1"/>
  <c r="AD262" i="17" a="1"/>
  <c r="AD262" i="17" s="1"/>
  <c r="AL258" i="17" a="1"/>
  <c r="AL258" i="17" s="1"/>
  <c r="AN258" i="17" a="1"/>
  <c r="AN258" i="17" s="1"/>
  <c r="AG258" i="17" a="1"/>
  <c r="AG258" i="17" s="1"/>
  <c r="AK256" i="17" a="1"/>
  <c r="AK256" i="17" s="1"/>
  <c r="AN254" i="17" a="1"/>
  <c r="AN254" i="17" s="1"/>
  <c r="AL312" i="17" a="1"/>
  <c r="AL312" i="17" s="1"/>
  <c r="AN312" i="17" a="1"/>
  <c r="AN312" i="17" s="1"/>
  <c r="AN309" i="17" a="1"/>
  <c r="AN309" i="17" s="1"/>
  <c r="AA307" i="17" a="1"/>
  <c r="AA307" i="17" s="1"/>
  <c r="AW233" i="17"/>
  <c r="AD276" i="17" a="1"/>
  <c r="AD276" i="17" s="1"/>
  <c r="AU276" i="17"/>
  <c r="D301" i="16" s="1"/>
  <c r="AM268" i="17" a="1"/>
  <c r="AM268" i="17" s="1"/>
  <c r="AA268" i="17" a="1"/>
  <c r="AA268" i="17" s="1"/>
  <c r="AN268" i="17" a="1"/>
  <c r="AN268" i="17" s="1"/>
  <c r="AE261" i="17" a="1"/>
  <c r="AE261" i="17" s="1"/>
  <c r="AQ259" i="17" a="1"/>
  <c r="AQ259" i="17" s="1"/>
  <c r="AT259" i="17" a="1"/>
  <c r="AT259" i="17" s="1"/>
  <c r="AW259" i="17"/>
  <c r="AS255" i="17" a="1"/>
  <c r="AS255" i="17" s="1"/>
  <c r="AC255" i="17" a="1"/>
  <c r="AC255" i="17" s="1"/>
  <c r="AJ255" i="17" a="1"/>
  <c r="AJ255" i="17" s="1"/>
  <c r="AH254" i="17" a="1"/>
  <c r="AH254" i="17" s="1"/>
  <c r="AE313" i="17" a="1"/>
  <c r="AE313" i="17" s="1"/>
  <c r="AM312" i="17" a="1"/>
  <c r="AM312" i="17" s="1"/>
  <c r="AS310" i="17" a="1"/>
  <c r="AS310" i="17" s="1"/>
  <c r="AC260" i="17" a="1"/>
  <c r="AC260" i="17" s="1"/>
  <c r="AO258" i="17" a="1"/>
  <c r="AO258" i="17" s="1"/>
  <c r="AL254" i="17" a="1"/>
  <c r="AL254" i="17" s="1"/>
  <c r="AJ312" i="17" a="1"/>
  <c r="AJ312" i="17" s="1"/>
  <c r="AL309" i="17" a="1"/>
  <c r="AL309" i="17" s="1"/>
  <c r="AJ304" i="17" a="1"/>
  <c r="AJ304" i="17" s="1"/>
  <c r="AA304" i="17" a="1"/>
  <c r="AA304" i="17" s="1"/>
  <c r="AN304" i="17" a="1"/>
  <c r="AN304" i="17" s="1"/>
  <c r="AI294" i="17" a="1"/>
  <c r="AI294" i="17" s="1"/>
  <c r="AV294" i="17" s="1"/>
  <c r="AM309" i="17" a="1"/>
  <c r="AM309" i="17" s="1"/>
  <c r="AK305" i="17" a="1"/>
  <c r="AK305" i="17" s="1"/>
  <c r="AJ306" i="17" a="1"/>
  <c r="AJ306" i="17" s="1"/>
  <c r="AJ305" i="17" a="1"/>
  <c r="AJ305" i="17" s="1"/>
  <c r="AK300" i="17" a="1"/>
  <c r="AK300" i="17" s="1"/>
  <c r="AG311" i="17" a="1"/>
  <c r="AG311" i="17" s="1"/>
  <c r="AP308" i="17" a="1"/>
  <c r="AP308" i="17" s="1"/>
  <c r="AG306" i="17" a="1"/>
  <c r="AG306" i="17" s="1"/>
  <c r="AE304" i="17" a="1"/>
  <c r="AE304" i="17" s="1"/>
  <c r="AH303" i="17" a="1"/>
  <c r="AH303" i="17" s="1"/>
  <c r="AA302" i="17" a="1"/>
  <c r="AA302" i="17" s="1"/>
  <c r="AW302" i="17"/>
  <c r="AB302" i="17" a="1"/>
  <c r="AB302" i="17" s="1"/>
  <c r="AR302" i="17" a="1"/>
  <c r="AR302" i="17" s="1"/>
  <c r="AD302" i="17" a="1"/>
  <c r="AD302" i="17" s="1"/>
  <c r="AS302" i="17" a="1"/>
  <c r="AS302" i="17" s="1"/>
  <c r="AE302" i="17" a="1"/>
  <c r="AE302" i="17" s="1"/>
  <c r="AF302" i="17" a="1"/>
  <c r="AF302" i="17" s="1"/>
  <c r="AU302" i="17"/>
  <c r="D327" i="16" s="1"/>
  <c r="AH298" i="17" a="1"/>
  <c r="AH298" i="17" s="1"/>
  <c r="AR298" i="17" a="1"/>
  <c r="AR298" i="17" s="1"/>
  <c r="AW298" i="17"/>
  <c r="AL298" i="17" a="1"/>
  <c r="AL298" i="17" s="1"/>
  <c r="AF311" i="17" a="1"/>
  <c r="AF311" i="17" s="1"/>
  <c r="AO308" i="17" a="1"/>
  <c r="AO308" i="17" s="1"/>
  <c r="AW307" i="17"/>
  <c r="AB306" i="17" a="1"/>
  <c r="AB306" i="17" s="1"/>
  <c r="AF306" i="17" a="1"/>
  <c r="AF306" i="17" s="1"/>
  <c r="AF300" i="17" a="1"/>
  <c r="AF300" i="17" s="1"/>
  <c r="AM267" i="17" a="1"/>
  <c r="AM267" i="17" s="1"/>
  <c r="AU267" i="17"/>
  <c r="D288" i="16" s="1"/>
  <c r="AM265" i="17" a="1"/>
  <c r="AM265" i="17" s="1"/>
  <c r="AU265" i="17"/>
  <c r="D286" i="16" s="1"/>
  <c r="AH259" i="17" a="1"/>
  <c r="AH259" i="17" s="1"/>
  <c r="AH312" i="17" a="1"/>
  <c r="AH312" i="17" s="1"/>
  <c r="AQ311" i="17" a="1"/>
  <c r="AQ311" i="17" s="1"/>
  <c r="AN308" i="17" a="1"/>
  <c r="AN308" i="17" s="1"/>
  <c r="AE307" i="17" a="1"/>
  <c r="AE307" i="17" s="1"/>
  <c r="AE305" i="17" a="1"/>
  <c r="AE305" i="17" s="1"/>
  <c r="AF303" i="17" a="1"/>
  <c r="AF303" i="17" s="1"/>
  <c r="AE300" i="17" a="1"/>
  <c r="AE300" i="17" s="1"/>
  <c r="AA300" i="17" a="1"/>
  <c r="AA300" i="17" s="1"/>
  <c r="AS296" i="17" a="1"/>
  <c r="AS296" i="17" s="1"/>
  <c r="AT307" i="17" a="1"/>
  <c r="AT307" i="17" s="1"/>
  <c r="AR307" i="17" a="1"/>
  <c r="AR307" i="17" s="1"/>
  <c r="AD307" i="17" a="1"/>
  <c r="AD307" i="17" s="1"/>
  <c r="AB307" i="17" a="1"/>
  <c r="AB307" i="17" s="1"/>
  <c r="AM307" i="17" a="1"/>
  <c r="AM307" i="17" s="1"/>
  <c r="AW306" i="17"/>
  <c r="AC306" i="17" a="1"/>
  <c r="AC306" i="17" s="1"/>
  <c r="AD306" i="17" a="1"/>
  <c r="AD306" i="17" s="1"/>
  <c r="AN306" i="17" a="1"/>
  <c r="AN306" i="17" s="1"/>
  <c r="AU306" i="17"/>
  <c r="D331" i="16" s="1"/>
  <c r="AQ306" i="17" a="1"/>
  <c r="AQ306" i="17" s="1"/>
  <c r="AT305" i="17" a="1"/>
  <c r="AT305" i="17" s="1"/>
  <c r="AR305" i="17" a="1"/>
  <c r="AR305" i="17" s="1"/>
  <c r="AS305" i="17" a="1"/>
  <c r="AS305" i="17" s="1"/>
  <c r="AU305" i="17"/>
  <c r="D330" i="16" s="1"/>
  <c r="AW305" i="17"/>
  <c r="AB305" i="17" a="1"/>
  <c r="AB305" i="17" s="1"/>
  <c r="AN305" i="17" a="1"/>
  <c r="AN305" i="17" s="1"/>
  <c r="AC305" i="17" a="1"/>
  <c r="AC305" i="17" s="1"/>
  <c r="AE303" i="17" a="1"/>
  <c r="AE303" i="17" s="1"/>
  <c r="AD300" i="17" a="1"/>
  <c r="AD300" i="17" s="1"/>
  <c r="AL300" i="17" a="1"/>
  <c r="AL300" i="17" s="1"/>
  <c r="AC298" i="17" a="1"/>
  <c r="AC298" i="17" s="1"/>
  <c r="AR296" i="17" a="1"/>
  <c r="AR296" i="17" s="1"/>
  <c r="AP256" i="17" a="1"/>
  <c r="AP256" i="17" s="1"/>
  <c r="AB255" i="17" a="1"/>
  <c r="AB255" i="17" s="1"/>
  <c r="AW255" i="17"/>
  <c r="AG313" i="17" a="1"/>
  <c r="AG313" i="17" s="1"/>
  <c r="AC311" i="17" a="1"/>
  <c r="AC311" i="17" s="1"/>
  <c r="AP311" i="17" a="1"/>
  <c r="AP311" i="17" s="1"/>
  <c r="AW311" i="17"/>
  <c r="AE309" i="17" a="1"/>
  <c r="AE309" i="17" s="1"/>
  <c r="AI308" i="17" a="1"/>
  <c r="AI308" i="17" s="1"/>
  <c r="AA298" i="17" a="1"/>
  <c r="AA298" i="17" s="1"/>
  <c r="AQ254" i="17" a="1"/>
  <c r="AQ254" i="17" s="1"/>
  <c r="AF313" i="17" a="1"/>
  <c r="AF313" i="17" s="1"/>
  <c r="AS307" i="17" a="1"/>
  <c r="AS307" i="17" s="1"/>
  <c r="AQ307" i="17" a="1"/>
  <c r="AQ307" i="17" s="1"/>
  <c r="AR306" i="17" a="1"/>
  <c r="AR306" i="17" s="1"/>
  <c r="AC296" i="17" a="1"/>
  <c r="AC296" i="17" s="1"/>
  <c r="AU255" i="17"/>
  <c r="D276" i="16" s="1"/>
  <c r="AR312" i="17" a="1"/>
  <c r="AR312" i="17" s="1"/>
  <c r="AS312" i="17" a="1"/>
  <c r="AS312" i="17" s="1"/>
  <c r="AU312" i="17"/>
  <c r="D337" i="16" s="1"/>
  <c r="AW312" i="17"/>
  <c r="AL311" i="17" a="1"/>
  <c r="AL311" i="17" s="1"/>
  <c r="AK310" i="17" a="1"/>
  <c r="AK310" i="17" s="1"/>
  <c r="AE268" i="17" a="1"/>
  <c r="AE268" i="17" s="1"/>
  <c r="AL267" i="17" a="1"/>
  <c r="AL267" i="17" s="1"/>
  <c r="AS259" i="17" a="1"/>
  <c r="AS259" i="17" s="1"/>
  <c r="AC259" i="17" a="1"/>
  <c r="AC259" i="17" s="1"/>
  <c r="AO255" i="17" a="1"/>
  <c r="AO255" i="17" s="1"/>
  <c r="AW254" i="17"/>
  <c r="AJ310" i="17" a="1"/>
  <c r="AJ310" i="17" s="1"/>
  <c r="AK309" i="17" a="1"/>
  <c r="AK309" i="17" s="1"/>
  <c r="AQ308" i="17" a="1"/>
  <c r="AQ308" i="17" s="1"/>
  <c r="AC308" i="17" a="1"/>
  <c r="AC308" i="17" s="1"/>
  <c r="AR308" i="17" a="1"/>
  <c r="AR308" i="17" s="1"/>
  <c r="AN307" i="17" a="1"/>
  <c r="AN307" i="17" s="1"/>
  <c r="AQ305" i="17" a="1"/>
  <c r="AQ305" i="17" s="1"/>
  <c r="AF308" i="17" a="1"/>
  <c r="AF308" i="17" s="1"/>
  <c r="AS306" i="17" a="1"/>
  <c r="AS306" i="17" s="1"/>
  <c r="AP300" i="17" a="1"/>
  <c r="AP300" i="17" s="1"/>
  <c r="AK303" i="17" a="1"/>
  <c r="AK303" i="17" s="1"/>
  <c r="AI302" i="17" a="1"/>
  <c r="AI302" i="17" s="1"/>
  <c r="AT301" i="17" a="1"/>
  <c r="AT301" i="17" s="1"/>
  <c r="AA301" i="17" a="1"/>
  <c r="AA301" i="17" s="1"/>
  <c r="AD301" i="17" a="1"/>
  <c r="AD301" i="17" s="1"/>
  <c r="AQ301" i="17" a="1"/>
  <c r="AQ301" i="17" s="1"/>
  <c r="AB301" i="17" a="1"/>
  <c r="AB301" i="17" s="1"/>
  <c r="AR301" i="17" a="1"/>
  <c r="AR301" i="17" s="1"/>
  <c r="AC301" i="17" a="1"/>
  <c r="AC301" i="17" s="1"/>
  <c r="AS301" i="17" a="1"/>
  <c r="AS301" i="17" s="1"/>
  <c r="AE301" i="17" a="1"/>
  <c r="AE301" i="17" s="1"/>
  <c r="AF301" i="17" a="1"/>
  <c r="AF301" i="17" s="1"/>
  <c r="AU301" i="17"/>
  <c r="D326" i="16" s="1"/>
  <c r="AI301" i="17" a="1"/>
  <c r="AI301" i="17" s="1"/>
  <c r="AK301" i="17" a="1"/>
  <c r="AK301" i="17" s="1"/>
  <c r="AN301" i="17" a="1"/>
  <c r="AN301" i="17" s="1"/>
  <c r="AH299" i="17" a="1"/>
  <c r="AH299" i="17" s="1"/>
  <c r="AA299" i="17" a="1"/>
  <c r="AA299" i="17" s="1"/>
  <c r="AK295" i="17" a="1"/>
  <c r="AK295" i="17" s="1"/>
  <c r="AA296" i="17" a="1"/>
  <c r="AA296" i="17" s="1"/>
  <c r="AO313" i="17" a="1"/>
  <c r="AO313" i="17" s="1"/>
  <c r="AW304" i="17"/>
  <c r="AB304" i="17" a="1"/>
  <c r="AB304" i="17" s="1"/>
  <c r="AC304" i="17" a="1"/>
  <c r="AC304" i="17" s="1"/>
  <c r="AF304" i="17" a="1"/>
  <c r="AF304" i="17" s="1"/>
  <c r="AS304" i="17" a="1"/>
  <c r="AS304" i="17" s="1"/>
  <c r="AI304" i="17" a="1"/>
  <c r="AI304" i="17" s="1"/>
  <c r="AU304" i="17"/>
  <c r="D329" i="16" s="1"/>
  <c r="AD304" i="17" a="1"/>
  <c r="AD304" i="17" s="1"/>
  <c r="AT303" i="17" a="1"/>
  <c r="AT303" i="17" s="1"/>
  <c r="AQ303" i="17" a="1"/>
  <c r="AQ303" i="17" s="1"/>
  <c r="AI303" i="17" a="1"/>
  <c r="AI303" i="17" s="1"/>
  <c r="AU303" i="17"/>
  <c r="D328" i="16" s="1"/>
  <c r="AW303" i="17"/>
  <c r="AB303" i="17" a="1"/>
  <c r="AB303" i="17" s="1"/>
  <c r="AN303" i="17" a="1"/>
  <c r="AN303" i="17" s="1"/>
  <c r="AC303" i="17" a="1"/>
  <c r="AC303" i="17" s="1"/>
  <c r="AM301" i="17" a="1"/>
  <c r="AM301" i="17" s="1"/>
  <c r="AC299" i="17" a="1"/>
  <c r="AC299" i="17" s="1"/>
  <c r="AO298" i="17" a="1"/>
  <c r="AO298" i="17" s="1"/>
  <c r="AT299" i="17" a="1"/>
  <c r="AT299" i="17" s="1"/>
  <c r="AK260" i="17" a="1"/>
  <c r="AK260" i="17" s="1"/>
  <c r="AK257" i="17" a="1"/>
  <c r="AK257" i="17" s="1"/>
  <c r="AP312" i="17" a="1"/>
  <c r="AP312" i="17" s="1"/>
  <c r="AP302" i="17" a="1"/>
  <c r="AP302" i="17" s="1"/>
  <c r="AW301" i="17"/>
  <c r="AP296" i="17" a="1"/>
  <c r="AP296" i="17" s="1"/>
  <c r="AI298" i="17" a="1"/>
  <c r="AI298" i="17" s="1"/>
  <c r="AL295" i="17" a="1"/>
  <c r="AL295" i="17" s="1"/>
  <c r="AR295" i="17" a="1"/>
  <c r="AR295" i="17" s="1"/>
  <c r="AT295" i="17" a="1"/>
  <c r="AT295" i="17" s="1"/>
  <c r="AA295" i="17" a="1"/>
  <c r="AA295" i="17" s="1"/>
  <c r="AA308" i="17" a="1"/>
  <c r="AA308" i="17" s="1"/>
  <c r="AS308" i="17" a="1"/>
  <c r="AS308" i="17" s="1"/>
  <c r="AB308" i="17" a="1"/>
  <c r="AB308" i="17" s="1"/>
  <c r="AT308" i="17" a="1"/>
  <c r="AT308" i="17" s="1"/>
  <c r="AG307" i="17" a="1"/>
  <c r="AG307" i="17" s="1"/>
  <c r="AH304" i="17" a="1"/>
  <c r="AH304" i="17" s="1"/>
  <c r="AJ300" i="17" a="1"/>
  <c r="AJ300" i="17" s="1"/>
  <c r="AK298" i="17" a="1"/>
  <c r="AK298" i="17" s="1"/>
  <c r="AK288" i="17" a="1"/>
  <c r="AK288" i="17" s="1"/>
  <c r="AC288" i="17" a="1"/>
  <c r="AC288" i="17" s="1"/>
  <c r="AQ288" i="17" a="1"/>
  <c r="AQ288" i="17" s="1"/>
  <c r="AF288" i="17" a="1"/>
  <c r="AF288" i="17" s="1"/>
  <c r="AE288" i="17" a="1"/>
  <c r="AE288" i="17" s="1"/>
  <c r="AH288" i="17" a="1"/>
  <c r="AH288" i="17" s="1"/>
  <c r="AI288" i="17" a="1"/>
  <c r="AI288" i="17" s="1"/>
  <c r="AE299" i="17" a="1"/>
  <c r="AE299" i="17" s="1"/>
  <c r="AT296" i="17" a="1"/>
  <c r="AT296" i="17" s="1"/>
  <c r="AW296" i="17"/>
  <c r="AB296" i="17" a="1"/>
  <c r="AB296" i="17" s="1"/>
  <c r="AQ296" i="17" a="1"/>
  <c r="AQ296" i="17" s="1"/>
  <c r="AF294" i="17" a="1"/>
  <c r="AF294" i="17" s="1"/>
  <c r="AQ294" i="17" a="1"/>
  <c r="AQ294" i="17" s="1"/>
  <c r="AC294" i="17" a="1"/>
  <c r="AC294" i="17" s="1"/>
  <c r="AR294" i="17" a="1"/>
  <c r="AR294" i="17" s="1"/>
  <c r="AA284" i="17" a="1"/>
  <c r="AA284" i="17" s="1"/>
  <c r="AB284" i="17" a="1"/>
  <c r="AB284" i="17" s="1"/>
  <c r="AC284" i="17" a="1"/>
  <c r="AC284" i="17" s="1"/>
  <c r="AN284" i="17" a="1"/>
  <c r="AN284" i="17" s="1"/>
  <c r="AP284" i="17" a="1"/>
  <c r="AP284" i="17" s="1"/>
  <c r="AD284" i="17" a="1"/>
  <c r="AD284" i="17" s="1"/>
  <c r="AQ284" i="17" a="1"/>
  <c r="AQ284" i="17" s="1"/>
  <c r="AR284" i="17" a="1"/>
  <c r="AR284" i="17" s="1"/>
  <c r="AE284" i="17" a="1"/>
  <c r="AE284" i="17" s="1"/>
  <c r="AF284" i="17" a="1"/>
  <c r="AF284" i="17" s="1"/>
  <c r="AT284" i="17" a="1"/>
  <c r="AT284" i="17" s="1"/>
  <c r="AH284" i="17" a="1"/>
  <c r="AH284" i="17" s="1"/>
  <c r="AJ284" i="17" a="1"/>
  <c r="AJ284" i="17" s="1"/>
  <c r="AK284" i="17" a="1"/>
  <c r="AK284" i="17" s="1"/>
  <c r="AW284" i="17"/>
  <c r="AI284" i="17" a="1"/>
  <c r="AI284" i="17" s="1"/>
  <c r="AL284" i="17" a="1"/>
  <c r="AL284" i="17" s="1"/>
  <c r="AU284" i="17"/>
  <c r="D309" i="16" s="1"/>
  <c r="AG305" i="17" a="1"/>
  <c r="AG305" i="17" s="1"/>
  <c r="AG303" i="17" a="1"/>
  <c r="AG303" i="17" s="1"/>
  <c r="AT302" i="17" a="1"/>
  <c r="AT302" i="17" s="1"/>
  <c r="AP301" i="17" a="1"/>
  <c r="AP301" i="17" s="1"/>
  <c r="AW300" i="17"/>
  <c r="AI300" i="17" a="1"/>
  <c r="AI300" i="17" s="1"/>
  <c r="AM299" i="17" a="1"/>
  <c r="AM299" i="17" s="1"/>
  <c r="AB299" i="17" a="1"/>
  <c r="AB299" i="17" s="1"/>
  <c r="AN299" i="17" a="1"/>
  <c r="AN299" i="17" s="1"/>
  <c r="AD299" i="17" a="1"/>
  <c r="AD299" i="17" s="1"/>
  <c r="AR299" i="17" a="1"/>
  <c r="AR299" i="17" s="1"/>
  <c r="AU299" i="17"/>
  <c r="D324" i="16" s="1"/>
  <c r="AB295" i="17" a="1"/>
  <c r="AB295" i="17" s="1"/>
  <c r="AP293" i="17" a="1"/>
  <c r="AP293" i="17" s="1"/>
  <c r="AM295" i="17" a="1"/>
  <c r="AM295" i="17" s="1"/>
  <c r="AG292" i="17" a="1"/>
  <c r="AG292" i="17" s="1"/>
  <c r="AA292" i="17" a="1"/>
  <c r="AA292" i="17" s="1"/>
  <c r="AB292" i="17" a="1"/>
  <c r="AB292" i="17" s="1"/>
  <c r="AI292" i="17" a="1"/>
  <c r="AI292" i="17" s="1"/>
  <c r="AK292" i="17" a="1"/>
  <c r="AK292" i="17" s="1"/>
  <c r="AL292" i="17" a="1"/>
  <c r="AL292" i="17" s="1"/>
  <c r="AL301" i="17" a="1"/>
  <c r="AL301" i="17" s="1"/>
  <c r="AH300" i="17" a="1"/>
  <c r="AH300" i="17" s="1"/>
  <c r="AL299" i="17" a="1"/>
  <c r="AL299" i="17" s="1"/>
  <c r="AP299" i="17" a="1"/>
  <c r="AP299" i="17" s="1"/>
  <c r="AO296" i="17" a="1"/>
  <c r="AO296" i="17" s="1"/>
  <c r="AL293" i="17" a="1"/>
  <c r="AL293" i="17" s="1"/>
  <c r="AS293" i="17" a="1"/>
  <c r="AS293" i="17" s="1"/>
  <c r="AT293" i="17" a="1"/>
  <c r="AT293" i="17" s="1"/>
  <c r="AJ293" i="17" a="1"/>
  <c r="AJ293" i="17" s="1"/>
  <c r="AM289" i="17" a="1"/>
  <c r="AM289" i="17" s="1"/>
  <c r="AH289" i="17" a="1"/>
  <c r="AH289" i="17" s="1"/>
  <c r="AR289" i="17" a="1"/>
  <c r="AR289" i="17" s="1"/>
  <c r="AG317" i="17" a="1"/>
  <c r="AG317" i="17" s="1"/>
  <c r="AB317" i="17" a="1"/>
  <c r="AB317" i="17" s="1"/>
  <c r="AR254" i="17" a="1"/>
  <c r="AR254" i="17" s="1"/>
  <c r="AA254" i="17" a="1"/>
  <c r="AA254" i="17" s="1"/>
  <c r="AB309" i="17" a="1"/>
  <c r="AB309" i="17" s="1"/>
  <c r="AG309" i="17" a="1"/>
  <c r="AG309" i="17" s="1"/>
  <c r="AE308" i="17" a="1"/>
  <c r="AE308" i="17" s="1"/>
  <c r="AK308" i="17" a="1"/>
  <c r="AK308" i="17" s="1"/>
  <c r="AO302" i="17" a="1"/>
  <c r="AO302" i="17" s="1"/>
  <c r="AB300" i="17" a="1"/>
  <c r="AB300" i="17" s="1"/>
  <c r="AG300" i="17" a="1"/>
  <c r="AG300" i="17" s="1"/>
  <c r="AO299" i="17" a="1"/>
  <c r="AO299" i="17" s="1"/>
  <c r="AF298" i="17" a="1"/>
  <c r="AF298" i="17" s="1"/>
  <c r="AT294" i="17" a="1"/>
  <c r="AT294" i="17" s="1"/>
  <c r="AC292" i="17" a="1"/>
  <c r="AC292" i="17" s="1"/>
  <c r="AP317" i="17" a="1"/>
  <c r="AP317" i="17" s="1"/>
  <c r="AJ308" i="17" a="1"/>
  <c r="AJ308" i="17" s="1"/>
  <c r="AP306" i="17" a="1"/>
  <c r="AP306" i="17" s="1"/>
  <c r="AP304" i="17" a="1"/>
  <c r="AP304" i="17" s="1"/>
  <c r="AR300" i="17" a="1"/>
  <c r="AR300" i="17" s="1"/>
  <c r="AK299" i="17" a="1"/>
  <c r="AK299" i="17" s="1"/>
  <c r="AE298" i="17" a="1"/>
  <c r="AE298" i="17" s="1"/>
  <c r="AO295" i="17" a="1"/>
  <c r="AO295" i="17" s="1"/>
  <c r="AC317" i="17" a="1"/>
  <c r="AC317" i="17" s="1"/>
  <c r="AO306" i="17" a="1"/>
  <c r="AO306" i="17" s="1"/>
  <c r="AO304" i="17" a="1"/>
  <c r="AO304" i="17" s="1"/>
  <c r="AQ300" i="17" a="1"/>
  <c r="AQ300" i="17" s="1"/>
  <c r="AT298" i="17" a="1"/>
  <c r="AT298" i="17" s="1"/>
  <c r="AM298" i="17" a="1"/>
  <c r="AM298" i="17" s="1"/>
  <c r="AU298" i="17"/>
  <c r="D323" i="16" s="1"/>
  <c r="AB298" i="17" a="1"/>
  <c r="AB298" i="17" s="1"/>
  <c r="AD298" i="17" a="1"/>
  <c r="AD298" i="17" s="1"/>
  <c r="AS298" i="17" a="1"/>
  <c r="AS298" i="17" s="1"/>
  <c r="AD297" i="17" a="1"/>
  <c r="AD297" i="17" s="1"/>
  <c r="AH297" i="17" a="1"/>
  <c r="AH297" i="17" s="1"/>
  <c r="AJ296" i="17" a="1"/>
  <c r="AJ296" i="17" s="1"/>
  <c r="AS294" i="17" a="1"/>
  <c r="AS294" i="17" s="1"/>
  <c r="AT289" i="17" a="1"/>
  <c r="AT289" i="17" s="1"/>
  <c r="AK258" i="17" a="1"/>
  <c r="AK258" i="17" s="1"/>
  <c r="AO254" i="17" a="1"/>
  <c r="AO254" i="17" s="1"/>
  <c r="AI313" i="17" a="1"/>
  <c r="AI313" i="17" s="1"/>
  <c r="AD309" i="17" a="1"/>
  <c r="AD309" i="17" s="1"/>
  <c r="AH308" i="17" a="1"/>
  <c r="AH308" i="17" s="1"/>
  <c r="AO303" i="17" a="1"/>
  <c r="AO303" i="17" s="1"/>
  <c r="AC300" i="17" a="1"/>
  <c r="AC300" i="17" s="1"/>
  <c r="AN300" i="17" a="1"/>
  <c r="AN300" i="17" s="1"/>
  <c r="AS300" i="17" a="1"/>
  <c r="AS300" i="17" s="1"/>
  <c r="AG297" i="17" a="1"/>
  <c r="AG297" i="17" s="1"/>
  <c r="AK296" i="17" a="1"/>
  <c r="AK296" i="17" s="1"/>
  <c r="AQ295" i="17" a="1"/>
  <c r="AQ295" i="17" s="1"/>
  <c r="AM286" i="17" a="1"/>
  <c r="AM286" i="17" s="1"/>
  <c r="AD286" i="17" a="1"/>
  <c r="AD286" i="17" s="1"/>
  <c r="AQ286" i="17" a="1"/>
  <c r="AQ286" i="17" s="1"/>
  <c r="AS286" i="17" a="1"/>
  <c r="AS286" i="17" s="1"/>
  <c r="AH286" i="17" a="1"/>
  <c r="AH286" i="17" s="1"/>
  <c r="AI286" i="17" a="1"/>
  <c r="AI286" i="17" s="1"/>
  <c r="AU286" i="17"/>
  <c r="D311" i="16" s="1"/>
  <c r="AF286" i="17" a="1"/>
  <c r="AF286" i="17" s="1"/>
  <c r="AJ286" i="17" a="1"/>
  <c r="AJ286" i="17" s="1"/>
  <c r="AK286" i="17" a="1"/>
  <c r="AK286" i="17" s="1"/>
  <c r="AT286" i="17" a="1"/>
  <c r="AT286" i="17" s="1"/>
  <c r="AW286" i="17"/>
  <c r="AM304" i="17" a="1"/>
  <c r="AM304" i="17" s="1"/>
  <c r="AK302" i="17" a="1"/>
  <c r="AK302" i="17" s="1"/>
  <c r="AG301" i="17" a="1"/>
  <c r="AG301" i="17" s="1"/>
  <c r="AI299" i="17" a="1"/>
  <c r="AI299" i="17" s="1"/>
  <c r="AQ298" i="17" a="1"/>
  <c r="AQ298" i="17" s="1"/>
  <c r="AF297" i="17" a="1"/>
  <c r="AF297" i="17" s="1"/>
  <c r="AL297" i="17" a="1"/>
  <c r="AL297" i="17" s="1"/>
  <c r="AI296" i="17" a="1"/>
  <c r="AI296" i="17" s="1"/>
  <c r="AL294" i="17" a="1"/>
  <c r="AL294" i="17" s="1"/>
  <c r="AK293" i="17" a="1"/>
  <c r="AK293" i="17" s="1"/>
  <c r="AC309" i="17" a="1"/>
  <c r="AC309" i="17" s="1"/>
  <c r="AU309" i="17"/>
  <c r="D334" i="16" s="1"/>
  <c r="AW309" i="17"/>
  <c r="AL306" i="17" a="1"/>
  <c r="AL306" i="17" s="1"/>
  <c r="AL304" i="17" a="1"/>
  <c r="AL304" i="17" s="1"/>
  <c r="AJ302" i="17" a="1"/>
  <c r="AJ302" i="17" s="1"/>
  <c r="AF299" i="17" a="1"/>
  <c r="AF299" i="17" s="1"/>
  <c r="AJ299" i="17" a="1"/>
  <c r="AJ299" i="17" s="1"/>
  <c r="AN298" i="17" a="1"/>
  <c r="AN298" i="17" s="1"/>
  <c r="AK294" i="17" a="1"/>
  <c r="AK294" i="17" s="1"/>
  <c r="AI293" i="17" a="1"/>
  <c r="AI293" i="17" s="1"/>
  <c r="AI291" i="17" a="1"/>
  <c r="AI291" i="17" s="1"/>
  <c r="AA291" i="17" a="1"/>
  <c r="AA291" i="17" s="1"/>
  <c r="AC291" i="17" a="1"/>
  <c r="AC291" i="17" s="1"/>
  <c r="AB291" i="17" a="1"/>
  <c r="AB291" i="17" s="1"/>
  <c r="AD291" i="17" a="1"/>
  <c r="AD291" i="17" s="1"/>
  <c r="AM291" i="17" a="1"/>
  <c r="AM291" i="17" s="1"/>
  <c r="AN291" i="17" a="1"/>
  <c r="AN291" i="17" s="1"/>
  <c r="AE324" i="17" a="1"/>
  <c r="AE324" i="17" s="1"/>
  <c r="AL324" i="17" a="1"/>
  <c r="AL324" i="17" s="1"/>
  <c r="AK324" i="17" a="1"/>
  <c r="AK324" i="17" s="1"/>
  <c r="AM324" i="17" a="1"/>
  <c r="AM324" i="17" s="1"/>
  <c r="AW324" i="17"/>
  <c r="AN310" i="17" a="1"/>
  <c r="AN310" i="17" s="1"/>
  <c r="AT309" i="17" a="1"/>
  <c r="AT309" i="17" s="1"/>
  <c r="AP298" i="17" a="1"/>
  <c r="AP298" i="17" s="1"/>
  <c r="AA297" i="17" a="1"/>
  <c r="AA297" i="17" s="1"/>
  <c r="AD296" i="17" a="1"/>
  <c r="AD296" i="17" s="1"/>
  <c r="AJ295" i="17" a="1"/>
  <c r="AJ295" i="17" s="1"/>
  <c r="AJ294" i="17" a="1"/>
  <c r="AJ294" i="17" s="1"/>
  <c r="AN288" i="17" a="1"/>
  <c r="AN288" i="17" s="1"/>
  <c r="AM284" i="17" a="1"/>
  <c r="AM284" i="17" s="1"/>
  <c r="AE317" i="17" a="1"/>
  <c r="AE317" i="17" s="1"/>
  <c r="AG302" i="17" a="1"/>
  <c r="AG302" i="17" s="1"/>
  <c r="AO300" i="17" a="1"/>
  <c r="AO300" i="17" s="1"/>
  <c r="AO297" i="17" a="1"/>
  <c r="AO297" i="17" s="1"/>
  <c r="AS295" i="17" a="1"/>
  <c r="AS295" i="17" s="1"/>
  <c r="AD295" i="17" a="1"/>
  <c r="AD295" i="17" s="1"/>
  <c r="AG294" i="17" a="1"/>
  <c r="AG294" i="17" s="1"/>
  <c r="AR290" i="17" a="1"/>
  <c r="AR290" i="17" s="1"/>
  <c r="AL289" i="17" a="1"/>
  <c r="AL289" i="17" s="1"/>
  <c r="AD288" i="17" a="1"/>
  <c r="AD288" i="17" s="1"/>
  <c r="AE325" i="17" a="1"/>
  <c r="AE325" i="17" s="1"/>
  <c r="AL320" i="17" a="1"/>
  <c r="AL320" i="17" s="1"/>
  <c r="AD320" i="17" a="1"/>
  <c r="AD320" i="17" s="1"/>
  <c r="AS320" i="17" a="1"/>
  <c r="AS320" i="17" s="1"/>
  <c r="AL318" i="17" a="1"/>
  <c r="AL318" i="17" s="1"/>
  <c r="AQ290" i="17" a="1"/>
  <c r="AQ290" i="17" s="1"/>
  <c r="AK289" i="17" a="1"/>
  <c r="AK289" i="17" s="1"/>
  <c r="AK320" i="17" a="1"/>
  <c r="AK320" i="17" s="1"/>
  <c r="AF319" i="17" a="1"/>
  <c r="AF319" i="17" s="1"/>
  <c r="AS317" i="17" a="1"/>
  <c r="AS317" i="17" s="1"/>
  <c r="AR317" i="17" a="1"/>
  <c r="AR317" i="17" s="1"/>
  <c r="AC295" i="17" a="1"/>
  <c r="AC295" i="17" s="1"/>
  <c r="AE294" i="17" a="1"/>
  <c r="AE294" i="17" s="1"/>
  <c r="AK291" i="17" a="1"/>
  <c r="AK291" i="17" s="1"/>
  <c r="AN290" i="17" a="1"/>
  <c r="AN290" i="17" s="1"/>
  <c r="AJ289" i="17" a="1"/>
  <c r="AJ289" i="17" s="1"/>
  <c r="AB289" i="17" a="1"/>
  <c r="AB289" i="17" s="1"/>
  <c r="AC289" i="17" a="1"/>
  <c r="AC289" i="17" s="1"/>
  <c r="AP289" i="17" a="1"/>
  <c r="AP289" i="17" s="1"/>
  <c r="AD289" i="17" a="1"/>
  <c r="AD289" i="17" s="1"/>
  <c r="AQ289" i="17" a="1"/>
  <c r="AQ289" i="17" s="1"/>
  <c r="AE289" i="17" a="1"/>
  <c r="AE289" i="17" s="1"/>
  <c r="AS289" i="17" a="1"/>
  <c r="AS289" i="17" s="1"/>
  <c r="AA286" i="17" a="1"/>
  <c r="AA286" i="17" s="1"/>
  <c r="AA325" i="17" a="1"/>
  <c r="AA325" i="17" s="1"/>
  <c r="AM325" i="17" a="1"/>
  <c r="AM325" i="17" s="1"/>
  <c r="AB325" i="17" a="1"/>
  <c r="AB325" i="17" s="1"/>
  <c r="AC325" i="17" a="1"/>
  <c r="AC325" i="17" s="1"/>
  <c r="AP325" i="17" a="1"/>
  <c r="AP325" i="17" s="1"/>
  <c r="AD325" i="17" a="1"/>
  <c r="AD325" i="17" s="1"/>
  <c r="AR325" i="17" a="1"/>
  <c r="AR325" i="17" s="1"/>
  <c r="AF325" i="17" a="1"/>
  <c r="AF325" i="17" s="1"/>
  <c r="AT325" i="17" a="1"/>
  <c r="AT325" i="17" s="1"/>
  <c r="AH325" i="17" a="1"/>
  <c r="AH325" i="17" s="1"/>
  <c r="AI325" i="17" a="1"/>
  <c r="AI325" i="17" s="1"/>
  <c r="AU325" i="17"/>
  <c r="D350" i="16" s="1"/>
  <c r="AK325" i="17" a="1"/>
  <c r="AK325" i="17" s="1"/>
  <c r="AW325" i="17"/>
  <c r="AA323" i="17" a="1"/>
  <c r="AA323" i="17" s="1"/>
  <c r="AN323" i="17" a="1"/>
  <c r="AN323" i="17" s="1"/>
  <c r="AB323" i="17" a="1"/>
  <c r="AB323" i="17" s="1"/>
  <c r="AP323" i="17" a="1"/>
  <c r="AP323" i="17" s="1"/>
  <c r="AC323" i="17" a="1"/>
  <c r="AC323" i="17" s="1"/>
  <c r="AQ323" i="17" a="1"/>
  <c r="AQ323" i="17" s="1"/>
  <c r="AR323" i="17" a="1"/>
  <c r="AR323" i="17" s="1"/>
  <c r="AD323" i="17" a="1"/>
  <c r="AD323" i="17" s="1"/>
  <c r="AE323" i="17" a="1"/>
  <c r="AE323" i="17" s="1"/>
  <c r="AT323" i="17" a="1"/>
  <c r="AT323" i="17" s="1"/>
  <c r="AF323" i="17" a="1"/>
  <c r="AF323" i="17" s="1"/>
  <c r="AH323" i="17" a="1"/>
  <c r="AH323" i="17" s="1"/>
  <c r="AU323" i="17"/>
  <c r="D348" i="16" s="1"/>
  <c r="AW323" i="17"/>
  <c r="AK323" i="17" a="1"/>
  <c r="AK323" i="17" s="1"/>
  <c r="AJ320" i="17" a="1"/>
  <c r="AJ320" i="17" s="1"/>
  <c r="AO310" i="17" a="1"/>
  <c r="AO310" i="17" s="1"/>
  <c r="AG308" i="17" a="1"/>
  <c r="AG308" i="17" s="1"/>
  <c r="AP303" i="17" a="1"/>
  <c r="AP303" i="17" s="1"/>
  <c r="AH301" i="17" a="1"/>
  <c r="AH301" i="17" s="1"/>
  <c r="AH295" i="17" a="1"/>
  <c r="AH295" i="17" s="1"/>
  <c r="AM294" i="17" a="1"/>
  <c r="AM294" i="17" s="1"/>
  <c r="AU294" i="17"/>
  <c r="D319" i="16" s="1"/>
  <c r="AN294" i="17" a="1"/>
  <c r="AN294" i="17" s="1"/>
  <c r="AW294" i="17"/>
  <c r="AA294" i="17" a="1"/>
  <c r="AA294" i="17" s="1"/>
  <c r="AB294" i="17" a="1"/>
  <c r="AB294" i="17" s="1"/>
  <c r="AJ291" i="17" a="1"/>
  <c r="AJ291" i="17" s="1"/>
  <c r="AL290" i="17" a="1"/>
  <c r="AL290" i="17" s="1"/>
  <c r="AI289" i="17" a="1"/>
  <c r="AI289" i="17" s="1"/>
  <c r="AN287" i="17" a="1"/>
  <c r="AN287" i="17" s="1"/>
  <c r="AI320" i="17" a="1"/>
  <c r="AI320" i="17" s="1"/>
  <c r="AI318" i="17" a="1"/>
  <c r="AI318" i="17" s="1"/>
  <c r="AA318" i="17" a="1"/>
  <c r="AA318" i="17" s="1"/>
  <c r="AN318" i="17" a="1"/>
  <c r="AN318" i="17" s="1"/>
  <c r="AP307" i="17" a="1"/>
  <c r="AP307" i="17" s="1"/>
  <c r="AP305" i="17" a="1"/>
  <c r="AP305" i="17" s="1"/>
  <c r="AG304" i="17" a="1"/>
  <c r="AG304" i="17" s="1"/>
  <c r="AH296" i="17" a="1"/>
  <c r="AH296" i="17" s="1"/>
  <c r="AF295" i="17" a="1"/>
  <c r="AF295" i="17" s="1"/>
  <c r="AJ290" i="17" a="1"/>
  <c r="AJ290" i="17" s="1"/>
  <c r="AF289" i="17" a="1"/>
  <c r="AF289" i="17" s="1"/>
  <c r="AL287" i="17" a="1"/>
  <c r="AL287" i="17" s="1"/>
  <c r="AP287" i="17" a="1"/>
  <c r="AP287" i="17" s="1"/>
  <c r="AR287" i="17" a="1"/>
  <c r="AR287" i="17" s="1"/>
  <c r="AF287" i="17" a="1"/>
  <c r="AF287" i="17" s="1"/>
  <c r="AT287" i="17" a="1"/>
  <c r="AT287" i="17" s="1"/>
  <c r="AH287" i="17" a="1"/>
  <c r="AH287" i="17" s="1"/>
  <c r="AO321" i="17" a="1"/>
  <c r="AO321" i="17" s="1"/>
  <c r="AE321" i="17" a="1"/>
  <c r="AE321" i="17" s="1"/>
  <c r="AT321" i="17" a="1"/>
  <c r="AT321" i="17" s="1"/>
  <c r="AR318" i="17" a="1"/>
  <c r="AR318" i="17" s="1"/>
  <c r="AW315" i="17"/>
  <c r="AE315" i="17" a="1"/>
  <c r="AE315" i="17" s="1"/>
  <c r="AH315" i="17" a="1"/>
  <c r="AH315" i="17" s="1"/>
  <c r="AG255" i="17" a="1"/>
  <c r="AG255" i="17" s="1"/>
  <c r="AO311" i="17" a="1"/>
  <c r="AO311" i="17" s="1"/>
  <c r="AH309" i="17" a="1"/>
  <c r="AH309" i="17" s="1"/>
  <c r="AO307" i="17" a="1"/>
  <c r="AO307" i="17" s="1"/>
  <c r="AH306" i="17" a="1"/>
  <c r="AH306" i="17" s="1"/>
  <c r="AO305" i="17" a="1"/>
  <c r="AO305" i="17" s="1"/>
  <c r="AR297" i="17" a="1"/>
  <c r="AR297" i="17" s="1"/>
  <c r="AC297" i="17" a="1"/>
  <c r="AC297" i="17" s="1"/>
  <c r="AG296" i="17" a="1"/>
  <c r="AG296" i="17" s="1"/>
  <c r="AE295" i="17" a="1"/>
  <c r="AE295" i="17" s="1"/>
  <c r="AA293" i="17" a="1"/>
  <c r="AA293" i="17" s="1"/>
  <c r="AU293" i="17"/>
  <c r="D318" i="16" s="1"/>
  <c r="AB293" i="17" a="1"/>
  <c r="AB293" i="17" s="1"/>
  <c r="AC293" i="17" a="1"/>
  <c r="AC293" i="17" s="1"/>
  <c r="AW293" i="17"/>
  <c r="AD293" i="17" a="1"/>
  <c r="AD293" i="17" s="1"/>
  <c r="AE293" i="17" a="1"/>
  <c r="AE293" i="17" s="1"/>
  <c r="AF293" i="17" a="1"/>
  <c r="AF293" i="17" s="1"/>
  <c r="AQ293" i="17" a="1"/>
  <c r="AQ293" i="17" s="1"/>
  <c r="AH293" i="17" a="1"/>
  <c r="AH293" i="17" s="1"/>
  <c r="AR293" i="17" a="1"/>
  <c r="AR293" i="17" s="1"/>
  <c r="AE292" i="17" a="1"/>
  <c r="AE292" i="17" s="1"/>
  <c r="AU292" i="17"/>
  <c r="D317" i="16" s="1"/>
  <c r="AW292" i="17"/>
  <c r="AI290" i="17" a="1"/>
  <c r="AI290" i="17" s="1"/>
  <c r="AK287" i="17" a="1"/>
  <c r="AK287" i="17" s="1"/>
  <c r="AL286" i="17" a="1"/>
  <c r="AL286" i="17" s="1"/>
  <c r="AN285" i="17" a="1"/>
  <c r="AN285" i="17" s="1"/>
  <c r="AI285" i="17" a="1"/>
  <c r="AI285" i="17" s="1"/>
  <c r="AU285" i="17"/>
  <c r="D310" i="16" s="1"/>
  <c r="AJ285" i="17" a="1"/>
  <c r="AJ285" i="17" s="1"/>
  <c r="AO323" i="17" a="1"/>
  <c r="AO323" i="17" s="1"/>
  <c r="AH320" i="17" a="1"/>
  <c r="AH320" i="17" s="1"/>
  <c r="AD318" i="17" a="1"/>
  <c r="AD318" i="17" s="1"/>
  <c r="AP294" i="17" a="1"/>
  <c r="AP294" i="17" s="1"/>
  <c r="AU289" i="17"/>
  <c r="D314" i="16" s="1"/>
  <c r="AF320" i="17" a="1"/>
  <c r="AF320" i="17" s="1"/>
  <c r="AW320" i="17"/>
  <c r="AM319" i="17" a="1"/>
  <c r="AM319" i="17" s="1"/>
  <c r="AA316" i="17" a="1"/>
  <c r="AA316" i="17" s="1"/>
  <c r="AB316" i="17" a="1"/>
  <c r="AB316" i="17" s="1"/>
  <c r="AP316" i="17" a="1"/>
  <c r="AP316" i="17" s="1"/>
  <c r="AC316" i="17" a="1"/>
  <c r="AC316" i="17" s="1"/>
  <c r="AQ316" i="17" a="1"/>
  <c r="AQ316" i="17" s="1"/>
  <c r="AR316" i="17" a="1"/>
  <c r="AR316" i="17" s="1"/>
  <c r="AD316" i="17" a="1"/>
  <c r="AD316" i="17" s="1"/>
  <c r="AE316" i="17" a="1"/>
  <c r="AE316" i="17" s="1"/>
  <c r="AT316" i="17" a="1"/>
  <c r="AT316" i="17" s="1"/>
  <c r="AF316" i="17" a="1"/>
  <c r="AF316" i="17" s="1"/>
  <c r="AH316" i="17" a="1"/>
  <c r="AH316" i="17" s="1"/>
  <c r="AU316" i="17"/>
  <c r="D341" i="16" s="1"/>
  <c r="AI316" i="17" a="1"/>
  <c r="AI316" i="17" s="1"/>
  <c r="AW316" i="17"/>
  <c r="AJ316" i="17" a="1"/>
  <c r="AJ316" i="17" s="1"/>
  <c r="AL316" i="17" a="1"/>
  <c r="AL316" i="17" s="1"/>
  <c r="AE296" i="17" a="1"/>
  <c r="AE296" i="17" s="1"/>
  <c r="AO294" i="17" a="1"/>
  <c r="AO294" i="17" s="1"/>
  <c r="AS292" i="17" a="1"/>
  <c r="AS292" i="17" s="1"/>
  <c r="AD292" i="17" a="1"/>
  <c r="AD292" i="17" s="1"/>
  <c r="AS291" i="17" a="1"/>
  <c r="AS291" i="17" s="1"/>
  <c r="AD290" i="17" a="1"/>
  <c r="AD290" i="17" s="1"/>
  <c r="AO288" i="17" a="1"/>
  <c r="AO288" i="17" s="1"/>
  <c r="AB286" i="17" a="1"/>
  <c r="AB286" i="17" s="1"/>
  <c r="AL319" i="17" a="1"/>
  <c r="AL319" i="17" s="1"/>
  <c r="AK317" i="17" a="1"/>
  <c r="AK317" i="17" s="1"/>
  <c r="AG299" i="17" a="1"/>
  <c r="AG299" i="17" s="1"/>
  <c r="AG298" i="17" a="1"/>
  <c r="AG298" i="17" s="1"/>
  <c r="AE297" i="17" a="1"/>
  <c r="AE297" i="17" s="1"/>
  <c r="AF291" i="17" a="1"/>
  <c r="AF291" i="17" s="1"/>
  <c r="AA290" i="17" a="1"/>
  <c r="AA290" i="17" s="1"/>
  <c r="AM288" i="17" a="1"/>
  <c r="AM288" i="17" s="1"/>
  <c r="AJ287" i="17" a="1"/>
  <c r="AJ287" i="17" s="1"/>
  <c r="AJ319" i="17" a="1"/>
  <c r="AJ319" i="17" s="1"/>
  <c r="AC319" i="17" a="1"/>
  <c r="AC319" i="17" s="1"/>
  <c r="AQ319" i="17" a="1"/>
  <c r="AQ319" i="17" s="1"/>
  <c r="AK315" i="17" a="1"/>
  <c r="AK315" i="17" s="1"/>
  <c r="AU297" i="17"/>
  <c r="D322" i="16" s="1"/>
  <c r="AN297" i="17" a="1"/>
  <c r="AN297" i="17" s="1"/>
  <c r="AW297" i="17"/>
  <c r="AM296" i="17" a="1"/>
  <c r="AM296" i="17" s="1"/>
  <c r="AP295" i="17" a="1"/>
  <c r="AP295" i="17" s="1"/>
  <c r="AN293" i="17" a="1"/>
  <c r="AN293" i="17" s="1"/>
  <c r="AP292" i="17" a="1"/>
  <c r="AP292" i="17" s="1"/>
  <c r="AL288" i="17" a="1"/>
  <c r="AL288" i="17" s="1"/>
  <c r="AS324" i="17" a="1"/>
  <c r="AS324" i="17" s="1"/>
  <c r="AB324" i="17" a="1"/>
  <c r="AB324" i="17" s="1"/>
  <c r="AI319" i="17" a="1"/>
  <c r="AI319" i="17" s="1"/>
  <c r="AI317" i="17" a="1"/>
  <c r="AI317" i="17" s="1"/>
  <c r="AO286" i="17" a="1"/>
  <c r="AO286" i="17" s="1"/>
  <c r="AJ322" i="17" a="1"/>
  <c r="AJ322" i="17" s="1"/>
  <c r="AO322" i="17" a="1"/>
  <c r="AO322" i="17" s="1"/>
  <c r="AU321" i="17"/>
  <c r="D346" i="16" s="1"/>
  <c r="AH321" i="17" a="1"/>
  <c r="AH321" i="17" s="1"/>
  <c r="AT320" i="17" a="1"/>
  <c r="AT320" i="17" s="1"/>
  <c r="AE320" i="17" a="1"/>
  <c r="AE320" i="17" s="1"/>
  <c r="AS319" i="17" a="1"/>
  <c r="AS319" i="17" s="1"/>
  <c r="AD319" i="17" a="1"/>
  <c r="AD319" i="17" s="1"/>
  <c r="AQ318" i="17" a="1"/>
  <c r="AQ318" i="17" s="1"/>
  <c r="AC318" i="17" a="1"/>
  <c r="AC318" i="17" s="1"/>
  <c r="AG318" i="17" a="1"/>
  <c r="AG318" i="17" s="1"/>
  <c r="AN317" i="17" a="1"/>
  <c r="AN317" i="17" s="1"/>
  <c r="AA317" i="17" a="1"/>
  <c r="AA317" i="17" s="1"/>
  <c r="AM314" i="17" a="1"/>
  <c r="AM314" i="17" s="1"/>
  <c r="AO285" i="17" a="1"/>
  <c r="AO285" i="17" s="1"/>
  <c r="AW322" i="17"/>
  <c r="AI322" i="17" a="1"/>
  <c r="AI322" i="17" s="1"/>
  <c r="AF321" i="17" a="1"/>
  <c r="AF321" i="17" s="1"/>
  <c r="AP318" i="17" a="1"/>
  <c r="AP318" i="17" s="1"/>
  <c r="AB318" i="17" a="1"/>
  <c r="AB318" i="17" s="1"/>
  <c r="AM317" i="17" a="1"/>
  <c r="AM317" i="17" s="1"/>
  <c r="AI315" i="17" a="1"/>
  <c r="AI315" i="17" s="1"/>
  <c r="AG319" i="17" a="1"/>
  <c r="AG319" i="17" s="1"/>
  <c r="AO293" i="17" a="1"/>
  <c r="AO293" i="17" s="1"/>
  <c r="AG291" i="17" a="1"/>
  <c r="AG291" i="17" s="1"/>
  <c r="AP290" i="17" a="1"/>
  <c r="AP290" i="17" s="1"/>
  <c r="AR288" i="17" a="1"/>
  <c r="AR288" i="17" s="1"/>
  <c r="AS287" i="17" a="1"/>
  <c r="AS287" i="17" s="1"/>
  <c r="AE287" i="17" a="1"/>
  <c r="AE287" i="17" s="1"/>
  <c r="AT285" i="17" a="1"/>
  <c r="AT285" i="17" s="1"/>
  <c r="AF285" i="17" a="1"/>
  <c r="AF285" i="17" s="1"/>
  <c r="AO325" i="17" a="1"/>
  <c r="AO325" i="17" s="1"/>
  <c r="AJ324" i="17" a="1"/>
  <c r="AJ324" i="17" s="1"/>
  <c r="AF322" i="17" a="1"/>
  <c r="AF322" i="17" s="1"/>
  <c r="AR320" i="17" a="1"/>
  <c r="AR320" i="17" s="1"/>
  <c r="AP319" i="17" a="1"/>
  <c r="AP319" i="17" s="1"/>
  <c r="AB319" i="17" a="1"/>
  <c r="AB319" i="17" s="1"/>
  <c r="AL317" i="17" a="1"/>
  <c r="AL317" i="17" s="1"/>
  <c r="AO316" i="17" a="1"/>
  <c r="AO316" i="17" s="1"/>
  <c r="AU315" i="17"/>
  <c r="D340" i="16" s="1"/>
  <c r="AD315" i="17" a="1"/>
  <c r="AD315" i="17" s="1"/>
  <c r="AG315" i="17" a="1"/>
  <c r="AG315" i="17" s="1"/>
  <c r="AG290" i="17" a="1"/>
  <c r="AG290" i="17" s="1"/>
  <c r="AE286" i="17" a="1"/>
  <c r="AE286" i="17" s="1"/>
  <c r="AU324" i="17"/>
  <c r="D349" i="16" s="1"/>
  <c r="AI324" i="17" a="1"/>
  <c r="AI324" i="17" s="1"/>
  <c r="AO324" i="17" a="1"/>
  <c r="AO324" i="17" s="1"/>
  <c r="AT322" i="17" a="1"/>
  <c r="AT322" i="17" s="1"/>
  <c r="AE322" i="17" a="1"/>
  <c r="AE322" i="17" s="1"/>
  <c r="AS321" i="17" a="1"/>
  <c r="AS321" i="17" s="1"/>
  <c r="AD321" i="17" a="1"/>
  <c r="AD321" i="17" s="1"/>
  <c r="AQ320" i="17" a="1"/>
  <c r="AQ320" i="17" s="1"/>
  <c r="AC320" i="17" a="1"/>
  <c r="AC320" i="17" s="1"/>
  <c r="AG320" i="17" a="1"/>
  <c r="AG320" i="17" s="1"/>
  <c r="AN319" i="17" a="1"/>
  <c r="AN319" i="17" s="1"/>
  <c r="AA319" i="17" a="1"/>
  <c r="AA319" i="17" s="1"/>
  <c r="AK314" i="17" a="1"/>
  <c r="AK314" i="17" s="1"/>
  <c r="AJ314" i="17" a="1"/>
  <c r="AJ314" i="17" s="1"/>
  <c r="AJ292" i="17" a="1"/>
  <c r="AJ292" i="17" s="1"/>
  <c r="AB290" i="17" a="1"/>
  <c r="AB290" i="17" s="1"/>
  <c r="AG289" i="17" a="1"/>
  <c r="AG289" i="17" s="1"/>
  <c r="AP288" i="17" a="1"/>
  <c r="AP288" i="17" s="1"/>
  <c r="AQ287" i="17" a="1"/>
  <c r="AQ287" i="17" s="1"/>
  <c r="AD287" i="17" a="1"/>
  <c r="AD287" i="17" s="1"/>
  <c r="AR286" i="17" a="1"/>
  <c r="AR286" i="17" s="1"/>
  <c r="AS285" i="17" a="1"/>
  <c r="AS285" i="17" s="1"/>
  <c r="AH324" i="17" a="1"/>
  <c r="AH324" i="17" s="1"/>
  <c r="AR321" i="17" a="1"/>
  <c r="AR321" i="17" s="1"/>
  <c r="AP320" i="17" a="1"/>
  <c r="AP320" i="17" s="1"/>
  <c r="AT315" i="17" a="1"/>
  <c r="AT315" i="17" s="1"/>
  <c r="AH314" i="17" a="1"/>
  <c r="AH314" i="17" s="1"/>
  <c r="AI314" i="17" a="1"/>
  <c r="AI314" i="17" s="1"/>
  <c r="AG288" i="17" a="1"/>
  <c r="AG288" i="17" s="1"/>
  <c r="AR285" i="17" a="1"/>
  <c r="AR285" i="17" s="1"/>
  <c r="AT324" i="17" a="1"/>
  <c r="AT324" i="17" s="1"/>
  <c r="AF324" i="17" a="1"/>
  <c r="AF324" i="17" s="1"/>
  <c r="AS322" i="17" a="1"/>
  <c r="AS322" i="17" s="1"/>
  <c r="AD322" i="17" a="1"/>
  <c r="AD322" i="17" s="1"/>
  <c r="AQ321" i="17" a="1"/>
  <c r="AQ321" i="17" s="1"/>
  <c r="AC321" i="17" a="1"/>
  <c r="AC321" i="17" s="1"/>
  <c r="AG321" i="17" a="1"/>
  <c r="AG321" i="17" s="1"/>
  <c r="AN320" i="17" a="1"/>
  <c r="AN320" i="17" s="1"/>
  <c r="AA320" i="17" a="1"/>
  <c r="AA320" i="17" s="1"/>
  <c r="AJ317" i="17" a="1"/>
  <c r="AJ317" i="17" s="1"/>
  <c r="AO317" i="17" a="1"/>
  <c r="AO317" i="17" s="1"/>
  <c r="AT292" i="17" a="1"/>
  <c r="AT292" i="17" s="1"/>
  <c r="AH292" i="17" a="1"/>
  <c r="AH292" i="17" s="1"/>
  <c r="AO292" i="17" a="1"/>
  <c r="AO292" i="17" s="1"/>
  <c r="AW291" i="17"/>
  <c r="AA289" i="17" a="1"/>
  <c r="AA289" i="17" s="1"/>
  <c r="AB288" i="17" a="1"/>
  <c r="AB288" i="17" s="1"/>
  <c r="AC287" i="17" a="1"/>
  <c r="AC287" i="17" s="1"/>
  <c r="AG287" i="17" a="1"/>
  <c r="AG287" i="17" s="1"/>
  <c r="AP286" i="17" a="1"/>
  <c r="AP286" i="17" s="1"/>
  <c r="AQ285" i="17" a="1"/>
  <c r="AQ285" i="17" s="1"/>
  <c r="AD285" i="17" a="1"/>
  <c r="AD285" i="17" s="1"/>
  <c r="AR322" i="17" a="1"/>
  <c r="AR322" i="17" s="1"/>
  <c r="AP321" i="17" a="1"/>
  <c r="AP321" i="17" s="1"/>
  <c r="AB321" i="17" a="1"/>
  <c r="AB321" i="17" s="1"/>
  <c r="AW317" i="17"/>
  <c r="AS315" i="17" a="1"/>
  <c r="AS315" i="17" s="1"/>
  <c r="AF315" i="17" a="1"/>
  <c r="AF315" i="17" s="1"/>
  <c r="AN315" i="17" a="1"/>
  <c r="AN315" i="17" s="1"/>
  <c r="AA315" i="17" a="1"/>
  <c r="AA315" i="17" s="1"/>
  <c r="AQ315" i="17" a="1"/>
  <c r="AQ315" i="17" s="1"/>
  <c r="AB315" i="17" a="1"/>
  <c r="AB315" i="17" s="1"/>
  <c r="AD314" i="17" a="1"/>
  <c r="AD314" i="17" s="1"/>
  <c r="AG314" i="17" a="1"/>
  <c r="AG314" i="17" s="1"/>
  <c r="AA288" i="17" a="1"/>
  <c r="AA288" i="17" s="1"/>
  <c r="AC286" i="17" a="1"/>
  <c r="AC286" i="17" s="1"/>
  <c r="AG286" i="17" a="1"/>
  <c r="AG286" i="17" s="1"/>
  <c r="AP285" i="17" a="1"/>
  <c r="AP285" i="17" s="1"/>
  <c r="AQ322" i="17" a="1"/>
  <c r="AQ322" i="17" s="1"/>
  <c r="AC322" i="17" a="1"/>
  <c r="AC322" i="17" s="1"/>
  <c r="AG322" i="17" a="1"/>
  <c r="AG322" i="17" s="1"/>
  <c r="AN321" i="17" a="1"/>
  <c r="AN321" i="17" s="1"/>
  <c r="AJ318" i="17" a="1"/>
  <c r="AJ318" i="17" s="1"/>
  <c r="AO318" i="17" a="1"/>
  <c r="AO318" i="17" s="1"/>
  <c r="AU317" i="17"/>
  <c r="D342" i="16" s="1"/>
  <c r="AH317" i="17" a="1"/>
  <c r="AH317" i="17" s="1"/>
  <c r="AR315" i="17" a="1"/>
  <c r="AR315" i="17" s="1"/>
  <c r="AF314" i="17" a="1"/>
  <c r="AF314" i="17" s="1"/>
  <c r="AF292" i="17" a="1"/>
  <c r="AF292" i="17" s="1"/>
  <c r="AU291" i="17"/>
  <c r="D316" i="16" s="1"/>
  <c r="AA287" i="17" a="1"/>
  <c r="AA287" i="17" s="1"/>
  <c r="AG285" i="17" a="1"/>
  <c r="AG285" i="17" s="1"/>
  <c r="AR324" i="17" a="1"/>
  <c r="AR324" i="17" s="1"/>
  <c r="AP322" i="17" a="1"/>
  <c r="AP322" i="17" s="1"/>
  <c r="AB322" i="17" a="1"/>
  <c r="AB322" i="17" s="1"/>
  <c r="AW318" i="17"/>
  <c r="AF317" i="17" a="1"/>
  <c r="AF317" i="17" s="1"/>
  <c r="AP315" i="17" a="1"/>
  <c r="AP315" i="17" s="1"/>
  <c r="AR292" i="17" a="1"/>
  <c r="AR292" i="17" s="1"/>
  <c r="AW290" i="17"/>
  <c r="AB285" i="17" a="1"/>
  <c r="AB285" i="17" s="1"/>
  <c r="AG284" i="17" a="1"/>
  <c r="AG284" i="17" s="1"/>
  <c r="AQ324" i="17" a="1"/>
  <c r="AQ324" i="17" s="1"/>
  <c r="AD324" i="17" a="1"/>
  <c r="AD324" i="17" s="1"/>
  <c r="AG323" i="17" a="1"/>
  <c r="AG323" i="17" s="1"/>
  <c r="AA322" i="17" a="1"/>
  <c r="AA322" i="17" s="1"/>
  <c r="AO319" i="17" a="1"/>
  <c r="AO319" i="17" s="1"/>
  <c r="AU318" i="17"/>
  <c r="D343" i="16" s="1"/>
  <c r="AH318" i="17" a="1"/>
  <c r="AH318" i="17" s="1"/>
  <c r="AT317" i="17" a="1"/>
  <c r="AT317" i="17" s="1"/>
  <c r="AM315" i="17" a="1"/>
  <c r="AM315" i="17" s="1"/>
  <c r="AU314" i="17"/>
  <c r="D339" i="16" s="1"/>
  <c r="AN296" i="17" a="1"/>
  <c r="AN296" i="17" s="1"/>
  <c r="AW295" i="17"/>
  <c r="AN295" i="17" a="1"/>
  <c r="AN295" i="17" s="1"/>
  <c r="AG293" i="17" a="1"/>
  <c r="AG293" i="17" s="1"/>
  <c r="AQ292" i="17" a="1"/>
  <c r="AQ292" i="17" s="1"/>
  <c r="AT291" i="17" a="1"/>
  <c r="AT291" i="17" s="1"/>
  <c r="AH291" i="17" a="1"/>
  <c r="AH291" i="17" s="1"/>
  <c r="AO291" i="17" a="1"/>
  <c r="AO291" i="17" s="1"/>
  <c r="AW289" i="17"/>
  <c r="AM285" i="17" a="1"/>
  <c r="AM285" i="17" s="1"/>
  <c r="AG325" i="17" a="1"/>
  <c r="AG325" i="17" s="1"/>
  <c r="AP324" i="17" a="1"/>
  <c r="AP324" i="17" s="1"/>
  <c r="AW319" i="17"/>
  <c r="AF318" i="17" a="1"/>
  <c r="AF318" i="17" s="1"/>
  <c r="AG316" i="17" a="1"/>
  <c r="AG316" i="17" s="1"/>
  <c r="AO315" i="17" a="1"/>
  <c r="AO315" i="17" s="1"/>
  <c r="AE314" i="17" a="1"/>
  <c r="AE314" i="17" s="1"/>
  <c r="AN314" i="17" a="1"/>
  <c r="AN314" i="17" s="1"/>
  <c r="AW314" i="17"/>
  <c r="AA314" i="17" a="1"/>
  <c r="AA314" i="17" s="1"/>
  <c r="AQ314" i="17" a="1"/>
  <c r="AQ314" i="17" s="1"/>
  <c r="AB314" i="17" a="1"/>
  <c r="AB314" i="17" s="1"/>
  <c r="AR314" i="17" a="1"/>
  <c r="AR314" i="17" s="1"/>
  <c r="AU290" i="17"/>
  <c r="D315" i="16" s="1"/>
  <c r="AO290" i="17" a="1"/>
  <c r="AO290" i="17" s="1"/>
  <c r="AW288" i="17"/>
  <c r="AN324" i="17" a="1"/>
  <c r="AN324" i="17" s="1"/>
  <c r="AC324" i="17" a="1"/>
  <c r="AC324" i="17" s="1"/>
  <c r="AG324" i="17" a="1"/>
  <c r="AG324" i="17" s="1"/>
  <c r="AO320" i="17" a="1"/>
  <c r="AO320" i="17" s="1"/>
  <c r="AU319" i="17"/>
  <c r="D344" i="16" s="1"/>
  <c r="AH319" i="17" a="1"/>
  <c r="AH319" i="17" s="1"/>
  <c r="AT318" i="17" a="1"/>
  <c r="AT318" i="17" s="1"/>
  <c r="AD317" i="17" a="1"/>
  <c r="AD317" i="17" s="1"/>
  <c r="AU296" i="17"/>
  <c r="D321" i="16" s="1"/>
  <c r="AU295" i="17"/>
  <c r="D320" i="16" s="1"/>
  <c r="AO289" i="17" a="1"/>
  <c r="AO289" i="17" s="1"/>
  <c r="Q50" i="11"/>
  <c r="P50" i="11"/>
  <c r="Q54" i="11"/>
  <c r="AC30" i="15" a="1"/>
  <c r="AC30" i="15" s="1"/>
  <c r="AP29" i="15" a="1"/>
  <c r="AP29" i="15" s="1"/>
  <c r="AK27" i="15" a="1"/>
  <c r="AK27" i="15" s="1"/>
  <c r="AU25" i="15"/>
  <c r="I12" i="14" s="1"/>
  <c r="AL7" i="15" a="1"/>
  <c r="AL7" i="15" s="1"/>
  <c r="AJ61" i="15" a="1"/>
  <c r="AJ61" i="15" s="1"/>
  <c r="AN60" i="15" a="1"/>
  <c r="AN60" i="15" s="1"/>
  <c r="AD59" i="15" a="1"/>
  <c r="AD59" i="15" s="1"/>
  <c r="AF59" i="15" a="1"/>
  <c r="AF59" i="15" s="1"/>
  <c r="AT54" i="15" a="1"/>
  <c r="AT54" i="15" s="1"/>
  <c r="AP46" i="15" a="1"/>
  <c r="AP46" i="15" s="1"/>
  <c r="AR44" i="15" a="1"/>
  <c r="AR44" i="15" s="1"/>
  <c r="AM39" i="15" a="1"/>
  <c r="AM39" i="15" s="1"/>
  <c r="AD35" i="15" a="1"/>
  <c r="AD35" i="15" s="1"/>
  <c r="AF91" i="15" a="1"/>
  <c r="AF91" i="15" s="1"/>
  <c r="AK89" i="15" a="1"/>
  <c r="AK89" i="15" s="1"/>
  <c r="AH88" i="15" a="1"/>
  <c r="AH88" i="15" s="1"/>
  <c r="AI78" i="15" a="1"/>
  <c r="AI78" i="15" s="1"/>
  <c r="AI68" i="15" a="1"/>
  <c r="AI68" i="15" s="1"/>
  <c r="AE65" i="15" a="1"/>
  <c r="AE65" i="15" s="1"/>
  <c r="AI97" i="15" a="1"/>
  <c r="AI97" i="15" s="1"/>
  <c r="AN96" i="15" a="1"/>
  <c r="AN96" i="15" s="1"/>
  <c r="AO92" i="15" a="1"/>
  <c r="AO92" i="15" s="1"/>
  <c r="AF92" i="15" a="1"/>
  <c r="AF92" i="15" s="1"/>
  <c r="AS126" i="15" a="1"/>
  <c r="AS126" i="15" s="1"/>
  <c r="AQ126" i="15" a="1"/>
  <c r="AQ126" i="15" s="1"/>
  <c r="AI124" i="15" a="1"/>
  <c r="AI124" i="15" s="1"/>
  <c r="AF123" i="15" a="1"/>
  <c r="AF123" i="15" s="1"/>
  <c r="AK123" i="15" a="1"/>
  <c r="AK123" i="15" s="1"/>
  <c r="AK120" i="15" a="1"/>
  <c r="AK120" i="15" s="1"/>
  <c r="AR115" i="15" a="1"/>
  <c r="AR115" i="15" s="1"/>
  <c r="AA115" i="15" a="1"/>
  <c r="AA115" i="15" s="1"/>
  <c r="AH111" i="15" a="1"/>
  <c r="AH111" i="15" s="1"/>
  <c r="AL110" i="15" a="1"/>
  <c r="AL110" i="15" s="1"/>
  <c r="AH99" i="15" a="1"/>
  <c r="AH99" i="15" s="1"/>
  <c r="AI98" i="15" a="1"/>
  <c r="AI98" i="15" s="1"/>
  <c r="AF156" i="15" a="1"/>
  <c r="AF156" i="15" s="1"/>
  <c r="AR132" i="15" a="1"/>
  <c r="AR132" i="15" s="1"/>
  <c r="AF130" i="15" a="1"/>
  <c r="AF130" i="15" s="1"/>
  <c r="AQ178" i="15" a="1"/>
  <c r="AQ178" i="15" s="1"/>
  <c r="AI176" i="15" a="1"/>
  <c r="AI176" i="15" s="1"/>
  <c r="AN175" i="15" a="1"/>
  <c r="AN175" i="15" s="1"/>
  <c r="AT170" i="15" a="1"/>
  <c r="AT170" i="15" s="1"/>
  <c r="AG221" i="15" a="1"/>
  <c r="AG221" i="15" s="1"/>
  <c r="AO218" i="15" a="1"/>
  <c r="AO218" i="15" s="1"/>
  <c r="AO216" i="15" a="1"/>
  <c r="AO216" i="15" s="1"/>
  <c r="AG215" i="15" a="1"/>
  <c r="AG215" i="15" s="1"/>
  <c r="AI215" i="15" a="1"/>
  <c r="AI215" i="15" s="1"/>
  <c r="AL215" i="15" a="1"/>
  <c r="AL215" i="15" s="1"/>
  <c r="AD215" i="15" a="1"/>
  <c r="AD215" i="15" s="1"/>
  <c r="AS215" i="15" a="1"/>
  <c r="AS215" i="15" s="1"/>
  <c r="AF215" i="15" a="1"/>
  <c r="AF215" i="15" s="1"/>
  <c r="AU215" i="15"/>
  <c r="E92" i="14" s="1"/>
  <c r="AA204" i="15" a="1"/>
  <c r="AA204" i="15" s="1"/>
  <c r="AC204" i="15" a="1"/>
  <c r="AC204" i="15" s="1"/>
  <c r="AH204" i="15" a="1"/>
  <c r="AH204" i="15" s="1"/>
  <c r="AN204" i="15" a="1"/>
  <c r="AN204" i="15" s="1"/>
  <c r="G50" i="11"/>
  <c r="AB28" i="15" a="1"/>
  <c r="AB28" i="15" s="1"/>
  <c r="AN25" i="15" a="1"/>
  <c r="AN25" i="15" s="1"/>
  <c r="AJ7" i="15" a="1"/>
  <c r="AJ7" i="15" s="1"/>
  <c r="AW61" i="15"/>
  <c r="AE59" i="15" a="1"/>
  <c r="AE59" i="15" s="1"/>
  <c r="AK58" i="15" a="1"/>
  <c r="AK58" i="15" s="1"/>
  <c r="AL55" i="15" a="1"/>
  <c r="AL55" i="15" s="1"/>
  <c r="AS51" i="15" a="1"/>
  <c r="AS51" i="15" s="1"/>
  <c r="AC51" i="15" a="1"/>
  <c r="AC51" i="15" s="1"/>
  <c r="AR50" i="15" a="1"/>
  <c r="AR50" i="15" s="1"/>
  <c r="AQ49" i="15" a="1"/>
  <c r="AQ49" i="15" s="1"/>
  <c r="AA49" i="15" a="1"/>
  <c r="AA49" i="15" s="1"/>
  <c r="AO46" i="15" a="1"/>
  <c r="AO46" i="15" s="1"/>
  <c r="AN40" i="15" a="1"/>
  <c r="AN40" i="15" s="1"/>
  <c r="AP38" i="15" a="1"/>
  <c r="AP38" i="15" s="1"/>
  <c r="AW37" i="15"/>
  <c r="AG37" i="15" a="1"/>
  <c r="AG37" i="15" s="1"/>
  <c r="AM33" i="15" a="1"/>
  <c r="AM33" i="15" s="1"/>
  <c r="AE91" i="15" a="1"/>
  <c r="AE91" i="15" s="1"/>
  <c r="AG84" i="15" a="1"/>
  <c r="AG84" i="15" s="1"/>
  <c r="AH76" i="15" a="1"/>
  <c r="AH76" i="15" s="1"/>
  <c r="AI70" i="15" a="1"/>
  <c r="AI70" i="15" s="1"/>
  <c r="AG69" i="15" a="1"/>
  <c r="AG69" i="15" s="1"/>
  <c r="AS95" i="15" a="1"/>
  <c r="AS95" i="15" s="1"/>
  <c r="AC95" i="15" a="1"/>
  <c r="AC95" i="15" s="1"/>
  <c r="AN93" i="15" a="1"/>
  <c r="AN93" i="15" s="1"/>
  <c r="AE92" i="15" a="1"/>
  <c r="AE92" i="15" s="1"/>
  <c r="AC124" i="15" a="1"/>
  <c r="AC124" i="15" s="1"/>
  <c r="AB123" i="15" a="1"/>
  <c r="AB123" i="15" s="1"/>
  <c r="AE120" i="15" a="1"/>
  <c r="AE120" i="15" s="1"/>
  <c r="AS117" i="15" a="1"/>
  <c r="AS117" i="15" s="1"/>
  <c r="AM157" i="15" a="1"/>
  <c r="AM157" i="15" s="1"/>
  <c r="AM151" i="15" a="1"/>
  <c r="AM151" i="15" s="1"/>
  <c r="AA147" i="15" a="1"/>
  <c r="AA147" i="15" s="1"/>
  <c r="AU139" i="15"/>
  <c r="E61" i="14" s="1"/>
  <c r="AC135" i="15" a="1"/>
  <c r="AC135" i="15" s="1"/>
  <c r="AA170" i="15" a="1"/>
  <c r="AA170" i="15" s="1"/>
  <c r="AJ165" i="15" a="1"/>
  <c r="AJ165" i="15" s="1"/>
  <c r="AU159" i="15"/>
  <c r="E70" i="14" s="1"/>
  <c r="AS191" i="15" a="1"/>
  <c r="AS191" i="15" s="1"/>
  <c r="AP190" i="15" a="1"/>
  <c r="AP190" i="15" s="1"/>
  <c r="AH188" i="15" a="1"/>
  <c r="AH188" i="15" s="1"/>
  <c r="H58" i="11"/>
  <c r="AF29" i="15" a="1"/>
  <c r="AF29" i="15" s="1"/>
  <c r="AM26" i="15" a="1"/>
  <c r="AM26" i="15" s="1"/>
  <c r="AL25" i="15" a="1"/>
  <c r="AL25" i="15" s="1"/>
  <c r="AK21" i="15" a="1"/>
  <c r="AK21" i="15" s="1"/>
  <c r="AT59" i="15" a="1"/>
  <c r="AT59" i="15" s="1"/>
  <c r="AR59" i="15" a="1"/>
  <c r="AR59" i="15" s="1"/>
  <c r="AO57" i="15" a="1"/>
  <c r="AO57" i="15" s="1"/>
  <c r="AC56" i="15" a="1"/>
  <c r="AC56" i="15" s="1"/>
  <c r="AJ54" i="15" a="1"/>
  <c r="AJ54" i="15" s="1"/>
  <c r="AN47" i="15" a="1"/>
  <c r="AN47" i="15" s="1"/>
  <c r="AT43" i="15" a="1"/>
  <c r="AT43" i="15" s="1"/>
  <c r="AU43" i="15"/>
  <c r="E21" i="14" s="1"/>
  <c r="AF39" i="15" a="1"/>
  <c r="AF39" i="15" s="1"/>
  <c r="AO38" i="15" a="1"/>
  <c r="AO38" i="15" s="1"/>
  <c r="AL37" i="15" a="1"/>
  <c r="AL37" i="15" s="1"/>
  <c r="AT91" i="15" a="1"/>
  <c r="AT91" i="15" s="1"/>
  <c r="AD91" i="15" a="1"/>
  <c r="AD91" i="15" s="1"/>
  <c r="AM89" i="15" a="1"/>
  <c r="AM89" i="15" s="1"/>
  <c r="AP82" i="15" a="1"/>
  <c r="AP82" i="15" s="1"/>
  <c r="AD78" i="15" a="1"/>
  <c r="AD78" i="15" s="1"/>
  <c r="AB77" i="15" a="1"/>
  <c r="AB77" i="15" s="1"/>
  <c r="AN121" i="15" a="1"/>
  <c r="AN121" i="15" s="1"/>
  <c r="AI119" i="15" a="1"/>
  <c r="AI119" i="15" s="1"/>
  <c r="AH117" i="15" a="1"/>
  <c r="AH117" i="15" s="1"/>
  <c r="AS105" i="15" a="1"/>
  <c r="AS105" i="15" s="1"/>
  <c r="AB102" i="15" a="1"/>
  <c r="AB102" i="15" s="1"/>
  <c r="AT99" i="15" a="1"/>
  <c r="AT99" i="15" s="1"/>
  <c r="AK136" i="15" a="1"/>
  <c r="AK136" i="15" s="1"/>
  <c r="AL183" i="15" a="1"/>
  <c r="AL183" i="15" s="1"/>
  <c r="AW181" i="15"/>
  <c r="AM222" i="15" a="1"/>
  <c r="AM222" i="15" s="1"/>
  <c r="AE221" i="15" a="1"/>
  <c r="AE221" i="15" s="1"/>
  <c r="Q57" i="11"/>
  <c r="AA29" i="15" a="1"/>
  <c r="AA29" i="15" s="1"/>
  <c r="AE26" i="15" a="1"/>
  <c r="AE26" i="15" s="1"/>
  <c r="AA25" i="15" a="1"/>
  <c r="AA25" i="15" s="1"/>
  <c r="AJ25" i="15" a="1"/>
  <c r="AJ25" i="15" s="1"/>
  <c r="AK24" i="15" a="1"/>
  <c r="AK24" i="15" s="1"/>
  <c r="AO3" i="15" a="1"/>
  <c r="AO3" i="15" s="1"/>
  <c r="AK60" i="15" a="1"/>
  <c r="AK60" i="15" s="1"/>
  <c r="AP56" i="15" a="1"/>
  <c r="AP56" i="15" s="1"/>
  <c r="AQ51" i="15" a="1"/>
  <c r="AQ51" i="15" s="1"/>
  <c r="AO49" i="15" a="1"/>
  <c r="AO49" i="15" s="1"/>
  <c r="AL36" i="15" a="1"/>
  <c r="AL36" i="15" s="1"/>
  <c r="AO32" i="15" a="1"/>
  <c r="AO32" i="15" s="1"/>
  <c r="AL91" i="15" a="1"/>
  <c r="AL91" i="15" s="1"/>
  <c r="AG87" i="15" a="1"/>
  <c r="AG87" i="15" s="1"/>
  <c r="AB84" i="15" a="1"/>
  <c r="AB84" i="15" s="1"/>
  <c r="AO81" i="15" a="1"/>
  <c r="AO81" i="15" s="1"/>
  <c r="AK80" i="15" a="1"/>
  <c r="AK80" i="15" s="1"/>
  <c r="AI73" i="15" a="1"/>
  <c r="AI73" i="15" s="1"/>
  <c r="AG70" i="15" a="1"/>
  <c r="AG70" i="15" s="1"/>
  <c r="AF97" i="15" a="1"/>
  <c r="AF97" i="15" s="1"/>
  <c r="AK96" i="15" a="1"/>
  <c r="AK96" i="15" s="1"/>
  <c r="AQ95" i="15" a="1"/>
  <c r="AQ95" i="15" s="1"/>
  <c r="AR95" i="15" a="1"/>
  <c r="AR95" i="15" s="1"/>
  <c r="AS92" i="15" a="1"/>
  <c r="AS92" i="15" s="1"/>
  <c r="AC92" i="15" a="1"/>
  <c r="AC92" i="15" s="1"/>
  <c r="AS123" i="15" a="1"/>
  <c r="AS123" i="15" s="1"/>
  <c r="AC120" i="15" a="1"/>
  <c r="AC120" i="15" s="1"/>
  <c r="AM112" i="15" a="1"/>
  <c r="AM112" i="15" s="1"/>
  <c r="AH108" i="15" a="1"/>
  <c r="AH108" i="15" s="1"/>
  <c r="AB105" i="15" a="1"/>
  <c r="AB105" i="15" s="1"/>
  <c r="AG104" i="15" a="1"/>
  <c r="AG104" i="15" s="1"/>
  <c r="AE101" i="15" a="1"/>
  <c r="AE101" i="15" s="1"/>
  <c r="AS99" i="15" a="1"/>
  <c r="AS99" i="15" s="1"/>
  <c r="AB99" i="15" a="1"/>
  <c r="AB99" i="15" s="1"/>
  <c r="AQ155" i="15" a="1"/>
  <c r="AQ155" i="15" s="1"/>
  <c r="AE153" i="15" a="1"/>
  <c r="AE153" i="15" s="1"/>
  <c r="AP150" i="15" a="1"/>
  <c r="AP150" i="15" s="1"/>
  <c r="AE149" i="15" a="1"/>
  <c r="AE149" i="15" s="1"/>
  <c r="AJ136" i="15" a="1"/>
  <c r="AJ136" i="15" s="1"/>
  <c r="AB130" i="15" a="1"/>
  <c r="AB130" i="15" s="1"/>
  <c r="AM129" i="15" a="1"/>
  <c r="AM129" i="15" s="1"/>
  <c r="AO182" i="15" a="1"/>
  <c r="AO182" i="15" s="1"/>
  <c r="AI177" i="15" a="1"/>
  <c r="AI177" i="15" s="1"/>
  <c r="AH191" i="15" a="1"/>
  <c r="AH191" i="15" s="1"/>
  <c r="AE190" i="15" a="1"/>
  <c r="AE190" i="15" s="1"/>
  <c r="AR189" i="15" a="1"/>
  <c r="AR189" i="15" s="1"/>
  <c r="AA189" i="15" a="1"/>
  <c r="AA189" i="15" s="1"/>
  <c r="AQ223" i="15" a="1"/>
  <c r="AQ223" i="15" s="1"/>
  <c r="AU223" i="15"/>
  <c r="E98" i="14" s="1"/>
  <c r="AL218" i="15" a="1"/>
  <c r="AL218" i="15" s="1"/>
  <c r="AW215" i="15"/>
  <c r="AG202" i="15" a="1"/>
  <c r="AG202" i="15" s="1"/>
  <c r="AM202" i="15" a="1"/>
  <c r="AM202" i="15" s="1"/>
  <c r="AR202" i="15" a="1"/>
  <c r="AR202" i="15" s="1"/>
  <c r="AS202" i="15" a="1"/>
  <c r="AS202" i="15" s="1"/>
  <c r="Q58" i="11"/>
  <c r="AB92" i="15" a="1"/>
  <c r="AB92" i="15" s="1"/>
  <c r="AS120" i="15" a="1"/>
  <c r="AS120" i="15" s="1"/>
  <c r="AK218" i="15" a="1"/>
  <c r="AK218" i="15" s="1"/>
  <c r="AU218" i="15"/>
  <c r="C97" i="14" s="1"/>
  <c r="AH199" i="15" a="1"/>
  <c r="AH199" i="15" s="1"/>
  <c r="AD199" i="15" a="1"/>
  <c r="AD199" i="15" s="1"/>
  <c r="AS199" i="15" a="1"/>
  <c r="AS199" i="15" s="1"/>
  <c r="G54" i="11"/>
  <c r="P52" i="11"/>
  <c r="AW60" i="15"/>
  <c r="AO51" i="15" a="1"/>
  <c r="AO51" i="15" s="1"/>
  <c r="AJ50" i="15" a="1"/>
  <c r="AJ50" i="15" s="1"/>
  <c r="AM49" i="15" a="1"/>
  <c r="AM49" i="15" s="1"/>
  <c r="AS37" i="15" a="1"/>
  <c r="AS37" i="15" s="1"/>
  <c r="AQ88" i="15" a="1"/>
  <c r="AQ88" i="15" s="1"/>
  <c r="AM88" i="15" a="1"/>
  <c r="AM88" i="15" s="1"/>
  <c r="AT87" i="15" a="1"/>
  <c r="AT87" i="15" s="1"/>
  <c r="AM85" i="15" a="1"/>
  <c r="AM85" i="15" s="1"/>
  <c r="AN77" i="15" a="1"/>
  <c r="AN77" i="15" s="1"/>
  <c r="AP74" i="15" a="1"/>
  <c r="AP74" i="15" s="1"/>
  <c r="AG73" i="15" a="1"/>
  <c r="AG73" i="15" s="1"/>
  <c r="AU70" i="15"/>
  <c r="C32" i="14" s="1"/>
  <c r="AA68" i="15" a="1"/>
  <c r="AA68" i="15" s="1"/>
  <c r="AG64" i="15" a="1"/>
  <c r="AG64" i="15" s="1"/>
  <c r="AP62" i="15" a="1"/>
  <c r="AP62" i="15" s="1"/>
  <c r="AI96" i="15" a="1"/>
  <c r="AI96" i="15" s="1"/>
  <c r="AH94" i="15" a="1"/>
  <c r="AH94" i="15" s="1"/>
  <c r="AE94" i="15" a="1"/>
  <c r="AE94" i="15" s="1"/>
  <c r="AQ92" i="15" a="1"/>
  <c r="AQ92" i="15" s="1"/>
  <c r="AH92" i="15" a="1"/>
  <c r="AH92" i="15" s="1"/>
  <c r="AN125" i="15" a="1"/>
  <c r="AN125" i="15" s="1"/>
  <c r="AK103" i="15" a="1"/>
  <c r="AK103" i="15" s="1"/>
  <c r="AK99" i="15" a="1"/>
  <c r="AK99" i="15" s="1"/>
  <c r="AE155" i="15" a="1"/>
  <c r="AE155" i="15" s="1"/>
  <c r="AD134" i="15" a="1"/>
  <c r="AD134" i="15" s="1"/>
  <c r="AF187" i="15" a="1"/>
  <c r="AF187" i="15" s="1"/>
  <c r="AL184" i="15" a="1"/>
  <c r="AL184" i="15" s="1"/>
  <c r="AD179" i="15" a="1"/>
  <c r="AD179" i="15" s="1"/>
  <c r="AW166" i="15"/>
  <c r="AQ221" i="15" a="1"/>
  <c r="AQ221" i="15" s="1"/>
  <c r="AC221" i="15" a="1"/>
  <c r="AC221" i="15" s="1"/>
  <c r="AD221" i="15" a="1"/>
  <c r="AD221" i="15" s="1"/>
  <c r="AO221" i="15" a="1"/>
  <c r="AO221" i="15" s="1"/>
  <c r="AH221" i="15" a="1"/>
  <c r="AH221" i="15" s="1"/>
  <c r="AS221" i="15" a="1"/>
  <c r="AS221" i="15" s="1"/>
  <c r="AU221" i="15"/>
  <c r="I97" i="14" s="1"/>
  <c r="AA221" i="15" a="1"/>
  <c r="AA221" i="15" s="1"/>
  <c r="AB221" i="15" a="1"/>
  <c r="AB221" i="15" s="1"/>
  <c r="AJ216" i="15" a="1"/>
  <c r="AJ216" i="15" s="1"/>
  <c r="AK216" i="15" a="1"/>
  <c r="AK216" i="15" s="1"/>
  <c r="AL216" i="15" a="1"/>
  <c r="AL216" i="15" s="1"/>
  <c r="AW216" i="15"/>
  <c r="P53" i="11"/>
  <c r="AB24" i="15" a="1"/>
  <c r="AB24" i="15" s="1"/>
  <c r="AH18" i="15" a="1"/>
  <c r="AH18" i="15" s="1"/>
  <c r="AB15" i="15" a="1"/>
  <c r="AB15" i="15" s="1"/>
  <c r="AP2" i="15" a="1"/>
  <c r="AP2" i="15" s="1"/>
  <c r="AK57" i="15" a="1"/>
  <c r="AK57" i="15" s="1"/>
  <c r="AS53" i="15" a="1"/>
  <c r="AS53" i="15" s="1"/>
  <c r="AC53" i="15" a="1"/>
  <c r="AC53" i="15" s="1"/>
  <c r="AT50" i="15" a="1"/>
  <c r="AT50" i="15" s="1"/>
  <c r="AW50" i="15"/>
  <c r="AE45" i="15" a="1"/>
  <c r="AE45" i="15" s="1"/>
  <c r="AR40" i="15" a="1"/>
  <c r="AR40" i="15" s="1"/>
  <c r="AS40" i="15" a="1"/>
  <c r="AS40" i="15" s="1"/>
  <c r="AL32" i="15" a="1"/>
  <c r="AL32" i="15" s="1"/>
  <c r="AI83" i="15" a="1"/>
  <c r="AI83" i="15" s="1"/>
  <c r="AO82" i="15" a="1"/>
  <c r="AO82" i="15" s="1"/>
  <c r="AL79" i="15" a="1"/>
  <c r="AL79" i="15" s="1"/>
  <c r="AO65" i="15" a="1"/>
  <c r="AO65" i="15" s="1"/>
  <c r="AH97" i="15" a="1"/>
  <c r="AH97" i="15" s="1"/>
  <c r="AC97" i="15" a="1"/>
  <c r="AC97" i="15" s="1"/>
  <c r="AN95" i="15" a="1"/>
  <c r="AN95" i="15" s="1"/>
  <c r="AI93" i="15" a="1"/>
  <c r="AI93" i="15" s="1"/>
  <c r="AN119" i="15" a="1"/>
  <c r="AN119" i="15" s="1"/>
  <c r="AR111" i="15" a="1"/>
  <c r="AR111" i="15" s="1"/>
  <c r="AF107" i="15" a="1"/>
  <c r="AF107" i="15" s="1"/>
  <c r="AD155" i="15" a="1"/>
  <c r="AD155" i="15" s="1"/>
  <c r="AM136" i="15" a="1"/>
  <c r="AM136" i="15" s="1"/>
  <c r="AB129" i="15" a="1"/>
  <c r="AB129" i="15" s="1"/>
  <c r="AH168" i="15" a="1"/>
  <c r="AH168" i="15" s="1"/>
  <c r="AP166" i="15" a="1"/>
  <c r="AP166" i="15" s="1"/>
  <c r="AM163" i="15" a="1"/>
  <c r="AM163" i="15" s="1"/>
  <c r="AG161" i="15" a="1"/>
  <c r="AG161" i="15" s="1"/>
  <c r="AK193" i="15" a="1"/>
  <c r="AK193" i="15" s="1"/>
  <c r="AP222" i="15" a="1"/>
  <c r="AP222" i="15" s="1"/>
  <c r="AE212" i="15" a="1"/>
  <c r="AE212" i="15" s="1"/>
  <c r="AG212" i="15" a="1"/>
  <c r="AG212" i="15" s="1"/>
  <c r="AJ212" i="15" a="1"/>
  <c r="AJ212" i="15" s="1"/>
  <c r="AP212" i="15" a="1"/>
  <c r="AP212" i="15" s="1"/>
  <c r="AC212" i="15" a="1"/>
  <c r="AC212" i="15" s="1"/>
  <c r="AT212" i="15" a="1"/>
  <c r="AT212" i="15" s="1"/>
  <c r="AD212" i="15" a="1"/>
  <c r="AD212" i="15" s="1"/>
  <c r="AO210" i="15" a="1"/>
  <c r="AO210" i="15" s="1"/>
  <c r="AU210" i="15"/>
  <c r="C91" i="14" s="1"/>
  <c r="AW210" i="15"/>
  <c r="AF210" i="15" a="1"/>
  <c r="AF210" i="15" s="1"/>
  <c r="AI210" i="15" a="1"/>
  <c r="AI210" i="15" s="1"/>
  <c r="AM210" i="15" a="1"/>
  <c r="AM210" i="15" s="1"/>
  <c r="AR210" i="15" a="1"/>
  <c r="AR210" i="15" s="1"/>
  <c r="AT210" i="15" a="1"/>
  <c r="AT210" i="15" s="1"/>
  <c r="AA210" i="15" a="1"/>
  <c r="AA210" i="15" s="1"/>
  <c r="AC18" i="15" a="1"/>
  <c r="AC18" i="15" s="1"/>
  <c r="AL14" i="15" a="1"/>
  <c r="AL14" i="15" s="1"/>
  <c r="AP13" i="15" a="1"/>
  <c r="AP13" i="15" s="1"/>
  <c r="AB12" i="15" a="1"/>
  <c r="AB12" i="15" s="1"/>
  <c r="AK11" i="15" a="1"/>
  <c r="AK11" i="15" s="1"/>
  <c r="AT7" i="15" a="1"/>
  <c r="AT7" i="15" s="1"/>
  <c r="AE58" i="15" a="1"/>
  <c r="AE58" i="15" s="1"/>
  <c r="AM54" i="15" a="1"/>
  <c r="AM54" i="15" s="1"/>
  <c r="AO53" i="15" a="1"/>
  <c r="AO53" i="15" s="1"/>
  <c r="AG52" i="15" a="1"/>
  <c r="AG52" i="15" s="1"/>
  <c r="AM51" i="15" a="1"/>
  <c r="AM51" i="15" s="1"/>
  <c r="AW47" i="15"/>
  <c r="AQ46" i="15" a="1"/>
  <c r="AQ46" i="15" s="1"/>
  <c r="AF46" i="15" a="1"/>
  <c r="AF46" i="15" s="1"/>
  <c r="AM35" i="15" a="1"/>
  <c r="AM35" i="15" s="1"/>
  <c r="AT90" i="15" a="1"/>
  <c r="AT90" i="15" s="1"/>
  <c r="AD90" i="15" a="1"/>
  <c r="AD90" i="15" s="1"/>
  <c r="AK85" i="15" a="1"/>
  <c r="AK85" i="15" s="1"/>
  <c r="AI80" i="15" a="1"/>
  <c r="AI80" i="15" s="1"/>
  <c r="AL77" i="15" a="1"/>
  <c r="AL77" i="15" s="1"/>
  <c r="AJ75" i="15" a="1"/>
  <c r="AJ75" i="15" s="1"/>
  <c r="AS94" i="15" a="1"/>
  <c r="AS94" i="15" s="1"/>
  <c r="AO94" i="15" a="1"/>
  <c r="AO94" i="15" s="1"/>
  <c r="AF124" i="15" a="1"/>
  <c r="AF124" i="15" s="1"/>
  <c r="AI121" i="15" a="1"/>
  <c r="AI121" i="15" s="1"/>
  <c r="AI111" i="15" a="1"/>
  <c r="AI111" i="15" s="1"/>
  <c r="AO99" i="15" a="1"/>
  <c r="AO99" i="15" s="1"/>
  <c r="AW139" i="15"/>
  <c r="AM133" i="15" a="1"/>
  <c r="AM133" i="15" s="1"/>
  <c r="AL132" i="15" a="1"/>
  <c r="AL132" i="15" s="1"/>
  <c r="AA176" i="15" a="1"/>
  <c r="AA176" i="15" s="1"/>
  <c r="AM170" i="15" a="1"/>
  <c r="AM170" i="15" s="1"/>
  <c r="AL163" i="15" a="1"/>
  <c r="AL163" i="15" s="1"/>
  <c r="AF159" i="15" a="1"/>
  <c r="AF159" i="15" s="1"/>
  <c r="AW159" i="15"/>
  <c r="AL222" i="15" a="1"/>
  <c r="AL222" i="15" s="1"/>
  <c r="AR218" i="15" a="1"/>
  <c r="AR218" i="15" s="1"/>
  <c r="AM213" i="15" a="1"/>
  <c r="AM213" i="15" s="1"/>
  <c r="AS211" i="15" a="1"/>
  <c r="AS211" i="15" s="1"/>
  <c r="AJ211" i="15" a="1"/>
  <c r="AJ211" i="15" s="1"/>
  <c r="AN211" i="15" a="1"/>
  <c r="AN211" i="15" s="1"/>
  <c r="AL199" i="15" a="1"/>
  <c r="AL199" i="15" s="1"/>
  <c r="AK22" i="15" a="1"/>
  <c r="AK22" i="15" s="1"/>
  <c r="AK19" i="15" a="1"/>
  <c r="AK19" i="15" s="1"/>
  <c r="AL8" i="15" a="1"/>
  <c r="AL8" i="15" s="1"/>
  <c r="AL6" i="15" a="1"/>
  <c r="AL6" i="15" s="1"/>
  <c r="AA61" i="15" a="1"/>
  <c r="AA61" i="15" s="1"/>
  <c r="AI56" i="15" a="1"/>
  <c r="AI56" i="15" s="1"/>
  <c r="AD55" i="15" a="1"/>
  <c r="AD55" i="15" s="1"/>
  <c r="AL51" i="15" a="1"/>
  <c r="AL51" i="15" s="1"/>
  <c r="AP34" i="15" a="1"/>
  <c r="AP34" i="15" s="1"/>
  <c r="AS90" i="15" a="1"/>
  <c r="AS90" i="15" s="1"/>
  <c r="AC90" i="15" a="1"/>
  <c r="AC90" i="15" s="1"/>
  <c r="AN88" i="15" a="1"/>
  <c r="AN88" i="15" s="1"/>
  <c r="AJ85" i="15" a="1"/>
  <c r="AJ85" i="15" s="1"/>
  <c r="AT80" i="15" a="1"/>
  <c r="AT80" i="15" s="1"/>
  <c r="AH80" i="15" a="1"/>
  <c r="AH80" i="15" s="1"/>
  <c r="AK77" i="15" a="1"/>
  <c r="AK77" i="15" s="1"/>
  <c r="AQ97" i="15" a="1"/>
  <c r="AQ97" i="15" s="1"/>
  <c r="AB97" i="15" a="1"/>
  <c r="AB97" i="15" s="1"/>
  <c r="AF96" i="15" a="1"/>
  <c r="AF96" i="15" s="1"/>
  <c r="AN92" i="15" a="1"/>
  <c r="AN92" i="15" s="1"/>
  <c r="AM124" i="15" a="1"/>
  <c r="AM124" i="15" s="1"/>
  <c r="AR117" i="15" a="1"/>
  <c r="AR117" i="15" s="1"/>
  <c r="AB117" i="15" a="1"/>
  <c r="AB117" i="15" s="1"/>
  <c r="AH112" i="15" a="1"/>
  <c r="AH112" i="15" s="1"/>
  <c r="AC157" i="15" a="1"/>
  <c r="AC157" i="15" s="1"/>
  <c r="AK156" i="15" a="1"/>
  <c r="AK156" i="15" s="1"/>
  <c r="AR155" i="15" a="1"/>
  <c r="AR155" i="15" s="1"/>
  <c r="AL153" i="15" a="1"/>
  <c r="AL153" i="15" s="1"/>
  <c r="AN143" i="15" a="1"/>
  <c r="AN143" i="15" s="1"/>
  <c r="AB136" i="15" a="1"/>
  <c r="AB136" i="15" s="1"/>
  <c r="AJ135" i="15" a="1"/>
  <c r="AJ135" i="15" s="1"/>
  <c r="AJ176" i="15" a="1"/>
  <c r="AJ176" i="15" s="1"/>
  <c r="AU176" i="15"/>
  <c r="G78" i="14" s="1"/>
  <c r="AA165" i="15" a="1"/>
  <c r="AA165" i="15" s="1"/>
  <c r="AI161" i="15" a="1"/>
  <c r="AI161" i="15" s="1"/>
  <c r="AR216" i="15" a="1"/>
  <c r="AR216" i="15" s="1"/>
  <c r="AO215" i="15" a="1"/>
  <c r="AO215" i="15" s="1"/>
  <c r="AA213" i="15" a="1"/>
  <c r="AA213" i="15" s="1"/>
  <c r="AP213" i="15" a="1"/>
  <c r="AP213" i="15" s="1"/>
  <c r="AL213" i="15" a="1"/>
  <c r="AL213" i="15" s="1"/>
  <c r="AU204" i="15"/>
  <c r="G89" i="14" s="1"/>
  <c r="AM28" i="15" a="1"/>
  <c r="AM28" i="15" s="1"/>
  <c r="AO10" i="15" a="1"/>
  <c r="AO10" i="15" s="1"/>
  <c r="AA59" i="15" a="1"/>
  <c r="AA59" i="15" s="1"/>
  <c r="AC58" i="15" a="1"/>
  <c r="AC58" i="15" s="1"/>
  <c r="AW56" i="15"/>
  <c r="AN54" i="15" a="1"/>
  <c r="AN54" i="15" s="1"/>
  <c r="AE52" i="15" a="1"/>
  <c r="AE52" i="15" s="1"/>
  <c r="AF35" i="15" a="1"/>
  <c r="AF35" i="15" s="1"/>
  <c r="AO34" i="15" a="1"/>
  <c r="AO34" i="15" s="1"/>
  <c r="AL90" i="15" a="1"/>
  <c r="AL90" i="15" s="1"/>
  <c r="AJ87" i="15" a="1"/>
  <c r="AJ87" i="15" s="1"/>
  <c r="AO84" i="15" a="1"/>
  <c r="AO84" i="15" s="1"/>
  <c r="AS80" i="15" a="1"/>
  <c r="AS80" i="15" s="1"/>
  <c r="AI79" i="15" a="1"/>
  <c r="AI79" i="15" s="1"/>
  <c r="AW77" i="15"/>
  <c r="AP76" i="15" a="1"/>
  <c r="AP76" i="15" s="1"/>
  <c r="AH75" i="15" a="1"/>
  <c r="AH75" i="15" s="1"/>
  <c r="AN72" i="15" a="1"/>
  <c r="AN72" i="15" s="1"/>
  <c r="AE96" i="15" a="1"/>
  <c r="AE96" i="15" s="1"/>
  <c r="AK95" i="15" a="1"/>
  <c r="AK95" i="15" s="1"/>
  <c r="AQ94" i="15" a="1"/>
  <c r="AQ94" i="15" s="1"/>
  <c r="AA94" i="15" a="1"/>
  <c r="AA94" i="15" s="1"/>
  <c r="AF93" i="15" a="1"/>
  <c r="AF93" i="15" s="1"/>
  <c r="AQ127" i="15" a="1"/>
  <c r="AQ127" i="15" s="1"/>
  <c r="AT124" i="15" a="1"/>
  <c r="AT124" i="15" s="1"/>
  <c r="AE124" i="15" a="1"/>
  <c r="AE124" i="15" s="1"/>
  <c r="AS107" i="15" a="1"/>
  <c r="AS107" i="15" s="1"/>
  <c r="AA107" i="15" a="1"/>
  <c r="AA107" i="15" s="1"/>
  <c r="AU142" i="15"/>
  <c r="C62" i="14" s="1"/>
  <c r="AF133" i="15" a="1"/>
  <c r="AF133" i="15" s="1"/>
  <c r="AE175" i="15" a="1"/>
  <c r="AE175" i="15" s="1"/>
  <c r="AM166" i="15" a="1"/>
  <c r="AM166" i="15" s="1"/>
  <c r="AN162" i="15" a="1"/>
  <c r="AN162" i="15" s="1"/>
  <c r="AK223" i="15" a="1"/>
  <c r="AK223" i="15" s="1"/>
  <c r="AG218" i="15" a="1"/>
  <c r="AG218" i="15" s="1"/>
  <c r="AT214" i="15" a="1"/>
  <c r="AT214" i="15" s="1"/>
  <c r="AH211" i="15" a="1"/>
  <c r="AH211" i="15" s="1"/>
  <c r="AT204" i="15" a="1"/>
  <c r="AT204" i="15" s="1"/>
  <c r="AF202" i="15" a="1"/>
  <c r="AF202" i="15" s="1"/>
  <c r="AF16" i="15" a="1"/>
  <c r="AF16" i="15" s="1"/>
  <c r="AJ8" i="15" a="1"/>
  <c r="AJ8" i="15" s="1"/>
  <c r="AR58" i="15" a="1"/>
  <c r="AR58" i="15" s="1"/>
  <c r="AQ58" i="15" a="1"/>
  <c r="AQ58" i="15" s="1"/>
  <c r="AG57" i="15" a="1"/>
  <c r="AG57" i="15" s="1"/>
  <c r="AM48" i="15" a="1"/>
  <c r="AM48" i="15" s="1"/>
  <c r="AG41" i="15" a="1"/>
  <c r="AG41" i="15" s="1"/>
  <c r="AT33" i="15" a="1"/>
  <c r="AT33" i="15" s="1"/>
  <c r="AD33" i="15" a="1"/>
  <c r="AD33" i="15" s="1"/>
  <c r="AQ90" i="15" a="1"/>
  <c r="AQ90" i="15" s="1"/>
  <c r="AL88" i="15" a="1"/>
  <c r="AL88" i="15" s="1"/>
  <c r="AD86" i="15" a="1"/>
  <c r="AD86" i="15" s="1"/>
  <c r="AW66" i="15"/>
  <c r="AE93" i="15" a="1"/>
  <c r="AE93" i="15" s="1"/>
  <c r="AL92" i="15" a="1"/>
  <c r="AL92" i="15" s="1"/>
  <c r="AE113" i="15" a="1"/>
  <c r="AE113" i="15" s="1"/>
  <c r="AQ103" i="15" a="1"/>
  <c r="AQ103" i="15" s="1"/>
  <c r="AE100" i="15" a="1"/>
  <c r="AE100" i="15" s="1"/>
  <c r="AR99" i="15" a="1"/>
  <c r="AR99" i="15" s="1"/>
  <c r="AL146" i="15" a="1"/>
  <c r="AL146" i="15" s="1"/>
  <c r="AP145" i="15" a="1"/>
  <c r="AP145" i="15" s="1"/>
  <c r="AK141" i="15" a="1"/>
  <c r="AK141" i="15" s="1"/>
  <c r="AL166" i="15" a="1"/>
  <c r="AL166" i="15" s="1"/>
  <c r="AL165" i="15" a="1"/>
  <c r="AL165" i="15" s="1"/>
  <c r="AI163" i="15" a="1"/>
  <c r="AI163" i="15" s="1"/>
  <c r="AJ223" i="15" a="1"/>
  <c r="AJ223" i="15" s="1"/>
  <c r="AE222" i="15" a="1"/>
  <c r="AE222" i="15" s="1"/>
  <c r="AM221" i="15" a="1"/>
  <c r="AM221" i="15" s="1"/>
  <c r="AM215" i="15" a="1"/>
  <c r="AM215" i="15" s="1"/>
  <c r="AC214" i="15" a="1"/>
  <c r="AC214" i="15" s="1"/>
  <c r="AC199" i="15" a="1"/>
  <c r="AC199" i="15" s="1"/>
  <c r="AA31" i="15" a="1"/>
  <c r="AA31" i="15" s="1"/>
  <c r="AQ11" i="15" a="1"/>
  <c r="AQ11" i="15" s="1"/>
  <c r="AC3" i="15" a="1"/>
  <c r="AC3" i="15" s="1"/>
  <c r="AO61" i="15" a="1"/>
  <c r="AO61" i="15" s="1"/>
  <c r="AF57" i="15" a="1"/>
  <c r="AF57" i="15" s="1"/>
  <c r="AI51" i="15" a="1"/>
  <c r="AI51" i="15" s="1"/>
  <c r="AJ49" i="15" a="1"/>
  <c r="AJ49" i="15" s="1"/>
  <c r="AM46" i="15" a="1"/>
  <c r="AM46" i="15" s="1"/>
  <c r="AT36" i="15" a="1"/>
  <c r="AT36" i="15" s="1"/>
  <c r="AJ88" i="15" a="1"/>
  <c r="AJ88" i="15" s="1"/>
  <c r="AQ83" i="15" a="1"/>
  <c r="AQ83" i="15" s="1"/>
  <c r="AK81" i="15" a="1"/>
  <c r="AK81" i="15" s="1"/>
  <c r="AN76" i="15" a="1"/>
  <c r="AN76" i="15" s="1"/>
  <c r="AQ73" i="15" a="1"/>
  <c r="AQ73" i="15" s="1"/>
  <c r="AA73" i="15" a="1"/>
  <c r="AA73" i="15" s="1"/>
  <c r="AE72" i="15" a="1"/>
  <c r="AE72" i="15" s="1"/>
  <c r="AO70" i="15" a="1"/>
  <c r="AO70" i="15" s="1"/>
  <c r="AI67" i="15" a="1"/>
  <c r="AI67" i="15" s="1"/>
  <c r="AQ64" i="15" a="1"/>
  <c r="AQ64" i="15" s="1"/>
  <c r="AN97" i="15" a="1"/>
  <c r="AN97" i="15" s="1"/>
  <c r="AS96" i="15" a="1"/>
  <c r="AS96" i="15" s="1"/>
  <c r="AG96" i="15" a="1"/>
  <c r="AG96" i="15" s="1"/>
  <c r="AI95" i="15" a="1"/>
  <c r="AI95" i="15" s="1"/>
  <c r="AK92" i="15" a="1"/>
  <c r="AK92" i="15" s="1"/>
  <c r="AS127" i="15" a="1"/>
  <c r="AS127" i="15" s="1"/>
  <c r="AW127" i="15"/>
  <c r="AS124" i="15" a="1"/>
  <c r="AS124" i="15" s="1"/>
  <c r="AS116" i="15" a="1"/>
  <c r="AS116" i="15" s="1"/>
  <c r="AH116" i="15" a="1"/>
  <c r="AH116" i="15" s="1"/>
  <c r="AF106" i="15" a="1"/>
  <c r="AF106" i="15" s="1"/>
  <c r="AH156" i="15" a="1"/>
  <c r="AH156" i="15" s="1"/>
  <c r="AW145" i="15"/>
  <c r="AL135" i="15" a="1"/>
  <c r="AL135" i="15" s="1"/>
  <c r="AE180" i="15" a="1"/>
  <c r="AE180" i="15" s="1"/>
  <c r="AA168" i="15" a="1"/>
  <c r="AA168" i="15" s="1"/>
  <c r="AP165" i="15" a="1"/>
  <c r="AP165" i="15" s="1"/>
  <c r="AL192" i="15" a="1"/>
  <c r="AL192" i="15" s="1"/>
  <c r="AF191" i="15" a="1"/>
  <c r="AF191" i="15" s="1"/>
  <c r="AC189" i="15" a="1"/>
  <c r="AC189" i="15" s="1"/>
  <c r="AM188" i="15" a="1"/>
  <c r="AM188" i="15" s="1"/>
  <c r="AL221" i="15" a="1"/>
  <c r="AL221" i="15" s="1"/>
  <c r="AT218" i="15" a="1"/>
  <c r="AT218" i="15" s="1"/>
  <c r="AD218" i="15" a="1"/>
  <c r="AD218" i="15" s="1"/>
  <c r="AI211" i="15" a="1"/>
  <c r="AI211" i="15" s="1"/>
  <c r="AS208" i="15" a="1"/>
  <c r="AS208" i="15" s="1"/>
  <c r="AI208" i="15" a="1"/>
  <c r="AI208" i="15" s="1"/>
  <c r="AM208" i="15" a="1"/>
  <c r="AM208" i="15" s="1"/>
  <c r="AJ28" i="15" a="1"/>
  <c r="AJ28" i="15" s="1"/>
  <c r="AW6" i="15"/>
  <c r="AN6" i="15" a="1"/>
  <c r="AN6" i="15" s="1"/>
  <c r="AU3" i="15"/>
  <c r="E7" i="14" s="1"/>
  <c r="AN61" i="15" a="1"/>
  <c r="AN61" i="15" s="1"/>
  <c r="AJ59" i="15" a="1"/>
  <c r="AJ59" i="15" s="1"/>
  <c r="AL40" i="15" a="1"/>
  <c r="AL40" i="15" s="1"/>
  <c r="AL34" i="15" a="1"/>
  <c r="AL34" i="15" s="1"/>
  <c r="AG77" i="15" a="1"/>
  <c r="AG77" i="15" s="1"/>
  <c r="AA76" i="15" a="1"/>
  <c r="AA76" i="15" s="1"/>
  <c r="AN94" i="15" a="1"/>
  <c r="AN94" i="15" s="1"/>
  <c r="AS93" i="15" a="1"/>
  <c r="AS93" i="15" s="1"/>
  <c r="AC93" i="15" a="1"/>
  <c r="AC93" i="15" s="1"/>
  <c r="AR127" i="15" a="1"/>
  <c r="AR127" i="15" s="1"/>
  <c r="AK125" i="15" a="1"/>
  <c r="AK125" i="15" s="1"/>
  <c r="AB116" i="15" a="1"/>
  <c r="AB116" i="15" s="1"/>
  <c r="AW109" i="15"/>
  <c r="AS100" i="15" a="1"/>
  <c r="AS100" i="15" s="1"/>
  <c r="AV153" i="15"/>
  <c r="AN141" i="15" a="1"/>
  <c r="AN141" i="15" s="1"/>
  <c r="AI140" i="15" a="1"/>
  <c r="AI140" i="15" s="1"/>
  <c r="AR138" i="15" a="1"/>
  <c r="AR138" i="15" s="1"/>
  <c r="AR183" i="15" a="1"/>
  <c r="AR183" i="15" s="1"/>
  <c r="AH183" i="15" a="1"/>
  <c r="AH183" i="15" s="1"/>
  <c r="AR175" i="15" a="1"/>
  <c r="AR175" i="15" s="1"/>
  <c r="AA175" i="15" a="1"/>
  <c r="AA175" i="15" s="1"/>
  <c r="AN174" i="15" a="1"/>
  <c r="AN174" i="15" s="1"/>
  <c r="AA164" i="15" a="1"/>
  <c r="AA164" i="15" s="1"/>
  <c r="AH223" i="15" a="1"/>
  <c r="AH223" i="15" s="1"/>
  <c r="AR223" i="15" a="1"/>
  <c r="AR223" i="15" s="1"/>
  <c r="AI223" i="15" a="1"/>
  <c r="AI223" i="15" s="1"/>
  <c r="AE223" i="15" a="1"/>
  <c r="AE223" i="15" s="1"/>
  <c r="AK221" i="15" a="1"/>
  <c r="AK221" i="15" s="1"/>
  <c r="AJ218" i="15" a="1"/>
  <c r="AJ218" i="15" s="1"/>
  <c r="AK215" i="15" a="1"/>
  <c r="AK215" i="15" s="1"/>
  <c r="AK210" i="15" a="1"/>
  <c r="AK210" i="15" s="1"/>
  <c r="AK30" i="15" a="1"/>
  <c r="AK30" i="15" s="1"/>
  <c r="AE11" i="15" a="1"/>
  <c r="AE11" i="15" s="1"/>
  <c r="AD6" i="15" a="1"/>
  <c r="AD6" i="15" s="1"/>
  <c r="AW3" i="15"/>
  <c r="AT57" i="15" a="1"/>
  <c r="AT57" i="15" s="1"/>
  <c r="AQ52" i="15" a="1"/>
  <c r="AQ52" i="15" s="1"/>
  <c r="AK46" i="15" a="1"/>
  <c r="AK46" i="15" s="1"/>
  <c r="AE44" i="15" a="1"/>
  <c r="AE44" i="15" s="1"/>
  <c r="AN42" i="15" a="1"/>
  <c r="AN42" i="15" s="1"/>
  <c r="AK40" i="15" a="1"/>
  <c r="AK40" i="15" s="1"/>
  <c r="AR36" i="15" a="1"/>
  <c r="AR36" i="15" s="1"/>
  <c r="AS36" i="15" a="1"/>
  <c r="AS36" i="15" s="1"/>
  <c r="AQ86" i="15" a="1"/>
  <c r="AQ86" i="15" s="1"/>
  <c r="AR86" i="15" a="1"/>
  <c r="AR86" i="15" s="1"/>
  <c r="AI81" i="15" a="1"/>
  <c r="AI81" i="15" s="1"/>
  <c r="AQ96" i="15" a="1"/>
  <c r="AQ96" i="15" s="1"/>
  <c r="AA96" i="15" a="1"/>
  <c r="AA96" i="15" s="1"/>
  <c r="AI92" i="15" a="1"/>
  <c r="AI92" i="15" s="1"/>
  <c r="AS121" i="15" a="1"/>
  <c r="AS121" i="15" s="1"/>
  <c r="AR121" i="15" a="1"/>
  <c r="AR121" i="15" s="1"/>
  <c r="AM117" i="15" a="1"/>
  <c r="AM117" i="15" s="1"/>
  <c r="AI114" i="15" a="1"/>
  <c r="AI114" i="15" s="1"/>
  <c r="AU148" i="15"/>
  <c r="G67" i="14" s="1"/>
  <c r="AF142" i="15" a="1"/>
  <c r="AF142" i="15" s="1"/>
  <c r="AD185" i="15" a="1"/>
  <c r="AD185" i="15" s="1"/>
  <c r="AE183" i="15" a="1"/>
  <c r="AE183" i="15" s="1"/>
  <c r="AJ219" i="15" a="1"/>
  <c r="AJ219" i="15" s="1"/>
  <c r="AK219" i="15" a="1"/>
  <c r="AK219" i="15" s="1"/>
  <c r="AF214" i="15" a="1"/>
  <c r="AF214" i="15" s="1"/>
  <c r="AU214" i="15"/>
  <c r="C92" i="14" s="1"/>
  <c r="AP214" i="15" a="1"/>
  <c r="AP214" i="15" s="1"/>
  <c r="AB214" i="15" a="1"/>
  <c r="AB214" i="15" s="1"/>
  <c r="AQ214" i="15" a="1"/>
  <c r="AQ214" i="15" s="1"/>
  <c r="AT31" i="15" a="1"/>
  <c r="AT31" i="15" s="1"/>
  <c r="AJ10" i="15" a="1"/>
  <c r="AJ10" i="15" s="1"/>
  <c r="AK6" i="15" a="1"/>
  <c r="AK6" i="15" s="1"/>
  <c r="AN4" i="15" a="1"/>
  <c r="AN4" i="15" s="1"/>
  <c r="AP59" i="15" a="1"/>
  <c r="AP59" i="15" s="1"/>
  <c r="AP52" i="15" a="1"/>
  <c r="AP52" i="15" s="1"/>
  <c r="AG51" i="15" a="1"/>
  <c r="AG51" i="15" s="1"/>
  <c r="AB47" i="15" a="1"/>
  <c r="AB47" i="15" s="1"/>
  <c r="AH91" i="15" a="1"/>
  <c r="AH91" i="15" s="1"/>
  <c r="AB89" i="15" a="1"/>
  <c r="AB89" i="15" s="1"/>
  <c r="AP86" i="15" a="1"/>
  <c r="AP86" i="15" s="1"/>
  <c r="AE79" i="15" a="1"/>
  <c r="AE79" i="15" s="1"/>
  <c r="AD77" i="15" a="1"/>
  <c r="AD77" i="15" s="1"/>
  <c r="AN73" i="15" a="1"/>
  <c r="AN73" i="15" s="1"/>
  <c r="AU68" i="15"/>
  <c r="G31" i="14" s="1"/>
  <c r="AG65" i="15" a="1"/>
  <c r="AG65" i="15" s="1"/>
  <c r="AK97" i="15" a="1"/>
  <c r="AK97" i="15" s="1"/>
  <c r="AF95" i="15" a="1"/>
  <c r="AF95" i="15" s="1"/>
  <c r="AQ93" i="15" a="1"/>
  <c r="AQ93" i="15" s="1"/>
  <c r="AG93" i="15" a="1"/>
  <c r="AG93" i="15" s="1"/>
  <c r="AE126" i="15" a="1"/>
  <c r="AE126" i="15" s="1"/>
  <c r="AB125" i="15" a="1"/>
  <c r="AB125" i="15" s="1"/>
  <c r="AU123" i="15"/>
  <c r="E57" i="14" s="1"/>
  <c r="AM122" i="15" a="1"/>
  <c r="AM122" i="15" s="1"/>
  <c r="AD121" i="15" a="1"/>
  <c r="AD121" i="15" s="1"/>
  <c r="AL117" i="15" a="1"/>
  <c r="AL117" i="15" s="1"/>
  <c r="AD113" i="15" a="1"/>
  <c r="AD113" i="15" s="1"/>
  <c r="AM106" i="15" a="1"/>
  <c r="AM106" i="15" s="1"/>
  <c r="AS156" i="15" a="1"/>
  <c r="AS156" i="15" s="1"/>
  <c r="AB150" i="15" a="1"/>
  <c r="AB150" i="15" s="1"/>
  <c r="AL149" i="15" a="1"/>
  <c r="AL149" i="15" s="1"/>
  <c r="AD147" i="15" a="1"/>
  <c r="AD147" i="15" s="1"/>
  <c r="AC140" i="15" a="1"/>
  <c r="AC140" i="15" s="1"/>
  <c r="AP183" i="15" a="1"/>
  <c r="AP183" i="15" s="1"/>
  <c r="AP175" i="15" a="1"/>
  <c r="AP175" i="15" s="1"/>
  <c r="AE174" i="15" a="1"/>
  <c r="AE174" i="15" s="1"/>
  <c r="AQ222" i="15" a="1"/>
  <c r="AQ222" i="15" s="1"/>
  <c r="AI221" i="15" a="1"/>
  <c r="AI221" i="15" s="1"/>
  <c r="AQ216" i="15" a="1"/>
  <c r="AQ216" i="15" s="1"/>
  <c r="AA216" i="15" a="1"/>
  <c r="AA216" i="15" s="1"/>
  <c r="AJ213" i="15" a="1"/>
  <c r="AJ213" i="15" s="1"/>
  <c r="AM212" i="15" a="1"/>
  <c r="AM212" i="15" s="1"/>
  <c r="AC211" i="15" a="1"/>
  <c r="AC211" i="15" s="1"/>
  <c r="AA207" i="15" a="1"/>
  <c r="AA207" i="15" s="1"/>
  <c r="AP207" i="15" a="1"/>
  <c r="AP207" i="15" s="1"/>
  <c r="AQ30" i="15" a="1"/>
  <c r="AQ30" i="15" s="1"/>
  <c r="AT23" i="15" a="1"/>
  <c r="AT23" i="15" s="1"/>
  <c r="AQ8" i="15" a="1"/>
  <c r="AQ8" i="15" s="1"/>
  <c r="AM7" i="15" a="1"/>
  <c r="AM7" i="15" s="1"/>
  <c r="AI5" i="15" a="1"/>
  <c r="AI5" i="15" s="1"/>
  <c r="AG59" i="15" a="1"/>
  <c r="AG59" i="15" s="1"/>
  <c r="AR57" i="15" a="1"/>
  <c r="AR57" i="15" s="1"/>
  <c r="AA57" i="15" a="1"/>
  <c r="AA57" i="15" s="1"/>
  <c r="AC49" i="15" a="1"/>
  <c r="AC49" i="15" s="1"/>
  <c r="AA47" i="15" a="1"/>
  <c r="AA47" i="15" s="1"/>
  <c r="AP89" i="15" a="1"/>
  <c r="AP89" i="15" s="1"/>
  <c r="AW88" i="15"/>
  <c r="AC82" i="15" a="1"/>
  <c r="AC82" i="15" s="1"/>
  <c r="AG81" i="15" a="1"/>
  <c r="AG81" i="15" s="1"/>
  <c r="AJ76" i="15" a="1"/>
  <c r="AJ76" i="15" s="1"/>
  <c r="AT68" i="15" a="1"/>
  <c r="AT68" i="15" s="1"/>
  <c r="AB68" i="15" a="1"/>
  <c r="AB68" i="15" s="1"/>
  <c r="AQ66" i="15" a="1"/>
  <c r="AQ66" i="15" s="1"/>
  <c r="AM64" i="15" a="1"/>
  <c r="AM64" i="15" s="1"/>
  <c r="AH95" i="15" a="1"/>
  <c r="AH95" i="15" s="1"/>
  <c r="AE95" i="15" a="1"/>
  <c r="AE95" i="15" s="1"/>
  <c r="AK94" i="15" a="1"/>
  <c r="AK94" i="15" s="1"/>
  <c r="AP92" i="15" a="1"/>
  <c r="AP92" i="15" s="1"/>
  <c r="AL122" i="15" a="1"/>
  <c r="AL122" i="15" s="1"/>
  <c r="AL119" i="15" a="1"/>
  <c r="AL119" i="15" s="1"/>
  <c r="AO116" i="15" a="1"/>
  <c r="AO116" i="15" s="1"/>
  <c r="AA114" i="15" a="1"/>
  <c r="AA114" i="15" s="1"/>
  <c r="AJ99" i="15" a="1"/>
  <c r="AJ99" i="15" s="1"/>
  <c r="AA144" i="15" a="1"/>
  <c r="AA144" i="15" s="1"/>
  <c r="AU141" i="15"/>
  <c r="I61" i="14" s="1"/>
  <c r="AW141" i="15"/>
  <c r="AJ134" i="15" a="1"/>
  <c r="AJ134" i="15" s="1"/>
  <c r="AU129" i="15"/>
  <c r="I58" i="14" s="1"/>
  <c r="AD191" i="15" a="1"/>
  <c r="AD191" i="15" s="1"/>
  <c r="AR190" i="15" a="1"/>
  <c r="AR190" i="15" s="1"/>
  <c r="AA190" i="15" a="1"/>
  <c r="AA190" i="15" s="1"/>
  <c r="AC188" i="15" a="1"/>
  <c r="AC188" i="15" s="1"/>
  <c r="AP218" i="15" a="1"/>
  <c r="AP218" i="15" s="1"/>
  <c r="AP216" i="15" a="1"/>
  <c r="AP216" i="15" s="1"/>
  <c r="AW222" i="15"/>
  <c r="AT222" i="15" a="1"/>
  <c r="AT222" i="15" s="1"/>
  <c r="AN216" i="15" a="1"/>
  <c r="AN216" i="15" s="1"/>
  <c r="AQ213" i="15" a="1"/>
  <c r="AQ213" i="15" s="1"/>
  <c r="AE210" i="15" a="1"/>
  <c r="AE210" i="15" s="1"/>
  <c r="AQ207" i="15" a="1"/>
  <c r="AQ207" i="15" s="1"/>
  <c r="AD207" i="15" a="1"/>
  <c r="AD207" i="15" s="1"/>
  <c r="AD205" i="15" a="1"/>
  <c r="AD205" i="15" s="1"/>
  <c r="AI205" i="15" a="1"/>
  <c r="AI205" i="15" s="1"/>
  <c r="AG205" i="15" a="1"/>
  <c r="AG205" i="15" s="1"/>
  <c r="AR205" i="15" a="1"/>
  <c r="AR205" i="15" s="1"/>
  <c r="AG204" i="15" a="1"/>
  <c r="AG204" i="15" s="1"/>
  <c r="AM199" i="15" a="1"/>
  <c r="AM199" i="15" s="1"/>
  <c r="AK191" i="15" a="1"/>
  <c r="AK191" i="15" s="1"/>
  <c r="AS188" i="15" a="1"/>
  <c r="AS188" i="15" s="1"/>
  <c r="AS222" i="15" a="1"/>
  <c r="AS222" i="15" s="1"/>
  <c r="AH222" i="15" a="1"/>
  <c r="AH222" i="15" s="1"/>
  <c r="AE220" i="15" a="1"/>
  <c r="AE220" i="15" s="1"/>
  <c r="AH219" i="15" a="1"/>
  <c r="AH219" i="15" s="1"/>
  <c r="AN219" i="15" a="1"/>
  <c r="AN219" i="15" s="1"/>
  <c r="AI218" i="15" a="1"/>
  <c r="AI218" i="15" s="1"/>
  <c r="AW217" i="15"/>
  <c r="AJ217" i="15" a="1"/>
  <c r="AJ217" i="15" s="1"/>
  <c r="AU216" i="15"/>
  <c r="G92" i="14" s="1"/>
  <c r="AH216" i="15" a="1"/>
  <c r="AH216" i="15" s="1"/>
  <c r="AM216" i="15" a="1"/>
  <c r="AM216" i="15" s="1"/>
  <c r="AD214" i="15" a="1"/>
  <c r="AD214" i="15" s="1"/>
  <c r="AH212" i="15" a="1"/>
  <c r="AH212" i="15" s="1"/>
  <c r="AD210" i="15" a="1"/>
  <c r="AD210" i="15" s="1"/>
  <c r="AL208" i="15" a="1"/>
  <c r="AL208" i="15" s="1"/>
  <c r="AR206" i="15" a="1"/>
  <c r="AR206" i="15" s="1"/>
  <c r="AQ206" i="15" a="1"/>
  <c r="AQ206" i="15" s="1"/>
  <c r="AH206" i="15" a="1"/>
  <c r="AH206" i="15" s="1"/>
  <c r="AS206" i="15" a="1"/>
  <c r="AS206" i="15" s="1"/>
  <c r="AA206" i="15" a="1"/>
  <c r="AA206" i="15" s="1"/>
  <c r="AW206" i="15"/>
  <c r="AB206" i="15" a="1"/>
  <c r="AB206" i="15" s="1"/>
  <c r="AC206" i="15" a="1"/>
  <c r="AC206" i="15" s="1"/>
  <c r="AW205" i="15"/>
  <c r="AB204" i="15" a="1"/>
  <c r="AB204" i="15" s="1"/>
  <c r="AG201" i="15" a="1"/>
  <c r="AG201" i="15" s="1"/>
  <c r="AD198" i="15" a="1"/>
  <c r="AD198" i="15" s="1"/>
  <c r="AR222" i="15" a="1"/>
  <c r="AR222" i="15" s="1"/>
  <c r="AP220" i="15" a="1"/>
  <c r="AP220" i="15" s="1"/>
  <c r="AR219" i="15" a="1"/>
  <c r="AR219" i="15" s="1"/>
  <c r="AS218" i="15" a="1"/>
  <c r="AS218" i="15" s="1"/>
  <c r="AH218" i="15" a="1"/>
  <c r="AH218" i="15" s="1"/>
  <c r="AU217" i="15"/>
  <c r="I92" i="14" s="1"/>
  <c r="AS214" i="15" a="1"/>
  <c r="AS214" i="15" s="1"/>
  <c r="AS210" i="15" a="1"/>
  <c r="AS210" i="15" s="1"/>
  <c r="AE209" i="15" a="1"/>
  <c r="AE209" i="15" s="1"/>
  <c r="AO207" i="15" a="1"/>
  <c r="AO207" i="15" s="1"/>
  <c r="AJ205" i="15" a="1"/>
  <c r="AJ205" i="15" s="1"/>
  <c r="AO204" i="15" a="1"/>
  <c r="AO204" i="15" s="1"/>
  <c r="AC201" i="15" a="1"/>
  <c r="AC201" i="15" s="1"/>
  <c r="AE196" i="15" a="1"/>
  <c r="AE196" i="15" s="1"/>
  <c r="AQ196" i="15" a="1"/>
  <c r="AQ196" i="15" s="1"/>
  <c r="AD249" i="15" a="1"/>
  <c r="AD249" i="15" s="1"/>
  <c r="AD161" i="15" a="1"/>
  <c r="AD161" i="15" s="1"/>
  <c r="AB159" i="15" a="1"/>
  <c r="AB159" i="15" s="1"/>
  <c r="AI191" i="15" a="1"/>
  <c r="AI191" i="15" s="1"/>
  <c r="AO190" i="15" a="1"/>
  <c r="AO190" i="15" s="1"/>
  <c r="AG188" i="15" a="1"/>
  <c r="AG188" i="15" s="1"/>
  <c r="AO223" i="15" a="1"/>
  <c r="AO223" i="15" s="1"/>
  <c r="AD223" i="15" a="1"/>
  <c r="AD223" i="15" s="1"/>
  <c r="AG222" i="15" a="1"/>
  <c r="AG222" i="15" s="1"/>
  <c r="AN222" i="15" a="1"/>
  <c r="AN222" i="15" s="1"/>
  <c r="AO220" i="15" a="1"/>
  <c r="AO220" i="15" s="1"/>
  <c r="AD220" i="15" a="1"/>
  <c r="AD220" i="15" s="1"/>
  <c r="AM217" i="15" a="1"/>
  <c r="AM217" i="15" s="1"/>
  <c r="AG216" i="15" a="1"/>
  <c r="AG216" i="15" s="1"/>
  <c r="AO214" i="15" a="1"/>
  <c r="AO214" i="15" s="1"/>
  <c r="AK213" i="15" a="1"/>
  <c r="AK213" i="15" s="1"/>
  <c r="AH208" i="15" a="1"/>
  <c r="AH208" i="15" s="1"/>
  <c r="AQ205" i="15" a="1"/>
  <c r="AQ205" i="15" s="1"/>
  <c r="AP204" i="15" a="1"/>
  <c r="AP204" i="15" s="1"/>
  <c r="AJ199" i="15" a="1"/>
  <c r="AJ199" i="15" s="1"/>
  <c r="AR198" i="15" a="1"/>
  <c r="AR198" i="15" s="1"/>
  <c r="AB198" i="15" a="1"/>
  <c r="AB198" i="15" s="1"/>
  <c r="AL197" i="15" a="1"/>
  <c r="AL197" i="15" s="1"/>
  <c r="AG232" i="15" a="1"/>
  <c r="AG232" i="15" s="1"/>
  <c r="AU232" i="15"/>
  <c r="G100" i="14" s="1"/>
  <c r="AB232" i="15" a="1"/>
  <c r="AB232" i="15" s="1"/>
  <c r="AL232" i="15" a="1"/>
  <c r="AL232" i="15" s="1"/>
  <c r="AM232" i="15" a="1"/>
  <c r="AM232" i="15" s="1"/>
  <c r="AC232" i="15" a="1"/>
  <c r="AC232" i="15" s="1"/>
  <c r="AG127" i="15" a="1"/>
  <c r="AG127" i="15" s="1"/>
  <c r="AF119" i="15" a="1"/>
  <c r="AF119" i="15" s="1"/>
  <c r="AS109" i="15" a="1"/>
  <c r="AS109" i="15" s="1"/>
  <c r="AF109" i="15" a="1"/>
  <c r="AF109" i="15" s="1"/>
  <c r="AG105" i="15" a="1"/>
  <c r="AG105" i="15" s="1"/>
  <c r="AG102" i="15" a="1"/>
  <c r="AG102" i="15" s="1"/>
  <c r="AN100" i="15" a="1"/>
  <c r="AN100" i="15" s="1"/>
  <c r="AF151" i="15" a="1"/>
  <c r="AF151" i="15" s="1"/>
  <c r="AL139" i="15" a="1"/>
  <c r="AL139" i="15" s="1"/>
  <c r="AJ132" i="15" a="1"/>
  <c r="AJ132" i="15" s="1"/>
  <c r="AR184" i="15" a="1"/>
  <c r="AR184" i="15" s="1"/>
  <c r="AB184" i="15" a="1"/>
  <c r="AB184" i="15" s="1"/>
  <c r="AM171" i="15" a="1"/>
  <c r="AM171" i="15" s="1"/>
  <c r="AN168" i="15" a="1"/>
  <c r="AN168" i="15" s="1"/>
  <c r="AN165" i="15" a="1"/>
  <c r="AN165" i="15" s="1"/>
  <c r="AS193" i="15" a="1"/>
  <c r="AS193" i="15" s="1"/>
  <c r="AR192" i="15" a="1"/>
  <c r="AR192" i="15" s="1"/>
  <c r="AA192" i="15" a="1"/>
  <c r="AA192" i="15" s="1"/>
  <c r="AL190" i="15" a="1"/>
  <c r="AL190" i="15" s="1"/>
  <c r="AF189" i="15" a="1"/>
  <c r="AF189" i="15" s="1"/>
  <c r="AF223" i="15" a="1"/>
  <c r="AF223" i="15" s="1"/>
  <c r="AG220" i="15" a="1"/>
  <c r="AG220" i="15" s="1"/>
  <c r="AP219" i="15" a="1"/>
  <c r="AP219" i="15" s="1"/>
  <c r="AR217" i="15" a="1"/>
  <c r="AR217" i="15" s="1"/>
  <c r="AE216" i="15" a="1"/>
  <c r="AE216" i="15" s="1"/>
  <c r="AB215" i="15" a="1"/>
  <c r="AB215" i="15" s="1"/>
  <c r="AW213" i="15"/>
  <c r="AF213" i="15" a="1"/>
  <c r="AF213" i="15" s="1"/>
  <c r="AT209" i="15" a="1"/>
  <c r="AT209" i="15" s="1"/>
  <c r="AD208" i="15" a="1"/>
  <c r="AD208" i="15" s="1"/>
  <c r="AG208" i="15" a="1"/>
  <c r="AG208" i="15" s="1"/>
  <c r="AJ207" i="15" a="1"/>
  <c r="AJ207" i="15" s="1"/>
  <c r="AO206" i="15" a="1"/>
  <c r="AO206" i="15" s="1"/>
  <c r="AM204" i="15" a="1"/>
  <c r="AM204" i="15" s="1"/>
  <c r="AF251" i="15" a="1"/>
  <c r="AF251" i="15" s="1"/>
  <c r="AL251" i="15" a="1"/>
  <c r="AL251" i="15" s="1"/>
  <c r="AQ237" i="15" a="1"/>
  <c r="AQ237" i="15" s="1"/>
  <c r="AT237" i="15" a="1"/>
  <c r="AT237" i="15" s="1"/>
  <c r="AA237" i="15" a="1"/>
  <c r="AA237" i="15" s="1"/>
  <c r="AB237" i="15" a="1"/>
  <c r="AB237" i="15" s="1"/>
  <c r="AJ237" i="15" a="1"/>
  <c r="AJ237" i="15" s="1"/>
  <c r="AK237" i="15" a="1"/>
  <c r="AK237" i="15" s="1"/>
  <c r="AE237" i="15" a="1"/>
  <c r="AE237" i="15" s="1"/>
  <c r="AL237" i="15" a="1"/>
  <c r="AL237" i="15" s="1"/>
  <c r="AM237" i="15" a="1"/>
  <c r="AM237" i="15" s="1"/>
  <c r="AD135" i="15" a="1"/>
  <c r="AD135" i="15" s="1"/>
  <c r="AM131" i="15" a="1"/>
  <c r="AM131" i="15" s="1"/>
  <c r="AK178" i="15" a="1"/>
  <c r="AK178" i="15" s="1"/>
  <c r="AM165" i="15" a="1"/>
  <c r="AM165" i="15" s="1"/>
  <c r="AN159" i="15" a="1"/>
  <c r="AN159" i="15" s="1"/>
  <c r="AO189" i="15" a="1"/>
  <c r="AO189" i="15" s="1"/>
  <c r="AL223" i="15" a="1"/>
  <c r="AL223" i="15" s="1"/>
  <c r="AA223" i="15" a="1"/>
  <c r="AA223" i="15" s="1"/>
  <c r="AO222" i="15" a="1"/>
  <c r="AO222" i="15" s="1"/>
  <c r="AJ222" i="15" a="1"/>
  <c r="AJ222" i="15" s="1"/>
  <c r="AP221" i="15" a="1"/>
  <c r="AP221" i="15" s="1"/>
  <c r="AF220" i="15" a="1"/>
  <c r="AF220" i="15" s="1"/>
  <c r="AO219" i="15" a="1"/>
  <c r="AO219" i="15" s="1"/>
  <c r="AI217" i="15" a="1"/>
  <c r="AI217" i="15" s="1"/>
  <c r="AT215" i="15" a="1"/>
  <c r="AT215" i="15" s="1"/>
  <c r="AK214" i="15" a="1"/>
  <c r="AK214" i="15" s="1"/>
  <c r="AI212" i="15" a="1"/>
  <c r="AI212" i="15" s="1"/>
  <c r="AB212" i="15" a="1"/>
  <c r="AB212" i="15" s="1"/>
  <c r="AN210" i="15" a="1"/>
  <c r="AN210" i="15" s="1"/>
  <c r="AC208" i="15" a="1"/>
  <c r="AC208" i="15" s="1"/>
  <c r="AM206" i="15" a="1"/>
  <c r="AM206" i="15" s="1"/>
  <c r="AL206" i="15" a="1"/>
  <c r="AL206" i="15" s="1"/>
  <c r="AN205" i="15" a="1"/>
  <c r="AN205" i="15" s="1"/>
  <c r="AK197" i="15" a="1"/>
  <c r="AK197" i="15" s="1"/>
  <c r="AU195" i="15"/>
  <c r="E87" i="14" s="1"/>
  <c r="AB251" i="15" a="1"/>
  <c r="AB251" i="15" s="1"/>
  <c r="AC102" i="15" a="1"/>
  <c r="AC102" i="15" s="1"/>
  <c r="AI99" i="15" a="1"/>
  <c r="AI99" i="15" s="1"/>
  <c r="AL131" i="15" a="1"/>
  <c r="AL131" i="15" s="1"/>
  <c r="AP187" i="15" a="1"/>
  <c r="AP187" i="15" s="1"/>
  <c r="AP184" i="15" a="1"/>
  <c r="AP184" i="15" s="1"/>
  <c r="AR181" i="15" a="1"/>
  <c r="AR181" i="15" s="1"/>
  <c r="AN177" i="15" a="1"/>
  <c r="AN177" i="15" s="1"/>
  <c r="AJ167" i="15" a="1"/>
  <c r="AJ167" i="15" s="1"/>
  <c r="AB166" i="15" a="1"/>
  <c r="AB166" i="15" s="1"/>
  <c r="AM159" i="15" a="1"/>
  <c r="AM159" i="15" s="1"/>
  <c r="AH193" i="15" a="1"/>
  <c r="AH193" i="15" s="1"/>
  <c r="AS190" i="15" a="1"/>
  <c r="AS190" i="15" s="1"/>
  <c r="AU189" i="15"/>
  <c r="I81" i="14" s="1"/>
  <c r="AR188" i="15" a="1"/>
  <c r="AR188" i="15" s="1"/>
  <c r="AA188" i="15" a="1"/>
  <c r="AA188" i="15" s="1"/>
  <c r="AT223" i="15" a="1"/>
  <c r="AT223" i="15" s="1"/>
  <c r="AD222" i="15" a="1"/>
  <c r="AD222" i="15" s="1"/>
  <c r="AI222" i="15" a="1"/>
  <c r="AI222" i="15" s="1"/>
  <c r="AA220" i="15" a="1"/>
  <c r="AA220" i="15" s="1"/>
  <c r="AG219" i="15" a="1"/>
  <c r="AG219" i="15" s="1"/>
  <c r="AP217" i="15" a="1"/>
  <c r="AP217" i="15" s="1"/>
  <c r="AH217" i="15" a="1"/>
  <c r="AH217" i="15" s="1"/>
  <c r="AB216" i="15" a="1"/>
  <c r="AB216" i="15" s="1"/>
  <c r="AM214" i="15" a="1"/>
  <c r="AM214" i="15" s="1"/>
  <c r="AU213" i="15"/>
  <c r="I91" i="14" s="1"/>
  <c r="AU212" i="15"/>
  <c r="G91" i="14" s="1"/>
  <c r="AG211" i="15" a="1"/>
  <c r="AG211" i="15" s="1"/>
  <c r="AP209" i="15" a="1"/>
  <c r="AP209" i="15" s="1"/>
  <c r="AQ209" i="15" a="1"/>
  <c r="AQ209" i="15" s="1"/>
  <c r="AS209" i="15" a="1"/>
  <c r="AS209" i="15" s="1"/>
  <c r="AU209" i="15"/>
  <c r="I90" i="14" s="1"/>
  <c r="AG209" i="15" a="1"/>
  <c r="AG209" i="15" s="1"/>
  <c r="AR209" i="15" a="1"/>
  <c r="AR209" i="15" s="1"/>
  <c r="AJ209" i="15" a="1"/>
  <c r="AJ209" i="15" s="1"/>
  <c r="AW209" i="15"/>
  <c r="AA209" i="15" a="1"/>
  <c r="AA209" i="15" s="1"/>
  <c r="AC209" i="15" a="1"/>
  <c r="AC209" i="15" s="1"/>
  <c r="AN209" i="15" a="1"/>
  <c r="AN209" i="15" s="1"/>
  <c r="AB208" i="15" a="1"/>
  <c r="AB208" i="15" s="1"/>
  <c r="AE208" i="15" a="1"/>
  <c r="AE208" i="15" s="1"/>
  <c r="AK206" i="15" a="1"/>
  <c r="AK206" i="15" s="1"/>
  <c r="AH203" i="15" a="1"/>
  <c r="AH203" i="15" s="1"/>
  <c r="AG197" i="15" a="1"/>
  <c r="AG197" i="15" s="1"/>
  <c r="AS122" i="15" a="1"/>
  <c r="AS122" i="15" s="1"/>
  <c r="AU122" i="15"/>
  <c r="C57" i="14" s="1"/>
  <c r="AC118" i="15" a="1"/>
  <c r="AC118" i="15" s="1"/>
  <c r="AF111" i="15" a="1"/>
  <c r="AF111" i="15" s="1"/>
  <c r="AL98" i="15" a="1"/>
  <c r="AL98" i="15" s="1"/>
  <c r="AT154" i="15" a="1"/>
  <c r="AT154" i="15" s="1"/>
  <c r="AD154" i="15" a="1"/>
  <c r="AD154" i="15" s="1"/>
  <c r="AJ153" i="15" a="1"/>
  <c r="AJ153" i="15" s="1"/>
  <c r="AQ152" i="15" a="1"/>
  <c r="AQ152" i="15" s="1"/>
  <c r="AS152" i="15" a="1"/>
  <c r="AS152" i="15" s="1"/>
  <c r="AA132" i="15" a="1"/>
  <c r="AA132" i="15" s="1"/>
  <c r="AP179" i="15" a="1"/>
  <c r="AP179" i="15" s="1"/>
  <c r="AJ171" i="15" a="1"/>
  <c r="AJ171" i="15" s="1"/>
  <c r="AI164" i="15" a="1"/>
  <c r="AI164" i="15" s="1"/>
  <c r="AP158" i="15" a="1"/>
  <c r="AP158" i="15" s="1"/>
  <c r="AO192" i="15" a="1"/>
  <c r="AO192" i="15" s="1"/>
  <c r="AI190" i="15" a="1"/>
  <c r="AI190" i="15" s="1"/>
  <c r="AM189" i="15" a="1"/>
  <c r="AM189" i="15" s="1"/>
  <c r="AS223" i="15" a="1"/>
  <c r="AS223" i="15" s="1"/>
  <c r="AC223" i="15" a="1"/>
  <c r="AC223" i="15" s="1"/>
  <c r="AN221" i="15" a="1"/>
  <c r="AN221" i="15" s="1"/>
  <c r="AU220" i="15"/>
  <c r="G97" i="14" s="1"/>
  <c r="AB219" i="15" a="1"/>
  <c r="AB219" i="15" s="1"/>
  <c r="AC218" i="15" a="1"/>
  <c r="AC218" i="15" s="1"/>
  <c r="AC217" i="15" a="1"/>
  <c r="AC217" i="15" s="1"/>
  <c r="AR215" i="15" a="1"/>
  <c r="AR215" i="15" s="1"/>
  <c r="AL214" i="15" a="1"/>
  <c r="AL214" i="15" s="1"/>
  <c r="AH213" i="15" a="1"/>
  <c r="AH213" i="15" s="1"/>
  <c r="AU211" i="15"/>
  <c r="E91" i="14" s="1"/>
  <c r="AL210" i="15" a="1"/>
  <c r="AL210" i="15" s="1"/>
  <c r="AE207" i="15" a="1"/>
  <c r="AE207" i="15" s="1"/>
  <c r="AH207" i="15" a="1"/>
  <c r="AH207" i="15" s="1"/>
  <c r="AJ206" i="15" a="1"/>
  <c r="AJ206" i="15" s="1"/>
  <c r="AL205" i="15" a="1"/>
  <c r="AL205" i="15" s="1"/>
  <c r="AJ204" i="15" a="1"/>
  <c r="AJ204" i="15" s="1"/>
  <c r="AS200" i="15" a="1"/>
  <c r="AS200" i="15" s="1"/>
  <c r="AI153" i="15" a="1"/>
  <c r="AI153" i="15" s="1"/>
  <c r="AF148" i="15" a="1"/>
  <c r="AF148" i="15" s="1"/>
  <c r="AM138" i="15" a="1"/>
  <c r="AM138" i="15" s="1"/>
  <c r="AN187" i="15" a="1"/>
  <c r="AN187" i="15" s="1"/>
  <c r="AJ168" i="15" a="1"/>
  <c r="AJ168" i="15" s="1"/>
  <c r="AB163" i="15" a="1"/>
  <c r="AB163" i="15" s="1"/>
  <c r="AM192" i="15" a="1"/>
  <c r="AM192" i="15" s="1"/>
  <c r="AR191" i="15" a="1"/>
  <c r="AR191" i="15" s="1"/>
  <c r="AA191" i="15" a="1"/>
  <c r="AA191" i="15" s="1"/>
  <c r="AL189" i="15" a="1"/>
  <c r="AL189" i="15" s="1"/>
  <c r="AW188" i="15"/>
  <c r="AB223" i="15" a="1"/>
  <c r="AB223" i="15" s="1"/>
  <c r="AE219" i="15" a="1"/>
  <c r="AE219" i="15" s="1"/>
  <c r="AB218" i="15" a="1"/>
  <c r="AB218" i="15" s="1"/>
  <c r="AT216" i="15" a="1"/>
  <c r="AT216" i="15" s="1"/>
  <c r="AD216" i="15" a="1"/>
  <c r="AD216" i="15" s="1"/>
  <c r="AC213" i="15" a="1"/>
  <c r="AC213" i="15" s="1"/>
  <c r="AG213" i="15" a="1"/>
  <c r="AG213" i="15" s="1"/>
  <c r="AO209" i="15" a="1"/>
  <c r="AO209" i="15" s="1"/>
  <c r="AG207" i="15" a="1"/>
  <c r="AG207" i="15" s="1"/>
  <c r="AI206" i="15" a="1"/>
  <c r="AI206" i="15" s="1"/>
  <c r="AA197" i="15" a="1"/>
  <c r="AA197" i="15" s="1"/>
  <c r="AE197" i="15" a="1"/>
  <c r="AE197" i="15" s="1"/>
  <c r="AM196" i="15" a="1"/>
  <c r="AM196" i="15" s="1"/>
  <c r="AT248" i="15" a="1"/>
  <c r="AT248" i="15" s="1"/>
  <c r="AP160" i="15" a="1"/>
  <c r="AP160" i="15" s="1"/>
  <c r="AW223" i="15"/>
  <c r="AB222" i="15" a="1"/>
  <c r="AB222" i="15" s="1"/>
  <c r="AT220" i="15" a="1"/>
  <c r="AT220" i="15" s="1"/>
  <c r="AD219" i="15" a="1"/>
  <c r="AD219" i="15" s="1"/>
  <c r="AM218" i="15" a="1"/>
  <c r="AM218" i="15" s="1"/>
  <c r="AA218" i="15" a="1"/>
  <c r="AA218" i="15" s="1"/>
  <c r="AE218" i="15" a="1"/>
  <c r="AE218" i="15" s="1"/>
  <c r="AN217" i="15" a="1"/>
  <c r="AN217" i="15" s="1"/>
  <c r="AS216" i="15" a="1"/>
  <c r="AS216" i="15" s="1"/>
  <c r="AW214" i="15"/>
  <c r="AJ214" i="15" a="1"/>
  <c r="AJ214" i="15" s="1"/>
  <c r="AN212" i="15" a="1"/>
  <c r="AN212" i="15" s="1"/>
  <c r="AD211" i="15" a="1"/>
  <c r="AD211" i="15" s="1"/>
  <c r="AJ210" i="15" a="1"/>
  <c r="AJ210" i="15" s="1"/>
  <c r="AR208" i="15" a="1"/>
  <c r="AR208" i="15" s="1"/>
  <c r="AB207" i="15" a="1"/>
  <c r="AB207" i="15" s="1"/>
  <c r="AF206" i="15" a="1"/>
  <c r="AF206" i="15" s="1"/>
  <c r="AH205" i="15" a="1"/>
  <c r="AH205" i="15" s="1"/>
  <c r="AA203" i="15" a="1"/>
  <c r="AA203" i="15" s="1"/>
  <c r="AE203" i="15" a="1"/>
  <c r="AE203" i="15" s="1"/>
  <c r="AL203" i="15" a="1"/>
  <c r="AL203" i="15" s="1"/>
  <c r="AQ202" i="15" a="1"/>
  <c r="AQ202" i="15" s="1"/>
  <c r="AW202" i="15"/>
  <c r="AU202" i="15"/>
  <c r="C89" i="14" s="1"/>
  <c r="AH202" i="15" a="1"/>
  <c r="AH202" i="15" s="1"/>
  <c r="AI202" i="15" a="1"/>
  <c r="AI202" i="15" s="1"/>
  <c r="AK202" i="15" a="1"/>
  <c r="AK202" i="15" s="1"/>
  <c r="AP202" i="15" a="1"/>
  <c r="AP202" i="15" s="1"/>
  <c r="AA202" i="15" a="1"/>
  <c r="AA202" i="15" s="1"/>
  <c r="AR199" i="15" a="1"/>
  <c r="AR199" i="15" s="1"/>
  <c r="AT199" i="15" a="1"/>
  <c r="AT199" i="15" s="1"/>
  <c r="AA199" i="15" a="1"/>
  <c r="AA199" i="15" s="1"/>
  <c r="AB199" i="15" a="1"/>
  <c r="AB199" i="15" s="1"/>
  <c r="AN199" i="15" a="1"/>
  <c r="AN199" i="15" s="1"/>
  <c r="AP199" i="15" a="1"/>
  <c r="AP199" i="15" s="1"/>
  <c r="AU199" i="15"/>
  <c r="E88" i="14" s="1"/>
  <c r="AF199" i="15" a="1"/>
  <c r="AF199" i="15" s="1"/>
  <c r="AW199" i="15"/>
  <c r="AI199" i="15" a="1"/>
  <c r="AI199" i="15" s="1"/>
  <c r="AK199" i="15" a="1"/>
  <c r="AK199" i="15" s="1"/>
  <c r="AT197" i="15" a="1"/>
  <c r="AT197" i="15" s="1"/>
  <c r="AL196" i="15" a="1"/>
  <c r="AL196" i="15" s="1"/>
  <c r="AA195" i="15" a="1"/>
  <c r="AA195" i="15" s="1"/>
  <c r="AS195" i="15" a="1"/>
  <c r="AS195" i="15" s="1"/>
  <c r="AJ195" i="15" a="1"/>
  <c r="AJ195" i="15" s="1"/>
  <c r="AC195" i="15" a="1"/>
  <c r="AC195" i="15" s="1"/>
  <c r="AW195" i="15"/>
  <c r="AE195" i="15" a="1"/>
  <c r="AE195" i="15" s="1"/>
  <c r="AF195" i="15" a="1"/>
  <c r="AF195" i="15" s="1"/>
  <c r="AK195" i="15" a="1"/>
  <c r="AK195" i="15" s="1"/>
  <c r="AM195" i="15" a="1"/>
  <c r="AM195" i="15" s="1"/>
  <c r="AT195" i="15" a="1"/>
  <c r="AT195" i="15" s="1"/>
  <c r="AQ220" i="15" a="1"/>
  <c r="AQ220" i="15" s="1"/>
  <c r="AW220" i="15"/>
  <c r="AC220" i="15" a="1"/>
  <c r="AC220" i="15" s="1"/>
  <c r="AT217" i="15" a="1"/>
  <c r="AT217" i="15" s="1"/>
  <c r="AI214" i="15" a="1"/>
  <c r="AI214" i="15" s="1"/>
  <c r="AM209" i="15" a="1"/>
  <c r="AM209" i="15" s="1"/>
  <c r="AQ208" i="15" a="1"/>
  <c r="AQ208" i="15" s="1"/>
  <c r="AJ208" i="15" a="1"/>
  <c r="AJ208" i="15" s="1"/>
  <c r="AU208" i="15"/>
  <c r="G90" i="14" s="1"/>
  <c r="AA208" i="15" a="1"/>
  <c r="AA208" i="15" s="1"/>
  <c r="AW208" i="15"/>
  <c r="AF208" i="15" a="1"/>
  <c r="AF208" i="15" s="1"/>
  <c r="AQ199" i="15" a="1"/>
  <c r="AQ199" i="15" s="1"/>
  <c r="AT240" i="15" a="1"/>
  <c r="AT240" i="15" s="1"/>
  <c r="AW240" i="15"/>
  <c r="AK222" i="15" a="1"/>
  <c r="AK222" i="15" s="1"/>
  <c r="AJ221" i="15" a="1"/>
  <c r="AJ221" i="15" s="1"/>
  <c r="AS220" i="15" a="1"/>
  <c r="AS220" i="15" s="1"/>
  <c r="AI220" i="15" a="1"/>
  <c r="AI220" i="15" s="1"/>
  <c r="AI216" i="15" a="1"/>
  <c r="AI216" i="15" s="1"/>
  <c r="AF216" i="15" a="1"/>
  <c r="AF216" i="15" s="1"/>
  <c r="AT213" i="15" a="1"/>
  <c r="AT213" i="15" s="1"/>
  <c r="AD213" i="15" a="1"/>
  <c r="AD213" i="15" s="1"/>
  <c r="AI213" i="15" a="1"/>
  <c r="AI213" i="15" s="1"/>
  <c r="AS213" i="15" a="1"/>
  <c r="AS213" i="15" s="1"/>
  <c r="AR211" i="15" a="1"/>
  <c r="AR211" i="15" s="1"/>
  <c r="AB211" i="15" a="1"/>
  <c r="AB211" i="15" s="1"/>
  <c r="AH210" i="15" a="1"/>
  <c r="AH210" i="15" s="1"/>
  <c r="AK209" i="15" a="1"/>
  <c r="AK209" i="15" s="1"/>
  <c r="AL209" i="15" a="1"/>
  <c r="AL209" i="15" s="1"/>
  <c r="AW207" i="15"/>
  <c r="AE205" i="15" a="1"/>
  <c r="AE205" i="15" s="1"/>
  <c r="AO202" i="15" a="1"/>
  <c r="AO202" i="15" s="1"/>
  <c r="AO240" i="15" a="1"/>
  <c r="AO240" i="15" s="1"/>
  <c r="AP148" i="15" a="1"/>
  <c r="AP148" i="15" s="1"/>
  <c r="AJ146" i="15" a="1"/>
  <c r="AJ146" i="15" s="1"/>
  <c r="AC144" i="15" a="1"/>
  <c r="AC144" i="15" s="1"/>
  <c r="AI141" i="15" a="1"/>
  <c r="AI141" i="15" s="1"/>
  <c r="AH170" i="15" a="1"/>
  <c r="AH170" i="15" s="1"/>
  <c r="AF166" i="15" a="1"/>
  <c r="AF166" i="15" s="1"/>
  <c r="AR193" i="15" a="1"/>
  <c r="AR193" i="15" s="1"/>
  <c r="AQ193" i="15" a="1"/>
  <c r="AQ193" i="15" s="1"/>
  <c r="AJ192" i="15" a="1"/>
  <c r="AJ192" i="15" s="1"/>
  <c r="AE191" i="15" a="1"/>
  <c r="AE191" i="15" s="1"/>
  <c r="AH189" i="15" a="1"/>
  <c r="AH189" i="15" s="1"/>
  <c r="AT188" i="15" a="1"/>
  <c r="AT188" i="15" s="1"/>
  <c r="AN223" i="15" a="1"/>
  <c r="AN223" i="15" s="1"/>
  <c r="AU222" i="15"/>
  <c r="C98" i="14" s="1"/>
  <c r="AC222" i="15" a="1"/>
  <c r="AC222" i="15" s="1"/>
  <c r="AW219" i="15"/>
  <c r="AU219" i="15"/>
  <c r="E97" i="14" s="1"/>
  <c r="AK212" i="15" a="1"/>
  <c r="AK212" i="15" s="1"/>
  <c r="AQ211" i="15" a="1"/>
  <c r="AQ211" i="15" s="1"/>
  <c r="AW211" i="15"/>
  <c r="AK211" i="15" a="1"/>
  <c r="AK211" i="15" s="1"/>
  <c r="AA211" i="15" a="1"/>
  <c r="AA211" i="15" s="1"/>
  <c r="AP211" i="15" a="1"/>
  <c r="AP211" i="15" s="1"/>
  <c r="AF211" i="15" a="1"/>
  <c r="AF211" i="15" s="1"/>
  <c r="AG210" i="15" a="1"/>
  <c r="AG210" i="15" s="1"/>
  <c r="AI209" i="15" a="1"/>
  <c r="AI209" i="15" s="1"/>
  <c r="AP208" i="15" a="1"/>
  <c r="AP208" i="15" s="1"/>
  <c r="AO208" i="15" a="1"/>
  <c r="AO208" i="15" s="1"/>
  <c r="AS207" i="15" a="1"/>
  <c r="AS207" i="15" s="1"/>
  <c r="AC205" i="15" a="1"/>
  <c r="AC205" i="15" s="1"/>
  <c r="AE204" i="15" a="1"/>
  <c r="AE204" i="15" s="1"/>
  <c r="AF204" i="15" a="1"/>
  <c r="AF204" i="15" s="1"/>
  <c r="AQ204" i="15" a="1"/>
  <c r="AQ204" i="15" s="1"/>
  <c r="AS204" i="15" a="1"/>
  <c r="AS204" i="15" s="1"/>
  <c r="AR203" i="15" a="1"/>
  <c r="AR203" i="15" s="1"/>
  <c r="AI203" i="15" a="1"/>
  <c r="AI203" i="15" s="1"/>
  <c r="AN202" i="15" a="1"/>
  <c r="AN202" i="15" s="1"/>
  <c r="AO201" i="15" a="1"/>
  <c r="AO201" i="15" s="1"/>
  <c r="AP198" i="15" a="1"/>
  <c r="AP198" i="15" s="1"/>
  <c r="AG198" i="15" a="1"/>
  <c r="AG198" i="15" s="1"/>
  <c r="AJ249" i="15" a="1"/>
  <c r="AJ249" i="15" s="1"/>
  <c r="AO249" i="15" a="1"/>
  <c r="AO249" i="15" s="1"/>
  <c r="AE249" i="15" a="1"/>
  <c r="AE249" i="15" s="1"/>
  <c r="AL247" i="15" a="1"/>
  <c r="AL247" i="15" s="1"/>
  <c r="AS104" i="15" a="1"/>
  <c r="AS104" i="15" s="1"/>
  <c r="AH104" i="15" a="1"/>
  <c r="AH104" i="15" s="1"/>
  <c r="AI103" i="15" a="1"/>
  <c r="AI103" i="15" s="1"/>
  <c r="AN99" i="15" a="1"/>
  <c r="AN99" i="15" s="1"/>
  <c r="AN154" i="15" a="1"/>
  <c r="AN154" i="15" s="1"/>
  <c r="AV154" i="15" s="1"/>
  <c r="AB147" i="15" a="1"/>
  <c r="AB147" i="15" s="1"/>
  <c r="AA185" i="15" a="1"/>
  <c r="AA185" i="15" s="1"/>
  <c r="AN176" i="15" a="1"/>
  <c r="AN176" i="15" s="1"/>
  <c r="AS175" i="15" a="1"/>
  <c r="AS175" i="15" s="1"/>
  <c r="AN166" i="15" a="1"/>
  <c r="AN166" i="15" s="1"/>
  <c r="AE165" i="15" a="1"/>
  <c r="AE165" i="15" s="1"/>
  <c r="AG189" i="15" a="1"/>
  <c r="AG189" i="15" s="1"/>
  <c r="AK188" i="15" a="1"/>
  <c r="AK188" i="15" s="1"/>
  <c r="AG223" i="15" a="1"/>
  <c r="AG223" i="15" s="1"/>
  <c r="AM223" i="15" a="1"/>
  <c r="AM223" i="15" s="1"/>
  <c r="AI219" i="15" a="1"/>
  <c r="AI219" i="15" s="1"/>
  <c r="AQ218" i="15" a="1"/>
  <c r="AQ218" i="15" s="1"/>
  <c r="AF218" i="15" a="1"/>
  <c r="AF218" i="15" s="1"/>
  <c r="AN218" i="15" a="1"/>
  <c r="AN218" i="15" s="1"/>
  <c r="AW218" i="15"/>
  <c r="AQ217" i="15" a="1"/>
  <c r="AQ217" i="15" s="1"/>
  <c r="AF217" i="15" a="1"/>
  <c r="AF217" i="15" s="1"/>
  <c r="AE217" i="15" a="1"/>
  <c r="AE217" i="15" s="1"/>
  <c r="AA217" i="15" a="1"/>
  <c r="AA217" i="15" s="1"/>
  <c r="AK217" i="15" a="1"/>
  <c r="AK217" i="15" s="1"/>
  <c r="AR214" i="15" a="1"/>
  <c r="AR214" i="15" s="1"/>
  <c r="AF212" i="15" a="1"/>
  <c r="AF212" i="15" s="1"/>
  <c r="AN208" i="15" a="1"/>
  <c r="AN208" i="15" s="1"/>
  <c r="AR207" i="15" a="1"/>
  <c r="AR207" i="15" s="1"/>
  <c r="AC207" i="15" a="1"/>
  <c r="AC207" i="15" s="1"/>
  <c r="AM207" i="15" a="1"/>
  <c r="AM207" i="15" s="1"/>
  <c r="AK207" i="15" a="1"/>
  <c r="AK207" i="15" s="1"/>
  <c r="AU207" i="15"/>
  <c r="E90" i="14" s="1"/>
  <c r="AD206" i="15" a="1"/>
  <c r="AD206" i="15" s="1"/>
  <c r="AA205" i="15" a="1"/>
  <c r="AA205" i="15" s="1"/>
  <c r="AT200" i="15" a="1"/>
  <c r="AT200" i="15" s="1"/>
  <c r="AT196" i="15" a="1"/>
  <c r="AT196" i="15" s="1"/>
  <c r="AP245" i="15" a="1"/>
  <c r="AP245" i="15" s="1"/>
  <c r="AT201" i="15" a="1"/>
  <c r="AT201" i="15" s="1"/>
  <c r="AQ200" i="15" a="1"/>
  <c r="AQ200" i="15" s="1"/>
  <c r="AB200" i="15" a="1"/>
  <c r="AB200" i="15" s="1"/>
  <c r="AU200" i="15"/>
  <c r="G88" i="14" s="1"/>
  <c r="AC200" i="15" a="1"/>
  <c r="AC200" i="15" s="1"/>
  <c r="AW200" i="15"/>
  <c r="AJ198" i="15" a="1"/>
  <c r="AJ198" i="15" s="1"/>
  <c r="AD197" i="15" a="1"/>
  <c r="AD197" i="15" s="1"/>
  <c r="AJ197" i="15" a="1"/>
  <c r="AJ197" i="15" s="1"/>
  <c r="AH196" i="15" a="1"/>
  <c r="AH196" i="15" s="1"/>
  <c r="AK196" i="15" a="1"/>
  <c r="AK196" i="15" s="1"/>
  <c r="AL253" i="15" a="1"/>
  <c r="AL253" i="15" s="1"/>
  <c r="AT251" i="15" a="1"/>
  <c r="AT251" i="15" s="1"/>
  <c r="AD251" i="15" a="1"/>
  <c r="AD251" i="15" s="1"/>
  <c r="AI249" i="15" a="1"/>
  <c r="AI249" i="15" s="1"/>
  <c r="AS203" i="15" a="1"/>
  <c r="AS203" i="15" s="1"/>
  <c r="AD203" i="15" a="1"/>
  <c r="AD203" i="15" s="1"/>
  <c r="AJ203" i="15" a="1"/>
  <c r="AJ203" i="15" s="1"/>
  <c r="AS201" i="15" a="1"/>
  <c r="AS201" i="15" s="1"/>
  <c r="AQ201" i="15" a="1"/>
  <c r="AQ201" i="15" s="1"/>
  <c r="AK200" i="15" a="1"/>
  <c r="AK200" i="15" s="1"/>
  <c r="AO197" i="15" a="1"/>
  <c r="AO197" i="15" s="1"/>
  <c r="AS197" i="15" a="1"/>
  <c r="AS197" i="15" s="1"/>
  <c r="AR197" i="15" a="1"/>
  <c r="AR197" i="15" s="1"/>
  <c r="AC251" i="15" a="1"/>
  <c r="AC251" i="15" s="1"/>
  <c r="AH249" i="15" a="1"/>
  <c r="AH249" i="15" s="1"/>
  <c r="AJ248" i="15" a="1"/>
  <c r="AJ248" i="15" s="1"/>
  <c r="AF247" i="15" a="1"/>
  <c r="AF247" i="15" s="1"/>
  <c r="AB246" i="15" a="1"/>
  <c r="AB246" i="15" s="1"/>
  <c r="AF221" i="15" a="1"/>
  <c r="AF221" i="15" s="1"/>
  <c r="AC215" i="15" a="1"/>
  <c r="AC215" i="15" s="1"/>
  <c r="AE214" i="15" a="1"/>
  <c r="AE214" i="15" s="1"/>
  <c r="AB210" i="15" a="1"/>
  <c r="AB210" i="15" s="1"/>
  <c r="AK205" i="15" a="1"/>
  <c r="AK205" i="15" s="1"/>
  <c r="AK204" i="15" a="1"/>
  <c r="AK204" i="15" s="1"/>
  <c r="AE202" i="15" a="1"/>
  <c r="AE202" i="15" s="1"/>
  <c r="AM201" i="15" a="1"/>
  <c r="AM201" i="15" s="1"/>
  <c r="AG196" i="15" a="1"/>
  <c r="AG196" i="15" s="1"/>
  <c r="AK253" i="15" a="1"/>
  <c r="AK253" i="15" s="1"/>
  <c r="AO252" i="15" a="1"/>
  <c r="AO252" i="15" s="1"/>
  <c r="AT250" i="15" a="1"/>
  <c r="AT250" i="15" s="1"/>
  <c r="AD250" i="15" a="1"/>
  <c r="AD250" i="15" s="1"/>
  <c r="AG249" i="15" a="1"/>
  <c r="AG249" i="15" s="1"/>
  <c r="AQ246" i="15" a="1"/>
  <c r="AQ246" i="15" s="1"/>
  <c r="AA246" i="15" a="1"/>
  <c r="AA246" i="15" s="1"/>
  <c r="AE246" i="15" a="1"/>
  <c r="AE246" i="15" s="1"/>
  <c r="AW246" i="15"/>
  <c r="AL246" i="15" a="1"/>
  <c r="AL246" i="15" s="1"/>
  <c r="AM246" i="15" a="1"/>
  <c r="AM246" i="15" s="1"/>
  <c r="AF246" i="15" a="1"/>
  <c r="AF246" i="15" s="1"/>
  <c r="AH246" i="15" a="1"/>
  <c r="AH246" i="15" s="1"/>
  <c r="AT246" i="15" a="1"/>
  <c r="AT246" i="15" s="1"/>
  <c r="AU246" i="15"/>
  <c r="C108" i="14" s="1"/>
  <c r="AJ246" i="15" a="1"/>
  <c r="AJ246" i="15" s="1"/>
  <c r="AL244" i="15" a="1"/>
  <c r="AL244" i="15" s="1"/>
  <c r="AC203" i="15" a="1"/>
  <c r="AC203" i="15" s="1"/>
  <c r="AT202" i="15" a="1"/>
  <c r="AT202" i="15" s="1"/>
  <c r="AD202" i="15" a="1"/>
  <c r="AD202" i="15" s="1"/>
  <c r="AN200" i="15" a="1"/>
  <c r="AN200" i="15" s="1"/>
  <c r="AS198" i="15" a="1"/>
  <c r="AS198" i="15" s="1"/>
  <c r="AF198" i="15" a="1"/>
  <c r="AF198" i="15" s="1"/>
  <c r="AQ197" i="15" a="1"/>
  <c r="AQ197" i="15" s="1"/>
  <c r="AD195" i="15" a="1"/>
  <c r="AD195" i="15" s="1"/>
  <c r="AE194" i="15" a="1"/>
  <c r="AE194" i="15" s="1"/>
  <c r="AN252" i="15" a="1"/>
  <c r="AN252" i="15" s="1"/>
  <c r="AQ251" i="15" a="1"/>
  <c r="AQ251" i="15" s="1"/>
  <c r="AA251" i="15" a="1"/>
  <c r="AA251" i="15" s="1"/>
  <c r="AP251" i="15" a="1"/>
  <c r="AP251" i="15" s="1"/>
  <c r="AW251" i="15"/>
  <c r="AE251" i="15" a="1"/>
  <c r="AE251" i="15" s="1"/>
  <c r="AO251" i="15" a="1"/>
  <c r="AO251" i="15" s="1"/>
  <c r="AR251" i="15" a="1"/>
  <c r="AR251" i="15" s="1"/>
  <c r="AC250" i="15" a="1"/>
  <c r="AC250" i="15" s="1"/>
  <c r="AC249" i="15" a="1"/>
  <c r="AC249" i="15" s="1"/>
  <c r="AF249" i="15" a="1"/>
  <c r="AF249" i="15" s="1"/>
  <c r="AK245" i="15" a="1"/>
  <c r="AK245" i="15" s="1"/>
  <c r="AH244" i="15" a="1"/>
  <c r="AH244" i="15" s="1"/>
  <c r="AA215" i="15" a="1"/>
  <c r="AA215" i="15" s="1"/>
  <c r="AO213" i="15" a="1"/>
  <c r="AO213" i="15" s="1"/>
  <c r="AB213" i="15" a="1"/>
  <c r="AB213" i="15" s="1"/>
  <c r="AL211" i="15" a="1"/>
  <c r="AL211" i="15" s="1"/>
  <c r="AK208" i="15" a="1"/>
  <c r="AK208" i="15" s="1"/>
  <c r="AI204" i="15" a="1"/>
  <c r="AI204" i="15" s="1"/>
  <c r="AP203" i="15" a="1"/>
  <c r="AP203" i="15" s="1"/>
  <c r="AP201" i="15" a="1"/>
  <c r="AP201" i="15" s="1"/>
  <c r="AM197" i="15" a="1"/>
  <c r="AM197" i="15" s="1"/>
  <c r="AP197" i="15" a="1"/>
  <c r="AP197" i="15" s="1"/>
  <c r="AP195" i="15" a="1"/>
  <c r="AP195" i="15" s="1"/>
  <c r="AS251" i="15" a="1"/>
  <c r="AS251" i="15" s="1"/>
  <c r="AR250" i="15" a="1"/>
  <c r="AR250" i="15" s="1"/>
  <c r="AB250" i="15" a="1"/>
  <c r="AB250" i="15" s="1"/>
  <c r="AG244" i="15" a="1"/>
  <c r="AG244" i="15" s="1"/>
  <c r="AT235" i="15" a="1"/>
  <c r="AT235" i="15" s="1"/>
  <c r="AD235" i="15" a="1"/>
  <c r="AD235" i="15" s="1"/>
  <c r="AJ235" i="15" a="1"/>
  <c r="AJ235" i="15" s="1"/>
  <c r="AR235" i="15" a="1"/>
  <c r="AR235" i="15" s="1"/>
  <c r="AE235" i="15" a="1"/>
  <c r="AE235" i="15" s="1"/>
  <c r="AG235" i="15" a="1"/>
  <c r="AG235" i="15" s="1"/>
  <c r="AK192" i="15" a="1"/>
  <c r="AK192" i="15" s="1"/>
  <c r="AO191" i="15" a="1"/>
  <c r="AO191" i="15" s="1"/>
  <c r="AG190" i="15" a="1"/>
  <c r="AG190" i="15" s="1"/>
  <c r="AD189" i="15" a="1"/>
  <c r="AD189" i="15" s="1"/>
  <c r="AO188" i="15" a="1"/>
  <c r="AO188" i="15" s="1"/>
  <c r="AF222" i="15" a="1"/>
  <c r="AF222" i="15" s="1"/>
  <c r="AH215" i="15" a="1"/>
  <c r="AH215" i="15" s="1"/>
  <c r="AH214" i="15" a="1"/>
  <c r="AH214" i="15" s="1"/>
  <c r="AL212" i="15" a="1"/>
  <c r="AL212" i="15" s="1"/>
  <c r="AD209" i="15" a="1"/>
  <c r="AD209" i="15" s="1"/>
  <c r="AD204" i="15" a="1"/>
  <c r="AD204" i="15" s="1"/>
  <c r="AO203" i="15" a="1"/>
  <c r="AO203" i="15" s="1"/>
  <c r="AB203" i="15" a="1"/>
  <c r="AB203" i="15" s="1"/>
  <c r="AB202" i="15" a="1"/>
  <c r="AB202" i="15" s="1"/>
  <c r="AE198" i="15" a="1"/>
  <c r="AE198" i="15" s="1"/>
  <c r="AO195" i="15" a="1"/>
  <c r="AO195" i="15" s="1"/>
  <c r="AI253" i="15" a="1"/>
  <c r="AI253" i="15" s="1"/>
  <c r="AU250" i="15"/>
  <c r="C109" i="14" s="1"/>
  <c r="AQ250" i="15" a="1"/>
  <c r="AQ250" i="15" s="1"/>
  <c r="AA250" i="15" a="1"/>
  <c r="AA250" i="15" s="1"/>
  <c r="AW250" i="15"/>
  <c r="AN250" i="15" a="1"/>
  <c r="AN250" i="15" s="1"/>
  <c r="AE250" i="15" a="1"/>
  <c r="AE250" i="15" s="1"/>
  <c r="AF250" i="15" a="1"/>
  <c r="AF250" i="15" s="1"/>
  <c r="AH250" i="15" a="1"/>
  <c r="AH250" i="15" s="1"/>
  <c r="AJ250" i="15" a="1"/>
  <c r="AJ250" i="15" s="1"/>
  <c r="AR247" i="15" a="1"/>
  <c r="AR247" i="15" s="1"/>
  <c r="AB247" i="15" a="1"/>
  <c r="AB247" i="15" s="1"/>
  <c r="AT247" i="15" a="1"/>
  <c r="AT247" i="15" s="1"/>
  <c r="AJ247" i="15" a="1"/>
  <c r="AJ247" i="15" s="1"/>
  <c r="AW247" i="15"/>
  <c r="AM245" i="15" a="1"/>
  <c r="AM245" i="15" s="1"/>
  <c r="AE244" i="15" a="1"/>
  <c r="AE244" i="15" s="1"/>
  <c r="AN237" i="15" a="1"/>
  <c r="AN237" i="15" s="1"/>
  <c r="AN251" i="15" a="1"/>
  <c r="AN251" i="15" s="1"/>
  <c r="AD248" i="15" a="1"/>
  <c r="AD248" i="15" s="1"/>
  <c r="AS187" i="15" a="1"/>
  <c r="AS187" i="15" s="1"/>
  <c r="AA187" i="15" a="1"/>
  <c r="AA187" i="15" s="1"/>
  <c r="AM182" i="15" a="1"/>
  <c r="AM182" i="15" s="1"/>
  <c r="AW176" i="15"/>
  <c r="AH159" i="15" a="1"/>
  <c r="AH159" i="15" s="1"/>
  <c r="AF193" i="15" a="1"/>
  <c r="AF193" i="15" s="1"/>
  <c r="AI189" i="15" a="1"/>
  <c r="AI189" i="15" s="1"/>
  <c r="AW221" i="15"/>
  <c r="AN220" i="15" a="1"/>
  <c r="AN220" i="15" s="1"/>
  <c r="AB209" i="15" a="1"/>
  <c r="AB209" i="15" s="1"/>
  <c r="AN207" i="15" a="1"/>
  <c r="AN207" i="15" s="1"/>
  <c r="AB205" i="15" a="1"/>
  <c r="AB205" i="15" s="1"/>
  <c r="AF200" i="15" a="1"/>
  <c r="AF200" i="15" s="1"/>
  <c r="AJ200" i="15" a="1"/>
  <c r="AJ200" i="15" s="1"/>
  <c r="AJ252" i="15" a="1"/>
  <c r="AJ252" i="15" s="1"/>
  <c r="AM251" i="15" a="1"/>
  <c r="AM251" i="15" s="1"/>
  <c r="AO250" i="15" a="1"/>
  <c r="AO250" i="15" s="1"/>
  <c r="AR249" i="15" a="1"/>
  <c r="AR249" i="15" s="1"/>
  <c r="AT249" i="15" a="1"/>
  <c r="AT249" i="15" s="1"/>
  <c r="AJ245" i="15" a="1"/>
  <c r="AJ245" i="15" s="1"/>
  <c r="AN244" i="15" a="1"/>
  <c r="AN244" i="15" s="1"/>
  <c r="AF242" i="15" a="1"/>
  <c r="AF242" i="15" s="1"/>
  <c r="AW242" i="15"/>
  <c r="AH242" i="15" a="1"/>
  <c r="AH242" i="15" s="1"/>
  <c r="AM242" i="15" a="1"/>
  <c r="AM242" i="15" s="1"/>
  <c r="AS196" i="15" a="1"/>
  <c r="AS196" i="15" s="1"/>
  <c r="AC196" i="15" a="1"/>
  <c r="AC196" i="15" s="1"/>
  <c r="AA194" i="15" a="1"/>
  <c r="AA194" i="15" s="1"/>
  <c r="AP194" i="15" a="1"/>
  <c r="AP194" i="15" s="1"/>
  <c r="AT194" i="15" a="1"/>
  <c r="AT194" i="15" s="1"/>
  <c r="AU194" i="15"/>
  <c r="C87" i="14" s="1"/>
  <c r="AW194" i="15"/>
  <c r="AD194" i="15" a="1"/>
  <c r="AD194" i="15" s="1"/>
  <c r="AI252" i="15" a="1"/>
  <c r="AI252" i="15" s="1"/>
  <c r="AF201" i="15" a="1"/>
  <c r="AF201" i="15" s="1"/>
  <c r="AE200" i="15" a="1"/>
  <c r="AE200" i="15" s="1"/>
  <c r="AG199" i="15" a="1"/>
  <c r="AG199" i="15" s="1"/>
  <c r="AW198" i="15"/>
  <c r="AU198" i="15"/>
  <c r="C88" i="14" s="1"/>
  <c r="AC198" i="15" a="1"/>
  <c r="AC198" i="15" s="1"/>
  <c r="AM198" i="15" a="1"/>
  <c r="AM198" i="15" s="1"/>
  <c r="AF197" i="15" a="1"/>
  <c r="AF197" i="15" s="1"/>
  <c r="AU196" i="15"/>
  <c r="G87" i="14" s="1"/>
  <c r="AE252" i="15" a="1"/>
  <c r="AE252" i="15" s="1"/>
  <c r="AH252" i="15" a="1"/>
  <c r="AH252" i="15" s="1"/>
  <c r="AK251" i="15" a="1"/>
  <c r="AK251" i="15" s="1"/>
  <c r="AP249" i="15" a="1"/>
  <c r="AP249" i="15" s="1"/>
  <c r="AQ248" i="15" a="1"/>
  <c r="AQ248" i="15" s="1"/>
  <c r="AA248" i="15" a="1"/>
  <c r="AA248" i="15" s="1"/>
  <c r="AB248" i="15" a="1"/>
  <c r="AB248" i="15" s="1"/>
  <c r="AF248" i="15" a="1"/>
  <c r="AF248" i="15" s="1"/>
  <c r="AK248" i="15" a="1"/>
  <c r="AK248" i="15" s="1"/>
  <c r="AU248" i="15"/>
  <c r="G108" i="14" s="1"/>
  <c r="AW248" i="15"/>
  <c r="AC248" i="15" a="1"/>
  <c r="AC248" i="15" s="1"/>
  <c r="AM248" i="15" a="1"/>
  <c r="AM248" i="15" s="1"/>
  <c r="AN248" i="15" a="1"/>
  <c r="AN248" i="15" s="1"/>
  <c r="AE248" i="15" a="1"/>
  <c r="AE248" i="15" s="1"/>
  <c r="AS248" i="15" a="1"/>
  <c r="AS248" i="15" s="1"/>
  <c r="AN247" i="15" a="1"/>
  <c r="AN247" i="15" s="1"/>
  <c r="AQ212" i="15" a="1"/>
  <c r="AQ212" i="15" s="1"/>
  <c r="AW212" i="15"/>
  <c r="AO212" i="15" a="1"/>
  <c r="AO212" i="15" s="1"/>
  <c r="AP206" i="15" a="1"/>
  <c r="AP206" i="15" s="1"/>
  <c r="AQ203" i="15" a="1"/>
  <c r="AQ203" i="15" s="1"/>
  <c r="AT203" i="15" a="1"/>
  <c r="AT203" i="15" s="1"/>
  <c r="AU201" i="15"/>
  <c r="I88" i="14" s="1"/>
  <c r="AR200" i="15" a="1"/>
  <c r="AR200" i="15" s="1"/>
  <c r="AL198" i="15" a="1"/>
  <c r="AL198" i="15" s="1"/>
  <c r="AP196" i="15" a="1"/>
  <c r="AP196" i="15" s="1"/>
  <c r="AU253" i="15"/>
  <c r="I109" i="14" s="1"/>
  <c r="AD253" i="15" a="1"/>
  <c r="AD253" i="15" s="1"/>
  <c r="AG252" i="15" a="1"/>
  <c r="AG252" i="15" s="1"/>
  <c r="AU252" i="15"/>
  <c r="G109" i="14" s="1"/>
  <c r="AD252" i="15" a="1"/>
  <c r="AD252" i="15" s="1"/>
  <c r="AJ251" i="15" a="1"/>
  <c r="AJ251" i="15" s="1"/>
  <c r="AL250" i="15" a="1"/>
  <c r="AL250" i="15" s="1"/>
  <c r="AP248" i="15" a="1"/>
  <c r="AP248" i="15" s="1"/>
  <c r="AU243" i="15"/>
  <c r="E107" i="14" s="1"/>
  <c r="AH240" i="15" a="1"/>
  <c r="AH240" i="15" s="1"/>
  <c r="AI238" i="15" a="1"/>
  <c r="AI238" i="15" s="1"/>
  <c r="AN238" i="15" a="1"/>
  <c r="AN238" i="15" s="1"/>
  <c r="AS238" i="15" a="1"/>
  <c r="AS238" i="15" s="1"/>
  <c r="AC238" i="15" a="1"/>
  <c r="AC238" i="15" s="1"/>
  <c r="AC216" i="15" a="1"/>
  <c r="AC216" i="15" s="1"/>
  <c r="AE215" i="15" a="1"/>
  <c r="AE215" i="15" s="1"/>
  <c r="AJ215" i="15" a="1"/>
  <c r="AJ215" i="15" s="1"/>
  <c r="AN213" i="15" a="1"/>
  <c r="AN213" i="15" s="1"/>
  <c r="AS212" i="15" a="1"/>
  <c r="AS212" i="15" s="1"/>
  <c r="AE211" i="15" a="1"/>
  <c r="AE211" i="15" s="1"/>
  <c r="AR204" i="15" a="1"/>
  <c r="AR204" i="15" s="1"/>
  <c r="AK203" i="15" a="1"/>
  <c r="AK203" i="15" s="1"/>
  <c r="AL202" i="15" a="1"/>
  <c r="AL202" i="15" s="1"/>
  <c r="AI201" i="15" a="1"/>
  <c r="AI201" i="15" s="1"/>
  <c r="AE199" i="15" a="1"/>
  <c r="AE199" i="15" s="1"/>
  <c r="AK198" i="15" a="1"/>
  <c r="AK198" i="15" s="1"/>
  <c r="AO198" i="15" a="1"/>
  <c r="AO198" i="15" s="1"/>
  <c r="AW197" i="15"/>
  <c r="AI195" i="15" a="1"/>
  <c r="AI195" i="15" s="1"/>
  <c r="AO194" i="15" a="1"/>
  <c r="AO194" i="15" s="1"/>
  <c r="AN194" i="15" a="1"/>
  <c r="AN194" i="15" s="1"/>
  <c r="AS253" i="15" a="1"/>
  <c r="AS253" i="15" s="1"/>
  <c r="AC253" i="15" a="1"/>
  <c r="AC253" i="15" s="1"/>
  <c r="AK250" i="15" a="1"/>
  <c r="AK250" i="15" s="1"/>
  <c r="AN249" i="15" a="1"/>
  <c r="AN249" i="15" s="1"/>
  <c r="AK246" i="15" a="1"/>
  <c r="AK246" i="15" s="1"/>
  <c r="AS245" i="15" a="1"/>
  <c r="AS245" i="15" s="1"/>
  <c r="AC245" i="15" a="1"/>
  <c r="AC245" i="15" s="1"/>
  <c r="AF245" i="15" a="1"/>
  <c r="AF245" i="15" s="1"/>
  <c r="AH245" i="15" a="1"/>
  <c r="AH245" i="15" s="1"/>
  <c r="AT245" i="15" a="1"/>
  <c r="AT245" i="15" s="1"/>
  <c r="AW245" i="15"/>
  <c r="AO244" i="15" a="1"/>
  <c r="AO244" i="15" s="1"/>
  <c r="AJ243" i="15" a="1"/>
  <c r="AJ243" i="15" s="1"/>
  <c r="AF219" i="15" a="1"/>
  <c r="AF219" i="15" s="1"/>
  <c r="AN215" i="15" a="1"/>
  <c r="AN215" i="15" s="1"/>
  <c r="AA214" i="15" a="1"/>
  <c r="AA214" i="15" s="1"/>
  <c r="AI207" i="15" a="1"/>
  <c r="AI207" i="15" s="1"/>
  <c r="AN206" i="15" a="1"/>
  <c r="AN206" i="15" s="1"/>
  <c r="AU205" i="15"/>
  <c r="I89" i="14" s="1"/>
  <c r="AF205" i="15" a="1"/>
  <c r="AF205" i="15" s="1"/>
  <c r="AO205" i="15" a="1"/>
  <c r="AO205" i="15" s="1"/>
  <c r="AL204" i="15" a="1"/>
  <c r="AL204" i="15" s="1"/>
  <c r="AW204" i="15"/>
  <c r="AR201" i="15" a="1"/>
  <c r="AR201" i="15" s="1"/>
  <c r="AA200" i="15" a="1"/>
  <c r="AA200" i="15" s="1"/>
  <c r="AN198" i="15" a="1"/>
  <c r="AN198" i="15" s="1"/>
  <c r="AC197" i="15" a="1"/>
  <c r="AC197" i="15" s="1"/>
  <c r="AH197" i="15" a="1"/>
  <c r="AH197" i="15" s="1"/>
  <c r="AO196" i="15" a="1"/>
  <c r="AO196" i="15" s="1"/>
  <c r="AH195" i="15" a="1"/>
  <c r="AH195" i="15" s="1"/>
  <c r="AM194" i="15" a="1"/>
  <c r="AM194" i="15" s="1"/>
  <c r="AR253" i="15" a="1"/>
  <c r="AR253" i="15" s="1"/>
  <c r="AW253" i="15"/>
  <c r="AN253" i="15" a="1"/>
  <c r="AN253" i="15" s="1"/>
  <c r="AE253" i="15" a="1"/>
  <c r="AE253" i="15" s="1"/>
  <c r="AO253" i="15" a="1"/>
  <c r="AO253" i="15" s="1"/>
  <c r="AG253" i="15" a="1"/>
  <c r="AG253" i="15" s="1"/>
  <c r="AC252" i="15" a="1"/>
  <c r="AC252" i="15" s="1"/>
  <c r="AH251" i="15" a="1"/>
  <c r="AH251" i="15" s="1"/>
  <c r="AM249" i="15" a="1"/>
  <c r="AM249" i="15" s="1"/>
  <c r="AG246" i="15" a="1"/>
  <c r="AG246" i="15" s="1"/>
  <c r="AB245" i="15" a="1"/>
  <c r="AB245" i="15" s="1"/>
  <c r="AP243" i="15" a="1"/>
  <c r="AP243" i="15" s="1"/>
  <c r="AI243" i="15" a="1"/>
  <c r="AI243" i="15" s="1"/>
  <c r="AL243" i="15" a="1"/>
  <c r="AL243" i="15" s="1"/>
  <c r="AD243" i="15" a="1"/>
  <c r="AD243" i="15" s="1"/>
  <c r="AE243" i="15" a="1"/>
  <c r="AE243" i="15" s="1"/>
  <c r="AT243" i="15" a="1"/>
  <c r="AT243" i="15" s="1"/>
  <c r="AJ202" i="15" a="1"/>
  <c r="AJ202" i="15" s="1"/>
  <c r="AO200" i="15" a="1"/>
  <c r="AO200" i="15" s="1"/>
  <c r="AD200" i="15" a="1"/>
  <c r="AD200" i="15" s="1"/>
  <c r="AI198" i="15" a="1"/>
  <c r="AI198" i="15" s="1"/>
  <c r="AN196" i="15" a="1"/>
  <c r="AN196" i="15" s="1"/>
  <c r="AG195" i="15" a="1"/>
  <c r="AG195" i="15" s="1"/>
  <c r="AK194" i="15" a="1"/>
  <c r="AK194" i="15" s="1"/>
  <c r="AR248" i="15" a="1"/>
  <c r="AR248" i="15" s="1"/>
  <c r="AH243" i="15" a="1"/>
  <c r="AH243" i="15" s="1"/>
  <c r="AW243" i="15"/>
  <c r="AG238" i="15" a="1"/>
  <c r="AG238" i="15" s="1"/>
  <c r="AO248" i="15" a="1"/>
  <c r="AO248" i="15" s="1"/>
  <c r="AQ247" i="15" a="1"/>
  <c r="AQ247" i="15" s="1"/>
  <c r="AA247" i="15" a="1"/>
  <c r="AA247" i="15" s="1"/>
  <c r="AO247" i="15" a="1"/>
  <c r="AO247" i="15" s="1"/>
  <c r="AU247" i="15"/>
  <c r="E108" i="14" s="1"/>
  <c r="AT244" i="15" a="1"/>
  <c r="AT244" i="15" s="1"/>
  <c r="AJ241" i="15" a="1"/>
  <c r="AJ241" i="15" s="1"/>
  <c r="AF239" i="15" a="1"/>
  <c r="AF239" i="15" s="1"/>
  <c r="AJ232" i="15" a="1"/>
  <c r="AJ232" i="15" s="1"/>
  <c r="AO246" i="15" a="1"/>
  <c r="AO246" i="15" s="1"/>
  <c r="AF244" i="15" a="1"/>
  <c r="AF244" i="15" s="1"/>
  <c r="AK244" i="15" a="1"/>
  <c r="AK244" i="15" s="1"/>
  <c r="AR242" i="15" a="1"/>
  <c r="AR242" i="15" s="1"/>
  <c r="AP242" i="15" a="1"/>
  <c r="AP242" i="15" s="1"/>
  <c r="AB242" i="15" a="1"/>
  <c r="AB242" i="15" s="1"/>
  <c r="AD242" i="15" a="1"/>
  <c r="AD242" i="15" s="1"/>
  <c r="AR240" i="15" a="1"/>
  <c r="AR240" i="15" s="1"/>
  <c r="AE240" i="15" a="1"/>
  <c r="AE240" i="15" s="1"/>
  <c r="AJ240" i="15" a="1"/>
  <c r="AJ240" i="15" s="1"/>
  <c r="AI232" i="15" a="1"/>
  <c r="AI232" i="15" s="1"/>
  <c r="AM254" i="15" a="1"/>
  <c r="AM254" i="15" s="1"/>
  <c r="AU254" i="15"/>
  <c r="C110" i="14" s="1"/>
  <c r="AW254" i="15"/>
  <c r="AL254" i="15" a="1"/>
  <c r="AL254" i="15" s="1"/>
  <c r="AR254" i="15" a="1"/>
  <c r="AR254" i="15" s="1"/>
  <c r="AI254" i="15" a="1"/>
  <c r="AI254" i="15" s="1"/>
  <c r="AA254" i="15" a="1"/>
  <c r="AA254" i="15" s="1"/>
  <c r="AB254" i="15" a="1"/>
  <c r="AB254" i="15" s="1"/>
  <c r="AH254" i="15" a="1"/>
  <c r="AH254" i="15" s="1"/>
  <c r="AJ254" i="15" a="1"/>
  <c r="AJ254" i="15" s="1"/>
  <c r="AP254" i="15" a="1"/>
  <c r="AP254" i="15" s="1"/>
  <c r="AO254" i="15" a="1"/>
  <c r="AO254" i="15" s="1"/>
  <c r="AN246" i="15" a="1"/>
  <c r="AN246" i="15" s="1"/>
  <c r="AL245" i="15" a="1"/>
  <c r="AL245" i="15" s="1"/>
  <c r="AE241" i="15" a="1"/>
  <c r="AE241" i="15" s="1"/>
  <c r="AI241" i="15" a="1"/>
  <c r="AI241" i="15" s="1"/>
  <c r="AF238" i="15" a="1"/>
  <c r="AF238" i="15" s="1"/>
  <c r="AH237" i="15" a="1"/>
  <c r="AH237" i="15" s="1"/>
  <c r="AI236" i="15" a="1"/>
  <c r="AI236" i="15" s="1"/>
  <c r="AP253" i="15" a="1"/>
  <c r="AP253" i="15" s="1"/>
  <c r="AW249" i="15"/>
  <c r="AL249" i="15" a="1"/>
  <c r="AL249" i="15" s="1"/>
  <c r="AB249" i="15" a="1"/>
  <c r="AB249" i="15" s="1"/>
  <c r="AS247" i="15" a="1"/>
  <c r="AS247" i="15" s="1"/>
  <c r="AP244" i="15" a="1"/>
  <c r="AP244" i="15" s="1"/>
  <c r="AO242" i="15" a="1"/>
  <c r="AO242" i="15" s="1"/>
  <c r="AL240" i="15" a="1"/>
  <c r="AL240" i="15" s="1"/>
  <c r="AS239" i="15" a="1"/>
  <c r="AS239" i="15" s="1"/>
  <c r="AS235" i="15" a="1"/>
  <c r="AS235" i="15" s="1"/>
  <c r="AA235" i="15" a="1"/>
  <c r="AA235" i="15" s="1"/>
  <c r="AW235" i="15"/>
  <c r="AF235" i="15" a="1"/>
  <c r="AF235" i="15" s="1"/>
  <c r="AU235" i="15"/>
  <c r="E101" i="14" s="1"/>
  <c r="AK235" i="15" a="1"/>
  <c r="AK235" i="15" s="1"/>
  <c r="AL235" i="15" a="1"/>
  <c r="AL235" i="15" s="1"/>
  <c r="AN235" i="15" a="1"/>
  <c r="AN235" i="15" s="1"/>
  <c r="AC235" i="15" a="1"/>
  <c r="AC235" i="15" s="1"/>
  <c r="AW233" i="15"/>
  <c r="AB201" i="15" a="1"/>
  <c r="AB201" i="15" s="1"/>
  <c r="AI197" i="15" a="1"/>
  <c r="AI197" i="15" s="1"/>
  <c r="AR195" i="15" a="1"/>
  <c r="AR195" i="15" s="1"/>
  <c r="AW252" i="15"/>
  <c r="AL252" i="15" a="1"/>
  <c r="AL252" i="15" s="1"/>
  <c r="AT252" i="15" a="1"/>
  <c r="AT252" i="15" s="1"/>
  <c r="AN242" i="15" a="1"/>
  <c r="AN242" i="15" s="1"/>
  <c r="AU241" i="15"/>
  <c r="I102" i="14" s="1"/>
  <c r="AB241" i="15" a="1"/>
  <c r="AB241" i="15" s="1"/>
  <c r="AF241" i="15" a="1"/>
  <c r="AF241" i="15" s="1"/>
  <c r="AR239" i="15" a="1"/>
  <c r="AR239" i="15" s="1"/>
  <c r="AQ239" i="15" a="1"/>
  <c r="AQ239" i="15" s="1"/>
  <c r="AA239" i="15" a="1"/>
  <c r="AA239" i="15" s="1"/>
  <c r="AU239" i="15"/>
  <c r="E102" i="14" s="1"/>
  <c r="AE239" i="15" a="1"/>
  <c r="AE239" i="15" s="1"/>
  <c r="AG239" i="15" a="1"/>
  <c r="AG239" i="15" s="1"/>
  <c r="AW239" i="15"/>
  <c r="AJ239" i="15" a="1"/>
  <c r="AJ239" i="15" s="1"/>
  <c r="AT236" i="15" a="1"/>
  <c r="AT236" i="15" s="1"/>
  <c r="AO234" i="15" a="1"/>
  <c r="AO234" i="15" s="1"/>
  <c r="AA201" i="15" a="1"/>
  <c r="AA201" i="15" s="1"/>
  <c r="AU197" i="15"/>
  <c r="I87" i="14" s="1"/>
  <c r="AD196" i="15" a="1"/>
  <c r="AD196" i="15" s="1"/>
  <c r="AQ195" i="15" a="1"/>
  <c r="AQ195" i="15" s="1"/>
  <c r="AI194" i="15" a="1"/>
  <c r="AI194" i="15" s="1"/>
  <c r="AI251" i="15" a="1"/>
  <c r="AI251" i="15" s="1"/>
  <c r="AM250" i="15" a="1"/>
  <c r="AM250" i="15" s="1"/>
  <c r="AU249" i="15"/>
  <c r="I108" i="14" s="1"/>
  <c r="AI248" i="15" a="1"/>
  <c r="AI248" i="15" s="1"/>
  <c r="AE247" i="15" a="1"/>
  <c r="AE247" i="15" s="1"/>
  <c r="AK247" i="15" a="1"/>
  <c r="AK247" i="15" s="1"/>
  <c r="AC244" i="15" a="1"/>
  <c r="AC244" i="15" s="1"/>
  <c r="AR243" i="15" a="1"/>
  <c r="AR243" i="15" s="1"/>
  <c r="AB243" i="15" a="1"/>
  <c r="AB243" i="15" s="1"/>
  <c r="AG243" i="15" a="1"/>
  <c r="AG243" i="15" s="1"/>
  <c r="AC243" i="15" a="1"/>
  <c r="AC243" i="15" s="1"/>
  <c r="AJ242" i="15" a="1"/>
  <c r="AJ242" i="15" s="1"/>
  <c r="AK240" i="15" a="1"/>
  <c r="AK240" i="15" s="1"/>
  <c r="AM240" i="15" a="1"/>
  <c r="AM240" i="15" s="1"/>
  <c r="AP239" i="15" a="1"/>
  <c r="AP239" i="15" s="1"/>
  <c r="AC237" i="15" a="1"/>
  <c r="AC237" i="15" s="1"/>
  <c r="AO237" i="15" a="1"/>
  <c r="AO237" i="15" s="1"/>
  <c r="AD237" i="15" a="1"/>
  <c r="AD237" i="15" s="1"/>
  <c r="AF237" i="15" a="1"/>
  <c r="AF237" i="15" s="1"/>
  <c r="AU237" i="15"/>
  <c r="I101" i="14" s="1"/>
  <c r="AW237" i="15"/>
  <c r="AC236" i="15" a="1"/>
  <c r="AC236" i="15" s="1"/>
  <c r="AQ233" i="15" a="1"/>
  <c r="AQ233" i="15" s="1"/>
  <c r="AO232" i="15" a="1"/>
  <c r="AO232" i="15" s="1"/>
  <c r="AM253" i="15" a="1"/>
  <c r="AM253" i="15" s="1"/>
  <c r="AB252" i="15" a="1"/>
  <c r="AB252" i="15" s="1"/>
  <c r="AH248" i="15" a="1"/>
  <c r="AH248" i="15" s="1"/>
  <c r="AG245" i="15" a="1"/>
  <c r="AG245" i="15" s="1"/>
  <c r="AN243" i="15" a="1"/>
  <c r="AN243" i="15" s="1"/>
  <c r="AD241" i="15" a="1"/>
  <c r="AD241" i="15" s="1"/>
  <c r="AQ238" i="15" a="1"/>
  <c r="AQ238" i="15" s="1"/>
  <c r="AA238" i="15" a="1"/>
  <c r="AA238" i="15" s="1"/>
  <c r="AT238" i="15" a="1"/>
  <c r="AT238" i="15" s="1"/>
  <c r="AD238" i="15" a="1"/>
  <c r="AD238" i="15" s="1"/>
  <c r="AE238" i="15" a="1"/>
  <c r="AE238" i="15" s="1"/>
  <c r="AU238" i="15"/>
  <c r="C102" i="14" s="1"/>
  <c r="AH238" i="15" a="1"/>
  <c r="AH238" i="15" s="1"/>
  <c r="AW238" i="15"/>
  <c r="AB236" i="15" a="1"/>
  <c r="AB236" i="15" s="1"/>
  <c r="AP235" i="15" a="1"/>
  <c r="AP235" i="15" s="1"/>
  <c r="AS234" i="15" a="1"/>
  <c r="AS234" i="15" s="1"/>
  <c r="AO233" i="15" a="1"/>
  <c r="AO233" i="15" s="1"/>
  <c r="AW203" i="15"/>
  <c r="AH200" i="15" a="1"/>
  <c r="AH200" i="15" s="1"/>
  <c r="AO199" i="15" a="1"/>
  <c r="AO199" i="15" s="1"/>
  <c r="AW196" i="15"/>
  <c r="AG194" i="15" a="1"/>
  <c r="AG194" i="15" s="1"/>
  <c r="AQ252" i="15" a="1"/>
  <c r="AQ252" i="15" s="1"/>
  <c r="AA252" i="15" a="1"/>
  <c r="AA252" i="15" s="1"/>
  <c r="AG251" i="15" a="1"/>
  <c r="AG251" i="15" s="1"/>
  <c r="AQ249" i="15" a="1"/>
  <c r="AQ249" i="15" s="1"/>
  <c r="AA249" i="15" a="1"/>
  <c r="AA249" i="15" s="1"/>
  <c r="AS249" i="15" a="1"/>
  <c r="AS249" i="15" s="1"/>
  <c r="AP247" i="15" a="1"/>
  <c r="AP247" i="15" s="1"/>
  <c r="AD247" i="15" a="1"/>
  <c r="AD247" i="15" s="1"/>
  <c r="AI247" i="15" a="1"/>
  <c r="AI247" i="15" s="1"/>
  <c r="AD244" i="15" a="1"/>
  <c r="AD244" i="15" s="1"/>
  <c r="AK242" i="15" a="1"/>
  <c r="AK242" i="15" s="1"/>
  <c r="AS241" i="15" a="1"/>
  <c r="AS241" i="15" s="1"/>
  <c r="AC241" i="15" a="1"/>
  <c r="AC241" i="15" s="1"/>
  <c r="AP238" i="15" a="1"/>
  <c r="AP238" i="15" s="1"/>
  <c r="AQ236" i="15" a="1"/>
  <c r="AQ236" i="15" s="1"/>
  <c r="AL236" i="15" a="1"/>
  <c r="AL236" i="15" s="1"/>
  <c r="AW236" i="15"/>
  <c r="AJ236" i="15" a="1"/>
  <c r="AJ236" i="15" s="1"/>
  <c r="AA236" i="15" a="1"/>
  <c r="AA236" i="15" s="1"/>
  <c r="AH236" i="15" a="1"/>
  <c r="AH236" i="15" s="1"/>
  <c r="AU236" i="15"/>
  <c r="G101" i="14" s="1"/>
  <c r="AS244" i="15" a="1"/>
  <c r="AS244" i="15" s="1"/>
  <c r="AR244" i="15" a="1"/>
  <c r="AR244" i="15" s="1"/>
  <c r="AJ244" i="15" a="1"/>
  <c r="AJ244" i="15" s="1"/>
  <c r="AM241" i="15" a="1"/>
  <c r="AM241" i="15" s="1"/>
  <c r="AN239" i="15" a="1"/>
  <c r="AN239" i="15" s="1"/>
  <c r="AM239" i="15" a="1"/>
  <c r="AM239" i="15" s="1"/>
  <c r="AO238" i="15" a="1"/>
  <c r="AO238" i="15" s="1"/>
  <c r="AP236" i="15" a="1"/>
  <c r="AP236" i="15" s="1"/>
  <c r="AK233" i="15" a="1"/>
  <c r="AK233" i="15" s="1"/>
  <c r="AG229" i="15" a="1"/>
  <c r="AG229" i="15" s="1"/>
  <c r="AB229" i="15" a="1"/>
  <c r="AB229" i="15" s="1"/>
  <c r="AC247" i="15" a="1"/>
  <c r="AC247" i="15" s="1"/>
  <c r="AG247" i="15" a="1"/>
  <c r="AG247" i="15" s="1"/>
  <c r="AD245" i="15" a="1"/>
  <c r="AD245" i="15" s="1"/>
  <c r="AU242" i="15"/>
  <c r="C107" i="14" s="1"/>
  <c r="AO241" i="15" a="1"/>
  <c r="AO241" i="15" s="1"/>
  <c r="AL239" i="15" a="1"/>
  <c r="AL239" i="15" s="1"/>
  <c r="AS237" i="15" a="1"/>
  <c r="AS237" i="15" s="1"/>
  <c r="AQ231" i="15" a="1"/>
  <c r="AQ231" i="15" s="1"/>
  <c r="AC229" i="15" a="1"/>
  <c r="AC229" i="15" s="1"/>
  <c r="AM295" i="15" a="1"/>
  <c r="AM295" i="15" s="1"/>
  <c r="AG295" i="15" a="1"/>
  <c r="AG295" i="15" s="1"/>
  <c r="AI295" i="15" a="1"/>
  <c r="AI295" i="15" s="1"/>
  <c r="AW295" i="15"/>
  <c r="AI234" i="15" a="1"/>
  <c r="AI234" i="15" s="1"/>
  <c r="AP234" i="15" a="1"/>
  <c r="AP234" i="15" s="1"/>
  <c r="AC234" i="15" a="1"/>
  <c r="AC234" i="15" s="1"/>
  <c r="AQ234" i="15" a="1"/>
  <c r="AQ234" i="15" s="1"/>
  <c r="AB196" i="15" a="1"/>
  <c r="AB196" i="15" s="1"/>
  <c r="AM247" i="15" a="1"/>
  <c r="AM247" i="15" s="1"/>
  <c r="AD246" i="15" a="1"/>
  <c r="AD246" i="15" s="1"/>
  <c r="AR245" i="15" a="1"/>
  <c r="AR245" i="15" s="1"/>
  <c r="AT242" i="15" a="1"/>
  <c r="AT242" i="15" s="1"/>
  <c r="AC242" i="15" a="1"/>
  <c r="AC242" i="15" s="1"/>
  <c r="AG242" i="15" a="1"/>
  <c r="AG242" i="15" s="1"/>
  <c r="AG240" i="15" a="1"/>
  <c r="AG240" i="15" s="1"/>
  <c r="AH239" i="15" a="1"/>
  <c r="AH239" i="15" s="1"/>
  <c r="AM236" i="15" a="1"/>
  <c r="AM236" i="15" s="1"/>
  <c r="AO235" i="15" a="1"/>
  <c r="AO235" i="15" s="1"/>
  <c r="AJ231" i="15" a="1"/>
  <c r="AJ231" i="15" s="1"/>
  <c r="AF203" i="15" a="1"/>
  <c r="AF203" i="15" s="1"/>
  <c r="AC202" i="15" a="1"/>
  <c r="AC202" i="15" s="1"/>
  <c r="AE201" i="15" a="1"/>
  <c r="AE201" i="15" s="1"/>
  <c r="AJ201" i="15" a="1"/>
  <c r="AJ201" i="15" s="1"/>
  <c r="AQ245" i="15" a="1"/>
  <c r="AQ245" i="15" s="1"/>
  <c r="AA245" i="15" a="1"/>
  <c r="AA245" i="15" s="1"/>
  <c r="AU245" i="15"/>
  <c r="I107" i="14" s="1"/>
  <c r="AE245" i="15" a="1"/>
  <c r="AE245" i="15" s="1"/>
  <c r="AK243" i="15" a="1"/>
  <c r="AK243" i="15" s="1"/>
  <c r="AB240" i="15" a="1"/>
  <c r="AB240" i="15" s="1"/>
  <c r="AF240" i="15" a="1"/>
  <c r="AF240" i="15" s="1"/>
  <c r="AL238" i="15" a="1"/>
  <c r="AL238" i="15" s="1"/>
  <c r="AK238" i="15" a="1"/>
  <c r="AK238" i="15" s="1"/>
  <c r="AF234" i="15" a="1"/>
  <c r="AF234" i="15" s="1"/>
  <c r="AS233" i="15" a="1"/>
  <c r="AS233" i="15" s="1"/>
  <c r="AC233" i="15" a="1"/>
  <c r="AC233" i="15" s="1"/>
  <c r="AR233" i="15" a="1"/>
  <c r="AR233" i="15" s="1"/>
  <c r="AB233" i="15" a="1"/>
  <c r="AB233" i="15" s="1"/>
  <c r="AE233" i="15" a="1"/>
  <c r="AE233" i="15" s="1"/>
  <c r="AH233" i="15" a="1"/>
  <c r="AH233" i="15" s="1"/>
  <c r="AL233" i="15" a="1"/>
  <c r="AL233" i="15" s="1"/>
  <c r="AT233" i="15" a="1"/>
  <c r="AT233" i="15" s="1"/>
  <c r="AU233" i="15"/>
  <c r="I100" i="14" s="1"/>
  <c r="AI233" i="15" a="1"/>
  <c r="AI233" i="15" s="1"/>
  <c r="AJ233" i="15" a="1"/>
  <c r="AJ233" i="15" s="1"/>
  <c r="AD231" i="15" a="1"/>
  <c r="AD231" i="15" s="1"/>
  <c r="AA231" i="15" a="1"/>
  <c r="AA231" i="15" s="1"/>
  <c r="AL231" i="15" a="1"/>
  <c r="AL231" i="15" s="1"/>
  <c r="AP231" i="15" a="1"/>
  <c r="AP231" i="15" s="1"/>
  <c r="AW291" i="15"/>
  <c r="AQ240" i="15" a="1"/>
  <c r="AQ240" i="15" s="1"/>
  <c r="AB234" i="15" a="1"/>
  <c r="AB234" i="15" s="1"/>
  <c r="AR232" i="15" a="1"/>
  <c r="AR232" i="15" s="1"/>
  <c r="AP232" i="15" a="1"/>
  <c r="AP232" i="15" s="1"/>
  <c r="AQ232" i="15" a="1"/>
  <c r="AQ232" i="15" s="1"/>
  <c r="AS232" i="15" a="1"/>
  <c r="AS232" i="15" s="1"/>
  <c r="AW232" i="15"/>
  <c r="AS231" i="15" a="1"/>
  <c r="AS231" i="15" s="1"/>
  <c r="AA230" i="15" a="1"/>
  <c r="AA230" i="15" s="1"/>
  <c r="AR228" i="15" a="1"/>
  <c r="AR228" i="15" s="1"/>
  <c r="AM227" i="15" a="1"/>
  <c r="AM227" i="15" s="1"/>
  <c r="AS226" i="15" a="1"/>
  <c r="AS226" i="15" s="1"/>
  <c r="AC226" i="15" a="1"/>
  <c r="AC226" i="15" s="1"/>
  <c r="AQ226" i="15" a="1"/>
  <c r="AQ226" i="15" s="1"/>
  <c r="AD226" i="15" a="1"/>
  <c r="AD226" i="15" s="1"/>
  <c r="AT226" i="15" a="1"/>
  <c r="AT226" i="15" s="1"/>
  <c r="AH226" i="15" a="1"/>
  <c r="AH226" i="15" s="1"/>
  <c r="AO226" i="15" a="1"/>
  <c r="AO226" i="15" s="1"/>
  <c r="AB256" i="15" a="1"/>
  <c r="AB256" i="15" s="1"/>
  <c r="AS294" i="15" a="1"/>
  <c r="AS294" i="15" s="1"/>
  <c r="AS291" i="15" a="1"/>
  <c r="AS291" i="15" s="1"/>
  <c r="AF252" i="15" a="1"/>
  <c r="AF252" i="15" s="1"/>
  <c r="AN245" i="15" a="1"/>
  <c r="AN245" i="15" s="1"/>
  <c r="AB244" i="15" a="1"/>
  <c r="AB244" i="15" s="1"/>
  <c r="AN241" i="15" a="1"/>
  <c r="AN241" i="15" s="1"/>
  <c r="AL234" i="15" a="1"/>
  <c r="AL234" i="15" s="1"/>
  <c r="AU234" i="15"/>
  <c r="C101" i="14" s="1"/>
  <c r="AJ234" i="15" a="1"/>
  <c r="AJ234" i="15" s="1"/>
  <c r="AW234" i="15"/>
  <c r="AN232" i="15" a="1"/>
  <c r="AN232" i="15" s="1"/>
  <c r="AR231" i="15" a="1"/>
  <c r="AR231" i="15" s="1"/>
  <c r="AG258" i="15" a="1"/>
  <c r="AG258" i="15" s="1"/>
  <c r="AB258" i="15" a="1"/>
  <c r="AB258" i="15" s="1"/>
  <c r="AI250" i="15" a="1"/>
  <c r="AI250" i="15" s="1"/>
  <c r="AI246" i="15" a="1"/>
  <c r="AI246" i="15" s="1"/>
  <c r="AQ244" i="15" a="1"/>
  <c r="AQ244" i="15" s="1"/>
  <c r="AA244" i="15" a="1"/>
  <c r="AA244" i="15" s="1"/>
  <c r="AU244" i="15"/>
  <c r="G107" i="14" s="1"/>
  <c r="AI242" i="15" a="1"/>
  <c r="AI242" i="15" s="1"/>
  <c r="AM238" i="15" a="1"/>
  <c r="AM238" i="15" s="1"/>
  <c r="AW231" i="15"/>
  <c r="AK231" i="15" a="1"/>
  <c r="AK231" i="15" s="1"/>
  <c r="AM231" i="15" a="1"/>
  <c r="AM231" i="15" s="1"/>
  <c r="AO231" i="15" a="1"/>
  <c r="AO231" i="15" s="1"/>
  <c r="AG231" i="15" a="1"/>
  <c r="AG231" i="15" s="1"/>
  <c r="AU231" i="15"/>
  <c r="E100" i="14" s="1"/>
  <c r="AC231" i="15" a="1"/>
  <c r="AC231" i="15" s="1"/>
  <c r="AH227" i="15" a="1"/>
  <c r="AH227" i="15" s="1"/>
  <c r="AN225" i="15" a="1"/>
  <c r="AN225" i="15" s="1"/>
  <c r="AB261" i="15" a="1"/>
  <c r="AB261" i="15" s="1"/>
  <c r="AK255" i="15" a="1"/>
  <c r="AK255" i="15" s="1"/>
  <c r="AH255" i="15" a="1"/>
  <c r="AH255" i="15" s="1"/>
  <c r="AO255" i="15" a="1"/>
  <c r="AO255" i="15" s="1"/>
  <c r="AQ243" i="15" a="1"/>
  <c r="AQ243" i="15" s="1"/>
  <c r="AA243" i="15" a="1"/>
  <c r="AA243" i="15" s="1"/>
  <c r="AS243" i="15" a="1"/>
  <c r="AS243" i="15" s="1"/>
  <c r="AJ238" i="15" a="1"/>
  <c r="AJ238" i="15" s="1"/>
  <c r="AH234" i="15" a="1"/>
  <c r="AH234" i="15" s="1"/>
  <c r="AM234" i="15" a="1"/>
  <c r="AM234" i="15" s="1"/>
  <c r="AM229" i="15" a="1"/>
  <c r="AM229" i="15" s="1"/>
  <c r="AN226" i="15" a="1"/>
  <c r="AN226" i="15" s="1"/>
  <c r="AK225" i="15" a="1"/>
  <c r="AK225" i="15" s="1"/>
  <c r="AS263" i="15" a="1"/>
  <c r="AS263" i="15" s="1"/>
  <c r="AI237" i="15" a="1"/>
  <c r="AI237" i="15" s="1"/>
  <c r="AF236" i="15" a="1"/>
  <c r="AF236" i="15" s="1"/>
  <c r="AQ235" i="15" a="1"/>
  <c r="AQ235" i="15" s="1"/>
  <c r="AF233" i="15" a="1"/>
  <c r="AF233" i="15" s="1"/>
  <c r="AK229" i="15" a="1"/>
  <c r="AK229" i="15" s="1"/>
  <c r="AJ229" i="15" a="1"/>
  <c r="AJ229" i="15" s="1"/>
  <c r="AQ227" i="15" a="1"/>
  <c r="AQ227" i="15" s="1"/>
  <c r="AD227" i="15" a="1"/>
  <c r="AD227" i="15" s="1"/>
  <c r="AE227" i="15" a="1"/>
  <c r="AE227" i="15" s="1"/>
  <c r="AU227" i="15"/>
  <c r="E99" i="14" s="1"/>
  <c r="AK227" i="15" a="1"/>
  <c r="AK227" i="15" s="1"/>
  <c r="AB227" i="15" a="1"/>
  <c r="AB227" i="15" s="1"/>
  <c r="AO227" i="15" a="1"/>
  <c r="AO227" i="15" s="1"/>
  <c r="AM226" i="15" a="1"/>
  <c r="AM226" i="15" s="1"/>
  <c r="AH264" i="15" a="1"/>
  <c r="AH264" i="15" s="1"/>
  <c r="AI239" i="15" a="1"/>
  <c r="AI239" i="15" s="1"/>
  <c r="AE236" i="15" a="1"/>
  <c r="AE236" i="15" s="1"/>
  <c r="AG234" i="15" a="1"/>
  <c r="AG234" i="15" s="1"/>
  <c r="AK234" i="15" a="1"/>
  <c r="AK234" i="15" s="1"/>
  <c r="AK232" i="15" a="1"/>
  <c r="AK232" i="15" s="1"/>
  <c r="AM230" i="15" a="1"/>
  <c r="AM230" i="15" s="1"/>
  <c r="AJ230" i="15" a="1"/>
  <c r="AJ230" i="15" s="1"/>
  <c r="AI229" i="15" a="1"/>
  <c r="AI229" i="15" s="1"/>
  <c r="AF228" i="15" a="1"/>
  <c r="AF228" i="15" s="1"/>
  <c r="AJ225" i="15" a="1"/>
  <c r="AJ225" i="15" s="1"/>
  <c r="AH257" i="15" a="1"/>
  <c r="AH257" i="15" s="1"/>
  <c r="AI257" i="15" a="1"/>
  <c r="AI257" i="15" s="1"/>
  <c r="AI240" i="15" a="1"/>
  <c r="AI240" i="15" s="1"/>
  <c r="AG237" i="15" a="1"/>
  <c r="AG237" i="15" s="1"/>
  <c r="AT234" i="15" a="1"/>
  <c r="AT234" i="15" s="1"/>
  <c r="AD233" i="15" a="1"/>
  <c r="AD233" i="15" s="1"/>
  <c r="AI230" i="15" a="1"/>
  <c r="AI230" i="15" s="1"/>
  <c r="AH229" i="15" a="1"/>
  <c r="AH229" i="15" s="1"/>
  <c r="AR227" i="15" a="1"/>
  <c r="AR227" i="15" s="1"/>
  <c r="AH225" i="15" a="1"/>
  <c r="AH225" i="15" s="1"/>
  <c r="AA225" i="15" a="1"/>
  <c r="AA225" i="15" s="1"/>
  <c r="AS224" i="15" a="1"/>
  <c r="AS224" i="15" s="1"/>
  <c r="AC224" i="15" a="1"/>
  <c r="AC224" i="15" s="1"/>
  <c r="AN263" i="15" a="1"/>
  <c r="AN263" i="15" s="1"/>
  <c r="AD293" i="15" a="1"/>
  <c r="AD293" i="15" s="1"/>
  <c r="AC293" i="15" a="1"/>
  <c r="AC293" i="15" s="1"/>
  <c r="AD228" i="15" a="1"/>
  <c r="AD228" i="15" s="1"/>
  <c r="AB224" i="15" a="1"/>
  <c r="AB224" i="15" s="1"/>
  <c r="AH232" i="15" a="1"/>
  <c r="AH232" i="15" s="1"/>
  <c r="AI231" i="15" a="1"/>
  <c r="AI231" i="15" s="1"/>
  <c r="AF229" i="15" a="1"/>
  <c r="AF229" i="15" s="1"/>
  <c r="AS228" i="15" a="1"/>
  <c r="AS228" i="15" s="1"/>
  <c r="AC228" i="15" a="1"/>
  <c r="AC228" i="15" s="1"/>
  <c r="AM228" i="15" a="1"/>
  <c r="AM228" i="15" s="1"/>
  <c r="AQ228" i="15" a="1"/>
  <c r="AQ228" i="15" s="1"/>
  <c r="AQ224" i="15" a="1"/>
  <c r="AQ224" i="15" s="1"/>
  <c r="AW224" i="15"/>
  <c r="AJ224" i="15" a="1"/>
  <c r="AJ224" i="15" s="1"/>
  <c r="AU224" i="15"/>
  <c r="G98" i="14" s="1"/>
  <c r="AL224" i="15" a="1"/>
  <c r="AL224" i="15" s="1"/>
  <c r="AH224" i="15" a="1"/>
  <c r="AH224" i="15" s="1"/>
  <c r="AE224" i="15" a="1"/>
  <c r="AE224" i="15" s="1"/>
  <c r="AG224" i="15" a="1"/>
  <c r="AG224" i="15" s="1"/>
  <c r="AI224" i="15" a="1"/>
  <c r="AI224" i="15" s="1"/>
  <c r="AM224" i="15" a="1"/>
  <c r="AM224" i="15" s="1"/>
  <c r="AA224" i="15" a="1"/>
  <c r="AA224" i="15" s="1"/>
  <c r="AB264" i="15" a="1"/>
  <c r="AB264" i="15" s="1"/>
  <c r="AD264" i="15" a="1"/>
  <c r="AD264" i="15" s="1"/>
  <c r="AG264" i="15" a="1"/>
  <c r="AG264" i="15" s="1"/>
  <c r="AL264" i="15" a="1"/>
  <c r="AL264" i="15" s="1"/>
  <c r="AO264" i="15" a="1"/>
  <c r="AO264" i="15" s="1"/>
  <c r="AC264" i="15" a="1"/>
  <c r="AC264" i="15" s="1"/>
  <c r="AC262" i="15" a="1"/>
  <c r="AC262" i="15" s="1"/>
  <c r="AI262" i="15" a="1"/>
  <c r="AI262" i="15" s="1"/>
  <c r="AK262" i="15" a="1"/>
  <c r="AK262" i="15" s="1"/>
  <c r="AH231" i="15" a="1"/>
  <c r="AH231" i="15" s="1"/>
  <c r="AF230" i="15" a="1"/>
  <c r="AF230" i="15" s="1"/>
  <c r="AP230" i="15" a="1"/>
  <c r="AP230" i="15" s="1"/>
  <c r="AF259" i="15" a="1"/>
  <c r="AF259" i="15" s="1"/>
  <c r="AD259" i="15" a="1"/>
  <c r="AD259" i="15" s="1"/>
  <c r="AK294" i="15" a="1"/>
  <c r="AK294" i="15" s="1"/>
  <c r="AD294" i="15" a="1"/>
  <c r="AD294" i="15" s="1"/>
  <c r="AO294" i="15" a="1"/>
  <c r="AO294" i="15" s="1"/>
  <c r="AT294" i="15" a="1"/>
  <c r="AT294" i="15" s="1"/>
  <c r="AU294" i="15"/>
  <c r="C128" i="14" s="1"/>
  <c r="AP233" i="15" a="1"/>
  <c r="AP233" i="15" s="1"/>
  <c r="AF232" i="15" a="1"/>
  <c r="AF232" i="15" s="1"/>
  <c r="AT229" i="15" a="1"/>
  <c r="AT229" i="15" s="1"/>
  <c r="AE228" i="15" a="1"/>
  <c r="AE228" i="15" s="1"/>
  <c r="AG226" i="15" a="1"/>
  <c r="AG226" i="15" s="1"/>
  <c r="AJ263" i="15" a="1"/>
  <c r="AJ263" i="15" s="1"/>
  <c r="AG263" i="15" a="1"/>
  <c r="AG263" i="15" s="1"/>
  <c r="AJ256" i="15" a="1"/>
  <c r="AJ256" i="15" s="1"/>
  <c r="AD256" i="15" a="1"/>
  <c r="AD256" i="15" s="1"/>
  <c r="AL256" i="15" a="1"/>
  <c r="AL256" i="15" s="1"/>
  <c r="AD240" i="15" a="1"/>
  <c r="AD240" i="15" s="1"/>
  <c r="AC239" i="15" a="1"/>
  <c r="AC239" i="15" s="1"/>
  <c r="AR238" i="15" a="1"/>
  <c r="AR238" i="15" s="1"/>
  <c r="AB238" i="15" a="1"/>
  <c r="AB238" i="15" s="1"/>
  <c r="AR237" i="15" a="1"/>
  <c r="AR237" i="15" s="1"/>
  <c r="AO236" i="15" a="1"/>
  <c r="AO236" i="15" s="1"/>
  <c r="AA234" i="15" a="1"/>
  <c r="AA234" i="15" s="1"/>
  <c r="AE234" i="15" a="1"/>
  <c r="AE234" i="15" s="1"/>
  <c r="AA232" i="15" a="1"/>
  <c r="AA232" i="15" s="1"/>
  <c r="AE232" i="15" a="1"/>
  <c r="AE232" i="15" s="1"/>
  <c r="AF231" i="15" a="1"/>
  <c r="AF231" i="15" s="1"/>
  <c r="AT230" i="15" a="1"/>
  <c r="AT230" i="15" s="1"/>
  <c r="AS229" i="15" a="1"/>
  <c r="AS229" i="15" s="1"/>
  <c r="AU229" i="15"/>
  <c r="I99" i="14" s="1"/>
  <c r="AA229" i="15" a="1"/>
  <c r="AA229" i="15" s="1"/>
  <c r="AL229" i="15" a="1"/>
  <c r="AL229" i="15" s="1"/>
  <c r="AE229" i="15" a="1"/>
  <c r="AE229" i="15" s="1"/>
  <c r="AR229" i="15" a="1"/>
  <c r="AR229" i="15" s="1"/>
  <c r="AT261" i="15" a="1"/>
  <c r="AT261" i="15" s="1"/>
  <c r="AT259" i="15" a="1"/>
  <c r="AT259" i="15" s="1"/>
  <c r="AI259" i="15" a="1"/>
  <c r="AI259" i="15" s="1"/>
  <c r="AP255" i="15" a="1"/>
  <c r="AP255" i="15" s="1"/>
  <c r="AI235" i="15" a="1"/>
  <c r="AI235" i="15" s="1"/>
  <c r="AN233" i="15" a="1"/>
  <c r="AN233" i="15" s="1"/>
  <c r="AT232" i="15" a="1"/>
  <c r="AT232" i="15" s="1"/>
  <c r="AD232" i="15" a="1"/>
  <c r="AD232" i="15" s="1"/>
  <c r="AH291" i="15" a="1"/>
  <c r="AH291" i="15" s="1"/>
  <c r="AD291" i="15" a="1"/>
  <c r="AD291" i="15" s="1"/>
  <c r="AD230" i="15" a="1"/>
  <c r="AD230" i="15" s="1"/>
  <c r="AG227" i="15" a="1"/>
  <c r="AG227" i="15" s="1"/>
  <c r="AI225" i="15" a="1"/>
  <c r="AI225" i="15" s="1"/>
  <c r="AK265" i="15" a="1"/>
  <c r="AK265" i="15" s="1"/>
  <c r="AP265" i="15" a="1"/>
  <c r="AP265" i="15" s="1"/>
  <c r="AF261" i="15" a="1"/>
  <c r="AF261" i="15" s="1"/>
  <c r="AK258" i="15" a="1"/>
  <c r="AK258" i="15" s="1"/>
  <c r="AL257" i="15" a="1"/>
  <c r="AL257" i="15" s="1"/>
  <c r="AO256" i="15" a="1"/>
  <c r="AO256" i="15" s="1"/>
  <c r="AQ295" i="15" a="1"/>
  <c r="AQ295" i="15" s="1"/>
  <c r="AA295" i="15" a="1"/>
  <c r="AA295" i="15" s="1"/>
  <c r="AP292" i="15" a="1"/>
  <c r="AP292" i="15" s="1"/>
  <c r="AB321" i="15" a="1"/>
  <c r="AB321" i="15" s="1"/>
  <c r="AF321" i="15" a="1"/>
  <c r="AF321" i="15" s="1"/>
  <c r="AT321" i="15" a="1"/>
  <c r="AT321" i="15" s="1"/>
  <c r="AM321" i="15" a="1"/>
  <c r="AM321" i="15" s="1"/>
  <c r="AD321" i="15" a="1"/>
  <c r="AD321" i="15" s="1"/>
  <c r="AE321" i="15" a="1"/>
  <c r="AE321" i="15" s="1"/>
  <c r="AN321" i="15" a="1"/>
  <c r="AN321" i="15" s="1"/>
  <c r="AO321" i="15" a="1"/>
  <c r="AO321" i="15" s="1"/>
  <c r="AP321" i="15" a="1"/>
  <c r="AP321" i="15" s="1"/>
  <c r="AS321" i="15" a="1"/>
  <c r="AS321" i="15" s="1"/>
  <c r="AC321" i="15" a="1"/>
  <c r="AC321" i="15" s="1"/>
  <c r="AH230" i="15" a="1"/>
  <c r="AH230" i="15" s="1"/>
  <c r="AF227" i="15" a="1"/>
  <c r="AF227" i="15" s="1"/>
  <c r="AW226" i="15"/>
  <c r="AU226" i="15"/>
  <c r="C99" i="14" s="1"/>
  <c r="AL226" i="15" a="1"/>
  <c r="AL226" i="15" s="1"/>
  <c r="AI226" i="15" a="1"/>
  <c r="AI226" i="15" s="1"/>
  <c r="AG225" i="15" a="1"/>
  <c r="AG225" i="15" s="1"/>
  <c r="AF264" i="15" a="1"/>
  <c r="AF264" i="15" s="1"/>
  <c r="AQ262" i="15" a="1"/>
  <c r="AQ262" i="15" s="1"/>
  <c r="AM262" i="15" a="1"/>
  <c r="AM262" i="15" s="1"/>
  <c r="AU262" i="15"/>
  <c r="C112" i="14" s="1"/>
  <c r="AW262" i="15"/>
  <c r="AL262" i="15" a="1"/>
  <c r="AL262" i="15" s="1"/>
  <c r="AO262" i="15" a="1"/>
  <c r="AO262" i="15" s="1"/>
  <c r="AH262" i="15" a="1"/>
  <c r="AH262" i="15" s="1"/>
  <c r="AR262" i="15" a="1"/>
  <c r="AR262" i="15" s="1"/>
  <c r="AJ262" i="15" a="1"/>
  <c r="AJ262" i="15" s="1"/>
  <c r="AE261" i="15" a="1"/>
  <c r="AE261" i="15" s="1"/>
  <c r="AG260" i="15" a="1"/>
  <c r="AG260" i="15" s="1"/>
  <c r="AH259" i="15" a="1"/>
  <c r="AH259" i="15" s="1"/>
  <c r="AN255" i="15" a="1"/>
  <c r="AN255" i="15" s="1"/>
  <c r="AM294" i="15" a="1"/>
  <c r="AM294" i="15" s="1"/>
  <c r="AG293" i="15" a="1"/>
  <c r="AG293" i="15" s="1"/>
  <c r="AO292" i="15" a="1"/>
  <c r="AO292" i="15" s="1"/>
  <c r="AK291" i="15" a="1"/>
  <c r="AK291" i="15" s="1"/>
  <c r="AS290" i="15" a="1"/>
  <c r="AS290" i="15" s="1"/>
  <c r="AC290" i="15" a="1"/>
  <c r="AC290" i="15" s="1"/>
  <c r="AM289" i="15" a="1"/>
  <c r="AM289" i="15" s="1"/>
  <c r="AK263" i="15" a="1"/>
  <c r="AK263" i="15" s="1"/>
  <c r="AP262" i="15" a="1"/>
  <c r="AP262" i="15" s="1"/>
  <c r="AD261" i="15" a="1"/>
  <c r="AD261" i="15" s="1"/>
  <c r="AF260" i="15" a="1"/>
  <c r="AF260" i="15" s="1"/>
  <c r="AG259" i="15" a="1"/>
  <c r="AG259" i="15" s="1"/>
  <c r="AO295" i="15" a="1"/>
  <c r="AO295" i="15" s="1"/>
  <c r="AJ291" i="15" a="1"/>
  <c r="AJ291" i="15" s="1"/>
  <c r="AR290" i="15" a="1"/>
  <c r="AR290" i="15" s="1"/>
  <c r="AB290" i="15" a="1"/>
  <c r="AB290" i="15" s="1"/>
  <c r="AF290" i="15" a="1"/>
  <c r="AF290" i="15" s="1"/>
  <c r="AH290" i="15" a="1"/>
  <c r="AH290" i="15" s="1"/>
  <c r="AI290" i="15" a="1"/>
  <c r="AI290" i="15" s="1"/>
  <c r="AR264" i="15" a="1"/>
  <c r="AR264" i="15" s="1"/>
  <c r="AS264" i="15" a="1"/>
  <c r="AS264" i="15" s="1"/>
  <c r="AH263" i="15" a="1"/>
  <c r="AH263" i="15" s="1"/>
  <c r="AQ261" i="15" a="1"/>
  <c r="AQ261" i="15" s="1"/>
  <c r="AM261" i="15" a="1"/>
  <c r="AM261" i="15" s="1"/>
  <c r="AU261" i="15"/>
  <c r="I111" i="14" s="1"/>
  <c r="AW261" i="15"/>
  <c r="AO261" i="15" a="1"/>
  <c r="AO261" i="15" s="1"/>
  <c r="AS260" i="15" a="1"/>
  <c r="AS260" i="15" s="1"/>
  <c r="AC260" i="15" a="1"/>
  <c r="AC260" i="15" s="1"/>
  <c r="AS293" i="15" a="1"/>
  <c r="AS293" i="15" s="1"/>
  <c r="AH293" i="15" a="1"/>
  <c r="AH293" i="15" s="1"/>
  <c r="AJ293" i="15" a="1"/>
  <c r="AJ293" i="15" s="1"/>
  <c r="AK293" i="15" a="1"/>
  <c r="AK293" i="15" s="1"/>
  <c r="AA293" i="15" a="1"/>
  <c r="AA293" i="15" s="1"/>
  <c r="AQ293" i="15" a="1"/>
  <c r="AQ293" i="15" s="1"/>
  <c r="AK292" i="15" a="1"/>
  <c r="AK292" i="15" s="1"/>
  <c r="AD292" i="15" a="1"/>
  <c r="AD292" i="15" s="1"/>
  <c r="AW292" i="15"/>
  <c r="AH292" i="15" a="1"/>
  <c r="AH292" i="15" s="1"/>
  <c r="AG291" i="15" a="1"/>
  <c r="AG291" i="15" s="1"/>
  <c r="AM291" i="15" a="1"/>
  <c r="AM291" i="15" s="1"/>
  <c r="AC291" i="15" a="1"/>
  <c r="AC291" i="15" s="1"/>
  <c r="AT291" i="15" a="1"/>
  <c r="AT291" i="15" s="1"/>
  <c r="AL288" i="15" a="1"/>
  <c r="AL288" i="15" s="1"/>
  <c r="AN288" i="15" a="1"/>
  <c r="AN288" i="15" s="1"/>
  <c r="AA288" i="15" a="1"/>
  <c r="AA288" i="15" s="1"/>
  <c r="AU288" i="15"/>
  <c r="G122" i="14" s="1"/>
  <c r="AK288" i="15" a="1"/>
  <c r="AK288" i="15" s="1"/>
  <c r="AW288" i="15"/>
  <c r="AS288" i="15" a="1"/>
  <c r="AS288" i="15" s="1"/>
  <c r="AF288" i="15" a="1"/>
  <c r="AF288" i="15" s="1"/>
  <c r="AG288" i="15" a="1"/>
  <c r="AG288" i="15" s="1"/>
  <c r="AH288" i="15" a="1"/>
  <c r="AH288" i="15" s="1"/>
  <c r="AI288" i="15" a="1"/>
  <c r="AI288" i="15" s="1"/>
  <c r="AF286" i="15" a="1"/>
  <c r="AF286" i="15" s="1"/>
  <c r="AJ281" i="15" a="1"/>
  <c r="AJ281" i="15" s="1"/>
  <c r="AI275" i="15" a="1"/>
  <c r="AI275" i="15" s="1"/>
  <c r="AB275" i="15" a="1"/>
  <c r="AB275" i="15" s="1"/>
  <c r="AD275" i="15" a="1"/>
  <c r="AD275" i="15" s="1"/>
  <c r="AM275" i="15" a="1"/>
  <c r="AM275" i="15" s="1"/>
  <c r="AA240" i="15" a="1"/>
  <c r="AA240" i="15" s="1"/>
  <c r="AS230" i="15" a="1"/>
  <c r="AS230" i="15" s="1"/>
  <c r="AB228" i="15" a="1"/>
  <c r="AB228" i="15" s="1"/>
  <c r="AA227" i="15" a="1"/>
  <c r="AA227" i="15" s="1"/>
  <c r="AB225" i="15" a="1"/>
  <c r="AB225" i="15" s="1"/>
  <c r="AU265" i="15"/>
  <c r="I112" i="14" s="1"/>
  <c r="AA264" i="15" a="1"/>
  <c r="AA264" i="15" s="1"/>
  <c r="AP261" i="15" a="1"/>
  <c r="AP261" i="15" s="1"/>
  <c r="AB260" i="15" a="1"/>
  <c r="AB260" i="15" s="1"/>
  <c r="AS259" i="15" a="1"/>
  <c r="AS259" i="15" s="1"/>
  <c r="AC259" i="15" a="1"/>
  <c r="AC259" i="15" s="1"/>
  <c r="AE258" i="15" a="1"/>
  <c r="AE258" i="15" s="1"/>
  <c r="AF257" i="15" a="1"/>
  <c r="AF257" i="15" s="1"/>
  <c r="AK295" i="15" a="1"/>
  <c r="AK295" i="15" s="1"/>
  <c r="AN295" i="15" a="1"/>
  <c r="AN295" i="15" s="1"/>
  <c r="AH294" i="15" a="1"/>
  <c r="AH294" i="15" s="1"/>
  <c r="AH289" i="15" a="1"/>
  <c r="AH289" i="15" s="1"/>
  <c r="AN289" i="15" a="1"/>
  <c r="AN289" i="15" s="1"/>
  <c r="AO289" i="15" a="1"/>
  <c r="AO289" i="15" s="1"/>
  <c r="AP289" i="15" a="1"/>
  <c r="AP289" i="15" s="1"/>
  <c r="AB289" i="15" a="1"/>
  <c r="AB289" i="15" s="1"/>
  <c r="AT289" i="15" a="1"/>
  <c r="AT289" i="15" s="1"/>
  <c r="AE289" i="15" a="1"/>
  <c r="AE289" i="15" s="1"/>
  <c r="AP288" i="15" a="1"/>
  <c r="AP288" i="15" s="1"/>
  <c r="AS285" i="15" a="1"/>
  <c r="AS285" i="15" s="1"/>
  <c r="AB231" i="15" a="1"/>
  <c r="AB231" i="15" s="1"/>
  <c r="AQ230" i="15" a="1"/>
  <c r="AQ230" i="15" s="1"/>
  <c r="AB230" i="15" a="1"/>
  <c r="AB230" i="15" s="1"/>
  <c r="AD229" i="15" a="1"/>
  <c r="AD229" i="15" s="1"/>
  <c r="AW228" i="15"/>
  <c r="AA228" i="15" a="1"/>
  <c r="AA228" i="15" s="1"/>
  <c r="AK228" i="15" a="1"/>
  <c r="AK228" i="15" s="1"/>
  <c r="AU228" i="15"/>
  <c r="G99" i="14" s="1"/>
  <c r="AL228" i="15" a="1"/>
  <c r="AL228" i="15" s="1"/>
  <c r="AP227" i="15" a="1"/>
  <c r="AP227" i="15" s="1"/>
  <c r="AK226" i="15" a="1"/>
  <c r="AK226" i="15" s="1"/>
  <c r="AF225" i="15" a="1"/>
  <c r="AF225" i="15" s="1"/>
  <c r="AT265" i="15" a="1"/>
  <c r="AT265" i="15" s="1"/>
  <c r="AP264" i="15" a="1"/>
  <c r="AP264" i="15" s="1"/>
  <c r="AQ260" i="15" a="1"/>
  <c r="AQ260" i="15" s="1"/>
  <c r="AM260" i="15" a="1"/>
  <c r="AM260" i="15" s="1"/>
  <c r="AU260" i="15"/>
  <c r="G111" i="14" s="1"/>
  <c r="AW260" i="15"/>
  <c r="AO260" i="15" a="1"/>
  <c r="AO260" i="15" s="1"/>
  <c r="AH260" i="15" a="1"/>
  <c r="AH260" i="15" s="1"/>
  <c r="AI260" i="15" a="1"/>
  <c r="AI260" i="15" s="1"/>
  <c r="AT260" i="15" a="1"/>
  <c r="AT260" i="15" s="1"/>
  <c r="AR259" i="15" a="1"/>
  <c r="AR259" i="15" s="1"/>
  <c r="AT258" i="15" a="1"/>
  <c r="AT258" i="15" s="1"/>
  <c r="AD258" i="15" a="1"/>
  <c r="AD258" i="15" s="1"/>
  <c r="AE257" i="15" a="1"/>
  <c r="AE257" i="15" s="1"/>
  <c r="AG256" i="15" a="1"/>
  <c r="AG256" i="15" s="1"/>
  <c r="AW294" i="15"/>
  <c r="AG294" i="15" a="1"/>
  <c r="AG294" i="15" s="1"/>
  <c r="AJ294" i="15" a="1"/>
  <c r="AJ294" i="15" s="1"/>
  <c r="AL294" i="15" a="1"/>
  <c r="AL294" i="15" s="1"/>
  <c r="AA294" i="15" a="1"/>
  <c r="AA294" i="15" s="1"/>
  <c r="AN294" i="15" a="1"/>
  <c r="AN294" i="15" s="1"/>
  <c r="AC294" i="15" a="1"/>
  <c r="AC294" i="15" s="1"/>
  <c r="AL293" i="15" a="1"/>
  <c r="AL293" i="15" s="1"/>
  <c r="AB291" i="15" a="1"/>
  <c r="AB291" i="15" s="1"/>
  <c r="AF289" i="15" a="1"/>
  <c r="AF289" i="15" s="1"/>
  <c r="AH287" i="15" a="1"/>
  <c r="AH287" i="15" s="1"/>
  <c r="AR285" i="15" a="1"/>
  <c r="AR285" i="15" s="1"/>
  <c r="AN224" i="15" a="1"/>
  <c r="AN224" i="15" s="1"/>
  <c r="AL261" i="15" a="1"/>
  <c r="AL261" i="15" s="1"/>
  <c r="AN261" i="15" a="1"/>
  <c r="AN261" i="15" s="1"/>
  <c r="AR260" i="15" a="1"/>
  <c r="AR260" i="15" s="1"/>
  <c r="AQ259" i="15" a="1"/>
  <c r="AQ259" i="15" s="1"/>
  <c r="AA259" i="15" a="1"/>
  <c r="AA259" i="15" s="1"/>
  <c r="AS258" i="15" a="1"/>
  <c r="AS258" i="15" s="1"/>
  <c r="AC258" i="15" a="1"/>
  <c r="AC258" i="15" s="1"/>
  <c r="AD257" i="15" a="1"/>
  <c r="AD257" i="15" s="1"/>
  <c r="AJ257" i="15" a="1"/>
  <c r="AJ257" i="15" s="1"/>
  <c r="AF256" i="15" a="1"/>
  <c r="AF256" i="15" s="1"/>
  <c r="AG255" i="15" a="1"/>
  <c r="AG255" i="15" s="1"/>
  <c r="AN292" i="15" a="1"/>
  <c r="AN292" i="15" s="1"/>
  <c r="AG287" i="15" a="1"/>
  <c r="AG287" i="15" s="1"/>
  <c r="AO275" i="15" a="1"/>
  <c r="AO275" i="15" s="1"/>
  <c r="AQ241" i="15" a="1"/>
  <c r="AQ241" i="15" s="1"/>
  <c r="AA241" i="15" a="1"/>
  <c r="AA241" i="15" s="1"/>
  <c r="AB235" i="15" a="1"/>
  <c r="AB235" i="15" s="1"/>
  <c r="AQ229" i="15" a="1"/>
  <c r="AQ229" i="15" s="1"/>
  <c r="AN227" i="15" a="1"/>
  <c r="AN227" i="15" s="1"/>
  <c r="AG265" i="15" a="1"/>
  <c r="AG265" i="15" s="1"/>
  <c r="AN264" i="15" a="1"/>
  <c r="AN264" i="15" s="1"/>
  <c r="AT263" i="15" a="1"/>
  <c r="AT263" i="15" s="1"/>
  <c r="AD263" i="15" a="1"/>
  <c r="AD263" i="15" s="1"/>
  <c r="AP260" i="15" a="1"/>
  <c r="AP260" i="15" s="1"/>
  <c r="AP259" i="15" a="1"/>
  <c r="AP259" i="15" s="1"/>
  <c r="AR258" i="15" a="1"/>
  <c r="AR258" i="15" s="1"/>
  <c r="AA256" i="15" a="1"/>
  <c r="AA256" i="15" s="1"/>
  <c r="AE256" i="15" a="1"/>
  <c r="AE256" i="15" s="1"/>
  <c r="AB255" i="15" a="1"/>
  <c r="AB255" i="15" s="1"/>
  <c r="AF255" i="15" a="1"/>
  <c r="AF255" i="15" s="1"/>
  <c r="AG254" i="15" a="1"/>
  <c r="AG254" i="15" s="1"/>
  <c r="AB294" i="15" a="1"/>
  <c r="AB294" i="15" s="1"/>
  <c r="AM292" i="15" a="1"/>
  <c r="AM292" i="15" s="1"/>
  <c r="AN291" i="15" a="1"/>
  <c r="AN291" i="15" s="1"/>
  <c r="AM288" i="15" a="1"/>
  <c r="AM288" i="15" s="1"/>
  <c r="AP283" i="15" a="1"/>
  <c r="AP283" i="15" s="1"/>
  <c r="AE275" i="15" a="1"/>
  <c r="AE275" i="15" s="1"/>
  <c r="AI244" i="15" a="1"/>
  <c r="AI244" i="15" s="1"/>
  <c r="AN240" i="15" a="1"/>
  <c r="AN240" i="15" s="1"/>
  <c r="AI228" i="15" a="1"/>
  <c r="AI228" i="15" s="1"/>
  <c r="AN228" i="15" a="1"/>
  <c r="AN228" i="15" s="1"/>
  <c r="AF265" i="15" a="1"/>
  <c r="AF265" i="15" s="1"/>
  <c r="AC263" i="15" a="1"/>
  <c r="AC263" i="15" s="1"/>
  <c r="AJ261" i="15" a="1"/>
  <c r="AJ261" i="15" s="1"/>
  <c r="AM258" i="15" a="1"/>
  <c r="AM258" i="15" s="1"/>
  <c r="AU258" i="15"/>
  <c r="C111" i="14" s="1"/>
  <c r="AW258" i="15"/>
  <c r="AP258" i="15" a="1"/>
  <c r="AP258" i="15" s="1"/>
  <c r="AI258" i="15" a="1"/>
  <c r="AI258" i="15" s="1"/>
  <c r="AJ258" i="15" a="1"/>
  <c r="AJ258" i="15" s="1"/>
  <c r="AR257" i="15" a="1"/>
  <c r="AR257" i="15" s="1"/>
  <c r="AQ257" i="15" a="1"/>
  <c r="AQ257" i="15" s="1"/>
  <c r="AT256" i="15" a="1"/>
  <c r="AT256" i="15" s="1"/>
  <c r="AF254" i="15" a="1"/>
  <c r="AF254" i="15" s="1"/>
  <c r="AL286" i="15" a="1"/>
  <c r="AL286" i="15" s="1"/>
  <c r="AP286" i="15" a="1"/>
  <c r="AP286" i="15" s="1"/>
  <c r="AN231" i="15" a="1"/>
  <c r="AN231" i="15" s="1"/>
  <c r="AU230" i="15"/>
  <c r="C100" i="14" s="1"/>
  <c r="AN230" i="15" a="1"/>
  <c r="AN230" i="15" s="1"/>
  <c r="AP229" i="15" a="1"/>
  <c r="AP229" i="15" s="1"/>
  <c r="AR225" i="15" a="1"/>
  <c r="AR225" i="15" s="1"/>
  <c r="AQ225" i="15" a="1"/>
  <c r="AQ225" i="15" s="1"/>
  <c r="AS225" i="15" a="1"/>
  <c r="AS225" i="15" s="1"/>
  <c r="AC225" i="15" a="1"/>
  <c r="AC225" i="15" s="1"/>
  <c r="AM225" i="15" a="1"/>
  <c r="AM225" i="15" s="1"/>
  <c r="AK224" i="15" a="1"/>
  <c r="AK224" i="15" s="1"/>
  <c r="AA265" i="15" a="1"/>
  <c r="AA265" i="15" s="1"/>
  <c r="AR263" i="15" a="1"/>
  <c r="AR263" i="15" s="1"/>
  <c r="AB263" i="15" a="1"/>
  <c r="AB263" i="15" s="1"/>
  <c r="AG262" i="15" a="1"/>
  <c r="AG262" i="15" s="1"/>
  <c r="AL260" i="15" a="1"/>
  <c r="AL260" i="15" s="1"/>
  <c r="AN259" i="15" a="1"/>
  <c r="AN259" i="15" s="1"/>
  <c r="AT255" i="15" a="1"/>
  <c r="AT255" i="15" s="1"/>
  <c r="AE254" i="15" a="1"/>
  <c r="AE254" i="15" s="1"/>
  <c r="AG292" i="15" a="1"/>
  <c r="AG292" i="15" s="1"/>
  <c r="AT280" i="15" a="1"/>
  <c r="AT280" i="15" s="1"/>
  <c r="AQ242" i="15" a="1"/>
  <c r="AQ242" i="15" s="1"/>
  <c r="AA242" i="15" a="1"/>
  <c r="AA242" i="15" s="1"/>
  <c r="AP237" i="15" a="1"/>
  <c r="AP237" i="15" s="1"/>
  <c r="AG230" i="15" a="1"/>
  <c r="AG230" i="15" s="1"/>
  <c r="AH228" i="15" a="1"/>
  <c r="AH228" i="15" s="1"/>
  <c r="AR226" i="15" a="1"/>
  <c r="AR226" i="15" s="1"/>
  <c r="AB226" i="15" a="1"/>
  <c r="AB226" i="15" s="1"/>
  <c r="AD265" i="15" a="1"/>
  <c r="AD265" i="15" s="1"/>
  <c r="AK264" i="15" a="1"/>
  <c r="AK264" i="15" s="1"/>
  <c r="AQ263" i="15" a="1"/>
  <c r="AQ263" i="15" s="1"/>
  <c r="AM263" i="15" a="1"/>
  <c r="AM263" i="15" s="1"/>
  <c r="AU263" i="15"/>
  <c r="E112" i="14" s="1"/>
  <c r="AW263" i="15"/>
  <c r="AA263" i="15" a="1"/>
  <c r="AA263" i="15" s="1"/>
  <c r="AL263" i="15" a="1"/>
  <c r="AL263" i="15" s="1"/>
  <c r="AO263" i="15" a="1"/>
  <c r="AO263" i="15" s="1"/>
  <c r="AB262" i="15" a="1"/>
  <c r="AB262" i="15" s="1"/>
  <c r="AI261" i="15" a="1"/>
  <c r="AI261" i="15" s="1"/>
  <c r="AT254" i="15" a="1"/>
  <c r="AT254" i="15" s="1"/>
  <c r="AE295" i="15" a="1"/>
  <c r="AE295" i="15" s="1"/>
  <c r="AQ290" i="15" a="1"/>
  <c r="AQ290" i="15" s="1"/>
  <c r="AA287" i="15" a="1"/>
  <c r="AA287" i="15" s="1"/>
  <c r="AQ285" i="15" a="1"/>
  <c r="AQ285" i="15" s="1"/>
  <c r="AS280" i="15" a="1"/>
  <c r="AS280" i="15" s="1"/>
  <c r="AC280" i="15" a="1"/>
  <c r="AC280" i="15" s="1"/>
  <c r="AQ253" i="15" a="1"/>
  <c r="AQ253" i="15" s="1"/>
  <c r="AA253" i="15" a="1"/>
  <c r="AA253" i="15" s="1"/>
  <c r="AI245" i="15" a="1"/>
  <c r="AI245" i="15" s="1"/>
  <c r="AU240" i="15"/>
  <c r="G102" i="14" s="1"/>
  <c r="AJ227" i="15" a="1"/>
  <c r="AJ227" i="15" s="1"/>
  <c r="AA226" i="15" a="1"/>
  <c r="AA226" i="15" s="1"/>
  <c r="AE226" i="15" a="1"/>
  <c r="AE226" i="15" s="1"/>
  <c r="AP225" i="15" a="1"/>
  <c r="AP225" i="15" s="1"/>
  <c r="AJ264" i="15" a="1"/>
  <c r="AJ264" i="15" s="1"/>
  <c r="AP263" i="15" a="1"/>
  <c r="AP263" i="15" s="1"/>
  <c r="AA262" i="15" a="1"/>
  <c r="AA262" i="15" s="1"/>
  <c r="AE262" i="15" a="1"/>
  <c r="AE262" i="15" s="1"/>
  <c r="AJ260" i="15" a="1"/>
  <c r="AJ260" i="15" s="1"/>
  <c r="AO258" i="15" a="1"/>
  <c r="AO258" i="15" s="1"/>
  <c r="AR256" i="15" a="1"/>
  <c r="AR256" i="15" s="1"/>
  <c r="AQ256" i="15" a="1"/>
  <c r="AQ256" i="15" s="1"/>
  <c r="AM256" i="15" a="1"/>
  <c r="AM256" i="15" s="1"/>
  <c r="AU256" i="15"/>
  <c r="G110" i="14" s="1"/>
  <c r="AW256" i="15"/>
  <c r="AH256" i="15" a="1"/>
  <c r="AH256" i="15" s="1"/>
  <c r="AI256" i="15" a="1"/>
  <c r="AI256" i="15" s="1"/>
  <c r="AR255" i="15" a="1"/>
  <c r="AR255" i="15" s="1"/>
  <c r="AI255" i="15" a="1"/>
  <c r="AI255" i="15" s="1"/>
  <c r="AA255" i="15" a="1"/>
  <c r="AA255" i="15" s="1"/>
  <c r="AL255" i="15" a="1"/>
  <c r="AL255" i="15" s="1"/>
  <c r="AQ286" i="15" a="1"/>
  <c r="AQ286" i="15" s="1"/>
  <c r="AP285" i="15" a="1"/>
  <c r="AP285" i="15" s="1"/>
  <c r="AL283" i="15" a="1"/>
  <c r="AL283" i="15" s="1"/>
  <c r="AE283" i="15" a="1"/>
  <c r="AE283" i="15" s="1"/>
  <c r="AF283" i="15" a="1"/>
  <c r="AF283" i="15" s="1"/>
  <c r="AG283" i="15" a="1"/>
  <c r="AG283" i="15" s="1"/>
  <c r="AR283" i="15" a="1"/>
  <c r="AR283" i="15" s="1"/>
  <c r="AS283" i="15" a="1"/>
  <c r="AS283" i="15" s="1"/>
  <c r="AK230" i="15" a="1"/>
  <c r="AK230" i="15" s="1"/>
  <c r="AG228" i="15" a="1"/>
  <c r="AG228" i="15" s="1"/>
  <c r="AJ228" i="15" a="1"/>
  <c r="AJ228" i="15" s="1"/>
  <c r="AI227" i="15" a="1"/>
  <c r="AI227" i="15" s="1"/>
  <c r="AR265" i="15" a="1"/>
  <c r="AR265" i="15" s="1"/>
  <c r="AB265" i="15" a="1"/>
  <c r="AB265" i="15" s="1"/>
  <c r="AI264" i="15" a="1"/>
  <c r="AI264" i="15" s="1"/>
  <c r="AT262" i="15" a="1"/>
  <c r="AT262" i="15" s="1"/>
  <c r="AD262" i="15" a="1"/>
  <c r="AD262" i="15" s="1"/>
  <c r="AG261" i="15" a="1"/>
  <c r="AG261" i="15" s="1"/>
  <c r="AL258" i="15" a="1"/>
  <c r="AL258" i="15" s="1"/>
  <c r="AO285" i="15" a="1"/>
  <c r="AO285" i="15" s="1"/>
  <c r="AW285" i="15"/>
  <c r="AJ285" i="15" a="1"/>
  <c r="AJ285" i="15" s="1"/>
  <c r="AM285" i="15" a="1"/>
  <c r="AM285" i="15" s="1"/>
  <c r="AS261" i="15" a="1"/>
  <c r="AS261" i="15" s="1"/>
  <c r="AC261" i="15" a="1"/>
  <c r="AC261" i="15" s="1"/>
  <c r="AL259" i="15" a="1"/>
  <c r="AL259" i="15" s="1"/>
  <c r="AE259" i="15" a="1"/>
  <c r="AE259" i="15" s="1"/>
  <c r="AF258" i="15" a="1"/>
  <c r="AF258" i="15" s="1"/>
  <c r="AO257" i="15" a="1"/>
  <c r="AO257" i="15" s="1"/>
  <c r="AB257" i="15" a="1"/>
  <c r="AB257" i="15" s="1"/>
  <c r="AH295" i="15" a="1"/>
  <c r="AH295" i="15" s="1"/>
  <c r="AF293" i="15" a="1"/>
  <c r="AF293" i="15" s="1"/>
  <c r="AL292" i="15" a="1"/>
  <c r="AL292" i="15" s="1"/>
  <c r="AU291" i="15"/>
  <c r="E127" i="14" s="1"/>
  <c r="AL290" i="15" a="1"/>
  <c r="AL290" i="15" s="1"/>
  <c r="AW290" i="15"/>
  <c r="AN290" i="15" a="1"/>
  <c r="AN290" i="15" s="1"/>
  <c r="AK290" i="15" a="1"/>
  <c r="AK290" i="15" s="1"/>
  <c r="AU290" i="15"/>
  <c r="C127" i="14" s="1"/>
  <c r="AO288" i="15" a="1"/>
  <c r="AO288" i="15" s="1"/>
  <c r="AW287" i="15"/>
  <c r="AF287" i="15" a="1"/>
  <c r="AF287" i="15" s="1"/>
  <c r="AH286" i="15" a="1"/>
  <c r="AH286" i="15" s="1"/>
  <c r="AN285" i="15" a="1"/>
  <c r="AN285" i="15" s="1"/>
  <c r="AU284" i="15"/>
  <c r="G121" i="14" s="1"/>
  <c r="AN283" i="15" a="1"/>
  <c r="AN283" i="15" s="1"/>
  <c r="AR280" i="15" a="1"/>
  <c r="AR280" i="15" s="1"/>
  <c r="AB280" i="15" a="1"/>
  <c r="AB280" i="15" s="1"/>
  <c r="AC273" i="15" a="1"/>
  <c r="AC273" i="15" s="1"/>
  <c r="AU272" i="15"/>
  <c r="G118" i="14" s="1"/>
  <c r="AI294" i="15" a="1"/>
  <c r="AI294" i="15" s="1"/>
  <c r="AE293" i="15" a="1"/>
  <c r="AE293" i="15" s="1"/>
  <c r="AJ289" i="15" a="1"/>
  <c r="AJ289" i="15" s="1"/>
  <c r="AU287" i="15"/>
  <c r="E122" i="14" s="1"/>
  <c r="AM283" i="15" a="1"/>
  <c r="AM283" i="15" s="1"/>
  <c r="AQ280" i="15" a="1"/>
  <c r="AQ280" i="15" s="1"/>
  <c r="AW280" i="15"/>
  <c r="AI280" i="15" a="1"/>
  <c r="AI280" i="15" s="1"/>
  <c r="AU280" i="15"/>
  <c r="G120" i="14" s="1"/>
  <c r="AA280" i="15" a="1"/>
  <c r="AA280" i="15" s="1"/>
  <c r="AD280" i="15" a="1"/>
  <c r="AD280" i="15" s="1"/>
  <c r="AV280" i="15" s="1"/>
  <c r="AP287" i="15" a="1"/>
  <c r="AP287" i="15" s="1"/>
  <c r="AK283" i="15" a="1"/>
  <c r="AK283" i="15" s="1"/>
  <c r="AT281" i="15" a="1"/>
  <c r="AT281" i="15" s="1"/>
  <c r="AD281" i="15" a="1"/>
  <c r="AD281" i="15" s="1"/>
  <c r="AO280" i="15" a="1"/>
  <c r="AO280" i="15" s="1"/>
  <c r="AN262" i="15" a="1"/>
  <c r="AN262" i="15" s="1"/>
  <c r="AM259" i="15" a="1"/>
  <c r="AM259" i="15" s="1"/>
  <c r="AU259" i="15"/>
  <c r="E111" i="14" s="1"/>
  <c r="AW259" i="15"/>
  <c r="AS257" i="15" a="1"/>
  <c r="AS257" i="15" s="1"/>
  <c r="AC257" i="15" a="1"/>
  <c r="AC257" i="15" s="1"/>
  <c r="AE255" i="15" a="1"/>
  <c r="AE255" i="15" s="1"/>
  <c r="AD254" i="15" a="1"/>
  <c r="AD254" i="15" s="1"/>
  <c r="AF295" i="15" a="1"/>
  <c r="AF295" i="15" s="1"/>
  <c r="AJ292" i="15" a="1"/>
  <c r="AJ292" i="15" s="1"/>
  <c r="AF291" i="15" a="1"/>
  <c r="AF291" i="15" s="1"/>
  <c r="AM290" i="15" a="1"/>
  <c r="AM290" i="15" s="1"/>
  <c r="AG289" i="15" a="1"/>
  <c r="AG289" i="15" s="1"/>
  <c r="AR287" i="15" a="1"/>
  <c r="AR287" i="15" s="1"/>
  <c r="AM284" i="15" a="1"/>
  <c r="AM284" i="15" s="1"/>
  <c r="AJ283" i="15" a="1"/>
  <c r="AJ283" i="15" s="1"/>
  <c r="AS281" i="15" a="1"/>
  <c r="AS281" i="15" s="1"/>
  <c r="AC281" i="15" a="1"/>
  <c r="AC281" i="15" s="1"/>
  <c r="AM279" i="15" a="1"/>
  <c r="AM279" i="15" s="1"/>
  <c r="AN272" i="15" a="1"/>
  <c r="AN272" i="15" s="1"/>
  <c r="AA272" i="15" a="1"/>
  <c r="AA272" i="15" s="1"/>
  <c r="AD272" i="15" a="1"/>
  <c r="AD272" i="15" s="1"/>
  <c r="AR272" i="15" a="1"/>
  <c r="AR272" i="15" s="1"/>
  <c r="AG272" i="15" a="1"/>
  <c r="AG272" i="15" s="1"/>
  <c r="AQ272" i="15" a="1"/>
  <c r="AQ272" i="15" s="1"/>
  <c r="AS272" i="15" a="1"/>
  <c r="AS272" i="15" s="1"/>
  <c r="AB272" i="15" a="1"/>
  <c r="AB272" i="15" s="1"/>
  <c r="AE272" i="15" a="1"/>
  <c r="AE272" i="15" s="1"/>
  <c r="AS256" i="15" a="1"/>
  <c r="AS256" i="15" s="1"/>
  <c r="AC256" i="15" a="1"/>
  <c r="AC256" i="15" s="1"/>
  <c r="AS254" i="15" a="1"/>
  <c r="AS254" i="15" s="1"/>
  <c r="AC254" i="15" a="1"/>
  <c r="AC254" i="15" s="1"/>
  <c r="AR294" i="15" a="1"/>
  <c r="AR294" i="15" s="1"/>
  <c r="AN293" i="15" a="1"/>
  <c r="AN293" i="15" s="1"/>
  <c r="AU293" i="15"/>
  <c r="I127" i="14" s="1"/>
  <c r="AM293" i="15" a="1"/>
  <c r="AM293" i="15" s="1"/>
  <c r="AF292" i="15" a="1"/>
  <c r="AF292" i="15" s="1"/>
  <c r="AI292" i="15" a="1"/>
  <c r="AI292" i="15" s="1"/>
  <c r="AR291" i="15" a="1"/>
  <c r="AR291" i="15" s="1"/>
  <c r="AA291" i="15" a="1"/>
  <c r="AA291" i="15" s="1"/>
  <c r="AE291" i="15" a="1"/>
  <c r="AE291" i="15" s="1"/>
  <c r="AN287" i="15" a="1"/>
  <c r="AN287" i="15" s="1"/>
  <c r="AQ287" i="15" a="1"/>
  <c r="AQ287" i="15" s="1"/>
  <c r="AI285" i="15" a="1"/>
  <c r="AI285" i="15" s="1"/>
  <c r="AD283" i="15" a="1"/>
  <c r="AD283" i="15" s="1"/>
  <c r="AK282" i="15" a="1"/>
  <c r="AK282" i="15" s="1"/>
  <c r="AR281" i="15" a="1"/>
  <c r="AR281" i="15" s="1"/>
  <c r="AB281" i="15" a="1"/>
  <c r="AB281" i="15" s="1"/>
  <c r="AR278" i="15" a="1"/>
  <c r="AR278" i="15" s="1"/>
  <c r="AN277" i="15" a="1"/>
  <c r="AN277" i="15" s="1"/>
  <c r="AM325" i="15" a="1"/>
  <c r="AM325" i="15" s="1"/>
  <c r="AQ325" i="15" a="1"/>
  <c r="AQ325" i="15" s="1"/>
  <c r="AW229" i="15"/>
  <c r="AS227" i="15" a="1"/>
  <c r="AS227" i="15" s="1"/>
  <c r="AW265" i="15"/>
  <c r="AE264" i="15" a="1"/>
  <c r="AE264" i="15" s="1"/>
  <c r="AN260" i="15" a="1"/>
  <c r="AN260" i="15" s="1"/>
  <c r="AM257" i="15" a="1"/>
  <c r="AM257" i="15" s="1"/>
  <c r="AU257" i="15"/>
  <c r="I110" i="14" s="1"/>
  <c r="AW257" i="15"/>
  <c r="AS255" i="15" a="1"/>
  <c r="AS255" i="15" s="1"/>
  <c r="AC255" i="15" a="1"/>
  <c r="AC255" i="15" s="1"/>
  <c r="AD295" i="15" a="1"/>
  <c r="AD295" i="15" s="1"/>
  <c r="AE292" i="15" a="1"/>
  <c r="AE292" i="15" s="1"/>
  <c r="AA289" i="15" a="1"/>
  <c r="AA289" i="15" s="1"/>
  <c r="AQ289" i="15" a="1"/>
  <c r="AQ289" i="15" s="1"/>
  <c r="AM287" i="15" a="1"/>
  <c r="AM287" i="15" s="1"/>
  <c r="AL284" i="15" a="1"/>
  <c r="AL284" i="15" s="1"/>
  <c r="AJ282" i="15" a="1"/>
  <c r="AJ282" i="15" s="1"/>
  <c r="AG282" i="15" a="1"/>
  <c r="AG282" i="15" s="1"/>
  <c r="AQ281" i="15" a="1"/>
  <c r="AQ281" i="15" s="1"/>
  <c r="AW281" i="15"/>
  <c r="AO281" i="15" a="1"/>
  <c r="AO281" i="15" s="1"/>
  <c r="AK281" i="15" a="1"/>
  <c r="AK281" i="15" s="1"/>
  <c r="AG281" i="15" a="1"/>
  <c r="AG281" i="15" s="1"/>
  <c r="AH281" i="15" a="1"/>
  <c r="AH281" i="15" s="1"/>
  <c r="AI281" i="15" a="1"/>
  <c r="AI281" i="15" s="1"/>
  <c r="AU281" i="15"/>
  <c r="I120" i="14" s="1"/>
  <c r="AQ278" i="15" a="1"/>
  <c r="AQ278" i="15" s="1"/>
  <c r="AH278" i="15" a="1"/>
  <c r="AH278" i="15" s="1"/>
  <c r="AA278" i="15" a="1"/>
  <c r="AA278" i="15" s="1"/>
  <c r="AS278" i="15" a="1"/>
  <c r="AS278" i="15" s="1"/>
  <c r="AD278" i="15" a="1"/>
  <c r="AD278" i="15" s="1"/>
  <c r="AE278" i="15" a="1"/>
  <c r="AE278" i="15" s="1"/>
  <c r="AT278" i="15" a="1"/>
  <c r="AT278" i="15" s="1"/>
  <c r="AU278" i="15"/>
  <c r="C120" i="14" s="1"/>
  <c r="AG278" i="15" a="1"/>
  <c r="AG278" i="15" s="1"/>
  <c r="AB278" i="15" a="1"/>
  <c r="AB278" i="15" s="1"/>
  <c r="AN278" i="15" a="1"/>
  <c r="AN278" i="15" s="1"/>
  <c r="AC278" i="15" a="1"/>
  <c r="AC278" i="15" s="1"/>
  <c r="AM277" i="15" a="1"/>
  <c r="AM277" i="15" s="1"/>
  <c r="AS276" i="15" a="1"/>
  <c r="AS276" i="15" s="1"/>
  <c r="AU275" i="15"/>
  <c r="E119" i="14" s="1"/>
  <c r="AL269" i="15" a="1"/>
  <c r="AL269" i="15" s="1"/>
  <c r="AM269" i="15" a="1"/>
  <c r="AM269" i="15" s="1"/>
  <c r="AA269" i="15" a="1"/>
  <c r="AA269" i="15" s="1"/>
  <c r="AS269" i="15" a="1"/>
  <c r="AS269" i="15" s="1"/>
  <c r="AB269" i="15" a="1"/>
  <c r="AB269" i="15" s="1"/>
  <c r="AD269" i="15" a="1"/>
  <c r="AD269" i="15" s="1"/>
  <c r="AI269" i="15" a="1"/>
  <c r="AI269" i="15" s="1"/>
  <c r="AJ269" i="15" a="1"/>
  <c r="AJ269" i="15" s="1"/>
  <c r="AU269" i="15"/>
  <c r="I117" i="14" s="1"/>
  <c r="AP295" i="15" a="1"/>
  <c r="AP295" i="15" s="1"/>
  <c r="AQ294" i="15" a="1"/>
  <c r="AQ294" i="15" s="1"/>
  <c r="AO293" i="15" a="1"/>
  <c r="AO293" i="15" s="1"/>
  <c r="AQ291" i="15" a="1"/>
  <c r="AQ291" i="15" s="1"/>
  <c r="AO291" i="15" a="1"/>
  <c r="AO291" i="15" s="1"/>
  <c r="AR286" i="15" a="1"/>
  <c r="AR286" i="15" s="1"/>
  <c r="AC286" i="15" a="1"/>
  <c r="AC286" i="15" s="1"/>
  <c r="AH285" i="15" a="1"/>
  <c r="AH285" i="15" s="1"/>
  <c r="AP281" i="15" a="1"/>
  <c r="AP281" i="15" s="1"/>
  <c r="AN280" i="15" a="1"/>
  <c r="AN280" i="15" s="1"/>
  <c r="AI279" i="15" a="1"/>
  <c r="AI279" i="15" s="1"/>
  <c r="AE277" i="15" a="1"/>
  <c r="AE277" i="15" s="1"/>
  <c r="AL277" i="15" a="1"/>
  <c r="AL277" i="15" s="1"/>
  <c r="AR276" i="15" a="1"/>
  <c r="AR276" i="15" s="1"/>
  <c r="AR274" i="15" a="1"/>
  <c r="AR274" i="15" s="1"/>
  <c r="AW225" i="15"/>
  <c r="AK261" i="15" a="1"/>
  <c r="AK261" i="15" s="1"/>
  <c r="AN258" i="15" a="1"/>
  <c r="AN258" i="15" s="1"/>
  <c r="AM255" i="15" a="1"/>
  <c r="AM255" i="15" s="1"/>
  <c r="AU255" i="15"/>
  <c r="E110" i="14" s="1"/>
  <c r="AW255" i="15"/>
  <c r="AT295" i="15" a="1"/>
  <c r="AT295" i="15" s="1"/>
  <c r="AL291" i="15" a="1"/>
  <c r="AL291" i="15" s="1"/>
  <c r="AK287" i="15" a="1"/>
  <c r="AK287" i="15" s="1"/>
  <c r="AB286" i="15" a="1"/>
  <c r="AB286" i="15" s="1"/>
  <c r="AG285" i="15" a="1"/>
  <c r="AG285" i="15" s="1"/>
  <c r="AF285" i="15" a="1"/>
  <c r="AF285" i="15" s="1"/>
  <c r="AE282" i="15" a="1"/>
  <c r="AE282" i="15" s="1"/>
  <c r="AD279" i="15" a="1"/>
  <c r="AD279" i="15" s="1"/>
  <c r="AO278" i="15" a="1"/>
  <c r="AO278" i="15" s="1"/>
  <c r="AW277" i="15"/>
  <c r="AO274" i="15" a="1"/>
  <c r="AO274" i="15" s="1"/>
  <c r="AB266" i="15" a="1"/>
  <c r="AB266" i="15" s="1"/>
  <c r="AF266" i="15" a="1"/>
  <c r="AF266" i="15" s="1"/>
  <c r="AN266" i="15" a="1"/>
  <c r="AN266" i="15" s="1"/>
  <c r="AT266" i="15" a="1"/>
  <c r="AT266" i="15" s="1"/>
  <c r="AU266" i="15"/>
  <c r="C117" i="14" s="1"/>
  <c r="AA325" i="15" a="1"/>
  <c r="AA325" i="15" s="1"/>
  <c r="AA311" i="15" a="1"/>
  <c r="AA311" i="15" s="1"/>
  <c r="AB311" i="15" a="1"/>
  <c r="AB311" i="15" s="1"/>
  <c r="AJ311" i="15" a="1"/>
  <c r="AJ311" i="15" s="1"/>
  <c r="AN229" i="15" a="1"/>
  <c r="AN229" i="15" s="1"/>
  <c r="AN265" i="15" a="1"/>
  <c r="AN265" i="15" s="1"/>
  <c r="AF263" i="15" a="1"/>
  <c r="AF263" i="15" s="1"/>
  <c r="AK260" i="15" a="1"/>
  <c r="AK260" i="15" s="1"/>
  <c r="AN257" i="15" a="1"/>
  <c r="AN257" i="15" s="1"/>
  <c r="AS295" i="15" a="1"/>
  <c r="AS295" i="15" s="1"/>
  <c r="AC295" i="15" a="1"/>
  <c r="AC295" i="15" s="1"/>
  <c r="AG290" i="15" a="1"/>
  <c r="AG290" i="15" s="1"/>
  <c r="AR289" i="15" a="1"/>
  <c r="AR289" i="15" s="1"/>
  <c r="AA286" i="15" a="1"/>
  <c r="AA286" i="15" s="1"/>
  <c r="AK286" i="15" a="1"/>
  <c r="AK286" i="15" s="1"/>
  <c r="AW286" i="15"/>
  <c r="AM286" i="15" a="1"/>
  <c r="AM286" i="15" s="1"/>
  <c r="AE286" i="15" a="1"/>
  <c r="AE286" i="15" s="1"/>
  <c r="AS286" i="15" a="1"/>
  <c r="AS286" i="15" s="1"/>
  <c r="AJ286" i="15" a="1"/>
  <c r="AJ286" i="15" s="1"/>
  <c r="AU286" i="15"/>
  <c r="C122" i="14" s="1"/>
  <c r="AA285" i="15" a="1"/>
  <c r="AA285" i="15" s="1"/>
  <c r="AE285" i="15" a="1"/>
  <c r="AE285" i="15" s="1"/>
  <c r="AT282" i="15" a="1"/>
  <c r="AT282" i="15" s="1"/>
  <c r="AD282" i="15" a="1"/>
  <c r="AD282" i="15" s="1"/>
  <c r="AK280" i="15" a="1"/>
  <c r="AK280" i="15" s="1"/>
  <c r="AS279" i="15" a="1"/>
  <c r="AS279" i="15" s="1"/>
  <c r="AC279" i="15" a="1"/>
  <c r="AC279" i="15" s="1"/>
  <c r="AV279" i="15" s="1"/>
  <c r="AU277" i="15"/>
  <c r="I119" i="14" s="1"/>
  <c r="AW227" i="15"/>
  <c r="AF224" i="15" a="1"/>
  <c r="AF224" i="15" s="1"/>
  <c r="AM264" i="15" a="1"/>
  <c r="AM264" i="15" s="1"/>
  <c r="AU264" i="15"/>
  <c r="G112" i="14" s="1"/>
  <c r="AW264" i="15"/>
  <c r="AE263" i="15" a="1"/>
  <c r="AE263" i="15" s="1"/>
  <c r="AK259" i="15" a="1"/>
  <c r="AK259" i="15" s="1"/>
  <c r="AN256" i="15" a="1"/>
  <c r="AN256" i="15" s="1"/>
  <c r="AN254" i="15" a="1"/>
  <c r="AN254" i="15" s="1"/>
  <c r="AR295" i="15" a="1"/>
  <c r="AR295" i="15" s="1"/>
  <c r="AB295" i="15" a="1"/>
  <c r="AB295" i="15" s="1"/>
  <c r="AW293" i="15"/>
  <c r="AT292" i="15" a="1"/>
  <c r="AT292" i="15" s="1"/>
  <c r="AP291" i="15" a="1"/>
  <c r="AP291" i="15" s="1"/>
  <c r="AE288" i="15" a="1"/>
  <c r="AE288" i="15" s="1"/>
  <c r="AT285" i="15" a="1"/>
  <c r="AT285" i="15" s="1"/>
  <c r="AD285" i="15" a="1"/>
  <c r="AD285" i="15" s="1"/>
  <c r="AC284" i="15" a="1"/>
  <c r="AC284" i="15" s="1"/>
  <c r="AJ284" i="15" a="1"/>
  <c r="AJ284" i="15" s="1"/>
  <c r="AE284" i="15" a="1"/>
  <c r="AE284" i="15" s="1"/>
  <c r="AO284" i="15" a="1"/>
  <c r="AO284" i="15" s="1"/>
  <c r="AF284" i="15" a="1"/>
  <c r="AF284" i="15" s="1"/>
  <c r="AS282" i="15" a="1"/>
  <c r="AS282" i="15" s="1"/>
  <c r="AC282" i="15" a="1"/>
  <c r="AC282" i="15" s="1"/>
  <c r="AJ280" i="15" a="1"/>
  <c r="AJ280" i="15" s="1"/>
  <c r="AR279" i="15" a="1"/>
  <c r="AR279" i="15" s="1"/>
  <c r="AE279" i="15" a="1"/>
  <c r="AE279" i="15" s="1"/>
  <c r="AQ279" i="15" a="1"/>
  <c r="AQ279" i="15" s="1"/>
  <c r="AF279" i="15" a="1"/>
  <c r="AF279" i="15" s="1"/>
  <c r="AG279" i="15" a="1"/>
  <c r="AG279" i="15" s="1"/>
  <c r="AU279" i="15"/>
  <c r="E120" i="14" s="1"/>
  <c r="AH279" i="15" a="1"/>
  <c r="AH279" i="15" s="1"/>
  <c r="AW279" i="15"/>
  <c r="AB279" i="15" a="1"/>
  <c r="AB279" i="15" s="1"/>
  <c r="AM278" i="15" a="1"/>
  <c r="AM278" i="15" s="1"/>
  <c r="AK277" i="15" a="1"/>
  <c r="AK277" i="15" s="1"/>
  <c r="AA277" i="15" a="1"/>
  <c r="AA277" i="15" s="1"/>
  <c r="AN274" i="15" a="1"/>
  <c r="AN274" i="15" s="1"/>
  <c r="AW272" i="15"/>
  <c r="AD266" i="15" a="1"/>
  <c r="AD266" i="15" s="1"/>
  <c r="AL295" i="15" a="1"/>
  <c r="AL295" i="15" s="1"/>
  <c r="AU295" i="15"/>
  <c r="E128" i="14" s="1"/>
  <c r="AS292" i="15" a="1"/>
  <c r="AS292" i="15" s="1"/>
  <c r="AT288" i="15" a="1"/>
  <c r="AT288" i="15" s="1"/>
  <c r="AD288" i="15" a="1"/>
  <c r="AD288" i="15" s="1"/>
  <c r="AE287" i="15" a="1"/>
  <c r="AE287" i="15" s="1"/>
  <c r="AO286" i="15" a="1"/>
  <c r="AO286" i="15" s="1"/>
  <c r="AC285" i="15" a="1"/>
  <c r="AC285" i="15" s="1"/>
  <c r="AA283" i="15" a="1"/>
  <c r="AA283" i="15" s="1"/>
  <c r="AQ282" i="15" a="1"/>
  <c r="AQ282" i="15" s="1"/>
  <c r="AH282" i="15" a="1"/>
  <c r="AH282" i="15" s="1"/>
  <c r="AI282" i="15" a="1"/>
  <c r="AI282" i="15" s="1"/>
  <c r="AM282" i="15" a="1"/>
  <c r="AM282" i="15" s="1"/>
  <c r="AB282" i="15" a="1"/>
  <c r="AB282" i="15" s="1"/>
  <c r="AN282" i="15" a="1"/>
  <c r="AN282" i="15" s="1"/>
  <c r="AG280" i="15" a="1"/>
  <c r="AG280" i="15" s="1"/>
  <c r="AD276" i="15" a="1"/>
  <c r="AD276" i="15" s="1"/>
  <c r="AW230" i="15"/>
  <c r="AF226" i="15" a="1"/>
  <c r="AF226" i="15" s="1"/>
  <c r="AO265" i="15" a="1"/>
  <c r="AO265" i="15" s="1"/>
  <c r="AF262" i="15" a="1"/>
  <c r="AF262" i="15" s="1"/>
  <c r="AK257" i="15" a="1"/>
  <c r="AK257" i="15" s="1"/>
  <c r="AB292" i="15" a="1"/>
  <c r="AB292" i="15" s="1"/>
  <c r="AA290" i="15" a="1"/>
  <c r="AA290" i="15" s="1"/>
  <c r="AE290" i="15" a="1"/>
  <c r="AE290" i="15" s="1"/>
  <c r="AK289" i="15" a="1"/>
  <c r="AK289" i="15" s="1"/>
  <c r="AC288" i="15" a="1"/>
  <c r="AC288" i="15" s="1"/>
  <c r="AJ287" i="15" a="1"/>
  <c r="AJ287" i="15" s="1"/>
  <c r="AN286" i="15" a="1"/>
  <c r="AN286" i="15" s="1"/>
  <c r="AB285" i="15" a="1"/>
  <c r="AB285" i="15" s="1"/>
  <c r="AO282" i="15" a="1"/>
  <c r="AO282" i="15" s="1"/>
  <c r="AF280" i="15" a="1"/>
  <c r="AF280" i="15" s="1"/>
  <c r="AP279" i="15" a="1"/>
  <c r="AP279" i="15" s="1"/>
  <c r="AI277" i="15" a="1"/>
  <c r="AI277" i="15" s="1"/>
  <c r="AD274" i="15" a="1"/>
  <c r="AD274" i="15" s="1"/>
  <c r="AT272" i="15" a="1"/>
  <c r="AT272" i="15" s="1"/>
  <c r="AL319" i="15" a="1"/>
  <c r="AL319" i="15" s="1"/>
  <c r="AF319" i="15" a="1"/>
  <c r="AF319" i="15" s="1"/>
  <c r="AJ319" i="15" a="1"/>
  <c r="AJ319" i="15" s="1"/>
  <c r="AK256" i="15" a="1"/>
  <c r="AK256" i="15" s="1"/>
  <c r="AK254" i="15" a="1"/>
  <c r="AK254" i="15" s="1"/>
  <c r="AJ295" i="15" a="1"/>
  <c r="AJ295" i="15" s="1"/>
  <c r="AF294" i="15" a="1"/>
  <c r="AF294" i="15" s="1"/>
  <c r="AA292" i="15" a="1"/>
  <c r="AA292" i="15" s="1"/>
  <c r="AU292" i="15"/>
  <c r="G127" i="14" s="1"/>
  <c r="AR292" i="15" a="1"/>
  <c r="AR292" i="15" s="1"/>
  <c r="AT290" i="15" a="1"/>
  <c r="AT290" i="15" s="1"/>
  <c r="AD290" i="15" a="1"/>
  <c r="AD290" i="15" s="1"/>
  <c r="AB288" i="15" a="1"/>
  <c r="AB288" i="15" s="1"/>
  <c r="AC287" i="15" a="1"/>
  <c r="AC287" i="15" s="1"/>
  <c r="AI287" i="15" a="1"/>
  <c r="AI287" i="15" s="1"/>
  <c r="AU285" i="15"/>
  <c r="I121" i="14" s="1"/>
  <c r="AN281" i="15" a="1"/>
  <c r="AN281" i="15" s="1"/>
  <c r="AG276" i="15" a="1"/>
  <c r="AG276" i="15" s="1"/>
  <c r="AK275" i="15" a="1"/>
  <c r="AK275" i="15" s="1"/>
  <c r="AM273" i="15" a="1"/>
  <c r="AM273" i="15" s="1"/>
  <c r="AN273" i="15" a="1"/>
  <c r="AN273" i="15" s="1"/>
  <c r="AT286" i="15" a="1"/>
  <c r="AT286" i="15" s="1"/>
  <c r="AD286" i="15" a="1"/>
  <c r="AD286" i="15" s="1"/>
  <c r="AU283" i="15"/>
  <c r="E121" i="14" s="1"/>
  <c r="AF278" i="15" a="1"/>
  <c r="AF278" i="15" s="1"/>
  <c r="AI276" i="15" a="1"/>
  <c r="AI276" i="15" s="1"/>
  <c r="AQ275" i="15" a="1"/>
  <c r="AQ275" i="15" s="1"/>
  <c r="AC275" i="15" a="1"/>
  <c r="AC275" i="15" s="1"/>
  <c r="AF272" i="15" a="1"/>
  <c r="AF272" i="15" s="1"/>
  <c r="AA271" i="15" a="1"/>
  <c r="AA271" i="15" s="1"/>
  <c r="AE271" i="15" a="1"/>
  <c r="AE271" i="15" s="1"/>
  <c r="AS271" i="15" a="1"/>
  <c r="AS271" i="15" s="1"/>
  <c r="AL271" i="15" a="1"/>
  <c r="AL271" i="15" s="1"/>
  <c r="AM271" i="15" a="1"/>
  <c r="AM271" i="15" s="1"/>
  <c r="AN271" i="15" a="1"/>
  <c r="AN271" i="15" s="1"/>
  <c r="AT271" i="15" a="1"/>
  <c r="AT271" i="15" s="1"/>
  <c r="AC271" i="15" a="1"/>
  <c r="AC271" i="15" s="1"/>
  <c r="AO270" i="15" a="1"/>
  <c r="AO270" i="15" s="1"/>
  <c r="AR325" i="15" a="1"/>
  <c r="AR325" i="15" s="1"/>
  <c r="AP284" i="15" a="1"/>
  <c r="AP284" i="15" s="1"/>
  <c r="AT273" i="15" a="1"/>
  <c r="AT273" i="15" s="1"/>
  <c r="AA273" i="15" a="1"/>
  <c r="AA273" i="15" s="1"/>
  <c r="AL272" i="15" a="1"/>
  <c r="AL272" i="15" s="1"/>
  <c r="AN270" i="15" a="1"/>
  <c r="AN270" i="15" s="1"/>
  <c r="AC325" i="15" a="1"/>
  <c r="AC325" i="15" s="1"/>
  <c r="AO323" i="15" a="1"/>
  <c r="AO323" i="15" s="1"/>
  <c r="AK315" i="15" a="1"/>
  <c r="AK315" i="15" s="1"/>
  <c r="AP303" i="15" a="1"/>
  <c r="AP303" i="15" s="1"/>
  <c r="AF303" i="15" a="1"/>
  <c r="AF303" i="15" s="1"/>
  <c r="AJ303" i="15" a="1"/>
  <c r="AJ303" i="15" s="1"/>
  <c r="AM303" i="15" a="1"/>
  <c r="AM303" i="15" s="1"/>
  <c r="AS303" i="15" a="1"/>
  <c r="AS303" i="15" s="1"/>
  <c r="AK284" i="15" a="1"/>
  <c r="AK284" i="15" s="1"/>
  <c r="AT283" i="15" a="1"/>
  <c r="AT283" i="15" s="1"/>
  <c r="AQ277" i="15" a="1"/>
  <c r="AQ277" i="15" s="1"/>
  <c r="AO277" i="15" a="1"/>
  <c r="AO277" i="15" s="1"/>
  <c r="AU274" i="15"/>
  <c r="C119" i="14" s="1"/>
  <c r="AI266" i="15" a="1"/>
  <c r="AI266" i="15" s="1"/>
  <c r="AP315" i="15" a="1"/>
  <c r="AP315" i="15" s="1"/>
  <c r="AG315" i="15" a="1"/>
  <c r="AG315" i="15" s="1"/>
  <c r="AI315" i="15" a="1"/>
  <c r="AI315" i="15" s="1"/>
  <c r="AJ315" i="15" a="1"/>
  <c r="AJ315" i="15" s="1"/>
  <c r="AO315" i="15" a="1"/>
  <c r="AO315" i="15" s="1"/>
  <c r="AH283" i="15" a="1"/>
  <c r="AH283" i="15" s="1"/>
  <c r="AF282" i="15" a="1"/>
  <c r="AF282" i="15" s="1"/>
  <c r="AF281" i="15" a="1"/>
  <c r="AF281" i="15" s="1"/>
  <c r="AE280" i="15" a="1"/>
  <c r="AE280" i="15" s="1"/>
  <c r="AT279" i="15" a="1"/>
  <c r="AT279" i="15" s="1"/>
  <c r="AH269" i="15" a="1"/>
  <c r="AH269" i="15" s="1"/>
  <c r="AO316" i="15" a="1"/>
  <c r="AO316" i="15" s="1"/>
  <c r="AU316" i="15"/>
  <c r="G137" i="14" s="1"/>
  <c r="AE316" i="15" a="1"/>
  <c r="AE316" i="15" s="1"/>
  <c r="AP316" i="15" a="1"/>
  <c r="AP316" i="15" s="1"/>
  <c r="AT316" i="15" a="1"/>
  <c r="AT316" i="15" s="1"/>
  <c r="AW316" i="15"/>
  <c r="AP282" i="15" a="1"/>
  <c r="AP282" i="15" s="1"/>
  <c r="AJ277" i="15" a="1"/>
  <c r="AJ277" i="15" s="1"/>
  <c r="AB276" i="15" a="1"/>
  <c r="AB276" i="15" s="1"/>
  <c r="AJ274" i="15" a="1"/>
  <c r="AJ274" i="15" s="1"/>
  <c r="AL273" i="15" a="1"/>
  <c r="AL273" i="15" s="1"/>
  <c r="AK269" i="15" a="1"/>
  <c r="AK269" i="15" s="1"/>
  <c r="AJ267" i="15" a="1"/>
  <c r="AJ267" i="15" s="1"/>
  <c r="AR266" i="15" a="1"/>
  <c r="AR266" i="15" s="1"/>
  <c r="AM266" i="15" a="1"/>
  <c r="AM266" i="15" s="1"/>
  <c r="AK319" i="15" a="1"/>
  <c r="AK319" i="15" s="1"/>
  <c r="AT287" i="15" a="1"/>
  <c r="AT287" i="15" s="1"/>
  <c r="AD287" i="15" a="1"/>
  <c r="AD287" i="15" s="1"/>
  <c r="AT277" i="15" a="1"/>
  <c r="AT277" i="15" s="1"/>
  <c r="AD277" i="15" a="1"/>
  <c r="AD277" i="15" s="1"/>
  <c r="AQ276" i="15" a="1"/>
  <c r="AQ276" i="15" s="1"/>
  <c r="AA276" i="15" a="1"/>
  <c r="AA276" i="15" s="1"/>
  <c r="AK276" i="15" a="1"/>
  <c r="AK276" i="15" s="1"/>
  <c r="AW276" i="15"/>
  <c r="AE276" i="15" a="1"/>
  <c r="AE276" i="15" s="1"/>
  <c r="AF276" i="15" a="1"/>
  <c r="AF276" i="15" s="1"/>
  <c r="AG275" i="15" a="1"/>
  <c r="AG275" i="15" s="1"/>
  <c r="AE274" i="15" a="1"/>
  <c r="AE274" i="15" s="1"/>
  <c r="AI274" i="15" a="1"/>
  <c r="AI274" i="15" s="1"/>
  <c r="AK273" i="15" a="1"/>
  <c r="AK273" i="15" s="1"/>
  <c r="AK271" i="15" a="1"/>
  <c r="AK271" i="15" s="1"/>
  <c r="AC266" i="15" a="1"/>
  <c r="AC266" i="15" s="1"/>
  <c r="AC320" i="15" a="1"/>
  <c r="AC320" i="15" s="1"/>
  <c r="AR284" i="15" a="1"/>
  <c r="AR284" i="15" s="1"/>
  <c r="AB284" i="15" a="1"/>
  <c r="AB284" i="15" s="1"/>
  <c r="AI283" i="15" a="1"/>
  <c r="AI283" i="15" s="1"/>
  <c r="AM280" i="15" a="1"/>
  <c r="AM280" i="15" s="1"/>
  <c r="AL279" i="15" a="1"/>
  <c r="AL279" i="15" s="1"/>
  <c r="AP276" i="15" a="1"/>
  <c r="AP276" i="15" s="1"/>
  <c r="AF275" i="15" a="1"/>
  <c r="AF275" i="15" s="1"/>
  <c r="AJ273" i="15" a="1"/>
  <c r="AJ273" i="15" s="1"/>
  <c r="AG267" i="15" a="1"/>
  <c r="AG267" i="15" s="1"/>
  <c r="AJ325" i="15" a="1"/>
  <c r="AJ325" i="15" s="1"/>
  <c r="AB320" i="15" a="1"/>
  <c r="AB320" i="15" s="1"/>
  <c r="AO320" i="15" a="1"/>
  <c r="AO320" i="15" s="1"/>
  <c r="AI312" i="15" a="1"/>
  <c r="AI312" i="15" s="1"/>
  <c r="AA312" i="15" a="1"/>
  <c r="AA312" i="15" s="1"/>
  <c r="AW312" i="15"/>
  <c r="AC312" i="15" a="1"/>
  <c r="AC312" i="15" s="1"/>
  <c r="AE312" i="15" a="1"/>
  <c r="AE312" i="15" s="1"/>
  <c r="AG312" i="15" a="1"/>
  <c r="AG312" i="15" s="1"/>
  <c r="AR312" i="15" a="1"/>
  <c r="AR312" i="15" s="1"/>
  <c r="AQ312" i="15" a="1"/>
  <c r="AQ312" i="15" s="1"/>
  <c r="AU312" i="15"/>
  <c r="G132" i="14" s="1"/>
  <c r="AD289" i="15" a="1"/>
  <c r="AD289" i="15" s="1"/>
  <c r="AA284" i="15" a="1"/>
  <c r="AA284" i="15" s="1"/>
  <c r="AC283" i="15" a="1"/>
  <c r="AC283" i="15" s="1"/>
  <c r="AM281" i="15" a="1"/>
  <c r="AM281" i="15" s="1"/>
  <c r="AL280" i="15" a="1"/>
  <c r="AL280" i="15" s="1"/>
  <c r="AJ278" i="15" a="1"/>
  <c r="AJ278" i="15" s="1"/>
  <c r="AR277" i="15" a="1"/>
  <c r="AR277" i="15" s="1"/>
  <c r="AG277" i="15" a="1"/>
  <c r="AG277" i="15" s="1"/>
  <c r="AO276" i="15" a="1"/>
  <c r="AO276" i="15" s="1"/>
  <c r="AW275" i="15"/>
  <c r="AD271" i="15" a="1"/>
  <c r="AD271" i="15" s="1"/>
  <c r="AT267" i="15" a="1"/>
  <c r="AT267" i="15" s="1"/>
  <c r="AD267" i="15" a="1"/>
  <c r="AD267" i="15" s="1"/>
  <c r="AF267" i="15" a="1"/>
  <c r="AF267" i="15" s="1"/>
  <c r="AU267" i="15"/>
  <c r="E117" i="14" s="1"/>
  <c r="AI267" i="15" a="1"/>
  <c r="AI267" i="15" s="1"/>
  <c r="AI325" i="15" a="1"/>
  <c r="AI325" i="15" s="1"/>
  <c r="AS289" i="15" a="1"/>
  <c r="AS289" i="15" s="1"/>
  <c r="AL287" i="15" a="1"/>
  <c r="AL287" i="15" s="1"/>
  <c r="AK285" i="15" a="1"/>
  <c r="AK285" i="15" s="1"/>
  <c r="AT284" i="15" a="1"/>
  <c r="AT284" i="15" s="1"/>
  <c r="AH284" i="15" a="1"/>
  <c r="AH284" i="15" s="1"/>
  <c r="AB283" i="15" a="1"/>
  <c r="AB283" i="15" s="1"/>
  <c r="AJ279" i="15" a="1"/>
  <c r="AJ279" i="15" s="1"/>
  <c r="AI278" i="15" a="1"/>
  <c r="AI278" i="15" s="1"/>
  <c r="AN276" i="15" a="1"/>
  <c r="AN276" i="15" s="1"/>
  <c r="AT275" i="15" a="1"/>
  <c r="AT275" i="15" s="1"/>
  <c r="AE273" i="15" a="1"/>
  <c r="AE273" i="15" s="1"/>
  <c r="AW283" i="15"/>
  <c r="AL276" i="15" a="1"/>
  <c r="AL276" i="15" s="1"/>
  <c r="AA274" i="15" a="1"/>
  <c r="AA274" i="15" s="1"/>
  <c r="AF274" i="15" a="1"/>
  <c r="AF274" i="15" s="1"/>
  <c r="AB271" i="15" a="1"/>
  <c r="AB271" i="15" s="1"/>
  <c r="AG271" i="15" a="1"/>
  <c r="AG271" i="15" s="1"/>
  <c r="AE325" i="15" a="1"/>
  <c r="AE325" i="15" s="1"/>
  <c r="AJ323" i="15" a="1"/>
  <c r="AJ323" i="15" s="1"/>
  <c r="AL289" i="15" a="1"/>
  <c r="AL289" i="15" s="1"/>
  <c r="AG284" i="15" a="1"/>
  <c r="AG284" i="15" s="1"/>
  <c r="AP277" i="15" a="1"/>
  <c r="AP277" i="15" s="1"/>
  <c r="AS277" i="15" a="1"/>
  <c r="AS277" i="15" s="1"/>
  <c r="AJ276" i="15" a="1"/>
  <c r="AJ276" i="15" s="1"/>
  <c r="AR275" i="15" a="1"/>
  <c r="AR275" i="15" s="1"/>
  <c r="AJ275" i="15" a="1"/>
  <c r="AJ275" i="15" s="1"/>
  <c r="AT274" i="15" a="1"/>
  <c r="AT274" i="15" s="1"/>
  <c r="AD273" i="15" a="1"/>
  <c r="AD273" i="15" s="1"/>
  <c r="AF271" i="15" a="1"/>
  <c r="AF271" i="15" s="1"/>
  <c r="AI323" i="15" a="1"/>
  <c r="AI323" i="15" s="1"/>
  <c r="AB323" i="15" a="1"/>
  <c r="AB323" i="15" s="1"/>
  <c r="AS323" i="15" a="1"/>
  <c r="AS323" i="15" s="1"/>
  <c r="AT323" i="15" a="1"/>
  <c r="AT323" i="15" s="1"/>
  <c r="AC314" i="15" a="1"/>
  <c r="AC314" i="15" s="1"/>
  <c r="AL274" i="15" a="1"/>
  <c r="AL274" i="15" s="1"/>
  <c r="AM272" i="15" a="1"/>
  <c r="AM272" i="15" s="1"/>
  <c r="AI271" i="15" a="1"/>
  <c r="AI271" i="15" s="1"/>
  <c r="AU270" i="15"/>
  <c r="C118" i="14" s="1"/>
  <c r="AA270" i="15" a="1"/>
  <c r="AA270" i="15" s="1"/>
  <c r="AK270" i="15" a="1"/>
  <c r="AK270" i="15" s="1"/>
  <c r="AW270" i="15"/>
  <c r="AB270" i="15" a="1"/>
  <c r="AB270" i="15" s="1"/>
  <c r="AC270" i="15" a="1"/>
  <c r="AC270" i="15" s="1"/>
  <c r="AO268" i="15" a="1"/>
  <c r="AO268" i="15" s="1"/>
  <c r="AS266" i="15" a="1"/>
  <c r="AS266" i="15" s="1"/>
  <c r="AA266" i="15" a="1"/>
  <c r="AA266" i="15" s="1"/>
  <c r="AE266" i="15" a="1"/>
  <c r="AE266" i="15" s="1"/>
  <c r="AF325" i="15" a="1"/>
  <c r="AF325" i="15" s="1"/>
  <c r="AL325" i="15" a="1"/>
  <c r="AL325" i="15" s="1"/>
  <c r="AQ320" i="15" a="1"/>
  <c r="AQ320" i="15" s="1"/>
  <c r="AT320" i="15" a="1"/>
  <c r="AT320" i="15" s="1"/>
  <c r="AW320" i="15"/>
  <c r="AM320" i="15" a="1"/>
  <c r="AM320" i="15" s="1"/>
  <c r="AF320" i="15" a="1"/>
  <c r="AF320" i="15" s="1"/>
  <c r="AD320" i="15" a="1"/>
  <c r="AD320" i="15" s="1"/>
  <c r="AU320" i="15"/>
  <c r="G138" i="14" s="1"/>
  <c r="AH320" i="15" a="1"/>
  <c r="AH320" i="15" s="1"/>
  <c r="AI320" i="15" a="1"/>
  <c r="AI320" i="15" s="1"/>
  <c r="AO319" i="15" a="1"/>
  <c r="AO319" i="15" s="1"/>
  <c r="AU318" i="15"/>
  <c r="C138" i="14" s="1"/>
  <c r="AM306" i="15" a="1"/>
  <c r="AM306" i="15" s="1"/>
  <c r="AN306" i="15" a="1"/>
  <c r="AN306" i="15" s="1"/>
  <c r="AT306" i="15" a="1"/>
  <c r="AT306" i="15" s="1"/>
  <c r="AV277" i="15"/>
  <c r="AN275" i="15" a="1"/>
  <c r="AN275" i="15" s="1"/>
  <c r="AH275" i="15" a="1"/>
  <c r="AH275" i="15" s="1"/>
  <c r="AK274" i="15" a="1"/>
  <c r="AK274" i="15" s="1"/>
  <c r="AF273" i="15" a="1"/>
  <c r="AF273" i="15" s="1"/>
  <c r="AH271" i="15" a="1"/>
  <c r="AH271" i="15" s="1"/>
  <c r="AW269" i="15"/>
  <c r="AK325" i="15" a="1"/>
  <c r="AK325" i="15" s="1"/>
  <c r="AF323" i="15" a="1"/>
  <c r="AF323" i="15" s="1"/>
  <c r="AK323" i="15" a="1"/>
  <c r="AK323" i="15" s="1"/>
  <c r="AP320" i="15" a="1"/>
  <c r="AP320" i="15" s="1"/>
  <c r="AN319" i="15" a="1"/>
  <c r="AN319" i="15" s="1"/>
  <c r="AG317" i="15" a="1"/>
  <c r="AG317" i="15" s="1"/>
  <c r="AC316" i="15" a="1"/>
  <c r="AC316" i="15" s="1"/>
  <c r="AL315" i="15" a="1"/>
  <c r="AL315" i="15" s="1"/>
  <c r="AG269" i="15" a="1"/>
  <c r="AG269" i="15" s="1"/>
  <c r="AQ266" i="15" a="1"/>
  <c r="AQ266" i="15" s="1"/>
  <c r="AD325" i="15" a="1"/>
  <c r="AD325" i="15" s="1"/>
  <c r="AH323" i="15" a="1"/>
  <c r="AH323" i="15" s="1"/>
  <c r="AO322" i="15" a="1"/>
  <c r="AO322" i="15" s="1"/>
  <c r="AO318" i="15" a="1"/>
  <c r="AO318" i="15" s="1"/>
  <c r="AL270" i="15" a="1"/>
  <c r="AL270" i="15" s="1"/>
  <c r="AF269" i="15" a="1"/>
  <c r="AF269" i="15" s="1"/>
  <c r="AG325" i="15" a="1"/>
  <c r="AG325" i="15" s="1"/>
  <c r="AC323" i="15" a="1"/>
  <c r="AC323" i="15" s="1"/>
  <c r="AQ322" i="15" a="1"/>
  <c r="AQ322" i="15" s="1"/>
  <c r="AP319" i="15" a="1"/>
  <c r="AP319" i="15" s="1"/>
  <c r="AD319" i="15" a="1"/>
  <c r="AD319" i="15" s="1"/>
  <c r="AS319" i="15" a="1"/>
  <c r="AS319" i="15" s="1"/>
  <c r="AI319" i="15" a="1"/>
  <c r="AI319" i="15" s="1"/>
  <c r="AT314" i="15" a="1"/>
  <c r="AT314" i="15" s="1"/>
  <c r="AP312" i="15" a="1"/>
  <c r="AP312" i="15" s="1"/>
  <c r="AI273" i="15" a="1"/>
  <c r="AI273" i="15" s="1"/>
  <c r="AI270" i="15" a="1"/>
  <c r="AI270" i="15" s="1"/>
  <c r="AE269" i="15" a="1"/>
  <c r="AE269" i="15" s="1"/>
  <c r="AM268" i="15" a="1"/>
  <c r="AM268" i="15" s="1"/>
  <c r="AO266" i="15" a="1"/>
  <c r="AO266" i="15" s="1"/>
  <c r="AA323" i="15" a="1"/>
  <c r="AA323" i="15" s="1"/>
  <c r="AN320" i="15" a="1"/>
  <c r="AN320" i="15" s="1"/>
  <c r="AR309" i="15" a="1"/>
  <c r="AR309" i="15" s="1"/>
  <c r="AW309" i="15"/>
  <c r="AB309" i="15" a="1"/>
  <c r="AB309" i="15" s="1"/>
  <c r="AC309" i="15" a="1"/>
  <c r="AC309" i="15" s="1"/>
  <c r="AN309" i="15" a="1"/>
  <c r="AN309" i="15" s="1"/>
  <c r="AD309" i="15" a="1"/>
  <c r="AD309" i="15" s="1"/>
  <c r="AE309" i="15" a="1"/>
  <c r="AE309" i="15" s="1"/>
  <c r="AQ309" i="15" a="1"/>
  <c r="AQ309" i="15" s="1"/>
  <c r="AG309" i="15" a="1"/>
  <c r="AG309" i="15" s="1"/>
  <c r="AI309" i="15" a="1"/>
  <c r="AI309" i="15" s="1"/>
  <c r="AT309" i="15" a="1"/>
  <c r="AT309" i="15" s="1"/>
  <c r="AF309" i="15" a="1"/>
  <c r="AF309" i="15" s="1"/>
  <c r="AJ309" i="15" a="1"/>
  <c r="AJ309" i="15" s="1"/>
  <c r="AU309" i="15"/>
  <c r="I131" i="14" s="1"/>
  <c r="AH319" i="15" a="1"/>
  <c r="AH319" i="15" s="1"/>
  <c r="AO314" i="15" a="1"/>
  <c r="AO314" i="15" s="1"/>
  <c r="AA275" i="15" a="1"/>
  <c r="AA275" i="15" s="1"/>
  <c r="AG273" i="15" a="1"/>
  <c r="AG273" i="15" s="1"/>
  <c r="AQ271" i="15" a="1"/>
  <c r="AQ271" i="15" s="1"/>
  <c r="AG270" i="15" a="1"/>
  <c r="AG270" i="15" s="1"/>
  <c r="AF268" i="15" a="1"/>
  <c r="AF268" i="15" s="1"/>
  <c r="AK268" i="15" a="1"/>
  <c r="AK268" i="15" s="1"/>
  <c r="AJ266" i="15" a="1"/>
  <c r="AJ266" i="15" s="1"/>
  <c r="AT325" i="15" a="1"/>
  <c r="AT325" i="15" s="1"/>
  <c r="AW325" i="15"/>
  <c r="AL324" i="15" a="1"/>
  <c r="AL324" i="15" s="1"/>
  <c r="AI322" i="15" a="1"/>
  <c r="AI322" i="15" s="1"/>
  <c r="AK322" i="15" a="1"/>
  <c r="AK322" i="15" s="1"/>
  <c r="AL320" i="15" a="1"/>
  <c r="AL320" i="15" s="1"/>
  <c r="AA318" i="15" a="1"/>
  <c r="AA318" i="15" s="1"/>
  <c r="AE318" i="15" a="1"/>
  <c r="AE318" i="15" s="1"/>
  <c r="AN314" i="15" a="1"/>
  <c r="AN314" i="15" s="1"/>
  <c r="AG313" i="15" a="1"/>
  <c r="AG313" i="15" s="1"/>
  <c r="AA313" i="15" a="1"/>
  <c r="AA313" i="15" s="1"/>
  <c r="AF313" i="15" a="1"/>
  <c r="AF313" i="15" s="1"/>
  <c r="AL313" i="15" a="1"/>
  <c r="AL313" i="15" s="1"/>
  <c r="AM313" i="15" a="1"/>
  <c r="AM313" i="15" s="1"/>
  <c r="AN313" i="15" a="1"/>
  <c r="AN313" i="15" s="1"/>
  <c r="AP313" i="15" a="1"/>
  <c r="AP313" i="15" s="1"/>
  <c r="AB313" i="15" a="1"/>
  <c r="AB313" i="15" s="1"/>
  <c r="AE311" i="15" a="1"/>
  <c r="AE311" i="15" s="1"/>
  <c r="AD311" i="15" a="1"/>
  <c r="AD311" i="15" s="1"/>
  <c r="AP275" i="15" a="1"/>
  <c r="AP275" i="15" s="1"/>
  <c r="AB273" i="15" a="1"/>
  <c r="AB273" i="15" s="1"/>
  <c r="AF270" i="15" a="1"/>
  <c r="AF270" i="15" s="1"/>
  <c r="AR269" i="15" a="1"/>
  <c r="AR269" i="15" s="1"/>
  <c r="AE268" i="15" a="1"/>
  <c r="AE268" i="15" s="1"/>
  <c r="AJ268" i="15" a="1"/>
  <c r="AJ268" i="15" s="1"/>
  <c r="AR267" i="15" a="1"/>
  <c r="AR267" i="15" s="1"/>
  <c r="AB267" i="15" a="1"/>
  <c r="AB267" i="15" s="1"/>
  <c r="AO325" i="15" a="1"/>
  <c r="AO325" i="15" s="1"/>
  <c r="AK324" i="15" a="1"/>
  <c r="AK324" i="15" s="1"/>
  <c r="AR323" i="15" a="1"/>
  <c r="AR323" i="15" s="1"/>
  <c r="AH322" i="15" a="1"/>
  <c r="AH322" i="15" s="1"/>
  <c r="AE319" i="15" a="1"/>
  <c r="AE319" i="15" s="1"/>
  <c r="AK316" i="15" a="1"/>
  <c r="AK316" i="15" s="1"/>
  <c r="AH277" i="15" a="1"/>
  <c r="AH277" i="15" s="1"/>
  <c r="AS275" i="15" a="1"/>
  <c r="AS275" i="15" s="1"/>
  <c r="AB274" i="15" a="1"/>
  <c r="AB274" i="15" s="1"/>
  <c r="AT270" i="15" a="1"/>
  <c r="AT270" i="15" s="1"/>
  <c r="AQ269" i="15" a="1"/>
  <c r="AQ269" i="15" s="1"/>
  <c r="AC269" i="15" a="1"/>
  <c r="AC269" i="15" s="1"/>
  <c r="AN269" i="15" a="1"/>
  <c r="AN269" i="15" s="1"/>
  <c r="AI268" i="15" a="1"/>
  <c r="AI268" i="15" s="1"/>
  <c r="AQ267" i="15" a="1"/>
  <c r="AQ267" i="15" s="1"/>
  <c r="AA267" i="15" a="1"/>
  <c r="AA267" i="15" s="1"/>
  <c r="AC267" i="15" a="1"/>
  <c r="AC267" i="15" s="1"/>
  <c r="AE267" i="15" a="1"/>
  <c r="AE267" i="15" s="1"/>
  <c r="AJ324" i="15" a="1"/>
  <c r="AJ324" i="15" s="1"/>
  <c r="AA322" i="15" a="1"/>
  <c r="AA322" i="15" s="1"/>
  <c r="AB322" i="15" a="1"/>
  <c r="AB322" i="15" s="1"/>
  <c r="AJ321" i="15" a="1"/>
  <c r="AJ321" i="15" s="1"/>
  <c r="AS318" i="15" a="1"/>
  <c r="AS318" i="15" s="1"/>
  <c r="AI318" i="15" a="1"/>
  <c r="AI318" i="15" s="1"/>
  <c r="AW318" i="15"/>
  <c r="AJ318" i="15" a="1"/>
  <c r="AJ318" i="15" s="1"/>
  <c r="AK318" i="15" a="1"/>
  <c r="AK318" i="15" s="1"/>
  <c r="AL318" i="15" a="1"/>
  <c r="AL318" i="15" s="1"/>
  <c r="AB318" i="15" a="1"/>
  <c r="AB318" i="15" s="1"/>
  <c r="AO309" i="15" a="1"/>
  <c r="AO309" i="15" s="1"/>
  <c r="AQ274" i="15" a="1"/>
  <c r="AQ274" i="15" s="1"/>
  <c r="AV274" i="15"/>
  <c r="AC274" i="15" a="1"/>
  <c r="AC274" i="15" s="1"/>
  <c r="AW274" i="15"/>
  <c r="AS273" i="15" a="1"/>
  <c r="AS273" i="15" s="1"/>
  <c r="AE270" i="15" a="1"/>
  <c r="AE270" i="15" s="1"/>
  <c r="AH268" i="15" a="1"/>
  <c r="AH268" i="15" s="1"/>
  <c r="AP267" i="15" a="1"/>
  <c r="AP267" i="15" s="1"/>
  <c r="AN325" i="15" a="1"/>
  <c r="AN325" i="15" s="1"/>
  <c r="AD324" i="15" a="1"/>
  <c r="AD324" i="15" s="1"/>
  <c r="AI324" i="15" a="1"/>
  <c r="AI324" i="15" s="1"/>
  <c r="AE322" i="15" a="1"/>
  <c r="AE322" i="15" s="1"/>
  <c r="AI321" i="15" a="1"/>
  <c r="AI321" i="15" s="1"/>
  <c r="AJ320" i="15" a="1"/>
  <c r="AJ320" i="15" s="1"/>
  <c r="AR318" i="15" a="1"/>
  <c r="AR318" i="15" s="1"/>
  <c r="AF318" i="15" a="1"/>
  <c r="AF318" i="15" s="1"/>
  <c r="AL317" i="15" a="1"/>
  <c r="AL317" i="15" s="1"/>
  <c r="AI316" i="15" a="1"/>
  <c r="AI316" i="15" s="1"/>
  <c r="AR315" i="15" a="1"/>
  <c r="AR315" i="15" s="1"/>
  <c r="AP274" i="15" a="1"/>
  <c r="AP274" i="15" s="1"/>
  <c r="AC272" i="15" a="1"/>
  <c r="AC272" i="15" s="1"/>
  <c r="AO272" i="15" a="1"/>
  <c r="AO272" i="15" s="1"/>
  <c r="AS270" i="15" a="1"/>
  <c r="AS270" i="15" s="1"/>
  <c r="AC268" i="15" a="1"/>
  <c r="AC268" i="15" s="1"/>
  <c r="AO267" i="15" a="1"/>
  <c r="AO267" i="15" s="1"/>
  <c r="AW266" i="15"/>
  <c r="AH324" i="15" a="1"/>
  <c r="AH324" i="15" s="1"/>
  <c r="AP323" i="15" a="1"/>
  <c r="AP323" i="15" s="1"/>
  <c r="AH321" i="15" a="1"/>
  <c r="AH321" i="15" s="1"/>
  <c r="AA320" i="15" a="1"/>
  <c r="AA320" i="15" s="1"/>
  <c r="AE320" i="15" a="1"/>
  <c r="AE320" i="15" s="1"/>
  <c r="AA319" i="15" a="1"/>
  <c r="AA319" i="15" s="1"/>
  <c r="AK317" i="15" a="1"/>
  <c r="AK317" i="15" s="1"/>
  <c r="AQ317" i="15" a="1"/>
  <c r="AQ317" i="15" s="1"/>
  <c r="AR317" i="15" a="1"/>
  <c r="AR317" i="15" s="1"/>
  <c r="AB317" i="15" a="1"/>
  <c r="AB317" i="15" s="1"/>
  <c r="AE317" i="15" a="1"/>
  <c r="AE317" i="15" s="1"/>
  <c r="AT317" i="15" a="1"/>
  <c r="AT317" i="15" s="1"/>
  <c r="AF317" i="15" a="1"/>
  <c r="AF317" i="15" s="1"/>
  <c r="AQ315" i="15" a="1"/>
  <c r="AQ315" i="15" s="1"/>
  <c r="AT315" i="15" a="1"/>
  <c r="AT315" i="15" s="1"/>
  <c r="AH310" i="15" a="1"/>
  <c r="AH310" i="15" s="1"/>
  <c r="AI310" i="15" a="1"/>
  <c r="AI310" i="15" s="1"/>
  <c r="AD310" i="15" a="1"/>
  <c r="AD310" i="15" s="1"/>
  <c r="AL275" i="15" a="1"/>
  <c r="AL275" i="15" s="1"/>
  <c r="AS274" i="15" a="1"/>
  <c r="AS274" i="15" s="1"/>
  <c r="AW273" i="15"/>
  <c r="AR273" i="15" a="1"/>
  <c r="AR273" i="15" s="1"/>
  <c r="AK272" i="15" a="1"/>
  <c r="AK272" i="15" s="1"/>
  <c r="AP272" i="15" a="1"/>
  <c r="AP272" i="15" s="1"/>
  <c r="AD270" i="15" a="1"/>
  <c r="AD270" i="15" s="1"/>
  <c r="AQ268" i="15" a="1"/>
  <c r="AQ268" i="15" s="1"/>
  <c r="AA268" i="15" a="1"/>
  <c r="AA268" i="15" s="1"/>
  <c r="AW268" i="15"/>
  <c r="AN267" i="15" a="1"/>
  <c r="AN267" i="15" s="1"/>
  <c r="AV266" i="15"/>
  <c r="AT324" i="15" a="1"/>
  <c r="AT324" i="15" s="1"/>
  <c r="AC324" i="15" a="1"/>
  <c r="AC324" i="15" s="1"/>
  <c r="AW324" i="15"/>
  <c r="AW322" i="15"/>
  <c r="AD322" i="15" a="1"/>
  <c r="AD322" i="15" s="1"/>
  <c r="AL309" i="15" a="1"/>
  <c r="AL309" i="15" s="1"/>
  <c r="AG318" i="15" a="1"/>
  <c r="AG318" i="15" s="1"/>
  <c r="AN317" i="15" a="1"/>
  <c r="AN317" i="15" s="1"/>
  <c r="AH316" i="15" a="1"/>
  <c r="AH316" i="15" s="1"/>
  <c r="AN315" i="15" a="1"/>
  <c r="AN315" i="15" s="1"/>
  <c r="AR314" i="15" a="1"/>
  <c r="AR314" i="15" s="1"/>
  <c r="AB314" i="15" a="1"/>
  <c r="AB314" i="15" s="1"/>
  <c r="AG310" i="15" a="1"/>
  <c r="AG310" i="15" s="1"/>
  <c r="AM317" i="15" a="1"/>
  <c r="AM317" i="15" s="1"/>
  <c r="AG316" i="15" a="1"/>
  <c r="AG316" i="15" s="1"/>
  <c r="AQ314" i="15" a="1"/>
  <c r="AQ314" i="15" s="1"/>
  <c r="AU314" i="15"/>
  <c r="C137" i="14" s="1"/>
  <c r="AP314" i="15" a="1"/>
  <c r="AP314" i="15" s="1"/>
  <c r="AA314" i="15" a="1"/>
  <c r="AA314" i="15" s="1"/>
  <c r="AW314" i="15"/>
  <c r="AD314" i="15" a="1"/>
  <c r="AD314" i="15" s="1"/>
  <c r="AF314" i="15" a="1"/>
  <c r="AF314" i="15" s="1"/>
  <c r="AE313" i="15" a="1"/>
  <c r="AE313" i="15" s="1"/>
  <c r="AG311" i="15" a="1"/>
  <c r="AG311" i="15" s="1"/>
  <c r="AP309" i="15" a="1"/>
  <c r="AP309" i="15" s="1"/>
  <c r="AN336" i="15" a="1"/>
  <c r="AN336" i="15" s="1"/>
  <c r="AK336" i="15" a="1"/>
  <c r="AK336" i="15" s="1"/>
  <c r="AR313" i="15" a="1"/>
  <c r="AR313" i="15" s="1"/>
  <c r="AM309" i="15" a="1"/>
  <c r="AM309" i="15" s="1"/>
  <c r="AI317" i="15" a="1"/>
  <c r="AI317" i="15" s="1"/>
  <c r="AS316" i="15" a="1"/>
  <c r="AS316" i="15" s="1"/>
  <c r="AF316" i="15" a="1"/>
  <c r="AF316" i="15" s="1"/>
  <c r="AJ316" i="15" a="1"/>
  <c r="AJ316" i="15" s="1"/>
  <c r="AM314" i="15" a="1"/>
  <c r="AM314" i="15" s="1"/>
  <c r="AS313" i="15" a="1"/>
  <c r="AS313" i="15" s="1"/>
  <c r="AD312" i="15" a="1"/>
  <c r="AD312" i="15" s="1"/>
  <c r="AS311" i="15" a="1"/>
  <c r="AS311" i="15" s="1"/>
  <c r="AC311" i="15" a="1"/>
  <c r="AC311" i="15" s="1"/>
  <c r="AR310" i="15" a="1"/>
  <c r="AR310" i="15" s="1"/>
  <c r="AB310" i="15" a="1"/>
  <c r="AB310" i="15" s="1"/>
  <c r="AQ321" i="15" a="1"/>
  <c r="AQ321" i="15" s="1"/>
  <c r="AG321" i="15" a="1"/>
  <c r="AG321" i="15" s="1"/>
  <c r="AA321" i="15" a="1"/>
  <c r="AA321" i="15" s="1"/>
  <c r="AK321" i="15" a="1"/>
  <c r="AK321" i="15" s="1"/>
  <c r="AU321" i="15"/>
  <c r="I138" i="14" s="1"/>
  <c r="AG319" i="15" a="1"/>
  <c r="AG319" i="15" s="1"/>
  <c r="AQ318" i="15" a="1"/>
  <c r="AQ318" i="15" s="1"/>
  <c r="AD318" i="15" a="1"/>
  <c r="AD318" i="15" s="1"/>
  <c r="AH317" i="15" a="1"/>
  <c r="AH317" i="15" s="1"/>
  <c r="AF315" i="15" a="1"/>
  <c r="AF315" i="15" s="1"/>
  <c r="AH315" i="15" a="1"/>
  <c r="AH315" i="15" s="1"/>
  <c r="AK314" i="15" a="1"/>
  <c r="AK314" i="15" s="1"/>
  <c r="AR311" i="15" a="1"/>
  <c r="AR311" i="15" s="1"/>
  <c r="AQ311" i="15" a="1"/>
  <c r="AQ311" i="15" s="1"/>
  <c r="AM311" i="15" a="1"/>
  <c r="AM311" i="15" s="1"/>
  <c r="AO311" i="15" a="1"/>
  <c r="AO311" i="15" s="1"/>
  <c r="AF311" i="15" a="1"/>
  <c r="AF311" i="15" s="1"/>
  <c r="AH311" i="15" a="1"/>
  <c r="AH311" i="15" s="1"/>
  <c r="AI311" i="15" a="1"/>
  <c r="AI311" i="15" s="1"/>
  <c r="AK311" i="15" a="1"/>
  <c r="AK311" i="15" s="1"/>
  <c r="AU311" i="15"/>
  <c r="E132" i="14" s="1"/>
  <c r="AQ310" i="15" a="1"/>
  <c r="AQ310" i="15" s="1"/>
  <c r="AT310" i="15" a="1"/>
  <c r="AT310" i="15" s="1"/>
  <c r="AK309" i="15" a="1"/>
  <c r="AK309" i="15" s="1"/>
  <c r="AP266" i="15" a="1"/>
  <c r="AP266" i="15" s="1"/>
  <c r="AM316" i="15" a="1"/>
  <c r="AM316" i="15" s="1"/>
  <c r="AQ316" i="15" a="1"/>
  <c r="AQ316" i="15" s="1"/>
  <c r="AE315" i="15" a="1"/>
  <c r="AE315" i="15" s="1"/>
  <c r="AO313" i="15" a="1"/>
  <c r="AO313" i="15" s="1"/>
  <c r="AO312" i="15" a="1"/>
  <c r="AO312" i="15" s="1"/>
  <c r="AW311" i="15"/>
  <c r="AC308" i="15" a="1"/>
  <c r="AC308" i="15" s="1"/>
  <c r="AR308" i="15" a="1"/>
  <c r="AR308" i="15" s="1"/>
  <c r="AE308" i="15" a="1"/>
  <c r="AE308" i="15" s="1"/>
  <c r="AG308" i="15" a="1"/>
  <c r="AG308" i="15" s="1"/>
  <c r="AH308" i="15" a="1"/>
  <c r="AH308" i="15" s="1"/>
  <c r="AU308" i="15"/>
  <c r="G131" i="14" s="1"/>
  <c r="AJ308" i="15" a="1"/>
  <c r="AJ308" i="15" s="1"/>
  <c r="AW308" i="15"/>
  <c r="AO269" i="15" a="1"/>
  <c r="AO269" i="15" s="1"/>
  <c r="AB325" i="15" a="1"/>
  <c r="AB325" i="15" s="1"/>
  <c r="AS325" i="15" a="1"/>
  <c r="AS325" i="15" s="1"/>
  <c r="AL323" i="15" a="1"/>
  <c r="AL323" i="15" s="1"/>
  <c r="AE323" i="15" a="1"/>
  <c r="AE323" i="15" s="1"/>
  <c r="AN322" i="15" a="1"/>
  <c r="AN322" i="15" s="1"/>
  <c r="AK320" i="15" a="1"/>
  <c r="AK320" i="15" s="1"/>
  <c r="AJ314" i="15" a="1"/>
  <c r="AJ314" i="15" s="1"/>
  <c r="AP311" i="15" a="1"/>
  <c r="AP311" i="15" s="1"/>
  <c r="AD306" i="15" a="1"/>
  <c r="AD306" i="15" s="1"/>
  <c r="AU306" i="15"/>
  <c r="C131" i="14" s="1"/>
  <c r="AL306" i="15" a="1"/>
  <c r="AL306" i="15" s="1"/>
  <c r="AS306" i="15" a="1"/>
  <c r="AS306" i="15" s="1"/>
  <c r="AB306" i="15" a="1"/>
  <c r="AB306" i="15" s="1"/>
  <c r="AC306" i="15" a="1"/>
  <c r="AC306" i="15" s="1"/>
  <c r="AE306" i="15" a="1"/>
  <c r="AE306" i="15" s="1"/>
  <c r="AF306" i="15" a="1"/>
  <c r="AF306" i="15" s="1"/>
  <c r="AJ272" i="15" a="1"/>
  <c r="AJ272" i="15" s="1"/>
  <c r="AW271" i="15"/>
  <c r="AH270" i="15" a="1"/>
  <c r="AH270" i="15" s="1"/>
  <c r="AH267" i="15" a="1"/>
  <c r="AH267" i="15" s="1"/>
  <c r="AR324" i="15" a="1"/>
  <c r="AR324" i="15" s="1"/>
  <c r="AC322" i="15" a="1"/>
  <c r="AC322" i="15" s="1"/>
  <c r="AN318" i="15" a="1"/>
  <c r="AN318" i="15" s="1"/>
  <c r="AL316" i="15" a="1"/>
  <c r="AL316" i="15" s="1"/>
  <c r="AD315" i="15" a="1"/>
  <c r="AD315" i="15" s="1"/>
  <c r="AI314" i="15" a="1"/>
  <c r="AI314" i="15" s="1"/>
  <c r="AM312" i="15" a="1"/>
  <c r="AM312" i="15" s="1"/>
  <c r="AT311" i="15" a="1"/>
  <c r="AT311" i="15" s="1"/>
  <c r="AL308" i="15" a="1"/>
  <c r="AL308" i="15" s="1"/>
  <c r="AI272" i="15" a="1"/>
  <c r="AI272" i="15" s="1"/>
  <c r="AP271" i="15" a="1"/>
  <c r="AP271" i="15" s="1"/>
  <c r="AB268" i="15" a="1"/>
  <c r="AB268" i="15" s="1"/>
  <c r="AU325" i="15"/>
  <c r="I139" i="14" s="1"/>
  <c r="AN324" i="15" a="1"/>
  <c r="AN324" i="15" s="1"/>
  <c r="AA324" i="15" a="1"/>
  <c r="AA324" i="15" s="1"/>
  <c r="AC319" i="15" a="1"/>
  <c r="AC319" i="15" s="1"/>
  <c r="AM318" i="15" a="1"/>
  <c r="AM318" i="15" s="1"/>
  <c r="AN316" i="15" a="1"/>
  <c r="AN316" i="15" s="1"/>
  <c r="AH314" i="15" a="1"/>
  <c r="AH314" i="15" s="1"/>
  <c r="AL312" i="15" a="1"/>
  <c r="AL312" i="15" s="1"/>
  <c r="AM310" i="15" a="1"/>
  <c r="AM310" i="15" s="1"/>
  <c r="AP308" i="15" a="1"/>
  <c r="AP308" i="15" s="1"/>
  <c r="AH272" i="15" a="1"/>
  <c r="AH272" i="15" s="1"/>
  <c r="AR271" i="15" a="1"/>
  <c r="AR271" i="15" s="1"/>
  <c r="AS268" i="15" a="1"/>
  <c r="AS268" i="15" s="1"/>
  <c r="AN268" i="15" a="1"/>
  <c r="AN268" i="15" s="1"/>
  <c r="AL266" i="15" a="1"/>
  <c r="AL266" i="15" s="1"/>
  <c r="AP324" i="15" a="1"/>
  <c r="AP324" i="15" s="1"/>
  <c r="AP322" i="15" a="1"/>
  <c r="AP322" i="15" s="1"/>
  <c r="AU322" i="15"/>
  <c r="C139" i="14" s="1"/>
  <c r="AF322" i="15" a="1"/>
  <c r="AF322" i="15" s="1"/>
  <c r="AL321" i="15" a="1"/>
  <c r="AL321" i="15" s="1"/>
  <c r="AR319" i="15" a="1"/>
  <c r="AR319" i="15" s="1"/>
  <c r="AQ319" i="15" a="1"/>
  <c r="AQ319" i="15" s="1"/>
  <c r="AT319" i="15" a="1"/>
  <c r="AT319" i="15" s="1"/>
  <c r="AB319" i="15" a="1"/>
  <c r="AB319" i="15" s="1"/>
  <c r="AU319" i="15"/>
  <c r="E138" i="14" s="1"/>
  <c r="AW319" i="15"/>
  <c r="AS317" i="15" a="1"/>
  <c r="AS317" i="15" s="1"/>
  <c r="AA317" i="15" a="1"/>
  <c r="AA317" i="15" s="1"/>
  <c r="AU317" i="15"/>
  <c r="I137" i="14" s="1"/>
  <c r="AC317" i="15" a="1"/>
  <c r="AC317" i="15" s="1"/>
  <c r="AS315" i="15" a="1"/>
  <c r="AS315" i="15" s="1"/>
  <c r="AC315" i="15" a="1"/>
  <c r="AC315" i="15" s="1"/>
  <c r="AG314" i="15" a="1"/>
  <c r="AG314" i="15" s="1"/>
  <c r="AN311" i="15" a="1"/>
  <c r="AN311" i="15" s="1"/>
  <c r="AO308" i="15" a="1"/>
  <c r="AO308" i="15" s="1"/>
  <c r="AP273" i="15" a="1"/>
  <c r="AP273" i="15" s="1"/>
  <c r="AP268" i="15" a="1"/>
  <c r="AP268" i="15" s="1"/>
  <c r="AK266" i="15" a="1"/>
  <c r="AK266" i="15" s="1"/>
  <c r="AU324" i="15"/>
  <c r="G139" i="14" s="1"/>
  <c r="AU323" i="15"/>
  <c r="E139" i="14" s="1"/>
  <c r="AQ323" i="15" a="1"/>
  <c r="AQ323" i="15" s="1"/>
  <c r="AM323" i="15" a="1"/>
  <c r="AM323" i="15" s="1"/>
  <c r="AW323" i="15"/>
  <c r="AW321" i="15"/>
  <c r="AG320" i="15" a="1"/>
  <c r="AG320" i="15" s="1"/>
  <c r="AB315" i="15" a="1"/>
  <c r="AB315" i="15" s="1"/>
  <c r="AJ313" i="15" a="1"/>
  <c r="AJ313" i="15" s="1"/>
  <c r="AJ312" i="15" a="1"/>
  <c r="AJ312" i="15" s="1"/>
  <c r="AL311" i="15" a="1"/>
  <c r="AL311" i="15" s="1"/>
  <c r="AK310" i="15" a="1"/>
  <c r="AK310" i="15" s="1"/>
  <c r="AW317" i="15"/>
  <c r="AA315" i="15" a="1"/>
  <c r="AA315" i="15" s="1"/>
  <c r="AU315" i="15"/>
  <c r="E137" i="14" s="1"/>
  <c r="AW315" i="15"/>
  <c r="AM315" i="15" a="1"/>
  <c r="AM315" i="15" s="1"/>
  <c r="AE314" i="15" a="1"/>
  <c r="AE314" i="15" s="1"/>
  <c r="AI313" i="15" a="1"/>
  <c r="AI313" i="15" s="1"/>
  <c r="AH299" i="15" a="1"/>
  <c r="AH299" i="15" s="1"/>
  <c r="AC299" i="15" a="1"/>
  <c r="AC299" i="15" s="1"/>
  <c r="AE299" i="15" a="1"/>
  <c r="AE299" i="15" s="1"/>
  <c r="AF299" i="15" a="1"/>
  <c r="AF299" i="15" s="1"/>
  <c r="AJ299" i="15" a="1"/>
  <c r="AJ299" i="15" s="1"/>
  <c r="AN299" i="15" a="1"/>
  <c r="AN299" i="15" s="1"/>
  <c r="AT299" i="15" a="1"/>
  <c r="AT299" i="15" s="1"/>
  <c r="AR299" i="15" a="1"/>
  <c r="AR299" i="15" s="1"/>
  <c r="AG307" i="15" a="1"/>
  <c r="AG307" i="15" s="1"/>
  <c r="AI307" i="15" a="1"/>
  <c r="AI307" i="15" s="1"/>
  <c r="AB305" i="15" a="1"/>
  <c r="AB305" i="15" s="1"/>
  <c r="AC313" i="15" a="1"/>
  <c r="AC313" i="15" s="1"/>
  <c r="AO310" i="15" a="1"/>
  <c r="AO310" i="15" s="1"/>
  <c r="AU307" i="15"/>
  <c r="E131" i="14" s="1"/>
  <c r="AD305" i="15" a="1"/>
  <c r="AD305" i="15" s="1"/>
  <c r="AH301" i="15" a="1"/>
  <c r="AH301" i="15" s="1"/>
  <c r="AR301" i="15" a="1"/>
  <c r="AR301" i="15" s="1"/>
  <c r="AL336" i="15" a="1"/>
  <c r="AL336" i="15" s="1"/>
  <c r="AJ310" i="15" a="1"/>
  <c r="AJ310" i="15" s="1"/>
  <c r="AM308" i="15" a="1"/>
  <c r="AM308" i="15" s="1"/>
  <c r="AT307" i="15" a="1"/>
  <c r="AT307" i="15" s="1"/>
  <c r="AK312" i="15" a="1"/>
  <c r="AK312" i="15" s="1"/>
  <c r="AC310" i="15" a="1"/>
  <c r="AC310" i="15" s="1"/>
  <c r="AC307" i="15" a="1"/>
  <c r="AC307" i="15" s="1"/>
  <c r="AQ305" i="15" a="1"/>
  <c r="AQ305" i="15" s="1"/>
  <c r="AA305" i="15" a="1"/>
  <c r="AA305" i="15" s="1"/>
  <c r="AW305" i="15"/>
  <c r="AE305" i="15" a="1"/>
  <c r="AE305" i="15" s="1"/>
  <c r="AF305" i="15" a="1"/>
  <c r="AF305" i="15" s="1"/>
  <c r="AJ305" i="15" a="1"/>
  <c r="AJ305" i="15" s="1"/>
  <c r="AU305" i="15"/>
  <c r="I130" i="14" s="1"/>
  <c r="AK305" i="15" a="1"/>
  <c r="AK305" i="15" s="1"/>
  <c r="AL305" i="15" a="1"/>
  <c r="AL305" i="15" s="1"/>
  <c r="AB304" i="15" a="1"/>
  <c r="AB304" i="15" s="1"/>
  <c r="AB301" i="15" a="1"/>
  <c r="AB301" i="15" s="1"/>
  <c r="AO298" i="15" a="1"/>
  <c r="AO298" i="15" s="1"/>
  <c r="AU298" i="15"/>
  <c r="C129" i="14" s="1"/>
  <c r="AU313" i="15"/>
  <c r="I132" i="14" s="1"/>
  <c r="AK313" i="15" a="1"/>
  <c r="AK313" i="15" s="1"/>
  <c r="AR307" i="15" a="1"/>
  <c r="AR307" i="15" s="1"/>
  <c r="AK306" i="15" a="1"/>
  <c r="AK306" i="15" s="1"/>
  <c r="AP305" i="15" a="1"/>
  <c r="AP305" i="15" s="1"/>
  <c r="AW304" i="15"/>
  <c r="AQ304" i="15" a="1"/>
  <c r="AQ304" i="15" s="1"/>
  <c r="AA304" i="15" a="1"/>
  <c r="AA304" i="15" s="1"/>
  <c r="AS304" i="15" a="1"/>
  <c r="AS304" i="15" s="1"/>
  <c r="AT304" i="15" a="1"/>
  <c r="AT304" i="15" s="1"/>
  <c r="AC304" i="15" a="1"/>
  <c r="AC304" i="15" s="1"/>
  <c r="AU304" i="15"/>
  <c r="G130" i="14" s="1"/>
  <c r="AD304" i="15" a="1"/>
  <c r="AD304" i="15" s="1"/>
  <c r="AE304" i="15" a="1"/>
  <c r="AE304" i="15" s="1"/>
  <c r="AG304" i="15" a="1"/>
  <c r="AG304" i="15" s="1"/>
  <c r="AH273" i="15" a="1"/>
  <c r="AH273" i="15" s="1"/>
  <c r="AP269" i="15" a="1"/>
  <c r="AP269" i="15" s="1"/>
  <c r="AH325" i="15" a="1"/>
  <c r="AH325" i="15" s="1"/>
  <c r="AD317" i="15" a="1"/>
  <c r="AD317" i="15" s="1"/>
  <c r="AR316" i="15" a="1"/>
  <c r="AR316" i="15" s="1"/>
  <c r="AD316" i="15" a="1"/>
  <c r="AD316" i="15" s="1"/>
  <c r="AN312" i="15" a="1"/>
  <c r="AN312" i="15" s="1"/>
  <c r="AW310" i="15"/>
  <c r="AL310" i="15" a="1"/>
  <c r="AL310" i="15" s="1"/>
  <c r="AI308" i="15" a="1"/>
  <c r="AI308" i="15" s="1"/>
  <c r="AK303" i="15" a="1"/>
  <c r="AK303" i="15" s="1"/>
  <c r="AH302" i="15" a="1"/>
  <c r="AH302" i="15" s="1"/>
  <c r="AJ336" i="15" a="1"/>
  <c r="AJ336" i="15" s="1"/>
  <c r="AL314" i="15" a="1"/>
  <c r="AL314" i="15" s="1"/>
  <c r="AT313" i="15" a="1"/>
  <c r="AT313" i="15" s="1"/>
  <c r="AA310" i="15" a="1"/>
  <c r="AA310" i="15" s="1"/>
  <c r="AE310" i="15" a="1"/>
  <c r="AE310" i="15" s="1"/>
  <c r="AH309" i="15" a="1"/>
  <c r="AH309" i="15" s="1"/>
  <c r="AD308" i="15" a="1"/>
  <c r="AD308" i="15" s="1"/>
  <c r="AB307" i="15" a="1"/>
  <c r="AB307" i="15" s="1"/>
  <c r="AO305" i="15" a="1"/>
  <c r="AO305" i="15" s="1"/>
  <c r="AO304" i="15" a="1"/>
  <c r="AO304" i="15" s="1"/>
  <c r="AL303" i="15" a="1"/>
  <c r="AL303" i="15" s="1"/>
  <c r="AM302" i="15" a="1"/>
  <c r="AM302" i="15" s="1"/>
  <c r="AK300" i="15" a="1"/>
  <c r="AK300" i="15" s="1"/>
  <c r="AN337" i="15" a="1"/>
  <c r="AN337" i="15" s="1"/>
  <c r="AW337" i="15"/>
  <c r="AD337" i="15" a="1"/>
  <c r="AD337" i="15" s="1"/>
  <c r="AF337" i="15" a="1"/>
  <c r="AF337" i="15" s="1"/>
  <c r="AK337" i="15" a="1"/>
  <c r="AK337" i="15" s="1"/>
  <c r="AS337" i="15" a="1"/>
  <c r="AS337" i="15" s="1"/>
  <c r="AH274" i="15" a="1"/>
  <c r="AH274" i="15" s="1"/>
  <c r="AP270" i="15" a="1"/>
  <c r="AP270" i="15" s="1"/>
  <c r="AH266" i="15" a="1"/>
  <c r="AH266" i="15" s="1"/>
  <c r="AU310" i="15"/>
  <c r="C132" i="14" s="1"/>
  <c r="AQ307" i="15" a="1"/>
  <c r="AQ307" i="15" s="1"/>
  <c r="AA307" i="15" a="1"/>
  <c r="AA307" i="15" s="1"/>
  <c r="AE307" i="15" a="1"/>
  <c r="AE307" i="15" s="1"/>
  <c r="AO307" i="15" a="1"/>
  <c r="AO307" i="15" s="1"/>
  <c r="AF307" i="15" a="1"/>
  <c r="AF307" i="15" s="1"/>
  <c r="AH306" i="15" a="1"/>
  <c r="AH306" i="15" s="1"/>
  <c r="AM305" i="15" a="1"/>
  <c r="AM305" i="15" s="1"/>
  <c r="AJ300" i="15" a="1"/>
  <c r="AJ300" i="15" s="1"/>
  <c r="AD300" i="15" a="1"/>
  <c r="AD300" i="15" s="1"/>
  <c r="AF300" i="15" a="1"/>
  <c r="AF300" i="15" s="1"/>
  <c r="AS310" i="15" a="1"/>
  <c r="AS310" i="15" s="1"/>
  <c r="AP307" i="15" a="1"/>
  <c r="AP307" i="15" s="1"/>
  <c r="AG306" i="15" a="1"/>
  <c r="AG306" i="15" s="1"/>
  <c r="AS300" i="15" a="1"/>
  <c r="AS300" i="15" s="1"/>
  <c r="AN308" i="15" a="1"/>
  <c r="AN308" i="15" s="1"/>
  <c r="AB308" i="15" a="1"/>
  <c r="AB308" i="15" s="1"/>
  <c r="AM307" i="15" a="1"/>
  <c r="AM307" i="15" s="1"/>
  <c r="AN304" i="15" a="1"/>
  <c r="AN304" i="15" s="1"/>
  <c r="AR300" i="15" a="1"/>
  <c r="AR300" i="15" s="1"/>
  <c r="AE337" i="15" a="1"/>
  <c r="AE337" i="15" s="1"/>
  <c r="AP299" i="15" a="1"/>
  <c r="AP299" i="15" s="1"/>
  <c r="AK332" i="15" a="1"/>
  <c r="AK332" i="15" s="1"/>
  <c r="AT332" i="15" a="1"/>
  <c r="AT332" i="15" s="1"/>
  <c r="AE332" i="15" a="1"/>
  <c r="AE332" i="15" s="1"/>
  <c r="AO299" i="15" a="1"/>
  <c r="AO299" i="15" s="1"/>
  <c r="AB312" i="15" a="1"/>
  <c r="AB312" i="15" s="1"/>
  <c r="AI304" i="15" a="1"/>
  <c r="AI304" i="15" s="1"/>
  <c r="AG303" i="15" a="1"/>
  <c r="AG303" i="15" s="1"/>
  <c r="AQ302" i="15" a="1"/>
  <c r="AQ302" i="15" s="1"/>
  <c r="AA302" i="15" a="1"/>
  <c r="AA302" i="15" s="1"/>
  <c r="AO302" i="15" a="1"/>
  <c r="AO302" i="15" s="1"/>
  <c r="AE302" i="15" a="1"/>
  <c r="AE302" i="15" s="1"/>
  <c r="AR302" i="15" a="1"/>
  <c r="AR302" i="15" s="1"/>
  <c r="AF302" i="15" a="1"/>
  <c r="AF302" i="15" s="1"/>
  <c r="AS302" i="15" a="1"/>
  <c r="AS302" i="15" s="1"/>
  <c r="AT302" i="15" a="1"/>
  <c r="AT302" i="15" s="1"/>
  <c r="AW302" i="15"/>
  <c r="AU302" i="15"/>
  <c r="C130" i="14" s="1"/>
  <c r="AB302" i="15" a="1"/>
  <c r="AB302" i="15" s="1"/>
  <c r="AC302" i="15" a="1"/>
  <c r="AC302" i="15" s="1"/>
  <c r="AD302" i="15" a="1"/>
  <c r="AD302" i="15" s="1"/>
  <c r="AJ302" i="15" a="1"/>
  <c r="AJ302" i="15" s="1"/>
  <c r="AK302" i="15" a="1"/>
  <c r="AK302" i="15" s="1"/>
  <c r="AL302" i="15" a="1"/>
  <c r="AL302" i="15" s="1"/>
  <c r="AE300" i="15" a="1"/>
  <c r="AE300" i="15" s="1"/>
  <c r="AP325" i="15" a="1"/>
  <c r="AP325" i="15" s="1"/>
  <c r="AG322" i="15" a="1"/>
  <c r="AG322" i="15" s="1"/>
  <c r="AF312" i="15" a="1"/>
  <c r="AF312" i="15" s="1"/>
  <c r="AT312" i="15" a="1"/>
  <c r="AT312" i="15" s="1"/>
  <c r="AQ308" i="15" a="1"/>
  <c r="AQ308" i="15" s="1"/>
  <c r="AA308" i="15" a="1"/>
  <c r="AA308" i="15" s="1"/>
  <c r="AF308" i="15" a="1"/>
  <c r="AF308" i="15" s="1"/>
  <c r="AH304" i="15" a="1"/>
  <c r="AH304" i="15" s="1"/>
  <c r="AK301" i="15" a="1"/>
  <c r="AK301" i="15" s="1"/>
  <c r="AG301" i="15" a="1"/>
  <c r="AG301" i="15" s="1"/>
  <c r="AF301" i="15" a="1"/>
  <c r="AF301" i="15" s="1"/>
  <c r="AT301" i="15" a="1"/>
  <c r="AT301" i="15" s="1"/>
  <c r="AU301" i="15"/>
  <c r="I129" i="14" s="1"/>
  <c r="AW301" i="15"/>
  <c r="AP297" i="15" a="1"/>
  <c r="AP297" i="15" s="1"/>
  <c r="AC335" i="15" a="1"/>
  <c r="AC335" i="15" s="1"/>
  <c r="AL333" i="15" a="1"/>
  <c r="AL333" i="15" s="1"/>
  <c r="AD332" i="15" a="1"/>
  <c r="AD332" i="15" s="1"/>
  <c r="AH329" i="15" a="1"/>
  <c r="AH329" i="15" s="1"/>
  <c r="AL300" i="15" a="1"/>
  <c r="AL300" i="15" s="1"/>
  <c r="AQ298" i="15" a="1"/>
  <c r="AQ298" i="15" s="1"/>
  <c r="AA298" i="15" a="1"/>
  <c r="AA298" i="15" s="1"/>
  <c r="AO297" i="15" a="1"/>
  <c r="AO297" i="15" s="1"/>
  <c r="AG336" i="15" a="1"/>
  <c r="AG336" i="15" s="1"/>
  <c r="AB336" i="15" a="1"/>
  <c r="AB336" i="15" s="1"/>
  <c r="AC336" i="15" a="1"/>
  <c r="AC336" i="15" s="1"/>
  <c r="AD336" i="15" a="1"/>
  <c r="AD336" i="15" s="1"/>
  <c r="AS336" i="15" a="1"/>
  <c r="AS336" i="15" s="1"/>
  <c r="AE336" i="15" a="1"/>
  <c r="AE336" i="15" s="1"/>
  <c r="AT336" i="15" a="1"/>
  <c r="AT336" i="15" s="1"/>
  <c r="AF336" i="15" a="1"/>
  <c r="AF336" i="15" s="1"/>
  <c r="AU336" i="15"/>
  <c r="G142" i="14" s="1"/>
  <c r="AK333" i="15" a="1"/>
  <c r="AK333" i="15" s="1"/>
  <c r="AG329" i="15" a="1"/>
  <c r="AG329" i="15" s="1"/>
  <c r="AE329" i="15" a="1"/>
  <c r="AE329" i="15" s="1"/>
  <c r="AT329" i="15" a="1"/>
  <c r="AT329" i="15" s="1"/>
  <c r="AF329" i="15" a="1"/>
  <c r="AF329" i="15" s="1"/>
  <c r="AU329" i="15"/>
  <c r="I140" i="14" s="1"/>
  <c r="AJ329" i="15" a="1"/>
  <c r="AJ329" i="15" s="1"/>
  <c r="AW329" i="15"/>
  <c r="AK329" i="15" a="1"/>
  <c r="AK329" i="15" s="1"/>
  <c r="AL329" i="15" a="1"/>
  <c r="AL329" i="15" s="1"/>
  <c r="AM329" i="15" a="1"/>
  <c r="AM329" i="15" s="1"/>
  <c r="AB329" i="15" a="1"/>
  <c r="AB329" i="15" s="1"/>
  <c r="AN329" i="15" a="1"/>
  <c r="AN329" i="15" s="1"/>
  <c r="AP298" i="15" a="1"/>
  <c r="AP298" i="15" s="1"/>
  <c r="AH337" i="15" a="1"/>
  <c r="AH337" i="15" s="1"/>
  <c r="AJ333" i="15" a="1"/>
  <c r="AJ333" i="15" s="1"/>
  <c r="AD333" i="15" a="1"/>
  <c r="AD333" i="15" s="1"/>
  <c r="AS333" i="15" a="1"/>
  <c r="AS333" i="15" s="1"/>
  <c r="AP306" i="15" a="1"/>
  <c r="AP306" i="15" s="1"/>
  <c r="AR306" i="15" a="1"/>
  <c r="AR306" i="15" s="1"/>
  <c r="AW303" i="15"/>
  <c r="AI300" i="15" a="1"/>
  <c r="AI300" i="15" s="1"/>
  <c r="AN298" i="15" a="1"/>
  <c r="AN298" i="15" s="1"/>
  <c r="AL296" i="15" a="1"/>
  <c r="AL296" i="15" s="1"/>
  <c r="AI296" i="15" a="1"/>
  <c r="AI296" i="15" s="1"/>
  <c r="AR296" i="15" a="1"/>
  <c r="AR296" i="15" s="1"/>
  <c r="AD296" i="15" a="1"/>
  <c r="AD296" i="15" s="1"/>
  <c r="AS296" i="15" a="1"/>
  <c r="AS296" i="15" s="1"/>
  <c r="AE296" i="15" a="1"/>
  <c r="AE296" i="15" s="1"/>
  <c r="AT296" i="15" a="1"/>
  <c r="AT296" i="15" s="1"/>
  <c r="AF296" i="15" a="1"/>
  <c r="AF296" i="15" s="1"/>
  <c r="AU296" i="15"/>
  <c r="G128" i="14" s="1"/>
  <c r="AJ296" i="15" a="1"/>
  <c r="AJ296" i="15" s="1"/>
  <c r="AM334" i="15" a="1"/>
  <c r="AM334" i="15" s="1"/>
  <c r="AM299" i="15" a="1"/>
  <c r="AM299" i="15" s="1"/>
  <c r="AM298" i="15" a="1"/>
  <c r="AM298" i="15" s="1"/>
  <c r="AF333" i="15" a="1"/>
  <c r="AF333" i="15" s="1"/>
  <c r="AW306" i="15"/>
  <c r="AU303" i="15"/>
  <c r="E130" i="14" s="1"/>
  <c r="AO301" i="15" a="1"/>
  <c r="AO301" i="15" s="1"/>
  <c r="AC300" i="15" a="1"/>
  <c r="AC300" i="15" s="1"/>
  <c r="AG300" i="15" a="1"/>
  <c r="AG300" i="15" s="1"/>
  <c r="AU300" i="15"/>
  <c r="G129" i="14" s="1"/>
  <c r="AW300" i="15"/>
  <c r="AL299" i="15" a="1"/>
  <c r="AL299" i="15" s="1"/>
  <c r="AL298" i="15" a="1"/>
  <c r="AL298" i="15" s="1"/>
  <c r="AS297" i="15" a="1"/>
  <c r="AS297" i="15" s="1"/>
  <c r="AT297" i="15" a="1"/>
  <c r="AT297" i="15" s="1"/>
  <c r="AF297" i="15" a="1"/>
  <c r="AF297" i="15" s="1"/>
  <c r="AU297" i="15"/>
  <c r="I128" i="14" s="1"/>
  <c r="AK296" i="15" a="1"/>
  <c r="AK296" i="15" s="1"/>
  <c r="AU334" i="15"/>
  <c r="C142" i="14" s="1"/>
  <c r="AK334" i="15" a="1"/>
  <c r="AK334" i="15" s="1"/>
  <c r="AG330" i="15" a="1"/>
  <c r="AG330" i="15" s="1"/>
  <c r="AE330" i="15" a="1"/>
  <c r="AE330" i="15" s="1"/>
  <c r="AT330" i="15" a="1"/>
  <c r="AT330" i="15" s="1"/>
  <c r="AF330" i="15" a="1"/>
  <c r="AF330" i="15" s="1"/>
  <c r="AU330" i="15"/>
  <c r="C141" i="14" s="1"/>
  <c r="AW330" i="15"/>
  <c r="AK330" i="15" a="1"/>
  <c r="AK330" i="15" s="1"/>
  <c r="AM330" i="15" a="1"/>
  <c r="AM330" i="15" s="1"/>
  <c r="AB330" i="15" a="1"/>
  <c r="AB330" i="15" s="1"/>
  <c r="AN330" i="15" a="1"/>
  <c r="AN330" i="15" s="1"/>
  <c r="AC330" i="15" a="1"/>
  <c r="AC330" i="15" s="1"/>
  <c r="AL304" i="15" a="1"/>
  <c r="AL304" i="15" s="1"/>
  <c r="AB303" i="15" a="1"/>
  <c r="AB303" i="15" s="1"/>
  <c r="AK299" i="15" a="1"/>
  <c r="AK299" i="15" s="1"/>
  <c r="AL297" i="15" a="1"/>
  <c r="AL297" i="15" s="1"/>
  <c r="AJ334" i="15" a="1"/>
  <c r="AJ334" i="15" s="1"/>
  <c r="AE333" i="15" a="1"/>
  <c r="AE333" i="15" s="1"/>
  <c r="AK331" i="15" a="1"/>
  <c r="AK331" i="15" s="1"/>
  <c r="AD330" i="15" a="1"/>
  <c r="AD330" i="15" s="1"/>
  <c r="AJ306" i="15" a="1"/>
  <c r="AJ306" i="15" s="1"/>
  <c r="AN305" i="15" a="1"/>
  <c r="AN305" i="15" s="1"/>
  <c r="AK304" i="15" a="1"/>
  <c r="AK304" i="15" s="1"/>
  <c r="AT303" i="15" a="1"/>
  <c r="AT303" i="15" s="1"/>
  <c r="AN301" i="15" a="1"/>
  <c r="AN301" i="15" s="1"/>
  <c r="AT300" i="15" a="1"/>
  <c r="AT300" i="15" s="1"/>
  <c r="AB300" i="15" a="1"/>
  <c r="AB300" i="15" s="1"/>
  <c r="AD298" i="15" a="1"/>
  <c r="AD298" i="15" s="1"/>
  <c r="AR298" i="15" a="1"/>
  <c r="AR298" i="15" s="1"/>
  <c r="AE298" i="15" a="1"/>
  <c r="AE298" i="15" s="1"/>
  <c r="AS298" i="15" a="1"/>
  <c r="AS298" i="15" s="1"/>
  <c r="AF298" i="15" a="1"/>
  <c r="AF298" i="15" s="1"/>
  <c r="AT298" i="15" a="1"/>
  <c r="AT298" i="15" s="1"/>
  <c r="AM335" i="15" a="1"/>
  <c r="AM335" i="15" s="1"/>
  <c r="AN334" i="15" a="1"/>
  <c r="AN334" i="15" s="1"/>
  <c r="AE334" i="15" a="1"/>
  <c r="AE334" i="15" s="1"/>
  <c r="AJ331" i="15" a="1"/>
  <c r="AJ331" i="15" s="1"/>
  <c r="AP329" i="15" a="1"/>
  <c r="AP329" i="15" s="1"/>
  <c r="AJ304" i="15" a="1"/>
  <c r="AJ304" i="15" s="1"/>
  <c r="AI302" i="15" a="1"/>
  <c r="AI302" i="15" s="1"/>
  <c r="AM301" i="15" a="1"/>
  <c r="AM301" i="15" s="1"/>
  <c r="AK298" i="15" a="1"/>
  <c r="AK298" i="15" s="1"/>
  <c r="AK297" i="15" a="1"/>
  <c r="AK297" i="15" s="1"/>
  <c r="AO336" i="15" a="1"/>
  <c r="AO336" i="15" s="1"/>
  <c r="AL335" i="15" a="1"/>
  <c r="AL335" i="15" s="1"/>
  <c r="AE335" i="15" a="1"/>
  <c r="AE335" i="15" s="1"/>
  <c r="AI331" i="15" a="1"/>
  <c r="AI331" i="15" s="1"/>
  <c r="AC331" i="15" a="1"/>
  <c r="AC331" i="15" s="1"/>
  <c r="AR331" i="15" a="1"/>
  <c r="AR331" i="15" s="1"/>
  <c r="AM326" i="15" a="1"/>
  <c r="AM326" i="15" s="1"/>
  <c r="AA309" i="15" a="1"/>
  <c r="AA309" i="15" s="1"/>
  <c r="AQ303" i="15" a="1"/>
  <c r="AQ303" i="15" s="1"/>
  <c r="AA303" i="15" a="1"/>
  <c r="AA303" i="15" s="1"/>
  <c r="AC303" i="15" a="1"/>
  <c r="AC303" i="15" s="1"/>
  <c r="AD303" i="15" a="1"/>
  <c r="AD303" i="15" s="1"/>
  <c r="AE303" i="15" a="1"/>
  <c r="AE303" i="15" s="1"/>
  <c r="AR303" i="15" a="1"/>
  <c r="AR303" i="15" s="1"/>
  <c r="AG302" i="15" a="1"/>
  <c r="AG302" i="15" s="1"/>
  <c r="AL301" i="15" a="1"/>
  <c r="AL301" i="15" s="1"/>
  <c r="AG299" i="15" a="1"/>
  <c r="AG299" i="15" s="1"/>
  <c r="AW299" i="15"/>
  <c r="AB299" i="15" a="1"/>
  <c r="AB299" i="15" s="1"/>
  <c r="AD299" i="15" a="1"/>
  <c r="AD299" i="15" s="1"/>
  <c r="AJ298" i="15" a="1"/>
  <c r="AJ298" i="15" s="1"/>
  <c r="AE297" i="15" a="1"/>
  <c r="AE297" i="15" s="1"/>
  <c r="AO337" i="15" a="1"/>
  <c r="AO337" i="15" s="1"/>
  <c r="AW336" i="15"/>
  <c r="AM336" i="15" a="1"/>
  <c r="AM336" i="15" s="1"/>
  <c r="AT335" i="15" a="1"/>
  <c r="AT335" i="15" s="1"/>
  <c r="AE331" i="15" a="1"/>
  <c r="AE331" i="15" s="1"/>
  <c r="AN328" i="15" a="1"/>
  <c r="AN328" i="15" s="1"/>
  <c r="AK326" i="15" a="1"/>
  <c r="AK326" i="15" s="1"/>
  <c r="AJ326" i="15" a="1"/>
  <c r="AJ326" i="15" s="1"/>
  <c r="AR326" i="15" a="1"/>
  <c r="AR326" i="15" s="1"/>
  <c r="AC326" i="15" a="1"/>
  <c r="AC326" i="15" s="1"/>
  <c r="AS326" i="15" a="1"/>
  <c r="AS326" i="15" s="1"/>
  <c r="AN326" i="15" a="1"/>
  <c r="AN326" i="15" s="1"/>
  <c r="AT326" i="15" a="1"/>
  <c r="AT326" i="15" s="1"/>
  <c r="AU326" i="15"/>
  <c r="C140" i="14" s="1"/>
  <c r="AW326" i="15"/>
  <c r="AD326" i="15" a="1"/>
  <c r="AD326" i="15" s="1"/>
  <c r="AE326" i="15" a="1"/>
  <c r="AE326" i="15" s="1"/>
  <c r="AF326" i="15" a="1"/>
  <c r="AF326" i="15" s="1"/>
  <c r="AO303" i="15" a="1"/>
  <c r="AO303" i="15" s="1"/>
  <c r="AE301" i="15" a="1"/>
  <c r="AE301" i="15" s="1"/>
  <c r="AJ301" i="15" a="1"/>
  <c r="AJ301" i="15" s="1"/>
  <c r="AP296" i="15" a="1"/>
  <c r="AP296" i="15" s="1"/>
  <c r="AM337" i="15" a="1"/>
  <c r="AM337" i="15" s="1"/>
  <c r="AJ335" i="15" a="1"/>
  <c r="AJ335" i="15" s="1"/>
  <c r="AJ332" i="15" a="1"/>
  <c r="AJ332" i="15" s="1"/>
  <c r="AD331" i="15" a="1"/>
  <c r="AD331" i="15" s="1"/>
  <c r="AS329" i="15" a="1"/>
  <c r="AS329" i="15" s="1"/>
  <c r="AG328" i="15" a="1"/>
  <c r="AG328" i="15" s="1"/>
  <c r="AD328" i="15" a="1"/>
  <c r="AD328" i="15" s="1"/>
  <c r="AS328" i="15" a="1"/>
  <c r="AS328" i="15" s="1"/>
  <c r="AE328" i="15" a="1"/>
  <c r="AE328" i="15" s="1"/>
  <c r="AT328" i="15" a="1"/>
  <c r="AT328" i="15" s="1"/>
  <c r="AF328" i="15" a="1"/>
  <c r="AF328" i="15" s="1"/>
  <c r="AU328" i="15"/>
  <c r="G140" i="14" s="1"/>
  <c r="AJ328" i="15" a="1"/>
  <c r="AJ328" i="15" s="1"/>
  <c r="AW328" i="15"/>
  <c r="AL328" i="15" a="1"/>
  <c r="AL328" i="15" s="1"/>
  <c r="AM328" i="15" a="1"/>
  <c r="AM328" i="15" s="1"/>
  <c r="AO306" i="15" a="1"/>
  <c r="AO306" i="15" s="1"/>
  <c r="AI306" i="15" a="1"/>
  <c r="AI306" i="15" s="1"/>
  <c r="AN303" i="15" a="1"/>
  <c r="AN303" i="15" s="1"/>
  <c r="AI301" i="15" a="1"/>
  <c r="AI301" i="15" s="1"/>
  <c r="AU299" i="15"/>
  <c r="E129" i="14" s="1"/>
  <c r="AO296" i="15" a="1"/>
  <c r="AO296" i="15" s="1"/>
  <c r="AL337" i="15" a="1"/>
  <c r="AL337" i="15" s="1"/>
  <c r="AR336" i="15" a="1"/>
  <c r="AR336" i="15" s="1"/>
  <c r="AI332" i="15" a="1"/>
  <c r="AI332" i="15" s="1"/>
  <c r="AR332" i="15" a="1"/>
  <c r="AR332" i="15" s="1"/>
  <c r="AS332" i="15" a="1"/>
  <c r="AS332" i="15" s="1"/>
  <c r="AR329" i="15" a="1"/>
  <c r="AR329" i="15" s="1"/>
  <c r="AC328" i="15" a="1"/>
  <c r="AC328" i="15" s="1"/>
  <c r="AT334" i="15" a="1"/>
  <c r="AT334" i="15" s="1"/>
  <c r="AI333" i="15" a="1"/>
  <c r="AI333" i="15" s="1"/>
  <c r="AH332" i="15" a="1"/>
  <c r="AH332" i="15" s="1"/>
  <c r="AG331" i="15" a="1"/>
  <c r="AG331" i="15" s="1"/>
  <c r="AM327" i="15" a="1"/>
  <c r="AM327" i="15" s="1"/>
  <c r="AI326" i="15" a="1"/>
  <c r="AI326" i="15" s="1"/>
  <c r="AI334" i="15" a="1"/>
  <c r="AI334" i="15" s="1"/>
  <c r="AH333" i="15" a="1"/>
  <c r="AH333" i="15" s="1"/>
  <c r="AG332" i="15" a="1"/>
  <c r="AG332" i="15" s="1"/>
  <c r="AH326" i="15" a="1"/>
  <c r="AH326" i="15" s="1"/>
  <c r="AI335" i="15" a="1"/>
  <c r="AI335" i="15" s="1"/>
  <c r="AS334" i="15" a="1"/>
  <c r="AS334" i="15" s="1"/>
  <c r="AD334" i="15" a="1"/>
  <c r="AD334" i="15" s="1"/>
  <c r="AH334" i="15" a="1"/>
  <c r="AH334" i="15" s="1"/>
  <c r="AR333" i="15" a="1"/>
  <c r="AR333" i="15" s="1"/>
  <c r="AG333" i="15" a="1"/>
  <c r="AG333" i="15" s="1"/>
  <c r="AC332" i="15" a="1"/>
  <c r="AC332" i="15" s="1"/>
  <c r="AN331" i="15" a="1"/>
  <c r="AN331" i="15" s="1"/>
  <c r="AB331" i="15" a="1"/>
  <c r="AB331" i="15" s="1"/>
  <c r="AL327" i="15" a="1"/>
  <c r="AL327" i="15" s="1"/>
  <c r="AQ327" i="15" a="1"/>
  <c r="AQ327" i="15" s="1"/>
  <c r="AA327" i="15" a="1"/>
  <c r="AA327" i="15" s="1"/>
  <c r="AG326" i="15" a="1"/>
  <c r="AG326" i="15" s="1"/>
  <c r="AH300" i="15" a="1"/>
  <c r="AH300" i="15" s="1"/>
  <c r="AT337" i="15" a="1"/>
  <c r="AT337" i="15" s="1"/>
  <c r="AI336" i="15" a="1"/>
  <c r="AI336" i="15" s="1"/>
  <c r="AS335" i="15" a="1"/>
  <c r="AS335" i="15" s="1"/>
  <c r="AD335" i="15" a="1"/>
  <c r="AD335" i="15" s="1"/>
  <c r="AH335" i="15" a="1"/>
  <c r="AH335" i="15" s="1"/>
  <c r="AR334" i="15" a="1"/>
  <c r="AR334" i="15" s="1"/>
  <c r="AG334" i="15" a="1"/>
  <c r="AG334" i="15" s="1"/>
  <c r="AC333" i="15" a="1"/>
  <c r="AC333" i="15" s="1"/>
  <c r="AN332" i="15" a="1"/>
  <c r="AN332" i="15" s="1"/>
  <c r="AB332" i="15" a="1"/>
  <c r="AB332" i="15" s="1"/>
  <c r="AQ328" i="15" a="1"/>
  <c r="AQ328" i="15" s="1"/>
  <c r="AA328" i="15" a="1"/>
  <c r="AA328" i="15" s="1"/>
  <c r="AP327" i="15" a="1"/>
  <c r="AP327" i="15" s="1"/>
  <c r="AI299" i="15" a="1"/>
  <c r="AI299" i="15" s="1"/>
  <c r="AI337" i="15" a="1"/>
  <c r="AI337" i="15" s="1"/>
  <c r="AH336" i="15" a="1"/>
  <c r="AH336" i="15" s="1"/>
  <c r="AR335" i="15" a="1"/>
  <c r="AR335" i="15" s="1"/>
  <c r="AG335" i="15" a="1"/>
  <c r="AG335" i="15" s="1"/>
  <c r="AC334" i="15" a="1"/>
  <c r="AC334" i="15" s="1"/>
  <c r="AN333" i="15" a="1"/>
  <c r="AN333" i="15" s="1"/>
  <c r="AB333" i="15" a="1"/>
  <c r="AB333" i="15" s="1"/>
  <c r="AM331" i="15" a="1"/>
  <c r="AM331" i="15" s="1"/>
  <c r="AQ329" i="15" a="1"/>
  <c r="AQ329" i="15" s="1"/>
  <c r="AA329" i="15" a="1"/>
  <c r="AA329" i="15" s="1"/>
  <c r="AP328" i="15" a="1"/>
  <c r="AP328" i="15" s="1"/>
  <c r="AK327" i="15" a="1"/>
  <c r="AK327" i="15" s="1"/>
  <c r="AO327" i="15" a="1"/>
  <c r="AO327" i="15" s="1"/>
  <c r="AI298" i="15" a="1"/>
  <c r="AI298" i="15" s="1"/>
  <c r="AI297" i="15" a="1"/>
  <c r="AI297" i="15" s="1"/>
  <c r="AH296" i="15" a="1"/>
  <c r="AH296" i="15" s="1"/>
  <c r="AR337" i="15" a="1"/>
  <c r="AR337" i="15" s="1"/>
  <c r="AG337" i="15" a="1"/>
  <c r="AG337" i="15" s="1"/>
  <c r="AB335" i="15" a="1"/>
  <c r="AB335" i="15" s="1"/>
  <c r="AL331" i="15" a="1"/>
  <c r="AL331" i="15" s="1"/>
  <c r="AQ331" i="15" a="1"/>
  <c r="AQ331" i="15" s="1"/>
  <c r="AA331" i="15" a="1"/>
  <c r="AA331" i="15" s="1"/>
  <c r="AP330" i="15" a="1"/>
  <c r="AP330" i="15" s="1"/>
  <c r="AO329" i="15" a="1"/>
  <c r="AO329" i="15" s="1"/>
  <c r="AH298" i="15" a="1"/>
  <c r="AH298" i="15" s="1"/>
  <c r="AD297" i="15" a="1"/>
  <c r="AD297" i="15" s="1"/>
  <c r="AH297" i="15" a="1"/>
  <c r="AH297" i="15" s="1"/>
  <c r="AG296" i="15" a="1"/>
  <c r="AG296" i="15" s="1"/>
  <c r="AC337" i="15" a="1"/>
  <c r="AC337" i="15" s="1"/>
  <c r="AL332" i="15" a="1"/>
  <c r="AL332" i="15" s="1"/>
  <c r="AQ332" i="15" a="1"/>
  <c r="AQ332" i="15" s="1"/>
  <c r="AA332" i="15" a="1"/>
  <c r="AA332" i="15" s="1"/>
  <c r="AP331" i="15" a="1"/>
  <c r="AP331" i="15" s="1"/>
  <c r="AO330" i="15" a="1"/>
  <c r="AO330" i="15" s="1"/>
  <c r="AU327" i="15"/>
  <c r="E140" i="14" s="1"/>
  <c r="AF327" i="15" a="1"/>
  <c r="AF327" i="15" s="1"/>
  <c r="AQ301" i="15" a="1"/>
  <c r="AQ301" i="15" s="1"/>
  <c r="AA301" i="15" a="1"/>
  <c r="AA301" i="15" s="1"/>
  <c r="AC298" i="15" a="1"/>
  <c r="AC298" i="15" s="1"/>
  <c r="AG298" i="15" a="1"/>
  <c r="AG298" i="15" s="1"/>
  <c r="AR297" i="15" a="1"/>
  <c r="AR297" i="15" s="1"/>
  <c r="AG297" i="15" a="1"/>
  <c r="AG297" i="15" s="1"/>
  <c r="AC296" i="15" a="1"/>
  <c r="AC296" i="15" s="1"/>
  <c r="AB337" i="15" a="1"/>
  <c r="AB337" i="15" s="1"/>
  <c r="AQ333" i="15" a="1"/>
  <c r="AQ333" i="15" s="1"/>
  <c r="AA333" i="15" a="1"/>
  <c r="AA333" i="15" s="1"/>
  <c r="AP332" i="15" a="1"/>
  <c r="AP332" i="15" s="1"/>
  <c r="AO331" i="15" a="1"/>
  <c r="AO331" i="15" s="1"/>
  <c r="AQ326" i="15" a="1"/>
  <c r="AQ326" i="15" s="1"/>
  <c r="AA326" i="15" a="1"/>
  <c r="AA326" i="15" s="1"/>
  <c r="AQ306" i="15" a="1"/>
  <c r="AQ306" i="15" s="1"/>
  <c r="AA306" i="15" a="1"/>
  <c r="AA306" i="15" s="1"/>
  <c r="AI303" i="15" a="1"/>
  <c r="AI303" i="15" s="1"/>
  <c r="AP301" i="15" a="1"/>
  <c r="AP301" i="15" s="1"/>
  <c r="AC297" i="15" a="1"/>
  <c r="AC297" i="15" s="1"/>
  <c r="AB296" i="15" a="1"/>
  <c r="AB296" i="15" s="1"/>
  <c r="AQ334" i="15" a="1"/>
  <c r="AQ334" i="15" s="1"/>
  <c r="AA334" i="15" a="1"/>
  <c r="AA334" i="15" s="1"/>
  <c r="AP333" i="15" a="1"/>
  <c r="AP333" i="15" s="1"/>
  <c r="AO332" i="15" a="1"/>
  <c r="AO332" i="15" s="1"/>
  <c r="AW331" i="15"/>
  <c r="AE327" i="15" a="1"/>
  <c r="AE327" i="15" s="1"/>
  <c r="AP326" i="15" a="1"/>
  <c r="AP326" i="15" s="1"/>
  <c r="AH303" i="15" a="1"/>
  <c r="AH303" i="15" s="1"/>
  <c r="AQ300" i="15" a="1"/>
  <c r="AQ300" i="15" s="1"/>
  <c r="AA300" i="15" a="1"/>
  <c r="AA300" i="15" s="1"/>
  <c r="AB298" i="15" a="1"/>
  <c r="AB298" i="15" s="1"/>
  <c r="AB297" i="15" a="1"/>
  <c r="AB297" i="15" s="1"/>
  <c r="AQ335" i="15" a="1"/>
  <c r="AQ335" i="15" s="1"/>
  <c r="AA335" i="15" a="1"/>
  <c r="AA335" i="15" s="1"/>
  <c r="AP334" i="15" a="1"/>
  <c r="AP334" i="15" s="1"/>
  <c r="AO333" i="15" a="1"/>
  <c r="AO333" i="15" s="1"/>
  <c r="AW332" i="15"/>
  <c r="AI327" i="15" a="1"/>
  <c r="AI327" i="15" s="1"/>
  <c r="AO326" i="15" a="1"/>
  <c r="AO326" i="15" s="1"/>
  <c r="AI305" i="15" a="1"/>
  <c r="AI305" i="15" s="1"/>
  <c r="AP300" i="15" a="1"/>
  <c r="AP300" i="15" s="1"/>
  <c r="AQ336" i="15" a="1"/>
  <c r="AQ336" i="15" s="1"/>
  <c r="AA336" i="15" a="1"/>
  <c r="AA336" i="15" s="1"/>
  <c r="AP335" i="15" a="1"/>
  <c r="AP335" i="15" s="1"/>
  <c r="AO334" i="15" a="1"/>
  <c r="AO334" i="15" s="1"/>
  <c r="AW333" i="15"/>
  <c r="AU331" i="15"/>
  <c r="E141" i="14" s="1"/>
  <c r="AF331" i="15" a="1"/>
  <c r="AF331" i="15" s="1"/>
  <c r="AI328" i="15" a="1"/>
  <c r="AI328" i="15" s="1"/>
  <c r="AS327" i="15" a="1"/>
  <c r="AS327" i="15" s="1"/>
  <c r="AH327" i="15" a="1"/>
  <c r="AH327" i="15" s="1"/>
  <c r="AO300" i="15" a="1"/>
  <c r="AO300" i="15" s="1"/>
  <c r="AQ299" i="15" a="1"/>
  <c r="AQ299" i="15" s="1"/>
  <c r="AA299" i="15" a="1"/>
  <c r="AA299" i="15" s="1"/>
  <c r="AQ337" i="15" a="1"/>
  <c r="AQ337" i="15" s="1"/>
  <c r="AA337" i="15" a="1"/>
  <c r="AA337" i="15" s="1"/>
  <c r="AP336" i="15" a="1"/>
  <c r="AP336" i="15" s="1"/>
  <c r="AO335" i="15" a="1"/>
  <c r="AO335" i="15" s="1"/>
  <c r="AW334" i="15"/>
  <c r="AU332" i="15"/>
  <c r="G141" i="14" s="1"/>
  <c r="AF332" i="15" a="1"/>
  <c r="AF332" i="15" s="1"/>
  <c r="AI329" i="15" a="1"/>
  <c r="AI329" i="15" s="1"/>
  <c r="AH328" i="15" a="1"/>
  <c r="AH328" i="15" s="1"/>
  <c r="AG327" i="15" a="1"/>
  <c r="AG327" i="15" s="1"/>
  <c r="AB326" i="15" a="1"/>
  <c r="AB326" i="15" s="1"/>
  <c r="AW192" i="15"/>
  <c r="AW189" i="15"/>
  <c r="AW193" i="15"/>
  <c r="AN191" i="15" a="1"/>
  <c r="AN191" i="15" s="1"/>
  <c r="AW191" i="15"/>
  <c r="AW190" i="15"/>
  <c r="AN192" i="15" a="1"/>
  <c r="AN192" i="15" s="1"/>
  <c r="AN188" i="15" a="1"/>
  <c r="AN188" i="15" s="1"/>
  <c r="AU193" i="15"/>
  <c r="I82" i="14" s="1"/>
  <c r="AE189" i="15" a="1"/>
  <c r="AE189" i="15" s="1"/>
  <c r="AT193" i="15" a="1"/>
  <c r="AT193" i="15" s="1"/>
  <c r="AD188" i="15" a="1"/>
  <c r="AD188" i="15" s="1"/>
  <c r="AS192" i="15" a="1"/>
  <c r="AS192" i="15" s="1"/>
  <c r="AC191" i="15" a="1"/>
  <c r="AC191" i="15" s="1"/>
  <c r="AC190" i="15" a="1"/>
  <c r="AC190" i="15" s="1"/>
  <c r="AJ193" i="15" a="1"/>
  <c r="AJ193" i="15" s="1"/>
  <c r="AB193" i="15" a="1"/>
  <c r="AB193" i="15" s="1"/>
  <c r="AB192" i="15" a="1"/>
  <c r="AB192" i="15" s="1"/>
  <c r="AJ191" i="15" a="1"/>
  <c r="AJ191" i="15" s="1"/>
  <c r="AB191" i="15" a="1"/>
  <c r="AB191" i="15" s="1"/>
  <c r="AJ190" i="15" a="1"/>
  <c r="AJ190" i="15" s="1"/>
  <c r="AB190" i="15" a="1"/>
  <c r="AB190" i="15" s="1"/>
  <c r="AJ189" i="15" a="1"/>
  <c r="AJ189" i="15" s="1"/>
  <c r="AB189" i="15" a="1"/>
  <c r="AB189" i="15" s="1"/>
  <c r="AJ188" i="15" a="1"/>
  <c r="AJ188" i="15" s="1"/>
  <c r="AB188" i="15" a="1"/>
  <c r="AB188" i="15" s="1"/>
  <c r="AF192" i="15" a="1"/>
  <c r="AF192" i="15" s="1"/>
  <c r="AF188" i="15" a="1"/>
  <c r="AF188" i="15" s="1"/>
  <c r="AV190" i="15"/>
  <c r="AE192" i="15" a="1"/>
  <c r="AE192" i="15" s="1"/>
  <c r="AE188" i="15" a="1"/>
  <c r="AE188" i="15" s="1"/>
  <c r="AL193" i="15" a="1"/>
  <c r="AL193" i="15" s="1"/>
  <c r="AL188" i="15" a="1"/>
  <c r="AL188" i="15" s="1"/>
  <c r="AC193" i="15" a="1"/>
  <c r="AC193" i="15" s="1"/>
  <c r="AN190" i="15" a="1"/>
  <c r="AN190" i="15" s="1"/>
  <c r="AU188" i="15"/>
  <c r="G81" i="14" s="1"/>
  <c r="AK189" i="15" a="1"/>
  <c r="AK189" i="15" s="1"/>
  <c r="AQ191" i="15" a="1"/>
  <c r="AQ191" i="15" s="1"/>
  <c r="AQ190" i="15" a="1"/>
  <c r="AQ190" i="15" s="1"/>
  <c r="AQ189" i="15" a="1"/>
  <c r="AQ189" i="15" s="1"/>
  <c r="AQ188" i="15" a="1"/>
  <c r="AQ188" i="15" s="1"/>
  <c r="AI188" i="15" a="1"/>
  <c r="AI188" i="15" s="1"/>
  <c r="AN189" i="15" a="1"/>
  <c r="AN189" i="15" s="1"/>
  <c r="AM190" i="15" a="1"/>
  <c r="AM190" i="15" s="1"/>
  <c r="AS189" i="15" a="1"/>
  <c r="AS189" i="15" s="1"/>
  <c r="AE193" i="15" a="1"/>
  <c r="AE193" i="15" s="1"/>
  <c r="AU192" i="15"/>
  <c r="G82" i="14" s="1"/>
  <c r="AP193" i="15" a="1"/>
  <c r="AP193" i="15" s="1"/>
  <c r="AP191" i="15" a="1"/>
  <c r="AP191" i="15" s="1"/>
  <c r="AP189" i="15" a="1"/>
  <c r="AP189" i="15" s="1"/>
  <c r="AP188" i="15" a="1"/>
  <c r="AP188" i="15" s="1"/>
  <c r="AV191" i="15"/>
  <c r="AU191" i="15"/>
  <c r="E82" i="14" s="1"/>
  <c r="AM191" i="15" a="1"/>
  <c r="AM191" i="15" s="1"/>
  <c r="AU190" i="15"/>
  <c r="C82" i="14" s="1"/>
  <c r="AT192" i="15" a="1"/>
  <c r="AT192" i="15" s="1"/>
  <c r="AT191" i="15" a="1"/>
  <c r="AT191" i="15" s="1"/>
  <c r="AL191" i="15" a="1"/>
  <c r="AL191" i="15" s="1"/>
  <c r="AT190" i="15" a="1"/>
  <c r="AT190" i="15" s="1"/>
  <c r="AT189" i="15" a="1"/>
  <c r="AT189" i="15" s="1"/>
  <c r="AT161" i="15" a="1"/>
  <c r="AT161" i="15" s="1"/>
  <c r="AL158" i="15" a="1"/>
  <c r="AL158" i="15" s="1"/>
  <c r="AR180" i="15" a="1"/>
  <c r="AR180" i="15" s="1"/>
  <c r="AB180" i="15" a="1"/>
  <c r="AB180" i="15" s="1"/>
  <c r="AG174" i="15" a="1"/>
  <c r="AG174" i="15" s="1"/>
  <c r="AM174" i="15" a="1"/>
  <c r="AM174" i="15" s="1"/>
  <c r="AA174" i="15" a="1"/>
  <c r="AA174" i="15" s="1"/>
  <c r="AR172" i="15" a="1"/>
  <c r="AR172" i="15" s="1"/>
  <c r="AD172" i="15" a="1"/>
  <c r="AD172" i="15" s="1"/>
  <c r="AN167" i="15" a="1"/>
  <c r="AN167" i="15" s="1"/>
  <c r="AN182" i="15" a="1"/>
  <c r="AN182" i="15" s="1"/>
  <c r="AD178" i="15" a="1"/>
  <c r="AD178" i="15" s="1"/>
  <c r="AN169" i="15" a="1"/>
  <c r="AN169" i="15" s="1"/>
  <c r="AM167" i="15" a="1"/>
  <c r="AM167" i="15" s="1"/>
  <c r="AP164" i="15" a="1"/>
  <c r="AP164" i="15" s="1"/>
  <c r="AJ164" i="15" a="1"/>
  <c r="AJ164" i="15" s="1"/>
  <c r="AR160" i="15" a="1"/>
  <c r="AR160" i="15" s="1"/>
  <c r="AF172" i="15" a="1"/>
  <c r="AF172" i="15" s="1"/>
  <c r="AL167" i="15" a="1"/>
  <c r="AL167" i="15" s="1"/>
  <c r="AM158" i="15" a="1"/>
  <c r="AM158" i="15" s="1"/>
  <c r="AP178" i="15" a="1"/>
  <c r="AP178" i="15" s="1"/>
  <c r="AJ178" i="15" a="1"/>
  <c r="AJ178" i="15" s="1"/>
  <c r="AB178" i="15" a="1"/>
  <c r="AB178" i="15" s="1"/>
  <c r="AN178" i="15" a="1"/>
  <c r="AN178" i="15" s="1"/>
  <c r="AM169" i="15" a="1"/>
  <c r="AM169" i="15" s="1"/>
  <c r="AT169" i="15" a="1"/>
  <c r="AT169" i="15" s="1"/>
  <c r="AF169" i="15" a="1"/>
  <c r="AF169" i="15" s="1"/>
  <c r="AJ186" i="15" a="1"/>
  <c r="AJ186" i="15" s="1"/>
  <c r="AU186" i="15"/>
  <c r="C81" i="14" s="1"/>
  <c r="AL182" i="15" a="1"/>
  <c r="AL182" i="15" s="1"/>
  <c r="AF178" i="15" a="1"/>
  <c r="AF178" i="15" s="1"/>
  <c r="AM177" i="15" a="1"/>
  <c r="AM177" i="15" s="1"/>
  <c r="AR177" i="15" a="1"/>
  <c r="AR177" i="15" s="1"/>
  <c r="AF177" i="15" a="1"/>
  <c r="AF177" i="15" s="1"/>
  <c r="AL171" i="15" a="1"/>
  <c r="AL171" i="15" s="1"/>
  <c r="AL169" i="15" a="1"/>
  <c r="AL169" i="15" s="1"/>
  <c r="AF167" i="15" a="1"/>
  <c r="AF167" i="15" s="1"/>
  <c r="AN164" i="15" a="1"/>
  <c r="AN164" i="15" s="1"/>
  <c r="AO187" i="15" a="1"/>
  <c r="AO187" i="15" s="1"/>
  <c r="AW186" i="15"/>
  <c r="AF182" i="15" a="1"/>
  <c r="AF182" i="15" s="1"/>
  <c r="AL177" i="15" a="1"/>
  <c r="AL177" i="15" s="1"/>
  <c r="AK171" i="15" a="1"/>
  <c r="AK171" i="15" s="1"/>
  <c r="AR171" i="15" a="1"/>
  <c r="AR171" i="15" s="1"/>
  <c r="AE171" i="15" a="1"/>
  <c r="AE171" i="15" s="1"/>
  <c r="AM164" i="15" a="1"/>
  <c r="AM164" i="15" s="1"/>
  <c r="AK162" i="15" a="1"/>
  <c r="AK162" i="15" s="1"/>
  <c r="AB162" i="15" a="1"/>
  <c r="AB162" i="15" s="1"/>
  <c r="AQ162" i="15" a="1"/>
  <c r="AQ162" i="15" s="1"/>
  <c r="AE162" i="15" a="1"/>
  <c r="AE162" i="15" s="1"/>
  <c r="AD162" i="15" a="1"/>
  <c r="AD162" i="15" s="1"/>
  <c r="AR162" i="15" a="1"/>
  <c r="AR162" i="15" s="1"/>
  <c r="AR174" i="15" a="1"/>
  <c r="AR174" i="15" s="1"/>
  <c r="AD174" i="15" a="1"/>
  <c r="AD174" i="15" s="1"/>
  <c r="AM173" i="15" a="1"/>
  <c r="AM173" i="15" s="1"/>
  <c r="AJ173" i="15" a="1"/>
  <c r="AJ173" i="15" s="1"/>
  <c r="AD173" i="15" a="1"/>
  <c r="AD173" i="15" s="1"/>
  <c r="AI169" i="15" a="1"/>
  <c r="AI169" i="15" s="1"/>
  <c r="AP180" i="15" a="1"/>
  <c r="AP180" i="15" s="1"/>
  <c r="AI182" i="15" a="1"/>
  <c r="AI182" i="15" s="1"/>
  <c r="AO185" i="15" a="1"/>
  <c r="AO185" i="15" s="1"/>
  <c r="AH164" i="15" a="1"/>
  <c r="AH164" i="15" s="1"/>
  <c r="AE160" i="15" a="1"/>
  <c r="AE160" i="15" s="1"/>
  <c r="AM186" i="15" a="1"/>
  <c r="AM186" i="15" s="1"/>
  <c r="AG179" i="15" a="1"/>
  <c r="AG179" i="15" s="1"/>
  <c r="AL179" i="15" a="1"/>
  <c r="AL179" i="15" s="1"/>
  <c r="AD187" i="15" a="1"/>
  <c r="AD187" i="15" s="1"/>
  <c r="AF186" i="15" a="1"/>
  <c r="AF186" i="15" s="1"/>
  <c r="AQ185" i="15" a="1"/>
  <c r="AQ185" i="15" s="1"/>
  <c r="AP174" i="15" a="1"/>
  <c r="AP174" i="15" s="1"/>
  <c r="AP173" i="15" a="1"/>
  <c r="AP173" i="15" s="1"/>
  <c r="AT171" i="15" a="1"/>
  <c r="AT171" i="15" s="1"/>
  <c r="AU169" i="15"/>
  <c r="I72" i="14" s="1"/>
  <c r="AN160" i="15" a="1"/>
  <c r="AN160" i="15" s="1"/>
  <c r="AM187" i="15" a="1"/>
  <c r="AM187" i="15" s="1"/>
  <c r="AQ187" i="15" a="1"/>
  <c r="AQ187" i="15" s="1"/>
  <c r="AM185" i="15" a="1"/>
  <c r="AM185" i="15" s="1"/>
  <c r="AT182" i="15" a="1"/>
  <c r="AT182" i="15" s="1"/>
  <c r="AE179" i="15" a="1"/>
  <c r="AE179" i="15" s="1"/>
  <c r="AH176" i="15" a="1"/>
  <c r="AH176" i="15" s="1"/>
  <c r="AP176" i="15" a="1"/>
  <c r="AP176" i="15" s="1"/>
  <c r="AT162" i="15" a="1"/>
  <c r="AT162" i="15" s="1"/>
  <c r="AL186" i="15" a="1"/>
  <c r="AL186" i="15" s="1"/>
  <c r="AD186" i="15" a="1"/>
  <c r="AD186" i="15" s="1"/>
  <c r="AE186" i="15" a="1"/>
  <c r="AE186" i="15" s="1"/>
  <c r="AL181" i="15" a="1"/>
  <c r="AL181" i="15" s="1"/>
  <c r="AA181" i="15" a="1"/>
  <c r="AA181" i="15" s="1"/>
  <c r="AB181" i="15" a="1"/>
  <c r="AB181" i="15" s="1"/>
  <c r="AD181" i="15" a="1"/>
  <c r="AD181" i="15" s="1"/>
  <c r="AF181" i="15" a="1"/>
  <c r="AF181" i="15" s="1"/>
  <c r="AU181" i="15"/>
  <c r="I79" i="14" s="1"/>
  <c r="AH181" i="15" a="1"/>
  <c r="AH181" i="15" s="1"/>
  <c r="AT177" i="15" a="1"/>
  <c r="AT177" i="15" s="1"/>
  <c r="AA171" i="15" a="1"/>
  <c r="AA171" i="15" s="1"/>
  <c r="AD169" i="15" a="1"/>
  <c r="AD169" i="15" s="1"/>
  <c r="AW167" i="15"/>
  <c r="AU162" i="15"/>
  <c r="C71" i="14" s="1"/>
  <c r="AJ187" i="15" a="1"/>
  <c r="AJ187" i="15" s="1"/>
  <c r="AL185" i="15" a="1"/>
  <c r="AL185" i="15" s="1"/>
  <c r="AF184" i="15" a="1"/>
  <c r="AF184" i="15" s="1"/>
  <c r="AH182" i="15" a="1"/>
  <c r="AH182" i="15" s="1"/>
  <c r="AR176" i="15" a="1"/>
  <c r="AR176" i="15" s="1"/>
  <c r="AE173" i="15" a="1"/>
  <c r="AE173" i="15" s="1"/>
  <c r="AF171" i="15" a="1"/>
  <c r="AF171" i="15" s="1"/>
  <c r="AH169" i="15" a="1"/>
  <c r="AH169" i="15" s="1"/>
  <c r="AO168" i="15" a="1"/>
  <c r="AO168" i="15" s="1"/>
  <c r="AN163" i="15" a="1"/>
  <c r="AN163" i="15" s="1"/>
  <c r="AH163" i="15" a="1"/>
  <c r="AH163" i="15" s="1"/>
  <c r="AW163" i="15"/>
  <c r="AF162" i="15" a="1"/>
  <c r="AF162" i="15" s="1"/>
  <c r="AE184" i="15" a="1"/>
  <c r="AE184" i="15" s="1"/>
  <c r="AV184" i="15"/>
  <c r="AX184" i="15" s="1"/>
  <c r="H80" i="14" s="1"/>
  <c r="AJ184" i="15" a="1"/>
  <c r="AJ184" i="15" s="1"/>
  <c r="AU184" i="15"/>
  <c r="G80" i="14" s="1"/>
  <c r="AW179" i="15"/>
  <c r="AQ173" i="15" a="1"/>
  <c r="AQ173" i="15" s="1"/>
  <c r="AI171" i="15" a="1"/>
  <c r="AI171" i="15" s="1"/>
  <c r="AB169" i="15" a="1"/>
  <c r="AB169" i="15" s="1"/>
  <c r="AM161" i="15" a="1"/>
  <c r="AM161" i="15" s="1"/>
  <c r="AI167" i="15" a="1"/>
  <c r="AI167" i="15" s="1"/>
  <c r="AP167" i="15" a="1"/>
  <c r="AP167" i="15" s="1"/>
  <c r="AJ177" i="15" a="1"/>
  <c r="AJ177" i="15" s="1"/>
  <c r="AI187" i="15" a="1"/>
  <c r="AI187" i="15" s="1"/>
  <c r="AB182" i="15" a="1"/>
  <c r="AB182" i="15" s="1"/>
  <c r="AJ185" i="15" a="1"/>
  <c r="AJ185" i="15" s="1"/>
  <c r="AQ179" i="15" a="1"/>
  <c r="AQ179" i="15" s="1"/>
  <c r="AM176" i="15" a="1"/>
  <c r="AM176" i="15" s="1"/>
  <c r="AL172" i="15" a="1"/>
  <c r="AL172" i="15" s="1"/>
  <c r="AL170" i="15" a="1"/>
  <c r="AL170" i="15" s="1"/>
  <c r="AM168" i="15" a="1"/>
  <c r="AM168" i="15" s="1"/>
  <c r="AA167" i="15" a="1"/>
  <c r="AA167" i="15" s="1"/>
  <c r="AL161" i="15" a="1"/>
  <c r="AL161" i="15" s="1"/>
  <c r="AJ172" i="15" a="1"/>
  <c r="AJ172" i="15" s="1"/>
  <c r="AN172" i="15" a="1"/>
  <c r="AN172" i="15" s="1"/>
  <c r="AQ172" i="15" a="1"/>
  <c r="AQ172" i="15" s="1"/>
  <c r="AB172" i="15" a="1"/>
  <c r="AB172" i="15" s="1"/>
  <c r="AT178" i="15" a="1"/>
  <c r="AT178" i="15" s="1"/>
  <c r="AB185" i="15" a="1"/>
  <c r="AB185" i="15" s="1"/>
  <c r="AM180" i="15" a="1"/>
  <c r="AM180" i="15" s="1"/>
  <c r="AH187" i="15" a="1"/>
  <c r="AH187" i="15" s="1"/>
  <c r="AR179" i="15" a="1"/>
  <c r="AR179" i="15" s="1"/>
  <c r="AT187" i="15" a="1"/>
  <c r="AT187" i="15" s="1"/>
  <c r="AK183" i="15" a="1"/>
  <c r="AK183" i="15" s="1"/>
  <c r="AN181" i="15" a="1"/>
  <c r="AN181" i="15" s="1"/>
  <c r="AL176" i="15" a="1"/>
  <c r="AL176" i="15" s="1"/>
  <c r="AC175" i="15" a="1"/>
  <c r="AC175" i="15" s="1"/>
  <c r="AW175" i="15"/>
  <c r="AK172" i="15" a="1"/>
  <c r="AK172" i="15" s="1"/>
  <c r="AL168" i="15" a="1"/>
  <c r="AL168" i="15" s="1"/>
  <c r="AL164" i="15" a="1"/>
  <c r="AL164" i="15" s="1"/>
  <c r="AK170" i="15" a="1"/>
  <c r="AK170" i="15" s="1"/>
  <c r="AE187" i="15" a="1"/>
  <c r="AE187" i="15" s="1"/>
  <c r="AF185" i="15" a="1"/>
  <c r="AF185" i="15" s="1"/>
  <c r="AS184" i="15" a="1"/>
  <c r="AS184" i="15" s="1"/>
  <c r="AC184" i="15" a="1"/>
  <c r="AC184" i="15" s="1"/>
  <c r="AN183" i="15" a="1"/>
  <c r="AN183" i="15" s="1"/>
  <c r="AD183" i="15" a="1"/>
  <c r="AD183" i="15" s="1"/>
  <c r="AR182" i="15" a="1"/>
  <c r="AR182" i="15" s="1"/>
  <c r="AO181" i="15" a="1"/>
  <c r="AO181" i="15" s="1"/>
  <c r="AW180" i="15"/>
  <c r="AA179" i="15" a="1"/>
  <c r="AA179" i="15" s="1"/>
  <c r="AQ177" i="15" a="1"/>
  <c r="AQ177" i="15" s="1"/>
  <c r="AK177" i="15" a="1"/>
  <c r="AK177" i="15" s="1"/>
  <c r="AT176" i="15" a="1"/>
  <c r="AT176" i="15" s="1"/>
  <c r="AJ175" i="15" a="1"/>
  <c r="AJ175" i="15" s="1"/>
  <c r="AN173" i="15" a="1"/>
  <c r="AN173" i="15" s="1"/>
  <c r="AG173" i="15" a="1"/>
  <c r="AG173" i="15" s="1"/>
  <c r="AP172" i="15" a="1"/>
  <c r="AP172" i="15" s="1"/>
  <c r="AQ171" i="15" a="1"/>
  <c r="AQ171" i="15" s="1"/>
  <c r="AR170" i="15" a="1"/>
  <c r="AR170" i="15" s="1"/>
  <c r="AE170" i="15" a="1"/>
  <c r="AE170" i="15" s="1"/>
  <c r="AK169" i="15" a="1"/>
  <c r="AK169" i="15" s="1"/>
  <c r="AT168" i="15" a="1"/>
  <c r="AT168" i="15" s="1"/>
  <c r="AF168" i="15" a="1"/>
  <c r="AF168" i="15" s="1"/>
  <c r="AU166" i="15"/>
  <c r="C72" i="14" s="1"/>
  <c r="AH166" i="15" a="1"/>
  <c r="AH166" i="15" s="1"/>
  <c r="AI165" i="15" a="1"/>
  <c r="AI165" i="15" s="1"/>
  <c r="AO165" i="15" a="1"/>
  <c r="AO165" i="15" s="1"/>
  <c r="AW164" i="15"/>
  <c r="AU163" i="15"/>
  <c r="E71" i="14" s="1"/>
  <c r="AF163" i="15" a="1"/>
  <c r="AF163" i="15" s="1"/>
  <c r="AK163" i="15" a="1"/>
  <c r="AK163" i="15" s="1"/>
  <c r="AG159" i="15" a="1"/>
  <c r="AG159" i="15" s="1"/>
  <c r="AA159" i="15" a="1"/>
  <c r="AA159" i="15" s="1"/>
  <c r="AI159" i="15" a="1"/>
  <c r="AI159" i="15" s="1"/>
  <c r="AQ159" i="15" a="1"/>
  <c r="AQ159" i="15" s="1"/>
  <c r="AO160" i="15" a="1"/>
  <c r="AO160" i="15" s="1"/>
  <c r="AQ182" i="15" a="1"/>
  <c r="AQ182" i="15" s="1"/>
  <c r="AK182" i="15" a="1"/>
  <c r="AK182" i="15" s="1"/>
  <c r="AJ180" i="15" a="1"/>
  <c r="AJ180" i="15" s="1"/>
  <c r="AG178" i="15" a="1"/>
  <c r="AG178" i="15" s="1"/>
  <c r="AP177" i="15" a="1"/>
  <c r="AP177" i="15" s="1"/>
  <c r="AE177" i="15" a="1"/>
  <c r="AE177" i="15" s="1"/>
  <c r="AU175" i="15"/>
  <c r="E78" i="14" s="1"/>
  <c r="AI175" i="15" a="1"/>
  <c r="AI175" i="15" s="1"/>
  <c r="AL174" i="15" a="1"/>
  <c r="AL174" i="15" s="1"/>
  <c r="AS174" i="15" a="1"/>
  <c r="AS174" i="15" s="1"/>
  <c r="AC174" i="15" a="1"/>
  <c r="AC174" i="15" s="1"/>
  <c r="AB173" i="15" a="1"/>
  <c r="AB173" i="15" s="1"/>
  <c r="AG172" i="15" a="1"/>
  <c r="AG172" i="15" s="1"/>
  <c r="AP171" i="15" a="1"/>
  <c r="AP171" i="15" s="1"/>
  <c r="AD171" i="15" a="1"/>
  <c r="AD171" i="15" s="1"/>
  <c r="AQ170" i="15" a="1"/>
  <c r="AQ170" i="15" s="1"/>
  <c r="AR169" i="15" a="1"/>
  <c r="AR169" i="15" s="1"/>
  <c r="AE169" i="15" a="1"/>
  <c r="AE169" i="15" s="1"/>
  <c r="AK168" i="15" a="1"/>
  <c r="AK168" i="15" s="1"/>
  <c r="AT167" i="15" a="1"/>
  <c r="AT167" i="15" s="1"/>
  <c r="AU165" i="15"/>
  <c r="I71" i="14" s="1"/>
  <c r="AH165" i="15" a="1"/>
  <c r="AH165" i="15" s="1"/>
  <c r="AG162" i="15" a="1"/>
  <c r="AG162" i="15" s="1"/>
  <c r="AN161" i="15" a="1"/>
  <c r="AN161" i="15" s="1"/>
  <c r="AS161" i="15" a="1"/>
  <c r="AS161" i="15" s="1"/>
  <c r="AC161" i="15" a="1"/>
  <c r="AC161" i="15" s="1"/>
  <c r="AL160" i="15" a="1"/>
  <c r="AL160" i="15" s="1"/>
  <c r="AD159" i="15" a="1"/>
  <c r="AD159" i="15" s="1"/>
  <c r="AW187" i="15"/>
  <c r="AM183" i="15" a="1"/>
  <c r="AM183" i="15" s="1"/>
  <c r="AH175" i="15" a="1"/>
  <c r="AH175" i="15" s="1"/>
  <c r="AA173" i="15" a="1"/>
  <c r="AA173" i="15" s="1"/>
  <c r="AP170" i="15" a="1"/>
  <c r="AP170" i="15" s="1"/>
  <c r="AD170" i="15" a="1"/>
  <c r="AD170" i="15" s="1"/>
  <c r="AQ169" i="15" a="1"/>
  <c r="AQ169" i="15" s="1"/>
  <c r="AR168" i="15" a="1"/>
  <c r="AR168" i="15" s="1"/>
  <c r="AE168" i="15" a="1"/>
  <c r="AE168" i="15" s="1"/>
  <c r="AK167" i="15" a="1"/>
  <c r="AK167" i="15" s="1"/>
  <c r="AT166" i="15" a="1"/>
  <c r="AT166" i="15" s="1"/>
  <c r="AU164" i="15"/>
  <c r="G71" i="14" s="1"/>
  <c r="AF164" i="15" a="1"/>
  <c r="AF164" i="15" s="1"/>
  <c r="AK164" i="15" a="1"/>
  <c r="AK164" i="15" s="1"/>
  <c r="AT163" i="15" a="1"/>
  <c r="AT163" i="15" s="1"/>
  <c r="AE163" i="15" a="1"/>
  <c r="AE163" i="15" s="1"/>
  <c r="AJ160" i="15" a="1"/>
  <c r="AJ160" i="15" s="1"/>
  <c r="AR158" i="15" a="1"/>
  <c r="AR158" i="15" s="1"/>
  <c r="AK158" i="15" a="1"/>
  <c r="AK158" i="15" s="1"/>
  <c r="AO158" i="15" a="1"/>
  <c r="AO158" i="15" s="1"/>
  <c r="AL180" i="15" a="1"/>
  <c r="AL180" i="15" s="1"/>
  <c r="AI166" i="15" a="1"/>
  <c r="AI166" i="15" s="1"/>
  <c r="AB186" i="15" a="1"/>
  <c r="AB186" i="15" s="1"/>
  <c r="AK186" i="15" a="1"/>
  <c r="AK186" i="15" s="1"/>
  <c r="AI184" i="15" a="1"/>
  <c r="AI184" i="15" s="1"/>
  <c r="AI180" i="15" a="1"/>
  <c r="AI180" i="15" s="1"/>
  <c r="AF176" i="15" a="1"/>
  <c r="AF176" i="15" s="1"/>
  <c r="AW174" i="15"/>
  <c r="AH184" i="15" a="1"/>
  <c r="AH184" i="15" s="1"/>
  <c r="AH180" i="15" a="1"/>
  <c r="AH180" i="15" s="1"/>
  <c r="AO180" i="15" a="1"/>
  <c r="AO180" i="15" s="1"/>
  <c r="AM178" i="15" a="1"/>
  <c r="AM178" i="15" s="1"/>
  <c r="AD177" i="15" a="1"/>
  <c r="AD177" i="15" s="1"/>
  <c r="AQ176" i="15" a="1"/>
  <c r="AQ176" i="15" s="1"/>
  <c r="AK176" i="15" a="1"/>
  <c r="AK176" i="15" s="1"/>
  <c r="AT175" i="15" a="1"/>
  <c r="AT175" i="15" s="1"/>
  <c r="AV174" i="15"/>
  <c r="AJ174" i="15" a="1"/>
  <c r="AJ174" i="15" s="1"/>
  <c r="AA172" i="15" a="1"/>
  <c r="AA172" i="15" s="1"/>
  <c r="AN171" i="15" a="1"/>
  <c r="AN171" i="15" s="1"/>
  <c r="AB171" i="15" a="1"/>
  <c r="AB171" i="15" s="1"/>
  <c r="AG170" i="15" a="1"/>
  <c r="AG170" i="15" s="1"/>
  <c r="AP169" i="15" a="1"/>
  <c r="AP169" i="15" s="1"/>
  <c r="AQ168" i="15" a="1"/>
  <c r="AQ168" i="15" s="1"/>
  <c r="AR167" i="15" a="1"/>
  <c r="AR167" i="15" s="1"/>
  <c r="AE167" i="15" a="1"/>
  <c r="AE167" i="15" s="1"/>
  <c r="AK166" i="15" a="1"/>
  <c r="AK166" i="15" s="1"/>
  <c r="AT165" i="15" a="1"/>
  <c r="AT165" i="15" s="1"/>
  <c r="AF165" i="15" a="1"/>
  <c r="AF165" i="15" s="1"/>
  <c r="AR163" i="15" a="1"/>
  <c r="AR163" i="15" s="1"/>
  <c r="AP162" i="15" a="1"/>
  <c r="AP162" i="15" s="1"/>
  <c r="AA162" i="15" a="1"/>
  <c r="AA162" i="15" s="1"/>
  <c r="AH162" i="15" a="1"/>
  <c r="AH162" i="15" s="1"/>
  <c r="AK160" i="15" a="1"/>
  <c r="AK160" i="15" s="1"/>
  <c r="AT159" i="15" a="1"/>
  <c r="AT159" i="15" s="1"/>
  <c r="AH158" i="15" a="1"/>
  <c r="AH158" i="15" s="1"/>
  <c r="AJ166" i="15" a="1"/>
  <c r="AJ166" i="15" s="1"/>
  <c r="AN158" i="15" a="1"/>
  <c r="AN158" i="15" s="1"/>
  <c r="AE185" i="15" a="1"/>
  <c r="AE185" i="15" s="1"/>
  <c r="AG183" i="15" a="1"/>
  <c r="AG183" i="15" s="1"/>
  <c r="AC179" i="15" a="1"/>
  <c r="AC179" i="15" s="1"/>
  <c r="AO175" i="15" a="1"/>
  <c r="AO175" i="15" s="1"/>
  <c r="AC187" i="15" a="1"/>
  <c r="AC187" i="15" s="1"/>
  <c r="AC186" i="15" a="1"/>
  <c r="AC186" i="15" s="1"/>
  <c r="AN185" i="15" a="1"/>
  <c r="AN185" i="15" s="1"/>
  <c r="AO184" i="15" a="1"/>
  <c r="AO184" i="15" s="1"/>
  <c r="AA183" i="15" a="1"/>
  <c r="AA183" i="15" s="1"/>
  <c r="AD182" i="15" a="1"/>
  <c r="AD182" i="15" s="1"/>
  <c r="AK181" i="15" a="1"/>
  <c r="AK181" i="15" s="1"/>
  <c r="AT180" i="15" a="1"/>
  <c r="AT180" i="15" s="1"/>
  <c r="AJ179" i="15" a="1"/>
  <c r="AJ179" i="15" s="1"/>
  <c r="AG177" i="15" a="1"/>
  <c r="AG177" i="15" s="1"/>
  <c r="AE176" i="15" a="1"/>
  <c r="AE176" i="15" s="1"/>
  <c r="AU174" i="15"/>
  <c r="C78" i="14" s="1"/>
  <c r="AI174" i="15" a="1"/>
  <c r="AI174" i="15" s="1"/>
  <c r="AL173" i="15" a="1"/>
  <c r="AL173" i="15" s="1"/>
  <c r="AS173" i="15" a="1"/>
  <c r="AS173" i="15" s="1"/>
  <c r="AC173" i="15" a="1"/>
  <c r="AC173" i="15" s="1"/>
  <c r="AM172" i="15" a="1"/>
  <c r="AM172" i="15" s="1"/>
  <c r="AN170" i="15" a="1"/>
  <c r="AN170" i="15" s="1"/>
  <c r="AB170" i="15" a="1"/>
  <c r="AB170" i="15" s="1"/>
  <c r="AG169" i="15" a="1"/>
  <c r="AG169" i="15" s="1"/>
  <c r="AP168" i="15" a="1"/>
  <c r="AP168" i="15" s="1"/>
  <c r="AQ167" i="15" a="1"/>
  <c r="AQ167" i="15" s="1"/>
  <c r="AR166" i="15" a="1"/>
  <c r="AR166" i="15" s="1"/>
  <c r="AE166" i="15" a="1"/>
  <c r="AE166" i="15" s="1"/>
  <c r="AK165" i="15" a="1"/>
  <c r="AK165" i="15" s="1"/>
  <c r="AT164" i="15" a="1"/>
  <c r="AT164" i="15" s="1"/>
  <c r="AE164" i="15" a="1"/>
  <c r="AE164" i="15" s="1"/>
  <c r="AQ163" i="15" a="1"/>
  <c r="AQ163" i="15" s="1"/>
  <c r="AD163" i="15" a="1"/>
  <c r="AD163" i="15" s="1"/>
  <c r="AG163" i="15" a="1"/>
  <c r="AG163" i="15" s="1"/>
  <c r="AP161" i="15" a="1"/>
  <c r="AP161" i="15" s="1"/>
  <c r="AF160" i="15" a="1"/>
  <c r="AF160" i="15" s="1"/>
  <c r="AR159" i="15" a="1"/>
  <c r="AR159" i="15" s="1"/>
  <c r="AS159" i="15" a="1"/>
  <c r="AS159" i="15" s="1"/>
  <c r="AC159" i="15" a="1"/>
  <c r="AC159" i="15" s="1"/>
  <c r="AF158" i="15" a="1"/>
  <c r="AF158" i="15" s="1"/>
  <c r="AO167" i="15" a="1"/>
  <c r="AO167" i="15" s="1"/>
  <c r="AU167" i="15"/>
  <c r="E72" i="14" s="1"/>
  <c r="AO166" i="15" a="1"/>
  <c r="AO166" i="15" s="1"/>
  <c r="AT184" i="15" a="1"/>
  <c r="AT184" i="15" s="1"/>
  <c r="AE182" i="15" a="1"/>
  <c r="AE182" i="15" s="1"/>
  <c r="AU180" i="15"/>
  <c r="G79" i="14" s="1"/>
  <c r="AG171" i="15" a="1"/>
  <c r="AG171" i="15" s="1"/>
  <c r="AU187" i="15"/>
  <c r="E81" i="14" s="1"/>
  <c r="AL187" i="15" a="1"/>
  <c r="AL187" i="15" s="1"/>
  <c r="AS186" i="15" a="1"/>
  <c r="AS186" i="15" s="1"/>
  <c r="AW183" i="15"/>
  <c r="AV183" i="15"/>
  <c r="AG182" i="15" a="1"/>
  <c r="AG182" i="15" s="1"/>
  <c r="AU179" i="15"/>
  <c r="E79" i="14" s="1"/>
  <c r="AI179" i="15" a="1"/>
  <c r="AI179" i="15" s="1"/>
  <c r="AS178" i="15" a="1"/>
  <c r="AS178" i="15" s="1"/>
  <c r="AC178" i="15" a="1"/>
  <c r="AC178" i="15" s="1"/>
  <c r="AB177" i="15" a="1"/>
  <c r="AB177" i="15" s="1"/>
  <c r="AF175" i="15" a="1"/>
  <c r="AF175" i="15" s="1"/>
  <c r="AH174" i="15" a="1"/>
  <c r="AH174" i="15" s="1"/>
  <c r="AO174" i="15" a="1"/>
  <c r="AO174" i="15" s="1"/>
  <c r="AW173" i="15"/>
  <c r="AS172" i="15" a="1"/>
  <c r="AS172" i="15" s="1"/>
  <c r="AC172" i="15" a="1"/>
  <c r="AC172" i="15" s="1"/>
  <c r="AG168" i="15" a="1"/>
  <c r="AG168" i="15" s="1"/>
  <c r="AD167" i="15" a="1"/>
  <c r="AD167" i="15" s="1"/>
  <c r="AQ166" i="15" a="1"/>
  <c r="AQ166" i="15" s="1"/>
  <c r="AR165" i="15" a="1"/>
  <c r="AR165" i="15" s="1"/>
  <c r="AR164" i="15" a="1"/>
  <c r="AR164" i="15" s="1"/>
  <c r="AP163" i="15" a="1"/>
  <c r="AP163" i="15" s="1"/>
  <c r="AS162" i="15" a="1"/>
  <c r="AS162" i="15" s="1"/>
  <c r="AC162" i="15" a="1"/>
  <c r="AC162" i="15" s="1"/>
  <c r="AO161" i="15" a="1"/>
  <c r="AO161" i="15" s="1"/>
  <c r="AW160" i="15"/>
  <c r="AO164" i="15" a="1"/>
  <c r="AO164" i="15" s="1"/>
  <c r="AH167" i="15" a="1"/>
  <c r="AH167" i="15" s="1"/>
  <c r="AM160" i="15" a="1"/>
  <c r="AM160" i="15" s="1"/>
  <c r="AT186" i="15" a="1"/>
  <c r="AT186" i="15" s="1"/>
  <c r="AB183" i="15" a="1"/>
  <c r="AB183" i="15" s="1"/>
  <c r="AS179" i="15" a="1"/>
  <c r="AS179" i="15" s="1"/>
  <c r="AB187" i="15" a="1"/>
  <c r="AB187" i="15" s="1"/>
  <c r="AI186" i="15" a="1"/>
  <c r="AI186" i="15" s="1"/>
  <c r="AG185" i="15" a="1"/>
  <c r="AG185" i="15" s="1"/>
  <c r="AQ184" i="15" a="1"/>
  <c r="AQ184" i="15" s="1"/>
  <c r="AU183" i="15"/>
  <c r="E80" i="14" s="1"/>
  <c r="AS183" i="15" a="1"/>
  <c r="AS183" i="15" s="1"/>
  <c r="AC183" i="15" a="1"/>
  <c r="AC183" i="15" s="1"/>
  <c r="AH179" i="15" a="1"/>
  <c r="AH179" i="15" s="1"/>
  <c r="AO179" i="15" a="1"/>
  <c r="AO179" i="15" s="1"/>
  <c r="AW178" i="15"/>
  <c r="AA177" i="15" a="1"/>
  <c r="AA177" i="15" s="1"/>
  <c r="AD176" i="15" a="1"/>
  <c r="AD176" i="15" s="1"/>
  <c r="AQ175" i="15" a="1"/>
  <c r="AQ175" i="15" s="1"/>
  <c r="AK175" i="15" a="1"/>
  <c r="AK175" i="15" s="1"/>
  <c r="AT174" i="15" a="1"/>
  <c r="AT174" i="15" s="1"/>
  <c r="AS171" i="15" a="1"/>
  <c r="AS171" i="15" s="1"/>
  <c r="AC171" i="15" a="1"/>
  <c r="AC171" i="15" s="1"/>
  <c r="AA169" i="15" a="1"/>
  <c r="AA169" i="15" s="1"/>
  <c r="AB168" i="15" a="1"/>
  <c r="AB168" i="15" s="1"/>
  <c r="AG167" i="15" a="1"/>
  <c r="AG167" i="15" s="1"/>
  <c r="AD166" i="15" a="1"/>
  <c r="AD166" i="15" s="1"/>
  <c r="AQ165" i="15" a="1"/>
  <c r="AQ165" i="15" s="1"/>
  <c r="AQ164" i="15" a="1"/>
  <c r="AQ164" i="15" s="1"/>
  <c r="AD164" i="15" a="1"/>
  <c r="AD164" i="15" s="1"/>
  <c r="AG164" i="15" a="1"/>
  <c r="AG164" i="15" s="1"/>
  <c r="AA163" i="15" a="1"/>
  <c r="AA163" i="15" s="1"/>
  <c r="AJ161" i="15" a="1"/>
  <c r="AJ161" i="15" s="1"/>
  <c r="AE158" i="15" a="1"/>
  <c r="AE158" i="15" s="1"/>
  <c r="AG158" i="15" a="1"/>
  <c r="AG158" i="15" s="1"/>
  <c r="AG186" i="15" a="1"/>
  <c r="AG186" i="15" s="1"/>
  <c r="AA186" i="15" a="1"/>
  <c r="AA186" i="15" s="1"/>
  <c r="AP182" i="15" a="1"/>
  <c r="AP182" i="15" s="1"/>
  <c r="AK187" i="15" a="1"/>
  <c r="AK187" i="15" s="1"/>
  <c r="AH186" i="15" a="1"/>
  <c r="AH186" i="15" s="1"/>
  <c r="AA182" i="15" a="1"/>
  <c r="AA182" i="15" s="1"/>
  <c r="AQ180" i="15" a="1"/>
  <c r="AQ180" i="15" s="1"/>
  <c r="AK180" i="15" a="1"/>
  <c r="AK180" i="15" s="1"/>
  <c r="AT179" i="15" a="1"/>
  <c r="AT179" i="15" s="1"/>
  <c r="AG176" i="15" a="1"/>
  <c r="AG176" i="15" s="1"/>
  <c r="AU173" i="15"/>
  <c r="I77" i="14" s="1"/>
  <c r="AI173" i="15" a="1"/>
  <c r="AI173" i="15" s="1"/>
  <c r="AS170" i="15" a="1"/>
  <c r="AS170" i="15" s="1"/>
  <c r="AC170" i="15" a="1"/>
  <c r="AC170" i="15" s="1"/>
  <c r="AB167" i="15" a="1"/>
  <c r="AB167" i="15" s="1"/>
  <c r="AG166" i="15" a="1"/>
  <c r="AG166" i="15" s="1"/>
  <c r="AD165" i="15" a="1"/>
  <c r="AD165" i="15" s="1"/>
  <c r="AB164" i="15" a="1"/>
  <c r="AB164" i="15" s="1"/>
  <c r="AM162" i="15" a="1"/>
  <c r="AM162" i="15" s="1"/>
  <c r="AU160" i="15"/>
  <c r="G70" i="14" s="1"/>
  <c r="AG160" i="15" a="1"/>
  <c r="AG160" i="15" s="1"/>
  <c r="AA160" i="15" a="1"/>
  <c r="AA160" i="15" s="1"/>
  <c r="AI160" i="15" a="1"/>
  <c r="AI160" i="15" s="1"/>
  <c r="AP159" i="15" a="1"/>
  <c r="AP159" i="15" s="1"/>
  <c r="AH161" i="15" a="1"/>
  <c r="AH161" i="15" s="1"/>
  <c r="AK185" i="15" a="1"/>
  <c r="AK185" i="15" s="1"/>
  <c r="AQ186" i="15" a="1"/>
  <c r="AQ186" i="15" s="1"/>
  <c r="AO186" i="15" a="1"/>
  <c r="AO186" i="15" s="1"/>
  <c r="AW185" i="15"/>
  <c r="AK184" i="15" a="1"/>
  <c r="AK184" i="15" s="1"/>
  <c r="AT183" i="15" a="1"/>
  <c r="AT183" i="15" s="1"/>
  <c r="AI183" i="15" a="1"/>
  <c r="AI183" i="15" s="1"/>
  <c r="AG181" i="15" a="1"/>
  <c r="AG181" i="15" s="1"/>
  <c r="AU178" i="15"/>
  <c r="C79" i="14" s="1"/>
  <c r="AS177" i="15" a="1"/>
  <c r="AS177" i="15" s="1"/>
  <c r="AC177" i="15" a="1"/>
  <c r="AC177" i="15" s="1"/>
  <c r="AB176" i="15" a="1"/>
  <c r="AB176" i="15" s="1"/>
  <c r="AF174" i="15" a="1"/>
  <c r="AF174" i="15" s="1"/>
  <c r="AH173" i="15" a="1"/>
  <c r="AH173" i="15" s="1"/>
  <c r="AO173" i="15" a="1"/>
  <c r="AO173" i="15" s="1"/>
  <c r="AW172" i="15"/>
  <c r="AS169" i="15" a="1"/>
  <c r="AS169" i="15" s="1"/>
  <c r="AC169" i="15" a="1"/>
  <c r="AC169" i="15" s="1"/>
  <c r="AG165" i="15" a="1"/>
  <c r="AG165" i="15" s="1"/>
  <c r="AS163" i="15" a="1"/>
  <c r="AS163" i="15" s="1"/>
  <c r="AC163" i="15" a="1"/>
  <c r="AC163" i="15" s="1"/>
  <c r="AD160" i="15" a="1"/>
  <c r="AD160" i="15" s="1"/>
  <c r="AO159" i="15" a="1"/>
  <c r="AO159" i="15" s="1"/>
  <c r="AW158" i="15"/>
  <c r="AD158" i="15" a="1"/>
  <c r="AD158" i="15" s="1"/>
  <c r="AR186" i="15" a="1"/>
  <c r="AR186" i="15" s="1"/>
  <c r="AP186" i="15" a="1"/>
  <c r="AP186" i="15" s="1"/>
  <c r="AS182" i="15" a="1"/>
  <c r="AS182" i="15" s="1"/>
  <c r="AC182" i="15" a="1"/>
  <c r="AC182" i="15" s="1"/>
  <c r="AF179" i="15" a="1"/>
  <c r="AF179" i="15" s="1"/>
  <c r="AO178" i="15" a="1"/>
  <c r="AO178" i="15" s="1"/>
  <c r="AW177" i="15"/>
  <c r="AD175" i="15" a="1"/>
  <c r="AD175" i="15" s="1"/>
  <c r="AQ174" i="15" a="1"/>
  <c r="AQ174" i="15" s="1"/>
  <c r="AK174" i="15" a="1"/>
  <c r="AK174" i="15" s="1"/>
  <c r="AT173" i="15" a="1"/>
  <c r="AT173" i="15" s="1"/>
  <c r="AI172" i="15" a="1"/>
  <c r="AI172" i="15" s="1"/>
  <c r="AO172" i="15" a="1"/>
  <c r="AO172" i="15" s="1"/>
  <c r="AW171" i="15"/>
  <c r="AS168" i="15" a="1"/>
  <c r="AS168" i="15" s="1"/>
  <c r="AC168" i="15" a="1"/>
  <c r="AC168" i="15" s="1"/>
  <c r="AA166" i="15" a="1"/>
  <c r="AA166" i="15" s="1"/>
  <c r="AB165" i="15" a="1"/>
  <c r="AB165" i="15" s="1"/>
  <c r="AL162" i="15" a="1"/>
  <c r="AL162" i="15" s="1"/>
  <c r="AO162" i="15" a="1"/>
  <c r="AO162" i="15" s="1"/>
  <c r="AW161" i="15"/>
  <c r="AF161" i="15" a="1"/>
  <c r="AF161" i="15" s="1"/>
  <c r="AK161" i="15" a="1"/>
  <c r="AK161" i="15" s="1"/>
  <c r="AT160" i="15" a="1"/>
  <c r="AT160" i="15" s="1"/>
  <c r="AB160" i="15" a="1"/>
  <c r="AB160" i="15" s="1"/>
  <c r="AH160" i="15" a="1"/>
  <c r="AH160" i="15" s="1"/>
  <c r="AA161" i="15" a="1"/>
  <c r="AA161" i="15" s="1"/>
  <c r="AG187" i="15" a="1"/>
  <c r="AG187" i="15" s="1"/>
  <c r="AU185" i="15"/>
  <c r="I80" i="14" s="1"/>
  <c r="AS185" i="15" a="1"/>
  <c r="AS185" i="15" s="1"/>
  <c r="AC185" i="15" a="1"/>
  <c r="AC185" i="15" s="1"/>
  <c r="AN184" i="15" a="1"/>
  <c r="AN184" i="15" s="1"/>
  <c r="AD184" i="15" a="1"/>
  <c r="AD184" i="15" s="1"/>
  <c r="AO183" i="15" a="1"/>
  <c r="AO183" i="15" s="1"/>
  <c r="AW182" i="15"/>
  <c r="AD180" i="15" a="1"/>
  <c r="AD180" i="15" s="1"/>
  <c r="AK179" i="15" a="1"/>
  <c r="AK179" i="15" s="1"/>
  <c r="AG175" i="15" a="1"/>
  <c r="AG175" i="15" s="1"/>
  <c r="AU172" i="15"/>
  <c r="G77" i="14" s="1"/>
  <c r="AH172" i="15" a="1"/>
  <c r="AH172" i="15" s="1"/>
  <c r="AO171" i="15" a="1"/>
  <c r="AO171" i="15" s="1"/>
  <c r="AW170" i="15"/>
  <c r="AJ170" i="15" a="1"/>
  <c r="AJ170" i="15" s="1"/>
  <c r="AS167" i="15" a="1"/>
  <c r="AS167" i="15" s="1"/>
  <c r="AC167" i="15" a="1"/>
  <c r="AC167" i="15" s="1"/>
  <c r="AS164" i="15" a="1"/>
  <c r="AS164" i="15" s="1"/>
  <c r="AC164" i="15" a="1"/>
  <c r="AC164" i="15" s="1"/>
  <c r="AJ162" i="15" a="1"/>
  <c r="AJ162" i="15" s="1"/>
  <c r="AL159" i="15" a="1"/>
  <c r="AL159" i="15" s="1"/>
  <c r="AU158" i="15"/>
  <c r="C70" i="14" s="1"/>
  <c r="AS158" i="15" a="1"/>
  <c r="AS158" i="15" s="1"/>
  <c r="AA158" i="15" a="1"/>
  <c r="AA158" i="15" s="1"/>
  <c r="AS180" i="15" a="1"/>
  <c r="AS180" i="15" s="1"/>
  <c r="AQ161" i="15" a="1"/>
  <c r="AQ161" i="15" s="1"/>
  <c r="AJ182" i="15" a="1"/>
  <c r="AJ182" i="15" s="1"/>
  <c r="AG180" i="15" a="1"/>
  <c r="AG180" i="15" s="1"/>
  <c r="AU177" i="15"/>
  <c r="I78" i="14" s="1"/>
  <c r="AS176" i="15" a="1"/>
  <c r="AS176" i="15" s="1"/>
  <c r="AC176" i="15" a="1"/>
  <c r="AC176" i="15" s="1"/>
  <c r="AB175" i="15" a="1"/>
  <c r="AB175" i="15" s="1"/>
  <c r="AR173" i="15" a="1"/>
  <c r="AR173" i="15" s="1"/>
  <c r="AF173" i="15" a="1"/>
  <c r="AF173" i="15" s="1"/>
  <c r="AU171" i="15"/>
  <c r="E77" i="14" s="1"/>
  <c r="AH171" i="15" a="1"/>
  <c r="AH171" i="15" s="1"/>
  <c r="AV170" i="15"/>
  <c r="AI170" i="15" a="1"/>
  <c r="AI170" i="15" s="1"/>
  <c r="AO170" i="15" a="1"/>
  <c r="AO170" i="15" s="1"/>
  <c r="AW169" i="15"/>
  <c r="AJ169" i="15" a="1"/>
  <c r="AJ169" i="15" s="1"/>
  <c r="AS166" i="15" a="1"/>
  <c r="AS166" i="15" s="1"/>
  <c r="AC166" i="15" a="1"/>
  <c r="AC166" i="15" s="1"/>
  <c r="AI162" i="15" a="1"/>
  <c r="AI162" i="15" s="1"/>
  <c r="AU161" i="15"/>
  <c r="I70" i="14" s="1"/>
  <c r="AE161" i="15" a="1"/>
  <c r="AE161" i="15" s="1"/>
  <c r="AQ160" i="15" a="1"/>
  <c r="AQ160" i="15" s="1"/>
  <c r="AS160" i="15" a="1"/>
  <c r="AS160" i="15" s="1"/>
  <c r="AC160" i="15" a="1"/>
  <c r="AC160" i="15" s="1"/>
  <c r="AO176" i="15" a="1"/>
  <c r="AO176" i="15" s="1"/>
  <c r="AN186" i="15" a="1"/>
  <c r="AN186" i="15" s="1"/>
  <c r="AT185" i="15" a="1"/>
  <c r="AT185" i="15" s="1"/>
  <c r="AI185" i="15" a="1"/>
  <c r="AI185" i="15" s="1"/>
  <c r="AM184" i="15" a="1"/>
  <c r="AM184" i="15" s="1"/>
  <c r="AG184" i="15" a="1"/>
  <c r="AG184" i="15" s="1"/>
  <c r="AQ183" i="15" a="1"/>
  <c r="AQ183" i="15" s="1"/>
  <c r="AF183" i="15" a="1"/>
  <c r="AF183" i="15" s="1"/>
  <c r="AU182" i="15"/>
  <c r="C80" i="14" s="1"/>
  <c r="AS181" i="15" a="1"/>
  <c r="AS181" i="15" s="1"/>
  <c r="AC181" i="15" a="1"/>
  <c r="AC181" i="15" s="1"/>
  <c r="AR178" i="15" a="1"/>
  <c r="AR178" i="15" s="1"/>
  <c r="AH177" i="15" a="1"/>
  <c r="AH177" i="15" s="1"/>
  <c r="AO177" i="15" a="1"/>
  <c r="AO177" i="15" s="1"/>
  <c r="AK173" i="15" a="1"/>
  <c r="AK173" i="15" s="1"/>
  <c r="AT172" i="15" a="1"/>
  <c r="AT172" i="15" s="1"/>
  <c r="AU170" i="15"/>
  <c r="C77" i="14" s="1"/>
  <c r="AO169" i="15" a="1"/>
  <c r="AO169" i="15" s="1"/>
  <c r="AW168" i="15"/>
  <c r="AS165" i="15" a="1"/>
  <c r="AS165" i="15" s="1"/>
  <c r="AC165" i="15" a="1"/>
  <c r="AC165" i="15" s="1"/>
  <c r="AJ163" i="15" a="1"/>
  <c r="AJ163" i="15" s="1"/>
  <c r="AO163" i="15" a="1"/>
  <c r="AO163" i="15" s="1"/>
  <c r="AW162" i="15"/>
  <c r="AK159" i="15" a="1"/>
  <c r="AK159" i="15" s="1"/>
  <c r="AT158" i="15" a="1"/>
  <c r="AT158" i="15" s="1"/>
  <c r="AC158" i="15" a="1"/>
  <c r="AC158" i="15" s="1"/>
  <c r="AJ158" i="15" a="1"/>
  <c r="AJ158" i="15" s="1"/>
  <c r="AB158" i="15" a="1"/>
  <c r="AB158" i="15" s="1"/>
  <c r="AQ158" i="15" a="1"/>
  <c r="AQ158" i="15" s="1"/>
  <c r="AI158" i="15" a="1"/>
  <c r="AI158" i="15" s="1"/>
  <c r="AN151" i="15" a="1"/>
  <c r="AN151" i="15" s="1"/>
  <c r="AN145" i="15" a="1"/>
  <c r="AN145" i="15" s="1"/>
  <c r="AO137" i="15" a="1"/>
  <c r="AO137" i="15" s="1"/>
  <c r="AE157" i="15" a="1"/>
  <c r="AE157" i="15" s="1"/>
  <c r="AM156" i="15" a="1"/>
  <c r="AM156" i="15" s="1"/>
  <c r="AC153" i="15" a="1"/>
  <c r="AC153" i="15" s="1"/>
  <c r="AG153" i="15" a="1"/>
  <c r="AG153" i="15" s="1"/>
  <c r="AS153" i="15" a="1"/>
  <c r="AS153" i="15" s="1"/>
  <c r="AD153" i="15" a="1"/>
  <c r="AD153" i="15" s="1"/>
  <c r="AW153" i="15"/>
  <c r="AK151" i="15" a="1"/>
  <c r="AK151" i="15" s="1"/>
  <c r="AM150" i="15" a="1"/>
  <c r="AM150" i="15" s="1"/>
  <c r="AO148" i="15" a="1"/>
  <c r="AO148" i="15" s="1"/>
  <c r="AW147" i="15"/>
  <c r="AO146" i="15" a="1"/>
  <c r="AO146" i="15" s="1"/>
  <c r="AM145" i="15" a="1"/>
  <c r="AM145" i="15" s="1"/>
  <c r="AC142" i="15" a="1"/>
  <c r="AC142" i="15" s="1"/>
  <c r="AH141" i="15" a="1"/>
  <c r="AH141" i="15" s="1"/>
  <c r="AN137" i="15" a="1"/>
  <c r="AN137" i="15" s="1"/>
  <c r="AF137" i="15" a="1"/>
  <c r="AF137" i="15" s="1"/>
  <c r="AT137" i="15" a="1"/>
  <c r="AT137" i="15" s="1"/>
  <c r="AH135" i="15" a="1"/>
  <c r="AH135" i="15" s="1"/>
  <c r="AA134" i="15" a="1"/>
  <c r="AA134" i="15" s="1"/>
  <c r="AE134" i="15" a="1"/>
  <c r="AE134" i="15" s="1"/>
  <c r="AS134" i="15" a="1"/>
  <c r="AS134" i="15" s="1"/>
  <c r="AF134" i="15" a="1"/>
  <c r="AF134" i="15" s="1"/>
  <c r="AT134" i="15" a="1"/>
  <c r="AT134" i="15" s="1"/>
  <c r="AU134" i="15"/>
  <c r="C60" i="14" s="1"/>
  <c r="AK134" i="15" a="1"/>
  <c r="AK134" i="15" s="1"/>
  <c r="AW134" i="15"/>
  <c r="AL134" i="15" a="1"/>
  <c r="AL134" i="15" s="1"/>
  <c r="AC134" i="15" a="1"/>
  <c r="AC134" i="15" s="1"/>
  <c r="AN134" i="15" a="1"/>
  <c r="AN134" i="15" s="1"/>
  <c r="AK131" i="15" a="1"/>
  <c r="AK131" i="15" s="1"/>
  <c r="AM128" i="15" a="1"/>
  <c r="AM128" i="15" s="1"/>
  <c r="AM143" i="15" a="1"/>
  <c r="AM143" i="15" s="1"/>
  <c r="AS142" i="15" a="1"/>
  <c r="AS142" i="15" s="1"/>
  <c r="AG140" i="15" a="1"/>
  <c r="AG140" i="15" s="1"/>
  <c r="AF140" i="15" a="1"/>
  <c r="AF140" i="15" s="1"/>
  <c r="AS140" i="15" a="1"/>
  <c r="AS140" i="15" s="1"/>
  <c r="AB140" i="15" a="1"/>
  <c r="AB140" i="15" s="1"/>
  <c r="AT140" i="15" a="1"/>
  <c r="AT140" i="15" s="1"/>
  <c r="AU140" i="15"/>
  <c r="G61" i="14" s="1"/>
  <c r="AW140" i="15"/>
  <c r="AA140" i="15" a="1"/>
  <c r="AA140" i="15" s="1"/>
  <c r="AD140" i="15" a="1"/>
  <c r="AD140" i="15" s="1"/>
  <c r="AQ140" i="15" a="1"/>
  <c r="AQ140" i="15" s="1"/>
  <c r="AI157" i="15" a="1"/>
  <c r="AI157" i="15" s="1"/>
  <c r="AO156" i="15" a="1"/>
  <c r="AO156" i="15" s="1"/>
  <c r="AT155" i="15" a="1"/>
  <c r="AT155" i="15" s="1"/>
  <c r="AC155" i="15" a="1"/>
  <c r="AC155" i="15" s="1"/>
  <c r="AL155" i="15" a="1"/>
  <c r="AL155" i="15" s="1"/>
  <c r="AU155" i="15"/>
  <c r="E69" i="14" s="1"/>
  <c r="AM155" i="15" a="1"/>
  <c r="AM155" i="15" s="1"/>
  <c r="AW155" i="15"/>
  <c r="AO155" i="15" a="1"/>
  <c r="AO155" i="15" s="1"/>
  <c r="AF155" i="15" a="1"/>
  <c r="AF155" i="15" s="1"/>
  <c r="AJ155" i="15" a="1"/>
  <c r="AJ155" i="15" s="1"/>
  <c r="AS155" i="15" a="1"/>
  <c r="AS155" i="15" s="1"/>
  <c r="AA155" i="15" a="1"/>
  <c r="AA155" i="15" s="1"/>
  <c r="AB154" i="15" a="1"/>
  <c r="AB154" i="15" s="1"/>
  <c r="AG152" i="15" a="1"/>
  <c r="AG152" i="15" s="1"/>
  <c r="AJ151" i="15" a="1"/>
  <c r="AJ151" i="15" s="1"/>
  <c r="AL150" i="15" a="1"/>
  <c r="AL150" i="15" s="1"/>
  <c r="AS148" i="15" a="1"/>
  <c r="AS148" i="15" s="1"/>
  <c r="AN148" i="15" a="1"/>
  <c r="AN148" i="15" s="1"/>
  <c r="AS146" i="15" a="1"/>
  <c r="AS146" i="15" s="1"/>
  <c r="AT145" i="15" a="1"/>
  <c r="AT145" i="15" s="1"/>
  <c r="AN144" i="15" a="1"/>
  <c r="AN144" i="15" s="1"/>
  <c r="AK143" i="15" a="1"/>
  <c r="AK143" i="15" s="1"/>
  <c r="AK142" i="15" a="1"/>
  <c r="AK142" i="15" s="1"/>
  <c r="AG141" i="15" a="1"/>
  <c r="AG141" i="15" s="1"/>
  <c r="AJ141" i="15" a="1"/>
  <c r="AJ141" i="15" s="1"/>
  <c r="AA141" i="15" a="1"/>
  <c r="AA141" i="15" s="1"/>
  <c r="AL141" i="15" a="1"/>
  <c r="AL141" i="15" s="1"/>
  <c r="AM137" i="15" a="1"/>
  <c r="AM137" i="15" s="1"/>
  <c r="AG135" i="15" a="1"/>
  <c r="AG135" i="15" s="1"/>
  <c r="AI135" i="15" a="1"/>
  <c r="AI135" i="15" s="1"/>
  <c r="AU135" i="15"/>
  <c r="E60" i="14" s="1"/>
  <c r="AK135" i="15" a="1"/>
  <c r="AK135" i="15" s="1"/>
  <c r="AW135" i="15"/>
  <c r="AA135" i="15" a="1"/>
  <c r="AA135" i="15" s="1"/>
  <c r="AM135" i="15" a="1"/>
  <c r="AM135" i="15" s="1"/>
  <c r="AN132" i="15" a="1"/>
  <c r="AN132" i="15" s="1"/>
  <c r="AS131" i="15" a="1"/>
  <c r="AS131" i="15" s="1"/>
  <c r="AQ131" i="15" a="1"/>
  <c r="AQ131" i="15" s="1"/>
  <c r="AL128" i="15" a="1"/>
  <c r="AL128" i="15" s="1"/>
  <c r="AH157" i="15" a="1"/>
  <c r="AH157" i="15" s="1"/>
  <c r="AP155" i="15" a="1"/>
  <c r="AP155" i="15" s="1"/>
  <c r="AJ154" i="15" a="1"/>
  <c r="AJ154" i="15" s="1"/>
  <c r="AS154" i="15" a="1"/>
  <c r="AS154" i="15" s="1"/>
  <c r="AA154" i="15" a="1"/>
  <c r="AA154" i="15" s="1"/>
  <c r="AC154" i="15" a="1"/>
  <c r="AC154" i="15" s="1"/>
  <c r="AU154" i="15"/>
  <c r="C69" i="14" s="1"/>
  <c r="AW154" i="15"/>
  <c r="AG154" i="15" a="1"/>
  <c r="AG154" i="15" s="1"/>
  <c r="AB153" i="15" a="1"/>
  <c r="AB153" i="15" s="1"/>
  <c r="AI151" i="15" a="1"/>
  <c r="AI151" i="15" s="1"/>
  <c r="AM149" i="15" a="1"/>
  <c r="AM149" i="15" s="1"/>
  <c r="AM148" i="15" a="1"/>
  <c r="AM148" i="15" s="1"/>
  <c r="AU147" i="15"/>
  <c r="E67" i="14" s="1"/>
  <c r="AQ146" i="15" a="1"/>
  <c r="AQ146" i="15" s="1"/>
  <c r="AM146" i="15" a="1"/>
  <c r="AM146" i="15" s="1"/>
  <c r="AJ145" i="15" a="1"/>
  <c r="AJ145" i="15" s="1"/>
  <c r="AJ143" i="15" a="1"/>
  <c r="AJ143" i="15" s="1"/>
  <c r="AM132" i="15" a="1"/>
  <c r="AM132" i="15" s="1"/>
  <c r="AR131" i="15" a="1"/>
  <c r="AR131" i="15" s="1"/>
  <c r="AC131" i="15" a="1"/>
  <c r="AC131" i="15" s="1"/>
  <c r="AU128" i="15"/>
  <c r="G58" i="14" s="1"/>
  <c r="AO150" i="15" a="1"/>
  <c r="AO150" i="15" s="1"/>
  <c r="AG157" i="15" a="1"/>
  <c r="AG157" i="15" s="1"/>
  <c r="AR154" i="15" a="1"/>
  <c r="AR154" i="15" s="1"/>
  <c r="AF153" i="15" a="1"/>
  <c r="AF153" i="15" s="1"/>
  <c r="AB152" i="15" a="1"/>
  <c r="AB152" i="15" s="1"/>
  <c r="AH151" i="15" a="1"/>
  <c r="AH151" i="15" s="1"/>
  <c r="AG151" i="15" a="1"/>
  <c r="AG151" i="15" s="1"/>
  <c r="AR151" i="15" a="1"/>
  <c r="AR151" i="15" s="1"/>
  <c r="AB151" i="15" a="1"/>
  <c r="AB151" i="15" s="1"/>
  <c r="AU151" i="15"/>
  <c r="E68" i="14" s="1"/>
  <c r="AE151" i="15" a="1"/>
  <c r="AE151" i="15" s="1"/>
  <c r="AJ150" i="15" a="1"/>
  <c r="AJ150" i="15" s="1"/>
  <c r="AR148" i="15" a="1"/>
  <c r="AR148" i="15" s="1"/>
  <c r="AS145" i="15" a="1"/>
  <c r="AS145" i="15" s="1"/>
  <c r="AL144" i="15" a="1"/>
  <c r="AL144" i="15" s="1"/>
  <c r="AF143" i="15" a="1"/>
  <c r="AF143" i="15" s="1"/>
  <c r="AI143" i="15" a="1"/>
  <c r="AI143" i="15" s="1"/>
  <c r="AU137" i="15"/>
  <c r="I60" i="14" s="1"/>
  <c r="AD137" i="15" a="1"/>
  <c r="AD137" i="15" s="1"/>
  <c r="AJ131" i="15" a="1"/>
  <c r="AJ131" i="15" s="1"/>
  <c r="AJ128" i="15" a="1"/>
  <c r="AJ128" i="15" s="1"/>
  <c r="AL157" i="15" a="1"/>
  <c r="AL157" i="15" s="1"/>
  <c r="AO145" i="15" a="1"/>
  <c r="AO145" i="15" s="1"/>
  <c r="AH153" i="15" a="1"/>
  <c r="AH153" i="15" s="1"/>
  <c r="AB157" i="15" a="1"/>
  <c r="AB157" i="15" s="1"/>
  <c r="AF157" i="15" a="1"/>
  <c r="AF157" i="15" s="1"/>
  <c r="AJ156" i="15" a="1"/>
  <c r="AJ156" i="15" s="1"/>
  <c r="AL156" i="15" a="1"/>
  <c r="AL156" i="15" s="1"/>
  <c r="AN155" i="15" a="1"/>
  <c r="AN155" i="15" s="1"/>
  <c r="AQ154" i="15" a="1"/>
  <c r="AQ154" i="15" s="1"/>
  <c r="AU153" i="15"/>
  <c r="I68" i="14" s="1"/>
  <c r="AA152" i="15" a="1"/>
  <c r="AA152" i="15" s="1"/>
  <c r="AE152" i="15" a="1"/>
  <c r="AE152" i="15" s="1"/>
  <c r="AD151" i="15" a="1"/>
  <c r="AD151" i="15" s="1"/>
  <c r="AT151" i="15" a="1"/>
  <c r="AT151" i="15" s="1"/>
  <c r="AI150" i="15" a="1"/>
  <c r="AI150" i="15" s="1"/>
  <c r="AQ148" i="15" a="1"/>
  <c r="AQ148" i="15" s="1"/>
  <c r="AN147" i="15" a="1"/>
  <c r="AN147" i="15" s="1"/>
  <c r="AN146" i="15" a="1"/>
  <c r="AN146" i="15" s="1"/>
  <c r="AK146" i="15" a="1"/>
  <c r="AK146" i="15" s="1"/>
  <c r="AA145" i="15" a="1"/>
  <c r="AA145" i="15" s="1"/>
  <c r="AI144" i="15" a="1"/>
  <c r="AI144" i="15" s="1"/>
  <c r="AH143" i="15" a="1"/>
  <c r="AH143" i="15" s="1"/>
  <c r="AP139" i="15" a="1"/>
  <c r="AP139" i="15" s="1"/>
  <c r="AN138" i="15" a="1"/>
  <c r="AN138" i="15" s="1"/>
  <c r="AQ132" i="15" a="1"/>
  <c r="AQ132" i="15" s="1"/>
  <c r="AK132" i="15" a="1"/>
  <c r="AK132" i="15" s="1"/>
  <c r="AF131" i="15" a="1"/>
  <c r="AF131" i="15" s="1"/>
  <c r="AT128" i="15" a="1"/>
  <c r="AT128" i="15" s="1"/>
  <c r="AH140" i="15" a="1"/>
  <c r="AH140" i="15" s="1"/>
  <c r="AO154" i="15" a="1"/>
  <c r="AO154" i="15" s="1"/>
  <c r="AJ149" i="15" a="1"/>
  <c r="AJ149" i="15" s="1"/>
  <c r="AK148" i="15" a="1"/>
  <c r="AK148" i="15" s="1"/>
  <c r="AK145" i="15" a="1"/>
  <c r="AK145" i="15" s="1"/>
  <c r="AK144" i="15" a="1"/>
  <c r="AK144" i="15" s="1"/>
  <c r="AH144" i="15" a="1"/>
  <c r="AH144" i="15" s="1"/>
  <c r="AD143" i="15" a="1"/>
  <c r="AD143" i="15" s="1"/>
  <c r="AB142" i="15" a="1"/>
  <c r="AB142" i="15" s="1"/>
  <c r="AO139" i="15" a="1"/>
  <c r="AO139" i="15" s="1"/>
  <c r="AA137" i="15" a="1"/>
  <c r="AA137" i="15" s="1"/>
  <c r="AE131" i="15" a="1"/>
  <c r="AE131" i="15" s="1"/>
  <c r="AL151" i="15" a="1"/>
  <c r="AL151" i="15" s="1"/>
  <c r="AU157" i="15"/>
  <c r="I69" i="14" s="1"/>
  <c r="AD152" i="15" a="1"/>
  <c r="AD152" i="15" s="1"/>
  <c r="AS157" i="15" a="1"/>
  <c r="AS157" i="15" s="1"/>
  <c r="AT157" i="15" a="1"/>
  <c r="AT157" i="15" s="1"/>
  <c r="AV157" i="15"/>
  <c r="AE156" i="15" a="1"/>
  <c r="AE156" i="15" s="1"/>
  <c r="AM154" i="15" a="1"/>
  <c r="AM154" i="15" s="1"/>
  <c r="AT153" i="15" a="1"/>
  <c r="AT153" i="15" s="1"/>
  <c r="AC151" i="15" a="1"/>
  <c r="AC151" i="15" s="1"/>
  <c r="AI149" i="15" a="1"/>
  <c r="AI149" i="15" s="1"/>
  <c r="AL147" i="15" a="1"/>
  <c r="AL147" i="15" s="1"/>
  <c r="AJ147" i="15" a="1"/>
  <c r="AJ147" i="15" s="1"/>
  <c r="AI146" i="15" a="1"/>
  <c r="AI146" i="15" s="1"/>
  <c r="AI145" i="15" a="1"/>
  <c r="AI145" i="15" s="1"/>
  <c r="AL138" i="15" a="1"/>
  <c r="AL138" i="15" s="1"/>
  <c r="AS138" i="15" a="1"/>
  <c r="AS138" i="15" s="1"/>
  <c r="AE138" i="15" a="1"/>
  <c r="AE138" i="15" s="1"/>
  <c r="AL137" i="15" a="1"/>
  <c r="AL137" i="15" s="1"/>
  <c r="AL133" i="15" a="1"/>
  <c r="AL133" i="15" s="1"/>
  <c r="AI132" i="15" a="1"/>
  <c r="AI132" i="15" s="1"/>
  <c r="AT132" i="15" a="1"/>
  <c r="AT132" i="15" s="1"/>
  <c r="AW131" i="15"/>
  <c r="AF128" i="15" a="1"/>
  <c r="AF128" i="15" s="1"/>
  <c r="AD128" i="15" a="1"/>
  <c r="AD128" i="15" s="1"/>
  <c r="AI156" i="15" a="1"/>
  <c r="AI156" i="15" s="1"/>
  <c r="AK155" i="15" a="1"/>
  <c r="AK155" i="15" s="1"/>
  <c r="AL154" i="15" a="1"/>
  <c r="AL154" i="15" s="1"/>
  <c r="AU152" i="15"/>
  <c r="G68" i="14" s="1"/>
  <c r="AS151" i="15" a="1"/>
  <c r="AS151" i="15" s="1"/>
  <c r="AH149" i="15" a="1"/>
  <c r="AH149" i="15" s="1"/>
  <c r="AI147" i="15" a="1"/>
  <c r="AI147" i="15" s="1"/>
  <c r="AF146" i="15" a="1"/>
  <c r="AF146" i="15" s="1"/>
  <c r="AE146" i="15" a="1"/>
  <c r="AE146" i="15" s="1"/>
  <c r="AC143" i="15" a="1"/>
  <c r="AC143" i="15" s="1"/>
  <c r="AT143" i="15" a="1"/>
  <c r="AT143" i="15" s="1"/>
  <c r="AM139" i="15" a="1"/>
  <c r="AM139" i="15" s="1"/>
  <c r="AT138" i="15" a="1"/>
  <c r="AT138" i="15" s="1"/>
  <c r="AD138" i="15" a="1"/>
  <c r="AD138" i="15" s="1"/>
  <c r="AJ137" i="15" a="1"/>
  <c r="AJ137" i="15" s="1"/>
  <c r="AC136" i="15" a="1"/>
  <c r="AC136" i="15" s="1"/>
  <c r="AN136" i="15" a="1"/>
  <c r="AN136" i="15" s="1"/>
  <c r="AD136" i="15" a="1"/>
  <c r="AD136" i="15" s="1"/>
  <c r="AQ136" i="15" a="1"/>
  <c r="AQ136" i="15" s="1"/>
  <c r="AR136" i="15" a="1"/>
  <c r="AR136" i="15" s="1"/>
  <c r="AU136" i="15"/>
  <c r="G60" i="14" s="1"/>
  <c r="AE136" i="15" a="1"/>
  <c r="AE136" i="15" s="1"/>
  <c r="AS136" i="15" a="1"/>
  <c r="AS136" i="15" s="1"/>
  <c r="AF136" i="15" a="1"/>
  <c r="AF136" i="15" s="1"/>
  <c r="AT136" i="15" a="1"/>
  <c r="AT136" i="15" s="1"/>
  <c r="AI136" i="15" a="1"/>
  <c r="AI136" i="15" s="1"/>
  <c r="AL136" i="15" a="1"/>
  <c r="AL136" i="15" s="1"/>
  <c r="AN133" i="15" a="1"/>
  <c r="AN133" i="15" s="1"/>
  <c r="AK133" i="15" a="1"/>
  <c r="AK133" i="15" s="1"/>
  <c r="AH132" i="15" a="1"/>
  <c r="AH132" i="15" s="1"/>
  <c r="AE129" i="15" a="1"/>
  <c r="AE129" i="15" s="1"/>
  <c r="AT129" i="15" a="1"/>
  <c r="AT129" i="15" s="1"/>
  <c r="AK129" i="15" a="1"/>
  <c r="AK129" i="15" s="1"/>
  <c r="AS150" i="15" a="1"/>
  <c r="AS150" i="15" s="1"/>
  <c r="AC156" i="15" a="1"/>
  <c r="AC156" i="15" s="1"/>
  <c r="AG149" i="15" a="1"/>
  <c r="AG149" i="15" s="1"/>
  <c r="AK149" i="15" a="1"/>
  <c r="AK149" i="15" s="1"/>
  <c r="AU149" i="15"/>
  <c r="I67" i="14" s="1"/>
  <c r="AF145" i="15" a="1"/>
  <c r="AF145" i="15" s="1"/>
  <c r="AD145" i="15" a="1"/>
  <c r="AD145" i="15" s="1"/>
  <c r="AD144" i="15" a="1"/>
  <c r="AD144" i="15" s="1"/>
  <c r="AQ144" i="15" a="1"/>
  <c r="AQ144" i="15" s="1"/>
  <c r="AE144" i="15" a="1"/>
  <c r="AE144" i="15" s="1"/>
  <c r="AR144" i="15" a="1"/>
  <c r="AR144" i="15" s="1"/>
  <c r="AF144" i="15" a="1"/>
  <c r="AF144" i="15" s="1"/>
  <c r="AU144" i="15"/>
  <c r="G62" i="14" s="1"/>
  <c r="AT144" i="15" a="1"/>
  <c r="AT144" i="15" s="1"/>
  <c r="AJ144" i="15" a="1"/>
  <c r="AJ144" i="15" s="1"/>
  <c r="AB144" i="15" a="1"/>
  <c r="AB144" i="15" s="1"/>
  <c r="AM144" i="15" a="1"/>
  <c r="AM144" i="15" s="1"/>
  <c r="AI137" i="15" a="1"/>
  <c r="AI137" i="15" s="1"/>
  <c r="AE128" i="15" a="1"/>
  <c r="AE128" i="15" s="1"/>
  <c r="AE140" i="15" a="1"/>
  <c r="AE140" i="15" s="1"/>
  <c r="AR157" i="15" a="1"/>
  <c r="AR157" i="15" s="1"/>
  <c r="AA150" i="15" a="1"/>
  <c r="AA150" i="15" s="1"/>
  <c r="AG156" i="15" a="1"/>
  <c r="AG156" i="15" s="1"/>
  <c r="AP152" i="15" a="1"/>
  <c r="AP152" i="15" s="1"/>
  <c r="AC150" i="15" a="1"/>
  <c r="AC150" i="15" s="1"/>
  <c r="AD146" i="15" a="1"/>
  <c r="AD146" i="15" s="1"/>
  <c r="AR140" i="15" a="1"/>
  <c r="AR140" i="15" s="1"/>
  <c r="AK139" i="15" a="1"/>
  <c r="AK139" i="15" s="1"/>
  <c r="AB138" i="15" a="1"/>
  <c r="AB138" i="15" s="1"/>
  <c r="AC137" i="15" a="1"/>
  <c r="AC137" i="15" s="1"/>
  <c r="AQ134" i="15" a="1"/>
  <c r="AQ134" i="15" s="1"/>
  <c r="AI133" i="15" a="1"/>
  <c r="AI133" i="15" s="1"/>
  <c r="AN130" i="15" a="1"/>
  <c r="AN130" i="15" s="1"/>
  <c r="AJ157" i="15" a="1"/>
  <c r="AJ157" i="15" s="1"/>
  <c r="AN153" i="15" a="1"/>
  <c r="AN153" i="15" s="1"/>
  <c r="AL152" i="15" a="1"/>
  <c r="AL152" i="15" s="1"/>
  <c r="AC152" i="15" a="1"/>
  <c r="AC152" i="15" s="1"/>
  <c r="AW152" i="15"/>
  <c r="AN152" i="15" a="1"/>
  <c r="AN152" i="15" s="1"/>
  <c r="AF152" i="15" a="1"/>
  <c r="AF152" i="15" s="1"/>
  <c r="AJ152" i="15" a="1"/>
  <c r="AJ152" i="15" s="1"/>
  <c r="AT152" i="15" a="1"/>
  <c r="AT152" i="15" s="1"/>
  <c r="AE150" i="15" a="1"/>
  <c r="AE150" i="15" s="1"/>
  <c r="AQ150" i="15" a="1"/>
  <c r="AQ150" i="15" s="1"/>
  <c r="AK150" i="15" a="1"/>
  <c r="AK150" i="15" s="1"/>
  <c r="AU150" i="15"/>
  <c r="C68" i="14" s="1"/>
  <c r="AP157" i="15" a="1"/>
  <c r="AP157" i="15" s="1"/>
  <c r="AU156" i="15"/>
  <c r="G69" i="14" s="1"/>
  <c r="AB156" i="15" a="1"/>
  <c r="AB156" i="15" s="1"/>
  <c r="AI154" i="15" a="1"/>
  <c r="AI154" i="15" s="1"/>
  <c r="AM153" i="15" a="1"/>
  <c r="AM153" i="15" s="1"/>
  <c r="AO152" i="15" a="1"/>
  <c r="AO152" i="15" s="1"/>
  <c r="AW151" i="15"/>
  <c r="AB149" i="15" a="1"/>
  <c r="AB149" i="15" s="1"/>
  <c r="AE148" i="15" a="1"/>
  <c r="AE148" i="15" s="1"/>
  <c r="AN140" i="15" a="1"/>
  <c r="AN140" i="15" s="1"/>
  <c r="AL140" i="15" a="1"/>
  <c r="AL140" i="15" s="1"/>
  <c r="AR139" i="15" a="1"/>
  <c r="AR139" i="15" s="1"/>
  <c r="AQ139" i="15" a="1"/>
  <c r="AQ139" i="15" s="1"/>
  <c r="AK138" i="15" a="1"/>
  <c r="AK138" i="15" s="1"/>
  <c r="AH133" i="15" a="1"/>
  <c r="AH133" i="15" s="1"/>
  <c r="AC132" i="15" a="1"/>
  <c r="AC132" i="15" s="1"/>
  <c r="AU132" i="15"/>
  <c r="G59" i="14" s="1"/>
  <c r="AM130" i="15" a="1"/>
  <c r="AM130" i="15" s="1"/>
  <c r="AT150" i="15" a="1"/>
  <c r="AT150" i="15" s="1"/>
  <c r="AM142" i="15" a="1"/>
  <c r="AM142" i="15" s="1"/>
  <c r="AR142" i="15" a="1"/>
  <c r="AR142" i="15" s="1"/>
  <c r="AE142" i="15" a="1"/>
  <c r="AE142" i="15" s="1"/>
  <c r="AO157" i="15" a="1"/>
  <c r="AO157" i="15" s="1"/>
  <c r="AA156" i="15" a="1"/>
  <c r="AA156" i="15" s="1"/>
  <c r="AF154" i="15" a="1"/>
  <c r="AF154" i="15" s="1"/>
  <c r="AR152" i="15" a="1"/>
  <c r="AR152" i="15" s="1"/>
  <c r="AQ151" i="15" a="1"/>
  <c r="AQ151" i="15" s="1"/>
  <c r="AW150" i="15"/>
  <c r="AT149" i="15" a="1"/>
  <c r="AT149" i="15" s="1"/>
  <c r="AF149" i="15" a="1"/>
  <c r="AF149" i="15" s="1"/>
  <c r="AT148" i="15" a="1"/>
  <c r="AT148" i="15" s="1"/>
  <c r="AA148" i="15" a="1"/>
  <c r="AA148" i="15" s="1"/>
  <c r="AB148" i="15" a="1"/>
  <c r="AB148" i="15" s="1"/>
  <c r="AL148" i="15" a="1"/>
  <c r="AL148" i="15" s="1"/>
  <c r="AW148" i="15"/>
  <c r="AC148" i="15" a="1"/>
  <c r="AC148" i="15" s="1"/>
  <c r="AD148" i="15" a="1"/>
  <c r="AD148" i="15" s="1"/>
  <c r="AI148" i="15" a="1"/>
  <c r="AI148" i="15" s="1"/>
  <c r="AJ148" i="15" a="1"/>
  <c r="AJ148" i="15" s="1"/>
  <c r="AE147" i="15" a="1"/>
  <c r="AE147" i="15" s="1"/>
  <c r="AQ147" i="15" a="1"/>
  <c r="AQ147" i="15" s="1"/>
  <c r="AK147" i="15" a="1"/>
  <c r="AK147" i="15" s="1"/>
  <c r="AR147" i="15" a="1"/>
  <c r="AR147" i="15" s="1"/>
  <c r="AF147" i="15" a="1"/>
  <c r="AF147" i="15" s="1"/>
  <c r="AT147" i="15" a="1"/>
  <c r="AT147" i="15" s="1"/>
  <c r="AS147" i="15" a="1"/>
  <c r="AS147" i="15" s="1"/>
  <c r="AM147" i="15" a="1"/>
  <c r="AM147" i="15" s="1"/>
  <c r="AC147" i="15" a="1"/>
  <c r="AC147" i="15" s="1"/>
  <c r="AO142" i="15" a="1"/>
  <c r="AO142" i="15" s="1"/>
  <c r="AK140" i="15" a="1"/>
  <c r="AK140" i="15" s="1"/>
  <c r="AJ139" i="15" a="1"/>
  <c r="AJ139" i="15" s="1"/>
  <c r="AD139" i="15" a="1"/>
  <c r="AD139" i="15" s="1"/>
  <c r="AG133" i="15" a="1"/>
  <c r="AG133" i="15" s="1"/>
  <c r="AA133" i="15" a="1"/>
  <c r="AA133" i="15" s="1"/>
  <c r="AE133" i="15" a="1"/>
  <c r="AE133" i="15" s="1"/>
  <c r="AS133" i="15" a="1"/>
  <c r="AS133" i="15" s="1"/>
  <c r="AP131" i="15" a="1"/>
  <c r="AP131" i="15" s="1"/>
  <c r="AL130" i="15" a="1"/>
  <c r="AL130" i="15" s="1"/>
  <c r="AS130" i="15" a="1"/>
  <c r="AS130" i="15" s="1"/>
  <c r="AE130" i="15" a="1"/>
  <c r="AE130" i="15" s="1"/>
  <c r="AK130" i="15" a="1"/>
  <c r="AK130" i="15" s="1"/>
  <c r="AW130" i="15"/>
  <c r="AL142" i="15" a="1"/>
  <c r="AL142" i="15" s="1"/>
  <c r="AK157" i="15" a="1"/>
  <c r="AK157" i="15" s="1"/>
  <c r="AN157" i="15" a="1"/>
  <c r="AN157" i="15" s="1"/>
  <c r="AK153" i="15" a="1"/>
  <c r="AK153" i="15" s="1"/>
  <c r="AM152" i="15" a="1"/>
  <c r="AM152" i="15" s="1"/>
  <c r="AO151" i="15" a="1"/>
  <c r="AO151" i="15" s="1"/>
  <c r="AN142" i="15" a="1"/>
  <c r="AN142" i="15" s="1"/>
  <c r="AM140" i="15" a="1"/>
  <c r="AM140" i="15" s="1"/>
  <c r="AJ140" i="15" a="1"/>
  <c r="AJ140" i="15" s="1"/>
  <c r="AI139" i="15" a="1"/>
  <c r="AI139" i="15" s="1"/>
  <c r="AF138" i="15" a="1"/>
  <c r="AF138" i="15" s="1"/>
  <c r="AP136" i="15" a="1"/>
  <c r="AP136" i="15" s="1"/>
  <c r="AI134" i="15" a="1"/>
  <c r="AI134" i="15" s="1"/>
  <c r="AC133" i="15" a="1"/>
  <c r="AC133" i="15" s="1"/>
  <c r="AD130" i="15" a="1"/>
  <c r="AD130" i="15" s="1"/>
  <c r="AF129" i="15" a="1"/>
  <c r="AF129" i="15" s="1"/>
  <c r="AF132" i="15" a="1"/>
  <c r="AF132" i="15" s="1"/>
  <c r="AU131" i="15"/>
  <c r="E59" i="14" s="1"/>
  <c r="AI131" i="15" a="1"/>
  <c r="AI131" i="15" s="1"/>
  <c r="AO131" i="15" a="1"/>
  <c r="AO131" i="15" s="1"/>
  <c r="AP129" i="15" a="1"/>
  <c r="AP129" i="15" s="1"/>
  <c r="AO128" i="15" a="1"/>
  <c r="AO128" i="15" s="1"/>
  <c r="AD157" i="15" a="1"/>
  <c r="AD157" i="15" s="1"/>
  <c r="AT156" i="15" a="1"/>
  <c r="AT156" i="15" s="1"/>
  <c r="AD156" i="15" a="1"/>
  <c r="AD156" i="15" s="1"/>
  <c r="AP154" i="15" a="1"/>
  <c r="AP154" i="15" s="1"/>
  <c r="AH147" i="15" a="1"/>
  <c r="AH147" i="15" s="1"/>
  <c r="AU145" i="15"/>
  <c r="I62" i="14" s="1"/>
  <c r="AG144" i="15" a="1"/>
  <c r="AG144" i="15" s="1"/>
  <c r="AR143" i="15" a="1"/>
  <c r="AR143" i="15" s="1"/>
  <c r="AE143" i="15" a="1"/>
  <c r="AE143" i="15" s="1"/>
  <c r="AJ142" i="15" a="1"/>
  <c r="AJ142" i="15" s="1"/>
  <c r="AB141" i="15" a="1"/>
  <c r="AB141" i="15" s="1"/>
  <c r="AT139" i="15" a="1"/>
  <c r="AT139" i="15" s="1"/>
  <c r="AJ138" i="15" a="1"/>
  <c r="AJ138" i="15" s="1"/>
  <c r="AP138" i="15" a="1"/>
  <c r="AP138" i="15" s="1"/>
  <c r="AB135" i="15" a="1"/>
  <c r="AB135" i="15" s="1"/>
  <c r="AH134" i="15" a="1"/>
  <c r="AH134" i="15" s="1"/>
  <c r="AR133" i="15" a="1"/>
  <c r="AR133" i="15" s="1"/>
  <c r="AV133" i="15" s="1"/>
  <c r="AJ130" i="15" a="1"/>
  <c r="AJ130" i="15" s="1"/>
  <c r="AP130" i="15" a="1"/>
  <c r="AP130" i="15" s="1"/>
  <c r="AO129" i="15" a="1"/>
  <c r="AO129" i="15" s="1"/>
  <c r="AW128" i="15"/>
  <c r="AN149" i="15" a="1"/>
  <c r="AN149" i="15" s="1"/>
  <c r="AD149" i="15" a="1"/>
  <c r="AD149" i="15" s="1"/>
  <c r="AG147" i="15" a="1"/>
  <c r="AG147" i="15" s="1"/>
  <c r="AR146" i="15" a="1"/>
  <c r="AR146" i="15" s="1"/>
  <c r="AQ143" i="15" a="1"/>
  <c r="AQ143" i="15" s="1"/>
  <c r="AT142" i="15" a="1"/>
  <c r="AT142" i="15" s="1"/>
  <c r="AI142" i="15" a="1"/>
  <c r="AI142" i="15" s="1"/>
  <c r="AP142" i="15" a="1"/>
  <c r="AP142" i="15" s="1"/>
  <c r="AU138" i="15"/>
  <c r="C61" i="14" s="1"/>
  <c r="AI138" i="15" a="1"/>
  <c r="AI138" i="15" s="1"/>
  <c r="AO138" i="15" a="1"/>
  <c r="AO138" i="15" s="1"/>
  <c r="AW137" i="15"/>
  <c r="AK137" i="15" a="1"/>
  <c r="AK137" i="15" s="1"/>
  <c r="AG134" i="15" a="1"/>
  <c r="AG134" i="15" s="1"/>
  <c r="AQ133" i="15" a="1"/>
  <c r="AQ133" i="15" s="1"/>
  <c r="AD133" i="15" a="1"/>
  <c r="AD133" i="15" s="1"/>
  <c r="AS132" i="15" a="1"/>
  <c r="AS132" i="15" s="1"/>
  <c r="AE132" i="15" a="1"/>
  <c r="AE132" i="15" s="1"/>
  <c r="AT131" i="15" a="1"/>
  <c r="AT131" i="15" s="1"/>
  <c r="AU130" i="15"/>
  <c r="C59" i="14" s="1"/>
  <c r="AI130" i="15" a="1"/>
  <c r="AI130" i="15" s="1"/>
  <c r="AO130" i="15" a="1"/>
  <c r="AO130" i="15" s="1"/>
  <c r="AW129" i="15"/>
  <c r="AJ129" i="15" a="1"/>
  <c r="AJ129" i="15" s="1"/>
  <c r="AD131" i="15" a="1"/>
  <c r="AD131" i="15" s="1"/>
  <c r="AI128" i="15" a="1"/>
  <c r="AI128" i="15" s="1"/>
  <c r="AQ157" i="15" a="1"/>
  <c r="AQ157" i="15" s="1"/>
  <c r="AA157" i="15" a="1"/>
  <c r="AA157" i="15" s="1"/>
  <c r="AQ156" i="15" a="1"/>
  <c r="AQ156" i="15" s="1"/>
  <c r="AA153" i="15" a="1"/>
  <c r="AA153" i="15" s="1"/>
  <c r="AR150" i="15" a="1"/>
  <c r="AR150" i="15" s="1"/>
  <c r="AF150" i="15" a="1"/>
  <c r="AF150" i="15" s="1"/>
  <c r="AA149" i="15" a="1"/>
  <c r="AA149" i="15" s="1"/>
  <c r="AG146" i="15" a="1"/>
  <c r="AG146" i="15" s="1"/>
  <c r="AR145" i="15" a="1"/>
  <c r="AR145" i="15" s="1"/>
  <c r="AE145" i="15" a="1"/>
  <c r="AE145" i="15" s="1"/>
  <c r="AB143" i="15" a="1"/>
  <c r="AB143" i="15" s="1"/>
  <c r="AQ142" i="15" a="1"/>
  <c r="AQ142" i="15" s="1"/>
  <c r="AT141" i="15" a="1"/>
  <c r="AT141" i="15" s="1"/>
  <c r="AP141" i="15" a="1"/>
  <c r="AP141" i="15" s="1"/>
  <c r="AH139" i="15" a="1"/>
  <c r="AH139" i="15" s="1"/>
  <c r="AP135" i="15" a="1"/>
  <c r="AP135" i="15" s="1"/>
  <c r="AB132" i="15" a="1"/>
  <c r="AB132" i="15" s="1"/>
  <c r="AH131" i="15" a="1"/>
  <c r="AH131" i="15" s="1"/>
  <c r="AR130" i="15" a="1"/>
  <c r="AR130" i="15" s="1"/>
  <c r="AI129" i="15" a="1"/>
  <c r="AI129" i="15" s="1"/>
  <c r="AS128" i="15" a="1"/>
  <c r="AS128" i="15" s="1"/>
  <c r="AH128" i="15" a="1"/>
  <c r="AH128" i="15" s="1"/>
  <c r="AH146" i="15" a="1"/>
  <c r="AH146" i="15" s="1"/>
  <c r="AG143" i="15" a="1"/>
  <c r="AG143" i="15" s="1"/>
  <c r="AO136" i="15" a="1"/>
  <c r="AO136" i="15" s="1"/>
  <c r="AB146" i="15" a="1"/>
  <c r="AB146" i="15" s="1"/>
  <c r="AP144" i="15" a="1"/>
  <c r="AP144" i="15" s="1"/>
  <c r="AA143" i="15" a="1"/>
  <c r="AA143" i="15" s="1"/>
  <c r="AD142" i="15" a="1"/>
  <c r="AD142" i="15" s="1"/>
  <c r="AO141" i="15" a="1"/>
  <c r="AO141" i="15" s="1"/>
  <c r="AN139" i="15" a="1"/>
  <c r="AN139" i="15" s="1"/>
  <c r="AC139" i="15" a="1"/>
  <c r="AC139" i="15" s="1"/>
  <c r="AG139" i="15" a="1"/>
  <c r="AG139" i="15" s="1"/>
  <c r="AQ138" i="15" a="1"/>
  <c r="AQ138" i="15" s="1"/>
  <c r="AS137" i="15" a="1"/>
  <c r="AS137" i="15" s="1"/>
  <c r="AE137" i="15" a="1"/>
  <c r="AE137" i="15" s="1"/>
  <c r="AO135" i="15" a="1"/>
  <c r="AO135" i="15" s="1"/>
  <c r="AN131" i="15" a="1"/>
  <c r="AN131" i="15" s="1"/>
  <c r="AG131" i="15" a="1"/>
  <c r="AG131" i="15" s="1"/>
  <c r="AQ130" i="15" a="1"/>
  <c r="AQ130" i="15" s="1"/>
  <c r="AS129" i="15" a="1"/>
  <c r="AS129" i="15" s="1"/>
  <c r="AD129" i="15" a="1"/>
  <c r="AD129" i="15" s="1"/>
  <c r="AH129" i="15" a="1"/>
  <c r="AH129" i="15" s="1"/>
  <c r="AR128" i="15" a="1"/>
  <c r="AR128" i="15" s="1"/>
  <c r="AG128" i="15" a="1"/>
  <c r="AG128" i="15" s="1"/>
  <c r="AQ128" i="15" a="1"/>
  <c r="AQ128" i="15" s="1"/>
  <c r="AH154" i="15" a="1"/>
  <c r="AH154" i="15" s="1"/>
  <c r="AA151" i="15" a="1"/>
  <c r="AA151" i="15" s="1"/>
  <c r="AP147" i="15" a="1"/>
  <c r="AP147" i="15" s="1"/>
  <c r="AA146" i="15" a="1"/>
  <c r="AA146" i="15" s="1"/>
  <c r="AO144" i="15" a="1"/>
  <c r="AO144" i="15" s="1"/>
  <c r="AW143" i="15"/>
  <c r="AS141" i="15" a="1"/>
  <c r="AS141" i="15" s="1"/>
  <c r="AF141" i="15" a="1"/>
  <c r="AF141" i="15" s="1"/>
  <c r="AB139" i="15" a="1"/>
  <c r="AB139" i="15" s="1"/>
  <c r="AH138" i="15" a="1"/>
  <c r="AH138" i="15" s="1"/>
  <c r="AR137" i="15" a="1"/>
  <c r="AR137" i="15" s="1"/>
  <c r="AP134" i="15" a="1"/>
  <c r="AP134" i="15" s="1"/>
  <c r="AB131" i="15" a="1"/>
  <c r="AB131" i="15" s="1"/>
  <c r="AH130" i="15" a="1"/>
  <c r="AH130" i="15" s="1"/>
  <c r="AR129" i="15" a="1"/>
  <c r="AR129" i="15" s="1"/>
  <c r="AG129" i="15" a="1"/>
  <c r="AG129" i="15" s="1"/>
  <c r="AA129" i="15" a="1"/>
  <c r="AA129" i="15" s="1"/>
  <c r="AQ129" i="15" a="1"/>
  <c r="AQ129" i="15" s="1"/>
  <c r="AC128" i="15" a="1"/>
  <c r="AC128" i="15" s="1"/>
  <c r="AA128" i="15" a="1"/>
  <c r="AA128" i="15" s="1"/>
  <c r="AC146" i="15" a="1"/>
  <c r="AC146" i="15" s="1"/>
  <c r="AR153" i="15" a="1"/>
  <c r="AR153" i="15" s="1"/>
  <c r="AO147" i="15" a="1"/>
  <c r="AO147" i="15" s="1"/>
  <c r="AW146" i="15"/>
  <c r="AH142" i="15" a="1"/>
  <c r="AH142" i="15" s="1"/>
  <c r="AA139" i="15" a="1"/>
  <c r="AA139" i="15" s="1"/>
  <c r="AC138" i="15" a="1"/>
  <c r="AC138" i="15" s="1"/>
  <c r="AG138" i="15" a="1"/>
  <c r="AG138" i="15" s="1"/>
  <c r="AQ137" i="15" a="1"/>
  <c r="AQ137" i="15" s="1"/>
  <c r="AT135" i="15" a="1"/>
  <c r="AT135" i="15" s="1"/>
  <c r="AF135" i="15" a="1"/>
  <c r="AF135" i="15" s="1"/>
  <c r="AO134" i="15" a="1"/>
  <c r="AO134" i="15" s="1"/>
  <c r="AW133" i="15"/>
  <c r="AA131" i="15" a="1"/>
  <c r="AA131" i="15" s="1"/>
  <c r="AC130" i="15" a="1"/>
  <c r="AC130" i="15" s="1"/>
  <c r="AG130" i="15" a="1"/>
  <c r="AG130" i="15" s="1"/>
  <c r="AC129" i="15" a="1"/>
  <c r="AC129" i="15" s="1"/>
  <c r="AN128" i="15" a="1"/>
  <c r="AN128" i="15" s="1"/>
  <c r="AB128" i="15" a="1"/>
  <c r="AB128" i="15" s="1"/>
  <c r="AQ153" i="15" a="1"/>
  <c r="AQ153" i="15" s="1"/>
  <c r="AN150" i="15" a="1"/>
  <c r="AN150" i="15" s="1"/>
  <c r="AD150" i="15" a="1"/>
  <c r="AD150" i="15" s="1"/>
  <c r="AH148" i="15" a="1"/>
  <c r="AH148" i="15" s="1"/>
  <c r="AV146" i="15"/>
  <c r="AC145" i="15" a="1"/>
  <c r="AC145" i="15" s="1"/>
  <c r="AH145" i="15" a="1"/>
  <c r="AH145" i="15" s="1"/>
  <c r="AU143" i="15"/>
  <c r="E62" i="14" s="1"/>
  <c r="AG142" i="15" a="1"/>
  <c r="AG142" i="15" s="1"/>
  <c r="AR141" i="15" a="1"/>
  <c r="AR141" i="15" s="1"/>
  <c r="AE141" i="15" a="1"/>
  <c r="AE141" i="15" s="1"/>
  <c r="AH137" i="15" a="1"/>
  <c r="AH137" i="15" s="1"/>
  <c r="AP133" i="15" a="1"/>
  <c r="AP133" i="15" s="1"/>
  <c r="AN129" i="15" a="1"/>
  <c r="AN129" i="15" s="1"/>
  <c r="AQ145" i="15" a="1"/>
  <c r="AQ145" i="15" s="1"/>
  <c r="AP153" i="15" a="1"/>
  <c r="AP153" i="15" s="1"/>
  <c r="AS149" i="15" a="1"/>
  <c r="AS149" i="15" s="1"/>
  <c r="AP149" i="15" a="1"/>
  <c r="AP149" i="15" s="1"/>
  <c r="AG148" i="15" a="1"/>
  <c r="AG148" i="15" s="1"/>
  <c r="AU146" i="15"/>
  <c r="C67" i="14" s="1"/>
  <c r="AG145" i="15" a="1"/>
  <c r="AG145" i="15" s="1"/>
  <c r="AQ141" i="15" a="1"/>
  <c r="AQ141" i="15" s="1"/>
  <c r="AP140" i="15" a="1"/>
  <c r="AP140" i="15" s="1"/>
  <c r="AA138" i="15" a="1"/>
  <c r="AA138" i="15" s="1"/>
  <c r="AG137" i="15" a="1"/>
  <c r="AG137" i="15" s="1"/>
  <c r="AS135" i="15" a="1"/>
  <c r="AS135" i="15" s="1"/>
  <c r="AE135" i="15" a="1"/>
  <c r="AE135" i="15" s="1"/>
  <c r="AU133" i="15"/>
  <c r="I59" i="14" s="1"/>
  <c r="AO133" i="15" a="1"/>
  <c r="AO133" i="15" s="1"/>
  <c r="AW132" i="15"/>
  <c r="AA130" i="15" a="1"/>
  <c r="AA130" i="15" s="1"/>
  <c r="AG132" i="15" a="1"/>
  <c r="AG132" i="15" s="1"/>
  <c r="AW157" i="15"/>
  <c r="AW156" i="15"/>
  <c r="AN156" i="15" a="1"/>
  <c r="AN156" i="15" s="1"/>
  <c r="AH152" i="15" a="1"/>
  <c r="AH152" i="15" s="1"/>
  <c r="AH150" i="15" a="1"/>
  <c r="AH150" i="15" s="1"/>
  <c r="AO149" i="15" a="1"/>
  <c r="AO149" i="15" s="1"/>
  <c r="AB145" i="15" a="1"/>
  <c r="AB145" i="15" s="1"/>
  <c r="AP143" i="15" a="1"/>
  <c r="AP143" i="15" s="1"/>
  <c r="AA142" i="15" a="1"/>
  <c r="AA142" i="15" s="1"/>
  <c r="AD141" i="15" a="1"/>
  <c r="AD141" i="15" s="1"/>
  <c r="AO140" i="15" a="1"/>
  <c r="AO140" i="15" s="1"/>
  <c r="AB137" i="15" a="1"/>
  <c r="AB137" i="15" s="1"/>
  <c r="AH136" i="15" a="1"/>
  <c r="AH136" i="15" s="1"/>
  <c r="AR135" i="15" a="1"/>
  <c r="AR135" i="15" s="1"/>
  <c r="AP132" i="15" a="1"/>
  <c r="AP132" i="15" s="1"/>
  <c r="AH155" i="15" a="1"/>
  <c r="AH155" i="15" s="1"/>
  <c r="AO153" i="15" a="1"/>
  <c r="AO153" i="15" s="1"/>
  <c r="AP151" i="15" a="1"/>
  <c r="AP151" i="15" s="1"/>
  <c r="AG150" i="15" a="1"/>
  <c r="AG150" i="15" s="1"/>
  <c r="AR149" i="15" a="1"/>
  <c r="AR149" i="15" s="1"/>
  <c r="AT146" i="15" a="1"/>
  <c r="AT146" i="15" s="1"/>
  <c r="AP146" i="15" a="1"/>
  <c r="AP146" i="15" s="1"/>
  <c r="AL145" i="15" a="1"/>
  <c r="AL145" i="15" s="1"/>
  <c r="AO143" i="15" a="1"/>
  <c r="AO143" i="15" s="1"/>
  <c r="AW142" i="15"/>
  <c r="AG136" i="15" a="1"/>
  <c r="AG136" i="15" s="1"/>
  <c r="AQ135" i="15" a="1"/>
  <c r="AQ135" i="15" s="1"/>
  <c r="AT133" i="15" a="1"/>
  <c r="AT133" i="15" s="1"/>
  <c r="AO132" i="15" a="1"/>
  <c r="AO132" i="15" s="1"/>
  <c r="AJ108" i="15" a="1"/>
  <c r="AJ108" i="15" s="1"/>
  <c r="AQ102" i="15" a="1"/>
  <c r="AQ102" i="15" s="1"/>
  <c r="AK102" i="15" a="1"/>
  <c r="AK102" i="15" s="1"/>
  <c r="AA101" i="15" a="1"/>
  <c r="AA101" i="15" s="1"/>
  <c r="AN122" i="15" a="1"/>
  <c r="AN122" i="15" s="1"/>
  <c r="AR122" i="15" a="1"/>
  <c r="AR122" i="15" s="1"/>
  <c r="AA122" i="15" a="1"/>
  <c r="AA122" i="15" s="1"/>
  <c r="AM120" i="15" a="1"/>
  <c r="AM120" i="15" s="1"/>
  <c r="AW119" i="15"/>
  <c r="AL118" i="15" a="1"/>
  <c r="AL118" i="15" s="1"/>
  <c r="AM115" i="15" a="1"/>
  <c r="AM115" i="15" s="1"/>
  <c r="AM114" i="15" a="1"/>
  <c r="AM114" i="15" s="1"/>
  <c r="AN113" i="15" a="1"/>
  <c r="AN113" i="15" s="1"/>
  <c r="AL113" i="15" a="1"/>
  <c r="AL113" i="15" s="1"/>
  <c r="AQ112" i="15" a="1"/>
  <c r="AQ112" i="15" s="1"/>
  <c r="AL111" i="15" a="1"/>
  <c r="AL111" i="15" s="1"/>
  <c r="AS110" i="15" a="1"/>
  <c r="AS110" i="15" s="1"/>
  <c r="AK109" i="15" a="1"/>
  <c r="AK109" i="15" s="1"/>
  <c r="AI108" i="15" a="1"/>
  <c r="AI108" i="15" s="1"/>
  <c r="AF108" i="15" a="1"/>
  <c r="AF108" i="15" s="1"/>
  <c r="AF105" i="15" a="1"/>
  <c r="AF105" i="15" s="1"/>
  <c r="AP102" i="15" a="1"/>
  <c r="AP102" i="15" s="1"/>
  <c r="AJ102" i="15" a="1"/>
  <c r="AJ102" i="15" s="1"/>
  <c r="AN114" i="15" a="1"/>
  <c r="AN114" i="15" s="1"/>
  <c r="AC127" i="15" a="1"/>
  <c r="AC127" i="15" s="1"/>
  <c r="AC126" i="15" a="1"/>
  <c r="AC126" i="15" s="1"/>
  <c r="AI123" i="15" a="1"/>
  <c r="AI123" i="15" s="1"/>
  <c r="AE121" i="15" a="1"/>
  <c r="AE121" i="15" s="1"/>
  <c r="AL120" i="15" a="1"/>
  <c r="AL120" i="15" s="1"/>
  <c r="AO120" i="15" a="1"/>
  <c r="AO120" i="15" s="1"/>
  <c r="AC119" i="15" a="1"/>
  <c r="AC119" i="15" s="1"/>
  <c r="AH118" i="15" a="1"/>
  <c r="AH118" i="15" s="1"/>
  <c r="AK118" i="15" a="1"/>
  <c r="AK118" i="15" s="1"/>
  <c r="AL114" i="15" a="1"/>
  <c r="AL114" i="15" s="1"/>
  <c r="AK114" i="15" a="1"/>
  <c r="AK114" i="15" s="1"/>
  <c r="AM113" i="15" a="1"/>
  <c r="AM113" i="15" s="1"/>
  <c r="AK113" i="15" a="1"/>
  <c r="AK113" i="15" s="1"/>
  <c r="AP112" i="15" a="1"/>
  <c r="AP112" i="15" s="1"/>
  <c r="AK112" i="15" a="1"/>
  <c r="AK112" i="15" s="1"/>
  <c r="AP111" i="15" a="1"/>
  <c r="AP111" i="15" s="1"/>
  <c r="AC111" i="15" a="1"/>
  <c r="AC111" i="15" s="1"/>
  <c r="AK111" i="15" a="1"/>
  <c r="AK111" i="15" s="1"/>
  <c r="AA111" i="15" a="1"/>
  <c r="AA111" i="15" s="1"/>
  <c r="AK110" i="15" a="1"/>
  <c r="AK110" i="15" s="1"/>
  <c r="AJ109" i="15" a="1"/>
  <c r="AJ109" i="15" s="1"/>
  <c r="AE108" i="15" a="1"/>
  <c r="AE108" i="15" s="1"/>
  <c r="AA105" i="15" a="1"/>
  <c r="AA105" i="15" s="1"/>
  <c r="AE105" i="15" a="1"/>
  <c r="AE105" i="15" s="1"/>
  <c r="AH105" i="15" a="1"/>
  <c r="AH105" i="15" s="1"/>
  <c r="AT105" i="15" a="1"/>
  <c r="AT105" i="15" s="1"/>
  <c r="AU105" i="15"/>
  <c r="I48" i="14" s="1"/>
  <c r="AJ105" i="15" a="1"/>
  <c r="AJ105" i="15" s="1"/>
  <c r="AW105" i="15"/>
  <c r="AK105" i="15" a="1"/>
  <c r="AK105" i="15" s="1"/>
  <c r="AC105" i="15" a="1"/>
  <c r="AC105" i="15" s="1"/>
  <c r="AP105" i="15" a="1"/>
  <c r="AP105" i="15" s="1"/>
  <c r="AQ105" i="15" a="1"/>
  <c r="AQ105" i="15" s="1"/>
  <c r="AD105" i="15" a="1"/>
  <c r="AD105" i="15" s="1"/>
  <c r="AR105" i="15" a="1"/>
  <c r="AR105" i="15" s="1"/>
  <c r="AM102" i="15" a="1"/>
  <c r="AM102" i="15" s="1"/>
  <c r="AI102" i="15" a="1"/>
  <c r="AI102" i="15" s="1"/>
  <c r="AS101" i="15" a="1"/>
  <c r="AS101" i="15" s="1"/>
  <c r="AW101" i="15"/>
  <c r="AT101" i="15" a="1"/>
  <c r="AT101" i="15" s="1"/>
  <c r="AH101" i="15" a="1"/>
  <c r="AH101" i="15" s="1"/>
  <c r="AU101" i="15"/>
  <c r="I47" i="14" s="1"/>
  <c r="AJ101" i="15" a="1"/>
  <c r="AJ101" i="15" s="1"/>
  <c r="AK101" i="15" a="1"/>
  <c r="AK101" i="15" s="1"/>
  <c r="AB101" i="15" a="1"/>
  <c r="AB101" i="15" s="1"/>
  <c r="AQ101" i="15" a="1"/>
  <c r="AQ101" i="15" s="1"/>
  <c r="AC101" i="15" a="1"/>
  <c r="AC101" i="15" s="1"/>
  <c r="AR101" i="15" a="1"/>
  <c r="AR101" i="15" s="1"/>
  <c r="AD101" i="15" a="1"/>
  <c r="AD101" i="15" s="1"/>
  <c r="AP127" i="15" a="1"/>
  <c r="AP127" i="15" s="1"/>
  <c r="AH127" i="15" a="1"/>
  <c r="AH127" i="15" s="1"/>
  <c r="AP126" i="15" a="1"/>
  <c r="AP126" i="15" s="1"/>
  <c r="AT126" i="15" a="1"/>
  <c r="AT126" i="15" s="1"/>
  <c r="AB126" i="15" a="1"/>
  <c r="AB126" i="15" s="1"/>
  <c r="AU126" i="15"/>
  <c r="C58" i="14" s="1"/>
  <c r="AM126" i="15" a="1"/>
  <c r="AM126" i="15" s="1"/>
  <c r="AD126" i="15" a="1"/>
  <c r="AD126" i="15" s="1"/>
  <c r="AW126" i="15"/>
  <c r="AI125" i="15" a="1"/>
  <c r="AI125" i="15" s="1"/>
  <c r="AP124" i="15" a="1"/>
  <c r="AP124" i="15" s="1"/>
  <c r="AH123" i="15" a="1"/>
  <c r="AH123" i="15" s="1"/>
  <c r="AN120" i="15" a="1"/>
  <c r="AN120" i="15" s="1"/>
  <c r="AR119" i="15" a="1"/>
  <c r="AR119" i="15" s="1"/>
  <c r="AJ117" i="15" a="1"/>
  <c r="AJ117" i="15" s="1"/>
  <c r="AU117" i="15"/>
  <c r="I51" i="14" s="1"/>
  <c r="AK117" i="15" a="1"/>
  <c r="AK117" i="15" s="1"/>
  <c r="AM116" i="15" a="1"/>
  <c r="AM116" i="15" s="1"/>
  <c r="AL115" i="15" a="1"/>
  <c r="AL115" i="15" s="1"/>
  <c r="AK115" i="15" a="1"/>
  <c r="AK115" i="15" s="1"/>
  <c r="AJ114" i="15" a="1"/>
  <c r="AJ114" i="15" s="1"/>
  <c r="AF113" i="15" a="1"/>
  <c r="AF113" i="15" s="1"/>
  <c r="AJ113" i="15" a="1"/>
  <c r="AJ113" i="15" s="1"/>
  <c r="AI112" i="15" a="1"/>
  <c r="AI112" i="15" s="1"/>
  <c r="AB112" i="15" a="1"/>
  <c r="AB112" i="15" s="1"/>
  <c r="AJ112" i="15" a="1"/>
  <c r="AJ112" i="15" s="1"/>
  <c r="AW112" i="15"/>
  <c r="AJ111" i="15" a="1"/>
  <c r="AJ111" i="15" s="1"/>
  <c r="AJ110" i="15" a="1"/>
  <c r="AJ110" i="15" s="1"/>
  <c r="AI106" i="15" a="1"/>
  <c r="AI106" i="15" s="1"/>
  <c r="AT121" i="15" a="1"/>
  <c r="AT121" i="15" s="1"/>
  <c r="AD114" i="15" a="1"/>
  <c r="AD114" i="15" s="1"/>
  <c r="AS108" i="15" a="1"/>
  <c r="AS108" i="15" s="1"/>
  <c r="AN126" i="15" a="1"/>
  <c r="AN126" i="15" s="1"/>
  <c r="AW125" i="15"/>
  <c r="AD125" i="15" a="1"/>
  <c r="AD125" i="15" s="1"/>
  <c r="AJ125" i="15" a="1"/>
  <c r="AJ125" i="15" s="1"/>
  <c r="AN124" i="15" a="1"/>
  <c r="AN124" i="15" s="1"/>
  <c r="AW123" i="15"/>
  <c r="AG123" i="15" a="1"/>
  <c r="AG123" i="15" s="1"/>
  <c r="AJ120" i="15" a="1"/>
  <c r="AJ120" i="15" s="1"/>
  <c r="AP119" i="15" a="1"/>
  <c r="AP119" i="15" s="1"/>
  <c r="AE118" i="15" a="1"/>
  <c r="AE118" i="15" s="1"/>
  <c r="AK116" i="15" a="1"/>
  <c r="AK116" i="15" s="1"/>
  <c r="AJ115" i="15" a="1"/>
  <c r="AJ115" i="15" s="1"/>
  <c r="AI115" i="15" a="1"/>
  <c r="AI115" i="15" s="1"/>
  <c r="AI110" i="15" a="1"/>
  <c r="AI110" i="15" s="1"/>
  <c r="AE109" i="15" a="1"/>
  <c r="AE109" i="15" s="1"/>
  <c r="AN103" i="15" a="1"/>
  <c r="AN103" i="15" s="1"/>
  <c r="AJ103" i="15" a="1"/>
  <c r="AJ103" i="15" s="1"/>
  <c r="AF102" i="15" a="1"/>
  <c r="AF102" i="15" s="1"/>
  <c r="AK98" i="15" a="1"/>
  <c r="AK98" i="15" s="1"/>
  <c r="AA119" i="15" a="1"/>
  <c r="AA119" i="15" s="1"/>
  <c r="AA127" i="15" a="1"/>
  <c r="AA127" i="15" s="1"/>
  <c r="AI116" i="15" a="1"/>
  <c r="AI116" i="15" s="1"/>
  <c r="AC114" i="15" a="1"/>
  <c r="AC114" i="15" s="1"/>
  <c r="AD127" i="15" a="1"/>
  <c r="AD127" i="15" s="1"/>
  <c r="AU125" i="15"/>
  <c r="I57" i="14" s="1"/>
  <c r="AJ122" i="15" a="1"/>
  <c r="AJ122" i="15" s="1"/>
  <c r="AK121" i="15" a="1"/>
  <c r="AK121" i="15" s="1"/>
  <c r="AU121" i="15"/>
  <c r="I52" i="14" s="1"/>
  <c r="AA121" i="15" a="1"/>
  <c r="AA121" i="15" s="1"/>
  <c r="AW121" i="15"/>
  <c r="AB121" i="15" a="1"/>
  <c r="AB121" i="15" s="1"/>
  <c r="AH119" i="15" a="1"/>
  <c r="AH119" i="15" s="1"/>
  <c r="AB115" i="15" a="1"/>
  <c r="AB115" i="15" s="1"/>
  <c r="AG115" i="15" a="1"/>
  <c r="AG115" i="15" s="1"/>
  <c r="AB114" i="15" a="1"/>
  <c r="AB114" i="15" s="1"/>
  <c r="AC113" i="15" a="1"/>
  <c r="AC113" i="15" s="1"/>
  <c r="AA113" i="15" a="1"/>
  <c r="AA113" i="15" s="1"/>
  <c r="AE110" i="15" a="1"/>
  <c r="AE110" i="15" s="1"/>
  <c r="AC109" i="15" a="1"/>
  <c r="AC109" i="15" s="1"/>
  <c r="AP109" i="15" a="1"/>
  <c r="AP109" i="15" s="1"/>
  <c r="AQ109" i="15" a="1"/>
  <c r="AQ109" i="15" s="1"/>
  <c r="AD109" i="15" a="1"/>
  <c r="AD109" i="15" s="1"/>
  <c r="AR109" i="15" a="1"/>
  <c r="AR109" i="15" s="1"/>
  <c r="AI109" i="15" a="1"/>
  <c r="AI109" i="15" s="1"/>
  <c r="AL109" i="15" a="1"/>
  <c r="AL109" i="15" s="1"/>
  <c r="AA109" i="15" a="1"/>
  <c r="AA109" i="15" s="1"/>
  <c r="AB109" i="15" a="1"/>
  <c r="AB109" i="15" s="1"/>
  <c r="AN109" i="15" a="1"/>
  <c r="AN109" i="15" s="1"/>
  <c r="AA106" i="15" a="1"/>
  <c r="AA106" i="15" s="1"/>
  <c r="AE106" i="15" a="1"/>
  <c r="AE106" i="15" s="1"/>
  <c r="AP104" i="15" a="1"/>
  <c r="AP104" i="15" s="1"/>
  <c r="AL104" i="15" a="1"/>
  <c r="AL104" i="15" s="1"/>
  <c r="AB98" i="15" a="1"/>
  <c r="AB98" i="15" s="1"/>
  <c r="AK126" i="15" a="1"/>
  <c r="AK126" i="15" s="1"/>
  <c r="AC121" i="15" a="1"/>
  <c r="AC121" i="15" s="1"/>
  <c r="AE123" i="15" a="1"/>
  <c r="AE123" i="15" s="1"/>
  <c r="AJ126" i="15" a="1"/>
  <c r="AJ126" i="15" s="1"/>
  <c r="AI120" i="15" a="1"/>
  <c r="AI120" i="15" s="1"/>
  <c r="AF117" i="15" a="1"/>
  <c r="AF117" i="15" s="1"/>
  <c r="AF115" i="15" a="1"/>
  <c r="AF115" i="15" s="1"/>
  <c r="AW114" i="15"/>
  <c r="AQ114" i="15" a="1"/>
  <c r="AQ114" i="15" s="1"/>
  <c r="AE114" i="15" a="1"/>
  <c r="AE114" i="15" s="1"/>
  <c r="AF114" i="15" a="1"/>
  <c r="AF114" i="15" s="1"/>
  <c r="AR114" i="15" a="1"/>
  <c r="AR114" i="15" s="1"/>
  <c r="AS114" i="15" a="1"/>
  <c r="AS114" i="15" s="1"/>
  <c r="AU113" i="15"/>
  <c r="I50" i="14" s="1"/>
  <c r="AD112" i="15" a="1"/>
  <c r="AD112" i="15" s="1"/>
  <c r="AE112" i="15" a="1"/>
  <c r="AE112" i="15" s="1"/>
  <c r="AN104" i="15" a="1"/>
  <c r="AN104" i="15" s="1"/>
  <c r="AC103" i="15" a="1"/>
  <c r="AC103" i="15" s="1"/>
  <c r="AG103" i="15" a="1"/>
  <c r="AG103" i="15" s="1"/>
  <c r="AS102" i="15" a="1"/>
  <c r="AS102" i="15" s="1"/>
  <c r="AR102" i="15" a="1"/>
  <c r="AR102" i="15" s="1"/>
  <c r="AS119" i="15" a="1"/>
  <c r="AS119" i="15" s="1"/>
  <c r="AT125" i="15" a="1"/>
  <c r="AT125" i="15" s="1"/>
  <c r="AF125" i="15" a="1"/>
  <c r="AF125" i="15" s="1"/>
  <c r="AL124" i="15" a="1"/>
  <c r="AL124" i="15" s="1"/>
  <c r="AE122" i="15" a="1"/>
  <c r="AE122" i="15" s="1"/>
  <c r="AW120" i="15"/>
  <c r="AF116" i="15" a="1"/>
  <c r="AF116" i="15" s="1"/>
  <c r="AE115" i="15" a="1"/>
  <c r="AE115" i="15" s="1"/>
  <c r="AS106" i="15" a="1"/>
  <c r="AS106" i="15" s="1"/>
  <c r="AR106" i="15" a="1"/>
  <c r="AR106" i="15" s="1"/>
  <c r="AH106" i="15" a="1"/>
  <c r="AH106" i="15" s="1"/>
  <c r="AT106" i="15" a="1"/>
  <c r="AT106" i="15" s="1"/>
  <c r="AU106" i="15"/>
  <c r="C49" i="14" s="1"/>
  <c r="AJ106" i="15" a="1"/>
  <c r="AJ106" i="15" s="1"/>
  <c r="AW106" i="15"/>
  <c r="AK106" i="15" a="1"/>
  <c r="AK106" i="15" s="1"/>
  <c r="AB106" i="15" a="1"/>
  <c r="AB106" i="15" s="1"/>
  <c r="AN106" i="15" a="1"/>
  <c r="AN106" i="15" s="1"/>
  <c r="AC106" i="15" a="1"/>
  <c r="AC106" i="15" s="1"/>
  <c r="AP106" i="15" a="1"/>
  <c r="AP106" i="15" s="1"/>
  <c r="AQ106" i="15" a="1"/>
  <c r="AQ106" i="15" s="1"/>
  <c r="AD106" i="15" a="1"/>
  <c r="AD106" i="15" s="1"/>
  <c r="AM104" i="15" a="1"/>
  <c r="AM104" i="15" s="1"/>
  <c r="AJ104" i="15" a="1"/>
  <c r="AJ104" i="15" s="1"/>
  <c r="AB103" i="15" a="1"/>
  <c r="AB103" i="15" s="1"/>
  <c r="AL103" i="15" a="1"/>
  <c r="AL103" i="15" s="1"/>
  <c r="AF103" i="15" a="1"/>
  <c r="AF103" i="15" s="1"/>
  <c r="AT119" i="15" a="1"/>
  <c r="AT119" i="15" s="1"/>
  <c r="AI118" i="15" a="1"/>
  <c r="AI118" i="15" s="1"/>
  <c r="AJ118" i="15" a="1"/>
  <c r="AJ118" i="15" s="1"/>
  <c r="AU118" i="15"/>
  <c r="C52" i="14" s="1"/>
  <c r="AQ108" i="15" a="1"/>
  <c r="AQ108" i="15" s="1"/>
  <c r="AD108" i="15" a="1"/>
  <c r="AD108" i="15" s="1"/>
  <c r="AR108" i="15" a="1"/>
  <c r="AR108" i="15" s="1"/>
  <c r="AU108" i="15"/>
  <c r="G49" i="14" s="1"/>
  <c r="AA108" i="15" a="1"/>
  <c r="AA108" i="15" s="1"/>
  <c r="AM108" i="15" a="1"/>
  <c r="AM108" i="15" s="1"/>
  <c r="AB108" i="15" a="1"/>
  <c r="AB108" i="15" s="1"/>
  <c r="AN108" i="15" a="1"/>
  <c r="AN108" i="15" s="1"/>
  <c r="AC108" i="15" a="1"/>
  <c r="AC108" i="15" s="1"/>
  <c r="AP108" i="15" a="1"/>
  <c r="AP108" i="15" s="1"/>
  <c r="AE127" i="15" a="1"/>
  <c r="AE127" i="15" s="1"/>
  <c r="AK122" i="15" a="1"/>
  <c r="AK122" i="15" s="1"/>
  <c r="AJ116" i="15" a="1"/>
  <c r="AJ116" i="15" s="1"/>
  <c r="AF112" i="15" a="1"/>
  <c r="AF112" i="15" s="1"/>
  <c r="AA102" i="15" a="1"/>
  <c r="AA102" i="15" s="1"/>
  <c r="AL102" i="15" a="1"/>
  <c r="AL102" i="15" s="1"/>
  <c r="AE102" i="15" a="1"/>
  <c r="AE102" i="15" s="1"/>
  <c r="AT98" i="15" a="1"/>
  <c r="AT98" i="15" s="1"/>
  <c r="AJ98" i="15" a="1"/>
  <c r="AJ98" i="15" s="1"/>
  <c r="AC125" i="15" a="1"/>
  <c r="AC125" i="15" s="1"/>
  <c r="AG125" i="15" a="1"/>
  <c r="AG125" i="15" s="1"/>
  <c r="AQ121" i="15" a="1"/>
  <c r="AQ121" i="15" s="1"/>
  <c r="AL126" i="15" a="1"/>
  <c r="AL126" i="15" s="1"/>
  <c r="AH124" i="15" a="1"/>
  <c r="AH124" i="15" s="1"/>
  <c r="AC123" i="15" a="1"/>
  <c r="AC123" i="15" s="1"/>
  <c r="AP121" i="15" a="1"/>
  <c r="AP121" i="15" s="1"/>
  <c r="AM119" i="15" a="1"/>
  <c r="AM119" i="15" s="1"/>
  <c r="AB110" i="15" a="1"/>
  <c r="AB110" i="15" s="1"/>
  <c r="AI126" i="15" a="1"/>
  <c r="AI126" i="15" s="1"/>
  <c r="AA125" i="15" a="1"/>
  <c r="AA125" i="15" s="1"/>
  <c r="AE125" i="15" a="1"/>
  <c r="AE125" i="15" s="1"/>
  <c r="AK124" i="15" a="1"/>
  <c r="AK124" i="15" s="1"/>
  <c r="AR123" i="15" a="1"/>
  <c r="AR123" i="15" s="1"/>
  <c r="AD123" i="15" a="1"/>
  <c r="AD123" i="15" s="1"/>
  <c r="AP123" i="15" a="1"/>
  <c r="AP123" i="15" s="1"/>
  <c r="AA123" i="15" a="1"/>
  <c r="AA123" i="15" s="1"/>
  <c r="AD122" i="15" a="1"/>
  <c r="AD122" i="15" s="1"/>
  <c r="AI122" i="15" a="1"/>
  <c r="AI122" i="15" s="1"/>
  <c r="AO121" i="15" a="1"/>
  <c r="AO121" i="15" s="1"/>
  <c r="AE116" i="15" a="1"/>
  <c r="AE116" i="15" s="1"/>
  <c r="AU114" i="15"/>
  <c r="C51" i="14" s="1"/>
  <c r="AA112" i="15" a="1"/>
  <c r="AA112" i="15" s="1"/>
  <c r="AM111" i="15" a="1"/>
  <c r="AM111" i="15" s="1"/>
  <c r="AW108" i="15"/>
  <c r="AR100" i="15" a="1"/>
  <c r="AR100" i="15" s="1"/>
  <c r="AD100" i="15" a="1"/>
  <c r="AD100" i="15" s="1"/>
  <c r="AT100" i="15" a="1"/>
  <c r="AT100" i="15" s="1"/>
  <c r="AH100" i="15" a="1"/>
  <c r="AH100" i="15" s="1"/>
  <c r="AI100" i="15" a="1"/>
  <c r="AI100" i="15" s="1"/>
  <c r="AU100" i="15"/>
  <c r="G47" i="14" s="1"/>
  <c r="AJ100" i="15" a="1"/>
  <c r="AJ100" i="15" s="1"/>
  <c r="AA100" i="15" a="1"/>
  <c r="AA100" i="15" s="1"/>
  <c r="AM100" i="15" a="1"/>
  <c r="AM100" i="15" s="1"/>
  <c r="AP100" i="15" a="1"/>
  <c r="AP100" i="15" s="1"/>
  <c r="AB100" i="15" a="1"/>
  <c r="AB100" i="15" s="1"/>
  <c r="AQ100" i="15" a="1"/>
  <c r="AQ100" i="15" s="1"/>
  <c r="AC100" i="15" a="1"/>
  <c r="AC100" i="15" s="1"/>
  <c r="AL127" i="15" a="1"/>
  <c r="AL127" i="15" s="1"/>
  <c r="AO126" i="15" a="1"/>
  <c r="AO126" i="15" s="1"/>
  <c r="AG114" i="15" a="1"/>
  <c r="AG114" i="15" s="1"/>
  <c r="AG113" i="15" a="1"/>
  <c r="AG113" i="15" s="1"/>
  <c r="AS113" i="15" a="1"/>
  <c r="AS113" i="15" s="1"/>
  <c r="AH113" i="15" a="1"/>
  <c r="AH113" i="15" s="1"/>
  <c r="AI113" i="15" a="1"/>
  <c r="AI113" i="15" s="1"/>
  <c r="AT113" i="15" a="1"/>
  <c r="AT113" i="15" s="1"/>
  <c r="AF110" i="15" a="1"/>
  <c r="AF110" i="15" s="1"/>
  <c r="AH120" i="15" a="1"/>
  <c r="AH120" i="15" s="1"/>
  <c r="AK127" i="15" a="1"/>
  <c r="AK127" i="15" s="1"/>
  <c r="AU127" i="15"/>
  <c r="E58" i="14" s="1"/>
  <c r="AN127" i="15" a="1"/>
  <c r="AN127" i="15" s="1"/>
  <c r="AT123" i="15" a="1"/>
  <c r="AT123" i="15" s="1"/>
  <c r="AH126" i="15" a="1"/>
  <c r="AH126" i="15" s="1"/>
  <c r="AJ124" i="15" a="1"/>
  <c r="AJ124" i="15" s="1"/>
  <c r="AU120" i="15"/>
  <c r="G52" i="14" s="1"/>
  <c r="AF120" i="15" a="1"/>
  <c r="AF120" i="15" s="1"/>
  <c r="AS118" i="15" a="1"/>
  <c r="AS118" i="15" s="1"/>
  <c r="AH114" i="15" a="1"/>
  <c r="AH114" i="15" s="1"/>
  <c r="AW113" i="15"/>
  <c r="AK107" i="15" a="1"/>
  <c r="AK107" i="15" s="1"/>
  <c r="AC104" i="15" a="1"/>
  <c r="AC104" i="15" s="1"/>
  <c r="AP101" i="15" a="1"/>
  <c r="AP101" i="15" s="1"/>
  <c r="AD98" i="15" a="1"/>
  <c r="AD98" i="15" s="1"/>
  <c r="AC98" i="15" a="1"/>
  <c r="AC98" i="15" s="1"/>
  <c r="AW122" i="15"/>
  <c r="AC122" i="15" a="1"/>
  <c r="AC122" i="15" s="1"/>
  <c r="AT108" i="15" a="1"/>
  <c r="AT108" i="15" s="1"/>
  <c r="AN105" i="15" a="1"/>
  <c r="AN105" i="15" s="1"/>
  <c r="AM101" i="15" a="1"/>
  <c r="AM101" i="15" s="1"/>
  <c r="AI101" i="15" a="1"/>
  <c r="AI101" i="15" s="1"/>
  <c r="AM125" i="15" a="1"/>
  <c r="AM125" i="15" s="1"/>
  <c r="AR125" i="15" a="1"/>
  <c r="AR125" i="15" s="1"/>
  <c r="AP125" i="15" a="1"/>
  <c r="AP125" i="15" s="1"/>
  <c r="AQ125" i="15" a="1"/>
  <c r="AQ125" i="15" s="1"/>
  <c r="AH125" i="15" a="1"/>
  <c r="AH125" i="15" s="1"/>
  <c r="AS125" i="15" a="1"/>
  <c r="AS125" i="15" s="1"/>
  <c r="AF122" i="15" a="1"/>
  <c r="AF122" i="15" s="1"/>
  <c r="AL121" i="15" a="1"/>
  <c r="AL121" i="15" s="1"/>
  <c r="AT120" i="15" a="1"/>
  <c r="AT120" i="15" s="1"/>
  <c r="AR116" i="15" a="1"/>
  <c r="AR116" i="15" s="1"/>
  <c r="AD116" i="15" a="1"/>
  <c r="AD116" i="15" s="1"/>
  <c r="AP116" i="15" a="1"/>
  <c r="AP116" i="15" s="1"/>
  <c r="AQ116" i="15" a="1"/>
  <c r="AQ116" i="15" s="1"/>
  <c r="AT116" i="15" a="1"/>
  <c r="AT116" i="15" s="1"/>
  <c r="AA116" i="15" a="1"/>
  <c r="AA116" i="15" s="1"/>
  <c r="AL116" i="15" a="1"/>
  <c r="AL116" i="15" s="1"/>
  <c r="AN116" i="15" a="1"/>
  <c r="AN116" i="15" s="1"/>
  <c r="AR113" i="15" a="1"/>
  <c r="AR113" i="15" s="1"/>
  <c r="AT112" i="15" a="1"/>
  <c r="AT112" i="15" s="1"/>
  <c r="AW111" i="15"/>
  <c r="AW110" i="15"/>
  <c r="AO110" i="15" a="1"/>
  <c r="AO110" i="15" s="1"/>
  <c r="AU109" i="15"/>
  <c r="I49" i="14" s="1"/>
  <c r="AM109" i="15" a="1"/>
  <c r="AM109" i="15" s="1"/>
  <c r="AL108" i="15" a="1"/>
  <c r="AL108" i="15" s="1"/>
  <c r="AE107" i="15" a="1"/>
  <c r="AE107" i="15" s="1"/>
  <c r="AM105" i="15" a="1"/>
  <c r="AM105" i="15" s="1"/>
  <c r="AF104" i="15" a="1"/>
  <c r="AF104" i="15" s="1"/>
  <c r="AH122" i="15" a="1"/>
  <c r="AH122" i="15" s="1"/>
  <c r="AT122" i="15" a="1"/>
  <c r="AT122" i="15" s="1"/>
  <c r="AT127" i="15" a="1"/>
  <c r="AT127" i="15" s="1"/>
  <c r="AQ123" i="15" a="1"/>
  <c r="AQ123" i="15" s="1"/>
  <c r="AJ121" i="15" a="1"/>
  <c r="AJ121" i="15" s="1"/>
  <c r="AM121" i="15" a="1"/>
  <c r="AM121" i="15" s="1"/>
  <c r="AR118" i="15" a="1"/>
  <c r="AR118" i="15" s="1"/>
  <c r="AH103" i="15" a="1"/>
  <c r="AH103" i="15" s="1"/>
  <c r="AF126" i="15" a="1"/>
  <c r="AF126" i="15" s="1"/>
  <c r="AB122" i="15" a="1"/>
  <c r="AB122" i="15" s="1"/>
  <c r="AM127" i="15" a="1"/>
  <c r="AM127" i="15" s="1"/>
  <c r="AD124" i="15" a="1"/>
  <c r="AD124" i="15" s="1"/>
  <c r="AG124" i="15" a="1"/>
  <c r="AG124" i="15" s="1"/>
  <c r="AU124" i="15"/>
  <c r="G57" i="14" s="1"/>
  <c r="AW124" i="15"/>
  <c r="AR124" i="15" a="1"/>
  <c r="AR124" i="15" s="1"/>
  <c r="AL123" i="15" a="1"/>
  <c r="AL123" i="15" s="1"/>
  <c r="AN123" i="15" a="1"/>
  <c r="AN123" i="15" s="1"/>
  <c r="AH121" i="15" a="1"/>
  <c r="AH121" i="15" s="1"/>
  <c r="AE119" i="15" a="1"/>
  <c r="AE119" i="15" s="1"/>
  <c r="AK119" i="15" a="1"/>
  <c r="AK119" i="15" s="1"/>
  <c r="AQ118" i="15" a="1"/>
  <c r="AQ118" i="15" s="1"/>
  <c r="AT117" i="15" a="1"/>
  <c r="AT117" i="15" s="1"/>
  <c r="AW116" i="15"/>
  <c r="AP114" i="15" a="1"/>
  <c r="AP114" i="15" s="1"/>
  <c r="AO112" i="15" a="1"/>
  <c r="AO112" i="15" s="1"/>
  <c r="AU111" i="15"/>
  <c r="E50" i="14" s="1"/>
  <c r="AO111" i="15" a="1"/>
  <c r="AO111" i="15" s="1"/>
  <c r="AU110" i="15"/>
  <c r="C50" i="14" s="1"/>
  <c r="AT109" i="15" a="1"/>
  <c r="AT109" i="15" s="1"/>
  <c r="AI105" i="15" a="1"/>
  <c r="AI105" i="15" s="1"/>
  <c r="AA104" i="15" a="1"/>
  <c r="AA104" i="15" s="1"/>
  <c r="AE104" i="15" a="1"/>
  <c r="AE104" i="15" s="1"/>
  <c r="AL101" i="15" a="1"/>
  <c r="AL101" i="15" s="1"/>
  <c r="AI127" i="15" a="1"/>
  <c r="AI127" i="15" s="1"/>
  <c r="AG122" i="15" a="1"/>
  <c r="AG122" i="15" s="1"/>
  <c r="AC116" i="15" a="1"/>
  <c r="AC116" i="15" s="1"/>
  <c r="AS115" i="15" a="1"/>
  <c r="AS115" i="15" s="1"/>
  <c r="AH115" i="15" a="1"/>
  <c r="AH115" i="15" s="1"/>
  <c r="AT115" i="15" a="1"/>
  <c r="AT115" i="15" s="1"/>
  <c r="AW115" i="15"/>
  <c r="AC115" i="15" a="1"/>
  <c r="AC115" i="15" s="1"/>
  <c r="AN115" i="15" a="1"/>
  <c r="AN115" i="15" s="1"/>
  <c r="AD115" i="15" a="1"/>
  <c r="AD115" i="15" s="1"/>
  <c r="AP115" i="15" a="1"/>
  <c r="AP115" i="15" s="1"/>
  <c r="AQ115" i="15" a="1"/>
  <c r="AQ115" i="15" s="1"/>
  <c r="AS103" i="15" a="1"/>
  <c r="AS103" i="15" s="1"/>
  <c r="AR126" i="15" a="1"/>
  <c r="AR126" i="15" s="1"/>
  <c r="AL125" i="15" a="1"/>
  <c r="AL125" i="15" s="1"/>
  <c r="AA124" i="15" a="1"/>
  <c r="AA124" i="15" s="1"/>
  <c r="AM123" i="15" a="1"/>
  <c r="AM123" i="15" s="1"/>
  <c r="AQ122" i="15" a="1"/>
  <c r="AQ122" i="15" s="1"/>
  <c r="AR120" i="15" a="1"/>
  <c r="AR120" i="15" s="1"/>
  <c r="AD120" i="15" a="1"/>
  <c r="AD120" i="15" s="1"/>
  <c r="AP120" i="15" a="1"/>
  <c r="AP120" i="15" s="1"/>
  <c r="AQ120" i="15" a="1"/>
  <c r="AQ120" i="15" s="1"/>
  <c r="AB120" i="15" a="1"/>
  <c r="AB120" i="15" s="1"/>
  <c r="AJ119" i="15" a="1"/>
  <c r="AJ119" i="15" s="1"/>
  <c r="AO117" i="15" a="1"/>
  <c r="AO117" i="15" s="1"/>
  <c r="AU116" i="15"/>
  <c r="G51" i="14" s="1"/>
  <c r="AU115" i="15"/>
  <c r="E51" i="14" s="1"/>
  <c r="AQ113" i="15" a="1"/>
  <c r="AQ113" i="15" s="1"/>
  <c r="AS112" i="15" a="1"/>
  <c r="AS112" i="15" s="1"/>
  <c r="AM110" i="15" a="1"/>
  <c r="AM110" i="15" s="1"/>
  <c r="AK108" i="15" a="1"/>
  <c r="AK108" i="15" s="1"/>
  <c r="AD107" i="15" a="1"/>
  <c r="AD107" i="15" s="1"/>
  <c r="AR107" i="15" a="1"/>
  <c r="AR107" i="15" s="1"/>
  <c r="AH107" i="15" a="1"/>
  <c r="AH107" i="15" s="1"/>
  <c r="AT107" i="15" a="1"/>
  <c r="AT107" i="15" s="1"/>
  <c r="AU107" i="15"/>
  <c r="E49" i="14" s="1"/>
  <c r="AJ107" i="15" a="1"/>
  <c r="AJ107" i="15" s="1"/>
  <c r="AW107" i="15"/>
  <c r="AM107" i="15" a="1"/>
  <c r="AM107" i="15" s="1"/>
  <c r="AB107" i="15" a="1"/>
  <c r="AB107" i="15" s="1"/>
  <c r="AN107" i="15" a="1"/>
  <c r="AN107" i="15" s="1"/>
  <c r="AC107" i="15" a="1"/>
  <c r="AC107" i="15" s="1"/>
  <c r="AP107" i="15" a="1"/>
  <c r="AP107" i="15" s="1"/>
  <c r="AQ107" i="15" a="1"/>
  <c r="AQ107" i="15" s="1"/>
  <c r="AL105" i="15" a="1"/>
  <c r="AL105" i="15" s="1"/>
  <c r="AF101" i="15" a="1"/>
  <c r="AF101" i="15" s="1"/>
  <c r="AO119" i="15" a="1"/>
  <c r="AO119" i="15" s="1"/>
  <c r="AA117" i="15" a="1"/>
  <c r="AA117" i="15" s="1"/>
  <c r="AG109" i="15" a="1"/>
  <c r="AG109" i="15" s="1"/>
  <c r="AT102" i="15" a="1"/>
  <c r="AT102" i="15" s="1"/>
  <c r="AP99" i="15" a="1"/>
  <c r="AP99" i="15" s="1"/>
  <c r="AF99" i="15" a="1"/>
  <c r="AF99" i="15" s="1"/>
  <c r="AG116" i="15" a="1"/>
  <c r="AG116" i="15" s="1"/>
  <c r="AA110" i="15" a="1"/>
  <c r="AA110" i="15" s="1"/>
  <c r="AG108" i="15" a="1"/>
  <c r="AG108" i="15" s="1"/>
  <c r="AR104" i="15" a="1"/>
  <c r="AR104" i="15" s="1"/>
  <c r="AE103" i="15" a="1"/>
  <c r="AE103" i="15" s="1"/>
  <c r="AG100" i="15" a="1"/>
  <c r="AG100" i="15" s="1"/>
  <c r="AM99" i="15" a="1"/>
  <c r="AM99" i="15" s="1"/>
  <c r="AA99" i="15" a="1"/>
  <c r="AA99" i="15" s="1"/>
  <c r="AO98" i="15" a="1"/>
  <c r="AO98" i="15" s="1"/>
  <c r="AO124" i="15" a="1"/>
  <c r="AO124" i="15" s="1"/>
  <c r="AG120" i="15" a="1"/>
  <c r="AG120" i="15" s="1"/>
  <c r="AQ119" i="15" a="1"/>
  <c r="AQ119" i="15" s="1"/>
  <c r="AT118" i="15" a="1"/>
  <c r="AT118" i="15" s="1"/>
  <c r="AW117" i="15"/>
  <c r="AO113" i="15" a="1"/>
  <c r="AO113" i="15" s="1"/>
  <c r="AU112" i="15"/>
  <c r="G50" i="14" s="1"/>
  <c r="AG107" i="15" a="1"/>
  <c r="AG107" i="15" s="1"/>
  <c r="AD104" i="15" a="1"/>
  <c r="AD104" i="15" s="1"/>
  <c r="AR103" i="15" a="1"/>
  <c r="AR103" i="15" s="1"/>
  <c r="AD102" i="15" a="1"/>
  <c r="AD102" i="15" s="1"/>
  <c r="AF100" i="15" a="1"/>
  <c r="AF100" i="15" s="1"/>
  <c r="AO118" i="15" a="1"/>
  <c r="AO118" i="15" s="1"/>
  <c r="AG106" i="15" a="1"/>
  <c r="AG106" i="15" s="1"/>
  <c r="AQ104" i="15" a="1"/>
  <c r="AQ104" i="15" s="1"/>
  <c r="AD103" i="15" a="1"/>
  <c r="AD103" i="15" s="1"/>
  <c r="AG101" i="15" a="1"/>
  <c r="AG101" i="15" s="1"/>
  <c r="AL99" i="15" a="1"/>
  <c r="AL99" i="15" s="1"/>
  <c r="AO123" i="15" a="1"/>
  <c r="AO123" i="15" s="1"/>
  <c r="AV122" i="15"/>
  <c r="AB119" i="15" a="1"/>
  <c r="AB119" i="15" s="1"/>
  <c r="AG119" i="15" a="1"/>
  <c r="AG119" i="15" s="1"/>
  <c r="AP118" i="15" a="1"/>
  <c r="AP118" i="15" s="1"/>
  <c r="AD118" i="15" a="1"/>
  <c r="AD118" i="15" s="1"/>
  <c r="AT110" i="15" a="1"/>
  <c r="AT110" i="15" s="1"/>
  <c r="AH110" i="15" a="1"/>
  <c r="AH110" i="15" s="1"/>
  <c r="AO109" i="15" a="1"/>
  <c r="AO109" i="15" s="1"/>
  <c r="AA103" i="15" a="1"/>
  <c r="AA103" i="15" s="1"/>
  <c r="AN101" i="15" a="1"/>
  <c r="AN101" i="15" s="1"/>
  <c r="AU99" i="15"/>
  <c r="E47" i="14" s="1"/>
  <c r="AO108" i="15" a="1"/>
  <c r="AO108" i="15" s="1"/>
  <c r="AN102" i="15" a="1"/>
  <c r="AN102" i="15" s="1"/>
  <c r="AO100" i="15" a="1"/>
  <c r="AO100" i="15" s="1"/>
  <c r="AS98" i="15" a="1"/>
  <c r="AS98" i="15" s="1"/>
  <c r="AG98" i="15" a="1"/>
  <c r="AG98" i="15" s="1"/>
  <c r="AO107" i="15" a="1"/>
  <c r="AO107" i="15" s="1"/>
  <c r="AK104" i="15" a="1"/>
  <c r="AK104" i="15" s="1"/>
  <c r="AR98" i="15" a="1"/>
  <c r="AR98" i="15" s="1"/>
  <c r="AF98" i="15" a="1"/>
  <c r="AF98" i="15" s="1"/>
  <c r="AO127" i="15" a="1"/>
  <c r="AO127" i="15" s="1"/>
  <c r="AU119" i="15"/>
  <c r="E52" i="14" s="1"/>
  <c r="AB118" i="15" a="1"/>
  <c r="AB118" i="15" s="1"/>
  <c r="AG118" i="15" a="1"/>
  <c r="AG118" i="15" s="1"/>
  <c r="AP117" i="15" a="1"/>
  <c r="AP117" i="15" s="1"/>
  <c r="AD117" i="15" a="1"/>
  <c r="AD117" i="15" s="1"/>
  <c r="AD111" i="15" a="1"/>
  <c r="AD111" i="15" s="1"/>
  <c r="AR110" i="15" a="1"/>
  <c r="AR110" i="15" s="1"/>
  <c r="AO106" i="15" a="1"/>
  <c r="AO106" i="15" s="1"/>
  <c r="AW104" i="15"/>
  <c r="AO101" i="15" a="1"/>
  <c r="AO101" i="15" s="1"/>
  <c r="AA98" i="15" a="1"/>
  <c r="AA98" i="15" s="1"/>
  <c r="AH98" i="15" a="1"/>
  <c r="AH98" i="15" s="1"/>
  <c r="AE98" i="15" a="1"/>
  <c r="AE98" i="15" s="1"/>
  <c r="AM98" i="15" a="1"/>
  <c r="AM98" i="15" s="1"/>
  <c r="AU98" i="15"/>
  <c r="C47" i="14" s="1"/>
  <c r="AO125" i="15" a="1"/>
  <c r="AO125" i="15" s="1"/>
  <c r="AG121" i="15" a="1"/>
  <c r="AG121" i="15" s="1"/>
  <c r="AO115" i="15" a="1"/>
  <c r="AO115" i="15" s="1"/>
  <c r="AN112" i="15" a="1"/>
  <c r="AN112" i="15" s="1"/>
  <c r="AC112" i="15" a="1"/>
  <c r="AC112" i="15" s="1"/>
  <c r="AQ111" i="15" a="1"/>
  <c r="AQ111" i="15" s="1"/>
  <c r="AD110" i="15" a="1"/>
  <c r="AD110" i="15" s="1"/>
  <c r="AO105" i="15" a="1"/>
  <c r="AO105" i="15" s="1"/>
  <c r="AU104" i="15"/>
  <c r="G48" i="14" s="1"/>
  <c r="AW103" i="15"/>
  <c r="AD99" i="15" a="1"/>
  <c r="AD99" i="15" s="1"/>
  <c r="AQ98" i="15" a="1"/>
  <c r="AQ98" i="15" s="1"/>
  <c r="AC117" i="15" a="1"/>
  <c r="AC117" i="15" s="1"/>
  <c r="AG112" i="15" a="1"/>
  <c r="AG112" i="15" s="1"/>
  <c r="AQ110" i="15" a="1"/>
  <c r="AQ110" i="15" s="1"/>
  <c r="AI104" i="15" a="1"/>
  <c r="AI104" i="15" s="1"/>
  <c r="AO104" i="15" a="1"/>
  <c r="AO104" i="15" s="1"/>
  <c r="AU103" i="15"/>
  <c r="E48" i="14" s="1"/>
  <c r="AW102" i="15"/>
  <c r="AO102" i="15" a="1"/>
  <c r="AO102" i="15" s="1"/>
  <c r="AP98" i="15" a="1"/>
  <c r="AP98" i="15" s="1"/>
  <c r="AA118" i="15" a="1"/>
  <c r="AA118" i="15" s="1"/>
  <c r="AN117" i="15" a="1"/>
  <c r="AN117" i="15" s="1"/>
  <c r="AG126" i="15" a="1"/>
  <c r="AG126" i="15" s="1"/>
  <c r="AO122" i="15" a="1"/>
  <c r="AO122" i="15" s="1"/>
  <c r="AG117" i="15" a="1"/>
  <c r="AG117" i="15" s="1"/>
  <c r="AT114" i="15" a="1"/>
  <c r="AT114" i="15" s="1"/>
  <c r="AN111" i="15" a="1"/>
  <c r="AN111" i="15" s="1"/>
  <c r="AB111" i="15" a="1"/>
  <c r="AB111" i="15" s="1"/>
  <c r="AG111" i="15" a="1"/>
  <c r="AG111" i="15" s="1"/>
  <c r="AP110" i="15" a="1"/>
  <c r="AP110" i="15" s="1"/>
  <c r="AC110" i="15" a="1"/>
  <c r="AC110" i="15" s="1"/>
  <c r="AT104" i="15" a="1"/>
  <c r="AT104" i="15" s="1"/>
  <c r="AO103" i="15" a="1"/>
  <c r="AO103" i="15" s="1"/>
  <c r="AU102" i="15"/>
  <c r="C48" i="14" s="1"/>
  <c r="AC99" i="15" a="1"/>
  <c r="AC99" i="15" s="1"/>
  <c r="AN98" i="15" a="1"/>
  <c r="AN98" i="15" s="1"/>
  <c r="AW118" i="15"/>
  <c r="AO114" i="15" a="1"/>
  <c r="AO114" i="15" s="1"/>
  <c r="AL112" i="15" a="1"/>
  <c r="AL112" i="15" s="1"/>
  <c r="AN110" i="15" a="1"/>
  <c r="AN110" i="15" s="1"/>
  <c r="AG110" i="15" a="1"/>
  <c r="AG110" i="15" s="1"/>
  <c r="AT103" i="15" a="1"/>
  <c r="AT103" i="15" s="1"/>
  <c r="AH102" i="15" a="1"/>
  <c r="AH102" i="15" s="1"/>
  <c r="AQ99" i="15" a="1"/>
  <c r="AQ99" i="15" s="1"/>
  <c r="AG99" i="15" a="1"/>
  <c r="AG99" i="15" s="1"/>
  <c r="AW100" i="15"/>
  <c r="AW99" i="15"/>
  <c r="AW98" i="15"/>
  <c r="AO96" i="15" a="1"/>
  <c r="AO96" i="15" s="1"/>
  <c r="AW97" i="15"/>
  <c r="AW96" i="15"/>
  <c r="AW95" i="15"/>
  <c r="AW94" i="15"/>
  <c r="AW93" i="15"/>
  <c r="AW92" i="15"/>
  <c r="AO97" i="15" a="1"/>
  <c r="AO97" i="15" s="1"/>
  <c r="AG95" i="15" a="1"/>
  <c r="AG95" i="15" s="1"/>
  <c r="AP97" i="15" a="1"/>
  <c r="AP97" i="15" s="1"/>
  <c r="AG97" i="15" a="1"/>
  <c r="AG97" i="15" s="1"/>
  <c r="AO95" i="15" a="1"/>
  <c r="AO95" i="15" s="1"/>
  <c r="AG94" i="15" a="1"/>
  <c r="AG94" i="15" s="1"/>
  <c r="AU97" i="15"/>
  <c r="I42" i="14" s="1"/>
  <c r="AM97" i="15" a="1"/>
  <c r="AM97" i="15" s="1"/>
  <c r="AU96" i="15"/>
  <c r="G42" i="14" s="1"/>
  <c r="AM96" i="15" a="1"/>
  <c r="AM96" i="15" s="1"/>
  <c r="AU95" i="15"/>
  <c r="E42" i="14" s="1"/>
  <c r="AM95" i="15" a="1"/>
  <c r="AM95" i="15" s="1"/>
  <c r="AU94" i="15"/>
  <c r="C42" i="14" s="1"/>
  <c r="AM94" i="15" a="1"/>
  <c r="AM94" i="15" s="1"/>
  <c r="AU93" i="15"/>
  <c r="I41" i="14" s="1"/>
  <c r="AM93" i="15" a="1"/>
  <c r="AM93" i="15" s="1"/>
  <c r="AU92" i="15"/>
  <c r="G41" i="14" s="1"/>
  <c r="AM92" i="15" a="1"/>
  <c r="AM92" i="15" s="1"/>
  <c r="AH96" i="15" a="1"/>
  <c r="AH96" i="15" s="1"/>
  <c r="AL97" i="15" a="1"/>
  <c r="AL97" i="15" s="1"/>
  <c r="AL96" i="15" a="1"/>
  <c r="AL96" i="15" s="1"/>
  <c r="AT95" i="15" a="1"/>
  <c r="AT95" i="15" s="1"/>
  <c r="AD95" i="15" a="1"/>
  <c r="AD95" i="15" s="1"/>
  <c r="AD94" i="15" a="1"/>
  <c r="AD94" i="15" s="1"/>
  <c r="AD93" i="15" a="1"/>
  <c r="AD93" i="15" s="1"/>
  <c r="AT92" i="15" a="1"/>
  <c r="AT92" i="15" s="1"/>
  <c r="AD97" i="15" a="1"/>
  <c r="AD97" i="15" s="1"/>
  <c r="AD96" i="15" a="1"/>
  <c r="AD96" i="15" s="1"/>
  <c r="AL95" i="15" a="1"/>
  <c r="AL95" i="15" s="1"/>
  <c r="AL94" i="15" a="1"/>
  <c r="AL94" i="15" s="1"/>
  <c r="AL93" i="15" a="1"/>
  <c r="AL93" i="15" s="1"/>
  <c r="AD92" i="15" a="1"/>
  <c r="AD92" i="15" s="1"/>
  <c r="AT97" i="15" a="1"/>
  <c r="AT97" i="15" s="1"/>
  <c r="AT96" i="15" a="1"/>
  <c r="AT96" i="15" s="1"/>
  <c r="AT93" i="15" a="1"/>
  <c r="AT93" i="15" s="1"/>
  <c r="AS97" i="15" a="1"/>
  <c r="AS97" i="15" s="1"/>
  <c r="AC96" i="15" a="1"/>
  <c r="AC96" i="15" s="1"/>
  <c r="AC94" i="15" a="1"/>
  <c r="AC94" i="15" s="1"/>
  <c r="AT94" i="15" a="1"/>
  <c r="AT94" i="15" s="1"/>
  <c r="AR97" i="15" a="1"/>
  <c r="AR97" i="15" s="1"/>
  <c r="AJ96" i="15" a="1"/>
  <c r="AJ96" i="15" s="1"/>
  <c r="AB95" i="15" a="1"/>
  <c r="AB95" i="15" s="1"/>
  <c r="AR94" i="15" a="1"/>
  <c r="AR94" i="15" s="1"/>
  <c r="AB94" i="15" a="1"/>
  <c r="AB94" i="15" s="1"/>
  <c r="AR93" i="15" a="1"/>
  <c r="AR93" i="15" s="1"/>
  <c r="AR92" i="15" a="1"/>
  <c r="AR92" i="15" s="1"/>
  <c r="AJ92" i="15" a="1"/>
  <c r="AJ92" i="15" s="1"/>
  <c r="AJ97" i="15" a="1"/>
  <c r="AJ97" i="15" s="1"/>
  <c r="AB96" i="15" a="1"/>
  <c r="AB96" i="15" s="1"/>
  <c r="AJ94" i="15" a="1"/>
  <c r="AJ94" i="15" s="1"/>
  <c r="AR96" i="15" a="1"/>
  <c r="AR96" i="15" s="1"/>
  <c r="AJ95" i="15" a="1"/>
  <c r="AJ95" i="15" s="1"/>
  <c r="AB93" i="15" a="1"/>
  <c r="AB93" i="15" s="1"/>
  <c r="AA97" i="15" a="1"/>
  <c r="AA97" i="15" s="1"/>
  <c r="AA95" i="15" a="1"/>
  <c r="AA95" i="15" s="1"/>
  <c r="AA93" i="15" a="1"/>
  <c r="AA93" i="15" s="1"/>
  <c r="AA92" i="15" a="1"/>
  <c r="AA92" i="15" s="1"/>
  <c r="AJ93" i="15" a="1"/>
  <c r="AJ93" i="15" s="1"/>
  <c r="AP93" i="15" a="1"/>
  <c r="AP93" i="15" s="1"/>
  <c r="AH93" i="15" a="1"/>
  <c r="AH93" i="15" s="1"/>
  <c r="AR90" i="15" a="1"/>
  <c r="AR90" i="15" s="1"/>
  <c r="AK69" i="15" a="1"/>
  <c r="AK69" i="15" s="1"/>
  <c r="AR91" i="15" a="1"/>
  <c r="AR91" i="15" s="1"/>
  <c r="AB91" i="15" a="1"/>
  <c r="AB91" i="15" s="1"/>
  <c r="AU91" i="15"/>
  <c r="E41" i="14" s="1"/>
  <c r="AG91" i="15" a="1"/>
  <c r="AG91" i="15" s="1"/>
  <c r="AW89" i="15"/>
  <c r="AG89" i="15" a="1"/>
  <c r="AG89" i="15" s="1"/>
  <c r="AT88" i="15" a="1"/>
  <c r="AT88" i="15" s="1"/>
  <c r="AD87" i="15" a="1"/>
  <c r="AD87" i="15" s="1"/>
  <c r="AJ86" i="15" a="1"/>
  <c r="AJ86" i="15" s="1"/>
  <c r="AT85" i="15" a="1"/>
  <c r="AT85" i="15" s="1"/>
  <c r="AD85" i="15" a="1"/>
  <c r="AD85" i="15" s="1"/>
  <c r="AG85" i="15" a="1"/>
  <c r="AG85" i="15" s="1"/>
  <c r="AL84" i="15" a="1"/>
  <c r="AL84" i="15" s="1"/>
  <c r="AP84" i="15" a="1"/>
  <c r="AP84" i="15" s="1"/>
  <c r="AL82" i="15" a="1"/>
  <c r="AL82" i="15" s="1"/>
  <c r="AM82" i="15" a="1"/>
  <c r="AM82" i="15" s="1"/>
  <c r="AD81" i="15" a="1"/>
  <c r="AD81" i="15" s="1"/>
  <c r="AF79" i="15" a="1"/>
  <c r="AF79" i="15" s="1"/>
  <c r="AG79" i="15" a="1"/>
  <c r="AG79" i="15" s="1"/>
  <c r="AJ78" i="15" a="1"/>
  <c r="AJ78" i="15" s="1"/>
  <c r="AG76" i="15" a="1"/>
  <c r="AG76" i="15" s="1"/>
  <c r="AI76" i="15" a="1"/>
  <c r="AI76" i="15" s="1"/>
  <c r="AJ69" i="15" a="1"/>
  <c r="AJ69" i="15" s="1"/>
  <c r="AI89" i="15" a="1"/>
  <c r="AI89" i="15" s="1"/>
  <c r="AO62" i="15" a="1"/>
  <c r="AO62" i="15" s="1"/>
  <c r="AA62" i="15" a="1"/>
  <c r="AA62" i="15" s="1"/>
  <c r="AF62" i="15" a="1"/>
  <c r="AF62" i="15" s="1"/>
  <c r="AI62" i="15" a="1"/>
  <c r="AI62" i="15" s="1"/>
  <c r="AN62" i="15" a="1"/>
  <c r="AN62" i="15" s="1"/>
  <c r="AU90" i="15"/>
  <c r="C41" i="14" s="1"/>
  <c r="AL86" i="15" a="1"/>
  <c r="AL86" i="15" s="1"/>
  <c r="AS81" i="15" a="1"/>
  <c r="AS81" i="15" s="1"/>
  <c r="AQ72" i="15" a="1"/>
  <c r="AQ72" i="15" s="1"/>
  <c r="AD72" i="15" a="1"/>
  <c r="AD72" i="15" s="1"/>
  <c r="AI71" i="15" a="1"/>
  <c r="AI71" i="15" s="1"/>
  <c r="AI69" i="15" a="1"/>
  <c r="AI69" i="15" s="1"/>
  <c r="AL66" i="15" a="1"/>
  <c r="AL66" i="15" s="1"/>
  <c r="AA66" i="15" a="1"/>
  <c r="AA66" i="15" s="1"/>
  <c r="AB66" i="15" a="1"/>
  <c r="AB66" i="15" s="1"/>
  <c r="AN66" i="15" a="1"/>
  <c r="AN66" i="15" s="1"/>
  <c r="AC66" i="15" a="1"/>
  <c r="AC66" i="15" s="1"/>
  <c r="AD66" i="15" a="1"/>
  <c r="AD66" i="15" s="1"/>
  <c r="AR66" i="15" a="1"/>
  <c r="AR66" i="15" s="1"/>
  <c r="AE66" i="15" a="1"/>
  <c r="AE66" i="15" s="1"/>
  <c r="AF66" i="15" a="1"/>
  <c r="AF66" i="15" s="1"/>
  <c r="AS66" i="15" a="1"/>
  <c r="AS66" i="15" s="1"/>
  <c r="AG66" i="15" a="1"/>
  <c r="AG66" i="15" s="1"/>
  <c r="AT66" i="15" a="1"/>
  <c r="AT66" i="15" s="1"/>
  <c r="AI66" i="15" a="1"/>
  <c r="AI66" i="15" s="1"/>
  <c r="AU66" i="15"/>
  <c r="C31" i="14" s="1"/>
  <c r="AS91" i="15" a="1"/>
  <c r="AS91" i="15" s="1"/>
  <c r="AJ71" i="15" a="1"/>
  <c r="AJ71" i="15" s="1"/>
  <c r="AU71" i="15"/>
  <c r="E32" i="14" s="1"/>
  <c r="AK71" i="15" a="1"/>
  <c r="AK71" i="15" s="1"/>
  <c r="AO71" i="15" a="1"/>
  <c r="AO71" i="15" s="1"/>
  <c r="AC87" i="15" a="1"/>
  <c r="AC87" i="15" s="1"/>
  <c r="AT81" i="15" a="1"/>
  <c r="AT81" i="15" s="1"/>
  <c r="AI90" i="15" a="1"/>
  <c r="AI90" i="15" s="1"/>
  <c r="AU89" i="15"/>
  <c r="I40" i="14" s="1"/>
  <c r="AF89" i="15" a="1"/>
  <c r="AF89" i="15" s="1"/>
  <c r="AJ89" i="15" a="1"/>
  <c r="AJ89" i="15" s="1"/>
  <c r="AS88" i="15" a="1"/>
  <c r="AS88" i="15" s="1"/>
  <c r="AN87" i="15" a="1"/>
  <c r="AN87" i="15" s="1"/>
  <c r="AH86" i="15" a="1"/>
  <c r="AH86" i="15" s="1"/>
  <c r="AK86" i="15" a="1"/>
  <c r="AK86" i="15" s="1"/>
  <c r="AR85" i="15" a="1"/>
  <c r="AR85" i="15" s="1"/>
  <c r="AA85" i="15" a="1"/>
  <c r="AA85" i="15" s="1"/>
  <c r="AQ85" i="15" a="1"/>
  <c r="AQ85" i="15" s="1"/>
  <c r="AS85" i="15" a="1"/>
  <c r="AS85" i="15" s="1"/>
  <c r="AB85" i="15" a="1"/>
  <c r="AB85" i="15" s="1"/>
  <c r="AK84" i="15" a="1"/>
  <c r="AK84" i="15" s="1"/>
  <c r="AA83" i="15" a="1"/>
  <c r="AA83" i="15" s="1"/>
  <c r="AE83" i="15" a="1"/>
  <c r="AE83" i="15" s="1"/>
  <c r="AI82" i="15" a="1"/>
  <c r="AI82" i="15" s="1"/>
  <c r="AH78" i="15" a="1"/>
  <c r="AH78" i="15" s="1"/>
  <c r="AI77" i="15" a="1"/>
  <c r="AI77" i="15" s="1"/>
  <c r="AF75" i="15" a="1"/>
  <c r="AF75" i="15" s="1"/>
  <c r="AG75" i="15" a="1"/>
  <c r="AG75" i="15" s="1"/>
  <c r="AA75" i="15" a="1"/>
  <c r="AA75" i="15" s="1"/>
  <c r="AU74" i="15"/>
  <c r="C37" i="14" s="1"/>
  <c r="AO74" i="15" a="1"/>
  <c r="AO74" i="15" s="1"/>
  <c r="AR71" i="15" a="1"/>
  <c r="AR71" i="15" s="1"/>
  <c r="AT69" i="15" a="1"/>
  <c r="AT69" i="15" s="1"/>
  <c r="AW67" i="15"/>
  <c r="AP66" i="15" a="1"/>
  <c r="AP66" i="15" s="1"/>
  <c r="AS87" i="15" a="1"/>
  <c r="AS87" i="15" s="1"/>
  <c r="AW85" i="15"/>
  <c r="AC91" i="15" a="1"/>
  <c r="AC91" i="15" s="1"/>
  <c r="AU88" i="15"/>
  <c r="G40" i="14" s="1"/>
  <c r="AB81" i="15" a="1"/>
  <c r="AB81" i="15" s="1"/>
  <c r="AU83" i="15"/>
  <c r="E39" i="14" s="1"/>
  <c r="AM90" i="15" a="1"/>
  <c r="AM90" i="15" s="1"/>
  <c r="AC88" i="15" a="1"/>
  <c r="AC88" i="15" s="1"/>
  <c r="AG86" i="15" a="1"/>
  <c r="AG86" i="15" s="1"/>
  <c r="AP85" i="15" a="1"/>
  <c r="AP85" i="15" s="1"/>
  <c r="AH85" i="15" a="1"/>
  <c r="AH85" i="15" s="1"/>
  <c r="AG82" i="15" a="1"/>
  <c r="AG82" i="15" s="1"/>
  <c r="AJ82" i="15" a="1"/>
  <c r="AJ82" i="15" s="1"/>
  <c r="AW81" i="15"/>
  <c r="AD80" i="15" a="1"/>
  <c r="AD80" i="15" s="1"/>
  <c r="AT79" i="15" a="1"/>
  <c r="AT79" i="15" s="1"/>
  <c r="AH79" i="15" a="1"/>
  <c r="AH79" i="15" s="1"/>
  <c r="AQ79" i="15" a="1"/>
  <c r="AQ79" i="15" s="1"/>
  <c r="AD79" i="15" a="1"/>
  <c r="AD79" i="15" s="1"/>
  <c r="AG78" i="15" a="1"/>
  <c r="AG78" i="15" s="1"/>
  <c r="AS78" i="15" a="1"/>
  <c r="AS78" i="15" s="1"/>
  <c r="AC75" i="15" a="1"/>
  <c r="AC75" i="15" s="1"/>
  <c r="AK74" i="15" a="1"/>
  <c r="AK74" i="15" s="1"/>
  <c r="AQ71" i="15" a="1"/>
  <c r="AQ71" i="15" s="1"/>
  <c r="AL68" i="15" a="1"/>
  <c r="AL68" i="15" s="1"/>
  <c r="AO68" i="15" a="1"/>
  <c r="AO68" i="15" s="1"/>
  <c r="AU67" i="15"/>
  <c r="E31" i="14" s="1"/>
  <c r="AO66" i="15" a="1"/>
  <c r="AO66" i="15" s="1"/>
  <c r="AI85" i="15" a="1"/>
  <c r="AI85" i="15" s="1"/>
  <c r="AA87" i="15" a="1"/>
  <c r="AA87" i="15" s="1"/>
  <c r="AU81" i="15"/>
  <c r="I38" i="14" s="1"/>
  <c r="AI88" i="15" a="1"/>
  <c r="AI88" i="15" s="1"/>
  <c r="AF80" i="15" a="1"/>
  <c r="AF80" i="15" s="1"/>
  <c r="AI91" i="15" a="1"/>
  <c r="AI91" i="15" s="1"/>
  <c r="AR89" i="15" a="1"/>
  <c r="AR89" i="15" s="1"/>
  <c r="AB88" i="15" a="1"/>
  <c r="AB88" i="15" s="1"/>
  <c r="AI86" i="15" a="1"/>
  <c r="AI86" i="15" s="1"/>
  <c r="AC85" i="15" a="1"/>
  <c r="AC85" i="15" s="1"/>
  <c r="AR83" i="15" a="1"/>
  <c r="AR83" i="15" s="1"/>
  <c r="AS83" i="15" a="1"/>
  <c r="AS83" i="15" s="1"/>
  <c r="AF82" i="15" a="1"/>
  <c r="AF82" i="15" s="1"/>
  <c r="AP81" i="15" a="1"/>
  <c r="AP81" i="15" s="1"/>
  <c r="AC80" i="15" a="1"/>
  <c r="AC80" i="15" s="1"/>
  <c r="AC78" i="15" a="1"/>
  <c r="AC78" i="15" s="1"/>
  <c r="AR76" i="15" a="1"/>
  <c r="AR76" i="15" s="1"/>
  <c r="AS76" i="15" a="1"/>
  <c r="AS76" i="15" s="1"/>
  <c r="AC76" i="15" a="1"/>
  <c r="AC76" i="15" s="1"/>
  <c r="AL76" i="15" a="1"/>
  <c r="AL76" i="15" s="1"/>
  <c r="AU76" i="15"/>
  <c r="G37" i="14" s="1"/>
  <c r="AD76" i="15" a="1"/>
  <c r="AD76" i="15" s="1"/>
  <c r="AW76" i="15"/>
  <c r="AE76" i="15" a="1"/>
  <c r="AE76" i="15" s="1"/>
  <c r="AN75" i="15" a="1"/>
  <c r="AN75" i="15" s="1"/>
  <c r="AA74" i="15" a="1"/>
  <c r="AA74" i="15" s="1"/>
  <c r="AJ67" i="15" a="1"/>
  <c r="AJ67" i="15" s="1"/>
  <c r="AB87" i="15" a="1"/>
  <c r="AB87" i="15" s="1"/>
  <c r="AQ81" i="15" a="1"/>
  <c r="AQ81" i="15" s="1"/>
  <c r="AO91" i="15" a="1"/>
  <c r="AO91" i="15" s="1"/>
  <c r="AW91" i="15"/>
  <c r="AK90" i="15" a="1"/>
  <c r="AK90" i="15" s="1"/>
  <c r="AO87" i="15" a="1"/>
  <c r="AO87" i="15" s="1"/>
  <c r="AE86" i="15" a="1"/>
  <c r="AE86" i="15" s="1"/>
  <c r="AN85" i="15" a="1"/>
  <c r="AN85" i="15" s="1"/>
  <c r="AH82" i="15" a="1"/>
  <c r="AH82" i="15" s="1"/>
  <c r="AA77" i="15" a="1"/>
  <c r="AA77" i="15" s="1"/>
  <c r="AE77" i="15" a="1"/>
  <c r="AE77" i="15" s="1"/>
  <c r="AT76" i="15" a="1"/>
  <c r="AT76" i="15" s="1"/>
  <c r="AB76" i="15" a="1"/>
  <c r="AB76" i="15" s="1"/>
  <c r="AR75" i="15" a="1"/>
  <c r="AR75" i="15" s="1"/>
  <c r="AE71" i="15" a="1"/>
  <c r="AE71" i="15" s="1"/>
  <c r="AK70" i="15" a="1"/>
  <c r="AK70" i="15" s="1"/>
  <c r="AM70" i="15" a="1"/>
  <c r="AM70" i="15" s="1"/>
  <c r="AE70" i="15" a="1"/>
  <c r="AE70" i="15" s="1"/>
  <c r="AM68" i="15" a="1"/>
  <c r="AM68" i="15" s="1"/>
  <c r="AK67" i="15" a="1"/>
  <c r="AK67" i="15" s="1"/>
  <c r="AM66" i="15" a="1"/>
  <c r="AM66" i="15" s="1"/>
  <c r="AC81" i="15" a="1"/>
  <c r="AC81" i="15" s="1"/>
  <c r="AO86" i="15" a="1"/>
  <c r="AO86" i="15" s="1"/>
  <c r="AO88" i="15" a="1"/>
  <c r="AO88" i="15" s="1"/>
  <c r="AM91" i="15" a="1"/>
  <c r="AM91" i="15" s="1"/>
  <c r="AD89" i="15" a="1"/>
  <c r="AD89" i="15" s="1"/>
  <c r="AA88" i="15" a="1"/>
  <c r="AA88" i="15" s="1"/>
  <c r="AK87" i="15" a="1"/>
  <c r="AK87" i="15" s="1"/>
  <c r="AW86" i="15"/>
  <c r="AJ90" i="15" a="1"/>
  <c r="AJ90" i="15" s="1"/>
  <c r="AF85" i="15" a="1"/>
  <c r="AF85" i="15" s="1"/>
  <c r="AJ84" i="15" a="1"/>
  <c r="AJ84" i="15" s="1"/>
  <c r="AB83" i="15" a="1"/>
  <c r="AB83" i="15" s="1"/>
  <c r="AT83" i="15" a="1"/>
  <c r="AT83" i="15" s="1"/>
  <c r="AD83" i="15" a="1"/>
  <c r="AD83" i="15" s="1"/>
  <c r="AW83" i="15"/>
  <c r="AN83" i="15" a="1"/>
  <c r="AN83" i="15" s="1"/>
  <c r="AF83" i="15" a="1"/>
  <c r="AF83" i="15" s="1"/>
  <c r="AE82" i="15" a="1"/>
  <c r="AE82" i="15" s="1"/>
  <c r="AL81" i="15" a="1"/>
  <c r="AL81" i="15" s="1"/>
  <c r="AN81" i="15" a="1"/>
  <c r="AN81" i="15" s="1"/>
  <c r="AA80" i="15" a="1"/>
  <c r="AA80" i="15" s="1"/>
  <c r="AB80" i="15" a="1"/>
  <c r="AB80" i="15" s="1"/>
  <c r="AU80" i="15"/>
  <c r="G38" i="14" s="1"/>
  <c r="AW80" i="15"/>
  <c r="AE80" i="15" a="1"/>
  <c r="AE80" i="15" s="1"/>
  <c r="AG80" i="15" a="1"/>
  <c r="AG80" i="15" s="1"/>
  <c r="AR79" i="15" a="1"/>
  <c r="AR79" i="15" s="1"/>
  <c r="AT78" i="15" a="1"/>
  <c r="AT78" i="15" s="1"/>
  <c r="AE78" i="15" a="1"/>
  <c r="AE78" i="15" s="1"/>
  <c r="AT77" i="15" a="1"/>
  <c r="AT77" i="15" s="1"/>
  <c r="AQ76" i="15" a="1"/>
  <c r="AQ76" i="15" s="1"/>
  <c r="AM69" i="15" a="1"/>
  <c r="AM69" i="15" s="1"/>
  <c r="AE69" i="15" a="1"/>
  <c r="AE69" i="15" s="1"/>
  <c r="AF69" i="15" a="1"/>
  <c r="AF69" i="15" s="1"/>
  <c r="AS69" i="15" a="1"/>
  <c r="AS69" i="15" s="1"/>
  <c r="AC83" i="15" a="1"/>
  <c r="AC83" i="15" s="1"/>
  <c r="AH90" i="15" a="1"/>
  <c r="AH90" i="15" s="1"/>
  <c r="AK91" i="15" a="1"/>
  <c r="AK91" i="15" s="1"/>
  <c r="AF90" i="15" a="1"/>
  <c r="AF90" i="15" s="1"/>
  <c r="AE89" i="15" a="1"/>
  <c r="AE89" i="15" s="1"/>
  <c r="AM87" i="15" a="1"/>
  <c r="AM87" i="15" s="1"/>
  <c r="AS86" i="15" a="1"/>
  <c r="AS86" i="15" s="1"/>
  <c r="AW84" i="15"/>
  <c r="AD84" i="15" a="1"/>
  <c r="AD84" i="15" s="1"/>
  <c r="AP83" i="15" a="1"/>
  <c r="AP83" i="15" s="1"/>
  <c r="AM81" i="15" a="1"/>
  <c r="AM81" i="15" s="1"/>
  <c r="AP80" i="15" a="1"/>
  <c r="AP80" i="15" s="1"/>
  <c r="AW78" i="15"/>
  <c r="AF78" i="15" a="1"/>
  <c r="AF78" i="15" s="1"/>
  <c r="AC77" i="15" a="1"/>
  <c r="AC77" i="15" s="1"/>
  <c r="AP77" i="15" a="1"/>
  <c r="AP77" i="15" s="1"/>
  <c r="AH77" i="15" a="1"/>
  <c r="AH77" i="15" s="1"/>
  <c r="AQ77" i="15" a="1"/>
  <c r="AQ77" i="15" s="1"/>
  <c r="AJ74" i="15" a="1"/>
  <c r="AJ74" i="15" s="1"/>
  <c r="AD70" i="15" a="1"/>
  <c r="AD70" i="15" s="1"/>
  <c r="AK68" i="15" a="1"/>
  <c r="AK68" i="15" s="1"/>
  <c r="AK66" i="15" a="1"/>
  <c r="AK66" i="15" s="1"/>
  <c r="AA91" i="15" a="1"/>
  <c r="AA91" i="15" s="1"/>
  <c r="AM86" i="15" a="1"/>
  <c r="AM86" i="15" s="1"/>
  <c r="AQ87" i="15" a="1"/>
  <c r="AQ87" i="15" s="1"/>
  <c r="AE81" i="15" a="1"/>
  <c r="AE81" i="15" s="1"/>
  <c r="AP87" i="15" a="1"/>
  <c r="AP87" i="15" s="1"/>
  <c r="AW90" i="15"/>
  <c r="AU87" i="15"/>
  <c r="E40" i="14" s="1"/>
  <c r="AW87" i="15"/>
  <c r="AF87" i="15" a="1"/>
  <c r="AF87" i="15" s="1"/>
  <c r="AR87" i="15" a="1"/>
  <c r="AR87" i="15" s="1"/>
  <c r="AJ91" i="15" a="1"/>
  <c r="AJ91" i="15" s="1"/>
  <c r="AO89" i="15" a="1"/>
  <c r="AO89" i="15" s="1"/>
  <c r="AH87" i="15" a="1"/>
  <c r="AH87" i="15" s="1"/>
  <c r="AL87" i="15" a="1"/>
  <c r="AL87" i="15" s="1"/>
  <c r="AO85" i="15" a="1"/>
  <c r="AO85" i="15" s="1"/>
  <c r="AU84" i="15"/>
  <c r="G39" i="14" s="1"/>
  <c r="AC84" i="15" a="1"/>
  <c r="AC84" i="15" s="1"/>
  <c r="AH84" i="15" a="1"/>
  <c r="AH84" i="15" s="1"/>
  <c r="AO83" i="15" a="1"/>
  <c r="AO83" i="15" s="1"/>
  <c r="AU82" i="15"/>
  <c r="C39" i="14" s="1"/>
  <c r="AR80" i="15" a="1"/>
  <c r="AR80" i="15" s="1"/>
  <c r="AS79" i="15" a="1"/>
  <c r="AS79" i="15" s="1"/>
  <c r="AQ75" i="15" a="1"/>
  <c r="AQ75" i="15" s="1"/>
  <c r="AJ70" i="15" a="1"/>
  <c r="AJ70" i="15" s="1"/>
  <c r="AJ68" i="15" a="1"/>
  <c r="AJ68" i="15" s="1"/>
  <c r="AL65" i="15" a="1"/>
  <c r="AL65" i="15" s="1"/>
  <c r="AA65" i="15" a="1"/>
  <c r="AA65" i="15" s="1"/>
  <c r="AM65" i="15" a="1"/>
  <c r="AM65" i="15" s="1"/>
  <c r="AB65" i="15" a="1"/>
  <c r="AB65" i="15" s="1"/>
  <c r="AN65" i="15" a="1"/>
  <c r="AN65" i="15" s="1"/>
  <c r="AC65" i="15" a="1"/>
  <c r="AC65" i="15" s="1"/>
  <c r="AD65" i="15" a="1"/>
  <c r="AD65" i="15" s="1"/>
  <c r="AR65" i="15" a="1"/>
  <c r="AR65" i="15" s="1"/>
  <c r="AF65" i="15" a="1"/>
  <c r="AF65" i="15" s="1"/>
  <c r="AS65" i="15" a="1"/>
  <c r="AS65" i="15" s="1"/>
  <c r="AT65" i="15" a="1"/>
  <c r="AT65" i="15" s="1"/>
  <c r="AI65" i="15" a="1"/>
  <c r="AI65" i="15" s="1"/>
  <c r="AU65" i="15"/>
  <c r="I30" i="14" s="1"/>
  <c r="AJ65" i="15" a="1"/>
  <c r="AJ65" i="15" s="1"/>
  <c r="AW65" i="15"/>
  <c r="AQ62" i="15" a="1"/>
  <c r="AQ62" i="15" s="1"/>
  <c r="AN89" i="15" a="1"/>
  <c r="AN89" i="15" s="1"/>
  <c r="AE85" i="15" a="1"/>
  <c r="AE85" i="15" s="1"/>
  <c r="AE88" i="15" a="1"/>
  <c r="AE88" i="15" s="1"/>
  <c r="AO90" i="15" a="1"/>
  <c r="AO90" i="15" s="1"/>
  <c r="AQ91" i="15" a="1"/>
  <c r="AQ91" i="15" s="1"/>
  <c r="AS89" i="15" a="1"/>
  <c r="AS89" i="15" s="1"/>
  <c r="AT86" i="15" a="1"/>
  <c r="AT86" i="15" s="1"/>
  <c r="AL83" i="15" a="1"/>
  <c r="AL83" i="15" s="1"/>
  <c r="AT82" i="15" a="1"/>
  <c r="AT82" i="15" s="1"/>
  <c r="AQ80" i="15" a="1"/>
  <c r="AQ80" i="15" s="1"/>
  <c r="AN80" i="15" a="1"/>
  <c r="AN80" i="15" s="1"/>
  <c r="AP79" i="15" a="1"/>
  <c r="AP79" i="15" s="1"/>
  <c r="AU78" i="15"/>
  <c r="C38" i="14" s="1"/>
  <c r="AA78" i="15" a="1"/>
  <c r="AA78" i="15" s="1"/>
  <c r="AR74" i="15" a="1"/>
  <c r="AR74" i="15" s="1"/>
  <c r="AF71" i="15" a="1"/>
  <c r="AF71" i="15" s="1"/>
  <c r="AQ69" i="15" a="1"/>
  <c r="AQ69" i="15" s="1"/>
  <c r="AL69" i="15" a="1"/>
  <c r="AL69" i="15" s="1"/>
  <c r="AN91" i="15" a="1"/>
  <c r="AN91" i="15" s="1"/>
  <c r="AN82" i="15" a="1"/>
  <c r="AN82" i="15" s="1"/>
  <c r="AH89" i="15" a="1"/>
  <c r="AH89" i="15" s="1"/>
  <c r="AD88" i="15" a="1"/>
  <c r="AD88" i="15" s="1"/>
  <c r="AG90" i="15" a="1"/>
  <c r="AG90" i="15" s="1"/>
  <c r="AC89" i="15" a="1"/>
  <c r="AC89" i="15" s="1"/>
  <c r="AG88" i="15" a="1"/>
  <c r="AG88" i="15" s="1"/>
  <c r="AR88" i="15" a="1"/>
  <c r="AR88" i="15" s="1"/>
  <c r="AP90" i="15" a="1"/>
  <c r="AP90" i="15" s="1"/>
  <c r="AK88" i="15" a="1"/>
  <c r="AK88" i="15" s="1"/>
  <c r="AP88" i="15" a="1"/>
  <c r="AP88" i="15" s="1"/>
  <c r="AT84" i="15" a="1"/>
  <c r="AT84" i="15" s="1"/>
  <c r="AM83" i="15" a="1"/>
  <c r="AM83" i="15" s="1"/>
  <c r="AS82" i="15" a="1"/>
  <c r="AS82" i="15" s="1"/>
  <c r="AQ82" i="15" a="1"/>
  <c r="AQ82" i="15" s="1"/>
  <c r="AR82" i="15" a="1"/>
  <c r="AR82" i="15" s="1"/>
  <c r="AA82" i="15" a="1"/>
  <c r="AA82" i="15" s="1"/>
  <c r="AB82" i="15" a="1"/>
  <c r="AB82" i="15" s="1"/>
  <c r="AW82" i="15"/>
  <c r="AD82" i="15" a="1"/>
  <c r="AD82" i="15" s="1"/>
  <c r="AF81" i="15" a="1"/>
  <c r="AF81" i="15" s="1"/>
  <c r="AO80" i="15" a="1"/>
  <c r="AO80" i="15" s="1"/>
  <c r="AM80" i="15" a="1"/>
  <c r="AM80" i="15" s="1"/>
  <c r="AO79" i="15" a="1"/>
  <c r="AO79" i="15" s="1"/>
  <c r="AM79" i="15" a="1"/>
  <c r="AM79" i="15" s="1"/>
  <c r="AW75" i="15"/>
  <c r="AO75" i="15" a="1"/>
  <c r="AO75" i="15" s="1"/>
  <c r="AQ74" i="15" a="1"/>
  <c r="AQ74" i="15" s="1"/>
  <c r="AH72" i="15" a="1"/>
  <c r="AH72" i="15" s="1"/>
  <c r="AP67" i="15" a="1"/>
  <c r="AP67" i="15" s="1"/>
  <c r="AE90" i="15" a="1"/>
  <c r="AE90" i="15" s="1"/>
  <c r="AQ89" i="15" a="1"/>
  <c r="AQ89" i="15" s="1"/>
  <c r="AA89" i="15" a="1"/>
  <c r="AA89" i="15" s="1"/>
  <c r="AT89" i="15" a="1"/>
  <c r="AT89" i="15" s="1"/>
  <c r="AL89" i="15" a="1"/>
  <c r="AL89" i="15" s="1"/>
  <c r="AE87" i="15" a="1"/>
  <c r="AE87" i="15" s="1"/>
  <c r="AI87" i="15" a="1"/>
  <c r="AI87" i="15" s="1"/>
  <c r="AL85" i="15" a="1"/>
  <c r="AL85" i="15" s="1"/>
  <c r="AE84" i="15" a="1"/>
  <c r="AE84" i="15" s="1"/>
  <c r="AS84" i="15" a="1"/>
  <c r="AS84" i="15" s="1"/>
  <c r="AL80" i="15" a="1"/>
  <c r="AL80" i="15" s="1"/>
  <c r="AP78" i="15" a="1"/>
  <c r="AP78" i="15" s="1"/>
  <c r="AO78" i="15" a="1"/>
  <c r="AO78" i="15" s="1"/>
  <c r="AH74" i="15" a="1"/>
  <c r="AH74" i="15" s="1"/>
  <c r="AF72" i="15" a="1"/>
  <c r="AF72" i="15" s="1"/>
  <c r="AG72" i="15" a="1"/>
  <c r="AG72" i="15" s="1"/>
  <c r="AA72" i="15" a="1"/>
  <c r="AA72" i="15" s="1"/>
  <c r="AL72" i="15" a="1"/>
  <c r="AL72" i="15" s="1"/>
  <c r="AB72" i="15" a="1"/>
  <c r="AB72" i="15" s="1"/>
  <c r="AM72" i="15" a="1"/>
  <c r="AM72" i="15" s="1"/>
  <c r="AA67" i="15" a="1"/>
  <c r="AA67" i="15" s="1"/>
  <c r="AM67" i="15" a="1"/>
  <c r="AM67" i="15" s="1"/>
  <c r="AO67" i="15" a="1"/>
  <c r="AO67" i="15" s="1"/>
  <c r="AB90" i="15" a="1"/>
  <c r="AB90" i="15" s="1"/>
  <c r="AP91" i="15" a="1"/>
  <c r="AP91" i="15" s="1"/>
  <c r="AA90" i="15" a="1"/>
  <c r="AA90" i="15" s="1"/>
  <c r="AN86" i="15" a="1"/>
  <c r="AN86" i="15" s="1"/>
  <c r="AA86" i="15" a="1"/>
  <c r="AA86" i="15" s="1"/>
  <c r="AB86" i="15" a="1"/>
  <c r="AB86" i="15" s="1"/>
  <c r="AC86" i="15" a="1"/>
  <c r="AC86" i="15" s="1"/>
  <c r="AU86" i="15"/>
  <c r="C40" i="14" s="1"/>
  <c r="AF86" i="15" a="1"/>
  <c r="AF86" i="15" s="1"/>
  <c r="AR84" i="15" a="1"/>
  <c r="AR84" i="15" s="1"/>
  <c r="AQ84" i="15" a="1"/>
  <c r="AQ84" i="15" s="1"/>
  <c r="AK83" i="15" a="1"/>
  <c r="AK83" i="15" s="1"/>
  <c r="AH81" i="15" a="1"/>
  <c r="AH81" i="15" s="1"/>
  <c r="AN79" i="15" a="1"/>
  <c r="AN79" i="15" s="1"/>
  <c r="AK79" i="15" a="1"/>
  <c r="AK79" i="15" s="1"/>
  <c r="AN78" i="15" a="1"/>
  <c r="AN78" i="15" s="1"/>
  <c r="AM76" i="15" a="1"/>
  <c r="AM76" i="15" s="1"/>
  <c r="AU75" i="15"/>
  <c r="E37" i="14" s="1"/>
  <c r="AG74" i="15" a="1"/>
  <c r="AG74" i="15" s="1"/>
  <c r="AI74" i="15" a="1"/>
  <c r="AI74" i="15" s="1"/>
  <c r="AC72" i="15" a="1"/>
  <c r="AC72" i="15" s="1"/>
  <c r="AK63" i="15" a="1"/>
  <c r="AK63" i="15" s="1"/>
  <c r="AN63" i="15" a="1"/>
  <c r="AN63" i="15" s="1"/>
  <c r="AF63" i="15" a="1"/>
  <c r="AF63" i="15" s="1"/>
  <c r="AB75" i="15" a="1"/>
  <c r="AB75" i="15" s="1"/>
  <c r="AD71" i="15" a="1"/>
  <c r="AD71" i="15" s="1"/>
  <c r="AT67" i="15" a="1"/>
  <c r="AT67" i="15" s="1"/>
  <c r="AG67" i="15" a="1"/>
  <c r="AG67" i="15" s="1"/>
  <c r="AP65" i="15" a="1"/>
  <c r="AP65" i="15" s="1"/>
  <c r="AJ63" i="15" a="1"/>
  <c r="AJ63" i="15" s="1"/>
  <c r="AF74" i="15" a="1"/>
  <c r="AF74" i="15" s="1"/>
  <c r="AJ73" i="15" a="1"/>
  <c r="AJ73" i="15" s="1"/>
  <c r="AR70" i="15" a="1"/>
  <c r="AR70" i="15" s="1"/>
  <c r="AS68" i="15" a="1"/>
  <c r="AS68" i="15" s="1"/>
  <c r="AF68" i="15" a="1"/>
  <c r="AF68" i="15" s="1"/>
  <c r="AW64" i="15"/>
  <c r="AJ64" i="15" a="1"/>
  <c r="AJ64" i="15" s="1"/>
  <c r="AP64" i="15" a="1"/>
  <c r="AP64" i="15" s="1"/>
  <c r="AE63" i="15" a="1"/>
  <c r="AE63" i="15" s="1"/>
  <c r="AA81" i="15" a="1"/>
  <c r="AA81" i="15" s="1"/>
  <c r="AK78" i="15" a="1"/>
  <c r="AK78" i="15" s="1"/>
  <c r="AT75" i="15" a="1"/>
  <c r="AT75" i="15" s="1"/>
  <c r="AT73" i="15" a="1"/>
  <c r="AT73" i="15" s="1"/>
  <c r="AP73" i="15" a="1"/>
  <c r="AP73" i="15" s="1"/>
  <c r="AN71" i="15" a="1"/>
  <c r="AN71" i="15" s="1"/>
  <c r="AC71" i="15" a="1"/>
  <c r="AC71" i="15" s="1"/>
  <c r="AH71" i="15" a="1"/>
  <c r="AH71" i="15" s="1"/>
  <c r="AQ70" i="15" a="1"/>
  <c r="AQ70" i="15" s="1"/>
  <c r="AR69" i="15" a="1"/>
  <c r="AR69" i="15" s="1"/>
  <c r="AD69" i="15" a="1"/>
  <c r="AD69" i="15" s="1"/>
  <c r="AE68" i="15" a="1"/>
  <c r="AE68" i="15" s="1"/>
  <c r="AS67" i="15" a="1"/>
  <c r="AS67" i="15" s="1"/>
  <c r="AF67" i="15" a="1"/>
  <c r="AF67" i="15" s="1"/>
  <c r="AU64" i="15"/>
  <c r="G30" i="14" s="1"/>
  <c r="AI64" i="15" a="1"/>
  <c r="AI64" i="15" s="1"/>
  <c r="AW63" i="15"/>
  <c r="AD63" i="15" a="1"/>
  <c r="AD63" i="15" s="1"/>
  <c r="AH63" i="15" a="1"/>
  <c r="AH63" i="15" s="1"/>
  <c r="AB78" i="15" a="1"/>
  <c r="AB78" i="15" s="1"/>
  <c r="AU85" i="15"/>
  <c r="I39" i="14" s="1"/>
  <c r="AI84" i="15" a="1"/>
  <c r="AI84" i="15" s="1"/>
  <c r="AJ81" i="15" a="1"/>
  <c r="AJ81" i="15" s="1"/>
  <c r="AW79" i="15"/>
  <c r="AE74" i="15" a="1"/>
  <c r="AE74" i="15" s="1"/>
  <c r="AW72" i="15"/>
  <c r="AC70" i="15" a="1"/>
  <c r="AC70" i="15" s="1"/>
  <c r="AH70" i="15" a="1"/>
  <c r="AH70" i="15" s="1"/>
  <c r="AR68" i="15" a="1"/>
  <c r="AR68" i="15" s="1"/>
  <c r="AD68" i="15" a="1"/>
  <c r="AD68" i="15" s="1"/>
  <c r="AE67" i="15" a="1"/>
  <c r="AE67" i="15" s="1"/>
  <c r="AT64" i="15" a="1"/>
  <c r="AT64" i="15" s="1"/>
  <c r="AU63" i="15"/>
  <c r="E30" i="14" s="1"/>
  <c r="AS75" i="15" a="1"/>
  <c r="AS75" i="15" s="1"/>
  <c r="AI75" i="15" a="1"/>
  <c r="AI75" i="15" s="1"/>
  <c r="AN74" i="15" a="1"/>
  <c r="AN74" i="15" s="1"/>
  <c r="AD74" i="15" a="1"/>
  <c r="AD74" i="15" s="1"/>
  <c r="AS73" i="15" a="1"/>
  <c r="AS73" i="15" s="1"/>
  <c r="AM71" i="15" a="1"/>
  <c r="AM71" i="15" s="1"/>
  <c r="AB71" i="15" a="1"/>
  <c r="AB71" i="15" s="1"/>
  <c r="AO69" i="15" a="1"/>
  <c r="AO69" i="15" s="1"/>
  <c r="AC69" i="15" a="1"/>
  <c r="AC69" i="15" s="1"/>
  <c r="AH69" i="15" a="1"/>
  <c r="AH69" i="15" s="1"/>
  <c r="AQ68" i="15" a="1"/>
  <c r="AQ68" i="15" s="1"/>
  <c r="AR67" i="15" a="1"/>
  <c r="AR67" i="15" s="1"/>
  <c r="AD67" i="15" a="1"/>
  <c r="AD67" i="15" s="1"/>
  <c r="AT63" i="15" a="1"/>
  <c r="AT63" i="15" s="1"/>
  <c r="AJ62" i="15" a="1"/>
  <c r="AJ62" i="15" s="1"/>
  <c r="AR81" i="15" a="1"/>
  <c r="AR81" i="15" s="1"/>
  <c r="AU79" i="15"/>
  <c r="E38" i="14" s="1"/>
  <c r="AC79" i="15" a="1"/>
  <c r="AC79" i="15" s="1"/>
  <c r="AF77" i="15" a="1"/>
  <c r="AF77" i="15" s="1"/>
  <c r="AF73" i="15" a="1"/>
  <c r="AF73" i="15" s="1"/>
  <c r="AU72" i="15"/>
  <c r="G32" i="14" s="1"/>
  <c r="AJ72" i="15" a="1"/>
  <c r="AJ72" i="15" s="1"/>
  <c r="AL71" i="15" a="1"/>
  <c r="AL71" i="15" s="1"/>
  <c r="AA71" i="15" a="1"/>
  <c r="AA71" i="15" s="1"/>
  <c r="AN70" i="15" a="1"/>
  <c r="AN70" i="15" s="1"/>
  <c r="AB70" i="15" a="1"/>
  <c r="AB70" i="15" s="1"/>
  <c r="AC68" i="15" a="1"/>
  <c r="AC68" i="15" s="1"/>
  <c r="AH68" i="15" a="1"/>
  <c r="AH68" i="15" s="1"/>
  <c r="AQ67" i="15" a="1"/>
  <c r="AQ67" i="15" s="1"/>
  <c r="AS64" i="15" a="1"/>
  <c r="AS64" i="15" s="1"/>
  <c r="AF64" i="15" a="1"/>
  <c r="AF64" i="15" s="1"/>
  <c r="AA63" i="15" a="1"/>
  <c r="AA63" i="15" s="1"/>
  <c r="AG63" i="15" a="1"/>
  <c r="AG63" i="15" s="1"/>
  <c r="AR63" i="15" a="1"/>
  <c r="AR63" i="15" s="1"/>
  <c r="AC63" i="15" a="1"/>
  <c r="AC63" i="15" s="1"/>
  <c r="AS63" i="15" a="1"/>
  <c r="AS63" i="15" s="1"/>
  <c r="AR78" i="15" a="1"/>
  <c r="AR78" i="15" s="1"/>
  <c r="AM74" i="15" a="1"/>
  <c r="AM74" i="15" s="1"/>
  <c r="AC74" i="15" a="1"/>
  <c r="AC74" i="15" s="1"/>
  <c r="AR73" i="15" a="1"/>
  <c r="AR73" i="15" s="1"/>
  <c r="AT72" i="15" a="1"/>
  <c r="AT72" i="15" s="1"/>
  <c r="AI72" i="15" a="1"/>
  <c r="AI72" i="15" s="1"/>
  <c r="AP72" i="15" a="1"/>
  <c r="AP72" i="15" s="1"/>
  <c r="AA70" i="15" a="1"/>
  <c r="AA70" i="15" s="1"/>
  <c r="AN69" i="15" a="1"/>
  <c r="AN69" i="15" s="1"/>
  <c r="AB69" i="15" a="1"/>
  <c r="AB69" i="15" s="1"/>
  <c r="AC67" i="15" a="1"/>
  <c r="AC67" i="15" s="1"/>
  <c r="AH67" i="15" a="1"/>
  <c r="AH67" i="15" s="1"/>
  <c r="AE64" i="15" a="1"/>
  <c r="AE64" i="15" s="1"/>
  <c r="AH62" i="15" a="1"/>
  <c r="AH62" i="15" s="1"/>
  <c r="AB79" i="15" a="1"/>
  <c r="AB79" i="15" s="1"/>
  <c r="AQ78" i="15" a="1"/>
  <c r="AQ78" i="15" s="1"/>
  <c r="AW74" i="15"/>
  <c r="AL74" i="15" a="1"/>
  <c r="AL74" i="15" s="1"/>
  <c r="AE73" i="15" a="1"/>
  <c r="AE73" i="15" s="1"/>
  <c r="AW71" i="15"/>
  <c r="AL70" i="15" a="1"/>
  <c r="AL70" i="15" s="1"/>
  <c r="AA69" i="15" a="1"/>
  <c r="AA69" i="15" s="1"/>
  <c r="AN68" i="15" a="1"/>
  <c r="AN68" i="15" s="1"/>
  <c r="AH66" i="15" a="1"/>
  <c r="AH66" i="15" s="1"/>
  <c r="AR64" i="15" a="1"/>
  <c r="AR64" i="15" s="1"/>
  <c r="AD64" i="15" a="1"/>
  <c r="AD64" i="15" s="1"/>
  <c r="AQ63" i="15" a="1"/>
  <c r="AQ63" i="15" s="1"/>
  <c r="AF84" i="15" a="1"/>
  <c r="AF84" i="15" s="1"/>
  <c r="AA79" i="15" a="1"/>
  <c r="AA79" i="15" s="1"/>
  <c r="AK76" i="15" a="1"/>
  <c r="AK76" i="15" s="1"/>
  <c r="AB74" i="15" a="1"/>
  <c r="AB74" i="15" s="1"/>
  <c r="AO73" i="15" a="1"/>
  <c r="AO73" i="15" s="1"/>
  <c r="AD73" i="15" a="1"/>
  <c r="AD73" i="15" s="1"/>
  <c r="AS72" i="15" a="1"/>
  <c r="AS72" i="15" s="1"/>
  <c r="AN67" i="15" a="1"/>
  <c r="AN67" i="15" s="1"/>
  <c r="AB67" i="15" a="1"/>
  <c r="AB67" i="15" s="1"/>
  <c r="AH65" i="15" a="1"/>
  <c r="AH65" i="15" s="1"/>
  <c r="AH64" i="15" a="1"/>
  <c r="AH64" i="15" s="1"/>
  <c r="AB63" i="15" a="1"/>
  <c r="AB63" i="15" s="1"/>
  <c r="AG62" i="15" a="1"/>
  <c r="AG62" i="15" s="1"/>
  <c r="AN84" i="15" a="1"/>
  <c r="AN84" i="15" s="1"/>
  <c r="AT74" i="15" a="1"/>
  <c r="AT74" i="15" s="1"/>
  <c r="AC73" i="15" a="1"/>
  <c r="AC73" i="15" s="1"/>
  <c r="AH73" i="15" a="1"/>
  <c r="AH73" i="15" s="1"/>
  <c r="AR72" i="15" a="1"/>
  <c r="AR72" i="15" s="1"/>
  <c r="AT71" i="15" a="1"/>
  <c r="AT71" i="15" s="1"/>
  <c r="AP71" i="15" a="1"/>
  <c r="AP71" i="15" s="1"/>
  <c r="AL67" i="15" a="1"/>
  <c r="AL67" i="15" s="1"/>
  <c r="AM63" i="15" a="1"/>
  <c r="AM63" i="15" s="1"/>
  <c r="AP63" i="15" a="1"/>
  <c r="AP63" i="15" s="1"/>
  <c r="AU77" i="15"/>
  <c r="I37" i="14" s="1"/>
  <c r="AE75" i="15" a="1"/>
  <c r="AE75" i="15" s="1"/>
  <c r="AG71" i="15" a="1"/>
  <c r="AG71" i="15" s="1"/>
  <c r="AW70" i="15"/>
  <c r="AP70" i="15" a="1"/>
  <c r="AP70" i="15" s="1"/>
  <c r="AN64" i="15" a="1"/>
  <c r="AN64" i="15" s="1"/>
  <c r="AB64" i="15" a="1"/>
  <c r="AB64" i="15" s="1"/>
  <c r="AL63" i="15" a="1"/>
  <c r="AL63" i="15" s="1"/>
  <c r="AO63" i="15" a="1"/>
  <c r="AO63" i="15" s="1"/>
  <c r="AW62" i="15"/>
  <c r="AD75" i="15" a="1"/>
  <c r="AD75" i="15" s="1"/>
  <c r="AB73" i="15" a="1"/>
  <c r="AB73" i="15" s="1"/>
  <c r="AO72" i="15" a="1"/>
  <c r="AO72" i="15" s="1"/>
  <c r="AS71" i="15" a="1"/>
  <c r="AS71" i="15" s="1"/>
  <c r="AW69" i="15"/>
  <c r="AP69" i="15" a="1"/>
  <c r="AP69" i="15" s="1"/>
  <c r="AA64" i="15" a="1"/>
  <c r="AA64" i="15" s="1"/>
  <c r="AU62" i="15"/>
  <c r="C30" i="14" s="1"/>
  <c r="AS74" i="15" a="1"/>
  <c r="AS74" i="15" s="1"/>
  <c r="AM73" i="15" a="1"/>
  <c r="AM73" i="15" s="1"/>
  <c r="AL73" i="15" a="1"/>
  <c r="AL73" i="15" s="1"/>
  <c r="AT70" i="15" a="1"/>
  <c r="AT70" i="15" s="1"/>
  <c r="AU69" i="15"/>
  <c r="I31" i="14" s="1"/>
  <c r="AW68" i="15"/>
  <c r="AP68" i="15" a="1"/>
  <c r="AP68" i="15" s="1"/>
  <c r="AL64" i="15" a="1"/>
  <c r="AL64" i="15" s="1"/>
  <c r="AB62" i="15" a="1"/>
  <c r="AB62" i="15" s="1"/>
  <c r="AM62" i="15" a="1"/>
  <c r="AM62" i="15" s="1"/>
  <c r="AE62" i="15" a="1"/>
  <c r="AE62" i="15" s="1"/>
  <c r="AT62" i="15" a="1"/>
  <c r="AT62" i="15" s="1"/>
  <c r="AL62" i="15" a="1"/>
  <c r="AL62" i="15" s="1"/>
  <c r="AD62" i="15" a="1"/>
  <c r="AD62" i="15" s="1"/>
  <c r="AS62" i="15" a="1"/>
  <c r="AS62" i="15" s="1"/>
  <c r="AK62" i="15" a="1"/>
  <c r="AK62" i="15" s="1"/>
  <c r="AC62" i="15" a="1"/>
  <c r="AC62" i="15" s="1"/>
  <c r="AR62" i="15" a="1"/>
  <c r="AR62" i="15" s="1"/>
  <c r="AQ61" i="15" a="1"/>
  <c r="AQ61" i="15" s="1"/>
  <c r="AH61" i="15" a="1"/>
  <c r="AH61" i="15" s="1"/>
  <c r="AM58" i="15" a="1"/>
  <c r="AM58" i="15" s="1"/>
  <c r="AQ57" i="15" a="1"/>
  <c r="AQ57" i="15" s="1"/>
  <c r="AU57" i="15"/>
  <c r="I28" i="14" s="1"/>
  <c r="AH56" i="15" a="1"/>
  <c r="AH56" i="15" s="1"/>
  <c r="AK56" i="15" a="1"/>
  <c r="AK56" i="15" s="1"/>
  <c r="AP55" i="15" a="1"/>
  <c r="AP55" i="15" s="1"/>
  <c r="AA53" i="15" a="1"/>
  <c r="AA53" i="15" s="1"/>
  <c r="AS52" i="15" a="1"/>
  <c r="AS52" i="15" s="1"/>
  <c r="AC52" i="15" a="1"/>
  <c r="AC52" i="15" s="1"/>
  <c r="AD51" i="15" a="1"/>
  <c r="AD51" i="15" s="1"/>
  <c r="AE50" i="15" a="1"/>
  <c r="AE50" i="15" s="1"/>
  <c r="AH49" i="15" a="1"/>
  <c r="AH49" i="15" s="1"/>
  <c r="AD44" i="15" a="1"/>
  <c r="AD44" i="15" s="1"/>
  <c r="AQ43" i="15" a="1"/>
  <c r="AQ43" i="15" s="1"/>
  <c r="AJ41" i="15" a="1"/>
  <c r="AJ41" i="15" s="1"/>
  <c r="AN38" i="15" a="1"/>
  <c r="AN38" i="15" s="1"/>
  <c r="AL38" i="15" a="1"/>
  <c r="AL38" i="15" s="1"/>
  <c r="AW38" i="15"/>
  <c r="AN34" i="15" a="1"/>
  <c r="AN34" i="15" s="1"/>
  <c r="AN32" i="15" a="1"/>
  <c r="AN32" i="15" s="1"/>
  <c r="AC61" i="15" a="1"/>
  <c r="AC61" i="15" s="1"/>
  <c r="AS58" i="15" a="1"/>
  <c r="AS58" i="15" s="1"/>
  <c r="AP57" i="15" a="1"/>
  <c r="AP57" i="15" s="1"/>
  <c r="AJ56" i="15" a="1"/>
  <c r="AJ56" i="15" s="1"/>
  <c r="AQ53" i="15" a="1"/>
  <c r="AQ53" i="15" s="1"/>
  <c r="AD50" i="15" a="1"/>
  <c r="AD50" i="15" s="1"/>
  <c r="AG50" i="15" a="1"/>
  <c r="AG50" i="15" s="1"/>
  <c r="AL48" i="15" a="1"/>
  <c r="AL48" i="15" s="1"/>
  <c r="AK48" i="15" a="1"/>
  <c r="AK48" i="15" s="1"/>
  <c r="AD45" i="15" a="1"/>
  <c r="AD45" i="15" s="1"/>
  <c r="AG45" i="15" a="1"/>
  <c r="AG45" i="15" s="1"/>
  <c r="AT45" i="15" a="1"/>
  <c r="AT45" i="15" s="1"/>
  <c r="AA45" i="15" a="1"/>
  <c r="AA45" i="15" s="1"/>
  <c r="AJ45" i="15" a="1"/>
  <c r="AJ45" i="15" s="1"/>
  <c r="AS44" i="15" a="1"/>
  <c r="AS44" i="15" s="1"/>
  <c r="AC44" i="15" a="1"/>
  <c r="AC44" i="15" s="1"/>
  <c r="AL42" i="15" a="1"/>
  <c r="AL42" i="15" s="1"/>
  <c r="AI41" i="15" a="1"/>
  <c r="AI41" i="15" s="1"/>
  <c r="AM38" i="15" a="1"/>
  <c r="AM38" i="15" s="1"/>
  <c r="AM34" i="15" a="1"/>
  <c r="AM34" i="15" s="1"/>
  <c r="AG33" i="15" a="1"/>
  <c r="AG33" i="15" s="1"/>
  <c r="AM32" i="15" a="1"/>
  <c r="AM32" i="15" s="1"/>
  <c r="AC60" i="15" a="1"/>
  <c r="AC60" i="15" s="1"/>
  <c r="AJ57" i="15" a="1"/>
  <c r="AJ57" i="15" s="1"/>
  <c r="AH54" i="15" a="1"/>
  <c r="AH54" i="15" s="1"/>
  <c r="AK42" i="15" a="1"/>
  <c r="AK42" i="15" s="1"/>
  <c r="AC42" i="15" a="1"/>
  <c r="AC42" i="15" s="1"/>
  <c r="AM42" i="15" a="1"/>
  <c r="AM42" i="15" s="1"/>
  <c r="AE42" i="15" a="1"/>
  <c r="AE42" i="15" s="1"/>
  <c r="AG42" i="15" a="1"/>
  <c r="AG42" i="15" s="1"/>
  <c r="AD60" i="15" a="1"/>
  <c r="AD60" i="15" s="1"/>
  <c r="AM59" i="15" a="1"/>
  <c r="AM59" i="15" s="1"/>
  <c r="AW58" i="15"/>
  <c r="AO58" i="15" a="1"/>
  <c r="AO58" i="15" s="1"/>
  <c r="AQ55" i="15" a="1"/>
  <c r="AQ55" i="15" s="1"/>
  <c r="AO55" i="15" a="1"/>
  <c r="AO55" i="15" s="1"/>
  <c r="AH55" i="15" a="1"/>
  <c r="AH55" i="15" s="1"/>
  <c r="AS55" i="15" a="1"/>
  <c r="AS55" i="15" s="1"/>
  <c r="AK55" i="15" a="1"/>
  <c r="AK55" i="15" s="1"/>
  <c r="AM55" i="15" a="1"/>
  <c r="AM55" i="15" s="1"/>
  <c r="AR51" i="15" a="1"/>
  <c r="AR51" i="15" s="1"/>
  <c r="AA50" i="15" a="1"/>
  <c r="AA50" i="15" s="1"/>
  <c r="AF48" i="15" a="1"/>
  <c r="AF48" i="15" s="1"/>
  <c r="AI48" i="15" a="1"/>
  <c r="AI48" i="15" s="1"/>
  <c r="AJ47" i="15" a="1"/>
  <c r="AJ47" i="15" s="1"/>
  <c r="AQ44" i="15" a="1"/>
  <c r="AQ44" i="15" s="1"/>
  <c r="AW44" i="15"/>
  <c r="AS41" i="15" a="1"/>
  <c r="AS41" i="15" s="1"/>
  <c r="AC41" i="15" a="1"/>
  <c r="AC41" i="15" s="1"/>
  <c r="AC37" i="15" a="1"/>
  <c r="AC37" i="15" s="1"/>
  <c r="AK34" i="15" a="1"/>
  <c r="AK34" i="15" s="1"/>
  <c r="AK32" i="15" a="1"/>
  <c r="AK32" i="15" s="1"/>
  <c r="AR53" i="15" a="1"/>
  <c r="AR53" i="15" s="1"/>
  <c r="AK45" i="15" a="1"/>
  <c r="AK45" i="15" s="1"/>
  <c r="AO60" i="15" a="1"/>
  <c r="AO60" i="15" s="1"/>
  <c r="AT60" i="15" a="1"/>
  <c r="AT60" i="15" s="1"/>
  <c r="AN57" i="15" a="1"/>
  <c r="AN57" i="15" s="1"/>
  <c r="AF49" i="15" a="1"/>
  <c r="AF49" i="15" s="1"/>
  <c r="AH57" i="15" a="1"/>
  <c r="AH57" i="15" s="1"/>
  <c r="AT56" i="15" a="1"/>
  <c r="AT56" i="15" s="1"/>
  <c r="AE56" i="15" a="1"/>
  <c r="AE56" i="15" s="1"/>
  <c r="AG56" i="15" a="1"/>
  <c r="AG56" i="15" s="1"/>
  <c r="AI54" i="15" a="1"/>
  <c r="AI54" i="15" s="1"/>
  <c r="AW51" i="15"/>
  <c r="AA51" i="15" a="1"/>
  <c r="AA51" i="15" s="1"/>
  <c r="AJ51" i="15" a="1"/>
  <c r="AJ51" i="15" s="1"/>
  <c r="AT51" i="15" a="1"/>
  <c r="AT51" i="15" s="1"/>
  <c r="AU51" i="15"/>
  <c r="E27" i="14" s="1"/>
  <c r="AE49" i="15" a="1"/>
  <c r="AE49" i="15" s="1"/>
  <c r="AE48" i="15" a="1"/>
  <c r="AE48" i="15" s="1"/>
  <c r="AI47" i="15" a="1"/>
  <c r="AI47" i="15" s="1"/>
  <c r="AR41" i="15" a="1"/>
  <c r="AR41" i="15" s="1"/>
  <c r="AA41" i="15" a="1"/>
  <c r="AA41" i="15" s="1"/>
  <c r="AL41" i="15" a="1"/>
  <c r="AL41" i="15" s="1"/>
  <c r="AB41" i="15" a="1"/>
  <c r="AB41" i="15" s="1"/>
  <c r="AM41" i="15" a="1"/>
  <c r="AM41" i="15" s="1"/>
  <c r="AB39" i="15" a="1"/>
  <c r="AB39" i="15" s="1"/>
  <c r="AR37" i="15" a="1"/>
  <c r="AR37" i="15" s="1"/>
  <c r="AJ37" i="15" a="1"/>
  <c r="AJ37" i="15" s="1"/>
  <c r="AU37" i="15"/>
  <c r="I19" i="14" s="1"/>
  <c r="AB37" i="15" a="1"/>
  <c r="AB37" i="15" s="1"/>
  <c r="AM37" i="15" a="1"/>
  <c r="AM37" i="15" s="1"/>
  <c r="AD37" i="15" a="1"/>
  <c r="AD37" i="15" s="1"/>
  <c r="AN37" i="15" a="1"/>
  <c r="AN37" i="15" s="1"/>
  <c r="AR35" i="15" a="1"/>
  <c r="AR35" i="15" s="1"/>
  <c r="AJ35" i="15" a="1"/>
  <c r="AJ35" i="15" s="1"/>
  <c r="AE33" i="15" a="1"/>
  <c r="AE33" i="15" s="1"/>
  <c r="AB55" i="15" a="1"/>
  <c r="AB55" i="15" s="1"/>
  <c r="AB50" i="15" a="1"/>
  <c r="AB50" i="15" s="1"/>
  <c r="AP43" i="15" a="1"/>
  <c r="AP43" i="15" s="1"/>
  <c r="AE61" i="15" a="1"/>
  <c r="AE61" i="15" s="1"/>
  <c r="AI57" i="15" a="1"/>
  <c r="AI57" i="15" s="1"/>
  <c r="AN53" i="15" a="1"/>
  <c r="AN53" i="15" s="1"/>
  <c r="AB51" i="15" a="1"/>
  <c r="AB51" i="15" s="1"/>
  <c r="AQ59" i="15" a="1"/>
  <c r="AQ59" i="15" s="1"/>
  <c r="AO59" i="15" a="1"/>
  <c r="AO59" i="15" s="1"/>
  <c r="AH59" i="15" a="1"/>
  <c r="AH59" i="15" s="1"/>
  <c r="AB59" i="15" a="1"/>
  <c r="AB59" i="15" s="1"/>
  <c r="AL57" i="15" a="1"/>
  <c r="AL57" i="15" s="1"/>
  <c r="AN52" i="15" a="1"/>
  <c r="AN52" i="15" s="1"/>
  <c r="AF50" i="15" a="1"/>
  <c r="AF50" i="15" s="1"/>
  <c r="AO50" i="15" a="1"/>
  <c r="AO50" i="15" s="1"/>
  <c r="AC50" i="15" a="1"/>
  <c r="AC50" i="15" s="1"/>
  <c r="AD49" i="15" a="1"/>
  <c r="AD49" i="15" s="1"/>
  <c r="AD48" i="15" a="1"/>
  <c r="AD48" i="15" s="1"/>
  <c r="AS48" i="15" a="1"/>
  <c r="AS48" i="15" s="1"/>
  <c r="AT46" i="15" a="1"/>
  <c r="AT46" i="15" s="1"/>
  <c r="AD46" i="15" a="1"/>
  <c r="AD46" i="15" s="1"/>
  <c r="AO42" i="15" a="1"/>
  <c r="AO42" i="15" s="1"/>
  <c r="AQ41" i="15" a="1"/>
  <c r="AQ41" i="15" s="1"/>
  <c r="AD41" i="15" a="1"/>
  <c r="AD41" i="15" s="1"/>
  <c r="AW39" i="15"/>
  <c r="AL53" i="15" a="1"/>
  <c r="AL53" i="15" s="1"/>
  <c r="AM53" i="15" a="1"/>
  <c r="AM53" i="15" s="1"/>
  <c r="AE53" i="15" a="1"/>
  <c r="AE53" i="15" s="1"/>
  <c r="AW53" i="15"/>
  <c r="AP53" i="15" a="1"/>
  <c r="AP53" i="15" s="1"/>
  <c r="AB53" i="15" a="1"/>
  <c r="AB53" i="15" s="1"/>
  <c r="AL58" i="15" a="1"/>
  <c r="AL58" i="15" s="1"/>
  <c r="AR61" i="15" a="1"/>
  <c r="AR61" i="15" s="1"/>
  <c r="AN58" i="15" a="1"/>
  <c r="AN58" i="15" s="1"/>
  <c r="AN55" i="15" a="1"/>
  <c r="AN55" i="15" s="1"/>
  <c r="AG54" i="15" a="1"/>
  <c r="AG54" i="15" s="1"/>
  <c r="AK53" i="15" a="1"/>
  <c r="AK53" i="15" s="1"/>
  <c r="AP51" i="15" a="1"/>
  <c r="AP51" i="15" s="1"/>
  <c r="AU50" i="15"/>
  <c r="C27" i="14" s="1"/>
  <c r="AH50" i="15" a="1"/>
  <c r="AH50" i="15" s="1"/>
  <c r="AS49" i="15" a="1"/>
  <c r="AS49" i="15" s="1"/>
  <c r="AC48" i="15" a="1"/>
  <c r="AC48" i="15" s="1"/>
  <c r="AH47" i="15" a="1"/>
  <c r="AH47" i="15" s="1"/>
  <c r="AG47" i="15" a="1"/>
  <c r="AG47" i="15" s="1"/>
  <c r="AS46" i="15" a="1"/>
  <c r="AS46" i="15" s="1"/>
  <c r="AR45" i="15" a="1"/>
  <c r="AR45" i="15" s="1"/>
  <c r="AF45" i="15" a="1"/>
  <c r="AF45" i="15" s="1"/>
  <c r="AN44" i="15" a="1"/>
  <c r="AN44" i="15" s="1"/>
  <c r="AH42" i="15" a="1"/>
  <c r="AH42" i="15" s="1"/>
  <c r="AS42" i="15" a="1"/>
  <c r="AS42" i="15" s="1"/>
  <c r="AP41" i="15" a="1"/>
  <c r="AP41" i="15" s="1"/>
  <c r="AT38" i="15" a="1"/>
  <c r="AT38" i="15" s="1"/>
  <c r="AP37" i="15" a="1"/>
  <c r="AP37" i="15" s="1"/>
  <c r="AT34" i="15" a="1"/>
  <c r="AT34" i="15" s="1"/>
  <c r="AU32" i="15"/>
  <c r="G18" i="14" s="1"/>
  <c r="AR43" i="15" a="1"/>
  <c r="AR43" i="15" s="1"/>
  <c r="AH43" i="15" a="1"/>
  <c r="AH43" i="15" s="1"/>
  <c r="AJ43" i="15" a="1"/>
  <c r="AJ43" i="15" s="1"/>
  <c r="AD43" i="15" a="1"/>
  <c r="AD43" i="15" s="1"/>
  <c r="AL56" i="15" a="1"/>
  <c r="AL56" i="15" s="1"/>
  <c r="AB60" i="15" a="1"/>
  <c r="AB60" i="15" s="1"/>
  <c r="AR52" i="15" a="1"/>
  <c r="AR52" i="15" s="1"/>
  <c r="AJ52" i="15" a="1"/>
  <c r="AJ52" i="15" s="1"/>
  <c r="AT52" i="15" a="1"/>
  <c r="AT52" i="15" s="1"/>
  <c r="AU52" i="15"/>
  <c r="G27" i="14" s="1"/>
  <c r="AM52" i="15" a="1"/>
  <c r="AM52" i="15" s="1"/>
  <c r="AW52" i="15"/>
  <c r="AH52" i="15" a="1"/>
  <c r="AH52" i="15" s="1"/>
  <c r="AG48" i="15" a="1"/>
  <c r="AG48" i="15" s="1"/>
  <c r="AB45" i="15" a="1"/>
  <c r="AB45" i="15" s="1"/>
  <c r="AJ44" i="15" a="1"/>
  <c r="AJ44" i="15" s="1"/>
  <c r="AK44" i="15" a="1"/>
  <c r="AK44" i="15" s="1"/>
  <c r="AU44" i="15"/>
  <c r="G21" i="14" s="1"/>
  <c r="AA44" i="15" a="1"/>
  <c r="AA44" i="15" s="1"/>
  <c r="AB44" i="15" a="1"/>
  <c r="AB44" i="15" s="1"/>
  <c r="AF44" i="15" a="1"/>
  <c r="AF44" i="15" s="1"/>
  <c r="AB61" i="15" a="1"/>
  <c r="AB61" i="15" s="1"/>
  <c r="AH60" i="15" a="1"/>
  <c r="AH60" i="15" s="1"/>
  <c r="AA60" i="15" a="1"/>
  <c r="AA60" i="15" s="1"/>
  <c r="AR60" i="15" a="1"/>
  <c r="AR60" i="15" s="1"/>
  <c r="AL60" i="15" a="1"/>
  <c r="AL60" i="15" s="1"/>
  <c r="AE60" i="15" a="1"/>
  <c r="AE60" i="15" s="1"/>
  <c r="AU60" i="15"/>
  <c r="G29" i="14" s="1"/>
  <c r="AQ56" i="15" a="1"/>
  <c r="AQ56" i="15" s="1"/>
  <c r="AB54" i="15" a="1"/>
  <c r="AB54" i="15" s="1"/>
  <c r="AJ53" i="15" a="1"/>
  <c r="AJ53" i="15" s="1"/>
  <c r="AO52" i="15" a="1"/>
  <c r="AO52" i="15" s="1"/>
  <c r="AK61" i="15" a="1"/>
  <c r="AK61" i="15" s="1"/>
  <c r="AD61" i="15" a="1"/>
  <c r="AD61" i="15" s="1"/>
  <c r="AT61" i="15" a="1"/>
  <c r="AT61" i="15" s="1"/>
  <c r="AM61" i="15" a="1"/>
  <c r="AM61" i="15" s="1"/>
  <c r="AU61" i="15"/>
  <c r="I29" i="14" s="1"/>
  <c r="AP60" i="15" a="1"/>
  <c r="AP60" i="15" s="1"/>
  <c r="AU58" i="15"/>
  <c r="C29" i="14" s="1"/>
  <c r="AH58" i="15" a="1"/>
  <c r="AH58" i="15" s="1"/>
  <c r="AS57" i="15" a="1"/>
  <c r="AS57" i="15" s="1"/>
  <c r="AD56" i="15" a="1"/>
  <c r="AD56" i="15" s="1"/>
  <c r="AF54" i="15" a="1"/>
  <c r="AF54" i="15" s="1"/>
  <c r="AI53" i="15" a="1"/>
  <c r="AI53" i="15" s="1"/>
  <c r="AK52" i="15" a="1"/>
  <c r="AK52" i="15" s="1"/>
  <c r="AL52" i="15" a="1"/>
  <c r="AL52" i="15" s="1"/>
  <c r="AB48" i="15" a="1"/>
  <c r="AB48" i="15" s="1"/>
  <c r="AF47" i="15" a="1"/>
  <c r="AF47" i="15" s="1"/>
  <c r="AB46" i="15" a="1"/>
  <c r="AB46" i="15" s="1"/>
  <c r="AM44" i="15" a="1"/>
  <c r="AM44" i="15" s="1"/>
  <c r="AN43" i="15" a="1"/>
  <c r="AN43" i="15" s="1"/>
  <c r="AF42" i="15" a="1"/>
  <c r="AF42" i="15" s="1"/>
  <c r="AG40" i="15" a="1"/>
  <c r="AG40" i="15" s="1"/>
  <c r="AM40" i="15" a="1"/>
  <c r="AM40" i="15" s="1"/>
  <c r="AE40" i="15" a="1"/>
  <c r="AE40" i="15" s="1"/>
  <c r="AO40" i="15" a="1"/>
  <c r="AO40" i="15" s="1"/>
  <c r="AF40" i="15" a="1"/>
  <c r="AF40" i="15" s="1"/>
  <c r="AP40" i="15" a="1"/>
  <c r="AP40" i="15" s="1"/>
  <c r="AO39" i="15" a="1"/>
  <c r="AO39" i="15" s="1"/>
  <c r="AS38" i="15" a="1"/>
  <c r="AS38" i="15" s="1"/>
  <c r="AG36" i="15" a="1"/>
  <c r="AG36" i="15" s="1"/>
  <c r="AK36" i="15" a="1"/>
  <c r="AK36" i="15" s="1"/>
  <c r="AP36" i="15" a="1"/>
  <c r="AP36" i="15" s="1"/>
  <c r="AO35" i="15" a="1"/>
  <c r="AO35" i="15" s="1"/>
  <c r="AS34" i="15" a="1"/>
  <c r="AS34" i="15" s="1"/>
  <c r="AO33" i="15" a="1"/>
  <c r="AO33" i="15" s="1"/>
  <c r="AP61" i="15" a="1"/>
  <c r="AP61" i="15" s="1"/>
  <c r="AW59" i="15"/>
  <c r="AI59" i="15" a="1"/>
  <c r="AI59" i="15" s="1"/>
  <c r="AS56" i="15" a="1"/>
  <c r="AS56" i="15" s="1"/>
  <c r="AS54" i="15" a="1"/>
  <c r="AS54" i="15" s="1"/>
  <c r="AA54" i="15" a="1"/>
  <c r="AA54" i="15" s="1"/>
  <c r="AE54" i="15" a="1"/>
  <c r="AE54" i="15" s="1"/>
  <c r="AN51" i="15" a="1"/>
  <c r="AN51" i="15" s="1"/>
  <c r="AS50" i="15" a="1"/>
  <c r="AS50" i="15" s="1"/>
  <c r="AP50" i="15" a="1"/>
  <c r="AP50" i="15" s="1"/>
  <c r="AT49" i="15" a="1"/>
  <c r="AT49" i="15" s="1"/>
  <c r="AK49" i="15" a="1"/>
  <c r="AK49" i="15" s="1"/>
  <c r="AB49" i="15" a="1"/>
  <c r="AB49" i="15" s="1"/>
  <c r="AL49" i="15" a="1"/>
  <c r="AL49" i="15" s="1"/>
  <c r="AU49" i="15"/>
  <c r="I22" i="14" s="1"/>
  <c r="AW49" i="15"/>
  <c r="AT48" i="15" a="1"/>
  <c r="AT48" i="15" s="1"/>
  <c r="AH48" i="15" a="1"/>
  <c r="AH48" i="15" s="1"/>
  <c r="AE47" i="15" a="1"/>
  <c r="AE47" i="15" s="1"/>
  <c r="AI46" i="15" a="1"/>
  <c r="AI46" i="15" s="1"/>
  <c r="AR46" i="15" a="1"/>
  <c r="AR46" i="15" s="1"/>
  <c r="AA46" i="15" a="1"/>
  <c r="AA46" i="15" s="1"/>
  <c r="AJ46" i="15" a="1"/>
  <c r="AJ46" i="15" s="1"/>
  <c r="AU46" i="15"/>
  <c r="C22" i="14" s="1"/>
  <c r="AC46" i="15" a="1"/>
  <c r="AC46" i="15" s="1"/>
  <c r="AW46" i="15"/>
  <c r="AN46" i="15" a="1"/>
  <c r="AN46" i="15" s="1"/>
  <c r="AE46" i="15" a="1"/>
  <c r="AE46" i="15" s="1"/>
  <c r="AT44" i="15" a="1"/>
  <c r="AT44" i="15" s="1"/>
  <c r="AL44" i="15" a="1"/>
  <c r="AL44" i="15" s="1"/>
  <c r="AM43" i="15" a="1"/>
  <c r="AM43" i="15" s="1"/>
  <c r="AN41" i="15" a="1"/>
  <c r="AN41" i="15" s="1"/>
  <c r="AN39" i="15" a="1"/>
  <c r="AN39" i="15" s="1"/>
  <c r="AH38" i="15" a="1"/>
  <c r="AH38" i="15" s="1"/>
  <c r="AN35" i="15" a="1"/>
  <c r="AN35" i="15" s="1"/>
  <c r="AG32" i="15" a="1"/>
  <c r="AG32" i="15" s="1"/>
  <c r="AF58" i="15" a="1"/>
  <c r="AF58" i="15" s="1"/>
  <c r="AO56" i="15" a="1"/>
  <c r="AO56" i="15" s="1"/>
  <c r="AG55" i="15" a="1"/>
  <c r="AG55" i="15" s="1"/>
  <c r="AW48" i="15"/>
  <c r="AW45" i="15"/>
  <c r="AL43" i="15" a="1"/>
  <c r="AL43" i="15" s="1"/>
  <c r="AI43" i="15" a="1"/>
  <c r="AI43" i="15" s="1"/>
  <c r="AD42" i="15" a="1"/>
  <c r="AD42" i="15" s="1"/>
  <c r="AG34" i="15" a="1"/>
  <c r="AG34" i="15" s="1"/>
  <c r="AQ60" i="15" a="1"/>
  <c r="AQ60" i="15" s="1"/>
  <c r="AT58" i="15" a="1"/>
  <c r="AT58" i="15" s="1"/>
  <c r="AC57" i="15" a="1"/>
  <c r="AC57" i="15" s="1"/>
  <c r="AB56" i="15" a="1"/>
  <c r="AB56" i="15" s="1"/>
  <c r="AD54" i="15" a="1"/>
  <c r="AD54" i="15" s="1"/>
  <c r="AH53" i="15" a="1"/>
  <c r="AH53" i="15" s="1"/>
  <c r="AM60" i="15" a="1"/>
  <c r="AM60" i="15" s="1"/>
  <c r="AU59" i="15"/>
  <c r="E29" i="14" s="1"/>
  <c r="AL59" i="15" a="1"/>
  <c r="AL59" i="15" s="1"/>
  <c r="AJ58" i="15" a="1"/>
  <c r="AJ58" i="15" s="1"/>
  <c r="AB57" i="15" a="1"/>
  <c r="AB57" i="15" s="1"/>
  <c r="AN56" i="15" a="1"/>
  <c r="AN56" i="15" s="1"/>
  <c r="AA56" i="15" a="1"/>
  <c r="AA56" i="15" s="1"/>
  <c r="AU56" i="15"/>
  <c r="G28" i="14" s="1"/>
  <c r="AF56" i="15" a="1"/>
  <c r="AF56" i="15" s="1"/>
  <c r="AF55" i="15" a="1"/>
  <c r="AF55" i="15" s="1"/>
  <c r="AJ55" i="15" a="1"/>
  <c r="AJ55" i="15" s="1"/>
  <c r="AD53" i="15" a="1"/>
  <c r="AD53" i="15" s="1"/>
  <c r="AG53" i="15" a="1"/>
  <c r="AG53" i="15" s="1"/>
  <c r="AI52" i="15" a="1"/>
  <c r="AI52" i="15" s="1"/>
  <c r="AK51" i="15" a="1"/>
  <c r="AK51" i="15" s="1"/>
  <c r="AN50" i="15" a="1"/>
  <c r="AN50" i="15" s="1"/>
  <c r="AS47" i="15" a="1"/>
  <c r="AS47" i="15" s="1"/>
  <c r="AC47" i="15" a="1"/>
  <c r="AC47" i="15" s="1"/>
  <c r="AU45" i="15"/>
  <c r="I21" i="14" s="1"/>
  <c r="AK43" i="15" a="1"/>
  <c r="AK43" i="15" s="1"/>
  <c r="AL39" i="15" a="1"/>
  <c r="AL39" i="15" s="1"/>
  <c r="AD38" i="15" a="1"/>
  <c r="AD38" i="15" s="1"/>
  <c r="AL35" i="15" a="1"/>
  <c r="AL35" i="15" s="1"/>
  <c r="AD34" i="15" a="1"/>
  <c r="AD34" i="15" s="1"/>
  <c r="AL33" i="15" a="1"/>
  <c r="AL33" i="15" s="1"/>
  <c r="AD32" i="15" a="1"/>
  <c r="AD32" i="15" s="1"/>
  <c r="AI61" i="15" a="1"/>
  <c r="AI61" i="15" s="1"/>
  <c r="AI60" i="15" a="1"/>
  <c r="AI60" i="15" s="1"/>
  <c r="AG61" i="15" a="1"/>
  <c r="AG61" i="15" s="1"/>
  <c r="AG60" i="15" a="1"/>
  <c r="AG60" i="15" s="1"/>
  <c r="AK59" i="15" a="1"/>
  <c r="AK59" i="15" s="1"/>
  <c r="AD58" i="15" a="1"/>
  <c r="AD58" i="15" s="1"/>
  <c r="AI58" i="15" a="1"/>
  <c r="AI58" i="15" s="1"/>
  <c r="AW55" i="15"/>
  <c r="AE55" i="15" a="1"/>
  <c r="AE55" i="15" s="1"/>
  <c r="AI55" i="15" a="1"/>
  <c r="AI55" i="15" s="1"/>
  <c r="AW54" i="15"/>
  <c r="AO54" i="15" a="1"/>
  <c r="AO54" i="15" s="1"/>
  <c r="AP54" i="15" a="1"/>
  <c r="AP54" i="15" s="1"/>
  <c r="AF53" i="15" a="1"/>
  <c r="AF53" i="15" s="1"/>
  <c r="AH51" i="15" a="1"/>
  <c r="AH51" i="15" s="1"/>
  <c r="AM50" i="15" a="1"/>
  <c r="AM50" i="15" s="1"/>
  <c r="AP49" i="15" a="1"/>
  <c r="AP49" i="15" s="1"/>
  <c r="AN49" i="15" a="1"/>
  <c r="AN49" i="15" s="1"/>
  <c r="AU48" i="15"/>
  <c r="G22" i="14" s="1"/>
  <c r="AR48" i="15" a="1"/>
  <c r="AR48" i="15" s="1"/>
  <c r="AP44" i="15" a="1"/>
  <c r="AP44" i="15" s="1"/>
  <c r="AG43" i="15" a="1"/>
  <c r="AG43" i="15" s="1"/>
  <c r="AB42" i="15" a="1"/>
  <c r="AB42" i="15" s="1"/>
  <c r="AK39" i="15" a="1"/>
  <c r="AK39" i="15" s="1"/>
  <c r="AC39" i="15" a="1"/>
  <c r="AC39" i="15" s="1"/>
  <c r="AE39" i="15" a="1"/>
  <c r="AE39" i="15" s="1"/>
  <c r="AG39" i="15" a="1"/>
  <c r="AG39" i="15" s="1"/>
  <c r="AR39" i="15" a="1"/>
  <c r="AR39" i="15" s="1"/>
  <c r="AH39" i="15" a="1"/>
  <c r="AH39" i="15" s="1"/>
  <c r="AT39" i="15" a="1"/>
  <c r="AT39" i="15" s="1"/>
  <c r="AC38" i="15" a="1"/>
  <c r="AC38" i="15" s="1"/>
  <c r="AK35" i="15" a="1"/>
  <c r="AK35" i="15" s="1"/>
  <c r="AC35" i="15" a="1"/>
  <c r="AC35" i="15" s="1"/>
  <c r="AH35" i="15" a="1"/>
  <c r="AH35" i="15" s="1"/>
  <c r="AT35" i="15" a="1"/>
  <c r="AT35" i="15" s="1"/>
  <c r="AC34" i="15" a="1"/>
  <c r="AC34" i="15" s="1"/>
  <c r="AK33" i="15" a="1"/>
  <c r="AK33" i="15" s="1"/>
  <c r="AA58" i="15" a="1"/>
  <c r="AA58" i="15" s="1"/>
  <c r="AS43" i="15" a="1"/>
  <c r="AS43" i="15" s="1"/>
  <c r="AR56" i="15" a="1"/>
  <c r="AR56" i="15" s="1"/>
  <c r="AL61" i="15" a="1"/>
  <c r="AL61" i="15" s="1"/>
  <c r="AE57" i="15" a="1"/>
  <c r="AE57" i="15" s="1"/>
  <c r="AM56" i="15" a="1"/>
  <c r="AM56" i="15" s="1"/>
  <c r="AU55" i="15"/>
  <c r="E28" i="14" s="1"/>
  <c r="AQ54" i="15" a="1"/>
  <c r="AQ54" i="15" s="1"/>
  <c r="AL50" i="15" a="1"/>
  <c r="AL50" i="15" s="1"/>
  <c r="AP48" i="15" a="1"/>
  <c r="AP48" i="15" s="1"/>
  <c r="AD47" i="15" a="1"/>
  <c r="AD47" i="15" s="1"/>
  <c r="AM47" i="15" a="1"/>
  <c r="AM47" i="15" s="1"/>
  <c r="AO47" i="15" a="1"/>
  <c r="AO47" i="15" s="1"/>
  <c r="AK47" i="15" a="1"/>
  <c r="AK47" i="15" s="1"/>
  <c r="AN45" i="15" a="1"/>
  <c r="AN45" i="15" s="1"/>
  <c r="AI44" i="15" a="1"/>
  <c r="AI44" i="15" s="1"/>
  <c r="AC43" i="15" a="1"/>
  <c r="AC43" i="15" s="1"/>
  <c r="AQ42" i="15" a="1"/>
  <c r="AQ42" i="15" s="1"/>
  <c r="AI42" i="15" a="1"/>
  <c r="AI42" i="15" s="1"/>
  <c r="AR34" i="15" a="1"/>
  <c r="AR34" i="15" s="1"/>
  <c r="AE34" i="15" a="1"/>
  <c r="AE34" i="15" s="1"/>
  <c r="AD52" i="15" a="1"/>
  <c r="AD52" i="15" s="1"/>
  <c r="AO43" i="15" a="1"/>
  <c r="AO43" i="15" s="1"/>
  <c r="AS59" i="15" a="1"/>
  <c r="AS59" i="15" s="1"/>
  <c r="AC54" i="15" a="1"/>
  <c r="AC54" i="15" s="1"/>
  <c r="AS61" i="15" a="1"/>
  <c r="AS61" i="15" s="1"/>
  <c r="AF61" i="15" a="1"/>
  <c r="AF61" i="15" s="1"/>
  <c r="AS60" i="15" a="1"/>
  <c r="AS60" i="15" s="1"/>
  <c r="AF60" i="15" a="1"/>
  <c r="AF60" i="15" s="1"/>
  <c r="AJ60" i="15" a="1"/>
  <c r="AJ60" i="15" s="1"/>
  <c r="AG58" i="15" a="1"/>
  <c r="AG58" i="15" s="1"/>
  <c r="AD57" i="15" a="1"/>
  <c r="AD57" i="15" s="1"/>
  <c r="AU53" i="15"/>
  <c r="I27" i="14" s="1"/>
  <c r="AB52" i="15" a="1"/>
  <c r="AB52" i="15" s="1"/>
  <c r="AF52" i="15" a="1"/>
  <c r="AF52" i="15" s="1"/>
  <c r="AF51" i="15" a="1"/>
  <c r="AF51" i="15" s="1"/>
  <c r="AK50" i="15" a="1"/>
  <c r="AK50" i="15" s="1"/>
  <c r="AO48" i="15" a="1"/>
  <c r="AO48" i="15" s="1"/>
  <c r="AU47" i="15"/>
  <c r="E22" i="14" s="1"/>
  <c r="AP47" i="15" a="1"/>
  <c r="AP47" i="15" s="1"/>
  <c r="AL46" i="15" a="1"/>
  <c r="AL46" i="15" s="1"/>
  <c r="AM45" i="15" a="1"/>
  <c r="AM45" i="15" s="1"/>
  <c r="AH44" i="15" a="1"/>
  <c r="AH44" i="15" s="1"/>
  <c r="AA43" i="15" a="1"/>
  <c r="AA43" i="15" s="1"/>
  <c r="AE43" i="15" a="1"/>
  <c r="AE43" i="15" s="1"/>
  <c r="AP42" i="15" a="1"/>
  <c r="AP42" i="15" s="1"/>
  <c r="AK38" i="15" a="1"/>
  <c r="AK38" i="15" s="1"/>
  <c r="AC32" i="15" a="1"/>
  <c r="AC32" i="15" s="1"/>
  <c r="AF36" i="15" a="1"/>
  <c r="AF36" i="15" s="1"/>
  <c r="AW34" i="15"/>
  <c r="AQ34" i="15" a="1"/>
  <c r="AQ34" i="15" s="1"/>
  <c r="AA34" i="15" a="1"/>
  <c r="AA34" i="15" s="1"/>
  <c r="AJ34" i="15" a="1"/>
  <c r="AJ34" i="15" s="1"/>
  <c r="AQ33" i="15" a="1"/>
  <c r="AQ33" i="15" s="1"/>
  <c r="AH33" i="15" a="1"/>
  <c r="AH33" i="15" s="1"/>
  <c r="AA33" i="15" a="1"/>
  <c r="AA33" i="15" s="1"/>
  <c r="AJ33" i="15" a="1"/>
  <c r="AJ33" i="15" s="1"/>
  <c r="AP32" i="15" a="1"/>
  <c r="AP32" i="15" s="1"/>
  <c r="AU54" i="15"/>
  <c r="C28" i="14" s="1"/>
  <c r="AW41" i="15"/>
  <c r="AS39" i="15" a="1"/>
  <c r="AS39" i="15" s="1"/>
  <c r="AS35" i="15" a="1"/>
  <c r="AS35" i="15" s="1"/>
  <c r="AI40" i="15" a="1"/>
  <c r="AI40" i="15" s="1"/>
  <c r="AU38" i="15"/>
  <c r="C20" i="14" s="1"/>
  <c r="AJ38" i="15" a="1"/>
  <c r="AJ38" i="15" s="1"/>
  <c r="AQ38" i="15" a="1"/>
  <c r="AQ38" i="15" s="1"/>
  <c r="AA38" i="15" a="1"/>
  <c r="AA38" i="15" s="1"/>
  <c r="AO36" i="15" a="1"/>
  <c r="AO36" i="15" s="1"/>
  <c r="AE36" i="15" a="1"/>
  <c r="AE36" i="15" s="1"/>
  <c r="AI36" i="15" a="1"/>
  <c r="AI36" i="15" s="1"/>
  <c r="AG35" i="15" a="1"/>
  <c r="AG35" i="15" s="1"/>
  <c r="AU34" i="15"/>
  <c r="C19" i="14" s="1"/>
  <c r="AW33" i="15"/>
  <c r="AW32" i="15"/>
  <c r="AC45" i="15" a="1"/>
  <c r="AC45" i="15" s="1"/>
  <c r="AW43" i="15"/>
  <c r="AB43" i="15" a="1"/>
  <c r="AB43" i="15" s="1"/>
  <c r="AU41" i="15"/>
  <c r="I20" i="14" s="1"/>
  <c r="AK41" i="15" a="1"/>
  <c r="AK41" i="15" s="1"/>
  <c r="AH34" i="15" a="1"/>
  <c r="AH34" i="15" s="1"/>
  <c r="AB40" i="15" a="1"/>
  <c r="AB40" i="15" s="1"/>
  <c r="AI39" i="15" a="1"/>
  <c r="AI39" i="15" s="1"/>
  <c r="AR38" i="15" a="1"/>
  <c r="AR38" i="15" s="1"/>
  <c r="AG38" i="15" a="1"/>
  <c r="AG38" i="15" s="1"/>
  <c r="AQ37" i="15" a="1"/>
  <c r="AQ37" i="15" s="1"/>
  <c r="AA37" i="15" a="1"/>
  <c r="AA37" i="15" s="1"/>
  <c r="AM36" i="15" a="1"/>
  <c r="AM36" i="15" s="1"/>
  <c r="AB36" i="15" a="1"/>
  <c r="AB36" i="15" s="1"/>
  <c r="AE35" i="15" a="1"/>
  <c r="AE35" i="15" s="1"/>
  <c r="AI35" i="15" a="1"/>
  <c r="AI35" i="15" s="1"/>
  <c r="AT32" i="15" a="1"/>
  <c r="AT32" i="15" s="1"/>
  <c r="AF32" i="15" a="1"/>
  <c r="AF32" i="15" s="1"/>
  <c r="AJ32" i="15" a="1"/>
  <c r="AJ32" i="15" s="1"/>
  <c r="AS45" i="15" a="1"/>
  <c r="AS45" i="15" s="1"/>
  <c r="AO44" i="15" a="1"/>
  <c r="AO44" i="15" s="1"/>
  <c r="AH41" i="15" a="1"/>
  <c r="AH41" i="15" s="1"/>
  <c r="AF34" i="15" a="1"/>
  <c r="AF34" i="15" s="1"/>
  <c r="AS33" i="15" a="1"/>
  <c r="AS33" i="15" s="1"/>
  <c r="AF33" i="15" a="1"/>
  <c r="AF33" i="15" s="1"/>
  <c r="AS32" i="15" a="1"/>
  <c r="AS32" i="15" s="1"/>
  <c r="AI32" i="15" a="1"/>
  <c r="AI32" i="15" s="1"/>
  <c r="AW57" i="15"/>
  <c r="AQ50" i="15" a="1"/>
  <c r="AQ50" i="15" s="1"/>
  <c r="AJ48" i="15" a="1"/>
  <c r="AJ48" i="15" s="1"/>
  <c r="AA48" i="15" a="1"/>
  <c r="AA48" i="15" s="1"/>
  <c r="AW40" i="15"/>
  <c r="AD39" i="15" a="1"/>
  <c r="AD39" i="15" s="1"/>
  <c r="AF38" i="15" a="1"/>
  <c r="AF38" i="15" s="1"/>
  <c r="AH37" i="15" a="1"/>
  <c r="AH37" i="15" s="1"/>
  <c r="AW36" i="15"/>
  <c r="AI34" i="15" a="1"/>
  <c r="AI34" i="15" s="1"/>
  <c r="AI33" i="15" a="1"/>
  <c r="AI33" i="15" s="1"/>
  <c r="AE32" i="15" a="1"/>
  <c r="AE32" i="15" s="1"/>
  <c r="AP33" i="15" a="1"/>
  <c r="AP33" i="15" s="1"/>
  <c r="AQ45" i="15" a="1"/>
  <c r="AQ45" i="15" s="1"/>
  <c r="AH45" i="15" a="1"/>
  <c r="AH45" i="15" s="1"/>
  <c r="AW42" i="15"/>
  <c r="AU40" i="15"/>
  <c r="G20" i="14" s="1"/>
  <c r="AJ40" i="15" a="1"/>
  <c r="AJ40" i="15" s="1"/>
  <c r="AQ40" i="15" a="1"/>
  <c r="AQ40" i="15" s="1"/>
  <c r="AA40" i="15" a="1"/>
  <c r="AA40" i="15" s="1"/>
  <c r="AE38" i="15" a="1"/>
  <c r="AE38" i="15" s="1"/>
  <c r="AI38" i="15" a="1"/>
  <c r="AI38" i="15" s="1"/>
  <c r="AU36" i="15"/>
  <c r="G19" i="14" s="1"/>
  <c r="AJ36" i="15" a="1"/>
  <c r="AJ36" i="15" s="1"/>
  <c r="AQ36" i="15" a="1"/>
  <c r="AQ36" i="15" s="1"/>
  <c r="AA36" i="15" a="1"/>
  <c r="AA36" i="15" s="1"/>
  <c r="AB35" i="15" a="1"/>
  <c r="AB35" i="15" s="1"/>
  <c r="AA42" i="15" a="1"/>
  <c r="AA42" i="15" s="1"/>
  <c r="AF41" i="15" a="1"/>
  <c r="AF41" i="15" s="1"/>
  <c r="AQ48" i="15" a="1"/>
  <c r="AQ48" i="15" s="1"/>
  <c r="AP45" i="15" a="1"/>
  <c r="AP45" i="15" s="1"/>
  <c r="AU42" i="15"/>
  <c r="C21" i="14" s="1"/>
  <c r="AO41" i="15" a="1"/>
  <c r="AO41" i="15" s="1"/>
  <c r="AH40" i="15" a="1"/>
  <c r="AH40" i="15" s="1"/>
  <c r="AF37" i="15" a="1"/>
  <c r="AF37" i="15" s="1"/>
  <c r="AH36" i="15" a="1"/>
  <c r="AH36" i="15" s="1"/>
  <c r="AW35" i="15"/>
  <c r="AC33" i="15" a="1"/>
  <c r="AC33" i="15" s="1"/>
  <c r="AF43" i="15" a="1"/>
  <c r="AF43" i="15" s="1"/>
  <c r="AJ42" i="15" a="1"/>
  <c r="AJ42" i="15" s="1"/>
  <c r="AE41" i="15" a="1"/>
  <c r="AE41" i="15" s="1"/>
  <c r="AN33" i="15" a="1"/>
  <c r="AN33" i="15" s="1"/>
  <c r="AO45" i="15" a="1"/>
  <c r="AO45" i="15" s="1"/>
  <c r="AT42" i="15" a="1"/>
  <c r="AT42" i="15" s="1"/>
  <c r="AU39" i="15"/>
  <c r="E20" i="14" s="1"/>
  <c r="AJ39" i="15" a="1"/>
  <c r="AJ39" i="15" s="1"/>
  <c r="AQ39" i="15" a="1"/>
  <c r="AQ39" i="15" s="1"/>
  <c r="AA39" i="15" a="1"/>
  <c r="AA39" i="15" s="1"/>
  <c r="AB38" i="15" a="1"/>
  <c r="AB38" i="15" s="1"/>
  <c r="AO37" i="15" a="1"/>
  <c r="AO37" i="15" s="1"/>
  <c r="AE37" i="15" a="1"/>
  <c r="AE37" i="15" s="1"/>
  <c r="AI37" i="15" a="1"/>
  <c r="AI37" i="15" s="1"/>
  <c r="AU35" i="15"/>
  <c r="E19" i="14" s="1"/>
  <c r="AQ35" i="15" a="1"/>
  <c r="AQ35" i="15" s="1"/>
  <c r="AA35" i="15" a="1"/>
  <c r="AA35" i="15" s="1"/>
  <c r="AR32" i="15" a="1"/>
  <c r="AR32" i="15" s="1"/>
  <c r="AB32" i="15" a="1"/>
  <c r="AB32" i="15" s="1"/>
  <c r="AB34" i="15" a="1"/>
  <c r="AB34" i="15" s="1"/>
  <c r="AR33" i="15" a="1"/>
  <c r="AR33" i="15" s="1"/>
  <c r="AB33" i="15" a="1"/>
  <c r="AB33" i="15" s="1"/>
  <c r="AQ32" i="15" a="1"/>
  <c r="AQ32" i="15" s="1"/>
  <c r="AH32" i="15" a="1"/>
  <c r="AH32" i="15" s="1"/>
  <c r="AA32" i="15" a="1"/>
  <c r="AA32" i="15" s="1"/>
  <c r="AH5" i="15" a="1"/>
  <c r="AH5" i="15" s="1"/>
  <c r="AL5" i="15" a="1"/>
  <c r="AL5" i="15" s="1"/>
  <c r="AJ27" i="15" a="1"/>
  <c r="AJ27" i="15" s="1"/>
  <c r="AK28" i="15" a="1"/>
  <c r="AK28" i="15" s="1"/>
  <c r="AQ2" i="15" a="1"/>
  <c r="AQ2" i="15" s="1"/>
  <c r="AE30" i="15" a="1"/>
  <c r="AE30" i="15" s="1"/>
  <c r="AI27" i="15" a="1"/>
  <c r="AI27" i="15" s="1"/>
  <c r="AH21" i="15" a="1"/>
  <c r="AH21" i="15" s="1"/>
  <c r="AU16" i="15"/>
  <c r="G10" i="14" s="1"/>
  <c r="AI10" i="15" a="1"/>
  <c r="AI10" i="15" s="1"/>
  <c r="AH27" i="15" a="1"/>
  <c r="AH27" i="15" s="1"/>
  <c r="AK25" i="15" a="1"/>
  <c r="AK25" i="15" s="1"/>
  <c r="AI25" i="15" a="1"/>
  <c r="AI25" i="15" s="1"/>
  <c r="AC24" i="15" a="1"/>
  <c r="AC24" i="15" s="1"/>
  <c r="AL22" i="15" a="1"/>
  <c r="AL22" i="15" s="1"/>
  <c r="AQ18" i="15" a="1"/>
  <c r="AQ18" i="15" s="1"/>
  <c r="AJ13" i="15" a="1"/>
  <c r="AJ13" i="15" s="1"/>
  <c r="AC5" i="15" a="1"/>
  <c r="AC5" i="15" s="1"/>
  <c r="AD5" i="15" a="1"/>
  <c r="AD5" i="15" s="1"/>
  <c r="AM4" i="15" a="1"/>
  <c r="AM4" i="15" s="1"/>
  <c r="AD4" i="15" a="1"/>
  <c r="AD4" i="15" s="1"/>
  <c r="AD2" i="15" a="1"/>
  <c r="AD2" i="15" s="1"/>
  <c r="AC31" i="15" a="1"/>
  <c r="AC31" i="15" s="1"/>
  <c r="AB9" i="15" a="1"/>
  <c r="AB9" i="15" s="1"/>
  <c r="AM9" i="15" a="1"/>
  <c r="AM9" i="15" s="1"/>
  <c r="AC9" i="15" a="1"/>
  <c r="AC9" i="15" s="1"/>
  <c r="AN9" i="15" a="1"/>
  <c r="AN9" i="15" s="1"/>
  <c r="AD9" i="15" a="1"/>
  <c r="AD9" i="15" s="1"/>
  <c r="AQ9" i="15" a="1"/>
  <c r="AQ9" i="15" s="1"/>
  <c r="AE9" i="15" a="1"/>
  <c r="AE9" i="15" s="1"/>
  <c r="AR9" i="15" a="1"/>
  <c r="AR9" i="15" s="1"/>
  <c r="AF9" i="15" a="1"/>
  <c r="AF9" i="15" s="1"/>
  <c r="AS9" i="15" a="1"/>
  <c r="AS9" i="15" s="1"/>
  <c r="AT9" i="15" a="1"/>
  <c r="AT9" i="15" s="1"/>
  <c r="AU9" i="15"/>
  <c r="I8" i="14" s="1"/>
  <c r="AK9" i="15" a="1"/>
  <c r="AK9" i="15" s="1"/>
  <c r="AW31" i="15"/>
  <c r="AJ26" i="15" a="1"/>
  <c r="AJ26" i="15" s="1"/>
  <c r="AK16" i="15" a="1"/>
  <c r="AK16" i="15" s="1"/>
  <c r="AC15" i="15" a="1"/>
  <c r="AC15" i="15" s="1"/>
  <c r="AU31" i="15"/>
  <c r="E18" i="14" s="1"/>
  <c r="AI26" i="15" a="1"/>
  <c r="AI26" i="15" s="1"/>
  <c r="AD28" i="15" a="1"/>
  <c r="AD28" i="15" s="1"/>
  <c r="AG27" i="15" a="1"/>
  <c r="AG27" i="15" s="1"/>
  <c r="AF27" i="15" a="1"/>
  <c r="AF27" i="15" s="1"/>
  <c r="AS27" i="15" a="1"/>
  <c r="AS27" i="15" s="1"/>
  <c r="AT27" i="15" a="1"/>
  <c r="AT27" i="15" s="1"/>
  <c r="AU27" i="15"/>
  <c r="E17" i="14" s="1"/>
  <c r="AA27" i="15" a="1"/>
  <c r="AA27" i="15" s="1"/>
  <c r="AL27" i="15" a="1"/>
  <c r="AL27" i="15" s="1"/>
  <c r="AB27" i="15" a="1"/>
  <c r="AB27" i="15" s="1"/>
  <c r="AC21" i="15" a="1"/>
  <c r="AC21" i="15" s="1"/>
  <c r="AI13" i="15" a="1"/>
  <c r="AI13" i="15" s="1"/>
  <c r="AE10" i="15" a="1"/>
  <c r="AE10" i="15" s="1"/>
  <c r="AK10" i="15" a="1"/>
  <c r="AK10" i="15" s="1"/>
  <c r="AL4" i="15" a="1"/>
  <c r="AL4" i="15" s="1"/>
  <c r="AR26" i="15" a="1"/>
  <c r="AR26" i="15" s="1"/>
  <c r="AI24" i="15" a="1"/>
  <c r="AI24" i="15" s="1"/>
  <c r="AD30" i="15" a="1"/>
  <c r="AD30" i="15" s="1"/>
  <c r="AL21" i="15" a="1"/>
  <c r="AL21" i="15" s="1"/>
  <c r="AF26" i="15" a="1"/>
  <c r="AF26" i="15" s="1"/>
  <c r="AQ24" i="15" a="1"/>
  <c r="AQ24" i="15" s="1"/>
  <c r="AS16" i="15" a="1"/>
  <c r="AS16" i="15" s="1"/>
  <c r="AU29" i="15"/>
  <c r="I17" i="14" s="1"/>
  <c r="AK29" i="15" a="1"/>
  <c r="AK29" i="15" s="1"/>
  <c r="AW29" i="15"/>
  <c r="AB29" i="15" a="1"/>
  <c r="AB29" i="15" s="1"/>
  <c r="AC29" i="15" a="1"/>
  <c r="AC29" i="15" s="1"/>
  <c r="AD29" i="15" a="1"/>
  <c r="AD29" i="15" s="1"/>
  <c r="AQ29" i="15" a="1"/>
  <c r="AQ29" i="15" s="1"/>
  <c r="AE29" i="15" a="1"/>
  <c r="AE29" i="15" s="1"/>
  <c r="AR29" i="15" a="1"/>
  <c r="AR29" i="15" s="1"/>
  <c r="AC27" i="15" a="1"/>
  <c r="AC27" i="15" s="1"/>
  <c r="AW22" i="15"/>
  <c r="AA21" i="15" a="1"/>
  <c r="AA21" i="15" s="1"/>
  <c r="AD21" i="15" a="1"/>
  <c r="AD21" i="15" s="1"/>
  <c r="AQ21" i="15" a="1"/>
  <c r="AQ21" i="15" s="1"/>
  <c r="AE21" i="15" a="1"/>
  <c r="AE21" i="15" s="1"/>
  <c r="AR21" i="15" a="1"/>
  <c r="AR21" i="15" s="1"/>
  <c r="AF21" i="15" a="1"/>
  <c r="AF21" i="15" s="1"/>
  <c r="AS21" i="15" a="1"/>
  <c r="AS21" i="15" s="1"/>
  <c r="AT21" i="15" a="1"/>
  <c r="AT21" i="15" s="1"/>
  <c r="AJ21" i="15" a="1"/>
  <c r="AJ21" i="15" s="1"/>
  <c r="AU21" i="15"/>
  <c r="I11" i="14" s="1"/>
  <c r="AW21" i="15"/>
  <c r="AB21" i="15" a="1"/>
  <c r="AB21" i="15" s="1"/>
  <c r="AM21" i="15" a="1"/>
  <c r="AM21" i="15" s="1"/>
  <c r="AU19" i="15"/>
  <c r="E11" i="14" s="1"/>
  <c r="AM17" i="15" a="1"/>
  <c r="AM17" i="15" s="1"/>
  <c r="AK14" i="15" a="1"/>
  <c r="AK14" i="15" s="1"/>
  <c r="AU13" i="15"/>
  <c r="I9" i="14" s="1"/>
  <c r="AJ11" i="15" a="1"/>
  <c r="AJ11" i="15" s="1"/>
  <c r="AN8" i="15" a="1"/>
  <c r="AN8" i="15" s="1"/>
  <c r="AF8" i="15" a="1"/>
  <c r="AF8" i="15" s="1"/>
  <c r="AS8" i="15" a="1"/>
  <c r="AS8" i="15" s="1"/>
  <c r="AI8" i="15" a="1"/>
  <c r="AI8" i="15" s="1"/>
  <c r="AM8" i="15" a="1"/>
  <c r="AM8" i="15" s="1"/>
  <c r="AK4" i="15" a="1"/>
  <c r="AK4" i="15" s="1"/>
  <c r="AC12" i="15" a="1"/>
  <c r="AC12" i="15" s="1"/>
  <c r="AN12" i="15" a="1"/>
  <c r="AN12" i="15" s="1"/>
  <c r="AD12" i="15" a="1"/>
  <c r="AD12" i="15" s="1"/>
  <c r="AQ12" i="15" a="1"/>
  <c r="AQ12" i="15" s="1"/>
  <c r="AE12" i="15" a="1"/>
  <c r="AE12" i="15" s="1"/>
  <c r="AR12" i="15" a="1"/>
  <c r="AR12" i="15" s="1"/>
  <c r="AF12" i="15" a="1"/>
  <c r="AF12" i="15" s="1"/>
  <c r="AS12" i="15" a="1"/>
  <c r="AS12" i="15" s="1"/>
  <c r="AT12" i="15" a="1"/>
  <c r="AT12" i="15" s="1"/>
  <c r="AK12" i="15" a="1"/>
  <c r="AK12" i="15" s="1"/>
  <c r="AW12" i="15"/>
  <c r="AG18" i="15" a="1"/>
  <c r="AG18" i="15" s="1"/>
  <c r="AD18" i="15" a="1"/>
  <c r="AD18" i="15" s="1"/>
  <c r="AE18" i="15" a="1"/>
  <c r="AE18" i="15" s="1"/>
  <c r="AR18" i="15" a="1"/>
  <c r="AR18" i="15" s="1"/>
  <c r="AA18" i="15" a="1"/>
  <c r="AA18" i="15" s="1"/>
  <c r="AB18" i="15" a="1"/>
  <c r="AB18" i="15" s="1"/>
  <c r="AT13" i="15" a="1"/>
  <c r="AT13" i="15" s="1"/>
  <c r="AD31" i="15" a="1"/>
  <c r="AD31" i="15" s="1"/>
  <c r="AN31" i="15" a="1"/>
  <c r="AN31" i="15" s="1"/>
  <c r="AE31" i="15" a="1"/>
  <c r="AE31" i="15" s="1"/>
  <c r="AQ31" i="15" a="1"/>
  <c r="AQ31" i="15" s="1"/>
  <c r="AF31" i="15" a="1"/>
  <c r="AF31" i="15" s="1"/>
  <c r="AR31" i="15" a="1"/>
  <c r="AR31" i="15" s="1"/>
  <c r="AS31" i="15" a="1"/>
  <c r="AS31" i="15" s="1"/>
  <c r="AA28" i="15" a="1"/>
  <c r="AA28" i="15" s="1"/>
  <c r="AC28" i="15" a="1"/>
  <c r="AC28" i="15" s="1"/>
  <c r="AN28" i="15" a="1"/>
  <c r="AN28" i="15" s="1"/>
  <c r="AQ28" i="15" a="1"/>
  <c r="AQ28" i="15" s="1"/>
  <c r="AE28" i="15" a="1"/>
  <c r="AE28" i="15" s="1"/>
  <c r="AR28" i="15" a="1"/>
  <c r="AR28" i="15" s="1"/>
  <c r="AF28" i="15" a="1"/>
  <c r="AF28" i="15" s="1"/>
  <c r="AS28" i="15" a="1"/>
  <c r="AS28" i="15" s="1"/>
  <c r="AT28" i="15" a="1"/>
  <c r="AT28" i="15" s="1"/>
  <c r="AE27" i="15" a="1"/>
  <c r="AE27" i="15" s="1"/>
  <c r="AC26" i="15" a="1"/>
  <c r="AC26" i="15" s="1"/>
  <c r="AO23" i="15" a="1"/>
  <c r="AO23" i="15" s="1"/>
  <c r="AN20" i="15" a="1"/>
  <c r="AN20" i="15" s="1"/>
  <c r="AL17" i="15" a="1"/>
  <c r="AL17" i="15" s="1"/>
  <c r="AJ16" i="15" a="1"/>
  <c r="AJ16" i="15" s="1"/>
  <c r="AR14" i="15" a="1"/>
  <c r="AR14" i="15" s="1"/>
  <c r="AJ14" i="15" a="1"/>
  <c r="AJ14" i="15" s="1"/>
  <c r="AI11" i="15" a="1"/>
  <c r="AI11" i="15" s="1"/>
  <c r="AI4" i="15" a="1"/>
  <c r="AI4" i="15" s="1"/>
  <c r="AT2" i="15" a="1"/>
  <c r="AT2" i="15" s="1"/>
  <c r="AS26" i="15" a="1"/>
  <c r="AS26" i="15" s="1"/>
  <c r="AH31" i="15" a="1"/>
  <c r="AH31" i="15" s="1"/>
  <c r="AN5" i="15" a="1"/>
  <c r="AN5" i="15" s="1"/>
  <c r="AI29" i="15" a="1"/>
  <c r="AI29" i="15" s="1"/>
  <c r="AI28" i="15" a="1"/>
  <c r="AI28" i="15" s="1"/>
  <c r="AB25" i="15" a="1"/>
  <c r="AB25" i="15" s="1"/>
  <c r="AM25" i="15" a="1"/>
  <c r="AM25" i="15" s="1"/>
  <c r="AC25" i="15" a="1"/>
  <c r="AC25" i="15" s="1"/>
  <c r="AD25" i="15" a="1"/>
  <c r="AD25" i="15" s="1"/>
  <c r="AQ25" i="15" a="1"/>
  <c r="AQ25" i="15" s="1"/>
  <c r="AE25" i="15" a="1"/>
  <c r="AE25" i="15" s="1"/>
  <c r="AR25" i="15" a="1"/>
  <c r="AR25" i="15" s="1"/>
  <c r="AF25" i="15" a="1"/>
  <c r="AF25" i="15" s="1"/>
  <c r="AS25" i="15" a="1"/>
  <c r="AS25" i="15" s="1"/>
  <c r="AT25" i="15" a="1"/>
  <c r="AT25" i="15" s="1"/>
  <c r="AT22" i="15" a="1"/>
  <c r="AT22" i="15" s="1"/>
  <c r="AM20" i="15" a="1"/>
  <c r="AM20" i="15" s="1"/>
  <c r="AI19" i="15" a="1"/>
  <c r="AI19" i="15" s="1"/>
  <c r="AK17" i="15" a="1"/>
  <c r="AK17" i="15" s="1"/>
  <c r="AC16" i="15" a="1"/>
  <c r="AC16" i="15" s="1"/>
  <c r="AQ14" i="15" a="1"/>
  <c r="AQ14" i="15" s="1"/>
  <c r="AM11" i="15" a="1"/>
  <c r="AM11" i="15" s="1"/>
  <c r="AC8" i="15" a="1"/>
  <c r="AC8" i="15" s="1"/>
  <c r="AO7" i="15" a="1"/>
  <c r="AO7" i="15" s="1"/>
  <c r="AA4" i="15" a="1"/>
  <c r="AA4" i="15" s="1"/>
  <c r="AJ30" i="15" a="1"/>
  <c r="AJ30" i="15" s="1"/>
  <c r="AB31" i="15" a="1"/>
  <c r="AB31" i="15" s="1"/>
  <c r="AH30" i="15" a="1"/>
  <c r="AH30" i="15" s="1"/>
  <c r="AR30" i="15" a="1"/>
  <c r="AR30" i="15" s="1"/>
  <c r="AF30" i="15" a="1"/>
  <c r="AF30" i="15" s="1"/>
  <c r="AT30" i="15" a="1"/>
  <c r="AT30" i="15" s="1"/>
  <c r="AU30" i="15"/>
  <c r="C18" i="14" s="1"/>
  <c r="AH24" i="15" a="1"/>
  <c r="AH24" i="15" s="1"/>
  <c r="AF24" i="15" a="1"/>
  <c r="AF24" i="15" s="1"/>
  <c r="AM24" i="15" a="1"/>
  <c r="AM24" i="15" s="1"/>
  <c r="AB30" i="15" a="1"/>
  <c r="AB30" i="15" s="1"/>
  <c r="AM31" i="15" a="1"/>
  <c r="AM31" i="15" s="1"/>
  <c r="AS30" i="15" a="1"/>
  <c r="AS30" i="15" s="1"/>
  <c r="AN23" i="15" a="1"/>
  <c r="AN23" i="15" s="1"/>
  <c r="AJ22" i="15" a="1"/>
  <c r="AJ22" i="15" s="1"/>
  <c r="AM23" i="15" a="1"/>
  <c r="AM23" i="15" s="1"/>
  <c r="AN22" i="15" a="1"/>
  <c r="AN22" i="15" s="1"/>
  <c r="AL20" i="15" a="1"/>
  <c r="AL20" i="15" s="1"/>
  <c r="AH14" i="15" a="1"/>
  <c r="AH14" i="15" s="1"/>
  <c r="AF14" i="15" a="1"/>
  <c r="AF14" i="15" s="1"/>
  <c r="AS14" i="15" a="1"/>
  <c r="AS14" i="15" s="1"/>
  <c r="AI14" i="15" a="1"/>
  <c r="AI14" i="15" s="1"/>
  <c r="AT14" i="15" a="1"/>
  <c r="AT14" i="15" s="1"/>
  <c r="AU14" i="15"/>
  <c r="C10" i="14" s="1"/>
  <c r="AB14" i="15" a="1"/>
  <c r="AB14" i="15" s="1"/>
  <c r="AM14" i="15" a="1"/>
  <c r="AM14" i="15" s="1"/>
  <c r="AN14" i="15" a="1"/>
  <c r="AN14" i="15" s="1"/>
  <c r="AD14" i="15" a="1"/>
  <c r="AD14" i="15" s="1"/>
  <c r="AM12" i="15" a="1"/>
  <c r="AM12" i="15" s="1"/>
  <c r="AG11" i="15" a="1"/>
  <c r="AG11" i="15" s="1"/>
  <c r="AF11" i="15" a="1"/>
  <c r="AF11" i="15" s="1"/>
  <c r="AS11" i="15" a="1"/>
  <c r="AS11" i="15" s="1"/>
  <c r="AT11" i="15" a="1"/>
  <c r="AT11" i="15" s="1"/>
  <c r="AU11" i="15"/>
  <c r="E9" i="14" s="1"/>
  <c r="AA11" i="15" a="1"/>
  <c r="AA11" i="15" s="1"/>
  <c r="AL11" i="15" a="1"/>
  <c r="AL11" i="15" s="1"/>
  <c r="AB11" i="15" a="1"/>
  <c r="AB11" i="15" s="1"/>
  <c r="AC11" i="15" a="1"/>
  <c r="AC11" i="15" s="1"/>
  <c r="AN11" i="15" a="1"/>
  <c r="AN11" i="15" s="1"/>
  <c r="AQ7" i="15" a="1"/>
  <c r="AQ7" i="15" s="1"/>
  <c r="AN7" i="15" a="1"/>
  <c r="AN7" i="15" s="1"/>
  <c r="AS4" i="15" a="1"/>
  <c r="AS4" i="15" s="1"/>
  <c r="AM27" i="15" a="1"/>
  <c r="AM27" i="15" s="1"/>
  <c r="AL31" i="15" a="1"/>
  <c r="AL31" i="15" s="1"/>
  <c r="AP30" i="15" a="1"/>
  <c r="AP30" i="15" s="1"/>
  <c r="AL23" i="15" a="1"/>
  <c r="AL23" i="15" s="1"/>
  <c r="AK20" i="15" a="1"/>
  <c r="AK20" i="15" s="1"/>
  <c r="AW19" i="15"/>
  <c r="AI17" i="15" a="1"/>
  <c r="AI17" i="15" s="1"/>
  <c r="AT17" i="15" a="1"/>
  <c r="AT17" i="15" s="1"/>
  <c r="AJ17" i="15" a="1"/>
  <c r="AJ17" i="15" s="1"/>
  <c r="AU17" i="15"/>
  <c r="I10" i="14" s="1"/>
  <c r="AD17" i="15" a="1"/>
  <c r="AD17" i="15" s="1"/>
  <c r="AQ17" i="15" a="1"/>
  <c r="AQ17" i="15" s="1"/>
  <c r="AP10" i="15" a="1"/>
  <c r="AP10" i="15" s="1"/>
  <c r="AL2" i="15" a="1"/>
  <c r="AL2" i="15" s="1"/>
  <c r="AU26" i="15"/>
  <c r="C17" i="14" s="1"/>
  <c r="AK26" i="15" a="1"/>
  <c r="AK26" i="15" s="1"/>
  <c r="AV26" i="15"/>
  <c r="AA26" i="15" a="1"/>
  <c r="AA26" i="15" s="1"/>
  <c r="AL26" i="15" a="1"/>
  <c r="AL26" i="15" s="1"/>
  <c r="AB26" i="15" a="1"/>
  <c r="AB26" i="15" s="1"/>
  <c r="AP22" i="15" a="1"/>
  <c r="AP22" i="15" s="1"/>
  <c r="AC22" i="15" a="1"/>
  <c r="AC22" i="15" s="1"/>
  <c r="AU22" i="15"/>
  <c r="C12" i="14" s="1"/>
  <c r="AO2" i="15" a="1"/>
  <c r="AO2" i="15" s="1"/>
  <c r="AK31" i="15" a="1"/>
  <c r="AK31" i="15" s="1"/>
  <c r="AN18" i="15" a="1"/>
  <c r="AN18" i="15" s="1"/>
  <c r="AW9" i="15"/>
  <c r="AF4" i="15" a="1"/>
  <c r="AF4" i="15" s="1"/>
  <c r="AW16" i="15"/>
  <c r="AA16" i="15" a="1"/>
  <c r="AA16" i="15" s="1"/>
  <c r="AL16" i="15" a="1"/>
  <c r="AL16" i="15" s="1"/>
  <c r="AB16" i="15" a="1"/>
  <c r="AB16" i="15" s="1"/>
  <c r="AM16" i="15" a="1"/>
  <c r="AM16" i="15" s="1"/>
  <c r="AN16" i="15" a="1"/>
  <c r="AN16" i="15" s="1"/>
  <c r="AI16" i="15" a="1"/>
  <c r="AI16" i="15" s="1"/>
  <c r="AT16" i="15" a="1"/>
  <c r="AT16" i="15" s="1"/>
  <c r="AO19" i="15" a="1"/>
  <c r="AO19" i="15" s="1"/>
  <c r="AM19" i="15" a="1"/>
  <c r="AM19" i="15" s="1"/>
  <c r="AJ19" i="15" a="1"/>
  <c r="AJ19" i="15" s="1"/>
  <c r="AG15" i="15" a="1"/>
  <c r="AG15" i="15" s="1"/>
  <c r="AQ15" i="15" a="1"/>
  <c r="AQ15" i="15" s="1"/>
  <c r="AA15" i="15" a="1"/>
  <c r="AA15" i="15" s="1"/>
  <c r="AL15" i="15" a="1"/>
  <c r="AL15" i="15" s="1"/>
  <c r="AI22" i="15" a="1"/>
  <c r="AI22" i="15" s="1"/>
  <c r="AO29" i="15" a="1"/>
  <c r="AO29" i="15" s="1"/>
  <c r="AW28" i="15"/>
  <c r="AW26" i="15"/>
  <c r="AP26" i="15" a="1"/>
  <c r="AP26" i="15" s="1"/>
  <c r="AA20" i="15" a="1"/>
  <c r="AA20" i="15" s="1"/>
  <c r="AC17" i="15" a="1"/>
  <c r="AC17" i="15" s="1"/>
  <c r="AU12" i="15"/>
  <c r="G9" i="14" s="1"/>
  <c r="AJ12" i="15" a="1"/>
  <c r="AJ12" i="15" s="1"/>
  <c r="AN10" i="15" a="1"/>
  <c r="AN10" i="15" s="1"/>
  <c r="AI9" i="15" a="1"/>
  <c r="AI9" i="15" s="1"/>
  <c r="AM5" i="15" a="1"/>
  <c r="AM5" i="15" s="1"/>
  <c r="AJ23" i="15" a="1"/>
  <c r="AJ23" i="15" s="1"/>
  <c r="AU23" i="15"/>
  <c r="E12" i="14" s="1"/>
  <c r="AK23" i="15" a="1"/>
  <c r="AK23" i="15" s="1"/>
  <c r="AW23" i="15"/>
  <c r="AA23" i="15" a="1"/>
  <c r="AA23" i="15" s="1"/>
  <c r="AE23" i="15" a="1"/>
  <c r="AE23" i="15" s="1"/>
  <c r="AR23" i="15" a="1"/>
  <c r="AR23" i="15" s="1"/>
  <c r="AN30" i="15" a="1"/>
  <c r="AN30" i="15" s="1"/>
  <c r="AN29" i="15" a="1"/>
  <c r="AN29" i="15" s="1"/>
  <c r="AQ27" i="15" a="1"/>
  <c r="AQ27" i="15" s="1"/>
  <c r="AO26" i="15" a="1"/>
  <c r="AO26" i="15" s="1"/>
  <c r="AQ23" i="15" a="1"/>
  <c r="AQ23" i="15" s="1"/>
  <c r="AL18" i="15" a="1"/>
  <c r="AL18" i="15" s="1"/>
  <c r="AE17" i="15" a="1"/>
  <c r="AE17" i="15" s="1"/>
  <c r="AJ15" i="15" a="1"/>
  <c r="AJ15" i="15" s="1"/>
  <c r="AN13" i="15" a="1"/>
  <c r="AN13" i="15" s="1"/>
  <c r="AI12" i="15" a="1"/>
  <c r="AI12" i="15" s="1"/>
  <c r="AM10" i="15" a="1"/>
  <c r="AM10" i="15" s="1"/>
  <c r="AL9" i="15" a="1"/>
  <c r="AL9" i="15" s="1"/>
  <c r="AT20" i="15" a="1"/>
  <c r="AT20" i="15" s="1"/>
  <c r="AI20" i="15" a="1"/>
  <c r="AI20" i="15" s="1"/>
  <c r="AJ20" i="15" a="1"/>
  <c r="AJ20" i="15" s="1"/>
  <c r="AU20" i="15"/>
  <c r="G11" i="14" s="1"/>
  <c r="AW20" i="15"/>
  <c r="AB20" i="15" a="1"/>
  <c r="AB20" i="15" s="1"/>
  <c r="AQ20" i="15" a="1"/>
  <c r="AQ20" i="15" s="1"/>
  <c r="AE20" i="15" a="1"/>
  <c r="AE20" i="15" s="1"/>
  <c r="AR20" i="15" a="1"/>
  <c r="AR20" i="15" s="1"/>
  <c r="AJ31" i="15" a="1"/>
  <c r="AJ31" i="15" s="1"/>
  <c r="AO27" i="15" a="1"/>
  <c r="AO27" i="15" s="1"/>
  <c r="AT26" i="15" a="1"/>
  <c r="AT26" i="15" s="1"/>
  <c r="AS24" i="15" a="1"/>
  <c r="AS24" i="15" s="1"/>
  <c r="AI23" i="15" a="1"/>
  <c r="AI23" i="15" s="1"/>
  <c r="AM30" i="15" a="1"/>
  <c r="AM30" i="15" s="1"/>
  <c r="AL30" i="15" a="1"/>
  <c r="AL30" i="15" s="1"/>
  <c r="AS29" i="15" a="1"/>
  <c r="AS29" i="15" s="1"/>
  <c r="AM29" i="15" a="1"/>
  <c r="AM29" i="15" s="1"/>
  <c r="AU28" i="15"/>
  <c r="G17" i="14" s="1"/>
  <c r="AN26" i="15" a="1"/>
  <c r="AN26" i="15" s="1"/>
  <c r="AL24" i="15" a="1"/>
  <c r="AL24" i="15" s="1"/>
  <c r="AF20" i="15" a="1"/>
  <c r="AF20" i="15" s="1"/>
  <c r="AK18" i="15" a="1"/>
  <c r="AK18" i="15" s="1"/>
  <c r="AF17" i="15" a="1"/>
  <c r="AF17" i="15" s="1"/>
  <c r="AM15" i="15" a="1"/>
  <c r="AM15" i="15" s="1"/>
  <c r="AI15" i="15" a="1"/>
  <c r="AI15" i="15" s="1"/>
  <c r="AA13" i="15" a="1"/>
  <c r="AA13" i="15" s="1"/>
  <c r="AL13" i="15" a="1"/>
  <c r="AL13" i="15" s="1"/>
  <c r="AM13" i="15" a="1"/>
  <c r="AM13" i="15" s="1"/>
  <c r="AS13" i="15" a="1"/>
  <c r="AS13" i="15" s="1"/>
  <c r="AL12" i="15" a="1"/>
  <c r="AL12" i="15" s="1"/>
  <c r="AU10" i="15"/>
  <c r="C9" i="14" s="1"/>
  <c r="AW10" i="15"/>
  <c r="AA10" i="15" a="1"/>
  <c r="AA10" i="15" s="1"/>
  <c r="AL10" i="15" a="1"/>
  <c r="AL10" i="15" s="1"/>
  <c r="AB10" i="15" a="1"/>
  <c r="AB10" i="15" s="1"/>
  <c r="AF10" i="15" a="1"/>
  <c r="AF10" i="15" s="1"/>
  <c r="AS10" i="15" a="1"/>
  <c r="AS10" i="15" s="1"/>
  <c r="AI7" i="15" a="1"/>
  <c r="AI7" i="15" s="1"/>
  <c r="AK5" i="15" a="1"/>
  <c r="AK5" i="15" s="1"/>
  <c r="AG21" i="15" a="1"/>
  <c r="AG21" i="15" s="1"/>
  <c r="AP16" i="15" a="1"/>
  <c r="AP16" i="15" s="1"/>
  <c r="AO13" i="15" a="1"/>
  <c r="AO13" i="15" s="1"/>
  <c r="AH8" i="15" a="1"/>
  <c r="AH8" i="15" s="1"/>
  <c r="AU6" i="15"/>
  <c r="C8" i="14" s="1"/>
  <c r="AG5" i="15" a="1"/>
  <c r="AG5" i="15" s="1"/>
  <c r="AR4" i="15" a="1"/>
  <c r="AR4" i="15" s="1"/>
  <c r="AE4" i="15" a="1"/>
  <c r="AE4" i="15" s="1"/>
  <c r="AJ3" i="15" a="1"/>
  <c r="AJ3" i="15" s="1"/>
  <c r="AG24" i="15" a="1"/>
  <c r="AG24" i="15" s="1"/>
  <c r="AT19" i="15" a="1"/>
  <c r="AT19" i="15" s="1"/>
  <c r="AP19" i="15" a="1"/>
  <c r="AP19" i="15" s="1"/>
  <c r="AO16" i="15" a="1"/>
  <c r="AO16" i="15" s="1"/>
  <c r="AW15" i="15"/>
  <c r="AF13" i="15" a="1"/>
  <c r="AF13" i="15" s="1"/>
  <c r="AH11" i="15" a="1"/>
  <c r="AH11" i="15" s="1"/>
  <c r="AG8" i="15" a="1"/>
  <c r="AG8" i="15" s="1"/>
  <c r="AR7" i="15" a="1"/>
  <c r="AR7" i="15" s="1"/>
  <c r="AE7" i="15" a="1"/>
  <c r="AE7" i="15" s="1"/>
  <c r="AJ6" i="15" a="1"/>
  <c r="AJ6" i="15" s="1"/>
  <c r="AB5" i="15" a="1"/>
  <c r="AB5" i="15" s="1"/>
  <c r="AQ4" i="15" a="1"/>
  <c r="AQ4" i="15" s="1"/>
  <c r="AT3" i="15" a="1"/>
  <c r="AT3" i="15" s="1"/>
  <c r="AI3" i="15" a="1"/>
  <c r="AI3" i="15" s="1"/>
  <c r="AP3" i="15" a="1"/>
  <c r="AP3" i="15" s="1"/>
  <c r="AK2" i="15" a="1"/>
  <c r="AK2" i="15" s="1"/>
  <c r="AP31" i="15" a="1"/>
  <c r="AP31" i="15" s="1"/>
  <c r="AQ26" i="15" a="1"/>
  <c r="AQ26" i="15" s="1"/>
  <c r="AP25" i="15" a="1"/>
  <c r="AP25" i="15" s="1"/>
  <c r="AA24" i="15" a="1"/>
  <c r="AA24" i="15" s="1"/>
  <c r="AD23" i="15" a="1"/>
  <c r="AD23" i="15" s="1"/>
  <c r="AO22" i="15" a="1"/>
  <c r="AO22" i="15" s="1"/>
  <c r="AS19" i="15" a="1"/>
  <c r="AS19" i="15" s="1"/>
  <c r="AF19" i="15" a="1"/>
  <c r="AF19" i="15" s="1"/>
  <c r="AH17" i="15" a="1"/>
  <c r="AH17" i="15" s="1"/>
  <c r="AU15" i="15"/>
  <c r="E10" i="14" s="1"/>
  <c r="AG14" i="15" a="1"/>
  <c r="AG14" i="15" s="1"/>
  <c r="AR13" i="15" a="1"/>
  <c r="AR13" i="15" s="1"/>
  <c r="AE13" i="15" a="1"/>
  <c r="AE13" i="15" s="1"/>
  <c r="AQ10" i="15" a="1"/>
  <c r="AQ10" i="15" s="1"/>
  <c r="AP9" i="15" a="1"/>
  <c r="AP9" i="15" s="1"/>
  <c r="AA8" i="15" a="1"/>
  <c r="AA8" i="15" s="1"/>
  <c r="AD7" i="15" a="1"/>
  <c r="AD7" i="15" s="1"/>
  <c r="AO6" i="15" a="1"/>
  <c r="AO6" i="15" s="1"/>
  <c r="AW5" i="15"/>
  <c r="AS3" i="15" a="1"/>
  <c r="AS3" i="15" s="1"/>
  <c r="AF3" i="15" a="1"/>
  <c r="AF3" i="15" s="1"/>
  <c r="AU2" i="15"/>
  <c r="C7" i="14" s="1"/>
  <c r="AI2" i="15" a="1"/>
  <c r="AI2" i="15" s="1"/>
  <c r="AO31" i="15" a="1"/>
  <c r="AO31" i="15" s="1"/>
  <c r="AD26" i="15" a="1"/>
  <c r="AD26" i="15" s="1"/>
  <c r="AO25" i="15" a="1"/>
  <c r="AO25" i="15" s="1"/>
  <c r="AW24" i="15"/>
  <c r="AS22" i="15" a="1"/>
  <c r="AS22" i="15" s="1"/>
  <c r="AF22" i="15" a="1"/>
  <c r="AF22" i="15" s="1"/>
  <c r="AC20" i="15" a="1"/>
  <c r="AC20" i="15" s="1"/>
  <c r="AH20" i="15" a="1"/>
  <c r="AH20" i="15" s="1"/>
  <c r="AU18" i="15"/>
  <c r="C11" i="14" s="1"/>
  <c r="AG17" i="15" a="1"/>
  <c r="AG17" i="15" s="1"/>
  <c r="AR16" i="15" a="1"/>
  <c r="AR16" i="15" s="1"/>
  <c r="AE16" i="15" a="1"/>
  <c r="AE16" i="15" s="1"/>
  <c r="AQ13" i="15" a="1"/>
  <c r="AQ13" i="15" s="1"/>
  <c r="AP12" i="15" a="1"/>
  <c r="AP12" i="15" s="1"/>
  <c r="AD10" i="15" a="1"/>
  <c r="AD10" i="15" s="1"/>
  <c r="AO9" i="15" a="1"/>
  <c r="AO9" i="15" s="1"/>
  <c r="AW8" i="15"/>
  <c r="AS6" i="15" a="1"/>
  <c r="AS6" i="15" s="1"/>
  <c r="AF6" i="15" a="1"/>
  <c r="AF6" i="15" s="1"/>
  <c r="AC4" i="15" a="1"/>
  <c r="AC4" i="15" s="1"/>
  <c r="AH4" i="15" a="1"/>
  <c r="AH4" i="15" s="1"/>
  <c r="AJ2" i="15" a="1"/>
  <c r="AJ2" i="15" s="1"/>
  <c r="AG30" i="15" a="1"/>
  <c r="AG30" i="15" s="1"/>
  <c r="AW30" i="15"/>
  <c r="AP28" i="15" a="1"/>
  <c r="AP28" i="15" s="1"/>
  <c r="AA30" i="15" a="1"/>
  <c r="AA30" i="15" s="1"/>
  <c r="AO28" i="15" a="1"/>
  <c r="AO28" i="15" s="1"/>
  <c r="AW27" i="15"/>
  <c r="AC23" i="15" a="1"/>
  <c r="AC23" i="15" s="1"/>
  <c r="AH23" i="15" a="1"/>
  <c r="AH23" i="15" s="1"/>
  <c r="AG20" i="15" a="1"/>
  <c r="AG20" i="15" s="1"/>
  <c r="AR19" i="15" a="1"/>
  <c r="AR19" i="15" s="1"/>
  <c r="AE19" i="15" a="1"/>
  <c r="AE19" i="15" s="1"/>
  <c r="AB17" i="15" a="1"/>
  <c r="AB17" i="15" s="1"/>
  <c r="AQ16" i="15" a="1"/>
  <c r="AQ16" i="15" s="1"/>
  <c r="AT15" i="15" a="1"/>
  <c r="AT15" i="15" s="1"/>
  <c r="AP15" i="15" a="1"/>
  <c r="AP15" i="15" s="1"/>
  <c r="AA14" i="15" a="1"/>
  <c r="AA14" i="15" s="1"/>
  <c r="AD13" i="15" a="1"/>
  <c r="AD13" i="15" s="1"/>
  <c r="AO12" i="15" a="1"/>
  <c r="AO12" i="15" s="1"/>
  <c r="AW11" i="15"/>
  <c r="AK8" i="15" a="1"/>
  <c r="AK8" i="15" s="1"/>
  <c r="AC7" i="15" a="1"/>
  <c r="AC7" i="15" s="1"/>
  <c r="AH7" i="15" a="1"/>
  <c r="AH7" i="15" s="1"/>
  <c r="AU5" i="15"/>
  <c r="I7" i="14" s="1"/>
  <c r="AG4" i="15" a="1"/>
  <c r="AG4" i="15" s="1"/>
  <c r="AR3" i="15" a="1"/>
  <c r="AR3" i="15" s="1"/>
  <c r="AE3" i="15" a="1"/>
  <c r="AE3" i="15" s="1"/>
  <c r="AA5" i="15" a="1"/>
  <c r="AA5" i="15" s="1"/>
  <c r="AH26" i="15" a="1"/>
  <c r="AH26" i="15" s="1"/>
  <c r="AU24" i="15"/>
  <c r="G12" i="14" s="1"/>
  <c r="AG23" i="15" a="1"/>
  <c r="AG23" i="15" s="1"/>
  <c r="AR22" i="15" a="1"/>
  <c r="AR22" i="15" s="1"/>
  <c r="AE22" i="15" a="1"/>
  <c r="AE22" i="15" s="1"/>
  <c r="AQ19" i="15" a="1"/>
  <c r="AQ19" i="15" s="1"/>
  <c r="AT18" i="15" a="1"/>
  <c r="AT18" i="15" s="1"/>
  <c r="AI18" i="15" a="1"/>
  <c r="AI18" i="15" s="1"/>
  <c r="AP18" i="15" a="1"/>
  <c r="AP18" i="15" s="1"/>
  <c r="AA17" i="15" a="1"/>
  <c r="AA17" i="15" s="1"/>
  <c r="AD16" i="15" a="1"/>
  <c r="AD16" i="15" s="1"/>
  <c r="AO15" i="15" a="1"/>
  <c r="AO15" i="15" s="1"/>
  <c r="AW14" i="15"/>
  <c r="AC10" i="15" a="1"/>
  <c r="AC10" i="15" s="1"/>
  <c r="AH10" i="15" a="1"/>
  <c r="AH10" i="15" s="1"/>
  <c r="AU8" i="15"/>
  <c r="G8" i="14" s="1"/>
  <c r="AG7" i="15" a="1"/>
  <c r="AG7" i="15" s="1"/>
  <c r="AR6" i="15" a="1"/>
  <c r="AR6" i="15" s="1"/>
  <c r="AE6" i="15" a="1"/>
  <c r="AE6" i="15" s="1"/>
  <c r="AJ5" i="15" a="1"/>
  <c r="AJ5" i="15" s="1"/>
  <c r="AB4" i="15" a="1"/>
  <c r="AB4" i="15" s="1"/>
  <c r="AQ3" i="15" a="1"/>
  <c r="AQ3" i="15" s="1"/>
  <c r="AH2" i="15" a="1"/>
  <c r="AH2" i="15" s="1"/>
  <c r="AB2" i="15" a="1"/>
  <c r="AB2" i="15" s="1"/>
  <c r="AF2" i="15" a="1"/>
  <c r="AF2" i="15" s="1"/>
  <c r="AW2" i="15"/>
  <c r="AH29" i="15" a="1"/>
  <c r="AH29" i="15" s="1"/>
  <c r="AG26" i="15" a="1"/>
  <c r="AG26" i="15" s="1"/>
  <c r="AB23" i="15" a="1"/>
  <c r="AB23" i="15" s="1"/>
  <c r="AQ22" i="15" a="1"/>
  <c r="AQ22" i="15" s="1"/>
  <c r="AP21" i="15" a="1"/>
  <c r="AP21" i="15" s="1"/>
  <c r="AD19" i="15" a="1"/>
  <c r="AD19" i="15" s="1"/>
  <c r="AO18" i="15" a="1"/>
  <c r="AO18" i="15" s="1"/>
  <c r="AW17" i="15"/>
  <c r="AS15" i="15" a="1"/>
  <c r="AS15" i="15" s="1"/>
  <c r="AF15" i="15" a="1"/>
  <c r="AF15" i="15" s="1"/>
  <c r="AC13" i="15" a="1"/>
  <c r="AC13" i="15" s="1"/>
  <c r="AH13" i="15" a="1"/>
  <c r="AH13" i="15" s="1"/>
  <c r="AG10" i="15" a="1"/>
  <c r="AG10" i="15" s="1"/>
  <c r="AB7" i="15" a="1"/>
  <c r="AB7" i="15" s="1"/>
  <c r="AQ6" i="15" a="1"/>
  <c r="AQ6" i="15" s="1"/>
  <c r="AT5" i="15" a="1"/>
  <c r="AT5" i="15" s="1"/>
  <c r="AP5" i="15" a="1"/>
  <c r="AP5" i="15" s="1"/>
  <c r="AD3" i="15" a="1"/>
  <c r="AD3" i="15" s="1"/>
  <c r="AS2" i="15" a="1"/>
  <c r="AS2" i="15" s="1"/>
  <c r="AG2" i="15" a="1"/>
  <c r="AG2" i="15" s="1"/>
  <c r="AG29" i="15" a="1"/>
  <c r="AG29" i="15" s="1"/>
  <c r="AT24" i="15" a="1"/>
  <c r="AT24" i="15" s="1"/>
  <c r="AP24" i="15" a="1"/>
  <c r="AP24" i="15" s="1"/>
  <c r="AD22" i="15" a="1"/>
  <c r="AD22" i="15" s="1"/>
  <c r="AO21" i="15" a="1"/>
  <c r="AO21" i="15" s="1"/>
  <c r="AN19" i="15" a="1"/>
  <c r="AN19" i="15" s="1"/>
  <c r="AS18" i="15" a="1"/>
  <c r="AS18" i="15" s="1"/>
  <c r="AF18" i="15" a="1"/>
  <c r="AF18" i="15" s="1"/>
  <c r="AH16" i="15" a="1"/>
  <c r="AH16" i="15" s="1"/>
  <c r="AG13" i="15" a="1"/>
  <c r="AG13" i="15" s="1"/>
  <c r="AT8" i="15" a="1"/>
  <c r="AT8" i="15" s="1"/>
  <c r="AP8" i="15" a="1"/>
  <c r="AP8" i="15" s="1"/>
  <c r="AA7" i="15" a="1"/>
  <c r="AA7" i="15" s="1"/>
  <c r="AO5" i="15" a="1"/>
  <c r="AO5" i="15" s="1"/>
  <c r="AW4" i="15"/>
  <c r="AN3" i="15" a="1"/>
  <c r="AN3" i="15" s="1"/>
  <c r="AC2" i="15" a="1"/>
  <c r="AC2" i="15" s="1"/>
  <c r="AP27" i="15" a="1"/>
  <c r="AP27" i="15" s="1"/>
  <c r="AO24" i="15" a="1"/>
  <c r="AO24" i="15" s="1"/>
  <c r="AC19" i="15" a="1"/>
  <c r="AC19" i="15" s="1"/>
  <c r="AH19" i="15" a="1"/>
  <c r="AH19" i="15" s="1"/>
  <c r="AG16" i="15" a="1"/>
  <c r="AG16" i="15" s="1"/>
  <c r="AR15" i="15" a="1"/>
  <c r="AR15" i="15" s="1"/>
  <c r="AE15" i="15" a="1"/>
  <c r="AE15" i="15" s="1"/>
  <c r="AB13" i="15" a="1"/>
  <c r="AB13" i="15" s="1"/>
  <c r="AP11" i="15" a="1"/>
  <c r="AP11" i="15" s="1"/>
  <c r="AO8" i="15" a="1"/>
  <c r="AO8" i="15" s="1"/>
  <c r="AW7" i="15"/>
  <c r="AS5" i="15" a="1"/>
  <c r="AS5" i="15" s="1"/>
  <c r="AF5" i="15" a="1"/>
  <c r="AF5" i="15" s="1"/>
  <c r="AH3" i="15" a="1"/>
  <c r="AH3" i="15" s="1"/>
  <c r="AR2" i="15" a="1"/>
  <c r="AR2" i="15" s="1"/>
  <c r="AH22" i="15" a="1"/>
  <c r="AH22" i="15" s="1"/>
  <c r="AG19" i="15" a="1"/>
  <c r="AG19" i="15" s="1"/>
  <c r="AP14" i="15" a="1"/>
  <c r="AP14" i="15" s="1"/>
  <c r="AO11" i="15" a="1"/>
  <c r="AO11" i="15" s="1"/>
  <c r="AK7" i="15" a="1"/>
  <c r="AK7" i="15" s="1"/>
  <c r="AC6" i="15" a="1"/>
  <c r="AC6" i="15" s="1"/>
  <c r="AH6" i="15" a="1"/>
  <c r="AH6" i="15" s="1"/>
  <c r="AU4" i="15"/>
  <c r="G7" i="14" s="1"/>
  <c r="AM3" i="15" a="1"/>
  <c r="AM3" i="15" s="1"/>
  <c r="AG3" i="15" a="1"/>
  <c r="AG3" i="15" s="1"/>
  <c r="AO30" i="15" a="1"/>
  <c r="AO30" i="15" s="1"/>
  <c r="AH25" i="15" a="1"/>
  <c r="AH25" i="15" s="1"/>
  <c r="AM22" i="15" a="1"/>
  <c r="AM22" i="15" s="1"/>
  <c r="AG22" i="15" a="1"/>
  <c r="AG22" i="15" s="1"/>
  <c r="AB19" i="15" a="1"/>
  <c r="AB19" i="15" s="1"/>
  <c r="AP17" i="15" a="1"/>
  <c r="AP17" i="15" s="1"/>
  <c r="AD15" i="15" a="1"/>
  <c r="AD15" i="15" s="1"/>
  <c r="AO14" i="15" a="1"/>
  <c r="AO14" i="15" s="1"/>
  <c r="AW13" i="15"/>
  <c r="AH9" i="15" a="1"/>
  <c r="AH9" i="15" s="1"/>
  <c r="AU7" i="15"/>
  <c r="E8" i="14" s="1"/>
  <c r="AM6" i="15" a="1"/>
  <c r="AM6" i="15" s="1"/>
  <c r="AG6" i="15" a="1"/>
  <c r="AG6" i="15" s="1"/>
  <c r="AR5" i="15" a="1"/>
  <c r="AR5" i="15" s="1"/>
  <c r="AE5" i="15" a="1"/>
  <c r="AE5" i="15" s="1"/>
  <c r="AJ4" i="15" a="1"/>
  <c r="AJ4" i="15" s="1"/>
  <c r="AB3" i="15" a="1"/>
  <c r="AB3" i="15" s="1"/>
  <c r="AG31" i="15" a="1"/>
  <c r="AG31" i="15" s="1"/>
  <c r="AR24" i="15" a="1"/>
  <c r="AR24" i="15" s="1"/>
  <c r="AL19" i="15" a="1"/>
  <c r="AL19" i="15" s="1"/>
  <c r="AA19" i="15" a="1"/>
  <c r="AA19" i="15" s="1"/>
  <c r="AO17" i="15" a="1"/>
  <c r="AO17" i="15" s="1"/>
  <c r="AN15" i="15" a="1"/>
  <c r="AN15" i="15" s="1"/>
  <c r="AK13" i="15" a="1"/>
  <c r="AK13" i="15" s="1"/>
  <c r="AH12" i="15" a="1"/>
  <c r="AH12" i="15" s="1"/>
  <c r="AG9" i="15" a="1"/>
  <c r="AG9" i="15" s="1"/>
  <c r="AR8" i="15" a="1"/>
  <c r="AR8" i="15" s="1"/>
  <c r="AE8" i="15" a="1"/>
  <c r="AE8" i="15" s="1"/>
  <c r="AB6" i="15" a="1"/>
  <c r="AB6" i="15" s="1"/>
  <c r="AQ5" i="15" a="1"/>
  <c r="AQ5" i="15" s="1"/>
  <c r="AT4" i="15" a="1"/>
  <c r="AT4" i="15" s="1"/>
  <c r="AP4" i="15" a="1"/>
  <c r="AP4" i="15" s="1"/>
  <c r="AL3" i="15" a="1"/>
  <c r="AL3" i="15" s="1"/>
  <c r="AA3" i="15" a="1"/>
  <c r="AA3" i="15" s="1"/>
  <c r="AN2" i="15" a="1"/>
  <c r="AN2" i="15" s="1"/>
  <c r="AH28" i="15" a="1"/>
  <c r="AH28" i="15" s="1"/>
  <c r="AG25" i="15" a="1"/>
  <c r="AG25" i="15" s="1"/>
  <c r="AE24" i="15" a="1"/>
  <c r="AE24" i="15" s="1"/>
  <c r="AB22" i="15" a="1"/>
  <c r="AB22" i="15" s="1"/>
  <c r="AP20" i="15" a="1"/>
  <c r="AP20" i="15" s="1"/>
  <c r="AG28" i="15" a="1"/>
  <c r="AG28" i="15" s="1"/>
  <c r="AR27" i="15" a="1"/>
  <c r="AR27" i="15" s="1"/>
  <c r="AP23" i="15" a="1"/>
  <c r="AP23" i="15" s="1"/>
  <c r="AA22" i="15" a="1"/>
  <c r="AA22" i="15" s="1"/>
  <c r="AO20" i="15" a="1"/>
  <c r="AO20" i="15" s="1"/>
  <c r="AS17" i="15" a="1"/>
  <c r="AS17" i="15" s="1"/>
  <c r="AH15" i="15" a="1"/>
  <c r="AH15" i="15" s="1"/>
  <c r="AG12" i="15" a="1"/>
  <c r="AG12" i="15" s="1"/>
  <c r="AR11" i="15" a="1"/>
  <c r="AR11" i="15" s="1"/>
  <c r="AP7" i="15" a="1"/>
  <c r="AP7" i="15" s="1"/>
  <c r="AA6" i="15" a="1"/>
  <c r="AA6" i="15" s="1"/>
  <c r="AO4" i="15" a="1"/>
  <c r="AO4" i="15" s="1"/>
  <c r="AM2" i="15" a="1"/>
  <c r="AM2" i="15" s="1"/>
  <c r="AE2" i="15" a="1"/>
  <c r="AE2" i="15" s="1"/>
  <c r="AA2" i="15" a="1"/>
  <c r="AA2" i="15" s="1"/>
  <c r="O24" i="12"/>
  <c r="O6" i="12"/>
  <c r="O25" i="12"/>
  <c r="O7" i="12"/>
  <c r="Q23" i="12"/>
  <c r="F6" i="12"/>
  <c r="O22" i="12"/>
  <c r="O26" i="12"/>
  <c r="U3" i="12"/>
  <c r="O21" i="12"/>
  <c r="C41" i="12"/>
  <c r="G21" i="12"/>
  <c r="H21" i="12"/>
  <c r="E21" i="12"/>
  <c r="S1" i="12"/>
  <c r="P21" i="12"/>
  <c r="E41" i="12" a="1"/>
  <c r="E41" i="12" s="1"/>
  <c r="D41" i="12"/>
  <c r="U1" i="12"/>
  <c r="Q25" i="12"/>
  <c r="U5" i="12"/>
  <c r="G23" i="12"/>
  <c r="S3" i="12"/>
  <c r="P24" i="12"/>
  <c r="U4" i="12"/>
  <c r="F21" i="12"/>
  <c r="N22" i="12"/>
  <c r="U2" i="12"/>
  <c r="P22" i="12"/>
  <c r="Q22" i="12"/>
  <c r="N26" i="12"/>
  <c r="U6" i="12"/>
  <c r="Q26" i="12"/>
  <c r="P26" i="12"/>
  <c r="F23" i="12"/>
  <c r="O4" i="12"/>
  <c r="O8" i="12"/>
  <c r="D26" i="12"/>
  <c r="F26" i="12" s="1"/>
  <c r="O5" i="12"/>
  <c r="C24" i="12"/>
  <c r="C40" i="12" s="1"/>
  <c r="D24" i="12"/>
  <c r="D25" i="12"/>
  <c r="F25" i="12" s="1"/>
  <c r="F7" i="12"/>
  <c r="D22" i="12"/>
  <c r="F22" i="12" s="1"/>
  <c r="F4" i="12"/>
  <c r="F8" i="12"/>
  <c r="E23" i="12"/>
  <c r="H23" i="12"/>
  <c r="L27" i="12"/>
  <c r="Q24" i="12"/>
  <c r="M27" i="12"/>
  <c r="Q21" i="12"/>
  <c r="N23" i="12"/>
  <c r="P25" i="12"/>
  <c r="O23" i="12"/>
  <c r="N21" i="12"/>
  <c r="N25" i="12"/>
  <c r="N24" i="12"/>
  <c r="P23" i="12"/>
  <c r="F5" i="12"/>
  <c r="H5" i="12"/>
  <c r="G5" i="12"/>
  <c r="E5" i="12"/>
  <c r="Q5" i="12"/>
  <c r="P5" i="12"/>
  <c r="N5" i="12"/>
  <c r="Q6" i="12"/>
  <c r="P6" i="12"/>
  <c r="N6" i="12"/>
  <c r="F3" i="12"/>
  <c r="C9" i="12"/>
  <c r="H3" i="12"/>
  <c r="G3" i="12"/>
  <c r="E3" i="12"/>
  <c r="D9" i="12"/>
  <c r="H7" i="12"/>
  <c r="E7" i="12"/>
  <c r="G7" i="12"/>
  <c r="L9" i="12"/>
  <c r="O3" i="12"/>
  <c r="M9" i="12"/>
  <c r="Q3" i="12"/>
  <c r="P3" i="12"/>
  <c r="N3" i="12"/>
  <c r="Q7" i="12"/>
  <c r="P7" i="12"/>
  <c r="N7" i="12"/>
  <c r="H4" i="12"/>
  <c r="G4" i="12"/>
  <c r="E4" i="12"/>
  <c r="H8" i="12"/>
  <c r="G8" i="12"/>
  <c r="E8" i="12"/>
  <c r="H6" i="12"/>
  <c r="G6" i="12"/>
  <c r="E6" i="12"/>
  <c r="Q4" i="12"/>
  <c r="P4" i="12"/>
  <c r="N4" i="12"/>
  <c r="Q8" i="12"/>
  <c r="P8" i="12"/>
  <c r="N8" i="12"/>
  <c r="AX165" i="17" l="1"/>
  <c r="E182" i="16" s="1"/>
  <c r="AV23" i="15"/>
  <c r="AV18" i="17"/>
  <c r="AX100" i="17"/>
  <c r="E109" i="16" s="1"/>
  <c r="AV63" i="17"/>
  <c r="AX57" i="17"/>
  <c r="E66" i="16" s="1"/>
  <c r="AX249" i="17"/>
  <c r="E270" i="16" s="1"/>
  <c r="AV19" i="17"/>
  <c r="AX19" i="17" s="1"/>
  <c r="E24" i="16" s="1"/>
  <c r="AV121" i="17"/>
  <c r="AX121" i="17" s="1"/>
  <c r="E134" i="16" s="1"/>
  <c r="AX94" i="17"/>
  <c r="E103" i="16" s="1"/>
  <c r="AV177" i="17"/>
  <c r="AX177" i="17" s="1"/>
  <c r="E194" i="16" s="1"/>
  <c r="AX213" i="17"/>
  <c r="E230" i="16" s="1"/>
  <c r="AX115" i="17"/>
  <c r="E128" i="16" s="1"/>
  <c r="AX153" i="15"/>
  <c r="J68" i="14" s="1"/>
  <c r="AV192" i="15"/>
  <c r="AX192" i="15" s="1"/>
  <c r="H82" i="14" s="1"/>
  <c r="AX183" i="17"/>
  <c r="E200" i="16" s="1"/>
  <c r="AV281" i="15"/>
  <c r="AV24" i="17"/>
  <c r="AX24" i="17" s="1"/>
  <c r="E29" i="16" s="1"/>
  <c r="AX104" i="17"/>
  <c r="E113" i="16" s="1"/>
  <c r="AV20" i="17"/>
  <c r="AX20" i="17" s="1"/>
  <c r="E25" i="16" s="1"/>
  <c r="AV92" i="17"/>
  <c r="AX92" i="17" s="1"/>
  <c r="E101" i="16" s="1"/>
  <c r="AV59" i="17"/>
  <c r="AX59" i="17" s="1"/>
  <c r="E68" i="16" s="1"/>
  <c r="AV267" i="17"/>
  <c r="AV266" i="17"/>
  <c r="AV188" i="17"/>
  <c r="AX188" i="17" s="1"/>
  <c r="E205" i="16" s="1"/>
  <c r="AV75" i="17"/>
  <c r="AX75" i="17" s="1"/>
  <c r="E84" i="16" s="1"/>
  <c r="AV127" i="17"/>
  <c r="AX127" i="17" s="1"/>
  <c r="E140" i="16" s="1"/>
  <c r="AX25" i="17"/>
  <c r="E30" i="16" s="1"/>
  <c r="AV226" i="15"/>
  <c r="AX226" i="15" s="1"/>
  <c r="D99" i="14" s="1"/>
  <c r="AV149" i="15"/>
  <c r="AX149" i="15" s="1"/>
  <c r="J67" i="14" s="1"/>
  <c r="AV120" i="17"/>
  <c r="AX120" i="17" s="1"/>
  <c r="E133" i="16" s="1"/>
  <c r="AV254" i="17"/>
  <c r="AX254" i="17" s="1"/>
  <c r="E275" i="16" s="1"/>
  <c r="AV267" i="15"/>
  <c r="AX267" i="15" s="1"/>
  <c r="F117" i="14" s="1"/>
  <c r="AV284" i="15"/>
  <c r="AX284" i="15" s="1"/>
  <c r="H121" i="14" s="1"/>
  <c r="AX195" i="17"/>
  <c r="E212" i="16" s="1"/>
  <c r="AV191" i="17"/>
  <c r="AX191" i="17" s="1"/>
  <c r="E208" i="16" s="1"/>
  <c r="AV231" i="17"/>
  <c r="AX231" i="17" s="1"/>
  <c r="E252" i="16" s="1"/>
  <c r="AV168" i="17"/>
  <c r="AV224" i="17"/>
  <c r="AV272" i="17"/>
  <c r="AV220" i="17"/>
  <c r="AX220" i="17" s="1"/>
  <c r="E241" i="16" s="1"/>
  <c r="AV288" i="17"/>
  <c r="AX288" i="17" s="1"/>
  <c r="E313" i="16" s="1"/>
  <c r="AV240" i="17"/>
  <c r="AX240" i="17" s="1"/>
  <c r="E261" i="16" s="1"/>
  <c r="AV244" i="17"/>
  <c r="AX244" i="17" s="1"/>
  <c r="E265" i="16" s="1"/>
  <c r="AV40" i="17"/>
  <c r="AX40" i="17" s="1"/>
  <c r="E45" i="16" s="1"/>
  <c r="AV277" i="17"/>
  <c r="AX277" i="17" s="1"/>
  <c r="E302" i="16" s="1"/>
  <c r="AV60" i="17"/>
  <c r="AX60" i="17" s="1"/>
  <c r="E69" i="16" s="1"/>
  <c r="AV31" i="17"/>
  <c r="AX31" i="17" s="1"/>
  <c r="E36" i="16" s="1"/>
  <c r="H26" i="12"/>
  <c r="AV211" i="17"/>
  <c r="AX211" i="17" s="1"/>
  <c r="E228" i="16" s="1"/>
  <c r="AX196" i="17"/>
  <c r="E213" i="16" s="1"/>
  <c r="AV201" i="17"/>
  <c r="AX201" i="17" s="1"/>
  <c r="E218" i="16" s="1"/>
  <c r="AV83" i="17"/>
  <c r="AV37" i="17"/>
  <c r="AX7" i="17"/>
  <c r="E12" i="16" s="1"/>
  <c r="AV89" i="17"/>
  <c r="AX89" i="17" s="1"/>
  <c r="E98" i="16" s="1"/>
  <c r="AV16" i="17"/>
  <c r="AX16" i="17" s="1"/>
  <c r="E21" i="16" s="1"/>
  <c r="AX122" i="15"/>
  <c r="D57" i="14" s="1"/>
  <c r="AV225" i="17"/>
  <c r="AX225" i="17" s="1"/>
  <c r="E246" i="16" s="1"/>
  <c r="AV105" i="17"/>
  <c r="AX105" i="17" s="1"/>
  <c r="E114" i="16" s="1"/>
  <c r="AV71" i="17"/>
  <c r="AX71" i="17" s="1"/>
  <c r="E80" i="16" s="1"/>
  <c r="AV48" i="17"/>
  <c r="AX48" i="17" s="1"/>
  <c r="E53" i="16" s="1"/>
  <c r="AV26" i="17"/>
  <c r="AX26" i="17" s="1"/>
  <c r="E31" i="16" s="1"/>
  <c r="AV178" i="17"/>
  <c r="AX178" i="17" s="1"/>
  <c r="E195" i="16" s="1"/>
  <c r="AV186" i="17"/>
  <c r="AX186" i="17" s="1"/>
  <c r="E203" i="16" s="1"/>
  <c r="AV22" i="17"/>
  <c r="AX22" i="17" s="1"/>
  <c r="E27" i="16" s="1"/>
  <c r="AV38" i="17"/>
  <c r="AX38" i="17" s="1"/>
  <c r="E43" i="16" s="1"/>
  <c r="AV15" i="17"/>
  <c r="AX15" i="17" s="1"/>
  <c r="E20" i="16" s="1"/>
  <c r="AV282" i="17"/>
  <c r="AV230" i="17"/>
  <c r="AV227" i="17"/>
  <c r="AV170" i="17"/>
  <c r="AV218" i="17"/>
  <c r="AX218" i="17" s="1"/>
  <c r="E239" i="16" s="1"/>
  <c r="AV79" i="17"/>
  <c r="AX79" i="17" s="1"/>
  <c r="E88" i="16" s="1"/>
  <c r="AV262" i="15"/>
  <c r="AX262" i="15" s="1"/>
  <c r="D112" i="14" s="1"/>
  <c r="AV230" i="15"/>
  <c r="AX230" i="15" s="1"/>
  <c r="D100" i="14" s="1"/>
  <c r="AV45" i="17"/>
  <c r="AX45" i="17" s="1"/>
  <c r="E50" i="16" s="1"/>
  <c r="AV273" i="17"/>
  <c r="AX273" i="17" s="1"/>
  <c r="E298" i="16" s="1"/>
  <c r="AV210" i="17"/>
  <c r="AX210" i="17" s="1"/>
  <c r="E227" i="16" s="1"/>
  <c r="AV159" i="17"/>
  <c r="AX159" i="17" s="1"/>
  <c r="E172" i="16" s="1"/>
  <c r="AV124" i="17"/>
  <c r="AX124" i="17" s="1"/>
  <c r="E137" i="16" s="1"/>
  <c r="AV109" i="17"/>
  <c r="AX109" i="17" s="1"/>
  <c r="E118" i="16" s="1"/>
  <c r="AV66" i="17"/>
  <c r="AX66" i="17" s="1"/>
  <c r="E75" i="16" s="1"/>
  <c r="AV62" i="17"/>
  <c r="AX62" i="17" s="1"/>
  <c r="E71" i="16" s="1"/>
  <c r="AV107" i="17"/>
  <c r="AV85" i="17"/>
  <c r="AV225" i="15"/>
  <c r="AV321" i="17"/>
  <c r="AX321" i="17" s="1"/>
  <c r="E346" i="16" s="1"/>
  <c r="AV307" i="17"/>
  <c r="AX307" i="17" s="1"/>
  <c r="E332" i="16" s="1"/>
  <c r="AV262" i="17"/>
  <c r="AX262" i="17" s="1"/>
  <c r="E283" i="16" s="1"/>
  <c r="AV261" i="17"/>
  <c r="AX261" i="17" s="1"/>
  <c r="E282" i="16" s="1"/>
  <c r="AX182" i="17"/>
  <c r="E199" i="16" s="1"/>
  <c r="AV156" i="17"/>
  <c r="AX156" i="17" s="1"/>
  <c r="E169" i="16" s="1"/>
  <c r="AV3" i="17"/>
  <c r="AX3" i="17" s="1"/>
  <c r="E8" i="16" s="1"/>
  <c r="AX80" i="17"/>
  <c r="E89" i="16" s="1"/>
  <c r="AV265" i="15"/>
  <c r="AX265" i="15" s="1"/>
  <c r="J112" i="14" s="1"/>
  <c r="AV255" i="15"/>
  <c r="AX255" i="15" s="1"/>
  <c r="F110" i="14" s="1"/>
  <c r="AV238" i="17"/>
  <c r="AX238" i="17" s="1"/>
  <c r="E259" i="16" s="1"/>
  <c r="AX194" i="17"/>
  <c r="E211" i="16" s="1"/>
  <c r="AV180" i="17"/>
  <c r="AX180" i="17" s="1"/>
  <c r="E197" i="16" s="1"/>
  <c r="AV192" i="17"/>
  <c r="AX192" i="17" s="1"/>
  <c r="E209" i="16" s="1"/>
  <c r="AV123" i="17"/>
  <c r="AX123" i="17" s="1"/>
  <c r="E136" i="16" s="1"/>
  <c r="AV126" i="17"/>
  <c r="AX126" i="17" s="1"/>
  <c r="E139" i="16" s="1"/>
  <c r="AV73" i="17"/>
  <c r="AX73" i="17" s="1"/>
  <c r="E82" i="16" s="1"/>
  <c r="AV39" i="17"/>
  <c r="AX39" i="17" s="1"/>
  <c r="E44" i="16" s="1"/>
  <c r="AV21" i="17"/>
  <c r="AX21" i="17" s="1"/>
  <c r="E26" i="16" s="1"/>
  <c r="AV54" i="17"/>
  <c r="AX54" i="17" s="1"/>
  <c r="E59" i="16" s="1"/>
  <c r="AV33" i="15"/>
  <c r="AX33" i="15" s="1"/>
  <c r="J18" i="14" s="1"/>
  <c r="AV293" i="15"/>
  <c r="AX293" i="15" s="1"/>
  <c r="J127" i="14" s="1"/>
  <c r="AV255" i="17"/>
  <c r="AX255" i="17" s="1"/>
  <c r="E276" i="16" s="1"/>
  <c r="AV257" i="17"/>
  <c r="AX257" i="17" s="1"/>
  <c r="E278" i="16" s="1"/>
  <c r="AV234" i="17"/>
  <c r="AX234" i="17" s="1"/>
  <c r="E255" i="16" s="1"/>
  <c r="AV281" i="17"/>
  <c r="AX281" i="17" s="1"/>
  <c r="E306" i="16" s="1"/>
  <c r="AV252" i="17"/>
  <c r="AX252" i="17" s="1"/>
  <c r="E273" i="16" s="1"/>
  <c r="AV187" i="17"/>
  <c r="AV122" i="17"/>
  <c r="AX122" i="17" s="1"/>
  <c r="E135" i="16" s="1"/>
  <c r="AV136" i="17"/>
  <c r="AX136" i="17" s="1"/>
  <c r="E149" i="16" s="1"/>
  <c r="AV44" i="17"/>
  <c r="AX44" i="17" s="1"/>
  <c r="E49" i="16" s="1"/>
  <c r="AX86" i="17"/>
  <c r="E95" i="16" s="1"/>
  <c r="AV11" i="15"/>
  <c r="AV217" i="15"/>
  <c r="AV204" i="15"/>
  <c r="AX204" i="15" s="1"/>
  <c r="H89" i="14" s="1"/>
  <c r="AV318" i="17"/>
  <c r="AX318" i="17" s="1"/>
  <c r="E343" i="16" s="1"/>
  <c r="AV274" i="17"/>
  <c r="AX274" i="17" s="1"/>
  <c r="E299" i="16" s="1"/>
  <c r="AV232" i="17"/>
  <c r="AX232" i="17" s="1"/>
  <c r="E253" i="16" s="1"/>
  <c r="AV228" i="17"/>
  <c r="AX228" i="17" s="1"/>
  <c r="E249" i="16" s="1"/>
  <c r="AV216" i="17"/>
  <c r="AX216" i="17" s="1"/>
  <c r="E233" i="16" s="1"/>
  <c r="AV160" i="17"/>
  <c r="AX160" i="17" s="1"/>
  <c r="E173" i="16" s="1"/>
  <c r="AV32" i="17"/>
  <c r="AX32" i="17" s="1"/>
  <c r="E37" i="16" s="1"/>
  <c r="AV52" i="17"/>
  <c r="AX52" i="17" s="1"/>
  <c r="E57" i="16" s="1"/>
  <c r="AV306" i="17"/>
  <c r="AX306" i="17" s="1"/>
  <c r="E331" i="16" s="1"/>
  <c r="AV237" i="17"/>
  <c r="AX237" i="17" s="1"/>
  <c r="E258" i="16" s="1"/>
  <c r="AV236" i="17"/>
  <c r="AV197" i="17"/>
  <c r="AX197" i="17" s="1"/>
  <c r="E214" i="16" s="1"/>
  <c r="AV217" i="17"/>
  <c r="AX217" i="17" s="1"/>
  <c r="E234" i="16" s="1"/>
  <c r="AV174" i="17"/>
  <c r="AX174" i="17" s="1"/>
  <c r="E191" i="16" s="1"/>
  <c r="AV222" i="17"/>
  <c r="AX222" i="17" s="1"/>
  <c r="E243" i="16" s="1"/>
  <c r="AV155" i="17"/>
  <c r="AX155" i="17" s="1"/>
  <c r="E168" i="16" s="1"/>
  <c r="AV125" i="17"/>
  <c r="AX125" i="17" s="1"/>
  <c r="E138" i="16" s="1"/>
  <c r="AV137" i="17"/>
  <c r="AX137" i="17" s="1"/>
  <c r="E150" i="16" s="1"/>
  <c r="AV324" i="17"/>
  <c r="AX324" i="17" s="1"/>
  <c r="E349" i="16" s="1"/>
  <c r="AV276" i="17"/>
  <c r="AX276" i="17" s="1"/>
  <c r="E301" i="16" s="1"/>
  <c r="AV246" i="17"/>
  <c r="AX246" i="17" s="1"/>
  <c r="E267" i="16" s="1"/>
  <c r="AV215" i="17"/>
  <c r="AX215" i="17" s="1"/>
  <c r="E232" i="16" s="1"/>
  <c r="AV250" i="17"/>
  <c r="AX250" i="17" s="1"/>
  <c r="E271" i="16" s="1"/>
  <c r="AV135" i="17"/>
  <c r="AX135" i="17" s="1"/>
  <c r="E148" i="16" s="1"/>
  <c r="AV72" i="17"/>
  <c r="AX72" i="17" s="1"/>
  <c r="E81" i="16" s="1"/>
  <c r="AV14" i="17"/>
  <c r="AV278" i="17"/>
  <c r="AV149" i="17"/>
  <c r="AX149" i="17" s="1"/>
  <c r="E162" i="16" s="1"/>
  <c r="AV108" i="17"/>
  <c r="AX108" i="17" s="1"/>
  <c r="E117" i="16" s="1"/>
  <c r="AV116" i="17"/>
  <c r="AX116" i="17" s="1"/>
  <c r="E129" i="16" s="1"/>
  <c r="AV64" i="17"/>
  <c r="AX64" i="17" s="1"/>
  <c r="E73" i="16" s="1"/>
  <c r="AV27" i="17"/>
  <c r="AX27" i="17" s="1"/>
  <c r="E32" i="16" s="1"/>
  <c r="AX87" i="17"/>
  <c r="E96" i="16" s="1"/>
  <c r="AX56" i="17"/>
  <c r="E65" i="16" s="1"/>
  <c r="AV289" i="15"/>
  <c r="AX289" i="15" s="1"/>
  <c r="J122" i="14" s="1"/>
  <c r="AV291" i="15"/>
  <c r="AX291" i="15" s="1"/>
  <c r="F127" i="14" s="1"/>
  <c r="AV198" i="17"/>
  <c r="AX198" i="17" s="1"/>
  <c r="E215" i="16" s="1"/>
  <c r="AV101" i="17"/>
  <c r="AX101" i="17" s="1"/>
  <c r="E110" i="16" s="1"/>
  <c r="AV102" i="17"/>
  <c r="AX102" i="17" s="1"/>
  <c r="E111" i="16" s="1"/>
  <c r="AV36" i="17"/>
  <c r="AX36" i="17" s="1"/>
  <c r="E41" i="16" s="1"/>
  <c r="AV50" i="17"/>
  <c r="AX50" i="17" s="1"/>
  <c r="E55" i="16" s="1"/>
  <c r="AV4" i="17"/>
  <c r="AX4" i="17" s="1"/>
  <c r="E9" i="16" s="1"/>
  <c r="AV51" i="17"/>
  <c r="AV10" i="17"/>
  <c r="AX10" i="17" s="1"/>
  <c r="E15" i="16" s="1"/>
  <c r="AV259" i="17"/>
  <c r="AX259" i="17" s="1"/>
  <c r="E280" i="16" s="1"/>
  <c r="AV241" i="17"/>
  <c r="AX241" i="17" s="1"/>
  <c r="E262" i="16" s="1"/>
  <c r="AV229" i="17"/>
  <c r="AX229" i="17" s="1"/>
  <c r="E250" i="16" s="1"/>
  <c r="AX206" i="17"/>
  <c r="E223" i="16" s="1"/>
  <c r="AV179" i="17"/>
  <c r="AX179" i="17" s="1"/>
  <c r="E196" i="16" s="1"/>
  <c r="AV153" i="17"/>
  <c r="AX153" i="17" s="1"/>
  <c r="E166" i="16" s="1"/>
  <c r="AV113" i="17"/>
  <c r="AX113" i="17" s="1"/>
  <c r="E126" i="16" s="1"/>
  <c r="AV55" i="17"/>
  <c r="AX55" i="17" s="1"/>
  <c r="E60" i="16" s="1"/>
  <c r="AV28" i="17"/>
  <c r="AX28" i="17" s="1"/>
  <c r="E33" i="16" s="1"/>
  <c r="AV190" i="17"/>
  <c r="AX190" i="17" s="1"/>
  <c r="E207" i="16" s="1"/>
  <c r="AV151" i="17"/>
  <c r="AX151" i="17" s="1"/>
  <c r="E164" i="16" s="1"/>
  <c r="AX6" i="17"/>
  <c r="E11" i="16" s="1"/>
  <c r="AV30" i="17"/>
  <c r="AX30" i="17" s="1"/>
  <c r="E35" i="16" s="1"/>
  <c r="AV46" i="15"/>
  <c r="AX46" i="15" s="1"/>
  <c r="D22" i="14" s="1"/>
  <c r="AV317" i="15"/>
  <c r="AV305" i="17"/>
  <c r="AV176" i="17"/>
  <c r="AX176" i="17" s="1"/>
  <c r="E193" i="16" s="1"/>
  <c r="AX171" i="17"/>
  <c r="E188" i="16" s="1"/>
  <c r="AV175" i="17"/>
  <c r="AX175" i="17" s="1"/>
  <c r="E192" i="16" s="1"/>
  <c r="AV163" i="17"/>
  <c r="AX163" i="17" s="1"/>
  <c r="E176" i="16" s="1"/>
  <c r="AV128" i="17"/>
  <c r="AX128" i="17" s="1"/>
  <c r="E141" i="16" s="1"/>
  <c r="AV96" i="17"/>
  <c r="AX96" i="17" s="1"/>
  <c r="E105" i="16" s="1"/>
  <c r="AV145" i="17"/>
  <c r="AX145" i="17" s="1"/>
  <c r="E158" i="16" s="1"/>
  <c r="AV144" i="17"/>
  <c r="AX144" i="17" s="1"/>
  <c r="E157" i="16" s="1"/>
  <c r="AV8" i="17"/>
  <c r="AX8" i="17" s="1"/>
  <c r="E13" i="16" s="1"/>
  <c r="AV270" i="15"/>
  <c r="AX270" i="15" s="1"/>
  <c r="D118" i="14" s="1"/>
  <c r="AV319" i="17"/>
  <c r="AX319" i="17" s="1"/>
  <c r="E344" i="16" s="1"/>
  <c r="AV110" i="17"/>
  <c r="AX110" i="17" s="1"/>
  <c r="E123" i="16" s="1"/>
  <c r="AV118" i="17"/>
  <c r="AX118" i="17" s="1"/>
  <c r="E131" i="16" s="1"/>
  <c r="AV90" i="17"/>
  <c r="AX90" i="17" s="1"/>
  <c r="E99" i="16" s="1"/>
  <c r="AX47" i="17"/>
  <c r="E52" i="16" s="1"/>
  <c r="AV278" i="15"/>
  <c r="AX278" i="15" s="1"/>
  <c r="D120" i="14" s="1"/>
  <c r="AV285" i="17"/>
  <c r="AX285" i="17" s="1"/>
  <c r="E310" i="16" s="1"/>
  <c r="AV150" i="17"/>
  <c r="AX150" i="17" s="1"/>
  <c r="E163" i="16" s="1"/>
  <c r="AV43" i="17"/>
  <c r="AX43" i="17" s="1"/>
  <c r="E48" i="16" s="1"/>
  <c r="AV13" i="17"/>
  <c r="AX13" i="17" s="1"/>
  <c r="E18" i="16" s="1"/>
  <c r="AV177" i="15"/>
  <c r="AX177" i="15" s="1"/>
  <c r="J78" i="14" s="1"/>
  <c r="AV333" i="15"/>
  <c r="AX333" i="15" s="1"/>
  <c r="J141" i="14" s="1"/>
  <c r="AV328" i="15"/>
  <c r="AX328" i="15" s="1"/>
  <c r="H140" i="14" s="1"/>
  <c r="AV275" i="15"/>
  <c r="AX275" i="15" s="1"/>
  <c r="F119" i="14" s="1"/>
  <c r="AV240" i="15"/>
  <c r="AX240" i="15" s="1"/>
  <c r="H102" i="14" s="1"/>
  <c r="AV226" i="17"/>
  <c r="AX226" i="17" s="1"/>
  <c r="E247" i="16" s="1"/>
  <c r="AV283" i="17"/>
  <c r="AX283" i="17" s="1"/>
  <c r="E308" i="16" s="1"/>
  <c r="AV205" i="17"/>
  <c r="AX205" i="17" s="1"/>
  <c r="E222" i="16" s="1"/>
  <c r="AV12" i="17"/>
  <c r="AX12" i="17" s="1"/>
  <c r="E17" i="16" s="1"/>
  <c r="AX58" i="17"/>
  <c r="E67" i="16" s="1"/>
  <c r="AV295" i="15"/>
  <c r="AV264" i="15"/>
  <c r="AV295" i="17"/>
  <c r="AX295" i="17" s="1"/>
  <c r="E320" i="16" s="1"/>
  <c r="AV293" i="17"/>
  <c r="AX293" i="17" s="1"/>
  <c r="E318" i="16" s="1"/>
  <c r="AV299" i="17"/>
  <c r="AX299" i="17" s="1"/>
  <c r="E324" i="16" s="1"/>
  <c r="AV289" i="17"/>
  <c r="AX289" i="17" s="1"/>
  <c r="E314" i="16" s="1"/>
  <c r="AV243" i="17"/>
  <c r="AX243" i="17" s="1"/>
  <c r="E264" i="16" s="1"/>
  <c r="AX212" i="17"/>
  <c r="E229" i="16" s="1"/>
  <c r="AV203" i="17"/>
  <c r="AX203" i="17" s="1"/>
  <c r="E220" i="16" s="1"/>
  <c r="AV152" i="17"/>
  <c r="AX152" i="17" s="1"/>
  <c r="E165" i="16" s="1"/>
  <c r="AV129" i="17"/>
  <c r="AX129" i="17" s="1"/>
  <c r="E142" i="16" s="1"/>
  <c r="AV95" i="17"/>
  <c r="AX95" i="17" s="1"/>
  <c r="E104" i="16" s="1"/>
  <c r="AV9" i="17"/>
  <c r="AX9" i="17" s="1"/>
  <c r="E14" i="16" s="1"/>
  <c r="AV46" i="17"/>
  <c r="AX46" i="17" s="1"/>
  <c r="E51" i="16" s="1"/>
  <c r="AV61" i="17"/>
  <c r="AX61" i="17" s="1"/>
  <c r="E70" i="16" s="1"/>
  <c r="AV315" i="15"/>
  <c r="AX315" i="15" s="1"/>
  <c r="F137" i="14" s="1"/>
  <c r="AV323" i="15"/>
  <c r="AV322" i="17"/>
  <c r="AX322" i="17" s="1"/>
  <c r="E347" i="16" s="1"/>
  <c r="AV287" i="17"/>
  <c r="AX287" i="17" s="1"/>
  <c r="E312" i="16" s="1"/>
  <c r="AV325" i="17"/>
  <c r="AX325" i="17" s="1"/>
  <c r="E350" i="16" s="1"/>
  <c r="AV256" i="17"/>
  <c r="AX256" i="17" s="1"/>
  <c r="E277" i="16" s="1"/>
  <c r="AV260" i="17"/>
  <c r="AX260" i="17" s="1"/>
  <c r="E281" i="16" s="1"/>
  <c r="AV279" i="17"/>
  <c r="AX279" i="17" s="1"/>
  <c r="E304" i="16" s="1"/>
  <c r="AV271" i="17"/>
  <c r="AX271" i="17" s="1"/>
  <c r="E292" i="16" s="1"/>
  <c r="AV251" i="17"/>
  <c r="AX251" i="17" s="1"/>
  <c r="E272" i="16" s="1"/>
  <c r="AV219" i="17"/>
  <c r="AX219" i="17" s="1"/>
  <c r="E240" i="16" s="1"/>
  <c r="AV169" i="17"/>
  <c r="AX169" i="17" s="1"/>
  <c r="E186" i="16" s="1"/>
  <c r="AV146" i="17"/>
  <c r="AX146" i="17" s="1"/>
  <c r="E159" i="16" s="1"/>
  <c r="AV103" i="17"/>
  <c r="AX103" i="17" s="1"/>
  <c r="E112" i="16" s="1"/>
  <c r="AV114" i="17"/>
  <c r="AX114" i="17" s="1"/>
  <c r="E127" i="16" s="1"/>
  <c r="AV111" i="17"/>
  <c r="AX111" i="17" s="1"/>
  <c r="E124" i="16" s="1"/>
  <c r="AX106" i="17"/>
  <c r="E115" i="16" s="1"/>
  <c r="AX42" i="17"/>
  <c r="E47" i="16" s="1"/>
  <c r="AV305" i="15"/>
  <c r="AX305" i="15" s="1"/>
  <c r="J130" i="14" s="1"/>
  <c r="AV273" i="15"/>
  <c r="AX273" i="15" s="1"/>
  <c r="J118" i="14" s="1"/>
  <c r="AV269" i="15"/>
  <c r="AX269" i="15" s="1"/>
  <c r="J117" i="14" s="1"/>
  <c r="AV258" i="15"/>
  <c r="AX258" i="15" s="1"/>
  <c r="D111" i="14" s="1"/>
  <c r="AV263" i="15"/>
  <c r="AX263" i="15" s="1"/>
  <c r="F112" i="14" s="1"/>
  <c r="AV294" i="15"/>
  <c r="AX294" i="15" s="1"/>
  <c r="D128" i="14" s="1"/>
  <c r="AV222" i="15"/>
  <c r="AX222" i="15" s="1"/>
  <c r="D98" i="14" s="1"/>
  <c r="AV223" i="15"/>
  <c r="AX223" i="15" s="1"/>
  <c r="F98" i="14" s="1"/>
  <c r="AV317" i="17"/>
  <c r="AX317" i="17" s="1"/>
  <c r="E342" i="16" s="1"/>
  <c r="AV316" i="17"/>
  <c r="AX316" i="17" s="1"/>
  <c r="E341" i="16" s="1"/>
  <c r="AV286" i="17"/>
  <c r="AX286" i="17" s="1"/>
  <c r="E311" i="16" s="1"/>
  <c r="AV268" i="17"/>
  <c r="AX268" i="17" s="1"/>
  <c r="E289" i="16" s="1"/>
  <c r="AV245" i="17"/>
  <c r="AX245" i="17" s="1"/>
  <c r="E266" i="16" s="1"/>
  <c r="AX207" i="17"/>
  <c r="E224" i="16" s="1"/>
  <c r="AV154" i="17"/>
  <c r="AX154" i="17" s="1"/>
  <c r="E167" i="16" s="1"/>
  <c r="AV157" i="17"/>
  <c r="AX157" i="17" s="1"/>
  <c r="E170" i="16" s="1"/>
  <c r="AX76" i="17"/>
  <c r="E85" i="16" s="1"/>
  <c r="AV38" i="15"/>
  <c r="AX38" i="15" s="1"/>
  <c r="D20" i="14" s="1"/>
  <c r="AV193" i="15"/>
  <c r="AX193" i="15" s="1"/>
  <c r="J82" i="14" s="1"/>
  <c r="AV297" i="15"/>
  <c r="AX297" i="15" s="1"/>
  <c r="J128" i="14" s="1"/>
  <c r="AV307" i="15"/>
  <c r="AX307" i="15" s="1"/>
  <c r="F131" i="14" s="1"/>
  <c r="AV310" i="15"/>
  <c r="AX310" i="15" s="1"/>
  <c r="D132" i="14" s="1"/>
  <c r="AX266" i="15"/>
  <c r="D117" i="14" s="1"/>
  <c r="AV287" i="15"/>
  <c r="AX287" i="15" s="1"/>
  <c r="F122" i="14" s="1"/>
  <c r="AV286" i="15"/>
  <c r="AX286" i="15" s="1"/>
  <c r="D122" i="14" s="1"/>
  <c r="AV224" i="15"/>
  <c r="AX224" i="15" s="1"/>
  <c r="H98" i="14" s="1"/>
  <c r="AV245" i="15"/>
  <c r="AX245" i="15" s="1"/>
  <c r="J107" i="14" s="1"/>
  <c r="AV323" i="17"/>
  <c r="AX323" i="17" s="1"/>
  <c r="E348" i="16" s="1"/>
  <c r="AV312" i="17"/>
  <c r="AX312" i="17" s="1"/>
  <c r="E337" i="16" s="1"/>
  <c r="AV310" i="17"/>
  <c r="AX310" i="17" s="1"/>
  <c r="E335" i="16" s="1"/>
  <c r="AV242" i="17"/>
  <c r="AX242" i="17" s="1"/>
  <c r="E263" i="16" s="1"/>
  <c r="AV239" i="17"/>
  <c r="AX239" i="17" s="1"/>
  <c r="E260" i="16" s="1"/>
  <c r="AV158" i="17"/>
  <c r="AX158" i="17" s="1"/>
  <c r="E171" i="16" s="1"/>
  <c r="AV117" i="17"/>
  <c r="AX117" i="17" s="1"/>
  <c r="E130" i="16" s="1"/>
  <c r="AX69" i="17"/>
  <c r="E78" i="16" s="1"/>
  <c r="AV33" i="17"/>
  <c r="AX33" i="17" s="1"/>
  <c r="E38" i="16" s="1"/>
  <c r="AV90" i="15"/>
  <c r="AX90" i="15" s="1"/>
  <c r="D41" i="14" s="1"/>
  <c r="AV311" i="15"/>
  <c r="AX311" i="15" s="1"/>
  <c r="F132" i="14" s="1"/>
  <c r="AV260" i="15"/>
  <c r="AX260" i="15" s="1"/>
  <c r="H111" i="14" s="1"/>
  <c r="AV243" i="15"/>
  <c r="AX243" i="15" s="1"/>
  <c r="F107" i="14" s="1"/>
  <c r="AV196" i="15"/>
  <c r="AX196" i="15" s="1"/>
  <c r="H87" i="14" s="1"/>
  <c r="AV236" i="15"/>
  <c r="AX236" i="15" s="1"/>
  <c r="H101" i="14" s="1"/>
  <c r="AV252" i="15"/>
  <c r="AX252" i="15" s="1"/>
  <c r="H109" i="14" s="1"/>
  <c r="AV214" i="15"/>
  <c r="AX214" i="15" s="1"/>
  <c r="D92" i="14" s="1"/>
  <c r="AV216" i="15"/>
  <c r="AV290" i="17"/>
  <c r="AX290" i="17" s="1"/>
  <c r="E315" i="16" s="1"/>
  <c r="AX267" i="17"/>
  <c r="E288" i="16" s="1"/>
  <c r="AV247" i="17"/>
  <c r="AX247" i="17" s="1"/>
  <c r="E268" i="16" s="1"/>
  <c r="AV189" i="17"/>
  <c r="AX189" i="17" s="1"/>
  <c r="E206" i="16" s="1"/>
  <c r="AV138" i="17"/>
  <c r="AX138" i="17" s="1"/>
  <c r="E151" i="16" s="1"/>
  <c r="AV193" i="17"/>
  <c r="AX193" i="17" s="1"/>
  <c r="E210" i="16" s="1"/>
  <c r="AV112" i="17"/>
  <c r="AX112" i="17" s="1"/>
  <c r="E125" i="16" s="1"/>
  <c r="AX74" i="17"/>
  <c r="E83" i="16" s="1"/>
  <c r="AV40" i="15"/>
  <c r="AX40" i="15" s="1"/>
  <c r="H20" i="14" s="1"/>
  <c r="AV95" i="15"/>
  <c r="AX95" i="15" s="1"/>
  <c r="F42" i="14" s="1"/>
  <c r="AV288" i="15"/>
  <c r="AX288" i="15" s="1"/>
  <c r="H122" i="14" s="1"/>
  <c r="AV261" i="15"/>
  <c r="AX261" i="15" s="1"/>
  <c r="J111" i="14" s="1"/>
  <c r="AV247" i="15"/>
  <c r="AX247" i="15" s="1"/>
  <c r="F108" i="14" s="1"/>
  <c r="AV238" i="15"/>
  <c r="AX238" i="15" s="1"/>
  <c r="D102" i="14" s="1"/>
  <c r="AV241" i="15"/>
  <c r="AX241" i="15" s="1"/>
  <c r="J102" i="14" s="1"/>
  <c r="AV315" i="17"/>
  <c r="AX315" i="17" s="1"/>
  <c r="E340" i="16" s="1"/>
  <c r="AV303" i="17"/>
  <c r="AX303" i="17" s="1"/>
  <c r="E328" i="16" s="1"/>
  <c r="AV270" i="17"/>
  <c r="AX270" i="17" s="1"/>
  <c r="E291" i="16" s="1"/>
  <c r="AV209" i="17"/>
  <c r="AX209" i="17" s="1"/>
  <c r="E226" i="16" s="1"/>
  <c r="AV223" i="17"/>
  <c r="AX223" i="17" s="1"/>
  <c r="E244" i="16" s="1"/>
  <c r="AV172" i="17"/>
  <c r="AX172" i="17" s="1"/>
  <c r="E189" i="16" s="1"/>
  <c r="AV141" i="17"/>
  <c r="AX141" i="17" s="1"/>
  <c r="E154" i="16" s="1"/>
  <c r="AV140" i="17"/>
  <c r="AX140" i="17" s="1"/>
  <c r="E153" i="16" s="1"/>
  <c r="AV93" i="17"/>
  <c r="AX93" i="17" s="1"/>
  <c r="E102" i="16" s="1"/>
  <c r="AV49" i="17"/>
  <c r="AX49" i="17" s="1"/>
  <c r="E54" i="16" s="1"/>
  <c r="AV187" i="15"/>
  <c r="AX187" i="15" s="1"/>
  <c r="F81" i="14" s="1"/>
  <c r="AV257" i="15"/>
  <c r="AX257" i="15" s="1"/>
  <c r="J110" i="14" s="1"/>
  <c r="AV311" i="17"/>
  <c r="AX311" i="17" s="1"/>
  <c r="E336" i="16" s="1"/>
  <c r="AV161" i="17"/>
  <c r="AX161" i="17" s="1"/>
  <c r="E174" i="16" s="1"/>
  <c r="AV132" i="17"/>
  <c r="AX132" i="17" s="1"/>
  <c r="E145" i="16" s="1"/>
  <c r="AX98" i="17"/>
  <c r="E107" i="16" s="1"/>
  <c r="AV251" i="15"/>
  <c r="AX251" i="15" s="1"/>
  <c r="F109" i="14" s="1"/>
  <c r="AV8" i="15"/>
  <c r="AX8" i="15" s="1"/>
  <c r="H8" i="14" s="1"/>
  <c r="AV135" i="15"/>
  <c r="AX135" i="15" s="1"/>
  <c r="F60" i="14" s="1"/>
  <c r="AV302" i="15"/>
  <c r="AX302" i="15" s="1"/>
  <c r="D130" i="14" s="1"/>
  <c r="AV316" i="15"/>
  <c r="AX316" i="15" s="1"/>
  <c r="H137" i="14" s="1"/>
  <c r="AV282" i="15"/>
  <c r="AX282" i="15" s="1"/>
  <c r="D121" i="14" s="1"/>
  <c r="AV285" i="15"/>
  <c r="AX285" i="15" s="1"/>
  <c r="J121" i="14" s="1"/>
  <c r="AV233" i="15"/>
  <c r="AX233" i="15" s="1"/>
  <c r="J100" i="14" s="1"/>
  <c r="AV202" i="15"/>
  <c r="AX202" i="15" s="1"/>
  <c r="D89" i="14" s="1"/>
  <c r="AV248" i="15"/>
  <c r="AX248" i="15" s="1"/>
  <c r="H108" i="14" s="1"/>
  <c r="AV208" i="15"/>
  <c r="AX208" i="15" s="1"/>
  <c r="H90" i="14" s="1"/>
  <c r="AV314" i="17"/>
  <c r="AX314" i="17" s="1"/>
  <c r="E339" i="16" s="1"/>
  <c r="AX266" i="17"/>
  <c r="E287" i="16" s="1"/>
  <c r="AV264" i="17"/>
  <c r="AX264" i="17" s="1"/>
  <c r="E285" i="16" s="1"/>
  <c r="AX227" i="17"/>
  <c r="E248" i="16" s="1"/>
  <c r="AV221" i="17"/>
  <c r="AX221" i="17" s="1"/>
  <c r="E242" i="16" s="1"/>
  <c r="AX166" i="17"/>
  <c r="E183" i="16" s="1"/>
  <c r="AV200" i="17"/>
  <c r="AX200" i="17" s="1"/>
  <c r="E217" i="16" s="1"/>
  <c r="AV139" i="17"/>
  <c r="AX139" i="17" s="1"/>
  <c r="E152" i="16" s="1"/>
  <c r="AV97" i="17"/>
  <c r="AX97" i="17" s="1"/>
  <c r="E106" i="16" s="1"/>
  <c r="AX17" i="17"/>
  <c r="E22" i="16" s="1"/>
  <c r="AV67" i="17"/>
  <c r="AX67" i="17" s="1"/>
  <c r="E76" i="16" s="1"/>
  <c r="AV34" i="15"/>
  <c r="AX34" i="15" s="1"/>
  <c r="D19" i="14" s="1"/>
  <c r="AV232" i="15"/>
  <c r="AX232" i="15" s="1"/>
  <c r="H100" i="14" s="1"/>
  <c r="AV211" i="15"/>
  <c r="AX211" i="15" s="1"/>
  <c r="F91" i="14" s="1"/>
  <c r="AV291" i="17"/>
  <c r="AX291" i="17" s="1"/>
  <c r="E316" i="16" s="1"/>
  <c r="AV308" i="17"/>
  <c r="AX308" i="17" s="1"/>
  <c r="E333" i="16" s="1"/>
  <c r="AX224" i="17"/>
  <c r="E245" i="16" s="1"/>
  <c r="AX236" i="17"/>
  <c r="E257" i="16" s="1"/>
  <c r="AX168" i="17"/>
  <c r="E185" i="16" s="1"/>
  <c r="AX88" i="17"/>
  <c r="E97" i="16" s="1"/>
  <c r="AX37" i="17"/>
  <c r="E42" i="16" s="1"/>
  <c r="AV280" i="17"/>
  <c r="AX280" i="17" s="1"/>
  <c r="E305" i="16" s="1"/>
  <c r="AV304" i="15"/>
  <c r="AV292" i="15"/>
  <c r="AX292" i="15" s="1"/>
  <c r="H127" i="14" s="1"/>
  <c r="AV212" i="15"/>
  <c r="AX212" i="15" s="1"/>
  <c r="H91" i="14" s="1"/>
  <c r="AV320" i="17"/>
  <c r="AX320" i="17" s="1"/>
  <c r="E345" i="16" s="1"/>
  <c r="AX294" i="17"/>
  <c r="E319" i="16" s="1"/>
  <c r="AV297" i="17"/>
  <c r="AX297" i="17" s="1"/>
  <c r="E322" i="16" s="1"/>
  <c r="AV296" i="17"/>
  <c r="AX296" i="17" s="1"/>
  <c r="E321" i="16" s="1"/>
  <c r="AV301" i="17"/>
  <c r="AX301" i="17" s="1"/>
  <c r="E326" i="16" s="1"/>
  <c r="AV313" i="17"/>
  <c r="AX313" i="17" s="1"/>
  <c r="E338" i="16" s="1"/>
  <c r="AX164" i="17"/>
  <c r="E181" i="16" s="1"/>
  <c r="AX63" i="17"/>
  <c r="E72" i="16" s="1"/>
  <c r="AX107" i="17"/>
  <c r="E116" i="16" s="1"/>
  <c r="AV91" i="17"/>
  <c r="AX91" i="17" s="1"/>
  <c r="E100" i="16" s="1"/>
  <c r="AV77" i="17"/>
  <c r="AX77" i="17" s="1"/>
  <c r="E86" i="16" s="1"/>
  <c r="AX51" i="17"/>
  <c r="E56" i="16" s="1"/>
  <c r="AV275" i="17"/>
  <c r="AX275" i="17" s="1"/>
  <c r="E300" i="16" s="1"/>
  <c r="AX187" i="17"/>
  <c r="E204" i="16" s="1"/>
  <c r="H24" i="12"/>
  <c r="AV330" i="15"/>
  <c r="AX330" i="15" s="1"/>
  <c r="D141" i="14" s="1"/>
  <c r="AV321" i="15"/>
  <c r="AX321" i="15" s="1"/>
  <c r="J138" i="14" s="1"/>
  <c r="AV235" i="15"/>
  <c r="AX235" i="15" s="1"/>
  <c r="F101" i="14" s="1"/>
  <c r="AV234" i="15"/>
  <c r="AX234" i="15" s="1"/>
  <c r="D101" i="14" s="1"/>
  <c r="AX278" i="17"/>
  <c r="E303" i="16" s="1"/>
  <c r="AV248" i="17"/>
  <c r="AX248" i="17" s="1"/>
  <c r="E269" i="16" s="1"/>
  <c r="AX170" i="17"/>
  <c r="E187" i="16" s="1"/>
  <c r="AV134" i="17"/>
  <c r="AX134" i="17" s="1"/>
  <c r="E147" i="16" s="1"/>
  <c r="AV181" i="17"/>
  <c r="AX181" i="17" s="1"/>
  <c r="E198" i="16" s="1"/>
  <c r="AV147" i="17"/>
  <c r="AX147" i="17" s="1"/>
  <c r="E160" i="16" s="1"/>
  <c r="AV133" i="17"/>
  <c r="AX133" i="17" s="1"/>
  <c r="E146" i="16" s="1"/>
  <c r="AV65" i="17"/>
  <c r="AX65" i="17" s="1"/>
  <c r="E74" i="16" s="1"/>
  <c r="AV78" i="17"/>
  <c r="AX78" i="17" s="1"/>
  <c r="E87" i="16" s="1"/>
  <c r="AX35" i="17"/>
  <c r="E40" i="16" s="1"/>
  <c r="AV92" i="15"/>
  <c r="AX92" i="15" s="1"/>
  <c r="H41" i="14" s="1"/>
  <c r="AV308" i="15"/>
  <c r="AX308" i="15" s="1"/>
  <c r="H131" i="14" s="1"/>
  <c r="AV259" i="15"/>
  <c r="AX259" i="15" s="1"/>
  <c r="F111" i="14" s="1"/>
  <c r="AV254" i="15"/>
  <c r="AX254" i="15" s="1"/>
  <c r="D110" i="14" s="1"/>
  <c r="AV194" i="15"/>
  <c r="AX194" i="15" s="1"/>
  <c r="D87" i="14" s="1"/>
  <c r="AV292" i="17"/>
  <c r="AX292" i="17" s="1"/>
  <c r="E317" i="16" s="1"/>
  <c r="AV298" i="17"/>
  <c r="AX298" i="17" s="1"/>
  <c r="E323" i="16" s="1"/>
  <c r="AV263" i="17"/>
  <c r="AX263" i="17" s="1"/>
  <c r="E284" i="16" s="1"/>
  <c r="AV265" i="17"/>
  <c r="AX265" i="17" s="1"/>
  <c r="E286" i="16" s="1"/>
  <c r="AV235" i="17"/>
  <c r="AX235" i="17" s="1"/>
  <c r="E256" i="16" s="1"/>
  <c r="AV131" i="17"/>
  <c r="AX131" i="17" s="1"/>
  <c r="E144" i="16" s="1"/>
  <c r="AV119" i="17"/>
  <c r="AX119" i="17" s="1"/>
  <c r="E132" i="16" s="1"/>
  <c r="AV143" i="17"/>
  <c r="AX143" i="17" s="1"/>
  <c r="E156" i="16" s="1"/>
  <c r="AV82" i="17"/>
  <c r="AX82" i="17" s="1"/>
  <c r="E91" i="16" s="1"/>
  <c r="AV34" i="17"/>
  <c r="AX34" i="17" s="1"/>
  <c r="E39" i="16" s="1"/>
  <c r="AX29" i="17"/>
  <c r="E34" i="16" s="1"/>
  <c r="AX23" i="17"/>
  <c r="E28" i="16" s="1"/>
  <c r="AX85" i="17"/>
  <c r="E94" i="16" s="1"/>
  <c r="AV86" i="15"/>
  <c r="AX86" i="15" s="1"/>
  <c r="D40" i="14" s="1"/>
  <c r="AV123" i="15"/>
  <c r="AX123" i="15" s="1"/>
  <c r="F57" i="14" s="1"/>
  <c r="AV290" i="15"/>
  <c r="AX290" i="15" s="1"/>
  <c r="D127" i="14" s="1"/>
  <c r="AV256" i="15"/>
  <c r="AX256" i="15" s="1"/>
  <c r="H110" i="14" s="1"/>
  <c r="AV228" i="15"/>
  <c r="AX228" i="15" s="1"/>
  <c r="H99" i="14" s="1"/>
  <c r="AV246" i="15"/>
  <c r="AX246" i="15" s="1"/>
  <c r="D108" i="14" s="1"/>
  <c r="AV210" i="15"/>
  <c r="AX210" i="15" s="1"/>
  <c r="D91" i="14" s="1"/>
  <c r="AV219" i="15"/>
  <c r="AX219" i="15" s="1"/>
  <c r="F97" i="14" s="1"/>
  <c r="AV198" i="15"/>
  <c r="AX198" i="15" s="1"/>
  <c r="D88" i="14" s="1"/>
  <c r="AV304" i="17"/>
  <c r="AX304" i="17" s="1"/>
  <c r="E329" i="16" s="1"/>
  <c r="AV309" i="17"/>
  <c r="AX309" i="17" s="1"/>
  <c r="E334" i="16" s="1"/>
  <c r="AV167" i="17"/>
  <c r="AX167" i="17" s="1"/>
  <c r="E184" i="16" s="1"/>
  <c r="AV173" i="17"/>
  <c r="AX173" i="17" s="1"/>
  <c r="E190" i="16" s="1"/>
  <c r="AX184" i="17"/>
  <c r="E201" i="16" s="1"/>
  <c r="AV81" i="17"/>
  <c r="AX81" i="17" s="1"/>
  <c r="E90" i="16" s="1"/>
  <c r="AX83" i="17"/>
  <c r="E92" i="16" s="1"/>
  <c r="AX41" i="17"/>
  <c r="E46" i="16" s="1"/>
  <c r="AX2" i="17"/>
  <c r="E7" i="16" s="1"/>
  <c r="AX18" i="17"/>
  <c r="E23" i="16" s="1"/>
  <c r="AX5" i="17"/>
  <c r="E10" i="16" s="1"/>
  <c r="AX11" i="17"/>
  <c r="E16" i="16" s="1"/>
  <c r="AV233" i="17"/>
  <c r="AX233" i="17" s="1"/>
  <c r="E254" i="16" s="1"/>
  <c r="AV199" i="17"/>
  <c r="AX199" i="17" s="1"/>
  <c r="E216" i="16" s="1"/>
  <c r="AV296" i="15"/>
  <c r="AX296" i="15" s="1"/>
  <c r="H128" i="14" s="1"/>
  <c r="AV320" i="15"/>
  <c r="AX320" i="15" s="1"/>
  <c r="H138" i="14" s="1"/>
  <c r="AV231" i="15"/>
  <c r="AX231" i="15" s="1"/>
  <c r="F100" i="14" s="1"/>
  <c r="AV284" i="17"/>
  <c r="AX284" i="17" s="1"/>
  <c r="E309" i="16" s="1"/>
  <c r="AX305" i="17"/>
  <c r="E330" i="16" s="1"/>
  <c r="AV258" i="17"/>
  <c r="AX258" i="17" s="1"/>
  <c r="E279" i="16" s="1"/>
  <c r="AX272" i="17"/>
  <c r="E297" i="16" s="1"/>
  <c r="AV204" i="17"/>
  <c r="AX204" i="17" s="1"/>
  <c r="E221" i="16" s="1"/>
  <c r="AV162" i="17"/>
  <c r="AX162" i="17" s="1"/>
  <c r="E175" i="16" s="1"/>
  <c r="AV148" i="17"/>
  <c r="AX148" i="17" s="1"/>
  <c r="E161" i="16" s="1"/>
  <c r="AV60" i="15"/>
  <c r="AX60" i="15" s="1"/>
  <c r="H29" i="14" s="1"/>
  <c r="AV268" i="15"/>
  <c r="AX268" i="15" s="1"/>
  <c r="H117" i="14" s="1"/>
  <c r="AV239" i="15"/>
  <c r="AX239" i="15" s="1"/>
  <c r="F102" i="14" s="1"/>
  <c r="AV200" i="15"/>
  <c r="AX200" i="15" s="1"/>
  <c r="H88" i="14" s="1"/>
  <c r="AV220" i="15"/>
  <c r="AX220" i="15" s="1"/>
  <c r="H97" i="14" s="1"/>
  <c r="AV300" i="17"/>
  <c r="AX300" i="17" s="1"/>
  <c r="E325" i="16" s="1"/>
  <c r="AV302" i="17"/>
  <c r="AX302" i="17" s="1"/>
  <c r="E327" i="16" s="1"/>
  <c r="AX282" i="17"/>
  <c r="E307" i="16" s="1"/>
  <c r="AV269" i="17"/>
  <c r="AX269" i="17" s="1"/>
  <c r="E290" i="16" s="1"/>
  <c r="AX230" i="17"/>
  <c r="E251" i="16" s="1"/>
  <c r="AV253" i="17"/>
  <c r="AX253" i="17" s="1"/>
  <c r="E274" i="16" s="1"/>
  <c r="AX202" i="17"/>
  <c r="E219" i="16" s="1"/>
  <c r="AV185" i="17"/>
  <c r="AX185" i="17" s="1"/>
  <c r="E202" i="16" s="1"/>
  <c r="AV142" i="17"/>
  <c r="AX142" i="17" s="1"/>
  <c r="E155" i="16" s="1"/>
  <c r="AV130" i="17"/>
  <c r="AX130" i="17" s="1"/>
  <c r="E143" i="16" s="1"/>
  <c r="AV84" i="17"/>
  <c r="AX84" i="17" s="1"/>
  <c r="E93" i="16" s="1"/>
  <c r="AV68" i="17"/>
  <c r="AX68" i="17" s="1"/>
  <c r="E77" i="16" s="1"/>
  <c r="AV70" i="17"/>
  <c r="AX70" i="17" s="1"/>
  <c r="E79" i="16" s="1"/>
  <c r="AX14" i="17"/>
  <c r="E19" i="16" s="1"/>
  <c r="AV67" i="15"/>
  <c r="AX67" i="15" s="1"/>
  <c r="F31" i="14" s="1"/>
  <c r="AX154" i="15"/>
  <c r="D69" i="14" s="1"/>
  <c r="AX317" i="15"/>
  <c r="J137" i="14" s="1"/>
  <c r="AV313" i="15"/>
  <c r="AX313" i="15" s="1"/>
  <c r="J132" i="14" s="1"/>
  <c r="AV272" i="15"/>
  <c r="AX272" i="15" s="1"/>
  <c r="H118" i="14" s="1"/>
  <c r="C27" i="12"/>
  <c r="AV25" i="15"/>
  <c r="AX25" i="15" s="1"/>
  <c r="J12" i="14" s="1"/>
  <c r="AV63" i="15"/>
  <c r="AX63" i="15" s="1"/>
  <c r="F30" i="14" s="1"/>
  <c r="AV69" i="15"/>
  <c r="AX69" i="15" s="1"/>
  <c r="J31" i="14" s="1"/>
  <c r="AV144" i="15"/>
  <c r="AX144" i="15" s="1"/>
  <c r="H62" i="14" s="1"/>
  <c r="AV163" i="15"/>
  <c r="AX163" i="15" s="1"/>
  <c r="F71" i="14" s="1"/>
  <c r="AV337" i="15"/>
  <c r="AX337" i="15" s="1"/>
  <c r="J142" i="14" s="1"/>
  <c r="AV319" i="15"/>
  <c r="AX319" i="15" s="1"/>
  <c r="F138" i="14" s="1"/>
  <c r="AV276" i="15"/>
  <c r="AX276" i="15" s="1"/>
  <c r="H119" i="14" s="1"/>
  <c r="AX277" i="15"/>
  <c r="J119" i="14" s="1"/>
  <c r="AX225" i="15"/>
  <c r="J98" i="14" s="1"/>
  <c r="AV244" i="15"/>
  <c r="AX244" i="15" s="1"/>
  <c r="H107" i="14" s="1"/>
  <c r="AV218" i="15"/>
  <c r="AX218" i="15" s="1"/>
  <c r="D97" i="14" s="1"/>
  <c r="AV49" i="15"/>
  <c r="AX49" i="15" s="1"/>
  <c r="J22" i="14" s="1"/>
  <c r="AV48" i="15"/>
  <c r="AX48" i="15" s="1"/>
  <c r="H22" i="14" s="1"/>
  <c r="AV45" i="15"/>
  <c r="AX45" i="15" s="1"/>
  <c r="J21" i="14" s="1"/>
  <c r="AV152" i="15"/>
  <c r="AX152" i="15" s="1"/>
  <c r="H68" i="14" s="1"/>
  <c r="AV301" i="15"/>
  <c r="AX301" i="15" s="1"/>
  <c r="J129" i="14" s="1"/>
  <c r="AX281" i="15"/>
  <c r="J120" i="14" s="1"/>
  <c r="AV237" i="15"/>
  <c r="AX237" i="15" s="1"/>
  <c r="J101" i="14" s="1"/>
  <c r="AX157" i="15"/>
  <c r="J69" i="14" s="1"/>
  <c r="AX146" i="15"/>
  <c r="D67" i="14" s="1"/>
  <c r="AV169" i="15"/>
  <c r="AX169" i="15" s="1"/>
  <c r="J72" i="14" s="1"/>
  <c r="AV334" i="15"/>
  <c r="AX334" i="15" s="1"/>
  <c r="D142" i="14" s="1"/>
  <c r="AV329" i="15"/>
  <c r="AX329" i="15" s="1"/>
  <c r="J140" i="14" s="1"/>
  <c r="AV303" i="15"/>
  <c r="AX303" i="15" s="1"/>
  <c r="F130" i="14" s="1"/>
  <c r="AV324" i="15"/>
  <c r="AX324" i="15" s="1"/>
  <c r="H139" i="14" s="1"/>
  <c r="AV213" i="15"/>
  <c r="AX213" i="15" s="1"/>
  <c r="J91" i="14" s="1"/>
  <c r="AV96" i="15"/>
  <c r="AX96" i="15" s="1"/>
  <c r="H42" i="14" s="1"/>
  <c r="AV56" i="15"/>
  <c r="AX56" i="15" s="1"/>
  <c r="H28" i="14" s="1"/>
  <c r="AV70" i="15"/>
  <c r="AX70" i="15" s="1"/>
  <c r="D32" i="14" s="1"/>
  <c r="AV112" i="15"/>
  <c r="AX112" i="15" s="1"/>
  <c r="H50" i="14" s="1"/>
  <c r="AV124" i="15"/>
  <c r="AX124" i="15" s="1"/>
  <c r="H57" i="14" s="1"/>
  <c r="AV126" i="15"/>
  <c r="AX126" i="15" s="1"/>
  <c r="D58" i="14" s="1"/>
  <c r="AV155" i="15"/>
  <c r="AX155" i="15" s="1"/>
  <c r="F69" i="14" s="1"/>
  <c r="AV318" i="15"/>
  <c r="AX318" i="15" s="1"/>
  <c r="D138" i="14" s="1"/>
  <c r="AV203" i="15"/>
  <c r="AX203" i="15" s="1"/>
  <c r="F89" i="14" s="1"/>
  <c r="AV68" i="15"/>
  <c r="AX68" i="15" s="1"/>
  <c r="H31" i="14" s="1"/>
  <c r="AV83" i="15"/>
  <c r="AX83" i="15" s="1"/>
  <c r="F39" i="14" s="1"/>
  <c r="AV94" i="15"/>
  <c r="AX94" i="15" s="1"/>
  <c r="D42" i="14" s="1"/>
  <c r="AV107" i="15"/>
  <c r="AX107" i="15" s="1"/>
  <c r="F49" i="14" s="1"/>
  <c r="AV125" i="15"/>
  <c r="AX125" i="15" s="1"/>
  <c r="J57" i="14" s="1"/>
  <c r="AV161" i="15"/>
  <c r="AX161" i="15" s="1"/>
  <c r="J70" i="14" s="1"/>
  <c r="AV309" i="15"/>
  <c r="AX309" i="15" s="1"/>
  <c r="J131" i="14" s="1"/>
  <c r="AX295" i="15"/>
  <c r="F128" i="14" s="1"/>
  <c r="AV32" i="15"/>
  <c r="AX32" i="15" s="1"/>
  <c r="H18" i="14" s="1"/>
  <c r="AV57" i="15"/>
  <c r="AX57" i="15" s="1"/>
  <c r="J28" i="14" s="1"/>
  <c r="AV118" i="15"/>
  <c r="AX118" i="15" s="1"/>
  <c r="D52" i="14" s="1"/>
  <c r="AV120" i="15"/>
  <c r="AX120" i="15" s="1"/>
  <c r="H52" i="14" s="1"/>
  <c r="AV178" i="15"/>
  <c r="AX178" i="15" s="1"/>
  <c r="D79" i="14" s="1"/>
  <c r="AV314" i="15"/>
  <c r="AX314" i="15" s="1"/>
  <c r="D137" i="14" s="1"/>
  <c r="AV215" i="15"/>
  <c r="AX215" i="15" s="1"/>
  <c r="F92" i="14" s="1"/>
  <c r="AV199" i="15"/>
  <c r="AX199" i="15" s="1"/>
  <c r="F88" i="14" s="1"/>
  <c r="AV84" i="15"/>
  <c r="AX84" i="15" s="1"/>
  <c r="H39" i="14" s="1"/>
  <c r="AV121" i="15"/>
  <c r="AX121" i="15" s="1"/>
  <c r="J52" i="14" s="1"/>
  <c r="AV173" i="15"/>
  <c r="AX173" i="15" s="1"/>
  <c r="J77" i="14" s="1"/>
  <c r="AV180" i="15"/>
  <c r="AX180" i="15" s="1"/>
  <c r="H79" i="14" s="1"/>
  <c r="AV335" i="15"/>
  <c r="AX335" i="15" s="1"/>
  <c r="F142" i="14" s="1"/>
  <c r="AV331" i="15"/>
  <c r="AX331" i="15" s="1"/>
  <c r="F141" i="14" s="1"/>
  <c r="AV298" i="15"/>
  <c r="AX298" i="15" s="1"/>
  <c r="D129" i="14" s="1"/>
  <c r="AV299" i="15"/>
  <c r="AX299" i="15" s="1"/>
  <c r="F129" i="14" s="1"/>
  <c r="AX264" i="15"/>
  <c r="H112" i="14" s="1"/>
  <c r="AV229" i="15"/>
  <c r="AX229" i="15" s="1"/>
  <c r="J99" i="14" s="1"/>
  <c r="AV201" i="15"/>
  <c r="AX201" i="15" s="1"/>
  <c r="J88" i="14" s="1"/>
  <c r="AX216" i="15"/>
  <c r="H92" i="14" s="1"/>
  <c r="AV2" i="15"/>
  <c r="AX2" i="15" s="1"/>
  <c r="D7" i="14" s="1"/>
  <c r="AV55" i="15"/>
  <c r="AX55" i="15" s="1"/>
  <c r="F28" i="14" s="1"/>
  <c r="AV64" i="15"/>
  <c r="AX64" i="15" s="1"/>
  <c r="H30" i="14" s="1"/>
  <c r="AV132" i="15"/>
  <c r="AX132" i="15" s="1"/>
  <c r="H59" i="14" s="1"/>
  <c r="AV158" i="15"/>
  <c r="AX158" i="15" s="1"/>
  <c r="D70" i="14" s="1"/>
  <c r="AX323" i="15"/>
  <c r="F139" i="14" s="1"/>
  <c r="AV312" i="15"/>
  <c r="AX312" i="15" s="1"/>
  <c r="H132" i="14" s="1"/>
  <c r="AX280" i="15"/>
  <c r="H120" i="14" s="1"/>
  <c r="AV242" i="15"/>
  <c r="AX242" i="15" s="1"/>
  <c r="D107" i="14" s="1"/>
  <c r="AV227" i="15"/>
  <c r="AX227" i="15" s="1"/>
  <c r="F99" i="14" s="1"/>
  <c r="AV42" i="15"/>
  <c r="AX42" i="15" s="1"/>
  <c r="D21" i="14" s="1"/>
  <c r="AV47" i="15"/>
  <c r="AX47" i="15" s="1"/>
  <c r="F22" i="14" s="1"/>
  <c r="AV87" i="15"/>
  <c r="AX87" i="15" s="1"/>
  <c r="F40" i="14" s="1"/>
  <c r="AV76" i="15"/>
  <c r="AX76" i="15" s="1"/>
  <c r="H37" i="14" s="1"/>
  <c r="AV93" i="15"/>
  <c r="AX93" i="15" s="1"/>
  <c r="J41" i="14" s="1"/>
  <c r="AV151" i="15"/>
  <c r="AX151" i="15" s="1"/>
  <c r="F68" i="14" s="1"/>
  <c r="AV306" i="15"/>
  <c r="AX306" i="15" s="1"/>
  <c r="D131" i="14" s="1"/>
  <c r="AV283" i="15"/>
  <c r="AX283" i="15" s="1"/>
  <c r="F121" i="14" s="1"/>
  <c r="AV207" i="15"/>
  <c r="AX207" i="15" s="1"/>
  <c r="F90" i="14" s="1"/>
  <c r="AV52" i="15"/>
  <c r="AX52" i="15" s="1"/>
  <c r="H27" i="14" s="1"/>
  <c r="AV114" i="15"/>
  <c r="AX114" i="15" s="1"/>
  <c r="D51" i="14" s="1"/>
  <c r="AV175" i="15"/>
  <c r="AX175" i="15" s="1"/>
  <c r="F78" i="14" s="1"/>
  <c r="AX279" i="15"/>
  <c r="F120" i="14" s="1"/>
  <c r="AV325" i="15"/>
  <c r="AX325" i="15" s="1"/>
  <c r="J139" i="14" s="1"/>
  <c r="AV6" i="15"/>
  <c r="AX6" i="15" s="1"/>
  <c r="D8" i="14" s="1"/>
  <c r="AV28" i="15"/>
  <c r="AX28" i="15" s="1"/>
  <c r="H17" i="14" s="1"/>
  <c r="AV36" i="15"/>
  <c r="AX36" i="15" s="1"/>
  <c r="H19" i="14" s="1"/>
  <c r="AV61" i="15"/>
  <c r="AX61" i="15" s="1"/>
  <c r="J29" i="14" s="1"/>
  <c r="AV82" i="15"/>
  <c r="AX82" i="15" s="1"/>
  <c r="D39" i="14" s="1"/>
  <c r="AV88" i="15"/>
  <c r="AX88" i="15" s="1"/>
  <c r="H40" i="14" s="1"/>
  <c r="AV97" i="15"/>
  <c r="AX97" i="15" s="1"/>
  <c r="J42" i="14" s="1"/>
  <c r="AV142" i="15"/>
  <c r="AX142" i="15" s="1"/>
  <c r="D62" i="14" s="1"/>
  <c r="AV300" i="15"/>
  <c r="AX300" i="15" s="1"/>
  <c r="H129" i="14" s="1"/>
  <c r="AV326" i="15"/>
  <c r="AX326" i="15" s="1"/>
  <c r="D140" i="14" s="1"/>
  <c r="AV322" i="15"/>
  <c r="AX322" i="15" s="1"/>
  <c r="D139" i="14" s="1"/>
  <c r="AV205" i="15"/>
  <c r="AX205" i="15" s="1"/>
  <c r="J89" i="14" s="1"/>
  <c r="AV195" i="15"/>
  <c r="AX195" i="15" s="1"/>
  <c r="F87" i="14" s="1"/>
  <c r="AV206" i="15"/>
  <c r="AX206" i="15" s="1"/>
  <c r="D90" i="14" s="1"/>
  <c r="AX217" i="15"/>
  <c r="J92" i="14" s="1"/>
  <c r="AV71" i="15"/>
  <c r="AX71" i="15" s="1"/>
  <c r="F32" i="14" s="1"/>
  <c r="AX23" i="15"/>
  <c r="F12" i="14" s="1"/>
  <c r="AV31" i="15"/>
  <c r="AX31" i="15" s="1"/>
  <c r="F18" i="14" s="1"/>
  <c r="AV9" i="15"/>
  <c r="AX9" i="15" s="1"/>
  <c r="J8" i="14" s="1"/>
  <c r="AV89" i="15"/>
  <c r="AX89" i="15" s="1"/>
  <c r="J40" i="14" s="1"/>
  <c r="AV80" i="15"/>
  <c r="AX80" i="15" s="1"/>
  <c r="H38" i="14" s="1"/>
  <c r="AV115" i="15"/>
  <c r="AX115" i="15" s="1"/>
  <c r="F51" i="14" s="1"/>
  <c r="AV138" i="15"/>
  <c r="AX138" i="15" s="1"/>
  <c r="D61" i="14" s="1"/>
  <c r="AV168" i="15"/>
  <c r="AX168" i="15" s="1"/>
  <c r="H72" i="14" s="1"/>
  <c r="AV188" i="15"/>
  <c r="AX188" i="15" s="1"/>
  <c r="H81" i="14" s="1"/>
  <c r="AV253" i="15"/>
  <c r="AX253" i="15" s="1"/>
  <c r="J109" i="14" s="1"/>
  <c r="AV250" i="15"/>
  <c r="AX250" i="15" s="1"/>
  <c r="D109" i="14" s="1"/>
  <c r="AV197" i="15"/>
  <c r="AX197" i="15" s="1"/>
  <c r="J87" i="14" s="1"/>
  <c r="AV12" i="15"/>
  <c r="AX12" i="15" s="1"/>
  <c r="H9" i="14" s="1"/>
  <c r="AV44" i="15"/>
  <c r="AX44" i="15" s="1"/>
  <c r="H21" i="14" s="1"/>
  <c r="AV59" i="15"/>
  <c r="AX59" i="15" s="1"/>
  <c r="F29" i="14" s="1"/>
  <c r="AV65" i="15"/>
  <c r="AX65" i="15" s="1"/>
  <c r="J30" i="14" s="1"/>
  <c r="AV77" i="15"/>
  <c r="AX77" i="15" s="1"/>
  <c r="J37" i="14" s="1"/>
  <c r="AV66" i="15"/>
  <c r="AX66" i="15" s="1"/>
  <c r="D31" i="14" s="1"/>
  <c r="AV145" i="15"/>
  <c r="AX145" i="15" s="1"/>
  <c r="J62" i="14" s="1"/>
  <c r="AV143" i="15"/>
  <c r="AX143" i="15" s="1"/>
  <c r="F62" i="14" s="1"/>
  <c r="AV147" i="15"/>
  <c r="AX147" i="15" s="1"/>
  <c r="F67" i="14" s="1"/>
  <c r="AV332" i="15"/>
  <c r="AX332" i="15" s="1"/>
  <c r="H141" i="14" s="1"/>
  <c r="AV327" i="15"/>
  <c r="AX327" i="15" s="1"/>
  <c r="F140" i="14" s="1"/>
  <c r="AX274" i="15"/>
  <c r="D119" i="14" s="1"/>
  <c r="AV209" i="15"/>
  <c r="AX209" i="15" s="1"/>
  <c r="J90" i="14" s="1"/>
  <c r="AV221" i="15"/>
  <c r="AX221" i="15" s="1"/>
  <c r="J97" i="14" s="1"/>
  <c r="AV35" i="15"/>
  <c r="AX35" i="15" s="1"/>
  <c r="F19" i="14" s="1"/>
  <c r="AV51" i="15"/>
  <c r="AX51" i="15" s="1"/>
  <c r="F27" i="14" s="1"/>
  <c r="AV41" i="15"/>
  <c r="AX41" i="15" s="1"/>
  <c r="J20" i="14" s="1"/>
  <c r="AV336" i="15"/>
  <c r="AX336" i="15" s="1"/>
  <c r="H142" i="14" s="1"/>
  <c r="AX304" i="15"/>
  <c r="H130" i="14" s="1"/>
  <c r="AV271" i="15"/>
  <c r="AX271" i="15" s="1"/>
  <c r="F118" i="14" s="1"/>
  <c r="AV249" i="15"/>
  <c r="AX249" i="15" s="1"/>
  <c r="J108" i="14" s="1"/>
  <c r="AV189" i="15"/>
  <c r="AX189" i="15" s="1"/>
  <c r="J81" i="14" s="1"/>
  <c r="AX190" i="15"/>
  <c r="D82" i="14" s="1"/>
  <c r="AX191" i="15"/>
  <c r="F82" i="14" s="1"/>
  <c r="AV185" i="15"/>
  <c r="AX185" i="15" s="1"/>
  <c r="J80" i="14" s="1"/>
  <c r="AV186" i="15"/>
  <c r="AX186" i="15" s="1"/>
  <c r="D81" i="14" s="1"/>
  <c r="AV181" i="15"/>
  <c r="AX181" i="15" s="1"/>
  <c r="J79" i="14" s="1"/>
  <c r="AV172" i="15"/>
  <c r="AX172" i="15" s="1"/>
  <c r="H77" i="14" s="1"/>
  <c r="AV182" i="15"/>
  <c r="AX182" i="15" s="1"/>
  <c r="D80" i="14" s="1"/>
  <c r="AV165" i="15"/>
  <c r="AX165" i="15" s="1"/>
  <c r="J71" i="14" s="1"/>
  <c r="AX183" i="15"/>
  <c r="F80" i="14" s="1"/>
  <c r="AX174" i="15"/>
  <c r="D78" i="14" s="1"/>
  <c r="AV164" i="15"/>
  <c r="AX164" i="15" s="1"/>
  <c r="H71" i="14" s="1"/>
  <c r="AV162" i="15"/>
  <c r="AX162" i="15" s="1"/>
  <c r="D71" i="14" s="1"/>
  <c r="AV160" i="15"/>
  <c r="AX160" i="15" s="1"/>
  <c r="H70" i="14" s="1"/>
  <c r="AV179" i="15"/>
  <c r="AX179" i="15" s="1"/>
  <c r="F79" i="14" s="1"/>
  <c r="AV166" i="15"/>
  <c r="AX166" i="15" s="1"/>
  <c r="D72" i="14" s="1"/>
  <c r="AV159" i="15"/>
  <c r="AX159" i="15" s="1"/>
  <c r="F70" i="14" s="1"/>
  <c r="AV167" i="15"/>
  <c r="AX167" i="15" s="1"/>
  <c r="F72" i="14" s="1"/>
  <c r="AX170" i="15"/>
  <c r="D77" i="14" s="1"/>
  <c r="AV176" i="15"/>
  <c r="AX176" i="15" s="1"/>
  <c r="H78" i="14" s="1"/>
  <c r="AV171" i="15"/>
  <c r="AX171" i="15" s="1"/>
  <c r="F77" i="14" s="1"/>
  <c r="AV148" i="15"/>
  <c r="AX148" i="15" s="1"/>
  <c r="H67" i="14" s="1"/>
  <c r="AV140" i="15"/>
  <c r="AX140" i="15" s="1"/>
  <c r="H61" i="14" s="1"/>
  <c r="AV141" i="15"/>
  <c r="AX141" i="15" s="1"/>
  <c r="J61" i="14" s="1"/>
  <c r="AV134" i="15"/>
  <c r="AX134" i="15" s="1"/>
  <c r="D60" i="14" s="1"/>
  <c r="AV136" i="15"/>
  <c r="AX136" i="15" s="1"/>
  <c r="H60" i="14" s="1"/>
  <c r="AV139" i="15"/>
  <c r="AX139" i="15" s="1"/>
  <c r="F61" i="14" s="1"/>
  <c r="AV130" i="15"/>
  <c r="AX130" i="15" s="1"/>
  <c r="D59" i="14" s="1"/>
  <c r="AV156" i="15"/>
  <c r="AX156" i="15" s="1"/>
  <c r="H69" i="14" s="1"/>
  <c r="AV129" i="15"/>
  <c r="AX129" i="15" s="1"/>
  <c r="J58" i="14" s="1"/>
  <c r="AV128" i="15"/>
  <c r="AX128" i="15" s="1"/>
  <c r="H58" i="14" s="1"/>
  <c r="AV150" i="15"/>
  <c r="AX150" i="15" s="1"/>
  <c r="D68" i="14" s="1"/>
  <c r="AV137" i="15"/>
  <c r="AX137" i="15" s="1"/>
  <c r="J60" i="14" s="1"/>
  <c r="AV131" i="15"/>
  <c r="AX131" i="15" s="1"/>
  <c r="F59" i="14" s="1"/>
  <c r="AX133" i="15"/>
  <c r="J59" i="14" s="1"/>
  <c r="AV100" i="15"/>
  <c r="AX100" i="15" s="1"/>
  <c r="H47" i="14" s="1"/>
  <c r="AV109" i="15"/>
  <c r="AX109" i="15" s="1"/>
  <c r="J49" i="14" s="1"/>
  <c r="AV103" i="15"/>
  <c r="AX103" i="15" s="1"/>
  <c r="F48" i="14" s="1"/>
  <c r="AV101" i="15"/>
  <c r="AX101" i="15" s="1"/>
  <c r="J47" i="14" s="1"/>
  <c r="AV110" i="15"/>
  <c r="AX110" i="15" s="1"/>
  <c r="D50" i="14" s="1"/>
  <c r="AV119" i="15"/>
  <c r="AX119" i="15" s="1"/>
  <c r="F52" i="14" s="1"/>
  <c r="AV113" i="15"/>
  <c r="AX113" i="15" s="1"/>
  <c r="J50" i="14" s="1"/>
  <c r="AV98" i="15"/>
  <c r="AX98" i="15" s="1"/>
  <c r="D47" i="14" s="1"/>
  <c r="AV127" i="15"/>
  <c r="AX127" i="15" s="1"/>
  <c r="F58" i="14" s="1"/>
  <c r="AV117" i="15"/>
  <c r="AX117" i="15" s="1"/>
  <c r="J51" i="14" s="1"/>
  <c r="AV116" i="15"/>
  <c r="AX116" i="15" s="1"/>
  <c r="H51" i="14" s="1"/>
  <c r="AV105" i="15"/>
  <c r="AX105" i="15" s="1"/>
  <c r="J48" i="14" s="1"/>
  <c r="AV102" i="15"/>
  <c r="AX102" i="15" s="1"/>
  <c r="D48" i="14" s="1"/>
  <c r="AV106" i="15"/>
  <c r="AX106" i="15" s="1"/>
  <c r="D49" i="14" s="1"/>
  <c r="AV104" i="15"/>
  <c r="AX104" i="15" s="1"/>
  <c r="H48" i="14" s="1"/>
  <c r="AV99" i="15"/>
  <c r="AX99" i="15" s="1"/>
  <c r="F47" i="14" s="1"/>
  <c r="AV108" i="15"/>
  <c r="AX108" i="15" s="1"/>
  <c r="H49" i="14" s="1"/>
  <c r="AV111" i="15"/>
  <c r="AX111" i="15" s="1"/>
  <c r="F50" i="14" s="1"/>
  <c r="AV62" i="15"/>
  <c r="AX62" i="15" s="1"/>
  <c r="D30" i="14" s="1"/>
  <c r="AV78" i="15"/>
  <c r="AX78" i="15" s="1"/>
  <c r="D38" i="14" s="1"/>
  <c r="AV85" i="15"/>
  <c r="AX85" i="15" s="1"/>
  <c r="J39" i="14" s="1"/>
  <c r="AV73" i="15"/>
  <c r="AX73" i="15" s="1"/>
  <c r="J32" i="14" s="1"/>
  <c r="AV91" i="15"/>
  <c r="AX91" i="15" s="1"/>
  <c r="F41" i="14" s="1"/>
  <c r="AV75" i="15"/>
  <c r="AX75" i="15" s="1"/>
  <c r="F37" i="14" s="1"/>
  <c r="AV74" i="15"/>
  <c r="AX74" i="15" s="1"/>
  <c r="D37" i="14" s="1"/>
  <c r="AV79" i="15"/>
  <c r="AX79" i="15" s="1"/>
  <c r="F38" i="14" s="1"/>
  <c r="AV81" i="15"/>
  <c r="AX81" i="15" s="1"/>
  <c r="J38" i="14" s="1"/>
  <c r="AV72" i="15"/>
  <c r="AX72" i="15" s="1"/>
  <c r="H32" i="14" s="1"/>
  <c r="AV58" i="15"/>
  <c r="AX58" i="15" s="1"/>
  <c r="D29" i="14" s="1"/>
  <c r="AV54" i="15"/>
  <c r="AX54" i="15" s="1"/>
  <c r="D28" i="14" s="1"/>
  <c r="AV50" i="15"/>
  <c r="AX50" i="15" s="1"/>
  <c r="D27" i="14" s="1"/>
  <c r="AV43" i="15"/>
  <c r="AX43" i="15" s="1"/>
  <c r="F21" i="14" s="1"/>
  <c r="AV39" i="15"/>
  <c r="AX39" i="15" s="1"/>
  <c r="F20" i="14" s="1"/>
  <c r="AV37" i="15"/>
  <c r="AX37" i="15" s="1"/>
  <c r="J19" i="14" s="1"/>
  <c r="AV53" i="15"/>
  <c r="AX53" i="15" s="1"/>
  <c r="J27" i="14" s="1"/>
  <c r="AV19" i="15"/>
  <c r="AX19" i="15" s="1"/>
  <c r="F11" i="14" s="1"/>
  <c r="AV24" i="15"/>
  <c r="AX24" i="15" s="1"/>
  <c r="H12" i="14" s="1"/>
  <c r="AV3" i="15"/>
  <c r="AX3" i="15" s="1"/>
  <c r="F7" i="14" s="1"/>
  <c r="AV30" i="15"/>
  <c r="AX30" i="15" s="1"/>
  <c r="D18" i="14" s="1"/>
  <c r="AX26" i="15"/>
  <c r="D17" i="14" s="1"/>
  <c r="AV18" i="15"/>
  <c r="AX18" i="15" s="1"/>
  <c r="D11" i="14" s="1"/>
  <c r="AV20" i="15"/>
  <c r="AX20" i="15" s="1"/>
  <c r="H11" i="14" s="1"/>
  <c r="AX11" i="15"/>
  <c r="F9" i="14" s="1"/>
  <c r="AV10" i="15"/>
  <c r="AX10" i="15" s="1"/>
  <c r="D9" i="14" s="1"/>
  <c r="AV16" i="15"/>
  <c r="AX16" i="15" s="1"/>
  <c r="H10" i="14" s="1"/>
  <c r="AV29" i="15"/>
  <c r="AX29" i="15" s="1"/>
  <c r="J17" i="14" s="1"/>
  <c r="AV27" i="15"/>
  <c r="AX27" i="15" s="1"/>
  <c r="F17" i="14" s="1"/>
  <c r="AV14" i="15"/>
  <c r="AX14" i="15" s="1"/>
  <c r="D10" i="14" s="1"/>
  <c r="AV22" i="15"/>
  <c r="AX22" i="15" s="1"/>
  <c r="D12" i="14" s="1"/>
  <c r="AV15" i="15"/>
  <c r="AX15" i="15" s="1"/>
  <c r="F10" i="14" s="1"/>
  <c r="AV4" i="15"/>
  <c r="AX4" i="15" s="1"/>
  <c r="H7" i="14" s="1"/>
  <c r="AV17" i="15"/>
  <c r="AX17" i="15" s="1"/>
  <c r="J10" i="14" s="1"/>
  <c r="AV7" i="15"/>
  <c r="AX7" i="15" s="1"/>
  <c r="F8" i="14" s="1"/>
  <c r="AV13" i="15"/>
  <c r="AX13" i="15" s="1"/>
  <c r="J9" i="14" s="1"/>
  <c r="AV5" i="15"/>
  <c r="AX5" i="15" s="1"/>
  <c r="J7" i="14" s="1"/>
  <c r="AV21" i="15"/>
  <c r="AX21" i="15" s="1"/>
  <c r="J11" i="14" s="1"/>
  <c r="G26" i="12"/>
  <c r="F24" i="12"/>
  <c r="N9" i="12"/>
  <c r="G24" i="12"/>
  <c r="H22" i="12"/>
  <c r="S2" i="12"/>
  <c r="E22" i="12"/>
  <c r="G25" i="12"/>
  <c r="S5" i="12"/>
  <c r="H25" i="12"/>
  <c r="E25" i="12"/>
  <c r="E24" i="12"/>
  <c r="S4" i="12"/>
  <c r="D40" i="12"/>
  <c r="E40" i="12" a="1"/>
  <c r="E40" i="12" s="1"/>
  <c r="G22" i="12"/>
  <c r="V1" i="12" a="1"/>
  <c r="V1" i="12" s="1"/>
  <c r="V2" i="12" a="1"/>
  <c r="V2" i="12" s="1"/>
  <c r="V3" i="12" a="1"/>
  <c r="V3" i="12" s="1"/>
  <c r="V4" i="12" a="1"/>
  <c r="V4" i="12" s="1"/>
  <c r="V5" i="12" a="1"/>
  <c r="V5" i="12" s="1"/>
  <c r="V6" i="12" a="1"/>
  <c r="V6" i="12" s="1"/>
  <c r="E26" i="12"/>
  <c r="S6" i="12"/>
  <c r="Q27" i="12"/>
  <c r="E9" i="12"/>
  <c r="D27" i="12"/>
  <c r="N27" i="12"/>
  <c r="P27" i="12"/>
  <c r="O27" i="12"/>
  <c r="Q9" i="12"/>
  <c r="P9" i="12"/>
  <c r="F9" i="12"/>
  <c r="O9" i="12"/>
  <c r="H9" i="12"/>
  <c r="G9" i="12"/>
  <c r="E27" i="12" l="1"/>
  <c r="C355" i="16"/>
  <c r="B355" i="16"/>
  <c r="C359" i="16"/>
  <c r="B359" i="16"/>
  <c r="C358" i="16"/>
  <c r="B358" i="16"/>
  <c r="C357" i="16"/>
  <c r="B357" i="16"/>
  <c r="C360" i="16"/>
  <c r="B360" i="16"/>
  <c r="C356" i="16"/>
  <c r="B356" i="16"/>
  <c r="A148" i="14"/>
  <c r="H27" i="12"/>
  <c r="T5" i="12" a="1"/>
  <c r="T5" i="12" s="1"/>
  <c r="T6" i="12" a="1"/>
  <c r="T6" i="12" s="1"/>
  <c r="T2" i="12" a="1"/>
  <c r="T2" i="12" s="1"/>
  <c r="T4" i="12" a="1"/>
  <c r="T4" i="12" s="1"/>
  <c r="T1" i="12" a="1"/>
  <c r="T1" i="12" s="1"/>
  <c r="T3" i="12" a="1"/>
  <c r="T3" i="12" s="1"/>
  <c r="AD10" i="12"/>
  <c r="AD26" i="12"/>
  <c r="AD42" i="12"/>
  <c r="AD58" i="12"/>
  <c r="AD11" i="12"/>
  <c r="AD27" i="12"/>
  <c r="AD43" i="12"/>
  <c r="AD59" i="12"/>
  <c r="AD12" i="12"/>
  <c r="AD28" i="12"/>
  <c r="AD44" i="12"/>
  <c r="AD60" i="12"/>
  <c r="AD13" i="12"/>
  <c r="AD29" i="12"/>
  <c r="AD45" i="12"/>
  <c r="AD61" i="12"/>
  <c r="AD14" i="12"/>
  <c r="AD30" i="12"/>
  <c r="AD46" i="12"/>
  <c r="AD62" i="12"/>
  <c r="AD15" i="12"/>
  <c r="AD31" i="12"/>
  <c r="AD47" i="12"/>
  <c r="AD63" i="12"/>
  <c r="AD16" i="12"/>
  <c r="AD32" i="12"/>
  <c r="AD48" i="12"/>
  <c r="AD64" i="12"/>
  <c r="AD1" i="12"/>
  <c r="AD17" i="12"/>
  <c r="AD33" i="12"/>
  <c r="AD49" i="12"/>
  <c r="AD2" i="12"/>
  <c r="AD18" i="12"/>
  <c r="AD34" i="12"/>
  <c r="AD50" i="12"/>
  <c r="AD3" i="12"/>
  <c r="AD19" i="12"/>
  <c r="AD35" i="12"/>
  <c r="AD51" i="12"/>
  <c r="AD4" i="12"/>
  <c r="AD20" i="12"/>
  <c r="AD36" i="12"/>
  <c r="AD52" i="12"/>
  <c r="AD5" i="12"/>
  <c r="AD21" i="12"/>
  <c r="AD37" i="12"/>
  <c r="AD53" i="12"/>
  <c r="AD6" i="12"/>
  <c r="AD22" i="12"/>
  <c r="AD38" i="12"/>
  <c r="AD54" i="12"/>
  <c r="AD7" i="12"/>
  <c r="AD23" i="12"/>
  <c r="AD39" i="12"/>
  <c r="AD55" i="12"/>
  <c r="AD9" i="12"/>
  <c r="AD25" i="12"/>
  <c r="AD41" i="12"/>
  <c r="AD57" i="12"/>
  <c r="AD8" i="12"/>
  <c r="AD24" i="12"/>
  <c r="AD40" i="12"/>
  <c r="AD56" i="12"/>
  <c r="F41" i="12"/>
  <c r="F27" i="12"/>
  <c r="G27" i="12"/>
  <c r="D356" i="16" l="1"/>
  <c r="D360" i="16"/>
  <c r="D357" i="16"/>
  <c r="D358" i="16"/>
  <c r="D359" i="16"/>
  <c r="A367" i="16"/>
  <c r="D355" i="16"/>
  <c r="A31" i="12"/>
  <c r="AC10" i="12"/>
  <c r="AC26" i="12"/>
  <c r="AC42" i="12"/>
  <c r="AC58" i="12"/>
  <c r="AC11" i="12"/>
  <c r="AC27" i="12"/>
  <c r="AC43" i="12"/>
  <c r="AC59" i="12"/>
  <c r="AC12" i="12"/>
  <c r="AC28" i="12"/>
  <c r="AC44" i="12"/>
  <c r="AC60" i="12"/>
  <c r="AC13" i="12"/>
  <c r="AC29" i="12"/>
  <c r="AC45" i="12"/>
  <c r="AC61" i="12"/>
  <c r="AC14" i="12"/>
  <c r="AC30" i="12"/>
  <c r="AC46" i="12"/>
  <c r="AC62" i="12"/>
  <c r="AC15" i="12"/>
  <c r="AC31" i="12"/>
  <c r="AC47" i="12"/>
  <c r="AC63" i="12"/>
  <c r="AC16" i="12"/>
  <c r="AC32" i="12"/>
  <c r="AC48" i="12"/>
  <c r="AC64" i="12"/>
  <c r="AC1" i="12"/>
  <c r="AC17" i="12"/>
  <c r="AC33" i="12"/>
  <c r="AC49" i="12"/>
  <c r="AC2" i="12"/>
  <c r="AC18" i="12"/>
  <c r="AC34" i="12"/>
  <c r="AC50" i="12"/>
  <c r="AC3" i="12"/>
  <c r="AC19" i="12"/>
  <c r="AC35" i="12"/>
  <c r="AC51" i="12"/>
  <c r="AC4" i="12"/>
  <c r="AC20" i="12"/>
  <c r="AC36" i="12"/>
  <c r="AC52" i="12"/>
  <c r="AC5" i="12"/>
  <c r="AC21" i="12"/>
  <c r="AC37" i="12"/>
  <c r="AC53" i="12"/>
  <c r="AC6" i="12"/>
  <c r="AC22" i="12"/>
  <c r="AC38" i="12"/>
  <c r="AC54" i="12"/>
  <c r="AC7" i="12"/>
  <c r="AC23" i="12"/>
  <c r="AC39" i="12"/>
  <c r="AC55" i="12"/>
  <c r="AC9" i="12"/>
  <c r="AC25" i="12"/>
  <c r="AC41" i="12"/>
  <c r="AC57" i="12"/>
  <c r="AC8" i="12"/>
  <c r="AC24" i="12"/>
  <c r="AC40" i="12"/>
  <c r="AC56" i="12"/>
  <c r="G41" i="12"/>
  <c r="H41" i="12" s="1"/>
  <c r="F40" i="12"/>
  <c r="G40" i="12" l="1"/>
  <c r="A44" i="12" s="1"/>
  <c r="H40" i="1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<sst xmlns="http://schemas.openxmlformats.org/spreadsheetml/2006/main" count="123919" uniqueCount="9373">
  <si>
    <t>model_key</t>
  </si>
  <si>
    <t>model</t>
  </si>
  <si>
    <t>experiment_id</t>
  </si>
  <si>
    <t>experiment_name</t>
  </si>
  <si>
    <t>variant</t>
  </si>
  <si>
    <t>model_id</t>
  </si>
  <si>
    <t>baseline_f1</t>
  </si>
  <si>
    <t>model_name</t>
  </si>
  <si>
    <t>split_variant</t>
  </si>
  <si>
    <t>variant_f1</t>
  </si>
  <si>
    <t>split_only_f1</t>
  </si>
  <si>
    <t>delta_f1</t>
  </si>
  <si>
    <t>Label-aware greedy</t>
  </si>
  <si>
    <t>split_plus_aug_f1</t>
  </si>
  <si>
    <t>baseline_precision</t>
  </si>
  <si>
    <t>data_source</t>
  </si>
  <si>
    <t>variant_precision</t>
  </si>
  <si>
    <t>condition_key</t>
  </si>
  <si>
    <t>baseline_recall</t>
  </si>
  <si>
    <t>DictaBERT</t>
  </si>
  <si>
    <t>Label-aware greedy_std</t>
  </si>
  <si>
    <t>variant_recall</t>
  </si>
  <si>
    <t>condition_group_key</t>
  </si>
  <si>
    <t>exp01</t>
  </si>
  <si>
    <t>Regular NER</t>
  </si>
  <si>
    <t>condition_group_short</t>
  </si>
  <si>
    <t>Multilabel stratified (paper-style)</t>
  </si>
  <si>
    <t>condition_label</t>
  </si>
  <si>
    <t>condition_short</t>
  </si>
  <si>
    <t>condition_description</t>
  </si>
  <si>
    <t>Multilabel stratified (paper-style)_std</t>
  </si>
  <si>
    <t>seed</t>
  </si>
  <si>
    <t>Baseline (simple random split)</t>
  </si>
  <si>
    <t>is_baseline</t>
  </si>
  <si>
    <t>f1</t>
  </si>
  <si>
    <t>precision</t>
  </si>
  <si>
    <t>Baseline (simple random split)_std</t>
  </si>
  <si>
    <t>exp04</t>
  </si>
  <si>
    <t>AUC Cascaded Pipeline</t>
  </si>
  <si>
    <t>recall</t>
  </si>
  <si>
    <t>Label-aware greedy + Aug</t>
  </si>
  <si>
    <t>status</t>
  </si>
  <si>
    <t>Label-aware greedy + Aug_std</t>
  </si>
  <si>
    <t>result_file</t>
  </si>
  <si>
    <t>metrics_file</t>
  </si>
  <si>
    <t>exp05_ready</t>
  </si>
  <si>
    <t>AUC Cascaded Step-3 Consistency (Ready)</t>
  </si>
  <si>
    <t>Multilabel stratified (paper-style) + Aug</t>
  </si>
  <si>
    <t>base_artifacts_reused</t>
  </si>
  <si>
    <t>base_mode</t>
  </si>
  <si>
    <t>Multilabel stratified (paper-style) + Aug_std</t>
  </si>
  <si>
    <t>elapsed_seconds</t>
  </si>
  <si>
    <t>dictabert</t>
  </si>
  <si>
    <t>dicta-il/dictabert</t>
  </si>
  <si>
    <t>Baseline (simple random split) + Aug</t>
  </si>
  <si>
    <t>exp07</t>
  </si>
  <si>
    <t>exp07_before_exp01_baseline__seed42</t>
  </si>
  <si>
    <t>exp07_before_exp01_baseline</t>
  </si>
  <si>
    <t>Baseline (simple random split) + Aug_std</t>
  </si>
  <si>
    <t>[Exp07] Baseline (simple random split) [seed 42]</t>
  </si>
  <si>
    <t>Baseline (simple random split) [s42]</t>
  </si>
  <si>
    <t>Regular NER with DictaBERT</t>
  </si>
  <si>
    <t>exp06_ready</t>
  </si>
  <si>
    <t>best_f1</t>
  </si>
  <si>
    <t>Fusion Regular+Cascaded (Ready)</t>
  </si>
  <si>
    <t>ok_reused_base</t>
  </si>
  <si>
    <t>best_condition</t>
  </si>
  <si>
    <t>/content/drive/MyDrive/thesis_project/thesis/outputs/exp01/regular_ner_20260601_205916.json</t>
  </si>
  <si>
    <t>/content/drive/MyDrive/thesis_project/thesis/outputs/exp01/regular_ner_results_20260601_205916.xlsx</t>
  </si>
  <si>
    <t>auto</t>
  </si>
  <si>
    <t>exp07_before_exp01_baseline__seed43</t>
  </si>
  <si>
    <t>[Exp07] Baseline (simple random split) [seed 43]</t>
  </si>
  <si>
    <t>Baseline (simple random split) [s43]</t>
  </si>
  <si>
    <t>exp06_svm_ready</t>
  </si>
  <si>
    <t>ok</t>
  </si>
  <si>
    <t>SVM Router Fusion (Ready)</t>
  </si>
  <si>
    <t>/content/drive/MyDrive/thesis_project/thesis/outputs/exp01/regular_ner_20260601_210114.json</t>
  </si>
  <si>
    <t>/content/drive/MyDrive/thesis_project/thesis/outputs/exp01/regular_ner_results_20260601_210104.xlsx</t>
  </si>
  <si>
    <t>exp07_before_exp01_baseline__seed44</t>
  </si>
  <si>
    <t>[Exp07] Baseline (simple random split) [seed 44]</t>
  </si>
  <si>
    <t>Baseline (simple random split) [s44]</t>
  </si>
  <si>
    <t>exp10_regular</t>
  </si>
  <si>
    <t>Regular NER (BERT-CRF)</t>
  </si>
  <si>
    <t>/content/drive/MyDrive/thesis_project/thesis/outputs/exp01/regular_ner_20260601_210348.json</t>
  </si>
  <si>
    <t>/content/drive/MyDrive/thesis_project/thesis/outputs/exp01/regular_ner_results_20260601_210348.xlsx</t>
  </si>
  <si>
    <t>exp07_before_exp01_baseline__seed45</t>
  </si>
  <si>
    <t>[Exp07] Baseline (simple random split) [seed 45]</t>
  </si>
  <si>
    <t>Baseline (simple random split) [s45]</t>
  </si>
  <si>
    <t>exp10_cascade</t>
  </si>
  <si>
    <t>/content/drive/MyDrive/thesis_project/thesis/outputs/exp01/regular_ner_20260601_210627.json</t>
  </si>
  <si>
    <t>Cascaded Pipeline (CRF + Consistency)</t>
  </si>
  <si>
    <t>/content/drive/MyDrive/thesis_project/thesis/outputs/exp01/regular_ner_results_20260601_210616.xlsx</t>
  </si>
  <si>
    <t>exp07_before_exp01_baseline__seed46</t>
  </si>
  <si>
    <t>[Exp07] Baseline (simple random split) [seed 46]</t>
  </si>
  <si>
    <t>exp10_fusion_ready</t>
  </si>
  <si>
    <t>Baseline (simple random split) [s46]</t>
  </si>
  <si>
    <t>Fusion Regular-CRF + Cascaded-CRF (Ready)</t>
  </si>
  <si>
    <t>/content/drive/MyDrive/thesis_project/thesis/outputs/exp01/regular_ner_20260601_210903.json</t>
  </si>
  <si>
    <t>/content/drive/MyDrive/thesis_project/thesis/outputs/exp01/regular_ner_results_20260601_210851.xlsx</t>
  </si>
  <si>
    <t>exp07_before_exp01_baseline__seed47</t>
  </si>
  <si>
    <t>[Exp07] Baseline (simple random split) [seed 47]</t>
  </si>
  <si>
    <t>Baseline (simple random split) [s47]</t>
  </si>
  <si>
    <t>exp10_svm_ready</t>
  </si>
  <si>
    <t>SVM Router Fusion CRF (Ready)</t>
  </si>
  <si>
    <t>/content/drive/MyDrive/thesis_project/thesis/outputs/exp01/regular_ner_20260601_211152.json</t>
  </si>
  <si>
    <t>/content/drive/MyDrive/thesis_project/thesis/outputs/exp01/regular_ner_results_20260601_211141.xlsx</t>
  </si>
  <si>
    <t>BEREL 3.0</t>
  </si>
  <si>
    <t>exp07_before_exp01_baseline__seed48</t>
  </si>
  <si>
    <t>[Exp07] Baseline (simple random split) [seed 48]</t>
  </si>
  <si>
    <t>Baseline (simple random split) [s48]</t>
  </si>
  <si>
    <t>/content/drive/MyDrive/thesis_project/thesis/outputs/exp01/regular_ner_20260601_211437.json</t>
  </si>
  <si>
    <t>/content/drive/MyDrive/thesis_project/thesis/outputs/exp01/regular_ner_results_20260601_211428.xlsx</t>
  </si>
  <si>
    <t>exp07_before_exp01_baseline__seed49</t>
  </si>
  <si>
    <t>[Exp07] Baseline (simple random split) [seed 49]</t>
  </si>
  <si>
    <t>Baseline (simple random split) [s49]</t>
  </si>
  <si>
    <t>/content/drive/MyDrive/thesis_project/thesis/outputs/exp01/regular_ner_20260601_211724.json</t>
  </si>
  <si>
    <t>/content/drive/MyDrive/thesis_project/thesis/outputs/exp01/regular_ner_results_20260601_211723.xlsx</t>
  </si>
  <si>
    <t>exp07_before_exp01_baseline__seed50</t>
  </si>
  <si>
    <t>[Exp07] Baseline (simple random split) [seed 50]</t>
  </si>
  <si>
    <t>Baseline (simple random split) [s50]</t>
  </si>
  <si>
    <t>/content/drive/MyDrive/thesis_project/thesis/outputs/exp01/regular_ner_20260601_212004.json</t>
  </si>
  <si>
    <t>/content/drive/MyDrive/thesis_project/thesis/outputs/exp01/regular_ner_results_20260601_212003.xlsx</t>
  </si>
  <si>
    <t>exp07_before_exp01_baseline__seed51</t>
  </si>
  <si>
    <t>[Exp07] Baseline (simple random split) [seed 51]</t>
  </si>
  <si>
    <t>Baseline (simple random split) [s51]</t>
  </si>
  <si>
    <t>/content/drive/MyDrive/thesis_project/thesis/outputs/exp01/regular_ner_20260601_212256.json</t>
  </si>
  <si>
    <t>/content/drive/MyDrive/thesis_project/thesis/outputs/exp01/regular_ner_results_20260601_212246.xlsx</t>
  </si>
  <si>
    <t>exp07_before_exp01_baseline__seed52</t>
  </si>
  <si>
    <t>[Exp07] Baseline (simple random split) [seed 52]</t>
  </si>
  <si>
    <t>Baseline (simple random split) [s52]</t>
  </si>
  <si>
    <t>/content/drive/MyDrive/thesis_project/thesis/outputs/exp01/regular_ner_20260601_212556.json</t>
  </si>
  <si>
    <t>/content/drive/MyDrive/thesis_project/thesis/outputs/exp01/regular_ner_results_20260601_212546.xlsx</t>
  </si>
  <si>
    <t>exp07_before_exp01_baseline__seed53</t>
  </si>
  <si>
    <t>[Exp07] Baseline (simple random split) [seed 53]</t>
  </si>
  <si>
    <t>Baseline (simple random split) [s53]</t>
  </si>
  <si>
    <t>/content/drive/MyDrive/thesis_project/thesis/outputs/exp01/regular_ner_20260601_212841.json</t>
  </si>
  <si>
    <t>/content/drive/MyDrive/thesis_project/thesis/outputs/exp01/regular_ner_results_20260601_212832.xlsx</t>
  </si>
  <si>
    <t>exp07_before_exp01_baseline__seed54</t>
  </si>
  <si>
    <t>[Exp07] Baseline (simple random split) [seed 54]</t>
  </si>
  <si>
    <t>Baseline (simple random split) [s54]</t>
  </si>
  <si>
    <t>/content/drive/MyDrive/thesis_project/thesis/outputs/exp01/regular_ner_20260601_212957.json</t>
  </si>
  <si>
    <t>/content/drive/MyDrive/thesis_project/thesis/outputs/exp01/regular_ner_results_20260601_212957.xlsx</t>
  </si>
  <si>
    <t>exp07_before_exp01_baseline__seed55</t>
  </si>
  <si>
    <t>[Exp07] Baseline (simple random split) [seed 55]</t>
  </si>
  <si>
    <t>Baseline (simple random split) [s55]</t>
  </si>
  <si>
    <t>/content/drive/MyDrive/thesis_project/thesis/outputs/exp01/regular_ner_20260601_213110.json</t>
  </si>
  <si>
    <t>/content/drive/MyDrive/thesis_project/thesis/outputs/exp01/regular_ner_results_20260601_213110.xlsx</t>
  </si>
  <si>
    <t>HeRo</t>
  </si>
  <si>
    <t>exp07_before_exp01_baseline__seed56</t>
  </si>
  <si>
    <t>[Exp07] Baseline (simple random split) [seed 56]</t>
  </si>
  <si>
    <t>Baseline (simple random split) [s56]</t>
  </si>
  <si>
    <t>/content/drive/MyDrive/thesis_project/thesis/outputs/exp01/regular_ner_20260601_213225.json</t>
  </si>
  <si>
    <t>/content/drive/MyDrive/thesis_project/thesis/outputs/exp01/regular_ner_results_20260601_213224.xlsx</t>
  </si>
  <si>
    <t>exp07_before_exp01_baseline__seed57</t>
  </si>
  <si>
    <t>[Exp07] Baseline (simple random split) [seed 57]</t>
  </si>
  <si>
    <t>Baseline (simple random split) [s57]</t>
  </si>
  <si>
    <t>/content/drive/MyDrive/thesis_project/thesis/outputs/exp01/regular_ner_20260601_213337.json</t>
  </si>
  <si>
    <t>/content/drive/MyDrive/thesis_project/thesis/outputs/exp01/regular_ner_results_20260601_213337.xlsx</t>
  </si>
  <si>
    <t>exp07_before_exp01_baseline__seed58</t>
  </si>
  <si>
    <t>[Exp07] Baseline (simple random split) [seed 58]</t>
  </si>
  <si>
    <t>Baseline (simple random split) [s58]</t>
  </si>
  <si>
    <t>/content/drive/MyDrive/thesis_project/thesis/outputs/exp01/regular_ner_20260601_213456.json</t>
  </si>
  <si>
    <t>/content/drive/MyDrive/thesis_project/thesis/outputs/exp01/regular_ner_results_20260601_213455.xlsx</t>
  </si>
  <si>
    <t>exp07_before_exp01_baseline__seed59</t>
  </si>
  <si>
    <t>[Exp07] Baseline (simple random split) [seed 59]</t>
  </si>
  <si>
    <t>Baseline (simple random split) [s59]</t>
  </si>
  <si>
    <t>/content/drive/MyDrive/thesis_project/thesis/outputs/exp01/regular_ner_20260601_213607.json</t>
  </si>
  <si>
    <t>/content/drive/MyDrive/thesis_project/thesis/outputs/exp01/regular_ner_results_20260601_213606.xlsx</t>
  </si>
  <si>
    <t>exp07_before_exp01_baseline__seed60</t>
  </si>
  <si>
    <t>[Exp07] Baseline (simple random split) [seed 60]</t>
  </si>
  <si>
    <t>Baseline (simple random split) [s60]</t>
  </si>
  <si>
    <t>/content/drive/MyDrive/thesis_project/thesis/outputs/exp01/regular_ner_20260601_213711.json</t>
  </si>
  <si>
    <t>/content/drive/MyDrive/thesis_project/thesis/outputs/exp01/regular_ner_results_20260601_213711.xlsx</t>
  </si>
  <si>
    <t>exp07_before_exp01_baseline__seed61</t>
  </si>
  <si>
    <t>[Exp07] Baseline (simple random split) [seed 61]</t>
  </si>
  <si>
    <t>Baseline (simple random split) [s61]</t>
  </si>
  <si>
    <t>/content/drive/MyDrive/thesis_project/thesis/outputs/exp01/regular_ner_20260601_213817.json</t>
  </si>
  <si>
    <t>/content/drive/MyDrive/thesis_project/thesis/outputs/exp01/regular_ner_results_20260601_213817.xlsx</t>
  </si>
  <si>
    <t>exp07_after_label_aware_split__seed42</t>
  </si>
  <si>
    <t>exp07_after_label_aware_split</t>
  </si>
  <si>
    <t>[Exp07] Label-aware greedy [seed 42]</t>
  </si>
  <si>
    <t>Label-aware greedy [s42]</t>
  </si>
  <si>
    <t>Statistical stratified sentence split preserving non-O label distribution (with best-effort train coverage)</t>
  </si>
  <si>
    <t>/content/drive/MyDrive/thesis_project/thesis/outputs/exp01/regular_ner_20260601_213924.json</t>
  </si>
  <si>
    <t>/content/drive/MyDrive/thesis_project/thesis/outputs/exp01/regular_ner_results_20260601_213924.xlsx</t>
  </si>
  <si>
    <t>exp07_after_label_aware_split__seed43</t>
  </si>
  <si>
    <t>[Exp07] Label-aware greedy [seed 43]</t>
  </si>
  <si>
    <t>Label-aware greedy [s43]</t>
  </si>
  <si>
    <t>/content/drive/MyDrive/thesis_project/thesis/outputs/exp01/regular_ner_20260601_214028.json</t>
  </si>
  <si>
    <t>/content/drive/MyDrive/thesis_project/thesis/outputs/exp01/regular_ner_results_20260601_214028.xlsx</t>
  </si>
  <si>
    <t>AlephBERT-Gimmel</t>
  </si>
  <si>
    <t>exp07_after_label_aware_split__seed44</t>
  </si>
  <si>
    <t>[Exp07] Label-aware greedy [seed 44]</t>
  </si>
  <si>
    <t>Label-aware greedy [s44]</t>
  </si>
  <si>
    <t>/content/drive/MyDrive/thesis_project/thesis/outputs/exp01/regular_ner_20260601_214133.json</t>
  </si>
  <si>
    <t>/content/drive/MyDrive/thesis_project/thesis/outputs/exp01/regular_ner_results_20260601_214132.xlsx</t>
  </si>
  <si>
    <t>exp07_after_label_aware_split__seed45</t>
  </si>
  <si>
    <t>[Exp07] Label-aware greedy [seed 45]</t>
  </si>
  <si>
    <t>Label-aware greedy [s45]</t>
  </si>
  <si>
    <t>/content/drive/MyDrive/thesis_project/thesis/outputs/exp01/regular_ner_20260601_214236.json</t>
  </si>
  <si>
    <t>/content/drive/MyDrive/thesis_project/thesis/outputs/exp01/regular_ner_results_20260601_214236.xlsx</t>
  </si>
  <si>
    <t>exp07_after_label_aware_split__seed46</t>
  </si>
  <si>
    <t>[Exp07] Label-aware greedy [seed 46]</t>
  </si>
  <si>
    <t>Label-aware greedy [s46]</t>
  </si>
  <si>
    <t>/content/drive/MyDrive/thesis_project/thesis/outputs/exp01/regular_ner_20260601_214341.json</t>
  </si>
  <si>
    <t>/content/drive/MyDrive/thesis_project/thesis/outputs/exp01/regular_ner_results_20260601_214340.xlsx</t>
  </si>
  <si>
    <t>exp07_after_label_aware_split__seed47</t>
  </si>
  <si>
    <t>[Exp07] Label-aware greedy [seed 47]</t>
  </si>
  <si>
    <t>Label-aware greedy [s47]</t>
  </si>
  <si>
    <t>/content/drive/MyDrive/thesis_project/thesis/outputs/exp01/regular_ner_20260601_214444.json</t>
  </si>
  <si>
    <t>/content/drive/MyDrive/thesis_project/thesis/outputs/exp01/regular_ner_results_20260601_214444.xlsx</t>
  </si>
  <si>
    <t>exp07_after_label_aware_split__seed48</t>
  </si>
  <si>
    <t>[Exp07] Label-aware greedy [seed 48]</t>
  </si>
  <si>
    <t>Label-aware greedy [s48]</t>
  </si>
  <si>
    <t>/content/drive/MyDrive/thesis_project/thesis/outputs/exp01/regular_ner_20260601_214547.json</t>
  </si>
  <si>
    <t>/content/drive/MyDrive/thesis_project/thesis/outputs/exp01/regular_ner_results_20260601_214547.xlsx</t>
  </si>
  <si>
    <t>exp07_after_label_aware_split__seed49</t>
  </si>
  <si>
    <t>[Exp07] Label-aware greedy [seed 49]</t>
  </si>
  <si>
    <t>Label-aware greedy [s49]</t>
  </si>
  <si>
    <t>/content/drive/MyDrive/thesis_project/thesis/outputs/exp01/regular_ner_20260601_214650.json</t>
  </si>
  <si>
    <t>/content/drive/MyDrive/thesis_project/thesis/outputs/exp01/regular_ner_results_20260601_214650.xlsx</t>
  </si>
  <si>
    <t>exp07_after_label_aware_split__seed50</t>
  </si>
  <si>
    <t>[Exp07] Label-aware greedy [seed 50]</t>
  </si>
  <si>
    <t>Label-aware greedy [s50]</t>
  </si>
  <si>
    <t>/content/drive/MyDrive/thesis_project/thesis/outputs/exp01/regular_ner_20260601_214755.json</t>
  </si>
  <si>
    <t>/content/drive/MyDrive/thesis_project/thesis/outputs/exp01/regular_ner_results_20260601_214755.xlsx</t>
  </si>
  <si>
    <t>exp07_after_label_aware_split__seed51</t>
  </si>
  <si>
    <t>[Exp07] Label-aware greedy [seed 51]</t>
  </si>
  <si>
    <t>Label-aware greedy [s51]</t>
  </si>
  <si>
    <t>/content/drive/MyDrive/thesis_project/thesis/outputs/exp01/regular_ner_20260601_214900.json</t>
  </si>
  <si>
    <t>/content/drive/MyDrive/thesis_project/thesis/outputs/exp01/regular_ner_results_20260601_214859.xlsx</t>
  </si>
  <si>
    <t>exp07_after_label_aware_split__seed52</t>
  </si>
  <si>
    <t>[Exp07] Label-aware greedy [seed 52]</t>
  </si>
  <si>
    <t>Label-aware greedy [s52]</t>
  </si>
  <si>
    <t>/content/drive/MyDrive/thesis_project/thesis/outputs/exp01/regular_ner_20260601_215003.json</t>
  </si>
  <si>
    <t>/content/drive/MyDrive/thesis_project/thesis/outputs/exp01/regular_ner_results_20260601_215003.xlsx</t>
  </si>
  <si>
    <t>exp07_after_label_aware_split__seed53</t>
  </si>
  <si>
    <t>[Exp07] Label-aware greedy [seed 53]</t>
  </si>
  <si>
    <t>Label-aware greedy [s53]</t>
  </si>
  <si>
    <t>/content/drive/MyDrive/thesis_project/thesis/outputs/exp01/regular_ner_20260601_215106.json</t>
  </si>
  <si>
    <t>/content/drive/MyDrive/thesis_project/thesis/outputs/exp01/regular_ner_results_20260601_215106.xlsx</t>
  </si>
  <si>
    <t>exp07_after_label_aware_split__seed54</t>
  </si>
  <si>
    <t>[Exp07] Label-aware greedy [seed 54]</t>
  </si>
  <si>
    <t>Label-aware greedy [s54]</t>
  </si>
  <si>
    <t>/content/drive/MyDrive/thesis_project/thesis/outputs/exp01/regular_ner_20260601_215200.json</t>
  </si>
  <si>
    <t>/content/drive/MyDrive/thesis_project/thesis/outputs/exp01/regular_ner_results_20260601_215159.xlsx</t>
  </si>
  <si>
    <t>exp07_after_label_aware_split__seed55</t>
  </si>
  <si>
    <t>[Exp07] Label-aware greedy [seed 55]</t>
  </si>
  <si>
    <t>Label-aware greedy [s55]</t>
  </si>
  <si>
    <t>/content/drive/MyDrive/thesis_project/thesis/outputs/exp01/regular_ner_20260601_215303.json</t>
  </si>
  <si>
    <t>/content/drive/MyDrive/thesis_project/thesis/outputs/exp01/regular_ner_results_20260601_215303.xlsx</t>
  </si>
  <si>
    <t>exp07_after_label_aware_split__seed56</t>
  </si>
  <si>
    <t>[Exp07] Label-aware greedy [seed 56]</t>
  </si>
  <si>
    <t>Label-aware greedy [s56]</t>
  </si>
  <si>
    <t>/content/drive/MyDrive/thesis_project/thesis/outputs/exp01/regular_ner_20260601_215406.json</t>
  </si>
  <si>
    <t>/content/drive/MyDrive/thesis_project/thesis/outputs/exp01/regular_ner_results_20260601_215406.xlsx</t>
  </si>
  <si>
    <t>exp07_after_label_aware_split__seed57</t>
  </si>
  <si>
    <t>[Exp07] Label-aware greedy [seed 57]</t>
  </si>
  <si>
    <t>Label-aware greedy [s57]</t>
  </si>
  <si>
    <t>/content/drive/MyDrive/thesis_project/thesis/outputs/exp01/regular_ner_20260601_215510.json</t>
  </si>
  <si>
    <t>/content/drive/MyDrive/thesis_project/thesis/outputs/exp01/regular_ner_results_20260601_215510.xlsx</t>
  </si>
  <si>
    <t>exp07_after_label_aware_split__seed58</t>
  </si>
  <si>
    <t>[Exp07] Label-aware greedy [seed 58]</t>
  </si>
  <si>
    <t>Label-aware greedy [s58]</t>
  </si>
  <si>
    <t>/content/drive/MyDrive/thesis_project/thesis/outputs/exp01/regular_ner_20260601_215615.json</t>
  </si>
  <si>
    <t>/content/drive/MyDrive/thesis_project/thesis/outputs/exp01/regular_ner_results_20260601_215614.xlsx</t>
  </si>
  <si>
    <t>exp07_after_label_aware_split__seed59</t>
  </si>
  <si>
    <t>[Exp07] Label-aware greedy [seed 59]</t>
  </si>
  <si>
    <t>Label-aware greedy [s59]</t>
  </si>
  <si>
    <t>/content/drive/MyDrive/thesis_project/thesis/outputs/exp01/regular_ner_20260601_215719.json</t>
  </si>
  <si>
    <t>/content/drive/MyDrive/thesis_project/thesis/outputs/exp01/regular_ner_results_20260601_215719.xlsx</t>
  </si>
  <si>
    <t>exp07_after_label_aware_split__seed60</t>
  </si>
  <si>
    <t>[Exp07] Label-aware greedy [seed 60]</t>
  </si>
  <si>
    <t>Label-aware greedy [s60]</t>
  </si>
  <si>
    <t>/content/drive/MyDrive/thesis_project/thesis/outputs/exp01/regular_ner_20260601_215822.json</t>
  </si>
  <si>
    <t>/content/drive/MyDrive/thesis_project/thesis/outputs/exp01/regular_ner_results_20260601_215822.xlsx</t>
  </si>
  <si>
    <t>exp07_after_label_aware_split__seed61</t>
  </si>
  <si>
    <t>[Exp07] Label-aware greedy [seed 61]</t>
  </si>
  <si>
    <t>Label-aware greedy [s61]</t>
  </si>
  <si>
    <t>/content/drive/MyDrive/thesis_project/thesis/outputs/exp01/regular_ner_20260601_215926.json</t>
  </si>
  <si>
    <t>/content/drive/MyDrive/thesis_project/thesis/outputs/exp01/regular_ner_results_20260601_215926.xlsx</t>
  </si>
  <si>
    <t>exp07_after_multilabel_iterative_paper__seed42</t>
  </si>
  <si>
    <t>exp07_after_multilabel_iterative_paper</t>
  </si>
  <si>
    <t>[Exp07] Multilabel stratified (paper-style) [seed 42]</t>
  </si>
  <si>
    <t>Multilabel stratified (paper-style) [s42]</t>
  </si>
  <si>
    <t>Paper-style iterative stratification: rarest-label-first with tie-breaks by per-label need, then fold capacity, then random</t>
  </si>
  <si>
    <t>/content/drive/MyDrive/thesis_project/thesis/outputs/exp01/regular_ner_20260601_220032.json</t>
  </si>
  <si>
    <t>/content/drive/MyDrive/thesis_project/thesis/outputs/exp01/regular_ner_results_20260601_220031.xlsx</t>
  </si>
  <si>
    <t>exp07_after_multilabel_iterative_paper__seed43</t>
  </si>
  <si>
    <t>[Exp07] Multilabel stratified (paper-style) [seed 43]</t>
  </si>
  <si>
    <t>Multilabel stratified (paper-style) [s43]</t>
  </si>
  <si>
    <t>/content/drive/MyDrive/thesis_project/thesis/outputs/exp01/regular_ner_20260601_220137.json</t>
  </si>
  <si>
    <t>/content/drive/MyDrive/thesis_project/thesis/outputs/exp01/regular_ner_results_20260601_220137.xlsx</t>
  </si>
  <si>
    <t>exp07_after_multilabel_iterative_paper__seed44</t>
  </si>
  <si>
    <t>[Exp07] Multilabel stratified (paper-style) [seed 44]</t>
  </si>
  <si>
    <t>Multilabel stratified (paper-style) [s44]</t>
  </si>
  <si>
    <t>/content/drive/MyDrive/thesis_project/thesis/outputs/exp01/regular_ner_20260601_220242.json</t>
  </si>
  <si>
    <t>/content/drive/MyDrive/thesis_project/thesis/outputs/exp01/regular_ner_results_20260601_220242.xlsx</t>
  </si>
  <si>
    <t>exp07_after_multilabel_iterative_paper__seed45</t>
  </si>
  <si>
    <t>[Exp07] Multilabel stratified (paper-style) [seed 45]</t>
  </si>
  <si>
    <t>Multilabel stratified (paper-style) [s45]</t>
  </si>
  <si>
    <t>/content/drive/MyDrive/thesis_project/thesis/outputs/exp01/regular_ner_20260601_220347.json</t>
  </si>
  <si>
    <t>/content/drive/MyDrive/thesis_project/thesis/outputs/exp01/regular_ner_results_20260601_220347.xlsx</t>
  </si>
  <si>
    <t>exp07_after_multilabel_iterative_paper__seed46</t>
  </si>
  <si>
    <t>[Exp07] Multilabel stratified (paper-style) [seed 46]</t>
  </si>
  <si>
    <t>Multilabel stratified (paper-style) [s46]</t>
  </si>
  <si>
    <t>/content/drive/MyDrive/thesis_project/thesis/outputs/exp01/regular_ner_20260601_220453.json</t>
  </si>
  <si>
    <t>/content/drive/MyDrive/thesis_project/thesis/outputs/exp01/regular_ner_results_20260601_220453.xlsx</t>
  </si>
  <si>
    <t>exp07_after_multilabel_iterative_paper__seed47</t>
  </si>
  <si>
    <t>[Exp07] Multilabel stratified (paper-style) [seed 47]</t>
  </si>
  <si>
    <t>Multilabel stratified (paper-style) [s47]</t>
  </si>
  <si>
    <t>/content/drive/MyDrive/thesis_project/thesis/outputs/exp01/regular_ner_20260601_220558.json</t>
  </si>
  <si>
    <t>/content/drive/MyDrive/thesis_project/thesis/outputs/exp01/regular_ner_results_20260601_220558.xlsx</t>
  </si>
  <si>
    <t>exp07_after_multilabel_iterative_paper__seed48</t>
  </si>
  <si>
    <t>[Exp07] Multilabel stratified (paper-style) [seed 48]</t>
  </si>
  <si>
    <t>Multilabel stratified (paper-style) [s48]</t>
  </si>
  <si>
    <t>/content/drive/MyDrive/thesis_project/thesis/outputs/exp01/regular_ner_20260601_220704.json</t>
  </si>
  <si>
    <t>/content/drive/MyDrive/thesis_project/thesis/outputs/exp01/regular_ner_results_20260601_220704.xlsx</t>
  </si>
  <si>
    <t>exp07_after_multilabel_iterative_paper__seed49</t>
  </si>
  <si>
    <t>[Exp07] Multilabel stratified (paper-style) [seed 49]</t>
  </si>
  <si>
    <t>Multilabel stratified (paper-style) [s49]</t>
  </si>
  <si>
    <t>/content/drive/MyDrive/thesis_project/thesis/outputs/exp01/regular_ner_20260601_220809.json</t>
  </si>
  <si>
    <t>/content/drive/MyDrive/thesis_project/thesis/outputs/exp01/regular_ner_results_20260601_220808.xlsx</t>
  </si>
  <si>
    <t>exp07_after_multilabel_iterative_paper__seed50</t>
  </si>
  <si>
    <t>[Exp07] Multilabel stratified (paper-style) [seed 50]</t>
  </si>
  <si>
    <t>Multilabel stratified (paper-style) [s50]</t>
  </si>
  <si>
    <t>/content/drive/MyDrive/thesis_project/thesis/outputs/exp01/regular_ner_20260601_220914.json</t>
  </si>
  <si>
    <t>/content/drive/MyDrive/thesis_project/thesis/outputs/exp01/regular_ner_results_20260601_220914.xlsx</t>
  </si>
  <si>
    <t>exp07_after_multilabel_iterative_paper__seed51</t>
  </si>
  <si>
    <t>[Exp07] Multilabel stratified (paper-style) [seed 51]</t>
  </si>
  <si>
    <t>Multilabel stratified (paper-style) [s51]</t>
  </si>
  <si>
    <t>/content/drive/MyDrive/thesis_project/thesis/outputs/exp01/regular_ner_20260601_221019.json</t>
  </si>
  <si>
    <t>/content/drive/MyDrive/thesis_project/thesis/outputs/exp01/regular_ner_results_20260601_221019.xlsx</t>
  </si>
  <si>
    <t>exp07_after_multilabel_iterative_paper__seed52</t>
  </si>
  <si>
    <t>[Exp07] Multilabel stratified (paper-style) [seed 52]</t>
  </si>
  <si>
    <t>Multilabel stratified (paper-style) [s52]</t>
  </si>
  <si>
    <t>/content/drive/MyDrive/thesis_project/thesis/outputs/exp01/regular_ner_20260601_221125.json</t>
  </si>
  <si>
    <t>/content/drive/MyDrive/thesis_project/thesis/outputs/exp01/regular_ner_results_20260601_221124.xlsx</t>
  </si>
  <si>
    <t>exp07_after_multilabel_iterative_paper__seed53</t>
  </si>
  <si>
    <t>[Exp07] Multilabel stratified (paper-style) [seed 53]</t>
  </si>
  <si>
    <t>Multilabel stratified (paper-style) [s53]</t>
  </si>
  <si>
    <t>/content/drive/MyDrive/thesis_project/thesis/outputs/exp01/regular_ner_20260601_221230.json</t>
  </si>
  <si>
    <t>/content/drive/MyDrive/thesis_project/thesis/outputs/exp01/regular_ner_results_20260601_221230.xlsx</t>
  </si>
  <si>
    <t>exp07_after_multilabel_iterative_paper__seed54</t>
  </si>
  <si>
    <t>[Exp07] Multilabel stratified (paper-style) [seed 54]</t>
  </si>
  <si>
    <t>Multilabel stratified (paper-style) [s54]</t>
  </si>
  <si>
    <t>/content/drive/MyDrive/thesis_project/thesis/outputs/exp01/regular_ner_20260601_221336.json</t>
  </si>
  <si>
    <t>/content/drive/MyDrive/thesis_project/thesis/outputs/exp01/regular_ner_results_20260601_221336.xlsx</t>
  </si>
  <si>
    <t>condition</t>
  </si>
  <si>
    <t>exp07_after_multilabel_iterative_paper__seed55</t>
  </si>
  <si>
    <t>description</t>
  </si>
  <si>
    <t>[Exp07] Multilabel stratified (paper-style) [seed 55]</t>
  </si>
  <si>
    <t>Multilabel stratified (paper-style) [s55]</t>
  </si>
  <si>
    <t>num_runs</t>
  </si>
  <si>
    <t>f1_mean</t>
  </si>
  <si>
    <t>comparison</t>
  </si>
  <si>
    <t>/content/drive/MyDrive/thesis_project/thesis/outputs/exp01/regular_ner_20260601_221442.json</t>
  </si>
  <si>
    <t>f1_std</t>
  </si>
  <si>
    <t>/content/drive/MyDrive/thesis_project/thesis/outputs/exp01/regular_ner_results_20260601_221441.xlsx</t>
  </si>
  <si>
    <t>f1_min</t>
  </si>
  <si>
    <t>n_pairs</t>
  </si>
  <si>
    <t>f1_max</t>
  </si>
  <si>
    <t>split_only_f1_mean</t>
  </si>
  <si>
    <t>exp07_after_multilabel_iterative_paper__seed56</t>
  </si>
  <si>
    <t>exp07+aug</t>
  </si>
  <si>
    <t>split_only_f1_sd</t>
  </si>
  <si>
    <t>Paper-style iterative stratification: rarest-label-first with tie-breaks by per-label need, then fold capacity, then random + LLM mask-fill augmentation</t>
  </si>
  <si>
    <t>[Exp07] Multilabel stratified (paper-style) [seed 56]</t>
  </si>
  <si>
    <t>Multilabel stratified (paper-style) [s56]</t>
  </si>
  <si>
    <t>split_plus_aug_f1_mean</t>
  </si>
  <si>
    <t>split_plus_aug_f1_sd</t>
  </si>
  <si>
    <t>/content/drive/MyDrive/thesis_project/thesis/outputs/exp01/regular_ner_20260601_221548.json</t>
  </si>
  <si>
    <t>Statistical stratified sentence split preserving non-O label distribution (with best-effort train coverage) + LLM mask-fill augmentation</t>
  </si>
  <si>
    <t>delta_mean_f1</t>
  </si>
  <si>
    <t>/content/drive/MyDrive/thesis_project/thesis/outputs/exp01/regular_ner_results_20260601_221547.xlsx</t>
  </si>
  <si>
    <t>t_statistic</t>
  </si>
  <si>
    <t>t_p_value</t>
  </si>
  <si>
    <t>Regular NER with DictaBERT + LLM mask-fill augmentation</t>
  </si>
  <si>
    <t>exp07_after_multilabel_iterative_paper__seed57</t>
  </si>
  <si>
    <t>t_p_lt_0_05</t>
  </si>
  <si>
    <t>[Exp07] Multilabel stratified (paper-style) [seed 57]</t>
  </si>
  <si>
    <t>Multilabel stratified (paper-style) [s57]</t>
  </si>
  <si>
    <t>wilcoxon_statistic</t>
  </si>
  <si>
    <t>wilcoxon_p_value</t>
  </si>
  <si>
    <t>/content/drive/MyDrive/thesis_project/thesis/outputs/exp01/regular_ner_20260601_221652.json</t>
  </si>
  <si>
    <t>wilcoxon_p_lt_0_05</t>
  </si>
  <si>
    <t>/content/drive/MyDrive/thesis_project/thesis/outputs/exp01/regular_ner_results_20260601_221652.xlsx</t>
  </si>
  <si>
    <t>exp07+aug vs exp07</t>
  </si>
  <si>
    <t>after_label_aware_split</t>
  </si>
  <si>
    <t>exp07_after_multilabel_iterative_paper__seed58</t>
  </si>
  <si>
    <t>[Exp07] Multilabel stratified (paper-style) [seed 58]</t>
  </si>
  <si>
    <t>Multilabel stratified (paper-style) [s58]</t>
  </si>
  <si>
    <t>/content/drive/MyDrive/thesis_project/thesis/outputs/exp01/regular_ner_20260601_221757.json</t>
  </si>
  <si>
    <t>after_multilabel_iterative_paper</t>
  </si>
  <si>
    <t>/content/drive/MyDrive/thesis_project/thesis/outputs/exp01/regular_ner_results_20260601_221757.xlsx</t>
  </si>
  <si>
    <t>exp07_after_multilabel_iterative_paper__seed59</t>
  </si>
  <si>
    <t>before_exp01_baseline</t>
  </si>
  <si>
    <t>[Exp07] Multilabel stratified (paper-style) [seed 59]</t>
  </si>
  <si>
    <t>Multilabel stratified (paper-style) [s59]</t>
  </si>
  <si>
    <t>/content/drive/MyDrive/thesis_project/thesis/outputs/exp01/regular_ner_20260601_221903.json</t>
  </si>
  <si>
    <t>/content/drive/MyDrive/thesis_project/thesis/outputs/exp01/regular_ner_results_20260601_221903.xlsx</t>
  </si>
  <si>
    <t>exp07_after_multilabel_iterative_paper__seed60</t>
  </si>
  <si>
    <t>[Exp07] Multilabel stratified (paper-style) [seed 60]</t>
  </si>
  <si>
    <t>Multilabel stratified (paper-style) [s60]</t>
  </si>
  <si>
    <t>/content/drive/MyDrive/thesis_project/thesis/outputs/exp01/regular_ner_20260601_222008.json</t>
  </si>
  <si>
    <t>/content/drive/MyDrive/thesis_project/thesis/outputs/exp01/regular_ner_results_20260601_222007.xlsx</t>
  </si>
  <si>
    <t>exp07_after_multilabel_iterative_paper__seed61</t>
  </si>
  <si>
    <t>[Exp07] Multilabel stratified (paper-style) [seed 61]</t>
  </si>
  <si>
    <t>Multilabel stratified (paper-style) [s61]</t>
  </si>
  <si>
    <t>/content/drive/MyDrive/thesis_project/thesis/outputs/exp01/regular_ner_20260601_222113.json</t>
  </si>
  <si>
    <t>/content/drive/MyDrive/thesis_project/thesis/outputs/exp01/regular_ner_results_20260601_222113.xlsx</t>
  </si>
  <si>
    <t>exp07aug_before_exp01_baseline__seed42</t>
  </si>
  <si>
    <t>exp07aug_before_exp01_baseline</t>
  </si>
  <si>
    <t>[Exp07+Aug] Baseline (simple random split) + Augmented [seed 42]</t>
  </si>
  <si>
    <t>Baseline (simple random split) + Aug [s42]</t>
  </si>
  <si>
    <t>/content/drive/MyDrive/thesis_project/thesis/outputs/exp01/regular_ner_20260601_222439.json</t>
  </si>
  <si>
    <t>/content/drive/MyDrive/thesis_project/thesis/outputs/exp01/regular_ner_results_20260601_222439.xlsx</t>
  </si>
  <si>
    <t>exp07aug_before_exp01_baseline__seed43</t>
  </si>
  <si>
    <t>[Exp07+Aug] Baseline (simple random split) + Augmented [seed 43]</t>
  </si>
  <si>
    <t>Baseline (simple random split) + Aug [s43]</t>
  </si>
  <si>
    <t>/content/drive/MyDrive/thesis_project/thesis/outputs/exp01/regular_ner_20260601_223008.json</t>
  </si>
  <si>
    <t>/content/drive/MyDrive/thesis_project/thesis/outputs/exp01/regular_ner_results_20260601_223008.xlsx</t>
  </si>
  <si>
    <t>exp07aug_before_exp01_baseline__seed44</t>
  </si>
  <si>
    <t>[Exp07+Aug] Baseline (simple random split) + Augmented [seed 44]</t>
  </si>
  <si>
    <t>Baseline (simple random split) + Aug [s44]</t>
  </si>
  <si>
    <t>/content/drive/MyDrive/thesis_project/thesis/outputs/exp01/regular_ner_20260601_223437.json</t>
  </si>
  <si>
    <t>/content/drive/MyDrive/thesis_project/thesis/outputs/exp01/regular_ner_results_20260601_223437.xlsx</t>
  </si>
  <si>
    <t>exp07aug_before_exp01_baseline__seed45</t>
  </si>
  <si>
    <t>[Exp07+Aug] Baseline (simple random split) + Augmented [seed 45]</t>
  </si>
  <si>
    <t>Baseline (simple random split) + Aug [s45]</t>
  </si>
  <si>
    <t>/content/drive/MyDrive/thesis_project/thesis/outputs/exp01/regular_ner_20260601_223855.json</t>
  </si>
  <si>
    <t>/content/drive/MyDrive/thesis_project/thesis/outputs/exp01/regular_ner_results_20260601_223855.xlsx</t>
  </si>
  <si>
    <t>exp07aug_before_exp01_baseline__seed46</t>
  </si>
  <si>
    <t>[Exp07+Aug] Baseline (simple random split) + Augmented [seed 46]</t>
  </si>
  <si>
    <t>Baseline (simple random split) + Aug [s46]</t>
  </si>
  <si>
    <t>/content/drive/MyDrive/thesis_project/thesis/outputs/exp01/regular_ner_20260601_224422.json</t>
  </si>
  <si>
    <t>/content/drive/MyDrive/thesis_project/thesis/outputs/exp01/regular_ner_results_20260601_224421.xlsx</t>
  </si>
  <si>
    <t>exp07aug_before_exp01_baseline__seed47</t>
  </si>
  <si>
    <t>[Exp07+Aug] Baseline (simple random split) + Augmented [seed 47]</t>
  </si>
  <si>
    <t>Baseline (simple random split) + Aug [s47]</t>
  </si>
  <si>
    <t>/content/drive/MyDrive/thesis_project/thesis/outputs/exp01/regular_ner_20260601_224840.json</t>
  </si>
  <si>
    <t>/content/drive/MyDrive/thesis_project/thesis/outputs/exp01/regular_ner_results_20260601_224840.xlsx</t>
  </si>
  <si>
    <t>exp07aug_before_exp01_baseline__seed48</t>
  </si>
  <si>
    <t>[Exp07+Aug] Baseline (simple random split) + Augmented [seed 48]</t>
  </si>
  <si>
    <t>Baseline (simple random split) + Aug [s48]</t>
  </si>
  <si>
    <t>/content/drive/MyDrive/thesis_project/thesis/outputs/exp01/regular_ner_20260601_225408.json</t>
  </si>
  <si>
    <t>/content/drive/MyDrive/thesis_project/thesis/outputs/exp01/regular_ner_results_20260601_225408.xlsx</t>
  </si>
  <si>
    <t>exp07aug_before_exp01_baseline__seed49</t>
  </si>
  <si>
    <t>[Exp07+Aug] Baseline (simple random split) + Augmented [seed 49]</t>
  </si>
  <si>
    <t>Baseline (simple random split) + Aug [s49]</t>
  </si>
  <si>
    <t>/content/drive/MyDrive/thesis_project/thesis/outputs/exp01/regular_ner_20260601_225838.json</t>
  </si>
  <si>
    <t>/content/drive/MyDrive/thesis_project/thesis/outputs/exp01/regular_ner_results_20260601_225838.xlsx</t>
  </si>
  <si>
    <t>exp07aug_before_exp01_baseline__seed50</t>
  </si>
  <si>
    <t>[Exp07+Aug] Baseline (simple random split) + Augmented [seed 50]</t>
  </si>
  <si>
    <t>Baseline (simple random split) + Aug [s50]</t>
  </si>
  <si>
    <t>/content/drive/MyDrive/thesis_project/thesis/outputs/exp01/regular_ner_20260601_230321.json</t>
  </si>
  <si>
    <t>/content/drive/MyDrive/thesis_project/thesis/outputs/exp01/regular_ner_results_20260601_230320.xlsx</t>
  </si>
  <si>
    <t>exp07aug_before_exp01_baseline__seed51</t>
  </si>
  <si>
    <t>[Exp07+Aug] Baseline (simple random split) + Augmented [seed 51]</t>
  </si>
  <si>
    <t>Baseline (simple random split) + Aug [s51]</t>
  </si>
  <si>
    <t>/content/drive/MyDrive/thesis_project/thesis/outputs/exp01/regular_ner_20260601_230737.json</t>
  </si>
  <si>
    <t>/content/drive/MyDrive/thesis_project/thesis/outputs/exp01/regular_ner_results_20260601_230737.xlsx</t>
  </si>
  <si>
    <t>exp07aug_before_exp01_baseline__seed52</t>
  </si>
  <si>
    <t>[Exp07+Aug] Baseline (simple random split) + Augmented [seed 52]</t>
  </si>
  <si>
    <t>Baseline (simple random split) + Aug [s52]</t>
  </si>
  <si>
    <t>/content/drive/MyDrive/thesis_project/thesis/outputs/exp01/regular_ner_20260601_231234.json</t>
  </si>
  <si>
    <t>/content/drive/MyDrive/thesis_project/thesis/outputs/exp01/regular_ner_results_20260601_231234.xlsx</t>
  </si>
  <si>
    <t>exp07aug_before_exp01_baseline__seed53</t>
  </si>
  <si>
    <t>[Exp07+Aug] Baseline (simple random split) + Augmented [seed 53]</t>
  </si>
  <si>
    <t>Baseline (simple random split) + Aug [s53]</t>
  </si>
  <si>
    <t>/content/drive/MyDrive/thesis_project/thesis/outputs/exp01/regular_ner_20260601_231703.json</t>
  </si>
  <si>
    <t>/content/drive/MyDrive/thesis_project/thesis/outputs/exp01/regular_ner_results_20260601_231703.xlsx</t>
  </si>
  <si>
    <t>exp07aug_before_exp01_baseline__seed54</t>
  </si>
  <si>
    <t>[Exp07+Aug] Baseline (simple random split) + Augmented [seed 54]</t>
  </si>
  <si>
    <t>Baseline (simple random split) + Aug [s54]</t>
  </si>
  <si>
    <t>/content/drive/MyDrive/thesis_project/thesis/outputs/exp01/regular_ner_20260601_232205.json</t>
  </si>
  <si>
    <t>/content/drive/MyDrive/thesis_project/thesis/outputs/exp01/regular_ner_results_20260601_232205.xlsx</t>
  </si>
  <si>
    <t>exp07aug_before_exp01_baseline__seed55</t>
  </si>
  <si>
    <t>[Exp07+Aug] Baseline (simple random split) + Augmented [seed 55]</t>
  </si>
  <si>
    <t>Baseline (simple random split) + Aug [s55]</t>
  </si>
  <si>
    <t>/content/drive/MyDrive/thesis_project/thesis/outputs/exp01/regular_ner_20260601_232717.json</t>
  </si>
  <si>
    <t>/content/drive/MyDrive/thesis_project/thesis/outputs/exp01/regular_ner_results_20260601_232716.xlsx</t>
  </si>
  <si>
    <t>exp07aug_before_exp01_baseline__seed56</t>
  </si>
  <si>
    <t>[Exp07+Aug] Baseline (simple random split) + Augmented [seed 56]</t>
  </si>
  <si>
    <t>Baseline (simple random split) + Aug [s56]</t>
  </si>
  <si>
    <t>/content/drive/MyDrive/thesis_project/thesis/outputs/exp01/regular_ner_20260601_233240.json</t>
  </si>
  <si>
    <t>/content/drive/MyDrive/thesis_project/thesis/outputs/exp01/regular_ner_results_20260601_233240.xlsx</t>
  </si>
  <si>
    <t>exp07aug_before_exp01_baseline__seed57</t>
  </si>
  <si>
    <t>[Exp07+Aug] Baseline (simple random split) + Augmented [seed 57]</t>
  </si>
  <si>
    <t>Baseline (simple random split) + Aug [s57]</t>
  </si>
  <si>
    <t>/content/drive/MyDrive/thesis_project/thesis/outputs/exp01/regular_ner_20260601_233716.json</t>
  </si>
  <si>
    <t>/content/drive/MyDrive/thesis_project/thesis/outputs/exp01/regular_ner_results_20260601_233715.xlsx</t>
  </si>
  <si>
    <t>exp07aug_before_exp01_baseline__seed58</t>
  </si>
  <si>
    <t>[Exp07+Aug] Baseline (simple random split) + Augmented [seed 58]</t>
  </si>
  <si>
    <t>Baseline (simple random split) + Aug [s58]</t>
  </si>
  <si>
    <t>/content/drive/MyDrive/thesis_project/thesis/outputs/exp01/regular_ner_20260601_234244.json</t>
  </si>
  <si>
    <t>/content/drive/MyDrive/thesis_project/thesis/outputs/exp01/regular_ner_results_20260601_234243.xlsx</t>
  </si>
  <si>
    <t>exp07aug_before_exp01_baseline__seed59</t>
  </si>
  <si>
    <t>[Exp07+Aug] Baseline (simple random split) + Augmented [seed 59]</t>
  </si>
  <si>
    <t>Baseline (simple random split) + Aug [s59]</t>
  </si>
  <si>
    <t>/content/drive/MyDrive/thesis_project/thesis/outputs/exp01/regular_ner_20260601_234733.json</t>
  </si>
  <si>
    <t>/content/drive/MyDrive/thesis_project/thesis/outputs/exp01/regular_ner_results_20260601_234733.xlsx</t>
  </si>
  <si>
    <t>exp07aug_before_exp01_baseline__seed60</t>
  </si>
  <si>
    <t>[Exp07+Aug] Baseline (simple random split) + Augmented [seed 60]</t>
  </si>
  <si>
    <t>Baseline (simple random split) + Aug [s60]</t>
  </si>
  <si>
    <t>/content/drive/MyDrive/thesis_project/thesis/outputs/exp01/regular_ner_20260601_235247.json</t>
  </si>
  <si>
    <t>/content/drive/MyDrive/thesis_project/thesis/outputs/exp01/regular_ner_results_20260601_235247.xlsx</t>
  </si>
  <si>
    <t>exp07aug_before_exp01_baseline__seed61</t>
  </si>
  <si>
    <t>[Exp07+Aug] Baseline (simple random split) + Augmented [seed 61]</t>
  </si>
  <si>
    <t>Baseline (simple random split) + Aug [s61]</t>
  </si>
  <si>
    <t>/content/drive/MyDrive/thesis_project/thesis/outputs/exp01/regular_ner_20260601_235813.json</t>
  </si>
  <si>
    <t>/content/drive/MyDrive/thesis_project/thesis/outputs/exp01/regular_ner_results_20260601_235812.xlsx</t>
  </si>
  <si>
    <t>exp07aug_after_label_aware_split__seed42</t>
  </si>
  <si>
    <t>exp07aug_after_label_aware_split</t>
  </si>
  <si>
    <t>[Exp07+Aug] Label-aware greedy + Augmented [seed 42]</t>
  </si>
  <si>
    <t>Label-aware greedy + Aug [s42]</t>
  </si>
  <si>
    <t>/content/drive/MyDrive/thesis_project/thesis/outputs/exp01/regular_ner_20260602_000257.json</t>
  </si>
  <si>
    <t>/content/drive/MyDrive/thesis_project/thesis/outputs/exp01/regular_ner_results_20260602_000257.xlsx</t>
  </si>
  <si>
    <t>exp07aug_after_label_aware_split__seed43</t>
  </si>
  <si>
    <t>[Exp07+Aug] Label-aware greedy + Augmented [seed 43]</t>
  </si>
  <si>
    <t>Label-aware greedy + Aug [s43]</t>
  </si>
  <si>
    <t>/content/drive/MyDrive/thesis_project/thesis/outputs/exp01/regular_ner_20260602_000824.json</t>
  </si>
  <si>
    <t>/content/drive/MyDrive/thesis_project/thesis/outputs/exp01/regular_ner_results_20260602_000824.xlsx</t>
  </si>
  <si>
    <t>exp07aug_after_label_aware_split__seed44</t>
  </si>
  <si>
    <t>[Exp07+Aug] Label-aware greedy + Augmented [seed 44]</t>
  </si>
  <si>
    <t>Label-aware greedy + Aug [s44]</t>
  </si>
  <si>
    <t>/content/drive/MyDrive/thesis_project/thesis/outputs/exp01/regular_ner_20260602_001252.json</t>
  </si>
  <si>
    <t>/content/drive/MyDrive/thesis_project/thesis/outputs/exp01/regular_ner_results_20260602_001252.xlsx</t>
  </si>
  <si>
    <t>exp07aug_after_label_aware_split__seed45</t>
  </si>
  <si>
    <t>[Exp07+Aug] Label-aware greedy + Augmented [seed 45]</t>
  </si>
  <si>
    <t>Label-aware greedy + Aug [s45]</t>
  </si>
  <si>
    <t>/content/drive/MyDrive/thesis_project/thesis/outputs/exp01/regular_ner_20260602_001749.json</t>
  </si>
  <si>
    <t>/content/drive/MyDrive/thesis_project/thesis/outputs/exp01/regular_ner_results_20260602_001749.xlsx</t>
  </si>
  <si>
    <t>exp07aug_after_label_aware_split__seed46</t>
  </si>
  <si>
    <t>[Exp07+Aug] Label-aware greedy + Augmented [seed 46]</t>
  </si>
  <si>
    <t>Label-aware greedy + Aug [s46]</t>
  </si>
  <si>
    <t>/content/drive/MyDrive/thesis_project/thesis/outputs/exp01/regular_ner_20260602_002205.json</t>
  </si>
  <si>
    <t>/content/drive/MyDrive/thesis_project/thesis/outputs/exp01/regular_ner_results_20260602_002205.xlsx</t>
  </si>
  <si>
    <t>exp07aug_after_label_aware_split__seed47</t>
  </si>
  <si>
    <t>[Exp07+Aug] Label-aware greedy + Augmented [seed 47]</t>
  </si>
  <si>
    <t>Label-aware greedy + Aug [s47]</t>
  </si>
  <si>
    <t>/content/drive/MyDrive/thesis_project/thesis/outputs/exp01/regular_ner_20260602_002737.json</t>
  </si>
  <si>
    <t>Key</t>
  </si>
  <si>
    <t>/content/drive/MyDrive/thesis_project/thesis/outputs/exp01/regular_ner_results_20260602_002737.xlsx</t>
  </si>
  <si>
    <t>Value</t>
  </si>
  <si>
    <t>Experiment</t>
  </si>
  <si>
    <t>ID</t>
  </si>
  <si>
    <t>cross_comparison</t>
  </si>
  <si>
    <t>Name</t>
  </si>
  <si>
    <t>Cross-Data × Multi-Model Comparison (Ready Setup)</t>
  </si>
  <si>
    <t>exp07aug_after_label_aware_split__seed48</t>
  </si>
  <si>
    <t>Dataset</t>
  </si>
  <si>
    <t>Source</t>
  </si>
  <si>
    <t>ner_dataset.csv (Hebrew NER corpus)</t>
  </si>
  <si>
    <t>Format</t>
  </si>
  <si>
    <t>[Exp07+Aug] Label-aware greedy + Augmented [seed 48]</t>
  </si>
  <si>
    <t>Token-level BIO tags (B-TYPE, I-TYPE, O)</t>
  </si>
  <si>
    <t>Label-aware greedy + Aug [s48]</t>
  </si>
  <si>
    <t>Split Protocol</t>
  </si>
  <si>
    <t>Train / Eval Ratio</t>
  </si>
  <si>
    <t>70% / 30%</t>
  </si>
  <si>
    <t>Split Granularity</t>
  </si>
  <si>
    <t>Sentence-level (no token leakage)</t>
  </si>
  <si>
    <t>Seeds</t>
  </si>
  <si>
    <t>/content/drive/MyDrive/thesis_project/thesis/outputs/exp01/regular_ner_20260602_003152.json</t>
  </si>
  <si>
    <t>5 independent random seeds (42–46)</t>
  </si>
  <si>
    <t>/content/drive/MyDrive/thesis_project/thesis/outputs/exp01/regular_ner_results_20260602_003152.xlsx</t>
  </si>
  <si>
    <t>Stratification</t>
  </si>
  <si>
    <t>Non-O label distribution preserved via greedy optimisation</t>
  </si>
  <si>
    <t>Model</t>
  </si>
  <si>
    <t>Base Model</t>
  </si>
  <si>
    <t>DictaBERT (dicta-il/dictabert)</t>
  </si>
  <si>
    <t>exp07aug_after_label_aware_split__seed49</t>
  </si>
  <si>
    <t>Language</t>
  </si>
  <si>
    <t>Hebrew</t>
  </si>
  <si>
    <t>[Exp07+Aug] Label-aware greedy + Augmented [seed 49]</t>
  </si>
  <si>
    <t>Label-aware greedy + Aug [s49]</t>
  </si>
  <si>
    <t>Evaluation</t>
  </si>
  <si>
    <t>Primary Metric</t>
  </si>
  <si>
    <t>Entity-level F1 (seqeval strict)</t>
  </si>
  <si>
    <t>/content/drive/MyDrive/thesis_project/thesis/outputs/exp01/regular_ner_20260602_003654.json</t>
  </si>
  <si>
    <t>/content/drive/MyDrive/thesis_project/thesis/outputs/exp01/regular_ner_results_20260602_003653.xlsx</t>
  </si>
  <si>
    <t>Secondary Metrics</t>
  </si>
  <si>
    <t>Precision, Recall, Accuracy</t>
  </si>
  <si>
    <t>Aggregation</t>
  </si>
  <si>
    <t>Mean ± standard deviation across seeds</t>
  </si>
  <si>
    <t>Reporting</t>
  </si>
  <si>
    <t>exp07aug_after_label_aware_split__seed50</t>
  </si>
  <si>
    <t>Significance</t>
  </si>
  <si>
    <t>[Exp07+Aug] Label-aware greedy + Augmented [seed 50]</t>
  </si>
  <si>
    <t>Paired seed-by-seed comparison (same train/eval per seed)</t>
  </si>
  <si>
    <t>Label-aware greedy + Aug [s50]</t>
  </si>
  <si>
    <t>Delta</t>
  </si>
  <si>
    <t>Improvement = split_variant_metric − baseline_metric</t>
  </si>
  <si>
    <t>/content/drive/MyDrive/thesis_project/thesis/outputs/exp01/regular_ner_20260602_004111.json</t>
  </si>
  <si>
    <t>/content/drive/MyDrive/thesis_project/thesis/outputs/exp01/regular_ner_results_20260602_004111.xlsx</t>
  </si>
  <si>
    <t>Citation</t>
  </si>
  <si>
    <t>Condition Labels</t>
  </si>
  <si>
    <t>Baseline = simple random split; others = label-aware split strategies from Experiment 07</t>
  </si>
  <si>
    <t>Design</t>
  </si>
  <si>
    <t>Models</t>
  </si>
  <si>
    <t>exp07aug_after_label_aware_split__seed51</t>
  </si>
  <si>
    <t>DictaBERT, BEREL 3.0, HeRo, AlephBERT-Gimmel</t>
  </si>
  <si>
    <t>[Exp07+Aug] Label-aware greedy + Augmented [seed 51]</t>
  </si>
  <si>
    <t>Label-aware greedy + Aug [s51]</t>
  </si>
  <si>
    <t>Paired Seed Design</t>
  </si>
  <si>
    <t>Same seed list used for every model/condition: 42..61 (20 seeds)</t>
  </si>
  <si>
    <t>Exp07 Conditions</t>
  </si>
  <si>
    <t>3 variants: Baseline (simple random split); Label-aware greedy; Multilabel stratified; Multilabel stratified (paper-style)</t>
  </si>
  <si>
    <t>/content/drive/MyDrive/thesis_project/thesis/outputs/exp01/regular_ner_20260602_004627.json</t>
  </si>
  <si>
    <t>Exp08 Conditions</t>
  </si>
  <si>
    <t>Baseline (no augmentation) vs Augmented (LLM mask-fill)</t>
  </si>
  <si>
    <t>/content/drive/MyDrive/thesis_project/thesis/outputs/exp01/regular_ner_results_20260602_004626.xlsx</t>
  </si>
  <si>
    <t>Exp07+Aug Conditions</t>
  </si>
  <si>
    <t>3 variants: each exp07 split variant with LLM augmentation applied to training data</t>
  </si>
  <si>
    <t>Exp08 Augmentation</t>
  </si>
  <si>
    <t>Seed=42, multiplier=3, baseline_train=181 sents, augmented_train=2049 sents (+1868 generated)</t>
  </si>
  <si>
    <t>Downstream Experiments</t>
  </si>
  <si>
    <t>exp07aug_after_label_aware_split__seed52</t>
  </si>
  <si>
    <t>exp01: Regular NER; exp04: AUC Cascaded Pipeline; exp05_ready: AUC Cascaded Step-3 Consistency (Ready); exp06_ready: Fusion Regular+Cascaded (Ready); exp06_svm_ready: SVM Router Fusion (Ready); exp10_regular: Regular NER (BERT-CRF); exp10_cascade: Cascaded Pipeline (CRF + Consistency); exp10_fusion_ready: Fusion Regular-CRF + Cascaded-CRF (Ready); exp10_svm_ready: SVM Router Fusion CRF (Ready)</t>
  </si>
  <si>
    <t>Total Runs</t>
  </si>
  <si>
    <t>4320</t>
  </si>
  <si>
    <t>[Exp07+Aug] Label-aware greedy + Augmented [seed 52]</t>
  </si>
  <si>
    <t>Interpretation</t>
  </si>
  <si>
    <t>Label-aware greedy + Aug [s52]</t>
  </si>
  <si>
    <t>Positive delta_f1 (exp07)</t>
  </si>
  <si>
    <t>The split variant improved F1 vs the exp07 baseline (simple random split)</t>
  </si>
  <si>
    <t>Positive delta_f1 (exp08)</t>
  </si>
  <si>
    <t>LLM augmentation improved F1 vs the non-augmented baseline</t>
  </si>
  <si>
    <t>delta_f1 (model)</t>
  </si>
  <si>
    <t>Head-to-head delta between models</t>
  </si>
  <si>
    <t>/content/drive/MyDrive/thesis_project/thesis/outputs/exp01/regular_ner_20260602_005042.json</t>
  </si>
  <si>
    <t>/content/drive/MyDrive/thesis_project/thesis/outputs/exp01/regular_ner_results_20260602_005041.xlsx</t>
  </si>
  <si>
    <t>Sheets</t>
  </si>
  <si>
    <t>summary_pivot</t>
  </si>
  <si>
    <t>One row per (model × experiment) with F1 for every condition + best overall</t>
  </si>
  <si>
    <t>all_runs</t>
  </si>
  <si>
    <t>Complete per-run detail: model, experiment, condition, F1/P/R, timing</t>
  </si>
  <si>
    <t>deltas_exp07</t>
  </si>
  <si>
    <t>Paired delta (variant − baseline) for exp07 conditions per model per experiment</t>
  </si>
  <si>
    <t>exp07aug_after_label_aware_split__seed53</t>
  </si>
  <si>
    <t>deltas_exp08</t>
  </si>
  <si>
    <t>Paired delta (augmented − baseline) for exp08 conditions per model per experiment</t>
  </si>
  <si>
    <t>[Exp07+Aug] Label-aware greedy + Augmented [seed 53]</t>
  </si>
  <si>
    <t>Label-aware greedy + Aug [s53]</t>
  </si>
  <si>
    <t>deltas_exp07_aug</t>
  </si>
  <si>
    <t>Paired delta (split+augmentation − split only) for each exp07 variant per model per experiment</t>
  </si>
  <si>
    <t>paired_tests</t>
  </si>
  <si>
    <t>Paired t-test + Wilcoxon signed-rank across shared seeds (mean±SD, test statistic, p-value, p&lt;0.05)</t>
  </si>
  <si>
    <t>model_comparison</t>
  </si>
  <si>
    <t>/content/drive/MyDrive/thesis_project/thesis/outputs/exp01/regular_ner_20260602_005457.json</t>
  </si>
  <si>
    <t>Head-to-head F1 comparison per (experiment × condition) pair</t>
  </si>
  <si>
    <t>/content/drive/MyDrive/thesis_project/thesis/outputs/exp01/regular_ner_results_20260602_005457.xlsx</t>
  </si>
  <si>
    <t>variant_summary</t>
  </si>
  <si>
    <t>Per-condition aggregate statistics (mean/std/min/max F1) across all models and experiments</t>
  </si>
  <si>
    <t>experiment_details</t>
  </si>
  <si>
    <t>Extended detail including file paths and descriptions</t>
  </si>
  <si>
    <t>documentation</t>
  </si>
  <si>
    <t>This sheet — describes columns and interpretation guidelines</t>
  </si>
  <si>
    <t>exp07aug_after_label_aware_split__seed54</t>
  </si>
  <si>
    <t>[Exp07+Aug] Label-aware greedy + Augmented [seed 54]</t>
  </si>
  <si>
    <t>Label-aware greedy + Aug [s54]</t>
  </si>
  <si>
    <t>/content/drive/MyDrive/thesis_project/thesis/outputs/exp01/regular_ner_20260602_005945.json</t>
  </si>
  <si>
    <t>/content/drive/MyDrive/thesis_project/thesis/outputs/exp01/regular_ner_results_20260602_005945.xlsx</t>
  </si>
  <si>
    <t>exp07aug_after_label_aware_split__seed55</t>
  </si>
  <si>
    <t>[Exp07+Aug] Label-aware greedy + Augmented [seed 55]</t>
  </si>
  <si>
    <t>Label-aware greedy + Aug [s55]</t>
  </si>
  <si>
    <t>/content/drive/MyDrive/thesis_project/thesis/outputs/exp01/regular_ner_20260602_105750.json</t>
  </si>
  <si>
    <t>/content/drive/MyDrive/thesis_project/thesis/outputs/exp01/regular_ner_results_20260602_105749.xlsx</t>
  </si>
  <si>
    <t>exp07aug_after_label_aware_split__seed56</t>
  </si>
  <si>
    <t>[Exp07+Aug] Label-aware greedy + Augmented [seed 56]</t>
  </si>
  <si>
    <t>Label-aware greedy + Aug [s56]</t>
  </si>
  <si>
    <t>/content/drive/MyDrive/thesis_project/thesis/outputs/exp01/regular_ner_20260602_132027.json</t>
  </si>
  <si>
    <t>/content/drive/MyDrive/thesis_project/thesis/outputs/exp01/regular_ner_results_20260602_132025.xlsx</t>
  </si>
  <si>
    <t>exp07aug_after_label_aware_split__seed57</t>
  </si>
  <si>
    <t>[Exp07+Aug] Label-aware greedy + Augmented [seed 57]</t>
  </si>
  <si>
    <t>Label-aware greedy + Aug [s57]</t>
  </si>
  <si>
    <t>/content/drive/MyDrive/thesis_project/thesis/outputs/exp01/regular_ner_20260602_132451.json</t>
  </si>
  <si>
    <t>/content/drive/MyDrive/thesis_project/thesis/outputs/exp01/regular_ner_results_20260602_132451.xlsx</t>
  </si>
  <si>
    <t>exp07aug_after_label_aware_split__seed58</t>
  </si>
  <si>
    <t>[Exp07+Aug] Label-aware greedy + Augmented [seed 58]</t>
  </si>
  <si>
    <t>Label-aware greedy + Aug [s58]</t>
  </si>
  <si>
    <t>/content/drive/MyDrive/thesis_project/thesis/outputs/exp01/regular_ner_20260602_132808.json</t>
  </si>
  <si>
    <t>/content/drive/MyDrive/thesis_project/thesis/outputs/exp01/regular_ner_results_20260602_132808.xlsx</t>
  </si>
  <si>
    <t>exp07aug_after_label_aware_split__seed59</t>
  </si>
  <si>
    <t>[Exp07+Aug] Label-aware greedy + Augmented [seed 59]</t>
  </si>
  <si>
    <t>Label-aware greedy + Aug [s59]</t>
  </si>
  <si>
    <t>/content/drive/MyDrive/thesis_project/thesis/outputs/exp01/regular_ner_20260602_133126.json</t>
  </si>
  <si>
    <t>/content/drive/MyDrive/thesis_project/thesis/outputs/exp01/regular_ner_results_20260602_133126.xlsx</t>
  </si>
  <si>
    <t>exp07aug_after_label_aware_split__seed60</t>
  </si>
  <si>
    <t>[Exp07+Aug] Label-aware greedy + Augmented [seed 60]</t>
  </si>
  <si>
    <t>Label-aware greedy + Aug [s60]</t>
  </si>
  <si>
    <t>/content/drive/MyDrive/thesis_project/thesis/outputs/exp01/regular_ner_20260602_133525.json</t>
  </si>
  <si>
    <t>/content/drive/MyDrive/thesis_project/thesis/outputs/exp01/regular_ner_results_20260602_133525.xlsx</t>
  </si>
  <si>
    <t>exp07aug_after_label_aware_split__seed61</t>
  </si>
  <si>
    <t>[Exp07+Aug] Label-aware greedy + Augmented [seed 61]</t>
  </si>
  <si>
    <t>Label-aware greedy + Aug [s61]</t>
  </si>
  <si>
    <t>/content/drive/MyDrive/thesis_project/thesis/outputs/exp01/regular_ner_20260602_133855.json</t>
  </si>
  <si>
    <t>/content/drive/MyDrive/thesis_project/thesis/outputs/exp01/regular_ner_results_20260602_133855.xlsx</t>
  </si>
  <si>
    <t>exp07aug_after_multilabel_iterative_paper__seed42</t>
  </si>
  <si>
    <t>exp07aug_after_multilabel_iterative_paper</t>
  </si>
  <si>
    <t>[Exp07+Aug] Multilabel stratified (paper-style) + Augmented [seed 42]</t>
  </si>
  <si>
    <t>Multilabel stratified (paper-style) + Aug [s42]</t>
  </si>
  <si>
    <t>/content/drive/MyDrive/thesis_project/thesis/outputs/exp01/regular_ner_20260602_134226.json</t>
  </si>
  <si>
    <t>/content/drive/MyDrive/thesis_project/thesis/outputs/exp01/regular_ner_results_20260602_134225.xlsx</t>
  </si>
  <si>
    <t>exp07aug_after_multilabel_iterative_paper__seed43</t>
  </si>
  <si>
    <t>[Exp07+Aug] Multilabel stratified (paper-style) + Augmented [seed 43]</t>
  </si>
  <si>
    <t>Multilabel stratified (paper-style) + Aug [s43]</t>
  </si>
  <si>
    <t>/content/drive/MyDrive/thesis_project/thesis/outputs/exp01/regular_ner_20260602_134620.json</t>
  </si>
  <si>
    <t>/content/drive/MyDrive/thesis_project/thesis/outputs/exp01/regular_ner_results_20260602_134620.xlsx</t>
  </si>
  <si>
    <t>exp07aug_after_multilabel_iterative_paper__seed44</t>
  </si>
  <si>
    <t>[Exp07+Aug] Multilabel stratified (paper-style) + Augmented [seed 44]</t>
  </si>
  <si>
    <t>Multilabel stratified (paper-style) + Aug [s44]</t>
  </si>
  <si>
    <t>/content/drive/MyDrive/thesis_project/thesis/outputs/exp01/regular_ner_20260602_135823.json</t>
  </si>
  <si>
    <t>/content/drive/MyDrive/thesis_project/thesis/outputs/exp01/regular_ner_results_20260602_135821.xlsx</t>
  </si>
  <si>
    <t>exp07aug_after_multilabel_iterative_paper__seed45</t>
  </si>
  <si>
    <t>[Exp07+Aug] Multilabel stratified (paper-style) + Augmented [seed 45]</t>
  </si>
  <si>
    <t>Multilabel stratified (paper-style) + Aug [s45]</t>
  </si>
  <si>
    <t>/content/drive/MyDrive/thesis_project/thesis/outputs/exp01/regular_ner_20260602_140211.json</t>
  </si>
  <si>
    <t>/content/drive/MyDrive/thesis_project/thesis/outputs/exp01/regular_ner_results_20260602_140211.xlsx</t>
  </si>
  <si>
    <t>exp07aug_after_multilabel_iterative_paper__seed46</t>
  </si>
  <si>
    <t>[Exp07+Aug] Multilabel stratified (paper-style) + Augmented [seed 46]</t>
  </si>
  <si>
    <t>Multilabel stratified (paper-style) + Aug [s46]</t>
  </si>
  <si>
    <t>/content/drive/MyDrive/thesis_project/thesis/outputs/exp01/regular_ner_20260602_140619.json</t>
  </si>
  <si>
    <t>/content/drive/MyDrive/thesis_project/thesis/outputs/exp01/regular_ner_results_20260602_140618.xlsx</t>
  </si>
  <si>
    <t>exp07aug_after_multilabel_iterative_paper__seed47</t>
  </si>
  <si>
    <t>[Exp07+Aug] Multilabel stratified (paper-style) + Augmented [seed 47]</t>
  </si>
  <si>
    <t>Multilabel stratified (paper-style) + Aug [s47]</t>
  </si>
  <si>
    <t>/content/drive/MyDrive/thesis_project/thesis/outputs/exp01/regular_ner_20260602_141040.json</t>
  </si>
  <si>
    <t>/content/drive/MyDrive/thesis_project/thesis/outputs/exp01/regular_ner_results_20260602_141040.xlsx</t>
  </si>
  <si>
    <t>exp07aug_after_multilabel_iterative_paper__seed48</t>
  </si>
  <si>
    <t>[Exp07+Aug] Multilabel stratified (paper-style) + Augmented [seed 48]</t>
  </si>
  <si>
    <t>Multilabel stratified (paper-style) + Aug [s48]</t>
  </si>
  <si>
    <t>/content/drive/MyDrive/thesis_project/thesis/outputs/exp01/regular_ner_20260602_141502.json</t>
  </si>
  <si>
    <t>/content/drive/MyDrive/thesis_project/thesis/outputs/exp01/regular_ner_results_20260602_141502.xlsx</t>
  </si>
  <si>
    <t>exp07aug_after_multilabel_iterative_paper__seed49</t>
  </si>
  <si>
    <t>[Exp07+Aug] Multilabel stratified (paper-style) + Augmented [seed 49]</t>
  </si>
  <si>
    <t>Multilabel stratified (paper-style) + Aug [s49]</t>
  </si>
  <si>
    <t>/content/drive/MyDrive/thesis_project/thesis/outputs/exp01/regular_ner_20260602_141858.json</t>
  </si>
  <si>
    <t>/content/drive/MyDrive/thesis_project/thesis/outputs/exp01/regular_ner_results_20260602_141858.xlsx</t>
  </si>
  <si>
    <t>exp07aug_after_multilabel_iterative_paper__seed50</t>
  </si>
  <si>
    <t>[Exp07+Aug] Multilabel stratified (paper-style) + Augmented [seed 50]</t>
  </si>
  <si>
    <t>Multilabel stratified (paper-style) + Aug [s50]</t>
  </si>
  <si>
    <t>/content/drive/MyDrive/thesis_project/thesis/outputs/exp01/regular_ner_20260602_142241.json</t>
  </si>
  <si>
    <t>/content/drive/MyDrive/thesis_project/thesis/outputs/exp01/regular_ner_results_20260602_142240.xlsx</t>
  </si>
  <si>
    <t>exp07aug_after_multilabel_iterative_paper__seed51</t>
  </si>
  <si>
    <t>[Exp07+Aug] Multilabel stratified (paper-style) + Augmented [seed 51]</t>
  </si>
  <si>
    <t>Multilabel stratified (paper-style) + Aug [s51]</t>
  </si>
  <si>
    <t>/content/drive/MyDrive/thesis_project/thesis/outputs/exp01/regular_ner_20260602_142636.json</t>
  </si>
  <si>
    <t>/content/drive/MyDrive/thesis_project/thesis/outputs/exp01/regular_ner_results_20260602_142636.xlsx</t>
  </si>
  <si>
    <t>exp07aug_after_multilabel_iterative_paper__seed52</t>
  </si>
  <si>
    <t>[Exp07+Aug] Multilabel stratified (paper-style) + Augmented [seed 52]</t>
  </si>
  <si>
    <t>Multilabel stratified (paper-style) + Aug [s52]</t>
  </si>
  <si>
    <t>/content/drive/MyDrive/thesis_project/thesis/outputs/exp01/regular_ner_20260602_143005.json</t>
  </si>
  <si>
    <t>/content/drive/MyDrive/thesis_project/thesis/outputs/exp01/regular_ner_results_20260602_143005.xlsx</t>
  </si>
  <si>
    <t>exp07aug_after_multilabel_iterative_paper__seed53</t>
  </si>
  <si>
    <t>[Exp07+Aug] Multilabel stratified (paper-style) + Augmented [seed 53]</t>
  </si>
  <si>
    <t>Multilabel stratified (paper-style) + Aug [s53]</t>
  </si>
  <si>
    <t>/content/drive/MyDrive/thesis_project/thesis/outputs/exp01/regular_ner_20260602_143401.json</t>
  </si>
  <si>
    <t>/content/drive/MyDrive/thesis_project/thesis/outputs/exp01/regular_ner_results_20260602_143400.xlsx</t>
  </si>
  <si>
    <t>exp07aug_after_multilabel_iterative_paper__seed54</t>
  </si>
  <si>
    <t>[Exp07+Aug] Multilabel stratified (paper-style) + Augmented [seed 54]</t>
  </si>
  <si>
    <t>Multilabel stratified (paper-style) + Aug [s54]</t>
  </si>
  <si>
    <t>/content/drive/MyDrive/thesis_project/thesis/outputs/exp01/regular_ner_20260602_143717.json</t>
  </si>
  <si>
    <t>/content/drive/MyDrive/thesis_project/thesis/outputs/exp01/regular_ner_results_20260602_143717.xlsx</t>
  </si>
  <si>
    <t>exp07aug_after_multilabel_iterative_paper__seed55</t>
  </si>
  <si>
    <t>[Exp07+Aug] Multilabel stratified (paper-style) + Augmented [seed 55]</t>
  </si>
  <si>
    <t>Multilabel stratified (paper-style) + Aug [s55]</t>
  </si>
  <si>
    <t>/content/drive/MyDrive/thesis_project/thesis/outputs/exp01/regular_ner_20260602_144059.json</t>
  </si>
  <si>
    <t>/content/drive/MyDrive/thesis_project/thesis/outputs/exp01/regular_ner_results_20260602_144058.xlsx</t>
  </si>
  <si>
    <t>exp07aug_after_multilabel_iterative_paper__seed56</t>
  </si>
  <si>
    <t>[Exp07+Aug] Multilabel stratified (paper-style) + Augmented [seed 56]</t>
  </si>
  <si>
    <t>Multilabel stratified (paper-style) + Aug [s56]</t>
  </si>
  <si>
    <t>/content/drive/MyDrive/thesis_project/thesis/outputs/exp01/regular_ner_20260602_144429.json</t>
  </si>
  <si>
    <t>/content/drive/MyDrive/thesis_project/thesis/outputs/exp01/regular_ner_results_20260602_144428.xlsx</t>
  </si>
  <si>
    <t>exp07aug_after_multilabel_iterative_paper__seed57</t>
  </si>
  <si>
    <t>[Exp07+Aug] Multilabel stratified (paper-style) + Augmented [seed 57]</t>
  </si>
  <si>
    <t>Multilabel stratified (paper-style) + Aug [s57]</t>
  </si>
  <si>
    <t>/content/drive/MyDrive/thesis_project/thesis/outputs/exp01/regular_ner_20260602_144812.json</t>
  </si>
  <si>
    <t>/content/drive/MyDrive/thesis_project/thesis/outputs/exp01/regular_ner_results_20260602_144812.xlsx</t>
  </si>
  <si>
    <t>exp07aug_after_multilabel_iterative_paper__seed58</t>
  </si>
  <si>
    <t>[Exp07+Aug] Multilabel stratified (paper-style) + Augmented [seed 58]</t>
  </si>
  <si>
    <t>Multilabel stratified (paper-style) + Aug [s58]</t>
  </si>
  <si>
    <t>/content/drive/MyDrive/thesis_project/thesis/outputs/exp01/regular_ner_20260602_145128.json</t>
  </si>
  <si>
    <t>/content/drive/MyDrive/thesis_project/thesis/outputs/exp01/regular_ner_results_20260602_145128.xlsx</t>
  </si>
  <si>
    <t>exp07aug_after_multilabel_iterative_paper__seed59</t>
  </si>
  <si>
    <t>[Exp07+Aug] Multilabel stratified (paper-style) + Augmented [seed 59]</t>
  </si>
  <si>
    <t>Multilabel stratified (paper-style) + Aug [s59]</t>
  </si>
  <si>
    <t>/content/drive/MyDrive/thesis_project/thesis/outputs/exp01/regular_ner_20260602_201548.json</t>
  </si>
  <si>
    <t>/content/drive/MyDrive/thesis_project/thesis/outputs/exp01/regular_ner_results_20260602_201546.xlsx</t>
  </si>
  <si>
    <t>exp07aug_after_multilabel_iterative_paper__seed60</t>
  </si>
  <si>
    <t>[Exp07+Aug] Multilabel stratified (paper-style) + Augmented [seed 60]</t>
  </si>
  <si>
    <t>Multilabel stratified (paper-style) + Aug [s60]</t>
  </si>
  <si>
    <t>/content/drive/MyDrive/thesis_project/thesis/outputs/exp01/regular_ner_20260602_201952.json</t>
  </si>
  <si>
    <t>/content/drive/MyDrive/thesis_project/thesis/outputs/exp01/regular_ner_results_20260602_201952.xlsx</t>
  </si>
  <si>
    <t>exp07aug_after_multilabel_iterative_paper__seed61</t>
  </si>
  <si>
    <t>[Exp07+Aug] Multilabel stratified (paper-style) + Augmented [seed 61]</t>
  </si>
  <si>
    <t>Multilabel stratified (paper-style) + Aug [s61]</t>
  </si>
  <si>
    <t>/content/drive/MyDrive/thesis_project/thesis/outputs/exp01/regular_ner_20260602_202416.json</t>
  </si>
  <si>
    <t>/content/drive/MyDrive/thesis_project/thesis/outputs/exp01/regular_ner_results_20260602_202416.xlsx</t>
  </si>
  <si>
    <t>/content/drive/MyDrive/thesis_project/thesis/outputs/exp04/auc_cascaded_pipeline_20260601_210001.json</t>
  </si>
  <si>
    <t>/content/drive/MyDrive/thesis_project/thesis/outputs/exp04/cascaded_pipeline_results_20260601_210000.xlsx</t>
  </si>
  <si>
    <t>/content/drive/MyDrive/thesis_project/thesis/outputs/exp04/auc_cascaded_pipeline_20260601_210200.json</t>
  </si>
  <si>
    <t>/content/drive/MyDrive/thesis_project/thesis/outputs/exp04/cascaded_pipeline_results_20260601_210159.xlsx</t>
  </si>
  <si>
    <t>/content/drive/MyDrive/thesis_project/thesis/outputs/exp04/auc_cascaded_pipeline_20260601_210439.json</t>
  </si>
  <si>
    <t>/content/drive/MyDrive/thesis_project/thesis/outputs/exp04/cascaded_pipeline_results_20260601_210438.xlsx</t>
  </si>
  <si>
    <t>/content/drive/MyDrive/thesis_project/thesis/outputs/exp04/auc_cascaded_pipeline_20260601_210715.json</t>
  </si>
  <si>
    <t>/content/drive/MyDrive/thesis_project/thesis/outputs/exp04/cascaded_pipeline_results_20260601_210714.xlsx</t>
  </si>
  <si>
    <t>/content/drive/MyDrive/thesis_project/thesis/outputs/exp04/auc_cascaded_pipeline_20260601_211002.json</t>
  </si>
  <si>
    <t>/content/drive/MyDrive/thesis_project/thesis/outputs/exp04/cascaded_pipeline_results_20260601_211001.xlsx</t>
  </si>
  <si>
    <t>/content/drive/MyDrive/thesis_project/thesis/outputs/exp04/auc_cascaded_pipeline_20260601_211301.json</t>
  </si>
  <si>
    <t>/content/drive/MyDrive/thesis_project/thesis/outputs/exp04/cascaded_pipeline_results_20260601_211251.xlsx</t>
  </si>
  <si>
    <t>/content/drive/MyDrive/thesis_project/thesis/outputs/exp04/auc_cascaded_pipeline_20260601_211546.json</t>
  </si>
  <si>
    <t>/content/drive/MyDrive/thesis_project/thesis/outputs/exp04/cascaded_pipeline_results_20260601_211536.xlsx</t>
  </si>
  <si>
    <t>/content/drive/MyDrive/thesis_project/thesis/outputs/exp04/auc_cascaded_pipeline_20260601_211829.json</t>
  </si>
  <si>
    <t>/content/drive/MyDrive/thesis_project/thesis/outputs/exp04/cascaded_pipeline_results_20260601_211828.xlsx</t>
  </si>
  <si>
    <t>/content/drive/MyDrive/thesis_project/thesis/outputs/exp04/auc_cascaded_pipeline_20260601_212107.json</t>
  </si>
  <si>
    <t>/content/drive/MyDrive/thesis_project/thesis/outputs/exp04/cascaded_pipeline_results_20260601_212106.xlsx</t>
  </si>
  <si>
    <t>/content/drive/MyDrive/thesis_project/thesis/outputs/exp04/auc_cascaded_pipeline_20260601_212411.json</t>
  </si>
  <si>
    <t>/content/drive/MyDrive/thesis_project/thesis/outputs/exp04/cascaded_pipeline_results_20260601_212400.xlsx</t>
  </si>
  <si>
    <t>/content/drive/MyDrive/thesis_project/thesis/outputs/exp04/auc_cascaded_pipeline_20260601_212702.json</t>
  </si>
  <si>
    <t>/content/drive/MyDrive/thesis_project/thesis/outputs/exp04/cascaded_pipeline_results_20260601_212701.xlsx</t>
  </si>
  <si>
    <t>/content/drive/MyDrive/thesis_project/thesis/outputs/exp04/auc_cascaded_pipeline_20260601_212927.json</t>
  </si>
  <si>
    <t>/content/drive/MyDrive/thesis_project/thesis/outputs/exp04/cascaded_pipeline_results_20260601_212926.xlsx</t>
  </si>
  <si>
    <t>/content/drive/MyDrive/thesis_project/thesis/outputs/exp04/auc_cascaded_pipeline_20260601_213040.json</t>
  </si>
  <si>
    <t>/content/drive/MyDrive/thesis_project/thesis/outputs/exp04/cascaded_pipeline_results_20260601_213039.xlsx</t>
  </si>
  <si>
    <t>/content/drive/MyDrive/thesis_project/thesis/outputs/exp04/auc_cascaded_pipeline_20260601_213155.json</t>
  </si>
  <si>
    <t>/content/drive/MyDrive/thesis_project/thesis/outputs/exp04/cascaded_pipeline_results_20260601_213153.xlsx</t>
  </si>
  <si>
    <t>/content/drive/MyDrive/thesis_project/thesis/outputs/exp04/auc_cascaded_pipeline_20260601_213308.json</t>
  </si>
  <si>
    <t>/content/drive/MyDrive/thesis_project/thesis/outputs/exp04/cascaded_pipeline_results_20260601_213306.xlsx</t>
  </si>
  <si>
    <t>/content/drive/MyDrive/thesis_project/thesis/outputs/exp04/auc_cascaded_pipeline_20260601_213425.json</t>
  </si>
  <si>
    <t>/content/drive/MyDrive/thesis_project/thesis/outputs/exp04/cascaded_pipeline_results_20260601_213424.xlsx</t>
  </si>
  <si>
    <t>/content/drive/MyDrive/thesis_project/thesis/outputs/exp04/auc_cascaded_pipeline_20260601_213538.json</t>
  </si>
  <si>
    <t>/content/drive/MyDrive/thesis_project/thesis/outputs/exp04/cascaded_pipeline_results_20260601_213537.xlsx</t>
  </si>
  <si>
    <t>/content/drive/MyDrive/thesis_project/thesis/outputs/exp04/auc_cascaded_pipeline_20260601_213646.json</t>
  </si>
  <si>
    <t>/content/drive/MyDrive/thesis_project/thesis/outputs/exp04/cascaded_pipeline_results_20260601_213645.xlsx</t>
  </si>
  <si>
    <t>/content/drive/MyDrive/thesis_project/thesis/outputs/exp04/auc_cascaded_pipeline_20260601_213752.json</t>
  </si>
  <si>
    <t>/content/drive/MyDrive/thesis_project/thesis/outputs/exp04/cascaded_pipeline_results_20260601_213751.xlsx</t>
  </si>
  <si>
    <t>/content/drive/MyDrive/thesis_project/thesis/outputs/exp04/auc_cascaded_pipeline_20260601_213857.json</t>
  </si>
  <si>
    <t>/content/drive/MyDrive/thesis_project/thesis/outputs/exp04/cascaded_pipeline_results_20260601_213856.xlsx</t>
  </si>
  <si>
    <t>/content/drive/MyDrive/thesis_project/thesis/outputs/exp04/auc_cascaded_pipeline_20260601_214003.json</t>
  </si>
  <si>
    <t>/content/drive/MyDrive/thesis_project/thesis/outputs/exp04/cascaded_pipeline_results_20260601_214002.xlsx</t>
  </si>
  <si>
    <t>/content/drive/MyDrive/thesis_project/thesis/outputs/exp04/auc_cascaded_pipeline_20260601_214107.json</t>
  </si>
  <si>
    <t>/content/drive/MyDrive/thesis_project/thesis/outputs/exp04/cascaded_pipeline_results_20260601_214106.xlsx</t>
  </si>
  <si>
    <t>/content/drive/MyDrive/thesis_project/thesis/outputs/exp04/auc_cascaded_pipeline_20260601_214210.json</t>
  </si>
  <si>
    <t>/content/drive/MyDrive/thesis_project/thesis/outputs/exp04/cascaded_pipeline_results_20260601_214209.xlsx</t>
  </si>
  <si>
    <t>/content/drive/MyDrive/thesis_project/thesis/outputs/exp04/auc_cascaded_pipeline_20260601_214315.json</t>
  </si>
  <si>
    <t>/content/drive/MyDrive/thesis_project/thesis/outputs/exp04/cascaded_pipeline_results_20260601_214314.xlsx</t>
  </si>
  <si>
    <t>/content/drive/MyDrive/thesis_project/thesis/outputs/exp04/auc_cascaded_pipeline_20260601_214419.json</t>
  </si>
  <si>
    <t>/content/drive/MyDrive/thesis_project/thesis/outputs/exp04/cascaded_pipeline_results_20260601_214418.xlsx</t>
  </si>
  <si>
    <t>/content/drive/MyDrive/thesis_project/thesis/outputs/exp04/auc_cascaded_pipeline_20260601_214522.json</t>
  </si>
  <si>
    <t>/content/drive/MyDrive/thesis_project/thesis/outputs/exp04/cascaded_pipeline_results_20260601_214521.xlsx</t>
  </si>
  <si>
    <t>/content/drive/MyDrive/thesis_project/thesis/outputs/exp04/auc_cascaded_pipeline_20260601_214624.json</t>
  </si>
  <si>
    <t>/content/drive/MyDrive/thesis_project/thesis/outputs/exp04/cascaded_pipeline_results_20260601_214624.xlsx</t>
  </si>
  <si>
    <t>/content/drive/MyDrive/thesis_project/thesis/outputs/exp04/auc_cascaded_pipeline_20260601_214729.json</t>
  </si>
  <si>
    <t>/content/drive/MyDrive/thesis_project/thesis/outputs/exp04/cascaded_pipeline_results_20260601_214729.xlsx</t>
  </si>
  <si>
    <t>/content/drive/MyDrive/thesis_project/thesis/outputs/exp04/auc_cascaded_pipeline_20260601_214834.json</t>
  </si>
  <si>
    <t>/content/drive/MyDrive/thesis_project/thesis/outputs/exp04/cascaded_pipeline_results_20260601_214833.xlsx</t>
  </si>
  <si>
    <t>/content/drive/MyDrive/thesis_project/thesis/outputs/exp04/auc_cascaded_pipeline_20260601_214937.json</t>
  </si>
  <si>
    <t>/content/drive/MyDrive/thesis_project/thesis/outputs/exp04/cascaded_pipeline_results_20260601_214936.xlsx</t>
  </si>
  <si>
    <t>/content/drive/MyDrive/thesis_project/thesis/outputs/exp04/auc_cascaded_pipeline_20260601_215041.json</t>
  </si>
  <si>
    <t>/content/drive/MyDrive/thesis_project/thesis/outputs/exp04/cascaded_pipeline_results_20260601_215040.xlsx</t>
  </si>
  <si>
    <t>/content/drive/MyDrive/thesis_project/thesis/outputs/exp04/auc_cascaded_pipeline_20260601_215134.json</t>
  </si>
  <si>
    <t>/content/drive/MyDrive/thesis_project/thesis/outputs/exp04/cascaded_pipeline_results_20260601_215133.xlsx</t>
  </si>
  <si>
    <t>/content/drive/MyDrive/thesis_project/thesis/outputs/exp04/auc_cascaded_pipeline_20260601_215237.json</t>
  </si>
  <si>
    <t>/content/drive/MyDrive/thesis_project/thesis/outputs/exp04/cascaded_pipeline_results_20260601_215237.xlsx</t>
  </si>
  <si>
    <t>/content/drive/MyDrive/thesis_project/thesis/outputs/exp04/auc_cascaded_pipeline_20260601_215341.json</t>
  </si>
  <si>
    <t>/content/drive/MyDrive/thesis_project/thesis/outputs/exp04/cascaded_pipeline_results_20260601_215340.xlsx</t>
  </si>
  <si>
    <t>/content/drive/MyDrive/thesis_project/thesis/outputs/exp04/auc_cascaded_pipeline_20260601_215445.json</t>
  </si>
  <si>
    <t>/content/drive/MyDrive/thesis_project/thesis/outputs/exp04/cascaded_pipeline_results_20260601_215444.xlsx</t>
  </si>
  <si>
    <t>/content/drive/MyDrive/thesis_project/thesis/outputs/exp04/auc_cascaded_pipeline_20260601_215549.json</t>
  </si>
  <si>
    <t>/content/drive/MyDrive/thesis_project/thesis/outputs/exp04/cascaded_pipeline_results_20260601_215548.xlsx</t>
  </si>
  <si>
    <t>/content/drive/MyDrive/thesis_project/thesis/outputs/exp04/auc_cascaded_pipeline_20260601_215653.json</t>
  </si>
  <si>
    <t>/content/drive/MyDrive/thesis_project/thesis/outputs/exp04/cascaded_pipeline_results_20260601_215652.xlsx</t>
  </si>
  <si>
    <t>/content/drive/MyDrive/thesis_project/thesis/outputs/exp04/auc_cascaded_pipeline_20260601_215757.json</t>
  </si>
  <si>
    <t>/content/drive/MyDrive/thesis_project/thesis/outputs/exp04/cascaded_pipeline_results_20260601_215756.xlsx</t>
  </si>
  <si>
    <t>/content/drive/MyDrive/thesis_project/thesis/outputs/exp04/auc_cascaded_pipeline_20260601_215901.json</t>
  </si>
  <si>
    <t>/content/drive/MyDrive/thesis_project/thesis/outputs/exp04/cascaded_pipeline_results_20260601_215900.xlsx</t>
  </si>
  <si>
    <t>/content/drive/MyDrive/thesis_project/thesis/outputs/exp04/auc_cascaded_pipeline_20260601_220004.json</t>
  </si>
  <si>
    <t>/content/drive/MyDrive/thesis_project/thesis/outputs/exp04/cascaded_pipeline_results_20260601_220003.xlsx</t>
  </si>
  <si>
    <t>/content/drive/MyDrive/thesis_project/thesis/outputs/exp04/auc_cascaded_pipeline_20260601_220112.json</t>
  </si>
  <si>
    <t>/content/drive/MyDrive/thesis_project/thesis/outputs/exp04/cascaded_pipeline_results_20260601_220111.xlsx</t>
  </si>
  <si>
    <t>/content/drive/MyDrive/thesis_project/thesis/outputs/exp04/auc_cascaded_pipeline_20260601_220216.json</t>
  </si>
  <si>
    <t>/content/drive/MyDrive/thesis_project/thesis/outputs/exp04/cascaded_pipeline_results_20260601_220215.xlsx</t>
  </si>
  <si>
    <t>/content/drive/MyDrive/thesis_project/thesis/outputs/exp04/auc_cascaded_pipeline_20260601_220321.json</t>
  </si>
  <si>
    <t>/content/drive/MyDrive/thesis_project/thesis/outputs/exp04/cascaded_pipeline_results_20260601_220320.xlsx</t>
  </si>
  <si>
    <t>/content/drive/MyDrive/thesis_project/thesis/outputs/exp04/auc_cascaded_pipeline_20260601_220427.json</t>
  </si>
  <si>
    <t>/content/drive/MyDrive/thesis_project/thesis/outputs/exp04/cascaded_pipeline_results_20260601_220426.xlsx</t>
  </si>
  <si>
    <t>/content/drive/MyDrive/thesis_project/thesis/outputs/exp04/auc_cascaded_pipeline_20260601_220532.json</t>
  </si>
  <si>
    <t>/content/drive/MyDrive/thesis_project/thesis/outputs/exp04/cascaded_pipeline_results_20260601_220531.xlsx</t>
  </si>
  <si>
    <t>/content/drive/MyDrive/thesis_project/thesis/outputs/exp04/auc_cascaded_pipeline_20260601_220638.json</t>
  </si>
  <si>
    <t>/content/drive/MyDrive/thesis_project/thesis/outputs/exp04/cascaded_pipeline_results_20260601_220637.xlsx</t>
  </si>
  <si>
    <t>/content/drive/MyDrive/thesis_project/thesis/outputs/exp04/auc_cascaded_pipeline_20260601_220744.json</t>
  </si>
  <si>
    <t>/content/drive/MyDrive/thesis_project/thesis/outputs/exp04/cascaded_pipeline_results_20260601_220742.xlsx</t>
  </si>
  <si>
    <t>/content/drive/MyDrive/thesis_project/thesis/outputs/exp04/auc_cascaded_pipeline_20260601_220848.json</t>
  </si>
  <si>
    <t>/content/drive/MyDrive/thesis_project/thesis/outputs/exp04/cascaded_pipeline_results_20260601_220847.xlsx</t>
  </si>
  <si>
    <t>/content/drive/MyDrive/thesis_project/thesis/outputs/exp04/auc_cascaded_pipeline_20260601_220954.json</t>
  </si>
  <si>
    <t>/content/drive/MyDrive/thesis_project/thesis/outputs/exp04/cascaded_pipeline_results_20260601_220952.xlsx</t>
  </si>
  <si>
    <t>/content/drive/MyDrive/thesis_project/thesis/outputs/exp04/auc_cascaded_pipeline_20260601_221059.json</t>
  </si>
  <si>
    <t>/content/drive/MyDrive/thesis_project/thesis/outputs/exp04/cascaded_pipeline_results_20260601_221058.xlsx</t>
  </si>
  <si>
    <t>/content/drive/MyDrive/thesis_project/thesis/outputs/exp04/auc_cascaded_pipeline_20260601_221204.json</t>
  </si>
  <si>
    <t>/content/drive/MyDrive/thesis_project/thesis/outputs/exp04/cascaded_pipeline_results_20260601_221203.xlsx</t>
  </si>
  <si>
    <t>/content/drive/MyDrive/thesis_project/thesis/outputs/exp04/auc_cascaded_pipeline_20260601_221310.json</t>
  </si>
  <si>
    <t>/content/drive/MyDrive/thesis_project/thesis/outputs/exp04/cascaded_pipeline_results_20260601_221309.xlsx</t>
  </si>
  <si>
    <t>/content/drive/MyDrive/thesis_project/thesis/outputs/exp04/auc_cascaded_pipeline_20260601_221416.json</t>
  </si>
  <si>
    <t>/content/drive/MyDrive/thesis_project/thesis/outputs/exp04/cascaded_pipeline_results_20260601_221415.xlsx</t>
  </si>
  <si>
    <t>/content/drive/MyDrive/thesis_project/thesis/outputs/exp04/auc_cascaded_pipeline_20260601_221522.json</t>
  </si>
  <si>
    <t>/content/drive/MyDrive/thesis_project/thesis/outputs/exp04/cascaded_pipeline_results_20260601_221520.xlsx</t>
  </si>
  <si>
    <t>/content/drive/MyDrive/thesis_project/thesis/outputs/exp04/auc_cascaded_pipeline_20260601_221627.json</t>
  </si>
  <si>
    <t>/content/drive/MyDrive/thesis_project/thesis/outputs/exp04/cascaded_pipeline_results_20260601_221625.xlsx</t>
  </si>
  <si>
    <t>/content/drive/MyDrive/thesis_project/thesis/outputs/exp04/auc_cascaded_pipeline_20260601_221732.json</t>
  </si>
  <si>
    <t>/content/drive/MyDrive/thesis_project/thesis/outputs/exp04/cascaded_pipeline_results_20260601_221730.xlsx</t>
  </si>
  <si>
    <t>/content/drive/MyDrive/thesis_project/thesis/outputs/exp04/auc_cascaded_pipeline_20260601_221837.json</t>
  </si>
  <si>
    <t>/content/drive/MyDrive/thesis_project/thesis/outputs/exp04/cascaded_pipeline_results_20260601_221836.xlsx</t>
  </si>
  <si>
    <t>/content/drive/MyDrive/thesis_project/thesis/outputs/exp04/auc_cascaded_pipeline_20260601_221942.json</t>
  </si>
  <si>
    <t>/content/drive/MyDrive/thesis_project/thesis/outputs/exp04/cascaded_pipeline_results_20260601_221941.xlsx</t>
  </si>
  <si>
    <t>/content/drive/MyDrive/thesis_project/thesis/outputs/exp04/auc_cascaded_pipeline_20260601_222047.json</t>
  </si>
  <si>
    <t>/content/drive/MyDrive/thesis_project/thesis/outputs/exp04/cascaded_pipeline_results_20260601_222046.xlsx</t>
  </si>
  <si>
    <t>/content/drive/MyDrive/thesis_project/thesis/outputs/exp04/auc_cascaded_pipeline_20260601_222153.json</t>
  </si>
  <si>
    <t>/content/drive/MyDrive/thesis_project/thesis/outputs/exp04/cascaded_pipeline_results_20260601_222151.xlsx</t>
  </si>
  <si>
    <t>/content/drive/MyDrive/thesis_project/thesis/outputs/exp04/auc_cascaded_pipeline_20260601_222720.json</t>
  </si>
  <si>
    <t>/content/drive/MyDrive/thesis_project/thesis/outputs/exp04/cascaded_pipeline_results_20260601_222719.xlsx</t>
  </si>
  <si>
    <t>/content/drive/MyDrive/thesis_project/thesis/outputs/exp04/auc_cascaded_pipeline_20260601_223155.json</t>
  </si>
  <si>
    <t>/content/drive/MyDrive/thesis_project/thesis/outputs/exp04/cascaded_pipeline_results_20260601_223154.xlsx</t>
  </si>
  <si>
    <t>/content/drive/MyDrive/thesis_project/thesis/outputs/exp04/auc_cascaded_pipeline_20260601_223609.json</t>
  </si>
  <si>
    <t>/content/drive/MyDrive/thesis_project/thesis/outputs/exp04/cascaded_pipeline_results_20260601_223608.xlsx</t>
  </si>
  <si>
    <t>/content/drive/MyDrive/thesis_project/thesis/outputs/exp04/auc_cascaded_pipeline_20260601_224138.json</t>
  </si>
  <si>
    <t>/content/drive/MyDrive/thesis_project/thesis/outputs/exp04/cascaded_pipeline_results_20260601_224137.xlsx</t>
  </si>
  <si>
    <t>/content/drive/MyDrive/thesis_project/thesis/outputs/exp04/auc_cascaded_pipeline_20260601_224552.json</t>
  </si>
  <si>
    <t>/content/drive/MyDrive/thesis_project/thesis/outputs/exp04/cascaded_pipeline_results_20260601_224551.xlsx</t>
  </si>
  <si>
    <t>/content/drive/MyDrive/thesis_project/thesis/outputs/exp04/auc_cascaded_pipeline_20260601_225122.json</t>
  </si>
  <si>
    <t>/content/drive/MyDrive/thesis_project/thesis/outputs/exp04/cascaded_pipeline_results_20260601_225121.xlsx</t>
  </si>
  <si>
    <t>/content/drive/MyDrive/thesis_project/thesis/outputs/exp04/auc_cascaded_pipeline_20260601_225555.json</t>
  </si>
  <si>
    <t>/content/drive/MyDrive/thesis_project/thesis/outputs/exp04/cascaded_pipeline_results_20260601_225554.xlsx</t>
  </si>
  <si>
    <t>/content/drive/MyDrive/thesis_project/thesis/outputs/exp04/auc_cascaded_pipeline_20260601_230038.json</t>
  </si>
  <si>
    <t>/content/drive/MyDrive/thesis_project/thesis/outputs/exp04/cascaded_pipeline_results_20260601_230037.xlsx</t>
  </si>
  <si>
    <t>/content/drive/MyDrive/thesis_project/thesis/outputs/exp04/auc_cascaded_pipeline_20260601_230452.json</t>
  </si>
  <si>
    <t>/content/drive/MyDrive/thesis_project/thesis/outputs/exp04/cascaded_pipeline_results_20260601_230451.xlsx</t>
  </si>
  <si>
    <t>/content/drive/MyDrive/thesis_project/thesis/outputs/exp04/auc_cascaded_pipeline_20260601_230951.json</t>
  </si>
  <si>
    <t>/content/drive/MyDrive/thesis_project/thesis/outputs/exp04/cascaded_pipeline_results_20260601_230950.xlsx</t>
  </si>
  <si>
    <t>/content/drive/MyDrive/thesis_project/thesis/outputs/exp04/auc_cascaded_pipeline_20260601_231418.json</t>
  </si>
  <si>
    <t>/content/drive/MyDrive/thesis_project/thesis/outputs/exp04/cascaded_pipeline_results_20260601_231417.xlsx</t>
  </si>
  <si>
    <t>/content/drive/MyDrive/thesis_project/thesis/outputs/exp04/auc_cascaded_pipeline_20260601_231917.json</t>
  </si>
  <si>
    <t>/content/drive/MyDrive/thesis_project/thesis/outputs/exp04/cascaded_pipeline_results_20260601_231915.xlsx</t>
  </si>
  <si>
    <t>/content/drive/MyDrive/thesis_project/thesis/outputs/exp04/auc_cascaded_pipeline_20260601_232433.json</t>
  </si>
  <si>
    <t>/content/drive/MyDrive/thesis_project/thesis/outputs/exp04/cascaded_pipeline_results_20260601_232431.xlsx</t>
  </si>
  <si>
    <t>/content/drive/MyDrive/thesis_project/thesis/outputs/exp04/auc_cascaded_pipeline_20260601_232958.json</t>
  </si>
  <si>
    <t>/content/drive/MyDrive/thesis_project/thesis/outputs/exp04/cascaded_pipeline_results_20260601_232957.xlsx</t>
  </si>
  <si>
    <t>/content/drive/MyDrive/thesis_project/thesis/outputs/exp04/auc_cascaded_pipeline_20260601_233430.json</t>
  </si>
  <si>
    <t>/content/drive/MyDrive/thesis_project/thesis/outputs/exp04/cascaded_pipeline_results_20260601_233429.xlsx</t>
  </si>
  <si>
    <t>/content/drive/MyDrive/thesis_project/thesis/outputs/exp04/auc_cascaded_pipeline_20260601_234000.json</t>
  </si>
  <si>
    <t>/content/drive/MyDrive/thesis_project/thesis/outputs/exp04/cascaded_pipeline_results_20260601_233959.xlsx</t>
  </si>
  <si>
    <t>/content/drive/MyDrive/thesis_project/thesis/outputs/exp04/auc_cascaded_pipeline_20260601_234443.json</t>
  </si>
  <si>
    <t>/content/drive/MyDrive/thesis_project/thesis/outputs/exp04/cascaded_pipeline_results_20260601_234441.xlsx</t>
  </si>
  <si>
    <t>/content/drive/MyDrive/thesis_project/thesis/outputs/exp04/auc_cascaded_pipeline_20260601_235001.json</t>
  </si>
  <si>
    <t>/content/drive/MyDrive/thesis_project/thesis/outputs/exp04/cascaded_pipeline_results_20260601_235000.xlsx</t>
  </si>
  <si>
    <t>/content/drive/MyDrive/thesis_project/thesis/outputs/exp04/auc_cascaded_pipeline_20260601_235529.json</t>
  </si>
  <si>
    <t>/content/drive/MyDrive/thesis_project/thesis/outputs/exp04/cascaded_pipeline_results_20260601_235528.xlsx</t>
  </si>
  <si>
    <t>/content/drive/MyDrive/thesis_project/thesis/outputs/exp04/auc_cascaded_pipeline_20260602_000012.json</t>
  </si>
  <si>
    <t>/content/drive/MyDrive/thesis_project/thesis/outputs/exp04/cascaded_pipeline_results_20260602_000011.xlsx</t>
  </si>
  <si>
    <t>/content/drive/MyDrive/thesis_project/thesis/outputs/exp04/auc_cascaded_pipeline_20260602_000542.json</t>
  </si>
  <si>
    <t>/content/drive/MyDrive/thesis_project/thesis/outputs/exp04/cascaded_pipeline_results_20260602_000541.xlsx</t>
  </si>
  <si>
    <t>/content/drive/MyDrive/thesis_project/thesis/outputs/exp04/auc_cascaded_pipeline_20260602_001009.json</t>
  </si>
  <si>
    <t>/content/drive/MyDrive/thesis_project/thesis/outputs/exp04/cascaded_pipeline_results_20260602_001009.xlsx</t>
  </si>
  <si>
    <t>/content/drive/MyDrive/thesis_project/thesis/outputs/exp04/auc_cascaded_pipeline_20260602_001506.json</t>
  </si>
  <si>
    <t>/content/drive/MyDrive/thesis_project/thesis/outputs/exp04/cascaded_pipeline_results_20260602_001505.xlsx</t>
  </si>
  <si>
    <t>/content/drive/MyDrive/thesis_project/thesis/outputs/exp04/auc_cascaded_pipeline_20260602_001920.json</t>
  </si>
  <si>
    <t>/content/drive/MyDrive/thesis_project/thesis/outputs/exp04/cascaded_pipeline_results_20260602_001919.xlsx</t>
  </si>
  <si>
    <t>/content/drive/MyDrive/thesis_project/thesis/outputs/exp04/auc_cascaded_pipeline_20260602_002451.json</t>
  </si>
  <si>
    <t>/content/drive/MyDrive/thesis_project/thesis/outputs/exp04/cascaded_pipeline_results_20260602_002450.xlsx</t>
  </si>
  <si>
    <t>/content/drive/MyDrive/thesis_project/thesis/outputs/exp04/auc_cascaded_pipeline_20260602_002907.json</t>
  </si>
  <si>
    <t>/content/drive/MyDrive/thesis_project/thesis/outputs/exp04/cascaded_pipeline_results_20260602_002906.xlsx</t>
  </si>
  <si>
    <t>/content/drive/MyDrive/thesis_project/thesis/outputs/exp04/auc_cascaded_pipeline_20260602_003407.json</t>
  </si>
  <si>
    <t>/content/drive/MyDrive/thesis_project/thesis/outputs/exp04/cascaded_pipeline_results_20260602_003406.xlsx</t>
  </si>
  <si>
    <t>/content/drive/MyDrive/thesis_project/thesis/outputs/exp04/auc_cascaded_pipeline_20260602_003826.json</t>
  </si>
  <si>
    <t>/content/drive/MyDrive/thesis_project/thesis/outputs/exp04/cascaded_pipeline_results_20260602_003825.xlsx</t>
  </si>
  <si>
    <t>/content/drive/MyDrive/thesis_project/thesis/outputs/exp04/auc_cascaded_pipeline_20260602_004342.json</t>
  </si>
  <si>
    <t>/content/drive/MyDrive/thesis_project/thesis/outputs/exp04/cascaded_pipeline_results_20260602_004341.xlsx</t>
  </si>
  <si>
    <t>/content/drive/MyDrive/thesis_project/thesis/outputs/exp04/auc_cascaded_pipeline_20260602_004757.json</t>
  </si>
  <si>
    <t>/content/drive/MyDrive/thesis_project/thesis/outputs/exp04/cascaded_pipeline_results_20260602_004756.xlsx</t>
  </si>
  <si>
    <t>/content/drive/MyDrive/thesis_project/thesis/outputs/exp04/auc_cascaded_pipeline_20260602_005212.json</t>
  </si>
  <si>
    <t>/content/drive/MyDrive/thesis_project/thesis/outputs/exp04/cascaded_pipeline_results_20260602_005211.xlsx</t>
  </si>
  <si>
    <t>/content/drive/MyDrive/thesis_project/thesis/outputs/exp04/auc_cascaded_pipeline_20260602_005657.json</t>
  </si>
  <si>
    <t>/content/drive/MyDrive/thesis_project/thesis/outputs/exp04/cascaded_pipeline_results_20260602_005656.xlsx</t>
  </si>
  <si>
    <t>/content/drive/MyDrive/thesis_project/thesis/outputs/exp04/auc_cascaded_pipeline_20260602_010133.json</t>
  </si>
  <si>
    <t>/content/drive/MyDrive/thesis_project/thesis/outputs/exp04/cascaded_pipeline_results_20260602_010132.xlsx</t>
  </si>
  <si>
    <t>/content/drive/MyDrive/thesis_project/thesis/outputs/exp04/auc_cascaded_pipeline_20260602_105925.json</t>
  </si>
  <si>
    <t>/content/drive/MyDrive/thesis_project/thesis/outputs/exp04/cascaded_pipeline_results_20260602_105923.xlsx</t>
  </si>
  <si>
    <t>/content/drive/MyDrive/thesis_project/thesis/outputs/exp04/auc_cascaded_pipeline_20260602_132303.json</t>
  </si>
  <si>
    <t>/content/drive/MyDrive/thesis_project/thesis/outputs/exp04/cascaded_pipeline_results_20260602_132301.xlsx</t>
  </si>
  <si>
    <t>/content/drive/MyDrive/thesis_project/thesis/outputs/exp04/auc_cascaded_pipeline_20260602_132620.json</t>
  </si>
  <si>
    <t>/content/drive/MyDrive/thesis_project/thesis/outputs/exp04/cascaded_pipeline_results_20260602_132620.xlsx</t>
  </si>
  <si>
    <t>/content/drive/MyDrive/thesis_project/thesis/outputs/exp04/auc_cascaded_pipeline_20260602_132937.json</t>
  </si>
  <si>
    <t>/content/drive/MyDrive/thesis_project/thesis/outputs/exp04/cascaded_pipeline_results_20260602_132936.xlsx</t>
  </si>
  <si>
    <t>/content/drive/MyDrive/thesis_project/thesis/outputs/exp04/auc_cascaded_pipeline_20260602_133337.json</t>
  </si>
  <si>
    <t>/content/drive/MyDrive/thesis_project/thesis/outputs/exp04/cascaded_pipeline_results_20260602_133336.xlsx</t>
  </si>
  <si>
    <t>/content/drive/MyDrive/thesis_project/thesis/outputs/exp04/auc_cascaded_pipeline_20260602_133709.json</t>
  </si>
  <si>
    <t>/content/drive/MyDrive/thesis_project/thesis/outputs/exp04/cascaded_pipeline_results_20260602_133708.xlsx</t>
  </si>
  <si>
    <t>/content/drive/MyDrive/thesis_project/thesis/outputs/exp04/auc_cascaded_pipeline_20260602_134038.json</t>
  </si>
  <si>
    <t>/content/drive/MyDrive/thesis_project/thesis/outputs/exp04/cascaded_pipeline_results_20260602_134037.xlsx</t>
  </si>
  <si>
    <t>/content/drive/MyDrive/thesis_project/thesis/outputs/exp04/auc_cascaded_pipeline_20260602_134433.json</t>
  </si>
  <si>
    <t>/content/drive/MyDrive/thesis_project/thesis/outputs/exp04/cascaded_pipeline_results_20260602_134432.xlsx</t>
  </si>
  <si>
    <t>/content/drive/MyDrive/thesis_project/thesis/outputs/exp04/auc_cascaded_pipeline_20260602_134856.json</t>
  </si>
  <si>
    <t>/content/drive/MyDrive/thesis_project/thesis/outputs/exp04/cascaded_pipeline_results_20260602_134855.xlsx</t>
  </si>
  <si>
    <t>/content/drive/MyDrive/thesis_project/thesis/outputs/exp04/auc_cascaded_pipeline_20260602_140023.json</t>
  </si>
  <si>
    <t>/content/drive/MyDrive/thesis_project/thesis/outputs/exp04/cascaded_pipeline_results_20260602_140021.xlsx</t>
  </si>
  <si>
    <t>/content/drive/MyDrive/thesis_project/thesis/outputs/exp04/auc_cascaded_pipeline_20260602_140432.json</t>
  </si>
  <si>
    <t>/content/drive/MyDrive/thesis_project/thesis/outputs/exp04/cascaded_pipeline_results_20260602_140431.xlsx</t>
  </si>
  <si>
    <t>/content/drive/MyDrive/thesis_project/thesis/outputs/exp04/auc_cascaded_pipeline_20260602_140853.json</t>
  </si>
  <si>
    <t>/content/drive/MyDrive/thesis_project/thesis/outputs/exp04/cascaded_pipeline_results_20260602_140852.xlsx</t>
  </si>
  <si>
    <t>/content/drive/MyDrive/thesis_project/thesis/outputs/exp04/auc_cascaded_pipeline_20260602_141315.json</t>
  </si>
  <si>
    <t>/content/drive/MyDrive/thesis_project/thesis/outputs/exp04/cascaded_pipeline_results_20260602_141314.xlsx</t>
  </si>
  <si>
    <t>/content/drive/MyDrive/thesis_project/thesis/outputs/exp04/auc_cascaded_pipeline_20260602_141711.json</t>
  </si>
  <si>
    <t>/content/drive/MyDrive/thesis_project/thesis/outputs/exp04/cascaded_pipeline_results_20260602_141710.xlsx</t>
  </si>
  <si>
    <t>/content/drive/MyDrive/thesis_project/thesis/outputs/exp04/auc_cascaded_pipeline_20260602_142052.json</t>
  </si>
  <si>
    <t>/content/drive/MyDrive/thesis_project/thesis/outputs/exp04/cascaded_pipeline_results_20260602_142051.xlsx</t>
  </si>
  <si>
    <t>/content/drive/MyDrive/thesis_project/thesis/outputs/exp04/auc_cascaded_pipeline_20260602_142448.json</t>
  </si>
  <si>
    <t>/content/drive/MyDrive/thesis_project/thesis/outputs/exp04/cascaded_pipeline_results_20260602_142446.xlsx</t>
  </si>
  <si>
    <t>/content/drive/MyDrive/thesis_project/thesis/outputs/exp04/auc_cascaded_pipeline_20260602_142817.json</t>
  </si>
  <si>
    <t>/content/drive/MyDrive/thesis_project/thesis/outputs/exp04/cascaded_pipeline_results_20260602_142816.xlsx</t>
  </si>
  <si>
    <t>/content/drive/MyDrive/thesis_project/thesis/outputs/exp04/auc_cascaded_pipeline_20260602_143212.json</t>
  </si>
  <si>
    <t>/content/drive/MyDrive/thesis_project/thesis/outputs/exp04/cascaded_pipeline_results_20260602_143211.xlsx</t>
  </si>
  <si>
    <t>/content/drive/MyDrive/thesis_project/thesis/outputs/exp04/auc_cascaded_pipeline_20260602_143528.json</t>
  </si>
  <si>
    <t>/content/drive/MyDrive/thesis_project/thesis/outputs/exp04/cascaded_pipeline_results_20260602_143527.xlsx</t>
  </si>
  <si>
    <t>/content/drive/MyDrive/thesis_project/thesis/outputs/exp04/auc_cascaded_pipeline_20260602_143911.json</t>
  </si>
  <si>
    <t>/content/drive/MyDrive/thesis_project/thesis/outputs/exp04/cascaded_pipeline_results_20260602_143910.xlsx</t>
  </si>
  <si>
    <t>/content/drive/MyDrive/thesis_project/thesis/outputs/exp04/auc_cascaded_pipeline_20260602_144239.json</t>
  </si>
  <si>
    <t>/content/drive/MyDrive/thesis_project/thesis/outputs/exp04/cascaded_pipeline_results_20260602_144238.xlsx</t>
  </si>
  <si>
    <t>/content/drive/MyDrive/thesis_project/thesis/outputs/exp04/auc_cascaded_pipeline_20260602_144623.json</t>
  </si>
  <si>
    <t>/content/drive/MyDrive/thesis_project/thesis/outputs/exp04/cascaded_pipeline_results_20260602_144622.xlsx</t>
  </si>
  <si>
    <t>/content/drive/MyDrive/thesis_project/thesis/outputs/exp04/auc_cascaded_pipeline_20260602_144939.json</t>
  </si>
  <si>
    <t>/content/drive/MyDrive/thesis_project/thesis/outputs/exp04/cascaded_pipeline_results_20260602_144938.xlsx</t>
  </si>
  <si>
    <t>/content/drive/MyDrive/thesis_project/thesis/outputs/exp04/auc_cascaded_pipeline_20260602_145254.json</t>
  </si>
  <si>
    <t>/content/drive/MyDrive/thesis_project/thesis/outputs/exp04/cascaded_pipeline_results_20260602_145253.xlsx</t>
  </si>
  <si>
    <t>/content/drive/MyDrive/thesis_project/thesis/outputs/exp04/auc_cascaded_pipeline_20260602_201803.json</t>
  </si>
  <si>
    <t>/content/drive/MyDrive/thesis_project/thesis/outputs/exp04/cascaded_pipeline_results_20260602_201801.xlsx</t>
  </si>
  <si>
    <t>/content/drive/MyDrive/thesis_project/thesis/outputs/exp04/auc_cascaded_pipeline_20260602_202228.json</t>
  </si>
  <si>
    <t>/content/drive/MyDrive/thesis_project/thesis/outputs/exp04/cascaded_pipeline_results_20260602_202227.xlsx</t>
  </si>
  <si>
    <t>/content/drive/MyDrive/thesis_project/thesis/outputs/exp04/auc_cascaded_pipeline_20260602_202652.json</t>
  </si>
  <si>
    <t>/content/drive/MyDrive/thesis_project/thesis/outputs/exp04/cascaded_pipeline_results_20260602_202651.xlsx</t>
  </si>
  <si>
    <t>/content/drive/MyDrive/thesis_project/thesis/outputs/exp05_ready/cascaded_step3_consistent_ready_20260717_102530.json</t>
  </si>
  <si>
    <t>/content/drive/MyDrive/thesis_project/thesis/outputs/exp05_ready/cascaded_step3_consistent_ready_results_20260717_102527.xlsx</t>
  </si>
  <si>
    <t>/content/drive/MyDrive/thesis_project/thesis/outputs/exp05_ready/cascaded_step3_consistent_ready_20260602_202818.json</t>
  </si>
  <si>
    <t>/content/drive/MyDrive/thesis_project/thesis/outputs/exp05_ready/cascaded_step3_consistent_ready_results_20260602_202817.xlsx</t>
  </si>
  <si>
    <t>/content/drive/MyDrive/thesis_project/thesis/outputs/exp05_ready/cascaded_step3_consistent_ready_20260602_202820.json</t>
  </si>
  <si>
    <t>/content/drive/MyDrive/thesis_project/thesis/outputs/exp05_ready/cascaded_step3_consistent_ready_results_20260602_202819.xlsx</t>
  </si>
  <si>
    <t>/content/drive/MyDrive/thesis_project/thesis/outputs/exp05_ready/cascaded_step3_consistent_ready_20260602_202822.json</t>
  </si>
  <si>
    <t>/content/drive/MyDrive/thesis_project/thesis/outputs/exp05_ready/cascaded_step3_consistent_ready_results_20260602_202822.xlsx</t>
  </si>
  <si>
    <t>/content/drive/MyDrive/thesis_project/thesis/outputs/exp05_ready/cascaded_step3_consistent_ready_20260602_202824.json</t>
  </si>
  <si>
    <t>/content/drive/MyDrive/thesis_project/thesis/outputs/exp05_ready/cascaded_step3_consistent_ready_results_20260602_202824.xlsx</t>
  </si>
  <si>
    <t>/content/drive/MyDrive/thesis_project/thesis/outputs/exp05_ready/cascaded_step3_consistent_ready_20260602_202826.json</t>
  </si>
  <si>
    <t>/content/drive/MyDrive/thesis_project/thesis/outputs/exp05_ready/cascaded_step3_consistent_ready_results_20260602_202825.xlsx</t>
  </si>
  <si>
    <t>/content/drive/MyDrive/thesis_project/thesis/outputs/exp05_ready/cascaded_step3_consistent_ready_20260602_202827.json</t>
  </si>
  <si>
    <t>/content/drive/MyDrive/thesis_project/thesis/outputs/exp05_ready/cascaded_step3_consistent_ready_results_20260602_202827.xlsx</t>
  </si>
  <si>
    <t>/content/drive/MyDrive/thesis_project/thesis/outputs/exp05_ready/cascaded_step3_consistent_ready_20260602_202828.json</t>
  </si>
  <si>
    <t>/content/drive/MyDrive/thesis_project/thesis/outputs/exp05_ready/cascaded_step3_consistent_ready_results_20260602_202828.xlsx</t>
  </si>
  <si>
    <t>/content/drive/MyDrive/thesis_project/thesis/outputs/exp05_ready/cascaded_step3_consistent_ready_20260602_202830.json</t>
  </si>
  <si>
    <t>/content/drive/MyDrive/thesis_project/thesis/outputs/exp05_ready/cascaded_step3_consistent_ready_results_20260602_202830.xlsx</t>
  </si>
  <si>
    <t>/content/drive/MyDrive/thesis_project/thesis/outputs/exp05_ready/cascaded_step3_consistent_ready_20260602_202832.json</t>
  </si>
  <si>
    <t>/content/drive/MyDrive/thesis_project/thesis/outputs/exp05_ready/cascaded_step3_consistent_ready_results_20260602_202831.xlsx</t>
  </si>
  <si>
    <t>/content/drive/MyDrive/thesis_project/thesis/outputs/exp05_ready/cascaded_step3_consistent_ready_20260602_202833.json</t>
  </si>
  <si>
    <t>/content/drive/MyDrive/thesis_project/thesis/outputs/exp05_ready/cascaded_step3_consistent_ready_results_20260602_202833.xlsx</t>
  </si>
  <si>
    <t>/content/drive/MyDrive/thesis_project/thesis/outputs/exp05_ready/cascaded_step3_consistent_ready_20260602_202835.json</t>
  </si>
  <si>
    <t>/content/drive/MyDrive/thesis_project/thesis/outputs/exp05_ready/cascaded_step3_consistent_ready_results_20260602_202834.xlsx</t>
  </si>
  <si>
    <t>/content/drive/MyDrive/thesis_project/thesis/outputs/exp05_ready/cascaded_step3_consistent_ready_20260602_202836.json</t>
  </si>
  <si>
    <t>/content/drive/MyDrive/thesis_project/thesis/outputs/exp05_ready/cascaded_step3_consistent_ready_results_20260602_202836.xlsx</t>
  </si>
  <si>
    <t>/content/drive/MyDrive/thesis_project/thesis/outputs/exp05_ready/cascaded_step3_consistent_ready_20260602_202838.json</t>
  </si>
  <si>
    <t>/content/drive/MyDrive/thesis_project/thesis/outputs/exp05_ready/cascaded_step3_consistent_ready_results_20260602_202837.xlsx</t>
  </si>
  <si>
    <t>/content/drive/MyDrive/thesis_project/thesis/outputs/exp05_ready/cascaded_step3_consistent_ready_20260602_202839.json</t>
  </si>
  <si>
    <t>/content/drive/MyDrive/thesis_project/thesis/outputs/exp05_ready/cascaded_step3_consistent_ready_results_20260602_202839.xlsx</t>
  </si>
  <si>
    <t>/content/drive/MyDrive/thesis_project/thesis/outputs/exp05_ready/cascaded_step3_consistent_ready_20260602_202841.json</t>
  </si>
  <si>
    <t>/content/drive/MyDrive/thesis_project/thesis/outputs/exp05_ready/cascaded_step3_consistent_ready_results_20260602_202840.xlsx</t>
  </si>
  <si>
    <t>/content/drive/MyDrive/thesis_project/thesis/outputs/exp05_ready/cascaded_step3_consistent_ready_20260602_202842.json</t>
  </si>
  <si>
    <t>/content/drive/MyDrive/thesis_project/thesis/outputs/exp05_ready/cascaded_step3_consistent_ready_results_20260602_202842.xlsx</t>
  </si>
  <si>
    <t>/content/drive/MyDrive/thesis_project/thesis/outputs/exp05_ready/cascaded_step3_consistent_ready_20260602_202844.json</t>
  </si>
  <si>
    <t>/content/drive/MyDrive/thesis_project/thesis/outputs/exp05_ready/cascaded_step3_consistent_ready_results_20260602_202844.xlsx</t>
  </si>
  <si>
    <t>/content/drive/MyDrive/thesis_project/thesis/outputs/exp05_ready/cascaded_step3_consistent_ready_20260602_202845.json</t>
  </si>
  <si>
    <t>/content/drive/MyDrive/thesis_project/thesis/outputs/exp05_ready/cascaded_step3_consistent_ready_results_20260602_202845.xlsx</t>
  </si>
  <si>
    <t>/content/drive/MyDrive/thesis_project/thesis/outputs/exp05_ready/cascaded_step3_consistent_ready_20260602_202847.json</t>
  </si>
  <si>
    <t>/content/drive/MyDrive/thesis_project/thesis/outputs/exp05_ready/cascaded_step3_consistent_ready_results_20260602_202846.xlsx</t>
  </si>
  <si>
    <t>/content/drive/MyDrive/thesis_project/thesis/outputs/exp05_ready/cascaded_step3_consistent_ready_20260717_102533.json</t>
  </si>
  <si>
    <t>/content/drive/MyDrive/thesis_project/thesis/outputs/exp05_ready/cascaded_step3_consistent_ready_results_20260717_102532.xlsx</t>
  </si>
  <si>
    <t>/content/drive/MyDrive/thesis_project/thesis/outputs/exp05_ready/cascaded_step3_consistent_ready_20260602_202850.json</t>
  </si>
  <si>
    <t>/content/drive/MyDrive/thesis_project/thesis/outputs/exp05_ready/cascaded_step3_consistent_ready_results_20260602_202849.xlsx</t>
  </si>
  <si>
    <t>/content/drive/MyDrive/thesis_project/thesis/outputs/exp05_ready/cascaded_step3_consistent_ready_20260602_202851.json</t>
  </si>
  <si>
    <t>/content/drive/MyDrive/thesis_project/thesis/outputs/exp05_ready/cascaded_step3_consistent_ready_results_20260602_202851.xlsx</t>
  </si>
  <si>
    <t>/content/drive/MyDrive/thesis_project/thesis/outputs/exp05_ready/cascaded_step3_consistent_ready_20260602_202852.json</t>
  </si>
  <si>
    <t>/content/drive/MyDrive/thesis_project/thesis/outputs/exp05_ready/cascaded_step3_consistent_ready_results_20260602_202852.xlsx</t>
  </si>
  <si>
    <t>/content/drive/MyDrive/thesis_project/thesis/outputs/exp05_ready/cascaded_step3_consistent_ready_20260602_202854.json</t>
  </si>
  <si>
    <t>/content/drive/MyDrive/thesis_project/thesis/outputs/exp05_ready/cascaded_step3_consistent_ready_results_20260602_202853.xlsx</t>
  </si>
  <si>
    <t>/content/drive/MyDrive/thesis_project/thesis/outputs/exp05_ready/cascaded_step3_consistent_ready_20260602_202855.json</t>
  </si>
  <si>
    <t>/content/drive/MyDrive/thesis_project/thesis/outputs/exp05_ready/cascaded_step3_consistent_ready_results_20260602_202855.xlsx</t>
  </si>
  <si>
    <t>/content/drive/MyDrive/thesis_project/thesis/outputs/exp05_ready/cascaded_step3_consistent_ready_20260602_202856.json</t>
  </si>
  <si>
    <t>/content/drive/MyDrive/thesis_project/thesis/outputs/exp05_ready/cascaded_step3_consistent_ready_results_20260602_202856.xlsx</t>
  </si>
  <si>
    <t>/content/drive/MyDrive/thesis_project/thesis/outputs/exp05_ready/cascaded_step3_consistent_ready_20260602_202858.json</t>
  </si>
  <si>
    <t>/content/drive/MyDrive/thesis_project/thesis/outputs/exp05_ready/cascaded_step3_consistent_ready_results_20260602_202857.xlsx</t>
  </si>
  <si>
    <t>/content/drive/MyDrive/thesis_project/thesis/outputs/exp05_ready/cascaded_step3_consistent_ready_20260602_202859.json</t>
  </si>
  <si>
    <t>/content/drive/MyDrive/thesis_project/thesis/outputs/exp05_ready/cascaded_step3_consistent_ready_results_20260602_202859.xlsx</t>
  </si>
  <si>
    <t>/content/drive/MyDrive/thesis_project/thesis/outputs/exp05_ready/cascaded_step3_consistent_ready_20260602_202901.json</t>
  </si>
  <si>
    <t>/content/drive/MyDrive/thesis_project/thesis/outputs/exp05_ready/cascaded_step3_consistent_ready_results_20260602_202900.xlsx</t>
  </si>
  <si>
    <t>/content/drive/MyDrive/thesis_project/thesis/outputs/exp05_ready/cascaded_step3_consistent_ready_20260602_202902.json</t>
  </si>
  <si>
    <t>/content/drive/MyDrive/thesis_project/thesis/outputs/exp05_ready/cascaded_step3_consistent_ready_results_20260602_202902.xlsx</t>
  </si>
  <si>
    <t>/content/drive/MyDrive/thesis_project/thesis/outputs/exp05_ready/cascaded_step3_consistent_ready_20260602_202903.json</t>
  </si>
  <si>
    <t>/content/drive/MyDrive/thesis_project/thesis/outputs/exp05_ready/cascaded_step3_consistent_ready_results_20260602_202903.xlsx</t>
  </si>
  <si>
    <t>/content/drive/MyDrive/thesis_project/thesis/outputs/exp05_ready/cascaded_step3_consistent_ready_20260602_202905.json</t>
  </si>
  <si>
    <t>/content/drive/MyDrive/thesis_project/thesis/outputs/exp05_ready/cascaded_step3_consistent_ready_results_20260602_202904.xlsx</t>
  </si>
  <si>
    <t>/content/drive/MyDrive/thesis_project/thesis/outputs/exp05_ready/cascaded_step3_consistent_ready_20260602_202906.json</t>
  </si>
  <si>
    <t>/content/drive/MyDrive/thesis_project/thesis/outputs/exp05_ready/cascaded_step3_consistent_ready_results_20260602_202906.xlsx</t>
  </si>
  <si>
    <t>/content/drive/MyDrive/thesis_project/thesis/outputs/exp05_ready/cascaded_step3_consistent_ready_20260602_202907.json</t>
  </si>
  <si>
    <t>/content/drive/MyDrive/thesis_project/thesis/outputs/exp05_ready/cascaded_step3_consistent_ready_results_20260602_202907.xlsx</t>
  </si>
  <si>
    <t>/content/drive/MyDrive/thesis_project/thesis/outputs/exp05_ready/cascaded_step3_consistent_ready_20260602_202909.json</t>
  </si>
  <si>
    <t>/content/drive/MyDrive/thesis_project/thesis/outputs/exp05_ready/cascaded_step3_consistent_ready_results_20260602_202909.xlsx</t>
  </si>
  <si>
    <t>/content/drive/MyDrive/thesis_project/thesis/outputs/exp05_ready/cascaded_step3_consistent_ready_20260602_202910.json</t>
  </si>
  <si>
    <t>/content/drive/MyDrive/thesis_project/thesis/outputs/exp05_ready/cascaded_step3_consistent_ready_results_20260602_202910.xlsx</t>
  </si>
  <si>
    <t>/content/drive/MyDrive/thesis_project/thesis/outputs/exp05_ready/cascaded_step3_consistent_ready_20260602_202912.json</t>
  </si>
  <si>
    <t>/content/drive/MyDrive/thesis_project/thesis/outputs/exp05_ready/cascaded_step3_consistent_ready_results_20260602_202911.xlsx</t>
  </si>
  <si>
    <t>/content/drive/MyDrive/thesis_project/thesis/outputs/exp05_ready/cascaded_step3_consistent_ready_20260602_202913.json</t>
  </si>
  <si>
    <t>/content/drive/MyDrive/thesis_project/thesis/outputs/exp05_ready/cascaded_step3_consistent_ready_results_20260602_202913.xlsx</t>
  </si>
  <si>
    <t>/content/drive/MyDrive/thesis_project/thesis/outputs/exp05_ready/cascaded_step3_consistent_ready_20260602_202914.json</t>
  </si>
  <si>
    <t>/content/drive/MyDrive/thesis_project/thesis/outputs/exp05_ready/cascaded_step3_consistent_ready_results_20260602_202914.xlsx</t>
  </si>
  <si>
    <t>/content/drive/MyDrive/thesis_project/thesis/outputs/exp05_ready/cascaded_step3_consistent_ready_20260717_102536.json</t>
  </si>
  <si>
    <t>/content/drive/MyDrive/thesis_project/thesis/outputs/exp05_ready/cascaded_step3_consistent_ready_results_20260717_102535.xlsx</t>
  </si>
  <si>
    <t>/content/drive/MyDrive/thesis_project/thesis/outputs/exp05_ready/cascaded_step3_consistent_ready_20260602_202917.json</t>
  </si>
  <si>
    <t>/content/drive/MyDrive/thesis_project/thesis/outputs/exp05_ready/cascaded_step3_consistent_ready_results_20260602_202917.xlsx</t>
  </si>
  <si>
    <t>/content/drive/MyDrive/thesis_project/thesis/outputs/exp05_ready/cascaded_step3_consistent_ready_20260602_202919.json</t>
  </si>
  <si>
    <t>/content/drive/MyDrive/thesis_project/thesis/outputs/exp05_ready/cascaded_step3_consistent_ready_results_20260602_202919.xlsx</t>
  </si>
  <si>
    <t>/content/drive/MyDrive/thesis_project/thesis/outputs/exp05_ready/cascaded_step3_consistent_ready_20260602_202920.json</t>
  </si>
  <si>
    <t>/content/drive/MyDrive/thesis_project/thesis/outputs/exp05_ready/cascaded_step3_consistent_ready_results_20260602_202920.xlsx</t>
  </si>
  <si>
    <t>/content/drive/MyDrive/thesis_project/thesis/outputs/exp05_ready/cascaded_step3_consistent_ready_20260602_202922.json</t>
  </si>
  <si>
    <t>/content/drive/MyDrive/thesis_project/thesis/outputs/exp05_ready/cascaded_step3_consistent_ready_results_20260602_202921.xlsx</t>
  </si>
  <si>
    <t>/content/drive/MyDrive/thesis_project/thesis/outputs/exp05_ready/cascaded_step3_consistent_ready_20260602_202923.json</t>
  </si>
  <si>
    <t>/content/drive/MyDrive/thesis_project/thesis/outputs/exp05_ready/cascaded_step3_consistent_ready_results_20260602_202923.xlsx</t>
  </si>
  <si>
    <t>/content/drive/MyDrive/thesis_project/thesis/outputs/exp05_ready/cascaded_step3_consistent_ready_20260602_202924.json</t>
  </si>
  <si>
    <t>/content/drive/MyDrive/thesis_project/thesis/outputs/exp05_ready/cascaded_step3_consistent_ready_results_20260602_202924.xlsx</t>
  </si>
  <si>
    <t>/content/drive/MyDrive/thesis_project/thesis/outputs/exp05_ready/cascaded_step3_consistent_ready_20260602_202926.json</t>
  </si>
  <si>
    <t>/content/drive/MyDrive/thesis_project/thesis/outputs/exp05_ready/cascaded_step3_consistent_ready_results_20260602_202926.xlsx</t>
  </si>
  <si>
    <t>/content/drive/MyDrive/thesis_project/thesis/outputs/exp05_ready/cascaded_step3_consistent_ready_20260602_202928.json</t>
  </si>
  <si>
    <t>/content/drive/MyDrive/thesis_project/thesis/outputs/exp05_ready/cascaded_step3_consistent_ready_results_20260602_202927.xlsx</t>
  </si>
  <si>
    <t>/content/drive/MyDrive/thesis_project/thesis/outputs/exp05_ready/cascaded_step3_consistent_ready_20260602_202929.json</t>
  </si>
  <si>
    <t>/content/drive/MyDrive/thesis_project/thesis/outputs/exp05_ready/cascaded_step3_consistent_ready_results_20260602_202929.xlsx</t>
  </si>
  <si>
    <t>/content/drive/MyDrive/thesis_project/thesis/outputs/exp05_ready/cascaded_step3_consistent_ready_20260602_202930.json</t>
  </si>
  <si>
    <t>/content/drive/MyDrive/thesis_project/thesis/outputs/exp05_ready/cascaded_step3_consistent_ready_results_20260602_202930.xlsx</t>
  </si>
  <si>
    <t>/content/drive/MyDrive/thesis_project/thesis/outputs/exp05_ready/cascaded_step3_consistent_ready_20260602_202932.json</t>
  </si>
  <si>
    <t>/content/drive/MyDrive/thesis_project/thesis/outputs/exp05_ready/cascaded_step3_consistent_ready_results_20260602_202932.xlsx</t>
  </si>
  <si>
    <t>/content/drive/MyDrive/thesis_project/thesis/outputs/exp05_ready/cascaded_step3_consistent_ready_20260602_202933.json</t>
  </si>
  <si>
    <t>/content/drive/MyDrive/thesis_project/thesis/outputs/exp05_ready/cascaded_step3_consistent_ready_results_20260602_202933.xlsx</t>
  </si>
  <si>
    <t>/content/drive/MyDrive/thesis_project/thesis/outputs/exp05_ready/cascaded_step3_consistent_ready_20260602_202935.json</t>
  </si>
  <si>
    <t>/content/drive/MyDrive/thesis_project/thesis/outputs/exp05_ready/cascaded_step3_consistent_ready_results_20260602_202935.xlsx</t>
  </si>
  <si>
    <t>/content/drive/MyDrive/thesis_project/thesis/outputs/exp05_ready/cascaded_step3_consistent_ready_20260602_202937.json</t>
  </si>
  <si>
    <t>/content/drive/MyDrive/thesis_project/thesis/outputs/exp05_ready/cascaded_step3_consistent_ready_results_20260602_202936.xlsx</t>
  </si>
  <si>
    <t>/content/drive/MyDrive/thesis_project/thesis/outputs/exp05_ready/cascaded_step3_consistent_ready_20260602_202938.json</t>
  </si>
  <si>
    <t>/content/drive/MyDrive/thesis_project/thesis/outputs/exp05_ready/cascaded_step3_consistent_ready_results_20260602_202938.xlsx</t>
  </si>
  <si>
    <t>/content/drive/MyDrive/thesis_project/thesis/outputs/exp05_ready/cascaded_step3_consistent_ready_20260602_202939.json</t>
  </si>
  <si>
    <t>/content/drive/MyDrive/thesis_project/thesis/outputs/exp05_ready/cascaded_step3_consistent_ready_results_20260602_202939.xlsx</t>
  </si>
  <si>
    <t>/content/drive/MyDrive/thesis_project/thesis/outputs/exp05_ready/cascaded_step3_consistent_ready_20260602_202941.json</t>
  </si>
  <si>
    <t>/content/drive/MyDrive/thesis_project/thesis/outputs/exp05_ready/cascaded_step3_consistent_ready_results_20260602_202941.xlsx</t>
  </si>
  <si>
    <t>/content/drive/MyDrive/thesis_project/thesis/outputs/exp05_ready/cascaded_step3_consistent_ready_20260602_202942.json</t>
  </si>
  <si>
    <t>/content/drive/MyDrive/thesis_project/thesis/outputs/exp05_ready/cascaded_step3_consistent_ready_results_20260602_202942.xlsx</t>
  </si>
  <si>
    <t>/content/drive/MyDrive/thesis_project/thesis/outputs/exp05_ready/cascaded_step3_consistent_ready_20260602_202944.json</t>
  </si>
  <si>
    <t>/content/drive/MyDrive/thesis_project/thesis/outputs/exp05_ready/cascaded_step3_consistent_ready_results_20260602_202943.xlsx</t>
  </si>
  <si>
    <t>/content/drive/MyDrive/thesis_project/thesis/outputs/exp05_ready/cascaded_step3_consistent_ready_20260717_102538.json</t>
  </si>
  <si>
    <t>/content/drive/MyDrive/thesis_project/thesis/outputs/exp05_ready/cascaded_step3_consistent_ready_results_20260717_102537.xlsx</t>
  </si>
  <si>
    <t>/content/drive/MyDrive/thesis_project/thesis/outputs/exp05_ready/cascaded_step3_consistent_ready_20260602_202947.json</t>
  </si>
  <si>
    <t>/content/drive/MyDrive/thesis_project/thesis/outputs/exp05_ready/cascaded_step3_consistent_ready_results_20260602_202947.xlsx</t>
  </si>
  <si>
    <t>/content/drive/MyDrive/thesis_project/thesis/outputs/exp05_ready/cascaded_step3_consistent_ready_20260602_202948.json</t>
  </si>
  <si>
    <t>/content/drive/MyDrive/thesis_project/thesis/outputs/exp05_ready/cascaded_step3_consistent_ready_results_20260602_202948.xlsx</t>
  </si>
  <si>
    <t>/content/drive/MyDrive/thesis_project/thesis/outputs/exp05_ready/cascaded_step3_consistent_ready_20260602_202950.json</t>
  </si>
  <si>
    <t>/content/drive/MyDrive/thesis_project/thesis/outputs/exp05_ready/cascaded_step3_consistent_ready_results_20260602_202949.xlsx</t>
  </si>
  <si>
    <t>/content/drive/MyDrive/thesis_project/thesis/outputs/exp05_ready/cascaded_step3_consistent_ready_20260602_202951.json</t>
  </si>
  <si>
    <t>/content/drive/MyDrive/thesis_project/thesis/outputs/exp05_ready/cascaded_step3_consistent_ready_results_20260602_202951.xlsx</t>
  </si>
  <si>
    <t>/content/drive/MyDrive/thesis_project/thesis/outputs/exp05_ready/cascaded_step3_consistent_ready_20260602_202952.json</t>
  </si>
  <si>
    <t>/content/drive/MyDrive/thesis_project/thesis/outputs/exp05_ready/cascaded_step3_consistent_ready_results_20260602_202952.xlsx</t>
  </si>
  <si>
    <t>/content/drive/MyDrive/thesis_project/thesis/outputs/exp05_ready/cascaded_step3_consistent_ready_20260602_202954.json</t>
  </si>
  <si>
    <t>/content/drive/MyDrive/thesis_project/thesis/outputs/exp05_ready/cascaded_step3_consistent_ready_results_20260602_202954.xlsx</t>
  </si>
  <si>
    <t>/content/drive/MyDrive/thesis_project/thesis/outputs/exp05_ready/cascaded_step3_consistent_ready_20260602_202956.json</t>
  </si>
  <si>
    <t>/content/drive/MyDrive/thesis_project/thesis/outputs/exp05_ready/cascaded_step3_consistent_ready_results_20260602_202955.xlsx</t>
  </si>
  <si>
    <t>/content/drive/MyDrive/thesis_project/thesis/outputs/exp05_ready/cascaded_step3_consistent_ready_20260602_202957.json</t>
  </si>
  <si>
    <t>/content/drive/MyDrive/thesis_project/thesis/outputs/exp05_ready/cascaded_step3_consistent_ready_results_20260602_202957.xlsx</t>
  </si>
  <si>
    <t>/content/drive/MyDrive/thesis_project/thesis/outputs/exp05_ready/cascaded_step3_consistent_ready_20260602_202959.json</t>
  </si>
  <si>
    <t>/content/drive/MyDrive/thesis_project/thesis/outputs/exp05_ready/cascaded_step3_consistent_ready_results_20260602_202958.xlsx</t>
  </si>
  <si>
    <t>/content/drive/MyDrive/thesis_project/thesis/outputs/exp05_ready/cascaded_step3_consistent_ready_20260602_203000.json</t>
  </si>
  <si>
    <t>/content/drive/MyDrive/thesis_project/thesis/outputs/exp05_ready/cascaded_step3_consistent_ready_results_20260602_203000.xlsx</t>
  </si>
  <si>
    <t>/content/drive/MyDrive/thesis_project/thesis/outputs/exp05_ready/cascaded_step3_consistent_ready_20260602_203002.json</t>
  </si>
  <si>
    <t>/content/drive/MyDrive/thesis_project/thesis/outputs/exp05_ready/cascaded_step3_consistent_ready_results_20260602_203001.xlsx</t>
  </si>
  <si>
    <t>/content/drive/MyDrive/thesis_project/thesis/outputs/exp05_ready/cascaded_step3_consistent_ready_20260602_203003.json</t>
  </si>
  <si>
    <t>/content/drive/MyDrive/thesis_project/thesis/outputs/exp05_ready/cascaded_step3_consistent_ready_results_20260602_203003.xlsx</t>
  </si>
  <si>
    <t>/content/drive/MyDrive/thesis_project/thesis/outputs/exp05_ready/cascaded_step3_consistent_ready_20260602_203004.json</t>
  </si>
  <si>
    <t>/content/drive/MyDrive/thesis_project/thesis/outputs/exp05_ready/cascaded_step3_consistent_ready_results_20260602_203004.xlsx</t>
  </si>
  <si>
    <t>/content/drive/MyDrive/thesis_project/thesis/outputs/exp05_ready/cascaded_step3_consistent_ready_20260602_203006.json</t>
  </si>
  <si>
    <t>/content/drive/MyDrive/thesis_project/thesis/outputs/exp05_ready/cascaded_step3_consistent_ready_results_20260602_203006.xlsx</t>
  </si>
  <si>
    <t>/content/drive/MyDrive/thesis_project/thesis/outputs/exp05_ready/cascaded_step3_consistent_ready_20260602_203008.json</t>
  </si>
  <si>
    <t>/content/drive/MyDrive/thesis_project/thesis/outputs/exp05_ready/cascaded_step3_consistent_ready_results_20260602_203007.xlsx</t>
  </si>
  <si>
    <t>/content/drive/MyDrive/thesis_project/thesis/outputs/exp05_ready/cascaded_step3_consistent_ready_20260602_203009.json</t>
  </si>
  <si>
    <t>/content/drive/MyDrive/thesis_project/thesis/outputs/exp05_ready/cascaded_step3_consistent_ready_results_20260602_203009.xlsx</t>
  </si>
  <si>
    <t>/content/drive/MyDrive/thesis_project/thesis/outputs/exp05_ready/cascaded_step3_consistent_ready_20260602_203010.json</t>
  </si>
  <si>
    <t>/content/drive/MyDrive/thesis_project/thesis/outputs/exp05_ready/cascaded_step3_consistent_ready_results_20260602_203010.xlsx</t>
  </si>
  <si>
    <t>/content/drive/MyDrive/thesis_project/thesis/outputs/exp05_ready/cascaded_step3_consistent_ready_20260602_203012.json</t>
  </si>
  <si>
    <t>/content/drive/MyDrive/thesis_project/thesis/outputs/exp05_ready/cascaded_step3_consistent_ready_results_20260602_203012.xlsx</t>
  </si>
  <si>
    <t>/content/drive/MyDrive/thesis_project/thesis/outputs/exp05_ready/cascaded_step3_consistent_ready_20260602_203013.json</t>
  </si>
  <si>
    <t>/content/drive/MyDrive/thesis_project/thesis/outputs/exp05_ready/cascaded_step3_consistent_ready_results_20260602_203013.xlsx</t>
  </si>
  <si>
    <t>/content/drive/MyDrive/thesis_project/thesis/outputs/exp05_ready/cascaded_step3_consistent_ready_20260717_102539.json</t>
  </si>
  <si>
    <t>/content/drive/MyDrive/thesis_project/thesis/outputs/exp05_ready/cascaded_step3_consistent_ready_results_20260717_102539.xlsx</t>
  </si>
  <si>
    <t>/content/drive/MyDrive/thesis_project/thesis/outputs/exp05_ready/cascaded_step3_consistent_ready_20260602_203016.json</t>
  </si>
  <si>
    <t>/content/drive/MyDrive/thesis_project/thesis/outputs/exp05_ready/cascaded_step3_consistent_ready_results_20260602_203016.xlsx</t>
  </si>
  <si>
    <t>/content/drive/MyDrive/thesis_project/thesis/outputs/exp05_ready/cascaded_step3_consistent_ready_20260602_203017.json</t>
  </si>
  <si>
    <t>/content/drive/MyDrive/thesis_project/thesis/outputs/exp05_ready/cascaded_step3_consistent_ready_results_20260602_203017.xlsx</t>
  </si>
  <si>
    <t>/content/drive/MyDrive/thesis_project/thesis/outputs/exp05_ready/cascaded_step3_consistent_ready_20260602_203019.json</t>
  </si>
  <si>
    <t>/content/drive/MyDrive/thesis_project/thesis/outputs/exp05_ready/cascaded_step3_consistent_ready_results_20260602_203019.xlsx</t>
  </si>
  <si>
    <t>/content/drive/MyDrive/thesis_project/thesis/outputs/exp05_ready/cascaded_step3_consistent_ready_20260602_203020.json</t>
  </si>
  <si>
    <t>/content/drive/MyDrive/thesis_project/thesis/outputs/exp05_ready/cascaded_step3_consistent_ready_results_20260602_203020.xlsx</t>
  </si>
  <si>
    <t>/content/drive/MyDrive/thesis_project/thesis/outputs/exp05_ready/cascaded_step3_consistent_ready_20260602_203021.json</t>
  </si>
  <si>
    <t>/content/drive/MyDrive/thesis_project/thesis/outputs/exp05_ready/cascaded_step3_consistent_ready_results_20260602_203021.xlsx</t>
  </si>
  <si>
    <t>/content/drive/MyDrive/thesis_project/thesis/outputs/exp05_ready/cascaded_step3_consistent_ready_20260602_203023.json</t>
  </si>
  <si>
    <t>/content/drive/MyDrive/thesis_project/thesis/outputs/exp05_ready/cascaded_step3_consistent_ready_results_20260602_203023.xlsx</t>
  </si>
  <si>
    <t>/content/drive/MyDrive/thesis_project/thesis/outputs/exp05_ready/cascaded_step3_consistent_ready_20260602_203025.json</t>
  </si>
  <si>
    <t>/content/drive/MyDrive/thesis_project/thesis/outputs/exp05_ready/cascaded_step3_consistent_ready_results_20260602_203024.xlsx</t>
  </si>
  <si>
    <t>/content/drive/MyDrive/thesis_project/thesis/outputs/exp05_ready/cascaded_step3_consistent_ready_20260602_203026.json</t>
  </si>
  <si>
    <t>/content/drive/MyDrive/thesis_project/thesis/outputs/exp05_ready/cascaded_step3_consistent_ready_results_20260602_203026.xlsx</t>
  </si>
  <si>
    <t>/content/drive/MyDrive/thesis_project/thesis/outputs/exp05_ready/cascaded_step3_consistent_ready_20260602_203027.json</t>
  </si>
  <si>
    <t>/content/drive/MyDrive/thesis_project/thesis/outputs/exp05_ready/cascaded_step3_consistent_ready_results_20260602_203027.xlsx</t>
  </si>
  <si>
    <t>/content/drive/MyDrive/thesis_project/thesis/outputs/exp05_ready/cascaded_step3_consistent_ready_20260602_203029.json</t>
  </si>
  <si>
    <t>/content/drive/MyDrive/thesis_project/thesis/outputs/exp05_ready/cascaded_step3_consistent_ready_results_20260602_203028.xlsx</t>
  </si>
  <si>
    <t>/content/drive/MyDrive/thesis_project/thesis/outputs/exp05_ready/cascaded_step3_consistent_ready_20260602_203030.json</t>
  </si>
  <si>
    <t>/content/drive/MyDrive/thesis_project/thesis/outputs/exp05_ready/cascaded_step3_consistent_ready_results_20260602_203030.xlsx</t>
  </si>
  <si>
    <t>/content/drive/MyDrive/thesis_project/thesis/outputs/exp05_ready/cascaded_step3_consistent_ready_20260602_203031.json</t>
  </si>
  <si>
    <t>/content/drive/MyDrive/thesis_project/thesis/outputs/exp05_ready/cascaded_step3_consistent_ready_results_20260602_203031.xlsx</t>
  </si>
  <si>
    <t>/content/drive/MyDrive/thesis_project/thesis/outputs/exp05_ready/cascaded_step3_consistent_ready_20260602_203033.json</t>
  </si>
  <si>
    <t>/content/drive/MyDrive/thesis_project/thesis/outputs/exp05_ready/cascaded_step3_consistent_ready_results_20260602_203033.xlsx</t>
  </si>
  <si>
    <t>/content/drive/MyDrive/thesis_project/thesis/outputs/exp05_ready/cascaded_step3_consistent_ready_20260602_203035.json</t>
  </si>
  <si>
    <t>/content/drive/MyDrive/thesis_project/thesis/outputs/exp05_ready/cascaded_step3_consistent_ready_results_20260602_203034.xlsx</t>
  </si>
  <si>
    <t>/content/drive/MyDrive/thesis_project/thesis/outputs/exp05_ready/cascaded_step3_consistent_ready_20260602_203036.json</t>
  </si>
  <si>
    <t>/content/drive/MyDrive/thesis_project/thesis/outputs/exp05_ready/cascaded_step3_consistent_ready_results_20260602_203036.xlsx</t>
  </si>
  <si>
    <t>/content/drive/MyDrive/thesis_project/thesis/outputs/exp05_ready/cascaded_step3_consistent_ready_20260602_203037.json</t>
  </si>
  <si>
    <t>/content/drive/MyDrive/thesis_project/thesis/outputs/exp05_ready/cascaded_step3_consistent_ready_results_20260602_203037.xlsx</t>
  </si>
  <si>
    <t>/content/drive/MyDrive/thesis_project/thesis/outputs/exp05_ready/cascaded_step3_consistent_ready_20260602_203039.json</t>
  </si>
  <si>
    <t>/content/drive/MyDrive/thesis_project/thesis/outputs/exp05_ready/cascaded_step3_consistent_ready_results_20260602_203038.xlsx</t>
  </si>
  <si>
    <t>/content/drive/MyDrive/thesis_project/thesis/outputs/exp05_ready/cascaded_step3_consistent_ready_20260602_203040.json</t>
  </si>
  <si>
    <t>/content/drive/MyDrive/thesis_project/thesis/outputs/exp05_ready/cascaded_step3_consistent_ready_results_20260602_203040.xlsx</t>
  </si>
  <si>
    <t>/content/drive/MyDrive/thesis_project/thesis/outputs/exp05_ready/cascaded_step3_consistent_ready_20260602_203041.json</t>
  </si>
  <si>
    <t>/content/drive/MyDrive/thesis_project/thesis/outputs/exp05_ready/cascaded_step3_consistent_ready_results_20260602_203041.xlsx</t>
  </si>
  <si>
    <t>/content/drive/MyDrive/thesis_project/thesis/outputs/exp05_ready/cascaded_step3_consistent_ready_20260717_102541.json</t>
  </si>
  <si>
    <t>/content/drive/MyDrive/thesis_project/thesis/outputs/exp05_ready/cascaded_step3_consistent_ready_results_20260717_102541.xlsx</t>
  </si>
  <si>
    <t>/content/drive/MyDrive/thesis_project/thesis/outputs/exp05_ready/cascaded_step3_consistent_ready_20260602_203044.json</t>
  </si>
  <si>
    <t>/content/drive/MyDrive/thesis_project/thesis/outputs/exp05_ready/cascaded_step3_consistent_ready_results_20260602_203044.xlsx</t>
  </si>
  <si>
    <t>/content/drive/MyDrive/thesis_project/thesis/outputs/exp05_ready/cascaded_step3_consistent_ready_20260602_203046.json</t>
  </si>
  <si>
    <t>/content/drive/MyDrive/thesis_project/thesis/outputs/exp05_ready/cascaded_step3_consistent_ready_results_20260602_203046.xlsx</t>
  </si>
  <si>
    <t>/content/drive/MyDrive/thesis_project/thesis/outputs/exp05_ready/cascaded_step3_consistent_ready_20260602_203048.json</t>
  </si>
  <si>
    <t>/content/drive/MyDrive/thesis_project/thesis/outputs/exp05_ready/cascaded_step3_consistent_ready_results_20260602_203047.xlsx</t>
  </si>
  <si>
    <t>/content/drive/MyDrive/thesis_project/thesis/outputs/exp05_ready/cascaded_step3_consistent_ready_20260602_203049.json</t>
  </si>
  <si>
    <t>/content/drive/MyDrive/thesis_project/thesis/outputs/exp05_ready/cascaded_step3_consistent_ready_results_20260602_203049.xlsx</t>
  </si>
  <si>
    <t>/content/drive/MyDrive/thesis_project/thesis/outputs/exp05_ready/cascaded_step3_consistent_ready_20260602_203050.json</t>
  </si>
  <si>
    <t>/content/drive/MyDrive/thesis_project/thesis/outputs/exp05_ready/cascaded_step3_consistent_ready_results_20260602_203050.xlsx</t>
  </si>
  <si>
    <t>/content/drive/MyDrive/thesis_project/thesis/outputs/exp05_ready/cascaded_step3_consistent_ready_20260602_203052.json</t>
  </si>
  <si>
    <t>/content/drive/MyDrive/thesis_project/thesis/outputs/exp05_ready/cascaded_step3_consistent_ready_results_20260602_203052.xlsx</t>
  </si>
  <si>
    <t>/content/drive/MyDrive/thesis_project/thesis/outputs/exp05_ready/cascaded_step3_consistent_ready_20260602_203054.json</t>
  </si>
  <si>
    <t>/content/drive/MyDrive/thesis_project/thesis/outputs/exp05_ready/cascaded_step3_consistent_ready_results_20260602_203053.xlsx</t>
  </si>
  <si>
    <t>/content/drive/MyDrive/thesis_project/thesis/outputs/exp05_ready/cascaded_step3_consistent_ready_20260602_203055.json</t>
  </si>
  <si>
    <t>/content/drive/MyDrive/thesis_project/thesis/outputs/exp05_ready/cascaded_step3_consistent_ready_results_20260602_203055.xlsx</t>
  </si>
  <si>
    <t>/content/drive/MyDrive/thesis_project/thesis/outputs/exp05_ready/cascaded_step3_consistent_ready_20260602_203056.json</t>
  </si>
  <si>
    <t>/content/drive/MyDrive/thesis_project/thesis/outputs/exp05_ready/cascaded_step3_consistent_ready_results_20260602_203056.xlsx</t>
  </si>
  <si>
    <t>/content/drive/MyDrive/thesis_project/thesis/outputs/exp05_ready/cascaded_step3_consistent_ready_20260602_203058.json</t>
  </si>
  <si>
    <t>/content/drive/MyDrive/thesis_project/thesis/outputs/exp05_ready/cascaded_step3_consistent_ready_results_20260602_203058.xlsx</t>
  </si>
  <si>
    <t>/content/drive/MyDrive/thesis_project/thesis/outputs/exp05_ready/cascaded_step3_consistent_ready_20260602_203059.json</t>
  </si>
  <si>
    <t>/content/drive/MyDrive/thesis_project/thesis/outputs/exp05_ready/cascaded_step3_consistent_ready_results_20260602_203059.xlsx</t>
  </si>
  <si>
    <t>/content/drive/MyDrive/thesis_project/thesis/outputs/exp05_ready/cascaded_step3_consistent_ready_20260602_203101.json</t>
  </si>
  <si>
    <t>/content/drive/MyDrive/thesis_project/thesis/outputs/exp05_ready/cascaded_step3_consistent_ready_results_20260602_203100.xlsx</t>
  </si>
  <si>
    <t>/content/drive/MyDrive/thesis_project/thesis/outputs/exp05_ready/cascaded_step3_consistent_ready_20260602_203102.json</t>
  </si>
  <si>
    <t>/content/drive/MyDrive/thesis_project/thesis/outputs/exp05_ready/cascaded_step3_consistent_ready_results_20260602_203102.xlsx</t>
  </si>
  <si>
    <t>/content/drive/MyDrive/thesis_project/thesis/outputs/exp05_ready/cascaded_step3_consistent_ready_20260602_203104.json</t>
  </si>
  <si>
    <t>/content/drive/MyDrive/thesis_project/thesis/outputs/exp05_ready/cascaded_step3_consistent_ready_results_20260602_203104.xlsx</t>
  </si>
  <si>
    <t>/content/drive/MyDrive/thesis_project/thesis/outputs/exp05_ready/cascaded_step3_consistent_ready_20260602_203105.json</t>
  </si>
  <si>
    <t>/content/drive/MyDrive/thesis_project/thesis/outputs/exp05_ready/cascaded_step3_consistent_ready_results_20260602_203105.xlsx</t>
  </si>
  <si>
    <t>/content/drive/MyDrive/thesis_project/thesis/outputs/exp05_ready/cascaded_step3_consistent_ready_20260602_203107.json</t>
  </si>
  <si>
    <t>/content/drive/MyDrive/thesis_project/thesis/outputs/exp05_ready/cascaded_step3_consistent_ready_results_20260602_203106.xlsx</t>
  </si>
  <si>
    <t>/content/drive/MyDrive/thesis_project/thesis/outputs/exp05_ready/cascaded_step3_consistent_ready_results_20260602_203107.xlsx</t>
  </si>
  <si>
    <t>/content/drive/MyDrive/thesis_project/thesis/outputs/exp05_ready/cascaded_step3_consistent_ready_20260602_203109.json</t>
  </si>
  <si>
    <t>/content/drive/MyDrive/thesis_project/thesis/outputs/exp05_ready/cascaded_step3_consistent_ready_results_20260602_203108.xlsx</t>
  </si>
  <si>
    <t>/content/drive/MyDrive/thesis_project/thesis/outputs/exp05_ready/cascaded_step3_consistent_ready_results_20260602_203109.xlsx</t>
  </si>
  <si>
    <t>/content/drive/MyDrive/thesis_project/thesis/outputs/exp06_ready/fusion_ready_20260717_102549.json</t>
  </si>
  <si>
    <t>/content/drive/MyDrive/thesis_project/thesis/outputs/exp06_ready/fusion_ready_results_20260717_102545.xlsx</t>
  </si>
  <si>
    <t>/content/drive/MyDrive/thesis_project/thesis/outputs/exp06_ready/fusion_ready_20260602_203115.json</t>
  </si>
  <si>
    <t>/content/drive/MyDrive/thesis_project/thesis/outputs/exp06_ready/fusion_ready_results_20260602_203114.xlsx</t>
  </si>
  <si>
    <t>/content/drive/MyDrive/thesis_project/thesis/outputs/exp06_ready/fusion_ready_20260602_203117.json</t>
  </si>
  <si>
    <t>/content/drive/MyDrive/thesis_project/thesis/outputs/exp06_ready/fusion_ready_results_20260602_203116.xlsx</t>
  </si>
  <si>
    <t>/content/drive/MyDrive/thesis_project/thesis/outputs/exp06_ready/fusion_ready_20260602_203119.json</t>
  </si>
  <si>
    <t>/content/drive/MyDrive/thesis_project/thesis/outputs/exp06_ready/fusion_ready_results_20260602_203118.xlsx</t>
  </si>
  <si>
    <t>/content/drive/MyDrive/thesis_project/thesis/outputs/exp06_ready/fusion_ready_20260602_203121.json</t>
  </si>
  <si>
    <t>/content/drive/MyDrive/thesis_project/thesis/outputs/exp06_ready/fusion_ready_results_20260602_203120.xlsx</t>
  </si>
  <si>
    <t>/content/drive/MyDrive/thesis_project/thesis/outputs/exp06_ready/fusion_ready_20260602_203123.json</t>
  </si>
  <si>
    <t>/content/drive/MyDrive/thesis_project/thesis/outputs/exp06_ready/fusion_ready_results_20260602_203122.xlsx</t>
  </si>
  <si>
    <t>/content/drive/MyDrive/thesis_project/thesis/outputs/exp06_ready/fusion_ready_20260602_203125.json</t>
  </si>
  <si>
    <t>/content/drive/MyDrive/thesis_project/thesis/outputs/exp06_ready/fusion_ready_results_20260602_203125.xlsx</t>
  </si>
  <si>
    <t>/content/drive/MyDrive/thesis_project/thesis/outputs/exp06_ready/fusion_ready_20260602_203127.json</t>
  </si>
  <si>
    <t>/content/drive/MyDrive/thesis_project/thesis/outputs/exp06_ready/fusion_ready_results_20260602_203127.xlsx</t>
  </si>
  <si>
    <t>/content/drive/MyDrive/thesis_project/thesis/outputs/exp06_ready/fusion_ready_20260602_203129.json</t>
  </si>
  <si>
    <t>/content/drive/MyDrive/thesis_project/thesis/outputs/exp06_ready/fusion_ready_results_20260602_203128.xlsx</t>
  </si>
  <si>
    <t>/content/drive/MyDrive/thesis_project/thesis/outputs/exp06_ready/fusion_ready_20260602_203131.json</t>
  </si>
  <si>
    <t>/content/drive/MyDrive/thesis_project/thesis/outputs/exp06_ready/fusion_ready_results_20260602_203131.xlsx</t>
  </si>
  <si>
    <t>/content/drive/MyDrive/thesis_project/thesis/outputs/exp06_ready/fusion_ready_20260602_203133.json</t>
  </si>
  <si>
    <t>/content/drive/MyDrive/thesis_project/thesis/outputs/exp06_ready/fusion_ready_results_20260602_203133.xlsx</t>
  </si>
  <si>
    <t>/content/drive/MyDrive/thesis_project/thesis/outputs/exp06_ready/fusion_ready_20260602_203135.json</t>
  </si>
  <si>
    <t>/content/drive/MyDrive/thesis_project/thesis/outputs/exp06_ready/fusion_ready_results_20260602_203134.xlsx</t>
  </si>
  <si>
    <t>/content/drive/MyDrive/thesis_project/thesis/outputs/exp06_ready/fusion_ready_20260602_203137.json</t>
  </si>
  <si>
    <t>/content/drive/MyDrive/thesis_project/thesis/outputs/exp06_ready/fusion_ready_results_20260602_203137.xlsx</t>
  </si>
  <si>
    <t>/content/drive/MyDrive/thesis_project/thesis/outputs/exp06_ready/fusion_ready_20260602_203139.json</t>
  </si>
  <si>
    <t>/content/drive/MyDrive/thesis_project/thesis/outputs/exp06_ready/fusion_ready_results_20260602_203139.xlsx</t>
  </si>
  <si>
    <t>/content/drive/MyDrive/thesis_project/thesis/outputs/exp06_ready/fusion_ready_20260602_203142.json</t>
  </si>
  <si>
    <t>/content/drive/MyDrive/thesis_project/thesis/outputs/exp06_ready/fusion_ready_results_20260602_203141.xlsx</t>
  </si>
  <si>
    <t>/content/drive/MyDrive/thesis_project/thesis/outputs/exp06_ready/fusion_ready_20260602_203143.json</t>
  </si>
  <si>
    <t>/content/drive/MyDrive/thesis_project/thesis/outputs/exp06_ready/fusion_ready_results_20260602_203143.xlsx</t>
  </si>
  <si>
    <t>/content/drive/MyDrive/thesis_project/thesis/outputs/exp06_ready/fusion_ready_20260602_203145.json</t>
  </si>
  <si>
    <t>/content/drive/MyDrive/thesis_project/thesis/outputs/exp06_ready/fusion_ready_results_20260602_203145.xlsx</t>
  </si>
  <si>
    <t>/content/drive/MyDrive/thesis_project/thesis/outputs/exp06_ready/fusion_ready_20260602_203148.json</t>
  </si>
  <si>
    <t>/content/drive/MyDrive/thesis_project/thesis/outputs/exp06_ready/fusion_ready_results_20260602_203147.xlsx</t>
  </si>
  <si>
    <t>/content/drive/MyDrive/thesis_project/thesis/outputs/exp06_ready/fusion_ready_20260602_203149.json</t>
  </si>
  <si>
    <t>/content/drive/MyDrive/thesis_project/thesis/outputs/exp06_ready/fusion_ready_results_20260602_203149.xlsx</t>
  </si>
  <si>
    <t>/content/drive/MyDrive/thesis_project/thesis/outputs/exp06_ready/fusion_ready_20260602_203151.json</t>
  </si>
  <si>
    <t>/content/drive/MyDrive/thesis_project/thesis/outputs/exp06_ready/fusion_ready_results_20260602_203151.xlsx</t>
  </si>
  <si>
    <t>/content/drive/MyDrive/thesis_project/thesis/outputs/exp06_ready/fusion_ready_20260717_102552.json</t>
  </si>
  <si>
    <t>/content/drive/MyDrive/thesis_project/thesis/outputs/exp06_ready/fusion_ready_results_20260717_102551.xlsx</t>
  </si>
  <si>
    <t>/content/drive/MyDrive/thesis_project/thesis/outputs/exp06_ready/fusion_ready_20260602_203155.json</t>
  </si>
  <si>
    <t>/content/drive/MyDrive/thesis_project/thesis/outputs/exp06_ready/fusion_ready_results_20260602_203155.xlsx</t>
  </si>
  <si>
    <t>/content/drive/MyDrive/thesis_project/thesis/outputs/exp06_ready/fusion_ready_20260602_203157.json</t>
  </si>
  <si>
    <t>/content/drive/MyDrive/thesis_project/thesis/outputs/exp06_ready/fusion_ready_results_20260602_203156.xlsx</t>
  </si>
  <si>
    <t>/content/drive/MyDrive/thesis_project/thesis/outputs/exp06_ready/fusion_ready_20260602_203159.json</t>
  </si>
  <si>
    <t>/content/drive/MyDrive/thesis_project/thesis/outputs/exp06_ready/fusion_ready_results_20260602_203158.xlsx</t>
  </si>
  <si>
    <t>/content/drive/MyDrive/thesis_project/thesis/outputs/exp06_ready/fusion_ready_20260602_203201.json</t>
  </si>
  <si>
    <t>/content/drive/MyDrive/thesis_project/thesis/outputs/exp06_ready/fusion_ready_results_20260602_203200.xlsx</t>
  </si>
  <si>
    <t>/content/drive/MyDrive/thesis_project/thesis/outputs/exp06_ready/fusion_ready_20260602_203203.json</t>
  </si>
  <si>
    <t>/content/drive/MyDrive/thesis_project/thesis/outputs/exp06_ready/fusion_ready_results_20260602_203202.xlsx</t>
  </si>
  <si>
    <t>/content/drive/MyDrive/thesis_project/thesis/outputs/exp06_ready/fusion_ready_20260602_203204.json</t>
  </si>
  <si>
    <t>/content/drive/MyDrive/thesis_project/thesis/outputs/exp06_ready/fusion_ready_results_20260602_203204.xlsx</t>
  </si>
  <si>
    <t>/content/drive/MyDrive/thesis_project/thesis/outputs/exp06_ready/fusion_ready_20260602_203206.json</t>
  </si>
  <si>
    <t>/content/drive/MyDrive/thesis_project/thesis/outputs/exp06_ready/fusion_ready_results_20260602_203206.xlsx</t>
  </si>
  <si>
    <t>/content/drive/MyDrive/thesis_project/thesis/outputs/exp06_ready/fusion_ready_20260602_203208.json</t>
  </si>
  <si>
    <t>/content/drive/MyDrive/thesis_project/thesis/outputs/exp06_ready/fusion_ready_results_20260602_203208.xlsx</t>
  </si>
  <si>
    <t>/content/drive/MyDrive/thesis_project/thesis/outputs/exp06_ready/fusion_ready_20260602_203210.json</t>
  </si>
  <si>
    <t>/content/drive/MyDrive/thesis_project/thesis/outputs/exp06_ready/fusion_ready_results_20260602_203209.xlsx</t>
  </si>
  <si>
    <t>/content/drive/MyDrive/thesis_project/thesis/outputs/exp06_ready/fusion_ready_20260602_203212.json</t>
  </si>
  <si>
    <t>/content/drive/MyDrive/thesis_project/thesis/outputs/exp06_ready/fusion_ready_results_20260602_203211.xlsx</t>
  </si>
  <si>
    <t>/content/drive/MyDrive/thesis_project/thesis/outputs/exp06_ready/fusion_ready_20260602_203214.json</t>
  </si>
  <si>
    <t>/content/drive/MyDrive/thesis_project/thesis/outputs/exp06_ready/fusion_ready_results_20260602_203213.xlsx</t>
  </si>
  <si>
    <t>/content/drive/MyDrive/thesis_project/thesis/outputs/exp06_ready/fusion_ready_20260602_203215.json</t>
  </si>
  <si>
    <t>/content/drive/MyDrive/thesis_project/thesis/outputs/exp06_ready/fusion_ready_results_20260602_203215.xlsx</t>
  </si>
  <si>
    <t>/content/drive/MyDrive/thesis_project/thesis/outputs/exp06_ready/fusion_ready_20260602_203217.json</t>
  </si>
  <si>
    <t>/content/drive/MyDrive/thesis_project/thesis/outputs/exp06_ready/fusion_ready_results_20260602_203217.xlsx</t>
  </si>
  <si>
    <t>/content/drive/MyDrive/thesis_project/thesis/outputs/exp06_ready/fusion_ready_20260602_203219.json</t>
  </si>
  <si>
    <t>/content/drive/MyDrive/thesis_project/thesis/outputs/exp06_ready/fusion_ready_results_20260602_203218.xlsx</t>
  </si>
  <si>
    <t>/content/drive/MyDrive/thesis_project/thesis/outputs/exp06_ready/fusion_ready_20260602_203221.json</t>
  </si>
  <si>
    <t>/content/drive/MyDrive/thesis_project/thesis/outputs/exp06_ready/fusion_ready_results_20260602_203221.xlsx</t>
  </si>
  <si>
    <t>/content/drive/MyDrive/thesis_project/thesis/outputs/exp06_ready/fusion_ready_20260602_203223.json</t>
  </si>
  <si>
    <t>/content/drive/MyDrive/thesis_project/thesis/outputs/exp06_ready/fusion_ready_results_20260602_203222.xlsx</t>
  </si>
  <si>
    <t>/content/drive/MyDrive/thesis_project/thesis/outputs/exp06_ready/fusion_ready_20260602_203225.json</t>
  </si>
  <si>
    <t>/content/drive/MyDrive/thesis_project/thesis/outputs/exp06_ready/fusion_ready_results_20260602_203224.xlsx</t>
  </si>
  <si>
    <t>/content/drive/MyDrive/thesis_project/thesis/outputs/exp06_ready/fusion_ready_20260602_203227.json</t>
  </si>
  <si>
    <t>/content/drive/MyDrive/thesis_project/thesis/outputs/exp06_ready/fusion_ready_results_20260602_203226.xlsx</t>
  </si>
  <si>
    <t>/content/drive/MyDrive/thesis_project/thesis/outputs/exp06_ready/fusion_ready_20260602_203229.json</t>
  </si>
  <si>
    <t>/content/drive/MyDrive/thesis_project/thesis/outputs/exp06_ready/fusion_ready_results_20260602_203228.xlsx</t>
  </si>
  <si>
    <t>/content/drive/MyDrive/thesis_project/thesis/outputs/exp06_ready/fusion_ready_20260717_102554.json</t>
  </si>
  <si>
    <t>/content/drive/MyDrive/thesis_project/thesis/outputs/exp06_ready/fusion_ready_results_20260717_102553.xlsx</t>
  </si>
  <si>
    <t>/content/drive/MyDrive/thesis_project/thesis/outputs/exp06_ready/fusion_ready_20260602_203233.json</t>
  </si>
  <si>
    <t>/content/drive/MyDrive/thesis_project/thesis/outputs/exp06_ready/fusion_ready_results_20260602_203232.xlsx</t>
  </si>
  <si>
    <t>/content/drive/MyDrive/thesis_project/thesis/outputs/exp06_ready/fusion_ready_20260602_203235.json</t>
  </si>
  <si>
    <t>/content/drive/MyDrive/thesis_project/thesis/outputs/exp06_ready/fusion_ready_results_20260602_203234.xlsx</t>
  </si>
  <si>
    <t>/content/drive/MyDrive/thesis_project/thesis/outputs/exp06_ready/fusion_ready_20260602_203237.json</t>
  </si>
  <si>
    <t>/content/drive/MyDrive/thesis_project/thesis/outputs/exp06_ready/fusion_ready_results_20260602_203236.xlsx</t>
  </si>
  <si>
    <t>/content/drive/MyDrive/thesis_project/thesis/outputs/exp06_ready/fusion_ready_20260602_203239.json</t>
  </si>
  <si>
    <t>/content/drive/MyDrive/thesis_project/thesis/outputs/exp06_ready/fusion_ready_results_20260602_203238.xlsx</t>
  </si>
  <si>
    <t>/content/drive/MyDrive/thesis_project/thesis/outputs/exp06_ready/fusion_ready_20260602_203241.json</t>
  </si>
  <si>
    <t>/content/drive/MyDrive/thesis_project/thesis/outputs/exp06_ready/fusion_ready_results_20260602_203240.xlsx</t>
  </si>
  <si>
    <t>/content/drive/MyDrive/thesis_project/thesis/outputs/exp06_ready/fusion_ready_20260602_203243.json</t>
  </si>
  <si>
    <t>/content/drive/MyDrive/thesis_project/thesis/outputs/exp06_ready/fusion_ready_results_20260602_203242.xlsx</t>
  </si>
  <si>
    <t>/content/drive/MyDrive/thesis_project/thesis/outputs/exp06_ready/fusion_ready_20260602_203245.json</t>
  </si>
  <si>
    <t>/content/drive/MyDrive/thesis_project/thesis/outputs/exp06_ready/fusion_ready_results_20260602_203244.xlsx</t>
  </si>
  <si>
    <t>/content/drive/MyDrive/thesis_project/thesis/outputs/exp06_ready/fusion_ready_20260602_203247.json</t>
  </si>
  <si>
    <t>/content/drive/MyDrive/thesis_project/thesis/outputs/exp06_ready/fusion_ready_results_20260602_203246.xlsx</t>
  </si>
  <si>
    <t>/content/drive/MyDrive/thesis_project/thesis/outputs/exp06_ready/fusion_ready_20260602_203249.json</t>
  </si>
  <si>
    <t>/content/drive/MyDrive/thesis_project/thesis/outputs/exp06_ready/fusion_ready_results_20260602_203248.xlsx</t>
  </si>
  <si>
    <t>/content/drive/MyDrive/thesis_project/thesis/outputs/exp06_ready/fusion_ready_20260602_203251.json</t>
  </si>
  <si>
    <t>/content/drive/MyDrive/thesis_project/thesis/outputs/exp06_ready/fusion_ready_results_20260602_203250.xlsx</t>
  </si>
  <si>
    <t>/content/drive/MyDrive/thesis_project/thesis/outputs/exp06_ready/fusion_ready_20260602_203253.json</t>
  </si>
  <si>
    <t>/content/drive/MyDrive/thesis_project/thesis/outputs/exp06_ready/fusion_ready_results_20260602_203252.xlsx</t>
  </si>
  <si>
    <t>/content/drive/MyDrive/thesis_project/thesis/outputs/exp06_ready/fusion_ready_20260602_203255.json</t>
  </si>
  <si>
    <t>/content/drive/MyDrive/thesis_project/thesis/outputs/exp06_ready/fusion_ready_results_20260602_203254.xlsx</t>
  </si>
  <si>
    <t>/content/drive/MyDrive/thesis_project/thesis/outputs/exp06_ready/fusion_ready_20260602_203257.json</t>
  </si>
  <si>
    <t>/content/drive/MyDrive/thesis_project/thesis/outputs/exp06_ready/fusion_ready_results_20260602_203257.xlsx</t>
  </si>
  <si>
    <t>/content/drive/MyDrive/thesis_project/thesis/outputs/exp06_ready/fusion_ready_20260602_203259.json</t>
  </si>
  <si>
    <t>/content/drive/MyDrive/thesis_project/thesis/outputs/exp06_ready/fusion_ready_results_20260602_203258.xlsx</t>
  </si>
  <si>
    <t>/content/drive/MyDrive/thesis_project/thesis/outputs/exp06_ready/fusion_ready_20260602_203301.json</t>
  </si>
  <si>
    <t>/content/drive/MyDrive/thesis_project/thesis/outputs/exp06_ready/fusion_ready_results_20260602_203300.xlsx</t>
  </si>
  <si>
    <t>/content/drive/MyDrive/thesis_project/thesis/outputs/exp06_ready/fusion_ready_20260602_203303.json</t>
  </si>
  <si>
    <t>/content/drive/MyDrive/thesis_project/thesis/outputs/exp06_ready/fusion_ready_results_20260602_203303.xlsx</t>
  </si>
  <si>
    <t>/content/drive/MyDrive/thesis_project/thesis/outputs/exp06_ready/fusion_ready_20260602_203305.json</t>
  </si>
  <si>
    <t>/content/drive/MyDrive/thesis_project/thesis/outputs/exp06_ready/fusion_ready_results_20260602_203304.xlsx</t>
  </si>
  <si>
    <t>/content/drive/MyDrive/thesis_project/thesis/outputs/exp06_ready/fusion_ready_20260602_203307.json</t>
  </si>
  <si>
    <t>/content/drive/MyDrive/thesis_project/thesis/outputs/exp06_ready/fusion_ready_results_20260602_203306.xlsx</t>
  </si>
  <si>
    <t>/content/drive/MyDrive/thesis_project/thesis/outputs/exp06_ready/fusion_ready_20260602_203309.json</t>
  </si>
  <si>
    <t>/content/drive/MyDrive/thesis_project/thesis/outputs/exp06_ready/fusion_ready_results_20260602_203309.xlsx</t>
  </si>
  <si>
    <t>/content/drive/MyDrive/thesis_project/thesis/outputs/exp06_ready/fusion_ready_20260717_102556.json</t>
  </si>
  <si>
    <t>/content/drive/MyDrive/thesis_project/thesis/outputs/exp06_ready/fusion_ready_results_20260717_102556.xlsx</t>
  </si>
  <si>
    <t>/content/drive/MyDrive/thesis_project/thesis/outputs/exp06_ready/fusion_ready_20260602_203314.json</t>
  </si>
  <si>
    <t>/content/drive/MyDrive/thesis_project/thesis/outputs/exp06_ready/fusion_ready_results_20260602_203313.xlsx</t>
  </si>
  <si>
    <t>/content/drive/MyDrive/thesis_project/thesis/outputs/exp06_ready/fusion_ready_20260602_203315.json</t>
  </si>
  <si>
    <t>/content/drive/MyDrive/thesis_project/thesis/outputs/exp06_ready/fusion_ready_results_20260602_203315.xlsx</t>
  </si>
  <si>
    <t>/content/drive/MyDrive/thesis_project/thesis/outputs/exp06_ready/fusion_ready_20260602_203317.json</t>
  </si>
  <si>
    <t>/content/drive/MyDrive/thesis_project/thesis/outputs/exp06_ready/fusion_ready_results_20260602_203317.xlsx</t>
  </si>
  <si>
    <t>/content/drive/MyDrive/thesis_project/thesis/outputs/exp06_ready/fusion_ready_20260602_203319.json</t>
  </si>
  <si>
    <t>/content/drive/MyDrive/thesis_project/thesis/outputs/exp06_ready/fusion_ready_results_20260602_203319.xlsx</t>
  </si>
  <si>
    <t>/content/drive/MyDrive/thesis_project/thesis/outputs/exp06_ready/fusion_ready_20260602_203322.json</t>
  </si>
  <si>
    <t>/content/drive/MyDrive/thesis_project/thesis/outputs/exp06_ready/fusion_ready_results_20260602_203321.xlsx</t>
  </si>
  <si>
    <t>/content/drive/MyDrive/thesis_project/thesis/outputs/exp06_ready/fusion_ready_20260602_203324.json</t>
  </si>
  <si>
    <t>/content/drive/MyDrive/thesis_project/thesis/outputs/exp06_ready/fusion_ready_results_20260602_203323.xlsx</t>
  </si>
  <si>
    <t>/content/drive/MyDrive/thesis_project/thesis/outputs/exp06_ready/fusion_ready_20260602_203326.json</t>
  </si>
  <si>
    <t>/content/drive/MyDrive/thesis_project/thesis/outputs/exp06_ready/fusion_ready_results_20260602_203325.xlsx</t>
  </si>
  <si>
    <t>/content/drive/MyDrive/thesis_project/thesis/outputs/exp06_ready/fusion_ready_20260602_203328.json</t>
  </si>
  <si>
    <t>/content/drive/MyDrive/thesis_project/thesis/outputs/exp06_ready/fusion_ready_results_20260602_203327.xlsx</t>
  </si>
  <si>
    <t>/content/drive/MyDrive/thesis_project/thesis/outputs/exp06_ready/fusion_ready_20260602_203330.json</t>
  </si>
  <si>
    <t>/content/drive/MyDrive/thesis_project/thesis/outputs/exp06_ready/fusion_ready_results_20260602_203329.xlsx</t>
  </si>
  <si>
    <t>/content/drive/MyDrive/thesis_project/thesis/outputs/exp06_ready/fusion_ready_20260602_203332.json</t>
  </si>
  <si>
    <t>/content/drive/MyDrive/thesis_project/thesis/outputs/exp06_ready/fusion_ready_results_20260602_203331.xlsx</t>
  </si>
  <si>
    <t>/content/drive/MyDrive/thesis_project/thesis/outputs/exp06_ready/fusion_ready_20260602_203334.json</t>
  </si>
  <si>
    <t>/content/drive/MyDrive/thesis_project/thesis/outputs/exp06_ready/fusion_ready_results_20260602_203334.xlsx</t>
  </si>
  <si>
    <t>/content/drive/MyDrive/thesis_project/thesis/outputs/exp06_ready/fusion_ready_20260602_203336.json</t>
  </si>
  <si>
    <t>/content/drive/MyDrive/thesis_project/thesis/outputs/exp06_ready/fusion_ready_results_20260602_203335.xlsx</t>
  </si>
  <si>
    <t>/content/drive/MyDrive/thesis_project/thesis/outputs/exp06_ready/fusion_ready_20260602_203338.json</t>
  </si>
  <si>
    <t>/content/drive/MyDrive/thesis_project/thesis/outputs/exp06_ready/fusion_ready_results_20260602_203337.xlsx</t>
  </si>
  <si>
    <t>/content/drive/MyDrive/thesis_project/thesis/outputs/exp06_ready/fusion_ready_20260602_203340.json</t>
  </si>
  <si>
    <t>/content/drive/MyDrive/thesis_project/thesis/outputs/exp06_ready/fusion_ready_results_20260602_203340.xlsx</t>
  </si>
  <si>
    <t>/content/drive/MyDrive/thesis_project/thesis/outputs/exp06_ready/fusion_ready_20260602_203342.json</t>
  </si>
  <si>
    <t>/content/drive/MyDrive/thesis_project/thesis/outputs/exp06_ready/fusion_ready_results_20260602_203342.xlsx</t>
  </si>
  <si>
    <t>/content/drive/MyDrive/thesis_project/thesis/outputs/exp06_ready/fusion_ready_20260602_203344.json</t>
  </si>
  <si>
    <t>/content/drive/MyDrive/thesis_project/thesis/outputs/exp06_ready/fusion_ready_results_20260602_203343.xlsx</t>
  </si>
  <si>
    <t>/content/drive/MyDrive/thesis_project/thesis/outputs/exp06_ready/fusion_ready_20260602_203346.json</t>
  </si>
  <si>
    <t>/content/drive/MyDrive/thesis_project/thesis/outputs/exp06_ready/fusion_ready_results_20260602_203346.xlsx</t>
  </si>
  <si>
    <t>/content/drive/MyDrive/thesis_project/thesis/outputs/exp06_ready/fusion_ready_20260602_203348.json</t>
  </si>
  <si>
    <t>/content/drive/MyDrive/thesis_project/thesis/outputs/exp06_ready/fusion_ready_results_20260602_203348.xlsx</t>
  </si>
  <si>
    <t>/content/drive/MyDrive/thesis_project/thesis/outputs/exp06_ready/fusion_ready_20260602_203350.json</t>
  </si>
  <si>
    <t>/content/drive/MyDrive/thesis_project/thesis/outputs/exp06_ready/fusion_ready_results_20260602_203350.xlsx</t>
  </si>
  <si>
    <t>/content/drive/MyDrive/thesis_project/thesis/outputs/exp06_ready/fusion_ready_20260717_102559.json</t>
  </si>
  <si>
    <t>/content/drive/MyDrive/thesis_project/thesis/outputs/exp06_ready/fusion_ready_results_20260717_102558.xlsx</t>
  </si>
  <si>
    <t>/content/drive/MyDrive/thesis_project/thesis/outputs/exp06_ready/fusion_ready_20260602_203354.json</t>
  </si>
  <si>
    <t>/content/drive/MyDrive/thesis_project/thesis/outputs/exp06_ready/fusion_ready_results_20260602_203354.xlsx</t>
  </si>
  <si>
    <t>/content/drive/MyDrive/thesis_project/thesis/outputs/exp06_ready/fusion_ready_20260602_203356.json</t>
  </si>
  <si>
    <t>/content/drive/MyDrive/thesis_project/thesis/outputs/exp06_ready/fusion_ready_results_20260602_203355.xlsx</t>
  </si>
  <si>
    <t>/content/drive/MyDrive/thesis_project/thesis/outputs/exp06_ready/fusion_ready_20260602_203358.json</t>
  </si>
  <si>
    <t>/content/drive/MyDrive/thesis_project/thesis/outputs/exp06_ready/fusion_ready_results_20260602_203357.xlsx</t>
  </si>
  <si>
    <t>/content/drive/MyDrive/thesis_project/thesis/outputs/exp06_ready/fusion_ready_20260602_203400.json</t>
  </si>
  <si>
    <t>/content/drive/MyDrive/thesis_project/thesis/outputs/exp06_ready/fusion_ready_results_20260602_203359.xlsx</t>
  </si>
  <si>
    <t>/content/drive/MyDrive/thesis_project/thesis/outputs/exp06_ready/fusion_ready_20260602_203401.json</t>
  </si>
  <si>
    <t>/content/drive/MyDrive/thesis_project/thesis/outputs/exp06_ready/fusion_ready_results_20260602_203401.xlsx</t>
  </si>
  <si>
    <t>/content/drive/MyDrive/thesis_project/thesis/outputs/exp06_ready/fusion_ready_20260602_203403.json</t>
  </si>
  <si>
    <t>/content/drive/MyDrive/thesis_project/thesis/outputs/exp06_ready/fusion_ready_results_20260602_203403.xlsx</t>
  </si>
  <si>
    <t>/content/drive/MyDrive/thesis_project/thesis/outputs/exp06_ready/fusion_ready_20260602_203405.json</t>
  </si>
  <si>
    <t>/content/drive/MyDrive/thesis_project/thesis/outputs/exp06_ready/fusion_ready_results_20260602_203404.xlsx</t>
  </si>
  <si>
    <t>/content/drive/MyDrive/thesis_project/thesis/outputs/exp06_ready/fusion_ready_20260602_203407.json</t>
  </si>
  <si>
    <t>/content/drive/MyDrive/thesis_project/thesis/outputs/exp06_ready/fusion_ready_results_20260602_203407.xlsx</t>
  </si>
  <si>
    <t>/content/drive/MyDrive/thesis_project/thesis/outputs/exp06_ready/fusion_ready_20260602_203409.json</t>
  </si>
  <si>
    <t>/content/drive/MyDrive/thesis_project/thesis/outputs/exp06_ready/fusion_ready_results_20260602_203408.xlsx</t>
  </si>
  <si>
    <t>/content/drive/MyDrive/thesis_project/thesis/outputs/exp06_ready/fusion_ready_20260602_203411.json</t>
  </si>
  <si>
    <t>/content/drive/MyDrive/thesis_project/thesis/outputs/exp06_ready/fusion_ready_results_20260602_203410.xlsx</t>
  </si>
  <si>
    <t>/content/drive/MyDrive/thesis_project/thesis/outputs/exp06_ready/fusion_ready_20260602_203413.json</t>
  </si>
  <si>
    <t>/content/drive/MyDrive/thesis_project/thesis/outputs/exp06_ready/fusion_ready_results_20260602_203412.xlsx</t>
  </si>
  <si>
    <t>/content/drive/MyDrive/thesis_project/thesis/outputs/exp06_ready/fusion_ready_20260602_203414.json</t>
  </si>
  <si>
    <t>/content/drive/MyDrive/thesis_project/thesis/outputs/exp06_ready/fusion_ready_results_20260602_203414.xlsx</t>
  </si>
  <si>
    <t>/content/drive/MyDrive/thesis_project/thesis/outputs/exp06_ready/fusion_ready_20260602_203416.json</t>
  </si>
  <si>
    <t>/content/drive/MyDrive/thesis_project/thesis/outputs/exp06_ready/fusion_ready_results_20260602_203416.xlsx</t>
  </si>
  <si>
    <t>/content/drive/MyDrive/thesis_project/thesis/outputs/exp06_ready/fusion_ready_20260602_203418.json</t>
  </si>
  <si>
    <t>/content/drive/MyDrive/thesis_project/thesis/outputs/exp06_ready/fusion_ready_results_20260602_203417.xlsx</t>
  </si>
  <si>
    <t>/content/drive/MyDrive/thesis_project/thesis/outputs/exp06_ready/fusion_ready_20260602_203420.json</t>
  </si>
  <si>
    <t>/content/drive/MyDrive/thesis_project/thesis/outputs/exp06_ready/fusion_ready_results_20260602_203420.xlsx</t>
  </si>
  <si>
    <t>/content/drive/MyDrive/thesis_project/thesis/outputs/exp06_ready/fusion_ready_20260602_203422.json</t>
  </si>
  <si>
    <t>/content/drive/MyDrive/thesis_project/thesis/outputs/exp06_ready/fusion_ready_results_20260602_203421.xlsx</t>
  </si>
  <si>
    <t>/content/drive/MyDrive/thesis_project/thesis/outputs/exp06_ready/fusion_ready_20260602_203424.json</t>
  </si>
  <si>
    <t>/content/drive/MyDrive/thesis_project/thesis/outputs/exp06_ready/fusion_ready_results_20260602_203423.xlsx</t>
  </si>
  <si>
    <t>/content/drive/MyDrive/thesis_project/thesis/outputs/exp06_ready/fusion_ready_20260602_203426.json</t>
  </si>
  <si>
    <t>/content/drive/MyDrive/thesis_project/thesis/outputs/exp06_ready/fusion_ready_results_20260602_203425.xlsx</t>
  </si>
  <si>
    <t>/content/drive/MyDrive/thesis_project/thesis/outputs/exp06_ready/fusion_ready_20260602_203427.json</t>
  </si>
  <si>
    <t>/content/drive/MyDrive/thesis_project/thesis/outputs/exp06_ready/fusion_ready_results_20260602_203427.xlsx</t>
  </si>
  <si>
    <t>/content/drive/MyDrive/thesis_project/thesis/outputs/exp06_ready/fusion_ready_20260717_102601.json</t>
  </si>
  <si>
    <t>/content/drive/MyDrive/thesis_project/thesis/outputs/exp06_ready/fusion_ready_results_20260717_102600.xlsx</t>
  </si>
  <si>
    <t>/content/drive/MyDrive/thesis_project/thesis/outputs/exp06_ready/fusion_ready_20260602_203432.json</t>
  </si>
  <si>
    <t>/content/drive/MyDrive/thesis_project/thesis/outputs/exp06_ready/fusion_ready_results_20260602_203431.xlsx</t>
  </si>
  <si>
    <t>/content/drive/MyDrive/thesis_project/thesis/outputs/exp06_ready/fusion_ready_20260602_203434.json</t>
  </si>
  <si>
    <t>/content/drive/MyDrive/thesis_project/thesis/outputs/exp06_ready/fusion_ready_results_20260602_203433.xlsx</t>
  </si>
  <si>
    <t>/content/drive/MyDrive/thesis_project/thesis/outputs/exp06_ready/fusion_ready_20260602_203435.json</t>
  </si>
  <si>
    <t>/content/drive/MyDrive/thesis_project/thesis/outputs/exp06_ready/fusion_ready_results_20260602_203435.xlsx</t>
  </si>
  <si>
    <t>/content/drive/MyDrive/thesis_project/thesis/outputs/exp06_ready/fusion_ready_20260602_203438.json</t>
  </si>
  <si>
    <t>/content/drive/MyDrive/thesis_project/thesis/outputs/exp06_ready/fusion_ready_results_20260602_203437.xlsx</t>
  </si>
  <si>
    <t>/content/drive/MyDrive/thesis_project/thesis/outputs/exp06_ready/fusion_ready_20260602_203440.json</t>
  </si>
  <si>
    <t>/content/drive/MyDrive/thesis_project/thesis/outputs/exp06_ready/fusion_ready_results_20260602_203439.xlsx</t>
  </si>
  <si>
    <t>/content/drive/MyDrive/thesis_project/thesis/outputs/exp06_ready/fusion_ready_20260602_203441.json</t>
  </si>
  <si>
    <t>/content/drive/MyDrive/thesis_project/thesis/outputs/exp06_ready/fusion_ready_results_20260602_203441.xlsx</t>
  </si>
  <si>
    <t>/content/drive/MyDrive/thesis_project/thesis/outputs/exp06_ready/fusion_ready_20260602_203444.json</t>
  </si>
  <si>
    <t>/content/drive/MyDrive/thesis_project/thesis/outputs/exp06_ready/fusion_ready_results_20260602_203443.xlsx</t>
  </si>
  <si>
    <t>/content/drive/MyDrive/thesis_project/thesis/outputs/exp06_ready/fusion_ready_20260602_203446.json</t>
  </si>
  <si>
    <t>/content/drive/MyDrive/thesis_project/thesis/outputs/exp06_ready/fusion_ready_results_20260602_203445.xlsx</t>
  </si>
  <si>
    <t>/content/drive/MyDrive/thesis_project/thesis/outputs/exp06_ready/fusion_ready_20260602_203447.json</t>
  </si>
  <si>
    <t>/content/drive/MyDrive/thesis_project/thesis/outputs/exp06_ready/fusion_ready_results_20260602_203447.xlsx</t>
  </si>
  <si>
    <t>/content/drive/MyDrive/thesis_project/thesis/outputs/exp06_ready/fusion_ready_20260602_203450.json</t>
  </si>
  <si>
    <t>/content/drive/MyDrive/thesis_project/thesis/outputs/exp06_ready/fusion_ready_results_20260602_203449.xlsx</t>
  </si>
  <si>
    <t>/content/drive/MyDrive/thesis_project/thesis/outputs/exp06_ready/fusion_ready_20260602_203452.json</t>
  </si>
  <si>
    <t>/content/drive/MyDrive/thesis_project/thesis/outputs/exp06_ready/fusion_ready_results_20260602_203451.xlsx</t>
  </si>
  <si>
    <t>/content/drive/MyDrive/thesis_project/thesis/outputs/exp06_ready/fusion_ready_20260602_203454.json</t>
  </si>
  <si>
    <t>/content/drive/MyDrive/thesis_project/thesis/outputs/exp06_ready/fusion_ready_results_20260602_203453.xlsx</t>
  </si>
  <si>
    <t>/content/drive/MyDrive/thesis_project/thesis/outputs/exp06_ready/fusion_ready_20260602_203456.json</t>
  </si>
  <si>
    <t>/content/drive/MyDrive/thesis_project/thesis/outputs/exp06_ready/fusion_ready_results_20260602_203455.xlsx</t>
  </si>
  <si>
    <t>/content/drive/MyDrive/thesis_project/thesis/outputs/exp06_ready/fusion_ready_20260602_203458.json</t>
  </si>
  <si>
    <t>/content/drive/MyDrive/thesis_project/thesis/outputs/exp06_ready/fusion_ready_results_20260602_203457.xlsx</t>
  </si>
  <si>
    <t>/content/drive/MyDrive/thesis_project/thesis/outputs/exp06_ready/fusion_ready_20260602_203500.json</t>
  </si>
  <si>
    <t>/content/drive/MyDrive/thesis_project/thesis/outputs/exp06_ready/fusion_ready_results_20260602_203459.xlsx</t>
  </si>
  <si>
    <t>/content/drive/MyDrive/thesis_project/thesis/outputs/exp06_ready/fusion_ready_20260602_203502.json</t>
  </si>
  <si>
    <t>/content/drive/MyDrive/thesis_project/thesis/outputs/exp06_ready/fusion_ready_results_20260602_203501.xlsx</t>
  </si>
  <si>
    <t>/content/drive/MyDrive/thesis_project/thesis/outputs/exp06_ready/fusion_ready_20260602_203503.json</t>
  </si>
  <si>
    <t>/content/drive/MyDrive/thesis_project/thesis/outputs/exp06_ready/fusion_ready_results_20260602_203503.xlsx</t>
  </si>
  <si>
    <t>/content/drive/MyDrive/thesis_project/thesis/outputs/exp06_ready/fusion_ready_20260602_203505.json</t>
  </si>
  <si>
    <t>/content/drive/MyDrive/thesis_project/thesis/outputs/exp06_ready/fusion_ready_results_20260602_203504.xlsx</t>
  </si>
  <si>
    <t>/content/drive/MyDrive/thesis_project/thesis/outputs/exp06_ready/fusion_ready_20260602_203506.json</t>
  </si>
  <si>
    <t>/content/drive/MyDrive/thesis_project/thesis/outputs/exp06_ready/fusion_ready_results_20260602_203506.xlsx</t>
  </si>
  <si>
    <t>/content/drive/MyDrive/thesis_project/thesis/outputs/exp06_svm_ready/fusion_svm_ready_20260717_102607.json</t>
  </si>
  <si>
    <t>/content/drive/MyDrive/thesis_project/thesis/outputs/exp06_svm_ready/fusion_svm_ready_results_20260717_102603.xlsx</t>
  </si>
  <si>
    <t>/content/drive/MyDrive/thesis_project/thesis/outputs/exp06_svm_ready/fusion_svm_ready_20260602_203510.json</t>
  </si>
  <si>
    <t>/content/drive/MyDrive/thesis_project/thesis/outputs/exp06_svm_ready/fusion_svm_ready_results_20260602_203510.xlsx</t>
  </si>
  <si>
    <t>/content/drive/MyDrive/thesis_project/thesis/outputs/exp06_svm_ready/fusion_svm_ready_20260602_203512.json</t>
  </si>
  <si>
    <t>/content/drive/MyDrive/thesis_project/thesis/outputs/exp06_svm_ready/fusion_svm_ready_results_20260602_203511.xlsx</t>
  </si>
  <si>
    <t>/content/drive/MyDrive/thesis_project/thesis/outputs/exp06_svm_ready/fusion_svm_ready_20260602_203513.json</t>
  </si>
  <si>
    <t>/content/drive/MyDrive/thesis_project/thesis/outputs/exp06_svm_ready/fusion_svm_ready_results_20260602_203513.xlsx</t>
  </si>
  <si>
    <t>/content/drive/MyDrive/thesis_project/thesis/outputs/exp06_svm_ready/fusion_svm_ready_20260602_203515.json</t>
  </si>
  <si>
    <t>/content/drive/MyDrive/thesis_project/thesis/outputs/exp06_svm_ready/fusion_svm_ready_results_20260602_203514.xlsx</t>
  </si>
  <si>
    <t>/content/drive/MyDrive/thesis_project/thesis/outputs/exp06_svm_ready/fusion_svm_ready_20260602_203516.json</t>
  </si>
  <si>
    <t>/content/drive/MyDrive/thesis_project/thesis/outputs/exp06_svm_ready/fusion_svm_ready_results_20260602_203516.xlsx</t>
  </si>
  <si>
    <t>/content/drive/MyDrive/thesis_project/thesis/outputs/exp06_svm_ready/fusion_svm_ready_20260602_203518.json</t>
  </si>
  <si>
    <t>/content/drive/MyDrive/thesis_project/thesis/outputs/exp06_svm_ready/fusion_svm_ready_results_20260602_203517.xlsx</t>
  </si>
  <si>
    <t>/content/drive/MyDrive/thesis_project/thesis/outputs/exp06_svm_ready/fusion_svm_ready_20260602_203519.json</t>
  </si>
  <si>
    <t>/content/drive/MyDrive/thesis_project/thesis/outputs/exp06_svm_ready/fusion_svm_ready_results_20260602_203518.xlsx</t>
  </si>
  <si>
    <t>/content/drive/MyDrive/thesis_project/thesis/outputs/exp06_svm_ready/fusion_svm_ready_20260602_203521.json</t>
  </si>
  <si>
    <t>/content/drive/MyDrive/thesis_project/thesis/outputs/exp06_svm_ready/fusion_svm_ready_results_20260602_203520.xlsx</t>
  </si>
  <si>
    <t>/content/drive/MyDrive/thesis_project/thesis/outputs/exp06_svm_ready/fusion_svm_ready_20260602_203522.json</t>
  </si>
  <si>
    <t>/content/drive/MyDrive/thesis_project/thesis/outputs/exp06_svm_ready/fusion_svm_ready_results_20260602_203521.xlsx</t>
  </si>
  <si>
    <t>/content/drive/MyDrive/thesis_project/thesis/outputs/exp06_svm_ready/fusion_svm_ready_20260602_203524.json</t>
  </si>
  <si>
    <t>/content/drive/MyDrive/thesis_project/thesis/outputs/exp06_svm_ready/fusion_svm_ready_results_20260602_203523.xlsx</t>
  </si>
  <si>
    <t>/content/drive/MyDrive/thesis_project/thesis/outputs/exp06_svm_ready/fusion_svm_ready_20260602_203525.json</t>
  </si>
  <si>
    <t>/content/drive/MyDrive/thesis_project/thesis/outputs/exp06_svm_ready/fusion_svm_ready_results_20260602_203525.xlsx</t>
  </si>
  <si>
    <t>/content/drive/MyDrive/thesis_project/thesis/outputs/exp06_svm_ready/fusion_svm_ready_20260602_203527.json</t>
  </si>
  <si>
    <t>/content/drive/MyDrive/thesis_project/thesis/outputs/exp06_svm_ready/fusion_svm_ready_results_20260602_203526.xlsx</t>
  </si>
  <si>
    <t>/content/drive/MyDrive/thesis_project/thesis/outputs/exp06_svm_ready/fusion_svm_ready_20260602_203528.json</t>
  </si>
  <si>
    <t>/content/drive/MyDrive/thesis_project/thesis/outputs/exp06_svm_ready/fusion_svm_ready_results_20260602_203527.xlsx</t>
  </si>
  <si>
    <t>/content/drive/MyDrive/thesis_project/thesis/outputs/exp06_svm_ready/fusion_svm_ready_20260602_203530.json</t>
  </si>
  <si>
    <t>/content/drive/MyDrive/thesis_project/thesis/outputs/exp06_svm_ready/fusion_svm_ready_results_20260602_203529.xlsx</t>
  </si>
  <si>
    <t>/content/drive/MyDrive/thesis_project/thesis/outputs/exp06_svm_ready/fusion_svm_ready_20260602_203531.json</t>
  </si>
  <si>
    <t>/content/drive/MyDrive/thesis_project/thesis/outputs/exp06_svm_ready/fusion_svm_ready_results_20260602_203530.xlsx</t>
  </si>
  <si>
    <t>/content/drive/MyDrive/thesis_project/thesis/outputs/exp06_svm_ready/fusion_svm_ready_20260602_203533.json</t>
  </si>
  <si>
    <t>/content/drive/MyDrive/thesis_project/thesis/outputs/exp06_svm_ready/fusion_svm_ready_results_20260602_203532.xlsx</t>
  </si>
  <si>
    <t>/content/drive/MyDrive/thesis_project/thesis/outputs/exp06_svm_ready/fusion_svm_ready_20260602_203534.json</t>
  </si>
  <si>
    <t>/content/drive/MyDrive/thesis_project/thesis/outputs/exp06_svm_ready/fusion_svm_ready_results_20260602_203533.xlsx</t>
  </si>
  <si>
    <t>/content/drive/MyDrive/thesis_project/thesis/outputs/exp06_svm_ready/fusion_svm_ready_20260602_203535.json</t>
  </si>
  <si>
    <t>/content/drive/MyDrive/thesis_project/thesis/outputs/exp06_svm_ready/fusion_svm_ready_results_20260602_203535.xlsx</t>
  </si>
  <si>
    <t>/content/drive/MyDrive/thesis_project/thesis/outputs/exp06_svm_ready/fusion_svm_ready_20260602_203537.json</t>
  </si>
  <si>
    <t>/content/drive/MyDrive/thesis_project/thesis/outputs/exp06_svm_ready/fusion_svm_ready_results_20260602_203537.xlsx</t>
  </si>
  <si>
    <t>/content/drive/MyDrive/thesis_project/thesis/outputs/exp06_svm_ready/fusion_svm_ready_20260717_102610.json</t>
  </si>
  <si>
    <t>/content/drive/MyDrive/thesis_project/thesis/outputs/exp06_svm_ready/fusion_svm_ready_results_20260717_102609.xlsx</t>
  </si>
  <si>
    <t>/content/drive/MyDrive/thesis_project/thesis/outputs/exp06_svm_ready/fusion_svm_ready_20260602_203540.json</t>
  </si>
  <si>
    <t>/content/drive/MyDrive/thesis_project/thesis/outputs/exp06_svm_ready/fusion_svm_ready_results_20260602_203539.xlsx</t>
  </si>
  <si>
    <t>/content/drive/MyDrive/thesis_project/thesis/outputs/exp06_svm_ready/fusion_svm_ready_20260602_203541.json</t>
  </si>
  <si>
    <t>/content/drive/MyDrive/thesis_project/thesis/outputs/exp06_svm_ready/fusion_svm_ready_results_20260602_203541.xlsx</t>
  </si>
  <si>
    <t>/content/drive/MyDrive/thesis_project/thesis/outputs/exp06_svm_ready/fusion_svm_ready_20260602_203542.json</t>
  </si>
  <si>
    <t>/content/drive/MyDrive/thesis_project/thesis/outputs/exp06_svm_ready/fusion_svm_ready_results_20260602_203542.xlsx</t>
  </si>
  <si>
    <t>/content/drive/MyDrive/thesis_project/thesis/outputs/exp06_svm_ready/fusion_svm_ready_20260602_203543.json</t>
  </si>
  <si>
    <t>/content/drive/MyDrive/thesis_project/thesis/outputs/exp06_svm_ready/fusion_svm_ready_results_20260602_203543.xlsx</t>
  </si>
  <si>
    <t>/content/drive/MyDrive/thesis_project/thesis/outputs/exp06_svm_ready/fusion_svm_ready_20260602_203545.json</t>
  </si>
  <si>
    <t>/content/drive/MyDrive/thesis_project/thesis/outputs/exp06_svm_ready/fusion_svm_ready_results_20260602_203544.xlsx</t>
  </si>
  <si>
    <t>/content/drive/MyDrive/thesis_project/thesis/outputs/exp06_svm_ready/fusion_svm_ready_20260602_203546.json</t>
  </si>
  <si>
    <t>/content/drive/MyDrive/thesis_project/thesis/outputs/exp06_svm_ready/fusion_svm_ready_results_20260602_203546.xlsx</t>
  </si>
  <si>
    <t>/content/drive/MyDrive/thesis_project/thesis/outputs/exp06_svm_ready/fusion_svm_ready_20260602_203547.json</t>
  </si>
  <si>
    <t>/content/drive/MyDrive/thesis_project/thesis/outputs/exp06_svm_ready/fusion_svm_ready_results_20260602_203547.xlsx</t>
  </si>
  <si>
    <t>/content/drive/MyDrive/thesis_project/thesis/outputs/exp06_svm_ready/fusion_svm_ready_20260602_203549.json</t>
  </si>
  <si>
    <t>/content/drive/MyDrive/thesis_project/thesis/outputs/exp06_svm_ready/fusion_svm_ready_results_20260602_203548.xlsx</t>
  </si>
  <si>
    <t>/content/drive/MyDrive/thesis_project/thesis/outputs/exp06_svm_ready/fusion_svm_ready_20260602_203550.json</t>
  </si>
  <si>
    <t>/content/drive/MyDrive/thesis_project/thesis/outputs/exp06_svm_ready/fusion_svm_ready_results_20260602_203550.xlsx</t>
  </si>
  <si>
    <t>/content/drive/MyDrive/thesis_project/thesis/outputs/exp06_svm_ready/fusion_svm_ready_20260602_203551.json</t>
  </si>
  <si>
    <t>/content/drive/MyDrive/thesis_project/thesis/outputs/exp06_svm_ready/fusion_svm_ready_results_20260602_203551.xlsx</t>
  </si>
  <si>
    <t>/content/drive/MyDrive/thesis_project/thesis/outputs/exp06_svm_ready/fusion_svm_ready_20260602_203552.json</t>
  </si>
  <si>
    <t>/content/drive/MyDrive/thesis_project/thesis/outputs/exp06_svm_ready/fusion_svm_ready_results_20260602_203552.xlsx</t>
  </si>
  <si>
    <t>/content/drive/MyDrive/thesis_project/thesis/outputs/exp06_svm_ready/fusion_svm_ready_20260602_203554.json</t>
  </si>
  <si>
    <t>/content/drive/MyDrive/thesis_project/thesis/outputs/exp06_svm_ready/fusion_svm_ready_results_20260602_203553.xlsx</t>
  </si>
  <si>
    <t>/content/drive/MyDrive/thesis_project/thesis/outputs/exp06_svm_ready/fusion_svm_ready_20260602_203555.json</t>
  </si>
  <si>
    <t>/content/drive/MyDrive/thesis_project/thesis/outputs/exp06_svm_ready/fusion_svm_ready_results_20260602_203555.xlsx</t>
  </si>
  <si>
    <t>/content/drive/MyDrive/thesis_project/thesis/outputs/exp06_svm_ready/fusion_svm_ready_20260602_203556.json</t>
  </si>
  <si>
    <t>/content/drive/MyDrive/thesis_project/thesis/outputs/exp06_svm_ready/fusion_svm_ready_results_20260602_203556.xlsx</t>
  </si>
  <si>
    <t>/content/drive/MyDrive/thesis_project/thesis/outputs/exp06_svm_ready/fusion_svm_ready_20260602_203558.json</t>
  </si>
  <si>
    <t>/content/drive/MyDrive/thesis_project/thesis/outputs/exp06_svm_ready/fusion_svm_ready_results_20260602_203557.xlsx</t>
  </si>
  <si>
    <t>/content/drive/MyDrive/thesis_project/thesis/outputs/exp06_svm_ready/fusion_svm_ready_20260602_203559.json</t>
  </si>
  <si>
    <t>/content/drive/MyDrive/thesis_project/thesis/outputs/exp06_svm_ready/fusion_svm_ready_results_20260602_203558.xlsx</t>
  </si>
  <si>
    <t>/content/drive/MyDrive/thesis_project/thesis/outputs/exp06_svm_ready/fusion_svm_ready_20260602_203600.json</t>
  </si>
  <si>
    <t>/content/drive/MyDrive/thesis_project/thesis/outputs/exp06_svm_ready/fusion_svm_ready_results_20260602_203600.xlsx</t>
  </si>
  <si>
    <t>/content/drive/MyDrive/thesis_project/thesis/outputs/exp06_svm_ready/fusion_svm_ready_20260602_203602.json</t>
  </si>
  <si>
    <t>/content/drive/MyDrive/thesis_project/thesis/outputs/exp06_svm_ready/fusion_svm_ready_results_20260602_203601.xlsx</t>
  </si>
  <si>
    <t>/content/drive/MyDrive/thesis_project/thesis/outputs/exp06_svm_ready/fusion_svm_ready_20260602_203603.json</t>
  </si>
  <si>
    <t>/content/drive/MyDrive/thesis_project/thesis/outputs/exp06_svm_ready/fusion_svm_ready_results_20260602_203602.xlsx</t>
  </si>
  <si>
    <t>/content/drive/MyDrive/thesis_project/thesis/outputs/exp06_svm_ready/fusion_svm_ready_20260717_102611.json</t>
  </si>
  <si>
    <t>/content/drive/MyDrive/thesis_project/thesis/outputs/exp06_svm_ready/fusion_svm_ready_results_20260717_102611.xlsx</t>
  </si>
  <si>
    <t>/content/drive/MyDrive/thesis_project/thesis/outputs/exp06_svm_ready/fusion_svm_ready_20260602_203606.json</t>
  </si>
  <si>
    <t>/content/drive/MyDrive/thesis_project/thesis/outputs/exp06_svm_ready/fusion_svm_ready_results_20260602_203605.xlsx</t>
  </si>
  <si>
    <t>/content/drive/MyDrive/thesis_project/thesis/outputs/exp06_svm_ready/fusion_svm_ready_20260602_203608.json</t>
  </si>
  <si>
    <t>/content/drive/MyDrive/thesis_project/thesis/outputs/exp06_svm_ready/fusion_svm_ready_results_20260602_203607.xlsx</t>
  </si>
  <si>
    <t>/content/drive/MyDrive/thesis_project/thesis/outputs/exp06_svm_ready/fusion_svm_ready_20260602_203609.json</t>
  </si>
  <si>
    <t>/content/drive/MyDrive/thesis_project/thesis/outputs/exp06_svm_ready/fusion_svm_ready_results_20260602_203608.xlsx</t>
  </si>
  <si>
    <t>/content/drive/MyDrive/thesis_project/thesis/outputs/exp06_svm_ready/fusion_svm_ready_20260602_203610.json</t>
  </si>
  <si>
    <t>/content/drive/MyDrive/thesis_project/thesis/outputs/exp06_svm_ready/fusion_svm_ready_results_20260602_203610.xlsx</t>
  </si>
  <si>
    <t>/content/drive/MyDrive/thesis_project/thesis/outputs/exp06_svm_ready/fusion_svm_ready_20260602_203612.json</t>
  </si>
  <si>
    <t>/content/drive/MyDrive/thesis_project/thesis/outputs/exp06_svm_ready/fusion_svm_ready_results_20260602_203611.xlsx</t>
  </si>
  <si>
    <t>/content/drive/MyDrive/thesis_project/thesis/outputs/exp06_svm_ready/fusion_svm_ready_20260602_203613.json</t>
  </si>
  <si>
    <t>/content/drive/MyDrive/thesis_project/thesis/outputs/exp06_svm_ready/fusion_svm_ready_results_20260602_203613.xlsx</t>
  </si>
  <si>
    <t>/content/drive/MyDrive/thesis_project/thesis/outputs/exp06_svm_ready/fusion_svm_ready_20260602_203615.json</t>
  </si>
  <si>
    <t>/content/drive/MyDrive/thesis_project/thesis/outputs/exp06_svm_ready/fusion_svm_ready_results_20260602_203614.xlsx</t>
  </si>
  <si>
    <t>/content/drive/MyDrive/thesis_project/thesis/outputs/exp06_svm_ready/fusion_svm_ready_20260602_203616.json</t>
  </si>
  <si>
    <t>/content/drive/MyDrive/thesis_project/thesis/outputs/exp06_svm_ready/fusion_svm_ready_results_20260602_203616.xlsx</t>
  </si>
  <si>
    <t>/content/drive/MyDrive/thesis_project/thesis/outputs/exp06_svm_ready/fusion_svm_ready_20260602_203618.json</t>
  </si>
  <si>
    <t>/content/drive/MyDrive/thesis_project/thesis/outputs/exp06_svm_ready/fusion_svm_ready_results_20260602_203617.xlsx</t>
  </si>
  <si>
    <t>/content/drive/MyDrive/thesis_project/thesis/outputs/exp06_svm_ready/fusion_svm_ready_20260602_203619.json</t>
  </si>
  <si>
    <t>/content/drive/MyDrive/thesis_project/thesis/outputs/exp06_svm_ready/fusion_svm_ready_results_20260602_203619.xlsx</t>
  </si>
  <si>
    <t>/content/drive/MyDrive/thesis_project/thesis/outputs/exp06_svm_ready/fusion_svm_ready_20260602_203621.json</t>
  </si>
  <si>
    <t>/content/drive/MyDrive/thesis_project/thesis/outputs/exp06_svm_ready/fusion_svm_ready_results_20260602_203620.xlsx</t>
  </si>
  <si>
    <t>/content/drive/MyDrive/thesis_project/thesis/outputs/exp06_svm_ready/fusion_svm_ready_20260602_203622.json</t>
  </si>
  <si>
    <t>/content/drive/MyDrive/thesis_project/thesis/outputs/exp06_svm_ready/fusion_svm_ready_results_20260602_203622.xlsx</t>
  </si>
  <si>
    <t>/content/drive/MyDrive/thesis_project/thesis/outputs/exp06_svm_ready/fusion_svm_ready_20260602_203624.json</t>
  </si>
  <si>
    <t>/content/drive/MyDrive/thesis_project/thesis/outputs/exp06_svm_ready/fusion_svm_ready_results_20260602_203623.xlsx</t>
  </si>
  <si>
    <t>/content/drive/MyDrive/thesis_project/thesis/outputs/exp06_svm_ready/fusion_svm_ready_20260602_203625.json</t>
  </si>
  <si>
    <t>/content/drive/MyDrive/thesis_project/thesis/outputs/exp06_svm_ready/fusion_svm_ready_results_20260602_203625.xlsx</t>
  </si>
  <si>
    <t>/content/drive/MyDrive/thesis_project/thesis/outputs/exp06_svm_ready/fusion_svm_ready_20260602_203627.json</t>
  </si>
  <si>
    <t>/content/drive/MyDrive/thesis_project/thesis/outputs/exp06_svm_ready/fusion_svm_ready_results_20260602_203626.xlsx</t>
  </si>
  <si>
    <t>/content/drive/MyDrive/thesis_project/thesis/outputs/exp06_svm_ready/fusion_svm_ready_20260602_203628.json</t>
  </si>
  <si>
    <t>/content/drive/MyDrive/thesis_project/thesis/outputs/exp06_svm_ready/fusion_svm_ready_results_20260602_203627.xlsx</t>
  </si>
  <si>
    <t>/content/drive/MyDrive/thesis_project/thesis/outputs/exp06_svm_ready/fusion_svm_ready_20260602_203630.json</t>
  </si>
  <si>
    <t>/content/drive/MyDrive/thesis_project/thesis/outputs/exp06_svm_ready/fusion_svm_ready_results_20260602_203629.xlsx</t>
  </si>
  <si>
    <t>/content/drive/MyDrive/thesis_project/thesis/outputs/exp06_svm_ready/fusion_svm_ready_20260602_203631.json</t>
  </si>
  <si>
    <t>/content/drive/MyDrive/thesis_project/thesis/outputs/exp06_svm_ready/fusion_svm_ready_results_20260602_203630.xlsx</t>
  </si>
  <si>
    <t>/content/drive/MyDrive/thesis_project/thesis/outputs/exp06_svm_ready/fusion_svm_ready_20260602_203632.json</t>
  </si>
  <si>
    <t>/content/drive/MyDrive/thesis_project/thesis/outputs/exp06_svm_ready/fusion_svm_ready_results_20260602_203632.xlsx</t>
  </si>
  <si>
    <t>/content/drive/MyDrive/thesis_project/thesis/outputs/exp06_svm_ready/fusion_svm_ready_20260717_102613.json</t>
  </si>
  <si>
    <t>/content/drive/MyDrive/thesis_project/thesis/outputs/exp06_svm_ready/fusion_svm_ready_results_20260717_102612.xlsx</t>
  </si>
  <si>
    <t>/content/drive/MyDrive/thesis_project/thesis/outputs/exp06_svm_ready/fusion_svm_ready_20260602_203636.json</t>
  </si>
  <si>
    <t>/content/drive/MyDrive/thesis_project/thesis/outputs/exp06_svm_ready/fusion_svm_ready_results_20260602_203635.xlsx</t>
  </si>
  <si>
    <t>/content/drive/MyDrive/thesis_project/thesis/outputs/exp06_svm_ready/fusion_svm_ready_20260602_203637.json</t>
  </si>
  <si>
    <t>/content/drive/MyDrive/thesis_project/thesis/outputs/exp06_svm_ready/fusion_svm_ready_results_20260602_203636.xlsx</t>
  </si>
  <si>
    <t>/content/drive/MyDrive/thesis_project/thesis/outputs/exp06_svm_ready/fusion_svm_ready_20260602_203639.json</t>
  </si>
  <si>
    <t>/content/drive/MyDrive/thesis_project/thesis/outputs/exp06_svm_ready/fusion_svm_ready_results_20260602_203638.xlsx</t>
  </si>
  <si>
    <t>/content/drive/MyDrive/thesis_project/thesis/outputs/exp06_svm_ready/fusion_svm_ready_20260602_203640.json</t>
  </si>
  <si>
    <t>/content/drive/MyDrive/thesis_project/thesis/outputs/exp06_svm_ready/fusion_svm_ready_results_20260602_203639.xlsx</t>
  </si>
  <si>
    <t>/content/drive/MyDrive/thesis_project/thesis/outputs/exp06_svm_ready/fusion_svm_ready_20260602_203641.json</t>
  </si>
  <si>
    <t>/content/drive/MyDrive/thesis_project/thesis/outputs/exp06_svm_ready/fusion_svm_ready_results_20260602_203641.xlsx</t>
  </si>
  <si>
    <t>/content/drive/MyDrive/thesis_project/thesis/outputs/exp06_svm_ready/fusion_svm_ready_20260602_203643.json</t>
  </si>
  <si>
    <t>/content/drive/MyDrive/thesis_project/thesis/outputs/exp06_svm_ready/fusion_svm_ready_results_20260602_203642.xlsx</t>
  </si>
  <si>
    <t>/content/drive/MyDrive/thesis_project/thesis/outputs/exp06_svm_ready/fusion_svm_ready_20260602_203644.json</t>
  </si>
  <si>
    <t>/content/drive/MyDrive/thesis_project/thesis/outputs/exp06_svm_ready/fusion_svm_ready_results_20260602_203644.xlsx</t>
  </si>
  <si>
    <t>/content/drive/MyDrive/thesis_project/thesis/outputs/exp06_svm_ready/fusion_svm_ready_20260602_203646.json</t>
  </si>
  <si>
    <t>/content/drive/MyDrive/thesis_project/thesis/outputs/exp06_svm_ready/fusion_svm_ready_results_20260602_203645.xlsx</t>
  </si>
  <si>
    <t>/content/drive/MyDrive/thesis_project/thesis/outputs/exp06_svm_ready/fusion_svm_ready_20260602_203648.json</t>
  </si>
  <si>
    <t>/content/drive/MyDrive/thesis_project/thesis/outputs/exp06_svm_ready/fusion_svm_ready_results_20260602_203647.xlsx</t>
  </si>
  <si>
    <t>/content/drive/MyDrive/thesis_project/thesis/outputs/exp06_svm_ready/fusion_svm_ready_20260602_203649.json</t>
  </si>
  <si>
    <t>/content/drive/MyDrive/thesis_project/thesis/outputs/exp06_svm_ready/fusion_svm_ready_results_20260602_203648.xlsx</t>
  </si>
  <si>
    <t>/content/drive/MyDrive/thesis_project/thesis/outputs/exp06_svm_ready/fusion_svm_ready_20260602_203650.json</t>
  </si>
  <si>
    <t>/content/drive/MyDrive/thesis_project/thesis/outputs/exp06_svm_ready/fusion_svm_ready_results_20260602_203650.xlsx</t>
  </si>
  <si>
    <t>/content/drive/MyDrive/thesis_project/thesis/outputs/exp06_svm_ready/fusion_svm_ready_20260602_203652.json</t>
  </si>
  <si>
    <t>/content/drive/MyDrive/thesis_project/thesis/outputs/exp06_svm_ready/fusion_svm_ready_results_20260602_203651.xlsx</t>
  </si>
  <si>
    <t>/content/drive/MyDrive/thesis_project/thesis/outputs/exp06_svm_ready/fusion_svm_ready_20260602_203653.json</t>
  </si>
  <si>
    <t>/content/drive/MyDrive/thesis_project/thesis/outputs/exp06_svm_ready/fusion_svm_ready_results_20260602_203653.xlsx</t>
  </si>
  <si>
    <t>/content/drive/MyDrive/thesis_project/thesis/outputs/exp06_svm_ready/fusion_svm_ready_20260602_203655.json</t>
  </si>
  <si>
    <t>/content/drive/MyDrive/thesis_project/thesis/outputs/exp06_svm_ready/fusion_svm_ready_results_20260602_203654.xlsx</t>
  </si>
  <si>
    <t>/content/drive/MyDrive/thesis_project/thesis/outputs/exp06_svm_ready/fusion_svm_ready_20260602_203657.json</t>
  </si>
  <si>
    <t>/content/drive/MyDrive/thesis_project/thesis/outputs/exp06_svm_ready/fusion_svm_ready_results_20260602_203656.xlsx</t>
  </si>
  <si>
    <t>/content/drive/MyDrive/thesis_project/thesis/outputs/exp06_svm_ready/fusion_svm_ready_20260602_203658.json</t>
  </si>
  <si>
    <t>/content/drive/MyDrive/thesis_project/thesis/outputs/exp06_svm_ready/fusion_svm_ready_results_20260602_203657.xlsx</t>
  </si>
  <si>
    <t>/content/drive/MyDrive/thesis_project/thesis/outputs/exp06_svm_ready/fusion_svm_ready_20260602_203700.json</t>
  </si>
  <si>
    <t>/content/drive/MyDrive/thesis_project/thesis/outputs/exp06_svm_ready/fusion_svm_ready_results_20260602_203659.xlsx</t>
  </si>
  <si>
    <t>/content/drive/MyDrive/thesis_project/thesis/outputs/exp06_svm_ready/fusion_svm_ready_20260602_203701.json</t>
  </si>
  <si>
    <t>/content/drive/MyDrive/thesis_project/thesis/outputs/exp06_svm_ready/fusion_svm_ready_results_20260602_203700.xlsx</t>
  </si>
  <si>
    <t>/content/drive/MyDrive/thesis_project/thesis/outputs/exp06_svm_ready/fusion_svm_ready_20260602_203702.json</t>
  </si>
  <si>
    <t>/content/drive/MyDrive/thesis_project/thesis/outputs/exp06_svm_ready/fusion_svm_ready_results_20260602_203702.xlsx</t>
  </si>
  <si>
    <t>/content/drive/MyDrive/thesis_project/thesis/outputs/exp06_svm_ready/fusion_svm_ready_20260717_102615.json</t>
  </si>
  <si>
    <t>/content/drive/MyDrive/thesis_project/thesis/outputs/exp06_svm_ready/fusion_svm_ready_results_20260717_102614.xlsx</t>
  </si>
  <si>
    <t>/content/drive/MyDrive/thesis_project/thesis/outputs/exp06_svm_ready/fusion_svm_ready_20260602_203705.json</t>
  </si>
  <si>
    <t>/content/drive/MyDrive/thesis_project/thesis/outputs/exp06_svm_ready/fusion_svm_ready_results_20260602_203705.xlsx</t>
  </si>
  <si>
    <t>/content/drive/MyDrive/thesis_project/thesis/outputs/exp06_svm_ready/fusion_svm_ready_20260602_203706.json</t>
  </si>
  <si>
    <t>/content/drive/MyDrive/thesis_project/thesis/outputs/exp06_svm_ready/fusion_svm_ready_results_20260602_203706.xlsx</t>
  </si>
  <si>
    <t>/content/drive/MyDrive/thesis_project/thesis/outputs/exp06_svm_ready/fusion_svm_ready_20260602_203708.json</t>
  </si>
  <si>
    <t>/content/drive/MyDrive/thesis_project/thesis/outputs/exp06_svm_ready/fusion_svm_ready_results_20260602_203707.xlsx</t>
  </si>
  <si>
    <t>/content/drive/MyDrive/thesis_project/thesis/outputs/exp06_svm_ready/fusion_svm_ready_20260602_203709.json</t>
  </si>
  <si>
    <t>/content/drive/MyDrive/thesis_project/thesis/outputs/exp06_svm_ready/fusion_svm_ready_results_20260602_203708.xlsx</t>
  </si>
  <si>
    <t>/content/drive/MyDrive/thesis_project/thesis/outputs/exp06_svm_ready/fusion_svm_ready_20260602_203710.json</t>
  </si>
  <si>
    <t>/content/drive/MyDrive/thesis_project/thesis/outputs/exp06_svm_ready/fusion_svm_ready_results_20260602_203710.xlsx</t>
  </si>
  <si>
    <t>/content/drive/MyDrive/thesis_project/thesis/outputs/exp06_svm_ready/fusion_svm_ready_20260602_203711.json</t>
  </si>
  <si>
    <t>/content/drive/MyDrive/thesis_project/thesis/outputs/exp06_svm_ready/fusion_svm_ready_results_20260602_203711.xlsx</t>
  </si>
  <si>
    <t>/content/drive/MyDrive/thesis_project/thesis/outputs/exp06_svm_ready/fusion_svm_ready_20260602_203713.json</t>
  </si>
  <si>
    <t>/content/drive/MyDrive/thesis_project/thesis/outputs/exp06_svm_ready/fusion_svm_ready_results_20260602_203712.xlsx</t>
  </si>
  <si>
    <t>/content/drive/MyDrive/thesis_project/thesis/outputs/exp06_svm_ready/fusion_svm_ready_20260602_203714.json</t>
  </si>
  <si>
    <t>/content/drive/MyDrive/thesis_project/thesis/outputs/exp06_svm_ready/fusion_svm_ready_results_20260602_203714.xlsx</t>
  </si>
  <si>
    <t>/content/drive/MyDrive/thesis_project/thesis/outputs/exp06_svm_ready/fusion_svm_ready_20260602_203715.json</t>
  </si>
  <si>
    <t>/content/drive/MyDrive/thesis_project/thesis/outputs/exp06_svm_ready/fusion_svm_ready_results_20260602_203715.xlsx</t>
  </si>
  <si>
    <t>/content/drive/MyDrive/thesis_project/thesis/outputs/exp06_svm_ready/fusion_svm_ready_20260602_203716.json</t>
  </si>
  <si>
    <t>/content/drive/MyDrive/thesis_project/thesis/outputs/exp06_svm_ready/fusion_svm_ready_results_20260602_203716.xlsx</t>
  </si>
  <si>
    <t>/content/drive/MyDrive/thesis_project/thesis/outputs/exp06_svm_ready/fusion_svm_ready_20260602_203718.json</t>
  </si>
  <si>
    <t>/content/drive/MyDrive/thesis_project/thesis/outputs/exp06_svm_ready/fusion_svm_ready_results_20260602_203717.xlsx</t>
  </si>
  <si>
    <t>/content/drive/MyDrive/thesis_project/thesis/outputs/exp06_svm_ready/fusion_svm_ready_20260602_203719.json</t>
  </si>
  <si>
    <t>/content/drive/MyDrive/thesis_project/thesis/outputs/exp06_svm_ready/fusion_svm_ready_results_20260602_203719.xlsx</t>
  </si>
  <si>
    <t>/content/drive/MyDrive/thesis_project/thesis/outputs/exp06_svm_ready/fusion_svm_ready_20260602_203720.json</t>
  </si>
  <si>
    <t>/content/drive/MyDrive/thesis_project/thesis/outputs/exp06_svm_ready/fusion_svm_ready_results_20260602_203720.xlsx</t>
  </si>
  <si>
    <t>/content/drive/MyDrive/thesis_project/thesis/outputs/exp06_svm_ready/fusion_svm_ready_20260602_203722.json</t>
  </si>
  <si>
    <t>/content/drive/MyDrive/thesis_project/thesis/outputs/exp06_svm_ready/fusion_svm_ready_results_20260602_203721.xlsx</t>
  </si>
  <si>
    <t>/content/drive/MyDrive/thesis_project/thesis/outputs/exp06_svm_ready/fusion_svm_ready_20260602_203723.json</t>
  </si>
  <si>
    <t>/content/drive/MyDrive/thesis_project/thesis/outputs/exp06_svm_ready/fusion_svm_ready_results_20260602_203723.xlsx</t>
  </si>
  <si>
    <t>/content/drive/MyDrive/thesis_project/thesis/outputs/exp06_svm_ready/fusion_svm_ready_20260602_203724.json</t>
  </si>
  <si>
    <t>/content/drive/MyDrive/thesis_project/thesis/outputs/exp06_svm_ready/fusion_svm_ready_results_20260602_203724.xlsx</t>
  </si>
  <si>
    <t>/content/drive/MyDrive/thesis_project/thesis/outputs/exp06_svm_ready/fusion_svm_ready_20260602_203726.json</t>
  </si>
  <si>
    <t>/content/drive/MyDrive/thesis_project/thesis/outputs/exp06_svm_ready/fusion_svm_ready_results_20260602_203725.xlsx</t>
  </si>
  <si>
    <t>/content/drive/MyDrive/thesis_project/thesis/outputs/exp06_svm_ready/fusion_svm_ready_20260602_203727.json</t>
  </si>
  <si>
    <t>/content/drive/MyDrive/thesis_project/thesis/outputs/exp06_svm_ready/fusion_svm_ready_results_20260602_203726.xlsx</t>
  </si>
  <si>
    <t>/content/drive/MyDrive/thesis_project/thesis/outputs/exp06_svm_ready/fusion_svm_ready_20260602_203728.json</t>
  </si>
  <si>
    <t>/content/drive/MyDrive/thesis_project/thesis/outputs/exp06_svm_ready/fusion_svm_ready_results_20260602_203728.xlsx</t>
  </si>
  <si>
    <t>/content/drive/MyDrive/thesis_project/thesis/outputs/exp06_svm_ready/fusion_svm_ready_20260717_102617.json</t>
  </si>
  <si>
    <t>/content/drive/MyDrive/thesis_project/thesis/outputs/exp06_svm_ready/fusion_svm_ready_results_20260717_102616.xlsx</t>
  </si>
  <si>
    <t>/content/drive/MyDrive/thesis_project/thesis/outputs/exp06_svm_ready/fusion_svm_ready_20260602_203731.json</t>
  </si>
  <si>
    <t>/content/drive/MyDrive/thesis_project/thesis/outputs/exp06_svm_ready/fusion_svm_ready_results_20260602_203730.xlsx</t>
  </si>
  <si>
    <t>/content/drive/MyDrive/thesis_project/thesis/outputs/exp06_svm_ready/fusion_svm_ready_20260602_203733.json</t>
  </si>
  <si>
    <t>/content/drive/MyDrive/thesis_project/thesis/outputs/exp06_svm_ready/fusion_svm_ready_results_20260602_203732.xlsx</t>
  </si>
  <si>
    <t>/content/drive/MyDrive/thesis_project/thesis/outputs/exp06_svm_ready/fusion_svm_ready_20260602_203734.json</t>
  </si>
  <si>
    <t>/content/drive/MyDrive/thesis_project/thesis/outputs/exp06_svm_ready/fusion_svm_ready_results_20260602_203733.xlsx</t>
  </si>
  <si>
    <t>/content/drive/MyDrive/thesis_project/thesis/outputs/exp06_svm_ready/fusion_svm_ready_20260602_203736.json</t>
  </si>
  <si>
    <t>/content/drive/MyDrive/thesis_project/thesis/outputs/exp06_svm_ready/fusion_svm_ready_results_20260602_203735.xlsx</t>
  </si>
  <si>
    <t>/content/drive/MyDrive/thesis_project/thesis/outputs/exp06_svm_ready/fusion_svm_ready_20260602_203737.json</t>
  </si>
  <si>
    <t>/content/drive/MyDrive/thesis_project/thesis/outputs/exp06_svm_ready/fusion_svm_ready_results_20260602_203737.xlsx</t>
  </si>
  <si>
    <t>/content/drive/MyDrive/thesis_project/thesis/outputs/exp06_svm_ready/fusion_svm_ready_20260602_203739.json</t>
  </si>
  <si>
    <t>/content/drive/MyDrive/thesis_project/thesis/outputs/exp06_svm_ready/fusion_svm_ready_results_20260602_203738.xlsx</t>
  </si>
  <si>
    <t>/content/drive/MyDrive/thesis_project/thesis/outputs/exp06_svm_ready/fusion_svm_ready_20260602_203740.json</t>
  </si>
  <si>
    <t>/content/drive/MyDrive/thesis_project/thesis/outputs/exp06_svm_ready/fusion_svm_ready_results_20260602_203739.xlsx</t>
  </si>
  <si>
    <t>/content/drive/MyDrive/thesis_project/thesis/outputs/exp06_svm_ready/fusion_svm_ready_20260602_203742.json</t>
  </si>
  <si>
    <t>/content/drive/MyDrive/thesis_project/thesis/outputs/exp06_svm_ready/fusion_svm_ready_results_20260602_203741.xlsx</t>
  </si>
  <si>
    <t>/content/drive/MyDrive/thesis_project/thesis/outputs/exp06_svm_ready/fusion_svm_ready_20260602_203743.json</t>
  </si>
  <si>
    <t>/content/drive/MyDrive/thesis_project/thesis/outputs/exp06_svm_ready/fusion_svm_ready_results_20260602_203742.xlsx</t>
  </si>
  <si>
    <t>/content/drive/MyDrive/thesis_project/thesis/outputs/exp06_svm_ready/fusion_svm_ready_20260602_203745.json</t>
  </si>
  <si>
    <t>/content/drive/MyDrive/thesis_project/thesis/outputs/exp06_svm_ready/fusion_svm_ready_results_20260602_203744.xlsx</t>
  </si>
  <si>
    <t>/content/drive/MyDrive/thesis_project/thesis/outputs/exp06_svm_ready/fusion_svm_ready_20260602_203746.json</t>
  </si>
  <si>
    <t>/content/drive/MyDrive/thesis_project/thesis/outputs/exp06_svm_ready/fusion_svm_ready_results_20260602_203746.xlsx</t>
  </si>
  <si>
    <t>/content/drive/MyDrive/thesis_project/thesis/outputs/exp06_svm_ready/fusion_svm_ready_20260602_203747.json</t>
  </si>
  <si>
    <t>/content/drive/MyDrive/thesis_project/thesis/outputs/exp06_svm_ready/fusion_svm_ready_results_20260602_203747.xlsx</t>
  </si>
  <si>
    <t>/content/drive/MyDrive/thesis_project/thesis/outputs/exp06_svm_ready/fusion_svm_ready_20260602_203749.json</t>
  </si>
  <si>
    <t>/content/drive/MyDrive/thesis_project/thesis/outputs/exp06_svm_ready/fusion_svm_ready_results_20260602_203748.xlsx</t>
  </si>
  <si>
    <t>/content/drive/MyDrive/thesis_project/thesis/outputs/exp06_svm_ready/fusion_svm_ready_20260602_203751.json</t>
  </si>
  <si>
    <t>/content/drive/MyDrive/thesis_project/thesis/outputs/exp06_svm_ready/fusion_svm_ready_results_20260602_203750.xlsx</t>
  </si>
  <si>
    <t>/content/drive/MyDrive/thesis_project/thesis/outputs/exp06_svm_ready/fusion_svm_ready_20260602_203752.json</t>
  </si>
  <si>
    <t>/content/drive/MyDrive/thesis_project/thesis/outputs/exp06_svm_ready/fusion_svm_ready_results_20260602_203751.xlsx</t>
  </si>
  <si>
    <t>/content/drive/MyDrive/thesis_project/thesis/outputs/exp06_svm_ready/fusion_svm_ready_20260602_203753.json</t>
  </si>
  <si>
    <t>/content/drive/MyDrive/thesis_project/thesis/outputs/exp06_svm_ready/fusion_svm_ready_results_20260602_203753.xlsx</t>
  </si>
  <si>
    <t>/content/drive/MyDrive/thesis_project/thesis/outputs/exp06_svm_ready/fusion_svm_ready_20260602_203755.json</t>
  </si>
  <si>
    <t>/content/drive/MyDrive/thesis_project/thesis/outputs/exp06_svm_ready/fusion_svm_ready_results_20260602_203754.xlsx</t>
  </si>
  <si>
    <t>/content/drive/MyDrive/thesis_project/thesis/outputs/exp06_svm_ready/fusion_svm_ready_20260602_203756.json</t>
  </si>
  <si>
    <t>/content/drive/MyDrive/thesis_project/thesis/outputs/exp06_svm_ready/fusion_svm_ready_results_20260602_203756.xlsx</t>
  </si>
  <si>
    <t>/content/drive/MyDrive/thesis_project/thesis/outputs/exp06_svm_ready/fusion_svm_ready_20260602_203758.json</t>
  </si>
  <si>
    <t>/content/drive/MyDrive/thesis_project/thesis/outputs/exp06_svm_ready/fusion_svm_ready_results_20260602_203757.xlsx</t>
  </si>
  <si>
    <t>/content/drive/MyDrive/thesis_project/thesis/outputs/exp01/regular_ner_20260602_203836.json</t>
  </si>
  <si>
    <t>/content/drive/MyDrive/thesis_project/thesis/outputs/exp01/regular_ner_results_20260602_203836.xlsx</t>
  </si>
  <si>
    <t>/content/drive/MyDrive/thesis_project/thesis/outputs/exp01/regular_ner_20260602_205602.json</t>
  </si>
  <si>
    <t>/content/drive/MyDrive/thesis_project/thesis/outputs/exp01/regular_ner_results_20260602_205601.xlsx</t>
  </si>
  <si>
    <t>/content/drive/MyDrive/thesis_project/thesis/outputs/exp01/regular_ner_20260602_205700.json</t>
  </si>
  <si>
    <t>/content/drive/MyDrive/thesis_project/thesis/outputs/exp01/regular_ner_results_20260602_205700.xlsx</t>
  </si>
  <si>
    <t>/content/drive/MyDrive/thesis_project/thesis/outputs/exp01/regular_ner_20260602_205744.json</t>
  </si>
  <si>
    <t>/content/drive/MyDrive/thesis_project/thesis/outputs/exp01/regular_ner_results_20260602_205743.xlsx</t>
  </si>
  <si>
    <t>/content/drive/MyDrive/thesis_project/thesis/outputs/exp01/regular_ner_20260602_205838.json</t>
  </si>
  <si>
    <t>/content/drive/MyDrive/thesis_project/thesis/outputs/exp01/regular_ner_results_20260602_205838.xlsx</t>
  </si>
  <si>
    <t>/content/drive/MyDrive/thesis_project/thesis/outputs/exp01/regular_ner_20260602_205922.json</t>
  </si>
  <si>
    <t>/content/drive/MyDrive/thesis_project/thesis/outputs/exp01/regular_ner_results_20260602_205922.xlsx</t>
  </si>
  <si>
    <t>/content/drive/MyDrive/thesis_project/thesis/outputs/exp01/regular_ner_20260602_210017.json</t>
  </si>
  <si>
    <t>/content/drive/MyDrive/thesis_project/thesis/outputs/exp01/regular_ner_results_20260602_210017.xlsx</t>
  </si>
  <si>
    <t>/content/drive/MyDrive/thesis_project/thesis/outputs/exp01/regular_ner_20260602_210112.json</t>
  </si>
  <si>
    <t>/content/drive/MyDrive/thesis_project/thesis/outputs/exp01/regular_ner_results_20260602_210112.xlsx</t>
  </si>
  <si>
    <t>/content/drive/MyDrive/thesis_project/thesis/outputs/exp01/regular_ner_20260602_210206.json</t>
  </si>
  <si>
    <t>/content/drive/MyDrive/thesis_project/thesis/outputs/exp01/regular_ner_results_20260602_210206.xlsx</t>
  </si>
  <si>
    <t>/content/drive/MyDrive/thesis_project/thesis/outputs/exp01/regular_ner_20260602_210301.json</t>
  </si>
  <si>
    <t>/content/drive/MyDrive/thesis_project/thesis/outputs/exp01/regular_ner_results_20260602_210301.xlsx</t>
  </si>
  <si>
    <t>/content/drive/MyDrive/thesis_project/thesis/outputs/exp01/regular_ner_20260602_210345.json</t>
  </si>
  <si>
    <t>/content/drive/MyDrive/thesis_project/thesis/outputs/exp01/regular_ner_results_20260602_210345.xlsx</t>
  </si>
  <si>
    <t>/content/drive/MyDrive/thesis_project/thesis/outputs/exp01/regular_ner_20260602_210441.json</t>
  </si>
  <si>
    <t>/content/drive/MyDrive/thesis_project/thesis/outputs/exp01/regular_ner_results_20260602_210441.xlsx</t>
  </si>
  <si>
    <t>/content/drive/MyDrive/thesis_project/thesis/outputs/exp01/regular_ner_20260602_210526.json</t>
  </si>
  <si>
    <t>/content/drive/MyDrive/thesis_project/thesis/outputs/exp01/regular_ner_results_20260602_210526.xlsx</t>
  </si>
  <si>
    <t>/content/drive/MyDrive/thesis_project/thesis/outputs/exp01/regular_ner_20260602_210611.json</t>
  </si>
  <si>
    <t>/content/drive/MyDrive/thesis_project/thesis/outputs/exp01/regular_ner_results_20260602_210611.xlsx</t>
  </si>
  <si>
    <t>/content/drive/MyDrive/thesis_project/thesis/outputs/exp01/regular_ner_20260602_210656.json</t>
  </si>
  <si>
    <t>/content/drive/MyDrive/thesis_project/thesis/outputs/exp01/regular_ner_results_20260602_210656.xlsx</t>
  </si>
  <si>
    <t>/content/drive/MyDrive/thesis_project/thesis/outputs/exp01/regular_ner_20260602_210752.json</t>
  </si>
  <si>
    <t>/content/drive/MyDrive/thesis_project/thesis/outputs/exp01/regular_ner_results_20260602_210751.xlsx</t>
  </si>
  <si>
    <t>/content/drive/MyDrive/thesis_project/thesis/outputs/exp01/regular_ner_20260602_210836.json</t>
  </si>
  <si>
    <t>/content/drive/MyDrive/thesis_project/thesis/outputs/exp01/regular_ner_results_20260602_210836.xlsx</t>
  </si>
  <si>
    <t>/content/drive/MyDrive/thesis_project/thesis/outputs/exp01/regular_ner_20260602_210931.json</t>
  </si>
  <si>
    <t>/content/drive/MyDrive/thesis_project/thesis/outputs/exp01/regular_ner_results_20260602_210931.xlsx</t>
  </si>
  <si>
    <t>/content/drive/MyDrive/thesis_project/thesis/outputs/exp01/regular_ner_20260602_211026.json</t>
  </si>
  <si>
    <t>/content/drive/MyDrive/thesis_project/thesis/outputs/exp01/regular_ner_results_20260602_211026.xlsx</t>
  </si>
  <si>
    <t>/content/drive/MyDrive/thesis_project/thesis/outputs/exp01/regular_ner_20260602_211111.json</t>
  </si>
  <si>
    <t>/content/drive/MyDrive/thesis_project/thesis/outputs/exp01/regular_ner_results_20260602_211111.xlsx</t>
  </si>
  <si>
    <t>/content/drive/MyDrive/thesis_project/thesis/outputs/exp01/regular_ner_20260602_211156.json</t>
  </si>
  <si>
    <t>/content/drive/MyDrive/thesis_project/thesis/outputs/exp01/regular_ner_results_20260602_211156.xlsx</t>
  </si>
  <si>
    <t>/content/drive/MyDrive/thesis_project/thesis/outputs/exp01/regular_ner_20260602_211240.json</t>
  </si>
  <si>
    <t>/content/drive/MyDrive/thesis_project/thesis/outputs/exp01/regular_ner_results_20260602_211240.xlsx</t>
  </si>
  <si>
    <t>/content/drive/MyDrive/thesis_project/thesis/outputs/exp01/regular_ner_20260602_211324.json</t>
  </si>
  <si>
    <t>/content/drive/MyDrive/thesis_project/thesis/outputs/exp01/regular_ner_results_20260602_211323.xlsx</t>
  </si>
  <si>
    <t>/content/drive/MyDrive/thesis_project/thesis/outputs/exp01/regular_ner_20260602_211407.json</t>
  </si>
  <si>
    <t>/content/drive/MyDrive/thesis_project/thesis/outputs/exp01/regular_ner_results_20260602_211406.xlsx</t>
  </si>
  <si>
    <t>/content/drive/MyDrive/thesis_project/thesis/outputs/exp01/regular_ner_20260602_211501.json</t>
  </si>
  <si>
    <t>/content/drive/MyDrive/thesis_project/thesis/outputs/exp01/regular_ner_results_20260602_211500.xlsx</t>
  </si>
  <si>
    <t>/content/drive/MyDrive/thesis_project/thesis/outputs/exp01/regular_ner_20260602_211555.json</t>
  </si>
  <si>
    <t>/content/drive/MyDrive/thesis_project/thesis/outputs/exp01/regular_ner_results_20260602_211554.xlsx</t>
  </si>
  <si>
    <t>/content/drive/MyDrive/thesis_project/thesis/outputs/exp01/regular_ner_20260602_211649.json</t>
  </si>
  <si>
    <t>/content/drive/MyDrive/thesis_project/thesis/outputs/exp01/regular_ner_results_20260602_211649.xlsx</t>
  </si>
  <si>
    <t>/content/drive/MyDrive/thesis_project/thesis/outputs/exp01/regular_ner_20260602_211743.json</t>
  </si>
  <si>
    <t>/content/drive/MyDrive/thesis_project/thesis/outputs/exp01/regular_ner_results_20260602_211743.xlsx</t>
  </si>
  <si>
    <t>/content/drive/MyDrive/thesis_project/thesis/outputs/exp01/regular_ner_20260602_211827.json</t>
  </si>
  <si>
    <t>/content/drive/MyDrive/thesis_project/thesis/outputs/exp01/regular_ner_results_20260602_211827.xlsx</t>
  </si>
  <si>
    <t>/content/drive/MyDrive/thesis_project/thesis/outputs/exp01/regular_ner_20260602_211921.json</t>
  </si>
  <si>
    <t>/content/drive/MyDrive/thesis_project/thesis/outputs/exp01/regular_ner_results_20260602_211921.xlsx</t>
  </si>
  <si>
    <t>/content/drive/MyDrive/thesis_project/thesis/outputs/exp01/regular_ner_20260602_212015.json</t>
  </si>
  <si>
    <t>/content/drive/MyDrive/thesis_project/thesis/outputs/exp01/regular_ner_results_20260602_212015.xlsx</t>
  </si>
  <si>
    <t>/content/drive/MyDrive/thesis_project/thesis/outputs/exp01/regular_ner_20260602_212059.json</t>
  </si>
  <si>
    <t>/content/drive/MyDrive/thesis_project/thesis/outputs/exp01/regular_ner_results_20260602_212059.xlsx</t>
  </si>
  <si>
    <t>/content/drive/MyDrive/thesis_project/thesis/outputs/exp01/regular_ner_20260602_212154.json</t>
  </si>
  <si>
    <t>/content/drive/MyDrive/thesis_project/thesis/outputs/exp01/regular_ner_results_20260602_212154.xlsx</t>
  </si>
  <si>
    <t>/content/drive/MyDrive/thesis_project/thesis/outputs/exp01/regular_ner_20260602_212248.json</t>
  </si>
  <si>
    <t>/content/drive/MyDrive/thesis_project/thesis/outputs/exp01/regular_ner_results_20260602_212248.xlsx</t>
  </si>
  <si>
    <t>/content/drive/MyDrive/thesis_project/thesis/outputs/exp01/regular_ner_20260602_212342.json</t>
  </si>
  <si>
    <t>/content/drive/MyDrive/thesis_project/thesis/outputs/exp01/regular_ner_results_20260602_212342.xlsx</t>
  </si>
  <si>
    <t>/content/drive/MyDrive/thesis_project/thesis/outputs/exp01/regular_ner_20260602_212436.json</t>
  </si>
  <si>
    <t>/content/drive/MyDrive/thesis_project/thesis/outputs/exp01/regular_ner_results_20260602_212436.xlsx</t>
  </si>
  <si>
    <t>/content/drive/MyDrive/thesis_project/thesis/outputs/exp01/regular_ner_20260602_212531.json</t>
  </si>
  <si>
    <t>/content/drive/MyDrive/thesis_project/thesis/outputs/exp01/regular_ner_results_20260602_212531.xlsx</t>
  </si>
  <si>
    <t>/content/drive/MyDrive/thesis_project/thesis/outputs/exp01/regular_ner_20260602_212615.json</t>
  </si>
  <si>
    <t>/content/drive/MyDrive/thesis_project/thesis/outputs/exp01/regular_ner_results_20260602_212615.xlsx</t>
  </si>
  <si>
    <t>/content/drive/MyDrive/thesis_project/thesis/outputs/exp01/regular_ner_20260602_212658.json</t>
  </si>
  <si>
    <t>/content/drive/MyDrive/thesis_project/thesis/outputs/exp01/regular_ner_results_20260602_212658.xlsx</t>
  </si>
  <si>
    <t>/content/drive/MyDrive/thesis_project/thesis/outputs/exp01/regular_ner_20260602_212742.json</t>
  </si>
  <si>
    <t>/content/drive/MyDrive/thesis_project/thesis/outputs/exp01/regular_ner_results_20260602_212742.xlsx</t>
  </si>
  <si>
    <t>/content/drive/MyDrive/thesis_project/thesis/outputs/exp01/regular_ner_20260602_212837.json</t>
  </si>
  <si>
    <t>/content/drive/MyDrive/thesis_project/thesis/outputs/exp01/regular_ner_results_20260602_212837.xlsx</t>
  </si>
  <si>
    <t>/content/drive/MyDrive/thesis_project/thesis/outputs/exp01/regular_ner_20260602_212923.json</t>
  </si>
  <si>
    <t>/content/drive/MyDrive/thesis_project/thesis/outputs/exp01/regular_ner_results_20260602_212923.xlsx</t>
  </si>
  <si>
    <t>/content/drive/MyDrive/thesis_project/thesis/outputs/exp01/regular_ner_20260602_213008.json</t>
  </si>
  <si>
    <t>/content/drive/MyDrive/thesis_project/thesis/outputs/exp01/regular_ner_results_20260602_213007.xlsx</t>
  </si>
  <si>
    <t>/content/drive/MyDrive/thesis_project/thesis/outputs/exp01/regular_ner_20260602_213054.json</t>
  </si>
  <si>
    <t>/content/drive/MyDrive/thesis_project/thesis/outputs/exp01/regular_ner_results_20260602_213053.xlsx</t>
  </si>
  <si>
    <t>/content/drive/MyDrive/thesis_project/thesis/outputs/exp01/regular_ner_20260602_213149.json</t>
  </si>
  <si>
    <t>/content/drive/MyDrive/thesis_project/thesis/outputs/exp01/regular_ner_results_20260602_213148.xlsx</t>
  </si>
  <si>
    <t>/content/drive/MyDrive/thesis_project/thesis/outputs/exp01/regular_ner_20260602_213244.json</t>
  </si>
  <si>
    <t>/content/drive/MyDrive/thesis_project/thesis/outputs/exp01/regular_ner_results_20260602_213243.xlsx</t>
  </si>
  <si>
    <t>/content/drive/MyDrive/thesis_project/thesis/outputs/exp01/regular_ner_20260602_213339.json</t>
  </si>
  <si>
    <t>/content/drive/MyDrive/thesis_project/thesis/outputs/exp01/regular_ner_results_20260602_213339.xlsx</t>
  </si>
  <si>
    <t>/content/drive/MyDrive/thesis_project/thesis/outputs/exp01/regular_ner_20260602_213425.json</t>
  </si>
  <si>
    <t>/content/drive/MyDrive/thesis_project/thesis/outputs/exp01/regular_ner_results_20260602_213424.xlsx</t>
  </si>
  <si>
    <t>/content/drive/MyDrive/thesis_project/thesis/outputs/exp01/regular_ner_20260602_213521.json</t>
  </si>
  <si>
    <t>/content/drive/MyDrive/thesis_project/thesis/outputs/exp01/regular_ner_results_20260602_213520.xlsx</t>
  </si>
  <si>
    <t>/content/drive/MyDrive/thesis_project/thesis/outputs/exp01/regular_ner_20260602_213606.json</t>
  </si>
  <si>
    <t>/content/drive/MyDrive/thesis_project/thesis/outputs/exp01/regular_ner_results_20260602_213606.xlsx</t>
  </si>
  <si>
    <t>/content/drive/MyDrive/thesis_project/thesis/outputs/exp01/regular_ner_20260603_042950.json</t>
  </si>
  <si>
    <t>/content/drive/MyDrive/thesis_project/thesis/outputs/exp01/regular_ner_results_20260603_042948.xlsx</t>
  </si>
  <si>
    <t>/content/drive/MyDrive/thesis_project/thesis/outputs/exp01/regular_ner_20260603_043048.json</t>
  </si>
  <si>
    <t>/content/drive/MyDrive/thesis_project/thesis/outputs/exp01/regular_ner_results_20260603_043047.xlsx</t>
  </si>
  <si>
    <t>/content/drive/MyDrive/thesis_project/thesis/outputs/exp01/regular_ner_20260603_043144.json</t>
  </si>
  <si>
    <t>/content/drive/MyDrive/thesis_project/thesis/outputs/exp01/regular_ner_results_20260603_043143.xlsx</t>
  </si>
  <si>
    <t>/content/drive/MyDrive/thesis_project/thesis/outputs/exp01/regular_ner_20260603_043239.json</t>
  </si>
  <si>
    <t>/content/drive/MyDrive/thesis_project/thesis/outputs/exp01/regular_ner_results_20260603_043239.xlsx</t>
  </si>
  <si>
    <t>/content/drive/MyDrive/thesis_project/thesis/outputs/exp01/regular_ner_20260603_043324.json</t>
  </si>
  <si>
    <t>/content/drive/MyDrive/thesis_project/thesis/outputs/exp01/regular_ner_results_20260603_043324.xlsx</t>
  </si>
  <si>
    <t>/content/drive/MyDrive/thesis_project/thesis/outputs/exp01/regular_ner_20260603_043410.json</t>
  </si>
  <si>
    <t>/content/drive/MyDrive/thesis_project/thesis/outputs/exp01/regular_ner_results_20260603_043409.xlsx</t>
  </si>
  <si>
    <t>/content/drive/MyDrive/thesis_project/thesis/outputs/exp01/regular_ner_20260603_043505.json</t>
  </si>
  <si>
    <t>/content/drive/MyDrive/thesis_project/thesis/outputs/exp01/regular_ner_results_20260603_043504.xlsx</t>
  </si>
  <si>
    <t>/content/drive/MyDrive/thesis_project/thesis/outputs/exp01/regular_ner_20260603_043600.json</t>
  </si>
  <si>
    <t>/content/drive/MyDrive/thesis_project/thesis/outputs/exp01/regular_ner_results_20260603_043600.xlsx</t>
  </si>
  <si>
    <t>/content/drive/MyDrive/thesis_project/thesis/outputs/exp01/regular_ner_20260603_043656.json</t>
  </si>
  <si>
    <t>/content/drive/MyDrive/thesis_project/thesis/outputs/exp01/regular_ner_results_20260603_043655.xlsx</t>
  </si>
  <si>
    <t>/content/drive/MyDrive/thesis_project/thesis/outputs/exp01/regular_ner_20260603_043751.json</t>
  </si>
  <si>
    <t>/content/drive/MyDrive/thesis_project/thesis/outputs/exp01/regular_ner_results_20260603_043751.xlsx</t>
  </si>
  <si>
    <t>/content/drive/MyDrive/thesis_project/thesis/outputs/exp01/regular_ner_20260603_044017.json</t>
  </si>
  <si>
    <t>/content/drive/MyDrive/thesis_project/thesis/outputs/exp01/regular_ner_results_20260603_044016.xlsx</t>
  </si>
  <si>
    <t>/content/drive/MyDrive/thesis_project/thesis/outputs/exp01/regular_ner_20260603_044409.json</t>
  </si>
  <si>
    <t>/content/drive/MyDrive/thesis_project/thesis/outputs/exp01/regular_ner_results_20260603_044409.xlsx</t>
  </si>
  <si>
    <t>/content/drive/MyDrive/thesis_project/thesis/outputs/exp01/regular_ner_20260603_044803.json</t>
  </si>
  <si>
    <t>/content/drive/MyDrive/thesis_project/thesis/outputs/exp01/regular_ner_results_20260603_044803.xlsx</t>
  </si>
  <si>
    <t>/content/drive/MyDrive/thesis_project/thesis/outputs/exp01/regular_ner_20260603_063953.json</t>
  </si>
  <si>
    <t>/content/drive/MyDrive/thesis_project/thesis/outputs/exp01/regular_ner_results_20260603_063952.xlsx</t>
  </si>
  <si>
    <t>/content/drive/MyDrive/thesis_project/thesis/outputs/exp01/regular_ner_20260603_064359.json</t>
  </si>
  <si>
    <t>/content/drive/MyDrive/thesis_project/thesis/outputs/exp01/regular_ner_results_20260603_064359.xlsx</t>
  </si>
  <si>
    <t>/content/drive/MyDrive/thesis_project/thesis/outputs/exp01/regular_ner_20260603_064812.json</t>
  </si>
  <si>
    <t>/content/drive/MyDrive/thesis_project/thesis/outputs/exp01/regular_ner_results_20260603_064812.xlsx</t>
  </si>
  <si>
    <t>/content/drive/MyDrive/thesis_project/thesis/outputs/exp01/regular_ner_20260603_065145.json</t>
  </si>
  <si>
    <t>/content/drive/MyDrive/thesis_project/thesis/outputs/exp01/regular_ner_results_20260603_065144.xlsx</t>
  </si>
  <si>
    <t>/content/drive/MyDrive/thesis_project/thesis/outputs/exp01/regular_ner_20260603_065530.json</t>
  </si>
  <si>
    <t>/content/drive/MyDrive/thesis_project/thesis/outputs/exp01/regular_ner_results_20260603_065530.xlsx</t>
  </si>
  <si>
    <t>/content/drive/MyDrive/thesis_project/thesis/outputs/exp01/regular_ner_20260603_065851.json</t>
  </si>
  <si>
    <t>/content/drive/MyDrive/thesis_project/thesis/outputs/exp01/regular_ner_results_20260603_065851.xlsx</t>
  </si>
  <si>
    <t>/content/drive/MyDrive/thesis_project/thesis/outputs/exp01/regular_ner_20260603_070214.json</t>
  </si>
  <si>
    <t>/content/drive/MyDrive/thesis_project/thesis/outputs/exp01/regular_ner_results_20260603_070214.xlsx</t>
  </si>
  <si>
    <t>/content/drive/MyDrive/thesis_project/thesis/outputs/exp01/regular_ner_20260603_073509.json</t>
  </si>
  <si>
    <t>/content/drive/MyDrive/thesis_project/thesis/outputs/exp01/regular_ner_results_20260603_073507.xlsx</t>
  </si>
  <si>
    <t>/content/drive/MyDrive/thesis_project/thesis/outputs/exp01/regular_ner_20260603_073825.json</t>
  </si>
  <si>
    <t>/content/drive/MyDrive/thesis_project/thesis/outputs/exp01/regular_ner_results_20260603_073825.xlsx</t>
  </si>
  <si>
    <t>/content/drive/MyDrive/thesis_project/thesis/outputs/exp01/regular_ner_20260603_075100.json</t>
  </si>
  <si>
    <t>/content/drive/MyDrive/thesis_project/thesis/outputs/exp01/regular_ner_results_20260603_075058.xlsx</t>
  </si>
  <si>
    <t>/content/drive/MyDrive/thesis_project/thesis/outputs/exp01/regular_ner_20260603_075527.json</t>
  </si>
  <si>
    <t>/content/drive/MyDrive/thesis_project/thesis/outputs/exp01/regular_ner_results_20260603_075527.xlsx</t>
  </si>
  <si>
    <t>/content/drive/MyDrive/thesis_project/thesis/outputs/exp01/regular_ner_20260603_075904.json</t>
  </si>
  <si>
    <t>/content/drive/MyDrive/thesis_project/thesis/outputs/exp01/regular_ner_results_20260603_075904.xlsx</t>
  </si>
  <si>
    <t>/content/drive/MyDrive/thesis_project/thesis/outputs/exp01/regular_ner_20260603_080306.json</t>
  </si>
  <si>
    <t>/content/drive/MyDrive/thesis_project/thesis/outputs/exp01/regular_ner_results_20260603_080306.xlsx</t>
  </si>
  <si>
    <t>/content/drive/MyDrive/thesis_project/thesis/outputs/exp01/regular_ner_20260603_080721.json</t>
  </si>
  <si>
    <t>/content/drive/MyDrive/thesis_project/thesis/outputs/exp01/regular_ner_results_20260603_080721.xlsx</t>
  </si>
  <si>
    <t>/content/drive/MyDrive/thesis_project/thesis/outputs/exp01/regular_ner_20260603_081059.json</t>
  </si>
  <si>
    <t>/content/drive/MyDrive/thesis_project/thesis/outputs/exp01/regular_ner_results_20260603_081058.xlsx</t>
  </si>
  <si>
    <t>/content/drive/MyDrive/thesis_project/thesis/outputs/exp01/regular_ner_20260603_081514.json</t>
  </si>
  <si>
    <t>/content/drive/MyDrive/thesis_project/thesis/outputs/exp01/regular_ner_results_20260603_081513.xlsx</t>
  </si>
  <si>
    <t>/content/drive/MyDrive/thesis_project/thesis/outputs/exp01/regular_ner_20260603_081904.json</t>
  </si>
  <si>
    <t>/content/drive/MyDrive/thesis_project/thesis/outputs/exp01/regular_ner_results_20260603_081904.xlsx</t>
  </si>
  <si>
    <t>/content/drive/MyDrive/thesis_project/thesis/outputs/exp01/regular_ner_20260603_082242.json</t>
  </si>
  <si>
    <t>/content/drive/MyDrive/thesis_project/thesis/outputs/exp01/regular_ner_results_20260603_082242.xlsx</t>
  </si>
  <si>
    <t>/content/drive/MyDrive/thesis_project/thesis/outputs/exp01/regular_ner_20260603_082607.json</t>
  </si>
  <si>
    <t>/content/drive/MyDrive/thesis_project/thesis/outputs/exp01/regular_ner_results_20260603_082607.xlsx</t>
  </si>
  <si>
    <t>/content/drive/MyDrive/thesis_project/thesis/outputs/exp01/regular_ner_20260603_082931.json</t>
  </si>
  <si>
    <t>/content/drive/MyDrive/thesis_project/thesis/outputs/exp01/regular_ner_results_20260603_082931.xlsx</t>
  </si>
  <si>
    <t>/content/drive/MyDrive/thesis_project/thesis/outputs/exp01/regular_ner_20260603_083308.json</t>
  </si>
  <si>
    <t>/content/drive/MyDrive/thesis_project/thesis/outputs/exp01/regular_ner_results_20260603_083308.xlsx</t>
  </si>
  <si>
    <t>/content/drive/MyDrive/thesis_project/thesis/outputs/exp01/regular_ner_20260603_083659.json</t>
  </si>
  <si>
    <t>/content/drive/MyDrive/thesis_project/thesis/outputs/exp01/regular_ner_results_20260603_083659.xlsx</t>
  </si>
  <si>
    <t>/content/drive/MyDrive/thesis_project/thesis/outputs/exp01/regular_ner_20260603_084009.json</t>
  </si>
  <si>
    <t>/content/drive/MyDrive/thesis_project/thesis/outputs/exp01/regular_ner_results_20260603_084009.xlsx</t>
  </si>
  <si>
    <t>/content/drive/MyDrive/thesis_project/thesis/outputs/exp01/regular_ner_20260603_084425.json</t>
  </si>
  <si>
    <t>/content/drive/MyDrive/thesis_project/thesis/outputs/exp01/regular_ner_results_20260603_084425.xlsx</t>
  </si>
  <si>
    <t>/content/drive/MyDrive/thesis_project/thesis/outputs/exp01/regular_ner_20260603_084815.json</t>
  </si>
  <si>
    <t>/content/drive/MyDrive/thesis_project/thesis/outputs/exp01/regular_ner_results_20260603_084815.xlsx</t>
  </si>
  <si>
    <t>/content/drive/MyDrive/thesis_project/thesis/outputs/exp01/regular_ner_20260603_085139.json</t>
  </si>
  <si>
    <t>/content/drive/MyDrive/thesis_project/thesis/outputs/exp01/regular_ner_results_20260603_085138.xlsx</t>
  </si>
  <si>
    <t>/content/drive/MyDrive/thesis_project/thesis/outputs/exp01/regular_ner_20260603_085516.json</t>
  </si>
  <si>
    <t>/content/drive/MyDrive/thesis_project/thesis/outputs/exp01/regular_ner_results_20260603_085516.xlsx</t>
  </si>
  <si>
    <t>/content/drive/MyDrive/thesis_project/thesis/outputs/exp01/regular_ner_20260603_085929.json</t>
  </si>
  <si>
    <t>/content/drive/MyDrive/thesis_project/thesis/outputs/exp01/regular_ner_results_20260603_085929.xlsx</t>
  </si>
  <si>
    <t>/content/drive/MyDrive/thesis_project/thesis/outputs/exp01/regular_ner_20260603_093725.json</t>
  </si>
  <si>
    <t>/content/drive/MyDrive/thesis_project/thesis/outputs/exp01/regular_ner_results_20260603_093723.xlsx</t>
  </si>
  <si>
    <t>/content/drive/MyDrive/thesis_project/thesis/outputs/exp01/regular_ner_20260603_094059.json</t>
  </si>
  <si>
    <t>/content/drive/MyDrive/thesis_project/thesis/outputs/exp01/regular_ner_results_20260603_094059.xlsx</t>
  </si>
  <si>
    <t>/content/drive/MyDrive/thesis_project/thesis/outputs/exp01/regular_ner_20260603_094412.json</t>
  </si>
  <si>
    <t>/content/drive/MyDrive/thesis_project/thesis/outputs/exp01/regular_ner_results_20260603_094411.xlsx</t>
  </si>
  <si>
    <t>/content/drive/MyDrive/thesis_project/thesis/outputs/exp01/regular_ner_20260603_094830.json</t>
  </si>
  <si>
    <t>/content/drive/MyDrive/thesis_project/thesis/outputs/exp01/regular_ner_results_20260603_094830.xlsx</t>
  </si>
  <si>
    <t>/content/drive/MyDrive/thesis_project/thesis/outputs/exp01/regular_ner_20260603_095248.json</t>
  </si>
  <si>
    <t>/content/drive/MyDrive/thesis_project/thesis/outputs/exp01/regular_ner_results_20260603_095248.xlsx</t>
  </si>
  <si>
    <t>/content/drive/MyDrive/thesis_project/thesis/outputs/exp01/regular_ner_20260603_095639.json</t>
  </si>
  <si>
    <t>/content/drive/MyDrive/thesis_project/thesis/outputs/exp01/regular_ner_results_20260603_095638.xlsx</t>
  </si>
  <si>
    <t>/content/drive/MyDrive/thesis_project/thesis/outputs/exp01/regular_ner_20260603_100017.json</t>
  </si>
  <si>
    <t>/content/drive/MyDrive/thesis_project/thesis/outputs/exp01/regular_ner_results_20260603_100017.xlsx</t>
  </si>
  <si>
    <t>/content/drive/MyDrive/thesis_project/thesis/outputs/exp01/regular_ner_20260603_100436.json</t>
  </si>
  <si>
    <t>/content/drive/MyDrive/thesis_project/thesis/outputs/exp01/regular_ner_results_20260603_100436.xlsx</t>
  </si>
  <si>
    <t>/content/drive/MyDrive/thesis_project/thesis/outputs/exp01/regular_ner_20260603_100802.json</t>
  </si>
  <si>
    <t>/content/drive/MyDrive/thesis_project/thesis/outputs/exp01/regular_ner_results_20260603_100802.xlsx</t>
  </si>
  <si>
    <t>/content/drive/MyDrive/thesis_project/thesis/outputs/exp01/regular_ner_20260603_101142.json</t>
  </si>
  <si>
    <t>/content/drive/MyDrive/thesis_project/thesis/outputs/exp01/regular_ner_results_20260603_101142.xlsx</t>
  </si>
  <si>
    <t>/content/drive/MyDrive/thesis_project/thesis/outputs/exp01/regular_ner_20260603_101505.json</t>
  </si>
  <si>
    <t>/content/drive/MyDrive/thesis_project/thesis/outputs/exp01/regular_ner_results_20260603_101504.xlsx</t>
  </si>
  <si>
    <t>/content/drive/MyDrive/thesis_project/thesis/outputs/exp01/regular_ner_20260603_101842.json</t>
  </si>
  <si>
    <t>/content/drive/MyDrive/thesis_project/thesis/outputs/exp01/regular_ner_results_20260603_101842.xlsx</t>
  </si>
  <si>
    <t>/content/drive/MyDrive/thesis_project/thesis/outputs/exp01/regular_ner_20260603_102255.json</t>
  </si>
  <si>
    <t>/content/drive/MyDrive/thesis_project/thesis/outputs/exp01/regular_ner_results_20260603_102255.xlsx</t>
  </si>
  <si>
    <t>/content/drive/MyDrive/thesis_project/thesis/outputs/exp01/regular_ner_20260603_102657.json</t>
  </si>
  <si>
    <t>/content/drive/MyDrive/thesis_project/thesis/outputs/exp01/regular_ner_results_20260603_102656.xlsx</t>
  </si>
  <si>
    <t>/content/drive/MyDrive/thesis_project/thesis/outputs/exp01/regular_ner_20260603_103023.json</t>
  </si>
  <si>
    <t>/content/drive/MyDrive/thesis_project/thesis/outputs/exp01/regular_ner_results_20260603_103022.xlsx</t>
  </si>
  <si>
    <t>/content/drive/MyDrive/thesis_project/thesis/outputs/exp01/regular_ner_20260603_103400.json</t>
  </si>
  <si>
    <t>/content/drive/MyDrive/thesis_project/thesis/outputs/exp01/regular_ner_results_20260603_103400.xlsx</t>
  </si>
  <si>
    <t>/content/drive/MyDrive/thesis_project/thesis/outputs/exp01/regular_ner_20260603_103752.json</t>
  </si>
  <si>
    <t>/content/drive/MyDrive/thesis_project/thesis/outputs/exp01/regular_ner_results_20260603_103752.xlsx</t>
  </si>
  <si>
    <t>/content/drive/MyDrive/thesis_project/thesis/outputs/exp01/regular_ner_20260603_104155.json</t>
  </si>
  <si>
    <t>/content/drive/MyDrive/thesis_project/thesis/outputs/exp01/regular_ner_results_20260603_104155.xlsx</t>
  </si>
  <si>
    <t>/content/drive/MyDrive/thesis_project/thesis/outputs/exp01/regular_ner_20260603_104533.json</t>
  </si>
  <si>
    <t>/content/drive/MyDrive/thesis_project/thesis/outputs/exp01/regular_ner_results_20260603_104533.xlsx</t>
  </si>
  <si>
    <t>/content/drive/MyDrive/thesis_project/thesis/outputs/exp01/regular_ner_20260603_104915.json</t>
  </si>
  <si>
    <t>/content/drive/MyDrive/thesis_project/thesis/outputs/exp01/regular_ner_results_20260603_104915.xlsx</t>
  </si>
  <si>
    <t>/content/drive/MyDrive/thesis_project/thesis/outputs/exp01/regular_ner_20260603_105252.json</t>
  </si>
  <si>
    <t>/content/drive/MyDrive/thesis_project/thesis/outputs/exp01/regular_ner_results_20260603_105252.xlsx</t>
  </si>
  <si>
    <t>/content/drive/MyDrive/thesis_project/thesis/outputs/exp01/regular_ner_20260603_105631.json</t>
  </si>
  <si>
    <t>/content/drive/MyDrive/thesis_project/thesis/outputs/exp01/regular_ner_results_20260603_105630.xlsx</t>
  </si>
  <si>
    <t>/content/drive/MyDrive/thesis_project/thesis/outputs/exp01/regular_ner_20260603_110047.json</t>
  </si>
  <si>
    <t>/content/drive/MyDrive/thesis_project/thesis/outputs/exp01/regular_ner_results_20260603_110047.xlsx</t>
  </si>
  <si>
    <t>/content/drive/MyDrive/thesis_project/thesis/outputs/exp01/regular_ner_20260603_110424.json</t>
  </si>
  <si>
    <t>/content/drive/MyDrive/thesis_project/thesis/outputs/exp01/regular_ner_results_20260603_110423.xlsx</t>
  </si>
  <si>
    <t>/content/drive/MyDrive/thesis_project/thesis/outputs/exp01/regular_ner_20260603_110802.json</t>
  </si>
  <si>
    <t>/content/drive/MyDrive/thesis_project/thesis/outputs/exp01/regular_ner_results_20260603_110801.xlsx</t>
  </si>
  <si>
    <t>/content/drive/MyDrive/thesis_project/thesis/outputs/exp01/regular_ner_20260603_111129.json</t>
  </si>
  <si>
    <t>/content/drive/MyDrive/thesis_project/thesis/outputs/exp01/regular_ner_results_20260603_111128.xlsx</t>
  </si>
  <si>
    <t>/content/drive/MyDrive/thesis_project/thesis/outputs/exp01/regular_ner_20260603_111505.json</t>
  </si>
  <si>
    <t>/content/drive/MyDrive/thesis_project/thesis/outputs/exp01/regular_ner_results_20260603_111504.xlsx</t>
  </si>
  <si>
    <t>/content/drive/MyDrive/thesis_project/thesis/outputs/exp01/regular_ner_20260603_111918.json</t>
  </si>
  <si>
    <t>/content/drive/MyDrive/thesis_project/thesis/outputs/exp01/regular_ner_results_20260603_111918.xlsx</t>
  </si>
  <si>
    <t>/content/drive/MyDrive/thesis_project/thesis/outputs/exp01/regular_ner_20260603_112254.json</t>
  </si>
  <si>
    <t>/content/drive/MyDrive/thesis_project/thesis/outputs/exp01/regular_ner_results_20260603_112254.xlsx</t>
  </si>
  <si>
    <t>/content/drive/MyDrive/thesis_project/thesis/outputs/exp04/auc_cascaded_pipeline_20260602_203913.json</t>
  </si>
  <si>
    <t>/content/drive/MyDrive/thesis_project/thesis/outputs/exp04/cascaded_pipeline_results_20260602_203911.xlsx</t>
  </si>
  <si>
    <t>/content/drive/MyDrive/thesis_project/thesis/outputs/exp04/auc_cascaded_pipeline_20260602_205639.json</t>
  </si>
  <si>
    <t>/content/drive/MyDrive/thesis_project/thesis/outputs/exp04/cascaded_pipeline_results_20260602_205637.xlsx</t>
  </si>
  <si>
    <t>/content/drive/MyDrive/thesis_project/thesis/outputs/exp04/auc_cascaded_pipeline_20260602_205726.json</t>
  </si>
  <si>
    <t>/content/drive/MyDrive/thesis_project/thesis/outputs/exp04/cascaded_pipeline_results_20260602_205724.xlsx</t>
  </si>
  <si>
    <t>/content/drive/MyDrive/thesis_project/thesis/outputs/exp04/auc_cascaded_pipeline_20260602_205820.json</t>
  </si>
  <si>
    <t>/content/drive/MyDrive/thesis_project/thesis/outputs/exp04/cascaded_pipeline_results_20260602_205819.xlsx</t>
  </si>
  <si>
    <t>/content/drive/MyDrive/thesis_project/thesis/outputs/exp04/auc_cascaded_pipeline_20260602_205904.json</t>
  </si>
  <si>
    <t>/content/drive/MyDrive/thesis_project/thesis/outputs/exp04/cascaded_pipeline_results_20260602_205903.xlsx</t>
  </si>
  <si>
    <t>/content/drive/MyDrive/thesis_project/thesis/outputs/exp04/auc_cascaded_pipeline_20260602_205959.json</t>
  </si>
  <si>
    <t>/content/drive/MyDrive/thesis_project/thesis/outputs/exp04/cascaded_pipeline_results_20260602_205957.xlsx</t>
  </si>
  <si>
    <t>/content/drive/MyDrive/thesis_project/thesis/outputs/exp04/auc_cascaded_pipeline_20260602_210054.json</t>
  </si>
  <si>
    <t>/content/drive/MyDrive/thesis_project/thesis/outputs/exp04/cascaded_pipeline_results_20260602_210052.xlsx</t>
  </si>
  <si>
    <t>/content/drive/MyDrive/thesis_project/thesis/outputs/exp04/auc_cascaded_pipeline_20260602_210149.json</t>
  </si>
  <si>
    <t>/content/drive/MyDrive/thesis_project/thesis/outputs/exp04/cascaded_pipeline_results_20260602_210147.xlsx</t>
  </si>
  <si>
    <t>/content/drive/MyDrive/thesis_project/thesis/outputs/exp04/auc_cascaded_pipeline_20260602_210243.json</t>
  </si>
  <si>
    <t>/content/drive/MyDrive/thesis_project/thesis/outputs/exp04/cascaded_pipeline_results_20260602_210242.xlsx</t>
  </si>
  <si>
    <t>/content/drive/MyDrive/thesis_project/thesis/outputs/exp04/auc_cascaded_pipeline_20260602_210327.json</t>
  </si>
  <si>
    <t>/content/drive/MyDrive/thesis_project/thesis/outputs/exp04/cascaded_pipeline_results_20260602_210326.xlsx</t>
  </si>
  <si>
    <t>/content/drive/MyDrive/thesis_project/thesis/outputs/exp04/auc_cascaded_pipeline_20260602_210422.json</t>
  </si>
  <si>
    <t>/content/drive/MyDrive/thesis_project/thesis/outputs/exp04/cascaded_pipeline_results_20260602_210421.xlsx</t>
  </si>
  <si>
    <t>/content/drive/MyDrive/thesis_project/thesis/outputs/exp04/auc_cascaded_pipeline_20260602_210508.json</t>
  </si>
  <si>
    <t>/content/drive/MyDrive/thesis_project/thesis/outputs/exp04/cascaded_pipeline_results_20260602_210506.xlsx</t>
  </si>
  <si>
    <t>/content/drive/MyDrive/thesis_project/thesis/outputs/exp04/auc_cascaded_pipeline_20260602_210552.json</t>
  </si>
  <si>
    <t>/content/drive/MyDrive/thesis_project/thesis/outputs/exp04/cascaded_pipeline_results_20260602_210551.xlsx</t>
  </si>
  <si>
    <t>/content/drive/MyDrive/thesis_project/thesis/outputs/exp04/auc_cascaded_pipeline_20260602_210638.json</t>
  </si>
  <si>
    <t>/content/drive/MyDrive/thesis_project/thesis/outputs/exp04/cascaded_pipeline_results_20260602_210636.xlsx</t>
  </si>
  <si>
    <t>/content/drive/MyDrive/thesis_project/thesis/outputs/exp04/auc_cascaded_pipeline_20260602_210733.json</t>
  </si>
  <si>
    <t>/content/drive/MyDrive/thesis_project/thesis/outputs/exp04/cascaded_pipeline_results_20260602_210732.xlsx</t>
  </si>
  <si>
    <t>/content/drive/MyDrive/thesis_project/thesis/outputs/exp04/auc_cascaded_pipeline_20260602_210817.json</t>
  </si>
  <si>
    <t>/content/drive/MyDrive/thesis_project/thesis/outputs/exp04/cascaded_pipeline_results_20260602_210816.xlsx</t>
  </si>
  <si>
    <t>/content/drive/MyDrive/thesis_project/thesis/outputs/exp04/auc_cascaded_pipeline_20260602_210913.json</t>
  </si>
  <si>
    <t>/content/drive/MyDrive/thesis_project/thesis/outputs/exp04/cascaded_pipeline_results_20260602_210911.xlsx</t>
  </si>
  <si>
    <t>/content/drive/MyDrive/thesis_project/thesis/outputs/exp04/auc_cascaded_pipeline_20260602_211007.json</t>
  </si>
  <si>
    <t>/content/drive/MyDrive/thesis_project/thesis/outputs/exp04/cascaded_pipeline_results_20260602_211006.xlsx</t>
  </si>
  <si>
    <t>/content/drive/MyDrive/thesis_project/thesis/outputs/exp04/auc_cascaded_pipeline_20260602_211052.json</t>
  </si>
  <si>
    <t>/content/drive/MyDrive/thesis_project/thesis/outputs/exp04/cascaded_pipeline_results_20260602_211051.xlsx</t>
  </si>
  <si>
    <t>/content/drive/MyDrive/thesis_project/thesis/outputs/exp04/auc_cascaded_pipeline_20260602_211137.json</t>
  </si>
  <si>
    <t>/content/drive/MyDrive/thesis_project/thesis/outputs/exp04/cascaded_pipeline_results_20260602_211136.xlsx</t>
  </si>
  <si>
    <t>/content/drive/MyDrive/thesis_project/thesis/outputs/exp04/auc_cascaded_pipeline_20260602_211222.json</t>
  </si>
  <si>
    <t>/content/drive/MyDrive/thesis_project/thesis/outputs/exp04/cascaded_pipeline_results_20260602_211221.xlsx</t>
  </si>
  <si>
    <t>/content/drive/MyDrive/thesis_project/thesis/outputs/exp04/auc_cascaded_pipeline_20260602_211306.json</t>
  </si>
  <si>
    <t>/content/drive/MyDrive/thesis_project/thesis/outputs/exp04/cascaded_pipeline_results_20260602_211305.xlsx</t>
  </si>
  <si>
    <t>/content/drive/MyDrive/thesis_project/thesis/outputs/exp04/auc_cascaded_pipeline_20260602_211349.json</t>
  </si>
  <si>
    <t>/content/drive/MyDrive/thesis_project/thesis/outputs/exp04/cascaded_pipeline_results_20260602_211348.xlsx</t>
  </si>
  <si>
    <t>/content/drive/MyDrive/thesis_project/thesis/outputs/exp04/auc_cascaded_pipeline_20260602_211442.json</t>
  </si>
  <si>
    <t>/content/drive/MyDrive/thesis_project/thesis/outputs/exp04/cascaded_pipeline_results_20260602_211441.xlsx</t>
  </si>
  <si>
    <t>/content/drive/MyDrive/thesis_project/thesis/outputs/exp04/auc_cascaded_pipeline_20260602_211536.json</t>
  </si>
  <si>
    <t>/content/drive/MyDrive/thesis_project/thesis/outputs/exp04/cascaded_pipeline_results_20260602_211535.xlsx</t>
  </si>
  <si>
    <t>/content/drive/MyDrive/thesis_project/thesis/outputs/exp04/auc_cascaded_pipeline_20260602_211631.json</t>
  </si>
  <si>
    <t>/content/drive/MyDrive/thesis_project/thesis/outputs/exp04/cascaded_pipeline_results_20260602_211630.xlsx</t>
  </si>
  <si>
    <t>/content/drive/MyDrive/thesis_project/thesis/outputs/exp04/auc_cascaded_pipeline_20260602_211725.json</t>
  </si>
  <si>
    <t>/content/drive/MyDrive/thesis_project/thesis/outputs/exp04/cascaded_pipeline_results_20260602_211724.xlsx</t>
  </si>
  <si>
    <t>/content/drive/MyDrive/thesis_project/thesis/outputs/exp04/auc_cascaded_pipeline_20260602_211808.json</t>
  </si>
  <si>
    <t>/content/drive/MyDrive/thesis_project/thesis/outputs/exp04/cascaded_pipeline_results_20260602_211807.xlsx</t>
  </si>
  <si>
    <t>/content/drive/MyDrive/thesis_project/thesis/outputs/exp04/auc_cascaded_pipeline_20260602_211902.json</t>
  </si>
  <si>
    <t>/content/drive/MyDrive/thesis_project/thesis/outputs/exp04/cascaded_pipeline_results_20260602_211901.xlsx</t>
  </si>
  <si>
    <t>/content/drive/MyDrive/thesis_project/thesis/outputs/exp04/auc_cascaded_pipeline_20260602_211956.json</t>
  </si>
  <si>
    <t>/content/drive/MyDrive/thesis_project/thesis/outputs/exp04/cascaded_pipeline_results_20260602_211956.xlsx</t>
  </si>
  <si>
    <t>/content/drive/MyDrive/thesis_project/thesis/outputs/exp04/auc_cascaded_pipeline_20260602_212041.json</t>
  </si>
  <si>
    <t>/content/drive/MyDrive/thesis_project/thesis/outputs/exp04/cascaded_pipeline_results_20260602_212040.xlsx</t>
  </si>
  <si>
    <t>/content/drive/MyDrive/thesis_project/thesis/outputs/exp04/auc_cascaded_pipeline_20260602_212135.json</t>
  </si>
  <si>
    <t>/content/drive/MyDrive/thesis_project/thesis/outputs/exp04/cascaded_pipeline_results_20260602_212134.xlsx</t>
  </si>
  <si>
    <t>/content/drive/MyDrive/thesis_project/thesis/outputs/exp04/auc_cascaded_pipeline_20260602_212229.json</t>
  </si>
  <si>
    <t>/content/drive/MyDrive/thesis_project/thesis/outputs/exp04/cascaded_pipeline_results_20260602_212228.xlsx</t>
  </si>
  <si>
    <t>/content/drive/MyDrive/thesis_project/thesis/outputs/exp04/auc_cascaded_pipeline_20260602_212324.json</t>
  </si>
  <si>
    <t>/content/drive/MyDrive/thesis_project/thesis/outputs/exp04/cascaded_pipeline_results_20260602_212323.xlsx</t>
  </si>
  <si>
    <t>/content/drive/MyDrive/thesis_project/thesis/outputs/exp04/auc_cascaded_pipeline_20260602_212418.json</t>
  </si>
  <si>
    <t>/content/drive/MyDrive/thesis_project/thesis/outputs/exp04/cascaded_pipeline_results_20260602_212417.xlsx</t>
  </si>
  <si>
    <t>/content/drive/MyDrive/thesis_project/thesis/outputs/exp04/auc_cascaded_pipeline_20260602_212512.json</t>
  </si>
  <si>
    <t>/content/drive/MyDrive/thesis_project/thesis/outputs/exp04/cascaded_pipeline_results_20260602_212511.xlsx</t>
  </si>
  <si>
    <t>/content/drive/MyDrive/thesis_project/thesis/outputs/exp04/auc_cascaded_pipeline_20260602_212556.json</t>
  </si>
  <si>
    <t>/content/drive/MyDrive/thesis_project/thesis/outputs/exp04/cascaded_pipeline_results_20260602_212555.xlsx</t>
  </si>
  <si>
    <t>/content/drive/MyDrive/thesis_project/thesis/outputs/exp04/auc_cascaded_pipeline_20260602_212640.json</t>
  </si>
  <si>
    <t>/content/drive/MyDrive/thesis_project/thesis/outputs/exp04/cascaded_pipeline_results_20260602_212639.xlsx</t>
  </si>
  <si>
    <t>/content/drive/MyDrive/thesis_project/thesis/outputs/exp04/auc_cascaded_pipeline_20260602_212724.json</t>
  </si>
  <si>
    <t>/content/drive/MyDrive/thesis_project/thesis/outputs/exp04/cascaded_pipeline_results_20260602_212723.xlsx</t>
  </si>
  <si>
    <t>/content/drive/MyDrive/thesis_project/thesis/outputs/exp04/auc_cascaded_pipeline_20260602_212817.json</t>
  </si>
  <si>
    <t>/content/drive/MyDrive/thesis_project/thesis/outputs/exp04/cascaded_pipeline_results_20260602_212816.xlsx</t>
  </si>
  <si>
    <t>/content/drive/MyDrive/thesis_project/thesis/outputs/exp04/auc_cascaded_pipeline_20260602_212905.json</t>
  </si>
  <si>
    <t>/content/drive/MyDrive/thesis_project/thesis/outputs/exp04/cascaded_pipeline_results_20260602_212904.xlsx</t>
  </si>
  <si>
    <t>/content/drive/MyDrive/thesis_project/thesis/outputs/exp04/auc_cascaded_pipeline_20260602_212949.json</t>
  </si>
  <si>
    <t>/content/drive/MyDrive/thesis_project/thesis/outputs/exp04/cascaded_pipeline_results_20260602_212948.xlsx</t>
  </si>
  <si>
    <t>/content/drive/MyDrive/thesis_project/thesis/outputs/exp04/auc_cascaded_pipeline_20260602_213034.json</t>
  </si>
  <si>
    <t>/content/drive/MyDrive/thesis_project/thesis/outputs/exp04/cascaded_pipeline_results_20260602_213033.xlsx</t>
  </si>
  <si>
    <t>/content/drive/MyDrive/thesis_project/thesis/outputs/exp04/auc_cascaded_pipeline_20260602_213130.json</t>
  </si>
  <si>
    <t>/content/drive/MyDrive/thesis_project/thesis/outputs/exp04/cascaded_pipeline_results_20260602_213129.xlsx</t>
  </si>
  <si>
    <t>/content/drive/MyDrive/thesis_project/thesis/outputs/exp04/auc_cascaded_pipeline_20260602_213225.json</t>
  </si>
  <si>
    <t>/content/drive/MyDrive/thesis_project/thesis/outputs/exp04/cascaded_pipeline_results_20260602_213224.xlsx</t>
  </si>
  <si>
    <t>/content/drive/MyDrive/thesis_project/thesis/outputs/exp04/auc_cascaded_pipeline_20260602_213321.json</t>
  </si>
  <si>
    <t>/content/drive/MyDrive/thesis_project/thesis/outputs/exp04/cascaded_pipeline_results_20260602_213320.xlsx</t>
  </si>
  <si>
    <t>/content/drive/MyDrive/thesis_project/thesis/outputs/exp04/auc_cascaded_pipeline_20260602_213406.json</t>
  </si>
  <si>
    <t>/content/drive/MyDrive/thesis_project/thesis/outputs/exp04/cascaded_pipeline_results_20260602_213405.xlsx</t>
  </si>
  <si>
    <t>/content/drive/MyDrive/thesis_project/thesis/outputs/exp04/auc_cascaded_pipeline_20260602_213502.json</t>
  </si>
  <si>
    <t>/content/drive/MyDrive/thesis_project/thesis/outputs/exp04/cascaded_pipeline_results_20260602_213501.xlsx</t>
  </si>
  <si>
    <t>/content/drive/MyDrive/thesis_project/thesis/outputs/exp04/auc_cascaded_pipeline_20260602_213547.json</t>
  </si>
  <si>
    <t>/content/drive/MyDrive/thesis_project/thesis/outputs/exp04/cascaded_pipeline_results_20260602_213546.xlsx</t>
  </si>
  <si>
    <t>/content/drive/MyDrive/thesis_project/thesis/outputs/exp04/auc_cascaded_pipeline_20260602_213643.json</t>
  </si>
  <si>
    <t>/content/drive/MyDrive/thesis_project/thesis/outputs/exp04/cascaded_pipeline_results_20260602_213642.xlsx</t>
  </si>
  <si>
    <t>/content/drive/MyDrive/thesis_project/thesis/outputs/exp04/auc_cascaded_pipeline_20260603_043028.json</t>
  </si>
  <si>
    <t>/content/drive/MyDrive/thesis_project/thesis/outputs/exp04/cascaded_pipeline_results_20260603_043025.xlsx</t>
  </si>
  <si>
    <t>/content/drive/MyDrive/thesis_project/thesis/outputs/exp04/auc_cascaded_pipeline_20260603_043125.json</t>
  </si>
  <si>
    <t>/content/drive/MyDrive/thesis_project/thesis/outputs/exp04/cascaded_pipeline_results_20260603_043124.xlsx</t>
  </si>
  <si>
    <t>/content/drive/MyDrive/thesis_project/thesis/outputs/exp04/auc_cascaded_pipeline_20260603_043221.json</t>
  </si>
  <si>
    <t>/content/drive/MyDrive/thesis_project/thesis/outputs/exp04/cascaded_pipeline_results_20260603_043219.xlsx</t>
  </si>
  <si>
    <t>/content/drive/MyDrive/thesis_project/thesis/outputs/exp04/auc_cascaded_pipeline_20260603_043306.json</t>
  </si>
  <si>
    <t>/content/drive/MyDrive/thesis_project/thesis/outputs/exp04/cascaded_pipeline_results_20260603_043305.xlsx</t>
  </si>
  <si>
    <t>/content/drive/MyDrive/thesis_project/thesis/outputs/exp04/auc_cascaded_pipeline_20260603_043351.json</t>
  </si>
  <si>
    <t>/content/drive/MyDrive/thesis_project/thesis/outputs/exp04/cascaded_pipeline_results_20260603_043349.xlsx</t>
  </si>
  <si>
    <t>/content/drive/MyDrive/thesis_project/thesis/outputs/exp04/auc_cascaded_pipeline_20260603_043446.json</t>
  </si>
  <si>
    <t>/content/drive/MyDrive/thesis_project/thesis/outputs/exp04/cascaded_pipeline_results_20260603_043445.xlsx</t>
  </si>
  <si>
    <t>/content/drive/MyDrive/thesis_project/thesis/outputs/exp04/auc_cascaded_pipeline_20260603_043542.json</t>
  </si>
  <si>
    <t>/content/drive/MyDrive/thesis_project/thesis/outputs/exp04/cascaded_pipeline_results_20260603_043541.xlsx</t>
  </si>
  <si>
    <t>/content/drive/MyDrive/thesis_project/thesis/outputs/exp04/auc_cascaded_pipeline_20260603_043637.json</t>
  </si>
  <si>
    <t>/content/drive/MyDrive/thesis_project/thesis/outputs/exp04/cascaded_pipeline_results_20260603_043636.xlsx</t>
  </si>
  <si>
    <t>/content/drive/MyDrive/thesis_project/thesis/outputs/exp04/auc_cascaded_pipeline_20260603_043733.json</t>
  </si>
  <si>
    <t>/content/drive/MyDrive/thesis_project/thesis/outputs/exp04/cascaded_pipeline_results_20260603_043731.xlsx</t>
  </si>
  <si>
    <t>/content/drive/MyDrive/thesis_project/thesis/outputs/exp04/auc_cascaded_pipeline_20260603_043828.json</t>
  </si>
  <si>
    <t>/content/drive/MyDrive/thesis_project/thesis/outputs/exp04/cascaded_pipeline_results_20260603_043827.xlsx</t>
  </si>
  <si>
    <t>/content/drive/MyDrive/thesis_project/thesis/outputs/exp04/auc_cascaded_pipeline_20260603_044220.json</t>
  </si>
  <si>
    <t>/content/drive/MyDrive/thesis_project/thesis/outputs/exp04/cascaded_pipeline_results_20260603_044219.xlsx</t>
  </si>
  <si>
    <t>/content/drive/MyDrive/thesis_project/thesis/outputs/exp04/auc_cascaded_pipeline_20260603_044614.json</t>
  </si>
  <si>
    <t>/content/drive/MyDrive/thesis_project/thesis/outputs/exp04/cascaded_pipeline_results_20260603_044612.xlsx</t>
  </si>
  <si>
    <t>/content/drive/MyDrive/thesis_project/thesis/outputs/exp04/auc_cascaded_pipeline_20260603_044954.json</t>
  </si>
  <si>
    <t>/content/drive/MyDrive/thesis_project/thesis/outputs/exp04/cascaded_pipeline_results_20260603_044952.xlsx</t>
  </si>
  <si>
    <t>/content/drive/MyDrive/thesis_project/thesis/outputs/exp04/auc_cascaded_pipeline_20260603_064215.json</t>
  </si>
  <si>
    <t>/content/drive/MyDrive/thesis_project/thesis/outputs/exp04/cascaded_pipeline_results_20260603_064212.xlsx</t>
  </si>
  <si>
    <t>/content/drive/MyDrive/thesis_project/thesis/outputs/exp04/auc_cascaded_pipeline_20260603_064627.json</t>
  </si>
  <si>
    <t>/content/drive/MyDrive/thesis_project/thesis/outputs/exp04/cascaded_pipeline_results_20260603_064626.xlsx</t>
  </si>
  <si>
    <t>/content/drive/MyDrive/thesis_project/thesis/outputs/exp04/auc_cascaded_pipeline_20260603_065001.json</t>
  </si>
  <si>
    <t>/content/drive/MyDrive/thesis_project/thesis/outputs/exp04/cascaded_pipeline_results_20260603_065000.xlsx</t>
  </si>
  <si>
    <t>/content/drive/MyDrive/thesis_project/thesis/outputs/exp04/auc_cascaded_pipeline_20260603_065347.json</t>
  </si>
  <si>
    <t>/content/drive/MyDrive/thesis_project/thesis/outputs/exp04/cascaded_pipeline_results_20260603_065346.xlsx</t>
  </si>
  <si>
    <t>/content/drive/MyDrive/thesis_project/thesis/outputs/exp04/auc_cascaded_pipeline_20260603_065708.json</t>
  </si>
  <si>
    <t>/content/drive/MyDrive/thesis_project/thesis/outputs/exp04/cascaded_pipeline_results_20260603_065707.xlsx</t>
  </si>
  <si>
    <t>/content/drive/MyDrive/thesis_project/thesis/outputs/exp04/auc_cascaded_pipeline_20260603_070028.json</t>
  </si>
  <si>
    <t>/content/drive/MyDrive/thesis_project/thesis/outputs/exp04/cascaded_pipeline_results_20260603_070027.xlsx</t>
  </si>
  <si>
    <t>/content/drive/MyDrive/thesis_project/thesis/outputs/exp04/auc_cascaded_pipeline_20260603_070404.json</t>
  </si>
  <si>
    <t>/content/drive/MyDrive/thesis_project/thesis/outputs/exp04/cascaded_pipeline_results_20260603_070403.xlsx</t>
  </si>
  <si>
    <t>/content/drive/MyDrive/thesis_project/thesis/outputs/exp04/auc_cascaded_pipeline_20260603_073641.json</t>
  </si>
  <si>
    <t>/content/drive/MyDrive/thesis_project/thesis/outputs/exp04/cascaded_pipeline_results_20260603_073638.xlsx</t>
  </si>
  <si>
    <t>/content/drive/MyDrive/thesis_project/thesis/outputs/exp04/auc_cascaded_pipeline_20260603_074027.json</t>
  </si>
  <si>
    <t>/content/drive/MyDrive/thesis_project/thesis/outputs/exp04/cascaded_pipeline_results_20260603_074026.xlsx</t>
  </si>
  <si>
    <t>/content/drive/MyDrive/thesis_project/thesis/outputs/exp04/auc_cascaded_pipeline_20260603_075340.json</t>
  </si>
  <si>
    <t>/content/drive/MyDrive/thesis_project/thesis/outputs/exp04/cascaded_pipeline_results_20260603_075337.xlsx</t>
  </si>
  <si>
    <t>/content/drive/MyDrive/thesis_project/thesis/outputs/exp04/auc_cascaded_pipeline_20260603_075717.json</t>
  </si>
  <si>
    <t>/content/drive/MyDrive/thesis_project/thesis/outputs/exp04/cascaded_pipeline_results_20260603_075716.xlsx</t>
  </si>
  <si>
    <t>/content/drive/MyDrive/thesis_project/thesis/outputs/exp04/auc_cascaded_pipeline_20260603_080120.json</t>
  </si>
  <si>
    <t>/content/drive/MyDrive/thesis_project/thesis/outputs/exp04/cascaded_pipeline_results_20260603_080119.xlsx</t>
  </si>
  <si>
    <t>/content/drive/MyDrive/thesis_project/thesis/outputs/exp04/auc_cascaded_pipeline_20260603_080534.json</t>
  </si>
  <si>
    <t>/content/drive/MyDrive/thesis_project/thesis/outputs/exp04/cascaded_pipeline_results_20260603_080533.xlsx</t>
  </si>
  <si>
    <t>/content/drive/MyDrive/thesis_project/thesis/outputs/exp04/auc_cascaded_pipeline_20260603_080911.json</t>
  </si>
  <si>
    <t>/content/drive/MyDrive/thesis_project/thesis/outputs/exp04/cascaded_pipeline_results_20260603_080910.xlsx</t>
  </si>
  <si>
    <t>/content/drive/MyDrive/thesis_project/thesis/outputs/exp04/auc_cascaded_pipeline_20260603_081327.json</t>
  </si>
  <si>
    <t>/content/drive/MyDrive/thesis_project/thesis/outputs/exp04/cascaded_pipeline_results_20260603_081326.xlsx</t>
  </si>
  <si>
    <t>/content/drive/MyDrive/thesis_project/thesis/outputs/exp04/auc_cascaded_pipeline_20260603_081716.json</t>
  </si>
  <si>
    <t>/content/drive/MyDrive/thesis_project/thesis/outputs/exp04/cascaded_pipeline_results_20260603_081715.xlsx</t>
  </si>
  <si>
    <t>/content/drive/MyDrive/thesis_project/thesis/outputs/exp04/auc_cascaded_pipeline_20260603_082054.json</t>
  </si>
  <si>
    <t>/content/drive/MyDrive/thesis_project/thesis/outputs/exp04/cascaded_pipeline_results_20260603_082053.xlsx</t>
  </si>
  <si>
    <t>/content/drive/MyDrive/thesis_project/thesis/outputs/exp04/auc_cascaded_pipeline_20260603_082419.json</t>
  </si>
  <si>
    <t>/content/drive/MyDrive/thesis_project/thesis/outputs/exp04/cascaded_pipeline_results_20260603_082418.xlsx</t>
  </si>
  <si>
    <t>/content/drive/MyDrive/thesis_project/thesis/outputs/exp04/auc_cascaded_pipeline_20260603_082743.json</t>
  </si>
  <si>
    <t>/content/drive/MyDrive/thesis_project/thesis/outputs/exp04/cascaded_pipeline_results_20260603_082742.xlsx</t>
  </si>
  <si>
    <t>/content/drive/MyDrive/thesis_project/thesis/outputs/exp04/auc_cascaded_pipeline_20260603_083120.json</t>
  </si>
  <si>
    <t>/content/drive/MyDrive/thesis_project/thesis/outputs/exp04/cascaded_pipeline_results_20260603_083119.xlsx</t>
  </si>
  <si>
    <t>/content/drive/MyDrive/thesis_project/thesis/outputs/exp04/auc_cascaded_pipeline_20260603_083511.json</t>
  </si>
  <si>
    <t>/content/drive/MyDrive/thesis_project/thesis/outputs/exp04/cascaded_pipeline_results_20260603_083510.xlsx</t>
  </si>
  <si>
    <t>/content/drive/MyDrive/thesis_project/thesis/outputs/exp04/auc_cascaded_pipeline_20260603_083822.json</t>
  </si>
  <si>
    <t>/content/drive/MyDrive/thesis_project/thesis/outputs/exp04/cascaded_pipeline_results_20260603_083821.xlsx</t>
  </si>
  <si>
    <t>/content/drive/MyDrive/thesis_project/thesis/outputs/exp04/auc_cascaded_pipeline_20260603_084238.json</t>
  </si>
  <si>
    <t>/content/drive/MyDrive/thesis_project/thesis/outputs/exp04/cascaded_pipeline_results_20260603_084237.xlsx</t>
  </si>
  <si>
    <t>/content/drive/MyDrive/thesis_project/thesis/outputs/exp04/auc_cascaded_pipeline_20260603_084628.json</t>
  </si>
  <si>
    <t>/content/drive/MyDrive/thesis_project/thesis/outputs/exp04/cascaded_pipeline_results_20260603_084627.xlsx</t>
  </si>
  <si>
    <t>/content/drive/MyDrive/thesis_project/thesis/outputs/exp04/auc_cascaded_pipeline_20260603_084951.json</t>
  </si>
  <si>
    <t>/content/drive/MyDrive/thesis_project/thesis/outputs/exp04/cascaded_pipeline_results_20260603_084950.xlsx</t>
  </si>
  <si>
    <t>/content/drive/MyDrive/thesis_project/thesis/outputs/exp04/auc_cascaded_pipeline_20260603_085328.json</t>
  </si>
  <si>
    <t>/content/drive/MyDrive/thesis_project/thesis/outputs/exp04/cascaded_pipeline_results_20260603_085327.xlsx</t>
  </si>
  <si>
    <t>/content/drive/MyDrive/thesis_project/thesis/outputs/exp04/auc_cascaded_pipeline_20260603_085745.json</t>
  </si>
  <si>
    <t>/content/drive/MyDrive/thesis_project/thesis/outputs/exp04/cascaded_pipeline_results_20260603_085744.xlsx</t>
  </si>
  <si>
    <t>/content/drive/MyDrive/thesis_project/thesis/outputs/exp04/auc_cascaded_pipeline_20260603_090159.json</t>
  </si>
  <si>
    <t>/content/drive/MyDrive/thesis_project/thesis/outputs/exp04/cascaded_pipeline_results_20260603_090158.xlsx</t>
  </si>
  <si>
    <t>/content/drive/MyDrive/thesis_project/thesis/outputs/exp04/auc_cascaded_pipeline_20260603_093910.json</t>
  </si>
  <si>
    <t>/content/drive/MyDrive/thesis_project/thesis/outputs/exp04/cascaded_pipeline_results_20260603_093908.xlsx</t>
  </si>
  <si>
    <t>/content/drive/MyDrive/thesis_project/thesis/outputs/exp04/auc_cascaded_pipeline_20260603_094223.json</t>
  </si>
  <si>
    <t>/content/drive/MyDrive/thesis_project/thesis/outputs/exp04/cascaded_pipeline_results_20260603_094222.xlsx</t>
  </si>
  <si>
    <t>/content/drive/MyDrive/thesis_project/thesis/outputs/exp04/auc_cascaded_pipeline_20260603_094641.json</t>
  </si>
  <si>
    <t>/content/drive/MyDrive/thesis_project/thesis/outputs/exp04/cascaded_pipeline_results_20260603_094640.xlsx</t>
  </si>
  <si>
    <t>/content/drive/MyDrive/thesis_project/thesis/outputs/exp04/auc_cascaded_pipeline_20260603_095059.json</t>
  </si>
  <si>
    <t>/content/drive/MyDrive/thesis_project/thesis/outputs/exp04/cascaded_pipeline_results_20260603_095058.xlsx</t>
  </si>
  <si>
    <t>/content/drive/MyDrive/thesis_project/thesis/outputs/exp04/auc_cascaded_pipeline_20260603_095452.json</t>
  </si>
  <si>
    <t>/content/drive/MyDrive/thesis_project/thesis/outputs/exp04/cascaded_pipeline_results_20260603_095451.xlsx</t>
  </si>
  <si>
    <t>/content/drive/MyDrive/thesis_project/thesis/outputs/exp04/auc_cascaded_pipeline_20260603_095829.json</t>
  </si>
  <si>
    <t>/content/drive/MyDrive/thesis_project/thesis/outputs/exp04/cascaded_pipeline_results_20260603_095828.xlsx</t>
  </si>
  <si>
    <t>/content/drive/MyDrive/thesis_project/thesis/outputs/exp04/auc_cascaded_pipeline_20260603_100247.json</t>
  </si>
  <si>
    <t>/content/drive/MyDrive/thesis_project/thesis/outputs/exp04/cascaded_pipeline_results_20260603_100246.xlsx</t>
  </si>
  <si>
    <t>/content/drive/MyDrive/thesis_project/thesis/outputs/exp04/auc_cascaded_pipeline_20260603_100613.json</t>
  </si>
  <si>
    <t>/content/drive/MyDrive/thesis_project/thesis/outputs/exp04/cascaded_pipeline_results_20260603_100612.xlsx</t>
  </si>
  <si>
    <t>/content/drive/MyDrive/thesis_project/thesis/outputs/exp04/auc_cascaded_pipeline_20260603_100952.json</t>
  </si>
  <si>
    <t>/content/drive/MyDrive/thesis_project/thesis/outputs/exp04/cascaded_pipeline_results_20260603_100951.xlsx</t>
  </si>
  <si>
    <t>/content/drive/MyDrive/thesis_project/thesis/outputs/exp04/auc_cascaded_pipeline_20260603_101317.json</t>
  </si>
  <si>
    <t>/content/drive/MyDrive/thesis_project/thesis/outputs/exp04/cascaded_pipeline_results_20260603_101316.xlsx</t>
  </si>
  <si>
    <t>/content/drive/MyDrive/thesis_project/thesis/outputs/exp04/auc_cascaded_pipeline_20260603_101652.json</t>
  </si>
  <si>
    <t>/content/drive/MyDrive/thesis_project/thesis/outputs/exp04/cascaded_pipeline_results_20260603_101650.xlsx</t>
  </si>
  <si>
    <t>/content/drive/MyDrive/thesis_project/thesis/outputs/exp04/auc_cascaded_pipeline_20260603_102106.json</t>
  </si>
  <si>
    <t>/content/drive/MyDrive/thesis_project/thesis/outputs/exp04/cascaded_pipeline_results_20260603_102105.xlsx</t>
  </si>
  <si>
    <t>/content/drive/MyDrive/thesis_project/thesis/outputs/exp04/auc_cascaded_pipeline_20260603_102507.json</t>
  </si>
  <si>
    <t>/content/drive/MyDrive/thesis_project/thesis/outputs/exp04/cascaded_pipeline_results_20260603_102506.xlsx</t>
  </si>
  <si>
    <t>/content/drive/MyDrive/thesis_project/thesis/outputs/exp04/auc_cascaded_pipeline_20260603_102831.json</t>
  </si>
  <si>
    <t>/content/drive/MyDrive/thesis_project/thesis/outputs/exp04/cascaded_pipeline_results_20260603_102830.xlsx</t>
  </si>
  <si>
    <t>/content/drive/MyDrive/thesis_project/thesis/outputs/exp04/auc_cascaded_pipeline_20260603_103210.json</t>
  </si>
  <si>
    <t>/content/drive/MyDrive/thesis_project/thesis/outputs/exp04/cascaded_pipeline_results_20260603_103208.xlsx</t>
  </si>
  <si>
    <t>/content/drive/MyDrive/thesis_project/thesis/outputs/exp04/auc_cascaded_pipeline_20260603_103559.json</t>
  </si>
  <si>
    <t>/content/drive/MyDrive/thesis_project/thesis/outputs/exp04/cascaded_pipeline_results_20260603_103558.xlsx</t>
  </si>
  <si>
    <t>/content/drive/MyDrive/thesis_project/thesis/outputs/exp04/auc_cascaded_pipeline_20260603_104005.json</t>
  </si>
  <si>
    <t>/content/drive/MyDrive/thesis_project/thesis/outputs/exp04/cascaded_pipeline_results_20260603_104004.xlsx</t>
  </si>
  <si>
    <t>/content/drive/MyDrive/thesis_project/thesis/outputs/exp04/auc_cascaded_pipeline_20260603_104342.json</t>
  </si>
  <si>
    <t>/content/drive/MyDrive/thesis_project/thesis/outputs/exp04/cascaded_pipeline_results_20260603_104341.xlsx</t>
  </si>
  <si>
    <t>/content/drive/MyDrive/thesis_project/thesis/outputs/exp04/auc_cascaded_pipeline_20260603_104720.json</t>
  </si>
  <si>
    <t>/content/drive/MyDrive/thesis_project/thesis/outputs/exp04/cascaded_pipeline_results_20260603_104719.xlsx</t>
  </si>
  <si>
    <t>/content/drive/MyDrive/thesis_project/thesis/outputs/exp04/auc_cascaded_pipeline_20260603_105101.json</t>
  </si>
  <si>
    <t>/content/drive/MyDrive/thesis_project/thesis/outputs/exp04/cascaded_pipeline_results_20260603_105100.xlsx</t>
  </si>
  <si>
    <t>/content/drive/MyDrive/thesis_project/thesis/outputs/exp04/auc_cascaded_pipeline_20260603_105438.json</t>
  </si>
  <si>
    <t>/content/drive/MyDrive/thesis_project/thesis/outputs/exp04/cascaded_pipeline_results_20260603_105437.xlsx</t>
  </si>
  <si>
    <t>/content/drive/MyDrive/thesis_project/thesis/outputs/exp04/auc_cascaded_pipeline_20260603_105855.json</t>
  </si>
  <si>
    <t>/content/drive/MyDrive/thesis_project/thesis/outputs/exp04/cascaded_pipeline_results_20260603_105854.xlsx</t>
  </si>
  <si>
    <t>/content/drive/MyDrive/thesis_project/thesis/outputs/exp04/auc_cascaded_pipeline_20260603_110234.json</t>
  </si>
  <si>
    <t>/content/drive/MyDrive/thesis_project/thesis/outputs/exp04/cascaded_pipeline_results_20260603_110233.xlsx</t>
  </si>
  <si>
    <t>/content/drive/MyDrive/thesis_project/thesis/outputs/exp04/auc_cascaded_pipeline_20260603_110610.json</t>
  </si>
  <si>
    <t>/content/drive/MyDrive/thesis_project/thesis/outputs/exp04/cascaded_pipeline_results_20260603_110609.xlsx</t>
  </si>
  <si>
    <t>/content/drive/MyDrive/thesis_project/thesis/outputs/exp04/auc_cascaded_pipeline_20260603_110936.json</t>
  </si>
  <si>
    <t>/content/drive/MyDrive/thesis_project/thesis/outputs/exp04/cascaded_pipeline_results_20260603_110935.xlsx</t>
  </si>
  <si>
    <t>/content/drive/MyDrive/thesis_project/thesis/outputs/exp04/auc_cascaded_pipeline_20260603_111315.json</t>
  </si>
  <si>
    <t>/content/drive/MyDrive/thesis_project/thesis/outputs/exp04/cascaded_pipeline_results_20260603_111314.xlsx</t>
  </si>
  <si>
    <t>/content/drive/MyDrive/thesis_project/thesis/outputs/exp04/auc_cascaded_pipeline_20260603_111729.json</t>
  </si>
  <si>
    <t>/content/drive/MyDrive/thesis_project/thesis/outputs/exp04/cascaded_pipeline_results_20260603_111728.xlsx</t>
  </si>
  <si>
    <t>/content/drive/MyDrive/thesis_project/thesis/outputs/exp04/auc_cascaded_pipeline_20260603_112105.json</t>
  </si>
  <si>
    <t>/content/drive/MyDrive/thesis_project/thesis/outputs/exp04/cascaded_pipeline_results_20260603_112104.xlsx</t>
  </si>
  <si>
    <t>/content/drive/MyDrive/thesis_project/thesis/outputs/exp04/auc_cascaded_pipeline_20260603_112519.json</t>
  </si>
  <si>
    <t>/content/drive/MyDrive/thesis_project/thesis/outputs/exp04/cascaded_pipeline_results_20260603_112518.xlsx</t>
  </si>
  <si>
    <t>/content/drive/MyDrive/thesis_project/thesis/outputs/exp05_ready/cascaded_step3_consistent_ready_20260717_102631.json</t>
  </si>
  <si>
    <t>/content/drive/MyDrive/thesis_project/thesis/outputs/exp05_ready/cascaded_step3_consistent_ready_results_20260717_102630.xlsx</t>
  </si>
  <si>
    <t>/content/drive/MyDrive/thesis_project/thesis/outputs/exp05_ready/cascaded_step3_consistent_ready_20260603_112702.json</t>
  </si>
  <si>
    <t>/content/drive/MyDrive/thesis_project/thesis/outputs/exp05_ready/cascaded_step3_consistent_ready_results_20260603_112702.xlsx</t>
  </si>
  <si>
    <t>/content/drive/MyDrive/thesis_project/thesis/outputs/exp05_ready/cascaded_step3_consistent_ready_20260603_112704.json</t>
  </si>
  <si>
    <t>/content/drive/MyDrive/thesis_project/thesis/outputs/exp05_ready/cascaded_step3_consistent_ready_results_20260603_112703.xlsx</t>
  </si>
  <si>
    <t>/content/drive/MyDrive/thesis_project/thesis/outputs/exp05_ready/cascaded_step3_consistent_ready_20260603_112707.json</t>
  </si>
  <si>
    <t>/content/drive/MyDrive/thesis_project/thesis/outputs/exp05_ready/cascaded_step3_consistent_ready_results_20260603_112706.xlsx</t>
  </si>
  <si>
    <t>/content/drive/MyDrive/thesis_project/thesis/outputs/exp05_ready/cascaded_step3_consistent_ready_20260603_112708.json</t>
  </si>
  <si>
    <t>/content/drive/MyDrive/thesis_project/thesis/outputs/exp05_ready/cascaded_step3_consistent_ready_results_20260603_112708.xlsx</t>
  </si>
  <si>
    <t>/content/drive/MyDrive/thesis_project/thesis/outputs/exp05_ready/cascaded_step3_consistent_ready_20260603_112710.json</t>
  </si>
  <si>
    <t>/content/drive/MyDrive/thesis_project/thesis/outputs/exp05_ready/cascaded_step3_consistent_ready_results_20260603_112709.xlsx</t>
  </si>
  <si>
    <t>/content/drive/MyDrive/thesis_project/thesis/outputs/exp05_ready/cascaded_step3_consistent_ready_20260603_112711.json</t>
  </si>
  <si>
    <t>/content/drive/MyDrive/thesis_project/thesis/outputs/exp05_ready/cascaded_step3_consistent_ready_results_20260603_112711.xlsx</t>
  </si>
  <si>
    <t>/content/drive/MyDrive/thesis_project/thesis/outputs/exp05_ready/cascaded_step3_consistent_ready_20260603_112712.json</t>
  </si>
  <si>
    <t>/content/drive/MyDrive/thesis_project/thesis/outputs/exp05_ready/cascaded_step3_consistent_ready_results_20260603_112712.xlsx</t>
  </si>
  <si>
    <t>/content/drive/MyDrive/thesis_project/thesis/outputs/exp05_ready/cascaded_step3_consistent_ready_20260603_112714.json</t>
  </si>
  <si>
    <t>/content/drive/MyDrive/thesis_project/thesis/outputs/exp05_ready/cascaded_step3_consistent_ready_results_20260603_112714.xlsx</t>
  </si>
  <si>
    <t>/content/drive/MyDrive/thesis_project/thesis/outputs/exp05_ready/cascaded_step3_consistent_ready_20260603_112716.json</t>
  </si>
  <si>
    <t>/content/drive/MyDrive/thesis_project/thesis/outputs/exp05_ready/cascaded_step3_consistent_ready_results_20260603_112716.xlsx</t>
  </si>
  <si>
    <t>/content/drive/MyDrive/thesis_project/thesis/outputs/exp05_ready/cascaded_step3_consistent_ready_20260603_112717.json</t>
  </si>
  <si>
    <t>/content/drive/MyDrive/thesis_project/thesis/outputs/exp05_ready/cascaded_step3_consistent_ready_results_20260603_112717.xlsx</t>
  </si>
  <si>
    <t>/content/drive/MyDrive/thesis_project/thesis/outputs/exp05_ready/cascaded_step3_consistent_ready_20260603_112719.json</t>
  </si>
  <si>
    <t>/content/drive/MyDrive/thesis_project/thesis/outputs/exp05_ready/cascaded_step3_consistent_ready_results_20260603_112719.xlsx</t>
  </si>
  <si>
    <t>/content/drive/MyDrive/thesis_project/thesis/outputs/exp05_ready/cascaded_step3_consistent_ready_20260603_112720.json</t>
  </si>
  <si>
    <t>/content/drive/MyDrive/thesis_project/thesis/outputs/exp05_ready/cascaded_step3_consistent_ready_results_20260603_112720.xlsx</t>
  </si>
  <si>
    <t>/content/drive/MyDrive/thesis_project/thesis/outputs/exp05_ready/cascaded_step3_consistent_ready_20260603_112722.json</t>
  </si>
  <si>
    <t>/content/drive/MyDrive/thesis_project/thesis/outputs/exp05_ready/cascaded_step3_consistent_ready_results_20260603_112721.xlsx</t>
  </si>
  <si>
    <t>/content/drive/MyDrive/thesis_project/thesis/outputs/exp05_ready/cascaded_step3_consistent_ready_20260603_112724.json</t>
  </si>
  <si>
    <t>/content/drive/MyDrive/thesis_project/thesis/outputs/exp05_ready/cascaded_step3_consistent_ready_results_20260603_112723.xlsx</t>
  </si>
  <si>
    <t>/content/drive/MyDrive/thesis_project/thesis/outputs/exp05_ready/cascaded_step3_consistent_ready_20260603_112725.json</t>
  </si>
  <si>
    <t>/content/drive/MyDrive/thesis_project/thesis/outputs/exp05_ready/cascaded_step3_consistent_ready_results_20260603_112725.xlsx</t>
  </si>
  <si>
    <t>/content/drive/MyDrive/thesis_project/thesis/outputs/exp05_ready/cascaded_step3_consistent_ready_20260603_112726.json</t>
  </si>
  <si>
    <t>/content/drive/MyDrive/thesis_project/thesis/outputs/exp05_ready/cascaded_step3_consistent_ready_results_20260603_112726.xlsx</t>
  </si>
  <si>
    <t>/content/drive/MyDrive/thesis_project/thesis/outputs/exp05_ready/cascaded_step3_consistent_ready_20260603_112728.json</t>
  </si>
  <si>
    <t>/content/drive/MyDrive/thesis_project/thesis/outputs/exp05_ready/cascaded_step3_consistent_ready_results_20260603_112728.xlsx</t>
  </si>
  <si>
    <t>/content/drive/MyDrive/thesis_project/thesis/outputs/exp05_ready/cascaded_step3_consistent_ready_20260603_112729.json</t>
  </si>
  <si>
    <t>/content/drive/MyDrive/thesis_project/thesis/outputs/exp05_ready/cascaded_step3_consistent_ready_results_20260603_112729.xlsx</t>
  </si>
  <si>
    <t>/content/drive/MyDrive/thesis_project/thesis/outputs/exp05_ready/cascaded_step3_consistent_ready_20260603_112731.json</t>
  </si>
  <si>
    <t>/content/drive/MyDrive/thesis_project/thesis/outputs/exp05_ready/cascaded_step3_consistent_ready_results_20260603_112731.xlsx</t>
  </si>
  <si>
    <t>/content/drive/MyDrive/thesis_project/thesis/outputs/exp05_ready/cascaded_step3_consistent_ready_20260717_102633.json</t>
  </si>
  <si>
    <t>/content/drive/MyDrive/thesis_project/thesis/outputs/exp05_ready/cascaded_step3_consistent_ready_results_20260717_102632.xlsx</t>
  </si>
  <si>
    <t>/content/drive/MyDrive/thesis_project/thesis/outputs/exp05_ready/cascaded_step3_consistent_ready_20260603_112734.json</t>
  </si>
  <si>
    <t>/content/drive/MyDrive/thesis_project/thesis/outputs/exp05_ready/cascaded_step3_consistent_ready_results_20260603_112733.xlsx</t>
  </si>
  <si>
    <t>/content/drive/MyDrive/thesis_project/thesis/outputs/exp05_ready/cascaded_step3_consistent_ready_20260603_112736.json</t>
  </si>
  <si>
    <t>/content/drive/MyDrive/thesis_project/thesis/outputs/exp05_ready/cascaded_step3_consistent_ready_results_20260603_112735.xlsx</t>
  </si>
  <si>
    <t>/content/drive/MyDrive/thesis_project/thesis/outputs/exp05_ready/cascaded_step3_consistent_ready_20260603_112737.json</t>
  </si>
  <si>
    <t>/content/drive/MyDrive/thesis_project/thesis/outputs/exp05_ready/cascaded_step3_consistent_ready_results_20260603_112737.xlsx</t>
  </si>
  <si>
    <t>/content/drive/MyDrive/thesis_project/thesis/outputs/exp05_ready/cascaded_step3_consistent_ready_20260603_112738.json</t>
  </si>
  <si>
    <t>/content/drive/MyDrive/thesis_project/thesis/outputs/exp05_ready/cascaded_step3_consistent_ready_results_20260603_112738.xlsx</t>
  </si>
  <si>
    <t>/content/drive/MyDrive/thesis_project/thesis/outputs/exp05_ready/cascaded_step3_consistent_ready_20260603_112740.json</t>
  </si>
  <si>
    <t>/content/drive/MyDrive/thesis_project/thesis/outputs/exp05_ready/cascaded_step3_consistent_ready_results_20260603_112740.xlsx</t>
  </si>
  <si>
    <t>/content/drive/MyDrive/thesis_project/thesis/outputs/exp05_ready/cascaded_step3_consistent_ready_20260603_112741.json</t>
  </si>
  <si>
    <t>/content/drive/MyDrive/thesis_project/thesis/outputs/exp05_ready/cascaded_step3_consistent_ready_results_20260603_112741.xlsx</t>
  </si>
  <si>
    <t>/content/drive/MyDrive/thesis_project/thesis/outputs/exp05_ready/cascaded_step3_consistent_ready_20260603_112743.json</t>
  </si>
  <si>
    <t>/content/drive/MyDrive/thesis_project/thesis/outputs/exp05_ready/cascaded_step3_consistent_ready_results_20260603_112742.xlsx</t>
  </si>
  <si>
    <t>/content/drive/MyDrive/thesis_project/thesis/outputs/exp05_ready/cascaded_step3_consistent_ready_20260603_112744.json</t>
  </si>
  <si>
    <t>/content/drive/MyDrive/thesis_project/thesis/outputs/exp05_ready/cascaded_step3_consistent_ready_results_20260603_112744.xlsx</t>
  </si>
  <si>
    <t>/content/drive/MyDrive/thesis_project/thesis/outputs/exp05_ready/cascaded_step3_consistent_ready_20260603_112746.json</t>
  </si>
  <si>
    <t>/content/drive/MyDrive/thesis_project/thesis/outputs/exp05_ready/cascaded_step3_consistent_ready_results_20260603_112746.xlsx</t>
  </si>
  <si>
    <t>/content/drive/MyDrive/thesis_project/thesis/outputs/exp05_ready/cascaded_step3_consistent_ready_20260603_112747.json</t>
  </si>
  <si>
    <t>/content/drive/MyDrive/thesis_project/thesis/outputs/exp05_ready/cascaded_step3_consistent_ready_results_20260603_112747.xlsx</t>
  </si>
  <si>
    <t>/content/drive/MyDrive/thesis_project/thesis/outputs/exp05_ready/cascaded_step3_consistent_ready_20260603_112750.json</t>
  </si>
  <si>
    <t>/content/drive/MyDrive/thesis_project/thesis/outputs/exp05_ready/cascaded_step3_consistent_ready_results_20260603_112749.xlsx</t>
  </si>
  <si>
    <t>/content/drive/MyDrive/thesis_project/thesis/outputs/exp05_ready/cascaded_step3_consistent_ready_20260603_112751.json</t>
  </si>
  <si>
    <t>/content/drive/MyDrive/thesis_project/thesis/outputs/exp05_ready/cascaded_step3_consistent_ready_results_20260603_112751.xlsx</t>
  </si>
  <si>
    <t>/content/drive/MyDrive/thesis_project/thesis/outputs/exp05_ready/cascaded_step3_consistent_ready_20260603_112752.json</t>
  </si>
  <si>
    <t>/content/drive/MyDrive/thesis_project/thesis/outputs/exp05_ready/cascaded_step3_consistent_ready_results_20260603_112752.xlsx</t>
  </si>
  <si>
    <t>/content/drive/MyDrive/thesis_project/thesis/outputs/exp05_ready/cascaded_step3_consistent_ready_20260603_112754.json</t>
  </si>
  <si>
    <t>/content/drive/MyDrive/thesis_project/thesis/outputs/exp05_ready/cascaded_step3_consistent_ready_results_20260603_112754.xlsx</t>
  </si>
  <si>
    <t>/content/drive/MyDrive/thesis_project/thesis/outputs/exp05_ready/cascaded_step3_consistent_ready_20260603_112755.json</t>
  </si>
  <si>
    <t>/content/drive/MyDrive/thesis_project/thesis/outputs/exp05_ready/cascaded_step3_consistent_ready_results_20260603_112755.xlsx</t>
  </si>
  <si>
    <t>/content/drive/MyDrive/thesis_project/thesis/outputs/exp05_ready/cascaded_step3_consistent_ready_20260603_112757.json</t>
  </si>
  <si>
    <t>/content/drive/MyDrive/thesis_project/thesis/outputs/exp05_ready/cascaded_step3_consistent_ready_results_20260603_112756.xlsx</t>
  </si>
  <si>
    <t>/content/drive/MyDrive/thesis_project/thesis/outputs/exp05_ready/cascaded_step3_consistent_ready_20260603_112758.json</t>
  </si>
  <si>
    <t>/content/drive/MyDrive/thesis_project/thesis/outputs/exp05_ready/cascaded_step3_consistent_ready_results_20260603_112758.xlsx</t>
  </si>
  <si>
    <t>/content/drive/MyDrive/thesis_project/thesis/outputs/exp05_ready/cascaded_step3_consistent_ready_20260603_112800.json</t>
  </si>
  <si>
    <t>/content/drive/MyDrive/thesis_project/thesis/outputs/exp05_ready/cascaded_step3_consistent_ready_results_20260603_112759.xlsx</t>
  </si>
  <si>
    <t>/content/drive/MyDrive/thesis_project/thesis/outputs/exp05_ready/cascaded_step3_consistent_ready_20260603_112801.json</t>
  </si>
  <si>
    <t>/content/drive/MyDrive/thesis_project/thesis/outputs/exp05_ready/cascaded_step3_consistent_ready_results_20260603_112801.xlsx</t>
  </si>
  <si>
    <t>/content/drive/MyDrive/thesis_project/thesis/outputs/exp05_ready/cascaded_step3_consistent_ready_20260717_102635.json</t>
  </si>
  <si>
    <t>/content/drive/MyDrive/thesis_project/thesis/outputs/exp05_ready/cascaded_step3_consistent_ready_results_20260717_102635.xlsx</t>
  </si>
  <si>
    <t>/content/drive/MyDrive/thesis_project/thesis/outputs/exp05_ready/cascaded_step3_consistent_ready_20260603_112804.json</t>
  </si>
  <si>
    <t>/content/drive/MyDrive/thesis_project/thesis/outputs/exp05_ready/cascaded_step3_consistent_ready_results_20260603_112804.xlsx</t>
  </si>
  <si>
    <t>/content/drive/MyDrive/thesis_project/thesis/outputs/exp05_ready/cascaded_step3_consistent_ready_20260603_112806.json</t>
  </si>
  <si>
    <t>/content/drive/MyDrive/thesis_project/thesis/outputs/exp05_ready/cascaded_step3_consistent_ready_results_20260603_112806.xlsx</t>
  </si>
  <si>
    <t>/content/drive/MyDrive/thesis_project/thesis/outputs/exp05_ready/cascaded_step3_consistent_ready_20260603_112808.json</t>
  </si>
  <si>
    <t>/content/drive/MyDrive/thesis_project/thesis/outputs/exp05_ready/cascaded_step3_consistent_ready_results_20260603_112807.xlsx</t>
  </si>
  <si>
    <t>/content/drive/MyDrive/thesis_project/thesis/outputs/exp05_ready/cascaded_step3_consistent_ready_20260603_112809.json</t>
  </si>
  <si>
    <t>/content/drive/MyDrive/thesis_project/thesis/outputs/exp05_ready/cascaded_step3_consistent_ready_results_20260603_112809.xlsx</t>
  </si>
  <si>
    <t>/content/drive/MyDrive/thesis_project/thesis/outputs/exp05_ready/cascaded_step3_consistent_ready_20260603_112811.json</t>
  </si>
  <si>
    <t>/content/drive/MyDrive/thesis_project/thesis/outputs/exp05_ready/cascaded_step3_consistent_ready_results_20260603_112810.xlsx</t>
  </si>
  <si>
    <t>/content/drive/MyDrive/thesis_project/thesis/outputs/exp05_ready/cascaded_step3_consistent_ready_20260603_112812.json</t>
  </si>
  <si>
    <t>/content/drive/MyDrive/thesis_project/thesis/outputs/exp05_ready/cascaded_step3_consistent_ready_results_20260603_112812.xlsx</t>
  </si>
  <si>
    <t>/content/drive/MyDrive/thesis_project/thesis/outputs/exp05_ready/cascaded_step3_consistent_ready_20260603_112814.json</t>
  </si>
  <si>
    <t>/content/drive/MyDrive/thesis_project/thesis/outputs/exp05_ready/cascaded_step3_consistent_ready_results_20260603_112813.xlsx</t>
  </si>
  <si>
    <t>/content/drive/MyDrive/thesis_project/thesis/outputs/exp05_ready/cascaded_step3_consistent_ready_20260603_112816.json</t>
  </si>
  <si>
    <t>/content/drive/MyDrive/thesis_project/thesis/outputs/exp05_ready/cascaded_step3_consistent_ready_results_20260603_112815.xlsx</t>
  </si>
  <si>
    <t>/content/drive/MyDrive/thesis_project/thesis/outputs/exp05_ready/cascaded_step3_consistent_ready_20260603_112817.json</t>
  </si>
  <si>
    <t>/content/drive/MyDrive/thesis_project/thesis/outputs/exp05_ready/cascaded_step3_consistent_ready_results_20260603_112817.xlsx</t>
  </si>
  <si>
    <t>/content/drive/MyDrive/thesis_project/thesis/outputs/exp05_ready/cascaded_step3_consistent_ready_20260603_112819.json</t>
  </si>
  <si>
    <t>/content/drive/MyDrive/thesis_project/thesis/outputs/exp05_ready/cascaded_step3_consistent_ready_results_20260603_112819.xlsx</t>
  </si>
  <si>
    <t>/content/drive/MyDrive/thesis_project/thesis/outputs/exp05_ready/cascaded_step3_consistent_ready_20260603_112820.json</t>
  </si>
  <si>
    <t>/content/drive/MyDrive/thesis_project/thesis/outputs/exp05_ready/cascaded_step3_consistent_ready_results_20260603_112820.xlsx</t>
  </si>
  <si>
    <t>/content/drive/MyDrive/thesis_project/thesis/outputs/exp05_ready/cascaded_step3_consistent_ready_20260603_112822.json</t>
  </si>
  <si>
    <t>/content/drive/MyDrive/thesis_project/thesis/outputs/exp05_ready/cascaded_step3_consistent_ready_results_20260603_112822.xlsx</t>
  </si>
  <si>
    <t>/content/drive/MyDrive/thesis_project/thesis/outputs/exp05_ready/cascaded_step3_consistent_ready_20260603_112823.json</t>
  </si>
  <si>
    <t>/content/drive/MyDrive/thesis_project/thesis/outputs/exp05_ready/cascaded_step3_consistent_ready_results_20260603_112823.xlsx</t>
  </si>
  <si>
    <t>/content/drive/MyDrive/thesis_project/thesis/outputs/exp05_ready/cascaded_step3_consistent_ready_20260603_112825.json</t>
  </si>
  <si>
    <t>/content/drive/MyDrive/thesis_project/thesis/outputs/exp05_ready/cascaded_step3_consistent_ready_results_20260603_112825.xlsx</t>
  </si>
  <si>
    <t>/content/drive/MyDrive/thesis_project/thesis/outputs/exp05_ready/cascaded_step3_consistent_ready_20260603_112827.json</t>
  </si>
  <si>
    <t>/content/drive/MyDrive/thesis_project/thesis/outputs/exp05_ready/cascaded_step3_consistent_ready_results_20260603_112826.xlsx</t>
  </si>
  <si>
    <t>/content/drive/MyDrive/thesis_project/thesis/outputs/exp05_ready/cascaded_step3_consistent_ready_20260603_112829.json</t>
  </si>
  <si>
    <t>/content/drive/MyDrive/thesis_project/thesis/outputs/exp05_ready/cascaded_step3_consistent_ready_results_20260603_112829.xlsx</t>
  </si>
  <si>
    <t>/content/drive/MyDrive/thesis_project/thesis/outputs/exp05_ready/cascaded_step3_consistent_ready_20260603_112831.json</t>
  </si>
  <si>
    <t>/content/drive/MyDrive/thesis_project/thesis/outputs/exp05_ready/cascaded_step3_consistent_ready_results_20260603_112831.xlsx</t>
  </si>
  <si>
    <t>/content/drive/MyDrive/thesis_project/thesis/outputs/exp05_ready/cascaded_step3_consistent_ready_20260603_112832.json</t>
  </si>
  <si>
    <t>/content/drive/MyDrive/thesis_project/thesis/outputs/exp05_ready/cascaded_step3_consistent_ready_results_20260603_112832.xlsx</t>
  </si>
  <si>
    <t>/content/drive/MyDrive/thesis_project/thesis/outputs/exp05_ready/cascaded_step3_consistent_ready_20260603_112834.json</t>
  </si>
  <si>
    <t>/content/drive/MyDrive/thesis_project/thesis/outputs/exp05_ready/cascaded_step3_consistent_ready_results_20260603_112834.xlsx</t>
  </si>
  <si>
    <t>/content/drive/MyDrive/thesis_project/thesis/outputs/exp05_ready/cascaded_step3_consistent_ready_20260717_102637.json</t>
  </si>
  <si>
    <t>/content/drive/MyDrive/thesis_project/thesis/outputs/exp05_ready/cascaded_step3_consistent_ready_results_20260717_102637.xlsx</t>
  </si>
  <si>
    <t>/content/drive/MyDrive/thesis_project/thesis/outputs/exp05_ready/cascaded_step3_consistent_ready_20260603_112837.json</t>
  </si>
  <si>
    <t>/content/drive/MyDrive/thesis_project/thesis/outputs/exp05_ready/cascaded_step3_consistent_ready_results_20260603_112837.xlsx</t>
  </si>
  <si>
    <t>/content/drive/MyDrive/thesis_project/thesis/outputs/exp05_ready/cascaded_step3_consistent_ready_20260603_112839.json</t>
  </si>
  <si>
    <t>/content/drive/MyDrive/thesis_project/thesis/outputs/exp05_ready/cascaded_step3_consistent_ready_results_20260603_112839.xlsx</t>
  </si>
  <si>
    <t>/content/drive/MyDrive/thesis_project/thesis/outputs/exp05_ready/cascaded_step3_consistent_ready_20260603_112840.json</t>
  </si>
  <si>
    <t>/content/drive/MyDrive/thesis_project/thesis/outputs/exp05_ready/cascaded_step3_consistent_ready_results_20260603_112840.xlsx</t>
  </si>
  <si>
    <t>/content/drive/MyDrive/thesis_project/thesis/outputs/exp05_ready/cascaded_step3_consistent_ready_20260603_112842.json</t>
  </si>
  <si>
    <t>/content/drive/MyDrive/thesis_project/thesis/outputs/exp05_ready/cascaded_step3_consistent_ready_results_20260603_112842.xlsx</t>
  </si>
  <si>
    <t>/content/drive/MyDrive/thesis_project/thesis/outputs/exp05_ready/cascaded_step3_consistent_ready_20260603_112844.json</t>
  </si>
  <si>
    <t>/content/drive/MyDrive/thesis_project/thesis/outputs/exp05_ready/cascaded_step3_consistent_ready_results_20260603_112843.xlsx</t>
  </si>
  <si>
    <t>/content/drive/MyDrive/thesis_project/thesis/outputs/exp05_ready/cascaded_step3_consistent_ready_20260603_112846.json</t>
  </si>
  <si>
    <t>/content/drive/MyDrive/thesis_project/thesis/outputs/exp05_ready/cascaded_step3_consistent_ready_results_20260603_112846.xlsx</t>
  </si>
  <si>
    <t>/content/drive/MyDrive/thesis_project/thesis/outputs/exp05_ready/cascaded_step3_consistent_ready_20260603_112848.json</t>
  </si>
  <si>
    <t>/content/drive/MyDrive/thesis_project/thesis/outputs/exp05_ready/cascaded_step3_consistent_ready_results_20260603_112848.xlsx</t>
  </si>
  <si>
    <t>/content/drive/MyDrive/thesis_project/thesis/outputs/exp05_ready/cascaded_step3_consistent_ready_20260603_112850.json</t>
  </si>
  <si>
    <t>/content/drive/MyDrive/thesis_project/thesis/outputs/exp05_ready/cascaded_step3_consistent_ready_results_20260603_112850.xlsx</t>
  </si>
  <si>
    <t>/content/drive/MyDrive/thesis_project/thesis/outputs/exp05_ready/cascaded_step3_consistent_ready_20260603_112851.json</t>
  </si>
  <si>
    <t>/content/drive/MyDrive/thesis_project/thesis/outputs/exp05_ready/cascaded_step3_consistent_ready_results_20260603_112851.xlsx</t>
  </si>
  <si>
    <t>/content/drive/MyDrive/thesis_project/thesis/outputs/exp05_ready/cascaded_step3_consistent_ready_20260603_112853.json</t>
  </si>
  <si>
    <t>/content/drive/MyDrive/thesis_project/thesis/outputs/exp05_ready/cascaded_step3_consistent_ready_results_20260603_112853.xlsx</t>
  </si>
  <si>
    <t>/content/drive/MyDrive/thesis_project/thesis/outputs/exp05_ready/cascaded_step3_consistent_ready_20260603_112855.json</t>
  </si>
  <si>
    <t>/content/drive/MyDrive/thesis_project/thesis/outputs/exp05_ready/cascaded_step3_consistent_ready_results_20260603_112854.xlsx</t>
  </si>
  <si>
    <t>/content/drive/MyDrive/thesis_project/thesis/outputs/exp05_ready/cascaded_step3_consistent_ready_20260603_112856.json</t>
  </si>
  <si>
    <t>/content/drive/MyDrive/thesis_project/thesis/outputs/exp05_ready/cascaded_step3_consistent_ready_results_20260603_112856.xlsx</t>
  </si>
  <si>
    <t>/content/drive/MyDrive/thesis_project/thesis/outputs/exp05_ready/cascaded_step3_consistent_ready_20260603_112858.json</t>
  </si>
  <si>
    <t>/content/drive/MyDrive/thesis_project/thesis/outputs/exp05_ready/cascaded_step3_consistent_ready_results_20260603_112858.xlsx</t>
  </si>
  <si>
    <t>/content/drive/MyDrive/thesis_project/thesis/outputs/exp05_ready/cascaded_step3_consistent_ready_20260603_112900.json</t>
  </si>
  <si>
    <t>/content/drive/MyDrive/thesis_project/thesis/outputs/exp05_ready/cascaded_step3_consistent_ready_results_20260603_112859.xlsx</t>
  </si>
  <si>
    <t>/content/drive/MyDrive/thesis_project/thesis/outputs/exp05_ready/cascaded_step3_consistent_ready_20260603_112901.json</t>
  </si>
  <si>
    <t>/content/drive/MyDrive/thesis_project/thesis/outputs/exp05_ready/cascaded_step3_consistent_ready_results_20260603_112901.xlsx</t>
  </si>
  <si>
    <t>/content/drive/MyDrive/thesis_project/thesis/outputs/exp05_ready/cascaded_step3_consistent_ready_20260603_112903.json</t>
  </si>
  <si>
    <t>/content/drive/MyDrive/thesis_project/thesis/outputs/exp05_ready/cascaded_step3_consistent_ready_results_20260603_112902.xlsx</t>
  </si>
  <si>
    <t>/content/drive/MyDrive/thesis_project/thesis/outputs/exp05_ready/cascaded_step3_consistent_ready_20260603_112904.json</t>
  </si>
  <si>
    <t>/content/drive/MyDrive/thesis_project/thesis/outputs/exp05_ready/cascaded_step3_consistent_ready_results_20260603_112904.xlsx</t>
  </si>
  <si>
    <t>/content/drive/MyDrive/thesis_project/thesis/outputs/exp05_ready/cascaded_step3_consistent_ready_20260603_112906.json</t>
  </si>
  <si>
    <t>/content/drive/MyDrive/thesis_project/thesis/outputs/exp05_ready/cascaded_step3_consistent_ready_results_20260603_112905.xlsx</t>
  </si>
  <si>
    <t>/content/drive/MyDrive/thesis_project/thesis/outputs/exp05_ready/cascaded_step3_consistent_ready_20260603_112908.json</t>
  </si>
  <si>
    <t>/content/drive/MyDrive/thesis_project/thesis/outputs/exp05_ready/cascaded_step3_consistent_ready_results_20260603_112907.xlsx</t>
  </si>
  <si>
    <t>/content/drive/MyDrive/thesis_project/thesis/outputs/exp05_ready/cascaded_step3_consistent_ready_20260717_102639.json</t>
  </si>
  <si>
    <t>/content/drive/MyDrive/thesis_project/thesis/outputs/exp05_ready/cascaded_step3_consistent_ready_results_20260717_102639.xlsx</t>
  </si>
  <si>
    <t>/content/drive/MyDrive/thesis_project/thesis/outputs/exp05_ready/cascaded_step3_consistent_ready_20260603_112910.json</t>
  </si>
  <si>
    <t>/content/drive/MyDrive/thesis_project/thesis/outputs/exp05_ready/cascaded_step3_consistent_ready_results_20260603_112910.xlsx</t>
  </si>
  <si>
    <t>/content/drive/MyDrive/thesis_project/thesis/outputs/exp05_ready/cascaded_step3_consistent_ready_20260603_112912.json</t>
  </si>
  <si>
    <t>/content/drive/MyDrive/thesis_project/thesis/outputs/exp05_ready/cascaded_step3_consistent_ready_results_20260603_112911.xlsx</t>
  </si>
  <si>
    <t>/content/drive/MyDrive/thesis_project/thesis/outputs/exp05_ready/cascaded_step3_consistent_ready_20260603_112913.json</t>
  </si>
  <si>
    <t>/content/drive/MyDrive/thesis_project/thesis/outputs/exp05_ready/cascaded_step3_consistent_ready_results_20260603_112913.xlsx</t>
  </si>
  <si>
    <t>/content/drive/MyDrive/thesis_project/thesis/outputs/exp05_ready/cascaded_step3_consistent_ready_20260603_112914.json</t>
  </si>
  <si>
    <t>/content/drive/MyDrive/thesis_project/thesis/outputs/exp05_ready/cascaded_step3_consistent_ready_results_20260603_112914.xlsx</t>
  </si>
  <si>
    <t>/content/drive/MyDrive/thesis_project/thesis/outputs/exp05_ready/cascaded_step3_consistent_ready_20260603_112916.json</t>
  </si>
  <si>
    <t>/content/drive/MyDrive/thesis_project/thesis/outputs/exp05_ready/cascaded_step3_consistent_ready_results_20260603_112916.xlsx</t>
  </si>
  <si>
    <t>/content/drive/MyDrive/thesis_project/thesis/outputs/exp05_ready/cascaded_step3_consistent_ready_20260603_112918.json</t>
  </si>
  <si>
    <t>/content/drive/MyDrive/thesis_project/thesis/outputs/exp05_ready/cascaded_step3_consistent_ready_results_20260603_112917.xlsx</t>
  </si>
  <si>
    <t>/content/drive/MyDrive/thesis_project/thesis/outputs/exp05_ready/cascaded_step3_consistent_ready_20260603_112919.json</t>
  </si>
  <si>
    <t>/content/drive/MyDrive/thesis_project/thesis/outputs/exp05_ready/cascaded_step3_consistent_ready_results_20260603_112919.xlsx</t>
  </si>
  <si>
    <t>/content/drive/MyDrive/thesis_project/thesis/outputs/exp05_ready/cascaded_step3_consistent_ready_20260603_112921.json</t>
  </si>
  <si>
    <t>/content/drive/MyDrive/thesis_project/thesis/outputs/exp05_ready/cascaded_step3_consistent_ready_results_20260603_112920.xlsx</t>
  </si>
  <si>
    <t>/content/drive/MyDrive/thesis_project/thesis/outputs/exp05_ready/cascaded_step3_consistent_ready_20260603_112922.json</t>
  </si>
  <si>
    <t>/content/drive/MyDrive/thesis_project/thesis/outputs/exp05_ready/cascaded_step3_consistent_ready_results_20260603_112922.xlsx</t>
  </si>
  <si>
    <t>/content/drive/MyDrive/thesis_project/thesis/outputs/exp05_ready/cascaded_step3_consistent_ready_20260603_112923.json</t>
  </si>
  <si>
    <t>/content/drive/MyDrive/thesis_project/thesis/outputs/exp05_ready/cascaded_step3_consistent_ready_results_20260603_112923.xlsx</t>
  </si>
  <si>
    <t>/content/drive/MyDrive/thesis_project/thesis/outputs/exp05_ready/cascaded_step3_consistent_ready_20260603_112925.json</t>
  </si>
  <si>
    <t>/content/drive/MyDrive/thesis_project/thesis/outputs/exp05_ready/cascaded_step3_consistent_ready_results_20260603_112925.xlsx</t>
  </si>
  <si>
    <t>/content/drive/MyDrive/thesis_project/thesis/outputs/exp05_ready/cascaded_step3_consistent_ready_20260603_112926.json</t>
  </si>
  <si>
    <t>/content/drive/MyDrive/thesis_project/thesis/outputs/exp05_ready/cascaded_step3_consistent_ready_results_20260603_112926.xlsx</t>
  </si>
  <si>
    <t>/content/drive/MyDrive/thesis_project/thesis/outputs/exp05_ready/cascaded_step3_consistent_ready_20260603_112928.json</t>
  </si>
  <si>
    <t>/content/drive/MyDrive/thesis_project/thesis/outputs/exp05_ready/cascaded_step3_consistent_ready_results_20260603_112927.xlsx</t>
  </si>
  <si>
    <t>/content/drive/MyDrive/thesis_project/thesis/outputs/exp05_ready/cascaded_step3_consistent_ready_20260603_112929.json</t>
  </si>
  <si>
    <t>/content/drive/MyDrive/thesis_project/thesis/outputs/exp05_ready/cascaded_step3_consistent_ready_results_20260603_112929.xlsx</t>
  </si>
  <si>
    <t>/content/drive/MyDrive/thesis_project/thesis/outputs/exp05_ready/cascaded_step3_consistent_ready_20260603_112931.json</t>
  </si>
  <si>
    <t>/content/drive/MyDrive/thesis_project/thesis/outputs/exp05_ready/cascaded_step3_consistent_ready_results_20260603_112931.xlsx</t>
  </si>
  <si>
    <t>/content/drive/MyDrive/thesis_project/thesis/outputs/exp05_ready/cascaded_step3_consistent_ready_20260603_112932.json</t>
  </si>
  <si>
    <t>/content/drive/MyDrive/thesis_project/thesis/outputs/exp05_ready/cascaded_step3_consistent_ready_results_20260603_112932.xlsx</t>
  </si>
  <si>
    <t>/content/drive/MyDrive/thesis_project/thesis/outputs/exp05_ready/cascaded_step3_consistent_ready_20260603_112934.json</t>
  </si>
  <si>
    <t>/content/drive/MyDrive/thesis_project/thesis/outputs/exp05_ready/cascaded_step3_consistent_ready_results_20260603_112933.xlsx</t>
  </si>
  <si>
    <t>/content/drive/MyDrive/thesis_project/thesis/outputs/exp05_ready/cascaded_step3_consistent_ready_20260603_112935.json</t>
  </si>
  <si>
    <t>/content/drive/MyDrive/thesis_project/thesis/outputs/exp05_ready/cascaded_step3_consistent_ready_results_20260603_112935.xlsx</t>
  </si>
  <si>
    <t>/content/drive/MyDrive/thesis_project/thesis/outputs/exp05_ready/cascaded_step3_consistent_ready_20260603_112937.json</t>
  </si>
  <si>
    <t>/content/drive/MyDrive/thesis_project/thesis/outputs/exp05_ready/cascaded_step3_consistent_ready_results_20260603_112936.xlsx</t>
  </si>
  <si>
    <t>/content/drive/MyDrive/thesis_project/thesis/outputs/exp05_ready/cascaded_step3_consistent_ready_20260717_102640.json</t>
  </si>
  <si>
    <t>/content/drive/MyDrive/thesis_project/thesis/outputs/exp05_ready/cascaded_step3_consistent_ready_results_20260717_102640.xlsx</t>
  </si>
  <si>
    <t>/content/drive/MyDrive/thesis_project/thesis/outputs/exp05_ready/cascaded_step3_consistent_ready_20260603_112940.json</t>
  </si>
  <si>
    <t>/content/drive/MyDrive/thesis_project/thesis/outputs/exp05_ready/cascaded_step3_consistent_ready_results_20260603_112940.xlsx</t>
  </si>
  <si>
    <t>/content/drive/MyDrive/thesis_project/thesis/outputs/exp05_ready/cascaded_step3_consistent_ready_20260603_112941.json</t>
  </si>
  <si>
    <t>/content/drive/MyDrive/thesis_project/thesis/outputs/exp05_ready/cascaded_step3_consistent_ready_results_20260603_112941.xlsx</t>
  </si>
  <si>
    <t>/content/drive/MyDrive/thesis_project/thesis/outputs/exp05_ready/cascaded_step3_consistent_ready_20260603_112943.json</t>
  </si>
  <si>
    <t>/content/drive/MyDrive/thesis_project/thesis/outputs/exp05_ready/cascaded_step3_consistent_ready_results_20260603_112943.xlsx</t>
  </si>
  <si>
    <t>/content/drive/MyDrive/thesis_project/thesis/outputs/exp05_ready/cascaded_step3_consistent_ready_20260603_112944.json</t>
  </si>
  <si>
    <t>/content/drive/MyDrive/thesis_project/thesis/outputs/exp05_ready/cascaded_step3_consistent_ready_results_20260603_112944.xlsx</t>
  </si>
  <si>
    <t>/content/drive/MyDrive/thesis_project/thesis/outputs/exp05_ready/cascaded_step3_consistent_ready_20260603_112946.json</t>
  </si>
  <si>
    <t>/content/drive/MyDrive/thesis_project/thesis/outputs/exp05_ready/cascaded_step3_consistent_ready_results_20260603_112946.xlsx</t>
  </si>
  <si>
    <t>/content/drive/MyDrive/thesis_project/thesis/outputs/exp05_ready/cascaded_step3_consistent_ready_20260603_112948.json</t>
  </si>
  <si>
    <t>/content/drive/MyDrive/thesis_project/thesis/outputs/exp05_ready/cascaded_step3_consistent_ready_results_20260603_112948.xlsx</t>
  </si>
  <si>
    <t>/content/drive/MyDrive/thesis_project/thesis/outputs/exp05_ready/cascaded_step3_consistent_ready_20260603_112950.json</t>
  </si>
  <si>
    <t>/content/drive/MyDrive/thesis_project/thesis/outputs/exp05_ready/cascaded_step3_consistent_ready_results_20260603_112949.xlsx</t>
  </si>
  <si>
    <t>/content/drive/MyDrive/thesis_project/thesis/outputs/exp05_ready/cascaded_step3_consistent_ready_20260603_112952.json</t>
  </si>
  <si>
    <t>/content/drive/MyDrive/thesis_project/thesis/outputs/exp05_ready/cascaded_step3_consistent_ready_results_20260603_112951.xlsx</t>
  </si>
  <si>
    <t>/content/drive/MyDrive/thesis_project/thesis/outputs/exp05_ready/cascaded_step3_consistent_ready_20260603_112953.json</t>
  </si>
  <si>
    <t>/content/drive/MyDrive/thesis_project/thesis/outputs/exp05_ready/cascaded_step3_consistent_ready_results_20260603_112953.xlsx</t>
  </si>
  <si>
    <t>/content/drive/MyDrive/thesis_project/thesis/outputs/exp05_ready/cascaded_step3_consistent_ready_20260603_112955.json</t>
  </si>
  <si>
    <t>/content/drive/MyDrive/thesis_project/thesis/outputs/exp05_ready/cascaded_step3_consistent_ready_results_20260603_112955.xlsx</t>
  </si>
  <si>
    <t>/content/drive/MyDrive/thesis_project/thesis/outputs/exp05_ready/cascaded_step3_consistent_ready_20260603_112956.json</t>
  </si>
  <si>
    <t>/content/drive/MyDrive/thesis_project/thesis/outputs/exp05_ready/cascaded_step3_consistent_ready_results_20260603_112956.xlsx</t>
  </si>
  <si>
    <t>/content/drive/MyDrive/thesis_project/thesis/outputs/exp05_ready/cascaded_step3_consistent_ready_20260603_112958.json</t>
  </si>
  <si>
    <t>/content/drive/MyDrive/thesis_project/thesis/outputs/exp05_ready/cascaded_step3_consistent_ready_results_20260603_112958.xlsx</t>
  </si>
  <si>
    <t>/content/drive/MyDrive/thesis_project/thesis/outputs/exp05_ready/cascaded_step3_consistent_ready_20260603_112959.json</t>
  </si>
  <si>
    <t>/content/drive/MyDrive/thesis_project/thesis/outputs/exp05_ready/cascaded_step3_consistent_ready_results_20260603_112959.xlsx</t>
  </si>
  <si>
    <t>/content/drive/MyDrive/thesis_project/thesis/outputs/exp05_ready/cascaded_step3_consistent_ready_20260603_113000.json</t>
  </si>
  <si>
    <t>/content/drive/MyDrive/thesis_project/thesis/outputs/exp05_ready/cascaded_step3_consistent_ready_results_20260603_113000.xlsx</t>
  </si>
  <si>
    <t>/content/drive/MyDrive/thesis_project/thesis/outputs/exp05_ready/cascaded_step3_consistent_ready_20260603_113001.json</t>
  </si>
  <si>
    <t>/content/drive/MyDrive/thesis_project/thesis/outputs/exp05_ready/cascaded_step3_consistent_ready_results_20260603_113001.xlsx</t>
  </si>
  <si>
    <t>/content/drive/MyDrive/thesis_project/thesis/outputs/exp05_ready/cascaded_step3_consistent_ready_20260603_113002.json</t>
  </si>
  <si>
    <t>/content/drive/MyDrive/thesis_project/thesis/outputs/exp05_ready/cascaded_step3_consistent_ready_results_20260603_113002.xlsx</t>
  </si>
  <si>
    <t>/content/drive/MyDrive/thesis_project/thesis/outputs/exp05_ready/cascaded_step3_consistent_ready_20260603_113003.json</t>
  </si>
  <si>
    <t>/content/drive/MyDrive/thesis_project/thesis/outputs/exp05_ready/cascaded_step3_consistent_ready_results_20260603_113003.xlsx</t>
  </si>
  <si>
    <t>/content/drive/MyDrive/thesis_project/thesis/outputs/exp05_ready/cascaded_step3_consistent_ready_20260603_113004.json</t>
  </si>
  <si>
    <t>/content/drive/MyDrive/thesis_project/thesis/outputs/exp05_ready/cascaded_step3_consistent_ready_20260603_113005.json</t>
  </si>
  <si>
    <t>/content/drive/MyDrive/thesis_project/thesis/outputs/exp05_ready/cascaded_step3_consistent_ready_results_20260603_113004.xlsx</t>
  </si>
  <si>
    <t>/content/drive/MyDrive/thesis_project/thesis/outputs/exp06_ready/fusion_ready_20260717_102643.json</t>
  </si>
  <si>
    <t>/content/drive/MyDrive/thesis_project/thesis/outputs/exp06_ready/fusion_ready_results_20260717_102642.xlsx</t>
  </si>
  <si>
    <t>/content/drive/MyDrive/thesis_project/thesis/outputs/exp06_ready/fusion_ready_20260603_113012.json</t>
  </si>
  <si>
    <t>/content/drive/MyDrive/thesis_project/thesis/outputs/exp06_ready/fusion_ready_results_20260603_113012.xlsx</t>
  </si>
  <si>
    <t>/content/drive/MyDrive/thesis_project/thesis/outputs/exp06_ready/fusion_ready_20260603_113015.json</t>
  </si>
  <si>
    <t>/content/drive/MyDrive/thesis_project/thesis/outputs/exp06_ready/fusion_ready_results_20260603_113014.xlsx</t>
  </si>
  <si>
    <t>/content/drive/MyDrive/thesis_project/thesis/outputs/exp06_ready/fusion_ready_20260603_113017.json</t>
  </si>
  <si>
    <t>/content/drive/MyDrive/thesis_project/thesis/outputs/exp06_ready/fusion_ready_results_20260603_113016.xlsx</t>
  </si>
  <si>
    <t>/content/drive/MyDrive/thesis_project/thesis/outputs/exp06_ready/fusion_ready_20260603_113019.json</t>
  </si>
  <si>
    <t>/content/drive/MyDrive/thesis_project/thesis/outputs/exp06_ready/fusion_ready_results_20260603_113018.xlsx</t>
  </si>
  <si>
    <t>/content/drive/MyDrive/thesis_project/thesis/outputs/exp06_ready/fusion_ready_20260603_113021.json</t>
  </si>
  <si>
    <t>/content/drive/MyDrive/thesis_project/thesis/outputs/exp06_ready/fusion_ready_results_20260603_113020.xlsx</t>
  </si>
  <si>
    <t>/content/drive/MyDrive/thesis_project/thesis/outputs/exp06_ready/fusion_ready_20260603_113023.json</t>
  </si>
  <si>
    <t>/content/drive/MyDrive/thesis_project/thesis/outputs/exp06_ready/fusion_ready_results_20260603_113022.xlsx</t>
  </si>
  <si>
    <t>/content/drive/MyDrive/thesis_project/thesis/outputs/exp06_ready/fusion_ready_20260603_113025.json</t>
  </si>
  <si>
    <t>/content/drive/MyDrive/thesis_project/thesis/outputs/exp06_ready/fusion_ready_results_20260603_113024.xlsx</t>
  </si>
  <si>
    <t>/content/drive/MyDrive/thesis_project/thesis/outputs/exp06_ready/fusion_ready_20260603_113027.json</t>
  </si>
  <si>
    <t>/content/drive/MyDrive/thesis_project/thesis/outputs/exp06_ready/fusion_ready_results_20260603_113026.xlsx</t>
  </si>
  <si>
    <t>/content/drive/MyDrive/thesis_project/thesis/outputs/exp06_ready/fusion_ready_20260603_113029.json</t>
  </si>
  <si>
    <t>/content/drive/MyDrive/thesis_project/thesis/outputs/exp06_ready/fusion_ready_results_20260603_113029.xlsx</t>
  </si>
  <si>
    <t>/content/drive/MyDrive/thesis_project/thesis/outputs/exp06_ready/fusion_ready_20260603_113032.json</t>
  </si>
  <si>
    <t>/content/drive/MyDrive/thesis_project/thesis/outputs/exp06_ready/fusion_ready_results_20260603_113031.xlsx</t>
  </si>
  <si>
    <t>/content/drive/MyDrive/thesis_project/thesis/outputs/exp06_ready/fusion_ready_20260603_113034.json</t>
  </si>
  <si>
    <t>/content/drive/MyDrive/thesis_project/thesis/outputs/exp06_ready/fusion_ready_results_20260603_113033.xlsx</t>
  </si>
  <si>
    <t>/content/drive/MyDrive/thesis_project/thesis/outputs/exp06_ready/fusion_ready_20260603_113037.json</t>
  </si>
  <si>
    <t>/content/drive/MyDrive/thesis_project/thesis/outputs/exp06_ready/fusion_ready_results_20260603_113036.xlsx</t>
  </si>
  <si>
    <t>/content/drive/MyDrive/thesis_project/thesis/outputs/exp06_ready/fusion_ready_20260603_113039.json</t>
  </si>
  <si>
    <t>/content/drive/MyDrive/thesis_project/thesis/outputs/exp06_ready/fusion_ready_results_20260603_113038.xlsx</t>
  </si>
  <si>
    <t>/content/drive/MyDrive/thesis_project/thesis/outputs/exp06_ready/fusion_ready_20260603_113041.json</t>
  </si>
  <si>
    <t>/content/drive/MyDrive/thesis_project/thesis/outputs/exp06_ready/fusion_ready_results_20260603_113040.xlsx</t>
  </si>
  <si>
    <t>/content/drive/MyDrive/thesis_project/thesis/outputs/exp06_ready/fusion_ready_20260603_113043.json</t>
  </si>
  <si>
    <t>/content/drive/MyDrive/thesis_project/thesis/outputs/exp06_ready/fusion_ready_results_20260603_113043.xlsx</t>
  </si>
  <si>
    <t>/content/drive/MyDrive/thesis_project/thesis/outputs/exp06_ready/fusion_ready_20260603_113045.json</t>
  </si>
  <si>
    <t>/content/drive/MyDrive/thesis_project/thesis/outputs/exp06_ready/fusion_ready_results_20260603_113045.xlsx</t>
  </si>
  <si>
    <t>/content/drive/MyDrive/thesis_project/thesis/outputs/exp06_ready/fusion_ready_20260603_113048.json</t>
  </si>
  <si>
    <t>/content/drive/MyDrive/thesis_project/thesis/outputs/exp06_ready/fusion_ready_results_20260603_113047.xlsx</t>
  </si>
  <si>
    <t>/content/drive/MyDrive/thesis_project/thesis/outputs/exp06_ready/fusion_ready_20260603_113050.json</t>
  </si>
  <si>
    <t>/content/drive/MyDrive/thesis_project/thesis/outputs/exp06_ready/fusion_ready_results_20260603_113049.xlsx</t>
  </si>
  <si>
    <t>/content/drive/MyDrive/thesis_project/thesis/outputs/exp06_ready/fusion_ready_20260603_113052.json</t>
  </si>
  <si>
    <t>/content/drive/MyDrive/thesis_project/thesis/outputs/exp06_ready/fusion_ready_results_20260603_113051.xlsx</t>
  </si>
  <si>
    <t>/content/drive/MyDrive/thesis_project/thesis/outputs/exp06_ready/fusion_ready_20260717_102645.json</t>
  </si>
  <si>
    <t>/content/drive/MyDrive/thesis_project/thesis/outputs/exp06_ready/fusion_ready_results_20260717_102645.xlsx</t>
  </si>
  <si>
    <t>/content/drive/MyDrive/thesis_project/thesis/outputs/exp06_ready/fusion_ready_20260603_113056.json</t>
  </si>
  <si>
    <t>/content/drive/MyDrive/thesis_project/thesis/outputs/exp06_ready/fusion_ready_results_20260603_113055.xlsx</t>
  </si>
  <si>
    <t>/content/drive/MyDrive/thesis_project/thesis/outputs/exp06_ready/fusion_ready_20260603_113058.json</t>
  </si>
  <si>
    <t>/content/drive/MyDrive/thesis_project/thesis/outputs/exp06_ready/fusion_ready_results_20260603_113057.xlsx</t>
  </si>
  <si>
    <t>/content/drive/MyDrive/thesis_project/thesis/outputs/exp06_ready/fusion_ready_20260603_113100.json</t>
  </si>
  <si>
    <t>/content/drive/MyDrive/thesis_project/thesis/outputs/exp06_ready/fusion_ready_results_20260603_113059.xlsx</t>
  </si>
  <si>
    <t>/content/drive/MyDrive/thesis_project/thesis/outputs/exp06_ready/fusion_ready_20260603_113102.json</t>
  </si>
  <si>
    <t>/content/drive/MyDrive/thesis_project/thesis/outputs/exp06_ready/fusion_ready_results_20260603_113101.xlsx</t>
  </si>
  <si>
    <t>/content/drive/MyDrive/thesis_project/thesis/outputs/exp06_ready/fusion_ready_20260603_113104.json</t>
  </si>
  <si>
    <t>/content/drive/MyDrive/thesis_project/thesis/outputs/exp06_ready/fusion_ready_results_20260603_113103.xlsx</t>
  </si>
  <si>
    <t>/content/drive/MyDrive/thesis_project/thesis/outputs/exp06_ready/fusion_ready_20260603_113106.json</t>
  </si>
  <si>
    <t>/content/drive/MyDrive/thesis_project/thesis/outputs/exp06_ready/fusion_ready_results_20260603_113105.xlsx</t>
  </si>
  <si>
    <t>/content/drive/MyDrive/thesis_project/thesis/outputs/exp06_ready/fusion_ready_20260603_113107.json</t>
  </si>
  <si>
    <t>/content/drive/MyDrive/thesis_project/thesis/outputs/exp06_ready/fusion_ready_results_20260603_113107.xlsx</t>
  </si>
  <si>
    <t>/content/drive/MyDrive/thesis_project/thesis/outputs/exp06_ready/fusion_ready_20260603_113110.json</t>
  </si>
  <si>
    <t>/content/drive/MyDrive/thesis_project/thesis/outputs/exp06_ready/fusion_ready_results_20260603_113109.xlsx</t>
  </si>
  <si>
    <t>/content/drive/MyDrive/thesis_project/thesis/outputs/exp06_ready/fusion_ready_20260603_113112.json</t>
  </si>
  <si>
    <t>/content/drive/MyDrive/thesis_project/thesis/outputs/exp06_ready/fusion_ready_results_20260603_113111.xlsx</t>
  </si>
  <si>
    <t>/content/drive/MyDrive/thesis_project/thesis/outputs/exp06_ready/fusion_ready_20260603_113113.json</t>
  </si>
  <si>
    <t>/content/drive/MyDrive/thesis_project/thesis/outputs/exp06_ready/fusion_ready_results_20260603_113113.xlsx</t>
  </si>
  <si>
    <t>/content/drive/MyDrive/thesis_project/thesis/outputs/exp06_ready/fusion_ready_20260603_113116.json</t>
  </si>
  <si>
    <t>/content/drive/MyDrive/thesis_project/thesis/outputs/exp06_ready/fusion_ready_results_20260603_113115.xlsx</t>
  </si>
  <si>
    <t>/content/drive/MyDrive/thesis_project/thesis/outputs/exp06_ready/fusion_ready_20260603_113118.json</t>
  </si>
  <si>
    <t>/content/drive/MyDrive/thesis_project/thesis/outputs/exp06_ready/fusion_ready_results_20260603_113117.xlsx</t>
  </si>
  <si>
    <t>/content/drive/MyDrive/thesis_project/thesis/outputs/exp06_ready/fusion_ready_20260603_113119.json</t>
  </si>
  <si>
    <t>/content/drive/MyDrive/thesis_project/thesis/outputs/exp06_ready/fusion_ready_results_20260603_113119.xlsx</t>
  </si>
  <si>
    <t>/content/drive/MyDrive/thesis_project/thesis/outputs/exp06_ready/fusion_ready_20260603_113121.json</t>
  </si>
  <si>
    <t>/content/drive/MyDrive/thesis_project/thesis/outputs/exp06_ready/fusion_ready_results_20260603_113121.xlsx</t>
  </si>
  <si>
    <t>/content/drive/MyDrive/thesis_project/thesis/outputs/exp06_ready/fusion_ready_20260603_113123.json</t>
  </si>
  <si>
    <t>/content/drive/MyDrive/thesis_project/thesis/outputs/exp06_ready/fusion_ready_results_20260603_113123.xlsx</t>
  </si>
  <si>
    <t>/content/drive/MyDrive/thesis_project/thesis/outputs/exp06_ready/fusion_ready_20260603_113125.json</t>
  </si>
  <si>
    <t>/content/drive/MyDrive/thesis_project/thesis/outputs/exp06_ready/fusion_ready_results_20260603_113125.xlsx</t>
  </si>
  <si>
    <t>/content/drive/MyDrive/thesis_project/thesis/outputs/exp06_ready/fusion_ready_20260603_113127.json</t>
  </si>
  <si>
    <t>/content/drive/MyDrive/thesis_project/thesis/outputs/exp06_ready/fusion_ready_results_20260603_113126.xlsx</t>
  </si>
  <si>
    <t>/content/drive/MyDrive/thesis_project/thesis/outputs/exp06_ready/fusion_ready_20260603_113129.json</t>
  </si>
  <si>
    <t>/content/drive/MyDrive/thesis_project/thesis/outputs/exp06_ready/fusion_ready_results_20260603_113128.xlsx</t>
  </si>
  <si>
    <t>/content/drive/MyDrive/thesis_project/thesis/outputs/exp06_ready/fusion_ready_20260603_113131.json</t>
  </si>
  <si>
    <t>/content/drive/MyDrive/thesis_project/thesis/outputs/exp06_ready/fusion_ready_results_20260603_113131.xlsx</t>
  </si>
  <si>
    <t>/content/drive/MyDrive/thesis_project/thesis/outputs/exp06_ready/fusion_ready_20260717_102648.json</t>
  </si>
  <si>
    <t>/content/drive/MyDrive/thesis_project/thesis/outputs/exp06_ready/fusion_ready_results_20260717_102647.xlsx</t>
  </si>
  <si>
    <t>/content/drive/MyDrive/thesis_project/thesis/outputs/exp06_ready/fusion_ready_20260603_113136.json</t>
  </si>
  <si>
    <t>/content/drive/MyDrive/thesis_project/thesis/outputs/exp06_ready/fusion_ready_results_20260603_113135.xlsx</t>
  </si>
  <si>
    <t>/content/drive/MyDrive/thesis_project/thesis/outputs/exp06_ready/fusion_ready_20260603_113138.json</t>
  </si>
  <si>
    <t>/content/drive/MyDrive/thesis_project/thesis/outputs/exp06_ready/fusion_ready_results_20260603_113137.xlsx</t>
  </si>
  <si>
    <t>/content/drive/MyDrive/thesis_project/thesis/outputs/exp06_ready/fusion_ready_20260603_113140.json</t>
  </si>
  <si>
    <t>/content/drive/MyDrive/thesis_project/thesis/outputs/exp06_ready/fusion_ready_results_20260603_113139.xlsx</t>
  </si>
  <si>
    <t>/content/drive/MyDrive/thesis_project/thesis/outputs/exp06_ready/fusion_ready_20260603_113142.json</t>
  </si>
  <si>
    <t>/content/drive/MyDrive/thesis_project/thesis/outputs/exp06_ready/fusion_ready_results_20260603_113141.xlsx</t>
  </si>
  <si>
    <t>/content/drive/MyDrive/thesis_project/thesis/outputs/exp06_ready/fusion_ready_20260603_113144.json</t>
  </si>
  <si>
    <t>/content/drive/MyDrive/thesis_project/thesis/outputs/exp06_ready/fusion_ready_results_20260603_113144.xlsx</t>
  </si>
  <si>
    <t>/content/drive/MyDrive/thesis_project/thesis/outputs/exp06_ready/fusion_ready_20260603_113147.json</t>
  </si>
  <si>
    <t>/content/drive/MyDrive/thesis_project/thesis/outputs/exp06_ready/fusion_ready_results_20260603_113146.xlsx</t>
  </si>
  <si>
    <t>/content/drive/MyDrive/thesis_project/thesis/outputs/exp06_ready/fusion_ready_20260603_113149.json</t>
  </si>
  <si>
    <t>/content/drive/MyDrive/thesis_project/thesis/outputs/exp06_ready/fusion_ready_results_20260603_113148.xlsx</t>
  </si>
  <si>
    <t>/content/drive/MyDrive/thesis_project/thesis/outputs/exp06_ready/fusion_ready_20260603_113151.json</t>
  </si>
  <si>
    <t>/content/drive/MyDrive/thesis_project/thesis/outputs/exp06_ready/fusion_ready_results_20260603_113151.xlsx</t>
  </si>
  <si>
    <t>/content/drive/MyDrive/thesis_project/thesis/outputs/exp06_ready/fusion_ready_20260603_113153.json</t>
  </si>
  <si>
    <t>/content/drive/MyDrive/thesis_project/thesis/outputs/exp06_ready/fusion_ready_results_20260603_113153.xlsx</t>
  </si>
  <si>
    <t>/content/drive/MyDrive/thesis_project/thesis/outputs/exp06_ready/fusion_ready_20260603_113156.json</t>
  </si>
  <si>
    <t>/content/drive/MyDrive/thesis_project/thesis/outputs/exp06_ready/fusion_ready_results_20260603_113155.xlsx</t>
  </si>
  <si>
    <t>/content/drive/MyDrive/thesis_project/thesis/outputs/exp06_ready/fusion_ready_20260603_113158.json</t>
  </si>
  <si>
    <t>/content/drive/MyDrive/thesis_project/thesis/outputs/exp06_ready/fusion_ready_results_20260603_113157.xlsx</t>
  </si>
  <si>
    <t>/content/drive/MyDrive/thesis_project/thesis/outputs/exp06_ready/fusion_ready_20260603_113200.json</t>
  </si>
  <si>
    <t>/content/drive/MyDrive/thesis_project/thesis/outputs/exp06_ready/fusion_ready_results_20260603_113159.xlsx</t>
  </si>
  <si>
    <t>/content/drive/MyDrive/thesis_project/thesis/outputs/exp06_ready/fusion_ready_20260603_113202.json</t>
  </si>
  <si>
    <t>/content/drive/MyDrive/thesis_project/thesis/outputs/exp06_ready/fusion_ready_results_20260603_113201.xlsx</t>
  </si>
  <si>
    <t>/content/drive/MyDrive/thesis_project/thesis/outputs/exp06_ready/fusion_ready_20260603_113204.json</t>
  </si>
  <si>
    <t>/content/drive/MyDrive/thesis_project/thesis/outputs/exp06_ready/fusion_ready_results_20260603_113203.xlsx</t>
  </si>
  <si>
    <t>/content/drive/MyDrive/thesis_project/thesis/outputs/exp06_ready/fusion_ready_20260603_113206.json</t>
  </si>
  <si>
    <t>/content/drive/MyDrive/thesis_project/thesis/outputs/exp06_ready/fusion_ready_results_20260603_113205.xlsx</t>
  </si>
  <si>
    <t>/content/drive/MyDrive/thesis_project/thesis/outputs/exp06_ready/fusion_ready_20260603_113208.json</t>
  </si>
  <si>
    <t>/content/drive/MyDrive/thesis_project/thesis/outputs/exp06_ready/fusion_ready_results_20260603_113207.xlsx</t>
  </si>
  <si>
    <t>/content/drive/MyDrive/thesis_project/thesis/outputs/exp06_ready/fusion_ready_20260603_113210.json</t>
  </si>
  <si>
    <t>/content/drive/MyDrive/thesis_project/thesis/outputs/exp06_ready/fusion_ready_results_20260603_113210.xlsx</t>
  </si>
  <si>
    <t>/content/drive/MyDrive/thesis_project/thesis/outputs/exp06_ready/fusion_ready_20260603_113213.json</t>
  </si>
  <si>
    <t>/content/drive/MyDrive/thesis_project/thesis/outputs/exp06_ready/fusion_ready_results_20260603_113212.xlsx</t>
  </si>
  <si>
    <t>/content/drive/MyDrive/thesis_project/thesis/outputs/exp06_ready/fusion_ready_20260603_113215.json</t>
  </si>
  <si>
    <t>/content/drive/MyDrive/thesis_project/thesis/outputs/exp06_ready/fusion_ready_results_20260603_113214.xlsx</t>
  </si>
  <si>
    <t>/content/drive/MyDrive/thesis_project/thesis/outputs/exp06_ready/fusion_ready_20260717_102650.json</t>
  </si>
  <si>
    <t>/content/drive/MyDrive/thesis_project/thesis/outputs/exp06_ready/fusion_ready_results_20260717_102649.xlsx</t>
  </si>
  <si>
    <t>/content/drive/MyDrive/thesis_project/thesis/outputs/exp06_ready/fusion_ready_20260603_113219.json</t>
  </si>
  <si>
    <t>/content/drive/MyDrive/thesis_project/thesis/outputs/exp06_ready/fusion_ready_results_20260603_113218.xlsx</t>
  </si>
  <si>
    <t>/content/drive/MyDrive/thesis_project/thesis/outputs/exp06_ready/fusion_ready_20260603_113221.json</t>
  </si>
  <si>
    <t>/content/drive/MyDrive/thesis_project/thesis/outputs/exp06_ready/fusion_ready_results_20260603_113220.xlsx</t>
  </si>
  <si>
    <t>/content/drive/MyDrive/thesis_project/thesis/outputs/exp06_ready/fusion_ready_20260603_113224.json</t>
  </si>
  <si>
    <t>/content/drive/MyDrive/thesis_project/thesis/outputs/exp06_ready/fusion_ready_results_20260603_113223.xlsx</t>
  </si>
  <si>
    <t>/content/drive/MyDrive/thesis_project/thesis/outputs/exp06_ready/fusion_ready_20260603_113226.json</t>
  </si>
  <si>
    <t>/content/drive/MyDrive/thesis_project/thesis/outputs/exp06_ready/fusion_ready_results_20260603_113225.xlsx</t>
  </si>
  <si>
    <t>/content/drive/MyDrive/thesis_project/thesis/outputs/exp06_ready/fusion_ready_20260603_113228.json</t>
  </si>
  <si>
    <t>/content/drive/MyDrive/thesis_project/thesis/outputs/exp06_ready/fusion_ready_results_20260603_113227.xlsx</t>
  </si>
  <si>
    <t>/content/drive/MyDrive/thesis_project/thesis/outputs/exp06_ready/fusion_ready_20260603_113230.json</t>
  </si>
  <si>
    <t>/content/drive/MyDrive/thesis_project/thesis/outputs/exp06_ready/fusion_ready_results_20260603_113230.xlsx</t>
  </si>
  <si>
    <t>/content/drive/MyDrive/thesis_project/thesis/outputs/exp06_ready/fusion_ready_20260603_113232.json</t>
  </si>
  <si>
    <t>/content/drive/MyDrive/thesis_project/thesis/outputs/exp06_ready/fusion_ready_results_20260603_113232.xlsx</t>
  </si>
  <si>
    <t>/content/drive/MyDrive/thesis_project/thesis/outputs/exp06_ready/fusion_ready_20260603_113235.json</t>
  </si>
  <si>
    <t>/content/drive/MyDrive/thesis_project/thesis/outputs/exp06_ready/fusion_ready_results_20260603_113234.xlsx</t>
  </si>
  <si>
    <t>/content/drive/MyDrive/thesis_project/thesis/outputs/exp06_ready/fusion_ready_20260603_113237.json</t>
  </si>
  <si>
    <t>/content/drive/MyDrive/thesis_project/thesis/outputs/exp06_ready/fusion_ready_results_20260603_113236.xlsx</t>
  </si>
  <si>
    <t>/content/drive/MyDrive/thesis_project/thesis/outputs/exp06_ready/fusion_ready_20260603_113239.json</t>
  </si>
  <si>
    <t>/content/drive/MyDrive/thesis_project/thesis/outputs/exp06_ready/fusion_ready_results_20260603_113239.xlsx</t>
  </si>
  <si>
    <t>/content/drive/MyDrive/thesis_project/thesis/outputs/exp06_ready/fusion_ready_20260603_113241.json</t>
  </si>
  <si>
    <t>/content/drive/MyDrive/thesis_project/thesis/outputs/exp06_ready/fusion_ready_results_20260603_113241.xlsx</t>
  </si>
  <si>
    <t>/content/drive/MyDrive/thesis_project/thesis/outputs/exp06_ready/fusion_ready_20260603_113244.json</t>
  </si>
  <si>
    <t>/content/drive/MyDrive/thesis_project/thesis/outputs/exp06_ready/fusion_ready_results_20260603_113243.xlsx</t>
  </si>
  <si>
    <t>/content/drive/MyDrive/thesis_project/thesis/outputs/exp06_ready/fusion_ready_20260603_113246.json</t>
  </si>
  <si>
    <t>/content/drive/MyDrive/thesis_project/thesis/outputs/exp06_ready/fusion_ready_results_20260603_113245.xlsx</t>
  </si>
  <si>
    <t>/content/drive/MyDrive/thesis_project/thesis/outputs/exp06_ready/fusion_ready_20260603_113248.json</t>
  </si>
  <si>
    <t>/content/drive/MyDrive/thesis_project/thesis/outputs/exp06_ready/fusion_ready_results_20260603_113247.xlsx</t>
  </si>
  <si>
    <t>/content/drive/MyDrive/thesis_project/thesis/outputs/exp06_ready/fusion_ready_20260603_113250.json</t>
  </si>
  <si>
    <t>/content/drive/MyDrive/thesis_project/thesis/outputs/exp06_ready/fusion_ready_results_20260603_113250.xlsx</t>
  </si>
  <si>
    <t>/content/drive/MyDrive/thesis_project/thesis/outputs/exp06_ready/fusion_ready_20260603_113252.json</t>
  </si>
  <si>
    <t>/content/drive/MyDrive/thesis_project/thesis/outputs/exp06_ready/fusion_ready_results_20260603_113252.xlsx</t>
  </si>
  <si>
    <t>/content/drive/MyDrive/thesis_project/thesis/outputs/exp06_ready/fusion_ready_20260603_113254.json</t>
  </si>
  <si>
    <t>/content/drive/MyDrive/thesis_project/thesis/outputs/exp06_ready/fusion_ready_results_20260603_113254.xlsx</t>
  </si>
  <si>
    <t>/content/drive/MyDrive/thesis_project/thesis/outputs/exp06_ready/fusion_ready_20260603_113257.json</t>
  </si>
  <si>
    <t>/content/drive/MyDrive/thesis_project/thesis/outputs/exp06_ready/fusion_ready_results_20260603_113256.xlsx</t>
  </si>
  <si>
    <t>/content/drive/MyDrive/thesis_project/thesis/outputs/exp06_ready/fusion_ready_20260603_113258.json</t>
  </si>
  <si>
    <t>/content/drive/MyDrive/thesis_project/thesis/outputs/exp06_ready/fusion_ready_results_20260603_113258.xlsx</t>
  </si>
  <si>
    <t>/content/drive/MyDrive/thesis_project/thesis/outputs/exp06_ready/fusion_ready_20260717_102652.json</t>
  </si>
  <si>
    <t>/content/drive/MyDrive/thesis_project/thesis/outputs/exp06_ready/fusion_ready_results_20260717_102652.xlsx</t>
  </si>
  <si>
    <t>/content/drive/MyDrive/thesis_project/thesis/outputs/exp06_ready/fusion_ready_20260603_113302.json</t>
  </si>
  <si>
    <t>/content/drive/MyDrive/thesis_project/thesis/outputs/exp06_ready/fusion_ready_results_20260603_113302.xlsx</t>
  </si>
  <si>
    <t>/content/drive/MyDrive/thesis_project/thesis/outputs/exp06_ready/fusion_ready_20260603_113304.json</t>
  </si>
  <si>
    <t>/content/drive/MyDrive/thesis_project/thesis/outputs/exp06_ready/fusion_ready_results_20260603_113304.xlsx</t>
  </si>
  <si>
    <t>/content/drive/MyDrive/thesis_project/thesis/outputs/exp06_ready/fusion_ready_20260603_113306.json</t>
  </si>
  <si>
    <t>/content/drive/MyDrive/thesis_project/thesis/outputs/exp06_ready/fusion_ready_results_20260603_113305.xlsx</t>
  </si>
  <si>
    <t>/content/drive/MyDrive/thesis_project/thesis/outputs/exp06_ready/fusion_ready_20260603_113308.json</t>
  </si>
  <si>
    <t>/content/drive/MyDrive/thesis_project/thesis/outputs/exp06_ready/fusion_ready_results_20260603_113307.xlsx</t>
  </si>
  <si>
    <t>/content/drive/MyDrive/thesis_project/thesis/outputs/exp06_ready/fusion_ready_20260603_113310.json</t>
  </si>
  <si>
    <t>/content/drive/MyDrive/thesis_project/thesis/outputs/exp06_ready/fusion_ready_results_20260603_113310.xlsx</t>
  </si>
  <si>
    <t>/content/drive/MyDrive/thesis_project/thesis/outputs/exp06_ready/fusion_ready_20260603_113312.json</t>
  </si>
  <si>
    <t>/content/drive/MyDrive/thesis_project/thesis/outputs/exp06_ready/fusion_ready_results_20260603_113311.xlsx</t>
  </si>
  <si>
    <t>/content/drive/MyDrive/thesis_project/thesis/outputs/exp06_ready/fusion_ready_20260603_113315.json</t>
  </si>
  <si>
    <t>/content/drive/MyDrive/thesis_project/thesis/outputs/exp06_ready/fusion_ready_results_20260603_113315.xlsx</t>
  </si>
  <si>
    <t>/content/drive/MyDrive/thesis_project/thesis/outputs/exp06_ready/fusion_ready_20260603_113318.json</t>
  </si>
  <si>
    <t>/content/drive/MyDrive/thesis_project/thesis/outputs/exp06_ready/fusion_ready_results_20260603_113317.xlsx</t>
  </si>
  <si>
    <t>/content/drive/MyDrive/thesis_project/thesis/outputs/exp06_ready/fusion_ready_20260603_113320.json</t>
  </si>
  <si>
    <t>/content/drive/MyDrive/thesis_project/thesis/outputs/exp06_ready/fusion_ready_results_20260603_113319.xlsx</t>
  </si>
  <si>
    <t>/content/drive/MyDrive/thesis_project/thesis/outputs/exp06_ready/fusion_ready_20260603_113321.json</t>
  </si>
  <si>
    <t>/content/drive/MyDrive/thesis_project/thesis/outputs/exp06_ready/fusion_ready_results_20260603_113321.xlsx</t>
  </si>
  <si>
    <t>/content/drive/MyDrive/thesis_project/thesis/outputs/exp06_ready/fusion_ready_20260603_113324.json</t>
  </si>
  <si>
    <t>/content/drive/MyDrive/thesis_project/thesis/outputs/exp06_ready/fusion_ready_results_20260603_113323.xlsx</t>
  </si>
  <si>
    <t>/content/drive/MyDrive/thesis_project/thesis/outputs/exp06_ready/fusion_ready_20260603_113325.json</t>
  </si>
  <si>
    <t>/content/drive/MyDrive/thesis_project/thesis/outputs/exp06_ready/fusion_ready_results_20260603_113325.xlsx</t>
  </si>
  <si>
    <t>/content/drive/MyDrive/thesis_project/thesis/outputs/exp06_ready/fusion_ready_20260603_113327.json</t>
  </si>
  <si>
    <t>/content/drive/MyDrive/thesis_project/thesis/outputs/exp06_ready/fusion_ready_results_20260603_113327.xlsx</t>
  </si>
  <si>
    <t>/content/drive/MyDrive/thesis_project/thesis/outputs/exp06_ready/fusion_ready_20260603_113330.json</t>
  </si>
  <si>
    <t>/content/drive/MyDrive/thesis_project/thesis/outputs/exp06_ready/fusion_ready_results_20260603_113329.xlsx</t>
  </si>
  <si>
    <t>/content/drive/MyDrive/thesis_project/thesis/outputs/exp06_ready/fusion_ready_20260603_113331.json</t>
  </si>
  <si>
    <t>/content/drive/MyDrive/thesis_project/thesis/outputs/exp06_ready/fusion_ready_results_20260603_113331.xlsx</t>
  </si>
  <si>
    <t>/content/drive/MyDrive/thesis_project/thesis/outputs/exp06_ready/fusion_ready_20260603_113333.json</t>
  </si>
  <si>
    <t>/content/drive/MyDrive/thesis_project/thesis/outputs/exp06_ready/fusion_ready_results_20260603_113333.xlsx</t>
  </si>
  <si>
    <t>/content/drive/MyDrive/thesis_project/thesis/outputs/exp06_ready/fusion_ready_20260603_113335.json</t>
  </si>
  <si>
    <t>/content/drive/MyDrive/thesis_project/thesis/outputs/exp06_ready/fusion_ready_results_20260603_113334.xlsx</t>
  </si>
  <si>
    <t>/content/drive/MyDrive/thesis_project/thesis/outputs/exp06_ready/fusion_ready_20260603_113337.json</t>
  </si>
  <si>
    <t>/content/drive/MyDrive/thesis_project/thesis/outputs/exp06_ready/fusion_ready_results_20260603_113337.xlsx</t>
  </si>
  <si>
    <t>/content/drive/MyDrive/thesis_project/thesis/outputs/exp06_ready/fusion_ready_20260603_113339.json</t>
  </si>
  <si>
    <t>/content/drive/MyDrive/thesis_project/thesis/outputs/exp06_ready/fusion_ready_results_20260603_113339.xlsx</t>
  </si>
  <si>
    <t>/content/drive/MyDrive/thesis_project/thesis/outputs/exp06_ready/fusion_ready_20260717_102655.json</t>
  </si>
  <si>
    <t>/content/drive/MyDrive/thesis_project/thesis/outputs/exp06_ready/fusion_ready_results_20260717_102654.xlsx</t>
  </si>
  <si>
    <t>/content/drive/MyDrive/thesis_project/thesis/outputs/exp06_ready/fusion_ready_20260603_113343.json</t>
  </si>
  <si>
    <t>/content/drive/MyDrive/thesis_project/thesis/outputs/exp06_ready/fusion_ready_results_20260603_113342.xlsx</t>
  </si>
  <si>
    <t>/content/drive/MyDrive/thesis_project/thesis/outputs/exp06_ready/fusion_ready_20260603_113345.json</t>
  </si>
  <si>
    <t>/content/drive/MyDrive/thesis_project/thesis/outputs/exp06_ready/fusion_ready_results_20260603_113345.xlsx</t>
  </si>
  <si>
    <t>/content/drive/MyDrive/thesis_project/thesis/outputs/exp06_ready/fusion_ready_20260603_113348.json</t>
  </si>
  <si>
    <t>/content/drive/MyDrive/thesis_project/thesis/outputs/exp06_ready/fusion_ready_results_20260603_113347.xlsx</t>
  </si>
  <si>
    <t>/content/drive/MyDrive/thesis_project/thesis/outputs/exp06_ready/fusion_ready_20260603_113350.json</t>
  </si>
  <si>
    <t>/content/drive/MyDrive/thesis_project/thesis/outputs/exp06_ready/fusion_ready_results_20260603_113349.xlsx</t>
  </si>
  <si>
    <t>/content/drive/MyDrive/thesis_project/thesis/outputs/exp06_ready/fusion_ready_20260603_113352.json</t>
  </si>
  <si>
    <t>/content/drive/MyDrive/thesis_project/thesis/outputs/exp06_ready/fusion_ready_results_20260603_113351.xlsx</t>
  </si>
  <si>
    <t>/content/drive/MyDrive/thesis_project/thesis/outputs/exp06_ready/fusion_ready_20260603_113354.json</t>
  </si>
  <si>
    <t>/content/drive/MyDrive/thesis_project/thesis/outputs/exp06_ready/fusion_ready_results_20260603_113353.xlsx</t>
  </si>
  <si>
    <t>/content/drive/MyDrive/thesis_project/thesis/outputs/exp06_ready/fusion_ready_20260603_113356.json</t>
  </si>
  <si>
    <t>/content/drive/MyDrive/thesis_project/thesis/outputs/exp06_ready/fusion_ready_results_20260603_113355.xlsx</t>
  </si>
  <si>
    <t>/content/drive/MyDrive/thesis_project/thesis/outputs/exp06_ready/fusion_ready_20260603_113358.json</t>
  </si>
  <si>
    <t>/content/drive/MyDrive/thesis_project/thesis/outputs/exp06_ready/fusion_ready_results_20260603_113358.xlsx</t>
  </si>
  <si>
    <t>/content/drive/MyDrive/thesis_project/thesis/outputs/exp06_ready/fusion_ready_20260603_113400.json</t>
  </si>
  <si>
    <t>/content/drive/MyDrive/thesis_project/thesis/outputs/exp06_ready/fusion_ready_results_20260603_113359.xlsx</t>
  </si>
  <si>
    <t>/content/drive/MyDrive/thesis_project/thesis/outputs/exp06_ready/fusion_ready_20260603_113402.json</t>
  </si>
  <si>
    <t>/content/drive/MyDrive/thesis_project/thesis/outputs/exp06_ready/fusion_ready_results_20260603_113401.xlsx</t>
  </si>
  <si>
    <t>/content/drive/MyDrive/thesis_project/thesis/outputs/exp06_ready/fusion_ready_20260603_113405.json</t>
  </si>
  <si>
    <t>/content/drive/MyDrive/thesis_project/thesis/outputs/exp06_ready/fusion_ready_results_20260603_113404.xlsx</t>
  </si>
  <si>
    <t>/content/drive/MyDrive/thesis_project/thesis/outputs/exp06_ready/fusion_ready_20260603_113406.json</t>
  </si>
  <si>
    <t>/content/drive/MyDrive/thesis_project/thesis/outputs/exp06_ready/fusion_ready_results_20260603_113406.xlsx</t>
  </si>
  <si>
    <t>/content/drive/MyDrive/thesis_project/thesis/outputs/exp06_ready/fusion_ready_20260603_113409.json</t>
  </si>
  <si>
    <t>/content/drive/MyDrive/thesis_project/thesis/outputs/exp06_ready/fusion_ready_results_20260603_113408.xlsx</t>
  </si>
  <si>
    <t>/content/drive/MyDrive/thesis_project/thesis/outputs/exp06_ready/fusion_ready_20260603_113410.json</t>
  </si>
  <si>
    <t>/content/drive/MyDrive/thesis_project/thesis/outputs/exp06_ready/fusion_ready_results_20260603_113410.xlsx</t>
  </si>
  <si>
    <t>/content/drive/MyDrive/thesis_project/thesis/outputs/exp06_ready/fusion_ready_20260603_113411.json</t>
  </si>
  <si>
    <t>/content/drive/MyDrive/thesis_project/thesis/outputs/exp06_ready/fusion_ready_results_20260603_113411.xlsx</t>
  </si>
  <si>
    <t>/content/drive/MyDrive/thesis_project/thesis/outputs/exp06_ready/fusion_ready_20260603_113413.json</t>
  </si>
  <si>
    <t>/content/drive/MyDrive/thesis_project/thesis/outputs/exp06_ready/fusion_ready_results_20260603_113412.xlsx</t>
  </si>
  <si>
    <t>/content/drive/MyDrive/thesis_project/thesis/outputs/exp06_ready/fusion_ready_20260603_113415.json</t>
  </si>
  <si>
    <t>/content/drive/MyDrive/thesis_project/thesis/outputs/exp06_ready/fusion_ready_results_20260603_113414.xlsx</t>
  </si>
  <si>
    <t>/content/drive/MyDrive/thesis_project/thesis/outputs/exp06_ready/fusion_ready_20260603_113416.json</t>
  </si>
  <si>
    <t>/content/drive/MyDrive/thesis_project/thesis/outputs/exp06_ready/fusion_ready_results_20260603_113415.xlsx</t>
  </si>
  <si>
    <t>/content/drive/MyDrive/thesis_project/thesis/outputs/exp06_ready/fusion_ready_20260603_113418.json</t>
  </si>
  <si>
    <t>/content/drive/MyDrive/thesis_project/thesis/outputs/exp06_ready/fusion_ready_results_20260603_113417.xlsx</t>
  </si>
  <si>
    <t>/content/drive/MyDrive/thesis_project/thesis/outputs/exp06_svm_ready/fusion_svm_ready_20260717_102657.json</t>
  </si>
  <si>
    <t>/content/drive/MyDrive/thesis_project/thesis/outputs/exp06_svm_ready/fusion_svm_ready_results_20260717_102656.xlsx</t>
  </si>
  <si>
    <t>/content/drive/MyDrive/thesis_project/thesis/outputs/exp06_svm_ready/fusion_svm_ready_20260603_113423.json</t>
  </si>
  <si>
    <t>/content/drive/MyDrive/thesis_project/thesis/outputs/exp06_svm_ready/fusion_svm_ready_results_20260603_113423.xlsx</t>
  </si>
  <si>
    <t>/content/drive/MyDrive/thesis_project/thesis/outputs/exp06_svm_ready/fusion_svm_ready_20260603_113425.json</t>
  </si>
  <si>
    <t>/content/drive/MyDrive/thesis_project/thesis/outputs/exp06_svm_ready/fusion_svm_ready_results_20260603_113424.xlsx</t>
  </si>
  <si>
    <t>/content/drive/MyDrive/thesis_project/thesis/outputs/exp06_svm_ready/fusion_svm_ready_20260603_113427.json</t>
  </si>
  <si>
    <t>/content/drive/MyDrive/thesis_project/thesis/outputs/exp06_svm_ready/fusion_svm_ready_results_20260603_113426.xlsx</t>
  </si>
  <si>
    <t>/content/drive/MyDrive/thesis_project/thesis/outputs/exp06_svm_ready/fusion_svm_ready_20260603_113428.json</t>
  </si>
  <si>
    <t>/content/drive/MyDrive/thesis_project/thesis/outputs/exp06_svm_ready/fusion_svm_ready_results_20260603_113427.xlsx</t>
  </si>
  <si>
    <t>/content/drive/MyDrive/thesis_project/thesis/outputs/exp06_svm_ready/fusion_svm_ready_20260603_113430.json</t>
  </si>
  <si>
    <t>/content/drive/MyDrive/thesis_project/thesis/outputs/exp06_svm_ready/fusion_svm_ready_results_20260603_113429.xlsx</t>
  </si>
  <si>
    <t>/content/drive/MyDrive/thesis_project/thesis/outputs/exp06_svm_ready/fusion_svm_ready_20260603_113431.json</t>
  </si>
  <si>
    <t>/content/drive/MyDrive/thesis_project/thesis/outputs/exp06_svm_ready/fusion_svm_ready_results_20260603_113430.xlsx</t>
  </si>
  <si>
    <t>/content/drive/MyDrive/thesis_project/thesis/outputs/exp06_svm_ready/fusion_svm_ready_20260603_113432.json</t>
  </si>
  <si>
    <t>/content/drive/MyDrive/thesis_project/thesis/outputs/exp06_svm_ready/fusion_svm_ready_results_20260603_113432.xlsx</t>
  </si>
  <si>
    <t>/content/drive/MyDrive/thesis_project/thesis/outputs/exp06_svm_ready/fusion_svm_ready_20260603_113434.json</t>
  </si>
  <si>
    <t>/content/drive/MyDrive/thesis_project/thesis/outputs/exp06_svm_ready/fusion_svm_ready_results_20260603_113433.xlsx</t>
  </si>
  <si>
    <t>/content/drive/MyDrive/thesis_project/thesis/outputs/exp06_svm_ready/fusion_svm_ready_20260603_113436.json</t>
  </si>
  <si>
    <t>/content/drive/MyDrive/thesis_project/thesis/outputs/exp06_svm_ready/fusion_svm_ready_results_20260603_113435.xlsx</t>
  </si>
  <si>
    <t>/content/drive/MyDrive/thesis_project/thesis/outputs/exp06_svm_ready/fusion_svm_ready_20260603_113437.json</t>
  </si>
  <si>
    <t>/content/drive/MyDrive/thesis_project/thesis/outputs/exp06_svm_ready/fusion_svm_ready_results_20260603_113436.xlsx</t>
  </si>
  <si>
    <t>/content/drive/MyDrive/thesis_project/thesis/outputs/exp06_svm_ready/fusion_svm_ready_20260603_113438.json</t>
  </si>
  <si>
    <t>/content/drive/MyDrive/thesis_project/thesis/outputs/exp06_svm_ready/fusion_svm_ready_results_20260603_113438.xlsx</t>
  </si>
  <si>
    <t>/content/drive/MyDrive/thesis_project/thesis/outputs/exp06_svm_ready/fusion_svm_ready_20260603_113440.json</t>
  </si>
  <si>
    <t>/content/drive/MyDrive/thesis_project/thesis/outputs/exp06_svm_ready/fusion_svm_ready_results_20260603_113440.xlsx</t>
  </si>
  <si>
    <t>/content/drive/MyDrive/thesis_project/thesis/outputs/exp06_svm_ready/fusion_svm_ready_20260603_113442.json</t>
  </si>
  <si>
    <t>/content/drive/MyDrive/thesis_project/thesis/outputs/exp06_svm_ready/fusion_svm_ready_results_20260603_113441.xlsx</t>
  </si>
  <si>
    <t>/content/drive/MyDrive/thesis_project/thesis/outputs/exp06_svm_ready/fusion_svm_ready_20260603_113443.json</t>
  </si>
  <si>
    <t>/content/drive/MyDrive/thesis_project/thesis/outputs/exp06_svm_ready/fusion_svm_ready_results_20260603_113442.xlsx</t>
  </si>
  <si>
    <t>/content/drive/MyDrive/thesis_project/thesis/outputs/exp06_svm_ready/fusion_svm_ready_20260603_113445.json</t>
  </si>
  <si>
    <t>/content/drive/MyDrive/thesis_project/thesis/outputs/exp06_svm_ready/fusion_svm_ready_results_20260603_113444.xlsx</t>
  </si>
  <si>
    <t>/content/drive/MyDrive/thesis_project/thesis/outputs/exp06_svm_ready/fusion_svm_ready_20260603_113446.json</t>
  </si>
  <si>
    <t>/content/drive/MyDrive/thesis_project/thesis/outputs/exp06_svm_ready/fusion_svm_ready_results_20260603_113445.xlsx</t>
  </si>
  <si>
    <t>/content/drive/MyDrive/thesis_project/thesis/outputs/exp06_svm_ready/fusion_svm_ready_20260603_113448.json</t>
  </si>
  <si>
    <t>/content/drive/MyDrive/thesis_project/thesis/outputs/exp06_svm_ready/fusion_svm_ready_results_20260603_113447.xlsx</t>
  </si>
  <si>
    <t>/content/drive/MyDrive/thesis_project/thesis/outputs/exp06_svm_ready/fusion_svm_ready_20260603_113449.json</t>
  </si>
  <si>
    <t>/content/drive/MyDrive/thesis_project/thesis/outputs/exp06_svm_ready/fusion_svm_ready_results_20260603_113449.xlsx</t>
  </si>
  <si>
    <t>/content/drive/MyDrive/thesis_project/thesis/outputs/exp06_svm_ready/fusion_svm_ready_20260603_113451.json</t>
  </si>
  <si>
    <t>/content/drive/MyDrive/thesis_project/thesis/outputs/exp06_svm_ready/fusion_svm_ready_results_20260603_113450.xlsx</t>
  </si>
  <si>
    <t>/content/drive/MyDrive/thesis_project/thesis/outputs/exp06_svm_ready/fusion_svm_ready_20260717_102658.json</t>
  </si>
  <si>
    <t>/content/drive/MyDrive/thesis_project/thesis/outputs/exp06_svm_ready/fusion_svm_ready_results_20260717_102657.xlsx</t>
  </si>
  <si>
    <t>/content/drive/MyDrive/thesis_project/thesis/outputs/exp06_svm_ready/fusion_svm_ready_20260603_113453.json</t>
  </si>
  <si>
    <t>/content/drive/MyDrive/thesis_project/thesis/outputs/exp06_svm_ready/fusion_svm_ready_results_20260603_113453.xlsx</t>
  </si>
  <si>
    <t>/content/drive/MyDrive/thesis_project/thesis/outputs/exp06_svm_ready/fusion_svm_ready_20260603_113455.json</t>
  </si>
  <si>
    <t>/content/drive/MyDrive/thesis_project/thesis/outputs/exp06_svm_ready/fusion_svm_ready_results_20260603_113454.xlsx</t>
  </si>
  <si>
    <t>/content/drive/MyDrive/thesis_project/thesis/outputs/exp06_svm_ready/fusion_svm_ready_20260603_113456.json</t>
  </si>
  <si>
    <t>/content/drive/MyDrive/thesis_project/thesis/outputs/exp06_svm_ready/fusion_svm_ready_results_20260603_113455.xlsx</t>
  </si>
  <si>
    <t>/content/drive/MyDrive/thesis_project/thesis/outputs/exp06_svm_ready/fusion_svm_ready_20260603_113458.json</t>
  </si>
  <si>
    <t>/content/drive/MyDrive/thesis_project/thesis/outputs/exp06_svm_ready/fusion_svm_ready_results_20260603_113457.xlsx</t>
  </si>
  <si>
    <t>/content/drive/MyDrive/thesis_project/thesis/outputs/exp06_svm_ready/fusion_svm_ready_20260603_113459.json</t>
  </si>
  <si>
    <t>/content/drive/MyDrive/thesis_project/thesis/outputs/exp06_svm_ready/fusion_svm_ready_results_20260603_113458.xlsx</t>
  </si>
  <si>
    <t>/content/drive/MyDrive/thesis_project/thesis/outputs/exp06_svm_ready/fusion_svm_ready_20260603_113500.json</t>
  </si>
  <si>
    <t>/content/drive/MyDrive/thesis_project/thesis/outputs/exp06_svm_ready/fusion_svm_ready_results_20260603_113459.xlsx</t>
  </si>
  <si>
    <t>/content/drive/MyDrive/thesis_project/thesis/outputs/exp06_svm_ready/fusion_svm_ready_20260603_113501.json</t>
  </si>
  <si>
    <t>/content/drive/MyDrive/thesis_project/thesis/outputs/exp06_svm_ready/fusion_svm_ready_results_20260603_113501.xlsx</t>
  </si>
  <si>
    <t>/content/drive/MyDrive/thesis_project/thesis/outputs/exp06_svm_ready/fusion_svm_ready_20260603_113503.json</t>
  </si>
  <si>
    <t>/content/drive/MyDrive/thesis_project/thesis/outputs/exp06_svm_ready/fusion_svm_ready_results_20260603_113502.xlsx</t>
  </si>
  <si>
    <t>/content/drive/MyDrive/thesis_project/thesis/outputs/exp06_svm_ready/fusion_svm_ready_20260603_113504.json</t>
  </si>
  <si>
    <t>/content/drive/MyDrive/thesis_project/thesis/outputs/exp06_svm_ready/fusion_svm_ready_results_20260603_113503.xlsx</t>
  </si>
  <si>
    <t>/content/drive/MyDrive/thesis_project/thesis/outputs/exp06_svm_ready/fusion_svm_ready_20260603_113505.json</t>
  </si>
  <si>
    <t>/content/drive/MyDrive/thesis_project/thesis/outputs/exp06_svm_ready/fusion_svm_ready_results_20260603_113505.xlsx</t>
  </si>
  <si>
    <t>/content/drive/MyDrive/thesis_project/thesis/outputs/exp06_svm_ready/fusion_svm_ready_20260603_113507.json</t>
  </si>
  <si>
    <t>/content/drive/MyDrive/thesis_project/thesis/outputs/exp06_svm_ready/fusion_svm_ready_results_20260603_113506.xlsx</t>
  </si>
  <si>
    <t>/content/drive/MyDrive/thesis_project/thesis/outputs/exp06_svm_ready/fusion_svm_ready_20260603_113508.json</t>
  </si>
  <si>
    <t>/content/drive/MyDrive/thesis_project/thesis/outputs/exp06_svm_ready/fusion_svm_ready_results_20260603_113507.xlsx</t>
  </si>
  <si>
    <t>/content/drive/MyDrive/thesis_project/thesis/outputs/exp06_svm_ready/fusion_svm_ready_20260603_113509.json</t>
  </si>
  <si>
    <t>/content/drive/MyDrive/thesis_project/thesis/outputs/exp06_svm_ready/fusion_svm_ready_results_20260603_113509.xlsx</t>
  </si>
  <si>
    <t>/content/drive/MyDrive/thesis_project/thesis/outputs/exp06_svm_ready/fusion_svm_ready_20260603_113510.json</t>
  </si>
  <si>
    <t>/content/drive/MyDrive/thesis_project/thesis/outputs/exp06_svm_ready/fusion_svm_ready_results_20260603_113510.xlsx</t>
  </si>
  <si>
    <t>/content/drive/MyDrive/thesis_project/thesis/outputs/exp06_svm_ready/fusion_svm_ready_20260603_113512.json</t>
  </si>
  <si>
    <t>/content/drive/MyDrive/thesis_project/thesis/outputs/exp06_svm_ready/fusion_svm_ready_results_20260603_113511.xlsx</t>
  </si>
  <si>
    <t>/content/drive/MyDrive/thesis_project/thesis/outputs/exp06_svm_ready/fusion_svm_ready_20260603_113513.json</t>
  </si>
  <si>
    <t>/content/drive/MyDrive/thesis_project/thesis/outputs/exp06_svm_ready/fusion_svm_ready_results_20260603_113513.xlsx</t>
  </si>
  <si>
    <t>/content/drive/MyDrive/thesis_project/thesis/outputs/exp06_svm_ready/fusion_svm_ready_20260603_113514.json</t>
  </si>
  <si>
    <t>/content/drive/MyDrive/thesis_project/thesis/outputs/exp06_svm_ready/fusion_svm_ready_results_20260603_113514.xlsx</t>
  </si>
  <si>
    <t>/content/drive/MyDrive/thesis_project/thesis/outputs/exp06_svm_ready/fusion_svm_ready_20260603_113516.json</t>
  </si>
  <si>
    <t>/content/drive/MyDrive/thesis_project/thesis/outputs/exp06_svm_ready/fusion_svm_ready_results_20260603_113515.xlsx</t>
  </si>
  <si>
    <t>/content/drive/MyDrive/thesis_project/thesis/outputs/exp06_svm_ready/fusion_svm_ready_20260603_113517.json</t>
  </si>
  <si>
    <t>/content/drive/MyDrive/thesis_project/thesis/outputs/exp06_svm_ready/fusion_svm_ready_results_20260603_113517.xlsx</t>
  </si>
  <si>
    <t>/content/drive/MyDrive/thesis_project/thesis/outputs/exp06_svm_ready/fusion_svm_ready_20260717_102700.json</t>
  </si>
  <si>
    <t>/content/drive/MyDrive/thesis_project/thesis/outputs/exp06_svm_ready/fusion_svm_ready_results_20260717_102659.xlsx</t>
  </si>
  <si>
    <t>/content/drive/MyDrive/thesis_project/thesis/outputs/exp06_svm_ready/fusion_svm_ready_20260603_113520.json</t>
  </si>
  <si>
    <t>/content/drive/MyDrive/thesis_project/thesis/outputs/exp06_svm_ready/fusion_svm_ready_results_20260603_113519.xlsx</t>
  </si>
  <si>
    <t>/content/drive/MyDrive/thesis_project/thesis/outputs/exp06_svm_ready/fusion_svm_ready_20260603_113522.json</t>
  </si>
  <si>
    <t>/content/drive/MyDrive/thesis_project/thesis/outputs/exp06_svm_ready/fusion_svm_ready_results_20260603_113521.xlsx</t>
  </si>
  <si>
    <t>/content/drive/MyDrive/thesis_project/thesis/outputs/exp06_svm_ready/fusion_svm_ready_20260603_113523.json</t>
  </si>
  <si>
    <t>/content/drive/MyDrive/thesis_project/thesis/outputs/exp06_svm_ready/fusion_svm_ready_results_20260603_113522.xlsx</t>
  </si>
  <si>
    <t>/content/drive/MyDrive/thesis_project/thesis/outputs/exp06_svm_ready/fusion_svm_ready_20260603_113525.json</t>
  </si>
  <si>
    <t>/content/drive/MyDrive/thesis_project/thesis/outputs/exp06_svm_ready/fusion_svm_ready_results_20260603_113524.xlsx</t>
  </si>
  <si>
    <t>/content/drive/MyDrive/thesis_project/thesis/outputs/exp06_svm_ready/fusion_svm_ready_20260603_113526.json</t>
  </si>
  <si>
    <t>/content/drive/MyDrive/thesis_project/thesis/outputs/exp06_svm_ready/fusion_svm_ready_results_20260603_113526.xlsx</t>
  </si>
  <si>
    <t>/content/drive/MyDrive/thesis_project/thesis/outputs/exp06_svm_ready/fusion_svm_ready_20260603_113528.json</t>
  </si>
  <si>
    <t>/content/drive/MyDrive/thesis_project/thesis/outputs/exp06_svm_ready/fusion_svm_ready_results_20260603_113527.xlsx</t>
  </si>
  <si>
    <t>/content/drive/MyDrive/thesis_project/thesis/outputs/exp06_svm_ready/fusion_svm_ready_20260603_113529.json</t>
  </si>
  <si>
    <t>/content/drive/MyDrive/thesis_project/thesis/outputs/exp06_svm_ready/fusion_svm_ready_results_20260603_113528.xlsx</t>
  </si>
  <si>
    <t>/content/drive/MyDrive/thesis_project/thesis/outputs/exp06_svm_ready/fusion_svm_ready_20260603_113531.json</t>
  </si>
  <si>
    <t>/content/drive/MyDrive/thesis_project/thesis/outputs/exp06_svm_ready/fusion_svm_ready_results_20260603_113530.xlsx</t>
  </si>
  <si>
    <t>berel</t>
  </si>
  <si>
    <t>/content/drive/MyDrive/thesis_project/thesis/outputs/exp06_svm_ready/fusion_svm_ready_20260603_113532.json</t>
  </si>
  <si>
    <t>dicta-il/BEREL_3.0</t>
  </si>
  <si>
    <t>/content/drive/MyDrive/thesis_project/thesis/outputs/exp06_svm_ready/fusion_svm_ready_results_20260603_113532.xlsx</t>
  </si>
  <si>
    <t>/content/drive/MyDrive/thesis_project/thesis/outputs/exp06_svm_ready/fusion_svm_ready_20260603_113534.json</t>
  </si>
  <si>
    <t>/content/drive/MyDrive/thesis_project/thesis/outputs/exp06_svm_ready/fusion_svm_ready_results_20260603_113533.xlsx</t>
  </si>
  <si>
    <t>/content/drive/MyDrive/thesis_project/thesis/outputs/exp06_svm_ready/fusion_svm_ready_20260603_113535.json</t>
  </si>
  <si>
    <t>/content/drive/MyDrive/thesis_project/thesis/outputs/exp06_svm_ready/fusion_svm_ready_results_20260603_113535.xlsx</t>
  </si>
  <si>
    <t>/content/drive/MyDrive/thesis_project/thesis/outputs/exp06_svm_ready/fusion_svm_ready_20260603_113537.json</t>
  </si>
  <si>
    <t>/content/drive/MyDrive/thesis_project/thesis/outputs/exp06_svm_ready/fusion_svm_ready_results_20260603_113536.xlsx</t>
  </si>
  <si>
    <t>/content/drive/MyDrive/thesis_project/thesis/outputs/exp06_svm_ready/fusion_svm_ready_20260603_113539.json</t>
  </si>
  <si>
    <t>/content/drive/MyDrive/thesis_project/thesis/outputs/exp06_svm_ready/fusion_svm_ready_results_20260603_113537.xlsx</t>
  </si>
  <si>
    <t>/content/drive/MyDrive/thesis_project/thesis/outputs/exp06_svm_ready/fusion_svm_ready_20260603_113540.json</t>
  </si>
  <si>
    <t>/content/drive/MyDrive/thesis_project/thesis/outputs/exp06_svm_ready/fusion_svm_ready_results_20260603_113539.xlsx</t>
  </si>
  <si>
    <t>/content/drive/MyDrive/thesis_project/thesis/outputs/exp06_svm_ready/fusion_svm_ready_20260603_113541.json</t>
  </si>
  <si>
    <t>/content/drive/MyDrive/thesis_project/thesis/outputs/exp06_svm_ready/fusion_svm_ready_results_20260603_113541.xlsx</t>
  </si>
  <si>
    <t>/content/drive/MyDrive/thesis_project/thesis/outputs/exp06_svm_ready/fusion_svm_ready_20260603_113543.json</t>
  </si>
  <si>
    <t>/content/drive/MyDrive/thesis_project/thesis/outputs/exp06_svm_ready/fusion_svm_ready_results_20260603_113542.xlsx</t>
  </si>
  <si>
    <t>/content/drive/MyDrive/thesis_project/thesis/outputs/exp06_svm_ready/fusion_svm_ready_20260603_113545.json</t>
  </si>
  <si>
    <t>/content/drive/MyDrive/thesis_project/thesis/outputs/exp06_svm_ready/fusion_svm_ready_results_20260603_113544.xlsx</t>
  </si>
  <si>
    <t>/content/drive/MyDrive/thesis_project/thesis/outputs/exp06_svm_ready/fusion_svm_ready_20260603_113546.json</t>
  </si>
  <si>
    <t>/content/drive/MyDrive/thesis_project/thesis/outputs/exp06_svm_ready/fusion_svm_ready_results_20260603_113545.xlsx</t>
  </si>
  <si>
    <t>/content/drive/MyDrive/thesis_project/thesis/outputs/exp06_svm_ready/fusion_svm_ready_20260603_113548.json</t>
  </si>
  <si>
    <t>/content/drive/MyDrive/thesis_project/thesis/outputs/exp06_svm_ready/fusion_svm_ready_results_20260603_113547.xlsx</t>
  </si>
  <si>
    <t>/content/drive/MyDrive/thesis_project/thesis/outputs/exp06_svm_ready/fusion_svm_ready_20260717_102702.json</t>
  </si>
  <si>
    <t>/content/drive/MyDrive/thesis_project/thesis/outputs/exp06_svm_ready/fusion_svm_ready_results_20260717_102701.xlsx</t>
  </si>
  <si>
    <t>/content/drive/MyDrive/thesis_project/thesis/outputs/exp06_svm_ready/fusion_svm_ready_20260603_113551.json</t>
  </si>
  <si>
    <t>/content/drive/MyDrive/thesis_project/thesis/outputs/exp06_svm_ready/fusion_svm_ready_results_20260603_113550.xlsx</t>
  </si>
  <si>
    <t>/content/drive/MyDrive/thesis_project/thesis/outputs/exp06_svm_ready/fusion_svm_ready_20260603_113552.json</t>
  </si>
  <si>
    <t>/content/drive/MyDrive/thesis_project/thesis/outputs/exp06_svm_ready/fusion_svm_ready_results_20260603_113551.xlsx</t>
  </si>
  <si>
    <t>/content/drive/MyDrive/thesis_project/thesis/outputs/exp06_svm_ready/fusion_svm_ready_20260603_113554.json</t>
  </si>
  <si>
    <t>/content/drive/MyDrive/thesis_project/thesis/outputs/exp06_svm_ready/fusion_svm_ready_results_20260603_113553.xlsx</t>
  </si>
  <si>
    <t>/content/drive/MyDrive/thesis_project/thesis/outputs/exp06_svm_ready/fusion_svm_ready_20260603_113555.json</t>
  </si>
  <si>
    <t>/content/drive/MyDrive/thesis_project/thesis/outputs/exp06_svm_ready/fusion_svm_ready_results_20260603_113555.xlsx</t>
  </si>
  <si>
    <t>/content/drive/MyDrive/thesis_project/thesis/outputs/exp06_svm_ready/fusion_svm_ready_20260603_113557.json</t>
  </si>
  <si>
    <t>/content/drive/MyDrive/thesis_project/thesis/outputs/exp06_svm_ready/fusion_svm_ready_results_20260603_113556.xlsx</t>
  </si>
  <si>
    <t>/content/drive/MyDrive/thesis_project/thesis/outputs/exp06_svm_ready/fusion_svm_ready_20260603_113558.json</t>
  </si>
  <si>
    <t>/content/drive/MyDrive/thesis_project/thesis/outputs/exp06_svm_ready/fusion_svm_ready_results_20260603_113558.xlsx</t>
  </si>
  <si>
    <t>/content/drive/MyDrive/thesis_project/thesis/outputs/exp06_svm_ready/fusion_svm_ready_20260603_113600.json</t>
  </si>
  <si>
    <t>/content/drive/MyDrive/thesis_project/thesis/outputs/exp06_svm_ready/fusion_svm_ready_results_20260603_113559.xlsx</t>
  </si>
  <si>
    <t>/content/drive/MyDrive/thesis_project/thesis/outputs/exp06_svm_ready/fusion_svm_ready_20260603_113602.json</t>
  </si>
  <si>
    <t>/content/drive/MyDrive/thesis_project/thesis/outputs/exp06_svm_ready/fusion_svm_ready_results_20260603_113600.xlsx</t>
  </si>
  <si>
    <t>/content/drive/MyDrive/thesis_project/thesis/outputs/exp06_svm_ready/fusion_svm_ready_20260603_113603.json</t>
  </si>
  <si>
    <t>/content/drive/MyDrive/thesis_project/thesis/outputs/exp06_svm_ready/fusion_svm_ready_results_20260603_113602.xlsx</t>
  </si>
  <si>
    <t>/content/drive/MyDrive/thesis_project/thesis/outputs/exp06_svm_ready/fusion_svm_ready_20260603_113604.json</t>
  </si>
  <si>
    <t>/content/drive/MyDrive/thesis_project/thesis/outputs/exp06_svm_ready/fusion_svm_ready_results_20260603_113604.xlsx</t>
  </si>
  <si>
    <t>/content/drive/MyDrive/thesis_project/thesis/outputs/exp06_svm_ready/fusion_svm_ready_20260603_113606.json</t>
  </si>
  <si>
    <t>/content/drive/MyDrive/thesis_project/thesis/outputs/exp06_svm_ready/fusion_svm_ready_results_20260603_113605.xlsx</t>
  </si>
  <si>
    <t>/content/drive/MyDrive/thesis_project/thesis/outputs/exp06_svm_ready/fusion_svm_ready_20260603_113608.json</t>
  </si>
  <si>
    <t>/content/drive/MyDrive/thesis_project/thesis/outputs/exp06_svm_ready/fusion_svm_ready_results_20260603_113607.xlsx</t>
  </si>
  <si>
    <t>/content/drive/MyDrive/thesis_project/thesis/outputs/exp06_svm_ready/fusion_svm_ready_20260603_113609.json</t>
  </si>
  <si>
    <t>/content/drive/MyDrive/thesis_project/thesis/outputs/exp06_svm_ready/fusion_svm_ready_results_20260603_113608.xlsx</t>
  </si>
  <si>
    <t>/content/drive/MyDrive/thesis_project/thesis/outputs/exp06_svm_ready/fusion_svm_ready_20260603_113611.json</t>
  </si>
  <si>
    <t>/content/drive/MyDrive/thesis_project/thesis/outputs/exp06_svm_ready/fusion_svm_ready_results_20260603_113610.xlsx</t>
  </si>
  <si>
    <t>/content/drive/MyDrive/thesis_project/thesis/outputs/exp06_svm_ready/fusion_svm_ready_20260603_113612.json</t>
  </si>
  <si>
    <t>/content/drive/MyDrive/thesis_project/thesis/outputs/exp06_svm_ready/fusion_svm_ready_results_20260603_113611.xlsx</t>
  </si>
  <si>
    <t>/content/drive/MyDrive/thesis_project/thesis/outputs/exp06_svm_ready/fusion_svm_ready_20260603_113613.json</t>
  </si>
  <si>
    <t>/content/drive/MyDrive/thesis_project/thesis/outputs/exp06_svm_ready/fusion_svm_ready_results_20260603_113613.xlsx</t>
  </si>
  <si>
    <t>/content/drive/MyDrive/thesis_project/thesis/outputs/exp06_svm_ready/fusion_svm_ready_20260603_113615.json</t>
  </si>
  <si>
    <t>/content/drive/MyDrive/thesis_project/thesis/outputs/exp06_svm_ready/fusion_svm_ready_results_20260603_113614.xlsx</t>
  </si>
  <si>
    <t>/content/drive/MyDrive/thesis_project/thesis/outputs/exp06_svm_ready/fusion_svm_ready_20260603_113617.json</t>
  </si>
  <si>
    <t>/content/drive/MyDrive/thesis_project/thesis/outputs/exp06_svm_ready/fusion_svm_ready_results_20260603_113616.xlsx</t>
  </si>
  <si>
    <t>/content/drive/MyDrive/thesis_project/thesis/outputs/exp06_svm_ready/fusion_svm_ready_20260603_113618.json</t>
  </si>
  <si>
    <t>/content/drive/MyDrive/thesis_project/thesis/outputs/exp06_svm_ready/fusion_svm_ready_results_20260603_113617.xlsx</t>
  </si>
  <si>
    <t>/content/drive/MyDrive/thesis_project/thesis/outputs/exp06_svm_ready/fusion_svm_ready_20260717_102703.json</t>
  </si>
  <si>
    <t>/content/drive/MyDrive/thesis_project/thesis/outputs/exp06_svm_ready/fusion_svm_ready_results_20260717_102703.xlsx</t>
  </si>
  <si>
    <t>/content/drive/MyDrive/thesis_project/thesis/outputs/exp06_svm_ready/fusion_svm_ready_20260603_113621.json</t>
  </si>
  <si>
    <t>/content/drive/MyDrive/thesis_project/thesis/outputs/exp06_svm_ready/fusion_svm_ready_results_20260603_113620.xlsx</t>
  </si>
  <si>
    <t>/content/drive/MyDrive/thesis_project/thesis/outputs/exp06_svm_ready/fusion_svm_ready_20260603_113622.json</t>
  </si>
  <si>
    <t>/content/drive/MyDrive/thesis_project/thesis/outputs/exp06_svm_ready/fusion_svm_ready_results_20260603_113622.xlsx</t>
  </si>
  <si>
    <t>/content/drive/MyDrive/thesis_project/thesis/outputs/exp06_svm_ready/fusion_svm_ready_20260603_113624.json</t>
  </si>
  <si>
    <t>/content/drive/MyDrive/thesis_project/thesis/outputs/exp06_svm_ready/fusion_svm_ready_results_20260603_113623.xlsx</t>
  </si>
  <si>
    <t>/content/drive/MyDrive/thesis_project/thesis/outputs/exp06_svm_ready/fusion_svm_ready_20260603_113625.json</t>
  </si>
  <si>
    <t>/content/drive/MyDrive/thesis_project/thesis/outputs/exp06_svm_ready/fusion_svm_ready_results_20260603_113624.xlsx</t>
  </si>
  <si>
    <t>/content/drive/MyDrive/thesis_project/thesis/outputs/exp06_svm_ready/fusion_svm_ready_20260603_113626.json</t>
  </si>
  <si>
    <t>/content/drive/MyDrive/thesis_project/thesis/outputs/exp06_svm_ready/fusion_svm_ready_results_20260603_113626.xlsx</t>
  </si>
  <si>
    <t>/content/drive/MyDrive/thesis_project/thesis/outputs/exp06_svm_ready/fusion_svm_ready_20260603_113627.json</t>
  </si>
  <si>
    <t>/content/drive/MyDrive/thesis_project/thesis/outputs/exp06_svm_ready/fusion_svm_ready_results_20260603_113627.xlsx</t>
  </si>
  <si>
    <t>/content/drive/MyDrive/thesis_project/thesis/outputs/exp06_svm_ready/fusion_svm_ready_20260603_113629.json</t>
  </si>
  <si>
    <t>/content/drive/MyDrive/thesis_project/thesis/outputs/exp06_svm_ready/fusion_svm_ready_results_20260603_113628.xlsx</t>
  </si>
  <si>
    <t>/content/drive/MyDrive/thesis_project/thesis/outputs/exp06_svm_ready/fusion_svm_ready_20260603_113630.json</t>
  </si>
  <si>
    <t>/content/drive/MyDrive/thesis_project/thesis/outputs/exp06_svm_ready/fusion_svm_ready_results_20260603_113630.xlsx</t>
  </si>
  <si>
    <t>/content/drive/MyDrive/thesis_project/thesis/outputs/exp06_svm_ready/fusion_svm_ready_20260603_113631.json</t>
  </si>
  <si>
    <t>/content/drive/MyDrive/thesis_project/thesis/outputs/exp06_svm_ready/fusion_svm_ready_results_20260603_113631.xlsx</t>
  </si>
  <si>
    <t>/content/drive/MyDrive/thesis_project/thesis/outputs/exp06_svm_ready/fusion_svm_ready_20260603_113633.json</t>
  </si>
  <si>
    <t>/content/drive/MyDrive/thesis_project/thesis/outputs/exp06_svm_ready/fusion_svm_ready_results_20260603_113632.xlsx</t>
  </si>
  <si>
    <t>/content/drive/MyDrive/thesis_project/thesis/outputs/exp06_svm_ready/fusion_svm_ready_20260603_113634.json</t>
  </si>
  <si>
    <t>/content/drive/MyDrive/thesis_project/thesis/outputs/exp06_svm_ready/fusion_svm_ready_results_20260603_113634.xlsx</t>
  </si>
  <si>
    <t>/content/drive/MyDrive/thesis_project/thesis/outputs/exp06_svm_ready/fusion_svm_ready_20260603_113636.json</t>
  </si>
  <si>
    <t>/content/drive/MyDrive/thesis_project/thesis/outputs/exp06_svm_ready/fusion_svm_ready_results_20260603_113635.xlsx</t>
  </si>
  <si>
    <t>/content/drive/MyDrive/thesis_project/thesis/outputs/exp06_svm_ready/fusion_svm_ready_20260603_113637.json</t>
  </si>
  <si>
    <t>/content/drive/MyDrive/thesis_project/thesis/outputs/exp06_svm_ready/fusion_svm_ready_results_20260603_113636.xlsx</t>
  </si>
  <si>
    <t>/content/drive/MyDrive/thesis_project/thesis/outputs/exp06_svm_ready/fusion_svm_ready_20260603_113638.json</t>
  </si>
  <si>
    <t>/content/drive/MyDrive/thesis_project/thesis/outputs/exp06_svm_ready/fusion_svm_ready_results_20260603_113637.xlsx</t>
  </si>
  <si>
    <t>/content/drive/MyDrive/thesis_project/thesis/outputs/exp06_svm_ready/fusion_svm_ready_20260603_113640.json</t>
  </si>
  <si>
    <t>/content/drive/MyDrive/thesis_project/thesis/outputs/exp06_svm_ready/fusion_svm_ready_results_20260603_113639.xlsx</t>
  </si>
  <si>
    <t>/content/drive/MyDrive/thesis_project/thesis/outputs/exp06_svm_ready/fusion_svm_ready_20260603_113641.json</t>
  </si>
  <si>
    <t>/content/drive/MyDrive/thesis_project/thesis/outputs/exp06_svm_ready/fusion_svm_ready_results_20260603_113640.xlsx</t>
  </si>
  <si>
    <t>/content/drive/MyDrive/thesis_project/thesis/outputs/exp06_svm_ready/fusion_svm_ready_20260603_113642.json</t>
  </si>
  <si>
    <t>/content/drive/MyDrive/thesis_project/thesis/outputs/exp06_svm_ready/fusion_svm_ready_results_20260603_113641.xlsx</t>
  </si>
  <si>
    <t>/content/drive/MyDrive/thesis_project/thesis/outputs/exp06_svm_ready/fusion_svm_ready_20260603_113644.json</t>
  </si>
  <si>
    <t>/content/drive/MyDrive/thesis_project/thesis/outputs/exp06_svm_ready/fusion_svm_ready_results_20260603_113643.xlsx</t>
  </si>
  <si>
    <t>/content/drive/MyDrive/thesis_project/thesis/outputs/exp06_svm_ready/fusion_svm_ready_20260603_113645.json</t>
  </si>
  <si>
    <t>/content/drive/MyDrive/thesis_project/thesis/outputs/exp06_svm_ready/fusion_svm_ready_results_20260603_113644.xlsx</t>
  </si>
  <si>
    <t>/content/drive/MyDrive/thesis_project/thesis/outputs/exp06_svm_ready/fusion_svm_ready_20260717_102705.json</t>
  </si>
  <si>
    <t>/content/drive/MyDrive/thesis_project/thesis/outputs/exp06_svm_ready/fusion_svm_ready_results_20260717_102704.xlsx</t>
  </si>
  <si>
    <t>/content/drive/MyDrive/thesis_project/thesis/outputs/exp06_svm_ready/fusion_svm_ready_20260603_113648.json</t>
  </si>
  <si>
    <t>/content/drive/MyDrive/thesis_project/thesis/outputs/exp06_svm_ready/fusion_svm_ready_results_20260603_113647.xlsx</t>
  </si>
  <si>
    <t>/content/drive/MyDrive/thesis_project/thesis/outputs/exp06_svm_ready/fusion_svm_ready_20260603_113649.json</t>
  </si>
  <si>
    <t>/content/drive/MyDrive/thesis_project/thesis/outputs/exp06_svm_ready/fusion_svm_ready_results_20260603_113649.xlsx</t>
  </si>
  <si>
    <t>/content/drive/MyDrive/thesis_project/thesis/outputs/exp06_svm_ready/fusion_svm_ready_20260603_113651.json</t>
  </si>
  <si>
    <t>/content/drive/MyDrive/thesis_project/thesis/outputs/exp06_svm_ready/fusion_svm_ready_results_20260603_113650.xlsx</t>
  </si>
  <si>
    <t>/content/drive/MyDrive/thesis_project/thesis/outputs/exp06_svm_ready/fusion_svm_ready_20260603_113653.json</t>
  </si>
  <si>
    <t>/content/drive/MyDrive/thesis_project/thesis/outputs/exp06_svm_ready/fusion_svm_ready_results_20260603_113652.xlsx</t>
  </si>
  <si>
    <t>/content/drive/MyDrive/thesis_project/thesis/outputs/exp06_svm_ready/fusion_svm_ready_20260603_113654.json</t>
  </si>
  <si>
    <t>/content/drive/MyDrive/thesis_project/thesis/outputs/exp06_svm_ready/fusion_svm_ready_results_20260603_113653.xlsx</t>
  </si>
  <si>
    <t>/content/drive/MyDrive/thesis_project/thesis/outputs/exp06_svm_ready/fusion_svm_ready_20260603_113655.json</t>
  </si>
  <si>
    <t>/content/drive/MyDrive/thesis_project/thesis/outputs/exp06_svm_ready/fusion_svm_ready_results_20260603_113655.xlsx</t>
  </si>
  <si>
    <t>/content/drive/MyDrive/thesis_project/thesis/outputs/exp06_svm_ready/fusion_svm_ready_20260603_113657.json</t>
  </si>
  <si>
    <t>/content/drive/MyDrive/thesis_project/thesis/outputs/exp06_svm_ready/fusion_svm_ready_results_20260603_113656.xlsx</t>
  </si>
  <si>
    <t>/content/drive/MyDrive/thesis_project/thesis/outputs/exp06_svm_ready/fusion_svm_ready_20260603_113659.json</t>
  </si>
  <si>
    <t>/content/drive/MyDrive/thesis_project/thesis/outputs/exp06_svm_ready/fusion_svm_ready_results_20260603_113658.xlsx</t>
  </si>
  <si>
    <t>/content/drive/MyDrive/thesis_project/thesis/outputs/exp06_svm_ready/fusion_svm_ready_20260603_113700.json</t>
  </si>
  <si>
    <t>/content/drive/MyDrive/thesis_project/thesis/outputs/exp06_svm_ready/fusion_svm_ready_results_20260603_113659.xlsx</t>
  </si>
  <si>
    <t>/content/drive/MyDrive/thesis_project/thesis/outputs/exp06_svm_ready/fusion_svm_ready_20260603_113702.json</t>
  </si>
  <si>
    <t>/content/drive/MyDrive/thesis_project/thesis/outputs/exp06_svm_ready/fusion_svm_ready_results_20260603_113701.xlsx</t>
  </si>
  <si>
    <t>/content/drive/MyDrive/thesis_project/thesis/outputs/exp06_svm_ready/fusion_svm_ready_20260603_113703.json</t>
  </si>
  <si>
    <t>/content/drive/MyDrive/thesis_project/thesis/outputs/exp06_svm_ready/fusion_svm_ready_results_20260603_113703.xlsx</t>
  </si>
  <si>
    <t>/content/drive/MyDrive/thesis_project/thesis/outputs/exp06_svm_ready/fusion_svm_ready_20260603_113705.json</t>
  </si>
  <si>
    <t>/content/drive/MyDrive/thesis_project/thesis/outputs/exp06_svm_ready/fusion_svm_ready_results_20260603_113704.xlsx</t>
  </si>
  <si>
    <t>/content/drive/MyDrive/thesis_project/thesis/outputs/exp06_svm_ready/fusion_svm_ready_20260603_113706.json</t>
  </si>
  <si>
    <t>/content/drive/MyDrive/thesis_project/thesis/outputs/exp06_svm_ready/fusion_svm_ready_results_20260603_113706.xlsx</t>
  </si>
  <si>
    <t>/content/drive/MyDrive/thesis_project/thesis/outputs/exp06_svm_ready/fusion_svm_ready_20260603_113708.json</t>
  </si>
  <si>
    <t>/content/drive/MyDrive/thesis_project/thesis/outputs/exp06_svm_ready/fusion_svm_ready_results_20260603_113707.xlsx</t>
  </si>
  <si>
    <t>/content/drive/MyDrive/thesis_project/thesis/outputs/exp06_svm_ready/fusion_svm_ready_20260603_113709.json</t>
  </si>
  <si>
    <t>/content/drive/MyDrive/thesis_project/thesis/outputs/exp06_svm_ready/fusion_svm_ready_results_20260603_113709.xlsx</t>
  </si>
  <si>
    <t>/content/drive/MyDrive/thesis_project/thesis/outputs/exp06_svm_ready/fusion_svm_ready_20260603_113711.json</t>
  </si>
  <si>
    <t>/content/drive/MyDrive/thesis_project/thesis/outputs/exp06_svm_ready/fusion_svm_ready_results_20260603_113710.xlsx</t>
  </si>
  <si>
    <t>/content/drive/MyDrive/thesis_project/thesis/outputs/exp06_svm_ready/fusion_svm_ready_20260603_113712.json</t>
  </si>
  <si>
    <t>/content/drive/MyDrive/thesis_project/thesis/outputs/exp06_svm_ready/fusion_svm_ready_results_20260603_113712.xlsx</t>
  </si>
  <si>
    <t>/content/drive/MyDrive/thesis_project/thesis/outputs/exp06_svm_ready/fusion_svm_ready_20260603_113714.json</t>
  </si>
  <si>
    <t>/content/drive/MyDrive/thesis_project/thesis/outputs/exp06_svm_ready/fusion_svm_ready_results_20260603_113713.xlsx</t>
  </si>
  <si>
    <t>/content/drive/MyDrive/thesis_project/thesis/outputs/exp06_svm_ready/fusion_svm_ready_20260603_113716.json</t>
  </si>
  <si>
    <t>/content/drive/MyDrive/thesis_project/thesis/outputs/exp06_svm_ready/fusion_svm_ready_results_20260603_113715.xlsx</t>
  </si>
  <si>
    <t>/content/drive/MyDrive/thesis_project/thesis/outputs/exp01/regular_ner_20260603_113845.json</t>
  </si>
  <si>
    <t>/content/drive/MyDrive/thesis_project/thesis/outputs/exp01/regular_ner_results_20260603_113845.xlsx</t>
  </si>
  <si>
    <t>/content/drive/MyDrive/thesis_project/thesis/outputs/exp01/regular_ner_20260603_113938.json</t>
  </si>
  <si>
    <t>/content/drive/MyDrive/thesis_project/thesis/outputs/exp01/regular_ner_results_20260603_113938.xlsx</t>
  </si>
  <si>
    <t>/content/drive/MyDrive/thesis_project/thesis/outputs/exp01/regular_ner_20260603_114031.json</t>
  </si>
  <si>
    <t>/content/drive/MyDrive/thesis_project/thesis/outputs/exp01/regular_ner_results_20260603_114031.xlsx</t>
  </si>
  <si>
    <t>/content/drive/MyDrive/thesis_project/thesis/outputs/exp01/regular_ner_20260603_114125.json</t>
  </si>
  <si>
    <t>/content/drive/MyDrive/thesis_project/thesis/outputs/exp01/regular_ner_results_20260603_114124.xlsx</t>
  </si>
  <si>
    <t>/content/drive/MyDrive/thesis_project/thesis/outputs/exp01/regular_ner_20260603_114218.json</t>
  </si>
  <si>
    <t>/content/drive/MyDrive/thesis_project/thesis/outputs/exp01/regular_ner_results_20260603_114218.xlsx</t>
  </si>
  <si>
    <t>/content/drive/MyDrive/thesis_project/thesis/outputs/exp01/regular_ner_20260603_114311.json</t>
  </si>
  <si>
    <t>/content/drive/MyDrive/thesis_project/thesis/outputs/exp01/regular_ner_results_20260603_114310.xlsx</t>
  </si>
  <si>
    <t>/content/drive/MyDrive/thesis_project/thesis/outputs/exp01/regular_ner_20260603_114405.json</t>
  </si>
  <si>
    <t>/content/drive/MyDrive/thesis_project/thesis/outputs/exp01/regular_ner_results_20260603_114404.xlsx</t>
  </si>
  <si>
    <t>/content/drive/MyDrive/thesis_project/thesis/outputs/exp01/regular_ner_20260603_114458.json</t>
  </si>
  <si>
    <t>/content/drive/MyDrive/thesis_project/thesis/outputs/exp01/regular_ner_results_20260603_114458.xlsx</t>
  </si>
  <si>
    <t>/content/drive/MyDrive/thesis_project/thesis/outputs/exp01/regular_ner_20260603_114552.json</t>
  </si>
  <si>
    <t>/content/drive/MyDrive/thesis_project/thesis/outputs/exp01/regular_ner_results_20260603_114551.xlsx</t>
  </si>
  <si>
    <t>/content/drive/MyDrive/thesis_project/thesis/outputs/exp01/regular_ner_20260603_114644.json</t>
  </si>
  <si>
    <t>/content/drive/MyDrive/thesis_project/thesis/outputs/exp01/regular_ner_results_20260603_114644.xlsx</t>
  </si>
  <si>
    <t>/content/drive/MyDrive/thesis_project/thesis/outputs/exp01/regular_ner_20260603_114738.json</t>
  </si>
  <si>
    <t>/content/drive/MyDrive/thesis_project/thesis/outputs/exp01/regular_ner_results_20260603_114737.xlsx</t>
  </si>
  <si>
    <t>/content/drive/MyDrive/thesis_project/thesis/outputs/exp01/regular_ner_20260603_114831.json</t>
  </si>
  <si>
    <t>/content/drive/MyDrive/thesis_project/thesis/outputs/exp01/regular_ner_results_20260603_114831.xlsx</t>
  </si>
  <si>
    <t>/content/drive/MyDrive/thesis_project/thesis/outputs/exp01/regular_ner_20260603_114925.json</t>
  </si>
  <si>
    <t>/content/drive/MyDrive/thesis_project/thesis/outputs/exp01/regular_ner_results_20260603_114925.xlsx</t>
  </si>
  <si>
    <t>/content/drive/MyDrive/thesis_project/thesis/outputs/exp01/regular_ner_20260603_115019.json</t>
  </si>
  <si>
    <t>/content/drive/MyDrive/thesis_project/thesis/outputs/exp01/regular_ner_results_20260603_115019.xlsx</t>
  </si>
  <si>
    <t>/content/drive/MyDrive/thesis_project/thesis/outputs/exp01/regular_ner_20260603_115112.json</t>
  </si>
  <si>
    <t>/content/drive/MyDrive/thesis_project/thesis/outputs/exp01/regular_ner_results_20260603_115112.xlsx</t>
  </si>
  <si>
    <t>/content/drive/MyDrive/thesis_project/thesis/outputs/exp01/regular_ner_20260603_115206.json</t>
  </si>
  <si>
    <t>/content/drive/MyDrive/thesis_project/thesis/outputs/exp01/regular_ner_results_20260603_115206.xlsx</t>
  </si>
  <si>
    <t>/content/drive/MyDrive/thesis_project/thesis/outputs/exp01/regular_ner_20260603_115300.json</t>
  </si>
  <si>
    <t>/content/drive/MyDrive/thesis_project/thesis/outputs/exp01/regular_ner_results_20260603_115259.xlsx</t>
  </si>
  <si>
    <t>/content/drive/MyDrive/thesis_project/thesis/outputs/exp01/regular_ner_20260603_115353.json</t>
  </si>
  <si>
    <t>/content/drive/MyDrive/thesis_project/thesis/outputs/exp01/regular_ner_results_20260603_115353.xlsx</t>
  </si>
  <si>
    <t>/content/drive/MyDrive/thesis_project/thesis/outputs/exp01/regular_ner_20260603_115446.json</t>
  </si>
  <si>
    <t>/content/drive/MyDrive/thesis_project/thesis/outputs/exp01/regular_ner_results_20260603_115446.xlsx</t>
  </si>
  <si>
    <t>/content/drive/MyDrive/thesis_project/thesis/outputs/exp01/regular_ner_20260603_115540.json</t>
  </si>
  <si>
    <t>/content/drive/MyDrive/thesis_project/thesis/outputs/exp01/regular_ner_results_20260603_115539.xlsx</t>
  </si>
  <si>
    <t>/content/drive/MyDrive/thesis_project/thesis/outputs/exp01/regular_ner_20260603_115635.json</t>
  </si>
  <si>
    <t>/content/drive/MyDrive/thesis_project/thesis/outputs/exp01/regular_ner_results_20260603_115635.xlsx</t>
  </si>
  <si>
    <t>/content/drive/MyDrive/thesis_project/thesis/outputs/exp01/regular_ner_20260603_115727.json</t>
  </si>
  <si>
    <t>/content/drive/MyDrive/thesis_project/thesis/outputs/exp01/regular_ner_results_20260603_115727.xlsx</t>
  </si>
  <si>
    <t>/content/drive/MyDrive/thesis_project/thesis/outputs/exp01/regular_ner_20260603_115818.json</t>
  </si>
  <si>
    <t>/content/drive/MyDrive/thesis_project/thesis/outputs/exp01/regular_ner_results_20260603_115818.xlsx</t>
  </si>
  <si>
    <t>/content/drive/MyDrive/thesis_project/thesis/outputs/exp01/regular_ner_20260603_115909.json</t>
  </si>
  <si>
    <t>/content/drive/MyDrive/thesis_project/thesis/outputs/exp01/regular_ner_results_20260603_115909.xlsx</t>
  </si>
  <si>
    <t>/content/drive/MyDrive/thesis_project/thesis/outputs/exp01/regular_ner_20260603_120000.json</t>
  </si>
  <si>
    <t>/content/drive/MyDrive/thesis_project/thesis/outputs/exp01/regular_ner_results_20260603_120000.xlsx</t>
  </si>
  <si>
    <t>/content/drive/MyDrive/thesis_project/thesis/outputs/exp01/regular_ner_20260603_120051.json</t>
  </si>
  <si>
    <t>/content/drive/MyDrive/thesis_project/thesis/outputs/exp01/regular_ner_results_20260603_120051.xlsx</t>
  </si>
  <si>
    <t>/content/drive/MyDrive/thesis_project/thesis/outputs/exp01/regular_ner_20260603_120143.json</t>
  </si>
  <si>
    <t>/content/drive/MyDrive/thesis_project/thesis/outputs/exp01/regular_ner_results_20260603_120142.xlsx</t>
  </si>
  <si>
    <t>/content/drive/MyDrive/thesis_project/thesis/outputs/exp01/regular_ner_20260603_120234.json</t>
  </si>
  <si>
    <t>/content/drive/MyDrive/thesis_project/thesis/outputs/exp01/regular_ner_results_20260603_120234.xlsx</t>
  </si>
  <si>
    <t>/content/drive/MyDrive/thesis_project/thesis/outputs/exp01/regular_ner_20260603_120324.json</t>
  </si>
  <si>
    <t>/content/drive/MyDrive/thesis_project/thesis/outputs/exp01/regular_ner_results_20260603_120324.xlsx</t>
  </si>
  <si>
    <t>/content/drive/MyDrive/thesis_project/thesis/outputs/exp01/regular_ner_20260603_120416.json</t>
  </si>
  <si>
    <t>/content/drive/MyDrive/thesis_project/thesis/outputs/exp01/regular_ner_results_20260603_120416.xlsx</t>
  </si>
  <si>
    <t>/content/drive/MyDrive/thesis_project/thesis/outputs/exp01/regular_ner_20260603_120507.json</t>
  </si>
  <si>
    <t>/content/drive/MyDrive/thesis_project/thesis/outputs/exp01/regular_ner_results_20260603_120507.xlsx</t>
  </si>
  <si>
    <t>/content/drive/MyDrive/thesis_project/thesis/outputs/exp01/regular_ner_20260603_120558.json</t>
  </si>
  <si>
    <t>/content/drive/MyDrive/thesis_project/thesis/outputs/exp01/regular_ner_results_20260603_120558.xlsx</t>
  </si>
  <si>
    <t>/content/drive/MyDrive/thesis_project/thesis/outputs/exp01/regular_ner_20260603_120651.json</t>
  </si>
  <si>
    <t>/content/drive/MyDrive/thesis_project/thesis/outputs/exp01/regular_ner_results_20260603_120650.xlsx</t>
  </si>
  <si>
    <t>/content/drive/MyDrive/thesis_project/thesis/outputs/exp01/regular_ner_20260603_120743.json</t>
  </si>
  <si>
    <t>/content/drive/MyDrive/thesis_project/thesis/outputs/exp01/regular_ner_results_20260603_120742.xlsx</t>
  </si>
  <si>
    <t>/content/drive/MyDrive/thesis_project/thesis/outputs/exp01/regular_ner_20260603_120835.json</t>
  </si>
  <si>
    <t>/content/drive/MyDrive/thesis_project/thesis/outputs/exp01/regular_ner_results_20260603_120834.xlsx</t>
  </si>
  <si>
    <t>/content/drive/MyDrive/thesis_project/thesis/outputs/exp01/regular_ner_20260603_120926.json</t>
  </si>
  <si>
    <t>/content/drive/MyDrive/thesis_project/thesis/outputs/exp01/regular_ner_results_20260603_120926.xlsx</t>
  </si>
  <si>
    <t>/content/drive/MyDrive/thesis_project/thesis/outputs/exp01/regular_ner_20260603_121018.json</t>
  </si>
  <si>
    <t>/content/drive/MyDrive/thesis_project/thesis/outputs/exp01/regular_ner_results_20260603_121018.xlsx</t>
  </si>
  <si>
    <t>/content/drive/MyDrive/thesis_project/thesis/outputs/exp01/regular_ner_20260603_121109.json</t>
  </si>
  <si>
    <t>/content/drive/MyDrive/thesis_project/thesis/outputs/exp01/regular_ner_results_20260603_121109.xlsx</t>
  </si>
  <si>
    <t>/content/drive/MyDrive/thesis_project/thesis/outputs/exp01/regular_ner_20260603_121201.json</t>
  </si>
  <si>
    <t>/content/drive/MyDrive/thesis_project/thesis/outputs/exp01/regular_ner_results_20260603_121200.xlsx</t>
  </si>
  <si>
    <t>/content/drive/MyDrive/thesis_project/thesis/outputs/exp01/regular_ner_20260603_121252.json</t>
  </si>
  <si>
    <t>/content/drive/MyDrive/thesis_project/thesis/outputs/exp01/regular_ner_results_20260603_121252.xlsx</t>
  </si>
  <si>
    <t>/content/drive/MyDrive/thesis_project/thesis/outputs/exp01/regular_ner_20260603_121344.json</t>
  </si>
  <si>
    <t>/content/drive/MyDrive/thesis_project/thesis/outputs/exp01/regular_ner_results_20260603_121343.xlsx</t>
  </si>
  <si>
    <t>/content/drive/MyDrive/thesis_project/thesis/outputs/exp01/regular_ner_20260603_121437.json</t>
  </si>
  <si>
    <t>/content/drive/MyDrive/thesis_project/thesis/outputs/exp01/regular_ner_results_20260603_121437.xlsx</t>
  </si>
  <si>
    <t>/content/drive/MyDrive/thesis_project/thesis/outputs/exp01/regular_ner_20260603_121531.json</t>
  </si>
  <si>
    <t>/content/drive/MyDrive/thesis_project/thesis/outputs/exp01/regular_ner_results_20260603_121530.xlsx</t>
  </si>
  <si>
    <t>/content/drive/MyDrive/thesis_project/thesis/outputs/exp01/regular_ner_20260603_121623.json</t>
  </si>
  <si>
    <t>/content/drive/MyDrive/thesis_project/thesis/outputs/exp01/regular_ner_results_20260603_121623.xlsx</t>
  </si>
  <si>
    <t>/content/drive/MyDrive/thesis_project/thesis/outputs/exp01/regular_ner_20260603_121716.json</t>
  </si>
  <si>
    <t>/content/drive/MyDrive/thesis_project/thesis/outputs/exp01/regular_ner_results_20260603_121716.xlsx</t>
  </si>
  <si>
    <t>/content/drive/MyDrive/thesis_project/thesis/outputs/exp01/regular_ner_20260603_121810.json</t>
  </si>
  <si>
    <t>/content/drive/MyDrive/thesis_project/thesis/outputs/exp01/regular_ner_results_20260603_121810.xlsx</t>
  </si>
  <si>
    <t>/content/drive/MyDrive/thesis_project/thesis/outputs/exp01/regular_ner_20260603_121904.json</t>
  </si>
  <si>
    <t>/content/drive/MyDrive/thesis_project/thesis/outputs/exp01/regular_ner_results_20260603_121904.xlsx</t>
  </si>
  <si>
    <t>/content/drive/MyDrive/thesis_project/thesis/outputs/exp01/regular_ner_20260603_121957.json</t>
  </si>
  <si>
    <t>/content/drive/MyDrive/thesis_project/thesis/outputs/exp01/regular_ner_results_20260603_121957.xlsx</t>
  </si>
  <si>
    <t>/content/drive/MyDrive/thesis_project/thesis/outputs/exp01/regular_ner_20260603_122051.json</t>
  </si>
  <si>
    <t>/content/drive/MyDrive/thesis_project/thesis/outputs/exp01/regular_ner_results_20260603_122051.xlsx</t>
  </si>
  <si>
    <t>/content/drive/MyDrive/thesis_project/thesis/outputs/exp01/regular_ner_20260603_122144.json</t>
  </si>
  <si>
    <t>/content/drive/MyDrive/thesis_project/thesis/outputs/exp01/regular_ner_results_20260603_122143.xlsx</t>
  </si>
  <si>
    <t>/content/drive/MyDrive/thesis_project/thesis/outputs/exp01/regular_ner_20260603_122236.json</t>
  </si>
  <si>
    <t>/content/drive/MyDrive/thesis_project/thesis/outputs/exp01/regular_ner_results_20260603_122236.xlsx</t>
  </si>
  <si>
    <t>/content/drive/MyDrive/thesis_project/thesis/outputs/exp01/regular_ner_20260603_122330.json</t>
  </si>
  <si>
    <t>/content/drive/MyDrive/thesis_project/thesis/outputs/exp01/regular_ner_results_20260603_122330.xlsx</t>
  </si>
  <si>
    <t>/content/drive/MyDrive/thesis_project/thesis/outputs/exp01/regular_ner_20260603_122423.json</t>
  </si>
  <si>
    <t>/content/drive/MyDrive/thesis_project/thesis/outputs/exp01/regular_ner_results_20260603_122423.xlsx</t>
  </si>
  <si>
    <t>/content/drive/MyDrive/thesis_project/thesis/outputs/exp01/regular_ner_20260603_122517.json</t>
  </si>
  <si>
    <t>/content/drive/MyDrive/thesis_project/thesis/outputs/exp01/regular_ner_results_20260603_122517.xlsx</t>
  </si>
  <si>
    <t>/content/drive/MyDrive/thesis_project/thesis/outputs/exp01/regular_ner_20260603_122611.json</t>
  </si>
  <si>
    <t>/content/drive/MyDrive/thesis_project/thesis/outputs/exp01/regular_ner_results_20260603_122611.xlsx</t>
  </si>
  <si>
    <t>/content/drive/MyDrive/thesis_project/thesis/outputs/exp01/regular_ner_20260603_122706.json</t>
  </si>
  <si>
    <t>/content/drive/MyDrive/thesis_project/thesis/outputs/exp01/regular_ner_results_20260603_122705.xlsx</t>
  </si>
  <si>
    <t>/content/drive/MyDrive/thesis_project/thesis/outputs/exp01/regular_ner_20260603_122759.json</t>
  </si>
  <si>
    <t>/content/drive/MyDrive/thesis_project/thesis/outputs/exp01/regular_ner_results_20260603_122759.xlsx</t>
  </si>
  <si>
    <t>/content/drive/MyDrive/thesis_project/thesis/outputs/exp01/regular_ner_20260603_122852.json</t>
  </si>
  <si>
    <t>/content/drive/MyDrive/thesis_project/thesis/outputs/exp01/regular_ner_results_20260603_122851.xlsx</t>
  </si>
  <si>
    <t>/content/drive/MyDrive/thesis_project/thesis/outputs/exp01/regular_ner_20260603_122945.json</t>
  </si>
  <si>
    <t>/content/drive/MyDrive/thesis_project/thesis/outputs/exp01/regular_ner_results_20260603_122945.xlsx</t>
  </si>
  <si>
    <t>/content/drive/MyDrive/thesis_project/thesis/outputs/exp01/regular_ner_20260603_123039.json</t>
  </si>
  <si>
    <t>/content/drive/MyDrive/thesis_project/thesis/outputs/exp01/regular_ner_results_20260603_123038.xlsx</t>
  </si>
  <si>
    <t>/content/drive/MyDrive/thesis_project/thesis/outputs/exp01/regular_ner_20260603_123242.json</t>
  </si>
  <si>
    <t>/content/drive/MyDrive/thesis_project/thesis/outputs/exp01/regular_ner_results_20260603_123242.xlsx</t>
  </si>
  <si>
    <t>/content/drive/MyDrive/thesis_project/thesis/outputs/exp01/regular_ner_20260603_123626.json</t>
  </si>
  <si>
    <t>/content/drive/MyDrive/thesis_project/thesis/outputs/exp01/regular_ner_results_20260603_123626.xlsx</t>
  </si>
  <si>
    <t>/content/drive/MyDrive/thesis_project/thesis/outputs/exp01/regular_ner_20260603_123957.json</t>
  </si>
  <si>
    <t>/content/drive/MyDrive/thesis_project/thesis/outputs/exp01/regular_ner_results_20260603_123957.xlsx</t>
  </si>
  <si>
    <t>/content/drive/MyDrive/thesis_project/thesis/outputs/exp01/regular_ner_20260603_124355.json</t>
  </si>
  <si>
    <t>/content/drive/MyDrive/thesis_project/thesis/outputs/exp01/regular_ner_results_20260603_124354.xlsx</t>
  </si>
  <si>
    <t>/content/drive/MyDrive/thesis_project/thesis/outputs/exp01/regular_ner_20260603_124742.json</t>
  </si>
  <si>
    <t>/content/drive/MyDrive/thesis_project/thesis/outputs/exp01/regular_ner_results_20260603_124741.xlsx</t>
  </si>
  <si>
    <t>/content/drive/MyDrive/thesis_project/thesis/outputs/exp01/regular_ner_20260603_125129.json</t>
  </si>
  <si>
    <t>/content/drive/MyDrive/thesis_project/thesis/outputs/exp01/regular_ner_results_20260603_125128.xlsx</t>
  </si>
  <si>
    <t>/content/drive/MyDrive/thesis_project/thesis/outputs/exp01/regular_ner_20260603_125529.json</t>
  </si>
  <si>
    <t>/content/drive/MyDrive/thesis_project/thesis/outputs/exp01/regular_ner_results_20260603_125529.xlsx</t>
  </si>
  <si>
    <t>/content/drive/MyDrive/thesis_project/thesis/outputs/exp01/regular_ner_20260603_125902.json</t>
  </si>
  <si>
    <t>/content/drive/MyDrive/thesis_project/thesis/outputs/exp01/regular_ner_results_20260603_125902.xlsx</t>
  </si>
  <si>
    <t>/content/drive/MyDrive/thesis_project/thesis/outputs/exp01/regular_ner_20260603_130259.json</t>
  </si>
  <si>
    <t>/content/drive/MyDrive/thesis_project/thesis/outputs/exp01/regular_ner_results_20260603_130259.xlsx</t>
  </si>
  <si>
    <t>/content/drive/MyDrive/thesis_project/thesis/outputs/exp01/regular_ner_20260603_130647.json</t>
  </si>
  <si>
    <t>/content/drive/MyDrive/thesis_project/thesis/outputs/exp01/regular_ner_results_20260603_130646.xlsx</t>
  </si>
  <si>
    <t>/content/drive/MyDrive/thesis_project/thesis/outputs/exp01/regular_ner_20260603_131048.json</t>
  </si>
  <si>
    <t>/content/drive/MyDrive/thesis_project/thesis/outputs/exp01/regular_ner_results_20260603_131048.xlsx</t>
  </si>
  <si>
    <t>/content/drive/MyDrive/thesis_project/thesis/outputs/exp01/regular_ner_20260603_131446.json</t>
  </si>
  <si>
    <t>/content/drive/MyDrive/thesis_project/thesis/outputs/exp01/regular_ner_results_20260603_131445.xlsx</t>
  </si>
  <si>
    <t>/content/drive/MyDrive/thesis_project/thesis/outputs/exp01/regular_ner_20260603_131845.json</t>
  </si>
  <si>
    <t>/content/drive/MyDrive/thesis_project/thesis/outputs/exp01/regular_ner_results_20260603_131845.xlsx</t>
  </si>
  <si>
    <t>/content/drive/MyDrive/thesis_project/thesis/outputs/exp01/regular_ner_20260603_132152.json</t>
  </si>
  <si>
    <t>/content/drive/MyDrive/thesis_project/thesis/outputs/exp01/regular_ner_results_20260603_132152.xlsx</t>
  </si>
  <si>
    <t>/content/drive/MyDrive/thesis_project/thesis/outputs/exp01/regular_ner_20260603_132552.json</t>
  </si>
  <si>
    <t>/content/drive/MyDrive/thesis_project/thesis/outputs/exp01/regular_ner_results_20260603_132552.xlsx</t>
  </si>
  <si>
    <t>/content/drive/MyDrive/thesis_project/thesis/outputs/exp01/regular_ner_20260603_132913.json</t>
  </si>
  <si>
    <t>/content/drive/MyDrive/thesis_project/thesis/outputs/exp01/regular_ner_results_20260603_132913.xlsx</t>
  </si>
  <si>
    <t>/content/drive/MyDrive/thesis_project/thesis/outputs/exp01/regular_ner_20260603_133300.json</t>
  </si>
  <si>
    <t>/content/drive/MyDrive/thesis_project/thesis/outputs/exp01/regular_ner_results_20260603_133300.xlsx</t>
  </si>
  <si>
    <t>/content/drive/MyDrive/thesis_project/thesis/outputs/exp01/regular_ner_20260603_133658.json</t>
  </si>
  <si>
    <t>/content/drive/MyDrive/thesis_project/thesis/outputs/exp01/regular_ner_results_20260603_133658.xlsx</t>
  </si>
  <si>
    <t>/content/drive/MyDrive/thesis_project/thesis/outputs/exp01/regular_ner_20260603_134005.json</t>
  </si>
  <si>
    <t>/content/drive/MyDrive/thesis_project/thesis/outputs/exp01/regular_ner_results_20260603_134005.xlsx</t>
  </si>
  <si>
    <t>/content/drive/MyDrive/thesis_project/thesis/outputs/exp01/regular_ner_20260603_134320.json</t>
  </si>
  <si>
    <t>/content/drive/MyDrive/thesis_project/thesis/outputs/exp01/regular_ner_results_20260603_134320.xlsx</t>
  </si>
  <si>
    <t>/content/drive/MyDrive/thesis_project/thesis/outputs/exp01/regular_ner_20260603_134651.json</t>
  </si>
  <si>
    <t>/content/drive/MyDrive/thesis_project/thesis/outputs/exp01/regular_ner_results_20260603_134650.xlsx</t>
  </si>
  <si>
    <t>/content/drive/MyDrive/thesis_project/thesis/outputs/exp01/regular_ner_20260603_135024.json</t>
  </si>
  <si>
    <t>/content/drive/MyDrive/thesis_project/thesis/outputs/exp01/regular_ner_results_20260603_135023.xlsx</t>
  </si>
  <si>
    <t>/content/drive/MyDrive/thesis_project/thesis/outputs/exp01/regular_ner_20260603_135343.json</t>
  </si>
  <si>
    <t>/content/drive/MyDrive/thesis_project/thesis/outputs/exp01/regular_ner_results_20260603_135343.xlsx</t>
  </si>
  <si>
    <t>/content/drive/MyDrive/thesis_project/thesis/outputs/exp01/regular_ner_20260603_135634.json</t>
  </si>
  <si>
    <t>/content/drive/MyDrive/thesis_project/thesis/outputs/exp01/regular_ner_results_20260603_135634.xlsx</t>
  </si>
  <si>
    <t>/content/drive/MyDrive/thesis_project/thesis/outputs/exp01/regular_ner_20260603_135954.json</t>
  </si>
  <si>
    <t>/content/drive/MyDrive/thesis_project/thesis/outputs/exp01/regular_ner_results_20260603_135953.xlsx</t>
  </si>
  <si>
    <t>/content/drive/MyDrive/thesis_project/thesis/outputs/exp01/regular_ner_20260603_140300.json</t>
  </si>
  <si>
    <t>/content/drive/MyDrive/thesis_project/thesis/outputs/exp01/regular_ner_results_20260603_140300.xlsx</t>
  </si>
  <si>
    <t>/content/drive/MyDrive/thesis_project/thesis/outputs/exp01/regular_ner_20260603_140620.json</t>
  </si>
  <si>
    <t>/content/drive/MyDrive/thesis_project/thesis/outputs/exp01/regular_ner_results_20260603_140620.xlsx</t>
  </si>
  <si>
    <t>/content/drive/MyDrive/thesis_project/thesis/outputs/exp01/regular_ner_20260603_140912.json</t>
  </si>
  <si>
    <t>/content/drive/MyDrive/thesis_project/thesis/outputs/exp01/regular_ner_results_20260603_140912.xlsx</t>
  </si>
  <si>
    <t>/content/drive/MyDrive/thesis_project/thesis/outputs/exp01/regular_ner_20260603_141259.json</t>
  </si>
  <si>
    <t>/content/drive/MyDrive/thesis_project/thesis/outputs/exp01/regular_ner_results_20260603_141259.xlsx</t>
  </si>
  <si>
    <t>/content/drive/MyDrive/thesis_project/thesis/outputs/exp01/regular_ner_20260603_141552.json</t>
  </si>
  <si>
    <t>/content/drive/MyDrive/thesis_project/thesis/outputs/exp01/regular_ner_results_20260603_141552.xlsx</t>
  </si>
  <si>
    <t>/content/drive/MyDrive/thesis_project/thesis/outputs/exp01/regular_ner_20260603_141843.json</t>
  </si>
  <si>
    <t>/content/drive/MyDrive/thesis_project/thesis/outputs/exp01/regular_ner_results_20260603_141843.xlsx</t>
  </si>
  <si>
    <t>/content/drive/MyDrive/thesis_project/thesis/outputs/exp01/regular_ner_20260603_142201.json</t>
  </si>
  <si>
    <t>/content/drive/MyDrive/thesis_project/thesis/outputs/exp01/regular_ner_results_20260603_142201.xlsx</t>
  </si>
  <si>
    <t>/content/drive/MyDrive/thesis_project/thesis/outputs/exp01/regular_ner_20260603_142452.json</t>
  </si>
  <si>
    <t>/content/drive/MyDrive/thesis_project/thesis/outputs/exp01/regular_ner_results_20260603_142451.xlsx</t>
  </si>
  <si>
    <t>/content/drive/MyDrive/thesis_project/thesis/outputs/exp01/regular_ner_20260603_142839.json</t>
  </si>
  <si>
    <t>/content/drive/MyDrive/thesis_project/thesis/outputs/exp01/regular_ner_results_20260603_142839.xlsx</t>
  </si>
  <si>
    <t>/content/drive/MyDrive/thesis_project/thesis/outputs/exp01/regular_ner_20260603_143212.json</t>
  </si>
  <si>
    <t>/content/drive/MyDrive/thesis_project/thesis/outputs/exp01/regular_ner_results_20260603_143212.xlsx</t>
  </si>
  <si>
    <t>/content/drive/MyDrive/thesis_project/thesis/outputs/exp01/regular_ner_20260603_143614.json</t>
  </si>
  <si>
    <t>/content/drive/MyDrive/thesis_project/thesis/outputs/exp01/regular_ner_results_20260603_143613.xlsx</t>
  </si>
  <si>
    <t>/content/drive/MyDrive/thesis_project/thesis/outputs/exp01/regular_ner_20260603_143904.json</t>
  </si>
  <si>
    <t>/content/drive/MyDrive/thesis_project/thesis/outputs/exp01/regular_ner_results_20260603_143903.xlsx</t>
  </si>
  <si>
    <t>/content/drive/MyDrive/thesis_project/thesis/outputs/exp01/regular_ner_20260603_144209.json</t>
  </si>
  <si>
    <t>/content/drive/MyDrive/thesis_project/thesis/outputs/exp01/regular_ner_results_20260603_144208.xlsx</t>
  </si>
  <si>
    <t>/content/drive/MyDrive/thesis_project/thesis/outputs/exp01/regular_ner_20260603_144529.json</t>
  </si>
  <si>
    <t>/content/drive/MyDrive/thesis_project/thesis/outputs/exp01/regular_ner_results_20260603_144529.xlsx</t>
  </si>
  <si>
    <t>/content/drive/MyDrive/thesis_project/thesis/outputs/exp01/regular_ner_20260603_144850.json</t>
  </si>
  <si>
    <t>/content/drive/MyDrive/thesis_project/thesis/outputs/exp01/regular_ner_results_20260603_144850.xlsx</t>
  </si>
  <si>
    <t>/content/drive/MyDrive/thesis_project/thesis/outputs/exp01/regular_ner_20260603_145143.json</t>
  </si>
  <si>
    <t>/content/drive/MyDrive/thesis_project/thesis/outputs/exp01/regular_ner_results_20260603_145143.xlsx</t>
  </si>
  <si>
    <t>/content/drive/MyDrive/thesis_project/thesis/outputs/exp01/regular_ner_20260603_145525.json</t>
  </si>
  <si>
    <t>/content/drive/MyDrive/thesis_project/thesis/outputs/exp01/regular_ner_results_20260603_145525.xlsx</t>
  </si>
  <si>
    <t>/content/drive/MyDrive/thesis_project/thesis/outputs/exp01/regular_ner_20260603_145919.json</t>
  </si>
  <si>
    <t>/content/drive/MyDrive/thesis_project/thesis/outputs/exp01/regular_ner_results_20260603_145919.xlsx</t>
  </si>
  <si>
    <t>/content/drive/MyDrive/thesis_project/thesis/outputs/exp01/regular_ner_20260603_150210.json</t>
  </si>
  <si>
    <t>/content/drive/MyDrive/thesis_project/thesis/outputs/exp01/regular_ner_results_20260603_150210.xlsx</t>
  </si>
  <si>
    <t>/content/drive/MyDrive/thesis_project/thesis/outputs/exp01/regular_ner_20260603_150516.json</t>
  </si>
  <si>
    <t>/content/drive/MyDrive/thesis_project/thesis/outputs/exp01/regular_ner_results_20260603_150516.xlsx</t>
  </si>
  <si>
    <t>/content/drive/MyDrive/thesis_project/thesis/outputs/exp01/regular_ner_20260603_150817.json</t>
  </si>
  <si>
    <t>/content/drive/MyDrive/thesis_project/thesis/outputs/exp01/regular_ner_results_20260603_150817.xlsx</t>
  </si>
  <si>
    <t>/content/drive/MyDrive/thesis_project/thesis/outputs/exp01/regular_ner_20260603_151132.json</t>
  </si>
  <si>
    <t>/content/drive/MyDrive/thesis_project/thesis/outputs/exp01/regular_ner_results_20260603_151131.xlsx</t>
  </si>
  <si>
    <t>/content/drive/MyDrive/thesis_project/thesis/outputs/exp01/regular_ner_20260603_151525.json</t>
  </si>
  <si>
    <t>/content/drive/MyDrive/thesis_project/thesis/outputs/exp01/regular_ner_results_20260603_151525.xlsx</t>
  </si>
  <si>
    <t>/content/drive/MyDrive/thesis_project/thesis/outputs/exp01/regular_ner_20260603_151907.json</t>
  </si>
  <si>
    <t>/content/drive/MyDrive/thesis_project/thesis/outputs/exp01/regular_ner_results_20260603_151906.xlsx</t>
  </si>
  <si>
    <t>/content/drive/MyDrive/thesis_project/thesis/outputs/exp01/regular_ner_20260603_152247.json</t>
  </si>
  <si>
    <t>/content/drive/MyDrive/thesis_project/thesis/outputs/exp01/regular_ner_results_20260603_152247.xlsx</t>
  </si>
  <si>
    <t>/content/drive/MyDrive/thesis_project/thesis/outputs/exp01/regular_ner_20260603_152627.json</t>
  </si>
  <si>
    <t>/content/drive/MyDrive/thesis_project/thesis/outputs/exp01/regular_ner_results_20260603_152627.xlsx</t>
  </si>
  <si>
    <t>/content/drive/MyDrive/thesis_project/thesis/outputs/exp01/regular_ner_20260603_153007.json</t>
  </si>
  <si>
    <t>/content/drive/MyDrive/thesis_project/thesis/outputs/exp01/regular_ner_results_20260603_153007.xlsx</t>
  </si>
  <si>
    <t>/content/drive/MyDrive/thesis_project/thesis/outputs/exp01/regular_ner_20260603_153359.json</t>
  </si>
  <si>
    <t>/content/drive/MyDrive/thesis_project/thesis/outputs/exp01/regular_ner_results_20260603_153359.xlsx</t>
  </si>
  <si>
    <t>/content/drive/MyDrive/thesis_project/thesis/outputs/exp01/regular_ner_20260603_153714.json</t>
  </si>
  <si>
    <t>/content/drive/MyDrive/thesis_project/thesis/outputs/exp01/regular_ner_results_20260603_153714.xlsx</t>
  </si>
  <si>
    <t>/content/drive/MyDrive/thesis_project/thesis/outputs/exp01/regular_ner_20260603_154107.json</t>
  </si>
  <si>
    <t>/content/drive/MyDrive/thesis_project/thesis/outputs/exp01/regular_ner_results_20260603_154107.xlsx</t>
  </si>
  <si>
    <t>/content/drive/MyDrive/thesis_project/thesis/outputs/exp01/regular_ner_20260603_154422.json</t>
  </si>
  <si>
    <t>/content/drive/MyDrive/thesis_project/thesis/outputs/exp01/regular_ner_results_20260603_154422.xlsx</t>
  </si>
  <si>
    <t>/content/drive/MyDrive/thesis_project/thesis/outputs/exp01/regular_ner_20260603_154724.json</t>
  </si>
  <si>
    <t>/content/drive/MyDrive/thesis_project/thesis/outputs/exp01/regular_ner_results_20260603_154724.xlsx</t>
  </si>
  <si>
    <t>/content/drive/MyDrive/thesis_project/thesis/outputs/exp01/regular_ner_20260603_194330.json</t>
  </si>
  <si>
    <t>/content/drive/MyDrive/thesis_project/thesis/outputs/exp01/regular_ner_results_20260603_194328.xlsx</t>
  </si>
  <si>
    <t>/content/drive/MyDrive/thesis_project/thesis/outputs/exp01/regular_ner_20260603_194731.json</t>
  </si>
  <si>
    <t>/content/drive/MyDrive/thesis_project/thesis/outputs/exp01/regular_ner_results_20260603_194731.xlsx</t>
  </si>
  <si>
    <t>/content/drive/MyDrive/thesis_project/thesis/outputs/exp01/regular_ner_20260603_195121.json</t>
  </si>
  <si>
    <t>/content/drive/MyDrive/thesis_project/thesis/outputs/exp01/regular_ner_results_20260603_195121.xlsx</t>
  </si>
  <si>
    <t>/content/drive/MyDrive/thesis_project/thesis/outputs/exp04/auc_cascaded_pipeline_20260603_113923.json</t>
  </si>
  <si>
    <t>/content/drive/MyDrive/thesis_project/thesis/outputs/exp04/cascaded_pipeline_results_20260603_113922.xlsx</t>
  </si>
  <si>
    <t>/content/drive/MyDrive/thesis_project/thesis/outputs/exp04/auc_cascaded_pipeline_20260603_114016.json</t>
  </si>
  <si>
    <t>/content/drive/MyDrive/thesis_project/thesis/outputs/exp04/cascaded_pipeline_results_20260603_114015.xlsx</t>
  </si>
  <si>
    <t>/content/drive/MyDrive/thesis_project/thesis/outputs/exp04/auc_cascaded_pipeline_20260603_114110.json</t>
  </si>
  <si>
    <t>/content/drive/MyDrive/thesis_project/thesis/outputs/exp04/cascaded_pipeline_results_20260603_114109.xlsx</t>
  </si>
  <si>
    <t>/content/drive/MyDrive/thesis_project/thesis/outputs/exp04/auc_cascaded_pipeline_20260603_114203.json</t>
  </si>
  <si>
    <t>/content/drive/MyDrive/thesis_project/thesis/outputs/exp04/cascaded_pipeline_results_20260603_114202.xlsx</t>
  </si>
  <si>
    <t>/content/drive/MyDrive/thesis_project/thesis/outputs/exp04/auc_cascaded_pipeline_20260603_114256.json</t>
  </si>
  <si>
    <t>/content/drive/MyDrive/thesis_project/thesis/outputs/exp04/cascaded_pipeline_results_20260603_114255.xlsx</t>
  </si>
  <si>
    <t>/content/drive/MyDrive/thesis_project/thesis/outputs/exp04/auc_cascaded_pipeline_20260603_114350.json</t>
  </si>
  <si>
    <t>/content/drive/MyDrive/thesis_project/thesis/outputs/exp04/cascaded_pipeline_results_20260603_114348.xlsx</t>
  </si>
  <si>
    <t>/content/drive/MyDrive/thesis_project/thesis/outputs/exp04/auc_cascaded_pipeline_20260603_114443.json</t>
  </si>
  <si>
    <t>/content/drive/MyDrive/thesis_project/thesis/outputs/exp04/cascaded_pipeline_results_20260603_114442.xlsx</t>
  </si>
  <si>
    <t>/content/drive/MyDrive/thesis_project/thesis/outputs/exp04/auc_cascaded_pipeline_20260603_114537.json</t>
  </si>
  <si>
    <t>/content/drive/MyDrive/thesis_project/thesis/outputs/exp04/cascaded_pipeline_results_20260603_114535.xlsx</t>
  </si>
  <si>
    <t>/content/drive/MyDrive/thesis_project/thesis/outputs/exp04/auc_cascaded_pipeline_20260603_114630.json</t>
  </si>
  <si>
    <t>/content/drive/MyDrive/thesis_project/thesis/outputs/exp04/cascaded_pipeline_results_20260603_114629.xlsx</t>
  </si>
  <si>
    <t>/content/drive/MyDrive/thesis_project/thesis/outputs/exp04/auc_cascaded_pipeline_20260603_114723.json</t>
  </si>
  <si>
    <t>/content/drive/MyDrive/thesis_project/thesis/outputs/exp04/cascaded_pipeline_results_20260603_114722.xlsx</t>
  </si>
  <si>
    <t>/content/drive/MyDrive/thesis_project/thesis/outputs/exp04/auc_cascaded_pipeline_20260603_114816.json</t>
  </si>
  <si>
    <t>/content/drive/MyDrive/thesis_project/thesis/outputs/exp04/cascaded_pipeline_results_20260603_114815.xlsx</t>
  </si>
  <si>
    <t>/content/drive/MyDrive/thesis_project/thesis/outputs/exp04/auc_cascaded_pipeline_20260603_114910.json</t>
  </si>
  <si>
    <t>/content/drive/MyDrive/thesis_project/thesis/outputs/exp04/cascaded_pipeline_results_20260603_114909.xlsx</t>
  </si>
  <si>
    <t>/content/drive/MyDrive/thesis_project/thesis/outputs/exp04/auc_cascaded_pipeline_20260603_115004.json</t>
  </si>
  <si>
    <t>/content/drive/MyDrive/thesis_project/thesis/outputs/exp04/cascaded_pipeline_results_20260603_115003.xlsx</t>
  </si>
  <si>
    <t>/content/drive/MyDrive/thesis_project/thesis/outputs/exp04/auc_cascaded_pipeline_20260603_115058.json</t>
  </si>
  <si>
    <t>/content/drive/MyDrive/thesis_project/thesis/outputs/exp04/cascaded_pipeline_results_20260603_115056.xlsx</t>
  </si>
  <si>
    <t>/content/drive/MyDrive/thesis_project/thesis/outputs/exp04/auc_cascaded_pipeline_20260603_115151.json</t>
  </si>
  <si>
    <t>/content/drive/MyDrive/thesis_project/thesis/outputs/exp04/cascaded_pipeline_results_20260603_115150.xlsx</t>
  </si>
  <si>
    <t>/content/drive/MyDrive/thesis_project/thesis/outputs/exp04/auc_cascaded_pipeline_20260603_115245.json</t>
  </si>
  <si>
    <t>/content/drive/MyDrive/thesis_project/thesis/outputs/exp04/cascaded_pipeline_results_20260603_115244.xlsx</t>
  </si>
  <si>
    <t>/content/drive/MyDrive/thesis_project/thesis/outputs/exp04/auc_cascaded_pipeline_20260603_115338.json</t>
  </si>
  <si>
    <t>/content/drive/MyDrive/thesis_project/thesis/outputs/exp04/cascaded_pipeline_results_20260603_115337.xlsx</t>
  </si>
  <si>
    <t>/content/drive/MyDrive/thesis_project/thesis/outputs/exp04/auc_cascaded_pipeline_20260603_115431.json</t>
  </si>
  <si>
    <t>/content/drive/MyDrive/thesis_project/thesis/outputs/exp04/cascaded_pipeline_results_20260603_115430.xlsx</t>
  </si>
  <si>
    <t>/content/drive/MyDrive/thesis_project/thesis/outputs/exp04/auc_cascaded_pipeline_20260603_115525.json</t>
  </si>
  <si>
    <t>/content/drive/MyDrive/thesis_project/thesis/outputs/exp04/cascaded_pipeline_results_20260603_115524.xlsx</t>
  </si>
  <si>
    <t>/content/drive/MyDrive/thesis_project/thesis/outputs/exp04/auc_cascaded_pipeline_20260603_115619.json</t>
  </si>
  <si>
    <t>/content/drive/MyDrive/thesis_project/thesis/outputs/exp04/cascaded_pipeline_results_20260603_115617.xlsx</t>
  </si>
  <si>
    <t>/content/drive/MyDrive/thesis_project/thesis/outputs/exp04/auc_cascaded_pipeline_20260603_115712.json</t>
  </si>
  <si>
    <t>/content/drive/MyDrive/thesis_project/thesis/outputs/exp04/cascaded_pipeline_results_20260603_115711.xlsx</t>
  </si>
  <si>
    <t>/content/drive/MyDrive/thesis_project/thesis/outputs/exp04/auc_cascaded_pipeline_20260603_115803.json</t>
  </si>
  <si>
    <t>/content/drive/MyDrive/thesis_project/thesis/outputs/exp04/cascaded_pipeline_results_20260603_115803.xlsx</t>
  </si>
  <si>
    <t>/content/drive/MyDrive/thesis_project/thesis/outputs/exp04/auc_cascaded_pipeline_20260603_115855.json</t>
  </si>
  <si>
    <t>/content/drive/MyDrive/thesis_project/thesis/outputs/exp04/cascaded_pipeline_results_20260603_115854.xlsx</t>
  </si>
  <si>
    <t>/content/drive/MyDrive/thesis_project/thesis/outputs/exp04/auc_cascaded_pipeline_20260603_115946.json</t>
  </si>
  <si>
    <t>/content/drive/MyDrive/thesis_project/thesis/outputs/exp04/cascaded_pipeline_results_20260603_115945.xlsx</t>
  </si>
  <si>
    <t>/content/drive/MyDrive/thesis_project/thesis/outputs/exp04/auc_cascaded_pipeline_20260603_120037.json</t>
  </si>
  <si>
    <t>/content/drive/MyDrive/thesis_project/thesis/outputs/exp04/cascaded_pipeline_results_20260603_120036.xlsx</t>
  </si>
  <si>
    <t>/content/drive/MyDrive/thesis_project/thesis/outputs/exp04/auc_cascaded_pipeline_20260603_120128.json</t>
  </si>
  <si>
    <t>/content/drive/MyDrive/thesis_project/thesis/outputs/exp04/cascaded_pipeline_results_20260603_120127.xlsx</t>
  </si>
  <si>
    <t>/content/drive/MyDrive/thesis_project/thesis/outputs/exp04/auc_cascaded_pipeline_20260603_120219.json</t>
  </si>
  <si>
    <t>/content/drive/MyDrive/thesis_project/thesis/outputs/exp04/cascaded_pipeline_results_20260603_120218.xlsx</t>
  </si>
  <si>
    <t>/content/drive/MyDrive/thesis_project/thesis/outputs/exp04/auc_cascaded_pipeline_20260603_120311.json</t>
  </si>
  <si>
    <t>/content/drive/MyDrive/thesis_project/thesis/outputs/exp04/cascaded_pipeline_results_20260603_120310.xlsx</t>
  </si>
  <si>
    <t>/content/drive/MyDrive/thesis_project/thesis/outputs/exp04/auc_cascaded_pipeline_20260603_120401.json</t>
  </si>
  <si>
    <t>/content/drive/MyDrive/thesis_project/thesis/outputs/exp04/cascaded_pipeline_results_20260603_120400.xlsx</t>
  </si>
  <si>
    <t>/content/drive/MyDrive/thesis_project/thesis/outputs/exp04/auc_cascaded_pipeline_20260603_120453.json</t>
  </si>
  <si>
    <t>/content/drive/MyDrive/thesis_project/thesis/outputs/exp04/cascaded_pipeline_results_20260603_120452.xlsx</t>
  </si>
  <si>
    <t>/content/drive/MyDrive/thesis_project/thesis/outputs/exp04/auc_cascaded_pipeline_20260603_120544.json</t>
  </si>
  <si>
    <t>/content/drive/MyDrive/thesis_project/thesis/outputs/exp04/cascaded_pipeline_results_20260603_120543.xlsx</t>
  </si>
  <si>
    <t>/content/drive/MyDrive/thesis_project/thesis/outputs/exp04/auc_cascaded_pipeline_20260603_120636.json</t>
  </si>
  <si>
    <t>/content/drive/MyDrive/thesis_project/thesis/outputs/exp04/cascaded_pipeline_results_20260603_120635.xlsx</t>
  </si>
  <si>
    <t>/content/drive/MyDrive/thesis_project/thesis/outputs/exp04/auc_cascaded_pipeline_20260603_120728.json</t>
  </si>
  <si>
    <t>/content/drive/MyDrive/thesis_project/thesis/outputs/exp04/cascaded_pipeline_results_20260603_120727.xlsx</t>
  </si>
  <si>
    <t>/content/drive/MyDrive/thesis_project/thesis/outputs/exp04/auc_cascaded_pipeline_20260603_120820.json</t>
  </si>
  <si>
    <t>/content/drive/MyDrive/thesis_project/thesis/outputs/exp04/cascaded_pipeline_results_20260603_120819.xlsx</t>
  </si>
  <si>
    <t>/content/drive/MyDrive/thesis_project/thesis/outputs/exp04/auc_cascaded_pipeline_20260603_120911.json</t>
  </si>
  <si>
    <t>/content/drive/MyDrive/thesis_project/thesis/outputs/exp04/cascaded_pipeline_results_20260603_120910.xlsx</t>
  </si>
  <si>
    <t>/content/drive/MyDrive/thesis_project/thesis/outputs/exp04/auc_cascaded_pipeline_20260603_121003.json</t>
  </si>
  <si>
    <t>/content/drive/MyDrive/thesis_project/thesis/outputs/exp04/cascaded_pipeline_results_20260603_121002.xlsx</t>
  </si>
  <si>
    <t>/content/drive/MyDrive/thesis_project/thesis/outputs/exp04/auc_cascaded_pipeline_20260603_121054.json</t>
  </si>
  <si>
    <t>/content/drive/MyDrive/thesis_project/thesis/outputs/exp04/cascaded_pipeline_results_20260603_121053.xlsx</t>
  </si>
  <si>
    <t>/content/drive/MyDrive/thesis_project/thesis/outputs/exp04/auc_cascaded_pipeline_20260603_121146.json</t>
  </si>
  <si>
    <t>/content/drive/MyDrive/thesis_project/thesis/outputs/exp04/cascaded_pipeline_results_20260603_121145.xlsx</t>
  </si>
  <si>
    <t>/content/drive/MyDrive/thesis_project/thesis/outputs/exp04/auc_cascaded_pipeline_20260603_121237.json</t>
  </si>
  <si>
    <t>/content/drive/MyDrive/thesis_project/thesis/outputs/exp04/cascaded_pipeline_results_20260603_121236.xlsx</t>
  </si>
  <si>
    <t>/content/drive/MyDrive/thesis_project/thesis/outputs/exp04/auc_cascaded_pipeline_20260603_121328.json</t>
  </si>
  <si>
    <t>/content/drive/MyDrive/thesis_project/thesis/outputs/exp04/cascaded_pipeline_results_20260603_121327.xlsx</t>
  </si>
  <si>
    <t>/content/drive/MyDrive/thesis_project/thesis/outputs/exp04/auc_cascaded_pipeline_20260603_121422.json</t>
  </si>
  <si>
    <t>/content/drive/MyDrive/thesis_project/thesis/outputs/exp04/cascaded_pipeline_results_20260603_121421.xlsx</t>
  </si>
  <si>
    <t>/content/drive/MyDrive/thesis_project/thesis/outputs/exp04/auc_cascaded_pipeline_20260603_121516.json</t>
  </si>
  <si>
    <t>/content/drive/MyDrive/thesis_project/thesis/outputs/exp04/cascaded_pipeline_results_20260603_121515.xlsx</t>
  </si>
  <si>
    <t>/content/drive/MyDrive/thesis_project/thesis/outputs/exp04/auc_cascaded_pipeline_20260603_121608.json</t>
  </si>
  <si>
    <t>/content/drive/MyDrive/thesis_project/thesis/outputs/exp04/cascaded_pipeline_results_20260603_121607.xlsx</t>
  </si>
  <si>
    <t>/content/drive/MyDrive/thesis_project/thesis/outputs/exp04/auc_cascaded_pipeline_20260603_121701.json</t>
  </si>
  <si>
    <t>/content/drive/MyDrive/thesis_project/thesis/outputs/exp04/cascaded_pipeline_results_20260603_121700.xlsx</t>
  </si>
  <si>
    <t>/content/drive/MyDrive/thesis_project/thesis/outputs/exp04/auc_cascaded_pipeline_20260603_121755.json</t>
  </si>
  <si>
    <t>/content/drive/MyDrive/thesis_project/thesis/outputs/exp04/cascaded_pipeline_results_20260603_121754.xlsx</t>
  </si>
  <si>
    <t>/content/drive/MyDrive/thesis_project/thesis/outputs/exp04/auc_cascaded_pipeline_20260603_121849.json</t>
  </si>
  <si>
    <t>/content/drive/MyDrive/thesis_project/thesis/outputs/exp04/cascaded_pipeline_results_20260603_121848.xlsx</t>
  </si>
  <si>
    <t>/content/drive/MyDrive/thesis_project/thesis/outputs/exp04/auc_cascaded_pipeline_20260603_121942.json</t>
  </si>
  <si>
    <t>/content/drive/MyDrive/thesis_project/thesis/outputs/exp04/cascaded_pipeline_results_20260603_121941.xlsx</t>
  </si>
  <si>
    <t>/content/drive/MyDrive/thesis_project/thesis/outputs/exp04/auc_cascaded_pipeline_20260603_122037.json</t>
  </si>
  <si>
    <t>/content/drive/MyDrive/thesis_project/thesis/outputs/exp04/cascaded_pipeline_results_20260603_122036.xlsx</t>
  </si>
  <si>
    <t>/content/drive/MyDrive/thesis_project/thesis/outputs/exp04/auc_cascaded_pipeline_20260603_122130.json</t>
  </si>
  <si>
    <t>/content/drive/MyDrive/thesis_project/thesis/outputs/exp04/cascaded_pipeline_results_20260603_122129.xlsx</t>
  </si>
  <si>
    <t>/content/drive/MyDrive/thesis_project/thesis/outputs/exp04/auc_cascaded_pipeline_20260603_122222.json</t>
  </si>
  <si>
    <t>/content/drive/MyDrive/thesis_project/thesis/outputs/exp04/cascaded_pipeline_results_20260603_122220.xlsx</t>
  </si>
  <si>
    <t>/content/drive/MyDrive/thesis_project/thesis/outputs/exp04/auc_cascaded_pipeline_20260603_122315.json</t>
  </si>
  <si>
    <t>/content/drive/MyDrive/thesis_project/thesis/outputs/exp04/cascaded_pipeline_results_20260603_122314.xlsx</t>
  </si>
  <si>
    <t>/content/drive/MyDrive/thesis_project/thesis/outputs/exp04/auc_cascaded_pipeline_20260603_122408.json</t>
  </si>
  <si>
    <t>/content/drive/MyDrive/thesis_project/thesis/outputs/exp04/cascaded_pipeline_results_20260603_122407.xlsx</t>
  </si>
  <si>
    <t>/content/drive/MyDrive/thesis_project/thesis/outputs/exp04/auc_cascaded_pipeline_20260603_122502.json</t>
  </si>
  <si>
    <t>/content/drive/MyDrive/thesis_project/thesis/outputs/exp04/cascaded_pipeline_results_20260603_122501.xlsx</t>
  </si>
  <si>
    <t>/content/drive/MyDrive/thesis_project/thesis/outputs/exp04/auc_cascaded_pipeline_20260603_122556.json</t>
  </si>
  <si>
    <t>/content/drive/MyDrive/thesis_project/thesis/outputs/exp04/cascaded_pipeline_results_20260603_122555.xlsx</t>
  </si>
  <si>
    <t>/content/drive/MyDrive/thesis_project/thesis/outputs/exp04/auc_cascaded_pipeline_20260603_122651.json</t>
  </si>
  <si>
    <t>/content/drive/MyDrive/thesis_project/thesis/outputs/exp04/cascaded_pipeline_results_20260603_122649.xlsx</t>
  </si>
  <si>
    <t>/content/drive/MyDrive/thesis_project/thesis/outputs/exp04/auc_cascaded_pipeline_20260603_122744.json</t>
  </si>
  <si>
    <t>/content/drive/MyDrive/thesis_project/thesis/outputs/exp04/cascaded_pipeline_results_20260603_122743.xlsx</t>
  </si>
  <si>
    <t>/content/drive/MyDrive/thesis_project/thesis/outputs/exp04/auc_cascaded_pipeline_20260603_122837.json</t>
  </si>
  <si>
    <t>/content/drive/MyDrive/thesis_project/thesis/outputs/exp04/cascaded_pipeline_results_20260603_122836.xlsx</t>
  </si>
  <si>
    <t>/content/drive/MyDrive/thesis_project/thesis/outputs/exp04/auc_cascaded_pipeline_20260603_122930.json</t>
  </si>
  <si>
    <t>/content/drive/MyDrive/thesis_project/thesis/outputs/exp04/cascaded_pipeline_results_20260603_122929.xlsx</t>
  </si>
  <si>
    <t>/content/drive/MyDrive/thesis_project/thesis/outputs/exp04/auc_cascaded_pipeline_20260603_123024.json</t>
  </si>
  <si>
    <t>/content/drive/MyDrive/thesis_project/thesis/outputs/exp04/cascaded_pipeline_results_20260603_123023.xlsx</t>
  </si>
  <si>
    <t>/content/drive/MyDrive/thesis_project/thesis/outputs/exp04/auc_cascaded_pipeline_20260603_123117.json</t>
  </si>
  <si>
    <t>/content/drive/MyDrive/thesis_project/thesis/outputs/exp04/cascaded_pipeline_results_20260603_123116.xlsx</t>
  </si>
  <si>
    <t>/content/drive/MyDrive/thesis_project/thesis/outputs/exp04/auc_cascaded_pipeline_20260603_123502.json</t>
  </si>
  <si>
    <t>/content/drive/MyDrive/thesis_project/thesis/outputs/exp04/cascaded_pipeline_results_20260603_123501.xlsx</t>
  </si>
  <si>
    <t>/content/drive/MyDrive/thesis_project/thesis/outputs/exp04/auc_cascaded_pipeline_20260603_123832.json</t>
  </si>
  <si>
    <t>/content/drive/MyDrive/thesis_project/thesis/outputs/exp04/cascaded_pipeline_results_20260603_123831.xlsx</t>
  </si>
  <si>
    <t>/content/drive/MyDrive/thesis_project/thesis/outputs/exp04/auc_cascaded_pipeline_20260603_124230.json</t>
  </si>
  <si>
    <t>/content/drive/MyDrive/thesis_project/thesis/outputs/exp04/cascaded_pipeline_results_20260603_124229.xlsx</t>
  </si>
  <si>
    <t>/content/drive/MyDrive/thesis_project/thesis/outputs/exp04/auc_cascaded_pipeline_20260603_124616.json</t>
  </si>
  <si>
    <t>/content/drive/MyDrive/thesis_project/thesis/outputs/exp04/cascaded_pipeline_results_20260603_124615.xlsx</t>
  </si>
  <si>
    <t>/content/drive/MyDrive/thesis_project/thesis/outputs/exp04/auc_cascaded_pipeline_20260603_125001.json</t>
  </si>
  <si>
    <t>/content/drive/MyDrive/thesis_project/thesis/outputs/exp04/cascaded_pipeline_results_20260603_125000.xlsx</t>
  </si>
  <si>
    <t>/content/drive/MyDrive/thesis_project/thesis/outputs/exp04/auc_cascaded_pipeline_20260603_125402.json</t>
  </si>
  <si>
    <t>/content/drive/MyDrive/thesis_project/thesis/outputs/exp04/cascaded_pipeline_results_20260603_125401.xlsx</t>
  </si>
  <si>
    <t>/content/drive/MyDrive/thesis_project/thesis/outputs/exp04/auc_cascaded_pipeline_20260603_125735.json</t>
  </si>
  <si>
    <t>/content/drive/MyDrive/thesis_project/thesis/outputs/exp04/cascaded_pipeline_results_20260603_125734.xlsx</t>
  </si>
  <si>
    <t>/content/drive/MyDrive/thesis_project/thesis/outputs/exp04/auc_cascaded_pipeline_20260603_130135.json</t>
  </si>
  <si>
    <t>/content/drive/MyDrive/thesis_project/thesis/outputs/exp04/cascaded_pipeline_results_20260603_130134.xlsx</t>
  </si>
  <si>
    <t>/content/drive/MyDrive/thesis_project/thesis/outputs/exp04/auc_cascaded_pipeline_20260603_130519.json</t>
  </si>
  <si>
    <t>/content/drive/MyDrive/thesis_project/thesis/outputs/exp04/cascaded_pipeline_results_20260603_130518.xlsx</t>
  </si>
  <si>
    <t>/content/drive/MyDrive/thesis_project/thesis/outputs/exp04/auc_cascaded_pipeline_20260603_130919.json</t>
  </si>
  <si>
    <t>/content/drive/MyDrive/thesis_project/thesis/outputs/exp04/cascaded_pipeline_results_20260603_130918.xlsx</t>
  </si>
  <si>
    <t>/content/drive/MyDrive/thesis_project/thesis/outputs/exp04/auc_cascaded_pipeline_20260603_131321.json</t>
  </si>
  <si>
    <t>/content/drive/MyDrive/thesis_project/thesis/outputs/exp04/cascaded_pipeline_results_20260603_131320.xlsx</t>
  </si>
  <si>
    <t>/content/drive/MyDrive/thesis_project/thesis/outputs/exp04/auc_cascaded_pipeline_20260603_131718.json</t>
  </si>
  <si>
    <t>/content/drive/MyDrive/thesis_project/thesis/outputs/exp04/cascaded_pipeline_results_20260603_131717.xlsx</t>
  </si>
  <si>
    <t>/content/drive/MyDrive/thesis_project/thesis/outputs/exp04/auc_cascaded_pipeline_20260603_132025.json</t>
  </si>
  <si>
    <t>/content/drive/MyDrive/thesis_project/thesis/outputs/exp04/cascaded_pipeline_results_20260603_132024.xlsx</t>
  </si>
  <si>
    <t>/content/drive/MyDrive/thesis_project/thesis/outputs/exp04/auc_cascaded_pipeline_20260603_132426.json</t>
  </si>
  <si>
    <t>/content/drive/MyDrive/thesis_project/thesis/outputs/exp04/cascaded_pipeline_results_20260603_132425.xlsx</t>
  </si>
  <si>
    <t>/content/drive/MyDrive/thesis_project/thesis/outputs/exp04/auc_cascaded_pipeline_20260603_132747.json</t>
  </si>
  <si>
    <t>/content/drive/MyDrive/thesis_project/thesis/outputs/exp04/cascaded_pipeline_results_20260603_132746.xlsx</t>
  </si>
  <si>
    <t>/content/drive/MyDrive/thesis_project/thesis/outputs/exp04/auc_cascaded_pipeline_20260603_133134.json</t>
  </si>
  <si>
    <t>/content/drive/MyDrive/thesis_project/thesis/outputs/exp04/cascaded_pipeline_results_20260603_133133.xlsx</t>
  </si>
  <si>
    <t>/content/drive/MyDrive/thesis_project/thesis/outputs/exp04/auc_cascaded_pipeline_20260603_133534.json</t>
  </si>
  <si>
    <t>/content/drive/MyDrive/thesis_project/thesis/outputs/exp04/cascaded_pipeline_results_20260603_133533.xlsx</t>
  </si>
  <si>
    <t>/content/drive/MyDrive/thesis_project/thesis/outputs/exp04/auc_cascaded_pipeline_20260603_133838.json</t>
  </si>
  <si>
    <t>/content/drive/MyDrive/thesis_project/thesis/outputs/exp04/cascaded_pipeline_results_20260603_133837.xlsx</t>
  </si>
  <si>
    <t>/content/drive/MyDrive/thesis_project/thesis/outputs/exp04/auc_cascaded_pipeline_20260603_134157.json</t>
  </si>
  <si>
    <t>/content/drive/MyDrive/thesis_project/thesis/outputs/exp04/cascaded_pipeline_results_20260603_134156.xlsx</t>
  </si>
  <si>
    <t>/content/drive/MyDrive/thesis_project/thesis/outputs/exp04/auc_cascaded_pipeline_20260603_134527.json</t>
  </si>
  <si>
    <t>/content/drive/MyDrive/thesis_project/thesis/outputs/exp04/cascaded_pipeline_results_20260603_134525.xlsx</t>
  </si>
  <si>
    <t>/content/drive/MyDrive/thesis_project/thesis/outputs/exp04/auc_cascaded_pipeline_20260603_134858.json</t>
  </si>
  <si>
    <t>/content/drive/MyDrive/thesis_project/thesis/outputs/exp04/cascaded_pipeline_results_20260603_134857.xlsx</t>
  </si>
  <si>
    <t>/content/drive/MyDrive/thesis_project/thesis/outputs/exp04/auc_cascaded_pipeline_20260603_135217.json</t>
  </si>
  <si>
    <t>/content/drive/MyDrive/thesis_project/thesis/outputs/exp04/cascaded_pipeline_results_20260603_135216.xlsx</t>
  </si>
  <si>
    <t>/content/drive/MyDrive/thesis_project/thesis/outputs/exp04/auc_cascaded_pipeline_20260603_135509.json</t>
  </si>
  <si>
    <t>/content/drive/MyDrive/thesis_project/thesis/outputs/exp04/cascaded_pipeline_results_20260603_135508.xlsx</t>
  </si>
  <si>
    <t>/content/drive/MyDrive/thesis_project/thesis/outputs/exp04/auc_cascaded_pipeline_20260603_135828.json</t>
  </si>
  <si>
    <t>/content/drive/MyDrive/thesis_project/thesis/outputs/exp04/cascaded_pipeline_results_20260603_135827.xlsx</t>
  </si>
  <si>
    <t>/content/drive/MyDrive/thesis_project/thesis/outputs/exp04/auc_cascaded_pipeline_20260603_140134.json</t>
  </si>
  <si>
    <t>/content/drive/MyDrive/thesis_project/thesis/outputs/exp04/cascaded_pipeline_results_20260603_140133.xlsx</t>
  </si>
  <si>
    <t>/content/drive/MyDrive/thesis_project/thesis/outputs/exp04/auc_cascaded_pipeline_20260603_140455.json</t>
  </si>
  <si>
    <t>/content/drive/MyDrive/thesis_project/thesis/outputs/exp04/cascaded_pipeline_results_20260603_140454.xlsx</t>
  </si>
  <si>
    <t>/content/drive/MyDrive/thesis_project/thesis/outputs/exp04/auc_cascaded_pipeline_20260603_140747.json</t>
  </si>
  <si>
    <t>/content/drive/MyDrive/thesis_project/thesis/outputs/exp04/cascaded_pipeline_results_20260603_140746.xlsx</t>
  </si>
  <si>
    <t>/content/drive/MyDrive/thesis_project/thesis/outputs/exp04/auc_cascaded_pipeline_20260603_141133.json</t>
  </si>
  <si>
    <t>/content/drive/MyDrive/thesis_project/thesis/outputs/exp04/cascaded_pipeline_results_20260603_141133.xlsx</t>
  </si>
  <si>
    <t>/content/drive/MyDrive/thesis_project/thesis/outputs/exp04/auc_cascaded_pipeline_20260603_141426.json</t>
  </si>
  <si>
    <t>/content/drive/MyDrive/thesis_project/thesis/outputs/exp04/cascaded_pipeline_results_20260603_141425.xlsx</t>
  </si>
  <si>
    <t>/content/drive/MyDrive/thesis_project/thesis/outputs/exp04/auc_cascaded_pipeline_20260603_141718.json</t>
  </si>
  <si>
    <t>/content/drive/MyDrive/thesis_project/thesis/outputs/exp04/cascaded_pipeline_results_20260603_141717.xlsx</t>
  </si>
  <si>
    <t>/content/drive/MyDrive/thesis_project/thesis/outputs/exp04/auc_cascaded_pipeline_20260603_142037.json</t>
  </si>
  <si>
    <t>/content/drive/MyDrive/thesis_project/thesis/outputs/exp04/cascaded_pipeline_results_20260603_142036.xlsx</t>
  </si>
  <si>
    <t>/content/drive/MyDrive/thesis_project/thesis/outputs/exp04/auc_cascaded_pipeline_20260603_142327.json</t>
  </si>
  <si>
    <t>/content/drive/MyDrive/thesis_project/thesis/outputs/exp04/cascaded_pipeline_results_20260603_142326.xlsx</t>
  </si>
  <si>
    <t>/content/drive/MyDrive/thesis_project/thesis/outputs/exp04/auc_cascaded_pipeline_20260603_142713.json</t>
  </si>
  <si>
    <t>/content/drive/MyDrive/thesis_project/thesis/outputs/exp04/cascaded_pipeline_results_20260603_142712.xlsx</t>
  </si>
  <si>
    <t>/content/drive/MyDrive/thesis_project/thesis/outputs/exp04/auc_cascaded_pipeline_20260603_143047.json</t>
  </si>
  <si>
    <t>/content/drive/MyDrive/thesis_project/thesis/outputs/exp04/cascaded_pipeline_results_20260603_143046.xlsx</t>
  </si>
  <si>
    <t>/content/drive/MyDrive/thesis_project/thesis/outputs/exp04/auc_cascaded_pipeline_20260603_143448.json</t>
  </si>
  <si>
    <t>/content/drive/MyDrive/thesis_project/thesis/outputs/exp04/cascaded_pipeline_results_20260603_143447.xlsx</t>
  </si>
  <si>
    <t>/content/drive/MyDrive/thesis_project/thesis/outputs/exp04/auc_cascaded_pipeline_20260603_143740.json</t>
  </si>
  <si>
    <t>/content/drive/MyDrive/thesis_project/thesis/outputs/exp04/cascaded_pipeline_results_20260603_143739.xlsx</t>
  </si>
  <si>
    <t>/content/drive/MyDrive/thesis_project/thesis/outputs/exp04/auc_cascaded_pipeline_20260603_144044.json</t>
  </si>
  <si>
    <t>/content/drive/MyDrive/thesis_project/thesis/outputs/exp04/cascaded_pipeline_results_20260603_144043.xlsx</t>
  </si>
  <si>
    <t>/content/drive/MyDrive/thesis_project/thesis/outputs/exp04/auc_cascaded_pipeline_20260603_144403.json</t>
  </si>
  <si>
    <t>/content/drive/MyDrive/thesis_project/thesis/outputs/exp04/cascaded_pipeline_results_20260603_144402.xlsx</t>
  </si>
  <si>
    <t>/content/drive/MyDrive/thesis_project/thesis/outputs/exp04/auc_cascaded_pipeline_20260603_144724.json</t>
  </si>
  <si>
    <t>/content/drive/MyDrive/thesis_project/thesis/outputs/exp04/cascaded_pipeline_results_20260603_144723.xlsx</t>
  </si>
  <si>
    <t>/content/drive/MyDrive/thesis_project/thesis/outputs/exp04/auc_cascaded_pipeline_20260603_145017.json</t>
  </si>
  <si>
    <t>/content/drive/MyDrive/thesis_project/thesis/outputs/exp04/cascaded_pipeline_results_20260603_145016.xlsx</t>
  </si>
  <si>
    <t>/content/drive/MyDrive/thesis_project/thesis/outputs/exp04/auc_cascaded_pipeline_20260603_145359.json</t>
  </si>
  <si>
    <t>/content/drive/MyDrive/thesis_project/thesis/outputs/exp04/cascaded_pipeline_results_20260603_145358.xlsx</t>
  </si>
  <si>
    <t>/content/drive/MyDrive/thesis_project/thesis/outputs/exp04/auc_cascaded_pipeline_20260603_145754.json</t>
  </si>
  <si>
    <t>/content/drive/MyDrive/thesis_project/thesis/outputs/exp04/cascaded_pipeline_results_20260603_145752.xlsx</t>
  </si>
  <si>
    <t>/content/drive/MyDrive/thesis_project/thesis/outputs/exp04/auc_cascaded_pipeline_20260603_150043.json</t>
  </si>
  <si>
    <t>/content/drive/MyDrive/thesis_project/thesis/outputs/exp04/cascaded_pipeline_results_20260603_150042.xlsx</t>
  </si>
  <si>
    <t>/content/drive/MyDrive/thesis_project/thesis/outputs/exp04/auc_cascaded_pipeline_20260603_150347.json</t>
  </si>
  <si>
    <t>/content/drive/MyDrive/thesis_project/thesis/outputs/exp04/cascaded_pipeline_results_20260603_150345.xlsx</t>
  </si>
  <si>
    <t>/content/drive/MyDrive/thesis_project/thesis/outputs/exp04/auc_cascaded_pipeline_20260603_150653.json</t>
  </si>
  <si>
    <t>/content/drive/MyDrive/thesis_project/thesis/outputs/exp04/cascaded_pipeline_results_20260603_150652.xlsx</t>
  </si>
  <si>
    <t>/content/drive/MyDrive/thesis_project/thesis/outputs/exp04/auc_cascaded_pipeline_20260603_151007.json</t>
  </si>
  <si>
    <t>/content/drive/MyDrive/thesis_project/thesis/outputs/exp04/cascaded_pipeline_results_20260603_151006.xlsx</t>
  </si>
  <si>
    <t>/content/drive/MyDrive/thesis_project/thesis/outputs/exp04/auc_cascaded_pipeline_20260603_151401.json</t>
  </si>
  <si>
    <t>/content/drive/MyDrive/thesis_project/thesis/outputs/exp04/cascaded_pipeline_results_20260603_151400.xlsx</t>
  </si>
  <si>
    <t>/content/drive/MyDrive/thesis_project/thesis/outputs/exp04/auc_cascaded_pipeline_20260603_151741.json</t>
  </si>
  <si>
    <t>/content/drive/MyDrive/thesis_project/thesis/outputs/exp04/cascaded_pipeline_results_20260603_151740.xlsx</t>
  </si>
  <si>
    <t>/content/drive/MyDrive/thesis_project/thesis/outputs/exp04/auc_cascaded_pipeline_20260603_152122.json</t>
  </si>
  <si>
    <t>/content/drive/MyDrive/thesis_project/thesis/outputs/exp04/cascaded_pipeline_results_20260603_152121.xlsx</t>
  </si>
  <si>
    <t>/content/drive/MyDrive/thesis_project/thesis/outputs/exp04/auc_cascaded_pipeline_20260603_152503.json</t>
  </si>
  <si>
    <t>/content/drive/MyDrive/thesis_project/thesis/outputs/exp04/cascaded_pipeline_results_20260603_152502.xlsx</t>
  </si>
  <si>
    <t>/content/drive/MyDrive/thesis_project/thesis/outputs/exp04/auc_cascaded_pipeline_20260603_152843.json</t>
  </si>
  <si>
    <t>/content/drive/MyDrive/thesis_project/thesis/outputs/exp04/cascaded_pipeline_results_20260603_152842.xlsx</t>
  </si>
  <si>
    <t>/content/drive/MyDrive/thesis_project/thesis/outputs/exp04/auc_cascaded_pipeline_20260603_153236.json</t>
  </si>
  <si>
    <t>/content/drive/MyDrive/thesis_project/thesis/outputs/exp04/cascaded_pipeline_results_20260603_153235.xlsx</t>
  </si>
  <si>
    <t>/content/drive/MyDrive/thesis_project/thesis/outputs/exp04/auc_cascaded_pipeline_20260603_153549.json</t>
  </si>
  <si>
    <t>/content/drive/MyDrive/thesis_project/thesis/outputs/exp04/cascaded_pipeline_results_20260603_153548.xlsx</t>
  </si>
  <si>
    <t>/content/drive/MyDrive/thesis_project/thesis/outputs/exp04/auc_cascaded_pipeline_20260603_153943.json</t>
  </si>
  <si>
    <t>/content/drive/MyDrive/thesis_project/thesis/outputs/exp04/cascaded_pipeline_results_20260603_153942.xlsx</t>
  </si>
  <si>
    <t>/content/drive/MyDrive/thesis_project/thesis/outputs/exp04/auc_cascaded_pipeline_20260603_154258.json</t>
  </si>
  <si>
    <t>/content/drive/MyDrive/thesis_project/thesis/outputs/exp04/cascaded_pipeline_results_20260603_154257.xlsx</t>
  </si>
  <si>
    <t>/content/drive/MyDrive/thesis_project/thesis/outputs/exp04/auc_cascaded_pipeline_20260603_154600.json</t>
  </si>
  <si>
    <t>/content/drive/MyDrive/thesis_project/thesis/outputs/exp04/cascaded_pipeline_results_20260603_154558.xlsx</t>
  </si>
  <si>
    <t>/content/drive/MyDrive/thesis_project/thesis/outputs/exp04/auc_cascaded_pipeline_20260603_154954.json</t>
  </si>
  <si>
    <t>/content/drive/MyDrive/thesis_project/thesis/outputs/exp04/cascaded_pipeline_results_20260603_154953.xlsx</t>
  </si>
  <si>
    <t>/content/drive/MyDrive/thesis_project/thesis/outputs/exp04/auc_cascaded_pipeline_20260603_194610.json</t>
  </si>
  <si>
    <t>/content/drive/MyDrive/thesis_project/thesis/outputs/exp04/cascaded_pipeline_results_20260603_194607.xlsx</t>
  </si>
  <si>
    <t>/content/drive/MyDrive/thesis_project/thesis/outputs/exp04/auc_cascaded_pipeline_20260603_195001.json</t>
  </si>
  <si>
    <t>/content/drive/MyDrive/thesis_project/thesis/outputs/exp04/cascaded_pipeline_results_20260603_195000.xlsx</t>
  </si>
  <si>
    <t>/content/drive/MyDrive/thesis_project/thesis/outputs/exp04/auc_cascaded_pipeline_20260603_195351.json</t>
  </si>
  <si>
    <t>/content/drive/MyDrive/thesis_project/thesis/outputs/exp04/cascaded_pipeline_results_20260603_195349.xlsx</t>
  </si>
  <si>
    <t>/content/drive/MyDrive/thesis_project/thesis/outputs/exp05_ready/cascaded_step3_consistent_ready_20260717_102718.json</t>
  </si>
  <si>
    <t>/content/drive/MyDrive/thesis_project/thesis/outputs/exp05_ready/cascaded_step3_consistent_ready_results_20260717_102718.xlsx</t>
  </si>
  <si>
    <t>/content/drive/MyDrive/thesis_project/thesis/outputs/exp05_ready/cascaded_step3_consistent_ready_20260603_195520.json</t>
  </si>
  <si>
    <t>/content/drive/MyDrive/thesis_project/thesis/outputs/exp05_ready/cascaded_step3_consistent_ready_results_20260603_195520.xlsx</t>
  </si>
  <si>
    <t>/content/drive/MyDrive/thesis_project/thesis/outputs/exp05_ready/cascaded_step3_consistent_ready_20260603_195521.json</t>
  </si>
  <si>
    <t>/content/drive/MyDrive/thesis_project/thesis/outputs/exp05_ready/cascaded_step3_consistent_ready_results_20260603_195521.xlsx</t>
  </si>
  <si>
    <t>/content/drive/MyDrive/thesis_project/thesis/outputs/exp05_ready/cascaded_step3_consistent_ready_20260603_195523.json</t>
  </si>
  <si>
    <t>/content/drive/MyDrive/thesis_project/thesis/outputs/exp05_ready/cascaded_step3_consistent_ready_results_20260603_195523.xlsx</t>
  </si>
  <si>
    <t>/content/drive/MyDrive/thesis_project/thesis/outputs/exp05_ready/cascaded_step3_consistent_ready_20260603_195525.json</t>
  </si>
  <si>
    <t>/content/drive/MyDrive/thesis_project/thesis/outputs/exp05_ready/cascaded_step3_consistent_ready_results_20260603_195524.xlsx</t>
  </si>
  <si>
    <t>/content/drive/MyDrive/thesis_project/thesis/outputs/exp05_ready/cascaded_step3_consistent_ready_20260603_195526.json</t>
  </si>
  <si>
    <t>/content/drive/MyDrive/thesis_project/thesis/outputs/exp05_ready/cascaded_step3_consistent_ready_results_20260603_195526.xlsx</t>
  </si>
  <si>
    <t>/content/drive/MyDrive/thesis_project/thesis/outputs/exp05_ready/cascaded_step3_consistent_ready_20260603_195528.json</t>
  </si>
  <si>
    <t>/content/drive/MyDrive/thesis_project/thesis/outputs/exp05_ready/cascaded_step3_consistent_ready_results_20260603_195527.xlsx</t>
  </si>
  <si>
    <t>/content/drive/MyDrive/thesis_project/thesis/outputs/exp05_ready/cascaded_step3_consistent_ready_20260603_195529.json</t>
  </si>
  <si>
    <t>/content/drive/MyDrive/thesis_project/thesis/outputs/exp05_ready/cascaded_step3_consistent_ready_results_20260603_195529.xlsx</t>
  </si>
  <si>
    <t>/content/drive/MyDrive/thesis_project/thesis/outputs/exp05_ready/cascaded_step3_consistent_ready_20260603_195531.json</t>
  </si>
  <si>
    <t>/content/drive/MyDrive/thesis_project/thesis/outputs/exp05_ready/cascaded_step3_consistent_ready_results_20260603_195530.xlsx</t>
  </si>
  <si>
    <t>/content/drive/MyDrive/thesis_project/thesis/outputs/exp05_ready/cascaded_step3_consistent_ready_20260603_195532.json</t>
  </si>
  <si>
    <t>/content/drive/MyDrive/thesis_project/thesis/outputs/exp05_ready/cascaded_step3_consistent_ready_results_20260603_195532.xlsx</t>
  </si>
  <si>
    <t>/content/drive/MyDrive/thesis_project/thesis/outputs/exp05_ready/cascaded_step3_consistent_ready_20260603_195534.json</t>
  </si>
  <si>
    <t>/content/drive/MyDrive/thesis_project/thesis/outputs/exp05_ready/cascaded_step3_consistent_ready_results_20260603_195534.xlsx</t>
  </si>
  <si>
    <t>/content/drive/MyDrive/thesis_project/thesis/outputs/exp05_ready/cascaded_step3_consistent_ready_20260603_195535.json</t>
  </si>
  <si>
    <t>/content/drive/MyDrive/thesis_project/thesis/outputs/exp05_ready/cascaded_step3_consistent_ready_results_20260603_195535.xlsx</t>
  </si>
  <si>
    <t>/content/drive/MyDrive/thesis_project/thesis/outputs/exp05_ready/cascaded_step3_consistent_ready_20260603_195537.json</t>
  </si>
  <si>
    <t>/content/drive/MyDrive/thesis_project/thesis/outputs/exp05_ready/cascaded_step3_consistent_ready_results_20260603_195537.xlsx</t>
  </si>
  <si>
    <t>/content/drive/MyDrive/thesis_project/thesis/outputs/exp05_ready/cascaded_step3_consistent_ready_20260603_195538.json</t>
  </si>
  <si>
    <t>/content/drive/MyDrive/thesis_project/thesis/outputs/exp05_ready/cascaded_step3_consistent_ready_results_20260603_195538.xlsx</t>
  </si>
  <si>
    <t>/content/drive/MyDrive/thesis_project/thesis/outputs/exp05_ready/cascaded_step3_consistent_ready_20260603_195540.json</t>
  </si>
  <si>
    <t>/content/drive/MyDrive/thesis_project/thesis/outputs/exp05_ready/cascaded_step3_consistent_ready_results_20260603_195539.xlsx</t>
  </si>
  <si>
    <t>/content/drive/MyDrive/thesis_project/thesis/outputs/exp05_ready/cascaded_step3_consistent_ready_20260603_195541.json</t>
  </si>
  <si>
    <t>/content/drive/MyDrive/thesis_project/thesis/outputs/exp05_ready/cascaded_step3_consistent_ready_results_20260603_195541.xlsx</t>
  </si>
  <si>
    <t>/content/drive/MyDrive/thesis_project/thesis/outputs/exp05_ready/cascaded_step3_consistent_ready_20260603_195543.json</t>
  </si>
  <si>
    <t>/content/drive/MyDrive/thesis_project/thesis/outputs/exp05_ready/cascaded_step3_consistent_ready_results_20260603_195543.xlsx</t>
  </si>
  <si>
    <t>/content/drive/MyDrive/thesis_project/thesis/outputs/exp05_ready/cascaded_step3_consistent_ready_20260603_195544.json</t>
  </si>
  <si>
    <t>/content/drive/MyDrive/thesis_project/thesis/outputs/exp05_ready/cascaded_step3_consistent_ready_results_20260603_195544.xlsx</t>
  </si>
  <si>
    <t>/content/drive/MyDrive/thesis_project/thesis/outputs/exp05_ready/cascaded_step3_consistent_ready_20260603_195546.json</t>
  </si>
  <si>
    <t>/content/drive/MyDrive/thesis_project/thesis/outputs/exp05_ready/cascaded_step3_consistent_ready_results_20260603_195546.xlsx</t>
  </si>
  <si>
    <t>/content/drive/MyDrive/thesis_project/thesis/outputs/exp05_ready/cascaded_step3_consistent_ready_20260603_195547.json</t>
  </si>
  <si>
    <t>/content/drive/MyDrive/thesis_project/thesis/outputs/exp05_ready/cascaded_step3_consistent_ready_results_20260603_195547.xlsx</t>
  </si>
  <si>
    <t>/content/drive/MyDrive/thesis_project/thesis/outputs/exp05_ready/cascaded_step3_consistent_ready_20260717_102720.json</t>
  </si>
  <si>
    <t>/content/drive/MyDrive/thesis_project/thesis/outputs/exp05_ready/cascaded_step3_consistent_ready_results_20260717_102720.xlsx</t>
  </si>
  <si>
    <t>/content/drive/MyDrive/thesis_project/thesis/outputs/exp05_ready/cascaded_step3_consistent_ready_20260603_195550.json</t>
  </si>
  <si>
    <t>/content/drive/MyDrive/thesis_project/thesis/outputs/exp05_ready/cascaded_step3_consistent_ready_results_20260603_195550.xlsx</t>
  </si>
  <si>
    <t>/content/drive/MyDrive/thesis_project/thesis/outputs/exp05_ready/cascaded_step3_consistent_ready_20260603_195552.json</t>
  </si>
  <si>
    <t>/content/drive/MyDrive/thesis_project/thesis/outputs/exp05_ready/cascaded_step3_consistent_ready_results_20260603_195552.xlsx</t>
  </si>
  <si>
    <t>/content/drive/MyDrive/thesis_project/thesis/outputs/exp05_ready/cascaded_step3_consistent_ready_20260603_195553.json</t>
  </si>
  <si>
    <t>/content/drive/MyDrive/thesis_project/thesis/outputs/exp05_ready/cascaded_step3_consistent_ready_results_20260603_195553.xlsx</t>
  </si>
  <si>
    <t>/content/drive/MyDrive/thesis_project/thesis/outputs/exp05_ready/cascaded_step3_consistent_ready_20260603_195554.json</t>
  </si>
  <si>
    <t>/content/drive/MyDrive/thesis_project/thesis/outputs/exp05_ready/cascaded_step3_consistent_ready_results_20260603_195554.xlsx</t>
  </si>
  <si>
    <t>/content/drive/MyDrive/thesis_project/thesis/outputs/exp05_ready/cascaded_step3_consistent_ready_20260603_195556.json</t>
  </si>
  <si>
    <t>/content/drive/MyDrive/thesis_project/thesis/outputs/exp05_ready/cascaded_step3_consistent_ready_results_20260603_195556.xlsx</t>
  </si>
  <si>
    <t>/content/drive/MyDrive/thesis_project/thesis/outputs/exp05_ready/cascaded_step3_consistent_ready_20260603_195558.json</t>
  </si>
  <si>
    <t>/content/drive/MyDrive/thesis_project/thesis/outputs/exp05_ready/cascaded_step3_consistent_ready_results_20260603_195558.xlsx</t>
  </si>
  <si>
    <t>/content/drive/MyDrive/thesis_project/thesis/outputs/exp05_ready/cascaded_step3_consistent_ready_20260603_195559.json</t>
  </si>
  <si>
    <t>/content/drive/MyDrive/thesis_project/thesis/outputs/exp05_ready/cascaded_step3_consistent_ready_results_20260603_195559.xlsx</t>
  </si>
  <si>
    <t>/content/drive/MyDrive/thesis_project/thesis/outputs/exp05_ready/cascaded_step3_consistent_ready_20260603_195601.json</t>
  </si>
  <si>
    <t>/content/drive/MyDrive/thesis_project/thesis/outputs/exp05_ready/cascaded_step3_consistent_ready_results_20260603_195601.xlsx</t>
  </si>
  <si>
    <t>/content/drive/MyDrive/thesis_project/thesis/outputs/exp05_ready/cascaded_step3_consistent_ready_20260603_195602.json</t>
  </si>
  <si>
    <t>/content/drive/MyDrive/thesis_project/thesis/outputs/exp05_ready/cascaded_step3_consistent_ready_results_20260603_195602.xlsx</t>
  </si>
  <si>
    <t>/content/drive/MyDrive/thesis_project/thesis/outputs/exp05_ready/cascaded_step3_consistent_ready_20260603_195604.json</t>
  </si>
  <si>
    <t>/content/drive/MyDrive/thesis_project/thesis/outputs/exp05_ready/cascaded_step3_consistent_ready_results_20260603_195603.xlsx</t>
  </si>
  <si>
    <t>/content/drive/MyDrive/thesis_project/thesis/outputs/exp05_ready/cascaded_step3_consistent_ready_20260603_195605.json</t>
  </si>
  <si>
    <t>/content/drive/MyDrive/thesis_project/thesis/outputs/exp05_ready/cascaded_step3_consistent_ready_results_20260603_195605.xlsx</t>
  </si>
  <si>
    <t>/content/drive/MyDrive/thesis_project/thesis/outputs/exp05_ready/cascaded_step3_consistent_ready_20260603_195606.json</t>
  </si>
  <si>
    <t>/content/drive/MyDrive/thesis_project/thesis/outputs/exp05_ready/cascaded_step3_consistent_ready_results_20260603_195606.xlsx</t>
  </si>
  <si>
    <t>/content/drive/MyDrive/thesis_project/thesis/outputs/exp05_ready/cascaded_step3_consistent_ready_20260603_195608.json</t>
  </si>
  <si>
    <t>/content/drive/MyDrive/thesis_project/thesis/outputs/exp05_ready/cascaded_step3_consistent_ready_results_20260603_195607.xlsx</t>
  </si>
  <si>
    <t>/content/drive/MyDrive/thesis_project/thesis/outputs/exp05_ready/cascaded_step3_consistent_ready_20260603_195609.json</t>
  </si>
  <si>
    <t>/content/drive/MyDrive/thesis_project/thesis/outputs/exp05_ready/cascaded_step3_consistent_ready_results_20260603_195609.xlsx</t>
  </si>
  <si>
    <t>/content/drive/MyDrive/thesis_project/thesis/outputs/exp05_ready/cascaded_step3_consistent_ready_20260603_195611.json</t>
  </si>
  <si>
    <t>/content/drive/MyDrive/thesis_project/thesis/outputs/exp05_ready/cascaded_step3_consistent_ready_results_20260603_195610.xlsx</t>
  </si>
  <si>
    <t>/content/drive/MyDrive/thesis_project/thesis/outputs/exp05_ready/cascaded_step3_consistent_ready_20260603_195612.json</t>
  </si>
  <si>
    <t>/content/drive/MyDrive/thesis_project/thesis/outputs/exp05_ready/cascaded_step3_consistent_ready_results_20260603_195612.xlsx</t>
  </si>
  <si>
    <t>/content/drive/MyDrive/thesis_project/thesis/outputs/exp05_ready/cascaded_step3_consistent_ready_20260603_195614.json</t>
  </si>
  <si>
    <t>/content/drive/MyDrive/thesis_project/thesis/outputs/exp05_ready/cascaded_step3_consistent_ready_results_20260603_195613.xlsx</t>
  </si>
  <si>
    <t>/content/drive/MyDrive/thesis_project/thesis/outputs/exp05_ready/cascaded_step3_consistent_ready_20260603_195615.json</t>
  </si>
  <si>
    <t>/content/drive/MyDrive/thesis_project/thesis/outputs/exp05_ready/cascaded_step3_consistent_ready_results_20260603_195615.xlsx</t>
  </si>
  <si>
    <t>/content/drive/MyDrive/thesis_project/thesis/outputs/exp05_ready/cascaded_step3_consistent_ready_20260603_195616.json</t>
  </si>
  <si>
    <t>/content/drive/MyDrive/thesis_project/thesis/outputs/exp05_ready/cascaded_step3_consistent_ready_results_20260603_195616.xlsx</t>
  </si>
  <si>
    <t>/content/drive/MyDrive/thesis_project/thesis/outputs/exp05_ready/cascaded_step3_consistent_ready_20260717_102722.json</t>
  </si>
  <si>
    <t>/content/drive/MyDrive/thesis_project/thesis/outputs/exp05_ready/cascaded_step3_consistent_ready_results_20260717_102722.xlsx</t>
  </si>
  <si>
    <t>/content/drive/MyDrive/thesis_project/thesis/outputs/exp05_ready/cascaded_step3_consistent_ready_20260603_195619.json</t>
  </si>
  <si>
    <t>/content/drive/MyDrive/thesis_project/thesis/outputs/exp05_ready/cascaded_step3_consistent_ready_results_20260603_195619.xlsx</t>
  </si>
  <si>
    <t>/content/drive/MyDrive/thesis_project/thesis/outputs/exp05_ready/cascaded_step3_consistent_ready_20260603_195621.json</t>
  </si>
  <si>
    <t>/content/drive/MyDrive/thesis_project/thesis/outputs/exp05_ready/cascaded_step3_consistent_ready_results_20260603_195621.xlsx</t>
  </si>
  <si>
    <t>/content/drive/MyDrive/thesis_project/thesis/outputs/exp05_ready/cascaded_step3_consistent_ready_20260603_195622.json</t>
  </si>
  <si>
    <t>/content/drive/MyDrive/thesis_project/thesis/outputs/exp05_ready/cascaded_step3_consistent_ready_results_20260603_195622.xlsx</t>
  </si>
  <si>
    <t>/content/drive/MyDrive/thesis_project/thesis/outputs/exp05_ready/cascaded_step3_consistent_ready_20260603_195624.json</t>
  </si>
  <si>
    <t>/content/drive/MyDrive/thesis_project/thesis/outputs/exp05_ready/cascaded_step3_consistent_ready_results_20260603_195624.xlsx</t>
  </si>
  <si>
    <t>/content/drive/MyDrive/thesis_project/thesis/outputs/exp05_ready/cascaded_step3_consistent_ready_20260603_195625.json</t>
  </si>
  <si>
    <t>/content/drive/MyDrive/thesis_project/thesis/outputs/exp05_ready/cascaded_step3_consistent_ready_results_20260603_195625.xlsx</t>
  </si>
  <si>
    <t>/content/drive/MyDrive/thesis_project/thesis/outputs/exp05_ready/cascaded_step3_consistent_ready_20260603_195627.json</t>
  </si>
  <si>
    <t>/content/drive/MyDrive/thesis_project/thesis/outputs/exp05_ready/cascaded_step3_consistent_ready_results_20260603_195626.xlsx</t>
  </si>
  <si>
    <t>/content/drive/MyDrive/thesis_project/thesis/outputs/exp05_ready/cascaded_step3_consistent_ready_20260603_195629.json</t>
  </si>
  <si>
    <t>/content/drive/MyDrive/thesis_project/thesis/outputs/exp05_ready/cascaded_step3_consistent_ready_results_20260603_195628.xlsx</t>
  </si>
  <si>
    <t>/content/drive/MyDrive/thesis_project/thesis/outputs/exp05_ready/cascaded_step3_consistent_ready_20260603_195630.json</t>
  </si>
  <si>
    <t>/content/drive/MyDrive/thesis_project/thesis/outputs/exp05_ready/cascaded_step3_consistent_ready_results_20260603_195630.xlsx</t>
  </si>
  <si>
    <t>/content/drive/MyDrive/thesis_project/thesis/outputs/exp05_ready/cascaded_step3_consistent_ready_20260603_195632.json</t>
  </si>
  <si>
    <t>/content/drive/MyDrive/thesis_project/thesis/outputs/exp05_ready/cascaded_step3_consistent_ready_results_20260603_195631.xlsx</t>
  </si>
  <si>
    <t>/content/drive/MyDrive/thesis_project/thesis/outputs/exp05_ready/cascaded_step3_consistent_ready_20260603_195634.json</t>
  </si>
  <si>
    <t>/content/drive/MyDrive/thesis_project/thesis/outputs/exp05_ready/cascaded_step3_consistent_ready_results_20260603_195634.xlsx</t>
  </si>
  <si>
    <t>/content/drive/MyDrive/thesis_project/thesis/outputs/exp05_ready/cascaded_step3_consistent_ready_20260603_195635.json</t>
  </si>
  <si>
    <t>/content/drive/MyDrive/thesis_project/thesis/outputs/exp05_ready/cascaded_step3_consistent_ready_results_20260603_195635.xlsx</t>
  </si>
  <si>
    <t>/content/drive/MyDrive/thesis_project/thesis/outputs/exp05_ready/cascaded_step3_consistent_ready_20260603_195637.json</t>
  </si>
  <si>
    <t>/content/drive/MyDrive/thesis_project/thesis/outputs/exp05_ready/cascaded_step3_consistent_ready_results_20260603_195637.xlsx</t>
  </si>
  <si>
    <t>/content/drive/MyDrive/thesis_project/thesis/outputs/exp05_ready/cascaded_step3_consistent_ready_20260603_195638.json</t>
  </si>
  <si>
    <t>/content/drive/MyDrive/thesis_project/thesis/outputs/exp05_ready/cascaded_step3_consistent_ready_results_20260603_195638.xlsx</t>
  </si>
  <si>
    <t>/content/drive/MyDrive/thesis_project/thesis/outputs/exp05_ready/cascaded_step3_consistent_ready_20260603_195640.json</t>
  </si>
  <si>
    <t>/content/drive/MyDrive/thesis_project/thesis/outputs/exp05_ready/cascaded_step3_consistent_ready_results_20260603_195640.xlsx</t>
  </si>
  <si>
    <t>/content/drive/MyDrive/thesis_project/thesis/outputs/exp05_ready/cascaded_step3_consistent_ready_20260603_195642.json</t>
  </si>
  <si>
    <t>/content/drive/MyDrive/thesis_project/thesis/outputs/exp05_ready/cascaded_step3_consistent_ready_results_20260603_195641.xlsx</t>
  </si>
  <si>
    <t>/content/drive/MyDrive/thesis_project/thesis/outputs/exp05_ready/cascaded_step3_consistent_ready_20260603_195643.json</t>
  </si>
  <si>
    <t>/content/drive/MyDrive/thesis_project/thesis/outputs/exp05_ready/cascaded_step3_consistent_ready_results_20260603_195643.xlsx</t>
  </si>
  <si>
    <t>/content/drive/MyDrive/thesis_project/thesis/outputs/exp05_ready/cascaded_step3_consistent_ready_20260603_195645.json</t>
  </si>
  <si>
    <t>/content/drive/MyDrive/thesis_project/thesis/outputs/exp05_ready/cascaded_step3_consistent_ready_results_20260603_195644.xlsx</t>
  </si>
  <si>
    <t>/content/drive/MyDrive/thesis_project/thesis/outputs/exp05_ready/cascaded_step3_consistent_ready_20260603_195646.json</t>
  </si>
  <si>
    <t>/content/drive/MyDrive/thesis_project/thesis/outputs/exp05_ready/cascaded_step3_consistent_ready_results_20260603_195646.xlsx</t>
  </si>
  <si>
    <t>/content/drive/MyDrive/thesis_project/thesis/outputs/exp05_ready/cascaded_step3_consistent_ready_20260603_195647.json</t>
  </si>
  <si>
    <t>/content/drive/MyDrive/thesis_project/thesis/outputs/exp05_ready/cascaded_step3_consistent_ready_results_20260603_195647.xlsx</t>
  </si>
  <si>
    <t>/content/drive/MyDrive/thesis_project/thesis/outputs/exp05_ready/cascaded_step3_consistent_ready_20260717_102725.json</t>
  </si>
  <si>
    <t>/content/drive/MyDrive/thesis_project/thesis/outputs/exp05_ready/cascaded_step3_consistent_ready_results_20260717_102725.xlsx</t>
  </si>
  <si>
    <t>/content/drive/MyDrive/thesis_project/thesis/outputs/exp05_ready/cascaded_step3_consistent_ready_20260603_195651.json</t>
  </si>
  <si>
    <t>/content/drive/MyDrive/thesis_project/thesis/outputs/exp05_ready/cascaded_step3_consistent_ready_results_20260603_195650.xlsx</t>
  </si>
  <si>
    <t>/content/drive/MyDrive/thesis_project/thesis/outputs/exp05_ready/cascaded_step3_consistent_ready_20260603_195652.json</t>
  </si>
  <si>
    <t>/content/drive/MyDrive/thesis_project/thesis/outputs/exp05_ready/cascaded_step3_consistent_ready_results_20260603_195652.xlsx</t>
  </si>
  <si>
    <t>/content/drive/MyDrive/thesis_project/thesis/outputs/exp05_ready/cascaded_step3_consistent_ready_20260603_195654.json</t>
  </si>
  <si>
    <t>/content/drive/MyDrive/thesis_project/thesis/outputs/exp05_ready/cascaded_step3_consistent_ready_results_20260603_195653.xlsx</t>
  </si>
  <si>
    <t>/content/drive/MyDrive/thesis_project/thesis/outputs/exp05_ready/cascaded_step3_consistent_ready_20260603_195655.json</t>
  </si>
  <si>
    <t>/content/drive/MyDrive/thesis_project/thesis/outputs/exp05_ready/cascaded_step3_consistent_ready_results_20260603_195655.xlsx</t>
  </si>
  <si>
    <t>/content/drive/MyDrive/thesis_project/thesis/outputs/exp05_ready/cascaded_step3_consistent_ready_20260603_195656.json</t>
  </si>
  <si>
    <t>/content/drive/MyDrive/thesis_project/thesis/outputs/exp05_ready/cascaded_step3_consistent_ready_results_20260603_195656.xlsx</t>
  </si>
  <si>
    <t>/content/drive/MyDrive/thesis_project/thesis/outputs/exp05_ready/cascaded_step3_consistent_ready_20260603_195658.json</t>
  </si>
  <si>
    <t>/content/drive/MyDrive/thesis_project/thesis/outputs/exp05_ready/cascaded_step3_consistent_ready_results_20260603_195658.xlsx</t>
  </si>
  <si>
    <t>/content/drive/MyDrive/thesis_project/thesis/outputs/exp05_ready/cascaded_step3_consistent_ready_20260603_195700.json</t>
  </si>
  <si>
    <t>/content/drive/MyDrive/thesis_project/thesis/outputs/exp05_ready/cascaded_step3_consistent_ready_results_20260603_195659.xlsx</t>
  </si>
  <si>
    <t>/content/drive/MyDrive/thesis_project/thesis/outputs/exp05_ready/cascaded_step3_consistent_ready_20260603_195701.json</t>
  </si>
  <si>
    <t>/content/drive/MyDrive/thesis_project/thesis/outputs/exp05_ready/cascaded_step3_consistent_ready_results_20260603_195701.xlsx</t>
  </si>
  <si>
    <t>/content/drive/MyDrive/thesis_project/thesis/outputs/exp05_ready/cascaded_step3_consistent_ready_20260603_195702.json</t>
  </si>
  <si>
    <t>/content/drive/MyDrive/thesis_project/thesis/outputs/exp05_ready/cascaded_step3_consistent_ready_results_20260603_195702.xlsx</t>
  </si>
  <si>
    <t>/content/drive/MyDrive/thesis_project/thesis/outputs/exp05_ready/cascaded_step3_consistent_ready_20260603_195704.json</t>
  </si>
  <si>
    <t>/content/drive/MyDrive/thesis_project/thesis/outputs/exp05_ready/cascaded_step3_consistent_ready_results_20260603_195704.xlsx</t>
  </si>
  <si>
    <t>/content/drive/MyDrive/thesis_project/thesis/outputs/exp05_ready/cascaded_step3_consistent_ready_20260603_195706.json</t>
  </si>
  <si>
    <t>/content/drive/MyDrive/thesis_project/thesis/outputs/exp05_ready/cascaded_step3_consistent_ready_results_20260603_195705.xlsx</t>
  </si>
  <si>
    <t>/content/drive/MyDrive/thesis_project/thesis/outputs/exp05_ready/cascaded_step3_consistent_ready_20260603_195707.json</t>
  </si>
  <si>
    <t>/content/drive/MyDrive/thesis_project/thesis/outputs/exp05_ready/cascaded_step3_consistent_ready_results_20260603_195707.xlsx</t>
  </si>
  <si>
    <t>/content/drive/MyDrive/thesis_project/thesis/outputs/exp05_ready/cascaded_step3_consistent_ready_20260603_195708.json</t>
  </si>
  <si>
    <t>/content/drive/MyDrive/thesis_project/thesis/outputs/exp05_ready/cascaded_step3_consistent_ready_results_20260603_195708.xlsx</t>
  </si>
  <si>
    <t>/content/drive/MyDrive/thesis_project/thesis/outputs/exp05_ready/cascaded_step3_consistent_ready_20260603_195710.json</t>
  </si>
  <si>
    <t>/content/drive/MyDrive/thesis_project/thesis/outputs/exp05_ready/cascaded_step3_consistent_ready_results_20260603_195710.xlsx</t>
  </si>
  <si>
    <t>/content/drive/MyDrive/thesis_project/thesis/outputs/exp05_ready/cascaded_step3_consistent_ready_20260603_195712.json</t>
  </si>
  <si>
    <t>/content/drive/MyDrive/thesis_project/thesis/outputs/exp05_ready/cascaded_step3_consistent_ready_results_20260603_195711.xlsx</t>
  </si>
  <si>
    <t>/content/drive/MyDrive/thesis_project/thesis/outputs/exp05_ready/cascaded_step3_consistent_ready_20260603_195713.json</t>
  </si>
  <si>
    <t>/content/drive/MyDrive/thesis_project/thesis/outputs/exp05_ready/cascaded_step3_consistent_ready_results_20260603_195713.xlsx</t>
  </si>
  <si>
    <t>/content/drive/MyDrive/thesis_project/thesis/outputs/exp05_ready/cascaded_step3_consistent_ready_20260603_195714.json</t>
  </si>
  <si>
    <t>/content/drive/MyDrive/thesis_project/thesis/outputs/exp05_ready/cascaded_step3_consistent_ready_results_20260603_195714.xlsx</t>
  </si>
  <si>
    <t>/content/drive/MyDrive/thesis_project/thesis/outputs/exp05_ready/cascaded_step3_consistent_ready_20260603_195716.json</t>
  </si>
  <si>
    <t>/content/drive/MyDrive/thesis_project/thesis/outputs/exp05_ready/cascaded_step3_consistent_ready_results_20260603_195716.xlsx</t>
  </si>
  <si>
    <t>/content/drive/MyDrive/thesis_project/thesis/outputs/exp05_ready/cascaded_step3_consistent_ready_20260603_195718.json</t>
  </si>
  <si>
    <t>/content/drive/MyDrive/thesis_project/thesis/outputs/exp05_ready/cascaded_step3_consistent_ready_results_20260603_195717.xlsx</t>
  </si>
  <si>
    <t>/content/drive/MyDrive/thesis_project/thesis/outputs/exp05_ready/cascaded_step3_consistent_ready_20260717_102727.json</t>
  </si>
  <si>
    <t>/content/drive/MyDrive/thesis_project/thesis/outputs/exp05_ready/cascaded_step3_consistent_ready_results_20260717_102727.xlsx</t>
  </si>
  <si>
    <t>/content/drive/MyDrive/thesis_project/thesis/outputs/exp05_ready/cascaded_step3_consistent_ready_20260603_195721.json</t>
  </si>
  <si>
    <t>/content/drive/MyDrive/thesis_project/thesis/outputs/exp05_ready/cascaded_step3_consistent_ready_results_20260603_195721.xlsx</t>
  </si>
  <si>
    <t>/content/drive/MyDrive/thesis_project/thesis/outputs/exp05_ready/cascaded_step3_consistent_ready_20260603_195722.json</t>
  </si>
  <si>
    <t>/content/drive/MyDrive/thesis_project/thesis/outputs/exp05_ready/cascaded_step3_consistent_ready_results_20260603_195722.xlsx</t>
  </si>
  <si>
    <t>/content/drive/MyDrive/thesis_project/thesis/outputs/exp05_ready/cascaded_step3_consistent_ready_20260603_195724.json</t>
  </si>
  <si>
    <t>/content/drive/MyDrive/thesis_project/thesis/outputs/exp05_ready/cascaded_step3_consistent_ready_results_20260603_195724.xlsx</t>
  </si>
  <si>
    <t>/content/drive/MyDrive/thesis_project/thesis/outputs/exp05_ready/cascaded_step3_consistent_ready_20260603_195725.json</t>
  </si>
  <si>
    <t>/content/drive/MyDrive/thesis_project/thesis/outputs/exp05_ready/cascaded_step3_consistent_ready_results_20260603_195725.xlsx</t>
  </si>
  <si>
    <t>/content/drive/MyDrive/thesis_project/thesis/outputs/exp05_ready/cascaded_step3_consistent_ready_20260603_195727.json</t>
  </si>
  <si>
    <t>/content/drive/MyDrive/thesis_project/thesis/outputs/exp05_ready/cascaded_step3_consistent_ready_results_20260603_195726.xlsx</t>
  </si>
  <si>
    <t>/content/drive/MyDrive/thesis_project/thesis/outputs/exp05_ready/cascaded_step3_consistent_ready_20260603_195728.json</t>
  </si>
  <si>
    <t>/content/drive/MyDrive/thesis_project/thesis/outputs/exp05_ready/cascaded_step3_consistent_ready_results_20260603_195728.xlsx</t>
  </si>
  <si>
    <t>/content/drive/MyDrive/thesis_project/thesis/outputs/exp05_ready/cascaded_step3_consistent_ready_20260603_195730.json</t>
  </si>
  <si>
    <t>/content/drive/MyDrive/thesis_project/thesis/outputs/exp05_ready/cascaded_step3_consistent_ready_results_20260603_195729.xlsx</t>
  </si>
  <si>
    <t>/content/drive/MyDrive/thesis_project/thesis/outputs/exp05_ready/cascaded_step3_consistent_ready_20260603_195731.json</t>
  </si>
  <si>
    <t>/content/drive/MyDrive/thesis_project/thesis/outputs/exp05_ready/cascaded_step3_consistent_ready_results_20260603_195731.xlsx</t>
  </si>
  <si>
    <t>/content/drive/MyDrive/thesis_project/thesis/outputs/exp05_ready/cascaded_step3_consistent_ready_20260603_195732.json</t>
  </si>
  <si>
    <t>/content/drive/MyDrive/thesis_project/thesis/outputs/exp05_ready/cascaded_step3_consistent_ready_results_20260603_195732.xlsx</t>
  </si>
  <si>
    <t>/content/drive/MyDrive/thesis_project/thesis/outputs/exp05_ready/cascaded_step3_consistent_ready_20260603_195734.json</t>
  </si>
  <si>
    <t>/content/drive/MyDrive/thesis_project/thesis/outputs/exp05_ready/cascaded_step3_consistent_ready_results_20260603_195733.xlsx</t>
  </si>
  <si>
    <t>/content/drive/MyDrive/thesis_project/thesis/outputs/exp05_ready/cascaded_step3_consistent_ready_20260603_195735.json</t>
  </si>
  <si>
    <t>/content/drive/MyDrive/thesis_project/thesis/outputs/exp05_ready/cascaded_step3_consistent_ready_results_20260603_195735.xlsx</t>
  </si>
  <si>
    <t>/content/drive/MyDrive/thesis_project/thesis/outputs/exp05_ready/cascaded_step3_consistent_ready_20260603_195736.json</t>
  </si>
  <si>
    <t>/content/drive/MyDrive/thesis_project/thesis/outputs/exp05_ready/cascaded_step3_consistent_ready_results_20260603_195736.xlsx</t>
  </si>
  <si>
    <t>/content/drive/MyDrive/thesis_project/thesis/outputs/exp05_ready/cascaded_step3_consistent_ready_20260603_195738.json</t>
  </si>
  <si>
    <t>/content/drive/MyDrive/thesis_project/thesis/outputs/exp05_ready/cascaded_step3_consistent_ready_results_20260603_195738.xlsx</t>
  </si>
  <si>
    <t>/content/drive/MyDrive/thesis_project/thesis/outputs/exp05_ready/cascaded_step3_consistent_ready_20260603_195740.json</t>
  </si>
  <si>
    <t>/content/drive/MyDrive/thesis_project/thesis/outputs/exp05_ready/cascaded_step3_consistent_ready_results_20260603_195739.xlsx</t>
  </si>
  <si>
    <t>/content/drive/MyDrive/thesis_project/thesis/outputs/exp05_ready/cascaded_step3_consistent_ready_20260603_195741.json</t>
  </si>
  <si>
    <t>/content/drive/MyDrive/thesis_project/thesis/outputs/exp05_ready/cascaded_step3_consistent_ready_results_20260603_195741.xlsx</t>
  </si>
  <si>
    <t>/content/drive/MyDrive/thesis_project/thesis/outputs/exp05_ready/cascaded_step3_consistent_ready_20260603_195742.json</t>
  </si>
  <si>
    <t>/content/drive/MyDrive/thesis_project/thesis/outputs/exp05_ready/cascaded_step3_consistent_ready_results_20260603_195742.xlsx</t>
  </si>
  <si>
    <t>/content/drive/MyDrive/thesis_project/thesis/outputs/exp05_ready/cascaded_step3_consistent_ready_20260603_195744.json</t>
  </si>
  <si>
    <t>/content/drive/MyDrive/thesis_project/thesis/outputs/exp05_ready/cascaded_step3_consistent_ready_results_20260603_195743.xlsx</t>
  </si>
  <si>
    <t>/content/drive/MyDrive/thesis_project/thesis/outputs/exp05_ready/cascaded_step3_consistent_ready_20260603_195745.json</t>
  </si>
  <si>
    <t>/content/drive/MyDrive/thesis_project/thesis/outputs/exp05_ready/cascaded_step3_consistent_ready_results_20260603_195745.xlsx</t>
  </si>
  <si>
    <t>/content/drive/MyDrive/thesis_project/thesis/outputs/exp05_ready/cascaded_step3_consistent_ready_20260603_195746.json</t>
  </si>
  <si>
    <t>/content/drive/MyDrive/thesis_project/thesis/outputs/exp05_ready/cascaded_step3_consistent_ready_results_20260603_195746.xlsx</t>
  </si>
  <si>
    <t>/content/drive/MyDrive/thesis_project/thesis/outputs/exp05_ready/cascaded_step3_consistent_ready_20260717_102729.json</t>
  </si>
  <si>
    <t>/content/drive/MyDrive/thesis_project/thesis/outputs/exp05_ready/cascaded_step3_consistent_ready_results_20260717_102728.xlsx</t>
  </si>
  <si>
    <t>/content/drive/MyDrive/thesis_project/thesis/outputs/exp05_ready/cascaded_step3_consistent_ready_20260603_195749.json</t>
  </si>
  <si>
    <t>/content/drive/MyDrive/thesis_project/thesis/outputs/exp05_ready/cascaded_step3_consistent_ready_results_20260603_195749.xlsx</t>
  </si>
  <si>
    <t>/content/drive/MyDrive/thesis_project/thesis/outputs/exp05_ready/cascaded_step3_consistent_ready_20260603_195751.json</t>
  </si>
  <si>
    <t>/content/drive/MyDrive/thesis_project/thesis/outputs/exp05_ready/cascaded_step3_consistent_ready_results_20260603_195751.xlsx</t>
  </si>
  <si>
    <t>/content/drive/MyDrive/thesis_project/thesis/outputs/exp05_ready/cascaded_step3_consistent_ready_20260603_195752.json</t>
  </si>
  <si>
    <t>/content/drive/MyDrive/thesis_project/thesis/outputs/exp05_ready/cascaded_step3_consistent_ready_results_20260603_195752.xlsx</t>
  </si>
  <si>
    <t>/content/drive/MyDrive/thesis_project/thesis/outputs/exp05_ready/cascaded_step3_consistent_ready_20260603_195754.json</t>
  </si>
  <si>
    <t>/content/drive/MyDrive/thesis_project/thesis/outputs/exp05_ready/cascaded_step3_consistent_ready_results_20260603_195754.xlsx</t>
  </si>
  <si>
    <t>/content/drive/MyDrive/thesis_project/thesis/outputs/exp05_ready/cascaded_step3_consistent_ready_20260603_195755.json</t>
  </si>
  <si>
    <t>/content/drive/MyDrive/thesis_project/thesis/outputs/exp05_ready/cascaded_step3_consistent_ready_results_20260603_195755.xlsx</t>
  </si>
  <si>
    <t>/content/drive/MyDrive/thesis_project/thesis/outputs/exp05_ready/cascaded_step3_consistent_ready_20260603_195757.json</t>
  </si>
  <si>
    <t>/content/drive/MyDrive/thesis_project/thesis/outputs/exp05_ready/cascaded_step3_consistent_ready_results_20260603_195756.xlsx</t>
  </si>
  <si>
    <t>/content/drive/MyDrive/thesis_project/thesis/outputs/exp05_ready/cascaded_step3_consistent_ready_20260603_195758.json</t>
  </si>
  <si>
    <t>/content/drive/MyDrive/thesis_project/thesis/outputs/exp05_ready/cascaded_step3_consistent_ready_results_20260603_195758.xlsx</t>
  </si>
  <si>
    <t>/content/drive/MyDrive/thesis_project/thesis/outputs/exp05_ready/cascaded_step3_consistent_ready_20260603_195800.json</t>
  </si>
  <si>
    <t>/content/drive/MyDrive/thesis_project/thesis/outputs/exp05_ready/cascaded_step3_consistent_ready_results_20260603_195800.xlsx</t>
  </si>
  <si>
    <t>/content/drive/MyDrive/thesis_project/thesis/outputs/exp05_ready/cascaded_step3_consistent_ready_20260603_195801.json</t>
  </si>
  <si>
    <t>/content/drive/MyDrive/thesis_project/thesis/outputs/exp05_ready/cascaded_step3_consistent_ready_results_20260603_195801.xlsx</t>
  </si>
  <si>
    <t>/content/drive/MyDrive/thesis_project/thesis/outputs/exp05_ready/cascaded_step3_consistent_ready_20260603_195803.json</t>
  </si>
  <si>
    <t>/content/drive/MyDrive/thesis_project/thesis/outputs/exp05_ready/cascaded_step3_consistent_ready_results_20260603_195802.xlsx</t>
  </si>
  <si>
    <t>/content/drive/MyDrive/thesis_project/thesis/outputs/exp05_ready/cascaded_step3_consistent_ready_20260603_195804.json</t>
  </si>
  <si>
    <t>/content/drive/MyDrive/thesis_project/thesis/outputs/exp05_ready/cascaded_step3_consistent_ready_results_20260603_195804.xlsx</t>
  </si>
  <si>
    <t>/content/drive/MyDrive/thesis_project/thesis/outputs/exp05_ready/cascaded_step3_consistent_ready_20260603_195806.json</t>
  </si>
  <si>
    <t>/content/drive/MyDrive/thesis_project/thesis/outputs/exp05_ready/cascaded_step3_consistent_ready_results_20260603_195805.xlsx</t>
  </si>
  <si>
    <t>/content/drive/MyDrive/thesis_project/thesis/outputs/exp05_ready/cascaded_step3_consistent_ready_20260603_195807.json</t>
  </si>
  <si>
    <t>/content/drive/MyDrive/thesis_project/thesis/outputs/exp05_ready/cascaded_step3_consistent_ready_results_20260603_195807.xlsx</t>
  </si>
  <si>
    <t>/content/drive/MyDrive/thesis_project/thesis/outputs/exp05_ready/cascaded_step3_consistent_ready_20260603_195809.json</t>
  </si>
  <si>
    <t>/content/drive/MyDrive/thesis_project/thesis/outputs/exp05_ready/cascaded_step3_consistent_ready_results_20260603_195809.xlsx</t>
  </si>
  <si>
    <t>/content/drive/MyDrive/thesis_project/thesis/outputs/exp05_ready/cascaded_step3_consistent_ready_20260603_195810.json</t>
  </si>
  <si>
    <t>/content/drive/MyDrive/thesis_project/thesis/outputs/exp05_ready/cascaded_step3_consistent_ready_results_20260603_195810.xlsx</t>
  </si>
  <si>
    <t>/content/drive/MyDrive/thesis_project/thesis/outputs/exp05_ready/cascaded_step3_consistent_ready_20260603_195812.json</t>
  </si>
  <si>
    <t>/content/drive/MyDrive/thesis_project/thesis/outputs/exp05_ready/cascaded_step3_consistent_ready_results_20260603_195812.xlsx</t>
  </si>
  <si>
    <t>/content/drive/MyDrive/thesis_project/thesis/outputs/exp05_ready/cascaded_step3_consistent_ready_20260603_195813.json</t>
  </si>
  <si>
    <t>/content/drive/MyDrive/thesis_project/thesis/outputs/exp05_ready/cascaded_step3_consistent_ready_20260603_195814.json</t>
  </si>
  <si>
    <t>/content/drive/MyDrive/thesis_project/thesis/outputs/exp05_ready/cascaded_step3_consistent_ready_results_20260603_195813.xlsx</t>
  </si>
  <si>
    <t>/content/drive/MyDrive/thesis_project/thesis/outputs/exp05_ready/cascaded_step3_consistent_ready_20260603_195815.json</t>
  </si>
  <si>
    <t>/content/drive/MyDrive/thesis_project/thesis/outputs/exp05_ready/cascaded_step3_consistent_ready_results_20260603_195815.xlsx</t>
  </si>
  <si>
    <t>/content/drive/MyDrive/thesis_project/thesis/outputs/exp06_ready/fusion_ready_20260717_102731.json</t>
  </si>
  <si>
    <t>/content/drive/MyDrive/thesis_project/thesis/outputs/exp06_ready/fusion_ready_results_20260717_102730.xlsx</t>
  </si>
  <si>
    <t>/content/drive/MyDrive/thesis_project/thesis/outputs/exp06_ready/fusion_ready_20260603_195824.json</t>
  </si>
  <si>
    <t>/content/drive/MyDrive/thesis_project/thesis/outputs/exp06_ready/fusion_ready_results_20260603_195823.xlsx</t>
  </si>
  <si>
    <t>/content/drive/MyDrive/thesis_project/thesis/outputs/exp06_ready/fusion_ready_20260603_195826.json</t>
  </si>
  <si>
    <t>/content/drive/MyDrive/thesis_project/thesis/outputs/exp06_ready/fusion_ready_results_20260603_195825.xlsx</t>
  </si>
  <si>
    <t>/content/drive/MyDrive/thesis_project/thesis/outputs/exp06_ready/fusion_ready_20260603_195828.json</t>
  </si>
  <si>
    <t>/content/drive/MyDrive/thesis_project/thesis/outputs/exp06_ready/fusion_ready_results_20260603_195828.xlsx</t>
  </si>
  <si>
    <t>/content/drive/MyDrive/thesis_project/thesis/outputs/exp06_ready/fusion_ready_20260603_195830.json</t>
  </si>
  <si>
    <t>/content/drive/MyDrive/thesis_project/thesis/outputs/exp06_ready/fusion_ready_results_20260603_195829.xlsx</t>
  </si>
  <si>
    <t>/content/drive/MyDrive/thesis_project/thesis/outputs/exp06_ready/fusion_ready_20260603_195832.json</t>
  </si>
  <si>
    <t>/content/drive/MyDrive/thesis_project/thesis/outputs/exp06_ready/fusion_ready_results_20260603_195831.xlsx</t>
  </si>
  <si>
    <t>/content/drive/MyDrive/thesis_project/thesis/outputs/exp06_ready/fusion_ready_20260603_195834.json</t>
  </si>
  <si>
    <t>/content/drive/MyDrive/thesis_project/thesis/outputs/exp06_ready/fusion_ready_results_20260603_195834.xlsx</t>
  </si>
  <si>
    <t>/content/drive/MyDrive/thesis_project/thesis/outputs/exp06_ready/fusion_ready_20260603_195836.json</t>
  </si>
  <si>
    <t>/content/drive/MyDrive/thesis_project/thesis/outputs/exp06_ready/fusion_ready_results_20260603_195836.xlsx</t>
  </si>
  <si>
    <t>/content/drive/MyDrive/thesis_project/thesis/outputs/exp06_ready/fusion_ready_20260603_195839.json</t>
  </si>
  <si>
    <t>/content/drive/MyDrive/thesis_project/thesis/outputs/exp06_ready/fusion_ready_results_20260603_195838.xlsx</t>
  </si>
  <si>
    <t>/content/drive/MyDrive/thesis_project/thesis/outputs/exp06_ready/fusion_ready_20260603_195841.json</t>
  </si>
  <si>
    <t>/content/drive/MyDrive/thesis_project/thesis/outputs/exp06_ready/fusion_ready_results_20260603_195840.xlsx</t>
  </si>
  <si>
    <t>/content/drive/MyDrive/thesis_project/thesis/outputs/exp06_ready/fusion_ready_20260603_195843.json</t>
  </si>
  <si>
    <t>/content/drive/MyDrive/thesis_project/thesis/outputs/exp06_ready/fusion_ready_results_20260603_195842.xlsx</t>
  </si>
  <si>
    <t>/content/drive/MyDrive/thesis_project/thesis/outputs/exp06_ready/fusion_ready_20260603_195845.json</t>
  </si>
  <si>
    <t>/content/drive/MyDrive/thesis_project/thesis/outputs/exp06_ready/fusion_ready_results_20260603_195844.xlsx</t>
  </si>
  <si>
    <t>/content/drive/MyDrive/thesis_project/thesis/outputs/exp06_ready/fusion_ready_20260603_195847.json</t>
  </si>
  <si>
    <t>/content/drive/MyDrive/thesis_project/thesis/outputs/exp06_ready/fusion_ready_results_20260603_195846.xlsx</t>
  </si>
  <si>
    <t>/content/drive/MyDrive/thesis_project/thesis/outputs/exp06_ready/fusion_ready_20260603_195849.json</t>
  </si>
  <si>
    <t>/content/drive/MyDrive/thesis_project/thesis/outputs/exp06_ready/fusion_ready_results_20260603_195848.xlsx</t>
  </si>
  <si>
    <t>/content/drive/MyDrive/thesis_project/thesis/outputs/exp06_ready/fusion_ready_20260603_195851.json</t>
  </si>
  <si>
    <t>/content/drive/MyDrive/thesis_project/thesis/outputs/exp06_ready/fusion_ready_results_20260603_195850.xlsx</t>
  </si>
  <si>
    <t>/content/drive/MyDrive/thesis_project/thesis/outputs/exp06_ready/fusion_ready_20260603_195853.json</t>
  </si>
  <si>
    <t>/content/drive/MyDrive/thesis_project/thesis/outputs/exp06_ready/fusion_ready_results_20260603_195853.xlsx</t>
  </si>
  <si>
    <t>/content/drive/MyDrive/thesis_project/thesis/outputs/exp06_ready/fusion_ready_20260603_195855.json</t>
  </si>
  <si>
    <t>/content/drive/MyDrive/thesis_project/thesis/outputs/exp06_ready/fusion_ready_results_20260603_195854.xlsx</t>
  </si>
  <si>
    <t>/content/drive/MyDrive/thesis_project/thesis/outputs/exp06_ready/fusion_ready_20260603_195857.json</t>
  </si>
  <si>
    <t>/content/drive/MyDrive/thesis_project/thesis/outputs/exp06_ready/fusion_ready_results_20260603_195856.xlsx</t>
  </si>
  <si>
    <t>/content/drive/MyDrive/thesis_project/thesis/outputs/exp06_ready/fusion_ready_20260603_195859.json</t>
  </si>
  <si>
    <t>/content/drive/MyDrive/thesis_project/thesis/outputs/exp06_ready/fusion_ready_results_20260603_195859.xlsx</t>
  </si>
  <si>
    <t>/content/drive/MyDrive/thesis_project/thesis/outputs/exp06_ready/fusion_ready_20260603_195901.json</t>
  </si>
  <si>
    <t>/content/drive/MyDrive/thesis_project/thesis/outputs/exp06_ready/fusion_ready_results_20260603_195901.xlsx</t>
  </si>
  <si>
    <t>/content/drive/MyDrive/thesis_project/thesis/outputs/exp06_ready/fusion_ready_20260717_102733.json</t>
  </si>
  <si>
    <t>/content/drive/MyDrive/thesis_project/thesis/outputs/exp06_ready/fusion_ready_results_20260717_102733.xlsx</t>
  </si>
  <si>
    <t>/content/drive/MyDrive/thesis_project/thesis/outputs/exp06_ready/fusion_ready_20260603_195905.json</t>
  </si>
  <si>
    <t>/content/drive/MyDrive/thesis_project/thesis/outputs/exp06_ready/fusion_ready_results_20260603_195904.xlsx</t>
  </si>
  <si>
    <t>/content/drive/MyDrive/thesis_project/thesis/outputs/exp06_ready/fusion_ready_20260603_195907.json</t>
  </si>
  <si>
    <t>/content/drive/MyDrive/thesis_project/thesis/outputs/exp06_ready/fusion_ready_results_20260603_195906.xlsx</t>
  </si>
  <si>
    <t>/content/drive/MyDrive/thesis_project/thesis/outputs/exp06_ready/fusion_ready_20260603_195909.json</t>
  </si>
  <si>
    <t>/content/drive/MyDrive/thesis_project/thesis/outputs/exp06_ready/fusion_ready_results_20260603_195908.xlsx</t>
  </si>
  <si>
    <t>/content/drive/MyDrive/thesis_project/thesis/outputs/exp06_ready/fusion_ready_20260603_195911.json</t>
  </si>
  <si>
    <t>/content/drive/MyDrive/thesis_project/thesis/outputs/exp06_ready/fusion_ready_results_20260603_195910.xlsx</t>
  </si>
  <si>
    <t>/content/drive/MyDrive/thesis_project/thesis/outputs/exp06_ready/fusion_ready_20260603_195913.json</t>
  </si>
  <si>
    <t>/content/drive/MyDrive/thesis_project/thesis/outputs/exp06_ready/fusion_ready_results_20260603_195912.xlsx</t>
  </si>
  <si>
    <t>/content/drive/MyDrive/thesis_project/thesis/outputs/exp06_ready/fusion_ready_20260603_195914.json</t>
  </si>
  <si>
    <t>/content/drive/MyDrive/thesis_project/thesis/outputs/exp06_ready/fusion_ready_results_20260603_195914.xlsx</t>
  </si>
  <si>
    <t>/content/drive/MyDrive/thesis_project/thesis/outputs/exp06_ready/fusion_ready_20260603_195916.json</t>
  </si>
  <si>
    <t>/content/drive/MyDrive/thesis_project/thesis/outputs/exp06_ready/fusion_ready_results_20260603_195916.xlsx</t>
  </si>
  <si>
    <t>/content/drive/MyDrive/thesis_project/thesis/outputs/exp06_ready/fusion_ready_20260603_195918.json</t>
  </si>
  <si>
    <t>/content/drive/MyDrive/thesis_project/thesis/outputs/exp06_ready/fusion_ready_results_20260603_195918.xlsx</t>
  </si>
  <si>
    <t>/content/drive/MyDrive/thesis_project/thesis/outputs/exp06_ready/fusion_ready_20260603_195920.json</t>
  </si>
  <si>
    <t>/content/drive/MyDrive/thesis_project/thesis/outputs/exp06_ready/fusion_ready_results_20260603_195919.xlsx</t>
  </si>
  <si>
    <t>/content/drive/MyDrive/thesis_project/thesis/outputs/exp06_ready/fusion_ready_20260603_195922.json</t>
  </si>
  <si>
    <t>/content/drive/MyDrive/thesis_project/thesis/outputs/exp06_ready/fusion_ready_results_20260603_195921.xlsx</t>
  </si>
  <si>
    <t>/content/drive/MyDrive/thesis_project/thesis/outputs/exp06_ready/fusion_ready_20260603_195924.json</t>
  </si>
  <si>
    <t>/content/drive/MyDrive/thesis_project/thesis/outputs/exp06_ready/fusion_ready_results_20260603_195923.xlsx</t>
  </si>
  <si>
    <t>/content/drive/MyDrive/thesis_project/thesis/outputs/exp06_ready/fusion_ready_20260603_195926.json</t>
  </si>
  <si>
    <t>/content/drive/MyDrive/thesis_project/thesis/outputs/exp06_ready/fusion_ready_results_20260603_195925.xlsx</t>
  </si>
  <si>
    <t>/content/drive/MyDrive/thesis_project/thesis/outputs/exp06_ready/fusion_ready_20260603_195927.json</t>
  </si>
  <si>
    <t>/content/drive/MyDrive/thesis_project/thesis/outputs/exp06_ready/fusion_ready_results_20260603_195927.xlsx</t>
  </si>
  <si>
    <t>/content/drive/MyDrive/thesis_project/thesis/outputs/exp06_ready/fusion_ready_20260603_195929.json</t>
  </si>
  <si>
    <t>/content/drive/MyDrive/thesis_project/thesis/outputs/exp06_ready/fusion_ready_results_20260603_195929.xlsx</t>
  </si>
  <si>
    <t>/content/drive/MyDrive/thesis_project/thesis/outputs/exp06_ready/fusion_ready_20260603_195932.json</t>
  </si>
  <si>
    <t>/content/drive/MyDrive/thesis_project/thesis/outputs/exp06_ready/fusion_ready_results_20260603_195931.xlsx</t>
  </si>
  <si>
    <t>/content/drive/MyDrive/thesis_project/thesis/outputs/exp06_ready/fusion_ready_20260603_195934.json</t>
  </si>
  <si>
    <t>/content/drive/MyDrive/thesis_project/thesis/outputs/exp06_ready/fusion_ready_results_20260603_195933.xlsx</t>
  </si>
  <si>
    <t>/content/drive/MyDrive/thesis_project/thesis/outputs/exp06_ready/fusion_ready_20260603_195936.json</t>
  </si>
  <si>
    <t>/content/drive/MyDrive/thesis_project/thesis/outputs/exp06_ready/fusion_ready_results_20260603_195935.xlsx</t>
  </si>
  <si>
    <t>/content/drive/MyDrive/thesis_project/thesis/outputs/exp06_ready/fusion_ready_20260603_195938.json</t>
  </si>
  <si>
    <t>/content/drive/MyDrive/thesis_project/thesis/outputs/exp06_ready/fusion_ready_results_20260603_195937.xlsx</t>
  </si>
  <si>
    <t>/content/drive/MyDrive/thesis_project/thesis/outputs/exp06_ready/fusion_ready_20260603_195939.json</t>
  </si>
  <si>
    <t>/content/drive/MyDrive/thesis_project/thesis/outputs/exp06_ready/fusion_ready_results_20260603_195939.xlsx</t>
  </si>
  <si>
    <t>/content/drive/MyDrive/thesis_project/thesis/outputs/exp06_ready/fusion_ready_20260717_102736.json</t>
  </si>
  <si>
    <t>/content/drive/MyDrive/thesis_project/thesis/outputs/exp06_ready/fusion_ready_results_20260717_102735.xlsx</t>
  </si>
  <si>
    <t>/content/drive/MyDrive/thesis_project/thesis/outputs/exp06_ready/fusion_ready_20260603_195944.json</t>
  </si>
  <si>
    <t>/content/drive/MyDrive/thesis_project/thesis/outputs/exp06_ready/fusion_ready_results_20260603_195943.xlsx</t>
  </si>
  <si>
    <t>/content/drive/MyDrive/thesis_project/thesis/outputs/exp06_ready/fusion_ready_20260603_195946.json</t>
  </si>
  <si>
    <t>/content/drive/MyDrive/thesis_project/thesis/outputs/exp06_ready/fusion_ready_results_20260603_195945.xlsx</t>
  </si>
  <si>
    <t>/content/drive/MyDrive/thesis_project/thesis/outputs/exp06_ready/fusion_ready_20260603_195947.json</t>
  </si>
  <si>
    <t>/content/drive/MyDrive/thesis_project/thesis/outputs/exp06_ready/fusion_ready_results_20260603_195947.xlsx</t>
  </si>
  <si>
    <t>/content/drive/MyDrive/thesis_project/thesis/outputs/exp06_ready/fusion_ready_20260603_195950.json</t>
  </si>
  <si>
    <t>/content/drive/MyDrive/thesis_project/thesis/outputs/exp06_ready/fusion_ready_results_20260603_195949.xlsx</t>
  </si>
  <si>
    <t>/content/drive/MyDrive/thesis_project/thesis/outputs/exp06_ready/fusion_ready_20260603_195952.json</t>
  </si>
  <si>
    <t>/content/drive/MyDrive/thesis_project/thesis/outputs/exp06_ready/fusion_ready_results_20260603_195951.xlsx</t>
  </si>
  <si>
    <t>/content/drive/MyDrive/thesis_project/thesis/outputs/exp06_ready/fusion_ready_20260603_195954.json</t>
  </si>
  <si>
    <t>/content/drive/MyDrive/thesis_project/thesis/outputs/exp06_ready/fusion_ready_results_20260603_195953.xlsx</t>
  </si>
  <si>
    <t>/content/drive/MyDrive/thesis_project/thesis/outputs/exp06_ready/fusion_ready_20260603_195956.json</t>
  </si>
  <si>
    <t>/content/drive/MyDrive/thesis_project/thesis/outputs/exp06_ready/fusion_ready_results_20260603_195955.xlsx</t>
  </si>
  <si>
    <t>/content/drive/MyDrive/thesis_project/thesis/outputs/exp06_ready/fusion_ready_20260603_195958.json</t>
  </si>
  <si>
    <t>/content/drive/MyDrive/thesis_project/thesis/outputs/exp06_ready/fusion_ready_results_20260603_195957.xlsx</t>
  </si>
  <si>
    <t>/content/drive/MyDrive/thesis_project/thesis/outputs/exp06_ready/fusion_ready_20260603_200000.json</t>
  </si>
  <si>
    <t>/content/drive/MyDrive/thesis_project/thesis/outputs/exp06_ready/fusion_ready_results_20260603_195959.xlsx</t>
  </si>
  <si>
    <t>/content/drive/MyDrive/thesis_project/thesis/outputs/exp06_ready/fusion_ready_20260603_200002.json</t>
  </si>
  <si>
    <t>/content/drive/MyDrive/thesis_project/thesis/outputs/exp06_ready/fusion_ready_results_20260603_200001.xlsx</t>
  </si>
  <si>
    <t>/content/drive/MyDrive/thesis_project/thesis/outputs/exp06_ready/fusion_ready_20260603_200004.json</t>
  </si>
  <si>
    <t>/content/drive/MyDrive/thesis_project/thesis/outputs/exp06_ready/fusion_ready_results_20260603_200003.xlsx</t>
  </si>
  <si>
    <t>/content/drive/MyDrive/thesis_project/thesis/outputs/exp06_ready/fusion_ready_20260603_200006.json</t>
  </si>
  <si>
    <t>/content/drive/MyDrive/thesis_project/thesis/outputs/exp06_ready/fusion_ready_results_20260603_200005.xlsx</t>
  </si>
  <si>
    <t>/content/drive/MyDrive/thesis_project/thesis/outputs/exp06_ready/fusion_ready_20260603_200008.json</t>
  </si>
  <si>
    <t>/content/drive/MyDrive/thesis_project/thesis/outputs/exp06_ready/fusion_ready_results_20260603_200007.xlsx</t>
  </si>
  <si>
    <t>/content/drive/MyDrive/thesis_project/thesis/outputs/exp06_ready/fusion_ready_20260603_200010.json</t>
  </si>
  <si>
    <t>/content/drive/MyDrive/thesis_project/thesis/outputs/exp06_ready/fusion_ready_results_20260603_200010.xlsx</t>
  </si>
  <si>
    <t>/content/drive/MyDrive/thesis_project/thesis/outputs/exp06_ready/fusion_ready_20260603_200012.json</t>
  </si>
  <si>
    <t>/content/drive/MyDrive/thesis_project/thesis/outputs/exp06_ready/fusion_ready_results_20260603_200012.xlsx</t>
  </si>
  <si>
    <t>/content/drive/MyDrive/thesis_project/thesis/outputs/exp06_ready/fusion_ready_20260603_200014.json</t>
  </si>
  <si>
    <t>/content/drive/MyDrive/thesis_project/thesis/outputs/exp06_ready/fusion_ready_results_20260603_200013.xlsx</t>
  </si>
  <si>
    <t>/content/drive/MyDrive/thesis_project/thesis/outputs/exp06_ready/fusion_ready_20260603_200016.json</t>
  </si>
  <si>
    <t>/content/drive/MyDrive/thesis_project/thesis/outputs/exp06_ready/fusion_ready_results_20260603_200016.xlsx</t>
  </si>
  <si>
    <t>/content/drive/MyDrive/thesis_project/thesis/outputs/exp06_ready/fusion_ready_20260603_200018.json</t>
  </si>
  <si>
    <t>/content/drive/MyDrive/thesis_project/thesis/outputs/exp06_ready/fusion_ready_results_20260603_200018.xlsx</t>
  </si>
  <si>
    <t>/content/drive/MyDrive/thesis_project/thesis/outputs/exp06_ready/fusion_ready_20260603_200020.json</t>
  </si>
  <si>
    <t>/content/drive/MyDrive/thesis_project/thesis/outputs/exp06_ready/fusion_ready_results_20260603_200020.xlsx</t>
  </si>
  <si>
    <t>/content/drive/MyDrive/thesis_project/thesis/outputs/exp06_ready/fusion_ready_20260717_102739.json</t>
  </si>
  <si>
    <t>/content/drive/MyDrive/thesis_project/thesis/outputs/exp06_ready/fusion_ready_results_20260717_102738.xlsx</t>
  </si>
  <si>
    <t>/content/drive/MyDrive/thesis_project/thesis/outputs/exp06_ready/fusion_ready_20260603_200025.json</t>
  </si>
  <si>
    <t>/content/drive/MyDrive/thesis_project/thesis/outputs/exp06_ready/fusion_ready_results_20260603_200024.xlsx</t>
  </si>
  <si>
    <t>/content/drive/MyDrive/thesis_project/thesis/outputs/exp06_ready/fusion_ready_20260603_200026.json</t>
  </si>
  <si>
    <t>/content/drive/MyDrive/thesis_project/thesis/outputs/exp06_ready/fusion_ready_results_20260603_200026.xlsx</t>
  </si>
  <si>
    <t>/content/drive/MyDrive/thesis_project/thesis/outputs/exp06_ready/fusion_ready_20260603_200029.json</t>
  </si>
  <si>
    <t>/content/drive/MyDrive/thesis_project/thesis/outputs/exp06_ready/fusion_ready_results_20260603_200028.xlsx</t>
  </si>
  <si>
    <t>/content/drive/MyDrive/thesis_project/thesis/outputs/exp06_ready/fusion_ready_20260603_200031.json</t>
  </si>
  <si>
    <t>/content/drive/MyDrive/thesis_project/thesis/outputs/exp06_ready/fusion_ready_results_20260603_200030.xlsx</t>
  </si>
  <si>
    <t>/content/drive/MyDrive/thesis_project/thesis/outputs/exp06_ready/fusion_ready_20260603_200033.json</t>
  </si>
  <si>
    <t>/content/drive/MyDrive/thesis_project/thesis/outputs/exp06_ready/fusion_ready_results_20260603_200032.xlsx</t>
  </si>
  <si>
    <t>/content/drive/MyDrive/thesis_project/thesis/outputs/exp06_ready/fusion_ready_20260603_200035.json</t>
  </si>
  <si>
    <t>/content/drive/MyDrive/thesis_project/thesis/outputs/exp06_ready/fusion_ready_results_20260603_200034.xlsx</t>
  </si>
  <si>
    <t>/content/drive/MyDrive/thesis_project/thesis/outputs/exp06_ready/fusion_ready_20260603_200037.json</t>
  </si>
  <si>
    <t>/content/drive/MyDrive/thesis_project/thesis/outputs/exp06_ready/fusion_ready_results_20260603_200036.xlsx</t>
  </si>
  <si>
    <t>/content/drive/MyDrive/thesis_project/thesis/outputs/exp06_ready/fusion_ready_20260603_200039.json</t>
  </si>
  <si>
    <t>/content/drive/MyDrive/thesis_project/thesis/outputs/exp06_ready/fusion_ready_results_20260603_200038.xlsx</t>
  </si>
  <si>
    <t>/content/drive/MyDrive/thesis_project/thesis/outputs/exp06_ready/fusion_ready_20260603_200041.json</t>
  </si>
  <si>
    <t>/content/drive/MyDrive/thesis_project/thesis/outputs/exp06_ready/fusion_ready_results_20260603_200040.xlsx</t>
  </si>
  <si>
    <t>/content/drive/MyDrive/thesis_project/thesis/outputs/exp06_ready/fusion_ready_20260603_200043.json</t>
  </si>
  <si>
    <t>/content/drive/MyDrive/thesis_project/thesis/outputs/exp06_ready/fusion_ready_results_20260603_200043.xlsx</t>
  </si>
  <si>
    <t>/content/drive/MyDrive/thesis_project/thesis/outputs/exp06_ready/fusion_ready_20260603_200045.json</t>
  </si>
  <si>
    <t>/content/drive/MyDrive/thesis_project/thesis/outputs/exp06_ready/fusion_ready_results_20260603_200045.xlsx</t>
  </si>
  <si>
    <t>/content/drive/MyDrive/thesis_project/thesis/outputs/exp06_ready/fusion_ready_20260603_200048.json</t>
  </si>
  <si>
    <t>/content/drive/MyDrive/thesis_project/thesis/outputs/exp06_ready/fusion_ready_results_20260603_200047.xlsx</t>
  </si>
  <si>
    <t>/content/drive/MyDrive/thesis_project/thesis/outputs/exp06_ready/fusion_ready_20260603_200049.json</t>
  </si>
  <si>
    <t>/content/drive/MyDrive/thesis_project/thesis/outputs/exp06_ready/fusion_ready_results_20260603_200049.xlsx</t>
  </si>
  <si>
    <t>/content/drive/MyDrive/thesis_project/thesis/outputs/exp06_ready/fusion_ready_20260603_200051.json</t>
  </si>
  <si>
    <t>/content/drive/MyDrive/thesis_project/thesis/outputs/exp06_ready/fusion_ready_results_20260603_200051.xlsx</t>
  </si>
  <si>
    <t>/content/drive/MyDrive/thesis_project/thesis/outputs/exp06_ready/fusion_ready_20260603_200054.json</t>
  </si>
  <si>
    <t>/content/drive/MyDrive/thesis_project/thesis/outputs/exp06_ready/fusion_ready_results_20260603_200053.xlsx</t>
  </si>
  <si>
    <t>/content/drive/MyDrive/thesis_project/thesis/outputs/exp06_ready/fusion_ready_20260603_200056.json</t>
  </si>
  <si>
    <t>/content/drive/MyDrive/thesis_project/thesis/outputs/exp06_ready/fusion_ready_results_20260603_200055.xlsx</t>
  </si>
  <si>
    <t>/content/drive/MyDrive/thesis_project/thesis/outputs/exp06_ready/fusion_ready_20260603_200057.json</t>
  </si>
  <si>
    <t>/content/drive/MyDrive/thesis_project/thesis/outputs/exp06_ready/fusion_ready_results_20260603_200057.xlsx</t>
  </si>
  <si>
    <t>/content/drive/MyDrive/thesis_project/thesis/outputs/exp06_ready/fusion_ready_20260603_200100.json</t>
  </si>
  <si>
    <t>/content/drive/MyDrive/thesis_project/thesis/outputs/exp06_ready/fusion_ready_results_20260603_200059.xlsx</t>
  </si>
  <si>
    <t>/content/drive/MyDrive/thesis_project/thesis/outputs/exp06_ready/fusion_ready_20260603_200102.json</t>
  </si>
  <si>
    <t>/content/drive/MyDrive/thesis_project/thesis/outputs/exp06_ready/fusion_ready_results_20260603_200101.xlsx</t>
  </si>
  <si>
    <t>/content/drive/MyDrive/thesis_project/thesis/outputs/exp06_ready/fusion_ready_20260717_102741.json</t>
  </si>
  <si>
    <t>/content/drive/MyDrive/thesis_project/thesis/outputs/exp06_ready/fusion_ready_results_20260717_102740.xlsx</t>
  </si>
  <si>
    <t>/content/drive/MyDrive/thesis_project/thesis/outputs/exp06_ready/fusion_ready_20260603_200106.json</t>
  </si>
  <si>
    <t>/content/drive/MyDrive/thesis_project/thesis/outputs/exp06_ready/fusion_ready_results_20260603_200105.xlsx</t>
  </si>
  <si>
    <t>/content/drive/MyDrive/thesis_project/thesis/outputs/exp06_ready/fusion_ready_20260603_200107.json</t>
  </si>
  <si>
    <t>/content/drive/MyDrive/thesis_project/thesis/outputs/exp06_ready/fusion_ready_results_20260603_200107.xlsx</t>
  </si>
  <si>
    <t>/content/drive/MyDrive/thesis_project/thesis/outputs/exp06_ready/fusion_ready_20260603_200109.json</t>
  </si>
  <si>
    <t>/content/drive/MyDrive/thesis_project/thesis/outputs/exp06_ready/fusion_ready_results_20260603_200109.xlsx</t>
  </si>
  <si>
    <t>/content/drive/MyDrive/thesis_project/thesis/outputs/exp06_ready/fusion_ready_20260603_200111.json</t>
  </si>
  <si>
    <t>/content/drive/MyDrive/thesis_project/thesis/outputs/exp06_ready/fusion_ready_results_20260603_200110.xlsx</t>
  </si>
  <si>
    <t>/content/drive/MyDrive/thesis_project/thesis/outputs/exp06_ready/fusion_ready_20260603_200113.json</t>
  </si>
  <si>
    <t>/content/drive/MyDrive/thesis_project/thesis/outputs/exp06_ready/fusion_ready_results_20260603_200113.xlsx</t>
  </si>
  <si>
    <t>/content/drive/MyDrive/thesis_project/thesis/outputs/exp06_ready/fusion_ready_20260603_200115.json</t>
  </si>
  <si>
    <t>/content/drive/MyDrive/thesis_project/thesis/outputs/exp06_ready/fusion_ready_results_20260603_200114.xlsx</t>
  </si>
  <si>
    <t>/content/drive/MyDrive/thesis_project/thesis/outputs/exp06_ready/fusion_ready_20260603_200117.json</t>
  </si>
  <si>
    <t>/content/drive/MyDrive/thesis_project/thesis/outputs/exp06_ready/fusion_ready_results_20260603_200116.xlsx</t>
  </si>
  <si>
    <t>/content/drive/MyDrive/thesis_project/thesis/outputs/exp06_ready/fusion_ready_20260603_200119.json</t>
  </si>
  <si>
    <t>/content/drive/MyDrive/thesis_project/thesis/outputs/exp06_ready/fusion_ready_results_20260603_200118.xlsx</t>
  </si>
  <si>
    <t>/content/drive/MyDrive/thesis_project/thesis/outputs/exp06_ready/fusion_ready_20260603_200121.json</t>
  </si>
  <si>
    <t>/content/drive/MyDrive/thesis_project/thesis/outputs/exp06_ready/fusion_ready_results_20260603_200120.xlsx</t>
  </si>
  <si>
    <t>/content/drive/MyDrive/thesis_project/thesis/outputs/exp06_ready/fusion_ready_20260603_200122.json</t>
  </si>
  <si>
    <t>/content/drive/MyDrive/thesis_project/thesis/outputs/exp06_ready/fusion_ready_results_20260603_200122.xlsx</t>
  </si>
  <si>
    <t>/content/drive/MyDrive/thesis_project/thesis/outputs/exp06_ready/fusion_ready_20260603_200124.json</t>
  </si>
  <si>
    <t>/content/drive/MyDrive/thesis_project/thesis/outputs/exp06_ready/fusion_ready_results_20260603_200124.xlsx</t>
  </si>
  <si>
    <t>/content/drive/MyDrive/thesis_project/thesis/outputs/exp06_ready/fusion_ready_20260603_200126.json</t>
  </si>
  <si>
    <t>/content/drive/MyDrive/thesis_project/thesis/outputs/exp06_ready/fusion_ready_results_20260603_200126.xlsx</t>
  </si>
  <si>
    <t>/content/drive/MyDrive/thesis_project/thesis/outputs/exp06_ready/fusion_ready_20260603_200128.json</t>
  </si>
  <si>
    <t>/content/drive/MyDrive/thesis_project/thesis/outputs/exp06_ready/fusion_ready_results_20260603_200127.xlsx</t>
  </si>
  <si>
    <t>/content/drive/MyDrive/thesis_project/thesis/outputs/exp06_ready/fusion_ready_20260603_200130.json</t>
  </si>
  <si>
    <t>/content/drive/MyDrive/thesis_project/thesis/outputs/exp06_ready/fusion_ready_results_20260603_200129.xlsx</t>
  </si>
  <si>
    <t>/content/drive/MyDrive/thesis_project/thesis/outputs/exp06_ready/fusion_ready_20260603_200132.json</t>
  </si>
  <si>
    <t>/content/drive/MyDrive/thesis_project/thesis/outputs/exp06_ready/fusion_ready_results_20260603_200131.xlsx</t>
  </si>
  <si>
    <t>/content/drive/MyDrive/thesis_project/thesis/outputs/exp06_ready/fusion_ready_20260603_200134.json</t>
  </si>
  <si>
    <t>/content/drive/MyDrive/thesis_project/thesis/outputs/exp06_ready/fusion_ready_results_20260603_200133.xlsx</t>
  </si>
  <si>
    <t>/content/drive/MyDrive/thesis_project/thesis/outputs/exp06_ready/fusion_ready_20260603_200135.json</t>
  </si>
  <si>
    <t>/content/drive/MyDrive/thesis_project/thesis/outputs/exp06_ready/fusion_ready_results_20260603_200135.xlsx</t>
  </si>
  <si>
    <t>/content/drive/MyDrive/thesis_project/thesis/outputs/exp06_ready/fusion_ready_20260603_200137.json</t>
  </si>
  <si>
    <t>/content/drive/MyDrive/thesis_project/thesis/outputs/exp06_ready/fusion_ready_results_20260603_200137.xlsx</t>
  </si>
  <si>
    <t>/content/drive/MyDrive/thesis_project/thesis/outputs/exp06_ready/fusion_ready_20260603_200139.json</t>
  </si>
  <si>
    <t>/content/drive/MyDrive/thesis_project/thesis/outputs/exp06_ready/fusion_ready_results_20260603_200139.xlsx</t>
  </si>
  <si>
    <t>/content/drive/MyDrive/thesis_project/thesis/outputs/exp06_ready/fusion_ready_20260717_102743.json</t>
  </si>
  <si>
    <t>/content/drive/MyDrive/thesis_project/thesis/outputs/exp06_ready/fusion_ready_results_20260717_102742.xlsx</t>
  </si>
  <si>
    <t>/content/drive/MyDrive/thesis_project/thesis/outputs/exp06_ready/fusion_ready_20260603_200143.json</t>
  </si>
  <si>
    <t>/content/drive/MyDrive/thesis_project/thesis/outputs/exp06_ready/fusion_ready_results_20260603_200143.xlsx</t>
  </si>
  <si>
    <t>/content/drive/MyDrive/thesis_project/thesis/outputs/exp06_ready/fusion_ready_20260603_200146.json</t>
  </si>
  <si>
    <t>/content/drive/MyDrive/thesis_project/thesis/outputs/exp06_ready/fusion_ready_results_20260603_200145.xlsx</t>
  </si>
  <si>
    <t>/content/drive/MyDrive/thesis_project/thesis/outputs/exp06_ready/fusion_ready_20260603_200147.json</t>
  </si>
  <si>
    <t>/content/drive/MyDrive/thesis_project/thesis/outputs/exp06_ready/fusion_ready_results_20260603_200147.xlsx</t>
  </si>
  <si>
    <t>/content/drive/MyDrive/thesis_project/thesis/outputs/exp06_ready/fusion_ready_20260603_200149.json</t>
  </si>
  <si>
    <t>/content/drive/MyDrive/thesis_project/thesis/outputs/exp06_ready/fusion_ready_results_20260603_200149.xlsx</t>
  </si>
  <si>
    <t>/content/drive/MyDrive/thesis_project/thesis/outputs/exp06_ready/fusion_ready_20260603_200152.json</t>
  </si>
  <si>
    <t>/content/drive/MyDrive/thesis_project/thesis/outputs/exp06_ready/fusion_ready_results_20260603_200151.xlsx</t>
  </si>
  <si>
    <t>/content/drive/MyDrive/thesis_project/thesis/outputs/exp06_ready/fusion_ready_20260603_200154.json</t>
  </si>
  <si>
    <t>/content/drive/MyDrive/thesis_project/thesis/outputs/exp06_ready/fusion_ready_results_20260603_200153.xlsx</t>
  </si>
  <si>
    <t>/content/drive/MyDrive/thesis_project/thesis/outputs/exp06_ready/fusion_ready_20260603_200156.json</t>
  </si>
  <si>
    <t>/content/drive/MyDrive/thesis_project/thesis/outputs/exp06_ready/fusion_ready_results_20260603_200155.xlsx</t>
  </si>
  <si>
    <t>/content/drive/MyDrive/thesis_project/thesis/outputs/exp06_ready/fusion_ready_20260603_200158.json</t>
  </si>
  <si>
    <t>/content/drive/MyDrive/thesis_project/thesis/outputs/exp06_ready/fusion_ready_results_20260603_200157.xlsx</t>
  </si>
  <si>
    <t>/content/drive/MyDrive/thesis_project/thesis/outputs/exp06_ready/fusion_ready_20260603_200200.json</t>
  </si>
  <si>
    <t>/content/drive/MyDrive/thesis_project/thesis/outputs/exp06_ready/fusion_ready_results_20260603_200159.xlsx</t>
  </si>
  <si>
    <t>/content/drive/MyDrive/thesis_project/thesis/outputs/exp06_ready/fusion_ready_20260603_200202.json</t>
  </si>
  <si>
    <t>/content/drive/MyDrive/thesis_project/thesis/outputs/exp06_ready/fusion_ready_results_20260603_200201.xlsx</t>
  </si>
  <si>
    <t>/content/drive/MyDrive/thesis_project/thesis/outputs/exp06_ready/fusion_ready_20260603_200204.json</t>
  </si>
  <si>
    <t>/content/drive/MyDrive/thesis_project/thesis/outputs/exp06_ready/fusion_ready_results_20260603_200203.xlsx</t>
  </si>
  <si>
    <t>/content/drive/MyDrive/thesis_project/thesis/outputs/exp06_ready/fusion_ready_20260603_200206.json</t>
  </si>
  <si>
    <t>/content/drive/MyDrive/thesis_project/thesis/outputs/exp06_ready/fusion_ready_results_20260603_200205.xlsx</t>
  </si>
  <si>
    <t>/content/drive/MyDrive/thesis_project/thesis/outputs/exp06_ready/fusion_ready_20260603_200208.json</t>
  </si>
  <si>
    <t>/content/drive/MyDrive/thesis_project/thesis/outputs/exp06_ready/fusion_ready_results_20260603_200207.xlsx</t>
  </si>
  <si>
    <t>/content/drive/MyDrive/thesis_project/thesis/outputs/exp06_ready/fusion_ready_20260603_200210.json</t>
  </si>
  <si>
    <t>/content/drive/MyDrive/thesis_project/thesis/outputs/exp06_ready/fusion_ready_results_20260603_200210.xlsx</t>
  </si>
  <si>
    <t>/content/drive/MyDrive/thesis_project/thesis/outputs/exp06_ready/fusion_ready_20260603_200212.json</t>
  </si>
  <si>
    <t>/content/drive/MyDrive/thesis_project/thesis/outputs/exp06_ready/fusion_ready_results_20260603_200212.xlsx</t>
  </si>
  <si>
    <t>/content/drive/MyDrive/thesis_project/thesis/outputs/exp06_ready/fusion_ready_20260603_200214.json</t>
  </si>
  <si>
    <t>/content/drive/MyDrive/thesis_project/thesis/outputs/exp06_ready/fusion_ready_results_20260603_200214.xlsx</t>
  </si>
  <si>
    <t>/content/drive/MyDrive/thesis_project/thesis/outputs/exp06_ready/fusion_ready_20260603_200216.json</t>
  </si>
  <si>
    <t>/content/drive/MyDrive/thesis_project/thesis/outputs/exp06_ready/fusion_ready_results_20260603_200215.xlsx</t>
  </si>
  <si>
    <t>/content/drive/MyDrive/thesis_project/thesis/outputs/exp06_ready/fusion_ready_20260603_200217.json</t>
  </si>
  <si>
    <t>/content/drive/MyDrive/thesis_project/thesis/outputs/exp06_ready/fusion_ready_results_20260603_200217.xlsx</t>
  </si>
  <si>
    <t>/content/drive/MyDrive/thesis_project/thesis/outputs/exp06_ready/fusion_ready_20260603_200219.json</t>
  </si>
  <si>
    <t>/content/drive/MyDrive/thesis_project/thesis/outputs/exp06_ready/fusion_ready_results_20260603_200218.xlsx</t>
  </si>
  <si>
    <t>/content/drive/MyDrive/thesis_project/thesis/outputs/exp06_svm_ready/fusion_svm_ready_20260717_102745.json</t>
  </si>
  <si>
    <t>/content/drive/MyDrive/thesis_project/thesis/outputs/exp06_svm_ready/fusion_svm_ready_results_20260717_102744.xlsx</t>
  </si>
  <si>
    <t>/content/drive/MyDrive/thesis_project/thesis/outputs/exp06_svm_ready/fusion_svm_ready_20260603_200225.json</t>
  </si>
  <si>
    <t>/content/drive/MyDrive/thesis_project/thesis/outputs/exp06_svm_ready/fusion_svm_ready_results_20260603_200224.xlsx</t>
  </si>
  <si>
    <t>/content/drive/MyDrive/thesis_project/thesis/outputs/exp06_svm_ready/fusion_svm_ready_20260603_200226.json</t>
  </si>
  <si>
    <t>/content/drive/MyDrive/thesis_project/thesis/outputs/exp06_svm_ready/fusion_svm_ready_results_20260603_200225.xlsx</t>
  </si>
  <si>
    <t>/content/drive/MyDrive/thesis_project/thesis/outputs/exp06_svm_ready/fusion_svm_ready_20260603_200228.json</t>
  </si>
  <si>
    <t>/content/drive/MyDrive/thesis_project/thesis/outputs/exp06_svm_ready/fusion_svm_ready_results_20260603_200227.xlsx</t>
  </si>
  <si>
    <t>/content/drive/MyDrive/thesis_project/thesis/outputs/exp06_svm_ready/fusion_svm_ready_20260603_200229.json</t>
  </si>
  <si>
    <t>/content/drive/MyDrive/thesis_project/thesis/outputs/exp06_svm_ready/fusion_svm_ready_results_20260603_200229.xlsx</t>
  </si>
  <si>
    <t>/content/drive/MyDrive/thesis_project/thesis/outputs/exp06_svm_ready/fusion_svm_ready_20260603_200231.json</t>
  </si>
  <si>
    <t>/content/drive/MyDrive/thesis_project/thesis/outputs/exp06_svm_ready/fusion_svm_ready_results_20260603_200230.xlsx</t>
  </si>
  <si>
    <t>/content/drive/MyDrive/thesis_project/thesis/outputs/exp06_svm_ready/fusion_svm_ready_20260603_200232.json</t>
  </si>
  <si>
    <t>/content/drive/MyDrive/thesis_project/thesis/outputs/exp06_svm_ready/fusion_svm_ready_results_20260603_200232.xlsx</t>
  </si>
  <si>
    <t>/content/drive/MyDrive/thesis_project/thesis/outputs/exp06_svm_ready/fusion_svm_ready_20260603_200234.json</t>
  </si>
  <si>
    <t>/content/drive/MyDrive/thesis_project/thesis/outputs/exp06_svm_ready/fusion_svm_ready_results_20260603_200233.xlsx</t>
  </si>
  <si>
    <t>/content/drive/MyDrive/thesis_project/thesis/outputs/exp06_svm_ready/fusion_svm_ready_20260603_200236.json</t>
  </si>
  <si>
    <t>/content/drive/MyDrive/thesis_project/thesis/outputs/exp06_svm_ready/fusion_svm_ready_results_20260603_200234.xlsx</t>
  </si>
  <si>
    <t>/content/drive/MyDrive/thesis_project/thesis/outputs/exp06_svm_ready/fusion_svm_ready_20260603_200237.json</t>
  </si>
  <si>
    <t>/content/drive/MyDrive/thesis_project/thesis/outputs/exp06_svm_ready/fusion_svm_ready_results_20260603_200236.xlsx</t>
  </si>
  <si>
    <t>/content/drive/MyDrive/thesis_project/thesis/outputs/exp06_svm_ready/fusion_svm_ready_20260603_200238.json</t>
  </si>
  <si>
    <t>/content/drive/MyDrive/thesis_project/thesis/outputs/exp06_svm_ready/fusion_svm_ready_results_20260603_200238.xlsx</t>
  </si>
  <si>
    <t>/content/drive/MyDrive/thesis_project/thesis/outputs/exp06_svm_ready/fusion_svm_ready_20260603_200240.json</t>
  </si>
  <si>
    <t>/content/drive/MyDrive/thesis_project/thesis/outputs/exp06_svm_ready/fusion_svm_ready_results_20260603_200239.xlsx</t>
  </si>
  <si>
    <t>/content/drive/MyDrive/thesis_project/thesis/outputs/exp06_svm_ready/fusion_svm_ready_20260603_200241.json</t>
  </si>
  <si>
    <t>/content/drive/MyDrive/thesis_project/thesis/outputs/exp06_svm_ready/fusion_svm_ready_results_20260603_200241.xlsx</t>
  </si>
  <si>
    <t>/content/drive/MyDrive/thesis_project/thesis/outputs/exp06_svm_ready/fusion_svm_ready_20260603_200243.json</t>
  </si>
  <si>
    <t>/content/drive/MyDrive/thesis_project/thesis/outputs/exp06_svm_ready/fusion_svm_ready_results_20260603_200242.xlsx</t>
  </si>
  <si>
    <t>/content/drive/MyDrive/thesis_project/thesis/outputs/exp06_svm_ready/fusion_svm_ready_20260603_200245.json</t>
  </si>
  <si>
    <t>/content/drive/MyDrive/thesis_project/thesis/outputs/exp06_svm_ready/fusion_svm_ready_results_20260603_200244.xlsx</t>
  </si>
  <si>
    <t>/content/drive/MyDrive/thesis_project/thesis/outputs/exp06_svm_ready/fusion_svm_ready_20260603_200246.json</t>
  </si>
  <si>
    <t>/content/drive/MyDrive/thesis_project/thesis/outputs/exp06_svm_ready/fusion_svm_ready_results_20260603_200245.xlsx</t>
  </si>
  <si>
    <t>/content/drive/MyDrive/thesis_project/thesis/outputs/exp06_svm_ready/fusion_svm_ready_20260603_200248.json</t>
  </si>
  <si>
    <t>/content/drive/MyDrive/thesis_project/thesis/outputs/exp06_svm_ready/fusion_svm_ready_results_20260603_200247.xlsx</t>
  </si>
  <si>
    <t>/content/drive/MyDrive/thesis_project/thesis/outputs/exp06_svm_ready/fusion_svm_ready_20260603_200249.json</t>
  </si>
  <si>
    <t>hero</t>
  </si>
  <si>
    <t>HeNLP/HeRo</t>
  </si>
  <si>
    <t>/content/drive/MyDrive/thesis_project/thesis/outputs/exp06_svm_ready/fusion_svm_ready_results_20260603_200248.xlsx</t>
  </si>
  <si>
    <t>/content/drive/MyDrive/thesis_project/thesis/outputs/exp06_svm_ready/fusion_svm_ready_20260603_200250.json</t>
  </si>
  <si>
    <t>/content/drive/MyDrive/thesis_project/thesis/outputs/exp06_svm_ready/fusion_svm_ready_results_20260603_200250.xlsx</t>
  </si>
  <si>
    <t>/content/drive/MyDrive/thesis_project/thesis/outputs/exp06_svm_ready/fusion_svm_ready_20260603_200252.json</t>
  </si>
  <si>
    <t>/content/drive/MyDrive/thesis_project/thesis/outputs/exp06_svm_ready/fusion_svm_ready_results_20260603_200251.xlsx</t>
  </si>
  <si>
    <t>/content/drive/MyDrive/thesis_project/thesis/outputs/exp06_svm_ready/fusion_svm_ready_20260717_102747.json</t>
  </si>
  <si>
    <t>/content/drive/MyDrive/thesis_project/thesis/outputs/exp06_svm_ready/fusion_svm_ready_results_20260717_102746.xlsx</t>
  </si>
  <si>
    <t>/content/drive/MyDrive/thesis_project/thesis/outputs/exp06_svm_ready/fusion_svm_ready_20260603_200255.json</t>
  </si>
  <si>
    <t>/content/drive/MyDrive/thesis_project/thesis/outputs/exp06_svm_ready/fusion_svm_ready_results_20260603_200254.xlsx</t>
  </si>
  <si>
    <t>/content/drive/MyDrive/thesis_project/thesis/outputs/exp06_svm_ready/fusion_svm_ready_20260603_200256.json</t>
  </si>
  <si>
    <t>/content/drive/MyDrive/thesis_project/thesis/outputs/exp06_svm_ready/fusion_svm_ready_results_20260603_200255.xlsx</t>
  </si>
  <si>
    <t>/content/drive/MyDrive/thesis_project/thesis/outputs/exp06_svm_ready/fusion_svm_ready_20260603_200257.json</t>
  </si>
  <si>
    <t>/content/drive/MyDrive/thesis_project/thesis/outputs/exp06_svm_ready/fusion_svm_ready_results_20260603_200257.xlsx</t>
  </si>
  <si>
    <t>/content/drive/MyDrive/thesis_project/thesis/outputs/exp06_svm_ready/fusion_svm_ready_20260603_200259.json</t>
  </si>
  <si>
    <t>/content/drive/MyDrive/thesis_project/thesis/outputs/exp06_svm_ready/fusion_svm_ready_results_20260603_200258.xlsx</t>
  </si>
  <si>
    <t>/content/drive/MyDrive/thesis_project/thesis/outputs/exp06_svm_ready/fusion_svm_ready_20260603_200300.json</t>
  </si>
  <si>
    <t>/content/drive/MyDrive/thesis_project/thesis/outputs/exp06_svm_ready/fusion_svm_ready_results_20260603_200259.xlsx</t>
  </si>
  <si>
    <t>/content/drive/MyDrive/thesis_project/thesis/outputs/exp06_svm_ready/fusion_svm_ready_20260603_200301.json</t>
  </si>
  <si>
    <t>/content/drive/MyDrive/thesis_project/thesis/outputs/exp06_svm_ready/fusion_svm_ready_results_20260603_200300.xlsx</t>
  </si>
  <si>
    <t>/content/drive/MyDrive/thesis_project/thesis/outputs/exp06_svm_ready/fusion_svm_ready_20260603_200303.json</t>
  </si>
  <si>
    <t>/content/drive/MyDrive/thesis_project/thesis/outputs/exp06_svm_ready/fusion_svm_ready_results_20260603_200302.xlsx</t>
  </si>
  <si>
    <t>/content/drive/MyDrive/thesis_project/thesis/outputs/exp06_svm_ready/fusion_svm_ready_20260603_200304.json</t>
  </si>
  <si>
    <t>/content/drive/MyDrive/thesis_project/thesis/outputs/exp06_svm_ready/fusion_svm_ready_results_20260603_200303.xlsx</t>
  </si>
  <si>
    <t>/content/drive/MyDrive/thesis_project/thesis/outputs/exp06_svm_ready/fusion_svm_ready_20260603_200305.json</t>
  </si>
  <si>
    <t>/content/drive/MyDrive/thesis_project/thesis/outputs/exp06_svm_ready/fusion_svm_ready_results_20260603_200304.xlsx</t>
  </si>
  <si>
    <t>/content/drive/MyDrive/thesis_project/thesis/outputs/exp06_svm_ready/fusion_svm_ready_20260603_200307.json</t>
  </si>
  <si>
    <t>/content/drive/MyDrive/thesis_project/thesis/outputs/exp06_svm_ready/fusion_svm_ready_results_20260603_200306.xlsx</t>
  </si>
  <si>
    <t>/content/drive/MyDrive/thesis_project/thesis/outputs/exp06_svm_ready/fusion_svm_ready_20260603_200308.json</t>
  </si>
  <si>
    <t>/content/drive/MyDrive/thesis_project/thesis/outputs/exp06_svm_ready/fusion_svm_ready_results_20260603_200307.xlsx</t>
  </si>
  <si>
    <t>/content/drive/MyDrive/thesis_project/thesis/outputs/exp06_svm_ready/fusion_svm_ready_20260603_200309.json</t>
  </si>
  <si>
    <t>/content/drive/MyDrive/thesis_project/thesis/outputs/exp06_svm_ready/fusion_svm_ready_results_20260603_200308.xlsx</t>
  </si>
  <si>
    <t>/content/drive/MyDrive/thesis_project/thesis/outputs/exp06_svm_ready/fusion_svm_ready_20260603_200311.json</t>
  </si>
  <si>
    <t>/content/drive/MyDrive/thesis_project/thesis/outputs/exp06_svm_ready/fusion_svm_ready_results_20260603_200310.xlsx</t>
  </si>
  <si>
    <t>/content/drive/MyDrive/thesis_project/thesis/outputs/exp06_svm_ready/fusion_svm_ready_20260603_200312.json</t>
  </si>
  <si>
    <t>/content/drive/MyDrive/thesis_project/thesis/outputs/exp06_svm_ready/fusion_svm_ready_results_20260603_200311.xlsx</t>
  </si>
  <si>
    <t>/content/drive/MyDrive/thesis_project/thesis/outputs/exp06_svm_ready/fusion_svm_ready_20260603_200313.json</t>
  </si>
  <si>
    <t>/content/drive/MyDrive/thesis_project/thesis/outputs/exp06_svm_ready/fusion_svm_ready_results_20260603_200312.xlsx</t>
  </si>
  <si>
    <t>/content/drive/MyDrive/thesis_project/thesis/outputs/exp06_svm_ready/fusion_svm_ready_20260603_200314.json</t>
  </si>
  <si>
    <t>/content/drive/MyDrive/thesis_project/thesis/outputs/exp06_svm_ready/fusion_svm_ready_results_20260603_200314.xlsx</t>
  </si>
  <si>
    <t>/content/drive/MyDrive/thesis_project/thesis/outputs/exp06_svm_ready/fusion_svm_ready_20260603_200316.json</t>
  </si>
  <si>
    <t>/content/drive/MyDrive/thesis_project/thesis/outputs/exp06_svm_ready/fusion_svm_ready_results_20260603_200315.xlsx</t>
  </si>
  <si>
    <t>/content/drive/MyDrive/thesis_project/thesis/outputs/exp06_svm_ready/fusion_svm_ready_20260603_200317.json</t>
  </si>
  <si>
    <t>/content/drive/MyDrive/thesis_project/thesis/outputs/exp06_svm_ready/fusion_svm_ready_results_20260603_200316.xlsx</t>
  </si>
  <si>
    <t>/content/drive/MyDrive/thesis_project/thesis/outputs/exp06_svm_ready/fusion_svm_ready_20260603_200318.json</t>
  </si>
  <si>
    <t>/content/drive/MyDrive/thesis_project/thesis/outputs/exp06_svm_ready/fusion_svm_ready_results_20260603_200318.xlsx</t>
  </si>
  <si>
    <t>/content/drive/MyDrive/thesis_project/thesis/outputs/exp06_svm_ready/fusion_svm_ready_20260717_102749.json</t>
  </si>
  <si>
    <t>/content/drive/MyDrive/thesis_project/thesis/outputs/exp06_svm_ready/fusion_svm_ready_results_20260717_102748.xlsx</t>
  </si>
  <si>
    <t>/content/drive/MyDrive/thesis_project/thesis/outputs/exp06_svm_ready/fusion_svm_ready_20260603_200321.json</t>
  </si>
  <si>
    <t>/content/drive/MyDrive/thesis_project/thesis/outputs/exp06_svm_ready/fusion_svm_ready_results_20260603_200321.xlsx</t>
  </si>
  <si>
    <t>/content/drive/MyDrive/thesis_project/thesis/outputs/exp06_svm_ready/fusion_svm_ready_20260603_200323.json</t>
  </si>
  <si>
    <t>/content/drive/MyDrive/thesis_project/thesis/outputs/exp06_svm_ready/fusion_svm_ready_results_20260603_200322.xlsx</t>
  </si>
  <si>
    <t>/content/drive/MyDrive/thesis_project/thesis/outputs/exp06_svm_ready/fusion_svm_ready_20260603_200324.json</t>
  </si>
  <si>
    <t>/content/drive/MyDrive/thesis_project/thesis/outputs/exp06_svm_ready/fusion_svm_ready_results_20260603_200323.xlsx</t>
  </si>
  <si>
    <t>/content/drive/MyDrive/thesis_project/thesis/outputs/exp06_svm_ready/fusion_svm_ready_20260603_200326.json</t>
  </si>
  <si>
    <t>/content/drive/MyDrive/thesis_project/thesis/outputs/exp06_svm_ready/fusion_svm_ready_results_20260603_200325.xlsx</t>
  </si>
  <si>
    <t>/content/drive/MyDrive/thesis_project/thesis/outputs/exp06_svm_ready/fusion_svm_ready_20260603_200327.json</t>
  </si>
  <si>
    <t>/content/drive/MyDrive/thesis_project/thesis/outputs/exp06_svm_ready/fusion_svm_ready_results_20260603_200327.xlsx</t>
  </si>
  <si>
    <t>/content/drive/MyDrive/thesis_project/thesis/outputs/exp06_svm_ready/fusion_svm_ready_20260603_200329.json</t>
  </si>
  <si>
    <t>/content/drive/MyDrive/thesis_project/thesis/outputs/exp06_svm_ready/fusion_svm_ready_results_20260603_200328.xlsx</t>
  </si>
  <si>
    <t>/content/drive/MyDrive/thesis_project/thesis/outputs/exp06_svm_ready/fusion_svm_ready_20260603_200330.json</t>
  </si>
  <si>
    <t>/content/drive/MyDrive/thesis_project/thesis/outputs/exp06_svm_ready/fusion_svm_ready_results_20260603_200330.xlsx</t>
  </si>
  <si>
    <t>/content/drive/MyDrive/thesis_project/thesis/outputs/exp06_svm_ready/fusion_svm_ready_20260603_200332.json</t>
  </si>
  <si>
    <t>/content/drive/MyDrive/thesis_project/thesis/outputs/exp06_svm_ready/fusion_svm_ready_results_20260603_200331.xlsx</t>
  </si>
  <si>
    <t>/content/drive/MyDrive/thesis_project/thesis/outputs/exp06_svm_ready/fusion_svm_ready_20260603_200334.json</t>
  </si>
  <si>
    <t>/content/drive/MyDrive/thesis_project/thesis/outputs/exp06_svm_ready/fusion_svm_ready_results_20260603_200333.xlsx</t>
  </si>
  <si>
    <t>/content/drive/MyDrive/thesis_project/thesis/outputs/exp06_svm_ready/fusion_svm_ready_20260603_200335.json</t>
  </si>
  <si>
    <t>/content/drive/MyDrive/thesis_project/thesis/outputs/exp06_svm_ready/fusion_svm_ready_results_20260603_200334.xlsx</t>
  </si>
  <si>
    <t>/content/drive/MyDrive/thesis_project/thesis/outputs/exp06_svm_ready/fusion_svm_ready_20260603_200337.json</t>
  </si>
  <si>
    <t>/content/drive/MyDrive/thesis_project/thesis/outputs/exp06_svm_ready/fusion_svm_ready_results_20260603_200336.xlsx</t>
  </si>
  <si>
    <t>/content/drive/MyDrive/thesis_project/thesis/outputs/exp06_svm_ready/fusion_svm_ready_20260603_200338.json</t>
  </si>
  <si>
    <t>/content/drive/MyDrive/thesis_project/thesis/outputs/exp06_svm_ready/fusion_svm_ready_results_20260603_200337.xlsx</t>
  </si>
  <si>
    <t>/content/drive/MyDrive/thesis_project/thesis/outputs/exp06_svm_ready/fusion_svm_ready_20260603_200339.json</t>
  </si>
  <si>
    <t>/content/drive/MyDrive/thesis_project/thesis/outputs/exp06_svm_ready/fusion_svm_ready_results_20260603_200339.xlsx</t>
  </si>
  <si>
    <t>/content/drive/MyDrive/thesis_project/thesis/outputs/exp06_svm_ready/fusion_svm_ready_20260603_200341.json</t>
  </si>
  <si>
    <t>/content/drive/MyDrive/thesis_project/thesis/outputs/exp06_svm_ready/fusion_svm_ready_results_20260603_200340.xlsx</t>
  </si>
  <si>
    <t>/content/drive/MyDrive/thesis_project/thesis/outputs/exp06_svm_ready/fusion_svm_ready_20260603_200343.json</t>
  </si>
  <si>
    <t>/content/drive/MyDrive/thesis_project/thesis/outputs/exp06_svm_ready/fusion_svm_ready_results_20260603_200342.xlsx</t>
  </si>
  <si>
    <t>/content/drive/MyDrive/thesis_project/thesis/outputs/exp06_svm_ready/fusion_svm_ready_20260603_200344.json</t>
  </si>
  <si>
    <t>/content/drive/MyDrive/thesis_project/thesis/outputs/exp06_svm_ready/fusion_svm_ready_results_20260603_200343.xlsx</t>
  </si>
  <si>
    <t>/content/drive/MyDrive/thesis_project/thesis/outputs/exp06_svm_ready/fusion_svm_ready_20260603_200346.json</t>
  </si>
  <si>
    <t>/content/drive/MyDrive/thesis_project/thesis/outputs/exp06_svm_ready/fusion_svm_ready_results_20260603_200345.xlsx</t>
  </si>
  <si>
    <t>/content/drive/MyDrive/thesis_project/thesis/outputs/exp06_svm_ready/fusion_svm_ready_20260603_200347.json</t>
  </si>
  <si>
    <t>/content/drive/MyDrive/thesis_project/thesis/outputs/exp06_svm_ready/fusion_svm_ready_results_20260603_200347.xlsx</t>
  </si>
  <si>
    <t>/content/drive/MyDrive/thesis_project/thesis/outputs/exp06_svm_ready/fusion_svm_ready_20260603_200349.json</t>
  </si>
  <si>
    <t>/content/drive/MyDrive/thesis_project/thesis/outputs/exp06_svm_ready/fusion_svm_ready_results_20260603_200348.xlsx</t>
  </si>
  <si>
    <t>/content/drive/MyDrive/thesis_project/thesis/outputs/exp06_svm_ready/fusion_svm_ready_20260717_102750.json</t>
  </si>
  <si>
    <t>/content/drive/MyDrive/thesis_project/thesis/outputs/exp06_svm_ready/fusion_svm_ready_results_20260717_102750.xlsx</t>
  </si>
  <si>
    <t>/content/drive/MyDrive/thesis_project/thesis/outputs/exp06_svm_ready/fusion_svm_ready_20260603_200352.json</t>
  </si>
  <si>
    <t>/content/drive/MyDrive/thesis_project/thesis/outputs/exp06_svm_ready/fusion_svm_ready_results_20260603_200351.xlsx</t>
  </si>
  <si>
    <t>/content/drive/MyDrive/thesis_project/thesis/outputs/exp06_svm_ready/fusion_svm_ready_20260603_200354.json</t>
  </si>
  <si>
    <t>/content/drive/MyDrive/thesis_project/thesis/outputs/exp06_svm_ready/fusion_svm_ready_results_20260603_200353.xlsx</t>
  </si>
  <si>
    <t>/content/drive/MyDrive/thesis_project/thesis/outputs/exp06_svm_ready/fusion_svm_ready_20260603_200355.json</t>
  </si>
  <si>
    <t>/content/drive/MyDrive/thesis_project/thesis/outputs/exp06_svm_ready/fusion_svm_ready_results_20260603_200354.xlsx</t>
  </si>
  <si>
    <t>/content/drive/MyDrive/thesis_project/thesis/outputs/exp06_svm_ready/fusion_svm_ready_20260603_200356.json</t>
  </si>
  <si>
    <t>/content/drive/MyDrive/thesis_project/thesis/outputs/exp06_svm_ready/fusion_svm_ready_results_20260603_200356.xlsx</t>
  </si>
  <si>
    <t>/content/drive/MyDrive/thesis_project/thesis/outputs/exp06_svm_ready/fusion_svm_ready_20260603_200358.json</t>
  </si>
  <si>
    <t>/content/drive/MyDrive/thesis_project/thesis/outputs/exp06_svm_ready/fusion_svm_ready_results_20260603_200358.xlsx</t>
  </si>
  <si>
    <t>/content/drive/MyDrive/thesis_project/thesis/outputs/exp06_svm_ready/fusion_svm_ready_20260603_200400.json</t>
  </si>
  <si>
    <t>/content/drive/MyDrive/thesis_project/thesis/outputs/exp06_svm_ready/fusion_svm_ready_results_20260603_200359.xlsx</t>
  </si>
  <si>
    <t>/content/drive/MyDrive/thesis_project/thesis/outputs/exp06_svm_ready/fusion_svm_ready_20260603_200401.json</t>
  </si>
  <si>
    <t>/content/drive/MyDrive/thesis_project/thesis/outputs/exp06_svm_ready/fusion_svm_ready_results_20260603_200400.xlsx</t>
  </si>
  <si>
    <t>/content/drive/MyDrive/thesis_project/thesis/outputs/exp06_svm_ready/fusion_svm_ready_20260603_200403.json</t>
  </si>
  <si>
    <t>/content/drive/MyDrive/thesis_project/thesis/outputs/exp06_svm_ready/fusion_svm_ready_results_20260603_200402.xlsx</t>
  </si>
  <si>
    <t>/content/drive/MyDrive/thesis_project/thesis/outputs/exp06_svm_ready/fusion_svm_ready_20260603_200404.json</t>
  </si>
  <si>
    <t>/content/drive/MyDrive/thesis_project/thesis/outputs/exp06_svm_ready/fusion_svm_ready_results_20260603_200403.xlsx</t>
  </si>
  <si>
    <t>/content/drive/MyDrive/thesis_project/thesis/outputs/exp06_svm_ready/fusion_svm_ready_20260603_200406.json</t>
  </si>
  <si>
    <t>/content/drive/MyDrive/thesis_project/thesis/outputs/exp06_svm_ready/fusion_svm_ready_results_20260603_200405.xlsx</t>
  </si>
  <si>
    <t>/content/drive/MyDrive/thesis_project/thesis/outputs/exp06_svm_ready/fusion_svm_ready_20260603_200407.json</t>
  </si>
  <si>
    <t>/content/drive/MyDrive/thesis_project/thesis/outputs/exp06_svm_ready/fusion_svm_ready_results_20260603_200407.xlsx</t>
  </si>
  <si>
    <t>/content/drive/MyDrive/thesis_project/thesis/outputs/exp06_svm_ready/fusion_svm_ready_20260603_200409.json</t>
  </si>
  <si>
    <t>/content/drive/MyDrive/thesis_project/thesis/outputs/exp06_svm_ready/fusion_svm_ready_results_20260603_200408.xlsx</t>
  </si>
  <si>
    <t>/content/drive/MyDrive/thesis_project/thesis/outputs/exp06_svm_ready/fusion_svm_ready_20260603_200410.json</t>
  </si>
  <si>
    <t>/content/drive/MyDrive/thesis_project/thesis/outputs/exp06_svm_ready/fusion_svm_ready_results_20260603_200410.xlsx</t>
  </si>
  <si>
    <t>/content/drive/MyDrive/thesis_project/thesis/outputs/exp06_svm_ready/fusion_svm_ready_20260603_200412.json</t>
  </si>
  <si>
    <t>/content/drive/MyDrive/thesis_project/thesis/outputs/exp06_svm_ready/fusion_svm_ready_results_20260603_200411.xlsx</t>
  </si>
  <si>
    <t>/content/drive/MyDrive/thesis_project/thesis/outputs/exp06_svm_ready/fusion_svm_ready_20260603_200414.json</t>
  </si>
  <si>
    <t>/content/drive/MyDrive/thesis_project/thesis/outputs/exp06_svm_ready/fusion_svm_ready_results_20260603_200412.xlsx</t>
  </si>
  <si>
    <t>/content/drive/MyDrive/thesis_project/thesis/outputs/exp06_svm_ready/fusion_svm_ready_20260603_200415.json</t>
  </si>
  <si>
    <t>/content/drive/MyDrive/thesis_project/thesis/outputs/exp06_svm_ready/fusion_svm_ready_results_20260603_200414.xlsx</t>
  </si>
  <si>
    <t>/content/drive/MyDrive/thesis_project/thesis/outputs/exp06_svm_ready/fusion_svm_ready_20260603_200416.json</t>
  </si>
  <si>
    <t>/content/drive/MyDrive/thesis_project/thesis/outputs/exp06_svm_ready/fusion_svm_ready_results_20260603_200416.xlsx</t>
  </si>
  <si>
    <t>/content/drive/MyDrive/thesis_project/thesis/outputs/exp06_svm_ready/fusion_svm_ready_20260603_200418.json</t>
  </si>
  <si>
    <t>/content/drive/MyDrive/thesis_project/thesis/outputs/exp06_svm_ready/fusion_svm_ready_results_20260603_200417.xlsx</t>
  </si>
  <si>
    <t>/content/drive/MyDrive/thesis_project/thesis/outputs/exp06_svm_ready/fusion_svm_ready_20260603_200419.json</t>
  </si>
  <si>
    <t>/content/drive/MyDrive/thesis_project/thesis/outputs/exp06_svm_ready/fusion_svm_ready_results_20260603_200419.xlsx</t>
  </si>
  <si>
    <t>/content/drive/MyDrive/thesis_project/thesis/outputs/exp06_svm_ready/fusion_svm_ready_20260717_102752.json</t>
  </si>
  <si>
    <t>/content/drive/MyDrive/thesis_project/thesis/outputs/exp06_svm_ready/fusion_svm_ready_results_20260717_102751.xlsx</t>
  </si>
  <si>
    <t>/content/drive/MyDrive/thesis_project/thesis/outputs/exp06_svm_ready/fusion_svm_ready_20260603_200422.json</t>
  </si>
  <si>
    <t>/content/drive/MyDrive/thesis_project/thesis/outputs/exp06_svm_ready/fusion_svm_ready_results_20260603_200421.xlsx</t>
  </si>
  <si>
    <t>/content/drive/MyDrive/thesis_project/thesis/outputs/exp06_svm_ready/fusion_svm_ready_20260603_200423.json</t>
  </si>
  <si>
    <t>/content/drive/MyDrive/thesis_project/thesis/outputs/exp06_svm_ready/fusion_svm_ready_results_20260603_200423.xlsx</t>
  </si>
  <si>
    <t>/content/drive/MyDrive/thesis_project/thesis/outputs/exp06_svm_ready/fusion_svm_ready_20260603_200425.json</t>
  </si>
  <si>
    <t>/content/drive/MyDrive/thesis_project/thesis/outputs/exp06_svm_ready/fusion_svm_ready_results_20260603_200424.xlsx</t>
  </si>
  <si>
    <t>/content/drive/MyDrive/thesis_project/thesis/outputs/exp06_svm_ready/fusion_svm_ready_20260603_200426.json</t>
  </si>
  <si>
    <t>/content/drive/MyDrive/thesis_project/thesis/outputs/exp06_svm_ready/fusion_svm_ready_results_20260603_200425.xlsx</t>
  </si>
  <si>
    <t>/content/drive/MyDrive/thesis_project/thesis/outputs/exp06_svm_ready/fusion_svm_ready_20260603_200428.json</t>
  </si>
  <si>
    <t>/content/drive/MyDrive/thesis_project/thesis/outputs/exp06_svm_ready/fusion_svm_ready_results_20260603_200427.xlsx</t>
  </si>
  <si>
    <t>/content/drive/MyDrive/thesis_project/thesis/outputs/exp06_svm_ready/fusion_svm_ready_20260603_200429.json</t>
  </si>
  <si>
    <t>/content/drive/MyDrive/thesis_project/thesis/outputs/exp06_svm_ready/fusion_svm_ready_results_20260603_200428.xlsx</t>
  </si>
  <si>
    <t>/content/drive/MyDrive/thesis_project/thesis/outputs/exp06_svm_ready/fusion_svm_ready_20260603_200430.json</t>
  </si>
  <si>
    <t>/content/drive/MyDrive/thesis_project/thesis/outputs/exp06_svm_ready/fusion_svm_ready_results_20260603_200429.xlsx</t>
  </si>
  <si>
    <t>/content/drive/MyDrive/thesis_project/thesis/outputs/exp06_svm_ready/fusion_svm_ready_20260603_200431.json</t>
  </si>
  <si>
    <t>/content/drive/MyDrive/thesis_project/thesis/outputs/exp06_svm_ready/fusion_svm_ready_results_20260603_200431.xlsx</t>
  </si>
  <si>
    <t>/content/drive/MyDrive/thesis_project/thesis/outputs/exp06_svm_ready/fusion_svm_ready_20260603_200433.json</t>
  </si>
  <si>
    <t>/content/drive/MyDrive/thesis_project/thesis/outputs/exp06_svm_ready/fusion_svm_ready_results_20260603_200432.xlsx</t>
  </si>
  <si>
    <t>/content/drive/MyDrive/thesis_project/thesis/outputs/exp06_svm_ready/fusion_svm_ready_20260603_200434.json</t>
  </si>
  <si>
    <t>/content/drive/MyDrive/thesis_project/thesis/outputs/exp06_svm_ready/fusion_svm_ready_results_20260603_200433.xlsx</t>
  </si>
  <si>
    <t>/content/drive/MyDrive/thesis_project/thesis/outputs/exp06_svm_ready/fusion_svm_ready_20260603_200435.json</t>
  </si>
  <si>
    <t>/content/drive/MyDrive/thesis_project/thesis/outputs/exp06_svm_ready/fusion_svm_ready_results_20260603_200435.xlsx</t>
  </si>
  <si>
    <t>/content/drive/MyDrive/thesis_project/thesis/outputs/exp06_svm_ready/fusion_svm_ready_20260603_200436.json</t>
  </si>
  <si>
    <t>/content/drive/MyDrive/thesis_project/thesis/outputs/exp06_svm_ready/fusion_svm_ready_results_20260603_200436.xlsx</t>
  </si>
  <si>
    <t>/content/drive/MyDrive/thesis_project/thesis/outputs/exp06_svm_ready/fusion_svm_ready_20260603_200438.json</t>
  </si>
  <si>
    <t>/content/drive/MyDrive/thesis_project/thesis/outputs/exp06_svm_ready/fusion_svm_ready_results_20260603_200437.xlsx</t>
  </si>
  <si>
    <t>/content/drive/MyDrive/thesis_project/thesis/outputs/exp06_svm_ready/fusion_svm_ready_20260603_200439.json</t>
  </si>
  <si>
    <t>/content/drive/MyDrive/thesis_project/thesis/outputs/exp06_svm_ready/fusion_svm_ready_results_20260603_200439.xlsx</t>
  </si>
  <si>
    <t>/content/drive/MyDrive/thesis_project/thesis/outputs/exp06_svm_ready/fusion_svm_ready_20260603_200440.json</t>
  </si>
  <si>
    <t>/content/drive/MyDrive/thesis_project/thesis/outputs/exp06_svm_ready/fusion_svm_ready_results_20260603_200440.xlsx</t>
  </si>
  <si>
    <t>/content/drive/MyDrive/thesis_project/thesis/outputs/exp06_svm_ready/fusion_svm_ready_20260603_200442.json</t>
  </si>
  <si>
    <t>/content/drive/MyDrive/thesis_project/thesis/outputs/exp06_svm_ready/fusion_svm_ready_results_20260603_200441.xlsx</t>
  </si>
  <si>
    <t>/content/drive/MyDrive/thesis_project/thesis/outputs/exp06_svm_ready/fusion_svm_ready_20260603_200443.json</t>
  </si>
  <si>
    <t>/content/drive/MyDrive/thesis_project/thesis/outputs/exp06_svm_ready/fusion_svm_ready_results_20260603_200443.xlsx</t>
  </si>
  <si>
    <t>/content/drive/MyDrive/thesis_project/thesis/outputs/exp06_svm_ready/fusion_svm_ready_20260603_200444.json</t>
  </si>
  <si>
    <t>/content/drive/MyDrive/thesis_project/thesis/outputs/exp06_svm_ready/fusion_svm_ready_results_20260603_200444.xlsx</t>
  </si>
  <si>
    <t>/content/drive/MyDrive/thesis_project/thesis/outputs/exp06_svm_ready/fusion_svm_ready_20260603_200446.json</t>
  </si>
  <si>
    <t>/content/drive/MyDrive/thesis_project/thesis/outputs/exp06_svm_ready/fusion_svm_ready_results_20260603_200445.xlsx</t>
  </si>
  <si>
    <t>/content/drive/MyDrive/thesis_project/thesis/outputs/exp06_svm_ready/fusion_svm_ready_20260717_102754.json</t>
  </si>
  <si>
    <t>/content/drive/MyDrive/thesis_project/thesis/outputs/exp06_svm_ready/fusion_svm_ready_results_20260717_102753.xlsx</t>
  </si>
  <si>
    <t>/content/drive/MyDrive/thesis_project/thesis/outputs/exp06_svm_ready/fusion_svm_ready_20260603_200449.json</t>
  </si>
  <si>
    <t>/content/drive/MyDrive/thesis_project/thesis/outputs/exp06_svm_ready/fusion_svm_ready_results_20260603_200448.xlsx</t>
  </si>
  <si>
    <t>/content/drive/MyDrive/thesis_project/thesis/outputs/exp06_svm_ready/fusion_svm_ready_20260603_200450.json</t>
  </si>
  <si>
    <t>/content/drive/MyDrive/thesis_project/thesis/outputs/exp06_svm_ready/fusion_svm_ready_results_20260603_200449.xlsx</t>
  </si>
  <si>
    <t>/content/drive/MyDrive/thesis_project/thesis/outputs/exp06_svm_ready/fusion_svm_ready_20260603_200452.json</t>
  </si>
  <si>
    <t>/content/drive/MyDrive/thesis_project/thesis/outputs/exp06_svm_ready/fusion_svm_ready_results_20260603_200451.xlsx</t>
  </si>
  <si>
    <t>/content/drive/MyDrive/thesis_project/thesis/outputs/exp06_svm_ready/fusion_svm_ready_20260603_200453.json</t>
  </si>
  <si>
    <t>/content/drive/MyDrive/thesis_project/thesis/outputs/exp06_svm_ready/fusion_svm_ready_results_20260603_200453.xlsx</t>
  </si>
  <si>
    <t>/content/drive/MyDrive/thesis_project/thesis/outputs/exp06_svm_ready/fusion_svm_ready_20260603_200455.json</t>
  </si>
  <si>
    <t>/content/drive/MyDrive/thesis_project/thesis/outputs/exp06_svm_ready/fusion_svm_ready_results_20260603_200454.xlsx</t>
  </si>
  <si>
    <t>/content/drive/MyDrive/thesis_project/thesis/outputs/exp06_svm_ready/fusion_svm_ready_20260603_200456.json</t>
  </si>
  <si>
    <t>/content/drive/MyDrive/thesis_project/thesis/outputs/exp06_svm_ready/fusion_svm_ready_results_20260603_200456.xlsx</t>
  </si>
  <si>
    <t>/content/drive/MyDrive/thesis_project/thesis/outputs/exp06_svm_ready/fusion_svm_ready_20260603_200458.json</t>
  </si>
  <si>
    <t>/content/drive/MyDrive/thesis_project/thesis/outputs/exp06_svm_ready/fusion_svm_ready_results_20260603_200457.xlsx</t>
  </si>
  <si>
    <t>/content/drive/MyDrive/thesis_project/thesis/outputs/exp06_svm_ready/fusion_svm_ready_20260603_200500.json</t>
  </si>
  <si>
    <t>/content/drive/MyDrive/thesis_project/thesis/outputs/exp06_svm_ready/fusion_svm_ready_results_20260603_200458.xlsx</t>
  </si>
  <si>
    <t>/content/drive/MyDrive/thesis_project/thesis/outputs/exp06_svm_ready/fusion_svm_ready_20260603_200501.json</t>
  </si>
  <si>
    <t>/content/drive/MyDrive/thesis_project/thesis/outputs/exp06_svm_ready/fusion_svm_ready_results_20260603_200500.xlsx</t>
  </si>
  <si>
    <t>/content/drive/MyDrive/thesis_project/thesis/outputs/exp06_svm_ready/fusion_svm_ready_20260603_200502.json</t>
  </si>
  <si>
    <t>/content/drive/MyDrive/thesis_project/thesis/outputs/exp06_svm_ready/fusion_svm_ready_results_20260603_200502.xlsx</t>
  </si>
  <si>
    <t>/content/drive/MyDrive/thesis_project/thesis/outputs/exp06_svm_ready/fusion_svm_ready_20260603_200504.json</t>
  </si>
  <si>
    <t>/content/drive/MyDrive/thesis_project/thesis/outputs/exp06_svm_ready/fusion_svm_ready_results_20260603_200503.xlsx</t>
  </si>
  <si>
    <t>/content/drive/MyDrive/thesis_project/thesis/outputs/exp06_svm_ready/fusion_svm_ready_20260603_200505.json</t>
  </si>
  <si>
    <t>/content/drive/MyDrive/thesis_project/thesis/outputs/exp06_svm_ready/fusion_svm_ready_results_20260603_200505.xlsx</t>
  </si>
  <si>
    <t>/content/drive/MyDrive/thesis_project/thesis/outputs/exp06_svm_ready/fusion_svm_ready_20260603_200507.json</t>
  </si>
  <si>
    <t>/content/drive/MyDrive/thesis_project/thesis/outputs/exp06_svm_ready/fusion_svm_ready_results_20260603_200506.xlsx</t>
  </si>
  <si>
    <t>/content/drive/MyDrive/thesis_project/thesis/outputs/exp06_svm_ready/fusion_svm_ready_20260603_200509.json</t>
  </si>
  <si>
    <t>/content/drive/MyDrive/thesis_project/thesis/outputs/exp06_svm_ready/fusion_svm_ready_results_20260603_200508.xlsx</t>
  </si>
  <si>
    <t>/content/drive/MyDrive/thesis_project/thesis/outputs/exp06_svm_ready/fusion_svm_ready_20260603_200510.json</t>
  </si>
  <si>
    <t>/content/drive/MyDrive/thesis_project/thesis/outputs/exp06_svm_ready/fusion_svm_ready_results_20260603_200509.xlsx</t>
  </si>
  <si>
    <t>/content/drive/MyDrive/thesis_project/thesis/outputs/exp06_svm_ready/fusion_svm_ready_20260603_200511.json</t>
  </si>
  <si>
    <t>/content/drive/MyDrive/thesis_project/thesis/outputs/exp06_svm_ready/fusion_svm_ready_results_20260603_200511.xlsx</t>
  </si>
  <si>
    <t>/content/drive/MyDrive/thesis_project/thesis/outputs/exp06_svm_ready/fusion_svm_ready_20260603_200513.json</t>
  </si>
  <si>
    <t>/content/drive/MyDrive/thesis_project/thesis/outputs/exp06_svm_ready/fusion_svm_ready_results_20260603_200512.xlsx</t>
  </si>
  <si>
    <t>/content/drive/MyDrive/thesis_project/thesis/outputs/exp06_svm_ready/fusion_svm_ready_20260603_200514.json</t>
  </si>
  <si>
    <t>/content/drive/MyDrive/thesis_project/thesis/outputs/exp06_svm_ready/fusion_svm_ready_results_20260603_200514.xlsx</t>
  </si>
  <si>
    <t>/content/drive/MyDrive/thesis_project/thesis/outputs/exp06_svm_ready/fusion_svm_ready_20260603_200516.json</t>
  </si>
  <si>
    <t>/content/drive/MyDrive/thesis_project/thesis/outputs/exp06_svm_ready/fusion_svm_ready_results_20260603_200515.xlsx</t>
  </si>
  <si>
    <t>/content/drive/MyDrive/thesis_project/thesis/outputs/exp01/regular_ner_20260603_200553.json</t>
  </si>
  <si>
    <t>/content/drive/MyDrive/thesis_project/thesis/outputs/exp01/regular_ner_results_20260603_200553.xlsx</t>
  </si>
  <si>
    <t>/content/drive/MyDrive/thesis_project/thesis/outputs/exp01/regular_ner_20260603_200652.json</t>
  </si>
  <si>
    <t>/content/drive/MyDrive/thesis_project/thesis/outputs/exp01/regular_ner_results_20260603_200651.xlsx</t>
  </si>
  <si>
    <t>/content/drive/MyDrive/thesis_project/thesis/outputs/exp01/regular_ner_20260603_200750.json</t>
  </si>
  <si>
    <t>/content/drive/MyDrive/thesis_project/thesis/outputs/exp01/regular_ner_results_20260603_200750.xlsx</t>
  </si>
  <si>
    <t>/content/drive/MyDrive/thesis_project/thesis/outputs/exp01/regular_ner_20260603_200850.json</t>
  </si>
  <si>
    <t>/content/drive/MyDrive/thesis_project/thesis/outputs/exp01/regular_ner_results_20260603_200849.xlsx</t>
  </si>
  <si>
    <t>/content/drive/MyDrive/thesis_project/thesis/outputs/exp01/regular_ner_20260603_200948.json</t>
  </si>
  <si>
    <t>/content/drive/MyDrive/thesis_project/thesis/outputs/exp01/regular_ner_results_20260603_200948.xlsx</t>
  </si>
  <si>
    <t>/content/drive/MyDrive/thesis_project/thesis/outputs/exp01/regular_ner_20260603_201048.json</t>
  </si>
  <si>
    <t>/content/drive/MyDrive/thesis_project/thesis/outputs/exp01/regular_ner_results_20260603_201047.xlsx</t>
  </si>
  <si>
    <t>/content/drive/MyDrive/thesis_project/thesis/outputs/exp01/regular_ner_20260603_201147.json</t>
  </si>
  <si>
    <t>/content/drive/MyDrive/thesis_project/thesis/outputs/exp01/regular_ner_results_20260603_201147.xlsx</t>
  </si>
  <si>
    <t>/content/drive/MyDrive/thesis_project/thesis/outputs/exp01/regular_ner_20260603_201247.json</t>
  </si>
  <si>
    <t>/content/drive/MyDrive/thesis_project/thesis/outputs/exp01/regular_ner_results_20260603_201246.xlsx</t>
  </si>
  <si>
    <t>/content/drive/MyDrive/thesis_project/thesis/outputs/exp01/regular_ner_20260603_201347.json</t>
  </si>
  <si>
    <t>/content/drive/MyDrive/thesis_project/thesis/outputs/exp01/regular_ner_results_20260603_201346.xlsx</t>
  </si>
  <si>
    <t>/content/drive/MyDrive/thesis_project/thesis/outputs/exp01/regular_ner_20260603_201445.json</t>
  </si>
  <si>
    <t>/content/drive/MyDrive/thesis_project/thesis/outputs/exp01/regular_ner_results_20260603_201445.xlsx</t>
  </si>
  <si>
    <t>/content/drive/MyDrive/thesis_project/thesis/outputs/exp01/regular_ner_20260603_201544.json</t>
  </si>
  <si>
    <t>/content/drive/MyDrive/thesis_project/thesis/outputs/exp01/regular_ner_results_20260603_201544.xlsx</t>
  </si>
  <si>
    <t>/content/drive/MyDrive/thesis_project/thesis/outputs/exp01/regular_ner_20260603_201643.json</t>
  </si>
  <si>
    <t>/content/drive/MyDrive/thesis_project/thesis/outputs/exp01/regular_ner_results_20260603_201643.xlsx</t>
  </si>
  <si>
    <t>/content/drive/MyDrive/thesis_project/thesis/outputs/exp01/regular_ner_20260603_201743.json</t>
  </si>
  <si>
    <t>/content/drive/MyDrive/thesis_project/thesis/outputs/exp01/regular_ner_results_20260603_201742.xlsx</t>
  </si>
  <si>
    <t>/content/drive/MyDrive/thesis_project/thesis/outputs/exp01/regular_ner_20260603_201842.json</t>
  </si>
  <si>
    <t>/content/drive/MyDrive/thesis_project/thesis/outputs/exp01/regular_ner_results_20260603_201842.xlsx</t>
  </si>
  <si>
    <t>/content/drive/MyDrive/thesis_project/thesis/outputs/exp01/regular_ner_20260603_201942.json</t>
  </si>
  <si>
    <t>/content/drive/MyDrive/thesis_project/thesis/outputs/exp01/regular_ner_results_20260603_201941.xlsx</t>
  </si>
  <si>
    <t>/content/drive/MyDrive/thesis_project/thesis/outputs/exp01/regular_ner_20260603_202041.json</t>
  </si>
  <si>
    <t>/content/drive/MyDrive/thesis_project/thesis/outputs/exp01/regular_ner_results_20260603_202041.xlsx</t>
  </si>
  <si>
    <t>/content/drive/MyDrive/thesis_project/thesis/outputs/exp01/regular_ner_20260603_202140.json</t>
  </si>
  <si>
    <t>/content/drive/MyDrive/thesis_project/thesis/outputs/exp01/regular_ner_results_20260603_202139.xlsx</t>
  </si>
  <si>
    <t>/content/drive/MyDrive/thesis_project/thesis/outputs/exp01/regular_ner_20260603_202239.json</t>
  </si>
  <si>
    <t>/content/drive/MyDrive/thesis_project/thesis/outputs/exp01/regular_ner_results_20260603_202239.xlsx</t>
  </si>
  <si>
    <t>/content/drive/MyDrive/thesis_project/thesis/outputs/exp01/regular_ner_20260603_202338.json</t>
  </si>
  <si>
    <t>/content/drive/MyDrive/thesis_project/thesis/outputs/exp01/regular_ner_results_20260603_202338.xlsx</t>
  </si>
  <si>
    <t>/content/drive/MyDrive/thesis_project/thesis/outputs/exp01/regular_ner_20260603_202437.json</t>
  </si>
  <si>
    <t>/content/drive/MyDrive/thesis_project/thesis/outputs/exp01/regular_ner_results_20260603_202436.xlsx</t>
  </si>
  <si>
    <t>/content/drive/MyDrive/thesis_project/thesis/outputs/exp01/regular_ner_20260603_202538.json</t>
  </si>
  <si>
    <t>/content/drive/MyDrive/thesis_project/thesis/outputs/exp01/regular_ner_results_20260603_202538.xlsx</t>
  </si>
  <si>
    <t>/content/drive/MyDrive/thesis_project/thesis/outputs/exp01/regular_ner_20260603_202635.json</t>
  </si>
  <si>
    <t>/content/drive/MyDrive/thesis_project/thesis/outputs/exp01/regular_ner_results_20260603_202635.xlsx</t>
  </si>
  <si>
    <t>/content/drive/MyDrive/thesis_project/thesis/outputs/exp01/regular_ner_20260603_202733.json</t>
  </si>
  <si>
    <t>/content/drive/MyDrive/thesis_project/thesis/outputs/exp01/regular_ner_results_20260603_202733.xlsx</t>
  </si>
  <si>
    <t>/content/drive/MyDrive/thesis_project/thesis/outputs/exp01/regular_ner_20260603_202830.json</t>
  </si>
  <si>
    <t>/content/drive/MyDrive/thesis_project/thesis/outputs/exp01/regular_ner_results_20260603_202830.xlsx</t>
  </si>
  <si>
    <t>/content/drive/MyDrive/thesis_project/thesis/outputs/exp01/regular_ner_20260603_202928.json</t>
  </si>
  <si>
    <t>/content/drive/MyDrive/thesis_project/thesis/outputs/exp01/regular_ner_results_20260603_202927.xlsx</t>
  </si>
  <si>
    <t>/content/drive/MyDrive/thesis_project/thesis/outputs/exp01/regular_ner_20260603_203025.json</t>
  </si>
  <si>
    <t>/content/drive/MyDrive/thesis_project/thesis/outputs/exp01/regular_ner_results_20260603_203025.xlsx</t>
  </si>
  <si>
    <t>/content/drive/MyDrive/thesis_project/thesis/outputs/exp01/regular_ner_20260603_203122.json</t>
  </si>
  <si>
    <t>/content/drive/MyDrive/thesis_project/thesis/outputs/exp01/regular_ner_results_20260603_203122.xlsx</t>
  </si>
  <si>
    <t>/content/drive/MyDrive/thesis_project/thesis/outputs/exp01/regular_ner_20260603_203219.json</t>
  </si>
  <si>
    <t>/content/drive/MyDrive/thesis_project/thesis/outputs/exp01/regular_ner_results_20260603_203219.xlsx</t>
  </si>
  <si>
    <t>/content/drive/MyDrive/thesis_project/thesis/outputs/exp01/regular_ner_20260603_203316.json</t>
  </si>
  <si>
    <t>/content/drive/MyDrive/thesis_project/thesis/outputs/exp01/regular_ner_results_20260603_203316.xlsx</t>
  </si>
  <si>
    <t>/content/drive/MyDrive/thesis_project/thesis/outputs/exp01/regular_ner_20260603_203414.json</t>
  </si>
  <si>
    <t>/content/drive/MyDrive/thesis_project/thesis/outputs/exp01/regular_ner_results_20260603_203414.xlsx</t>
  </si>
  <si>
    <t>/content/drive/MyDrive/thesis_project/thesis/outputs/exp01/regular_ner_20260603_203512.json</t>
  </si>
  <si>
    <t>/content/drive/MyDrive/thesis_project/thesis/outputs/exp01/regular_ner_results_20260603_203512.xlsx</t>
  </si>
  <si>
    <t>/content/drive/MyDrive/thesis_project/thesis/outputs/exp01/regular_ner_20260603_203610.json</t>
  </si>
  <si>
    <t>/content/drive/MyDrive/thesis_project/thesis/outputs/exp01/regular_ner_results_20260603_203610.xlsx</t>
  </si>
  <si>
    <t>/content/drive/MyDrive/thesis_project/thesis/outputs/exp01/regular_ner_20260603_203708.json</t>
  </si>
  <si>
    <t>/content/drive/MyDrive/thesis_project/thesis/outputs/exp01/regular_ner_results_20260603_203707.xlsx</t>
  </si>
  <si>
    <t>/content/drive/MyDrive/thesis_project/thesis/outputs/exp01/regular_ner_20260603_203805.json</t>
  </si>
  <si>
    <t>/content/drive/MyDrive/thesis_project/thesis/outputs/exp01/regular_ner_results_20260603_203805.xlsx</t>
  </si>
  <si>
    <t>/content/drive/MyDrive/thesis_project/thesis/outputs/exp01/regular_ner_20260603_203903.json</t>
  </si>
  <si>
    <t>/content/drive/MyDrive/thesis_project/thesis/outputs/exp01/regular_ner_results_20260603_203903.xlsx</t>
  </si>
  <si>
    <t>/content/drive/MyDrive/thesis_project/thesis/outputs/exp01/regular_ner_20260603_204001.json</t>
  </si>
  <si>
    <t>/content/drive/MyDrive/thesis_project/thesis/outputs/exp01/regular_ner_results_20260603_204000.xlsx</t>
  </si>
  <si>
    <t>/content/drive/MyDrive/thesis_project/thesis/outputs/exp01/regular_ner_20260603_204058.json</t>
  </si>
  <si>
    <t>/content/drive/MyDrive/thesis_project/thesis/outputs/exp01/regular_ner_results_20260603_204058.xlsx</t>
  </si>
  <si>
    <t>/content/drive/MyDrive/thesis_project/thesis/outputs/exp01/regular_ner_20260603_204156.json</t>
  </si>
  <si>
    <t>/content/drive/MyDrive/thesis_project/thesis/outputs/exp01/regular_ner_results_20260603_204156.xlsx</t>
  </si>
  <si>
    <t>/content/drive/MyDrive/thesis_project/thesis/outputs/exp01/regular_ner_20260603_204253.json</t>
  </si>
  <si>
    <t>/content/drive/MyDrive/thesis_project/thesis/outputs/exp01/regular_ner_results_20260603_204253.xlsx</t>
  </si>
  <si>
    <t>/content/drive/MyDrive/thesis_project/thesis/outputs/exp01/regular_ner_20260603_210305.json</t>
  </si>
  <si>
    <t>/content/drive/MyDrive/thesis_project/thesis/outputs/exp01/regular_ner_results_20260603_210258.xlsx</t>
  </si>
  <si>
    <t>/content/drive/MyDrive/thesis_project/thesis/outputs/exp01/regular_ner_20260603_210415.json</t>
  </si>
  <si>
    <t>/content/drive/MyDrive/thesis_project/thesis/outputs/exp01/regular_ner_results_20260603_210415.xlsx</t>
  </si>
  <si>
    <t>/content/drive/MyDrive/thesis_project/thesis/outputs/exp01/regular_ner_20260603_210515.json</t>
  </si>
  <si>
    <t>/content/drive/MyDrive/thesis_project/thesis/outputs/exp01/regular_ner_results_20260603_210515.xlsx</t>
  </si>
  <si>
    <t>/content/drive/MyDrive/thesis_project/thesis/outputs/exp01/regular_ner_20260603_210615.json</t>
  </si>
  <si>
    <t>/content/drive/MyDrive/thesis_project/thesis/outputs/exp01/regular_ner_results_20260603_210614.xlsx</t>
  </si>
  <si>
    <t>/content/drive/MyDrive/thesis_project/thesis/outputs/exp01/regular_ner_20260603_210714.json</t>
  </si>
  <si>
    <t>/content/drive/MyDrive/thesis_project/thesis/outputs/exp01/regular_ner_results_20260603_210714.xlsx</t>
  </si>
  <si>
    <t>/content/drive/MyDrive/thesis_project/thesis/outputs/exp01/regular_ner_20260603_210814.json</t>
  </si>
  <si>
    <t>/content/drive/MyDrive/thesis_project/thesis/outputs/exp01/regular_ner_results_20260603_210813.xlsx</t>
  </si>
  <si>
    <t>/content/drive/MyDrive/thesis_project/thesis/outputs/exp01/regular_ner_20260603_210912.json</t>
  </si>
  <si>
    <t>/content/drive/MyDrive/thesis_project/thesis/outputs/exp01/regular_ner_results_20260603_210912.xlsx</t>
  </si>
  <si>
    <t>/content/drive/MyDrive/thesis_project/thesis/outputs/exp01/regular_ner_20260603_211012.json</t>
  </si>
  <si>
    <t>/content/drive/MyDrive/thesis_project/thesis/outputs/exp01/regular_ner_results_20260603_211011.xlsx</t>
  </si>
  <si>
    <t>/content/drive/MyDrive/thesis_project/thesis/outputs/exp01/regular_ner_20260603_211111.json</t>
  </si>
  <si>
    <t>/content/drive/MyDrive/thesis_project/thesis/outputs/exp01/regular_ner_results_20260603_211111.xlsx</t>
  </si>
  <si>
    <t>/content/drive/MyDrive/thesis_project/thesis/outputs/exp01/regular_ner_20260603_211210.json</t>
  </si>
  <si>
    <t>/content/drive/MyDrive/thesis_project/thesis/outputs/exp01/regular_ner_results_20260603_211210.xlsx</t>
  </si>
  <si>
    <t>/content/drive/MyDrive/thesis_project/thesis/outputs/exp01/regular_ner_20260603_211310.json</t>
  </si>
  <si>
    <t>/content/drive/MyDrive/thesis_project/thesis/outputs/exp01/regular_ner_results_20260603_211309.xlsx</t>
  </si>
  <si>
    <t>/content/drive/MyDrive/thesis_project/thesis/outputs/exp01/regular_ner_20260603_211408.json</t>
  </si>
  <si>
    <t>/content/drive/MyDrive/thesis_project/thesis/outputs/exp01/regular_ner_results_20260603_211408.xlsx</t>
  </si>
  <si>
    <t>/content/drive/MyDrive/thesis_project/thesis/outputs/exp01/regular_ner_20260603_211508.json</t>
  </si>
  <si>
    <t>/content/drive/MyDrive/thesis_project/thesis/outputs/exp01/regular_ner_results_20260603_211508.xlsx</t>
  </si>
  <si>
    <t>/content/drive/MyDrive/thesis_project/thesis/outputs/exp01/regular_ner_20260603_211608.json</t>
  </si>
  <si>
    <t>/content/drive/MyDrive/thesis_project/thesis/outputs/exp01/regular_ner_results_20260603_211608.xlsx</t>
  </si>
  <si>
    <t>/content/drive/MyDrive/thesis_project/thesis/outputs/exp01/regular_ner_20260603_211708.json</t>
  </si>
  <si>
    <t>/content/drive/MyDrive/thesis_project/thesis/outputs/exp01/regular_ner_results_20260603_211707.xlsx</t>
  </si>
  <si>
    <t>/content/drive/MyDrive/thesis_project/thesis/outputs/exp01/regular_ner_20260603_211806.json</t>
  </si>
  <si>
    <t>/content/drive/MyDrive/thesis_project/thesis/outputs/exp01/regular_ner_results_20260603_211806.xlsx</t>
  </si>
  <si>
    <t>/content/drive/MyDrive/thesis_project/thesis/outputs/exp01/regular_ner_20260603_211906.json</t>
  </si>
  <si>
    <t>/content/drive/MyDrive/thesis_project/thesis/outputs/exp01/regular_ner_results_20260603_211905.xlsx</t>
  </si>
  <si>
    <t>/content/drive/MyDrive/thesis_project/thesis/outputs/exp01/regular_ner_20260603_212006.json</t>
  </si>
  <si>
    <t>/content/drive/MyDrive/thesis_project/thesis/outputs/exp01/regular_ner_results_20260603_212005.xlsx</t>
  </si>
  <si>
    <t>/content/drive/MyDrive/thesis_project/thesis/outputs/exp01/regular_ner_20260603_212104.json</t>
  </si>
  <si>
    <t>/content/drive/MyDrive/thesis_project/thesis/outputs/exp01/regular_ner_results_20260603_212104.xlsx</t>
  </si>
  <si>
    <t>/content/drive/MyDrive/thesis_project/thesis/outputs/exp01/regular_ner_20260603_212204.json</t>
  </si>
  <si>
    <t>/content/drive/MyDrive/thesis_project/thesis/outputs/exp01/regular_ner_results_20260603_212204.xlsx</t>
  </si>
  <si>
    <t>/content/drive/MyDrive/thesis_project/thesis/outputs/exp01/regular_ner_20260603_212303.json</t>
  </si>
  <si>
    <t>/content/drive/MyDrive/thesis_project/thesis/outputs/exp01/regular_ner_results_20260603_212303.xlsx</t>
  </si>
  <si>
    <t>/content/drive/MyDrive/thesis_project/thesis/outputs/exp01/regular_ner_20260603_212535.json</t>
  </si>
  <si>
    <t>/content/drive/MyDrive/thesis_project/thesis/outputs/exp01/regular_ner_results_20260603_212535.xlsx</t>
  </si>
  <si>
    <t>/content/drive/MyDrive/thesis_project/thesis/outputs/exp01/regular_ner_20260603_212858.json</t>
  </si>
  <si>
    <t>/content/drive/MyDrive/thesis_project/thesis/outputs/exp01/regular_ner_results_20260603_212858.xlsx</t>
  </si>
  <si>
    <t>/content/drive/MyDrive/thesis_project/thesis/outputs/exp01/regular_ner_20260603_213222.json</t>
  </si>
  <si>
    <t>/content/drive/MyDrive/thesis_project/thesis/outputs/exp01/regular_ner_results_20260603_213222.xlsx</t>
  </si>
  <si>
    <t>/content/drive/MyDrive/thesis_project/thesis/outputs/exp01/regular_ner_20260603_213701.json</t>
  </si>
  <si>
    <t>/content/drive/MyDrive/thesis_project/thesis/outputs/exp01/regular_ner_results_20260603_213700.xlsx</t>
  </si>
  <si>
    <t>/content/drive/MyDrive/thesis_project/thesis/outputs/exp01/regular_ner_20260603_214024.json</t>
  </si>
  <si>
    <t>/content/drive/MyDrive/thesis_project/thesis/outputs/exp01/regular_ner_results_20260603_214023.xlsx</t>
  </si>
  <si>
    <t>/content/drive/MyDrive/thesis_project/thesis/outputs/exp01/regular_ner_20260603_214446.json</t>
  </si>
  <si>
    <t>/content/drive/MyDrive/thesis_project/thesis/outputs/exp01/regular_ner_results_20260603_214446.xlsx</t>
  </si>
  <si>
    <t>/content/drive/MyDrive/thesis_project/thesis/outputs/exp01/regular_ner_20260603_221115.json</t>
  </si>
  <si>
    <t>/content/drive/MyDrive/thesis_project/thesis/outputs/exp01/regular_ner_results_20260603_221106.xlsx</t>
  </si>
  <si>
    <t>/content/drive/MyDrive/thesis_project/thesis/outputs/exp01/regular_ner_20260603_221457.json</t>
  </si>
  <si>
    <t>/content/drive/MyDrive/thesis_project/thesis/outputs/exp01/regular_ner_results_20260603_221456.xlsx</t>
  </si>
  <si>
    <t>/content/drive/MyDrive/thesis_project/thesis/outputs/exp01/regular_ner_20260603_221812.json</t>
  </si>
  <si>
    <t>/content/drive/MyDrive/thesis_project/thesis/outputs/exp01/regular_ner_results_20260603_221812.xlsx</t>
  </si>
  <si>
    <t>/content/drive/MyDrive/thesis_project/thesis/outputs/exp01/regular_ner_20260603_222131.json</t>
  </si>
  <si>
    <t>/content/drive/MyDrive/thesis_project/thesis/outputs/exp01/regular_ner_results_20260603_222131.xlsx</t>
  </si>
  <si>
    <t>/content/drive/MyDrive/thesis_project/thesis/outputs/exp01/regular_ner_20260603_222533.json</t>
  </si>
  <si>
    <t>/content/drive/MyDrive/thesis_project/thesis/outputs/exp01/regular_ner_results_20260603_222532.xlsx</t>
  </si>
  <si>
    <t>/content/drive/MyDrive/thesis_project/thesis/outputs/exp01/regular_ner_20260603_222933.json</t>
  </si>
  <si>
    <t>/content/drive/MyDrive/thesis_project/thesis/outputs/exp01/regular_ner_results_20260603_222933.xlsx</t>
  </si>
  <si>
    <t>/content/drive/MyDrive/thesis_project/thesis/outputs/exp01/regular_ner_20260603_223306.json</t>
  </si>
  <si>
    <t>/content/drive/MyDrive/thesis_project/thesis/outputs/exp01/regular_ner_results_20260603_223306.xlsx</t>
  </si>
  <si>
    <t>/content/drive/MyDrive/thesis_project/thesis/outputs/exp01/regular_ner_20260603_223725.json</t>
  </si>
  <si>
    <t>/content/drive/MyDrive/thesis_project/thesis/outputs/exp01/regular_ner_results_20260603_223725.xlsx</t>
  </si>
  <si>
    <t>/content/drive/MyDrive/thesis_project/thesis/outputs/exp01/regular_ner_20260603_224058.json</t>
  </si>
  <si>
    <t>/content/drive/MyDrive/thesis_project/thesis/outputs/exp01/regular_ner_results_20260603_224058.xlsx</t>
  </si>
  <si>
    <t>/content/drive/MyDrive/thesis_project/thesis/outputs/exp01/regular_ner_20260603_224530.json</t>
  </si>
  <si>
    <t>/content/drive/MyDrive/thesis_project/thesis/outputs/exp01/regular_ner_results_20260603_224530.xlsx</t>
  </si>
  <si>
    <t>/content/drive/MyDrive/thesis_project/thesis/outputs/exp01/regular_ner_20260603_224947.json</t>
  </si>
  <si>
    <t>/content/drive/MyDrive/thesis_project/thesis/outputs/exp01/regular_ner_results_20260603_224946.xlsx</t>
  </si>
  <si>
    <t>/content/drive/MyDrive/thesis_project/thesis/outputs/exp01/regular_ner_20260604_031724.json</t>
  </si>
  <si>
    <t>/content/drive/MyDrive/thesis_project/thesis/outputs/exp01/regular_ner_results_20260604_031720.xlsx</t>
  </si>
  <si>
    <t>/content/drive/MyDrive/thesis_project/thesis/outputs/exp01/regular_ner_20260604_032159.json</t>
  </si>
  <si>
    <t>/content/drive/MyDrive/thesis_project/thesis/outputs/exp01/regular_ner_results_20260604_032159.xlsx</t>
  </si>
  <si>
    <t>/content/drive/MyDrive/thesis_project/thesis/outputs/exp01/regular_ner_20260604_032550.json</t>
  </si>
  <si>
    <t>/content/drive/MyDrive/thesis_project/thesis/outputs/exp01/regular_ner_results_20260604_032550.xlsx</t>
  </si>
  <si>
    <t>/content/drive/MyDrive/thesis_project/thesis/outputs/exp01/regular_ner_20260604_032926.json</t>
  </si>
  <si>
    <t>/content/drive/MyDrive/thesis_project/thesis/outputs/exp01/regular_ner_results_20260604_032926.xlsx</t>
  </si>
  <si>
    <t>/content/drive/MyDrive/thesis_project/thesis/outputs/exp01/regular_ner_20260604_033315.json</t>
  </si>
  <si>
    <t>/content/drive/MyDrive/thesis_project/thesis/outputs/exp01/regular_ner_results_20260604_033315.xlsx</t>
  </si>
  <si>
    <t>/content/drive/MyDrive/thesis_project/thesis/outputs/exp01/regular_ner_20260604_033749.json</t>
  </si>
  <si>
    <t>/content/drive/MyDrive/thesis_project/thesis/outputs/exp01/regular_ner_results_20260604_033748.xlsx</t>
  </si>
  <si>
    <t>/content/drive/MyDrive/thesis_project/thesis/outputs/exp01/regular_ner_20260604_034055.json</t>
  </si>
  <si>
    <t>/content/drive/MyDrive/thesis_project/thesis/outputs/exp01/regular_ner_results_20260604_034055.xlsx</t>
  </si>
  <si>
    <t>/content/drive/MyDrive/thesis_project/thesis/outputs/exp01/regular_ner_20260604_060434.json</t>
  </si>
  <si>
    <t>/content/drive/MyDrive/thesis_project/thesis/outputs/exp01/regular_ner_results_20260604_060431.xlsx</t>
  </si>
  <si>
    <t>/content/drive/MyDrive/thesis_project/thesis/outputs/exp01/regular_ner_20260604_060846.json</t>
  </si>
  <si>
    <t>/content/drive/MyDrive/thesis_project/thesis/outputs/exp01/regular_ner_results_20260604_060845.xlsx</t>
  </si>
  <si>
    <t>/content/drive/MyDrive/thesis_project/thesis/outputs/exp01/regular_ner_20260604_061232.json</t>
  </si>
  <si>
    <t>/content/drive/MyDrive/thesis_project/thesis/outputs/exp01/regular_ner_results_20260604_061232.xlsx</t>
  </si>
  <si>
    <t>/content/drive/MyDrive/thesis_project/thesis/outputs/exp01/regular_ner_20260604_061603.json</t>
  </si>
  <si>
    <t>/content/drive/MyDrive/thesis_project/thesis/outputs/exp01/regular_ner_results_20260604_061603.xlsx</t>
  </si>
  <si>
    <t>/content/drive/MyDrive/thesis_project/thesis/outputs/exp01/regular_ner_20260604_061919.json</t>
  </si>
  <si>
    <t>/content/drive/MyDrive/thesis_project/thesis/outputs/exp01/regular_ner_results_20260604_061919.xlsx</t>
  </si>
  <si>
    <t>/content/drive/MyDrive/thesis_project/thesis/outputs/exp01/regular_ner_20260604_062237.json</t>
  </si>
  <si>
    <t>/content/drive/MyDrive/thesis_project/thesis/outputs/exp01/regular_ner_results_20260604_062237.xlsx</t>
  </si>
  <si>
    <t>/content/drive/MyDrive/thesis_project/thesis/outputs/exp01/regular_ner_20260604_062638.json</t>
  </si>
  <si>
    <t>/content/drive/MyDrive/thesis_project/thesis/outputs/exp01/regular_ner_results_20260604_062638.xlsx</t>
  </si>
  <si>
    <t>/content/drive/MyDrive/thesis_project/thesis/outputs/exp01/regular_ner_20260604_063011.json</t>
  </si>
  <si>
    <t>/content/drive/MyDrive/thesis_project/thesis/outputs/exp01/regular_ner_results_20260604_063010.xlsx</t>
  </si>
  <si>
    <t>/content/drive/MyDrive/thesis_project/thesis/outputs/exp01/regular_ner_20260604_063425.json</t>
  </si>
  <si>
    <t>/content/drive/MyDrive/thesis_project/thesis/outputs/exp01/regular_ner_results_20260604_063425.xlsx</t>
  </si>
  <si>
    <t>/content/drive/MyDrive/thesis_project/thesis/outputs/exp01/regular_ner_20260604_063758.json</t>
  </si>
  <si>
    <t>/content/drive/MyDrive/thesis_project/thesis/outputs/exp01/regular_ner_results_20260604_063758.xlsx</t>
  </si>
  <si>
    <t>/content/drive/MyDrive/thesis_project/thesis/outputs/exp01/regular_ner_20260604_064213.json</t>
  </si>
  <si>
    <t>/content/drive/MyDrive/thesis_project/thesis/outputs/exp01/regular_ner_results_20260604_064212.xlsx</t>
  </si>
  <si>
    <t>/content/drive/MyDrive/thesis_project/thesis/outputs/exp01/regular_ner_20260604_064545.json</t>
  </si>
  <si>
    <t>/content/drive/MyDrive/thesis_project/thesis/outputs/exp01/regular_ner_results_20260604_064544.xlsx</t>
  </si>
  <si>
    <t>/content/drive/MyDrive/thesis_project/thesis/outputs/exp01/regular_ner_20260604_065015.json</t>
  </si>
  <si>
    <t>/content/drive/MyDrive/thesis_project/thesis/outputs/exp01/regular_ner_results_20260604_065015.xlsx</t>
  </si>
  <si>
    <t>/content/drive/MyDrive/thesis_project/thesis/outputs/exp01/regular_ner_20260604_065334.json</t>
  </si>
  <si>
    <t>/content/drive/MyDrive/thesis_project/thesis/outputs/exp01/regular_ner_results_20260604_065334.xlsx</t>
  </si>
  <si>
    <t>/content/drive/MyDrive/thesis_project/thesis/outputs/exp01/regular_ner_20260604_065720.json</t>
  </si>
  <si>
    <t>/content/drive/MyDrive/thesis_project/thesis/outputs/exp01/regular_ner_results_20260604_065720.xlsx</t>
  </si>
  <si>
    <t>/content/drive/MyDrive/thesis_project/thesis/outputs/exp01/regular_ner_20260604_070053.json</t>
  </si>
  <si>
    <t>/content/drive/MyDrive/thesis_project/thesis/outputs/exp01/regular_ner_results_20260604_070053.xlsx</t>
  </si>
  <si>
    <t>/content/drive/MyDrive/thesis_project/thesis/outputs/exp01/regular_ner_20260604_070441.json</t>
  </si>
  <si>
    <t>/content/drive/MyDrive/thesis_project/thesis/outputs/exp01/regular_ner_results_20260604_070441.xlsx</t>
  </si>
  <si>
    <t>/content/drive/MyDrive/thesis_project/thesis/outputs/exp01/regular_ner_20260604_070905.json</t>
  </si>
  <si>
    <t>/content/drive/MyDrive/thesis_project/thesis/outputs/exp01/regular_ner_results_20260604_070905.xlsx</t>
  </si>
  <si>
    <t>/content/drive/MyDrive/thesis_project/thesis/outputs/exp01/regular_ner_20260604_071235.json</t>
  </si>
  <si>
    <t>/content/drive/MyDrive/thesis_project/thesis/outputs/exp01/regular_ner_results_20260604_071235.xlsx</t>
  </si>
  <si>
    <t>/content/drive/MyDrive/thesis_project/thesis/outputs/exp01/regular_ner_20260604_071620.json</t>
  </si>
  <si>
    <t>/content/drive/MyDrive/thesis_project/thesis/outputs/exp01/regular_ner_results_20260604_071620.xlsx</t>
  </si>
  <si>
    <t>/content/drive/MyDrive/thesis_project/thesis/outputs/exp01/regular_ner_20260604_072043.json</t>
  </si>
  <si>
    <t>/content/drive/MyDrive/thesis_project/thesis/outputs/exp01/regular_ner_results_20260604_072043.xlsx</t>
  </si>
  <si>
    <t>/content/drive/MyDrive/thesis_project/thesis/outputs/exp01/regular_ner_20260604_072441.json</t>
  </si>
  <si>
    <t>/content/drive/MyDrive/thesis_project/thesis/outputs/exp01/regular_ner_results_20260604_072440.xlsx</t>
  </si>
  <si>
    <t>/content/drive/MyDrive/thesis_project/thesis/outputs/exp01/regular_ner_20260604_072823.json</t>
  </si>
  <si>
    <t>/content/drive/MyDrive/thesis_project/thesis/outputs/exp01/regular_ner_results_20260604_072823.xlsx</t>
  </si>
  <si>
    <t>/content/drive/MyDrive/thesis_project/thesis/outputs/exp01/regular_ner_20260604_073249.json</t>
  </si>
  <si>
    <t>/content/drive/MyDrive/thesis_project/thesis/outputs/exp01/regular_ner_results_20260604_073249.xlsx</t>
  </si>
  <si>
    <t>/content/drive/MyDrive/thesis_project/thesis/outputs/exp01/regular_ner_20260604_073658.json</t>
  </si>
  <si>
    <t>/content/drive/MyDrive/thesis_project/thesis/outputs/exp01/regular_ner_results_20260604_073658.xlsx</t>
  </si>
  <si>
    <t>/content/drive/MyDrive/thesis_project/thesis/outputs/exp01/regular_ner_20260604_074055.json</t>
  </si>
  <si>
    <t>/content/drive/MyDrive/thesis_project/thesis/outputs/exp01/regular_ner_results_20260604_074055.xlsx</t>
  </si>
  <si>
    <t>/content/drive/MyDrive/thesis_project/thesis/outputs/exp01/regular_ner_20260604_074427.json</t>
  </si>
  <si>
    <t>/content/drive/MyDrive/thesis_project/thesis/outputs/exp01/regular_ner_results_20260604_074426.xlsx</t>
  </si>
  <si>
    <t>/content/drive/MyDrive/thesis_project/thesis/outputs/exp01/regular_ner_20260604_074852.json</t>
  </si>
  <si>
    <t>/content/drive/MyDrive/thesis_project/thesis/outputs/exp01/regular_ner_results_20260604_074852.xlsx</t>
  </si>
  <si>
    <t>/content/drive/MyDrive/thesis_project/thesis/outputs/exp01/regular_ner_20260604_075250.json</t>
  </si>
  <si>
    <t>/content/drive/MyDrive/thesis_project/thesis/outputs/exp01/regular_ner_results_20260604_075250.xlsx</t>
  </si>
  <si>
    <t>/content/drive/MyDrive/thesis_project/thesis/outputs/exp01/regular_ner_20260604_075714.json</t>
  </si>
  <si>
    <t>/content/drive/MyDrive/thesis_project/thesis/outputs/exp01/regular_ner_results_20260604_075714.xlsx</t>
  </si>
  <si>
    <t>/content/drive/MyDrive/thesis_project/thesis/outputs/exp01/regular_ner_20260604_080113.json</t>
  </si>
  <si>
    <t>/content/drive/MyDrive/thesis_project/thesis/outputs/exp01/regular_ner_results_20260604_080112.xlsx</t>
  </si>
  <si>
    <t>/content/drive/MyDrive/thesis_project/thesis/outputs/exp01/regular_ner_20260604_080456.json</t>
  </si>
  <si>
    <t>/content/drive/MyDrive/thesis_project/thesis/outputs/exp01/regular_ner_results_20260604_080456.xlsx</t>
  </si>
  <si>
    <t>/content/drive/MyDrive/thesis_project/thesis/outputs/exp01/regular_ner_20260604_080921.json</t>
  </si>
  <si>
    <t>/content/drive/MyDrive/thesis_project/thesis/outputs/exp01/regular_ner_results_20260604_080920.xlsx</t>
  </si>
  <si>
    <t>/content/drive/MyDrive/thesis_project/thesis/outputs/exp01/regular_ner_20260604_081318.json</t>
  </si>
  <si>
    <t>/content/drive/MyDrive/thesis_project/thesis/outputs/exp01/regular_ner_results_20260604_081317.xlsx</t>
  </si>
  <si>
    <t>/content/drive/MyDrive/thesis_project/thesis/outputs/exp01/regular_ner_20260604_081728.json</t>
  </si>
  <si>
    <t>/content/drive/MyDrive/thesis_project/thesis/outputs/exp01/regular_ner_results_20260604_081727.xlsx</t>
  </si>
  <si>
    <t>/content/drive/MyDrive/thesis_project/thesis/outputs/exp01/regular_ner_20260604_082153.json</t>
  </si>
  <si>
    <t>/content/drive/MyDrive/thesis_project/thesis/outputs/exp01/regular_ner_results_20260604_082153.xlsx</t>
  </si>
  <si>
    <t>/content/drive/MyDrive/thesis_project/thesis/outputs/exp04/auc_cascaded_pipeline_20260603_200632.json</t>
  </si>
  <si>
    <t>/content/drive/MyDrive/thesis_project/thesis/outputs/exp04/cascaded_pipeline_results_20260603_200631.xlsx</t>
  </si>
  <si>
    <t>/content/drive/MyDrive/thesis_project/thesis/outputs/exp04/auc_cascaded_pipeline_20260603_200731.json</t>
  </si>
  <si>
    <t>/content/drive/MyDrive/thesis_project/thesis/outputs/exp04/cascaded_pipeline_results_20260603_200730.xlsx</t>
  </si>
  <si>
    <t>/content/drive/MyDrive/thesis_project/thesis/outputs/exp04/auc_cascaded_pipeline_20260603_200830.json</t>
  </si>
  <si>
    <t>/content/drive/MyDrive/thesis_project/thesis/outputs/exp04/cascaded_pipeline_results_20260603_200829.xlsx</t>
  </si>
  <si>
    <t>/content/drive/MyDrive/thesis_project/thesis/outputs/exp04/auc_cascaded_pipeline_20260603_200929.json</t>
  </si>
  <si>
    <t>/content/drive/MyDrive/thesis_project/thesis/outputs/exp04/cascaded_pipeline_results_20260603_200928.xlsx</t>
  </si>
  <si>
    <t>/content/drive/MyDrive/thesis_project/thesis/outputs/exp04/auc_cascaded_pipeline_20260603_201028.json</t>
  </si>
  <si>
    <t>/content/drive/MyDrive/thesis_project/thesis/outputs/exp04/cascaded_pipeline_results_20260603_201027.xlsx</t>
  </si>
  <si>
    <t>/content/drive/MyDrive/thesis_project/thesis/outputs/exp04/auc_cascaded_pipeline_20260603_201128.json</t>
  </si>
  <si>
    <t>/content/drive/MyDrive/thesis_project/thesis/outputs/exp04/cascaded_pipeline_results_20260603_201127.xlsx</t>
  </si>
  <si>
    <t>/content/drive/MyDrive/thesis_project/thesis/outputs/exp04/auc_cascaded_pipeline_20260603_201227.json</t>
  </si>
  <si>
    <t>/content/drive/MyDrive/thesis_project/thesis/outputs/exp04/cascaded_pipeline_results_20260603_201226.xlsx</t>
  </si>
  <si>
    <t>/content/drive/MyDrive/thesis_project/thesis/outputs/exp04/auc_cascaded_pipeline_20260603_201327.json</t>
  </si>
  <si>
    <t>/content/drive/MyDrive/thesis_project/thesis/outputs/exp04/cascaded_pipeline_results_20260603_201326.xlsx</t>
  </si>
  <si>
    <t>/content/drive/MyDrive/thesis_project/thesis/outputs/exp04/auc_cascaded_pipeline_20260603_201426.json</t>
  </si>
  <si>
    <t>/content/drive/MyDrive/thesis_project/thesis/outputs/exp04/cascaded_pipeline_results_20260603_201425.xlsx</t>
  </si>
  <si>
    <t>/content/drive/MyDrive/thesis_project/thesis/outputs/exp04/auc_cascaded_pipeline_20260603_201525.json</t>
  </si>
  <si>
    <t>/content/drive/MyDrive/thesis_project/thesis/outputs/exp04/cascaded_pipeline_results_20260603_201524.xlsx</t>
  </si>
  <si>
    <t>/content/drive/MyDrive/thesis_project/thesis/outputs/exp04/auc_cascaded_pipeline_20260603_201624.json</t>
  </si>
  <si>
    <t>/content/drive/MyDrive/thesis_project/thesis/outputs/exp04/cascaded_pipeline_results_20260603_201623.xlsx</t>
  </si>
  <si>
    <t>/content/drive/MyDrive/thesis_project/thesis/outputs/exp04/auc_cascaded_pipeline_20260603_201724.json</t>
  </si>
  <si>
    <t>/content/drive/MyDrive/thesis_project/thesis/outputs/exp04/cascaded_pipeline_results_20260603_201722.xlsx</t>
  </si>
  <si>
    <t>/content/drive/MyDrive/thesis_project/thesis/outputs/exp04/auc_cascaded_pipeline_20260603_201823.json</t>
  </si>
  <si>
    <t>/content/drive/MyDrive/thesis_project/thesis/outputs/exp04/cascaded_pipeline_results_20260603_201822.xlsx</t>
  </si>
  <si>
    <t>/content/drive/MyDrive/thesis_project/thesis/outputs/exp04/auc_cascaded_pipeline_20260603_201922.json</t>
  </si>
  <si>
    <t>/content/drive/MyDrive/thesis_project/thesis/outputs/exp04/cascaded_pipeline_results_20260603_201921.xlsx</t>
  </si>
  <si>
    <t>/content/drive/MyDrive/thesis_project/thesis/outputs/exp04/auc_cascaded_pipeline_20260603_202022.json</t>
  </si>
  <si>
    <t>/content/drive/MyDrive/thesis_project/thesis/outputs/exp04/cascaded_pipeline_results_20260603_202020.xlsx</t>
  </si>
  <si>
    <t>/content/drive/MyDrive/thesis_project/thesis/outputs/exp04/auc_cascaded_pipeline_20260603_202120.json</t>
  </si>
  <si>
    <t>/content/drive/MyDrive/thesis_project/thesis/outputs/exp04/cascaded_pipeline_results_20260603_202119.xlsx</t>
  </si>
  <si>
    <t>/content/drive/MyDrive/thesis_project/thesis/outputs/exp04/auc_cascaded_pipeline_20260603_202220.json</t>
  </si>
  <si>
    <t>/content/drive/MyDrive/thesis_project/thesis/outputs/exp04/cascaded_pipeline_results_20260603_202219.xlsx</t>
  </si>
  <si>
    <t>/content/drive/MyDrive/thesis_project/thesis/outputs/exp04/auc_cascaded_pipeline_20260603_202320.json</t>
  </si>
  <si>
    <t>/content/drive/MyDrive/thesis_project/thesis/outputs/exp04/cascaded_pipeline_results_20260603_202318.xlsx</t>
  </si>
  <si>
    <t>/content/drive/MyDrive/thesis_project/thesis/outputs/exp04/auc_cascaded_pipeline_20260603_202418.json</t>
  </si>
  <si>
    <t>/content/drive/MyDrive/thesis_project/thesis/outputs/exp04/cascaded_pipeline_results_20260603_202417.xlsx</t>
  </si>
  <si>
    <t>/content/drive/MyDrive/thesis_project/thesis/outputs/exp04/auc_cascaded_pipeline_20260603_202518.json</t>
  </si>
  <si>
    <t>/content/drive/MyDrive/thesis_project/thesis/outputs/exp04/cascaded_pipeline_results_20260603_202517.xlsx</t>
  </si>
  <si>
    <t>/content/drive/MyDrive/thesis_project/thesis/outputs/exp04/auc_cascaded_pipeline_20260603_202616.json</t>
  </si>
  <si>
    <t>/content/drive/MyDrive/thesis_project/thesis/outputs/exp04/cascaded_pipeline_results_20260603_202615.xlsx</t>
  </si>
  <si>
    <t>/content/drive/MyDrive/thesis_project/thesis/outputs/exp04/auc_cascaded_pipeline_20260603_202714.json</t>
  </si>
  <si>
    <t>/content/drive/MyDrive/thesis_project/thesis/outputs/exp04/cascaded_pipeline_results_20260603_202713.xlsx</t>
  </si>
  <si>
    <t>/content/drive/MyDrive/thesis_project/thesis/outputs/exp04/auc_cascaded_pipeline_20260603_202811.json</t>
  </si>
  <si>
    <t>/content/drive/MyDrive/thesis_project/thesis/outputs/exp04/cascaded_pipeline_results_20260603_202810.xlsx</t>
  </si>
  <si>
    <t>/content/drive/MyDrive/thesis_project/thesis/outputs/exp04/auc_cascaded_pipeline_20260603_202909.json</t>
  </si>
  <si>
    <t>/content/drive/MyDrive/thesis_project/thesis/outputs/exp04/cascaded_pipeline_results_20260603_202908.xlsx</t>
  </si>
  <si>
    <t>/content/drive/MyDrive/thesis_project/thesis/outputs/exp04/auc_cascaded_pipeline_20260603_203006.json</t>
  </si>
  <si>
    <t>/content/drive/MyDrive/thesis_project/thesis/outputs/exp04/cascaded_pipeline_results_20260603_203006.xlsx</t>
  </si>
  <si>
    <t>/content/drive/MyDrive/thesis_project/thesis/outputs/exp04/auc_cascaded_pipeline_20260603_203103.json</t>
  </si>
  <si>
    <t>/content/drive/MyDrive/thesis_project/thesis/outputs/exp04/cascaded_pipeline_results_20260603_203102.xlsx</t>
  </si>
  <si>
    <t>/content/drive/MyDrive/thesis_project/thesis/outputs/exp04/auc_cascaded_pipeline_20260603_203200.json</t>
  </si>
  <si>
    <t>/content/drive/MyDrive/thesis_project/thesis/outputs/exp04/cascaded_pipeline_results_20260603_203159.xlsx</t>
  </si>
  <si>
    <t>/content/drive/MyDrive/thesis_project/thesis/outputs/exp04/auc_cascaded_pipeline_20260603_203257.json</t>
  </si>
  <si>
    <t>/content/drive/MyDrive/thesis_project/thesis/outputs/exp04/cascaded_pipeline_results_20260603_203256.xlsx</t>
  </si>
  <si>
    <t>/content/drive/MyDrive/thesis_project/thesis/outputs/exp04/auc_cascaded_pipeline_20260603_203355.json</t>
  </si>
  <si>
    <t>/content/drive/MyDrive/thesis_project/thesis/outputs/exp04/cascaded_pipeline_results_20260603_203354.xlsx</t>
  </si>
  <si>
    <t>/content/drive/MyDrive/thesis_project/thesis/outputs/exp04/auc_cascaded_pipeline_20260603_203453.json</t>
  </si>
  <si>
    <t>/content/drive/MyDrive/thesis_project/thesis/outputs/exp04/cascaded_pipeline_results_20260603_203452.xlsx</t>
  </si>
  <si>
    <t>/content/drive/MyDrive/thesis_project/thesis/outputs/exp04/auc_cascaded_pipeline_20260603_203551.json</t>
  </si>
  <si>
    <t>/content/drive/MyDrive/thesis_project/thesis/outputs/exp04/cascaded_pipeline_results_20260603_203550.xlsx</t>
  </si>
  <si>
    <t>/content/drive/MyDrive/thesis_project/thesis/outputs/exp04/auc_cascaded_pipeline_20260603_203649.json</t>
  </si>
  <si>
    <t>/content/drive/MyDrive/thesis_project/thesis/outputs/exp04/cascaded_pipeline_results_20260603_203648.xlsx</t>
  </si>
  <si>
    <t>/content/drive/MyDrive/thesis_project/thesis/outputs/exp04/auc_cascaded_pipeline_20260603_203746.json</t>
  </si>
  <si>
    <t>/content/drive/MyDrive/thesis_project/thesis/outputs/exp04/cascaded_pipeline_results_20260603_203745.xlsx</t>
  </si>
  <si>
    <t>/content/drive/MyDrive/thesis_project/thesis/outputs/exp04/auc_cascaded_pipeline_20260603_203844.json</t>
  </si>
  <si>
    <t>/content/drive/MyDrive/thesis_project/thesis/outputs/exp04/cascaded_pipeline_results_20260603_203843.xlsx</t>
  </si>
  <si>
    <t>/content/drive/MyDrive/thesis_project/thesis/outputs/exp04/auc_cascaded_pipeline_20260603_203942.json</t>
  </si>
  <si>
    <t>/content/drive/MyDrive/thesis_project/thesis/outputs/exp04/cascaded_pipeline_results_20260603_203941.xlsx</t>
  </si>
  <si>
    <t>/content/drive/MyDrive/thesis_project/thesis/outputs/exp04/auc_cascaded_pipeline_20260603_204039.json</t>
  </si>
  <si>
    <t>/content/drive/MyDrive/thesis_project/thesis/outputs/exp04/cascaded_pipeline_results_20260603_204038.xlsx</t>
  </si>
  <si>
    <t>/content/drive/MyDrive/thesis_project/thesis/outputs/exp04/auc_cascaded_pipeline_20260603_204137.json</t>
  </si>
  <si>
    <t>/content/drive/MyDrive/thesis_project/thesis/outputs/exp04/cascaded_pipeline_results_20260603_204136.xlsx</t>
  </si>
  <si>
    <t>/content/drive/MyDrive/thesis_project/thesis/outputs/exp04/auc_cascaded_pipeline_20260603_204234.json</t>
  </si>
  <si>
    <t>/content/drive/MyDrive/thesis_project/thesis/outputs/exp04/cascaded_pipeline_results_20260603_204233.xlsx</t>
  </si>
  <si>
    <t>/content/drive/MyDrive/thesis_project/thesis/outputs/exp04/auc_cascaded_pipeline_20260603_204332.json</t>
  </si>
  <si>
    <t>/content/drive/MyDrive/thesis_project/thesis/outputs/exp04/cascaded_pipeline_results_20260603_204331.xlsx</t>
  </si>
  <si>
    <t>/content/drive/MyDrive/thesis_project/thesis/outputs/exp04/auc_cascaded_pipeline_20260603_210354.json</t>
  </si>
  <si>
    <t>/content/drive/MyDrive/thesis_project/thesis/outputs/exp04/cascaded_pipeline_results_20260603_210350.xlsx</t>
  </si>
  <si>
    <t>/content/drive/MyDrive/thesis_project/thesis/outputs/exp04/auc_cascaded_pipeline_20260603_210455.json</t>
  </si>
  <si>
    <t>/content/drive/MyDrive/thesis_project/thesis/outputs/exp04/cascaded_pipeline_results_20260603_210454.xlsx</t>
  </si>
  <si>
    <t>/content/drive/MyDrive/thesis_project/thesis/outputs/exp04/auc_cascaded_pipeline_20260603_210555.json</t>
  </si>
  <si>
    <t>/content/drive/MyDrive/thesis_project/thesis/outputs/exp04/cascaded_pipeline_results_20260603_210554.xlsx</t>
  </si>
  <si>
    <t>/content/drive/MyDrive/thesis_project/thesis/outputs/exp04/auc_cascaded_pipeline_20260603_210655.json</t>
  </si>
  <si>
    <t>/content/drive/MyDrive/thesis_project/thesis/outputs/exp04/cascaded_pipeline_results_20260603_210653.xlsx</t>
  </si>
  <si>
    <t>/content/drive/MyDrive/thesis_project/thesis/outputs/exp04/auc_cascaded_pipeline_20260603_210754.json</t>
  </si>
  <si>
    <t>/content/drive/MyDrive/thesis_project/thesis/outputs/exp04/cascaded_pipeline_results_20260603_210753.xlsx</t>
  </si>
  <si>
    <t>/content/drive/MyDrive/thesis_project/thesis/outputs/exp04/auc_cascaded_pipeline_20260603_210853.json</t>
  </si>
  <si>
    <t>/content/drive/MyDrive/thesis_project/thesis/outputs/exp04/cascaded_pipeline_results_20260603_210852.xlsx</t>
  </si>
  <si>
    <t>/content/drive/MyDrive/thesis_project/thesis/outputs/exp04/auc_cascaded_pipeline_20260603_210952.json</t>
  </si>
  <si>
    <t>/content/drive/MyDrive/thesis_project/thesis/outputs/exp04/cascaded_pipeline_results_20260603_210951.xlsx</t>
  </si>
  <si>
    <t>/content/drive/MyDrive/thesis_project/thesis/outputs/exp04/auc_cascaded_pipeline_20260603_211051.json</t>
  </si>
  <si>
    <t>/content/drive/MyDrive/thesis_project/thesis/outputs/exp04/cascaded_pipeline_results_20260603_211050.xlsx</t>
  </si>
  <si>
    <t>/content/drive/MyDrive/thesis_project/thesis/outputs/exp04/auc_cascaded_pipeline_20260603_211151.json</t>
  </si>
  <si>
    <t>/content/drive/MyDrive/thesis_project/thesis/outputs/exp04/cascaded_pipeline_results_20260603_211149.xlsx</t>
  </si>
  <si>
    <t>/content/drive/MyDrive/thesis_project/thesis/outputs/exp04/auc_cascaded_pipeline_20260603_211250.json</t>
  </si>
  <si>
    <t>/content/drive/MyDrive/thesis_project/thesis/outputs/exp04/cascaded_pipeline_results_20260603_211249.xlsx</t>
  </si>
  <si>
    <t>/content/drive/MyDrive/thesis_project/thesis/outputs/exp04/auc_cascaded_pipeline_20260603_211349.json</t>
  </si>
  <si>
    <t>/content/drive/MyDrive/thesis_project/thesis/outputs/exp04/cascaded_pipeline_results_20260603_211348.xlsx</t>
  </si>
  <si>
    <t>/content/drive/MyDrive/thesis_project/thesis/outputs/exp04/auc_cascaded_pipeline_20260603_211449.json</t>
  </si>
  <si>
    <t>/content/drive/MyDrive/thesis_project/thesis/outputs/exp04/cascaded_pipeline_results_20260603_211447.xlsx</t>
  </si>
  <si>
    <t>/content/drive/MyDrive/thesis_project/thesis/outputs/exp04/auc_cascaded_pipeline_20260603_211547.json</t>
  </si>
  <si>
    <t>/content/drive/MyDrive/thesis_project/thesis/outputs/exp04/cascaded_pipeline_results_20260603_211546.xlsx</t>
  </si>
  <si>
    <t>/content/drive/MyDrive/thesis_project/thesis/outputs/exp04/auc_cascaded_pipeline_20260603_211648.json</t>
  </si>
  <si>
    <t>/content/drive/MyDrive/thesis_project/thesis/outputs/exp04/cascaded_pipeline_results_20260603_211647.xlsx</t>
  </si>
  <si>
    <t>/content/drive/MyDrive/thesis_project/thesis/outputs/exp04/auc_cascaded_pipeline_20260603_211747.json</t>
  </si>
  <si>
    <t>/content/drive/MyDrive/thesis_project/thesis/outputs/exp04/cascaded_pipeline_results_20260603_211746.xlsx</t>
  </si>
  <si>
    <t>/content/drive/MyDrive/thesis_project/thesis/outputs/exp04/auc_cascaded_pipeline_20260603_211846.json</t>
  </si>
  <si>
    <t>/content/drive/MyDrive/thesis_project/thesis/outputs/exp04/cascaded_pipeline_results_20260603_211845.xlsx</t>
  </si>
  <si>
    <t>/content/drive/MyDrive/thesis_project/thesis/outputs/exp04/auc_cascaded_pipeline_20260603_211946.json</t>
  </si>
  <si>
    <t>/content/drive/MyDrive/thesis_project/thesis/outputs/exp04/cascaded_pipeline_results_20260603_211945.xlsx</t>
  </si>
  <si>
    <t>/content/drive/MyDrive/thesis_project/thesis/outputs/exp04/auc_cascaded_pipeline_20260603_212045.json</t>
  </si>
  <si>
    <t>/content/drive/MyDrive/thesis_project/thesis/outputs/exp04/cascaded_pipeline_results_20260603_212044.xlsx</t>
  </si>
  <si>
    <t>/content/drive/MyDrive/thesis_project/thesis/outputs/exp04/auc_cascaded_pipeline_20260603_212145.json</t>
  </si>
  <si>
    <t>/content/drive/MyDrive/thesis_project/thesis/outputs/exp04/cascaded_pipeline_results_20260603_212143.xlsx</t>
  </si>
  <si>
    <t>/content/drive/MyDrive/thesis_project/thesis/outputs/exp04/auc_cascaded_pipeline_20260603_212244.json</t>
  </si>
  <si>
    <t>/content/drive/MyDrive/thesis_project/thesis/outputs/exp04/cascaded_pipeline_results_20260603_212242.xlsx</t>
  </si>
  <si>
    <t>/content/drive/MyDrive/thesis_project/thesis/outputs/exp04/auc_cascaded_pipeline_20260603_212343.json</t>
  </si>
  <si>
    <t>/content/drive/MyDrive/thesis_project/thesis/outputs/exp04/cascaded_pipeline_results_20260603_212342.xlsx</t>
  </si>
  <si>
    <t>/content/drive/MyDrive/thesis_project/thesis/outputs/exp04/auc_cascaded_pipeline_20260603_212708.json</t>
  </si>
  <si>
    <t>/content/drive/MyDrive/thesis_project/thesis/outputs/exp04/cascaded_pipeline_results_20260603_212707.xlsx</t>
  </si>
  <si>
    <t>/content/drive/MyDrive/thesis_project/thesis/outputs/exp04/auc_cascaded_pipeline_20260603_213031.json</t>
  </si>
  <si>
    <t>/content/drive/MyDrive/thesis_project/thesis/outputs/exp04/cascaded_pipeline_results_20260603_213030.xlsx</t>
  </si>
  <si>
    <t>/content/drive/MyDrive/thesis_project/thesis/outputs/exp04/auc_cascaded_pipeline_20260603_213509.json</t>
  </si>
  <si>
    <t>/content/drive/MyDrive/thesis_project/thesis/outputs/exp04/cascaded_pipeline_results_20260603_213508.xlsx</t>
  </si>
  <si>
    <t>/content/drive/MyDrive/thesis_project/thesis/outputs/exp04/auc_cascaded_pipeline_20260603_213833.json</t>
  </si>
  <si>
    <t>/content/drive/MyDrive/thesis_project/thesis/outputs/exp04/cascaded_pipeline_results_20260603_213832.xlsx</t>
  </si>
  <si>
    <t>/content/drive/MyDrive/thesis_project/thesis/outputs/exp04/auc_cascaded_pipeline_20260603_214255.json</t>
  </si>
  <si>
    <t>/content/drive/MyDrive/thesis_project/thesis/outputs/exp04/cascaded_pipeline_results_20260603_214254.xlsx</t>
  </si>
  <si>
    <t>/content/drive/MyDrive/thesis_project/thesis/outputs/exp04/auc_cascaded_pipeline_20260603_214703.json</t>
  </si>
  <si>
    <t>/content/drive/MyDrive/thesis_project/thesis/outputs/exp04/cascaded_pipeline_results_20260603_214702.xlsx</t>
  </si>
  <si>
    <t>/content/drive/MyDrive/thesis_project/thesis/outputs/exp04/auc_cascaded_pipeline_20260603_221310.json</t>
  </si>
  <si>
    <t>/content/drive/MyDrive/thesis_project/thesis/outputs/exp04/cascaded_pipeline_results_20260603_221306.xlsx</t>
  </si>
  <si>
    <t>/content/drive/MyDrive/thesis_project/thesis/outputs/exp04/auc_cascaded_pipeline_20260603_221629.json</t>
  </si>
  <si>
    <t>/content/drive/MyDrive/thesis_project/thesis/outputs/exp04/cascaded_pipeline_results_20260603_221628.xlsx</t>
  </si>
  <si>
    <t>/content/drive/MyDrive/thesis_project/thesis/outputs/exp04/auc_cascaded_pipeline_20260603_221945.json</t>
  </si>
  <si>
    <t>/content/drive/MyDrive/thesis_project/thesis/outputs/exp04/cascaded_pipeline_results_20260603_221944.xlsx</t>
  </si>
  <si>
    <t>/content/drive/MyDrive/thesis_project/thesis/outputs/exp04/auc_cascaded_pipeline_20260603_222348.json</t>
  </si>
  <si>
    <t>/content/drive/MyDrive/thesis_project/thesis/outputs/exp04/cascaded_pipeline_results_20260603_222347.xlsx</t>
  </si>
  <si>
    <t>/content/drive/MyDrive/thesis_project/thesis/outputs/exp04/auc_cascaded_pipeline_20260603_222749.json</t>
  </si>
  <si>
    <t>/content/drive/MyDrive/thesis_project/thesis/outputs/exp04/cascaded_pipeline_results_20260603_222748.xlsx</t>
  </si>
  <si>
    <t>/content/drive/MyDrive/thesis_project/thesis/outputs/exp04/auc_cascaded_pipeline_20260603_223121.json</t>
  </si>
  <si>
    <t>/content/drive/MyDrive/thesis_project/thesis/outputs/exp04/cascaded_pipeline_results_20260603_223119.xlsx</t>
  </si>
  <si>
    <t>/content/drive/MyDrive/thesis_project/thesis/outputs/exp04/auc_cascaded_pipeline_20260603_223537.json</t>
  </si>
  <si>
    <t>/content/drive/MyDrive/thesis_project/thesis/outputs/exp04/cascaded_pipeline_results_20260603_223536.xlsx</t>
  </si>
  <si>
    <t>/content/drive/MyDrive/thesis_project/thesis/outputs/exp04/auc_cascaded_pipeline_20260603_223912.json</t>
  </si>
  <si>
    <t>/content/drive/MyDrive/thesis_project/thesis/outputs/exp04/cascaded_pipeline_results_20260603_223910.xlsx</t>
  </si>
  <si>
    <t>/content/drive/MyDrive/thesis_project/thesis/outputs/exp04/auc_cascaded_pipeline_20260603_224344.json</t>
  </si>
  <si>
    <t>/content/drive/MyDrive/thesis_project/thesis/outputs/exp04/cascaded_pipeline_results_20260603_224343.xlsx</t>
  </si>
  <si>
    <t>/content/drive/MyDrive/thesis_project/thesis/outputs/exp04/auc_cascaded_pipeline_20260603_224801.json</t>
  </si>
  <si>
    <t>/content/drive/MyDrive/thesis_project/thesis/outputs/exp04/cascaded_pipeline_results_20260603_224800.xlsx</t>
  </si>
  <si>
    <t>/content/drive/MyDrive/thesis_project/thesis/outputs/exp04/auc_cascaded_pipeline_20260603_225233.json</t>
  </si>
  <si>
    <t>/content/drive/MyDrive/thesis_project/thesis/outputs/exp04/cascaded_pipeline_results_20260603_225232.xlsx</t>
  </si>
  <si>
    <t>/content/drive/MyDrive/thesis_project/thesis/outputs/exp04/auc_cascaded_pipeline_20260604_032009.json</t>
  </si>
  <si>
    <t>/content/drive/MyDrive/thesis_project/thesis/outputs/exp04/cascaded_pipeline_results_20260604_032005.xlsx</t>
  </si>
  <si>
    <t>/content/drive/MyDrive/thesis_project/thesis/outputs/exp04/auc_cascaded_pipeline_20260604_032402.json</t>
  </si>
  <si>
    <t>/content/drive/MyDrive/thesis_project/thesis/outputs/exp04/cascaded_pipeline_results_20260604_032401.xlsx</t>
  </si>
  <si>
    <t>/content/drive/MyDrive/thesis_project/thesis/outputs/exp04/auc_cascaded_pipeline_20260604_032739.json</t>
  </si>
  <si>
    <t>/content/drive/MyDrive/thesis_project/thesis/outputs/exp04/cascaded_pipeline_results_20260604_032737.xlsx</t>
  </si>
  <si>
    <t>/content/drive/MyDrive/thesis_project/thesis/outputs/exp04/auc_cascaded_pipeline_20260604_033128.json</t>
  </si>
  <si>
    <t>/content/drive/MyDrive/thesis_project/thesis/outputs/exp04/cascaded_pipeline_results_20260604_033127.xlsx</t>
  </si>
  <si>
    <t>/content/drive/MyDrive/thesis_project/thesis/outputs/exp04/auc_cascaded_pipeline_20260604_033602.json</t>
  </si>
  <si>
    <t>/content/drive/MyDrive/thesis_project/thesis/outputs/exp04/cascaded_pipeline_results_20260604_033601.xlsx</t>
  </si>
  <si>
    <t>/content/drive/MyDrive/thesis_project/thesis/outputs/exp04/auc_cascaded_pipeline_20260604_033907.json</t>
  </si>
  <si>
    <t>/content/drive/MyDrive/thesis_project/thesis/outputs/exp04/cascaded_pipeline_results_20260604_033906.xlsx</t>
  </si>
  <si>
    <t>/content/drive/MyDrive/thesis_project/thesis/outputs/exp04/auc_cascaded_pipeline_20260604_034243.json</t>
  </si>
  <si>
    <t>/content/drive/MyDrive/thesis_project/thesis/outputs/exp04/cascaded_pipeline_results_20260604_034242.xlsx</t>
  </si>
  <si>
    <t>/content/drive/MyDrive/thesis_project/thesis/outputs/exp04/auc_cascaded_pipeline_20260604_060659.json</t>
  </si>
  <si>
    <t>/content/drive/MyDrive/thesis_project/thesis/outputs/exp04/cascaded_pipeline_results_20260604_060654.xlsx</t>
  </si>
  <si>
    <t>/content/drive/MyDrive/thesis_project/thesis/outputs/exp04/auc_cascaded_pipeline_20260604_061046.json</t>
  </si>
  <si>
    <t>/content/drive/MyDrive/thesis_project/thesis/outputs/exp04/cascaded_pipeline_results_20260604_061045.xlsx</t>
  </si>
  <si>
    <t>/content/drive/MyDrive/thesis_project/thesis/outputs/exp04/auc_cascaded_pipeline_20260604_061418.json</t>
  </si>
  <si>
    <t>/content/drive/MyDrive/thesis_project/thesis/outputs/exp04/cascaded_pipeline_results_20260604_061417.xlsx</t>
  </si>
  <si>
    <t>/content/drive/MyDrive/thesis_project/thesis/outputs/exp04/auc_cascaded_pipeline_20260604_061735.json</t>
  </si>
  <si>
    <t>/content/drive/MyDrive/thesis_project/thesis/outputs/exp04/cascaded_pipeline_results_20260604_061734.xlsx</t>
  </si>
  <si>
    <t>/content/drive/MyDrive/thesis_project/thesis/outputs/exp04/auc_cascaded_pipeline_20260604_062051.json</t>
  </si>
  <si>
    <t>/content/drive/MyDrive/thesis_project/thesis/outputs/exp04/cascaded_pipeline_results_20260604_062050.xlsx</t>
  </si>
  <si>
    <t>/content/drive/MyDrive/thesis_project/thesis/outputs/exp04/auc_cascaded_pipeline_20260604_062453.json</t>
  </si>
  <si>
    <t>/content/drive/MyDrive/thesis_project/thesis/outputs/exp04/cascaded_pipeline_results_20260604_062452.xlsx</t>
  </si>
  <si>
    <t>/content/drive/MyDrive/thesis_project/thesis/outputs/exp04/auc_cascaded_pipeline_20260604_062824.json</t>
  </si>
  <si>
    <t>/content/drive/MyDrive/thesis_project/thesis/outputs/exp04/cascaded_pipeline_results_20260604_062824.xlsx</t>
  </si>
  <si>
    <t>/content/drive/MyDrive/thesis_project/thesis/outputs/exp04/auc_cascaded_pipeline_20260604_063240.json</t>
  </si>
  <si>
    <t>/content/drive/MyDrive/thesis_project/thesis/outputs/exp04/cascaded_pipeline_results_20260604_063240.xlsx</t>
  </si>
  <si>
    <t>/content/drive/MyDrive/thesis_project/thesis/outputs/exp04/auc_cascaded_pipeline_20260604_063611.json</t>
  </si>
  <si>
    <t>/content/drive/MyDrive/thesis_project/thesis/outputs/exp04/cascaded_pipeline_results_20260604_063610.xlsx</t>
  </si>
  <si>
    <t>/content/drive/MyDrive/thesis_project/thesis/outputs/exp04/auc_cascaded_pipeline_20260604_064028.json</t>
  </si>
  <si>
    <t>/content/drive/MyDrive/thesis_project/thesis/outputs/exp04/cascaded_pipeline_results_20260604_064027.xlsx</t>
  </si>
  <si>
    <t>/content/drive/MyDrive/thesis_project/thesis/outputs/exp04/auc_cascaded_pipeline_20260604_064359.json</t>
  </si>
  <si>
    <t>/content/drive/MyDrive/thesis_project/thesis/outputs/exp04/cascaded_pipeline_results_20260604_064358.xlsx</t>
  </si>
  <si>
    <t>/content/drive/MyDrive/thesis_project/thesis/outputs/exp04/auc_cascaded_pipeline_20260604_064830.json</t>
  </si>
  <si>
    <t>/content/drive/MyDrive/thesis_project/thesis/outputs/exp04/cascaded_pipeline_results_20260604_064829.xlsx</t>
  </si>
  <si>
    <t>/content/drive/MyDrive/thesis_project/thesis/outputs/exp04/auc_cascaded_pipeline_20260604_065147.json</t>
  </si>
  <si>
    <t>/content/drive/MyDrive/thesis_project/thesis/outputs/exp04/cascaded_pipeline_results_20260604_065146.xlsx</t>
  </si>
  <si>
    <t>/content/drive/MyDrive/thesis_project/thesis/outputs/exp04/auc_cascaded_pipeline_20260604_065535.json</t>
  </si>
  <si>
    <t>/content/drive/MyDrive/thesis_project/thesis/outputs/exp04/cascaded_pipeline_results_20260604_065534.xlsx</t>
  </si>
  <si>
    <t>/content/drive/MyDrive/thesis_project/thesis/outputs/exp04/auc_cascaded_pipeline_20260604_065907.json</t>
  </si>
  <si>
    <t>/content/drive/MyDrive/thesis_project/thesis/outputs/exp04/cascaded_pipeline_results_20260604_065906.xlsx</t>
  </si>
  <si>
    <t>/content/drive/MyDrive/thesis_project/thesis/outputs/exp04/auc_cascaded_pipeline_20260604_070254.json</t>
  </si>
  <si>
    <t>/content/drive/MyDrive/thesis_project/thesis/outputs/exp04/cascaded_pipeline_results_20260604_070253.xlsx</t>
  </si>
  <si>
    <t>/content/drive/MyDrive/thesis_project/thesis/outputs/exp04/auc_cascaded_pipeline_20260604_070718.json</t>
  </si>
  <si>
    <t>/content/drive/MyDrive/thesis_project/thesis/outputs/exp04/cascaded_pipeline_results_20260604_070717.xlsx</t>
  </si>
  <si>
    <t>/content/drive/MyDrive/thesis_project/thesis/outputs/exp04/auc_cascaded_pipeline_20260604_071048.json</t>
  </si>
  <si>
    <t>/content/drive/MyDrive/thesis_project/thesis/outputs/exp04/cascaded_pipeline_results_20260604_071047.xlsx</t>
  </si>
  <si>
    <t>/content/drive/MyDrive/thesis_project/thesis/outputs/exp04/auc_cascaded_pipeline_20260604_071432.json</t>
  </si>
  <si>
    <t>/content/drive/MyDrive/thesis_project/thesis/outputs/exp04/cascaded_pipeline_results_20260604_071431.xlsx</t>
  </si>
  <si>
    <t>/content/drive/MyDrive/thesis_project/thesis/outputs/exp04/auc_cascaded_pipeline_20260604_071858.json</t>
  </si>
  <si>
    <t>/content/drive/MyDrive/thesis_project/thesis/outputs/exp04/cascaded_pipeline_results_20260604_071857.xlsx</t>
  </si>
  <si>
    <t>/content/drive/MyDrive/thesis_project/thesis/outputs/exp04/auc_cascaded_pipeline_20260604_072253.json</t>
  </si>
  <si>
    <t>/content/drive/MyDrive/thesis_project/thesis/outputs/exp04/cascaded_pipeline_results_20260604_072252.xlsx</t>
  </si>
  <si>
    <t>/content/drive/MyDrive/thesis_project/thesis/outputs/exp04/auc_cascaded_pipeline_20260604_072637.json</t>
  </si>
  <si>
    <t>/content/drive/MyDrive/thesis_project/thesis/outputs/exp04/cascaded_pipeline_results_20260604_072636.xlsx</t>
  </si>
  <si>
    <t>/content/drive/MyDrive/thesis_project/thesis/outputs/exp04/auc_cascaded_pipeline_20260604_073101.json</t>
  </si>
  <si>
    <t>/content/drive/MyDrive/thesis_project/thesis/outputs/exp04/cascaded_pipeline_results_20260604_073100.xlsx</t>
  </si>
  <si>
    <t>/content/drive/MyDrive/thesis_project/thesis/outputs/exp04/auc_cascaded_pipeline_20260604_073512.json</t>
  </si>
  <si>
    <t>/content/drive/MyDrive/thesis_project/thesis/outputs/exp04/cascaded_pipeline_results_20260604_073511.xlsx</t>
  </si>
  <si>
    <t>/content/drive/MyDrive/thesis_project/thesis/outputs/exp04/auc_cascaded_pipeline_20260604_073908.json</t>
  </si>
  <si>
    <t>/content/drive/MyDrive/thesis_project/thesis/outputs/exp04/cascaded_pipeline_results_20260604_073907.xlsx</t>
  </si>
  <si>
    <t>/content/drive/MyDrive/thesis_project/thesis/outputs/exp04/auc_cascaded_pipeline_20260604_074238.json</t>
  </si>
  <si>
    <t>/content/drive/MyDrive/thesis_project/thesis/outputs/exp04/cascaded_pipeline_results_20260604_074237.xlsx</t>
  </si>
  <si>
    <t>/content/drive/MyDrive/thesis_project/thesis/outputs/exp04/auc_cascaded_pipeline_20260604_074705.json</t>
  </si>
  <si>
    <t>/content/drive/MyDrive/thesis_project/thesis/outputs/exp04/cascaded_pipeline_results_20260604_074704.xlsx</t>
  </si>
  <si>
    <t>/content/drive/MyDrive/thesis_project/thesis/outputs/exp04/auc_cascaded_pipeline_20260604_075102.json</t>
  </si>
  <si>
    <t>/content/drive/MyDrive/thesis_project/thesis/outputs/exp04/cascaded_pipeline_results_20260604_075101.xlsx</t>
  </si>
  <si>
    <t>/content/drive/MyDrive/thesis_project/thesis/outputs/exp04/auc_cascaded_pipeline_20260604_075528.json</t>
  </si>
  <si>
    <t>/content/drive/MyDrive/thesis_project/thesis/outputs/exp04/cascaded_pipeline_results_20260604_075526.xlsx</t>
  </si>
  <si>
    <t>/content/drive/MyDrive/thesis_project/thesis/outputs/exp04/auc_cascaded_pipeline_20260604_075924.json</t>
  </si>
  <si>
    <t>/content/drive/MyDrive/thesis_project/thesis/outputs/exp04/cascaded_pipeline_results_20260604_075923.xlsx</t>
  </si>
  <si>
    <t>/content/drive/MyDrive/thesis_project/thesis/outputs/exp04/auc_cascaded_pipeline_20260604_080309.json</t>
  </si>
  <si>
    <t>/content/drive/MyDrive/thesis_project/thesis/outputs/exp04/cascaded_pipeline_results_20260604_080308.xlsx</t>
  </si>
  <si>
    <t>/content/drive/MyDrive/thesis_project/thesis/outputs/exp04/auc_cascaded_pipeline_20260604_080734.json</t>
  </si>
  <si>
    <t>/content/drive/MyDrive/thesis_project/thesis/outputs/exp04/cascaded_pipeline_results_20260604_080733.xlsx</t>
  </si>
  <si>
    <t>/content/drive/MyDrive/thesis_project/thesis/outputs/exp04/auc_cascaded_pipeline_20260604_081131.json</t>
  </si>
  <si>
    <t>/content/drive/MyDrive/thesis_project/thesis/outputs/exp04/cascaded_pipeline_results_20260604_081130.xlsx</t>
  </si>
  <si>
    <t>/content/drive/MyDrive/thesis_project/thesis/outputs/exp04/auc_cascaded_pipeline_20260604_081541.json</t>
  </si>
  <si>
    <t>/content/drive/MyDrive/thesis_project/thesis/outputs/exp04/cascaded_pipeline_results_20260604_081540.xlsx</t>
  </si>
  <si>
    <t>/content/drive/MyDrive/thesis_project/thesis/outputs/exp04/auc_cascaded_pipeline_20260604_082005.json</t>
  </si>
  <si>
    <t>/content/drive/MyDrive/thesis_project/thesis/outputs/exp04/cascaded_pipeline_results_20260604_082004.xlsx</t>
  </si>
  <si>
    <t>/content/drive/MyDrive/thesis_project/thesis/outputs/exp04/auc_cascaded_pipeline_20260604_082404.json</t>
  </si>
  <si>
    <t>/content/drive/MyDrive/thesis_project/thesis/outputs/exp04/cascaded_pipeline_results_20260604_082403.xlsx</t>
  </si>
  <si>
    <t>/content/drive/MyDrive/thesis_project/thesis/outputs/exp05_ready/cascaded_step3_consistent_ready_20260717_102808.json</t>
  </si>
  <si>
    <t>/content/drive/MyDrive/thesis_project/thesis/outputs/exp05_ready/cascaded_step3_consistent_ready_results_20260717_102807.xlsx</t>
  </si>
  <si>
    <t>/content/drive/MyDrive/thesis_project/thesis/outputs/exp05_ready/cascaded_step3_consistent_ready_20260604_082547.json</t>
  </si>
  <si>
    <t>/content/drive/MyDrive/thesis_project/thesis/outputs/exp05_ready/cascaded_step3_consistent_ready_results_20260604_082547.xlsx</t>
  </si>
  <si>
    <t>/content/drive/MyDrive/thesis_project/thesis/outputs/exp05_ready/cascaded_step3_consistent_ready_20260604_082549.json</t>
  </si>
  <si>
    <t>/content/drive/MyDrive/thesis_project/thesis/outputs/exp05_ready/cascaded_step3_consistent_ready_results_20260604_082548.xlsx</t>
  </si>
  <si>
    <t>/content/drive/MyDrive/thesis_project/thesis/outputs/exp05_ready/cascaded_step3_consistent_ready_20260604_082550.json</t>
  </si>
  <si>
    <t>/content/drive/MyDrive/thesis_project/thesis/outputs/exp05_ready/cascaded_step3_consistent_ready_results_20260604_082550.xlsx</t>
  </si>
  <si>
    <t>/content/drive/MyDrive/thesis_project/thesis/outputs/exp05_ready/cascaded_step3_consistent_ready_20260604_082552.json</t>
  </si>
  <si>
    <t>/content/drive/MyDrive/thesis_project/thesis/outputs/exp05_ready/cascaded_step3_consistent_ready_results_20260604_082552.xlsx</t>
  </si>
  <si>
    <t>/content/drive/MyDrive/thesis_project/thesis/outputs/exp05_ready/cascaded_step3_consistent_ready_20260604_082553.json</t>
  </si>
  <si>
    <t>/content/drive/MyDrive/thesis_project/thesis/outputs/exp05_ready/cascaded_step3_consistent_ready_results_20260604_082553.xlsx</t>
  </si>
  <si>
    <t>/content/drive/MyDrive/thesis_project/thesis/outputs/exp05_ready/cascaded_step3_consistent_ready_20260604_082555.json</t>
  </si>
  <si>
    <t>/content/drive/MyDrive/thesis_project/thesis/outputs/exp05_ready/cascaded_step3_consistent_ready_results_20260604_082555.xlsx</t>
  </si>
  <si>
    <t>/content/drive/MyDrive/thesis_project/thesis/outputs/exp05_ready/cascaded_step3_consistent_ready_20260604_082556.json</t>
  </si>
  <si>
    <t>/content/drive/MyDrive/thesis_project/thesis/outputs/exp05_ready/cascaded_step3_consistent_ready_results_20260604_082556.xlsx</t>
  </si>
  <si>
    <t>/content/drive/MyDrive/thesis_project/thesis/outputs/exp05_ready/cascaded_step3_consistent_ready_20260604_082558.json</t>
  </si>
  <si>
    <t>/content/drive/MyDrive/thesis_project/thesis/outputs/exp05_ready/cascaded_step3_consistent_ready_results_20260604_082558.xlsx</t>
  </si>
  <si>
    <t>/content/drive/MyDrive/thesis_project/thesis/outputs/exp05_ready/cascaded_step3_consistent_ready_20260604_082600.json</t>
  </si>
  <si>
    <t>/content/drive/MyDrive/thesis_project/thesis/outputs/exp05_ready/cascaded_step3_consistent_ready_results_20260604_082559.xlsx</t>
  </si>
  <si>
    <t>/content/drive/MyDrive/thesis_project/thesis/outputs/exp05_ready/cascaded_step3_consistent_ready_20260604_082602.json</t>
  </si>
  <si>
    <t>/content/drive/MyDrive/thesis_project/thesis/outputs/exp05_ready/cascaded_step3_consistent_ready_results_20260604_082601.xlsx</t>
  </si>
  <si>
    <t>/content/drive/MyDrive/thesis_project/thesis/outputs/exp05_ready/cascaded_step3_consistent_ready_20260604_082603.json</t>
  </si>
  <si>
    <t>/content/drive/MyDrive/thesis_project/thesis/outputs/exp05_ready/cascaded_step3_consistent_ready_results_20260604_082603.xlsx</t>
  </si>
  <si>
    <t>/content/drive/MyDrive/thesis_project/thesis/outputs/exp05_ready/cascaded_step3_consistent_ready_20260604_082605.json</t>
  </si>
  <si>
    <t>/content/drive/MyDrive/thesis_project/thesis/outputs/exp05_ready/cascaded_step3_consistent_ready_results_20260604_082605.xlsx</t>
  </si>
  <si>
    <t>/content/drive/MyDrive/thesis_project/thesis/outputs/exp05_ready/cascaded_step3_consistent_ready_20260604_082606.json</t>
  </si>
  <si>
    <t>/content/drive/MyDrive/thesis_project/thesis/outputs/exp05_ready/cascaded_step3_consistent_ready_results_20260604_082606.xlsx</t>
  </si>
  <si>
    <t>/content/drive/MyDrive/thesis_project/thesis/outputs/exp05_ready/cascaded_step3_consistent_ready_20260604_082608.json</t>
  </si>
  <si>
    <t>/content/drive/MyDrive/thesis_project/thesis/outputs/exp05_ready/cascaded_step3_consistent_ready_results_20260604_082607.xlsx</t>
  </si>
  <si>
    <t>/content/drive/MyDrive/thesis_project/thesis/outputs/exp05_ready/cascaded_step3_consistent_ready_20260604_082609.json</t>
  </si>
  <si>
    <t>/content/drive/MyDrive/thesis_project/thesis/outputs/exp05_ready/cascaded_step3_consistent_ready_results_20260604_082609.xlsx</t>
  </si>
  <si>
    <t>/content/drive/MyDrive/thesis_project/thesis/outputs/exp05_ready/cascaded_step3_consistent_ready_20260604_082611.json</t>
  </si>
  <si>
    <t>/content/drive/MyDrive/thesis_project/thesis/outputs/exp05_ready/cascaded_step3_consistent_ready_results_20260604_082611.xlsx</t>
  </si>
  <si>
    <t>/content/drive/MyDrive/thesis_project/thesis/outputs/exp05_ready/cascaded_step3_consistent_ready_20260604_082612.json</t>
  </si>
  <si>
    <t>/content/drive/MyDrive/thesis_project/thesis/outputs/exp05_ready/cascaded_step3_consistent_ready_results_20260604_082612.xlsx</t>
  </si>
  <si>
    <t>/content/drive/MyDrive/thesis_project/thesis/outputs/exp05_ready/cascaded_step3_consistent_ready_20260604_082614.json</t>
  </si>
  <si>
    <t>/content/drive/MyDrive/thesis_project/thesis/outputs/exp05_ready/cascaded_step3_consistent_ready_results_20260604_082614.xlsx</t>
  </si>
  <si>
    <t>/content/drive/MyDrive/thesis_project/thesis/outputs/exp05_ready/cascaded_step3_consistent_ready_20260604_082616.json</t>
  </si>
  <si>
    <t>/content/drive/MyDrive/thesis_project/thesis/outputs/exp05_ready/cascaded_step3_consistent_ready_results_20260604_082615.xlsx</t>
  </si>
  <si>
    <t>/content/drive/MyDrive/thesis_project/thesis/outputs/exp05_ready/cascaded_step3_consistent_ready_20260717_102809.json</t>
  </si>
  <si>
    <t>/content/drive/MyDrive/thesis_project/thesis/outputs/exp05_ready/cascaded_step3_consistent_ready_results_20260717_102809.xlsx</t>
  </si>
  <si>
    <t>/content/drive/MyDrive/thesis_project/thesis/outputs/exp05_ready/cascaded_step3_consistent_ready_20260604_082619.json</t>
  </si>
  <si>
    <t>/content/drive/MyDrive/thesis_project/thesis/outputs/exp05_ready/cascaded_step3_consistent_ready_results_20260604_082618.xlsx</t>
  </si>
  <si>
    <t>/content/drive/MyDrive/thesis_project/thesis/outputs/exp05_ready/cascaded_step3_consistent_ready_20260604_082620.json</t>
  </si>
  <si>
    <t>/content/drive/MyDrive/thesis_project/thesis/outputs/exp05_ready/cascaded_step3_consistent_ready_results_20260604_082620.xlsx</t>
  </si>
  <si>
    <t>/content/drive/MyDrive/thesis_project/thesis/outputs/exp05_ready/cascaded_step3_consistent_ready_20260604_082622.json</t>
  </si>
  <si>
    <t>/content/drive/MyDrive/thesis_project/thesis/outputs/exp05_ready/cascaded_step3_consistent_ready_results_20260604_082621.xlsx</t>
  </si>
  <si>
    <t>/content/drive/MyDrive/thesis_project/thesis/outputs/exp05_ready/cascaded_step3_consistent_ready_20260604_082623.json</t>
  </si>
  <si>
    <t>/content/drive/MyDrive/thesis_project/thesis/outputs/exp05_ready/cascaded_step3_consistent_ready_results_20260604_082623.xlsx</t>
  </si>
  <si>
    <t>/content/drive/MyDrive/thesis_project/thesis/outputs/exp05_ready/cascaded_step3_consistent_ready_20260604_082625.json</t>
  </si>
  <si>
    <t>/content/drive/MyDrive/thesis_project/thesis/outputs/exp05_ready/cascaded_step3_consistent_ready_results_20260604_082624.xlsx</t>
  </si>
  <si>
    <t>/content/drive/MyDrive/thesis_project/thesis/outputs/exp05_ready/cascaded_step3_consistent_ready_20260604_082626.json</t>
  </si>
  <si>
    <t>/content/drive/MyDrive/thesis_project/thesis/outputs/exp05_ready/cascaded_step3_consistent_ready_results_20260604_082626.xlsx</t>
  </si>
  <si>
    <t>/content/drive/MyDrive/thesis_project/thesis/outputs/exp05_ready/cascaded_step3_consistent_ready_20260604_082627.json</t>
  </si>
  <si>
    <t>/content/drive/MyDrive/thesis_project/thesis/outputs/exp05_ready/cascaded_step3_consistent_ready_results_20260604_082627.xlsx</t>
  </si>
  <si>
    <t>/content/drive/MyDrive/thesis_project/thesis/outputs/exp05_ready/cascaded_step3_consistent_ready_20260604_082629.json</t>
  </si>
  <si>
    <t>/content/drive/MyDrive/thesis_project/thesis/outputs/exp05_ready/cascaded_step3_consistent_ready_results_20260604_082628.xlsx</t>
  </si>
  <si>
    <t>/content/drive/MyDrive/thesis_project/thesis/outputs/exp05_ready/cascaded_step3_consistent_ready_20260604_082630.json</t>
  </si>
  <si>
    <t>/content/drive/MyDrive/thesis_project/thesis/outputs/exp05_ready/cascaded_step3_consistent_ready_results_20260604_082630.xlsx</t>
  </si>
  <si>
    <t>/content/drive/MyDrive/thesis_project/thesis/outputs/exp05_ready/cascaded_step3_consistent_ready_20260604_082632.json</t>
  </si>
  <si>
    <t>/content/drive/MyDrive/thesis_project/thesis/outputs/exp05_ready/cascaded_step3_consistent_ready_results_20260604_082632.xlsx</t>
  </si>
  <si>
    <t>/content/drive/MyDrive/thesis_project/thesis/outputs/exp05_ready/cascaded_step3_consistent_ready_20260604_082633.json</t>
  </si>
  <si>
    <t>/content/drive/MyDrive/thesis_project/thesis/outputs/exp05_ready/cascaded_step3_consistent_ready_results_20260604_082633.xlsx</t>
  </si>
  <si>
    <t>/content/drive/MyDrive/thesis_project/thesis/outputs/exp05_ready/cascaded_step3_consistent_ready_20260604_082635.json</t>
  </si>
  <si>
    <t>/content/drive/MyDrive/thesis_project/thesis/outputs/exp05_ready/cascaded_step3_consistent_ready_results_20260604_082635.xlsx</t>
  </si>
  <si>
    <t>/content/drive/MyDrive/thesis_project/thesis/outputs/exp05_ready/cascaded_step3_consistent_ready_20260604_082636.json</t>
  </si>
  <si>
    <t>/content/drive/MyDrive/thesis_project/thesis/outputs/exp05_ready/cascaded_step3_consistent_ready_results_20260604_082636.xlsx</t>
  </si>
  <si>
    <t>/content/drive/MyDrive/thesis_project/thesis/outputs/exp05_ready/cascaded_step3_consistent_ready_20260604_082638.json</t>
  </si>
  <si>
    <t>/content/drive/MyDrive/thesis_project/thesis/outputs/exp05_ready/cascaded_step3_consistent_ready_results_20260604_082638.xlsx</t>
  </si>
  <si>
    <t>/content/drive/MyDrive/thesis_project/thesis/outputs/exp05_ready/cascaded_step3_consistent_ready_20260604_082639.json</t>
  </si>
  <si>
    <t>/content/drive/MyDrive/thesis_project/thesis/outputs/exp05_ready/cascaded_step3_consistent_ready_results_20260604_082639.xlsx</t>
  </si>
  <si>
    <t>/content/drive/MyDrive/thesis_project/thesis/outputs/exp05_ready/cascaded_step3_consistent_ready_20260604_082641.json</t>
  </si>
  <si>
    <t>/content/drive/MyDrive/thesis_project/thesis/outputs/exp05_ready/cascaded_step3_consistent_ready_results_20260604_082641.xlsx</t>
  </si>
  <si>
    <t>/content/drive/MyDrive/thesis_project/thesis/outputs/exp05_ready/cascaded_step3_consistent_ready_20260604_082642.json</t>
  </si>
  <si>
    <t>/content/drive/MyDrive/thesis_project/thesis/outputs/exp05_ready/cascaded_step3_consistent_ready_results_20260604_082642.xlsx</t>
  </si>
  <si>
    <t>/content/drive/MyDrive/thesis_project/thesis/outputs/exp05_ready/cascaded_step3_consistent_ready_20260604_082644.json</t>
  </si>
  <si>
    <t>/content/drive/MyDrive/thesis_project/thesis/outputs/exp05_ready/cascaded_step3_consistent_ready_results_20260604_082644.xlsx</t>
  </si>
  <si>
    <t>/content/drive/MyDrive/thesis_project/thesis/outputs/exp05_ready/cascaded_step3_consistent_ready_20260604_082645.json</t>
  </si>
  <si>
    <t>/content/drive/MyDrive/thesis_project/thesis/outputs/exp05_ready/cascaded_step3_consistent_ready_results_20260604_082645.xlsx</t>
  </si>
  <si>
    <t>/content/drive/MyDrive/thesis_project/thesis/outputs/exp05_ready/cascaded_step3_consistent_ready_20260717_102811.json</t>
  </si>
  <si>
    <t>/content/drive/MyDrive/thesis_project/thesis/outputs/exp05_ready/cascaded_step3_consistent_ready_results_20260717_102811.xlsx</t>
  </si>
  <si>
    <t>/content/drive/MyDrive/thesis_project/thesis/outputs/exp05_ready/cascaded_step3_consistent_ready_20260604_082648.json</t>
  </si>
  <si>
    <t>/content/drive/MyDrive/thesis_project/thesis/outputs/exp05_ready/cascaded_step3_consistent_ready_results_20260604_082648.xlsx</t>
  </si>
  <si>
    <t>/content/drive/MyDrive/thesis_project/thesis/outputs/exp05_ready/cascaded_step3_consistent_ready_20260604_082650.json</t>
  </si>
  <si>
    <t>/content/drive/MyDrive/thesis_project/thesis/outputs/exp05_ready/cascaded_step3_consistent_ready_results_20260604_082649.xlsx</t>
  </si>
  <si>
    <t>/content/drive/MyDrive/thesis_project/thesis/outputs/exp05_ready/cascaded_step3_consistent_ready_20260604_082651.json</t>
  </si>
  <si>
    <t>/content/drive/MyDrive/thesis_project/thesis/outputs/exp05_ready/cascaded_step3_consistent_ready_results_20260604_082651.xlsx</t>
  </si>
  <si>
    <t>/content/drive/MyDrive/thesis_project/thesis/outputs/exp05_ready/cascaded_step3_consistent_ready_20260604_082653.json</t>
  </si>
  <si>
    <t>/content/drive/MyDrive/thesis_project/thesis/outputs/exp05_ready/cascaded_step3_consistent_ready_results_20260604_082653.xlsx</t>
  </si>
  <si>
    <t>/content/drive/MyDrive/thesis_project/thesis/outputs/exp05_ready/cascaded_step3_consistent_ready_20260604_082655.json</t>
  </si>
  <si>
    <t>/content/drive/MyDrive/thesis_project/thesis/outputs/exp05_ready/cascaded_step3_consistent_ready_results_20260604_082654.xlsx</t>
  </si>
  <si>
    <t>/content/drive/MyDrive/thesis_project/thesis/outputs/exp05_ready/cascaded_step3_consistent_ready_20260604_082656.json</t>
  </si>
  <si>
    <t>/content/drive/MyDrive/thesis_project/thesis/outputs/exp05_ready/cascaded_step3_consistent_ready_results_20260604_082656.xlsx</t>
  </si>
  <si>
    <t>/content/drive/MyDrive/thesis_project/thesis/outputs/exp05_ready/cascaded_step3_consistent_ready_20260604_082657.json</t>
  </si>
  <si>
    <t>/content/drive/MyDrive/thesis_project/thesis/outputs/exp05_ready/cascaded_step3_consistent_ready_results_20260604_082657.xlsx</t>
  </si>
  <si>
    <t>/content/drive/MyDrive/thesis_project/thesis/outputs/exp05_ready/cascaded_step3_consistent_ready_20260604_082659.json</t>
  </si>
  <si>
    <t>/content/drive/MyDrive/thesis_project/thesis/outputs/exp05_ready/cascaded_step3_consistent_ready_results_20260604_082659.xlsx</t>
  </si>
  <si>
    <t>/content/drive/MyDrive/thesis_project/thesis/outputs/exp05_ready/cascaded_step3_consistent_ready_20260604_082702.json</t>
  </si>
  <si>
    <t>/content/drive/MyDrive/thesis_project/thesis/outputs/exp05_ready/cascaded_step3_consistent_ready_results_20260604_082701.xlsx</t>
  </si>
  <si>
    <t>/content/drive/MyDrive/thesis_project/thesis/outputs/exp05_ready/cascaded_step3_consistent_ready_20260604_082703.json</t>
  </si>
  <si>
    <t>/content/drive/MyDrive/thesis_project/thesis/outputs/exp05_ready/cascaded_step3_consistent_ready_results_20260604_082703.xlsx</t>
  </si>
  <si>
    <t>/content/drive/MyDrive/thesis_project/thesis/outputs/exp05_ready/cascaded_step3_consistent_ready_20260604_082705.json</t>
  </si>
  <si>
    <t>/content/drive/MyDrive/thesis_project/thesis/outputs/exp05_ready/cascaded_step3_consistent_ready_results_20260604_082704.xlsx</t>
  </si>
  <si>
    <t>/content/drive/MyDrive/thesis_project/thesis/outputs/exp05_ready/cascaded_step3_consistent_ready_20260604_082706.json</t>
  </si>
  <si>
    <t>/content/drive/MyDrive/thesis_project/thesis/outputs/exp05_ready/cascaded_step3_consistent_ready_results_20260604_082706.xlsx</t>
  </si>
  <si>
    <t>/content/drive/MyDrive/thesis_project/thesis/outputs/exp05_ready/cascaded_step3_consistent_ready_20260604_082708.json</t>
  </si>
  <si>
    <t>/content/drive/MyDrive/thesis_project/thesis/outputs/exp05_ready/cascaded_step3_consistent_ready_results_20260604_082708.xlsx</t>
  </si>
  <si>
    <t>/content/drive/MyDrive/thesis_project/thesis/outputs/exp05_ready/cascaded_step3_consistent_ready_20260604_082709.json</t>
  </si>
  <si>
    <t>/content/drive/MyDrive/thesis_project/thesis/outputs/exp05_ready/cascaded_step3_consistent_ready_results_20260604_082709.xlsx</t>
  </si>
  <si>
    <t>/content/drive/MyDrive/thesis_project/thesis/outputs/exp05_ready/cascaded_step3_consistent_ready_20260604_082711.json</t>
  </si>
  <si>
    <t>/content/drive/MyDrive/thesis_project/thesis/outputs/exp05_ready/cascaded_step3_consistent_ready_results_20260604_082711.xlsx</t>
  </si>
  <si>
    <t>/content/drive/MyDrive/thesis_project/thesis/outputs/exp05_ready/cascaded_step3_consistent_ready_20260604_082713.json</t>
  </si>
  <si>
    <t>/content/drive/MyDrive/thesis_project/thesis/outputs/exp05_ready/cascaded_step3_consistent_ready_results_20260604_082713.xlsx</t>
  </si>
  <si>
    <t>/content/drive/MyDrive/thesis_project/thesis/outputs/exp05_ready/cascaded_step3_consistent_ready_20260604_082714.json</t>
  </si>
  <si>
    <t>/content/drive/MyDrive/thesis_project/thesis/outputs/exp05_ready/cascaded_step3_consistent_ready_results_20260604_082714.xlsx</t>
  </si>
  <si>
    <t>/content/drive/MyDrive/thesis_project/thesis/outputs/exp05_ready/cascaded_step3_consistent_ready_20260604_082716.json</t>
  </si>
  <si>
    <t>/content/drive/MyDrive/thesis_project/thesis/outputs/exp05_ready/cascaded_step3_consistent_ready_results_20260604_082715.xlsx</t>
  </si>
  <si>
    <t>/content/drive/MyDrive/thesis_project/thesis/outputs/exp05_ready/cascaded_step3_consistent_ready_20260604_082717.json</t>
  </si>
  <si>
    <t>/content/drive/MyDrive/thesis_project/thesis/outputs/exp05_ready/cascaded_step3_consistent_ready_results_20260604_082717.xlsx</t>
  </si>
  <si>
    <t>/content/drive/MyDrive/thesis_project/thesis/outputs/exp05_ready/cascaded_step3_consistent_ready_20260717_102813.json</t>
  </si>
  <si>
    <t>/content/drive/MyDrive/thesis_project/thesis/outputs/exp05_ready/cascaded_step3_consistent_ready_results_20260717_102813.xlsx</t>
  </si>
  <si>
    <t>/content/drive/MyDrive/thesis_project/thesis/outputs/exp05_ready/cascaded_step3_consistent_ready_20260604_082720.json</t>
  </si>
  <si>
    <t>/content/drive/MyDrive/thesis_project/thesis/outputs/exp05_ready/cascaded_step3_consistent_ready_results_20260604_082720.xlsx</t>
  </si>
  <si>
    <t>/content/drive/MyDrive/thesis_project/thesis/outputs/exp05_ready/cascaded_step3_consistent_ready_20260604_082722.json</t>
  </si>
  <si>
    <t>/content/drive/MyDrive/thesis_project/thesis/outputs/exp05_ready/cascaded_step3_consistent_ready_results_20260604_082722.xlsx</t>
  </si>
  <si>
    <t>/content/drive/MyDrive/thesis_project/thesis/outputs/exp05_ready/cascaded_step3_consistent_ready_20260604_082723.json</t>
  </si>
  <si>
    <t>/content/drive/MyDrive/thesis_project/thesis/outputs/exp05_ready/cascaded_step3_consistent_ready_results_20260604_082723.xlsx</t>
  </si>
  <si>
    <t>/content/drive/MyDrive/thesis_project/thesis/outputs/exp05_ready/cascaded_step3_consistent_ready_20260604_082725.json</t>
  </si>
  <si>
    <t>/content/drive/MyDrive/thesis_project/thesis/outputs/exp05_ready/cascaded_step3_consistent_ready_results_20260604_082725.xlsx</t>
  </si>
  <si>
    <t>/content/drive/MyDrive/thesis_project/thesis/outputs/exp05_ready/cascaded_step3_consistent_ready_20260604_082726.json</t>
  </si>
  <si>
    <t>/content/drive/MyDrive/thesis_project/thesis/outputs/exp05_ready/cascaded_step3_consistent_ready_results_20260604_082726.xlsx</t>
  </si>
  <si>
    <t>/content/drive/MyDrive/thesis_project/thesis/outputs/exp05_ready/cascaded_step3_consistent_ready_20260604_082728.json</t>
  </si>
  <si>
    <t>/content/drive/MyDrive/thesis_project/thesis/outputs/exp05_ready/cascaded_step3_consistent_ready_results_20260604_082727.xlsx</t>
  </si>
  <si>
    <t>/content/drive/MyDrive/thesis_project/thesis/outputs/exp05_ready/cascaded_step3_consistent_ready_20260604_082729.json</t>
  </si>
  <si>
    <t>/content/drive/MyDrive/thesis_project/thesis/outputs/exp05_ready/cascaded_step3_consistent_ready_results_20260604_082729.xlsx</t>
  </si>
  <si>
    <t>/content/drive/MyDrive/thesis_project/thesis/outputs/exp05_ready/cascaded_step3_consistent_ready_20260604_082731.json</t>
  </si>
  <si>
    <t>/content/drive/MyDrive/thesis_project/thesis/outputs/exp05_ready/cascaded_step3_consistent_ready_results_20260604_082731.xlsx</t>
  </si>
  <si>
    <t>/content/drive/MyDrive/thesis_project/thesis/outputs/exp05_ready/cascaded_step3_consistent_ready_20260604_082733.json</t>
  </si>
  <si>
    <t>/content/drive/MyDrive/thesis_project/thesis/outputs/exp05_ready/cascaded_step3_consistent_ready_results_20260604_082732.xlsx</t>
  </si>
  <si>
    <t>/content/drive/MyDrive/thesis_project/thesis/outputs/exp05_ready/cascaded_step3_consistent_ready_20260604_082734.json</t>
  </si>
  <si>
    <t>/content/drive/MyDrive/thesis_project/thesis/outputs/exp05_ready/cascaded_step3_consistent_ready_results_20260604_082734.xlsx</t>
  </si>
  <si>
    <t>/content/drive/MyDrive/thesis_project/thesis/outputs/exp05_ready/cascaded_step3_consistent_ready_20260604_082742.json</t>
  </si>
  <si>
    <t>/content/drive/MyDrive/thesis_project/thesis/outputs/exp05_ready/cascaded_step3_consistent_ready_results_20260604_082741.xlsx</t>
  </si>
  <si>
    <t>/content/drive/MyDrive/thesis_project/thesis/outputs/exp05_ready/cascaded_step3_consistent_ready_20260604_082744.json</t>
  </si>
  <si>
    <t>/content/drive/MyDrive/thesis_project/thesis/outputs/exp05_ready/cascaded_step3_consistent_ready_results_20260604_082744.xlsx</t>
  </si>
  <si>
    <t>/content/drive/MyDrive/thesis_project/thesis/outputs/exp05_ready/cascaded_step3_consistent_ready_20260604_082746.json</t>
  </si>
  <si>
    <t>/content/drive/MyDrive/thesis_project/thesis/outputs/exp05_ready/cascaded_step3_consistent_ready_results_20260604_082745.xlsx</t>
  </si>
  <si>
    <t>/content/drive/MyDrive/thesis_project/thesis/outputs/exp05_ready/cascaded_step3_consistent_ready_20260604_082748.json</t>
  </si>
  <si>
    <t>/content/drive/MyDrive/thesis_project/thesis/outputs/exp05_ready/cascaded_step3_consistent_ready_results_20260604_082747.xlsx</t>
  </si>
  <si>
    <t>/content/drive/MyDrive/thesis_project/thesis/outputs/exp05_ready/cascaded_step3_consistent_ready_20260604_082749.json</t>
  </si>
  <si>
    <t>/content/drive/MyDrive/thesis_project/thesis/outputs/exp05_ready/cascaded_step3_consistent_ready_results_20260604_082749.xlsx</t>
  </si>
  <si>
    <t>/content/drive/MyDrive/thesis_project/thesis/outputs/exp05_ready/cascaded_step3_consistent_ready_20260604_082750.json</t>
  </si>
  <si>
    <t>/content/drive/MyDrive/thesis_project/thesis/outputs/exp05_ready/cascaded_step3_consistent_ready_results_20260604_082750.xlsx</t>
  </si>
  <si>
    <t>/content/drive/MyDrive/thesis_project/thesis/outputs/exp05_ready/cascaded_step3_consistent_ready_20260604_082752.json</t>
  </si>
  <si>
    <t>/content/drive/MyDrive/thesis_project/thesis/outputs/exp05_ready/cascaded_step3_consistent_ready_results_20260604_082752.xlsx</t>
  </si>
  <si>
    <t>/content/drive/MyDrive/thesis_project/thesis/outputs/exp05_ready/cascaded_step3_consistent_ready_20260604_082753.json</t>
  </si>
  <si>
    <t>/content/drive/MyDrive/thesis_project/thesis/outputs/exp05_ready/cascaded_step3_consistent_ready_results_20260604_082753.xlsx</t>
  </si>
  <si>
    <t>/content/drive/MyDrive/thesis_project/thesis/outputs/exp05_ready/cascaded_step3_consistent_ready_20260604_082755.json</t>
  </si>
  <si>
    <t>/content/drive/MyDrive/thesis_project/thesis/outputs/exp05_ready/cascaded_step3_consistent_ready_results_20260604_082754.xlsx</t>
  </si>
  <si>
    <t>/content/drive/MyDrive/thesis_project/thesis/outputs/exp05_ready/cascaded_step3_consistent_ready_20260717_102815.json</t>
  </si>
  <si>
    <t>/content/drive/MyDrive/thesis_project/thesis/outputs/exp05_ready/cascaded_step3_consistent_ready_results_20260717_102814.xlsx</t>
  </si>
  <si>
    <t>/content/drive/MyDrive/thesis_project/thesis/outputs/exp05_ready/cascaded_step3_consistent_ready_20260604_082758.json</t>
  </si>
  <si>
    <t>/content/drive/MyDrive/thesis_project/thesis/outputs/exp05_ready/cascaded_step3_consistent_ready_results_20260604_082758.xlsx</t>
  </si>
  <si>
    <t>/content/drive/MyDrive/thesis_project/thesis/outputs/exp05_ready/cascaded_step3_consistent_ready_20260604_082759.json</t>
  </si>
  <si>
    <t>/content/drive/MyDrive/thesis_project/thesis/outputs/exp05_ready/cascaded_step3_consistent_ready_results_20260604_082759.xlsx</t>
  </si>
  <si>
    <t>/content/drive/MyDrive/thesis_project/thesis/outputs/exp05_ready/cascaded_step3_consistent_ready_20260604_082801.json</t>
  </si>
  <si>
    <t>/content/drive/MyDrive/thesis_project/thesis/outputs/exp05_ready/cascaded_step3_consistent_ready_results_20260604_082800.xlsx</t>
  </si>
  <si>
    <t>/content/drive/MyDrive/thesis_project/thesis/outputs/exp05_ready/cascaded_step3_consistent_ready_20260604_082802.json</t>
  </si>
  <si>
    <t>/content/drive/MyDrive/thesis_project/thesis/outputs/exp05_ready/cascaded_step3_consistent_ready_results_20260604_082802.xlsx</t>
  </si>
  <si>
    <t>/content/drive/MyDrive/thesis_project/thesis/outputs/exp05_ready/cascaded_step3_consistent_ready_20260604_082803.json</t>
  </si>
  <si>
    <t>/content/drive/MyDrive/thesis_project/thesis/outputs/exp05_ready/cascaded_step3_consistent_ready_results_20260604_082803.xlsx</t>
  </si>
  <si>
    <t>/content/drive/MyDrive/thesis_project/thesis/outputs/exp05_ready/cascaded_step3_consistent_ready_20260604_082805.json</t>
  </si>
  <si>
    <t>/content/drive/MyDrive/thesis_project/thesis/outputs/exp05_ready/cascaded_step3_consistent_ready_results_20260604_082804.xlsx</t>
  </si>
  <si>
    <t>/content/drive/MyDrive/thesis_project/thesis/outputs/exp05_ready/cascaded_step3_consistent_ready_20260604_082806.json</t>
  </si>
  <si>
    <t>/content/drive/MyDrive/thesis_project/thesis/outputs/exp05_ready/cascaded_step3_consistent_ready_results_20260604_082806.xlsx</t>
  </si>
  <si>
    <t>/content/drive/MyDrive/thesis_project/thesis/outputs/exp05_ready/cascaded_step3_consistent_ready_20260604_082808.json</t>
  </si>
  <si>
    <t>/content/drive/MyDrive/thesis_project/thesis/outputs/exp05_ready/cascaded_step3_consistent_ready_results_20260604_082807.xlsx</t>
  </si>
  <si>
    <t>/content/drive/MyDrive/thesis_project/thesis/outputs/exp05_ready/cascaded_step3_consistent_ready_20260604_082809.json</t>
  </si>
  <si>
    <t>/content/drive/MyDrive/thesis_project/thesis/outputs/exp05_ready/cascaded_step3_consistent_ready_results_20260604_082809.xlsx</t>
  </si>
  <si>
    <t>/content/drive/MyDrive/thesis_project/thesis/outputs/exp05_ready/cascaded_step3_consistent_ready_20260604_082811.json</t>
  </si>
  <si>
    <t>/content/drive/MyDrive/thesis_project/thesis/outputs/exp05_ready/cascaded_step3_consistent_ready_results_20260604_082810.xlsx</t>
  </si>
  <si>
    <t>/content/drive/MyDrive/thesis_project/thesis/outputs/exp05_ready/cascaded_step3_consistent_ready_20260604_082812.json</t>
  </si>
  <si>
    <t>/content/drive/MyDrive/thesis_project/thesis/outputs/exp05_ready/cascaded_step3_consistent_ready_results_20260604_082812.xlsx</t>
  </si>
  <si>
    <t>/content/drive/MyDrive/thesis_project/thesis/outputs/exp05_ready/cascaded_step3_consistent_ready_20260604_082813.json</t>
  </si>
  <si>
    <t>/content/drive/MyDrive/thesis_project/thesis/outputs/exp05_ready/cascaded_step3_consistent_ready_results_20260604_082813.xlsx</t>
  </si>
  <si>
    <t>/content/drive/MyDrive/thesis_project/thesis/outputs/exp05_ready/cascaded_step3_consistent_ready_20260604_082815.json</t>
  </si>
  <si>
    <t>/content/drive/MyDrive/thesis_project/thesis/outputs/exp05_ready/cascaded_step3_consistent_ready_results_20260604_082815.xlsx</t>
  </si>
  <si>
    <t>/content/drive/MyDrive/thesis_project/thesis/outputs/exp05_ready/cascaded_step3_consistent_ready_20260604_082816.json</t>
  </si>
  <si>
    <t>/content/drive/MyDrive/thesis_project/thesis/outputs/exp05_ready/cascaded_step3_consistent_ready_results_20260604_082816.xlsx</t>
  </si>
  <si>
    <t>/content/drive/MyDrive/thesis_project/thesis/outputs/exp05_ready/cascaded_step3_consistent_ready_20260604_082818.json</t>
  </si>
  <si>
    <t>/content/drive/MyDrive/thesis_project/thesis/outputs/exp05_ready/cascaded_step3_consistent_ready_results_20260604_082817.xlsx</t>
  </si>
  <si>
    <t>/content/drive/MyDrive/thesis_project/thesis/outputs/exp05_ready/cascaded_step3_consistent_ready_20260604_082819.json</t>
  </si>
  <si>
    <t>/content/drive/MyDrive/thesis_project/thesis/outputs/exp05_ready/cascaded_step3_consistent_ready_results_20260604_082819.xlsx</t>
  </si>
  <si>
    <t>/content/drive/MyDrive/thesis_project/thesis/outputs/exp05_ready/cascaded_step3_consistent_ready_20260604_082821.json</t>
  </si>
  <si>
    <t>/content/drive/MyDrive/thesis_project/thesis/outputs/exp05_ready/cascaded_step3_consistent_ready_results_20260604_082821.xlsx</t>
  </si>
  <si>
    <t>/content/drive/MyDrive/thesis_project/thesis/outputs/exp05_ready/cascaded_step3_consistent_ready_20260604_082822.json</t>
  </si>
  <si>
    <t>/content/drive/MyDrive/thesis_project/thesis/outputs/exp05_ready/cascaded_step3_consistent_ready_results_20260604_082822.xlsx</t>
  </si>
  <si>
    <t>/content/drive/MyDrive/thesis_project/thesis/outputs/exp05_ready/cascaded_step3_consistent_ready_20260604_082824.json</t>
  </si>
  <si>
    <t>/content/drive/MyDrive/thesis_project/thesis/outputs/exp05_ready/cascaded_step3_consistent_ready_results_20260604_082823.xlsx</t>
  </si>
  <si>
    <t>/content/drive/MyDrive/thesis_project/thesis/outputs/exp05_ready/cascaded_step3_consistent_ready_20260717_102816.json</t>
  </si>
  <si>
    <t>/content/drive/MyDrive/thesis_project/thesis/outputs/exp05_ready/cascaded_step3_consistent_ready_results_20260717_102816.xlsx</t>
  </si>
  <si>
    <t>/content/drive/MyDrive/thesis_project/thesis/outputs/exp05_ready/cascaded_step3_consistent_ready_20260604_082828.json</t>
  </si>
  <si>
    <t>/content/drive/MyDrive/thesis_project/thesis/outputs/exp05_ready/cascaded_step3_consistent_ready_results_20260604_082827.xlsx</t>
  </si>
  <si>
    <t>/content/drive/MyDrive/thesis_project/thesis/outputs/exp05_ready/cascaded_step3_consistent_ready_20260604_082829.json</t>
  </si>
  <si>
    <t>/content/drive/MyDrive/thesis_project/thesis/outputs/exp05_ready/cascaded_step3_consistent_ready_results_20260604_082829.xlsx</t>
  </si>
  <si>
    <t>/content/drive/MyDrive/thesis_project/thesis/outputs/exp05_ready/cascaded_step3_consistent_ready_20260604_082831.json</t>
  </si>
  <si>
    <t>/content/drive/MyDrive/thesis_project/thesis/outputs/exp05_ready/cascaded_step3_consistent_ready_results_20260604_082831.xlsx</t>
  </si>
  <si>
    <t>/content/drive/MyDrive/thesis_project/thesis/outputs/exp05_ready/cascaded_step3_consistent_ready_20260604_082833.json</t>
  </si>
  <si>
    <t>/content/drive/MyDrive/thesis_project/thesis/outputs/exp05_ready/cascaded_step3_consistent_ready_results_20260604_082833.xlsx</t>
  </si>
  <si>
    <t>/content/drive/MyDrive/thesis_project/thesis/outputs/exp05_ready/cascaded_step3_consistent_ready_20260604_082835.json</t>
  </si>
  <si>
    <t>/content/drive/MyDrive/thesis_project/thesis/outputs/exp05_ready/cascaded_step3_consistent_ready_results_20260604_082834.xlsx</t>
  </si>
  <si>
    <t>/content/drive/MyDrive/thesis_project/thesis/outputs/exp05_ready/cascaded_step3_consistent_ready_20260604_082836.json</t>
  </si>
  <si>
    <t>/content/drive/MyDrive/thesis_project/thesis/outputs/exp05_ready/cascaded_step3_consistent_ready_results_20260604_082836.xlsx</t>
  </si>
  <si>
    <t>/content/drive/MyDrive/thesis_project/thesis/outputs/exp05_ready/cascaded_step3_consistent_ready_20260604_082838.json</t>
  </si>
  <si>
    <t>/content/drive/MyDrive/thesis_project/thesis/outputs/exp05_ready/cascaded_step3_consistent_ready_results_20260604_082838.xlsx</t>
  </si>
  <si>
    <t>/content/drive/MyDrive/thesis_project/thesis/outputs/exp05_ready/cascaded_step3_consistent_ready_20260604_082840.json</t>
  </si>
  <si>
    <t>/content/drive/MyDrive/thesis_project/thesis/outputs/exp05_ready/cascaded_step3_consistent_ready_results_20260604_082839.xlsx</t>
  </si>
  <si>
    <t>/content/drive/MyDrive/thesis_project/thesis/outputs/exp05_ready/cascaded_step3_consistent_ready_20260604_082841.json</t>
  </si>
  <si>
    <t>/content/drive/MyDrive/thesis_project/thesis/outputs/exp05_ready/cascaded_step3_consistent_ready_results_20260604_082841.xlsx</t>
  </si>
  <si>
    <t>/content/drive/MyDrive/thesis_project/thesis/outputs/exp05_ready/cascaded_step3_consistent_ready_20260604_082843.json</t>
  </si>
  <si>
    <t>/content/drive/MyDrive/thesis_project/thesis/outputs/exp05_ready/cascaded_step3_consistent_ready_results_20260604_082842.xlsx</t>
  </si>
  <si>
    <t>/content/drive/MyDrive/thesis_project/thesis/outputs/exp05_ready/cascaded_step3_consistent_ready_20260604_082845.json</t>
  </si>
  <si>
    <t>/content/drive/MyDrive/thesis_project/thesis/outputs/exp05_ready/cascaded_step3_consistent_ready_results_20260604_082845.xlsx</t>
  </si>
  <si>
    <t>/content/drive/MyDrive/thesis_project/thesis/outputs/exp05_ready/cascaded_step3_consistent_ready_20260604_082847.json</t>
  </si>
  <si>
    <t>/content/drive/MyDrive/thesis_project/thesis/outputs/exp05_ready/cascaded_step3_consistent_ready_results_20260604_082846.xlsx</t>
  </si>
  <si>
    <t>/content/drive/MyDrive/thesis_project/thesis/outputs/exp05_ready/cascaded_step3_consistent_ready_20260604_082848.json</t>
  </si>
  <si>
    <t>/content/drive/MyDrive/thesis_project/thesis/outputs/exp05_ready/cascaded_step3_consistent_ready_results_20260604_082848.xlsx</t>
  </si>
  <si>
    <t>/content/drive/MyDrive/thesis_project/thesis/outputs/exp05_ready/cascaded_step3_consistent_ready_20260604_082849.json</t>
  </si>
  <si>
    <t>/content/drive/MyDrive/thesis_project/thesis/outputs/exp05_ready/cascaded_step3_consistent_ready_results_20260604_082849.xlsx</t>
  </si>
  <si>
    <t>/content/drive/MyDrive/thesis_project/thesis/outputs/exp05_ready/cascaded_step3_consistent_ready_20260604_082850.json</t>
  </si>
  <si>
    <t>/content/drive/MyDrive/thesis_project/thesis/outputs/exp05_ready/cascaded_step3_consistent_ready_results_20260604_082850.xlsx</t>
  </si>
  <si>
    <t>/content/drive/MyDrive/thesis_project/thesis/outputs/exp05_ready/cascaded_step3_consistent_ready_20260604_082851.json</t>
  </si>
  <si>
    <t>/content/drive/MyDrive/thesis_project/thesis/outputs/exp05_ready/cascaded_step3_consistent_ready_results_20260604_082851.xlsx</t>
  </si>
  <si>
    <t>/content/drive/MyDrive/thesis_project/thesis/outputs/exp05_ready/cascaded_step3_consistent_ready_20260604_082852.json</t>
  </si>
  <si>
    <t>/content/drive/MyDrive/thesis_project/thesis/outputs/exp05_ready/cascaded_step3_consistent_ready_results_20260604_082852.xlsx</t>
  </si>
  <si>
    <t>/content/drive/MyDrive/thesis_project/thesis/outputs/exp05_ready/cascaded_step3_consistent_ready_20260604_082853.json</t>
  </si>
  <si>
    <t>/content/drive/MyDrive/thesis_project/thesis/outputs/exp05_ready/cascaded_step3_consistent_ready_results_20260604_082853.xlsx</t>
  </si>
  <si>
    <t>/content/drive/MyDrive/thesis_project/thesis/outputs/exp06_ready/fusion_ready_20260717_102819.json</t>
  </si>
  <si>
    <t>/content/drive/MyDrive/thesis_project/thesis/outputs/exp06_ready/fusion_ready_results_20260717_102818.xlsx</t>
  </si>
  <si>
    <t>/content/drive/MyDrive/thesis_project/thesis/outputs/exp06_ready/fusion_ready_20260604_082902.json</t>
  </si>
  <si>
    <t>/content/drive/MyDrive/thesis_project/thesis/outputs/exp06_ready/fusion_ready_results_20260604_082902.xlsx</t>
  </si>
  <si>
    <t>/content/drive/MyDrive/thesis_project/thesis/outputs/exp06_ready/fusion_ready_20260604_082905.json</t>
  </si>
  <si>
    <t>/content/drive/MyDrive/thesis_project/thesis/outputs/exp06_ready/fusion_ready_results_20260604_082904.xlsx</t>
  </si>
  <si>
    <t>/content/drive/MyDrive/thesis_project/thesis/outputs/exp06_ready/fusion_ready_20260604_082907.json</t>
  </si>
  <si>
    <t>/content/drive/MyDrive/thesis_project/thesis/outputs/exp06_ready/fusion_ready_results_20260604_082906.xlsx</t>
  </si>
  <si>
    <t>/content/drive/MyDrive/thesis_project/thesis/outputs/exp06_ready/fusion_ready_20260604_082909.json</t>
  </si>
  <si>
    <t>/content/drive/MyDrive/thesis_project/thesis/outputs/exp06_ready/fusion_ready_results_20260604_082908.xlsx</t>
  </si>
  <si>
    <t>/content/drive/MyDrive/thesis_project/thesis/outputs/exp06_ready/fusion_ready_20260604_082911.json</t>
  </si>
  <si>
    <t>/content/drive/MyDrive/thesis_project/thesis/outputs/exp06_ready/fusion_ready_results_20260604_082910.xlsx</t>
  </si>
  <si>
    <t>/content/drive/MyDrive/thesis_project/thesis/outputs/exp06_ready/fusion_ready_20260604_082913.json</t>
  </si>
  <si>
    <t>/content/drive/MyDrive/thesis_project/thesis/outputs/exp06_ready/fusion_ready_results_20260604_082913.xlsx</t>
  </si>
  <si>
    <t>/content/drive/MyDrive/thesis_project/thesis/outputs/exp06_ready/fusion_ready_20260604_082915.json</t>
  </si>
  <si>
    <t>/content/drive/MyDrive/thesis_project/thesis/outputs/exp06_ready/fusion_ready_results_20260604_082915.xlsx</t>
  </si>
  <si>
    <t>/content/drive/MyDrive/thesis_project/thesis/outputs/exp06_ready/fusion_ready_20260604_082917.json</t>
  </si>
  <si>
    <t>/content/drive/MyDrive/thesis_project/thesis/outputs/exp06_ready/fusion_ready_results_20260604_082917.xlsx</t>
  </si>
  <si>
    <t>/content/drive/MyDrive/thesis_project/thesis/outputs/exp06_ready/fusion_ready_20260604_082920.json</t>
  </si>
  <si>
    <t>/content/drive/MyDrive/thesis_project/thesis/outputs/exp06_ready/fusion_ready_results_20260604_082919.xlsx</t>
  </si>
  <si>
    <t>/content/drive/MyDrive/thesis_project/thesis/outputs/exp06_ready/fusion_ready_20260604_082922.json</t>
  </si>
  <si>
    <t>/content/drive/MyDrive/thesis_project/thesis/outputs/exp06_ready/fusion_ready_results_20260604_082921.xlsx</t>
  </si>
  <si>
    <t>/content/drive/MyDrive/thesis_project/thesis/outputs/exp06_ready/fusion_ready_20260604_082924.json</t>
  </si>
  <si>
    <t>/content/drive/MyDrive/thesis_project/thesis/outputs/exp06_ready/fusion_ready_results_20260604_082923.xlsx</t>
  </si>
  <si>
    <t>/content/drive/MyDrive/thesis_project/thesis/outputs/exp06_ready/fusion_ready_20260604_082926.json</t>
  </si>
  <si>
    <t>/content/drive/MyDrive/thesis_project/thesis/outputs/exp06_ready/fusion_ready_results_20260604_082926.xlsx</t>
  </si>
  <si>
    <t>/content/drive/MyDrive/thesis_project/thesis/outputs/exp06_ready/fusion_ready_20260604_082928.json</t>
  </si>
  <si>
    <t>/content/drive/MyDrive/thesis_project/thesis/outputs/exp06_ready/fusion_ready_results_20260604_082928.xlsx</t>
  </si>
  <si>
    <t>/content/drive/MyDrive/thesis_project/thesis/outputs/exp06_ready/fusion_ready_20260604_082930.json</t>
  </si>
  <si>
    <t>/content/drive/MyDrive/thesis_project/thesis/outputs/exp06_ready/fusion_ready_results_20260604_082930.xlsx</t>
  </si>
  <si>
    <t>/content/drive/MyDrive/thesis_project/thesis/outputs/exp06_ready/fusion_ready_20260604_082933.json</t>
  </si>
  <si>
    <t>/content/drive/MyDrive/thesis_project/thesis/outputs/exp06_ready/fusion_ready_results_20260604_082932.xlsx</t>
  </si>
  <si>
    <t>/content/drive/MyDrive/thesis_project/thesis/outputs/exp06_ready/fusion_ready_20260604_082935.json</t>
  </si>
  <si>
    <t>/content/drive/MyDrive/thesis_project/thesis/outputs/exp06_ready/fusion_ready_results_20260604_082934.xlsx</t>
  </si>
  <si>
    <t>/content/drive/MyDrive/thesis_project/thesis/outputs/exp06_ready/fusion_ready_20260604_082937.json</t>
  </si>
  <si>
    <t>/content/drive/MyDrive/thesis_project/thesis/outputs/exp06_ready/fusion_ready_results_20260604_082936.xlsx</t>
  </si>
  <si>
    <t>/content/drive/MyDrive/thesis_project/thesis/outputs/exp06_ready/fusion_ready_20260604_082939.json</t>
  </si>
  <si>
    <t>/content/drive/MyDrive/thesis_project/thesis/outputs/exp06_ready/fusion_ready_results_20260604_082939.xlsx</t>
  </si>
  <si>
    <t>/content/drive/MyDrive/thesis_project/thesis/outputs/exp06_ready/fusion_ready_20260604_082941.json</t>
  </si>
  <si>
    <t>/content/drive/MyDrive/thesis_project/thesis/outputs/exp06_ready/fusion_ready_results_20260604_082941.xlsx</t>
  </si>
  <si>
    <t>/content/drive/MyDrive/thesis_project/thesis/outputs/exp06_ready/fusion_ready_20260717_102821.json</t>
  </si>
  <si>
    <t>/content/drive/MyDrive/thesis_project/thesis/outputs/exp06_ready/fusion_ready_results_20260717_102821.xlsx</t>
  </si>
  <si>
    <t>/content/drive/MyDrive/thesis_project/thesis/outputs/exp06_ready/fusion_ready_20260604_082945.json</t>
  </si>
  <si>
    <t>/content/drive/MyDrive/thesis_project/thesis/outputs/exp06_ready/fusion_ready_results_20260604_082944.xlsx</t>
  </si>
  <si>
    <t>/content/drive/MyDrive/thesis_project/thesis/outputs/exp06_ready/fusion_ready_20260604_082947.json</t>
  </si>
  <si>
    <t>/content/drive/MyDrive/thesis_project/thesis/outputs/exp06_ready/fusion_ready_results_20260604_082947.xlsx</t>
  </si>
  <si>
    <t>/content/drive/MyDrive/thesis_project/thesis/outputs/exp06_ready/fusion_ready_20260604_082949.json</t>
  </si>
  <si>
    <t>/content/drive/MyDrive/thesis_project/thesis/outputs/exp06_ready/fusion_ready_results_20260604_082948.xlsx</t>
  </si>
  <si>
    <t>/content/drive/MyDrive/thesis_project/thesis/outputs/exp06_ready/fusion_ready_20260604_082951.json</t>
  </si>
  <si>
    <t>/content/drive/MyDrive/thesis_project/thesis/outputs/exp06_ready/fusion_ready_results_20260604_082950.xlsx</t>
  </si>
  <si>
    <t>/content/drive/MyDrive/thesis_project/thesis/outputs/exp06_ready/fusion_ready_20260604_082953.json</t>
  </si>
  <si>
    <t>/content/drive/MyDrive/thesis_project/thesis/outputs/exp06_ready/fusion_ready_results_20260604_082952.xlsx</t>
  </si>
  <si>
    <t>/content/drive/MyDrive/thesis_project/thesis/outputs/exp06_ready/fusion_ready_20260604_082955.json</t>
  </si>
  <si>
    <t>/content/drive/MyDrive/thesis_project/thesis/outputs/exp06_ready/fusion_ready_results_20260604_082954.xlsx</t>
  </si>
  <si>
    <t>/content/drive/MyDrive/thesis_project/thesis/outputs/exp06_ready/fusion_ready_20260604_082957.json</t>
  </si>
  <si>
    <t>/content/drive/MyDrive/thesis_project/thesis/outputs/exp06_ready/fusion_ready_results_20260604_082956.xlsx</t>
  </si>
  <si>
    <t>/content/drive/MyDrive/thesis_project/thesis/outputs/exp06_ready/fusion_ready_20260604_082959.json</t>
  </si>
  <si>
    <t>/content/drive/MyDrive/thesis_project/thesis/outputs/exp06_ready/fusion_ready_results_20260604_082959.xlsx</t>
  </si>
  <si>
    <t>/content/drive/MyDrive/thesis_project/thesis/outputs/exp06_ready/fusion_ready_20260604_083001.json</t>
  </si>
  <si>
    <t>/content/drive/MyDrive/thesis_project/thesis/outputs/exp06_ready/fusion_ready_results_20260604_083001.xlsx</t>
  </si>
  <si>
    <t>/content/drive/MyDrive/thesis_project/thesis/outputs/exp06_ready/fusion_ready_20260604_083004.json</t>
  </si>
  <si>
    <t>/content/drive/MyDrive/thesis_project/thesis/outputs/exp06_ready/fusion_ready_results_20260604_083003.xlsx</t>
  </si>
  <si>
    <t>/content/drive/MyDrive/thesis_project/thesis/outputs/exp06_ready/fusion_ready_20260604_083006.json</t>
  </si>
  <si>
    <t>/content/drive/MyDrive/thesis_project/thesis/outputs/exp06_ready/fusion_ready_results_20260604_083005.xlsx</t>
  </si>
  <si>
    <t>/content/drive/MyDrive/thesis_project/thesis/outputs/exp06_ready/fusion_ready_20260604_083008.json</t>
  </si>
  <si>
    <t>/content/drive/MyDrive/thesis_project/thesis/outputs/exp06_ready/fusion_ready_results_20260604_083007.xlsx</t>
  </si>
  <si>
    <t>/content/drive/MyDrive/thesis_project/thesis/outputs/exp06_ready/fusion_ready_20260604_083010.json</t>
  </si>
  <si>
    <t>/content/drive/MyDrive/thesis_project/thesis/outputs/exp06_ready/fusion_ready_results_20260604_083009.xlsx</t>
  </si>
  <si>
    <t>/content/drive/MyDrive/thesis_project/thesis/outputs/exp06_ready/fusion_ready_20260604_083011.json</t>
  </si>
  <si>
    <t>/content/drive/MyDrive/thesis_project/thesis/outputs/exp06_ready/fusion_ready_results_20260604_083011.xlsx</t>
  </si>
  <si>
    <t>/content/drive/MyDrive/thesis_project/thesis/outputs/exp06_ready/fusion_ready_20260604_083014.json</t>
  </si>
  <si>
    <t>/content/drive/MyDrive/thesis_project/thesis/outputs/exp06_ready/fusion_ready_results_20260604_083013.xlsx</t>
  </si>
  <si>
    <t>/content/drive/MyDrive/thesis_project/thesis/outputs/exp06_ready/fusion_ready_20260604_083015.json</t>
  </si>
  <si>
    <t>/content/drive/MyDrive/thesis_project/thesis/outputs/exp06_ready/fusion_ready_results_20260604_083015.xlsx</t>
  </si>
  <si>
    <t>/content/drive/MyDrive/thesis_project/thesis/outputs/exp06_ready/fusion_ready_20260604_083017.json</t>
  </si>
  <si>
    <t>/content/drive/MyDrive/thesis_project/thesis/outputs/exp06_ready/fusion_ready_results_20260604_083017.xlsx</t>
  </si>
  <si>
    <t>/content/drive/MyDrive/thesis_project/thesis/outputs/exp06_ready/fusion_ready_20260604_083019.json</t>
  </si>
  <si>
    <t>/content/drive/MyDrive/thesis_project/thesis/outputs/exp06_ready/fusion_ready_results_20260604_083018.xlsx</t>
  </si>
  <si>
    <t>/content/drive/MyDrive/thesis_project/thesis/outputs/exp06_ready/fusion_ready_20260604_083021.json</t>
  </si>
  <si>
    <t>/content/drive/MyDrive/thesis_project/thesis/outputs/exp06_ready/fusion_ready_results_20260604_083021.xlsx</t>
  </si>
  <si>
    <t>/content/drive/MyDrive/thesis_project/thesis/outputs/exp06_ready/fusion_ready_20260717_102824.json</t>
  </si>
  <si>
    <t>/content/drive/MyDrive/thesis_project/thesis/outputs/exp06_ready/fusion_ready_results_20260717_102823.xlsx</t>
  </si>
  <si>
    <t>/content/drive/MyDrive/thesis_project/thesis/outputs/exp06_ready/fusion_ready_20260604_083025.json</t>
  </si>
  <si>
    <t>/content/drive/MyDrive/thesis_project/thesis/outputs/exp06_ready/fusion_ready_results_20260604_083024.xlsx</t>
  </si>
  <si>
    <t>/content/drive/MyDrive/thesis_project/thesis/outputs/exp06_ready/fusion_ready_20260604_083027.json</t>
  </si>
  <si>
    <t>/content/drive/MyDrive/thesis_project/thesis/outputs/exp06_ready/fusion_ready_results_20260604_083027.xlsx</t>
  </si>
  <si>
    <t>/content/drive/MyDrive/thesis_project/thesis/outputs/exp06_ready/fusion_ready_20260604_083029.json</t>
  </si>
  <si>
    <t>/content/drive/MyDrive/thesis_project/thesis/outputs/exp06_ready/fusion_ready_results_20260604_083029.xlsx</t>
  </si>
  <si>
    <t>/content/drive/MyDrive/thesis_project/thesis/outputs/exp06_ready/fusion_ready_20260604_083032.json</t>
  </si>
  <si>
    <t>/content/drive/MyDrive/thesis_project/thesis/outputs/exp06_ready/fusion_ready_results_20260604_083031.xlsx</t>
  </si>
  <si>
    <t>/content/drive/MyDrive/thesis_project/thesis/outputs/exp06_ready/fusion_ready_20260604_083034.json</t>
  </si>
  <si>
    <t>/content/drive/MyDrive/thesis_project/thesis/outputs/exp06_ready/fusion_ready_results_20260604_083033.xlsx</t>
  </si>
  <si>
    <t>/content/drive/MyDrive/thesis_project/thesis/outputs/exp06_ready/fusion_ready_20260604_083036.json</t>
  </si>
  <si>
    <t>/content/drive/MyDrive/thesis_project/thesis/outputs/exp06_ready/fusion_ready_results_20260604_083035.xlsx</t>
  </si>
  <si>
    <t>/content/drive/MyDrive/thesis_project/thesis/outputs/exp06_ready/fusion_ready_20260604_083038.json</t>
  </si>
  <si>
    <t>/content/drive/MyDrive/thesis_project/thesis/outputs/exp06_ready/fusion_ready_results_20260604_083037.xlsx</t>
  </si>
  <si>
    <t>/content/drive/MyDrive/thesis_project/thesis/outputs/exp06_ready/fusion_ready_20260604_083040.json</t>
  </si>
  <si>
    <t>/content/drive/MyDrive/thesis_project/thesis/outputs/exp06_ready/fusion_ready_results_20260604_083039.xlsx</t>
  </si>
  <si>
    <t>/content/drive/MyDrive/thesis_project/thesis/outputs/exp06_ready/fusion_ready_20260604_083042.json</t>
  </si>
  <si>
    <t>/content/drive/MyDrive/thesis_project/thesis/outputs/exp06_ready/fusion_ready_results_20260604_083042.xlsx</t>
  </si>
  <si>
    <t>/content/drive/MyDrive/thesis_project/thesis/outputs/exp06_ready/fusion_ready_20260604_083045.json</t>
  </si>
  <si>
    <t>/content/drive/MyDrive/thesis_project/thesis/outputs/exp06_ready/fusion_ready_results_20260604_083044.xlsx</t>
  </si>
  <si>
    <t>/content/drive/MyDrive/thesis_project/thesis/outputs/exp06_ready/fusion_ready_20260604_083047.json</t>
  </si>
  <si>
    <t>/content/drive/MyDrive/thesis_project/thesis/outputs/exp06_ready/fusion_ready_results_20260604_083046.xlsx</t>
  </si>
  <si>
    <t>/content/drive/MyDrive/thesis_project/thesis/outputs/exp06_ready/fusion_ready_20260604_083049.json</t>
  </si>
  <si>
    <t>/content/drive/MyDrive/thesis_project/thesis/outputs/exp06_ready/fusion_ready_results_20260604_083048.xlsx</t>
  </si>
  <si>
    <t>/content/drive/MyDrive/thesis_project/thesis/outputs/exp06_ready/fusion_ready_20260604_083051.json</t>
  </si>
  <si>
    <t>/content/drive/MyDrive/thesis_project/thesis/outputs/exp06_ready/fusion_ready_results_20260604_083050.xlsx</t>
  </si>
  <si>
    <t>/content/drive/MyDrive/thesis_project/thesis/outputs/exp06_ready/fusion_ready_20260604_083053.json</t>
  </si>
  <si>
    <t>/content/drive/MyDrive/thesis_project/thesis/outputs/exp06_ready/fusion_ready_results_20260604_083052.xlsx</t>
  </si>
  <si>
    <t>/content/drive/MyDrive/thesis_project/thesis/outputs/exp06_ready/fusion_ready_20260604_083055.json</t>
  </si>
  <si>
    <t>/content/drive/MyDrive/thesis_project/thesis/outputs/exp06_ready/fusion_ready_results_20260604_083054.xlsx</t>
  </si>
  <si>
    <t>/content/drive/MyDrive/thesis_project/thesis/outputs/exp06_ready/fusion_ready_20260604_083057.json</t>
  </si>
  <si>
    <t>/content/drive/MyDrive/thesis_project/thesis/outputs/exp06_ready/fusion_ready_results_20260604_083056.xlsx</t>
  </si>
  <si>
    <t>/content/drive/MyDrive/thesis_project/thesis/outputs/exp06_ready/fusion_ready_20260604_083059.json</t>
  </si>
  <si>
    <t>/content/drive/MyDrive/thesis_project/thesis/outputs/exp06_ready/fusion_ready_results_20260604_083059.xlsx</t>
  </si>
  <si>
    <t>/content/drive/MyDrive/thesis_project/thesis/outputs/exp06_ready/fusion_ready_20260604_083102.json</t>
  </si>
  <si>
    <t>/content/drive/MyDrive/thesis_project/thesis/outputs/exp06_ready/fusion_ready_results_20260604_083101.xlsx</t>
  </si>
  <si>
    <t>/content/drive/MyDrive/thesis_project/thesis/outputs/exp06_ready/fusion_ready_20260604_083104.json</t>
  </si>
  <si>
    <t>/content/drive/MyDrive/thesis_project/thesis/outputs/exp06_ready/fusion_ready_results_20260604_083103.xlsx</t>
  </si>
  <si>
    <t>/content/drive/MyDrive/thesis_project/thesis/outputs/exp06_ready/fusion_ready_20260717_102826.json</t>
  </si>
  <si>
    <t>/content/drive/MyDrive/thesis_project/thesis/outputs/exp06_ready/fusion_ready_results_20260717_102825.xlsx</t>
  </si>
  <si>
    <t>/content/drive/MyDrive/thesis_project/thesis/outputs/exp06_ready/fusion_ready_20260604_083108.json</t>
  </si>
  <si>
    <t>/content/drive/MyDrive/thesis_project/thesis/outputs/exp06_ready/fusion_ready_results_20260604_083108.xlsx</t>
  </si>
  <si>
    <t>/content/drive/MyDrive/thesis_project/thesis/outputs/exp06_ready/fusion_ready_20260604_083111.json</t>
  </si>
  <si>
    <t>/content/drive/MyDrive/thesis_project/thesis/outputs/exp06_ready/fusion_ready_results_20260604_083110.xlsx</t>
  </si>
  <si>
    <t>/content/drive/MyDrive/thesis_project/thesis/outputs/exp06_ready/fusion_ready_20260604_083112.json</t>
  </si>
  <si>
    <t>/content/drive/MyDrive/thesis_project/thesis/outputs/exp06_ready/fusion_ready_results_20260604_083112.xlsx</t>
  </si>
  <si>
    <t>/content/drive/MyDrive/thesis_project/thesis/outputs/exp06_ready/fusion_ready_20260604_083114.json</t>
  </si>
  <si>
    <t>/content/drive/MyDrive/thesis_project/thesis/outputs/exp06_ready/fusion_ready_results_20260604_083114.xlsx</t>
  </si>
  <si>
    <t>/content/drive/MyDrive/thesis_project/thesis/outputs/exp06_ready/fusion_ready_20260604_083117.json</t>
  </si>
  <si>
    <t>/content/drive/MyDrive/thesis_project/thesis/outputs/exp06_ready/fusion_ready_results_20260604_083116.xlsx</t>
  </si>
  <si>
    <t>/content/drive/MyDrive/thesis_project/thesis/outputs/exp06_ready/fusion_ready_20260604_083119.json</t>
  </si>
  <si>
    <t>/content/drive/MyDrive/thesis_project/thesis/outputs/exp06_ready/fusion_ready_results_20260604_083118.xlsx</t>
  </si>
  <si>
    <t>/content/drive/MyDrive/thesis_project/thesis/outputs/exp06_ready/fusion_ready_20260604_083121.json</t>
  </si>
  <si>
    <t>/content/drive/MyDrive/thesis_project/thesis/outputs/exp06_ready/fusion_ready_results_20260604_083120.xlsx</t>
  </si>
  <si>
    <t>/content/drive/MyDrive/thesis_project/thesis/outputs/exp06_ready/fusion_ready_20260604_083123.json</t>
  </si>
  <si>
    <t>/content/drive/MyDrive/thesis_project/thesis/outputs/exp06_ready/fusion_ready_results_20260604_083122.xlsx</t>
  </si>
  <si>
    <t>/content/drive/MyDrive/thesis_project/thesis/outputs/exp06_ready/fusion_ready_20260604_083125.json</t>
  </si>
  <si>
    <t>/content/drive/MyDrive/thesis_project/thesis/outputs/exp06_ready/fusion_ready_results_20260604_083125.xlsx</t>
  </si>
  <si>
    <t>/content/drive/MyDrive/thesis_project/thesis/outputs/exp06_ready/fusion_ready_20260604_083127.json</t>
  </si>
  <si>
    <t>/content/drive/MyDrive/thesis_project/thesis/outputs/exp06_ready/fusion_ready_results_20260604_083127.xlsx</t>
  </si>
  <si>
    <t>/content/drive/MyDrive/thesis_project/thesis/outputs/exp06_ready/fusion_ready_20260604_083130.json</t>
  </si>
  <si>
    <t>/content/drive/MyDrive/thesis_project/thesis/outputs/exp06_ready/fusion_ready_results_20260604_083129.xlsx</t>
  </si>
  <si>
    <t>/content/drive/MyDrive/thesis_project/thesis/outputs/exp06_ready/fusion_ready_20260604_083132.json</t>
  </si>
  <si>
    <t>/content/drive/MyDrive/thesis_project/thesis/outputs/exp06_ready/fusion_ready_results_20260604_083131.xlsx</t>
  </si>
  <si>
    <t>/content/drive/MyDrive/thesis_project/thesis/outputs/exp06_ready/fusion_ready_20260604_083134.json</t>
  </si>
  <si>
    <t>/content/drive/MyDrive/thesis_project/thesis/outputs/exp06_ready/fusion_ready_results_20260604_083133.xlsx</t>
  </si>
  <si>
    <t>/content/drive/MyDrive/thesis_project/thesis/outputs/exp06_ready/fusion_ready_20260604_083136.json</t>
  </si>
  <si>
    <t>/content/drive/MyDrive/thesis_project/thesis/outputs/exp06_ready/fusion_ready_results_20260604_083135.xlsx</t>
  </si>
  <si>
    <t>/content/drive/MyDrive/thesis_project/thesis/outputs/exp06_ready/fusion_ready_20260604_083138.json</t>
  </si>
  <si>
    <t>/content/drive/MyDrive/thesis_project/thesis/outputs/exp06_ready/fusion_ready_results_20260604_083138.xlsx</t>
  </si>
  <si>
    <t>/content/drive/MyDrive/thesis_project/thesis/outputs/exp06_ready/fusion_ready_20260604_083140.json</t>
  </si>
  <si>
    <t>/content/drive/MyDrive/thesis_project/thesis/outputs/exp06_ready/fusion_ready_results_20260604_083140.xlsx</t>
  </si>
  <si>
    <t>/content/drive/MyDrive/thesis_project/thesis/outputs/exp06_ready/fusion_ready_20260604_083143.json</t>
  </si>
  <si>
    <t>/content/drive/MyDrive/thesis_project/thesis/outputs/exp06_ready/fusion_ready_results_20260604_083142.xlsx</t>
  </si>
  <si>
    <t>/content/drive/MyDrive/thesis_project/thesis/outputs/exp06_ready/fusion_ready_20260604_083145.json</t>
  </si>
  <si>
    <t>/content/drive/MyDrive/thesis_project/thesis/outputs/exp06_ready/fusion_ready_results_20260604_083144.xlsx</t>
  </si>
  <si>
    <t>/content/drive/MyDrive/thesis_project/thesis/outputs/exp06_ready/fusion_ready_20260604_083147.json</t>
  </si>
  <si>
    <t>/content/drive/MyDrive/thesis_project/thesis/outputs/exp06_ready/fusion_ready_results_20260604_083146.xlsx</t>
  </si>
  <si>
    <t>/content/drive/MyDrive/thesis_project/thesis/outputs/exp06_ready/fusion_ready_20260717_102829.json</t>
  </si>
  <si>
    <t>/content/drive/MyDrive/thesis_project/thesis/outputs/exp06_ready/fusion_ready_results_20260717_102828.xlsx</t>
  </si>
  <si>
    <t>/content/drive/MyDrive/thesis_project/thesis/outputs/exp06_ready/fusion_ready_20260604_083151.json</t>
  </si>
  <si>
    <t>/content/drive/MyDrive/thesis_project/thesis/outputs/exp06_ready/fusion_ready_results_20260604_083150.xlsx</t>
  </si>
  <si>
    <t>/content/drive/MyDrive/thesis_project/thesis/outputs/exp06_ready/fusion_ready_20260604_083153.json</t>
  </si>
  <si>
    <t>/content/drive/MyDrive/thesis_project/thesis/outputs/exp06_ready/fusion_ready_results_20260604_083152.xlsx</t>
  </si>
  <si>
    <t>/content/drive/MyDrive/thesis_project/thesis/outputs/exp06_ready/fusion_ready_20260604_083154.json</t>
  </si>
  <si>
    <t>/content/drive/MyDrive/thesis_project/thesis/outputs/exp06_ready/fusion_ready_results_20260604_083154.xlsx</t>
  </si>
  <si>
    <t>/content/drive/MyDrive/thesis_project/thesis/outputs/exp06_ready/fusion_ready_20260604_083157.json</t>
  </si>
  <si>
    <t>/content/drive/MyDrive/thesis_project/thesis/outputs/exp06_ready/fusion_ready_results_20260604_083156.xlsx</t>
  </si>
  <si>
    <t>/content/drive/MyDrive/thesis_project/thesis/outputs/exp06_ready/fusion_ready_20260604_083159.json</t>
  </si>
  <si>
    <t>/content/drive/MyDrive/thesis_project/thesis/outputs/exp06_ready/fusion_ready_results_20260604_083158.xlsx</t>
  </si>
  <si>
    <t>/content/drive/MyDrive/thesis_project/thesis/outputs/exp06_ready/fusion_ready_20260604_083200.json</t>
  </si>
  <si>
    <t>/content/drive/MyDrive/thesis_project/thesis/outputs/exp06_ready/fusion_ready_results_20260604_083200.xlsx</t>
  </si>
  <si>
    <t>/content/drive/MyDrive/thesis_project/thesis/outputs/exp06_ready/fusion_ready_20260604_083203.json</t>
  </si>
  <si>
    <t>/content/drive/MyDrive/thesis_project/thesis/outputs/exp06_ready/fusion_ready_results_20260604_083202.xlsx</t>
  </si>
  <si>
    <t>/content/drive/MyDrive/thesis_project/thesis/outputs/exp06_ready/fusion_ready_20260604_083204.json</t>
  </si>
  <si>
    <t>/content/drive/MyDrive/thesis_project/thesis/outputs/exp06_ready/fusion_ready_results_20260604_083204.xlsx</t>
  </si>
  <si>
    <t>/content/drive/MyDrive/thesis_project/thesis/outputs/exp06_ready/fusion_ready_20260604_083206.json</t>
  </si>
  <si>
    <t>/content/drive/MyDrive/thesis_project/thesis/outputs/exp06_ready/fusion_ready_results_20260604_083206.xlsx</t>
  </si>
  <si>
    <t>/content/drive/MyDrive/thesis_project/thesis/outputs/exp06_ready/fusion_ready_20260604_083208.json</t>
  </si>
  <si>
    <t>/content/drive/MyDrive/thesis_project/thesis/outputs/exp06_ready/fusion_ready_results_20260604_083207.xlsx</t>
  </si>
  <si>
    <t>/content/drive/MyDrive/thesis_project/thesis/outputs/exp06_ready/fusion_ready_20260604_083210.json</t>
  </si>
  <si>
    <t>/content/drive/MyDrive/thesis_project/thesis/outputs/exp06_ready/fusion_ready_results_20260604_083209.xlsx</t>
  </si>
  <si>
    <t>/content/drive/MyDrive/thesis_project/thesis/outputs/exp06_ready/fusion_ready_20260604_083212.json</t>
  </si>
  <si>
    <t>/content/drive/MyDrive/thesis_project/thesis/outputs/exp06_ready/fusion_ready_results_20260604_083211.xlsx</t>
  </si>
  <si>
    <t>/content/drive/MyDrive/thesis_project/thesis/outputs/exp06_ready/fusion_ready_20260604_083214.json</t>
  </si>
  <si>
    <t>/content/drive/MyDrive/thesis_project/thesis/outputs/exp06_ready/fusion_ready_results_20260604_083213.xlsx</t>
  </si>
  <si>
    <t>/content/drive/MyDrive/thesis_project/thesis/outputs/exp06_ready/fusion_ready_20260604_083216.json</t>
  </si>
  <si>
    <t>/content/drive/MyDrive/thesis_project/thesis/outputs/exp06_ready/fusion_ready_results_20260604_083215.xlsx</t>
  </si>
  <si>
    <t>/content/drive/MyDrive/thesis_project/thesis/outputs/exp06_ready/fusion_ready_20260604_083218.json</t>
  </si>
  <si>
    <t>/content/drive/MyDrive/thesis_project/thesis/outputs/exp06_ready/fusion_ready_results_20260604_083217.xlsx</t>
  </si>
  <si>
    <t>/content/drive/MyDrive/thesis_project/thesis/outputs/exp06_ready/fusion_ready_20260604_083220.json</t>
  </si>
  <si>
    <t>/content/drive/MyDrive/thesis_project/thesis/outputs/exp06_ready/fusion_ready_results_20260604_083219.xlsx</t>
  </si>
  <si>
    <t>/content/drive/MyDrive/thesis_project/thesis/outputs/exp06_ready/fusion_ready_20260604_083222.json</t>
  </si>
  <si>
    <t>/content/drive/MyDrive/thesis_project/thesis/outputs/exp06_ready/fusion_ready_results_20260604_083221.xlsx</t>
  </si>
  <si>
    <t>/content/drive/MyDrive/thesis_project/thesis/outputs/exp06_ready/fusion_ready_20260604_083224.json</t>
  </si>
  <si>
    <t>/content/drive/MyDrive/thesis_project/thesis/outputs/exp06_ready/fusion_ready_results_20260604_083223.xlsx</t>
  </si>
  <si>
    <t>/content/drive/MyDrive/thesis_project/thesis/outputs/exp06_ready/fusion_ready_20260604_083226.json</t>
  </si>
  <si>
    <t>/content/drive/MyDrive/thesis_project/thesis/outputs/exp06_ready/fusion_ready_results_20260604_083225.xlsx</t>
  </si>
  <si>
    <t>/content/drive/MyDrive/thesis_project/thesis/outputs/exp06_ready/fusion_ready_20260717_102831.json</t>
  </si>
  <si>
    <t>/content/drive/MyDrive/thesis_project/thesis/outputs/exp06_ready/fusion_ready_results_20260717_102830.xlsx</t>
  </si>
  <si>
    <t>/content/drive/MyDrive/thesis_project/thesis/outputs/exp06_ready/fusion_ready_20260604_083230.json</t>
  </si>
  <si>
    <t>/content/drive/MyDrive/thesis_project/thesis/outputs/exp06_ready/fusion_ready_results_20260604_083229.xlsx</t>
  </si>
  <si>
    <t>/content/drive/MyDrive/thesis_project/thesis/outputs/exp06_ready/fusion_ready_20260604_083232.json</t>
  </si>
  <si>
    <t>/content/drive/MyDrive/thesis_project/thesis/outputs/exp06_ready/fusion_ready_results_20260604_083231.xlsx</t>
  </si>
  <si>
    <t>/content/drive/MyDrive/thesis_project/thesis/outputs/exp06_ready/fusion_ready_20260604_083234.json</t>
  </si>
  <si>
    <t>/content/drive/MyDrive/thesis_project/thesis/outputs/exp06_ready/fusion_ready_results_20260604_083233.xlsx</t>
  </si>
  <si>
    <t>/content/drive/MyDrive/thesis_project/thesis/outputs/exp06_ready/fusion_ready_20260604_083236.json</t>
  </si>
  <si>
    <t>/content/drive/MyDrive/thesis_project/thesis/outputs/exp06_ready/fusion_ready_results_20260604_083235.xlsx</t>
  </si>
  <si>
    <t>/content/drive/MyDrive/thesis_project/thesis/outputs/exp06_ready/fusion_ready_20260604_083238.json</t>
  </si>
  <si>
    <t>/content/drive/MyDrive/thesis_project/thesis/outputs/exp06_ready/fusion_ready_results_20260604_083238.xlsx</t>
  </si>
  <si>
    <t>/content/drive/MyDrive/thesis_project/thesis/outputs/exp06_ready/fusion_ready_20260604_083240.json</t>
  </si>
  <si>
    <t>/content/drive/MyDrive/thesis_project/thesis/outputs/exp06_ready/fusion_ready_results_20260604_083239.xlsx</t>
  </si>
  <si>
    <t>/content/drive/MyDrive/thesis_project/thesis/outputs/exp06_ready/fusion_ready_20260604_083242.json</t>
  </si>
  <si>
    <t>/content/drive/MyDrive/thesis_project/thesis/outputs/exp06_ready/fusion_ready_results_20260604_083241.xlsx</t>
  </si>
  <si>
    <t>/content/drive/MyDrive/thesis_project/thesis/outputs/exp06_ready/fusion_ready_20260604_083244.json</t>
  </si>
  <si>
    <t>/content/drive/MyDrive/thesis_project/thesis/outputs/exp06_ready/fusion_ready_results_20260604_083244.xlsx</t>
  </si>
  <si>
    <t>/content/drive/MyDrive/thesis_project/thesis/outputs/exp06_ready/fusion_ready_20260604_083246.json</t>
  </si>
  <si>
    <t>/content/drive/MyDrive/thesis_project/thesis/outputs/exp06_ready/fusion_ready_results_20260604_083246.xlsx</t>
  </si>
  <si>
    <t>/content/drive/MyDrive/thesis_project/thesis/outputs/exp06_ready/fusion_ready_20260604_083249.json</t>
  </si>
  <si>
    <t>/content/drive/MyDrive/thesis_project/thesis/outputs/exp06_ready/fusion_ready_results_20260604_083248.xlsx</t>
  </si>
  <si>
    <t>/content/drive/MyDrive/thesis_project/thesis/outputs/exp06_ready/fusion_ready_20260604_083251.json</t>
  </si>
  <si>
    <t>/content/drive/MyDrive/thesis_project/thesis/outputs/exp06_ready/fusion_ready_results_20260604_083250.xlsx</t>
  </si>
  <si>
    <t>/content/drive/MyDrive/thesis_project/thesis/outputs/exp06_ready/fusion_ready_20260604_083253.json</t>
  </si>
  <si>
    <t>/content/drive/MyDrive/thesis_project/thesis/outputs/exp06_ready/fusion_ready_results_20260604_083252.xlsx</t>
  </si>
  <si>
    <t>/content/drive/MyDrive/thesis_project/thesis/outputs/exp06_ready/fusion_ready_20260604_083255.json</t>
  </si>
  <si>
    <t>/content/drive/MyDrive/thesis_project/thesis/outputs/exp06_ready/fusion_ready_results_20260604_083254.xlsx</t>
  </si>
  <si>
    <t>/content/drive/MyDrive/thesis_project/thesis/outputs/exp06_ready/fusion_ready_20260604_083257.json</t>
  </si>
  <si>
    <t>/content/drive/MyDrive/thesis_project/thesis/outputs/exp06_ready/fusion_ready_results_20260604_083256.xlsx</t>
  </si>
  <si>
    <t>/content/drive/MyDrive/thesis_project/thesis/outputs/exp06_ready/fusion_ready_20260604_083258.json</t>
  </si>
  <si>
    <t>/content/drive/MyDrive/thesis_project/thesis/outputs/exp06_ready/fusion_ready_results_20260604_083258.xlsx</t>
  </si>
  <si>
    <t>/content/drive/MyDrive/thesis_project/thesis/outputs/exp06_ready/fusion_ready_20260604_083300.json</t>
  </si>
  <si>
    <t>/content/drive/MyDrive/thesis_project/thesis/outputs/exp06_ready/fusion_ready_results_20260604_083259.xlsx</t>
  </si>
  <si>
    <t>/content/drive/MyDrive/thesis_project/thesis/outputs/exp06_ready/fusion_ready_20260604_083301.json</t>
  </si>
  <si>
    <t>/content/drive/MyDrive/thesis_project/thesis/outputs/exp06_ready/fusion_ready_results_20260604_083301.xlsx</t>
  </si>
  <si>
    <t>/content/drive/MyDrive/thesis_project/thesis/outputs/exp06_ready/fusion_ready_20260604_083303.json</t>
  </si>
  <si>
    <t>/content/drive/MyDrive/thesis_project/thesis/outputs/exp06_ready/fusion_ready_results_20260604_083302.xlsx</t>
  </si>
  <si>
    <t>/content/drive/MyDrive/thesis_project/thesis/outputs/exp06_ready/fusion_ready_20260604_083304.json</t>
  </si>
  <si>
    <t>/content/drive/MyDrive/thesis_project/thesis/outputs/exp06_ready/fusion_ready_results_20260604_083303.xlsx</t>
  </si>
  <si>
    <t>/content/drive/MyDrive/thesis_project/thesis/outputs/exp06_svm_ready/fusion_svm_ready_20260717_102833.json</t>
  </si>
  <si>
    <t>/content/drive/MyDrive/thesis_project/thesis/outputs/exp06_svm_ready/fusion_svm_ready_results_20260717_102832.xlsx</t>
  </si>
  <si>
    <t>/content/drive/MyDrive/thesis_project/thesis/outputs/exp06_svm_ready/fusion_svm_ready_20260604_083311.json</t>
  </si>
  <si>
    <t>/content/drive/MyDrive/thesis_project/thesis/outputs/exp06_svm_ready/fusion_svm_ready_results_20260604_083311.xlsx</t>
  </si>
  <si>
    <t>/content/drive/MyDrive/thesis_project/thesis/outputs/exp06_svm_ready/fusion_svm_ready_20260604_083313.json</t>
  </si>
  <si>
    <t>/content/drive/MyDrive/thesis_project/thesis/outputs/exp06_svm_ready/fusion_svm_ready_results_20260604_083312.xlsx</t>
  </si>
  <si>
    <t>/content/drive/MyDrive/thesis_project/thesis/outputs/exp06_svm_ready/fusion_svm_ready_20260604_083314.json</t>
  </si>
  <si>
    <t>/content/drive/MyDrive/thesis_project/thesis/outputs/exp06_svm_ready/fusion_svm_ready_results_20260604_083314.xlsx</t>
  </si>
  <si>
    <t>/content/drive/MyDrive/thesis_project/thesis/outputs/exp06_svm_ready/fusion_svm_ready_20260604_083316.json</t>
  </si>
  <si>
    <t>/content/drive/MyDrive/thesis_project/thesis/outputs/exp06_svm_ready/fusion_svm_ready_results_20260604_083315.xlsx</t>
  </si>
  <si>
    <t>/content/drive/MyDrive/thesis_project/thesis/outputs/exp06_svm_ready/fusion_svm_ready_20260604_083317.json</t>
  </si>
  <si>
    <t>/content/drive/MyDrive/thesis_project/thesis/outputs/exp06_svm_ready/fusion_svm_ready_results_20260604_083316.xlsx</t>
  </si>
  <si>
    <t>/content/drive/MyDrive/thesis_project/thesis/outputs/exp06_svm_ready/fusion_svm_ready_20260604_083319.json</t>
  </si>
  <si>
    <t>/content/drive/MyDrive/thesis_project/thesis/outputs/exp06_svm_ready/fusion_svm_ready_results_20260604_083318.xlsx</t>
  </si>
  <si>
    <t>/content/drive/MyDrive/thesis_project/thesis/outputs/exp06_svm_ready/fusion_svm_ready_20260604_083320.json</t>
  </si>
  <si>
    <t>/content/drive/MyDrive/thesis_project/thesis/outputs/exp06_svm_ready/fusion_svm_ready_results_20260604_083320.xlsx</t>
  </si>
  <si>
    <t>/content/drive/MyDrive/thesis_project/thesis/outputs/exp06_svm_ready/fusion_svm_ready_20260604_083322.json</t>
  </si>
  <si>
    <t>/content/drive/MyDrive/thesis_project/thesis/outputs/exp06_svm_ready/fusion_svm_ready_results_20260604_083321.xlsx</t>
  </si>
  <si>
    <t>/content/drive/MyDrive/thesis_project/thesis/outputs/exp06_svm_ready/fusion_svm_ready_20260604_083323.json</t>
  </si>
  <si>
    <t>/content/drive/MyDrive/thesis_project/thesis/outputs/exp06_svm_ready/fusion_svm_ready_results_20260604_083323.xlsx</t>
  </si>
  <si>
    <t>/content/drive/MyDrive/thesis_project/thesis/outputs/exp06_svm_ready/fusion_svm_ready_20260604_083325.json</t>
  </si>
  <si>
    <t>/content/drive/MyDrive/thesis_project/thesis/outputs/exp06_svm_ready/fusion_svm_ready_results_20260604_083324.xlsx</t>
  </si>
  <si>
    <t>/content/drive/MyDrive/thesis_project/thesis/outputs/exp06_svm_ready/fusion_svm_ready_20260604_083326.json</t>
  </si>
  <si>
    <t>/content/drive/MyDrive/thesis_project/thesis/outputs/exp06_svm_ready/fusion_svm_ready_results_20260604_083326.xlsx</t>
  </si>
  <si>
    <t>/content/drive/MyDrive/thesis_project/thesis/outputs/exp06_svm_ready/fusion_svm_ready_20260604_083328.json</t>
  </si>
  <si>
    <t>/content/drive/MyDrive/thesis_project/thesis/outputs/exp06_svm_ready/fusion_svm_ready_results_20260604_083327.xlsx</t>
  </si>
  <si>
    <t>/content/drive/MyDrive/thesis_project/thesis/outputs/exp06_svm_ready/fusion_svm_ready_20260604_083330.json</t>
  </si>
  <si>
    <t>/content/drive/MyDrive/thesis_project/thesis/outputs/exp06_svm_ready/fusion_svm_ready_results_20260604_083328.xlsx</t>
  </si>
  <si>
    <t>/content/drive/MyDrive/thesis_project/thesis/outputs/exp06_svm_ready/fusion_svm_ready_20260604_083331.json</t>
  </si>
  <si>
    <t>/content/drive/MyDrive/thesis_project/thesis/outputs/exp06_svm_ready/fusion_svm_ready_results_20260604_083330.xlsx</t>
  </si>
  <si>
    <t>/content/drive/MyDrive/thesis_project/thesis/outputs/exp06_svm_ready/fusion_svm_ready_20260604_083332.json</t>
  </si>
  <si>
    <t>/content/drive/MyDrive/thesis_project/thesis/outputs/exp06_svm_ready/fusion_svm_ready_results_20260604_083332.xlsx</t>
  </si>
  <si>
    <t>/content/drive/MyDrive/thesis_project/thesis/outputs/exp06_svm_ready/fusion_svm_ready_20260604_083334.json</t>
  </si>
  <si>
    <t>/content/drive/MyDrive/thesis_project/thesis/outputs/exp06_svm_ready/fusion_svm_ready_results_20260604_083333.xlsx</t>
  </si>
  <si>
    <t>/content/drive/MyDrive/thesis_project/thesis/outputs/exp06_svm_ready/fusion_svm_ready_20260604_083335.json</t>
  </si>
  <si>
    <t>/content/drive/MyDrive/thesis_project/thesis/outputs/exp06_svm_ready/fusion_svm_ready_results_20260604_083335.xlsx</t>
  </si>
  <si>
    <t>/content/drive/MyDrive/thesis_project/thesis/outputs/exp06_svm_ready/fusion_svm_ready_20260604_083337.json</t>
  </si>
  <si>
    <t>/content/drive/MyDrive/thesis_project/thesis/outputs/exp06_svm_ready/fusion_svm_ready_results_20260604_083336.xlsx</t>
  </si>
  <si>
    <t>/content/drive/MyDrive/thesis_project/thesis/outputs/exp06_svm_ready/fusion_svm_ready_20260604_083338.json</t>
  </si>
  <si>
    <t>/content/drive/MyDrive/thesis_project/thesis/outputs/exp06_svm_ready/fusion_svm_ready_results_20260604_083337.xlsx</t>
  </si>
  <si>
    <t>/content/drive/MyDrive/thesis_project/thesis/outputs/exp06_svm_ready/fusion_svm_ready_20260717_102835.json</t>
  </si>
  <si>
    <t>/content/drive/MyDrive/thesis_project/thesis/outputs/exp06_svm_ready/fusion_svm_ready_results_20260717_102834.xlsx</t>
  </si>
  <si>
    <t>/content/drive/MyDrive/thesis_project/thesis/outputs/exp06_svm_ready/fusion_svm_ready_20260604_083341.json</t>
  </si>
  <si>
    <t>/content/drive/MyDrive/thesis_project/thesis/outputs/exp06_svm_ready/fusion_svm_ready_results_20260604_083340.xlsx</t>
  </si>
  <si>
    <t>/content/drive/MyDrive/thesis_project/thesis/outputs/exp06_svm_ready/fusion_svm_ready_20260604_083342.json</t>
  </si>
  <si>
    <t>/content/drive/MyDrive/thesis_project/thesis/outputs/exp06_svm_ready/fusion_svm_ready_results_20260604_083342.xlsx</t>
  </si>
  <si>
    <t>/content/drive/MyDrive/thesis_project/thesis/outputs/exp06_svm_ready/fusion_svm_ready_20260604_083344.json</t>
  </si>
  <si>
    <t>/content/drive/MyDrive/thesis_project/thesis/outputs/exp06_svm_ready/fusion_svm_ready_results_20260604_083343.xlsx</t>
  </si>
  <si>
    <t>/content/drive/MyDrive/thesis_project/thesis/outputs/exp06_svm_ready/fusion_svm_ready_20260604_083345.json</t>
  </si>
  <si>
    <t>/content/drive/MyDrive/thesis_project/thesis/outputs/exp06_svm_ready/fusion_svm_ready_results_20260604_083344.xlsx</t>
  </si>
  <si>
    <t>/content/drive/MyDrive/thesis_project/thesis/outputs/exp06_svm_ready/fusion_svm_ready_20260604_083346.json</t>
  </si>
  <si>
    <t>/content/drive/MyDrive/thesis_project/thesis/outputs/exp06_svm_ready/fusion_svm_ready_results_20260604_083346.xlsx</t>
  </si>
  <si>
    <t>/content/drive/MyDrive/thesis_project/thesis/outputs/exp06_svm_ready/fusion_svm_ready_20260604_083347.json</t>
  </si>
  <si>
    <t>/content/drive/MyDrive/thesis_project/thesis/outputs/exp06_svm_ready/fusion_svm_ready_results_20260604_083347.xlsx</t>
  </si>
  <si>
    <t>/content/drive/MyDrive/thesis_project/thesis/outputs/exp06_svm_ready/fusion_svm_ready_20260604_083349.json</t>
  </si>
  <si>
    <t>/content/drive/MyDrive/thesis_project/thesis/outputs/exp06_svm_ready/fusion_svm_ready_results_20260604_083348.xlsx</t>
  </si>
  <si>
    <t>/content/drive/MyDrive/thesis_project/thesis/outputs/exp06_svm_ready/fusion_svm_ready_20260604_083350.json</t>
  </si>
  <si>
    <t>/content/drive/MyDrive/thesis_project/thesis/outputs/exp06_svm_ready/fusion_svm_ready_results_20260604_083350.xlsx</t>
  </si>
  <si>
    <t>/content/drive/MyDrive/thesis_project/thesis/outputs/exp06_svm_ready/fusion_svm_ready_20260604_083351.json</t>
  </si>
  <si>
    <t>/content/drive/MyDrive/thesis_project/thesis/outputs/exp06_svm_ready/fusion_svm_ready_results_20260604_083351.xlsx</t>
  </si>
  <si>
    <t>/content/drive/MyDrive/thesis_project/thesis/outputs/exp06_svm_ready/fusion_svm_ready_20260604_083353.json</t>
  </si>
  <si>
    <t>/content/drive/MyDrive/thesis_project/thesis/outputs/exp06_svm_ready/fusion_svm_ready_results_20260604_083352.xlsx</t>
  </si>
  <si>
    <t>/content/drive/MyDrive/thesis_project/thesis/outputs/exp06_svm_ready/fusion_svm_ready_20260604_083354.json</t>
  </si>
  <si>
    <t>/content/drive/MyDrive/thesis_project/thesis/outputs/exp06_svm_ready/fusion_svm_ready_results_20260604_083353.xlsx</t>
  </si>
  <si>
    <t>/content/drive/MyDrive/thesis_project/thesis/outputs/exp06_svm_ready/fusion_svm_ready_20260604_083355.json</t>
  </si>
  <si>
    <t>/content/drive/MyDrive/thesis_project/thesis/outputs/exp06_svm_ready/fusion_svm_ready_results_20260604_083355.xlsx</t>
  </si>
  <si>
    <t>/content/drive/MyDrive/thesis_project/thesis/outputs/exp06_svm_ready/fusion_svm_ready_20260604_083356.json</t>
  </si>
  <si>
    <t>/content/drive/MyDrive/thesis_project/thesis/outputs/exp06_svm_ready/fusion_svm_ready_results_20260604_083356.xlsx</t>
  </si>
  <si>
    <t>/content/drive/MyDrive/thesis_project/thesis/outputs/exp06_svm_ready/fusion_svm_ready_20260604_083358.json</t>
  </si>
  <si>
    <t>/content/drive/MyDrive/thesis_project/thesis/outputs/exp06_svm_ready/fusion_svm_ready_results_20260604_083357.xlsx</t>
  </si>
  <si>
    <t>/content/drive/MyDrive/thesis_project/thesis/outputs/exp06_svm_ready/fusion_svm_ready_20260604_083359.json</t>
  </si>
  <si>
    <t>/content/drive/MyDrive/thesis_project/thesis/outputs/exp06_svm_ready/fusion_svm_ready_results_20260604_083359.xlsx</t>
  </si>
  <si>
    <t>/content/drive/MyDrive/thesis_project/thesis/outputs/exp06_svm_ready/fusion_svm_ready_20260604_083400.json</t>
  </si>
  <si>
    <t>/content/drive/MyDrive/thesis_project/thesis/outputs/exp06_svm_ready/fusion_svm_ready_results_20260604_083400.xlsx</t>
  </si>
  <si>
    <t>/content/drive/MyDrive/thesis_project/thesis/outputs/exp06_svm_ready/fusion_svm_ready_20260604_083402.json</t>
  </si>
  <si>
    <t>/content/drive/MyDrive/thesis_project/thesis/outputs/exp06_svm_ready/fusion_svm_ready_results_20260604_083401.xlsx</t>
  </si>
  <si>
    <t>/content/drive/MyDrive/thesis_project/thesis/outputs/exp06_svm_ready/fusion_svm_ready_20260604_083403.json</t>
  </si>
  <si>
    <t>/content/drive/MyDrive/thesis_project/thesis/outputs/exp06_svm_ready/fusion_svm_ready_results_20260604_083403.xlsx</t>
  </si>
  <si>
    <t>/content/drive/MyDrive/thesis_project/thesis/outputs/exp06_svm_ready/fusion_svm_ready_20260604_083404.json</t>
  </si>
  <si>
    <t>/content/drive/MyDrive/thesis_project/thesis/outputs/exp06_svm_ready/fusion_svm_ready_results_20260604_083404.xlsx</t>
  </si>
  <si>
    <t>/content/drive/MyDrive/thesis_project/thesis/outputs/exp06_svm_ready/fusion_svm_ready_20260717_102836.json</t>
  </si>
  <si>
    <t>/content/drive/MyDrive/thesis_project/thesis/outputs/exp06_svm_ready/fusion_svm_ready_results_20260717_102836.xlsx</t>
  </si>
  <si>
    <t>alephbertgimmel</t>
  </si>
  <si>
    <t>dicta-il/alephbertgimmel-base</t>
  </si>
  <si>
    <t>/content/drive/MyDrive/thesis_project/thesis/outputs/exp06_svm_ready/fusion_svm_ready_20260604_083408.json</t>
  </si>
  <si>
    <t>/content/drive/MyDrive/thesis_project/thesis/outputs/exp06_svm_ready/fusion_svm_ready_results_20260604_083407.xlsx</t>
  </si>
  <si>
    <t>/content/drive/MyDrive/thesis_project/thesis/outputs/exp06_svm_ready/fusion_svm_ready_20260604_083409.json</t>
  </si>
  <si>
    <t>/content/drive/MyDrive/thesis_project/thesis/outputs/exp06_svm_ready/fusion_svm_ready_results_20260604_083408.xlsx</t>
  </si>
  <si>
    <t>/content/drive/MyDrive/thesis_project/thesis/outputs/exp06_svm_ready/fusion_svm_ready_20260604_083410.json</t>
  </si>
  <si>
    <t>/content/drive/MyDrive/thesis_project/thesis/outputs/exp06_svm_ready/fusion_svm_ready_results_20260604_083410.xlsx</t>
  </si>
  <si>
    <t>/content/drive/MyDrive/thesis_project/thesis/outputs/exp06_svm_ready/fusion_svm_ready_20260604_083412.json</t>
  </si>
  <si>
    <t>/content/drive/MyDrive/thesis_project/thesis/outputs/exp06_svm_ready/fusion_svm_ready_results_20260604_083411.xlsx</t>
  </si>
  <si>
    <t>/content/drive/MyDrive/thesis_project/thesis/outputs/exp06_svm_ready/fusion_svm_ready_20260604_083413.json</t>
  </si>
  <si>
    <t>/content/drive/MyDrive/thesis_project/thesis/outputs/exp06_svm_ready/fusion_svm_ready_results_20260604_083413.xlsx</t>
  </si>
  <si>
    <t>/content/drive/MyDrive/thesis_project/thesis/outputs/exp06_svm_ready/fusion_svm_ready_20260604_083415.json</t>
  </si>
  <si>
    <t>/content/drive/MyDrive/thesis_project/thesis/outputs/exp06_svm_ready/fusion_svm_ready_results_20260604_083414.xlsx</t>
  </si>
  <si>
    <t>/content/drive/MyDrive/thesis_project/thesis/outputs/exp06_svm_ready/fusion_svm_ready_20260604_083416.json</t>
  </si>
  <si>
    <t>/content/drive/MyDrive/thesis_project/thesis/outputs/exp06_svm_ready/fusion_svm_ready_results_20260604_083416.xlsx</t>
  </si>
  <si>
    <t>/content/drive/MyDrive/thesis_project/thesis/outputs/exp06_svm_ready/fusion_svm_ready_20260604_083418.json</t>
  </si>
  <si>
    <t>/content/drive/MyDrive/thesis_project/thesis/outputs/exp06_svm_ready/fusion_svm_ready_results_20260604_083417.xlsx</t>
  </si>
  <si>
    <t>/content/drive/MyDrive/thesis_project/thesis/outputs/exp06_svm_ready/fusion_svm_ready_20260604_083419.json</t>
  </si>
  <si>
    <t>/content/drive/MyDrive/thesis_project/thesis/outputs/exp06_svm_ready/fusion_svm_ready_results_20260604_083419.xlsx</t>
  </si>
  <si>
    <t>/content/drive/MyDrive/thesis_project/thesis/outputs/exp06_svm_ready/fusion_svm_ready_20260604_083421.json</t>
  </si>
  <si>
    <t>/content/drive/MyDrive/thesis_project/thesis/outputs/exp06_svm_ready/fusion_svm_ready_results_20260604_083420.xlsx</t>
  </si>
  <si>
    <t>/content/drive/MyDrive/thesis_project/thesis/outputs/exp06_svm_ready/fusion_svm_ready_20260604_083422.json</t>
  </si>
  <si>
    <t>/content/drive/MyDrive/thesis_project/thesis/outputs/exp06_svm_ready/fusion_svm_ready_results_20260604_083422.xlsx</t>
  </si>
  <si>
    <t>/content/drive/MyDrive/thesis_project/thesis/outputs/exp06_svm_ready/fusion_svm_ready_20260604_083424.json</t>
  </si>
  <si>
    <t>/content/drive/MyDrive/thesis_project/thesis/outputs/exp06_svm_ready/fusion_svm_ready_results_20260604_083423.xlsx</t>
  </si>
  <si>
    <t>/content/drive/MyDrive/thesis_project/thesis/outputs/exp06_svm_ready/fusion_svm_ready_20260604_083425.json</t>
  </si>
  <si>
    <t>/content/drive/MyDrive/thesis_project/thesis/outputs/exp06_svm_ready/fusion_svm_ready_results_20260604_083425.xlsx</t>
  </si>
  <si>
    <t>/content/drive/MyDrive/thesis_project/thesis/outputs/exp06_svm_ready/fusion_svm_ready_20260604_083427.json</t>
  </si>
  <si>
    <t>/content/drive/MyDrive/thesis_project/thesis/outputs/exp06_svm_ready/fusion_svm_ready_results_20260604_083426.xlsx</t>
  </si>
  <si>
    <t>/content/drive/MyDrive/thesis_project/thesis/outputs/exp06_svm_ready/fusion_svm_ready_20260604_083429.json</t>
  </si>
  <si>
    <t>/content/drive/MyDrive/thesis_project/thesis/outputs/exp06_svm_ready/fusion_svm_ready_results_20260604_083428.xlsx</t>
  </si>
  <si>
    <t>/content/drive/MyDrive/thesis_project/thesis/outputs/exp06_svm_ready/fusion_svm_ready_20260604_083430.json</t>
  </si>
  <si>
    <t>/content/drive/MyDrive/thesis_project/thesis/outputs/exp06_svm_ready/fusion_svm_ready_results_20260604_083429.xlsx</t>
  </si>
  <si>
    <t>/content/drive/MyDrive/thesis_project/thesis/outputs/exp06_svm_ready/fusion_svm_ready_20260604_083431.json</t>
  </si>
  <si>
    <t>/content/drive/MyDrive/thesis_project/thesis/outputs/exp06_svm_ready/fusion_svm_ready_results_20260604_083431.xlsx</t>
  </si>
  <si>
    <t>/content/drive/MyDrive/thesis_project/thesis/outputs/exp06_svm_ready/fusion_svm_ready_20260604_083433.json</t>
  </si>
  <si>
    <t>/content/drive/MyDrive/thesis_project/thesis/outputs/exp06_svm_ready/fusion_svm_ready_results_20260604_083432.xlsx</t>
  </si>
  <si>
    <t>/content/drive/MyDrive/thesis_project/thesis/outputs/exp06_svm_ready/fusion_svm_ready_20260604_083434.json</t>
  </si>
  <si>
    <t>/content/drive/MyDrive/thesis_project/thesis/outputs/exp06_svm_ready/fusion_svm_ready_results_20260604_083434.xlsx</t>
  </si>
  <si>
    <t>/content/drive/MyDrive/thesis_project/thesis/outputs/exp06_svm_ready/fusion_svm_ready_20260717_102838.json</t>
  </si>
  <si>
    <t>/content/drive/MyDrive/thesis_project/thesis/outputs/exp06_svm_ready/fusion_svm_ready_results_20260717_102837.xlsx</t>
  </si>
  <si>
    <t>/content/drive/MyDrive/thesis_project/thesis/outputs/exp06_svm_ready/fusion_svm_ready_20260604_083437.json</t>
  </si>
  <si>
    <t>/content/drive/MyDrive/thesis_project/thesis/outputs/exp06_svm_ready/fusion_svm_ready_results_20260604_083437.xlsx</t>
  </si>
  <si>
    <t>/content/drive/MyDrive/thesis_project/thesis/outputs/exp06_svm_ready/fusion_svm_ready_20260604_083439.json</t>
  </si>
  <si>
    <t>/content/drive/MyDrive/thesis_project/thesis/outputs/exp06_svm_ready/fusion_svm_ready_results_20260604_083438.xlsx</t>
  </si>
  <si>
    <t>/content/drive/MyDrive/thesis_project/thesis/outputs/exp06_svm_ready/fusion_svm_ready_20260604_083440.json</t>
  </si>
  <si>
    <t>/content/drive/MyDrive/thesis_project/thesis/outputs/exp06_svm_ready/fusion_svm_ready_results_20260604_083440.xlsx</t>
  </si>
  <si>
    <t>/content/drive/MyDrive/thesis_project/thesis/outputs/exp06_svm_ready/fusion_svm_ready_20260604_083442.json</t>
  </si>
  <si>
    <t>/content/drive/MyDrive/thesis_project/thesis/outputs/exp06_svm_ready/fusion_svm_ready_results_20260604_083441.xlsx</t>
  </si>
  <si>
    <t>/content/drive/MyDrive/thesis_project/thesis/outputs/exp06_svm_ready/fusion_svm_ready_20260604_083443.json</t>
  </si>
  <si>
    <t>/content/drive/MyDrive/thesis_project/thesis/outputs/exp06_svm_ready/fusion_svm_ready_results_20260604_083443.xlsx</t>
  </si>
  <si>
    <t>/content/drive/MyDrive/thesis_project/thesis/outputs/exp06_svm_ready/fusion_svm_ready_20260604_083445.json</t>
  </si>
  <si>
    <t>/content/drive/MyDrive/thesis_project/thesis/outputs/exp06_svm_ready/fusion_svm_ready_results_20260604_083444.xlsx</t>
  </si>
  <si>
    <t>/content/drive/MyDrive/thesis_project/thesis/outputs/exp06_svm_ready/fusion_svm_ready_20260604_083447.json</t>
  </si>
  <si>
    <t>/content/drive/MyDrive/thesis_project/thesis/outputs/exp06_svm_ready/fusion_svm_ready_results_20260604_083446.xlsx</t>
  </si>
  <si>
    <t>/content/drive/MyDrive/thesis_project/thesis/outputs/exp06_svm_ready/fusion_svm_ready_20260604_083448.json</t>
  </si>
  <si>
    <t>/content/drive/MyDrive/thesis_project/thesis/outputs/exp06_svm_ready/fusion_svm_ready_results_20260604_083447.xlsx</t>
  </si>
  <si>
    <t>/content/drive/MyDrive/thesis_project/thesis/outputs/exp06_svm_ready/fusion_svm_ready_20260604_083449.json</t>
  </si>
  <si>
    <t>/content/drive/MyDrive/thesis_project/thesis/outputs/exp06_svm_ready/fusion_svm_ready_results_20260604_083449.xlsx</t>
  </si>
  <si>
    <t>/content/drive/MyDrive/thesis_project/thesis/outputs/exp06_svm_ready/fusion_svm_ready_20260604_083451.json</t>
  </si>
  <si>
    <t>/content/drive/MyDrive/thesis_project/thesis/outputs/exp06_svm_ready/fusion_svm_ready_results_20260604_083450.xlsx</t>
  </si>
  <si>
    <t>/content/drive/MyDrive/thesis_project/thesis/outputs/exp06_svm_ready/fusion_svm_ready_20260604_083452.json</t>
  </si>
  <si>
    <t>/content/drive/MyDrive/thesis_project/thesis/outputs/exp06_svm_ready/fusion_svm_ready_results_20260604_083452.xlsx</t>
  </si>
  <si>
    <t>/content/drive/MyDrive/thesis_project/thesis/outputs/exp06_svm_ready/fusion_svm_ready_20260604_083454.json</t>
  </si>
  <si>
    <t>/content/drive/MyDrive/thesis_project/thesis/outputs/exp06_svm_ready/fusion_svm_ready_results_20260604_083453.xlsx</t>
  </si>
  <si>
    <t>/content/drive/MyDrive/thesis_project/thesis/outputs/exp06_svm_ready/fusion_svm_ready_20260604_083456.json</t>
  </si>
  <si>
    <t>/content/drive/MyDrive/thesis_project/thesis/outputs/exp06_svm_ready/fusion_svm_ready_results_20260604_083455.xlsx</t>
  </si>
  <si>
    <t>/content/drive/MyDrive/thesis_project/thesis/outputs/exp06_svm_ready/fusion_svm_ready_20260604_083457.json</t>
  </si>
  <si>
    <t>/content/drive/MyDrive/thesis_project/thesis/outputs/exp06_svm_ready/fusion_svm_ready_results_20260604_083456.xlsx</t>
  </si>
  <si>
    <t>/content/drive/MyDrive/thesis_project/thesis/outputs/exp06_svm_ready/fusion_svm_ready_20260604_083458.json</t>
  </si>
  <si>
    <t>/content/drive/MyDrive/thesis_project/thesis/outputs/exp06_svm_ready/fusion_svm_ready_results_20260604_083458.xlsx</t>
  </si>
  <si>
    <t>/content/drive/MyDrive/thesis_project/thesis/outputs/exp06_svm_ready/fusion_svm_ready_20260604_083500.json</t>
  </si>
  <si>
    <t>/content/drive/MyDrive/thesis_project/thesis/outputs/exp06_svm_ready/fusion_svm_ready_results_20260604_083459.xlsx</t>
  </si>
  <si>
    <t>/content/drive/MyDrive/thesis_project/thesis/outputs/exp06_svm_ready/fusion_svm_ready_20260604_083502.json</t>
  </si>
  <si>
    <t>/content/drive/MyDrive/thesis_project/thesis/outputs/exp06_svm_ready/fusion_svm_ready_results_20260604_083501.xlsx</t>
  </si>
  <si>
    <t>/content/drive/MyDrive/thesis_project/thesis/outputs/exp06_svm_ready/fusion_svm_ready_20260604_083503.json</t>
  </si>
  <si>
    <t>/content/drive/MyDrive/thesis_project/thesis/outputs/exp06_svm_ready/fusion_svm_ready_results_20260604_083502.xlsx</t>
  </si>
  <si>
    <t>/content/drive/MyDrive/thesis_project/thesis/outputs/exp06_svm_ready/fusion_svm_ready_20260604_083505.json</t>
  </si>
  <si>
    <t>/content/drive/MyDrive/thesis_project/thesis/outputs/exp06_svm_ready/fusion_svm_ready_results_20260604_083504.xlsx</t>
  </si>
  <si>
    <t>/content/drive/MyDrive/thesis_project/thesis/outputs/exp06_svm_ready/fusion_svm_ready_20260717_102840.json</t>
  </si>
  <si>
    <t>/content/drive/MyDrive/thesis_project/thesis/outputs/exp06_svm_ready/fusion_svm_ready_results_20260717_102839.xlsx</t>
  </si>
  <si>
    <t>/content/drive/MyDrive/thesis_project/thesis/outputs/exp06_svm_ready/fusion_svm_ready_20260604_083507.json</t>
  </si>
  <si>
    <t>/content/drive/MyDrive/thesis_project/thesis/outputs/exp06_svm_ready/fusion_svm_ready_results_20260604_083507.xlsx</t>
  </si>
  <si>
    <t>/content/drive/MyDrive/thesis_project/thesis/outputs/exp06_svm_ready/fusion_svm_ready_20260604_083508.json</t>
  </si>
  <si>
    <t>/content/drive/MyDrive/thesis_project/thesis/outputs/exp06_svm_ready/fusion_svm_ready_results_20260604_083508.xlsx</t>
  </si>
  <si>
    <t>/content/drive/MyDrive/thesis_project/thesis/outputs/exp06_svm_ready/fusion_svm_ready_20260604_083510.json</t>
  </si>
  <si>
    <t>/content/drive/MyDrive/thesis_project/thesis/outputs/exp06_svm_ready/fusion_svm_ready_results_20260604_083509.xlsx</t>
  </si>
  <si>
    <t>/content/drive/MyDrive/thesis_project/thesis/outputs/exp06_svm_ready/fusion_svm_ready_20260604_083511.json</t>
  </si>
  <si>
    <t>/content/drive/MyDrive/thesis_project/thesis/outputs/exp06_svm_ready/fusion_svm_ready_results_20260604_083511.xlsx</t>
  </si>
  <si>
    <t>/content/drive/MyDrive/thesis_project/thesis/outputs/exp06_svm_ready/fusion_svm_ready_20260604_083512.json</t>
  </si>
  <si>
    <t>/content/drive/MyDrive/thesis_project/thesis/outputs/exp06_svm_ready/fusion_svm_ready_results_20260604_083512.xlsx</t>
  </si>
  <si>
    <t>/content/drive/MyDrive/thesis_project/thesis/outputs/exp06_svm_ready/fusion_svm_ready_20260604_083514.json</t>
  </si>
  <si>
    <t>/content/drive/MyDrive/thesis_project/thesis/outputs/exp06_svm_ready/fusion_svm_ready_results_20260604_083513.xlsx</t>
  </si>
  <si>
    <t>/content/drive/MyDrive/thesis_project/thesis/outputs/exp06_svm_ready/fusion_svm_ready_20260604_083515.json</t>
  </si>
  <si>
    <t>/content/drive/MyDrive/thesis_project/thesis/outputs/exp06_svm_ready/fusion_svm_ready_results_20260604_083514.xlsx</t>
  </si>
  <si>
    <t>/content/drive/MyDrive/thesis_project/thesis/outputs/exp06_svm_ready/fusion_svm_ready_20260604_083516.json</t>
  </si>
  <si>
    <t>/content/drive/MyDrive/thesis_project/thesis/outputs/exp06_svm_ready/fusion_svm_ready_results_20260604_083516.xlsx</t>
  </si>
  <si>
    <t>/content/drive/MyDrive/thesis_project/thesis/outputs/exp06_svm_ready/fusion_svm_ready_20260604_083518.json</t>
  </si>
  <si>
    <t>/content/drive/MyDrive/thesis_project/thesis/outputs/exp06_svm_ready/fusion_svm_ready_results_20260604_083517.xlsx</t>
  </si>
  <si>
    <t>/content/drive/MyDrive/thesis_project/thesis/outputs/exp06_svm_ready/fusion_svm_ready_20260604_083519.json</t>
  </si>
  <si>
    <t>/content/drive/MyDrive/thesis_project/thesis/outputs/exp06_svm_ready/fusion_svm_ready_results_20260604_083518.xlsx</t>
  </si>
  <si>
    <t>/content/drive/MyDrive/thesis_project/thesis/outputs/exp06_svm_ready/fusion_svm_ready_20260604_083520.json</t>
  </si>
  <si>
    <t>/content/drive/MyDrive/thesis_project/thesis/outputs/exp06_svm_ready/fusion_svm_ready_results_20260604_083520.xlsx</t>
  </si>
  <si>
    <t>/content/drive/MyDrive/thesis_project/thesis/outputs/exp06_svm_ready/fusion_svm_ready_20260604_083522.json</t>
  </si>
  <si>
    <t>/content/drive/MyDrive/thesis_project/thesis/outputs/exp06_svm_ready/fusion_svm_ready_results_20260604_083521.xlsx</t>
  </si>
  <si>
    <t>/content/drive/MyDrive/thesis_project/thesis/outputs/exp06_svm_ready/fusion_svm_ready_20260604_083523.json</t>
  </si>
  <si>
    <t>/content/drive/MyDrive/thesis_project/thesis/outputs/exp06_svm_ready/fusion_svm_ready_results_20260604_083522.xlsx</t>
  </si>
  <si>
    <t>/content/drive/MyDrive/thesis_project/thesis/outputs/exp06_svm_ready/fusion_svm_ready_20260604_083524.json</t>
  </si>
  <si>
    <t>/content/drive/MyDrive/thesis_project/thesis/outputs/exp06_svm_ready/fusion_svm_ready_results_20260604_083524.xlsx</t>
  </si>
  <si>
    <t>/content/drive/MyDrive/thesis_project/thesis/outputs/exp06_svm_ready/fusion_svm_ready_20260604_083526.json</t>
  </si>
  <si>
    <t>/content/drive/MyDrive/thesis_project/thesis/outputs/exp06_svm_ready/fusion_svm_ready_results_20260604_083525.xlsx</t>
  </si>
  <si>
    <t>/content/drive/MyDrive/thesis_project/thesis/outputs/exp06_svm_ready/fusion_svm_ready_20260604_083527.json</t>
  </si>
  <si>
    <t>/content/drive/MyDrive/thesis_project/thesis/outputs/exp06_svm_ready/fusion_svm_ready_results_20260604_083526.xlsx</t>
  </si>
  <si>
    <t>/content/drive/MyDrive/thesis_project/thesis/outputs/exp06_svm_ready/fusion_svm_ready_20260604_083528.json</t>
  </si>
  <si>
    <t>/content/drive/MyDrive/thesis_project/thesis/outputs/exp06_svm_ready/fusion_svm_ready_results_20260604_083527.xlsx</t>
  </si>
  <si>
    <t>/content/drive/MyDrive/thesis_project/thesis/outputs/exp06_svm_ready/fusion_svm_ready_20260604_083530.json</t>
  </si>
  <si>
    <t>/content/drive/MyDrive/thesis_project/thesis/outputs/exp06_svm_ready/fusion_svm_ready_results_20260604_083529.xlsx</t>
  </si>
  <si>
    <t>/content/drive/MyDrive/thesis_project/thesis/outputs/exp06_svm_ready/fusion_svm_ready_20260604_083531.json</t>
  </si>
  <si>
    <t>/content/drive/MyDrive/thesis_project/thesis/outputs/exp06_svm_ready/fusion_svm_ready_results_20260604_083530.xlsx</t>
  </si>
  <si>
    <t>/content/drive/MyDrive/thesis_project/thesis/outputs/exp06_svm_ready/fusion_svm_ready_20260717_102842.json</t>
  </si>
  <si>
    <t>/content/drive/MyDrive/thesis_project/thesis/outputs/exp06_svm_ready/fusion_svm_ready_results_20260717_102841.xlsx</t>
  </si>
  <si>
    <t>/content/drive/MyDrive/thesis_project/thesis/outputs/exp06_svm_ready/fusion_svm_ready_20260604_083534.json</t>
  </si>
  <si>
    <t>/content/drive/MyDrive/thesis_project/thesis/outputs/exp06_svm_ready/fusion_svm_ready_results_20260604_083533.xlsx</t>
  </si>
  <si>
    <t>/content/drive/MyDrive/thesis_project/thesis/outputs/exp06_svm_ready/fusion_svm_ready_20260604_083535.json</t>
  </si>
  <si>
    <t>/content/drive/MyDrive/thesis_project/thesis/outputs/exp06_svm_ready/fusion_svm_ready_results_20260604_083535.xlsx</t>
  </si>
  <si>
    <t>/content/drive/MyDrive/thesis_project/thesis/outputs/exp06_svm_ready/fusion_svm_ready_20260604_083537.json</t>
  </si>
  <si>
    <t>/content/drive/MyDrive/thesis_project/thesis/outputs/exp06_svm_ready/fusion_svm_ready_results_20260604_083536.xlsx</t>
  </si>
  <si>
    <t>/content/drive/MyDrive/thesis_project/thesis/outputs/exp06_svm_ready/fusion_svm_ready_20260604_083538.json</t>
  </si>
  <si>
    <t>/content/drive/MyDrive/thesis_project/thesis/outputs/exp06_svm_ready/fusion_svm_ready_results_20260604_083538.xlsx</t>
  </si>
  <si>
    <t>/content/drive/MyDrive/thesis_project/thesis/outputs/exp06_svm_ready/fusion_svm_ready_20260604_083540.json</t>
  </si>
  <si>
    <t>/content/drive/MyDrive/thesis_project/thesis/outputs/exp06_svm_ready/fusion_svm_ready_results_20260604_083539.xlsx</t>
  </si>
  <si>
    <t>/content/drive/MyDrive/thesis_project/thesis/outputs/exp06_svm_ready/fusion_svm_ready_20260604_083542.json</t>
  </si>
  <si>
    <t>/content/drive/MyDrive/thesis_project/thesis/outputs/exp06_svm_ready/fusion_svm_ready_results_20260604_083540.xlsx</t>
  </si>
  <si>
    <t>/content/drive/MyDrive/thesis_project/thesis/outputs/exp06_svm_ready/fusion_svm_ready_20260604_083543.json</t>
  </si>
  <si>
    <t>/content/drive/MyDrive/thesis_project/thesis/outputs/exp06_svm_ready/fusion_svm_ready_results_20260604_083542.xlsx</t>
  </si>
  <si>
    <t>/content/drive/MyDrive/thesis_project/thesis/outputs/exp06_svm_ready/fusion_svm_ready_20260604_083544.json</t>
  </si>
  <si>
    <t>/content/drive/MyDrive/thesis_project/thesis/outputs/exp06_svm_ready/fusion_svm_ready_results_20260604_083544.xlsx</t>
  </si>
  <si>
    <t>/content/drive/MyDrive/thesis_project/thesis/outputs/exp06_svm_ready/fusion_svm_ready_20260604_083546.json</t>
  </si>
  <si>
    <t>/content/drive/MyDrive/thesis_project/thesis/outputs/exp06_svm_ready/fusion_svm_ready_results_20260604_083545.xlsx</t>
  </si>
  <si>
    <t>/content/drive/MyDrive/thesis_project/thesis/outputs/exp06_svm_ready/fusion_svm_ready_20260604_083547.json</t>
  </si>
  <si>
    <t>/content/drive/MyDrive/thesis_project/thesis/outputs/exp06_svm_ready/fusion_svm_ready_results_20260604_083547.xlsx</t>
  </si>
  <si>
    <t>/content/drive/MyDrive/thesis_project/thesis/outputs/exp06_svm_ready/fusion_svm_ready_20260604_083549.json</t>
  </si>
  <si>
    <t>/content/drive/MyDrive/thesis_project/thesis/outputs/exp06_svm_ready/fusion_svm_ready_results_20260604_083548.xlsx</t>
  </si>
  <si>
    <t>/content/drive/MyDrive/thesis_project/thesis/outputs/exp06_svm_ready/fusion_svm_ready_20260604_083550.json</t>
  </si>
  <si>
    <t>/content/drive/MyDrive/thesis_project/thesis/outputs/exp06_svm_ready/fusion_svm_ready_results_20260604_083550.xlsx</t>
  </si>
  <si>
    <t>/content/drive/MyDrive/thesis_project/thesis/outputs/exp06_svm_ready/fusion_svm_ready_20260604_083552.json</t>
  </si>
  <si>
    <t>/content/drive/MyDrive/thesis_project/thesis/outputs/exp06_svm_ready/fusion_svm_ready_results_20260604_083551.xlsx</t>
  </si>
  <si>
    <t>/content/drive/MyDrive/thesis_project/thesis/outputs/exp06_svm_ready/fusion_svm_ready_20260604_083553.json</t>
  </si>
  <si>
    <t>/content/drive/MyDrive/thesis_project/thesis/outputs/exp06_svm_ready/fusion_svm_ready_results_20260604_083553.xlsx</t>
  </si>
  <si>
    <t>/content/drive/MyDrive/thesis_project/thesis/outputs/exp06_svm_ready/fusion_svm_ready_20260604_083555.json</t>
  </si>
  <si>
    <t>/content/drive/MyDrive/thesis_project/thesis/outputs/exp06_svm_ready/fusion_svm_ready_results_20260604_083554.xlsx</t>
  </si>
  <si>
    <t>/content/drive/MyDrive/thesis_project/thesis/outputs/exp06_svm_ready/fusion_svm_ready_20260604_083556.json</t>
  </si>
  <si>
    <t>/content/drive/MyDrive/thesis_project/thesis/outputs/exp06_svm_ready/fusion_svm_ready_results_20260604_083556.xlsx</t>
  </si>
  <si>
    <t>/content/drive/MyDrive/thesis_project/thesis/outputs/exp06_svm_ready/fusion_svm_ready_20260604_083558.json</t>
  </si>
  <si>
    <t>/content/drive/MyDrive/thesis_project/thesis/outputs/exp06_svm_ready/fusion_svm_ready_results_20260604_083557.xlsx</t>
  </si>
  <si>
    <t>/content/drive/MyDrive/thesis_project/thesis/outputs/exp06_svm_ready/fusion_svm_ready_20260604_083600.json</t>
  </si>
  <si>
    <t>/content/drive/MyDrive/thesis_project/thesis/outputs/exp06_svm_ready/fusion_svm_ready_results_20260604_083559.xlsx</t>
  </si>
  <si>
    <t>/content/drive/MyDrive/thesis_project/thesis/outputs/exp06_svm_ready/fusion_svm_ready_20260604_083601.json</t>
  </si>
  <si>
    <t>/content/drive/MyDrive/thesis_project/thesis/outputs/exp06_svm_ready/fusion_svm_ready_results_20260604_083600.xlsx</t>
  </si>
  <si>
    <t>/content/drive/MyDrive/thesis_project/thesis/outputs/exp10_regular/regular_ner_crf_20260802_115810.json</t>
  </si>
  <si>
    <t>/content/drive/MyDrive/thesis_project/thesis/outputs/exp10_regular/regular_ner_crf_results_20260802_115810.xlsx</t>
  </si>
  <si>
    <t>/content/drive/MyDrive/thesis_project/thesis/outputs/exp10_regular/regular_ner_crf_20260802_115943.json</t>
  </si>
  <si>
    <t>/content/drive/MyDrive/thesis_project/thesis/outputs/exp10_regular/regular_ner_crf_results_20260802_115943.xlsx</t>
  </si>
  <si>
    <t>/content/drive/MyDrive/thesis_project/thesis/outputs/exp10_regular/regular_ner_crf_20260802_120117.json</t>
  </si>
  <si>
    <t>/content/drive/MyDrive/thesis_project/thesis/outputs/exp10_regular/regular_ner_crf_results_20260802_120116.xlsx</t>
  </si>
  <si>
    <t>/content/drive/MyDrive/thesis_project/thesis/outputs/exp10_regular/regular_ner_crf_20260802_120251.json</t>
  </si>
  <si>
    <t>/content/drive/MyDrive/thesis_project/thesis/outputs/exp10_regular/regular_ner_crf_results_20260802_120251.xlsx</t>
  </si>
  <si>
    <t>/content/drive/MyDrive/thesis_project/thesis/outputs/exp10_regular/regular_ner_crf_20260802_120425.json</t>
  </si>
  <si>
    <t>/content/drive/MyDrive/thesis_project/thesis/outputs/exp10_regular/regular_ner_crf_results_20260802_120424.xlsx</t>
  </si>
  <si>
    <t>/content/drive/MyDrive/thesis_project/thesis/outputs/exp10_regular/regular_ner_crf_20260802_120559.json</t>
  </si>
  <si>
    <t>/content/drive/MyDrive/thesis_project/thesis/outputs/exp10_regular/regular_ner_crf_results_20260802_120559.xlsx</t>
  </si>
  <si>
    <t>/content/drive/MyDrive/thesis_project/thesis/outputs/exp10_regular/regular_ner_crf_20260802_120733.json</t>
  </si>
  <si>
    <t>/content/drive/MyDrive/thesis_project/thesis/outputs/exp10_regular/regular_ner_crf_results_20260802_120733.xlsx</t>
  </si>
  <si>
    <t>/content/drive/MyDrive/thesis_project/thesis/outputs/exp10_regular/regular_ner_crf_20260802_120907.json</t>
  </si>
  <si>
    <t>/content/drive/MyDrive/thesis_project/thesis/outputs/exp10_regular/regular_ner_crf_results_20260802_120907.xlsx</t>
  </si>
  <si>
    <t>/content/drive/MyDrive/thesis_project/thesis/outputs/exp10_regular/regular_ner_crf_20260802_121041.json</t>
  </si>
  <si>
    <t>/content/drive/MyDrive/thesis_project/thesis/outputs/exp10_regular/regular_ner_crf_results_20260802_121041.xlsx</t>
  </si>
  <si>
    <t>/content/drive/MyDrive/thesis_project/thesis/outputs/exp10_regular/regular_ner_crf_20260802_121215.json</t>
  </si>
  <si>
    <t>/content/drive/MyDrive/thesis_project/thesis/outputs/exp10_regular/regular_ner_crf_results_20260802_121214.xlsx</t>
  </si>
  <si>
    <t>/content/drive/MyDrive/thesis_project/thesis/outputs/exp10_regular/regular_ner_crf_20260802_121348.json</t>
  </si>
  <si>
    <t>/content/drive/MyDrive/thesis_project/thesis/outputs/exp10_regular/regular_ner_crf_results_20260802_121348.xlsx</t>
  </si>
  <si>
    <t>/content/drive/MyDrive/thesis_project/thesis/outputs/exp10_regular/regular_ner_crf_20260802_121523.json</t>
  </si>
  <si>
    <t>/content/drive/MyDrive/thesis_project/thesis/outputs/exp10_regular/regular_ner_crf_results_20260802_121523.xlsx</t>
  </si>
  <si>
    <t>/content/drive/MyDrive/thesis_project/thesis/outputs/exp10_regular/regular_ner_crf_20260802_121657.json</t>
  </si>
  <si>
    <t>/content/drive/MyDrive/thesis_project/thesis/outputs/exp10_regular/regular_ner_crf_results_20260802_121657.xlsx</t>
  </si>
  <si>
    <t>/content/drive/MyDrive/thesis_project/thesis/outputs/exp10_regular/regular_ner_crf_20260802_121831.json</t>
  </si>
  <si>
    <t>/content/drive/MyDrive/thesis_project/thesis/outputs/exp10_regular/regular_ner_crf_results_20260802_121831.xlsx</t>
  </si>
  <si>
    <t>/content/drive/MyDrive/thesis_project/thesis/outputs/exp10_regular/regular_ner_crf_20260802_122005.json</t>
  </si>
  <si>
    <t>/content/drive/MyDrive/thesis_project/thesis/outputs/exp10_regular/regular_ner_crf_results_20260802_122004.xlsx</t>
  </si>
  <si>
    <t>/content/drive/MyDrive/thesis_project/thesis/outputs/exp10_regular/regular_ner_crf_20260802_122140.json</t>
  </si>
  <si>
    <t>/content/drive/MyDrive/thesis_project/thesis/outputs/exp10_regular/regular_ner_crf_results_20260802_122140.xlsx</t>
  </si>
  <si>
    <t>/content/drive/MyDrive/thesis_project/thesis/outputs/exp10_regular/regular_ner_crf_20260802_122316.json</t>
  </si>
  <si>
    <t>/content/drive/MyDrive/thesis_project/thesis/outputs/exp10_regular/regular_ner_crf_results_20260802_122316.xlsx</t>
  </si>
  <si>
    <t>/content/drive/MyDrive/thesis_project/thesis/outputs/exp10_regular/regular_ner_crf_20260802_122452.json</t>
  </si>
  <si>
    <t>/content/drive/MyDrive/thesis_project/thesis/outputs/exp10_regular/regular_ner_crf_results_20260802_122452.xlsx</t>
  </si>
  <si>
    <t>/content/drive/MyDrive/thesis_project/thesis/outputs/exp10_regular/regular_ner_crf_20260802_122626.json</t>
  </si>
  <si>
    <t>/content/drive/MyDrive/thesis_project/thesis/outputs/exp10_regular/regular_ner_crf_results_20260802_122626.xlsx</t>
  </si>
  <si>
    <t>/content/drive/MyDrive/thesis_project/thesis/outputs/exp10_regular/regular_ner_crf_20260802_122801.json</t>
  </si>
  <si>
    <t>/content/drive/MyDrive/thesis_project/thesis/outputs/exp10_regular/regular_ner_crf_results_20260802_122801.xlsx</t>
  </si>
  <si>
    <t>/content/drive/MyDrive/thesis_project/thesis/outputs/exp10_regular/regular_ner_crf_20260802_122936.json</t>
  </si>
  <si>
    <t>/content/drive/MyDrive/thesis_project/thesis/outputs/exp10_regular/regular_ner_crf_results_20260802_122935.xlsx</t>
  </si>
  <si>
    <t>/content/drive/MyDrive/thesis_project/thesis/outputs/exp10_regular/regular_ner_crf_20260802_123110.json</t>
  </si>
  <si>
    <t>/content/drive/MyDrive/thesis_project/thesis/outputs/exp10_regular/regular_ner_crf_results_20260802_123109.xlsx</t>
  </si>
  <si>
    <t>/content/drive/MyDrive/thesis_project/thesis/outputs/exp10_regular/regular_ner_crf_20260802_123244.json</t>
  </si>
  <si>
    <t>/content/drive/MyDrive/thesis_project/thesis/outputs/exp10_regular/regular_ner_crf_results_20260802_123243.xlsx</t>
  </si>
  <si>
    <t>/content/drive/MyDrive/thesis_project/thesis/outputs/exp10_regular/regular_ner_crf_20260802_123418.json</t>
  </si>
  <si>
    <t>/content/drive/MyDrive/thesis_project/thesis/outputs/exp10_regular/regular_ner_crf_results_20260802_123418.xlsx</t>
  </si>
  <si>
    <t>/content/drive/MyDrive/thesis_project/thesis/outputs/exp10_regular/regular_ner_crf_20260802_123519.json</t>
  </si>
  <si>
    <t>/content/drive/MyDrive/thesis_project/thesis/outputs/exp10_regular/regular_ner_crf_results_20260802_123519.xlsx</t>
  </si>
  <si>
    <t>/content/drive/MyDrive/thesis_project/thesis/outputs/exp10_regular/regular_ner_crf_20260802_123653.json</t>
  </si>
  <si>
    <t>/content/drive/MyDrive/thesis_project/thesis/outputs/exp10_regular/regular_ner_crf_results_20260802_123653.xlsx</t>
  </si>
  <si>
    <t>/content/drive/MyDrive/thesis_project/thesis/outputs/exp10_regular/regular_ner_crf_20260802_123827.json</t>
  </si>
  <si>
    <t>/content/drive/MyDrive/thesis_project/thesis/outputs/exp10_regular/regular_ner_crf_results_20260802_123827.xlsx</t>
  </si>
  <si>
    <t>/content/drive/MyDrive/thesis_project/thesis/outputs/exp10_regular/regular_ner_crf_20260802_124001.json</t>
  </si>
  <si>
    <t>/content/drive/MyDrive/thesis_project/thesis/outputs/exp10_regular/regular_ner_crf_results_20260802_124000.xlsx</t>
  </si>
  <si>
    <t>/content/drive/MyDrive/thesis_project/thesis/outputs/exp10_regular/regular_ner_crf_20260802_124135.json</t>
  </si>
  <si>
    <t>/content/drive/MyDrive/thesis_project/thesis/outputs/exp10_regular/regular_ner_crf_results_20260802_124135.xlsx</t>
  </si>
  <si>
    <t>/content/drive/MyDrive/thesis_project/thesis/outputs/exp10_regular/regular_ner_crf_20260802_124309.json</t>
  </si>
  <si>
    <t>/content/drive/MyDrive/thesis_project/thesis/outputs/exp10_regular/regular_ner_crf_results_20260802_124309.xlsx</t>
  </si>
  <si>
    <t>/content/drive/MyDrive/thesis_project/thesis/outputs/exp10_regular/regular_ner_crf_20260802_124442.json</t>
  </si>
  <si>
    <t>/content/drive/MyDrive/thesis_project/thesis/outputs/exp10_regular/regular_ner_crf_results_20260802_124442.xlsx</t>
  </si>
  <si>
    <t>/content/drive/MyDrive/thesis_project/thesis/outputs/exp10_regular/regular_ner_crf_20260802_124610.json</t>
  </si>
  <si>
    <t>/content/drive/MyDrive/thesis_project/thesis/outputs/exp10_regular/regular_ner_crf_results_20260802_124610.xlsx</t>
  </si>
  <si>
    <t>/content/drive/MyDrive/thesis_project/thesis/outputs/exp10_regular/regular_ner_crf_20260802_124744.json</t>
  </si>
  <si>
    <t>/content/drive/MyDrive/thesis_project/thesis/outputs/exp10_regular/regular_ner_crf_results_20260802_124744.xlsx</t>
  </si>
  <si>
    <t>/content/drive/MyDrive/thesis_project/thesis/outputs/exp10_regular/regular_ner_crf_20260802_124913.json</t>
  </si>
  <si>
    <t>/content/drive/MyDrive/thesis_project/thesis/outputs/exp10_regular/regular_ner_crf_results_20260802_124912.xlsx</t>
  </si>
  <si>
    <t>/content/drive/MyDrive/thesis_project/thesis/outputs/exp10_regular/regular_ner_crf_20260802_125046.json</t>
  </si>
  <si>
    <t>/content/drive/MyDrive/thesis_project/thesis/outputs/exp10_regular/regular_ner_crf_results_20260802_125046.xlsx</t>
  </si>
  <si>
    <t>/content/drive/MyDrive/thesis_project/thesis/outputs/exp10_regular/regular_ner_crf_20260802_125219.json</t>
  </si>
  <si>
    <t>/content/drive/MyDrive/thesis_project/thesis/outputs/exp10_regular/regular_ner_crf_results_20260802_125219.xlsx</t>
  </si>
  <si>
    <t>/content/drive/MyDrive/thesis_project/thesis/outputs/exp10_regular/regular_ner_crf_20260802_125347.json</t>
  </si>
  <si>
    <t>/content/drive/MyDrive/thesis_project/thesis/outputs/exp10_regular/regular_ner_crf_results_20260802_125347.xlsx</t>
  </si>
  <si>
    <t>/content/drive/MyDrive/thesis_project/thesis/outputs/exp10_regular/regular_ner_crf_20260802_125522.json</t>
  </si>
  <si>
    <t>/content/drive/MyDrive/thesis_project/thesis/outputs/exp10_regular/regular_ner_crf_results_20260802_125521.xlsx</t>
  </si>
  <si>
    <t>/content/drive/MyDrive/thesis_project/thesis/outputs/exp10_regular/regular_ner_crf_20260802_125655.json</t>
  </si>
  <si>
    <t>/content/drive/MyDrive/thesis_project/thesis/outputs/exp10_regular/regular_ner_crf_results_20260802_125654.xlsx</t>
  </si>
  <si>
    <t>/content/drive/MyDrive/thesis_project/thesis/outputs/exp10_regular/regular_ner_crf_20260802_125829.json</t>
  </si>
  <si>
    <t>/content/drive/MyDrive/thesis_project/thesis/outputs/exp10_regular/regular_ner_crf_results_20260802_125829.xlsx</t>
  </si>
  <si>
    <t>/content/drive/MyDrive/thesis_project/thesis/outputs/exp10_regular/regular_ner_crf_20260802_130002.json</t>
  </si>
  <si>
    <t>/content/drive/MyDrive/thesis_project/thesis/outputs/exp10_regular/regular_ner_crf_results_20260802_130002.xlsx</t>
  </si>
  <si>
    <t>/content/drive/MyDrive/thesis_project/thesis/outputs/exp10_regular/regular_ner_crf_20260802_130136.json</t>
  </si>
  <si>
    <t>/content/drive/MyDrive/thesis_project/thesis/outputs/exp10_regular/regular_ner_crf_results_20260802_130136.xlsx</t>
  </si>
  <si>
    <t>/content/drive/MyDrive/thesis_project/thesis/outputs/exp10_regular/regular_ner_crf_20260802_130310.json</t>
  </si>
  <si>
    <t>/content/drive/MyDrive/thesis_project/thesis/outputs/exp10_regular/regular_ner_crf_results_20260802_130310.xlsx</t>
  </si>
  <si>
    <t>/content/drive/MyDrive/thesis_project/thesis/outputs/exp10_regular/regular_ner_crf_20260802_130443.json</t>
  </si>
  <si>
    <t>/content/drive/MyDrive/thesis_project/thesis/outputs/exp10_regular/regular_ner_crf_results_20260802_130443.xlsx</t>
  </si>
  <si>
    <t>/content/drive/MyDrive/thesis_project/thesis/outputs/exp10_regular/regular_ner_crf_20260802_130616.json</t>
  </si>
  <si>
    <t>/content/drive/MyDrive/thesis_project/thesis/outputs/exp10_regular/regular_ner_crf_results_20260802_130616.xlsx</t>
  </si>
  <si>
    <t>/content/drive/MyDrive/thesis_project/thesis/outputs/exp10_regular/regular_ner_crf_20260802_130750.json</t>
  </si>
  <si>
    <t>/content/drive/MyDrive/thesis_project/thesis/outputs/exp10_regular/regular_ner_crf_results_20260802_130749.xlsx</t>
  </si>
  <si>
    <t>/content/drive/MyDrive/thesis_project/thesis/outputs/exp10_regular/regular_ner_crf_20260802_130925.json</t>
  </si>
  <si>
    <t>/content/drive/MyDrive/thesis_project/thesis/outputs/exp10_regular/regular_ner_crf_results_20260802_130924.xlsx</t>
  </si>
  <si>
    <t>/content/drive/MyDrive/thesis_project/thesis/outputs/exp10_regular/regular_ner_crf_20260802_131057.json</t>
  </si>
  <si>
    <t>/content/drive/MyDrive/thesis_project/thesis/outputs/exp10_regular/regular_ner_crf_results_20260802_131057.xlsx</t>
  </si>
  <si>
    <t>/content/drive/MyDrive/thesis_project/thesis/outputs/exp10_regular/regular_ner_crf_20260802_131232.json</t>
  </si>
  <si>
    <t>/content/drive/MyDrive/thesis_project/thesis/outputs/exp10_regular/regular_ner_crf_results_20260802_131232.xlsx</t>
  </si>
  <si>
    <t>/content/drive/MyDrive/thesis_project/thesis/outputs/exp10_regular/regular_ner_crf_20260802_131407.json</t>
  </si>
  <si>
    <t>/content/drive/MyDrive/thesis_project/thesis/outputs/exp10_regular/regular_ner_crf_results_20260802_131406.xlsx</t>
  </si>
  <si>
    <t>/content/drive/MyDrive/thesis_project/thesis/outputs/exp10_regular/regular_ner_crf_20260802_131541.json</t>
  </si>
  <si>
    <t>/content/drive/MyDrive/thesis_project/thesis/outputs/exp10_regular/regular_ner_crf_results_20260802_131540.xlsx</t>
  </si>
  <si>
    <t>/content/drive/MyDrive/thesis_project/thesis/outputs/exp10_regular/regular_ner_crf_20260802_131714.json</t>
  </si>
  <si>
    <t>/content/drive/MyDrive/thesis_project/thesis/outputs/exp10_regular/regular_ner_crf_results_20260802_131714.xlsx</t>
  </si>
  <si>
    <t>/content/drive/MyDrive/thesis_project/thesis/outputs/exp10_regular/regular_ner_crf_20260802_131848.json</t>
  </si>
  <si>
    <t>/content/drive/MyDrive/thesis_project/thesis/outputs/exp10_regular/regular_ner_crf_results_20260802_131847.xlsx</t>
  </si>
  <si>
    <t>/content/drive/MyDrive/thesis_project/thesis/outputs/exp10_regular/regular_ner_crf_20260802_132022.json</t>
  </si>
  <si>
    <t>/content/drive/MyDrive/thesis_project/thesis/outputs/exp10_regular/regular_ner_crf_results_20260802_132022.xlsx</t>
  </si>
  <si>
    <t>/content/drive/MyDrive/thesis_project/thesis/outputs/exp10_regular/regular_ner_crf_20260802_132156.json</t>
  </si>
  <si>
    <t>/content/drive/MyDrive/thesis_project/thesis/outputs/exp10_regular/regular_ner_crf_results_20260802_132156.xlsx</t>
  </si>
  <si>
    <t>/content/drive/MyDrive/thesis_project/thesis/outputs/exp10_regular/regular_ner_crf_20260802_132329.json</t>
  </si>
  <si>
    <t>/content/drive/MyDrive/thesis_project/thesis/outputs/exp10_regular/regular_ner_crf_results_20260802_132329.xlsx</t>
  </si>
  <si>
    <t>/content/drive/MyDrive/thesis_project/thesis/outputs/exp10_regular/regular_ner_crf_20260802_132503.json</t>
  </si>
  <si>
    <t>/content/drive/MyDrive/thesis_project/thesis/outputs/exp10_regular/regular_ner_crf_results_20260802_132503.xlsx</t>
  </si>
  <si>
    <t>/content/drive/MyDrive/thesis_project/thesis/outputs/exp10_regular/regular_ner_crf_20260802_132638.json</t>
  </si>
  <si>
    <t>/content/drive/MyDrive/thesis_project/thesis/outputs/exp10_regular/regular_ner_crf_results_20260802_132638.xlsx</t>
  </si>
  <si>
    <t>/content/drive/MyDrive/thesis_project/thesis/outputs/exp10_regular/regular_ner_crf_20260802_132812.json</t>
  </si>
  <si>
    <t>/content/drive/MyDrive/thesis_project/thesis/outputs/exp10_regular/regular_ner_crf_results_20260802_132812.xlsx</t>
  </si>
  <si>
    <t>/content/drive/MyDrive/thesis_project/thesis/outputs/exp10_regular/regular_ner_crf_20260802_132947.json</t>
  </si>
  <si>
    <t>/content/drive/MyDrive/thesis_project/thesis/outputs/exp10_regular/regular_ner_crf_results_20260802_132946.xlsx</t>
  </si>
  <si>
    <t>/content/drive/MyDrive/thesis_project/thesis/outputs/exp10_regular/regular_ner_crf_20260802_133350.json</t>
  </si>
  <si>
    <t>/content/drive/MyDrive/thesis_project/thesis/outputs/exp10_regular/regular_ner_crf_results_20260802_133350.xlsx</t>
  </si>
  <si>
    <t>/content/drive/MyDrive/thesis_project/thesis/outputs/exp10_regular/regular_ner_crf_20260802_134303.json</t>
  </si>
  <si>
    <t>/content/drive/MyDrive/thesis_project/thesis/outputs/exp10_regular/regular_ner_crf_results_20260802_134303.xlsx</t>
  </si>
  <si>
    <t>/content/drive/MyDrive/thesis_project/thesis/outputs/exp10_cascade/cascaded_pipeline_crf_20260802_115922.json</t>
  </si>
  <si>
    <t>/content/drive/MyDrive/thesis_project/thesis/outputs/exp10_cascade/cascaded_pipeline_crf_results_20260802_115921.xlsx</t>
  </si>
  <si>
    <t>/content/drive/MyDrive/thesis_project/thesis/outputs/exp10_cascade/cascaded_pipeline_crf_20260802_120056.json</t>
  </si>
  <si>
    <t>/content/drive/MyDrive/thesis_project/thesis/outputs/exp10_cascade/cascaded_pipeline_crf_results_20260802_120055.xlsx</t>
  </si>
  <si>
    <t>/content/drive/MyDrive/thesis_project/thesis/outputs/exp10_cascade/cascaded_pipeline_crf_20260802_120230.json</t>
  </si>
  <si>
    <t>/content/drive/MyDrive/thesis_project/thesis/outputs/exp10_cascade/cascaded_pipeline_crf_results_20260802_120229.xlsx</t>
  </si>
  <si>
    <t>/content/drive/MyDrive/thesis_project/thesis/outputs/exp10_cascade/cascaded_pipeline_crf_20260802_120404.json</t>
  </si>
  <si>
    <t>/content/drive/MyDrive/thesis_project/thesis/outputs/exp10_cascade/cascaded_pipeline_crf_results_20260802_120403.xlsx</t>
  </si>
  <si>
    <t>/content/drive/MyDrive/thesis_project/thesis/outputs/exp10_cascade/cascaded_pipeline_crf_20260802_120539.json</t>
  </si>
  <si>
    <t>/content/drive/MyDrive/thesis_project/thesis/outputs/exp10_cascade/cascaded_pipeline_crf_results_20260802_120538.xlsx</t>
  </si>
  <si>
    <t>/content/drive/MyDrive/thesis_project/thesis/outputs/exp10_cascade/cascaded_pipeline_crf_20260802_120713.json</t>
  </si>
  <si>
    <t>/content/drive/MyDrive/thesis_project/thesis/outputs/exp10_cascade/cascaded_pipeline_crf_results_20260802_120712.xlsx</t>
  </si>
  <si>
    <t>/content/drive/MyDrive/thesis_project/thesis/outputs/exp10_cascade/cascaded_pipeline_crf_20260802_120846.json</t>
  </si>
  <si>
    <t>/content/drive/MyDrive/thesis_project/thesis/outputs/exp10_cascade/cascaded_pipeline_crf_results_20260802_120845.xlsx</t>
  </si>
  <si>
    <t>/content/drive/MyDrive/thesis_project/thesis/outputs/exp10_cascade/cascaded_pipeline_crf_20260802_121020.json</t>
  </si>
  <si>
    <t>/content/drive/MyDrive/thesis_project/thesis/outputs/exp10_cascade/cascaded_pipeline_crf_results_20260802_121019.xlsx</t>
  </si>
  <si>
    <t>/content/drive/MyDrive/thesis_project/thesis/outputs/exp10_cascade/cascaded_pipeline_crf_20260802_121154.json</t>
  </si>
  <si>
    <t>/content/drive/MyDrive/thesis_project/thesis/outputs/exp10_cascade/cascaded_pipeline_crf_results_20260802_121153.xlsx</t>
  </si>
  <si>
    <t>/content/drive/MyDrive/thesis_project/thesis/outputs/exp10_cascade/cascaded_pipeline_crf_20260802_121327.json</t>
  </si>
  <si>
    <t>/content/drive/MyDrive/thesis_project/thesis/outputs/exp10_cascade/cascaded_pipeline_crf_results_20260802_121326.xlsx</t>
  </si>
  <si>
    <t>/content/drive/MyDrive/thesis_project/thesis/outputs/exp10_cascade/cascaded_pipeline_crf_20260802_121502.json</t>
  </si>
  <si>
    <t>/content/drive/MyDrive/thesis_project/thesis/outputs/exp10_cascade/cascaded_pipeline_crf_results_20260802_121501.xlsx</t>
  </si>
  <si>
    <t>/content/drive/MyDrive/thesis_project/thesis/outputs/exp10_cascade/cascaded_pipeline_crf_20260802_121636.json</t>
  </si>
  <si>
    <t>/content/drive/MyDrive/thesis_project/thesis/outputs/exp10_cascade/cascaded_pipeline_crf_results_20260802_121635.xlsx</t>
  </si>
  <si>
    <t>/content/drive/MyDrive/thesis_project/thesis/outputs/exp10_cascade/cascaded_pipeline_crf_20260802_121810.json</t>
  </si>
  <si>
    <t>/content/drive/MyDrive/thesis_project/thesis/outputs/exp10_cascade/cascaded_pipeline_crf_results_20260802_121809.xlsx</t>
  </si>
  <si>
    <t>/content/drive/MyDrive/thesis_project/thesis/outputs/exp10_cascade/cascaded_pipeline_crf_20260802_121944.json</t>
  </si>
  <si>
    <t>/content/drive/MyDrive/thesis_project/thesis/outputs/exp10_cascade/cascaded_pipeline_crf_results_20260802_121943.xlsx</t>
  </si>
  <si>
    <t>/content/drive/MyDrive/thesis_project/thesis/outputs/exp10_cascade/cascaded_pipeline_crf_20260802_122119.json</t>
  </si>
  <si>
    <t>/content/drive/MyDrive/thesis_project/thesis/outputs/exp10_cascade/cascaded_pipeline_crf_results_20260802_122118.xlsx</t>
  </si>
  <si>
    <t>/content/drive/MyDrive/thesis_project/thesis/outputs/exp10_cascade/cascaded_pipeline_crf_20260802_122255.json</t>
  </si>
  <si>
    <t>/content/drive/MyDrive/thesis_project/thesis/outputs/exp10_cascade/cascaded_pipeline_crf_results_20260802_122254.xlsx</t>
  </si>
  <si>
    <t>/content/drive/MyDrive/thesis_project/thesis/outputs/exp10_cascade/cascaded_pipeline_crf_20260802_122431.json</t>
  </si>
  <si>
    <t>/content/drive/MyDrive/thesis_project/thesis/outputs/exp10_cascade/cascaded_pipeline_crf_results_20260802_122430.xlsx</t>
  </si>
  <si>
    <t>/content/drive/MyDrive/thesis_project/thesis/outputs/exp10_cascade/cascaded_pipeline_crf_20260802_122605.json</t>
  </si>
  <si>
    <t>/content/drive/MyDrive/thesis_project/thesis/outputs/exp10_cascade/cascaded_pipeline_crf_results_20260802_122604.xlsx</t>
  </si>
  <si>
    <t>/content/drive/MyDrive/thesis_project/thesis/outputs/exp10_cascade/cascaded_pipeline_crf_20260802_122740.json</t>
  </si>
  <si>
    <t>/content/drive/MyDrive/thesis_project/thesis/outputs/exp10_cascade/cascaded_pipeline_crf_results_20260802_122739.xlsx</t>
  </si>
  <si>
    <t>/content/drive/MyDrive/thesis_project/thesis/outputs/exp10_cascade/cascaded_pipeline_crf_20260802_122915.json</t>
  </si>
  <si>
    <t>/content/drive/MyDrive/thesis_project/thesis/outputs/exp10_cascade/cascaded_pipeline_crf_results_20260802_122914.xlsx</t>
  </si>
  <si>
    <t>/content/drive/MyDrive/thesis_project/thesis/outputs/exp10_cascade/cascaded_pipeline_crf_20260802_123049.json</t>
  </si>
  <si>
    <t>/content/drive/MyDrive/thesis_project/thesis/outputs/exp10_cascade/cascaded_pipeline_crf_results_20260802_123048.xlsx</t>
  </si>
  <si>
    <t>/content/drive/MyDrive/thesis_project/thesis/outputs/exp10_cascade/cascaded_pipeline_crf_20260802_123223.json</t>
  </si>
  <si>
    <t>/content/drive/MyDrive/thesis_project/thesis/outputs/exp10_cascade/cascaded_pipeline_crf_results_20260802_123222.xlsx</t>
  </si>
  <si>
    <t>/content/drive/MyDrive/thesis_project/thesis/outputs/exp10_cascade/cascaded_pipeline_crf_20260802_123357.json</t>
  </si>
  <si>
    <t>/content/drive/MyDrive/thesis_project/thesis/outputs/exp10_cascade/cascaded_pipeline_crf_results_20260802_123356.xlsx</t>
  </si>
  <si>
    <t>/content/drive/MyDrive/thesis_project/thesis/outputs/exp10_cascade/cascaded_pipeline_crf_20260802_123458.json</t>
  </si>
  <si>
    <t>/content/drive/MyDrive/thesis_project/thesis/outputs/exp10_cascade/cascaded_pipeline_crf_results_20260802_123457.xlsx</t>
  </si>
  <si>
    <t>/content/drive/MyDrive/thesis_project/thesis/outputs/exp10_cascade/cascaded_pipeline_crf_20260802_123633.json</t>
  </si>
  <si>
    <t>/content/drive/MyDrive/thesis_project/thesis/outputs/exp10_cascade/cascaded_pipeline_crf_results_20260802_123632.xlsx</t>
  </si>
  <si>
    <t>/content/drive/MyDrive/thesis_project/thesis/outputs/exp10_cascade/cascaded_pipeline_crf_20260802_123806.json</t>
  </si>
  <si>
    <t>/content/drive/MyDrive/thesis_project/thesis/outputs/exp10_cascade/cascaded_pipeline_crf_results_20260802_123805.xlsx</t>
  </si>
  <si>
    <t>/content/drive/MyDrive/thesis_project/thesis/outputs/exp10_cascade/cascaded_pipeline_crf_20260802_123940.json</t>
  </si>
  <si>
    <t>/content/drive/MyDrive/thesis_project/thesis/outputs/exp10_cascade/cascaded_pipeline_crf_results_20260802_123939.xlsx</t>
  </si>
  <si>
    <t>/content/drive/MyDrive/thesis_project/thesis/outputs/exp10_cascade/cascaded_pipeline_crf_20260802_124115.json</t>
  </si>
  <si>
    <t>/content/drive/MyDrive/thesis_project/thesis/outputs/exp10_cascade/cascaded_pipeline_crf_results_20260802_124114.xlsx</t>
  </si>
  <si>
    <t>/content/drive/MyDrive/thesis_project/thesis/outputs/exp10_cascade/cascaded_pipeline_crf_20260802_124248.json</t>
  </si>
  <si>
    <t>/content/drive/MyDrive/thesis_project/thesis/outputs/exp10_cascade/cascaded_pipeline_crf_results_20260802_124247.xlsx</t>
  </si>
  <si>
    <t>/content/drive/MyDrive/thesis_project/thesis/outputs/exp10_cascade/cascaded_pipeline_crf_20260802_124421.json</t>
  </si>
  <si>
    <t>/content/drive/MyDrive/thesis_project/thesis/outputs/exp10_cascade/cascaded_pipeline_crf_results_20260802_124421.xlsx</t>
  </si>
  <si>
    <t>/content/drive/MyDrive/thesis_project/thesis/outputs/exp10_cascade/cascaded_pipeline_crf_20260802_124550.json</t>
  </si>
  <si>
    <t>/content/drive/MyDrive/thesis_project/thesis/outputs/exp10_cascade/cascaded_pipeline_crf_results_20260802_124549.xlsx</t>
  </si>
  <si>
    <t>/content/drive/MyDrive/thesis_project/thesis/outputs/exp10_cascade/cascaded_pipeline_crf_20260802_124723.json</t>
  </si>
  <si>
    <t>/content/drive/MyDrive/thesis_project/thesis/outputs/exp10_cascade/cascaded_pipeline_crf_results_20260802_124722.xlsx</t>
  </si>
  <si>
    <t>/content/drive/MyDrive/thesis_project/thesis/outputs/exp10_cascade/cascaded_pipeline_crf_20260802_124852.json</t>
  </si>
  <si>
    <t>/content/drive/MyDrive/thesis_project/thesis/outputs/exp10_cascade/cascaded_pipeline_crf_results_20260802_124851.xlsx</t>
  </si>
  <si>
    <t>/content/drive/MyDrive/thesis_project/thesis/outputs/exp10_cascade/cascaded_pipeline_crf_20260802_125025.json</t>
  </si>
  <si>
    <t>/content/drive/MyDrive/thesis_project/thesis/outputs/exp10_cascade/cascaded_pipeline_crf_results_20260802_125024.xlsx</t>
  </si>
  <si>
    <t>/content/drive/MyDrive/thesis_project/thesis/outputs/exp10_cascade/cascaded_pipeline_crf_20260802_125159.json</t>
  </si>
  <si>
    <t>/content/drive/MyDrive/thesis_project/thesis/outputs/exp10_cascade/cascaded_pipeline_crf_results_20260802_125158.xlsx</t>
  </si>
  <si>
    <t>/content/drive/MyDrive/thesis_project/thesis/outputs/exp10_cascade/cascaded_pipeline_crf_20260802_125327.json</t>
  </si>
  <si>
    <t>/content/drive/MyDrive/thesis_project/thesis/outputs/exp10_cascade/cascaded_pipeline_crf_results_20260802_125326.xlsx</t>
  </si>
  <si>
    <t>/content/drive/MyDrive/thesis_project/thesis/outputs/exp10_cascade/cascaded_pipeline_crf_20260802_125501.json</t>
  </si>
  <si>
    <t>/content/drive/MyDrive/thesis_project/thesis/outputs/exp10_cascade/cascaded_pipeline_crf_results_20260802_125500.xlsx</t>
  </si>
  <si>
    <t>/content/drive/MyDrive/thesis_project/thesis/outputs/exp10_cascade/cascaded_pipeline_crf_20260802_125634.json</t>
  </si>
  <si>
    <t>/content/drive/MyDrive/thesis_project/thesis/outputs/exp10_cascade/cascaded_pipeline_crf_results_20260802_125633.xlsx</t>
  </si>
  <si>
    <t>/content/drive/MyDrive/thesis_project/thesis/outputs/exp10_cascade/cascaded_pipeline_crf_20260802_125808.json</t>
  </si>
  <si>
    <t>/content/drive/MyDrive/thesis_project/thesis/outputs/exp10_cascade/cascaded_pipeline_crf_results_20260802_125807.xlsx</t>
  </si>
  <si>
    <t>/content/drive/MyDrive/thesis_project/thesis/outputs/exp10_cascade/cascaded_pipeline_crf_20260802_125942.json</t>
  </si>
  <si>
    <t>/content/drive/MyDrive/thesis_project/thesis/outputs/exp10_cascade/cascaded_pipeline_crf_results_20260802_125941.xlsx</t>
  </si>
  <si>
    <t>/content/drive/MyDrive/thesis_project/thesis/outputs/exp10_cascade/cascaded_pipeline_crf_20260802_130116.json</t>
  </si>
  <si>
    <t>/content/drive/MyDrive/thesis_project/thesis/outputs/exp10_cascade/cascaded_pipeline_crf_results_20260802_130115.xlsx</t>
  </si>
  <si>
    <t>/content/drive/MyDrive/thesis_project/thesis/outputs/exp10_cascade/cascaded_pipeline_crf_20260802_130249.json</t>
  </si>
  <si>
    <t>/content/drive/MyDrive/thesis_project/thesis/outputs/exp10_cascade/cascaded_pipeline_crf_results_20260802_130248.xlsx</t>
  </si>
  <si>
    <t>/content/drive/MyDrive/thesis_project/thesis/outputs/exp10_cascade/cascaded_pipeline_crf_20260802_130423.json</t>
  </si>
  <si>
    <t>/content/drive/MyDrive/thesis_project/thesis/outputs/exp10_cascade/cascaded_pipeline_crf_results_20260802_130422.xlsx</t>
  </si>
  <si>
    <t>/content/drive/MyDrive/thesis_project/thesis/outputs/exp10_cascade/cascaded_pipeline_crf_20260802_130556.json</t>
  </si>
  <si>
    <t>/content/drive/MyDrive/thesis_project/thesis/outputs/exp10_cascade/cascaded_pipeline_crf_results_20260802_130555.xlsx</t>
  </si>
  <si>
    <t>/content/drive/MyDrive/thesis_project/thesis/outputs/exp10_cascade/cascaded_pipeline_crf_20260802_130729.json</t>
  </si>
  <si>
    <t>/content/drive/MyDrive/thesis_project/thesis/outputs/exp10_cascade/cascaded_pipeline_crf_results_20260802_130728.xlsx</t>
  </si>
  <si>
    <t>/content/drive/MyDrive/thesis_project/thesis/outputs/exp10_cascade/cascaded_pipeline_crf_20260802_130904.json</t>
  </si>
  <si>
    <t>/content/drive/MyDrive/thesis_project/thesis/outputs/exp10_cascade/cascaded_pipeline_crf_results_20260802_130903.xlsx</t>
  </si>
  <si>
    <t>/content/drive/MyDrive/thesis_project/thesis/outputs/exp10_cascade/cascaded_pipeline_crf_20260802_131037.json</t>
  </si>
  <si>
    <t>/content/drive/MyDrive/thesis_project/thesis/outputs/exp10_cascade/cascaded_pipeline_crf_results_20260802_131036.xlsx</t>
  </si>
  <si>
    <t>/content/drive/MyDrive/thesis_project/thesis/outputs/exp10_cascade/cascaded_pipeline_crf_20260802_131211.json</t>
  </si>
  <si>
    <t>/content/drive/MyDrive/thesis_project/thesis/outputs/exp10_cascade/cascaded_pipeline_crf_results_20260802_131210.xlsx</t>
  </si>
  <si>
    <t>/content/drive/MyDrive/thesis_project/thesis/outputs/exp10_cascade/cascaded_pipeline_crf_20260802_131346.json</t>
  </si>
  <si>
    <t>/content/drive/MyDrive/thesis_project/thesis/outputs/exp10_cascade/cascaded_pipeline_crf_results_20260802_131345.xlsx</t>
  </si>
  <si>
    <t>/content/drive/MyDrive/thesis_project/thesis/outputs/exp10_cascade/cascaded_pipeline_crf_20260802_131520.json</t>
  </si>
  <si>
    <t>/content/drive/MyDrive/thesis_project/thesis/outputs/exp10_cascade/cascaded_pipeline_crf_results_20260802_131519.xlsx</t>
  </si>
  <si>
    <t>/content/drive/MyDrive/thesis_project/thesis/outputs/exp10_cascade/cascaded_pipeline_crf_20260802_131653.json</t>
  </si>
  <si>
    <t>/content/drive/MyDrive/thesis_project/thesis/outputs/exp10_cascade/cascaded_pipeline_crf_results_20260802_131652.xlsx</t>
  </si>
  <si>
    <t>/content/drive/MyDrive/thesis_project/thesis/outputs/exp10_cascade/cascaded_pipeline_crf_20260802_131827.json</t>
  </si>
  <si>
    <t>/content/drive/MyDrive/thesis_project/thesis/outputs/exp10_cascade/cascaded_pipeline_crf_results_20260802_131826.xlsx</t>
  </si>
  <si>
    <t>/content/drive/MyDrive/thesis_project/thesis/outputs/exp10_cascade/cascaded_pipeline_crf_20260802_132002.json</t>
  </si>
  <si>
    <t>/content/drive/MyDrive/thesis_project/thesis/outputs/exp10_cascade/cascaded_pipeline_crf_results_20260802_132001.xlsx</t>
  </si>
  <si>
    <t>/content/drive/MyDrive/thesis_project/thesis/outputs/exp10_cascade/cascaded_pipeline_crf_20260802_132135.json</t>
  </si>
  <si>
    <t>/content/drive/MyDrive/thesis_project/thesis/outputs/exp10_cascade/cascaded_pipeline_crf_results_20260802_132134.xlsx</t>
  </si>
  <si>
    <t>/content/drive/MyDrive/thesis_project/thesis/outputs/exp10_cascade/cascaded_pipeline_crf_20260802_132309.json</t>
  </si>
  <si>
    <t>/content/drive/MyDrive/thesis_project/thesis/outputs/exp10_cascade/cascaded_pipeline_crf_results_20260802_132308.xlsx</t>
  </si>
  <si>
    <t>/content/drive/MyDrive/thesis_project/thesis/outputs/exp10_cascade/cascaded_pipeline_crf_20260802_132443.json</t>
  </si>
  <si>
    <t>/content/drive/MyDrive/thesis_project/thesis/outputs/exp10_cascade/cascaded_pipeline_crf_results_20260802_132442.xlsx</t>
  </si>
  <si>
    <t>/content/drive/MyDrive/thesis_project/thesis/outputs/exp10_cascade/cascaded_pipeline_crf_20260802_132617.json</t>
  </si>
  <si>
    <t>/content/drive/MyDrive/thesis_project/thesis/outputs/exp10_cascade/cascaded_pipeline_crf_results_20260802_132616.xlsx</t>
  </si>
  <si>
    <t>/content/drive/MyDrive/thesis_project/thesis/outputs/exp10_cascade/cascaded_pipeline_crf_20260802_132752.json</t>
  </si>
  <si>
    <t>/content/drive/MyDrive/thesis_project/thesis/outputs/exp10_cascade/cascaded_pipeline_crf_results_20260802_132751.xlsx</t>
  </si>
  <si>
    <t>/content/drive/MyDrive/thesis_project/thesis/outputs/exp10_cascade/cascaded_pipeline_crf_20260802_132926.json</t>
  </si>
  <si>
    <t>/content/drive/MyDrive/thesis_project/thesis/outputs/exp10_cascade/cascaded_pipeline_crf_results_20260802_132925.xlsx</t>
  </si>
  <si>
    <t>/content/drive/MyDrive/thesis_project/thesis/outputs/exp10_cascade/cascaded_pipeline_crf_20260802_133059.json</t>
  </si>
  <si>
    <t>/content/drive/MyDrive/thesis_project/thesis/outputs/exp10_cascade/cascaded_pipeline_crf_results_20260802_133058.xlsx</t>
  </si>
  <si>
    <t>/content/drive/MyDrive/thesis_project/thesis/outputs/exp10_cascade/cascaded_pipeline_crf_20260802_134012.json</t>
  </si>
  <si>
    <t>/content/drive/MyDrive/thesis_project/thesis/outputs/exp10_cascade/cascaded_pipeline_crf_results_20260802_134011.xlsx</t>
  </si>
  <si>
    <t>/content/drive/MyDrive/thesis_project/thesis/outputs/exp10_cascade/cascaded_pipeline_crf_20260802_134924.json</t>
  </si>
  <si>
    <t>/content/drive/MyDrive/thesis_project/thesis/outputs/exp10_cascade/cascaded_pipeline_crf_results_20260802_134923.xlsx</t>
  </si>
  <si>
    <t>/content/drive/MyDrive/thesis_project/thesis/outputs/exp10_regular/regular_ner_crf_20260803_083911.json</t>
  </si>
  <si>
    <t>/content/drive/MyDrive/thesis_project/thesis/outputs/exp10_regular/regular_ner_crf_results_20260803_083908.xlsx</t>
  </si>
  <si>
    <t>/content/drive/MyDrive/thesis_project/thesis/outputs/exp10_regular/regular_ner_crf_20260803_084728.json</t>
  </si>
  <si>
    <t>/content/drive/MyDrive/thesis_project/thesis/outputs/exp10_regular/regular_ner_crf_results_20260803_084728.xlsx</t>
  </si>
  <si>
    <t>/content/drive/MyDrive/thesis_project/thesis/outputs/exp10_regular/regular_ner_crf_20260803_085450.json</t>
  </si>
  <si>
    <t>/content/drive/MyDrive/thesis_project/thesis/outputs/exp10_regular/regular_ner_crf_results_20260803_085449.xlsx</t>
  </si>
  <si>
    <t>/content/drive/MyDrive/thesis_project/thesis/outputs/exp10_regular/regular_ner_crf_20260803_090127.json</t>
  </si>
  <si>
    <t>/content/drive/MyDrive/thesis_project/thesis/outputs/exp10_regular/regular_ner_crf_results_20260803_090126.xlsx</t>
  </si>
  <si>
    <t>/content/drive/MyDrive/thesis_project/thesis/outputs/exp10_regular/regular_ner_crf_20260803_090801.json</t>
  </si>
  <si>
    <t>/content/drive/MyDrive/thesis_project/thesis/outputs/exp10_regular/regular_ner_crf_results_20260803_090800.xlsx</t>
  </si>
  <si>
    <t>/content/drive/MyDrive/thesis_project/thesis/outputs/exp10_regular/regular_ner_crf_20260803_091433.json</t>
  </si>
  <si>
    <t>/content/drive/MyDrive/thesis_project/thesis/outputs/exp10_regular/regular_ner_crf_results_20260803_091432.xlsx</t>
  </si>
  <si>
    <t>/content/drive/MyDrive/thesis_project/thesis/outputs/exp10_regular/regular_ner_crf_20260803_092157.json</t>
  </si>
  <si>
    <t>/content/drive/MyDrive/thesis_project/thesis/outputs/exp10_regular/regular_ner_crf_results_20260803_092156.xlsx</t>
  </si>
  <si>
    <t>/content/drive/MyDrive/thesis_project/thesis/outputs/exp10_regular/regular_ner_crf_20260803_092827.json</t>
  </si>
  <si>
    <t>/content/drive/MyDrive/thesis_project/thesis/outputs/exp10_regular/regular_ner_crf_results_20260803_092826.xlsx</t>
  </si>
  <si>
    <t>/content/drive/MyDrive/thesis_project/thesis/outputs/exp10_regular/regular_ner_crf_20260803_093501.json</t>
  </si>
  <si>
    <t>/content/drive/MyDrive/thesis_project/thesis/outputs/exp10_regular/regular_ner_crf_results_20260803_093501.xlsx</t>
  </si>
  <si>
    <t>/content/drive/MyDrive/thesis_project/thesis/outputs/exp10_regular/regular_ner_crf_20260803_094553.json</t>
  </si>
  <si>
    <t>/content/drive/MyDrive/thesis_project/thesis/outputs/exp10_regular/regular_ner_crf_results_20260803_094552.xlsx</t>
  </si>
  <si>
    <t>/content/drive/MyDrive/thesis_project/thesis/outputs/exp10_regular/regular_ner_crf_20260803_095221.json</t>
  </si>
  <si>
    <t>/content/drive/MyDrive/thesis_project/thesis/outputs/exp10_regular/regular_ner_crf_results_20260803_095220.xlsx</t>
  </si>
  <si>
    <t>/content/drive/MyDrive/thesis_project/thesis/outputs/exp10_regular/regular_ner_crf_20260803_100123.json</t>
  </si>
  <si>
    <t>/content/drive/MyDrive/thesis_project/thesis/outputs/exp10_regular/regular_ner_crf_results_20260803_100123.xlsx</t>
  </si>
  <si>
    <t>/content/drive/MyDrive/thesis_project/thesis/outputs/exp10_regular/regular_ner_crf_20260803_100846.json</t>
  </si>
  <si>
    <t>/content/drive/MyDrive/thesis_project/thesis/outputs/exp10_regular/regular_ner_crf_results_20260803_100846.xlsx</t>
  </si>
  <si>
    <t>/content/drive/MyDrive/thesis_project/thesis/outputs/exp10_regular/regular_ner_crf_20260803_101703.json</t>
  </si>
  <si>
    <t>/content/drive/MyDrive/thesis_project/thesis/outputs/exp10_regular/regular_ner_crf_results_20260803_101703.xlsx</t>
  </si>
  <si>
    <t>/content/drive/MyDrive/thesis_project/thesis/outputs/exp10_regular/regular_ner_crf_20260803_102608.json</t>
  </si>
  <si>
    <t>/content/drive/MyDrive/thesis_project/thesis/outputs/exp10_regular/regular_ner_crf_results_20260803_102608.xlsx</t>
  </si>
  <si>
    <t>/content/drive/MyDrive/thesis_project/thesis/outputs/exp10_regular/regular_ner_crf_20260803_103757.json</t>
  </si>
  <si>
    <t>/content/drive/MyDrive/thesis_project/thesis/outputs/exp10_regular/regular_ner_crf_results_20260803_103756.xlsx</t>
  </si>
  <si>
    <t>/content/drive/MyDrive/thesis_project/thesis/outputs/exp10_regular/regular_ner_crf_20260803_104945.json</t>
  </si>
  <si>
    <t>/content/drive/MyDrive/thesis_project/thesis/outputs/exp10_regular/regular_ner_crf_results_20260803_104944.xlsx</t>
  </si>
  <si>
    <t>/content/drive/MyDrive/thesis_project/thesis/outputs/exp10_regular/regular_ner_crf_20260803_105547.json</t>
  </si>
  <si>
    <t>/content/drive/MyDrive/thesis_project/thesis/outputs/exp10_regular/regular_ner_crf_results_20260803_105547.xlsx</t>
  </si>
  <si>
    <t>/content/drive/MyDrive/thesis_project/thesis/outputs/exp10_regular/regular_ner_crf_20260803_110233.json</t>
  </si>
  <si>
    <t>/content/drive/MyDrive/thesis_project/thesis/outputs/exp10_regular/regular_ner_crf_results_20260803_110233.xlsx</t>
  </si>
  <si>
    <t>/content/drive/MyDrive/thesis_project/thesis/outputs/exp10_regular/regular_ner_crf_20260803_110849.json</t>
  </si>
  <si>
    <t>/content/drive/MyDrive/thesis_project/thesis/outputs/exp10_regular/regular_ner_crf_results_20260803_110849.xlsx</t>
  </si>
  <si>
    <t>/content/drive/MyDrive/thesis_project/thesis/outputs/exp10_regular/regular_ner_crf_20260803_111916.json</t>
  </si>
  <si>
    <t>/content/drive/MyDrive/thesis_project/thesis/outputs/exp10_regular/regular_ner_crf_results_20260803_111916.xlsx</t>
  </si>
  <si>
    <t>/content/drive/MyDrive/thesis_project/thesis/outputs/exp10_regular/regular_ner_crf_20260803_112753.json</t>
  </si>
  <si>
    <t>/content/drive/MyDrive/thesis_project/thesis/outputs/exp10_regular/regular_ner_crf_results_20260803_112753.xlsx</t>
  </si>
  <si>
    <t>/content/drive/MyDrive/thesis_project/thesis/outputs/exp10_regular/regular_ner_crf_20260803_113452.json</t>
  </si>
  <si>
    <t>/content/drive/MyDrive/thesis_project/thesis/outputs/exp10_regular/regular_ner_crf_results_20260803_113451.xlsx</t>
  </si>
  <si>
    <t>/content/drive/MyDrive/thesis_project/thesis/outputs/exp10_regular/regular_ner_crf_20260803_114559.json</t>
  </si>
  <si>
    <t>/content/drive/MyDrive/thesis_project/thesis/outputs/exp10_regular/regular_ner_crf_results_20260803_114558.xlsx</t>
  </si>
  <si>
    <t>/content/drive/MyDrive/thesis_project/thesis/outputs/exp10_regular/regular_ner_crf_20260803_115207.json</t>
  </si>
  <si>
    <t>/content/drive/MyDrive/thesis_project/thesis/outputs/exp10_regular/regular_ner_crf_results_20260803_115206.xlsx</t>
  </si>
  <si>
    <t>/content/drive/MyDrive/thesis_project/thesis/outputs/exp10_regular/regular_ner_crf_20260803_115951.json</t>
  </si>
  <si>
    <t>/content/drive/MyDrive/thesis_project/thesis/outputs/exp10_regular/regular_ner_crf_results_20260803_115951.xlsx</t>
  </si>
  <si>
    <t>/content/drive/MyDrive/thesis_project/thesis/outputs/exp10_regular/regular_ner_crf_20260803_120919.json</t>
  </si>
  <si>
    <t>/content/drive/MyDrive/thesis_project/thesis/outputs/exp10_regular/regular_ner_crf_results_20260803_120919.xlsx</t>
  </si>
  <si>
    <t>/content/drive/MyDrive/thesis_project/thesis/outputs/exp10_regular/regular_ner_crf_20260803_121709.json</t>
  </si>
  <si>
    <t>/content/drive/MyDrive/thesis_project/thesis/outputs/exp10_regular/regular_ner_crf_results_20260803_121708.xlsx</t>
  </si>
  <si>
    <t>/content/drive/MyDrive/thesis_project/thesis/outputs/exp10_regular/regular_ner_crf_20260803_122406.json</t>
  </si>
  <si>
    <t>/content/drive/MyDrive/thesis_project/thesis/outputs/exp10_regular/regular_ner_crf_results_20260803_122406.xlsx</t>
  </si>
  <si>
    <t>/content/drive/MyDrive/thesis_project/thesis/outputs/exp10_regular/regular_ner_crf_20260803_123511.json</t>
  </si>
  <si>
    <t>/content/drive/MyDrive/thesis_project/thesis/outputs/exp10_regular/regular_ner_crf_results_20260803_123511.xlsx</t>
  </si>
  <si>
    <t>/content/drive/MyDrive/thesis_project/thesis/outputs/exp10_regular/regular_ner_crf_20260803_124254.json</t>
  </si>
  <si>
    <t>/content/drive/MyDrive/thesis_project/thesis/outputs/exp10_regular/regular_ner_crf_results_20260803_124253.xlsx</t>
  </si>
  <si>
    <t>/content/drive/MyDrive/thesis_project/thesis/outputs/exp10_regular/regular_ner_crf_20260803_125132.json</t>
  </si>
  <si>
    <t>/content/drive/MyDrive/thesis_project/thesis/outputs/exp10_regular/regular_ner_crf_results_20260803_125132.xlsx</t>
  </si>
  <si>
    <t>/content/drive/MyDrive/thesis_project/thesis/outputs/exp10_regular/regular_ner_crf_20260803_125921.json</t>
  </si>
  <si>
    <t>/content/drive/MyDrive/thesis_project/thesis/outputs/exp10_regular/regular_ner_crf_results_20260803_125920.xlsx</t>
  </si>
  <si>
    <t>/content/drive/MyDrive/thesis_project/thesis/outputs/exp10_regular/regular_ner_crf_20260803_130527.json</t>
  </si>
  <si>
    <t>/content/drive/MyDrive/thesis_project/thesis/outputs/exp10_regular/regular_ner_crf_results_20260803_130527.xlsx</t>
  </si>
  <si>
    <t>/content/drive/MyDrive/thesis_project/thesis/outputs/exp10_regular/regular_ner_crf_20260803_131316.json</t>
  </si>
  <si>
    <t>/content/drive/MyDrive/thesis_project/thesis/outputs/exp10_regular/regular_ner_crf_results_20260803_131316.xlsx</t>
  </si>
  <si>
    <t>/content/drive/MyDrive/thesis_project/thesis/outputs/exp10_regular/regular_ner_crf_20260803_132205.json</t>
  </si>
  <si>
    <t>/content/drive/MyDrive/thesis_project/thesis/outputs/exp10_regular/regular_ner_crf_results_20260803_132205.xlsx</t>
  </si>
  <si>
    <t>/content/drive/MyDrive/thesis_project/thesis/outputs/exp10_regular/regular_ner_crf_20260803_132813.json</t>
  </si>
  <si>
    <t>/content/drive/MyDrive/thesis_project/thesis/outputs/exp10_regular/regular_ner_crf_results_20260803_132812.xlsx</t>
  </si>
  <si>
    <t>/content/drive/MyDrive/thesis_project/thesis/outputs/exp10_regular/regular_ner_crf_20260803_133508.json</t>
  </si>
  <si>
    <t>/content/drive/MyDrive/thesis_project/thesis/outputs/exp10_regular/regular_ner_crf_results_20260803_133508.xlsx</t>
  </si>
  <si>
    <t>/content/drive/MyDrive/thesis_project/thesis/outputs/exp10_regular/regular_ner_crf_20260803_134437.json</t>
  </si>
  <si>
    <t>/content/drive/MyDrive/thesis_project/thesis/outputs/exp10_regular/regular_ner_crf_results_20260803_134437.xlsx</t>
  </si>
  <si>
    <t>/content/drive/MyDrive/thesis_project/thesis/outputs/exp10_regular/regular_ner_crf_20260803_135140.json</t>
  </si>
  <si>
    <t>/content/drive/MyDrive/thesis_project/thesis/outputs/exp10_regular/regular_ner_crf_results_20260803_135140.xlsx</t>
  </si>
  <si>
    <t>/content/drive/MyDrive/thesis_project/thesis/outputs/exp10_regular/regular_ner_crf_20260803_135850.json</t>
  </si>
  <si>
    <t>/content/drive/MyDrive/thesis_project/thesis/outputs/exp10_regular/regular_ner_crf_results_20260803_135849.xlsx</t>
  </si>
  <si>
    <t>/content/drive/MyDrive/thesis_project/thesis/outputs/exp10_regular/regular_ner_crf_20260803_140554.json</t>
  </si>
  <si>
    <t>/content/drive/MyDrive/thesis_project/thesis/outputs/exp10_regular/regular_ner_crf_results_20260803_140553.xlsx</t>
  </si>
  <si>
    <t>/content/drive/MyDrive/thesis_project/thesis/outputs/exp10_regular/regular_ner_crf_20260803_141258.json</t>
  </si>
  <si>
    <t>/content/drive/MyDrive/thesis_project/thesis/outputs/exp10_regular/regular_ner_crf_results_20260803_141258.xlsx</t>
  </si>
  <si>
    <t>/content/drive/MyDrive/thesis_project/thesis/outputs/exp10_regular/regular_ner_crf_20260803_141911.json</t>
  </si>
  <si>
    <t>/content/drive/MyDrive/thesis_project/thesis/outputs/exp10_regular/regular_ner_crf_results_20260803_141911.xlsx</t>
  </si>
  <si>
    <t>/content/drive/MyDrive/thesis_project/thesis/outputs/exp10_regular/regular_ner_crf_20260803_142754.json</t>
  </si>
  <si>
    <t>/content/drive/MyDrive/thesis_project/thesis/outputs/exp10_regular/regular_ner_crf_results_20260803_142754.xlsx</t>
  </si>
  <si>
    <t>/content/drive/MyDrive/thesis_project/thesis/outputs/exp10_regular/regular_ner_crf_20260803_143907.json</t>
  </si>
  <si>
    <t>/content/drive/MyDrive/thesis_project/thesis/outputs/exp10_regular/regular_ner_crf_results_20260803_143906.xlsx</t>
  </si>
  <si>
    <t>/content/drive/MyDrive/thesis_project/thesis/outputs/exp10_regular/regular_ner_crf_20260803_145016.json</t>
  </si>
  <si>
    <t>/content/drive/MyDrive/thesis_project/thesis/outputs/exp10_regular/regular_ner_crf_results_20260803_145016.xlsx</t>
  </si>
  <si>
    <t>/content/drive/MyDrive/thesis_project/thesis/outputs/exp10_regular/regular_ner_crf_20260803_145804.json</t>
  </si>
  <si>
    <t>/content/drive/MyDrive/thesis_project/thesis/outputs/exp10_regular/regular_ner_crf_results_20260803_145803.xlsx</t>
  </si>
  <si>
    <t>/content/drive/MyDrive/thesis_project/thesis/outputs/exp10_regular/regular_ner_crf_20260803_150932.json</t>
  </si>
  <si>
    <t>/content/drive/MyDrive/thesis_project/thesis/outputs/exp10_regular/regular_ner_crf_results_20260803_150932.xlsx</t>
  </si>
  <si>
    <t>/content/drive/MyDrive/thesis_project/thesis/outputs/exp10_regular/regular_ner_crf_20260803_151632.json</t>
  </si>
  <si>
    <t>/content/drive/MyDrive/thesis_project/thesis/outputs/exp10_regular/regular_ner_crf_results_20260803_151631.xlsx</t>
  </si>
  <si>
    <t>/content/drive/MyDrive/thesis_project/thesis/outputs/exp10_regular/regular_ner_crf_20260803_202031.json</t>
  </si>
  <si>
    <t>/content/drive/MyDrive/thesis_project/thesis/outputs/exp10_regular/regular_ner_crf_results_20260803_202029.xlsx</t>
  </si>
  <si>
    <t>/content/drive/MyDrive/thesis_project/thesis/outputs/exp10_regular/regular_ner_crf_20260803_203216.json</t>
  </si>
  <si>
    <t>/content/drive/MyDrive/thesis_project/thesis/outputs/exp10_regular/regular_ner_crf_results_20260803_203216.xlsx</t>
  </si>
  <si>
    <t>/content/drive/MyDrive/thesis_project/thesis/outputs/exp10_regular/regular_ner_crf_20260803_204113.json</t>
  </si>
  <si>
    <t>/content/drive/MyDrive/thesis_project/thesis/outputs/exp10_regular/regular_ner_crf_results_20260803_204113.xlsx</t>
  </si>
  <si>
    <t>/content/drive/MyDrive/thesis_project/thesis/outputs/exp10_regular/regular_ner_crf_20260803_205156.json</t>
  </si>
  <si>
    <t>/content/drive/MyDrive/thesis_project/thesis/outputs/exp10_regular/regular_ner_crf_results_20260803_205156.xlsx</t>
  </si>
  <si>
    <t>/content/drive/MyDrive/thesis_project/thesis/outputs/exp10_regular/regular_ner_crf_20260803_205926.json</t>
  </si>
  <si>
    <t>/content/drive/MyDrive/thesis_project/thesis/outputs/exp10_regular/regular_ner_crf_results_20260803_205925.xlsx</t>
  </si>
  <si>
    <t>/content/drive/MyDrive/thesis_project/thesis/outputs/exp10_regular/regular_ner_crf_20260803_211127.json</t>
  </si>
  <si>
    <t>/content/drive/MyDrive/thesis_project/thesis/outputs/exp10_regular/regular_ner_crf_results_20260803_211127.xlsx</t>
  </si>
  <si>
    <t>/content/drive/MyDrive/thesis_project/thesis/outputs/exp10_regular/regular_ner_crf_20260803_211949.json</t>
  </si>
  <si>
    <t>/content/drive/MyDrive/thesis_project/thesis/outputs/exp10_regular/regular_ner_crf_results_20260803_211948.xlsx</t>
  </si>
  <si>
    <t>/content/drive/MyDrive/thesis_project/thesis/outputs/exp10_regular/regular_ner_crf_20260803_212713.json</t>
  </si>
  <si>
    <t>/content/drive/MyDrive/thesis_project/thesis/outputs/exp10_regular/regular_ner_crf_results_20260803_212712.xlsx</t>
  </si>
  <si>
    <t>/content/drive/MyDrive/thesis_project/thesis/outputs/exp10_cascade/cascaded_pipeline_crf_20260803_084439.json</t>
  </si>
  <si>
    <t>/content/drive/MyDrive/thesis_project/thesis/outputs/exp10_cascade/cascaded_pipeline_crf_results_20260803_084437.xlsx</t>
  </si>
  <si>
    <t>/content/drive/MyDrive/thesis_project/thesis/outputs/exp10_cascade/cascaded_pipeline_crf_20260803_085202.json</t>
  </si>
  <si>
    <t>/content/drive/MyDrive/thesis_project/thesis/outputs/exp10_cascade/cascaded_pipeline_crf_results_20260803_085201.xlsx</t>
  </si>
  <si>
    <t>/content/drive/MyDrive/thesis_project/thesis/outputs/exp10_cascade/cascaded_pipeline_crf_20260803_085838.json</t>
  </si>
  <si>
    <t>/content/drive/MyDrive/thesis_project/thesis/outputs/exp10_cascade/cascaded_pipeline_crf_results_20260803_085837.xlsx</t>
  </si>
  <si>
    <t>/content/drive/MyDrive/thesis_project/thesis/outputs/exp10_cascade/cascaded_pipeline_crf_20260803_090510.json</t>
  </si>
  <si>
    <t>/content/drive/MyDrive/thesis_project/thesis/outputs/exp10_cascade/cascaded_pipeline_crf_results_20260803_090509.xlsx</t>
  </si>
  <si>
    <t>/content/drive/MyDrive/thesis_project/thesis/outputs/exp10_cascade/cascaded_pipeline_crf_20260803_091143.json</t>
  </si>
  <si>
    <t>/content/drive/MyDrive/thesis_project/thesis/outputs/exp10_cascade/cascaded_pipeline_crf_results_20260803_091142.xlsx</t>
  </si>
  <si>
    <t>/content/drive/MyDrive/thesis_project/thesis/outputs/exp10_cascade/cascaded_pipeline_crf_20260803_091907.json</t>
  </si>
  <si>
    <t>/content/drive/MyDrive/thesis_project/thesis/outputs/exp10_cascade/cascaded_pipeline_crf_results_20260803_091906.xlsx</t>
  </si>
  <si>
    <t>/content/drive/MyDrive/thesis_project/thesis/outputs/exp10_cascade/cascaded_pipeline_crf_20260803_092537.json</t>
  </si>
  <si>
    <t>/content/drive/MyDrive/thesis_project/thesis/outputs/exp10_cascade/cascaded_pipeline_crf_results_20260803_092536.xlsx</t>
  </si>
  <si>
    <t>/content/drive/MyDrive/thesis_project/thesis/outputs/exp10_cascade/cascaded_pipeline_crf_20260803_093213.json</t>
  </si>
  <si>
    <t>/content/drive/MyDrive/thesis_project/thesis/outputs/exp10_cascade/cascaded_pipeline_crf_results_20260803_093212.xlsx</t>
  </si>
  <si>
    <t>/content/drive/MyDrive/thesis_project/thesis/outputs/exp10_cascade/cascaded_pipeline_crf_20260803_094304.json</t>
  </si>
  <si>
    <t>/content/drive/MyDrive/thesis_project/thesis/outputs/exp10_cascade/cascaded_pipeline_crf_results_20260803_094303.xlsx</t>
  </si>
  <si>
    <t>/content/drive/MyDrive/thesis_project/thesis/outputs/exp10_cascade/cascaded_pipeline_crf_20260803_094932.json</t>
  </si>
  <si>
    <t>/content/drive/MyDrive/thesis_project/thesis/outputs/exp10_cascade/cascaded_pipeline_crf_results_20260803_094931.xlsx</t>
  </si>
  <si>
    <t>/content/drive/MyDrive/thesis_project/thesis/outputs/exp10_cascade/cascaded_pipeline_crf_20260803_095835.json</t>
  </si>
  <si>
    <t>/content/drive/MyDrive/thesis_project/thesis/outputs/exp10_cascade/cascaded_pipeline_crf_results_20260803_095834.xlsx</t>
  </si>
  <si>
    <t>/content/drive/MyDrive/thesis_project/thesis/outputs/exp10_cascade/cascaded_pipeline_crf_20260803_100557.json</t>
  </si>
  <si>
    <t>/content/drive/MyDrive/thesis_project/thesis/outputs/exp10_cascade/cascaded_pipeline_crf_results_20260803_100556.xlsx</t>
  </si>
  <si>
    <t>/content/drive/MyDrive/thesis_project/thesis/outputs/exp10_cascade/cascaded_pipeline_crf_20260803_101414.json</t>
  </si>
  <si>
    <t>/content/drive/MyDrive/thesis_project/thesis/outputs/exp10_cascade/cascaded_pipeline_crf_results_20260803_101413.xlsx</t>
  </si>
  <si>
    <t>/content/drive/MyDrive/thesis_project/thesis/outputs/exp10_cascade/cascaded_pipeline_crf_20260803_102319.json</t>
  </si>
  <si>
    <t>/content/drive/MyDrive/thesis_project/thesis/outputs/exp10_cascade/cascaded_pipeline_crf_results_20260803_102318.xlsx</t>
  </si>
  <si>
    <t>/content/drive/MyDrive/thesis_project/thesis/outputs/exp10_cascade/cascaded_pipeline_crf_20260803_103507.json</t>
  </si>
  <si>
    <t>/content/drive/MyDrive/thesis_project/thesis/outputs/exp10_cascade/cascaded_pipeline_crf_results_20260803_103506.xlsx</t>
  </si>
  <si>
    <t>/content/drive/MyDrive/thesis_project/thesis/outputs/exp10_cascade/cascaded_pipeline_crf_20260803_104641.json</t>
  </si>
  <si>
    <t>/content/drive/MyDrive/thesis_project/thesis/outputs/exp10_cascade/cascaded_pipeline_crf_results_20260803_104640.xlsx</t>
  </si>
  <si>
    <t>/content/drive/MyDrive/thesis_project/thesis/outputs/exp10_cascade/cascaded_pipeline_crf_20260803_105324.json</t>
  </si>
  <si>
    <t>/content/drive/MyDrive/thesis_project/thesis/outputs/exp10_cascade/cascaded_pipeline_crf_results_20260803_105322.xlsx</t>
  </si>
  <si>
    <t>/content/drive/MyDrive/thesis_project/thesis/outputs/exp10_cascade/cascaded_pipeline_crf_20260803_110003.json</t>
  </si>
  <si>
    <t>/content/drive/MyDrive/thesis_project/thesis/outputs/exp10_cascade/cascaded_pipeline_crf_results_20260803_110002.xlsx</t>
  </si>
  <si>
    <t>/content/drive/MyDrive/thesis_project/thesis/outputs/exp10_cascade/cascaded_pipeline_crf_20260803_110621.json</t>
  </si>
  <si>
    <t>/content/drive/MyDrive/thesis_project/thesis/outputs/exp10_cascade/cascaded_pipeline_crf_results_20260803_110620.xlsx</t>
  </si>
  <si>
    <t>/content/drive/MyDrive/thesis_project/thesis/outputs/exp10_cascade/cascaded_pipeline_crf_20260803_111648.json</t>
  </si>
  <si>
    <t>/content/drive/MyDrive/thesis_project/thesis/outputs/exp10_cascade/cascaded_pipeline_crf_results_20260803_111647.xlsx</t>
  </si>
  <si>
    <t>/content/drive/MyDrive/thesis_project/thesis/outputs/exp10_cascade/cascaded_pipeline_crf_20260803_112526.json</t>
  </si>
  <si>
    <t>/content/drive/MyDrive/thesis_project/thesis/outputs/exp10_cascade/cascaded_pipeline_crf_results_20260803_112525.xlsx</t>
  </si>
  <si>
    <t>/content/drive/MyDrive/thesis_project/thesis/outputs/exp10_cascade/cascaded_pipeline_crf_20260803_113224.json</t>
  </si>
  <si>
    <t>/content/drive/MyDrive/thesis_project/thesis/outputs/exp10_cascade/cascaded_pipeline_crf_results_20260803_113223.xlsx</t>
  </si>
  <si>
    <t>/content/drive/MyDrive/thesis_project/thesis/outputs/exp10_cascade/cascaded_pipeline_crf_20260803_114331.json</t>
  </si>
  <si>
    <t>/content/drive/MyDrive/thesis_project/thesis/outputs/exp10_cascade/cascaded_pipeline_crf_results_20260803_114330.xlsx</t>
  </si>
  <si>
    <t>/content/drive/MyDrive/thesis_project/thesis/outputs/exp10_cascade/cascaded_pipeline_crf_20260803_114939.json</t>
  </si>
  <si>
    <t>/content/drive/MyDrive/thesis_project/thesis/outputs/exp10_cascade/cascaded_pipeline_crf_results_20260803_114938.xlsx</t>
  </si>
  <si>
    <t>/content/drive/MyDrive/thesis_project/thesis/outputs/exp10_cascade/cascaded_pipeline_crf_20260803_115724.json</t>
  </si>
  <si>
    <t>/content/drive/MyDrive/thesis_project/thesis/outputs/exp10_cascade/cascaded_pipeline_crf_results_20260803_115723.xlsx</t>
  </si>
  <si>
    <t>/content/drive/MyDrive/thesis_project/thesis/outputs/exp10_cascade/cascaded_pipeline_crf_20260803_120652.json</t>
  </si>
  <si>
    <t>/content/drive/MyDrive/thesis_project/thesis/outputs/exp10_cascade/cascaded_pipeline_crf_results_20260803_120651.xlsx</t>
  </si>
  <si>
    <t>/content/drive/MyDrive/thesis_project/thesis/outputs/exp10_cascade/cascaded_pipeline_crf_20260803_121441.json</t>
  </si>
  <si>
    <t>/content/drive/MyDrive/thesis_project/thesis/outputs/exp10_cascade/cascaded_pipeline_crf_results_20260803_121440.xlsx</t>
  </si>
  <si>
    <t>/content/drive/MyDrive/thesis_project/thesis/outputs/exp10_cascade/cascaded_pipeline_crf_20260803_122139.json</t>
  </si>
  <si>
    <t>/content/drive/MyDrive/thesis_project/thesis/outputs/exp10_cascade/cascaded_pipeline_crf_results_20260803_122138.xlsx</t>
  </si>
  <si>
    <t>/content/drive/MyDrive/thesis_project/thesis/outputs/exp10_cascade/cascaded_pipeline_crf_20260803_123243.json</t>
  </si>
  <si>
    <t>/content/drive/MyDrive/thesis_project/thesis/outputs/exp10_cascade/cascaded_pipeline_crf_results_20260803_123242.xlsx</t>
  </si>
  <si>
    <t>/content/drive/MyDrive/thesis_project/thesis/outputs/exp10_cascade/cascaded_pipeline_crf_20260803_124026.json</t>
  </si>
  <si>
    <t>/content/drive/MyDrive/thesis_project/thesis/outputs/exp10_cascade/cascaded_pipeline_crf_results_20260803_124025.xlsx</t>
  </si>
  <si>
    <t>/content/drive/MyDrive/thesis_project/thesis/outputs/exp10_cascade/cascaded_pipeline_crf_20260803_124904.json</t>
  </si>
  <si>
    <t>/content/drive/MyDrive/thesis_project/thesis/outputs/exp10_cascade/cascaded_pipeline_crf_results_20260803_124903.xlsx</t>
  </si>
  <si>
    <t>/content/drive/MyDrive/thesis_project/thesis/outputs/exp10_cascade/cascaded_pipeline_crf_20260803_125653.json</t>
  </si>
  <si>
    <t>/content/drive/MyDrive/thesis_project/thesis/outputs/exp10_cascade/cascaded_pipeline_crf_results_20260803_125652.xlsx</t>
  </si>
  <si>
    <t>/content/drive/MyDrive/thesis_project/thesis/outputs/exp10_cascade/cascaded_pipeline_crf_20260803_130300.json</t>
  </si>
  <si>
    <t>/content/drive/MyDrive/thesis_project/thesis/outputs/exp10_cascade/cascaded_pipeline_crf_results_20260803_130259.xlsx</t>
  </si>
  <si>
    <t>/content/drive/MyDrive/thesis_project/thesis/outputs/exp10_cascade/cascaded_pipeline_crf_20260803_131049.json</t>
  </si>
  <si>
    <t>/content/drive/MyDrive/thesis_project/thesis/outputs/exp10_cascade/cascaded_pipeline_crf_results_20260803_131048.xlsx</t>
  </si>
  <si>
    <t>/content/drive/MyDrive/thesis_project/thesis/outputs/exp10_cascade/cascaded_pipeline_crf_20260803_131938.json</t>
  </si>
  <si>
    <t>/content/drive/MyDrive/thesis_project/thesis/outputs/exp10_cascade/cascaded_pipeline_crf_results_20260803_131937.xlsx</t>
  </si>
  <si>
    <t>/content/drive/MyDrive/thesis_project/thesis/outputs/exp10_cascade/cascaded_pipeline_crf_20260803_132546.json</t>
  </si>
  <si>
    <t>/content/drive/MyDrive/thesis_project/thesis/outputs/exp10_cascade/cascaded_pipeline_crf_results_20260803_132545.xlsx</t>
  </si>
  <si>
    <t>/content/drive/MyDrive/thesis_project/thesis/outputs/exp10_cascade/cascaded_pipeline_crf_20260803_133241.json</t>
  </si>
  <si>
    <t>/content/drive/MyDrive/thesis_project/thesis/outputs/exp10_cascade/cascaded_pipeline_crf_results_20260803_133240.xlsx</t>
  </si>
  <si>
    <t>/content/drive/MyDrive/thesis_project/thesis/outputs/exp10_cascade/cascaded_pipeline_crf_20260803_134208.json</t>
  </si>
  <si>
    <t>/content/drive/MyDrive/thesis_project/thesis/outputs/exp10_cascade/cascaded_pipeline_crf_results_20260803_134207.xlsx</t>
  </si>
  <si>
    <t>/content/drive/MyDrive/thesis_project/thesis/outputs/exp10_cascade/cascaded_pipeline_crf_20260803_134911.json</t>
  </si>
  <si>
    <t>/content/drive/MyDrive/thesis_project/thesis/outputs/exp10_cascade/cascaded_pipeline_crf_results_20260803_134910.xlsx</t>
  </si>
  <si>
    <t>/content/drive/MyDrive/thesis_project/thesis/outputs/exp10_cascade/cascaded_pipeline_crf_20260803_135621.json</t>
  </si>
  <si>
    <t>/content/drive/MyDrive/thesis_project/thesis/outputs/exp10_cascade/cascaded_pipeline_crf_results_20260803_135620.xlsx</t>
  </si>
  <si>
    <t>/content/drive/MyDrive/thesis_project/thesis/outputs/exp10_cascade/cascaded_pipeline_crf_20260803_140325.json</t>
  </si>
  <si>
    <t>/content/drive/MyDrive/thesis_project/thesis/outputs/exp10_cascade/cascaded_pipeline_crf_results_20260803_140324.xlsx</t>
  </si>
  <si>
    <t>/content/drive/MyDrive/thesis_project/thesis/outputs/exp10_cascade/cascaded_pipeline_crf_20260803_141029.json</t>
  </si>
  <si>
    <t>/content/drive/MyDrive/thesis_project/thesis/outputs/exp10_cascade/cascaded_pipeline_crf_results_20260803_141028.xlsx</t>
  </si>
  <si>
    <t>/content/drive/MyDrive/thesis_project/thesis/outputs/exp10_cascade/cascaded_pipeline_crf_20260803_141642.json</t>
  </si>
  <si>
    <t>/content/drive/MyDrive/thesis_project/thesis/outputs/exp10_cascade/cascaded_pipeline_crf_results_20260803_141641.xlsx</t>
  </si>
  <si>
    <t>/content/drive/MyDrive/thesis_project/thesis/outputs/exp10_cascade/cascaded_pipeline_crf_20260803_142525.json</t>
  </si>
  <si>
    <t>/content/drive/MyDrive/thesis_project/thesis/outputs/exp10_cascade/cascaded_pipeline_crf_results_20260803_142524.xlsx</t>
  </si>
  <si>
    <t>/content/drive/MyDrive/thesis_project/thesis/outputs/exp10_cascade/cascaded_pipeline_crf_20260803_143638.json</t>
  </si>
  <si>
    <t>/content/drive/MyDrive/thesis_project/thesis/outputs/exp10_cascade/cascaded_pipeline_crf_results_20260803_143637.xlsx</t>
  </si>
  <si>
    <t>/content/drive/MyDrive/thesis_project/thesis/outputs/exp10_cascade/cascaded_pipeline_crf_20260803_144747.json</t>
  </si>
  <si>
    <t>/content/drive/MyDrive/thesis_project/thesis/outputs/exp10_cascade/cascaded_pipeline_crf_results_20260803_144746.xlsx</t>
  </si>
  <si>
    <t>/content/drive/MyDrive/thesis_project/thesis/outputs/exp10_cascade/cascaded_pipeline_crf_20260803_145535.json</t>
  </si>
  <si>
    <t>/content/drive/MyDrive/thesis_project/thesis/outputs/exp10_cascade/cascaded_pipeline_crf_results_20260803_145534.xlsx</t>
  </si>
  <si>
    <t>/content/drive/MyDrive/thesis_project/thesis/outputs/exp10_cascade/cascaded_pipeline_crf_20260803_150703.json</t>
  </si>
  <si>
    <t>/content/drive/MyDrive/thesis_project/thesis/outputs/exp10_cascade/cascaded_pipeline_crf_results_20260803_150702.xlsx</t>
  </si>
  <si>
    <t>/content/drive/MyDrive/thesis_project/thesis/outputs/exp10_cascade/cascaded_pipeline_crf_20260803_151402.json</t>
  </si>
  <si>
    <t>/content/drive/MyDrive/thesis_project/thesis/outputs/exp10_cascade/cascaded_pipeline_crf_results_20260803_151401.xlsx</t>
  </si>
  <si>
    <t>/content/drive/MyDrive/thesis_project/thesis/outputs/exp10_cascade/cascaded_pipeline_crf_20260803_152101.json</t>
  </si>
  <si>
    <t>/content/drive/MyDrive/thesis_project/thesis/outputs/exp10_cascade/cascaded_pipeline_crf_results_20260803_152100.xlsx</t>
  </si>
  <si>
    <t>/content/drive/MyDrive/thesis_project/thesis/outputs/exp10_cascade/cascaded_pipeline_crf_20260803_202939.json</t>
  </si>
  <si>
    <t>/content/drive/MyDrive/thesis_project/thesis/outputs/exp10_cascade/cascaded_pipeline_crf_results_20260803_202936.xlsx</t>
  </si>
  <si>
    <t>/content/drive/MyDrive/thesis_project/thesis/outputs/exp10_cascade/cascaded_pipeline_crf_20260803_203835.json</t>
  </si>
  <si>
    <t>/content/drive/MyDrive/thesis_project/thesis/outputs/exp10_cascade/cascaded_pipeline_crf_results_20260803_203834.xlsx</t>
  </si>
  <si>
    <t>/content/drive/MyDrive/thesis_project/thesis/outputs/exp10_cascade/cascaded_pipeline_crf_20260803_204914.json</t>
  </si>
  <si>
    <t>/content/drive/MyDrive/thesis_project/thesis/outputs/exp10_cascade/cascaded_pipeline_crf_results_20260803_204913.xlsx</t>
  </si>
  <si>
    <t>/content/drive/MyDrive/thesis_project/thesis/outputs/exp10_cascade/cascaded_pipeline_crf_20260803_205643.json</t>
  </si>
  <si>
    <t>/content/drive/MyDrive/thesis_project/thesis/outputs/exp10_cascade/cascaded_pipeline_crf_results_20260803_205642.xlsx</t>
  </si>
  <si>
    <t>/content/drive/MyDrive/thesis_project/thesis/outputs/exp10_cascade/cascaded_pipeline_crf_20260803_210844.json</t>
  </si>
  <si>
    <t>/content/drive/MyDrive/thesis_project/thesis/outputs/exp10_cascade/cascaded_pipeline_crf_results_20260803_210843.xlsx</t>
  </si>
  <si>
    <t>/content/drive/MyDrive/thesis_project/thesis/outputs/exp10_cascade/cascaded_pipeline_crf_20260803_211706.json</t>
  </si>
  <si>
    <t>/content/drive/MyDrive/thesis_project/thesis/outputs/exp10_cascade/cascaded_pipeline_crf_results_20260803_211705.xlsx</t>
  </si>
  <si>
    <t>/content/drive/MyDrive/thesis_project/thesis/outputs/exp10_cascade/cascaded_pipeline_crf_20260803_212432.json</t>
  </si>
  <si>
    <t>/content/drive/MyDrive/thesis_project/thesis/outputs/exp10_cascade/cascaded_pipeline_crf_results_20260803_212431.xlsx</t>
  </si>
  <si>
    <t>/content/drive/MyDrive/thesis_project/thesis/outputs/exp10_cascade/cascaded_pipeline_crf_20260803_213104.json</t>
  </si>
  <si>
    <t>/content/drive/MyDrive/thesis_project/thesis/outputs/exp10_cascade/cascaded_pipeline_crf_results_20260803_213103.xlsx</t>
  </si>
  <si>
    <t>/content/drive/MyDrive/thesis_project/thesis/outputs/exp10_fusion_ready/fusion_crf_ready_20260803_213155.json</t>
  </si>
  <si>
    <t>/content/drive/MyDrive/thesis_project/thesis/outputs/exp10_fusion_ready/fusion_crf_ready_results_20260803_213154.xlsx</t>
  </si>
  <si>
    <t>/content/drive/MyDrive/thesis_project/thesis/outputs/exp10_fusion_ready/fusion_crf_ready_20260803_213158.json</t>
  </si>
  <si>
    <t>/content/drive/MyDrive/thesis_project/thesis/outputs/exp10_fusion_ready/fusion_crf_ready_results_20260803_213157.xlsx</t>
  </si>
  <si>
    <t>/content/drive/MyDrive/thesis_project/thesis/outputs/exp10_fusion_ready/fusion_crf_ready_20260803_213202.json</t>
  </si>
  <si>
    <t>/content/drive/MyDrive/thesis_project/thesis/outputs/exp10_fusion_ready/fusion_crf_ready_results_20260803_213201.xlsx</t>
  </si>
  <si>
    <t>/content/drive/MyDrive/thesis_project/thesis/outputs/exp10_fusion_ready/fusion_crf_ready_20260803_213205.json</t>
  </si>
  <si>
    <t>/content/drive/MyDrive/thesis_project/thesis/outputs/exp10_fusion_ready/fusion_crf_ready_results_20260803_213204.xlsx</t>
  </si>
  <si>
    <t>/content/drive/MyDrive/thesis_project/thesis/outputs/exp10_fusion_ready/fusion_crf_ready_20260803_213209.json</t>
  </si>
  <si>
    <t>/content/drive/MyDrive/thesis_project/thesis/outputs/exp10_fusion_ready/fusion_crf_ready_results_20260803_213209.xlsx</t>
  </si>
  <si>
    <t>/content/drive/MyDrive/thesis_project/thesis/outputs/exp10_fusion_ready/fusion_crf_ready_20260803_213212.json</t>
  </si>
  <si>
    <t>/content/drive/MyDrive/thesis_project/thesis/outputs/exp10_fusion_ready/fusion_crf_ready_results_20260803_213212.xlsx</t>
  </si>
  <si>
    <t>/content/drive/MyDrive/thesis_project/thesis/outputs/exp10_fusion_ready/fusion_crf_ready_20260803_213217.json</t>
  </si>
  <si>
    <t>/content/drive/MyDrive/thesis_project/thesis/outputs/exp10_fusion_ready/fusion_crf_ready_results_20260803_213216.xlsx</t>
  </si>
  <si>
    <t>/content/drive/MyDrive/thesis_project/thesis/outputs/exp10_fusion_ready/fusion_crf_ready_20260803_213220.json</t>
  </si>
  <si>
    <t>/content/drive/MyDrive/thesis_project/thesis/outputs/exp10_fusion_ready/fusion_crf_ready_results_20260803_213219.xlsx</t>
  </si>
  <si>
    <t>/content/drive/MyDrive/thesis_project/thesis/outputs/exp10_fusion_ready/fusion_crf_ready_20260803_213224.json</t>
  </si>
  <si>
    <t>/content/drive/MyDrive/thesis_project/thesis/outputs/exp10_fusion_ready/fusion_crf_ready_results_20260803_213223.xlsx</t>
  </si>
  <si>
    <t>/content/drive/MyDrive/thesis_project/thesis/outputs/exp10_fusion_ready/fusion_crf_ready_20260803_213227.json</t>
  </si>
  <si>
    <t>/content/drive/MyDrive/thesis_project/thesis/outputs/exp10_fusion_ready/fusion_crf_ready_results_20260803_213226.xlsx</t>
  </si>
  <si>
    <t>/content/drive/MyDrive/thesis_project/thesis/outputs/exp10_fusion_ready/fusion_crf_ready_20260803_213230.json</t>
  </si>
  <si>
    <t>/content/drive/MyDrive/thesis_project/thesis/outputs/exp10_fusion_ready/fusion_crf_ready_results_20260803_213229.xlsx</t>
  </si>
  <si>
    <t>/content/drive/MyDrive/thesis_project/thesis/outputs/exp10_fusion_ready/fusion_crf_ready_20260803_213234.json</t>
  </si>
  <si>
    <t>/content/drive/MyDrive/thesis_project/thesis/outputs/exp10_fusion_ready/fusion_crf_ready_results_20260803_213233.xlsx</t>
  </si>
  <si>
    <t>/content/drive/MyDrive/thesis_project/thesis/outputs/exp10_fusion_ready/fusion_crf_ready_20260803_213238.json</t>
  </si>
  <si>
    <t>/content/drive/MyDrive/thesis_project/thesis/outputs/exp10_fusion_ready/fusion_crf_ready_results_20260803_213237.xlsx</t>
  </si>
  <si>
    <t>/content/drive/MyDrive/thesis_project/thesis/outputs/exp10_fusion_ready/fusion_crf_ready_20260803_213241.json</t>
  </si>
  <si>
    <t>/content/drive/MyDrive/thesis_project/thesis/outputs/exp10_fusion_ready/fusion_crf_ready_results_20260803_213240.xlsx</t>
  </si>
  <si>
    <t>/content/drive/MyDrive/thesis_project/thesis/outputs/exp10_fusion_ready/fusion_crf_ready_20260803_213244.json</t>
  </si>
  <si>
    <t>/content/drive/MyDrive/thesis_project/thesis/outputs/exp10_fusion_ready/fusion_crf_ready_results_20260803_213243.xlsx</t>
  </si>
  <si>
    <t>/content/drive/MyDrive/thesis_project/thesis/outputs/exp10_fusion_ready/fusion_crf_ready_20260803_213247.json</t>
  </si>
  <si>
    <t>/content/drive/MyDrive/thesis_project/thesis/outputs/exp10_fusion_ready/fusion_crf_ready_results_20260803_213246.xlsx</t>
  </si>
  <si>
    <t>/content/drive/MyDrive/thesis_project/thesis/outputs/exp10_fusion_ready/fusion_crf_ready_20260803_213250.json</t>
  </si>
  <si>
    <t>/content/drive/MyDrive/thesis_project/thesis/outputs/exp10_fusion_ready/fusion_crf_ready_results_20260803_213249.xlsx</t>
  </si>
  <si>
    <t>/content/drive/MyDrive/thesis_project/thesis/outputs/exp10_fusion_ready/fusion_crf_ready_20260803_213253.json</t>
  </si>
  <si>
    <t>/content/drive/MyDrive/thesis_project/thesis/outputs/exp10_fusion_ready/fusion_crf_ready_results_20260803_213253.xlsx</t>
  </si>
  <si>
    <t>/content/drive/MyDrive/thesis_project/thesis/outputs/exp10_fusion_ready/fusion_crf_ready_20260803_213256.json</t>
  </si>
  <si>
    <t>/content/drive/MyDrive/thesis_project/thesis/outputs/exp10_fusion_ready/fusion_crf_ready_results_20260803_213255.xlsx</t>
  </si>
  <si>
    <t>/content/drive/MyDrive/thesis_project/thesis/outputs/exp10_fusion_ready/fusion_crf_ready_20260803_213300.json</t>
  </si>
  <si>
    <t>/content/drive/MyDrive/thesis_project/thesis/outputs/exp10_fusion_ready/fusion_crf_ready_results_20260803_213259.xlsx</t>
  </si>
  <si>
    <t>/content/drive/MyDrive/thesis_project/thesis/outputs/exp10_fusion_ready/fusion_crf_ready_20260803_213304.json</t>
  </si>
  <si>
    <t>/content/drive/MyDrive/thesis_project/thesis/outputs/exp10_fusion_ready/fusion_crf_ready_results_20260803_213303.xlsx</t>
  </si>
  <si>
    <t>/content/drive/MyDrive/thesis_project/thesis/outputs/exp10_fusion_ready/fusion_crf_ready_20260803_213307.json</t>
  </si>
  <si>
    <t>/content/drive/MyDrive/thesis_project/thesis/outputs/exp10_fusion_ready/fusion_crf_ready_results_20260803_213306.xlsx</t>
  </si>
  <si>
    <t>/content/drive/MyDrive/thesis_project/thesis/outputs/exp10_fusion_ready/fusion_crf_ready_20260803_213310.json</t>
  </si>
  <si>
    <t>/content/drive/MyDrive/thesis_project/thesis/outputs/exp10_fusion_ready/fusion_crf_ready_results_20260803_213309.xlsx</t>
  </si>
  <si>
    <t>/content/drive/MyDrive/thesis_project/thesis/outputs/exp10_fusion_ready/fusion_crf_ready_20260803_213313.json</t>
  </si>
  <si>
    <t>/content/drive/MyDrive/thesis_project/thesis/outputs/exp10_fusion_ready/fusion_crf_ready_results_20260803_213312.xlsx</t>
  </si>
  <si>
    <t>/content/drive/MyDrive/thesis_project/thesis/outputs/exp10_fusion_ready/fusion_crf_ready_20260803_213316.json</t>
  </si>
  <si>
    <t>/content/drive/MyDrive/thesis_project/thesis/outputs/exp10_fusion_ready/fusion_crf_ready_results_20260803_213315.xlsx</t>
  </si>
  <si>
    <t>/content/drive/MyDrive/thesis_project/thesis/outputs/exp10_fusion_ready/fusion_crf_ready_20260803_213319.json</t>
  </si>
  <si>
    <t>/content/drive/MyDrive/thesis_project/thesis/outputs/exp10_fusion_ready/fusion_crf_ready_results_20260803_213318.xlsx</t>
  </si>
  <si>
    <t>/content/drive/MyDrive/thesis_project/thesis/outputs/exp10_fusion_ready/fusion_crf_ready_20260803_213322.json</t>
  </si>
  <si>
    <t>/content/drive/MyDrive/thesis_project/thesis/outputs/exp10_fusion_ready/fusion_crf_ready_results_20260803_213321.xlsx</t>
  </si>
  <si>
    <t>/content/drive/MyDrive/thesis_project/thesis/outputs/exp10_fusion_ready/fusion_crf_ready_20260803_213326.json</t>
  </si>
  <si>
    <t>/content/drive/MyDrive/thesis_project/thesis/outputs/exp10_fusion_ready/fusion_crf_ready_results_20260803_213324.xlsx</t>
  </si>
  <si>
    <t>/content/drive/MyDrive/thesis_project/thesis/outputs/exp10_fusion_ready/fusion_crf_ready_20260803_213328.json</t>
  </si>
  <si>
    <t>/content/drive/MyDrive/thesis_project/thesis/outputs/exp10_fusion_ready/fusion_crf_ready_results_20260803_213328.xlsx</t>
  </si>
  <si>
    <t>/content/drive/MyDrive/thesis_project/thesis/outputs/exp10_fusion_ready/fusion_crf_ready_20260803_213331.json</t>
  </si>
  <si>
    <t>/content/drive/MyDrive/thesis_project/thesis/outputs/exp10_fusion_ready/fusion_crf_ready_results_20260803_213330.xlsx</t>
  </si>
  <si>
    <t>/content/drive/MyDrive/thesis_project/thesis/outputs/exp10_fusion_ready/fusion_crf_ready_20260803_213335.json</t>
  </si>
  <si>
    <t>/content/drive/MyDrive/thesis_project/thesis/outputs/exp10_fusion_ready/fusion_crf_ready_results_20260803_213334.xlsx</t>
  </si>
  <si>
    <t>/content/drive/MyDrive/thesis_project/thesis/outputs/exp10_fusion_ready/fusion_crf_ready_20260803_213338.json</t>
  </si>
  <si>
    <t>/content/drive/MyDrive/thesis_project/thesis/outputs/exp10_fusion_ready/fusion_crf_ready_results_20260803_213337.xlsx</t>
  </si>
  <si>
    <t>/content/drive/MyDrive/thesis_project/thesis/outputs/exp10_fusion_ready/fusion_crf_ready_20260803_213341.json</t>
  </si>
  <si>
    <t>/content/drive/MyDrive/thesis_project/thesis/outputs/exp10_fusion_ready/fusion_crf_ready_results_20260803_213340.xlsx</t>
  </si>
  <si>
    <t>/content/drive/MyDrive/thesis_project/thesis/outputs/exp10_fusion_ready/fusion_crf_ready_20260803_213344.json</t>
  </si>
  <si>
    <t>/content/drive/MyDrive/thesis_project/thesis/outputs/exp10_fusion_ready/fusion_crf_ready_results_20260803_213343.xlsx</t>
  </si>
  <si>
    <t>/content/drive/MyDrive/thesis_project/thesis/outputs/exp10_fusion_ready/fusion_crf_ready_20260803_213347.json</t>
  </si>
  <si>
    <t>/content/drive/MyDrive/thesis_project/thesis/outputs/exp10_fusion_ready/fusion_crf_ready_results_20260803_213346.xlsx</t>
  </si>
  <si>
    <t>/content/drive/MyDrive/thesis_project/thesis/outputs/exp10_fusion_ready/fusion_crf_ready_20260803_213350.json</t>
  </si>
  <si>
    <t>/content/drive/MyDrive/thesis_project/thesis/outputs/exp10_fusion_ready/fusion_crf_ready_results_20260803_213349.xlsx</t>
  </si>
  <si>
    <t>/content/drive/MyDrive/thesis_project/thesis/outputs/exp10_fusion_ready/fusion_crf_ready_20260803_213353.json</t>
  </si>
  <si>
    <t>/content/drive/MyDrive/thesis_project/thesis/outputs/exp10_fusion_ready/fusion_crf_ready_results_20260803_213352.xlsx</t>
  </si>
  <si>
    <t>/content/drive/MyDrive/thesis_project/thesis/outputs/exp10_fusion_ready/fusion_crf_ready_20260803_213356.json</t>
  </si>
  <si>
    <t>/content/drive/MyDrive/thesis_project/thesis/outputs/exp10_fusion_ready/fusion_crf_ready_results_20260803_213355.xlsx</t>
  </si>
  <si>
    <t>/content/drive/MyDrive/thesis_project/thesis/outputs/exp10_fusion_ready/fusion_crf_ready_20260803_213359.json</t>
  </si>
  <si>
    <t>/content/drive/MyDrive/thesis_project/thesis/outputs/exp10_fusion_ready/fusion_crf_ready_results_20260803_213358.xlsx</t>
  </si>
  <si>
    <t>/content/drive/MyDrive/thesis_project/thesis/outputs/exp10_fusion_ready/fusion_crf_ready_20260803_213402.json</t>
  </si>
  <si>
    <t>/content/drive/MyDrive/thesis_project/thesis/outputs/exp10_fusion_ready/fusion_crf_ready_results_20260803_213401.xlsx</t>
  </si>
  <si>
    <t>/content/drive/MyDrive/thesis_project/thesis/outputs/exp10_fusion_ready/fusion_crf_ready_20260803_213405.json</t>
  </si>
  <si>
    <t>/content/drive/MyDrive/thesis_project/thesis/outputs/exp10_fusion_ready/fusion_crf_ready_results_20260803_213404.xlsx</t>
  </si>
  <si>
    <t>/content/drive/MyDrive/thesis_project/thesis/outputs/exp10_fusion_ready/fusion_crf_ready_20260803_213408.json</t>
  </si>
  <si>
    <t>/content/drive/MyDrive/thesis_project/thesis/outputs/exp10_fusion_ready/fusion_crf_ready_results_20260803_213407.xlsx</t>
  </si>
  <si>
    <t>/content/drive/MyDrive/thesis_project/thesis/outputs/exp10_fusion_ready/fusion_crf_ready_20260803_213411.json</t>
  </si>
  <si>
    <t>/content/drive/MyDrive/thesis_project/thesis/outputs/exp10_fusion_ready/fusion_crf_ready_results_20260803_213410.xlsx</t>
  </si>
  <si>
    <t>/content/drive/MyDrive/thesis_project/thesis/outputs/exp10_fusion_ready/fusion_crf_ready_20260803_213414.json</t>
  </si>
  <si>
    <t>/content/drive/MyDrive/thesis_project/thesis/outputs/exp10_fusion_ready/fusion_crf_ready_results_20260803_213414.xlsx</t>
  </si>
  <si>
    <t>/content/drive/MyDrive/thesis_project/thesis/outputs/exp10_fusion_ready/fusion_crf_ready_20260803_213418.json</t>
  </si>
  <si>
    <t>/content/drive/MyDrive/thesis_project/thesis/outputs/exp10_fusion_ready/fusion_crf_ready_results_20260803_213417.xlsx</t>
  </si>
  <si>
    <t>/content/drive/MyDrive/thesis_project/thesis/outputs/exp10_fusion_ready/fusion_crf_ready_20260803_213420.json</t>
  </si>
  <si>
    <t>/content/drive/MyDrive/thesis_project/thesis/outputs/exp10_fusion_ready/fusion_crf_ready_results_20260803_213420.xlsx</t>
  </si>
  <si>
    <t>/content/drive/MyDrive/thesis_project/thesis/outputs/exp10_fusion_ready/fusion_crf_ready_20260803_213424.json</t>
  </si>
  <si>
    <t>/content/drive/MyDrive/thesis_project/thesis/outputs/exp10_fusion_ready/fusion_crf_ready_results_20260803_213423.xlsx</t>
  </si>
  <si>
    <t>/content/drive/MyDrive/thesis_project/thesis/outputs/exp10_fusion_ready/fusion_crf_ready_20260803_213427.json</t>
  </si>
  <si>
    <t>/content/drive/MyDrive/thesis_project/thesis/outputs/exp10_fusion_ready/fusion_crf_ready_results_20260803_213426.xlsx</t>
  </si>
  <si>
    <t>/content/drive/MyDrive/thesis_project/thesis/outputs/exp10_fusion_ready/fusion_crf_ready_20260803_213430.json</t>
  </si>
  <si>
    <t>/content/drive/MyDrive/thesis_project/thesis/outputs/exp10_fusion_ready/fusion_crf_ready_results_20260803_213429.xlsx</t>
  </si>
  <si>
    <t>/content/drive/MyDrive/thesis_project/thesis/outputs/exp10_fusion_ready/fusion_crf_ready_20260803_213433.json</t>
  </si>
  <si>
    <t>/content/drive/MyDrive/thesis_project/thesis/outputs/exp10_fusion_ready/fusion_crf_ready_results_20260803_213432.xlsx</t>
  </si>
  <si>
    <t>/content/drive/MyDrive/thesis_project/thesis/outputs/exp10_fusion_ready/fusion_crf_ready_20260803_213436.json</t>
  </si>
  <si>
    <t>/content/drive/MyDrive/thesis_project/thesis/outputs/exp10_fusion_ready/fusion_crf_ready_results_20260803_213435.xlsx</t>
  </si>
  <si>
    <t>/content/drive/MyDrive/thesis_project/thesis/outputs/exp10_fusion_ready/fusion_crf_ready_20260803_213439.json</t>
  </si>
  <si>
    <t>/content/drive/MyDrive/thesis_project/thesis/outputs/exp10_fusion_ready/fusion_crf_ready_results_20260803_213438.xlsx</t>
  </si>
  <si>
    <t>/content/drive/MyDrive/thesis_project/thesis/outputs/exp10_fusion_ready/fusion_crf_ready_20260803_213442.json</t>
  </si>
  <si>
    <t>/content/drive/MyDrive/thesis_project/thesis/outputs/exp10_fusion_ready/fusion_crf_ready_results_20260803_213441.xlsx</t>
  </si>
  <si>
    <t>/content/drive/MyDrive/thesis_project/thesis/outputs/exp10_fusion_ready/fusion_crf_ready_20260803_213445.json</t>
  </si>
  <si>
    <t>/content/drive/MyDrive/thesis_project/thesis/outputs/exp10_fusion_ready/fusion_crf_ready_results_20260803_213444.xlsx</t>
  </si>
  <si>
    <t>/content/drive/MyDrive/thesis_project/thesis/outputs/exp10_fusion_ready/fusion_crf_ready_20260803_213448.json</t>
  </si>
  <si>
    <t>/content/drive/MyDrive/thesis_project/thesis/outputs/exp10_fusion_ready/fusion_crf_ready_results_20260803_213447.xlsx</t>
  </si>
  <si>
    <t>/content/drive/MyDrive/thesis_project/thesis/outputs/exp10_fusion_ready/fusion_crf_ready_20260803_213451.json</t>
  </si>
  <si>
    <t>/content/drive/MyDrive/thesis_project/thesis/outputs/exp10_fusion_ready/fusion_crf_ready_results_20260803_213450.xlsx</t>
  </si>
  <si>
    <t>/content/drive/MyDrive/thesis_project/thesis/outputs/exp10_fusion_ready/fusion_crf_ready_20260803_213454.json</t>
  </si>
  <si>
    <t>/content/drive/MyDrive/thesis_project/thesis/outputs/exp10_fusion_ready/fusion_crf_ready_results_20260803_213453.xlsx</t>
  </si>
  <si>
    <t>/content/drive/MyDrive/thesis_project/thesis/outputs/exp10_fusion_ready/fusion_crf_ready_20260803_213458.json</t>
  </si>
  <si>
    <t>/content/drive/MyDrive/thesis_project/thesis/outputs/exp10_fusion_ready/fusion_crf_ready_results_20260803_213456.xlsx</t>
  </si>
  <si>
    <t>/content/drive/MyDrive/thesis_project/thesis/outputs/exp10_fusion_ready/fusion_crf_ready_20260803_213500.json</t>
  </si>
  <si>
    <t>/content/drive/MyDrive/thesis_project/thesis/outputs/exp10_fusion_ready/fusion_crf_ready_results_20260803_213500.xlsx</t>
  </si>
  <si>
    <t>/content/drive/MyDrive/thesis_project/thesis/outputs/exp10_fusion_ready/fusion_crf_ready_20260803_213503.json</t>
  </si>
  <si>
    <t>/content/drive/MyDrive/thesis_project/thesis/outputs/exp10_fusion_ready/fusion_crf_ready_results_20260803_213503.xlsx</t>
  </si>
  <si>
    <t>/content/drive/MyDrive/thesis_project/thesis/outputs/exp10_fusion_ready/fusion_crf_ready_20260803_213507.json</t>
  </si>
  <si>
    <t>/content/drive/MyDrive/thesis_project/thesis/outputs/exp10_fusion_ready/fusion_crf_ready_results_20260803_213505.xlsx</t>
  </si>
  <si>
    <t>/content/drive/MyDrive/thesis_project/thesis/outputs/exp10_fusion_ready/fusion_crf_ready_20260803_213510.json</t>
  </si>
  <si>
    <t>/content/drive/MyDrive/thesis_project/thesis/outputs/exp10_fusion_ready/fusion_crf_ready_results_20260803_213509.xlsx</t>
  </si>
  <si>
    <t>/content/drive/MyDrive/thesis_project/thesis/outputs/exp10_fusion_ready/fusion_crf_ready_20260803_213513.json</t>
  </si>
  <si>
    <t>/content/drive/MyDrive/thesis_project/thesis/outputs/exp10_fusion_ready/fusion_crf_ready_results_20260803_213512.xlsx</t>
  </si>
  <si>
    <t>/content/drive/MyDrive/thesis_project/thesis/outputs/exp10_fusion_ready/fusion_crf_ready_20260803_213516.json</t>
  </si>
  <si>
    <t>/content/drive/MyDrive/thesis_project/thesis/outputs/exp10_fusion_ready/fusion_crf_ready_results_20260803_213515.xlsx</t>
  </si>
  <si>
    <t>/content/drive/MyDrive/thesis_project/thesis/outputs/exp10_fusion_ready/fusion_crf_ready_20260803_213520.json</t>
  </si>
  <si>
    <t>/content/drive/MyDrive/thesis_project/thesis/outputs/exp10_fusion_ready/fusion_crf_ready_results_20260803_213519.xlsx</t>
  </si>
  <si>
    <t>/content/drive/MyDrive/thesis_project/thesis/outputs/exp10_fusion_ready/fusion_crf_ready_20260803_213523.json</t>
  </si>
  <si>
    <t>/content/drive/MyDrive/thesis_project/thesis/outputs/exp10_fusion_ready/fusion_crf_ready_results_20260803_213522.xlsx</t>
  </si>
  <si>
    <t>/content/drive/MyDrive/thesis_project/thesis/outputs/exp10_fusion_ready/fusion_crf_ready_20260803_213526.json</t>
  </si>
  <si>
    <t>/content/drive/MyDrive/thesis_project/thesis/outputs/exp10_fusion_ready/fusion_crf_ready_results_20260803_213525.xlsx</t>
  </si>
  <si>
    <t>/content/drive/MyDrive/thesis_project/thesis/outputs/exp10_fusion_ready/fusion_crf_ready_20260803_213529.json</t>
  </si>
  <si>
    <t>/content/drive/MyDrive/thesis_project/thesis/outputs/exp10_fusion_ready/fusion_crf_ready_results_20260803_213528.xlsx</t>
  </si>
  <si>
    <t>/content/drive/MyDrive/thesis_project/thesis/outputs/exp10_fusion_ready/fusion_crf_ready_20260803_213533.json</t>
  </si>
  <si>
    <t>/content/drive/MyDrive/thesis_project/thesis/outputs/exp10_fusion_ready/fusion_crf_ready_results_20260803_213532.xlsx</t>
  </si>
  <si>
    <t>/content/drive/MyDrive/thesis_project/thesis/outputs/exp10_fusion_ready/fusion_crf_ready_20260803_213536.json</t>
  </si>
  <si>
    <t>/content/drive/MyDrive/thesis_project/thesis/outputs/exp10_fusion_ready/fusion_crf_ready_results_20260803_213536.xlsx</t>
  </si>
  <si>
    <t>/content/drive/MyDrive/thesis_project/thesis/outputs/exp10_fusion_ready/fusion_crf_ready_20260803_213539.json</t>
  </si>
  <si>
    <t>/content/drive/MyDrive/thesis_project/thesis/outputs/exp10_fusion_ready/fusion_crf_ready_results_20260803_213539.xlsx</t>
  </si>
  <si>
    <t>/content/drive/MyDrive/thesis_project/thesis/outputs/exp10_fusion_ready/fusion_crf_ready_20260803_213543.json</t>
  </si>
  <si>
    <t>/content/drive/MyDrive/thesis_project/thesis/outputs/exp10_fusion_ready/fusion_crf_ready_results_20260803_213542.xlsx</t>
  </si>
  <si>
    <t>/content/drive/MyDrive/thesis_project/thesis/outputs/exp10_fusion_ready/fusion_crf_ready_20260803_213546.json</t>
  </si>
  <si>
    <t>/content/drive/MyDrive/thesis_project/thesis/outputs/exp10_fusion_ready/fusion_crf_ready_results_20260803_213545.xlsx</t>
  </si>
  <si>
    <t>/content/drive/MyDrive/thesis_project/thesis/outputs/exp10_fusion_ready/fusion_crf_ready_20260803_213549.json</t>
  </si>
  <si>
    <t>/content/drive/MyDrive/thesis_project/thesis/outputs/exp10_fusion_ready/fusion_crf_ready_results_20260803_213548.xlsx</t>
  </si>
  <si>
    <t>/content/drive/MyDrive/thesis_project/thesis/outputs/exp10_fusion_ready/fusion_crf_ready_20260803_213552.json</t>
  </si>
  <si>
    <t>/content/drive/MyDrive/thesis_project/thesis/outputs/exp10_fusion_ready/fusion_crf_ready_results_20260803_213551.xlsx</t>
  </si>
  <si>
    <t>/content/drive/MyDrive/thesis_project/thesis/outputs/exp10_fusion_ready/fusion_crf_ready_20260803_213555.json</t>
  </si>
  <si>
    <t>/content/drive/MyDrive/thesis_project/thesis/outputs/exp10_fusion_ready/fusion_crf_ready_results_20260803_213554.xlsx</t>
  </si>
  <si>
    <t>/content/drive/MyDrive/thesis_project/thesis/outputs/exp10_fusion_ready/fusion_crf_ready_20260803_213558.json</t>
  </si>
  <si>
    <t>/content/drive/MyDrive/thesis_project/thesis/outputs/exp10_fusion_ready/fusion_crf_ready_results_20260803_213558.xlsx</t>
  </si>
  <si>
    <t>/content/drive/MyDrive/thesis_project/thesis/outputs/exp10_fusion_ready/fusion_crf_ready_20260803_213601.json</t>
  </si>
  <si>
    <t>/content/drive/MyDrive/thesis_project/thesis/outputs/exp10_fusion_ready/fusion_crf_ready_results_20260803_213600.xlsx</t>
  </si>
  <si>
    <t>/content/drive/MyDrive/thesis_project/thesis/outputs/exp10_fusion_ready/fusion_crf_ready_20260803_213605.json</t>
  </si>
  <si>
    <t>/content/drive/MyDrive/thesis_project/thesis/outputs/exp10_fusion_ready/fusion_crf_ready_results_20260803_213604.xlsx</t>
  </si>
  <si>
    <t>/content/drive/MyDrive/thesis_project/thesis/outputs/exp10_fusion_ready/fusion_crf_ready_20260803_213608.json</t>
  </si>
  <si>
    <t>/content/drive/MyDrive/thesis_project/thesis/outputs/exp10_fusion_ready/fusion_crf_ready_results_20260803_213608.xlsx</t>
  </si>
  <si>
    <t>/content/drive/MyDrive/thesis_project/thesis/outputs/exp10_fusion_ready/fusion_crf_ready_20260803_213612.json</t>
  </si>
  <si>
    <t>/content/drive/MyDrive/thesis_project/thesis/outputs/exp10_fusion_ready/fusion_crf_ready_results_20260803_213611.xlsx</t>
  </si>
  <si>
    <t>/content/drive/MyDrive/thesis_project/thesis/outputs/exp10_fusion_ready/fusion_crf_ready_20260803_213615.json</t>
  </si>
  <si>
    <t>/content/drive/MyDrive/thesis_project/thesis/outputs/exp10_fusion_ready/fusion_crf_ready_results_20260803_213614.xlsx</t>
  </si>
  <si>
    <t>/content/drive/MyDrive/thesis_project/thesis/outputs/exp10_fusion_ready/fusion_crf_ready_20260803_213619.json</t>
  </si>
  <si>
    <t>/content/drive/MyDrive/thesis_project/thesis/outputs/exp10_fusion_ready/fusion_crf_ready_results_20260803_213618.xlsx</t>
  </si>
  <si>
    <t>/content/drive/MyDrive/thesis_project/thesis/outputs/exp10_fusion_ready/fusion_crf_ready_20260803_213622.json</t>
  </si>
  <si>
    <t>/content/drive/MyDrive/thesis_project/thesis/outputs/exp10_fusion_ready/fusion_crf_ready_results_20260803_213621.xlsx</t>
  </si>
  <si>
    <t>/content/drive/MyDrive/thesis_project/thesis/outputs/exp10_fusion_ready/fusion_crf_ready_20260803_213625.json</t>
  </si>
  <si>
    <t>/content/drive/MyDrive/thesis_project/thesis/outputs/exp10_fusion_ready/fusion_crf_ready_results_20260803_213624.xlsx</t>
  </si>
  <si>
    <t>/content/drive/MyDrive/thesis_project/thesis/outputs/exp10_fusion_ready/fusion_crf_ready_20260803_213629.json</t>
  </si>
  <si>
    <t>/content/drive/MyDrive/thesis_project/thesis/outputs/exp10_fusion_ready/fusion_crf_ready_results_20260803_213628.xlsx</t>
  </si>
  <si>
    <t>/content/drive/MyDrive/thesis_project/thesis/outputs/exp10_fusion_ready/fusion_crf_ready_20260803_213632.json</t>
  </si>
  <si>
    <t>/content/drive/MyDrive/thesis_project/thesis/outputs/exp10_fusion_ready/fusion_crf_ready_results_20260803_213631.xlsx</t>
  </si>
  <si>
    <t>/content/drive/MyDrive/thesis_project/thesis/outputs/exp10_fusion_ready/fusion_crf_ready_20260803_213635.json</t>
  </si>
  <si>
    <t>/content/drive/MyDrive/thesis_project/thesis/outputs/exp10_fusion_ready/fusion_crf_ready_results_20260803_213634.xlsx</t>
  </si>
  <si>
    <t>/content/drive/MyDrive/thesis_project/thesis/outputs/exp10_fusion_ready/fusion_crf_ready_20260803_213639.json</t>
  </si>
  <si>
    <t>/content/drive/MyDrive/thesis_project/thesis/outputs/exp10_fusion_ready/fusion_crf_ready_results_20260803_213638.xlsx</t>
  </si>
  <si>
    <t>/content/drive/MyDrive/thesis_project/thesis/outputs/exp10_fusion_ready/fusion_crf_ready_20260803_213642.json</t>
  </si>
  <si>
    <t>/content/drive/MyDrive/thesis_project/thesis/outputs/exp10_fusion_ready/fusion_crf_ready_results_20260803_213641.xlsx</t>
  </si>
  <si>
    <t>/content/drive/MyDrive/thesis_project/thesis/outputs/exp10_fusion_ready/fusion_crf_ready_20260803_213645.json</t>
  </si>
  <si>
    <t>/content/drive/MyDrive/thesis_project/thesis/outputs/exp10_fusion_ready/fusion_crf_ready_results_20260803_213644.xlsx</t>
  </si>
  <si>
    <t>/content/drive/MyDrive/thesis_project/thesis/outputs/exp10_fusion_ready/fusion_crf_ready_20260803_213649.json</t>
  </si>
  <si>
    <t>/content/drive/MyDrive/thesis_project/thesis/outputs/exp10_fusion_ready/fusion_crf_ready_results_20260803_213649.xlsx</t>
  </si>
  <si>
    <t>/content/drive/MyDrive/thesis_project/thesis/outputs/exp10_fusion_ready/fusion_crf_ready_20260803_213653.json</t>
  </si>
  <si>
    <t>/content/drive/MyDrive/thesis_project/thesis/outputs/exp10_fusion_ready/fusion_crf_ready_results_20260803_213652.xlsx</t>
  </si>
  <si>
    <t>/content/drive/MyDrive/thesis_project/thesis/outputs/exp10_fusion_ready/fusion_crf_ready_20260803_213656.json</t>
  </si>
  <si>
    <t>/content/drive/MyDrive/thesis_project/thesis/outputs/exp10_fusion_ready/fusion_crf_ready_results_20260803_213655.xlsx</t>
  </si>
  <si>
    <t>/content/drive/MyDrive/thesis_project/thesis/outputs/exp10_fusion_ready/fusion_crf_ready_20260803_213700.json</t>
  </si>
  <si>
    <t>/content/drive/MyDrive/thesis_project/thesis/outputs/exp10_fusion_ready/fusion_crf_ready_results_20260803_213659.xlsx</t>
  </si>
  <si>
    <t>/content/drive/MyDrive/thesis_project/thesis/outputs/exp10_fusion_ready/fusion_crf_ready_20260803_213703.json</t>
  </si>
  <si>
    <t>/content/drive/MyDrive/thesis_project/thesis/outputs/exp10_fusion_ready/fusion_crf_ready_results_20260803_213702.xlsx</t>
  </si>
  <si>
    <t>/content/drive/MyDrive/thesis_project/thesis/outputs/exp10_fusion_ready/fusion_crf_ready_20260803_213706.json</t>
  </si>
  <si>
    <t>/content/drive/MyDrive/thesis_project/thesis/outputs/exp10_fusion_ready/fusion_crf_ready_results_20260803_213705.xlsx</t>
  </si>
  <si>
    <t>/content/drive/MyDrive/thesis_project/thesis/outputs/exp10_fusion_ready/fusion_crf_ready_20260803_213710.json</t>
  </si>
  <si>
    <t>/content/drive/MyDrive/thesis_project/thesis/outputs/exp10_fusion_ready/fusion_crf_ready_results_20260803_213709.xlsx</t>
  </si>
  <si>
    <t>/content/drive/MyDrive/thesis_project/thesis/outputs/exp10_fusion_ready/fusion_crf_ready_20260803_213713.json</t>
  </si>
  <si>
    <t>/content/drive/MyDrive/thesis_project/thesis/outputs/exp10_fusion_ready/fusion_crf_ready_results_20260803_213712.xlsx</t>
  </si>
  <si>
    <t>/content/drive/MyDrive/thesis_project/thesis/outputs/exp10_fusion_ready/fusion_crf_ready_20260803_213716.json</t>
  </si>
  <si>
    <t>/content/drive/MyDrive/thesis_project/thesis/outputs/exp10_fusion_ready/fusion_crf_ready_results_20260803_213715.xlsx</t>
  </si>
  <si>
    <t>/content/drive/MyDrive/thesis_project/thesis/outputs/exp10_fusion_ready/fusion_crf_ready_20260803_213720.json</t>
  </si>
  <si>
    <t>/content/drive/MyDrive/thesis_project/thesis/outputs/exp10_fusion_ready/fusion_crf_ready_results_20260803_213719.xlsx</t>
  </si>
  <si>
    <t>/content/drive/MyDrive/thesis_project/thesis/outputs/exp10_fusion_ready/fusion_crf_ready_20260803_213723.json</t>
  </si>
  <si>
    <t>/content/drive/MyDrive/thesis_project/thesis/outputs/exp10_fusion_ready/fusion_crf_ready_results_20260803_213722.xlsx</t>
  </si>
  <si>
    <t>/content/drive/MyDrive/thesis_project/thesis/outputs/exp10_fusion_ready/fusion_crf_ready_20260803_213726.json</t>
  </si>
  <si>
    <t>/content/drive/MyDrive/thesis_project/thesis/outputs/exp10_fusion_ready/fusion_crf_ready_results_20260803_213726.xlsx</t>
  </si>
  <si>
    <t>/content/drive/MyDrive/thesis_project/thesis/outputs/exp10_fusion_ready/fusion_crf_ready_20260803_213730.json</t>
  </si>
  <si>
    <t>/content/drive/MyDrive/thesis_project/thesis/outputs/exp10_fusion_ready/fusion_crf_ready_results_20260803_213730.xlsx</t>
  </si>
  <si>
    <t>/content/drive/MyDrive/thesis_project/thesis/outputs/exp10_fusion_ready/fusion_crf_ready_20260803_213733.json</t>
  </si>
  <si>
    <t>/content/drive/MyDrive/thesis_project/thesis/outputs/exp10_fusion_ready/fusion_crf_ready_results_20260803_213733.xlsx</t>
  </si>
  <si>
    <t>/content/drive/MyDrive/thesis_project/thesis/outputs/exp10_fusion_ready/fusion_crf_ready_20260803_213737.json</t>
  </si>
  <si>
    <t>/content/drive/MyDrive/thesis_project/thesis/outputs/exp10_fusion_ready/fusion_crf_ready_results_20260803_213736.xlsx</t>
  </si>
  <si>
    <t>/content/drive/MyDrive/thesis_project/thesis/outputs/exp10_fusion_ready/fusion_crf_ready_20260803_213740.json</t>
  </si>
  <si>
    <t>/content/drive/MyDrive/thesis_project/thesis/outputs/exp10_fusion_ready/fusion_crf_ready_results_20260803_213740.xlsx</t>
  </si>
  <si>
    <t>/content/drive/MyDrive/thesis_project/thesis/outputs/exp10_fusion_ready/fusion_crf_ready_20260803_213744.json</t>
  </si>
  <si>
    <t>/content/drive/MyDrive/thesis_project/thesis/outputs/exp10_fusion_ready/fusion_crf_ready_results_20260803_213743.xlsx</t>
  </si>
  <si>
    <t>/content/drive/MyDrive/thesis_project/thesis/outputs/exp10_fusion_ready/fusion_crf_ready_20260803_213747.json</t>
  </si>
  <si>
    <t>/content/drive/MyDrive/thesis_project/thesis/outputs/exp10_fusion_ready/fusion_crf_ready_results_20260803_213746.xlsx</t>
  </si>
  <si>
    <t>/content/drive/MyDrive/thesis_project/thesis/outputs/exp10_fusion_ready/fusion_crf_ready_20260803_213751.json</t>
  </si>
  <si>
    <t>/content/drive/MyDrive/thesis_project/thesis/outputs/exp10_fusion_ready/fusion_crf_ready_results_20260803_213750.xlsx</t>
  </si>
  <si>
    <t>/content/drive/MyDrive/thesis_project/thesis/outputs/exp10_fusion_ready/fusion_crf_ready_20260803_213754.json</t>
  </si>
  <si>
    <t>/content/drive/MyDrive/thesis_project/thesis/outputs/exp10_fusion_ready/fusion_crf_ready_results_20260803_213753.xlsx</t>
  </si>
  <si>
    <t>/content/drive/MyDrive/thesis_project/thesis/outputs/exp10_fusion_ready/fusion_crf_ready_20260803_213758.json</t>
  </si>
  <si>
    <t>/content/drive/MyDrive/thesis_project/thesis/outputs/exp10_fusion_ready/fusion_crf_ready_results_20260803_213757.xlsx</t>
  </si>
  <si>
    <t>/content/drive/MyDrive/thesis_project/thesis/outputs/exp10_fusion_ready/fusion_crf_ready_20260803_213759.json</t>
  </si>
  <si>
    <t>/content/drive/MyDrive/thesis_project/thesis/outputs/exp10_fusion_ready/fusion_crf_ready_results_20260803_213759.xlsx</t>
  </si>
  <si>
    <t>/content/drive/MyDrive/thesis_project/thesis/outputs/exp10_fusion_ready/fusion_crf_ready_20260803_213801.json</t>
  </si>
  <si>
    <t>/content/drive/MyDrive/thesis_project/thesis/outputs/exp10_fusion_ready/fusion_crf_ready_results_20260803_213800.xlsx</t>
  </si>
  <si>
    <t>/content/drive/MyDrive/thesis_project/thesis/outputs/exp10_fusion_ready/fusion_crf_ready_20260803_213803.json</t>
  </si>
  <si>
    <t>/content/drive/MyDrive/thesis_project/thesis/outputs/exp10_fusion_ready/fusion_crf_ready_results_20260803_213802.xlsx</t>
  </si>
  <si>
    <t>/content/drive/MyDrive/thesis_project/thesis/outputs/exp10_fusion_ready/fusion_crf_ready_20260803_213805.json</t>
  </si>
  <si>
    <t>/content/drive/MyDrive/thesis_project/thesis/outputs/exp10_fusion_ready/fusion_crf_ready_results_20260803_213804.xlsx</t>
  </si>
  <si>
    <t>/content/drive/MyDrive/thesis_project/thesis/outputs/exp10_fusion_ready/fusion_crf_ready_20260803_213807.json</t>
  </si>
  <si>
    <t>/content/drive/MyDrive/thesis_project/thesis/outputs/exp10_fusion_ready/fusion_crf_ready_results_20260803_213806.xlsx</t>
  </si>
  <si>
    <t>/content/drive/MyDrive/thesis_project/thesis/outputs/exp10_fusion_ready/fusion_crf_ready_20260803_213808.json</t>
  </si>
  <si>
    <t>/content/drive/MyDrive/thesis_project/thesis/outputs/exp10_fusion_ready/fusion_crf_ready_results_20260803_213808.xlsx</t>
  </si>
  <si>
    <t>/content/drive/MyDrive/thesis_project/thesis/outputs/exp10_fusion_ready/fusion_crf_ready_20260803_213810.json</t>
  </si>
  <si>
    <t>/content/drive/MyDrive/thesis_project/thesis/outputs/exp10_fusion_ready/fusion_crf_ready_results_20260803_213809.xlsx</t>
  </si>
  <si>
    <t>/content/drive/MyDrive/thesis_project/thesis/outputs/exp10_fusion_ready/fusion_crf_ready_20260803_213812.json</t>
  </si>
  <si>
    <t>/content/drive/MyDrive/thesis_project/thesis/outputs/exp10_fusion_ready/fusion_crf_ready_results_20260803_213811.xlsx</t>
  </si>
  <si>
    <t>/content/drive/MyDrive/thesis_project/thesis/outputs/exp10_svm_ready/fusion_svm_crf_ready_20260803_213815.json</t>
  </si>
  <si>
    <t>/content/drive/MyDrive/thesis_project/thesis/outputs/exp10_svm_ready/fusion_svm_crf_ready_results_20260803_213814.xlsx</t>
  </si>
  <si>
    <t>/content/drive/MyDrive/thesis_project/thesis/outputs/exp10_svm_ready/fusion_svm_crf_ready_20260803_213817.json</t>
  </si>
  <si>
    <t>/content/drive/MyDrive/thesis_project/thesis/outputs/exp10_svm_ready/fusion_svm_crf_ready_results_20260803_213816.xlsx</t>
  </si>
  <si>
    <t>/content/drive/MyDrive/thesis_project/thesis/outputs/exp10_svm_ready/fusion_svm_crf_ready_20260803_213819.json</t>
  </si>
  <si>
    <t>/content/drive/MyDrive/thesis_project/thesis/outputs/exp10_svm_ready/fusion_svm_crf_ready_results_20260803_213818.xlsx</t>
  </si>
  <si>
    <t>/content/drive/MyDrive/thesis_project/thesis/outputs/exp10_svm_ready/fusion_svm_crf_ready_20260803_213821.json</t>
  </si>
  <si>
    <t>/content/drive/MyDrive/thesis_project/thesis/outputs/exp10_svm_ready/fusion_svm_crf_ready_results_20260803_213820.xlsx</t>
  </si>
  <si>
    <t>/content/drive/MyDrive/thesis_project/thesis/outputs/exp10_svm_ready/fusion_svm_crf_ready_20260803_213823.json</t>
  </si>
  <si>
    <t>/content/drive/MyDrive/thesis_project/thesis/outputs/exp10_svm_ready/fusion_svm_crf_ready_results_20260803_213822.xlsx</t>
  </si>
  <si>
    <t>/content/drive/MyDrive/thesis_project/thesis/outputs/exp10_svm_ready/fusion_svm_crf_ready_20260803_213824.json</t>
  </si>
  <si>
    <t>/content/drive/MyDrive/thesis_project/thesis/outputs/exp10_svm_ready/fusion_svm_crf_ready_results_20260803_213824.xlsx</t>
  </si>
  <si>
    <t>/content/drive/MyDrive/thesis_project/thesis/outputs/exp10_svm_ready/fusion_svm_crf_ready_20260803_213826.json</t>
  </si>
  <si>
    <t>/content/drive/MyDrive/thesis_project/thesis/outputs/exp10_svm_ready/fusion_svm_crf_ready_results_20260803_213825.xlsx</t>
  </si>
  <si>
    <t>/content/drive/MyDrive/thesis_project/thesis/outputs/exp10_svm_ready/fusion_svm_crf_ready_20260803_213828.json</t>
  </si>
  <si>
    <t>/content/drive/MyDrive/thesis_project/thesis/outputs/exp10_svm_ready/fusion_svm_crf_ready_results_20260803_213827.xlsx</t>
  </si>
  <si>
    <t>/content/drive/MyDrive/thesis_project/thesis/outputs/exp10_svm_ready/fusion_svm_crf_ready_20260803_213830.json</t>
  </si>
  <si>
    <t>/content/drive/MyDrive/thesis_project/thesis/outputs/exp10_svm_ready/fusion_svm_crf_ready_results_20260803_213829.xlsx</t>
  </si>
  <si>
    <t>/content/drive/MyDrive/thesis_project/thesis/outputs/exp10_svm_ready/fusion_svm_crf_ready_20260803_213832.json</t>
  </si>
  <si>
    <t>/content/drive/MyDrive/thesis_project/thesis/outputs/exp10_svm_ready/fusion_svm_crf_ready_results_20260803_213831.xlsx</t>
  </si>
  <si>
    <t>/content/drive/MyDrive/thesis_project/thesis/outputs/exp10_svm_ready/fusion_svm_crf_ready_20260803_213834.json</t>
  </si>
  <si>
    <t>/content/drive/MyDrive/thesis_project/thesis/outputs/exp10_svm_ready/fusion_svm_crf_ready_results_20260803_213833.xlsx</t>
  </si>
  <si>
    <t>/content/drive/MyDrive/thesis_project/thesis/outputs/exp10_svm_ready/fusion_svm_crf_ready_20260803_213836.json</t>
  </si>
  <si>
    <t>/content/drive/MyDrive/thesis_project/thesis/outputs/exp10_svm_ready/fusion_svm_crf_ready_results_20260803_213835.xlsx</t>
  </si>
  <si>
    <t>/content/drive/MyDrive/thesis_project/thesis/outputs/exp10_svm_ready/fusion_svm_crf_ready_20260803_213838.json</t>
  </si>
  <si>
    <t>/content/drive/MyDrive/thesis_project/thesis/outputs/exp10_svm_ready/fusion_svm_crf_ready_results_20260803_213837.xlsx</t>
  </si>
  <si>
    <t>/content/drive/MyDrive/thesis_project/thesis/outputs/exp10_svm_ready/fusion_svm_crf_ready_20260803_213840.json</t>
  </si>
  <si>
    <t>/content/drive/MyDrive/thesis_project/thesis/outputs/exp10_svm_ready/fusion_svm_crf_ready_results_20260803_213839.xlsx</t>
  </si>
  <si>
    <t>/content/drive/MyDrive/thesis_project/thesis/outputs/exp10_svm_ready/fusion_svm_crf_ready_20260803_213842.json</t>
  </si>
  <si>
    <t>/content/drive/MyDrive/thesis_project/thesis/outputs/exp10_svm_ready/fusion_svm_crf_ready_results_20260803_213841.xlsx</t>
  </si>
  <si>
    <t>/content/drive/MyDrive/thesis_project/thesis/outputs/exp10_svm_ready/fusion_svm_crf_ready_20260803_213844.json</t>
  </si>
  <si>
    <t>/content/drive/MyDrive/thesis_project/thesis/outputs/exp10_svm_ready/fusion_svm_crf_ready_results_20260803_213843.xlsx</t>
  </si>
  <si>
    <t>/content/drive/MyDrive/thesis_project/thesis/outputs/exp10_svm_ready/fusion_svm_crf_ready_20260803_213846.json</t>
  </si>
  <si>
    <t>/content/drive/MyDrive/thesis_project/thesis/outputs/exp10_svm_ready/fusion_svm_crf_ready_results_20260803_213845.xlsx</t>
  </si>
  <si>
    <t>/content/drive/MyDrive/thesis_project/thesis/outputs/exp10_svm_ready/fusion_svm_crf_ready_20260803_213848.json</t>
  </si>
  <si>
    <t>/content/drive/MyDrive/thesis_project/thesis/outputs/exp10_svm_ready/fusion_svm_crf_ready_results_20260803_213847.xlsx</t>
  </si>
  <si>
    <t>/content/drive/MyDrive/thesis_project/thesis/outputs/exp10_svm_ready/fusion_svm_crf_ready_20260803_213850.json</t>
  </si>
  <si>
    <t>/content/drive/MyDrive/thesis_project/thesis/outputs/exp10_svm_ready/fusion_svm_crf_ready_results_20260803_213849.xlsx</t>
  </si>
  <si>
    <t>/content/drive/MyDrive/thesis_project/thesis/outputs/exp10_svm_ready/fusion_svm_crf_ready_20260803_213852.json</t>
  </si>
  <si>
    <t>/content/drive/MyDrive/thesis_project/thesis/outputs/exp10_svm_ready/fusion_svm_crf_ready_results_20260803_213851.xlsx</t>
  </si>
  <si>
    <t>/content/drive/MyDrive/thesis_project/thesis/outputs/exp10_svm_ready/fusion_svm_crf_ready_20260803_213853.json</t>
  </si>
  <si>
    <t>/content/drive/MyDrive/thesis_project/thesis/outputs/exp10_svm_ready/fusion_svm_crf_ready_results_20260803_213853.xlsx</t>
  </si>
  <si>
    <t>/content/drive/MyDrive/thesis_project/thesis/outputs/exp10_svm_ready/fusion_svm_crf_ready_20260803_213855.json</t>
  </si>
  <si>
    <t>/content/drive/MyDrive/thesis_project/thesis/outputs/exp10_svm_ready/fusion_svm_crf_ready_results_20260803_213854.xlsx</t>
  </si>
  <si>
    <t>/content/drive/MyDrive/thesis_project/thesis/outputs/exp10_svm_ready/fusion_svm_crf_ready_20260803_213857.json</t>
  </si>
  <si>
    <t>/content/drive/MyDrive/thesis_project/thesis/outputs/exp10_svm_ready/fusion_svm_crf_ready_results_20260803_213856.xlsx</t>
  </si>
  <si>
    <t>/content/drive/MyDrive/thesis_project/thesis/outputs/exp10_svm_ready/fusion_svm_crf_ready_20260803_213859.json</t>
  </si>
  <si>
    <t>/content/drive/MyDrive/thesis_project/thesis/outputs/exp10_svm_ready/fusion_svm_crf_ready_results_20260803_213858.xlsx</t>
  </si>
  <si>
    <t>/content/drive/MyDrive/thesis_project/thesis/outputs/exp10_svm_ready/fusion_svm_crf_ready_20260803_213901.json</t>
  </si>
  <si>
    <t>/content/drive/MyDrive/thesis_project/thesis/outputs/exp10_svm_ready/fusion_svm_crf_ready_results_20260803_213859.xlsx</t>
  </si>
  <si>
    <t>/content/drive/MyDrive/thesis_project/thesis/outputs/exp10_svm_ready/fusion_svm_crf_ready_20260803_213902.json</t>
  </si>
  <si>
    <t>/content/drive/MyDrive/thesis_project/thesis/outputs/exp10_svm_ready/fusion_svm_crf_ready_results_20260803_213901.xlsx</t>
  </si>
  <si>
    <t>/content/drive/MyDrive/thesis_project/thesis/outputs/exp10_svm_ready/fusion_svm_crf_ready_20260803_213904.json</t>
  </si>
  <si>
    <t>/content/drive/MyDrive/thesis_project/thesis/outputs/exp10_svm_ready/fusion_svm_crf_ready_results_20260803_213903.xlsx</t>
  </si>
  <si>
    <t>/content/drive/MyDrive/thesis_project/thesis/outputs/exp10_svm_ready/fusion_svm_crf_ready_20260803_213906.json</t>
  </si>
  <si>
    <t>/content/drive/MyDrive/thesis_project/thesis/outputs/exp10_svm_ready/fusion_svm_crf_ready_results_20260803_213905.xlsx</t>
  </si>
  <si>
    <t>/content/drive/MyDrive/thesis_project/thesis/outputs/exp10_svm_ready/fusion_svm_crf_ready_20260803_213907.json</t>
  </si>
  <si>
    <t>/content/drive/MyDrive/thesis_project/thesis/outputs/exp10_svm_ready/fusion_svm_crf_ready_results_20260803_213907.xlsx</t>
  </si>
  <si>
    <t>/content/drive/MyDrive/thesis_project/thesis/outputs/exp10_svm_ready/fusion_svm_crf_ready_20260803_213909.json</t>
  </si>
  <si>
    <t>/content/drive/MyDrive/thesis_project/thesis/outputs/exp10_svm_ready/fusion_svm_crf_ready_results_20260803_213908.xlsx</t>
  </si>
  <si>
    <t>/content/drive/MyDrive/thesis_project/thesis/outputs/exp10_svm_ready/fusion_svm_crf_ready_20260803_213911.json</t>
  </si>
  <si>
    <t>/content/drive/MyDrive/thesis_project/thesis/outputs/exp10_svm_ready/fusion_svm_crf_ready_results_20260803_213910.xlsx</t>
  </si>
  <si>
    <t>/content/drive/MyDrive/thesis_project/thesis/outputs/exp10_svm_ready/fusion_svm_crf_ready_20260803_213913.json</t>
  </si>
  <si>
    <t>/content/drive/MyDrive/thesis_project/thesis/outputs/exp10_svm_ready/fusion_svm_crf_ready_results_20260803_213912.xlsx</t>
  </si>
  <si>
    <t>/content/drive/MyDrive/thesis_project/thesis/outputs/exp10_svm_ready/fusion_svm_crf_ready_20260803_213914.json</t>
  </si>
  <si>
    <t>/content/drive/MyDrive/thesis_project/thesis/outputs/exp10_svm_ready/fusion_svm_crf_ready_results_20260803_213914.xlsx</t>
  </si>
  <si>
    <t>/content/drive/MyDrive/thesis_project/thesis/outputs/exp10_svm_ready/fusion_svm_crf_ready_20260803_213916.json</t>
  </si>
  <si>
    <t>/content/drive/MyDrive/thesis_project/thesis/outputs/exp10_svm_ready/fusion_svm_crf_ready_results_20260803_213915.xlsx</t>
  </si>
  <si>
    <t>/content/drive/MyDrive/thesis_project/thesis/outputs/exp10_svm_ready/fusion_svm_crf_ready_20260803_213918.json</t>
  </si>
  <si>
    <t>/content/drive/MyDrive/thesis_project/thesis/outputs/exp10_svm_ready/fusion_svm_crf_ready_results_20260803_213917.xlsx</t>
  </si>
  <si>
    <t>/content/drive/MyDrive/thesis_project/thesis/outputs/exp10_svm_ready/fusion_svm_crf_ready_20260803_213920.json</t>
  </si>
  <si>
    <t>/content/drive/MyDrive/thesis_project/thesis/outputs/exp10_svm_ready/fusion_svm_crf_ready_results_20260803_213919.xlsx</t>
  </si>
  <si>
    <t>/content/drive/MyDrive/thesis_project/thesis/outputs/exp10_svm_ready/fusion_svm_crf_ready_20260803_213922.json</t>
  </si>
  <si>
    <t>/content/drive/MyDrive/thesis_project/thesis/outputs/exp10_svm_ready/fusion_svm_crf_ready_results_20260803_213920.xlsx</t>
  </si>
  <si>
    <t>/content/drive/MyDrive/thesis_project/thesis/outputs/exp10_svm_ready/fusion_svm_crf_ready_20260803_213923.json</t>
  </si>
  <si>
    <t>/content/drive/MyDrive/thesis_project/thesis/outputs/exp10_svm_ready/fusion_svm_crf_ready_results_20260803_213922.xlsx</t>
  </si>
  <si>
    <t>/content/drive/MyDrive/thesis_project/thesis/outputs/exp10_svm_ready/fusion_svm_crf_ready_20260803_213925.json</t>
  </si>
  <si>
    <t>/content/drive/MyDrive/thesis_project/thesis/outputs/exp10_svm_ready/fusion_svm_crf_ready_results_20260803_213924.xlsx</t>
  </si>
  <si>
    <t>/content/drive/MyDrive/thesis_project/thesis/outputs/exp10_svm_ready/fusion_svm_crf_ready_20260803_213927.json</t>
  </si>
  <si>
    <t>/content/drive/MyDrive/thesis_project/thesis/outputs/exp10_svm_ready/fusion_svm_crf_ready_results_20260803_213926.xlsx</t>
  </si>
  <si>
    <t>/content/drive/MyDrive/thesis_project/thesis/outputs/exp10_svm_ready/fusion_svm_crf_ready_20260803_213928.json</t>
  </si>
  <si>
    <t>/content/drive/MyDrive/thesis_project/thesis/outputs/exp10_svm_ready/fusion_svm_crf_ready_results_20260803_213928.xlsx</t>
  </si>
  <si>
    <t>/content/drive/MyDrive/thesis_project/thesis/outputs/exp10_svm_ready/fusion_svm_crf_ready_20260803_213930.json</t>
  </si>
  <si>
    <t>/content/drive/MyDrive/thesis_project/thesis/outputs/exp10_svm_ready/fusion_svm_crf_ready_results_20260803_213929.xlsx</t>
  </si>
  <si>
    <t>/content/drive/MyDrive/thesis_project/thesis/outputs/exp10_svm_ready/fusion_svm_crf_ready_20260803_213932.json</t>
  </si>
  <si>
    <t>/content/drive/MyDrive/thesis_project/thesis/outputs/exp10_svm_ready/fusion_svm_crf_ready_results_20260803_213931.xlsx</t>
  </si>
  <si>
    <t>/content/drive/MyDrive/thesis_project/thesis/outputs/exp10_svm_ready/fusion_svm_crf_ready_20260803_213934.json</t>
  </si>
  <si>
    <t>/content/drive/MyDrive/thesis_project/thesis/outputs/exp10_svm_ready/fusion_svm_crf_ready_results_20260803_213933.xlsx</t>
  </si>
  <si>
    <t>/content/drive/MyDrive/thesis_project/thesis/outputs/exp10_svm_ready/fusion_svm_crf_ready_20260803_213936.json</t>
  </si>
  <si>
    <t>/content/drive/MyDrive/thesis_project/thesis/outputs/exp10_svm_ready/fusion_svm_crf_ready_results_20260803_213935.xlsx</t>
  </si>
  <si>
    <t>/content/drive/MyDrive/thesis_project/thesis/outputs/exp10_svm_ready/fusion_svm_crf_ready_20260803_213938.json</t>
  </si>
  <si>
    <t>/content/drive/MyDrive/thesis_project/thesis/outputs/exp10_svm_ready/fusion_svm_crf_ready_results_20260803_213937.xlsx</t>
  </si>
  <si>
    <t>/content/drive/MyDrive/thesis_project/thesis/outputs/exp10_svm_ready/fusion_svm_crf_ready_20260803_213940.json</t>
  </si>
  <si>
    <t>/content/drive/MyDrive/thesis_project/thesis/outputs/exp10_svm_ready/fusion_svm_crf_ready_results_20260803_213939.xlsx</t>
  </si>
  <si>
    <t>/content/drive/MyDrive/thesis_project/thesis/outputs/exp10_svm_ready/fusion_svm_crf_ready_20260803_213942.json</t>
  </si>
  <si>
    <t>/content/drive/MyDrive/thesis_project/thesis/outputs/exp10_svm_ready/fusion_svm_crf_ready_results_20260803_213941.xlsx</t>
  </si>
  <si>
    <t>/content/drive/MyDrive/thesis_project/thesis/outputs/exp10_svm_ready/fusion_svm_crf_ready_20260803_213943.json</t>
  </si>
  <si>
    <t>/content/drive/MyDrive/thesis_project/thesis/outputs/exp10_svm_ready/fusion_svm_crf_ready_results_20260803_213943.xlsx</t>
  </si>
  <si>
    <t>/content/drive/MyDrive/thesis_project/thesis/outputs/exp10_svm_ready/fusion_svm_crf_ready_20260803_213945.json</t>
  </si>
  <si>
    <t>/content/drive/MyDrive/thesis_project/thesis/outputs/exp10_svm_ready/fusion_svm_crf_ready_results_20260803_213944.xlsx</t>
  </si>
  <si>
    <t>/content/drive/MyDrive/thesis_project/thesis/outputs/exp10_svm_ready/fusion_svm_crf_ready_20260803_213947.json</t>
  </si>
  <si>
    <t>/content/drive/MyDrive/thesis_project/thesis/outputs/exp10_svm_ready/fusion_svm_crf_ready_results_20260803_213946.xlsx</t>
  </si>
  <si>
    <t>/content/drive/MyDrive/thesis_project/thesis/outputs/exp10_svm_ready/fusion_svm_crf_ready_20260803_213949.json</t>
  </si>
  <si>
    <t>/content/drive/MyDrive/thesis_project/thesis/outputs/exp10_svm_ready/fusion_svm_crf_ready_results_20260803_213948.xlsx</t>
  </si>
  <si>
    <t>/content/drive/MyDrive/thesis_project/thesis/outputs/exp10_svm_ready/fusion_svm_crf_ready_20260803_213951.json</t>
  </si>
  <si>
    <t>/content/drive/MyDrive/thesis_project/thesis/outputs/exp10_svm_ready/fusion_svm_crf_ready_results_20260803_213950.xlsx</t>
  </si>
  <si>
    <t>/content/drive/MyDrive/thesis_project/thesis/outputs/exp10_svm_ready/fusion_svm_crf_ready_20260803_213953.json</t>
  </si>
  <si>
    <t>/content/drive/MyDrive/thesis_project/thesis/outputs/exp10_svm_ready/fusion_svm_crf_ready_results_20260803_213952.xlsx</t>
  </si>
  <si>
    <t>/content/drive/MyDrive/thesis_project/thesis/outputs/exp10_svm_ready/fusion_svm_crf_ready_20260803_213954.json</t>
  </si>
  <si>
    <t>/content/drive/MyDrive/thesis_project/thesis/outputs/exp10_svm_ready/fusion_svm_crf_ready_results_20260803_213953.xlsx</t>
  </si>
  <si>
    <t>/content/drive/MyDrive/thesis_project/thesis/outputs/exp10_svm_ready/fusion_svm_crf_ready_20260803_213956.json</t>
  </si>
  <si>
    <t>/content/drive/MyDrive/thesis_project/thesis/outputs/exp10_svm_ready/fusion_svm_crf_ready_results_20260803_213956.xlsx</t>
  </si>
  <si>
    <t>/content/drive/MyDrive/thesis_project/thesis/outputs/exp10_svm_ready/fusion_svm_crf_ready_20260803_213958.json</t>
  </si>
  <si>
    <t>/content/drive/MyDrive/thesis_project/thesis/outputs/exp10_svm_ready/fusion_svm_crf_ready_results_20260803_213957.xlsx</t>
  </si>
  <si>
    <t>/content/drive/MyDrive/thesis_project/thesis/outputs/exp10_svm_ready/fusion_svm_crf_ready_20260803_214000.json</t>
  </si>
  <si>
    <t>/content/drive/MyDrive/thesis_project/thesis/outputs/exp10_svm_ready/fusion_svm_crf_ready_results_20260803_213959.xlsx</t>
  </si>
  <si>
    <t>/content/drive/MyDrive/thesis_project/thesis/outputs/exp10_svm_ready/fusion_svm_crf_ready_20260803_214002.json</t>
  </si>
  <si>
    <t>/content/drive/MyDrive/thesis_project/thesis/outputs/exp10_svm_ready/fusion_svm_crf_ready_results_20260803_214001.xlsx</t>
  </si>
  <si>
    <t>/content/drive/MyDrive/thesis_project/thesis/outputs/exp10_svm_ready/fusion_svm_crf_ready_20260803_214004.json</t>
  </si>
  <si>
    <t>/content/drive/MyDrive/thesis_project/thesis/outputs/exp10_svm_ready/fusion_svm_crf_ready_results_20260803_214003.xlsx</t>
  </si>
  <si>
    <t>/content/drive/MyDrive/thesis_project/thesis/outputs/exp10_svm_ready/fusion_svm_crf_ready_20260803_214006.json</t>
  </si>
  <si>
    <t>/content/drive/MyDrive/thesis_project/thesis/outputs/exp10_svm_ready/fusion_svm_crf_ready_results_20260803_214005.xlsx</t>
  </si>
  <si>
    <t>/content/drive/MyDrive/thesis_project/thesis/outputs/exp10_svm_ready/fusion_svm_crf_ready_20260803_214008.json</t>
  </si>
  <si>
    <t>/content/drive/MyDrive/thesis_project/thesis/outputs/exp10_svm_ready/fusion_svm_crf_ready_results_20260803_214007.xlsx</t>
  </si>
  <si>
    <t>/content/drive/MyDrive/thesis_project/thesis/outputs/exp10_svm_ready/fusion_svm_crf_ready_20260803_214010.json</t>
  </si>
  <si>
    <t>/content/drive/MyDrive/thesis_project/thesis/outputs/exp10_svm_ready/fusion_svm_crf_ready_results_20260803_214009.xlsx</t>
  </si>
  <si>
    <t>/content/drive/MyDrive/thesis_project/thesis/outputs/exp10_svm_ready/fusion_svm_crf_ready_20260803_214012.json</t>
  </si>
  <si>
    <t>/content/drive/MyDrive/thesis_project/thesis/outputs/exp10_svm_ready/fusion_svm_crf_ready_results_20260803_214011.xlsx</t>
  </si>
  <si>
    <t>/content/drive/MyDrive/thesis_project/thesis/outputs/exp10_svm_ready/fusion_svm_crf_ready_20260803_214014.json</t>
  </si>
  <si>
    <t>/content/drive/MyDrive/thesis_project/thesis/outputs/exp10_svm_ready/fusion_svm_crf_ready_results_20260803_214012.xlsx</t>
  </si>
  <si>
    <t>/content/drive/MyDrive/thesis_project/thesis/outputs/exp10_svm_ready/fusion_svm_crf_ready_20260803_214015.json</t>
  </si>
  <si>
    <t>/content/drive/MyDrive/thesis_project/thesis/outputs/exp10_svm_ready/fusion_svm_crf_ready_results_20260803_214015.xlsx</t>
  </si>
  <si>
    <t>/content/drive/MyDrive/thesis_project/thesis/outputs/exp10_svm_ready/fusion_svm_crf_ready_20260803_214017.json</t>
  </si>
  <si>
    <t>/content/drive/MyDrive/thesis_project/thesis/outputs/exp10_svm_ready/fusion_svm_crf_ready_results_20260803_214016.xlsx</t>
  </si>
  <si>
    <t>/content/drive/MyDrive/thesis_project/thesis/outputs/exp10_svm_ready/fusion_svm_crf_ready_20260803_214019.json</t>
  </si>
  <si>
    <t>/content/drive/MyDrive/thesis_project/thesis/outputs/exp10_svm_ready/fusion_svm_crf_ready_results_20260803_214019.xlsx</t>
  </si>
  <si>
    <t>/content/drive/MyDrive/thesis_project/thesis/outputs/exp10_svm_ready/fusion_svm_crf_ready_20260803_214021.json</t>
  </si>
  <si>
    <t>/content/drive/MyDrive/thesis_project/thesis/outputs/exp10_svm_ready/fusion_svm_crf_ready_results_20260803_214020.xlsx</t>
  </si>
  <si>
    <t>/content/drive/MyDrive/thesis_project/thesis/outputs/exp10_svm_ready/fusion_svm_crf_ready_20260803_214023.json</t>
  </si>
  <si>
    <t>/content/drive/MyDrive/thesis_project/thesis/outputs/exp10_svm_ready/fusion_svm_crf_ready_results_20260803_214022.xlsx</t>
  </si>
  <si>
    <t>/content/drive/MyDrive/thesis_project/thesis/outputs/exp10_svm_ready/fusion_svm_crf_ready_20260803_214025.json</t>
  </si>
  <si>
    <t>/content/drive/MyDrive/thesis_project/thesis/outputs/exp10_svm_ready/fusion_svm_crf_ready_results_20260803_214024.xlsx</t>
  </si>
  <si>
    <t>/content/drive/MyDrive/thesis_project/thesis/outputs/exp10_svm_ready/fusion_svm_crf_ready_20260803_214027.json</t>
  </si>
  <si>
    <t>/content/drive/MyDrive/thesis_project/thesis/outputs/exp10_svm_ready/fusion_svm_crf_ready_results_20260803_214026.xlsx</t>
  </si>
  <si>
    <t>/content/drive/MyDrive/thesis_project/thesis/outputs/exp10_svm_ready/fusion_svm_crf_ready_20260803_214029.json</t>
  </si>
  <si>
    <t>/content/drive/MyDrive/thesis_project/thesis/outputs/exp10_svm_ready/fusion_svm_crf_ready_results_20260803_214028.xlsx</t>
  </si>
  <si>
    <t>/content/drive/MyDrive/thesis_project/thesis/outputs/exp10_svm_ready/fusion_svm_crf_ready_20260803_214031.json</t>
  </si>
  <si>
    <t>/content/drive/MyDrive/thesis_project/thesis/outputs/exp10_svm_ready/fusion_svm_crf_ready_results_20260803_214030.xlsx</t>
  </si>
  <si>
    <t>/content/drive/MyDrive/thesis_project/thesis/outputs/exp10_svm_ready/fusion_svm_crf_ready_20260803_214033.json</t>
  </si>
  <si>
    <t>/content/drive/MyDrive/thesis_project/thesis/outputs/exp10_svm_ready/fusion_svm_crf_ready_results_20260803_214032.xlsx</t>
  </si>
  <si>
    <t>/content/drive/MyDrive/thesis_project/thesis/outputs/exp10_svm_ready/fusion_svm_crf_ready_20260803_214035.json</t>
  </si>
  <si>
    <t>/content/drive/MyDrive/thesis_project/thesis/outputs/exp10_svm_ready/fusion_svm_crf_ready_results_20260803_214034.xlsx</t>
  </si>
  <si>
    <t>/content/drive/MyDrive/thesis_project/thesis/outputs/exp10_svm_ready/fusion_svm_crf_ready_20260803_214037.json</t>
  </si>
  <si>
    <t>/content/drive/MyDrive/thesis_project/thesis/outputs/exp10_svm_ready/fusion_svm_crf_ready_results_20260803_214036.xlsx</t>
  </si>
  <si>
    <t>/content/drive/MyDrive/thesis_project/thesis/outputs/exp10_svm_ready/fusion_svm_crf_ready_20260803_214039.json</t>
  </si>
  <si>
    <t>/content/drive/MyDrive/thesis_project/thesis/outputs/exp10_svm_ready/fusion_svm_crf_ready_results_20260803_214038.xlsx</t>
  </si>
  <si>
    <t>/content/drive/MyDrive/thesis_project/thesis/outputs/exp10_svm_ready/fusion_svm_crf_ready_20260803_214041.json</t>
  </si>
  <si>
    <t>/content/drive/MyDrive/thesis_project/thesis/outputs/exp10_svm_ready/fusion_svm_crf_ready_results_20260803_214040.xlsx</t>
  </si>
  <si>
    <t>/content/drive/MyDrive/thesis_project/thesis/outputs/exp10_svm_ready/fusion_svm_crf_ready_20260803_214043.json</t>
  </si>
  <si>
    <t>/content/drive/MyDrive/thesis_project/thesis/outputs/exp10_svm_ready/fusion_svm_crf_ready_results_20260803_214042.xlsx</t>
  </si>
  <si>
    <t>/content/drive/MyDrive/thesis_project/thesis/outputs/exp10_svm_ready/fusion_svm_crf_ready_20260803_214044.json</t>
  </si>
  <si>
    <t>/content/drive/MyDrive/thesis_project/thesis/outputs/exp10_svm_ready/fusion_svm_crf_ready_results_20260803_214044.xlsx</t>
  </si>
  <si>
    <t>/content/drive/MyDrive/thesis_project/thesis/outputs/exp10_svm_ready/fusion_svm_crf_ready_20260803_214046.json</t>
  </si>
  <si>
    <t>/content/drive/MyDrive/thesis_project/thesis/outputs/exp10_svm_ready/fusion_svm_crf_ready_results_20260803_214045.xlsx</t>
  </si>
  <si>
    <t>/content/drive/MyDrive/thesis_project/thesis/outputs/exp10_svm_ready/fusion_svm_crf_ready_20260803_214048.json</t>
  </si>
  <si>
    <t>/content/drive/MyDrive/thesis_project/thesis/outputs/exp10_svm_ready/fusion_svm_crf_ready_results_20260803_214047.xlsx</t>
  </si>
  <si>
    <t>/content/drive/MyDrive/thesis_project/thesis/outputs/exp10_svm_ready/fusion_svm_crf_ready_20260803_214050.json</t>
  </si>
  <si>
    <t>/content/drive/MyDrive/thesis_project/thesis/outputs/exp10_svm_ready/fusion_svm_crf_ready_results_20260803_214049.xlsx</t>
  </si>
  <si>
    <t>/content/drive/MyDrive/thesis_project/thesis/outputs/exp10_svm_ready/fusion_svm_crf_ready_20260803_214051.json</t>
  </si>
  <si>
    <t>/content/drive/MyDrive/thesis_project/thesis/outputs/exp10_svm_ready/fusion_svm_crf_ready_results_20260803_214051.xlsx</t>
  </si>
  <si>
    <t>/content/drive/MyDrive/thesis_project/thesis/outputs/exp10_svm_ready/fusion_svm_crf_ready_20260803_214053.json</t>
  </si>
  <si>
    <t>/content/drive/MyDrive/thesis_project/thesis/outputs/exp10_svm_ready/fusion_svm_crf_ready_results_20260803_214052.xlsx</t>
  </si>
  <si>
    <t>/content/drive/MyDrive/thesis_project/thesis/outputs/exp10_svm_ready/fusion_svm_crf_ready_20260803_214055.json</t>
  </si>
  <si>
    <t>/content/drive/MyDrive/thesis_project/thesis/outputs/exp10_svm_ready/fusion_svm_crf_ready_results_20260803_214054.xlsx</t>
  </si>
  <si>
    <t>/content/drive/MyDrive/thesis_project/thesis/outputs/exp10_svm_ready/fusion_svm_crf_ready_20260803_214056.json</t>
  </si>
  <si>
    <t>/content/drive/MyDrive/thesis_project/thesis/outputs/exp10_svm_ready/fusion_svm_crf_ready_results_20260803_214056.xlsx</t>
  </si>
  <si>
    <t>/content/drive/MyDrive/thesis_project/thesis/outputs/exp10_svm_ready/fusion_svm_crf_ready_20260803_214059.json</t>
  </si>
  <si>
    <t>/content/drive/MyDrive/thesis_project/thesis/outputs/exp10_svm_ready/fusion_svm_crf_ready_results_20260803_214058.xlsx</t>
  </si>
  <si>
    <t>/content/drive/MyDrive/thesis_project/thesis/outputs/exp10_svm_ready/fusion_svm_crf_ready_20260803_214100.json</t>
  </si>
  <si>
    <t>/content/drive/MyDrive/thesis_project/thesis/outputs/exp10_svm_ready/fusion_svm_crf_ready_results_20260803_214059.xlsx</t>
  </si>
  <si>
    <t>/content/drive/MyDrive/thesis_project/thesis/outputs/exp10_svm_ready/fusion_svm_crf_ready_20260803_214102.json</t>
  </si>
  <si>
    <t>/content/drive/MyDrive/thesis_project/thesis/outputs/exp10_svm_ready/fusion_svm_crf_ready_results_20260803_214101.xlsx</t>
  </si>
  <si>
    <t>/content/drive/MyDrive/thesis_project/thesis/outputs/exp10_svm_ready/fusion_svm_crf_ready_20260803_214104.json</t>
  </si>
  <si>
    <t>/content/drive/MyDrive/thesis_project/thesis/outputs/exp10_svm_ready/fusion_svm_crf_ready_results_20260803_214103.xlsx</t>
  </si>
  <si>
    <t>/content/drive/MyDrive/thesis_project/thesis/outputs/exp10_svm_ready/fusion_svm_crf_ready_20260803_214105.json</t>
  </si>
  <si>
    <t>/content/drive/MyDrive/thesis_project/thesis/outputs/exp10_svm_ready/fusion_svm_crf_ready_results_20260803_214105.xlsx</t>
  </si>
  <si>
    <t>/content/drive/MyDrive/thesis_project/thesis/outputs/exp10_svm_ready/fusion_svm_crf_ready_20260803_214107.json</t>
  </si>
  <si>
    <t>/content/drive/MyDrive/thesis_project/thesis/outputs/exp10_svm_ready/fusion_svm_crf_ready_results_20260803_214106.xlsx</t>
  </si>
  <si>
    <t>/content/drive/MyDrive/thesis_project/thesis/outputs/exp10_svm_ready/fusion_svm_crf_ready_20260803_214109.json</t>
  </si>
  <si>
    <t>/content/drive/MyDrive/thesis_project/thesis/outputs/exp10_svm_ready/fusion_svm_crf_ready_results_20260803_214108.xlsx</t>
  </si>
  <si>
    <t>/content/drive/MyDrive/thesis_project/thesis/outputs/exp10_svm_ready/fusion_svm_crf_ready_20260803_214111.json</t>
  </si>
  <si>
    <t>/content/drive/MyDrive/thesis_project/thesis/outputs/exp10_svm_ready/fusion_svm_crf_ready_results_20260803_214110.xlsx</t>
  </si>
  <si>
    <t>/content/drive/MyDrive/thesis_project/thesis/outputs/exp10_svm_ready/fusion_svm_crf_ready_20260803_214113.json</t>
  </si>
  <si>
    <t>/content/drive/MyDrive/thesis_project/thesis/outputs/exp10_svm_ready/fusion_svm_crf_ready_results_20260803_214112.xlsx</t>
  </si>
  <si>
    <t>/content/drive/MyDrive/thesis_project/thesis/outputs/exp10_svm_ready/fusion_svm_crf_ready_20260803_214114.json</t>
  </si>
  <si>
    <t>/content/drive/MyDrive/thesis_project/thesis/outputs/exp10_svm_ready/fusion_svm_crf_ready_results_20260803_214114.xlsx</t>
  </si>
  <si>
    <t>/content/drive/MyDrive/thesis_project/thesis/outputs/exp10_svm_ready/fusion_svm_crf_ready_20260803_214116.json</t>
  </si>
  <si>
    <t>/content/drive/MyDrive/thesis_project/thesis/outputs/exp10_svm_ready/fusion_svm_crf_ready_results_20260803_214115.xlsx</t>
  </si>
  <si>
    <t>/content/drive/MyDrive/thesis_project/thesis/outputs/exp10_svm_ready/fusion_svm_crf_ready_20260803_214118.json</t>
  </si>
  <si>
    <t>/content/drive/MyDrive/thesis_project/thesis/outputs/exp10_svm_ready/fusion_svm_crf_ready_results_20260803_214117.xlsx</t>
  </si>
  <si>
    <t>/content/drive/MyDrive/thesis_project/thesis/outputs/exp10_svm_ready/fusion_svm_crf_ready_20260803_214120.json</t>
  </si>
  <si>
    <t>/content/drive/MyDrive/thesis_project/thesis/outputs/exp10_svm_ready/fusion_svm_crf_ready_results_20260803_214119.xlsx</t>
  </si>
  <si>
    <t>/content/drive/MyDrive/thesis_project/thesis/outputs/exp10_svm_ready/fusion_svm_crf_ready_20260803_214121.json</t>
  </si>
  <si>
    <t>/content/drive/MyDrive/thesis_project/thesis/outputs/exp10_svm_ready/fusion_svm_crf_ready_results_20260803_214121.xlsx</t>
  </si>
  <si>
    <t>/content/drive/MyDrive/thesis_project/thesis/outputs/exp10_svm_ready/fusion_svm_crf_ready_20260803_214123.json</t>
  </si>
  <si>
    <t>/content/drive/MyDrive/thesis_project/thesis/outputs/exp10_svm_ready/fusion_svm_crf_ready_results_20260803_214122.xlsx</t>
  </si>
  <si>
    <t>/content/drive/MyDrive/thesis_project/thesis/outputs/exp10_svm_ready/fusion_svm_crf_ready_20260803_214125.json</t>
  </si>
  <si>
    <t>/content/drive/MyDrive/thesis_project/thesis/outputs/exp10_svm_ready/fusion_svm_crf_ready_results_20260803_214124.xlsx</t>
  </si>
  <si>
    <t>/content/drive/MyDrive/thesis_project/thesis/outputs/exp10_svm_ready/fusion_svm_crf_ready_20260803_214127.json</t>
  </si>
  <si>
    <t>/content/drive/MyDrive/thesis_project/thesis/outputs/exp10_svm_ready/fusion_svm_crf_ready_results_20260803_214126.xlsx</t>
  </si>
  <si>
    <t>/content/drive/MyDrive/thesis_project/thesis/outputs/exp10_svm_ready/fusion_svm_crf_ready_20260803_214129.json</t>
  </si>
  <si>
    <t>/content/drive/MyDrive/thesis_project/thesis/outputs/exp10_svm_ready/fusion_svm_crf_ready_results_20260803_214128.xlsx</t>
  </si>
  <si>
    <t>/content/drive/MyDrive/thesis_project/thesis/outputs/exp10_svm_ready/fusion_svm_crf_ready_20260803_214131.json</t>
  </si>
  <si>
    <t>/content/drive/MyDrive/thesis_project/thesis/outputs/exp10_svm_ready/fusion_svm_crf_ready_results_20260803_214130.xlsx</t>
  </si>
  <si>
    <t>/content/drive/MyDrive/thesis_project/thesis/outputs/exp10_svm_ready/fusion_svm_crf_ready_20260803_214132.json</t>
  </si>
  <si>
    <t>/content/drive/MyDrive/thesis_project/thesis/outputs/exp10_svm_ready/fusion_svm_crf_ready_results_20260803_214132.xlsx</t>
  </si>
  <si>
    <t>/content/drive/MyDrive/thesis_project/thesis/outputs/exp10_svm_ready/fusion_svm_crf_ready_20260803_214134.json</t>
  </si>
  <si>
    <t>/content/drive/MyDrive/thesis_project/thesis/outputs/exp10_svm_ready/fusion_svm_crf_ready_results_20260803_214133.xlsx</t>
  </si>
  <si>
    <t>/content/drive/MyDrive/thesis_project/thesis/outputs/exp10_svm_ready/fusion_svm_crf_ready_20260803_214136.json</t>
  </si>
  <si>
    <t>/content/drive/MyDrive/thesis_project/thesis/outputs/exp10_svm_ready/fusion_svm_crf_ready_results_20260803_214135.xlsx</t>
  </si>
  <si>
    <t>/content/drive/MyDrive/thesis_project/thesis/outputs/exp10_svm_ready/fusion_svm_crf_ready_20260803_214138.json</t>
  </si>
  <si>
    <t>/content/drive/MyDrive/thesis_project/thesis/outputs/exp10_svm_ready/fusion_svm_crf_ready_results_20260803_214137.xlsx</t>
  </si>
  <si>
    <t>/content/drive/MyDrive/thesis_project/thesis/outputs/exp10_svm_ready/fusion_svm_crf_ready_20260803_214140.json</t>
  </si>
  <si>
    <t>/content/drive/MyDrive/thesis_project/thesis/outputs/exp10_svm_ready/fusion_svm_crf_ready_results_20260803_214139.xlsx</t>
  </si>
  <si>
    <t>/content/drive/MyDrive/thesis_project/thesis/outputs/exp10_svm_ready/fusion_svm_crf_ready_20260803_214142.json</t>
  </si>
  <si>
    <t>/content/drive/MyDrive/thesis_project/thesis/outputs/exp10_svm_ready/fusion_svm_crf_ready_results_20260803_214141.xlsx</t>
  </si>
  <si>
    <t>/content/drive/MyDrive/thesis_project/thesis/outputs/exp10_svm_ready/fusion_svm_crf_ready_20260803_214143.json</t>
  </si>
  <si>
    <t>/content/drive/MyDrive/thesis_project/thesis/outputs/exp10_svm_ready/fusion_svm_crf_ready_results_20260803_214143.xlsx</t>
  </si>
  <si>
    <t>/content/drive/MyDrive/thesis_project/thesis/outputs/exp10_svm_ready/fusion_svm_crf_ready_20260803_214145.json</t>
  </si>
  <si>
    <t>/content/drive/MyDrive/thesis_project/thesis/outputs/exp10_svm_ready/fusion_svm_crf_ready_results_20260803_214144.xlsx</t>
  </si>
  <si>
    <t>/content/drive/MyDrive/thesis_project/thesis/outputs/exp10_svm_ready/fusion_svm_crf_ready_20260803_214147.json</t>
  </si>
  <si>
    <t>/content/drive/MyDrive/thesis_project/thesis/outputs/exp10_svm_ready/fusion_svm_crf_ready_results_20260803_214146.xlsx</t>
  </si>
  <si>
    <t>/content/drive/MyDrive/thesis_project/thesis/outputs/exp10_svm_ready/fusion_svm_crf_ready_20260803_214149.json</t>
  </si>
  <si>
    <t>/content/drive/MyDrive/thesis_project/thesis/outputs/exp10_svm_ready/fusion_svm_crf_ready_results_20260803_214148.xlsx</t>
  </si>
  <si>
    <t>/content/drive/MyDrive/thesis_project/thesis/outputs/exp10_svm_ready/fusion_svm_crf_ready_20260803_214151.json</t>
  </si>
  <si>
    <t>/content/drive/MyDrive/thesis_project/thesis/outputs/exp10_svm_ready/fusion_svm_crf_ready_results_20260803_214150.xlsx</t>
  </si>
  <si>
    <t>/content/drive/MyDrive/thesis_project/thesis/outputs/exp10_svm_ready/fusion_svm_crf_ready_20260803_214153.json</t>
  </si>
  <si>
    <t>/content/drive/MyDrive/thesis_project/thesis/outputs/exp10_svm_ready/fusion_svm_crf_ready_results_20260803_214152.xlsx</t>
  </si>
  <si>
    <t>/content/drive/MyDrive/thesis_project/thesis/outputs/exp10_svm_ready/fusion_svm_crf_ready_20260803_214155.json</t>
  </si>
  <si>
    <t>/content/drive/MyDrive/thesis_project/thesis/outputs/exp10_svm_ready/fusion_svm_crf_ready_results_20260803_214154.xlsx</t>
  </si>
  <si>
    <t>/content/drive/MyDrive/thesis_project/thesis/outputs/exp10_regular/regular_ner_crf_20260803_214233.json</t>
  </si>
  <si>
    <t>/content/drive/MyDrive/thesis_project/thesis/outputs/exp10_regular/regular_ner_crf_results_20260803_214233.xlsx</t>
  </si>
  <si>
    <t>/content/drive/MyDrive/thesis_project/thesis/outputs/exp10_regular/regular_ner_crf_20260803_214357.json</t>
  </si>
  <si>
    <t>/content/drive/MyDrive/thesis_project/thesis/outputs/exp10_regular/regular_ner_crf_results_20260803_214357.xlsx</t>
  </si>
  <si>
    <t>/content/drive/MyDrive/thesis_project/thesis/outputs/exp10_regular/regular_ner_crf_20260803_214522.json</t>
  </si>
  <si>
    <t>/content/drive/MyDrive/thesis_project/thesis/outputs/exp10_regular/regular_ner_crf_results_20260803_214522.xlsx</t>
  </si>
  <si>
    <t>/content/drive/MyDrive/thesis_project/thesis/outputs/exp10_regular/regular_ner_crf_20260803_214646.json</t>
  </si>
  <si>
    <t>/content/drive/MyDrive/thesis_project/thesis/outputs/exp10_regular/regular_ner_crf_results_20260803_214645.xlsx</t>
  </si>
  <si>
    <t>/content/drive/MyDrive/thesis_project/thesis/outputs/exp10_regular/regular_ner_crf_20260803_214742.json</t>
  </si>
  <si>
    <t>/content/drive/MyDrive/thesis_project/thesis/outputs/exp10_regular/regular_ner_crf_results_20260803_214741.xlsx</t>
  </si>
  <si>
    <t>/content/drive/MyDrive/thesis_project/thesis/outputs/exp10_regular/regular_ner_crf_20260803_214903.json</t>
  </si>
  <si>
    <t>/content/drive/MyDrive/thesis_project/thesis/outputs/exp10_regular/regular_ner_crf_results_20260803_214903.xlsx</t>
  </si>
  <si>
    <t>/content/drive/MyDrive/thesis_project/thesis/outputs/exp10_regular/regular_ner_crf_20260803_215025.json</t>
  </si>
  <si>
    <t>/content/drive/MyDrive/thesis_project/thesis/outputs/exp10_regular/regular_ner_crf_results_20260803_215024.xlsx</t>
  </si>
  <si>
    <t>/content/drive/MyDrive/thesis_project/thesis/outputs/exp10_regular/regular_ner_crf_20260803_215147.json</t>
  </si>
  <si>
    <t>/content/drive/MyDrive/thesis_project/thesis/outputs/exp10_regular/regular_ner_crf_results_20260803_215146.xlsx</t>
  </si>
  <si>
    <t>/content/drive/MyDrive/thesis_project/thesis/outputs/exp10_regular/regular_ner_crf_20260803_215242.json</t>
  </si>
  <si>
    <t>/content/drive/MyDrive/thesis_project/thesis/outputs/exp10_regular/regular_ner_crf_results_20260803_215241.xlsx</t>
  </si>
  <si>
    <t>/content/drive/MyDrive/thesis_project/thesis/outputs/exp10_regular/regular_ner_crf_20260803_215404.json</t>
  </si>
  <si>
    <t>/content/drive/MyDrive/thesis_project/thesis/outputs/exp10_regular/regular_ner_crf_results_20260803_215403.xlsx</t>
  </si>
  <si>
    <t>/content/drive/MyDrive/thesis_project/thesis/outputs/exp10_regular/regular_ner_crf_20260803_215526.json</t>
  </si>
  <si>
    <t>/content/drive/MyDrive/thesis_project/thesis/outputs/exp10_regular/regular_ner_crf_results_20260803_215526.xlsx</t>
  </si>
  <si>
    <t>/content/drive/MyDrive/thesis_project/thesis/outputs/exp10_regular/regular_ner_crf_20260803_215647.json</t>
  </si>
  <si>
    <t>/content/drive/MyDrive/thesis_project/thesis/outputs/exp10_regular/regular_ner_crf_results_20260803_215647.xlsx</t>
  </si>
  <si>
    <t>/content/drive/MyDrive/thesis_project/thesis/outputs/exp10_regular/regular_ner_crf_20260803_215742.json</t>
  </si>
  <si>
    <t>/content/drive/MyDrive/thesis_project/thesis/outputs/exp10_regular/regular_ner_crf_results_20260803_215742.xlsx</t>
  </si>
  <si>
    <t>/content/drive/MyDrive/thesis_project/thesis/outputs/exp10_regular/regular_ner_crf_20260803_215837.json</t>
  </si>
  <si>
    <t>/content/drive/MyDrive/thesis_project/thesis/outputs/exp10_regular/regular_ner_crf_results_20260803_215837.xlsx</t>
  </si>
  <si>
    <t>/content/drive/MyDrive/thesis_project/thesis/outputs/exp10_regular/regular_ner_crf_20260803_215932.json</t>
  </si>
  <si>
    <t>/content/drive/MyDrive/thesis_project/thesis/outputs/exp10_regular/regular_ner_crf_results_20260803_215932.xlsx</t>
  </si>
  <si>
    <t>/content/drive/MyDrive/thesis_project/thesis/outputs/exp10_regular/regular_ner_crf_20260803_220054.json</t>
  </si>
  <si>
    <t>/content/drive/MyDrive/thesis_project/thesis/outputs/exp10_regular/regular_ner_crf_results_20260803_220054.xlsx</t>
  </si>
  <si>
    <t>/content/drive/MyDrive/thesis_project/thesis/outputs/exp10_regular/regular_ner_crf_20260803_220217.json</t>
  </si>
  <si>
    <t>/content/drive/MyDrive/thesis_project/thesis/outputs/exp10_regular/regular_ner_crf_results_20260803_220216.xlsx</t>
  </si>
  <si>
    <t>/content/drive/MyDrive/thesis_project/thesis/outputs/exp10_regular/regular_ner_crf_20260803_220338.json</t>
  </si>
  <si>
    <t>/content/drive/MyDrive/thesis_project/thesis/outputs/exp10_regular/regular_ner_crf_results_20260803_220338.xlsx</t>
  </si>
  <si>
    <t>/content/drive/MyDrive/thesis_project/thesis/outputs/exp10_regular/regular_ner_crf_20260803_220434.json</t>
  </si>
  <si>
    <t>/content/drive/MyDrive/thesis_project/thesis/outputs/exp10_regular/regular_ner_crf_results_20260803_220434.xlsx</t>
  </si>
  <si>
    <t>/content/drive/MyDrive/thesis_project/thesis/outputs/exp10_regular/regular_ner_crf_20260803_220529.json</t>
  </si>
  <si>
    <t>/content/drive/MyDrive/thesis_project/thesis/outputs/exp10_regular/regular_ner_crf_results_20260803_220529.xlsx</t>
  </si>
  <si>
    <t>/content/drive/MyDrive/thesis_project/thesis/outputs/exp10_regular/regular_ner_crf_20260803_220654.json</t>
  </si>
  <si>
    <t>/content/drive/MyDrive/thesis_project/thesis/outputs/exp10_regular/regular_ner_crf_results_20260803_220653.xlsx</t>
  </si>
  <si>
    <t>/content/drive/MyDrive/thesis_project/thesis/outputs/exp10_regular/regular_ner_crf_20260803_220816.json</t>
  </si>
  <si>
    <t>/content/drive/MyDrive/thesis_project/thesis/outputs/exp10_regular/regular_ner_crf_results_20260803_220815.xlsx</t>
  </si>
  <si>
    <t>/content/drive/MyDrive/thesis_project/thesis/outputs/exp10_regular/regular_ner_crf_20260803_220910.json</t>
  </si>
  <si>
    <t>/content/drive/MyDrive/thesis_project/thesis/outputs/exp10_regular/regular_ner_crf_results_20260803_220910.xlsx</t>
  </si>
  <si>
    <t>/content/drive/MyDrive/thesis_project/thesis/outputs/exp10_regular/regular_ner_crf_20260803_221006.json</t>
  </si>
  <si>
    <t>/content/drive/MyDrive/thesis_project/thesis/outputs/exp10_regular/regular_ner_crf_results_20260803_221006.xlsx</t>
  </si>
  <si>
    <t>/content/drive/MyDrive/thesis_project/thesis/outputs/exp10_regular/regular_ner_crf_20260803_221128.json</t>
  </si>
  <si>
    <t>/content/drive/MyDrive/thesis_project/thesis/outputs/exp10_regular/regular_ner_crf_results_20260803_221127.xlsx</t>
  </si>
  <si>
    <t>/content/drive/MyDrive/thesis_project/thesis/outputs/exp10_regular/regular_ner_crf_20260803_221249.json</t>
  </si>
  <si>
    <t>/content/drive/MyDrive/thesis_project/thesis/outputs/exp10_regular/regular_ner_crf_results_20260803_221249.xlsx</t>
  </si>
  <si>
    <t>/content/drive/MyDrive/thesis_project/thesis/outputs/exp10_regular/regular_ner_crf_20260803_221344.json</t>
  </si>
  <si>
    <t>/content/drive/MyDrive/thesis_project/thesis/outputs/exp10_regular/regular_ner_crf_results_20260803_221344.xlsx</t>
  </si>
  <si>
    <t>/content/drive/MyDrive/thesis_project/thesis/outputs/exp10_regular/regular_ner_crf_20260803_221439.json</t>
  </si>
  <si>
    <t>/content/drive/MyDrive/thesis_project/thesis/outputs/exp10_regular/regular_ner_crf_results_20260803_221438.xlsx</t>
  </si>
  <si>
    <t>/content/drive/MyDrive/thesis_project/thesis/outputs/exp10_regular/regular_ner_crf_20260803_221600.json</t>
  </si>
  <si>
    <t>/content/drive/MyDrive/thesis_project/thesis/outputs/exp10_regular/regular_ner_crf_results_20260803_221559.xlsx</t>
  </si>
  <si>
    <t>/content/drive/MyDrive/thesis_project/thesis/outputs/exp10_regular/regular_ner_crf_20260803_221720.json</t>
  </si>
  <si>
    <t>/content/drive/MyDrive/thesis_project/thesis/outputs/exp10_regular/regular_ner_crf_results_20260803_221720.xlsx</t>
  </si>
  <si>
    <t>/content/drive/MyDrive/thesis_project/thesis/outputs/exp10_regular/regular_ner_crf_20260803_221842.json</t>
  </si>
  <si>
    <t>/content/drive/MyDrive/thesis_project/thesis/outputs/exp10_regular/regular_ner_crf_results_20260803_221842.xlsx</t>
  </si>
  <si>
    <t>/content/drive/MyDrive/thesis_project/thesis/outputs/exp10_regular/regular_ner_crf_20260803_222003.json</t>
  </si>
  <si>
    <t>/content/drive/MyDrive/thesis_project/thesis/outputs/exp10_regular/regular_ner_crf_results_20260803_222003.xlsx</t>
  </si>
  <si>
    <t>/content/drive/MyDrive/thesis_project/thesis/outputs/exp10_regular/regular_ner_crf_20260803_222125.json</t>
  </si>
  <si>
    <t>/content/drive/MyDrive/thesis_project/thesis/outputs/exp10_regular/regular_ner_crf_results_20260803_222124.xlsx</t>
  </si>
  <si>
    <t>/content/drive/MyDrive/thesis_project/thesis/outputs/exp10_regular/regular_ner_crf_20260803_222246.json</t>
  </si>
  <si>
    <t>/content/drive/MyDrive/thesis_project/thesis/outputs/exp10_regular/regular_ner_crf_results_20260803_222245.xlsx</t>
  </si>
  <si>
    <t>/content/drive/MyDrive/thesis_project/thesis/outputs/exp10_regular/regular_ner_crf_20260803_222341.json</t>
  </si>
  <si>
    <t>/content/drive/MyDrive/thesis_project/thesis/outputs/exp10_regular/regular_ner_crf_results_20260803_222340.xlsx</t>
  </si>
  <si>
    <t>/content/drive/MyDrive/thesis_project/thesis/outputs/exp10_regular/regular_ner_crf_20260803_222502.json</t>
  </si>
  <si>
    <t>/content/drive/MyDrive/thesis_project/thesis/outputs/exp10_regular/regular_ner_crf_results_20260803_222501.xlsx</t>
  </si>
  <si>
    <t>/content/drive/MyDrive/thesis_project/thesis/outputs/exp10_regular/regular_ner_crf_20260803_222556.json</t>
  </si>
  <si>
    <t>/content/drive/MyDrive/thesis_project/thesis/outputs/exp10_regular/regular_ner_crf_results_20260803_222556.xlsx</t>
  </si>
  <si>
    <t>/content/drive/MyDrive/thesis_project/thesis/outputs/exp10_regular/regular_ner_crf_20260803_222719.json</t>
  </si>
  <si>
    <t>/content/drive/MyDrive/thesis_project/thesis/outputs/exp10_regular/regular_ner_crf_results_20260803_222718.xlsx</t>
  </si>
  <si>
    <t>/content/drive/MyDrive/thesis_project/thesis/outputs/exp10_regular/regular_ner_crf_20260803_222841.json</t>
  </si>
  <si>
    <t>/content/drive/MyDrive/thesis_project/thesis/outputs/exp10_regular/regular_ner_crf_results_20260803_222840.xlsx</t>
  </si>
  <si>
    <t>/content/drive/MyDrive/thesis_project/thesis/outputs/exp10_regular/regular_ner_crf_20260803_223003.json</t>
  </si>
  <si>
    <t>/content/drive/MyDrive/thesis_project/thesis/outputs/exp10_regular/regular_ner_crf_results_20260803_223003.xlsx</t>
  </si>
  <si>
    <t>/content/drive/MyDrive/thesis_project/thesis/outputs/exp10_regular/regular_ner_crf_20260803_223125.json</t>
  </si>
  <si>
    <t>/content/drive/MyDrive/thesis_project/thesis/outputs/exp10_regular/regular_ner_crf_results_20260803_223125.xlsx</t>
  </si>
  <si>
    <t>/content/drive/MyDrive/thesis_project/thesis/outputs/exp10_regular/regular_ner_crf_20260803_223246.json</t>
  </si>
  <si>
    <t>/content/drive/MyDrive/thesis_project/thesis/outputs/exp10_regular/regular_ner_crf_results_20260803_223246.xlsx</t>
  </si>
  <si>
    <t>/content/drive/MyDrive/thesis_project/thesis/outputs/exp10_regular/regular_ner_crf_20260803_223407.json</t>
  </si>
  <si>
    <t>/content/drive/MyDrive/thesis_project/thesis/outputs/exp10_regular/regular_ner_crf_results_20260803_223407.xlsx</t>
  </si>
  <si>
    <t>/content/drive/MyDrive/thesis_project/thesis/outputs/exp10_regular/regular_ner_crf_20260803_223528.json</t>
  </si>
  <si>
    <t>/content/drive/MyDrive/thesis_project/thesis/outputs/exp10_regular/regular_ner_crf_results_20260803_223528.xlsx</t>
  </si>
  <si>
    <t>/content/drive/MyDrive/thesis_project/thesis/outputs/exp10_regular/regular_ner_crf_20260803_223650.json</t>
  </si>
  <si>
    <t>/content/drive/MyDrive/thesis_project/thesis/outputs/exp10_regular/regular_ner_crf_results_20260803_223649.xlsx</t>
  </si>
  <si>
    <t>/content/drive/MyDrive/thesis_project/thesis/outputs/exp10_regular/regular_ner_crf_20260803_223745.json</t>
  </si>
  <si>
    <t>/content/drive/MyDrive/thesis_project/thesis/outputs/exp10_regular/regular_ner_crf_results_20260803_223744.xlsx</t>
  </si>
  <si>
    <t>/content/drive/MyDrive/thesis_project/thesis/outputs/exp10_regular/regular_ner_crf_20260803_223905.json</t>
  </si>
  <si>
    <t>/content/drive/MyDrive/thesis_project/thesis/outputs/exp10_regular/regular_ner_crf_results_20260803_223905.xlsx</t>
  </si>
  <si>
    <t>/content/drive/MyDrive/thesis_project/thesis/outputs/exp10_regular/regular_ner_crf_20260803_224028.json</t>
  </si>
  <si>
    <t>/content/drive/MyDrive/thesis_project/thesis/outputs/exp10_regular/regular_ner_crf_results_20260803_224027.xlsx</t>
  </si>
  <si>
    <t>/content/drive/MyDrive/thesis_project/thesis/outputs/exp10_regular/regular_ner_crf_20260803_224148.json</t>
  </si>
  <si>
    <t>/content/drive/MyDrive/thesis_project/thesis/outputs/exp10_regular/regular_ner_crf_results_20260803_224148.xlsx</t>
  </si>
  <si>
    <t>/content/drive/MyDrive/thesis_project/thesis/outputs/exp10_regular/regular_ner_crf_20260803_224309.json</t>
  </si>
  <si>
    <t>/content/drive/MyDrive/thesis_project/thesis/outputs/exp10_regular/regular_ner_crf_results_20260803_224308.xlsx</t>
  </si>
  <si>
    <t>/content/drive/MyDrive/thesis_project/thesis/outputs/exp10_regular/regular_ner_crf_20260803_224430.json</t>
  </si>
  <si>
    <t>/content/drive/MyDrive/thesis_project/thesis/outputs/exp10_regular/regular_ner_crf_results_20260803_224430.xlsx</t>
  </si>
  <si>
    <t>/content/drive/MyDrive/thesis_project/thesis/outputs/exp10_regular/regular_ner_crf_20260803_224524.json</t>
  </si>
  <si>
    <t>/content/drive/MyDrive/thesis_project/thesis/outputs/exp10_regular/regular_ner_crf_results_20260803_224524.xlsx</t>
  </si>
  <si>
    <t>/content/drive/MyDrive/thesis_project/thesis/outputs/exp10_regular/regular_ner_crf_20260803_224619.json</t>
  </si>
  <si>
    <t>/content/drive/MyDrive/thesis_project/thesis/outputs/exp10_regular/regular_ner_crf_results_20260803_224618.xlsx</t>
  </si>
  <si>
    <t>/content/drive/MyDrive/thesis_project/thesis/outputs/exp10_regular/regular_ner_crf_20260803_224740.json</t>
  </si>
  <si>
    <t>/content/drive/MyDrive/thesis_project/thesis/outputs/exp10_regular/regular_ner_crf_results_20260803_224739.xlsx</t>
  </si>
  <si>
    <t>/content/drive/MyDrive/thesis_project/thesis/outputs/exp10_regular/regular_ner_crf_20260803_224900.json</t>
  </si>
  <si>
    <t>/content/drive/MyDrive/thesis_project/thesis/outputs/exp10_regular/regular_ner_crf_results_20260803_224900.xlsx</t>
  </si>
  <si>
    <t>/content/drive/MyDrive/thesis_project/thesis/outputs/exp10_regular/regular_ner_crf_20260803_225023.json</t>
  </si>
  <si>
    <t>/content/drive/MyDrive/thesis_project/thesis/outputs/exp10_regular/regular_ner_crf_results_20260803_225023.xlsx</t>
  </si>
  <si>
    <t>/content/drive/MyDrive/thesis_project/thesis/outputs/exp10_regular/regular_ner_crf_20260803_225146.json</t>
  </si>
  <si>
    <t>/content/drive/MyDrive/thesis_project/thesis/outputs/exp10_regular/regular_ner_crf_results_20260803_225146.xlsx</t>
  </si>
  <si>
    <t>/content/drive/MyDrive/thesis_project/thesis/outputs/exp10_regular/regular_ner_crf_20260803_225308.json</t>
  </si>
  <si>
    <t>/content/drive/MyDrive/thesis_project/thesis/outputs/exp10_regular/regular_ner_crf_results_20260803_225308.xlsx</t>
  </si>
  <si>
    <t>/content/drive/MyDrive/thesis_project/thesis/outputs/exp10_regular/regular_ner_crf_20260803_225430.json</t>
  </si>
  <si>
    <t>/content/drive/MyDrive/thesis_project/thesis/outputs/exp10_regular/regular_ner_crf_results_20260803_225430.xlsx</t>
  </si>
  <si>
    <t>/content/drive/MyDrive/thesis_project/thesis/outputs/exp10_regular/regular_ner_crf_20260803_225525.json</t>
  </si>
  <si>
    <t>/content/drive/MyDrive/thesis_project/thesis/outputs/exp10_regular/regular_ner_crf_results_20260803_225524.xlsx</t>
  </si>
  <si>
    <t>/content/drive/MyDrive/thesis_project/thesis/outputs/exp10_regular/regular_ner_crf_20260803_225856.json</t>
  </si>
  <si>
    <t>/content/drive/MyDrive/thesis_project/thesis/outputs/exp10_regular/regular_ner_crf_results_20260803_225855.xlsx</t>
  </si>
  <si>
    <t>/content/drive/MyDrive/thesis_project/thesis/outputs/exp10_regular/regular_ner_crf_20260803_230710.json</t>
  </si>
  <si>
    <t>/content/drive/MyDrive/thesis_project/thesis/outputs/exp10_regular/regular_ner_crf_results_20260803_230709.xlsx</t>
  </si>
  <si>
    <t>/content/drive/MyDrive/thesis_project/thesis/outputs/exp10_regular/regular_ner_crf_20260803_231419.json</t>
  </si>
  <si>
    <t>/content/drive/MyDrive/thesis_project/thesis/outputs/exp10_regular/regular_ner_crf_results_20260803_231419.xlsx</t>
  </si>
  <si>
    <t>/content/drive/MyDrive/thesis_project/thesis/outputs/exp10_regular/regular_ner_crf_20260803_232154.json</t>
  </si>
  <si>
    <t>/content/drive/MyDrive/thesis_project/thesis/outputs/exp10_regular/regular_ner_crf_results_20260803_232154.xlsx</t>
  </si>
  <si>
    <t>/content/drive/MyDrive/thesis_project/thesis/outputs/exp10_regular/regular_ner_crf_20260803_232805.json</t>
  </si>
  <si>
    <t>/content/drive/MyDrive/thesis_project/thesis/outputs/exp10_regular/regular_ner_crf_results_20260803_232805.xlsx</t>
  </si>
  <si>
    <t>/content/drive/MyDrive/thesis_project/thesis/outputs/exp10_regular/regular_ner_crf_20260803_233746.json</t>
  </si>
  <si>
    <t>/content/drive/MyDrive/thesis_project/thesis/outputs/exp10_regular/regular_ner_crf_results_20260803_233746.xlsx</t>
  </si>
  <si>
    <t>/content/drive/MyDrive/thesis_project/thesis/outputs/exp10_regular/regular_ner_crf_20260803_234405.json</t>
  </si>
  <si>
    <t>/content/drive/MyDrive/thesis_project/thesis/outputs/exp10_regular/regular_ner_crf_results_20260803_234404.xlsx</t>
  </si>
  <si>
    <t>/content/drive/MyDrive/thesis_project/thesis/outputs/exp10_regular/regular_ner_crf_20260803_235221.json</t>
  </si>
  <si>
    <t>/content/drive/MyDrive/thesis_project/thesis/outputs/exp10_regular/regular_ner_crf_results_20260803_235221.xlsx</t>
  </si>
  <si>
    <t>/content/drive/MyDrive/thesis_project/thesis/outputs/exp10_regular/regular_ner_crf_20260803_235958.json</t>
  </si>
  <si>
    <t>/content/drive/MyDrive/thesis_project/thesis/outputs/exp10_regular/regular_ner_crf_results_20260803_235958.xlsx</t>
  </si>
  <si>
    <t>/content/drive/MyDrive/thesis_project/thesis/outputs/exp10_regular/regular_ner_crf_20260804_000701.json</t>
  </si>
  <si>
    <t>/content/drive/MyDrive/thesis_project/thesis/outputs/exp10_regular/regular_ner_crf_results_20260804_000700.xlsx</t>
  </si>
  <si>
    <t>/content/drive/MyDrive/thesis_project/thesis/outputs/exp10_regular/regular_ner_crf_20260804_001312.json</t>
  </si>
  <si>
    <t>/content/drive/MyDrive/thesis_project/thesis/outputs/exp10_regular/regular_ner_crf_results_20260804_001312.xlsx</t>
  </si>
  <si>
    <t>/content/drive/MyDrive/thesis_project/thesis/outputs/exp10_regular/regular_ner_crf_20260804_002312.json</t>
  </si>
  <si>
    <t>/content/drive/MyDrive/thesis_project/thesis/outputs/exp10_regular/regular_ner_crf_results_20260804_002311.xlsx</t>
  </si>
  <si>
    <t>/content/drive/MyDrive/thesis_project/thesis/outputs/exp10_regular/regular_ner_crf_20260804_003016.json</t>
  </si>
  <si>
    <t>/content/drive/MyDrive/thesis_project/thesis/outputs/exp10_regular/regular_ner_crf_results_20260804_003016.xlsx</t>
  </si>
  <si>
    <t>/content/drive/MyDrive/thesis_project/thesis/outputs/exp10_regular/regular_ner_crf_20260804_003805.json</t>
  </si>
  <si>
    <t>/content/drive/MyDrive/thesis_project/thesis/outputs/exp10_regular/regular_ner_crf_results_20260804_003805.xlsx</t>
  </si>
  <si>
    <t>/content/drive/MyDrive/thesis_project/thesis/outputs/exp10_regular/regular_ner_crf_20260804_004635.json</t>
  </si>
  <si>
    <t>/content/drive/MyDrive/thesis_project/thesis/outputs/exp10_regular/regular_ner_crf_results_20260804_004635.xlsx</t>
  </si>
  <si>
    <t>/content/drive/MyDrive/thesis_project/thesis/outputs/exp10_regular/regular_ner_crf_20260804_005414.json</t>
  </si>
  <si>
    <t>/content/drive/MyDrive/thesis_project/thesis/outputs/exp10_regular/regular_ner_crf_results_20260804_005414.xlsx</t>
  </si>
  <si>
    <t>/content/drive/MyDrive/thesis_project/thesis/outputs/exp10_regular/regular_ner_crf_20260804_010402.json</t>
  </si>
  <si>
    <t>/content/drive/MyDrive/thesis_project/thesis/outputs/exp10_regular/regular_ner_crf_results_20260804_010402.xlsx</t>
  </si>
  <si>
    <t>/content/drive/MyDrive/thesis_project/thesis/outputs/exp10_regular/regular_ner_crf_20260804_011151.json</t>
  </si>
  <si>
    <t>/content/drive/MyDrive/thesis_project/thesis/outputs/exp10_regular/regular_ner_crf_results_20260804_011151.xlsx</t>
  </si>
  <si>
    <t>/content/drive/MyDrive/thesis_project/thesis/outputs/exp10_regular/regular_ner_crf_20260804_012138.json</t>
  </si>
  <si>
    <t>/content/drive/MyDrive/thesis_project/thesis/outputs/exp10_regular/regular_ner_crf_results_20260804_012138.xlsx</t>
  </si>
  <si>
    <t>/content/drive/MyDrive/thesis_project/thesis/outputs/exp10_regular/regular_ner_crf_20260804_013008.json</t>
  </si>
  <si>
    <t>/content/drive/MyDrive/thesis_project/thesis/outputs/exp10_regular/regular_ner_crf_results_20260804_013008.xlsx</t>
  </si>
  <si>
    <t>/content/drive/MyDrive/thesis_project/thesis/outputs/exp10_regular/regular_ner_crf_20260804_013715.json</t>
  </si>
  <si>
    <t>/content/drive/MyDrive/thesis_project/thesis/outputs/exp10_regular/regular_ner_crf_results_20260804_013715.xlsx</t>
  </si>
  <si>
    <t>/content/drive/MyDrive/thesis_project/thesis/outputs/exp10_regular/regular_ner_crf_20260804_014436.json</t>
  </si>
  <si>
    <t>/content/drive/MyDrive/thesis_project/thesis/outputs/exp10_regular/regular_ner_crf_results_20260804_014436.xlsx</t>
  </si>
  <si>
    <t>/content/drive/MyDrive/thesis_project/thesis/outputs/exp10_regular/regular_ner_crf_20260804_015204.json</t>
  </si>
  <si>
    <t>/content/drive/MyDrive/thesis_project/thesis/outputs/exp10_regular/regular_ner_crf_results_20260804_015204.xlsx</t>
  </si>
  <si>
    <t>/content/drive/MyDrive/thesis_project/thesis/outputs/exp10_regular/regular_ner_crf_20260804_020054.json</t>
  </si>
  <si>
    <t>/content/drive/MyDrive/thesis_project/thesis/outputs/exp10_regular/regular_ner_crf_results_20260804_020054.xlsx</t>
  </si>
  <si>
    <t>/content/drive/MyDrive/thesis_project/thesis/outputs/exp10_regular/regular_ner_crf_20260804_020900.json</t>
  </si>
  <si>
    <t>/content/drive/MyDrive/thesis_project/thesis/outputs/exp10_regular/regular_ner_crf_results_20260804_020900.xlsx</t>
  </si>
  <si>
    <t>/content/drive/MyDrive/thesis_project/thesis/outputs/exp10_regular/regular_ner_crf_20260804_021544.json</t>
  </si>
  <si>
    <t>/content/drive/MyDrive/thesis_project/thesis/outputs/exp10_regular/regular_ner_crf_results_20260804_021543.xlsx</t>
  </si>
  <si>
    <t>/content/drive/MyDrive/thesis_project/thesis/outputs/exp10_regular/regular_ner_crf_20260804_022342.json</t>
  </si>
  <si>
    <t>/content/drive/MyDrive/thesis_project/thesis/outputs/exp10_regular/regular_ner_crf_results_20260804_022341.xlsx</t>
  </si>
  <si>
    <t>/content/drive/MyDrive/thesis_project/thesis/outputs/exp10_regular/regular_ner_crf_20260804_023103.json</t>
  </si>
  <si>
    <t>/content/drive/MyDrive/thesis_project/thesis/outputs/exp10_regular/regular_ner_crf_results_20260804_023102.xlsx</t>
  </si>
  <si>
    <t>/content/drive/MyDrive/thesis_project/thesis/outputs/exp10_regular/regular_ner_crf_20260804_024030.json</t>
  </si>
  <si>
    <t>/content/drive/MyDrive/thesis_project/thesis/outputs/exp10_regular/regular_ner_crf_results_20260804_024030.xlsx</t>
  </si>
  <si>
    <t>/content/drive/MyDrive/thesis_project/thesis/outputs/exp10_regular/regular_ner_crf_20260804_024710.json</t>
  </si>
  <si>
    <t>/content/drive/MyDrive/thesis_project/thesis/outputs/exp10_regular/regular_ner_crf_results_20260804_024710.xlsx</t>
  </si>
  <si>
    <t>/content/drive/MyDrive/thesis_project/thesis/outputs/exp10_regular/regular_ner_crf_20260804_025346.json</t>
  </si>
  <si>
    <t>/content/drive/MyDrive/thesis_project/thesis/outputs/exp10_regular/regular_ner_crf_results_20260804_025346.xlsx</t>
  </si>
  <si>
    <t>/content/drive/MyDrive/thesis_project/thesis/outputs/exp10_regular/regular_ner_crf_20260804_030144.json</t>
  </si>
  <si>
    <t>/content/drive/MyDrive/thesis_project/thesis/outputs/exp10_regular/regular_ner_crf_results_20260804_030143.xlsx</t>
  </si>
  <si>
    <t>/content/drive/MyDrive/thesis_project/thesis/outputs/exp10_regular/regular_ner_crf_20260804_030901.json</t>
  </si>
  <si>
    <t>/content/drive/MyDrive/thesis_project/thesis/outputs/exp10_regular/regular_ner_crf_results_20260804_030900.xlsx</t>
  </si>
  <si>
    <t>/content/drive/MyDrive/thesis_project/thesis/outputs/exp10_regular/regular_ner_crf_20260804_031659.json</t>
  </si>
  <si>
    <t>/content/drive/MyDrive/thesis_project/thesis/outputs/exp10_regular/regular_ner_crf_results_20260804_031659.xlsx</t>
  </si>
  <si>
    <t>/content/drive/MyDrive/thesis_project/thesis/outputs/exp10_regular/regular_ner_crf_20260804_032341.json</t>
  </si>
  <si>
    <t>/content/drive/MyDrive/thesis_project/thesis/outputs/exp10_regular/regular_ner_crf_results_20260804_032341.xlsx</t>
  </si>
  <si>
    <t>/content/drive/MyDrive/thesis_project/thesis/outputs/exp10_regular/regular_ner_crf_20260804_033108.json</t>
  </si>
  <si>
    <t>/content/drive/MyDrive/thesis_project/thesis/outputs/exp10_regular/regular_ner_crf_results_20260804_033107.xlsx</t>
  </si>
  <si>
    <t>/content/drive/MyDrive/thesis_project/thesis/outputs/exp10_regular/regular_ner_crf_20260804_033743.json</t>
  </si>
  <si>
    <t>/content/drive/MyDrive/thesis_project/thesis/outputs/exp10_regular/regular_ner_crf_results_20260804_033743.xlsx</t>
  </si>
  <si>
    <t>/content/drive/MyDrive/thesis_project/thesis/outputs/exp10_regular/regular_ner_crf_20260804_034559.json</t>
  </si>
  <si>
    <t>/content/drive/MyDrive/thesis_project/thesis/outputs/exp10_regular/regular_ner_crf_results_20260804_034559.xlsx</t>
  </si>
  <si>
    <t>/content/drive/MyDrive/thesis_project/thesis/outputs/exp10_regular/regular_ner_crf_20260804_035233.json</t>
  </si>
  <si>
    <t>/content/drive/MyDrive/thesis_project/thesis/outputs/exp10_regular/regular_ner_crf_results_20260804_035232.xlsx</t>
  </si>
  <si>
    <t>/content/drive/MyDrive/thesis_project/thesis/outputs/exp10_regular/regular_ner_crf_20260804_040301.json</t>
  </si>
  <si>
    <t>/content/drive/MyDrive/thesis_project/thesis/outputs/exp10_regular/regular_ner_crf_results_20260804_040300.xlsx</t>
  </si>
  <si>
    <t>/content/drive/MyDrive/thesis_project/thesis/outputs/exp10_regular/regular_ner_crf_20260804_040937.json</t>
  </si>
  <si>
    <t>/content/drive/MyDrive/thesis_project/thesis/outputs/exp10_regular/regular_ner_crf_results_20260804_040937.xlsx</t>
  </si>
  <si>
    <t>/content/drive/MyDrive/thesis_project/thesis/outputs/exp10_regular/regular_ner_crf_20260804_042811.json</t>
  </si>
  <si>
    <t>/content/drive/MyDrive/thesis_project/thesis/outputs/exp10_regular/regular_ner_crf_results_20260804_042809.xlsx</t>
  </si>
  <si>
    <t>/content/drive/MyDrive/thesis_project/thesis/outputs/exp10_regular/regular_ner_crf_20260804_043801.json</t>
  </si>
  <si>
    <t>/content/drive/MyDrive/thesis_project/thesis/outputs/exp10_regular/regular_ner_crf_results_20260804_043800.xlsx</t>
  </si>
  <si>
    <t>/content/drive/MyDrive/thesis_project/thesis/outputs/exp10_regular/regular_ner_crf_20260804_044610.json</t>
  </si>
  <si>
    <t>/content/drive/MyDrive/thesis_project/thesis/outputs/exp10_regular/regular_ner_crf_results_20260804_044610.xlsx</t>
  </si>
  <si>
    <t>/content/drive/MyDrive/thesis_project/thesis/outputs/exp10_regular/regular_ner_crf_20260804_045252.json</t>
  </si>
  <si>
    <t>/content/drive/MyDrive/thesis_project/thesis/outputs/exp10_regular/regular_ner_crf_results_20260804_045251.xlsx</t>
  </si>
  <si>
    <t>/content/drive/MyDrive/thesis_project/thesis/outputs/exp10_regular/regular_ner_crf_20260804_050016.json</t>
  </si>
  <si>
    <t>/content/drive/MyDrive/thesis_project/thesis/outputs/exp10_regular/regular_ner_crf_results_20260804_050016.xlsx</t>
  </si>
  <si>
    <t>/content/drive/MyDrive/thesis_project/thesis/outputs/exp10_regular/regular_ner_crf_20260804_050654.json</t>
  </si>
  <si>
    <t>/content/drive/MyDrive/thesis_project/thesis/outputs/exp10_regular/regular_ner_crf_results_20260804_050653.xlsx</t>
  </si>
  <si>
    <t>/content/drive/MyDrive/thesis_project/thesis/outputs/exp10_regular/regular_ner_crf_20260804_051634.json</t>
  </si>
  <si>
    <t>/content/drive/MyDrive/thesis_project/thesis/outputs/exp10_regular/regular_ner_crf_results_20260804_051634.xlsx</t>
  </si>
  <si>
    <t>/content/drive/MyDrive/thesis_project/thesis/outputs/exp10_regular/regular_ner_crf_20260804_052356.json</t>
  </si>
  <si>
    <t>/content/drive/MyDrive/thesis_project/thesis/outputs/exp10_regular/regular_ner_crf_results_20260804_052356.xlsx</t>
  </si>
  <si>
    <t>/content/drive/MyDrive/thesis_project/thesis/outputs/exp10_regular/regular_ner_crf_20260804_053426.json</t>
  </si>
  <si>
    <t>/content/drive/MyDrive/thesis_project/thesis/outputs/exp10_regular/regular_ner_crf_results_20260804_053426.xlsx</t>
  </si>
  <si>
    <t>/content/drive/MyDrive/thesis_project/thesis/outputs/exp10_regular/regular_ner_crf_20260804_054247.json</t>
  </si>
  <si>
    <t>/content/drive/MyDrive/thesis_project/thesis/outputs/exp10_regular/regular_ner_crf_results_20260804_054246.xlsx</t>
  </si>
  <si>
    <t>/content/drive/MyDrive/thesis_project/thesis/outputs/exp10_regular/regular_ner_crf_20260804_055011.json</t>
  </si>
  <si>
    <t>/content/drive/MyDrive/thesis_project/thesis/outputs/exp10_regular/regular_ner_crf_results_20260804_055010.xlsx</t>
  </si>
  <si>
    <t>/content/drive/MyDrive/thesis_project/thesis/outputs/exp10_regular/regular_ner_crf_20260804_055916.json</t>
  </si>
  <si>
    <t>/content/drive/MyDrive/thesis_project/thesis/outputs/exp10_regular/regular_ner_crf_results_20260804_055916.xlsx</t>
  </si>
  <si>
    <t>/content/drive/MyDrive/thesis_project/thesis/outputs/exp10_regular/regular_ner_crf_20260804_060641.json</t>
  </si>
  <si>
    <t>/content/drive/MyDrive/thesis_project/thesis/outputs/exp10_regular/regular_ner_crf_results_20260804_060641.xlsx</t>
  </si>
  <si>
    <t>/content/drive/MyDrive/thesis_project/thesis/outputs/exp10_regular/regular_ner_crf_20260804_061704.json</t>
  </si>
  <si>
    <t>/content/drive/MyDrive/thesis_project/thesis/outputs/exp10_regular/regular_ner_crf_results_20260804_061703.xlsx</t>
  </si>
  <si>
    <t>/content/drive/MyDrive/thesis_project/thesis/outputs/exp10_regular/regular_ner_crf_20260804_062344.json</t>
  </si>
  <si>
    <t>/content/drive/MyDrive/thesis_project/thesis/outputs/exp10_regular/regular_ner_crf_results_20260804_062344.xlsx</t>
  </si>
  <si>
    <t>/content/drive/MyDrive/thesis_project/thesis/outputs/exp10_regular/regular_ner_crf_20260804_063328.json</t>
  </si>
  <si>
    <t>/content/drive/MyDrive/thesis_project/thesis/outputs/exp10_regular/regular_ner_crf_results_20260804_063328.xlsx</t>
  </si>
  <si>
    <t>/content/drive/MyDrive/thesis_project/thesis/outputs/exp10_regular/regular_ner_crf_20260804_064149.json</t>
  </si>
  <si>
    <t>/content/drive/MyDrive/thesis_project/thesis/outputs/exp10_regular/regular_ner_crf_results_20260804_064149.xlsx</t>
  </si>
  <si>
    <t>/content/drive/MyDrive/thesis_project/thesis/outputs/exp10_regular/regular_ner_crf_20260804_065219.json</t>
  </si>
  <si>
    <t>/content/drive/MyDrive/thesis_project/thesis/outputs/exp10_regular/regular_ner_crf_results_20260804_065219.xlsx</t>
  </si>
  <si>
    <t>/content/drive/MyDrive/thesis_project/thesis/outputs/exp10_regular/regular_ner_crf_20260804_070240.json</t>
  </si>
  <si>
    <t>/content/drive/MyDrive/thesis_project/thesis/outputs/exp10_regular/regular_ner_crf_results_20260804_070240.xlsx</t>
  </si>
  <si>
    <t>/content/drive/MyDrive/thesis_project/thesis/outputs/exp10_cascade/cascaded_pipeline_crf_20260803_214338.json</t>
  </si>
  <si>
    <t>/content/drive/MyDrive/thesis_project/thesis/outputs/exp10_cascade/cascaded_pipeline_crf_results_20260803_214337.xlsx</t>
  </si>
  <si>
    <t>/content/drive/MyDrive/thesis_project/thesis/outputs/exp10_cascade/cascaded_pipeline_crf_20260803_214504.json</t>
  </si>
  <si>
    <t>/content/drive/MyDrive/thesis_project/thesis/outputs/exp10_cascade/cascaded_pipeline_crf_results_20260803_214503.xlsx</t>
  </si>
  <si>
    <t>/content/drive/MyDrive/thesis_project/thesis/outputs/exp10_cascade/cascaded_pipeline_crf_20260803_214627.json</t>
  </si>
  <si>
    <t>/content/drive/MyDrive/thesis_project/thesis/outputs/exp10_cascade/cascaded_pipeline_crf_results_20260803_214626.xlsx</t>
  </si>
  <si>
    <t>/content/drive/MyDrive/thesis_project/thesis/outputs/exp10_cascade/cascaded_pipeline_crf_20260803_214723.json</t>
  </si>
  <si>
    <t>/content/drive/MyDrive/thesis_project/thesis/outputs/exp10_cascade/cascaded_pipeline_crf_results_20260803_214722.xlsx</t>
  </si>
  <si>
    <t>/content/drive/MyDrive/thesis_project/thesis/outputs/exp10_cascade/cascaded_pipeline_crf_20260803_214845.json</t>
  </si>
  <si>
    <t>/content/drive/MyDrive/thesis_project/thesis/outputs/exp10_cascade/cascaded_pipeline_crf_results_20260803_214843.xlsx</t>
  </si>
  <si>
    <t>/content/drive/MyDrive/thesis_project/thesis/outputs/exp10_cascade/cascaded_pipeline_crf_20260803_215006.json</t>
  </si>
  <si>
    <t>/content/drive/MyDrive/thesis_project/thesis/outputs/exp10_cascade/cascaded_pipeline_crf_results_20260803_215005.xlsx</t>
  </si>
  <si>
    <t>/content/drive/MyDrive/thesis_project/thesis/outputs/exp10_cascade/cascaded_pipeline_crf_20260803_215128.json</t>
  </si>
  <si>
    <t>/content/drive/MyDrive/thesis_project/thesis/outputs/exp10_cascade/cascaded_pipeline_crf_results_20260803_215127.xlsx</t>
  </si>
  <si>
    <t>/content/drive/MyDrive/thesis_project/thesis/outputs/exp10_cascade/cascaded_pipeline_crf_20260803_215223.json</t>
  </si>
  <si>
    <t>/content/drive/MyDrive/thesis_project/thesis/outputs/exp10_cascade/cascaded_pipeline_crf_results_20260803_215222.xlsx</t>
  </si>
  <si>
    <t>/content/drive/MyDrive/thesis_project/thesis/outputs/exp10_cascade/cascaded_pipeline_crf_20260803_215345.json</t>
  </si>
  <si>
    <t>/content/drive/MyDrive/thesis_project/thesis/outputs/exp10_cascade/cascaded_pipeline_crf_results_20260803_215344.xlsx</t>
  </si>
  <si>
    <t>/content/drive/MyDrive/thesis_project/thesis/outputs/exp10_cascade/cascaded_pipeline_crf_20260803_215508.json</t>
  </si>
  <si>
    <t>/content/drive/MyDrive/thesis_project/thesis/outputs/exp10_cascade/cascaded_pipeline_crf_results_20260803_215507.xlsx</t>
  </si>
  <si>
    <t>/content/drive/MyDrive/thesis_project/thesis/outputs/exp10_cascade/cascaded_pipeline_crf_20260803_215629.json</t>
  </si>
  <si>
    <t>/content/drive/MyDrive/thesis_project/thesis/outputs/exp10_cascade/cascaded_pipeline_crf_results_20260803_215628.xlsx</t>
  </si>
  <si>
    <t>/content/drive/MyDrive/thesis_project/thesis/outputs/exp10_cascade/cascaded_pipeline_crf_20260803_215724.json</t>
  </si>
  <si>
    <t>/content/drive/MyDrive/thesis_project/thesis/outputs/exp10_cascade/cascaded_pipeline_crf_results_20260803_215723.xlsx</t>
  </si>
  <si>
    <t>/content/drive/MyDrive/thesis_project/thesis/outputs/exp10_cascade/cascaded_pipeline_crf_20260803_215819.json</t>
  </si>
  <si>
    <t>/content/drive/MyDrive/thesis_project/thesis/outputs/exp10_cascade/cascaded_pipeline_crf_results_20260803_215818.xlsx</t>
  </si>
  <si>
    <t>/content/drive/MyDrive/thesis_project/thesis/outputs/exp10_cascade/cascaded_pipeline_crf_20260803_215914.json</t>
  </si>
  <si>
    <t>/content/drive/MyDrive/thesis_project/thesis/outputs/exp10_cascade/cascaded_pipeline_crf_results_20260803_215913.xlsx</t>
  </si>
  <si>
    <t>/content/drive/MyDrive/thesis_project/thesis/outputs/exp10_cascade/cascaded_pipeline_crf_20260803_220036.json</t>
  </si>
  <si>
    <t>/content/drive/MyDrive/thesis_project/thesis/outputs/exp10_cascade/cascaded_pipeline_crf_results_20260803_220035.xlsx</t>
  </si>
  <si>
    <t>/content/drive/MyDrive/thesis_project/thesis/outputs/exp10_cascade/cascaded_pipeline_crf_20260803_220159.json</t>
  </si>
  <si>
    <t>/content/drive/MyDrive/thesis_project/thesis/outputs/exp10_cascade/cascaded_pipeline_crf_results_20260803_220158.xlsx</t>
  </si>
  <si>
    <t>/content/drive/MyDrive/thesis_project/thesis/outputs/exp10_cascade/cascaded_pipeline_crf_20260803_220320.json</t>
  </si>
  <si>
    <t>/content/drive/MyDrive/thesis_project/thesis/outputs/exp10_cascade/cascaded_pipeline_crf_results_20260803_220319.xlsx</t>
  </si>
  <si>
    <t>/content/drive/MyDrive/thesis_project/thesis/outputs/exp10_cascade/cascaded_pipeline_crf_20260803_220416.json</t>
  </si>
  <si>
    <t>/content/drive/MyDrive/thesis_project/thesis/outputs/exp10_cascade/cascaded_pipeline_crf_results_20260803_220415.xlsx</t>
  </si>
  <si>
    <t>/content/drive/MyDrive/thesis_project/thesis/outputs/exp10_cascade/cascaded_pipeline_crf_20260803_220511.json</t>
  </si>
  <si>
    <t>/content/drive/MyDrive/thesis_project/thesis/outputs/exp10_cascade/cascaded_pipeline_crf_results_20260803_220510.xlsx</t>
  </si>
  <si>
    <t>/content/drive/MyDrive/thesis_project/thesis/outputs/exp10_cascade/cascaded_pipeline_crf_20260803_220633.json</t>
  </si>
  <si>
    <t>/content/drive/MyDrive/thesis_project/thesis/outputs/exp10_cascade/cascaded_pipeline_crf_results_20260803_220631.xlsx</t>
  </si>
  <si>
    <t>/content/drive/MyDrive/thesis_project/thesis/outputs/exp10_cascade/cascaded_pipeline_crf_20260803_220757.json</t>
  </si>
  <si>
    <t>/content/drive/MyDrive/thesis_project/thesis/outputs/exp10_cascade/cascaded_pipeline_crf_results_20260803_220756.xlsx</t>
  </si>
  <si>
    <t>/content/drive/MyDrive/thesis_project/thesis/outputs/exp10_cascade/cascaded_pipeline_crf_20260803_220852.json</t>
  </si>
  <si>
    <t>/content/drive/MyDrive/thesis_project/thesis/outputs/exp10_cascade/cascaded_pipeline_crf_results_20260803_220851.xlsx</t>
  </si>
  <si>
    <t>/content/drive/MyDrive/thesis_project/thesis/outputs/exp10_cascade/cascaded_pipeline_crf_20260803_220948.json</t>
  </si>
  <si>
    <t>/content/drive/MyDrive/thesis_project/thesis/outputs/exp10_cascade/cascaded_pipeline_crf_results_20260803_220947.xlsx</t>
  </si>
  <si>
    <t>/content/drive/MyDrive/thesis_project/thesis/outputs/exp10_cascade/cascaded_pipeline_crf_20260803_221109.json</t>
  </si>
  <si>
    <t>/content/drive/MyDrive/thesis_project/thesis/outputs/exp10_cascade/cascaded_pipeline_crf_results_20260803_221108.xlsx</t>
  </si>
  <si>
    <t>/content/drive/MyDrive/thesis_project/thesis/outputs/exp10_cascade/cascaded_pipeline_crf_20260803_221231.json</t>
  </si>
  <si>
    <t>/content/drive/MyDrive/thesis_project/thesis/outputs/exp10_cascade/cascaded_pipeline_crf_results_20260803_221230.xlsx</t>
  </si>
  <si>
    <t>/content/drive/MyDrive/thesis_project/thesis/outputs/exp10_cascade/cascaded_pipeline_crf_20260803_221325.json</t>
  </si>
  <si>
    <t>/content/drive/MyDrive/thesis_project/thesis/outputs/exp10_cascade/cascaded_pipeline_crf_results_20260803_221324.xlsx</t>
  </si>
  <si>
    <t>/content/drive/MyDrive/thesis_project/thesis/outputs/exp10_cascade/cascaded_pipeline_crf_20260803_221420.json</t>
  </si>
  <si>
    <t>/content/drive/MyDrive/thesis_project/thesis/outputs/exp10_cascade/cascaded_pipeline_crf_results_20260803_221419.xlsx</t>
  </si>
  <si>
    <t>/content/drive/MyDrive/thesis_project/thesis/outputs/exp10_cascade/cascaded_pipeline_crf_20260803_221541.json</t>
  </si>
  <si>
    <t>/content/drive/MyDrive/thesis_project/thesis/outputs/exp10_cascade/cascaded_pipeline_crf_results_20260803_221540.xlsx</t>
  </si>
  <si>
    <t>/content/drive/MyDrive/thesis_project/thesis/outputs/exp10_cascade/cascaded_pipeline_crf_20260803_221702.json</t>
  </si>
  <si>
    <t>/content/drive/MyDrive/thesis_project/thesis/outputs/exp10_cascade/cascaded_pipeline_crf_results_20260803_221701.xlsx</t>
  </si>
  <si>
    <t>/content/drive/MyDrive/thesis_project/thesis/outputs/exp10_cascade/cascaded_pipeline_crf_20260803_221824.json</t>
  </si>
  <si>
    <t>/content/drive/MyDrive/thesis_project/thesis/outputs/exp10_cascade/cascaded_pipeline_crf_results_20260803_221823.xlsx</t>
  </si>
  <si>
    <t>/content/drive/MyDrive/thesis_project/thesis/outputs/exp10_cascade/cascaded_pipeline_crf_20260803_221945.json</t>
  </si>
  <si>
    <t>/content/drive/MyDrive/thesis_project/thesis/outputs/exp10_cascade/cascaded_pipeline_crf_results_20260803_221944.xlsx</t>
  </si>
  <si>
    <t>/content/drive/MyDrive/thesis_project/thesis/outputs/exp10_cascade/cascaded_pipeline_crf_20260803_222106.json</t>
  </si>
  <si>
    <t>/content/drive/MyDrive/thesis_project/thesis/outputs/exp10_cascade/cascaded_pipeline_crf_results_20260803_222105.xlsx</t>
  </si>
  <si>
    <t>/content/drive/MyDrive/thesis_project/thesis/outputs/exp10_cascade/cascaded_pipeline_crf_20260803_222227.json</t>
  </si>
  <si>
    <t>/content/drive/MyDrive/thesis_project/thesis/outputs/exp10_cascade/cascaded_pipeline_crf_results_20260803_222226.xlsx</t>
  </si>
  <si>
    <t>/content/drive/MyDrive/thesis_project/thesis/outputs/exp10_cascade/cascaded_pipeline_crf_20260803_222322.json</t>
  </si>
  <si>
    <t>/content/drive/MyDrive/thesis_project/thesis/outputs/exp10_cascade/cascaded_pipeline_crf_results_20260803_222321.xlsx</t>
  </si>
  <si>
    <t>/content/drive/MyDrive/thesis_project/thesis/outputs/exp10_cascade/cascaded_pipeline_crf_20260803_222443.json</t>
  </si>
  <si>
    <t>/content/drive/MyDrive/thesis_project/thesis/outputs/exp10_cascade/cascaded_pipeline_crf_results_20260803_222442.xlsx</t>
  </si>
  <si>
    <t>/content/drive/MyDrive/thesis_project/thesis/outputs/exp10_cascade/cascaded_pipeline_crf_20260803_222538.json</t>
  </si>
  <si>
    <t>/content/drive/MyDrive/thesis_project/thesis/outputs/exp10_cascade/cascaded_pipeline_crf_results_20260803_222537.xlsx</t>
  </si>
  <si>
    <t>/content/drive/MyDrive/thesis_project/thesis/outputs/exp10_cascade/cascaded_pipeline_crf_20260803_222700.json</t>
  </si>
  <si>
    <t>/content/drive/MyDrive/thesis_project/thesis/outputs/exp10_cascade/cascaded_pipeline_crf_results_20260803_222659.xlsx</t>
  </si>
  <si>
    <t>/content/drive/MyDrive/thesis_project/thesis/outputs/exp10_cascade/cascaded_pipeline_crf_20260803_222822.json</t>
  </si>
  <si>
    <t>/content/drive/MyDrive/thesis_project/thesis/outputs/exp10_cascade/cascaded_pipeline_crf_results_20260803_222821.xlsx</t>
  </si>
  <si>
    <t>/content/drive/MyDrive/thesis_project/thesis/outputs/exp10_cascade/cascaded_pipeline_crf_20260803_222945.json</t>
  </si>
  <si>
    <t>/content/drive/MyDrive/thesis_project/thesis/outputs/exp10_cascade/cascaded_pipeline_crf_results_20260803_222944.xlsx</t>
  </si>
  <si>
    <t>/content/drive/MyDrive/thesis_project/thesis/outputs/exp10_cascade/cascaded_pipeline_crf_20260803_223105.json</t>
  </si>
  <si>
    <t>/content/drive/MyDrive/thesis_project/thesis/outputs/exp10_cascade/cascaded_pipeline_crf_results_20260803_223104.xlsx</t>
  </si>
  <si>
    <t>/content/drive/MyDrive/thesis_project/thesis/outputs/exp10_cascade/cascaded_pipeline_crf_20260803_223228.json</t>
  </si>
  <si>
    <t>/content/drive/MyDrive/thesis_project/thesis/outputs/exp10_cascade/cascaded_pipeline_crf_results_20260803_223227.xlsx</t>
  </si>
  <si>
    <t>/content/drive/MyDrive/thesis_project/thesis/outputs/exp10_cascade/cascaded_pipeline_crf_20260803_223349.json</t>
  </si>
  <si>
    <t>/content/drive/MyDrive/thesis_project/thesis/outputs/exp10_cascade/cascaded_pipeline_crf_results_20260803_223348.xlsx</t>
  </si>
  <si>
    <t>/content/drive/MyDrive/thesis_project/thesis/outputs/exp10_cascade/cascaded_pipeline_crf_20260803_223510.json</t>
  </si>
  <si>
    <t>/content/drive/MyDrive/thesis_project/thesis/outputs/exp10_cascade/cascaded_pipeline_crf_results_20260803_223509.xlsx</t>
  </si>
  <si>
    <t>/content/drive/MyDrive/thesis_project/thesis/outputs/exp10_cascade/cascaded_pipeline_crf_20260803_223631.json</t>
  </si>
  <si>
    <t>/content/drive/MyDrive/thesis_project/thesis/outputs/exp10_cascade/cascaded_pipeline_crf_results_20260803_223630.xlsx</t>
  </si>
  <si>
    <t>/content/drive/MyDrive/thesis_project/thesis/outputs/exp10_cascade/cascaded_pipeline_crf_20260803_223726.json</t>
  </si>
  <si>
    <t>/content/drive/MyDrive/thesis_project/thesis/outputs/exp10_cascade/cascaded_pipeline_crf_results_20260803_223725.xlsx</t>
  </si>
  <si>
    <t>/content/drive/MyDrive/thesis_project/thesis/outputs/exp10_cascade/cascaded_pipeline_crf_20260803_223847.json</t>
  </si>
  <si>
    <t>/content/drive/MyDrive/thesis_project/thesis/outputs/exp10_cascade/cascaded_pipeline_crf_results_20260803_223846.xlsx</t>
  </si>
  <si>
    <t>/content/drive/MyDrive/thesis_project/thesis/outputs/exp10_cascade/cascaded_pipeline_crf_20260803_224009.json</t>
  </si>
  <si>
    <t>/content/drive/MyDrive/thesis_project/thesis/outputs/exp10_cascade/cascaded_pipeline_crf_results_20260803_224008.xlsx</t>
  </si>
  <si>
    <t>/content/drive/MyDrive/thesis_project/thesis/outputs/exp10_cascade/cascaded_pipeline_crf_20260803_224130.json</t>
  </si>
  <si>
    <t>/content/drive/MyDrive/thesis_project/thesis/outputs/exp10_cascade/cascaded_pipeline_crf_results_20260803_224129.xlsx</t>
  </si>
  <si>
    <t>/content/drive/MyDrive/thesis_project/thesis/outputs/exp10_cascade/cascaded_pipeline_crf_20260803_224250.json</t>
  </si>
  <si>
    <t>/content/drive/MyDrive/thesis_project/thesis/outputs/exp10_cascade/cascaded_pipeline_crf_results_20260803_224249.xlsx</t>
  </si>
  <si>
    <t>/content/drive/MyDrive/thesis_project/thesis/outputs/exp10_cascade/cascaded_pipeline_crf_20260803_224412.json</t>
  </si>
  <si>
    <t>/content/drive/MyDrive/thesis_project/thesis/outputs/exp10_cascade/cascaded_pipeline_crf_results_20260803_224411.xlsx</t>
  </si>
  <si>
    <t>/content/drive/MyDrive/thesis_project/thesis/outputs/exp10_cascade/cascaded_pipeline_crf_20260803_224506.json</t>
  </si>
  <si>
    <t>/content/drive/MyDrive/thesis_project/thesis/outputs/exp10_cascade/cascaded_pipeline_crf_results_20260803_224505.xlsx</t>
  </si>
  <si>
    <t>/content/drive/MyDrive/thesis_project/thesis/outputs/exp10_cascade/cascaded_pipeline_crf_20260803_224600.json</t>
  </si>
  <si>
    <t>/content/drive/MyDrive/thesis_project/thesis/outputs/exp10_cascade/cascaded_pipeline_crf_results_20260803_224559.xlsx</t>
  </si>
  <si>
    <t>/content/drive/MyDrive/thesis_project/thesis/outputs/exp10_cascade/cascaded_pipeline_crf_20260803_224721.json</t>
  </si>
  <si>
    <t>/content/drive/MyDrive/thesis_project/thesis/outputs/exp10_cascade/cascaded_pipeline_crf_results_20260803_224720.xlsx</t>
  </si>
  <si>
    <t>/content/drive/MyDrive/thesis_project/thesis/outputs/exp10_cascade/cascaded_pipeline_crf_20260803_224842.json</t>
  </si>
  <si>
    <t>/content/drive/MyDrive/thesis_project/thesis/outputs/exp10_cascade/cascaded_pipeline_crf_results_20260803_224841.xlsx</t>
  </si>
  <si>
    <t>/content/drive/MyDrive/thesis_project/thesis/outputs/exp10_cascade/cascaded_pipeline_crf_20260803_225005.json</t>
  </si>
  <si>
    <t>/content/drive/MyDrive/thesis_project/thesis/outputs/exp10_cascade/cascaded_pipeline_crf_results_20260803_225004.xlsx</t>
  </si>
  <si>
    <t>/content/drive/MyDrive/thesis_project/thesis/outputs/exp10_cascade/cascaded_pipeline_crf_20260803_225127.json</t>
  </si>
  <si>
    <t>/content/drive/MyDrive/thesis_project/thesis/outputs/exp10_cascade/cascaded_pipeline_crf_results_20260803_225126.xlsx</t>
  </si>
  <si>
    <t>/content/drive/MyDrive/thesis_project/thesis/outputs/exp10_cascade/cascaded_pipeline_crf_20260803_225250.json</t>
  </si>
  <si>
    <t>/content/drive/MyDrive/thesis_project/thesis/outputs/exp10_cascade/cascaded_pipeline_crf_results_20260803_225249.xlsx</t>
  </si>
  <si>
    <t>/content/drive/MyDrive/thesis_project/thesis/outputs/exp10_cascade/cascaded_pipeline_crf_20260803_225412.json</t>
  </si>
  <si>
    <t>/content/drive/MyDrive/thesis_project/thesis/outputs/exp10_cascade/cascaded_pipeline_crf_results_20260803_225411.xlsx</t>
  </si>
  <si>
    <t>/content/drive/MyDrive/thesis_project/thesis/outputs/exp10_cascade/cascaded_pipeline_crf_20260803_225506.json</t>
  </si>
  <si>
    <t>/content/drive/MyDrive/thesis_project/thesis/outputs/exp10_cascade/cascaded_pipeline_crf_results_20260803_225505.xlsx</t>
  </si>
  <si>
    <t>/content/drive/MyDrive/thesis_project/thesis/outputs/exp10_cascade/cascaded_pipeline_crf_20260803_225628.json</t>
  </si>
  <si>
    <t>/content/drive/MyDrive/thesis_project/thesis/outputs/exp10_cascade/cascaded_pipeline_crf_results_20260803_225627.xlsx</t>
  </si>
  <si>
    <t>/content/drive/MyDrive/thesis_project/thesis/outputs/exp10_cascade/cascaded_pipeline_crf_20260803_230443.json</t>
  </si>
  <si>
    <t>/content/drive/MyDrive/thesis_project/thesis/outputs/exp10_cascade/cascaded_pipeline_crf_results_20260803_230442.xlsx</t>
  </si>
  <si>
    <t>/content/drive/MyDrive/thesis_project/thesis/outputs/exp10_cascade/cascaded_pipeline_crf_20260803_231148.json</t>
  </si>
  <si>
    <t>/content/drive/MyDrive/thesis_project/thesis/outputs/exp10_cascade/cascaded_pipeline_crf_results_20260803_231147.xlsx</t>
  </si>
  <si>
    <t>/content/drive/MyDrive/thesis_project/thesis/outputs/exp10_cascade/cascaded_pipeline_crf_20260803_231927.json</t>
  </si>
  <si>
    <t>/content/drive/MyDrive/thesis_project/thesis/outputs/exp10_cascade/cascaded_pipeline_crf_results_20260803_231926.xlsx</t>
  </si>
  <si>
    <t>/content/drive/MyDrive/thesis_project/thesis/outputs/exp10_cascade/cascaded_pipeline_crf_20260803_232538.json</t>
  </si>
  <si>
    <t>/content/drive/MyDrive/thesis_project/thesis/outputs/exp10_cascade/cascaded_pipeline_crf_results_20260803_232537.xlsx</t>
  </si>
  <si>
    <t>/content/drive/MyDrive/thesis_project/thesis/outputs/exp10_cascade/cascaded_pipeline_crf_20260803_233519.json</t>
  </si>
  <si>
    <t>/content/drive/MyDrive/thesis_project/thesis/outputs/exp10_cascade/cascaded_pipeline_crf_results_20260803_233518.xlsx</t>
  </si>
  <si>
    <t>/content/drive/MyDrive/thesis_project/thesis/outputs/exp10_cascade/cascaded_pipeline_crf_20260803_234137.json</t>
  </si>
  <si>
    <t>/content/drive/MyDrive/thesis_project/thesis/outputs/exp10_cascade/cascaded_pipeline_crf_results_20260803_234136.xlsx</t>
  </si>
  <si>
    <t>/content/drive/MyDrive/thesis_project/thesis/outputs/exp10_cascade/cascaded_pipeline_crf_20260803_234955.json</t>
  </si>
  <si>
    <t>/content/drive/MyDrive/thesis_project/thesis/outputs/exp10_cascade/cascaded_pipeline_crf_results_20260803_234954.xlsx</t>
  </si>
  <si>
    <t>/content/drive/MyDrive/thesis_project/thesis/outputs/exp10_cascade/cascaded_pipeline_crf_20260803_235730.json</t>
  </si>
  <si>
    <t>/content/drive/MyDrive/thesis_project/thesis/outputs/exp10_cascade/cascaded_pipeline_crf_results_20260803_235729.xlsx</t>
  </si>
  <si>
    <t>/content/drive/MyDrive/thesis_project/thesis/outputs/exp10_cascade/cascaded_pipeline_crf_20260804_000434.json</t>
  </si>
  <si>
    <t>/content/drive/MyDrive/thesis_project/thesis/outputs/exp10_cascade/cascaded_pipeline_crf_results_20260804_000433.xlsx</t>
  </si>
  <si>
    <t>/content/drive/MyDrive/thesis_project/thesis/outputs/exp10_cascade/cascaded_pipeline_crf_20260804_001045.json</t>
  </si>
  <si>
    <t>/content/drive/MyDrive/thesis_project/thesis/outputs/exp10_cascade/cascaded_pipeline_crf_results_20260804_001044.xlsx</t>
  </si>
  <si>
    <t>/content/drive/MyDrive/thesis_project/thesis/outputs/exp10_cascade/cascaded_pipeline_crf_20260804_002046.json</t>
  </si>
  <si>
    <t>/content/drive/MyDrive/thesis_project/thesis/outputs/exp10_cascade/cascaded_pipeline_crf_results_20260804_002045.xlsx</t>
  </si>
  <si>
    <t>/content/drive/MyDrive/thesis_project/thesis/outputs/exp10_cascade/cascaded_pipeline_crf_20260804_002744.json</t>
  </si>
  <si>
    <t>/content/drive/MyDrive/thesis_project/thesis/outputs/exp10_cascade/cascaded_pipeline_crf_results_20260804_002743.xlsx</t>
  </si>
  <si>
    <t>/content/drive/MyDrive/thesis_project/thesis/outputs/exp10_cascade/cascaded_pipeline_crf_20260804_003535.json</t>
  </si>
  <si>
    <t>/content/drive/MyDrive/thesis_project/thesis/outputs/exp10_cascade/cascaded_pipeline_crf_results_20260804_003534.xlsx</t>
  </si>
  <si>
    <t>/content/drive/MyDrive/thesis_project/thesis/outputs/exp10_cascade/cascaded_pipeline_crf_20260804_004408.json</t>
  </si>
  <si>
    <t>/content/drive/MyDrive/thesis_project/thesis/outputs/exp10_cascade/cascaded_pipeline_crf_results_20260804_004407.xlsx</t>
  </si>
  <si>
    <t>/content/drive/MyDrive/thesis_project/thesis/outputs/exp10_cascade/cascaded_pipeline_crf_20260804_005149.json</t>
  </si>
  <si>
    <t>/content/drive/MyDrive/thesis_project/thesis/outputs/exp10_cascade/cascaded_pipeline_crf_results_20260804_005147.xlsx</t>
  </si>
  <si>
    <t>/content/drive/MyDrive/thesis_project/thesis/outputs/exp10_cascade/cascaded_pipeline_crf_20260804_010135.json</t>
  </si>
  <si>
    <t>/content/drive/MyDrive/thesis_project/thesis/outputs/exp10_cascade/cascaded_pipeline_crf_results_20260804_010134.xlsx</t>
  </si>
  <si>
    <t>/content/drive/MyDrive/thesis_project/thesis/outputs/exp10_cascade/cascaded_pipeline_crf_20260804_010919.json</t>
  </si>
  <si>
    <t>/content/drive/MyDrive/thesis_project/thesis/outputs/exp10_cascade/cascaded_pipeline_crf_results_20260804_010918.xlsx</t>
  </si>
  <si>
    <t>/content/drive/MyDrive/thesis_project/thesis/outputs/exp10_cascade/cascaded_pipeline_crf_20260804_011909.json</t>
  </si>
  <si>
    <t>/content/drive/MyDrive/thesis_project/thesis/outputs/exp10_cascade/cascaded_pipeline_crf_results_20260804_011908.xlsx</t>
  </si>
  <si>
    <t>/content/drive/MyDrive/thesis_project/thesis/outputs/exp10_cascade/cascaded_pipeline_crf_20260804_012740.json</t>
  </si>
  <si>
    <t>/content/drive/MyDrive/thesis_project/thesis/outputs/exp10_cascade/cascaded_pipeline_crf_results_20260804_012739.xlsx</t>
  </si>
  <si>
    <t>/content/drive/MyDrive/thesis_project/thesis/outputs/exp10_cascade/cascaded_pipeline_crf_20260804_013438.json</t>
  </si>
  <si>
    <t>/content/drive/MyDrive/thesis_project/thesis/outputs/exp10_cascade/cascaded_pipeline_crf_results_20260804_013437.xlsx</t>
  </si>
  <si>
    <t>/content/drive/MyDrive/thesis_project/thesis/outputs/exp10_cascade/cascaded_pipeline_crf_20260804_014200.json</t>
  </si>
  <si>
    <t>/content/drive/MyDrive/thesis_project/thesis/outputs/exp10_cascade/cascaded_pipeline_crf_results_20260804_014159.xlsx</t>
  </si>
  <si>
    <t>/content/drive/MyDrive/thesis_project/thesis/outputs/exp10_cascade/cascaded_pipeline_crf_20260804_014929.json</t>
  </si>
  <si>
    <t>/content/drive/MyDrive/thesis_project/thesis/outputs/exp10_cascade/cascaded_pipeline_crf_results_20260804_014928.xlsx</t>
  </si>
  <si>
    <t>/content/drive/MyDrive/thesis_project/thesis/outputs/exp10_cascade/cascaded_pipeline_crf_20260804_015819.json</t>
  </si>
  <si>
    <t>/content/drive/MyDrive/thesis_project/thesis/outputs/exp10_cascade/cascaded_pipeline_crf_results_20260804_015818.xlsx</t>
  </si>
  <si>
    <t>/content/drive/MyDrive/thesis_project/thesis/outputs/exp10_cascade/cascaded_pipeline_crf_20260804_020623.json</t>
  </si>
  <si>
    <t>/content/drive/MyDrive/thesis_project/thesis/outputs/exp10_cascade/cascaded_pipeline_crf_results_20260804_020622.xlsx</t>
  </si>
  <si>
    <t>/content/drive/MyDrive/thesis_project/thesis/outputs/exp10_cascade/cascaded_pipeline_crf_20260804_021307.json</t>
  </si>
  <si>
    <t>/content/drive/MyDrive/thesis_project/thesis/outputs/exp10_cascade/cascaded_pipeline_crf_results_20260804_021307.xlsx</t>
  </si>
  <si>
    <t>/content/drive/MyDrive/thesis_project/thesis/outputs/exp10_cascade/cascaded_pipeline_crf_20260804_022105.json</t>
  </si>
  <si>
    <t>/content/drive/MyDrive/thesis_project/thesis/outputs/exp10_cascade/cascaded_pipeline_crf_results_20260804_022104.xlsx</t>
  </si>
  <si>
    <t>/content/drive/MyDrive/thesis_project/thesis/outputs/exp10_cascade/cascaded_pipeline_crf_20260804_022828.json</t>
  </si>
  <si>
    <t>/content/drive/MyDrive/thesis_project/thesis/outputs/exp10_cascade/cascaded_pipeline_crf_results_20260804_022827.xlsx</t>
  </si>
  <si>
    <t>/content/drive/MyDrive/thesis_project/thesis/outputs/exp10_cascade/cascaded_pipeline_crf_20260804_023755.json</t>
  </si>
  <si>
    <t>/content/drive/MyDrive/thesis_project/thesis/outputs/exp10_cascade/cascaded_pipeline_crf_results_20260804_023754.xlsx</t>
  </si>
  <si>
    <t>/content/drive/MyDrive/thesis_project/thesis/outputs/exp10_cascade/cascaded_pipeline_crf_20260804_024435.json</t>
  </si>
  <si>
    <t>/content/drive/MyDrive/thesis_project/thesis/outputs/exp10_cascade/cascaded_pipeline_crf_results_20260804_024434.xlsx</t>
  </si>
  <si>
    <t>/content/drive/MyDrive/thesis_project/thesis/outputs/exp10_cascade/cascaded_pipeline_crf_20260804_025113.json</t>
  </si>
  <si>
    <t>/content/drive/MyDrive/thesis_project/thesis/outputs/exp10_cascade/cascaded_pipeline_crf_results_20260804_025112.xlsx</t>
  </si>
  <si>
    <t>/content/drive/MyDrive/thesis_project/thesis/outputs/exp10_cascade/cascaded_pipeline_crf_20260804_025910.json</t>
  </si>
  <si>
    <t>/content/drive/MyDrive/thesis_project/thesis/outputs/exp10_cascade/cascaded_pipeline_crf_results_20260804_025909.xlsx</t>
  </si>
  <si>
    <t>/content/drive/MyDrive/thesis_project/thesis/outputs/exp10_cascade/cascaded_pipeline_crf_20260804_030624.json</t>
  </si>
  <si>
    <t>/content/drive/MyDrive/thesis_project/thesis/outputs/exp10_cascade/cascaded_pipeline_crf_results_20260804_030623.xlsx</t>
  </si>
  <si>
    <t>/content/drive/MyDrive/thesis_project/thesis/outputs/exp10_cascade/cascaded_pipeline_crf_20260804_031423.json</t>
  </si>
  <si>
    <t>/content/drive/MyDrive/thesis_project/thesis/outputs/exp10_cascade/cascaded_pipeline_crf_results_20260804_031422.xlsx</t>
  </si>
  <si>
    <t>/content/drive/MyDrive/thesis_project/thesis/outputs/exp10_cascade/cascaded_pipeline_crf_20260804_032105.json</t>
  </si>
  <si>
    <t>/content/drive/MyDrive/thesis_project/thesis/outputs/exp10_cascade/cascaded_pipeline_crf_results_20260804_032104.xlsx</t>
  </si>
  <si>
    <t>/content/drive/MyDrive/thesis_project/thesis/outputs/exp10_cascade/cascaded_pipeline_crf_20260804_032831.json</t>
  </si>
  <si>
    <t>/content/drive/MyDrive/thesis_project/thesis/outputs/exp10_cascade/cascaded_pipeline_crf_results_20260804_032830.xlsx</t>
  </si>
  <si>
    <t>/content/drive/MyDrive/thesis_project/thesis/outputs/exp10_cascade/cascaded_pipeline_crf_20260804_033507.json</t>
  </si>
  <si>
    <t>/content/drive/MyDrive/thesis_project/thesis/outputs/exp10_cascade/cascaded_pipeline_crf_results_20260804_033506.xlsx</t>
  </si>
  <si>
    <t>/content/drive/MyDrive/thesis_project/thesis/outputs/exp10_cascade/cascaded_pipeline_crf_20260804_034322.json</t>
  </si>
  <si>
    <t>/content/drive/MyDrive/thesis_project/thesis/outputs/exp10_cascade/cascaded_pipeline_crf_results_20260804_034321.xlsx</t>
  </si>
  <si>
    <t>/content/drive/MyDrive/thesis_project/thesis/outputs/exp10_cascade/cascaded_pipeline_crf_20260804_034957.json</t>
  </si>
  <si>
    <t>/content/drive/MyDrive/thesis_project/thesis/outputs/exp10_cascade/cascaded_pipeline_crf_results_20260804_034957.xlsx</t>
  </si>
  <si>
    <t>/content/drive/MyDrive/thesis_project/thesis/outputs/exp10_cascade/cascaded_pipeline_crf_20260804_040025.json</t>
  </si>
  <si>
    <t>/content/drive/MyDrive/thesis_project/thesis/outputs/exp10_cascade/cascaded_pipeline_crf_results_20260804_040024.xlsx</t>
  </si>
  <si>
    <t>/content/drive/MyDrive/thesis_project/thesis/outputs/exp10_cascade/cascaded_pipeline_crf_20260804_040700.json</t>
  </si>
  <si>
    <t>/content/drive/MyDrive/thesis_project/thesis/outputs/exp10_cascade/cascaded_pipeline_crf_results_20260804_040659.xlsx</t>
  </si>
  <si>
    <t>/content/drive/MyDrive/thesis_project/thesis/outputs/exp10_cascade/cascaded_pipeline_crf_20260804_041341.json</t>
  </si>
  <si>
    <t>/content/drive/MyDrive/thesis_project/thesis/outputs/exp10_cascade/cascaded_pipeline_crf_results_20260804_041340.xlsx</t>
  </si>
  <si>
    <t>/content/drive/MyDrive/thesis_project/thesis/outputs/exp10_cascade/cascaded_pipeline_crf_20260804_043525.json</t>
  </si>
  <si>
    <t>/content/drive/MyDrive/thesis_project/thesis/outputs/exp10_cascade/cascaded_pipeline_crf_results_20260804_043522.xlsx</t>
  </si>
  <si>
    <t>/content/drive/MyDrive/thesis_project/thesis/outputs/exp10_cascade/cascaded_pipeline_crf_20260804_044334.json</t>
  </si>
  <si>
    <t>/content/drive/MyDrive/thesis_project/thesis/outputs/exp10_cascade/cascaded_pipeline_crf_results_20260804_044333.xlsx</t>
  </si>
  <si>
    <t>/content/drive/MyDrive/thesis_project/thesis/outputs/exp10_cascade/cascaded_pipeline_crf_20260804_045016.json</t>
  </si>
  <si>
    <t>/content/drive/MyDrive/thesis_project/thesis/outputs/exp10_cascade/cascaded_pipeline_crf_results_20260804_045015.xlsx</t>
  </si>
  <si>
    <t>/content/drive/MyDrive/thesis_project/thesis/outputs/exp10_cascade/cascaded_pipeline_crf_20260804_045740.json</t>
  </si>
  <si>
    <t>/content/drive/MyDrive/thesis_project/thesis/outputs/exp10_cascade/cascaded_pipeline_crf_results_20260804_045739.xlsx</t>
  </si>
  <si>
    <t>/content/drive/MyDrive/thesis_project/thesis/outputs/exp10_cascade/cascaded_pipeline_crf_20260804_050416.json</t>
  </si>
  <si>
    <t>/content/drive/MyDrive/thesis_project/thesis/outputs/exp10_cascade/cascaded_pipeline_crf_results_20260804_050415.xlsx</t>
  </si>
  <si>
    <t>/content/drive/MyDrive/thesis_project/thesis/outputs/exp10_cascade/cascaded_pipeline_crf_20260804_051357.json</t>
  </si>
  <si>
    <t>/content/drive/MyDrive/thesis_project/thesis/outputs/exp10_cascade/cascaded_pipeline_crf_results_20260804_051356.xlsx</t>
  </si>
  <si>
    <t>/content/drive/MyDrive/thesis_project/thesis/outputs/exp10_cascade/cascaded_pipeline_crf_20260804_052120.json</t>
  </si>
  <si>
    <t>/content/drive/MyDrive/thesis_project/thesis/outputs/exp10_cascade/cascaded_pipeline_crf_results_20260804_052119.xlsx</t>
  </si>
  <si>
    <t>/content/drive/MyDrive/thesis_project/thesis/outputs/exp10_cascade/cascaded_pipeline_crf_20260804_053150.json</t>
  </si>
  <si>
    <t>/content/drive/MyDrive/thesis_project/thesis/outputs/exp10_cascade/cascaded_pipeline_crf_results_20260804_053149.xlsx</t>
  </si>
  <si>
    <t>/content/drive/MyDrive/thesis_project/thesis/outputs/exp10_cascade/cascaded_pipeline_crf_20260804_054009.json</t>
  </si>
  <si>
    <t>/content/drive/MyDrive/thesis_project/thesis/outputs/exp10_cascade/cascaded_pipeline_crf_results_20260804_054008.xlsx</t>
  </si>
  <si>
    <t>/content/drive/MyDrive/thesis_project/thesis/outputs/exp10_cascade/cascaded_pipeline_crf_20260804_054734.json</t>
  </si>
  <si>
    <t>/content/drive/MyDrive/thesis_project/thesis/outputs/exp10_cascade/cascaded_pipeline_crf_results_20260804_054733.xlsx</t>
  </si>
  <si>
    <t>/content/drive/MyDrive/thesis_project/thesis/outputs/exp10_cascade/cascaded_pipeline_crf_20260804_055640.json</t>
  </si>
  <si>
    <t>/content/drive/MyDrive/thesis_project/thesis/outputs/exp10_cascade/cascaded_pipeline_crf_results_20260804_055639.xlsx</t>
  </si>
  <si>
    <t>/content/drive/MyDrive/thesis_project/thesis/outputs/exp10_cascade/cascaded_pipeline_crf_20260804_060406.json</t>
  </si>
  <si>
    <t>/content/drive/MyDrive/thesis_project/thesis/outputs/exp10_cascade/cascaded_pipeline_crf_results_20260804_060405.xlsx</t>
  </si>
  <si>
    <t>/content/drive/MyDrive/thesis_project/thesis/outputs/exp10_cascade/cascaded_pipeline_crf_20260804_061427.json</t>
  </si>
  <si>
    <t>/content/drive/MyDrive/thesis_project/thesis/outputs/exp10_cascade/cascaded_pipeline_crf_results_20260804_061426.xlsx</t>
  </si>
  <si>
    <t>/content/drive/MyDrive/thesis_project/thesis/outputs/exp10_cascade/cascaded_pipeline_crf_20260804_062108.json</t>
  </si>
  <si>
    <t>/content/drive/MyDrive/thesis_project/thesis/outputs/exp10_cascade/cascaded_pipeline_crf_results_20260804_062107.xlsx</t>
  </si>
  <si>
    <t>/content/drive/MyDrive/thesis_project/thesis/outputs/exp10_cascade/cascaded_pipeline_crf_20260804_063051.json</t>
  </si>
  <si>
    <t>/content/drive/MyDrive/thesis_project/thesis/outputs/exp10_cascade/cascaded_pipeline_crf_results_20260804_063050.xlsx</t>
  </si>
  <si>
    <t>/content/drive/MyDrive/thesis_project/thesis/outputs/exp10_cascade/cascaded_pipeline_crf_20260804_063912.json</t>
  </si>
  <si>
    <t>/content/drive/MyDrive/thesis_project/thesis/outputs/exp10_cascade/cascaded_pipeline_crf_results_20260804_063911.xlsx</t>
  </si>
  <si>
    <t>/content/drive/MyDrive/thesis_project/thesis/outputs/exp10_cascade/cascaded_pipeline_crf_20260804_064942.json</t>
  </si>
  <si>
    <t>/content/drive/MyDrive/thesis_project/thesis/outputs/exp10_cascade/cascaded_pipeline_crf_results_20260804_064941.xlsx</t>
  </si>
  <si>
    <t>/content/drive/MyDrive/thesis_project/thesis/outputs/exp10_cascade/cascaded_pipeline_crf_20260804_070002.json</t>
  </si>
  <si>
    <t>/content/drive/MyDrive/thesis_project/thesis/outputs/exp10_cascade/cascaded_pipeline_crf_results_20260804_070001.xlsx</t>
  </si>
  <si>
    <t>/content/drive/MyDrive/thesis_project/thesis/outputs/exp10_cascade/cascaded_pipeline_crf_20260804_070949.json</t>
  </si>
  <si>
    <t>/content/drive/MyDrive/thesis_project/thesis/outputs/exp10_cascade/cascaded_pipeline_crf_results_20260804_070948.xlsx</t>
  </si>
  <si>
    <t>/content/drive/MyDrive/thesis_project/thesis/outputs/exp10_fusion_ready/fusion_crf_ready_20260804_071040.json</t>
  </si>
  <si>
    <t>/content/drive/MyDrive/thesis_project/thesis/outputs/exp10_fusion_ready/fusion_crf_ready_results_20260804_071039.xlsx</t>
  </si>
  <si>
    <t>/content/drive/MyDrive/thesis_project/thesis/outputs/exp10_fusion_ready/fusion_crf_ready_20260804_071043.json</t>
  </si>
  <si>
    <t>/content/drive/MyDrive/thesis_project/thesis/outputs/exp10_fusion_ready/fusion_crf_ready_results_20260804_071042.xlsx</t>
  </si>
  <si>
    <t>/content/drive/MyDrive/thesis_project/thesis/outputs/exp10_fusion_ready/fusion_crf_ready_20260804_071045.json</t>
  </si>
  <si>
    <t>/content/drive/MyDrive/thesis_project/thesis/outputs/exp10_fusion_ready/fusion_crf_ready_results_20260804_071045.xlsx</t>
  </si>
  <si>
    <t>/content/drive/MyDrive/thesis_project/thesis/outputs/exp10_fusion_ready/fusion_crf_ready_20260804_071048.json</t>
  </si>
  <si>
    <t>/content/drive/MyDrive/thesis_project/thesis/outputs/exp10_fusion_ready/fusion_crf_ready_results_20260804_071047.xlsx</t>
  </si>
  <si>
    <t>/content/drive/MyDrive/thesis_project/thesis/outputs/exp10_fusion_ready/fusion_crf_ready_20260804_071051.json</t>
  </si>
  <si>
    <t>/content/drive/MyDrive/thesis_project/thesis/outputs/exp10_fusion_ready/fusion_crf_ready_results_20260804_071050.xlsx</t>
  </si>
  <si>
    <t>/content/drive/MyDrive/thesis_project/thesis/outputs/exp10_fusion_ready/fusion_crf_ready_20260804_071053.json</t>
  </si>
  <si>
    <t>/content/drive/MyDrive/thesis_project/thesis/outputs/exp10_fusion_ready/fusion_crf_ready_results_20260804_071052.xlsx</t>
  </si>
  <si>
    <t>/content/drive/MyDrive/thesis_project/thesis/outputs/exp10_fusion_ready/fusion_crf_ready_20260804_071056.json</t>
  </si>
  <si>
    <t>/content/drive/MyDrive/thesis_project/thesis/outputs/exp10_fusion_ready/fusion_crf_ready_results_20260804_071055.xlsx</t>
  </si>
  <si>
    <t>/content/drive/MyDrive/thesis_project/thesis/outputs/exp10_fusion_ready/fusion_crf_ready_20260804_071058.json</t>
  </si>
  <si>
    <t>/content/drive/MyDrive/thesis_project/thesis/outputs/exp10_fusion_ready/fusion_crf_ready_results_20260804_071058.xlsx</t>
  </si>
  <si>
    <t>/content/drive/MyDrive/thesis_project/thesis/outputs/exp10_fusion_ready/fusion_crf_ready_20260804_071101.json</t>
  </si>
  <si>
    <t>/content/drive/MyDrive/thesis_project/thesis/outputs/exp10_fusion_ready/fusion_crf_ready_results_20260804_071100.xlsx</t>
  </si>
  <si>
    <t>/content/drive/MyDrive/thesis_project/thesis/outputs/exp10_fusion_ready/fusion_crf_ready_20260804_071103.json</t>
  </si>
  <si>
    <t>/content/drive/MyDrive/thesis_project/thesis/outputs/exp10_fusion_ready/fusion_crf_ready_results_20260804_071103.xlsx</t>
  </si>
  <si>
    <t>/content/drive/MyDrive/thesis_project/thesis/outputs/exp10_fusion_ready/fusion_crf_ready_20260804_071106.json</t>
  </si>
  <si>
    <t>/content/drive/MyDrive/thesis_project/thesis/outputs/exp10_fusion_ready/fusion_crf_ready_results_20260804_071105.xlsx</t>
  </si>
  <si>
    <t>/content/drive/MyDrive/thesis_project/thesis/outputs/exp10_fusion_ready/fusion_crf_ready_20260804_071109.json</t>
  </si>
  <si>
    <t>/content/drive/MyDrive/thesis_project/thesis/outputs/exp10_fusion_ready/fusion_crf_ready_results_20260804_071107.xlsx</t>
  </si>
  <si>
    <t>/content/drive/MyDrive/thesis_project/thesis/outputs/exp10_fusion_ready/fusion_crf_ready_20260804_071111.json</t>
  </si>
  <si>
    <t>/content/drive/MyDrive/thesis_project/thesis/outputs/exp10_fusion_ready/fusion_crf_ready_results_20260804_071110.xlsx</t>
  </si>
  <si>
    <t>/content/drive/MyDrive/thesis_project/thesis/outputs/exp10_fusion_ready/fusion_crf_ready_20260804_071114.json</t>
  </si>
  <si>
    <t>/content/drive/MyDrive/thesis_project/thesis/outputs/exp10_fusion_ready/fusion_crf_ready_results_20260804_071113.xlsx</t>
  </si>
  <si>
    <t>/content/drive/MyDrive/thesis_project/thesis/outputs/exp10_fusion_ready/fusion_crf_ready_20260804_071116.json</t>
  </si>
  <si>
    <t>/content/drive/MyDrive/thesis_project/thesis/outputs/exp10_fusion_ready/fusion_crf_ready_results_20260804_071115.xlsx</t>
  </si>
  <si>
    <t>/content/drive/MyDrive/thesis_project/thesis/outputs/exp10_fusion_ready/fusion_crf_ready_20260804_071119.json</t>
  </si>
  <si>
    <t>/content/drive/MyDrive/thesis_project/thesis/outputs/exp10_fusion_ready/fusion_crf_ready_results_20260804_071118.xlsx</t>
  </si>
  <si>
    <t>/content/drive/MyDrive/thesis_project/thesis/outputs/exp10_fusion_ready/fusion_crf_ready_20260804_071122.json</t>
  </si>
  <si>
    <t>/content/drive/MyDrive/thesis_project/thesis/outputs/exp10_fusion_ready/fusion_crf_ready_results_20260804_071121.xlsx</t>
  </si>
  <si>
    <t>/content/drive/MyDrive/thesis_project/thesis/outputs/exp10_fusion_ready/fusion_crf_ready_20260804_071124.json</t>
  </si>
  <si>
    <t>/content/drive/MyDrive/thesis_project/thesis/outputs/exp10_fusion_ready/fusion_crf_ready_results_20260804_071123.xlsx</t>
  </si>
  <si>
    <t>/content/drive/MyDrive/thesis_project/thesis/outputs/exp10_fusion_ready/fusion_crf_ready_20260804_071127.json</t>
  </si>
  <si>
    <t>/content/drive/MyDrive/thesis_project/thesis/outputs/exp10_fusion_ready/fusion_crf_ready_results_20260804_071126.xlsx</t>
  </si>
  <si>
    <t>/content/drive/MyDrive/thesis_project/thesis/outputs/exp10_fusion_ready/fusion_crf_ready_20260804_071129.json</t>
  </si>
  <si>
    <t>/content/drive/MyDrive/thesis_project/thesis/outputs/exp10_fusion_ready/fusion_crf_ready_results_20260804_071128.xlsx</t>
  </si>
  <si>
    <t>/content/drive/MyDrive/thesis_project/thesis/outputs/exp10_fusion_ready/fusion_crf_ready_20260804_071131.json</t>
  </si>
  <si>
    <t>/content/drive/MyDrive/thesis_project/thesis/outputs/exp10_fusion_ready/fusion_crf_ready_results_20260804_071131.xlsx</t>
  </si>
  <si>
    <t>/content/drive/MyDrive/thesis_project/thesis/outputs/exp10_fusion_ready/fusion_crf_ready_20260804_071134.json</t>
  </si>
  <si>
    <t>/content/drive/MyDrive/thesis_project/thesis/outputs/exp10_fusion_ready/fusion_crf_ready_results_20260804_071133.xlsx</t>
  </si>
  <si>
    <t>/content/drive/MyDrive/thesis_project/thesis/outputs/exp10_fusion_ready/fusion_crf_ready_20260804_071136.json</t>
  </si>
  <si>
    <t>/content/drive/MyDrive/thesis_project/thesis/outputs/exp10_fusion_ready/fusion_crf_ready_results_20260804_071136.xlsx</t>
  </si>
  <si>
    <t>/content/drive/MyDrive/thesis_project/thesis/outputs/exp10_fusion_ready/fusion_crf_ready_20260804_071139.json</t>
  </si>
  <si>
    <t>/content/drive/MyDrive/thesis_project/thesis/outputs/exp10_fusion_ready/fusion_crf_ready_results_20260804_071138.xlsx</t>
  </si>
  <si>
    <t>/content/drive/MyDrive/thesis_project/thesis/outputs/exp10_fusion_ready/fusion_crf_ready_20260804_071141.json</t>
  </si>
  <si>
    <t>/content/drive/MyDrive/thesis_project/thesis/outputs/exp10_fusion_ready/fusion_crf_ready_results_20260804_071140.xlsx</t>
  </si>
  <si>
    <t>/content/drive/MyDrive/thesis_project/thesis/outputs/exp10_fusion_ready/fusion_crf_ready_20260804_071143.json</t>
  </si>
  <si>
    <t>/content/drive/MyDrive/thesis_project/thesis/outputs/exp10_fusion_ready/fusion_crf_ready_results_20260804_071143.xlsx</t>
  </si>
  <si>
    <t>/content/drive/MyDrive/thesis_project/thesis/outputs/exp10_fusion_ready/fusion_crf_ready_20260804_071146.json</t>
  </si>
  <si>
    <t>/content/drive/MyDrive/thesis_project/thesis/outputs/exp10_fusion_ready/fusion_crf_ready_results_20260804_071145.xlsx</t>
  </si>
  <si>
    <t>/content/drive/MyDrive/thesis_project/thesis/outputs/exp10_fusion_ready/fusion_crf_ready_20260804_071149.json</t>
  </si>
  <si>
    <t>/content/drive/MyDrive/thesis_project/thesis/outputs/exp10_fusion_ready/fusion_crf_ready_results_20260804_071148.xlsx</t>
  </si>
  <si>
    <t>/content/drive/MyDrive/thesis_project/thesis/outputs/exp10_fusion_ready/fusion_crf_ready_20260804_071151.json</t>
  </si>
  <si>
    <t>/content/drive/MyDrive/thesis_project/thesis/outputs/exp10_fusion_ready/fusion_crf_ready_results_20260804_071150.xlsx</t>
  </si>
  <si>
    <t>/content/drive/MyDrive/thesis_project/thesis/outputs/exp10_fusion_ready/fusion_crf_ready_20260804_071153.json</t>
  </si>
  <si>
    <t>/content/drive/MyDrive/thesis_project/thesis/outputs/exp10_fusion_ready/fusion_crf_ready_results_20260804_071152.xlsx</t>
  </si>
  <si>
    <t>/content/drive/MyDrive/thesis_project/thesis/outputs/exp10_fusion_ready/fusion_crf_ready_20260804_071156.json</t>
  </si>
  <si>
    <t>/content/drive/MyDrive/thesis_project/thesis/outputs/exp10_fusion_ready/fusion_crf_ready_results_20260804_071155.xlsx</t>
  </si>
  <si>
    <t>/content/drive/MyDrive/thesis_project/thesis/outputs/exp10_fusion_ready/fusion_crf_ready_20260804_071158.json</t>
  </si>
  <si>
    <t>/content/drive/MyDrive/thesis_project/thesis/outputs/exp10_fusion_ready/fusion_crf_ready_results_20260804_071157.xlsx</t>
  </si>
  <si>
    <t>/content/drive/MyDrive/thesis_project/thesis/outputs/exp10_fusion_ready/fusion_crf_ready_20260804_071200.json</t>
  </si>
  <si>
    <t>/content/drive/MyDrive/thesis_project/thesis/outputs/exp10_fusion_ready/fusion_crf_ready_results_20260804_071159.xlsx</t>
  </si>
  <si>
    <t>/content/drive/MyDrive/thesis_project/thesis/outputs/exp10_fusion_ready/fusion_crf_ready_20260804_071202.json</t>
  </si>
  <si>
    <t>/content/drive/MyDrive/thesis_project/thesis/outputs/exp10_fusion_ready/fusion_crf_ready_results_20260804_071202.xlsx</t>
  </si>
  <si>
    <t>/content/drive/MyDrive/thesis_project/thesis/outputs/exp10_fusion_ready/fusion_crf_ready_20260804_071205.json</t>
  </si>
  <si>
    <t>/content/drive/MyDrive/thesis_project/thesis/outputs/exp10_fusion_ready/fusion_crf_ready_results_20260804_071204.xlsx</t>
  </si>
  <si>
    <t>/content/drive/MyDrive/thesis_project/thesis/outputs/exp10_fusion_ready/fusion_crf_ready_20260804_071208.json</t>
  </si>
  <si>
    <t>/content/drive/MyDrive/thesis_project/thesis/outputs/exp10_fusion_ready/fusion_crf_ready_results_20260804_071206.xlsx</t>
  </si>
  <si>
    <t>/content/drive/MyDrive/thesis_project/thesis/outputs/exp10_fusion_ready/fusion_crf_ready_20260804_071210.json</t>
  </si>
  <si>
    <t>/content/drive/MyDrive/thesis_project/thesis/outputs/exp10_fusion_ready/fusion_crf_ready_results_20260804_071209.xlsx</t>
  </si>
  <si>
    <t>/content/drive/MyDrive/thesis_project/thesis/outputs/exp10_fusion_ready/fusion_crf_ready_20260804_071212.json</t>
  </si>
  <si>
    <t>/content/drive/MyDrive/thesis_project/thesis/outputs/exp10_fusion_ready/fusion_crf_ready_results_20260804_071211.xlsx</t>
  </si>
  <si>
    <t>/content/drive/MyDrive/thesis_project/thesis/outputs/exp10_fusion_ready/fusion_crf_ready_20260804_071215.json</t>
  </si>
  <si>
    <t>/content/drive/MyDrive/thesis_project/thesis/outputs/exp10_fusion_ready/fusion_crf_ready_results_20260804_071214.xlsx</t>
  </si>
  <si>
    <t>/content/drive/MyDrive/thesis_project/thesis/outputs/exp10_fusion_ready/fusion_crf_ready_20260804_071217.json</t>
  </si>
  <si>
    <t>/content/drive/MyDrive/thesis_project/thesis/outputs/exp10_fusion_ready/fusion_crf_ready_results_20260804_071216.xlsx</t>
  </si>
  <si>
    <t>/content/drive/MyDrive/thesis_project/thesis/outputs/exp10_fusion_ready/fusion_crf_ready_20260804_071219.json</t>
  </si>
  <si>
    <t>/content/drive/MyDrive/thesis_project/thesis/outputs/exp10_fusion_ready/fusion_crf_ready_results_20260804_071218.xlsx</t>
  </si>
  <si>
    <t>/content/drive/MyDrive/thesis_project/thesis/outputs/exp10_fusion_ready/fusion_crf_ready_20260804_071222.json</t>
  </si>
  <si>
    <t>/content/drive/MyDrive/thesis_project/thesis/outputs/exp10_fusion_ready/fusion_crf_ready_results_20260804_071221.xlsx</t>
  </si>
  <si>
    <t>/content/drive/MyDrive/thesis_project/thesis/outputs/exp10_fusion_ready/fusion_crf_ready_20260804_071224.json</t>
  </si>
  <si>
    <t>/content/drive/MyDrive/thesis_project/thesis/outputs/exp10_fusion_ready/fusion_crf_ready_results_20260804_071223.xlsx</t>
  </si>
  <si>
    <t>/content/drive/MyDrive/thesis_project/thesis/outputs/exp10_fusion_ready/fusion_crf_ready_20260804_071226.json</t>
  </si>
  <si>
    <t>/content/drive/MyDrive/thesis_project/thesis/outputs/exp10_fusion_ready/fusion_crf_ready_results_20260804_071226.xlsx</t>
  </si>
  <si>
    <t>/content/drive/MyDrive/thesis_project/thesis/outputs/exp10_fusion_ready/fusion_crf_ready_20260804_071229.json</t>
  </si>
  <si>
    <t>/content/drive/MyDrive/thesis_project/thesis/outputs/exp10_fusion_ready/fusion_crf_ready_results_20260804_071228.xlsx</t>
  </si>
  <si>
    <t>/content/drive/MyDrive/thesis_project/thesis/outputs/exp10_fusion_ready/fusion_crf_ready_20260804_071231.json</t>
  </si>
  <si>
    <t>/content/drive/MyDrive/thesis_project/thesis/outputs/exp10_fusion_ready/fusion_crf_ready_results_20260804_071230.xlsx</t>
  </si>
  <si>
    <t>/content/drive/MyDrive/thesis_project/thesis/outputs/exp10_fusion_ready/fusion_crf_ready_20260804_071234.json</t>
  </si>
  <si>
    <t>/content/drive/MyDrive/thesis_project/thesis/outputs/exp10_fusion_ready/fusion_crf_ready_results_20260804_071233.xlsx</t>
  </si>
  <si>
    <t>/content/drive/MyDrive/thesis_project/thesis/outputs/exp10_fusion_ready/fusion_crf_ready_20260804_071236.json</t>
  </si>
  <si>
    <t>/content/drive/MyDrive/thesis_project/thesis/outputs/exp10_fusion_ready/fusion_crf_ready_results_20260804_071236.xlsx</t>
  </si>
  <si>
    <t>/content/drive/MyDrive/thesis_project/thesis/outputs/exp10_fusion_ready/fusion_crf_ready_20260804_071239.json</t>
  </si>
  <si>
    <t>/content/drive/MyDrive/thesis_project/thesis/outputs/exp10_fusion_ready/fusion_crf_ready_results_20260804_071238.xlsx</t>
  </si>
  <si>
    <t>/content/drive/MyDrive/thesis_project/thesis/outputs/exp10_fusion_ready/fusion_crf_ready_20260804_071241.json</t>
  </si>
  <si>
    <t>/content/drive/MyDrive/thesis_project/thesis/outputs/exp10_fusion_ready/fusion_crf_ready_results_20260804_071240.xlsx</t>
  </si>
  <si>
    <t>/content/drive/MyDrive/thesis_project/thesis/outputs/exp10_fusion_ready/fusion_crf_ready_20260804_071244.json</t>
  </si>
  <si>
    <t>/content/drive/MyDrive/thesis_project/thesis/outputs/exp10_fusion_ready/fusion_crf_ready_results_20260804_071243.xlsx</t>
  </si>
  <si>
    <t>/content/drive/MyDrive/thesis_project/thesis/outputs/exp10_fusion_ready/fusion_crf_ready_20260804_071246.json</t>
  </si>
  <si>
    <t>/content/drive/MyDrive/thesis_project/thesis/outputs/exp10_fusion_ready/fusion_crf_ready_results_20260804_071246.xlsx</t>
  </si>
  <si>
    <t>/content/drive/MyDrive/thesis_project/thesis/outputs/exp10_fusion_ready/fusion_crf_ready_20260804_071249.json</t>
  </si>
  <si>
    <t>/content/drive/MyDrive/thesis_project/thesis/outputs/exp10_fusion_ready/fusion_crf_ready_results_20260804_071248.xlsx</t>
  </si>
  <si>
    <t>/content/drive/MyDrive/thesis_project/thesis/outputs/exp10_fusion_ready/fusion_crf_ready_20260804_071251.json</t>
  </si>
  <si>
    <t>/content/drive/MyDrive/thesis_project/thesis/outputs/exp10_fusion_ready/fusion_crf_ready_results_20260804_071251.xlsx</t>
  </si>
  <si>
    <t>/content/drive/MyDrive/thesis_project/thesis/outputs/exp10_fusion_ready/fusion_crf_ready_20260804_071254.json</t>
  </si>
  <si>
    <t>/content/drive/MyDrive/thesis_project/thesis/outputs/exp10_fusion_ready/fusion_crf_ready_results_20260804_071253.xlsx</t>
  </si>
  <si>
    <t>/content/drive/MyDrive/thesis_project/thesis/outputs/exp10_fusion_ready/fusion_crf_ready_20260804_071256.json</t>
  </si>
  <si>
    <t>/content/drive/MyDrive/thesis_project/thesis/outputs/exp10_fusion_ready/fusion_crf_ready_results_20260804_071256.xlsx</t>
  </si>
  <si>
    <t>/content/drive/MyDrive/thesis_project/thesis/outputs/exp10_fusion_ready/fusion_crf_ready_20260804_071259.json</t>
  </si>
  <si>
    <t>/content/drive/MyDrive/thesis_project/thesis/outputs/exp10_fusion_ready/fusion_crf_ready_results_20260804_071258.xlsx</t>
  </si>
  <si>
    <t>/content/drive/MyDrive/thesis_project/thesis/outputs/exp10_fusion_ready/fusion_crf_ready_20260804_071302.json</t>
  </si>
  <si>
    <t>/content/drive/MyDrive/thesis_project/thesis/outputs/exp10_fusion_ready/fusion_crf_ready_results_20260804_071300.xlsx</t>
  </si>
  <si>
    <t>/content/drive/MyDrive/thesis_project/thesis/outputs/exp10_fusion_ready/fusion_crf_ready_20260804_071304.json</t>
  </si>
  <si>
    <t>/content/drive/MyDrive/thesis_project/thesis/outputs/exp10_fusion_ready/fusion_crf_ready_results_20260804_071303.xlsx</t>
  </si>
  <si>
    <t>/content/drive/MyDrive/thesis_project/thesis/outputs/exp10_fusion_ready/fusion_crf_ready_20260804_071306.json</t>
  </si>
  <si>
    <t>/content/drive/MyDrive/thesis_project/thesis/outputs/exp10_fusion_ready/fusion_crf_ready_results_20260804_071305.xlsx</t>
  </si>
  <si>
    <t>/content/drive/MyDrive/thesis_project/thesis/outputs/exp10_fusion_ready/fusion_crf_ready_20260804_071309.json</t>
  </si>
  <si>
    <t>/content/drive/MyDrive/thesis_project/thesis/outputs/exp10_fusion_ready/fusion_crf_ready_results_20260804_071308.xlsx</t>
  </si>
  <si>
    <t>/content/drive/MyDrive/thesis_project/thesis/outputs/exp10_fusion_ready/fusion_crf_ready_20260804_071311.json</t>
  </si>
  <si>
    <t>/content/drive/MyDrive/thesis_project/thesis/outputs/exp10_fusion_ready/fusion_crf_ready_results_20260804_071310.xlsx</t>
  </si>
  <si>
    <t>/content/drive/MyDrive/thesis_project/thesis/outputs/exp10_fusion_ready/fusion_crf_ready_20260804_071314.json</t>
  </si>
  <si>
    <t>/content/drive/MyDrive/thesis_project/thesis/outputs/exp10_fusion_ready/fusion_crf_ready_results_20260804_071313.xlsx</t>
  </si>
  <si>
    <t>/content/drive/MyDrive/thesis_project/thesis/outputs/exp10_fusion_ready/fusion_crf_ready_20260804_071316.json</t>
  </si>
  <si>
    <t>/content/drive/MyDrive/thesis_project/thesis/outputs/exp10_fusion_ready/fusion_crf_ready_results_20260804_071316.xlsx</t>
  </si>
  <si>
    <t>/content/drive/MyDrive/thesis_project/thesis/outputs/exp10_fusion_ready/fusion_crf_ready_20260804_071319.json</t>
  </si>
  <si>
    <t>/content/drive/MyDrive/thesis_project/thesis/outputs/exp10_fusion_ready/fusion_crf_ready_results_20260804_071318.xlsx</t>
  </si>
  <si>
    <t>/content/drive/MyDrive/thesis_project/thesis/outputs/exp10_fusion_ready/fusion_crf_ready_20260804_071322.json</t>
  </si>
  <si>
    <t>/content/drive/MyDrive/thesis_project/thesis/outputs/exp10_fusion_ready/fusion_crf_ready_results_20260804_071321.xlsx</t>
  </si>
  <si>
    <t>/content/drive/MyDrive/thesis_project/thesis/outputs/exp10_fusion_ready/fusion_crf_ready_20260804_071324.json</t>
  </si>
  <si>
    <t>/content/drive/MyDrive/thesis_project/thesis/outputs/exp10_fusion_ready/fusion_crf_ready_results_20260804_071324.xlsx</t>
  </si>
  <si>
    <t>/content/drive/MyDrive/thesis_project/thesis/outputs/exp10_fusion_ready/fusion_crf_ready_20260804_071327.json</t>
  </si>
  <si>
    <t>/content/drive/MyDrive/thesis_project/thesis/outputs/exp10_fusion_ready/fusion_crf_ready_results_20260804_071326.xlsx</t>
  </si>
  <si>
    <t>/content/drive/MyDrive/thesis_project/thesis/outputs/exp10_fusion_ready/fusion_crf_ready_20260804_071330.json</t>
  </si>
  <si>
    <t>/content/drive/MyDrive/thesis_project/thesis/outputs/exp10_fusion_ready/fusion_crf_ready_results_20260804_071329.xlsx</t>
  </si>
  <si>
    <t>/content/drive/MyDrive/thesis_project/thesis/outputs/exp10_fusion_ready/fusion_crf_ready_20260804_071332.json</t>
  </si>
  <si>
    <t>/content/drive/MyDrive/thesis_project/thesis/outputs/exp10_fusion_ready/fusion_crf_ready_results_20260804_071331.xlsx</t>
  </si>
  <si>
    <t>/content/drive/MyDrive/thesis_project/thesis/outputs/exp10_fusion_ready/fusion_crf_ready_20260804_071335.json</t>
  </si>
  <si>
    <t>/content/drive/MyDrive/thesis_project/thesis/outputs/exp10_fusion_ready/fusion_crf_ready_results_20260804_071334.xlsx</t>
  </si>
  <si>
    <t>/content/drive/MyDrive/thesis_project/thesis/outputs/exp10_fusion_ready/fusion_crf_ready_20260804_071338.json</t>
  </si>
  <si>
    <t>/content/drive/MyDrive/thesis_project/thesis/outputs/exp10_fusion_ready/fusion_crf_ready_results_20260804_071336.xlsx</t>
  </si>
  <si>
    <t>/content/drive/MyDrive/thesis_project/thesis/outputs/exp10_fusion_ready/fusion_crf_ready_20260804_071340.json</t>
  </si>
  <si>
    <t>/content/drive/MyDrive/thesis_project/thesis/outputs/exp10_fusion_ready/fusion_crf_ready_results_20260804_071339.xlsx</t>
  </si>
  <si>
    <t>/content/drive/MyDrive/thesis_project/thesis/outputs/exp10_fusion_ready/fusion_crf_ready_20260804_071343.json</t>
  </si>
  <si>
    <t>/content/drive/MyDrive/thesis_project/thesis/outputs/exp10_fusion_ready/fusion_crf_ready_results_20260804_071342.xlsx</t>
  </si>
  <si>
    <t>/content/drive/MyDrive/thesis_project/thesis/outputs/exp10_fusion_ready/fusion_crf_ready_20260804_071345.json</t>
  </si>
  <si>
    <t>/content/drive/MyDrive/thesis_project/thesis/outputs/exp10_fusion_ready/fusion_crf_ready_results_20260804_071344.xlsx</t>
  </si>
  <si>
    <t>/content/drive/MyDrive/thesis_project/thesis/outputs/exp10_fusion_ready/fusion_crf_ready_20260804_071348.json</t>
  </si>
  <si>
    <t>/content/drive/MyDrive/thesis_project/thesis/outputs/exp10_fusion_ready/fusion_crf_ready_results_20260804_071347.xlsx</t>
  </si>
  <si>
    <t>/content/drive/MyDrive/thesis_project/thesis/outputs/exp10_fusion_ready/fusion_crf_ready_20260804_071351.json</t>
  </si>
  <si>
    <t>/content/drive/MyDrive/thesis_project/thesis/outputs/exp10_fusion_ready/fusion_crf_ready_results_20260804_071349.xlsx</t>
  </si>
  <si>
    <t>/content/drive/MyDrive/thesis_project/thesis/outputs/exp10_fusion_ready/fusion_crf_ready_20260804_071353.json</t>
  </si>
  <si>
    <t>/content/drive/MyDrive/thesis_project/thesis/outputs/exp10_fusion_ready/fusion_crf_ready_results_20260804_071352.xlsx</t>
  </si>
  <si>
    <t>/content/drive/MyDrive/thesis_project/thesis/outputs/exp10_fusion_ready/fusion_crf_ready_20260804_071356.json</t>
  </si>
  <si>
    <t>/content/drive/MyDrive/thesis_project/thesis/outputs/exp10_fusion_ready/fusion_crf_ready_results_20260804_071355.xlsx</t>
  </si>
  <si>
    <t>/content/drive/MyDrive/thesis_project/thesis/outputs/exp10_fusion_ready/fusion_crf_ready_20260804_071358.json</t>
  </si>
  <si>
    <t>/content/drive/MyDrive/thesis_project/thesis/outputs/exp10_fusion_ready/fusion_crf_ready_results_20260804_071358.xlsx</t>
  </si>
  <si>
    <t>/content/drive/MyDrive/thesis_project/thesis/outputs/exp10_fusion_ready/fusion_crf_ready_20260804_071401.json</t>
  </si>
  <si>
    <t>/content/drive/MyDrive/thesis_project/thesis/outputs/exp10_fusion_ready/fusion_crf_ready_results_20260804_071400.xlsx</t>
  </si>
  <si>
    <t>/content/drive/MyDrive/thesis_project/thesis/outputs/exp10_fusion_ready/fusion_crf_ready_20260804_071404.json</t>
  </si>
  <si>
    <t>/content/drive/MyDrive/thesis_project/thesis/outputs/exp10_fusion_ready/fusion_crf_ready_results_20260804_071403.xlsx</t>
  </si>
  <si>
    <t>/content/drive/MyDrive/thesis_project/thesis/outputs/exp10_fusion_ready/fusion_crf_ready_20260804_071406.json</t>
  </si>
  <si>
    <t>/content/drive/MyDrive/thesis_project/thesis/outputs/exp10_fusion_ready/fusion_crf_ready_results_20260804_071405.xlsx</t>
  </si>
  <si>
    <t>/content/drive/MyDrive/thesis_project/thesis/outputs/exp10_fusion_ready/fusion_crf_ready_20260804_071408.json</t>
  </si>
  <si>
    <t>/content/drive/MyDrive/thesis_project/thesis/outputs/exp10_fusion_ready/fusion_crf_ready_results_20260804_071408.xlsx</t>
  </si>
  <si>
    <t>/content/drive/MyDrive/thesis_project/thesis/outputs/exp10_fusion_ready/fusion_crf_ready_20260804_071411.json</t>
  </si>
  <si>
    <t>/content/drive/MyDrive/thesis_project/thesis/outputs/exp10_fusion_ready/fusion_crf_ready_results_20260804_071410.xlsx</t>
  </si>
  <si>
    <t>/content/drive/MyDrive/thesis_project/thesis/outputs/exp10_fusion_ready/fusion_crf_ready_20260804_071414.json</t>
  </si>
  <si>
    <t>/content/drive/MyDrive/thesis_project/thesis/outputs/exp10_fusion_ready/fusion_crf_ready_results_20260804_071413.xlsx</t>
  </si>
  <si>
    <t>/content/drive/MyDrive/thesis_project/thesis/outputs/exp10_fusion_ready/fusion_crf_ready_20260804_071416.json</t>
  </si>
  <si>
    <t>/content/drive/MyDrive/thesis_project/thesis/outputs/exp10_fusion_ready/fusion_crf_ready_results_20260804_071415.xlsx</t>
  </si>
  <si>
    <t>/content/drive/MyDrive/thesis_project/thesis/outputs/exp10_fusion_ready/fusion_crf_ready_20260804_071419.json</t>
  </si>
  <si>
    <t>/content/drive/MyDrive/thesis_project/thesis/outputs/exp10_fusion_ready/fusion_crf_ready_results_20260804_071418.xlsx</t>
  </si>
  <si>
    <t>/content/drive/MyDrive/thesis_project/thesis/outputs/exp10_fusion_ready/fusion_crf_ready_20260804_071421.json</t>
  </si>
  <si>
    <t>/content/drive/MyDrive/thesis_project/thesis/outputs/exp10_fusion_ready/fusion_crf_ready_results_20260804_071420.xlsx</t>
  </si>
  <si>
    <t>/content/drive/MyDrive/thesis_project/thesis/outputs/exp10_fusion_ready/fusion_crf_ready_20260804_071423.json</t>
  </si>
  <si>
    <t>/content/drive/MyDrive/thesis_project/thesis/outputs/exp10_fusion_ready/fusion_crf_ready_results_20260804_071423.xlsx</t>
  </si>
  <si>
    <t>/content/drive/MyDrive/thesis_project/thesis/outputs/exp10_fusion_ready/fusion_crf_ready_20260804_071426.json</t>
  </si>
  <si>
    <t>/content/drive/MyDrive/thesis_project/thesis/outputs/exp10_fusion_ready/fusion_crf_ready_results_20260804_071425.xlsx</t>
  </si>
  <si>
    <t>/content/drive/MyDrive/thesis_project/thesis/outputs/exp10_fusion_ready/fusion_crf_ready_20260804_071428.json</t>
  </si>
  <si>
    <t>/content/drive/MyDrive/thesis_project/thesis/outputs/exp10_fusion_ready/fusion_crf_ready_results_20260804_071428.xlsx</t>
  </si>
  <si>
    <t>/content/drive/MyDrive/thesis_project/thesis/outputs/exp10_fusion_ready/fusion_crf_ready_20260804_071431.json</t>
  </si>
  <si>
    <t>/content/drive/MyDrive/thesis_project/thesis/outputs/exp10_fusion_ready/fusion_crf_ready_results_20260804_071430.xlsx</t>
  </si>
  <si>
    <t>/content/drive/MyDrive/thesis_project/thesis/outputs/exp10_fusion_ready/fusion_crf_ready_20260804_071434.json</t>
  </si>
  <si>
    <t>/content/drive/MyDrive/thesis_project/thesis/outputs/exp10_fusion_ready/fusion_crf_ready_results_20260804_071433.xlsx</t>
  </si>
  <si>
    <t>/content/drive/MyDrive/thesis_project/thesis/outputs/exp10_fusion_ready/fusion_crf_ready_20260804_071436.json</t>
  </si>
  <si>
    <t>/content/drive/MyDrive/thesis_project/thesis/outputs/exp10_fusion_ready/fusion_crf_ready_results_20260804_071435.xlsx</t>
  </si>
  <si>
    <t>/content/drive/MyDrive/thesis_project/thesis/outputs/exp10_fusion_ready/fusion_crf_ready_20260804_071438.json</t>
  </si>
  <si>
    <t>/content/drive/MyDrive/thesis_project/thesis/outputs/exp10_fusion_ready/fusion_crf_ready_results_20260804_071438.xlsx</t>
  </si>
  <si>
    <t>/content/drive/MyDrive/thesis_project/thesis/outputs/exp10_fusion_ready/fusion_crf_ready_20260804_071441.json</t>
  </si>
  <si>
    <t>/content/drive/MyDrive/thesis_project/thesis/outputs/exp10_fusion_ready/fusion_crf_ready_results_20260804_071440.xlsx</t>
  </si>
  <si>
    <t>/content/drive/MyDrive/thesis_project/thesis/outputs/exp10_fusion_ready/fusion_crf_ready_20260804_071443.json</t>
  </si>
  <si>
    <t>/content/drive/MyDrive/thesis_project/thesis/outputs/exp10_fusion_ready/fusion_crf_ready_results_20260804_071443.xlsx</t>
  </si>
  <si>
    <t>/content/drive/MyDrive/thesis_project/thesis/outputs/exp10_fusion_ready/fusion_crf_ready_20260804_071446.json</t>
  </si>
  <si>
    <t>/content/drive/MyDrive/thesis_project/thesis/outputs/exp10_fusion_ready/fusion_crf_ready_results_20260804_071445.xlsx</t>
  </si>
  <si>
    <t>/content/drive/MyDrive/thesis_project/thesis/outputs/exp10_fusion_ready/fusion_crf_ready_20260804_071448.json</t>
  </si>
  <si>
    <t>/content/drive/MyDrive/thesis_project/thesis/outputs/exp10_fusion_ready/fusion_crf_ready_results_20260804_071448.xlsx</t>
  </si>
  <si>
    <t>/content/drive/MyDrive/thesis_project/thesis/outputs/exp10_fusion_ready/fusion_crf_ready_20260804_071451.json</t>
  </si>
  <si>
    <t>/content/drive/MyDrive/thesis_project/thesis/outputs/exp10_fusion_ready/fusion_crf_ready_results_20260804_071450.xlsx</t>
  </si>
  <si>
    <t>/content/drive/MyDrive/thesis_project/thesis/outputs/exp10_fusion_ready/fusion_crf_ready_20260804_071453.json</t>
  </si>
  <si>
    <t>/content/drive/MyDrive/thesis_project/thesis/outputs/exp10_fusion_ready/fusion_crf_ready_results_20260804_071452.xlsx</t>
  </si>
  <si>
    <t>/content/drive/MyDrive/thesis_project/thesis/outputs/exp10_fusion_ready/fusion_crf_ready_20260804_071455.json</t>
  </si>
  <si>
    <t>/content/drive/MyDrive/thesis_project/thesis/outputs/exp10_fusion_ready/fusion_crf_ready_results_20260804_071454.xlsx</t>
  </si>
  <si>
    <t>/content/drive/MyDrive/thesis_project/thesis/outputs/exp10_fusion_ready/fusion_crf_ready_20260804_071456.json</t>
  </si>
  <si>
    <t>/content/drive/MyDrive/thesis_project/thesis/outputs/exp10_fusion_ready/fusion_crf_ready_results_20260804_071455.xlsx</t>
  </si>
  <si>
    <t>/content/drive/MyDrive/thesis_project/thesis/outputs/exp10_fusion_ready/fusion_crf_ready_20260804_071458.json</t>
  </si>
  <si>
    <t>/content/drive/MyDrive/thesis_project/thesis/outputs/exp10_fusion_ready/fusion_crf_ready_results_20260804_071457.xlsx</t>
  </si>
  <si>
    <t>/content/drive/MyDrive/thesis_project/thesis/outputs/exp10_fusion_ready/fusion_crf_ready_20260804_071500.json</t>
  </si>
  <si>
    <t>/content/drive/MyDrive/thesis_project/thesis/outputs/exp10_fusion_ready/fusion_crf_ready_results_20260804_071459.xlsx</t>
  </si>
  <si>
    <t>/content/drive/MyDrive/thesis_project/thesis/outputs/exp10_fusion_ready/fusion_crf_ready_20260804_071501.json</t>
  </si>
  <si>
    <t>/content/drive/MyDrive/thesis_project/thesis/outputs/exp10_fusion_ready/fusion_crf_ready_results_20260804_071501.xlsx</t>
  </si>
  <si>
    <t>/content/drive/MyDrive/thesis_project/thesis/outputs/exp10_fusion_ready/fusion_crf_ready_20260804_071503.json</t>
  </si>
  <si>
    <t>/content/drive/MyDrive/thesis_project/thesis/outputs/exp10_fusion_ready/fusion_crf_ready_results_20260804_071502.xlsx</t>
  </si>
  <si>
    <t>/content/drive/MyDrive/thesis_project/thesis/outputs/exp10_fusion_ready/fusion_crf_ready_20260804_071505.json</t>
  </si>
  <si>
    <t>/content/drive/MyDrive/thesis_project/thesis/outputs/exp10_fusion_ready/fusion_crf_ready_results_20260804_071504.xlsx</t>
  </si>
  <si>
    <t>/content/drive/MyDrive/thesis_project/thesis/outputs/exp10_fusion_ready/fusion_crf_ready_20260804_071507.json</t>
  </si>
  <si>
    <t>/content/drive/MyDrive/thesis_project/thesis/outputs/exp10_fusion_ready/fusion_crf_ready_results_20260804_071506.xlsx</t>
  </si>
  <si>
    <t>/content/drive/MyDrive/thesis_project/thesis/outputs/exp10_fusion_ready/fusion_crf_ready_20260804_071509.json</t>
  </si>
  <si>
    <t>/content/drive/MyDrive/thesis_project/thesis/outputs/exp10_fusion_ready/fusion_crf_ready_results_20260804_071508.xlsx</t>
  </si>
  <si>
    <t>/content/drive/MyDrive/thesis_project/thesis/outputs/exp10_fusion_ready/fusion_crf_ready_20260804_071510.json</t>
  </si>
  <si>
    <t>/content/drive/MyDrive/thesis_project/thesis/outputs/exp10_fusion_ready/fusion_crf_ready_results_20260804_071510.xlsx</t>
  </si>
  <si>
    <t>/content/drive/MyDrive/thesis_project/thesis/outputs/exp10_fusion_ready/fusion_crf_ready_20260804_071512.json</t>
  </si>
  <si>
    <t>/content/drive/MyDrive/thesis_project/thesis/outputs/exp10_fusion_ready/fusion_crf_ready_results_20260804_071511.xlsx</t>
  </si>
  <si>
    <t>/content/drive/MyDrive/thesis_project/thesis/outputs/exp10_fusion_ready/fusion_crf_ready_20260804_071514.json</t>
  </si>
  <si>
    <t>/content/drive/MyDrive/thesis_project/thesis/outputs/exp10_fusion_ready/fusion_crf_ready_results_20260804_071513.xlsx</t>
  </si>
  <si>
    <t>/content/drive/MyDrive/thesis_project/thesis/outputs/exp10_fusion_ready/fusion_crf_ready_20260804_071515.json</t>
  </si>
  <si>
    <t>/content/drive/MyDrive/thesis_project/thesis/outputs/exp10_fusion_ready/fusion_crf_ready_results_20260804_071515.xlsx</t>
  </si>
  <si>
    <t>/content/drive/MyDrive/thesis_project/thesis/outputs/exp10_fusion_ready/fusion_crf_ready_20260804_071517.json</t>
  </si>
  <si>
    <t>/content/drive/MyDrive/thesis_project/thesis/outputs/exp10_fusion_ready/fusion_crf_ready_results_20260804_071516.xlsx</t>
  </si>
  <si>
    <t>/content/drive/MyDrive/thesis_project/thesis/outputs/exp10_fusion_ready/fusion_crf_ready_20260804_071519.json</t>
  </si>
  <si>
    <t>/content/drive/MyDrive/thesis_project/thesis/outputs/exp10_fusion_ready/fusion_crf_ready_results_20260804_071518.xlsx</t>
  </si>
  <si>
    <t>/content/drive/MyDrive/thesis_project/thesis/outputs/exp10_fusion_ready/fusion_crf_ready_20260804_071521.json</t>
  </si>
  <si>
    <t>/content/drive/MyDrive/thesis_project/thesis/outputs/exp10_fusion_ready/fusion_crf_ready_results_20260804_071520.xlsx</t>
  </si>
  <si>
    <t>/content/drive/MyDrive/thesis_project/thesis/outputs/exp10_fusion_ready/fusion_crf_ready_20260804_071523.json</t>
  </si>
  <si>
    <t>/content/drive/MyDrive/thesis_project/thesis/outputs/exp10_fusion_ready/fusion_crf_ready_results_20260804_071522.xlsx</t>
  </si>
  <si>
    <t>/content/drive/MyDrive/thesis_project/thesis/outputs/exp10_fusion_ready/fusion_crf_ready_20260804_071524.json</t>
  </si>
  <si>
    <t>/content/drive/MyDrive/thesis_project/thesis/outputs/exp10_fusion_ready/fusion_crf_ready_results_20260804_071524.xlsx</t>
  </si>
  <si>
    <t>/content/drive/MyDrive/thesis_project/thesis/outputs/exp10_svm_ready/fusion_svm_crf_ready_20260804_071528.json</t>
  </si>
  <si>
    <t>/content/drive/MyDrive/thesis_project/thesis/outputs/exp10_svm_ready/fusion_svm_crf_ready_results_20260804_071526.xlsx</t>
  </si>
  <si>
    <t>/content/drive/MyDrive/thesis_project/thesis/outputs/exp10_svm_ready/fusion_svm_crf_ready_20260804_071530.json</t>
  </si>
  <si>
    <t>/content/drive/MyDrive/thesis_project/thesis/outputs/exp10_svm_ready/fusion_svm_crf_ready_results_20260804_071529.xlsx</t>
  </si>
  <si>
    <t>/content/drive/MyDrive/thesis_project/thesis/outputs/exp10_svm_ready/fusion_svm_crf_ready_20260804_071532.json</t>
  </si>
  <si>
    <t>/content/drive/MyDrive/thesis_project/thesis/outputs/exp10_svm_ready/fusion_svm_crf_ready_results_20260804_071531.xlsx</t>
  </si>
  <si>
    <t>/content/drive/MyDrive/thesis_project/thesis/outputs/exp10_svm_ready/fusion_svm_crf_ready_20260804_071534.json</t>
  </si>
  <si>
    <t>/content/drive/MyDrive/thesis_project/thesis/outputs/exp10_svm_ready/fusion_svm_crf_ready_results_20260804_071533.xlsx</t>
  </si>
  <si>
    <t>/content/drive/MyDrive/thesis_project/thesis/outputs/exp10_svm_ready/fusion_svm_crf_ready_20260804_071536.json</t>
  </si>
  <si>
    <t>/content/drive/MyDrive/thesis_project/thesis/outputs/exp10_svm_ready/fusion_svm_crf_ready_results_20260804_071535.xlsx</t>
  </si>
  <si>
    <t>/content/drive/MyDrive/thesis_project/thesis/outputs/exp10_svm_ready/fusion_svm_crf_ready_20260804_071537.json</t>
  </si>
  <si>
    <t>/content/drive/MyDrive/thesis_project/thesis/outputs/exp10_svm_ready/fusion_svm_crf_ready_results_20260804_071537.xlsx</t>
  </si>
  <si>
    <t>/content/drive/MyDrive/thesis_project/thesis/outputs/exp10_svm_ready/fusion_svm_crf_ready_20260804_071540.json</t>
  </si>
  <si>
    <t>/content/drive/MyDrive/thesis_project/thesis/outputs/exp10_svm_ready/fusion_svm_crf_ready_results_20260804_071538.xlsx</t>
  </si>
  <si>
    <t>/content/drive/MyDrive/thesis_project/thesis/outputs/exp10_svm_ready/fusion_svm_crf_ready_20260804_071541.json</t>
  </si>
  <si>
    <t>/content/drive/MyDrive/thesis_project/thesis/outputs/exp10_svm_ready/fusion_svm_crf_ready_results_20260804_071541.xlsx</t>
  </si>
  <si>
    <t>/content/drive/MyDrive/thesis_project/thesis/outputs/exp10_svm_ready/fusion_svm_crf_ready_20260804_071543.json</t>
  </si>
  <si>
    <t>/content/drive/MyDrive/thesis_project/thesis/outputs/exp10_svm_ready/fusion_svm_crf_ready_results_20260804_071542.xlsx</t>
  </si>
  <si>
    <t>/content/drive/MyDrive/thesis_project/thesis/outputs/exp10_svm_ready/fusion_svm_crf_ready_20260804_071545.json</t>
  </si>
  <si>
    <t>/content/drive/MyDrive/thesis_project/thesis/outputs/exp10_svm_ready/fusion_svm_crf_ready_results_20260804_071544.xlsx</t>
  </si>
  <si>
    <t>/content/drive/MyDrive/thesis_project/thesis/outputs/exp10_svm_ready/fusion_svm_crf_ready_20260804_071547.json</t>
  </si>
  <si>
    <t>/content/drive/MyDrive/thesis_project/thesis/outputs/exp10_svm_ready/fusion_svm_crf_ready_results_20260804_071546.xlsx</t>
  </si>
  <si>
    <t>/content/drive/MyDrive/thesis_project/thesis/outputs/exp10_svm_ready/fusion_svm_crf_ready_20260804_071549.json</t>
  </si>
  <si>
    <t>/content/drive/MyDrive/thesis_project/thesis/outputs/exp10_svm_ready/fusion_svm_crf_ready_results_20260804_071548.xlsx</t>
  </si>
  <si>
    <t>/content/drive/MyDrive/thesis_project/thesis/outputs/exp10_svm_ready/fusion_svm_crf_ready_20260804_071551.json</t>
  </si>
  <si>
    <t>/content/drive/MyDrive/thesis_project/thesis/outputs/exp10_svm_ready/fusion_svm_crf_ready_results_20260804_071550.xlsx</t>
  </si>
  <si>
    <t>/content/drive/MyDrive/thesis_project/thesis/outputs/exp10_svm_ready/fusion_svm_crf_ready_20260804_071553.json</t>
  </si>
  <si>
    <t>/content/drive/MyDrive/thesis_project/thesis/outputs/exp10_svm_ready/fusion_svm_crf_ready_results_20260804_071552.xlsx</t>
  </si>
  <si>
    <t>/content/drive/MyDrive/thesis_project/thesis/outputs/exp10_svm_ready/fusion_svm_crf_ready_20260804_071555.json</t>
  </si>
  <si>
    <t>/content/drive/MyDrive/thesis_project/thesis/outputs/exp10_svm_ready/fusion_svm_crf_ready_results_20260804_071554.xlsx</t>
  </si>
  <si>
    <t>/content/drive/MyDrive/thesis_project/thesis/outputs/exp10_svm_ready/fusion_svm_crf_ready_20260804_071557.json</t>
  </si>
  <si>
    <t>/content/drive/MyDrive/thesis_project/thesis/outputs/exp10_svm_ready/fusion_svm_crf_ready_results_20260804_071556.xlsx</t>
  </si>
  <si>
    <t>/content/drive/MyDrive/thesis_project/thesis/outputs/exp10_svm_ready/fusion_svm_crf_ready_20260804_071558.json</t>
  </si>
  <si>
    <t>/content/drive/MyDrive/thesis_project/thesis/outputs/exp10_svm_ready/fusion_svm_crf_ready_results_20260804_071558.xlsx</t>
  </si>
  <si>
    <t>/content/drive/MyDrive/thesis_project/thesis/outputs/exp10_svm_ready/fusion_svm_crf_ready_20260804_071601.json</t>
  </si>
  <si>
    <t>/content/drive/MyDrive/thesis_project/thesis/outputs/exp10_svm_ready/fusion_svm_crf_ready_results_20260804_071600.xlsx</t>
  </si>
  <si>
    <t>/content/drive/MyDrive/thesis_project/thesis/outputs/exp10_svm_ready/fusion_svm_crf_ready_20260804_071602.json</t>
  </si>
  <si>
    <t>/content/drive/MyDrive/thesis_project/thesis/outputs/exp10_svm_ready/fusion_svm_crf_ready_results_20260804_071602.xlsx</t>
  </si>
  <si>
    <t>/content/drive/MyDrive/thesis_project/thesis/outputs/exp10_svm_ready/fusion_svm_crf_ready_20260804_071604.json</t>
  </si>
  <si>
    <t>/content/drive/MyDrive/thesis_project/thesis/outputs/exp10_svm_ready/fusion_svm_crf_ready_results_20260804_071603.xlsx</t>
  </si>
  <si>
    <t>/content/drive/MyDrive/thesis_project/thesis/outputs/exp10_svm_ready/fusion_svm_crf_ready_20260804_071606.json</t>
  </si>
  <si>
    <t>/content/drive/MyDrive/thesis_project/thesis/outputs/exp10_svm_ready/fusion_svm_crf_ready_results_20260804_071605.xlsx</t>
  </si>
  <si>
    <t>/content/drive/MyDrive/thesis_project/thesis/outputs/exp10_svm_ready/fusion_svm_crf_ready_20260804_071608.json</t>
  </si>
  <si>
    <t>/content/drive/MyDrive/thesis_project/thesis/outputs/exp10_svm_ready/fusion_svm_crf_ready_results_20260804_071607.xlsx</t>
  </si>
  <si>
    <t>/content/drive/MyDrive/thesis_project/thesis/outputs/exp10_svm_ready/fusion_svm_crf_ready_20260804_071610.json</t>
  </si>
  <si>
    <t>/content/drive/MyDrive/thesis_project/thesis/outputs/exp10_svm_ready/fusion_svm_crf_ready_results_20260804_071609.xlsx</t>
  </si>
  <si>
    <t>/content/drive/MyDrive/thesis_project/thesis/outputs/exp10_svm_ready/fusion_svm_crf_ready_20260804_071611.json</t>
  </si>
  <si>
    <t>/content/drive/MyDrive/thesis_project/thesis/outputs/exp10_svm_ready/fusion_svm_crf_ready_results_20260804_071611.xlsx</t>
  </si>
  <si>
    <t>/content/drive/MyDrive/thesis_project/thesis/outputs/exp10_svm_ready/fusion_svm_crf_ready_20260804_071613.json</t>
  </si>
  <si>
    <t>/content/drive/MyDrive/thesis_project/thesis/outputs/exp10_svm_ready/fusion_svm_crf_ready_results_20260804_071612.xlsx</t>
  </si>
  <si>
    <t>/content/drive/MyDrive/thesis_project/thesis/outputs/exp10_svm_ready/fusion_svm_crf_ready_20260804_071615.json</t>
  </si>
  <si>
    <t>/content/drive/MyDrive/thesis_project/thesis/outputs/exp10_svm_ready/fusion_svm_crf_ready_results_20260804_071614.xlsx</t>
  </si>
  <si>
    <t>/content/drive/MyDrive/thesis_project/thesis/outputs/exp10_svm_ready/fusion_svm_crf_ready_20260804_071616.json</t>
  </si>
  <si>
    <t>/content/drive/MyDrive/thesis_project/thesis/outputs/exp10_svm_ready/fusion_svm_crf_ready_results_20260804_071616.xlsx</t>
  </si>
  <si>
    <t>/content/drive/MyDrive/thesis_project/thesis/outputs/exp10_svm_ready/fusion_svm_crf_ready_20260804_071618.json</t>
  </si>
  <si>
    <t>/content/drive/MyDrive/thesis_project/thesis/outputs/exp10_svm_ready/fusion_svm_crf_ready_results_20260804_071617.xlsx</t>
  </si>
  <si>
    <t>/content/drive/MyDrive/thesis_project/thesis/outputs/exp10_svm_ready/fusion_svm_crf_ready_20260804_071620.json</t>
  </si>
  <si>
    <t>/content/drive/MyDrive/thesis_project/thesis/outputs/exp10_svm_ready/fusion_svm_crf_ready_results_20260804_071619.xlsx</t>
  </si>
  <si>
    <t>/content/drive/MyDrive/thesis_project/thesis/outputs/exp10_svm_ready/fusion_svm_crf_ready_20260804_071622.json</t>
  </si>
  <si>
    <t>/content/drive/MyDrive/thesis_project/thesis/outputs/exp10_svm_ready/fusion_svm_crf_ready_results_20260804_071621.xlsx</t>
  </si>
  <si>
    <t>/content/drive/MyDrive/thesis_project/thesis/outputs/exp10_svm_ready/fusion_svm_crf_ready_20260804_071623.json</t>
  </si>
  <si>
    <t>/content/drive/MyDrive/thesis_project/thesis/outputs/exp10_svm_ready/fusion_svm_crf_ready_results_20260804_071623.xlsx</t>
  </si>
  <si>
    <t>/content/drive/MyDrive/thesis_project/thesis/outputs/exp10_svm_ready/fusion_svm_crf_ready_20260804_071625.json</t>
  </si>
  <si>
    <t>/content/drive/MyDrive/thesis_project/thesis/outputs/exp10_svm_ready/fusion_svm_crf_ready_results_20260804_071624.xlsx</t>
  </si>
  <si>
    <t>/content/drive/MyDrive/thesis_project/thesis/outputs/exp10_svm_ready/fusion_svm_crf_ready_20260804_071627.json</t>
  </si>
  <si>
    <t>/content/drive/MyDrive/thesis_project/thesis/outputs/exp10_svm_ready/fusion_svm_crf_ready_results_20260804_071626.xlsx</t>
  </si>
  <si>
    <t>/content/drive/MyDrive/thesis_project/thesis/outputs/exp10_svm_ready/fusion_svm_crf_ready_20260804_071628.json</t>
  </si>
  <si>
    <t>/content/drive/MyDrive/thesis_project/thesis/outputs/exp10_svm_ready/fusion_svm_crf_ready_results_20260804_071628.xlsx</t>
  </si>
  <si>
    <t>/content/drive/MyDrive/thesis_project/thesis/outputs/exp10_svm_ready/fusion_svm_crf_ready_20260804_071630.json</t>
  </si>
  <si>
    <t>/content/drive/MyDrive/thesis_project/thesis/outputs/exp10_svm_ready/fusion_svm_crf_ready_results_20260804_071629.xlsx</t>
  </si>
  <si>
    <t>/content/drive/MyDrive/thesis_project/thesis/outputs/exp10_svm_ready/fusion_svm_crf_ready_20260804_071632.json</t>
  </si>
  <si>
    <t>/content/drive/MyDrive/thesis_project/thesis/outputs/exp10_svm_ready/fusion_svm_crf_ready_results_20260804_071631.xlsx</t>
  </si>
  <si>
    <t>/content/drive/MyDrive/thesis_project/thesis/outputs/exp10_svm_ready/fusion_svm_crf_ready_20260804_071634.json</t>
  </si>
  <si>
    <t>/content/drive/MyDrive/thesis_project/thesis/outputs/exp10_svm_ready/fusion_svm_crf_ready_results_20260804_071633.xlsx</t>
  </si>
  <si>
    <t>/content/drive/MyDrive/thesis_project/thesis/outputs/exp10_svm_ready/fusion_svm_crf_ready_20260804_071636.json</t>
  </si>
  <si>
    <t>/content/drive/MyDrive/thesis_project/thesis/outputs/exp10_svm_ready/fusion_svm_crf_ready_results_20260804_071634.xlsx</t>
  </si>
  <si>
    <t>/content/drive/MyDrive/thesis_project/thesis/outputs/exp10_svm_ready/fusion_svm_crf_ready_20260804_071637.json</t>
  </si>
  <si>
    <t>/content/drive/MyDrive/thesis_project/thesis/outputs/exp10_svm_ready/fusion_svm_crf_ready_results_20260804_071636.xlsx</t>
  </si>
  <si>
    <t>/content/drive/MyDrive/thesis_project/thesis/outputs/exp10_svm_ready/fusion_svm_crf_ready_20260804_071639.json</t>
  </si>
  <si>
    <t>/content/drive/MyDrive/thesis_project/thesis/outputs/exp10_svm_ready/fusion_svm_crf_ready_results_20260804_071638.xlsx</t>
  </si>
  <si>
    <t>/content/drive/MyDrive/thesis_project/thesis/outputs/exp10_svm_ready/fusion_svm_crf_ready_20260804_071641.json</t>
  </si>
  <si>
    <t>/content/drive/MyDrive/thesis_project/thesis/outputs/exp10_svm_ready/fusion_svm_crf_ready_results_20260804_071640.xlsx</t>
  </si>
  <si>
    <t>/content/drive/MyDrive/thesis_project/thesis/outputs/exp10_svm_ready/fusion_svm_crf_ready_20260804_071643.json</t>
  </si>
  <si>
    <t>/content/drive/MyDrive/thesis_project/thesis/outputs/exp10_svm_ready/fusion_svm_crf_ready_results_20260804_071642.xlsx</t>
  </si>
  <si>
    <t>/content/drive/MyDrive/thesis_project/thesis/outputs/exp10_svm_ready/fusion_svm_crf_ready_20260804_071645.json</t>
  </si>
  <si>
    <t>/content/drive/MyDrive/thesis_project/thesis/outputs/exp10_svm_ready/fusion_svm_crf_ready_results_20260804_071643.xlsx</t>
  </si>
  <si>
    <t>/content/drive/MyDrive/thesis_project/thesis/outputs/exp10_svm_ready/fusion_svm_crf_ready_20260804_071646.json</t>
  </si>
  <si>
    <t>/content/drive/MyDrive/thesis_project/thesis/outputs/exp10_svm_ready/fusion_svm_crf_ready_results_20260804_071646.xlsx</t>
  </si>
  <si>
    <t>/content/drive/MyDrive/thesis_project/thesis/outputs/exp10_svm_ready/fusion_svm_crf_ready_20260804_071648.json</t>
  </si>
  <si>
    <t>/content/drive/MyDrive/thesis_project/thesis/outputs/exp10_svm_ready/fusion_svm_crf_ready_results_20260804_071647.xlsx</t>
  </si>
  <si>
    <t>/content/drive/MyDrive/thesis_project/thesis/outputs/exp10_svm_ready/fusion_svm_crf_ready_20260804_071650.json</t>
  </si>
  <si>
    <t>/content/drive/MyDrive/thesis_project/thesis/outputs/exp10_svm_ready/fusion_svm_crf_ready_results_20260804_071649.xlsx</t>
  </si>
  <si>
    <t>/content/drive/MyDrive/thesis_project/thesis/outputs/exp10_svm_ready/fusion_svm_crf_ready_20260804_071652.json</t>
  </si>
  <si>
    <t>/content/drive/MyDrive/thesis_project/thesis/outputs/exp10_svm_ready/fusion_svm_crf_ready_results_20260804_071651.xlsx</t>
  </si>
  <si>
    <t>/content/drive/MyDrive/thesis_project/thesis/outputs/exp10_svm_ready/fusion_svm_crf_ready_20260804_071653.json</t>
  </si>
  <si>
    <t>/content/drive/MyDrive/thesis_project/thesis/outputs/exp10_svm_ready/fusion_svm_crf_ready_results_20260804_071653.xlsx</t>
  </si>
  <si>
    <t>/content/drive/MyDrive/thesis_project/thesis/outputs/exp10_svm_ready/fusion_svm_crf_ready_20260804_071655.json</t>
  </si>
  <si>
    <t>/content/drive/MyDrive/thesis_project/thesis/outputs/exp10_svm_ready/fusion_svm_crf_ready_results_20260804_071654.xlsx</t>
  </si>
  <si>
    <t>/content/drive/MyDrive/thesis_project/thesis/outputs/exp10_svm_ready/fusion_svm_crf_ready_20260804_071657.json</t>
  </si>
  <si>
    <t>/content/drive/MyDrive/thesis_project/thesis/outputs/exp10_svm_ready/fusion_svm_crf_ready_results_20260804_071656.xlsx</t>
  </si>
  <si>
    <t>/content/drive/MyDrive/thesis_project/thesis/outputs/exp10_svm_ready/fusion_svm_crf_ready_20260804_071659.json</t>
  </si>
  <si>
    <t>/content/drive/MyDrive/thesis_project/thesis/outputs/exp10_svm_ready/fusion_svm_crf_ready_results_20260804_071658.xlsx</t>
  </si>
  <si>
    <t>/content/drive/MyDrive/thesis_project/thesis/outputs/exp10_svm_ready/fusion_svm_crf_ready_20260804_071701.json</t>
  </si>
  <si>
    <t>/content/drive/MyDrive/thesis_project/thesis/outputs/exp10_svm_ready/fusion_svm_crf_ready_results_20260804_071700.xlsx</t>
  </si>
  <si>
    <t>/content/drive/MyDrive/thesis_project/thesis/outputs/exp10_svm_ready/fusion_svm_crf_ready_20260804_071703.json</t>
  </si>
  <si>
    <t>/content/drive/MyDrive/thesis_project/thesis/outputs/exp10_svm_ready/fusion_svm_crf_ready_results_20260804_071702.xlsx</t>
  </si>
  <si>
    <t>/content/drive/MyDrive/thesis_project/thesis/outputs/exp10_svm_ready/fusion_svm_crf_ready_20260804_071704.json</t>
  </si>
  <si>
    <t>/content/drive/MyDrive/thesis_project/thesis/outputs/exp10_svm_ready/fusion_svm_crf_ready_results_20260804_071704.xlsx</t>
  </si>
  <si>
    <t>/content/drive/MyDrive/thesis_project/thesis/outputs/exp10_svm_ready/fusion_svm_crf_ready_20260804_071706.json</t>
  </si>
  <si>
    <t>/content/drive/MyDrive/thesis_project/thesis/outputs/exp10_svm_ready/fusion_svm_crf_ready_results_20260804_071705.xlsx</t>
  </si>
  <si>
    <t>/content/drive/MyDrive/thesis_project/thesis/outputs/exp10_svm_ready/fusion_svm_crf_ready_20260804_071708.json</t>
  </si>
  <si>
    <t>/content/drive/MyDrive/thesis_project/thesis/outputs/exp10_svm_ready/fusion_svm_crf_ready_results_20260804_071707.xlsx</t>
  </si>
  <si>
    <t>/content/drive/MyDrive/thesis_project/thesis/outputs/exp10_svm_ready/fusion_svm_crf_ready_20260804_071710.json</t>
  </si>
  <si>
    <t>/content/drive/MyDrive/thesis_project/thesis/outputs/exp10_svm_ready/fusion_svm_crf_ready_results_20260804_071709.xlsx</t>
  </si>
  <si>
    <t>/content/drive/MyDrive/thesis_project/thesis/outputs/exp10_svm_ready/fusion_svm_crf_ready_20260804_071712.json</t>
  </si>
  <si>
    <t>/content/drive/MyDrive/thesis_project/thesis/outputs/exp10_svm_ready/fusion_svm_crf_ready_results_20260804_071711.xlsx</t>
  </si>
  <si>
    <t>/content/drive/MyDrive/thesis_project/thesis/outputs/exp10_svm_ready/fusion_svm_crf_ready_20260804_071713.json</t>
  </si>
  <si>
    <t>/content/drive/MyDrive/thesis_project/thesis/outputs/exp10_svm_ready/fusion_svm_crf_ready_results_20260804_071713.xlsx</t>
  </si>
  <si>
    <t>/content/drive/MyDrive/thesis_project/thesis/outputs/exp10_svm_ready/fusion_svm_crf_ready_20260804_071716.json</t>
  </si>
  <si>
    <t>/content/drive/MyDrive/thesis_project/thesis/outputs/exp10_svm_ready/fusion_svm_crf_ready_results_20260804_071714.xlsx</t>
  </si>
  <si>
    <t>/content/drive/MyDrive/thesis_project/thesis/outputs/exp10_svm_ready/fusion_svm_crf_ready_20260804_071717.json</t>
  </si>
  <si>
    <t>/content/drive/MyDrive/thesis_project/thesis/outputs/exp10_svm_ready/fusion_svm_crf_ready_results_20260804_071717.xlsx</t>
  </si>
  <si>
    <t>/content/drive/MyDrive/thesis_project/thesis/outputs/exp10_svm_ready/fusion_svm_crf_ready_20260804_071719.json</t>
  </si>
  <si>
    <t>/content/drive/MyDrive/thesis_project/thesis/outputs/exp10_svm_ready/fusion_svm_crf_ready_results_20260804_071718.xlsx</t>
  </si>
  <si>
    <t>/content/drive/MyDrive/thesis_project/thesis/outputs/exp10_svm_ready/fusion_svm_crf_ready_20260804_071721.json</t>
  </si>
  <si>
    <t>/content/drive/MyDrive/thesis_project/thesis/outputs/exp10_svm_ready/fusion_svm_crf_ready_results_20260804_071720.xlsx</t>
  </si>
  <si>
    <t>/content/drive/MyDrive/thesis_project/thesis/outputs/exp10_svm_ready/fusion_svm_crf_ready_20260804_071723.json</t>
  </si>
  <si>
    <t>/content/drive/MyDrive/thesis_project/thesis/outputs/exp10_svm_ready/fusion_svm_crf_ready_results_20260804_071722.xlsx</t>
  </si>
  <si>
    <t>/content/drive/MyDrive/thesis_project/thesis/outputs/exp10_svm_ready/fusion_svm_crf_ready_20260804_071725.json</t>
  </si>
  <si>
    <t>/content/drive/MyDrive/thesis_project/thesis/outputs/exp10_svm_ready/fusion_svm_crf_ready_results_20260804_071724.xlsx</t>
  </si>
  <si>
    <t>/content/drive/MyDrive/thesis_project/thesis/outputs/exp10_svm_ready/fusion_svm_crf_ready_20260804_071727.json</t>
  </si>
  <si>
    <t>/content/drive/MyDrive/thesis_project/thesis/outputs/exp10_svm_ready/fusion_svm_crf_ready_results_20260804_071726.xlsx</t>
  </si>
  <si>
    <t>/content/drive/MyDrive/thesis_project/thesis/outputs/exp10_svm_ready/fusion_svm_crf_ready_20260804_071729.json</t>
  </si>
  <si>
    <t>/content/drive/MyDrive/thesis_project/thesis/outputs/exp10_svm_ready/fusion_svm_crf_ready_results_20260804_071728.xlsx</t>
  </si>
  <si>
    <t>/content/drive/MyDrive/thesis_project/thesis/outputs/exp10_svm_ready/fusion_svm_crf_ready_20260804_071731.json</t>
  </si>
  <si>
    <t>/content/drive/MyDrive/thesis_project/thesis/outputs/exp10_svm_ready/fusion_svm_crf_ready_results_20260804_071730.xlsx</t>
  </si>
  <si>
    <t>/content/drive/MyDrive/thesis_project/thesis/outputs/exp10_svm_ready/fusion_svm_crf_ready_20260804_071732.json</t>
  </si>
  <si>
    <t>/content/drive/MyDrive/thesis_project/thesis/outputs/exp10_svm_ready/fusion_svm_crf_ready_results_20260804_071732.xlsx</t>
  </si>
  <si>
    <t>/content/drive/MyDrive/thesis_project/thesis/outputs/exp10_svm_ready/fusion_svm_crf_ready_20260804_071735.json</t>
  </si>
  <si>
    <t>/content/drive/MyDrive/thesis_project/thesis/outputs/exp10_svm_ready/fusion_svm_crf_ready_results_20260804_071733.xlsx</t>
  </si>
  <si>
    <t>/content/drive/MyDrive/thesis_project/thesis/outputs/exp10_svm_ready/fusion_svm_crf_ready_20260804_071736.json</t>
  </si>
  <si>
    <t>/content/drive/MyDrive/thesis_project/thesis/outputs/exp10_svm_ready/fusion_svm_crf_ready_results_20260804_071736.xlsx</t>
  </si>
  <si>
    <t>/content/drive/MyDrive/thesis_project/thesis/outputs/exp10_svm_ready/fusion_svm_crf_ready_20260804_071738.json</t>
  </si>
  <si>
    <t>/content/drive/MyDrive/thesis_project/thesis/outputs/exp10_svm_ready/fusion_svm_crf_ready_results_20260804_071737.xlsx</t>
  </si>
  <si>
    <t>/content/drive/MyDrive/thesis_project/thesis/outputs/exp10_svm_ready/fusion_svm_crf_ready_20260804_071740.json</t>
  </si>
  <si>
    <t>/content/drive/MyDrive/thesis_project/thesis/outputs/exp10_svm_ready/fusion_svm_crf_ready_results_20260804_071739.xlsx</t>
  </si>
  <si>
    <t>/content/drive/MyDrive/thesis_project/thesis/outputs/exp10_svm_ready/fusion_svm_crf_ready_20260804_071742.json</t>
  </si>
  <si>
    <t>/content/drive/MyDrive/thesis_project/thesis/outputs/exp10_svm_ready/fusion_svm_crf_ready_results_20260804_071741.xlsx</t>
  </si>
  <si>
    <t>/content/drive/MyDrive/thesis_project/thesis/outputs/exp10_svm_ready/fusion_svm_crf_ready_20260804_071744.json</t>
  </si>
  <si>
    <t>/content/drive/MyDrive/thesis_project/thesis/outputs/exp10_svm_ready/fusion_svm_crf_ready_results_20260804_071743.xlsx</t>
  </si>
  <si>
    <t>/content/drive/MyDrive/thesis_project/thesis/outputs/exp10_svm_ready/fusion_svm_crf_ready_20260804_071746.json</t>
  </si>
  <si>
    <t>/content/drive/MyDrive/thesis_project/thesis/outputs/exp10_svm_ready/fusion_svm_crf_ready_results_20260804_071745.xlsx</t>
  </si>
  <si>
    <t>/content/drive/MyDrive/thesis_project/thesis/outputs/exp10_svm_ready/fusion_svm_crf_ready_20260804_071748.json</t>
  </si>
  <si>
    <t>/content/drive/MyDrive/thesis_project/thesis/outputs/exp10_svm_ready/fusion_svm_crf_ready_results_20260804_071747.xlsx</t>
  </si>
  <si>
    <t>/content/drive/MyDrive/thesis_project/thesis/outputs/exp10_svm_ready/fusion_svm_crf_ready_20260804_071750.json</t>
  </si>
  <si>
    <t>/content/drive/MyDrive/thesis_project/thesis/outputs/exp10_svm_ready/fusion_svm_crf_ready_results_20260804_071749.xlsx</t>
  </si>
  <si>
    <t>/content/drive/MyDrive/thesis_project/thesis/outputs/exp10_svm_ready/fusion_svm_crf_ready_20260804_071752.json</t>
  </si>
  <si>
    <t>/content/drive/MyDrive/thesis_project/thesis/outputs/exp10_svm_ready/fusion_svm_crf_ready_results_20260804_071751.xlsx</t>
  </si>
  <si>
    <t>/content/drive/MyDrive/thesis_project/thesis/outputs/exp10_svm_ready/fusion_svm_crf_ready_20260804_071753.json</t>
  </si>
  <si>
    <t>/content/drive/MyDrive/thesis_project/thesis/outputs/exp10_svm_ready/fusion_svm_crf_ready_results_20260804_071752.xlsx</t>
  </si>
  <si>
    <t>/content/drive/MyDrive/thesis_project/thesis/outputs/exp10_svm_ready/fusion_svm_crf_ready_20260804_071755.json</t>
  </si>
  <si>
    <t>/content/drive/MyDrive/thesis_project/thesis/outputs/exp10_svm_ready/fusion_svm_crf_ready_results_20260804_071755.xlsx</t>
  </si>
  <si>
    <t>/content/drive/MyDrive/thesis_project/thesis/outputs/exp10_svm_ready/fusion_svm_crf_ready_20260804_071757.json</t>
  </si>
  <si>
    <t>/content/drive/MyDrive/thesis_project/thesis/outputs/exp10_svm_ready/fusion_svm_crf_ready_results_20260804_071756.xlsx</t>
  </si>
  <si>
    <t>/content/drive/MyDrive/thesis_project/thesis/outputs/exp10_svm_ready/fusion_svm_crf_ready_20260804_071758.json</t>
  </si>
  <si>
    <t>/content/drive/MyDrive/thesis_project/thesis/outputs/exp10_svm_ready/fusion_svm_crf_ready_results_20260804_071758.xlsx</t>
  </si>
  <si>
    <t>/content/drive/MyDrive/thesis_project/thesis/outputs/exp10_svm_ready/fusion_svm_crf_ready_20260804_071800.json</t>
  </si>
  <si>
    <t>/content/drive/MyDrive/thesis_project/thesis/outputs/exp10_svm_ready/fusion_svm_crf_ready_results_20260804_071800.xlsx</t>
  </si>
  <si>
    <t>/content/drive/MyDrive/thesis_project/thesis/outputs/exp10_svm_ready/fusion_svm_crf_ready_20260804_071802.json</t>
  </si>
  <si>
    <t>/content/drive/MyDrive/thesis_project/thesis/outputs/exp10_svm_ready/fusion_svm_crf_ready_results_20260804_071801.xlsx</t>
  </si>
  <si>
    <t>/content/drive/MyDrive/thesis_project/thesis/outputs/exp10_svm_ready/fusion_svm_crf_ready_20260804_071804.json</t>
  </si>
  <si>
    <t>/content/drive/MyDrive/thesis_project/thesis/outputs/exp10_svm_ready/fusion_svm_crf_ready_results_20260804_071803.xlsx</t>
  </si>
  <si>
    <t>/content/drive/MyDrive/thesis_project/thesis/outputs/exp10_svm_ready/fusion_svm_crf_ready_20260804_071806.json</t>
  </si>
  <si>
    <t>/content/drive/MyDrive/thesis_project/thesis/outputs/exp10_svm_ready/fusion_svm_crf_ready_results_20260804_071805.xlsx</t>
  </si>
  <si>
    <t>/content/drive/MyDrive/thesis_project/thesis/outputs/exp10_svm_ready/fusion_svm_crf_ready_20260804_071807.json</t>
  </si>
  <si>
    <t>/content/drive/MyDrive/thesis_project/thesis/outputs/exp10_svm_ready/fusion_svm_crf_ready_results_20260804_071806.xlsx</t>
  </si>
  <si>
    <t>/content/drive/MyDrive/thesis_project/thesis/outputs/exp10_svm_ready/fusion_svm_crf_ready_20260804_071809.json</t>
  </si>
  <si>
    <t>/content/drive/MyDrive/thesis_project/thesis/outputs/exp10_svm_ready/fusion_svm_crf_ready_results_20260804_071808.xlsx</t>
  </si>
  <si>
    <t>/content/drive/MyDrive/thesis_project/thesis/outputs/exp10_svm_ready/fusion_svm_crf_ready_20260804_071811.json</t>
  </si>
  <si>
    <t>/content/drive/MyDrive/thesis_project/thesis/outputs/exp10_svm_ready/fusion_svm_crf_ready_results_20260804_071810.xlsx</t>
  </si>
  <si>
    <t>/content/drive/MyDrive/thesis_project/thesis/outputs/exp10_svm_ready/fusion_svm_crf_ready_20260804_071812.json</t>
  </si>
  <si>
    <t>/content/drive/MyDrive/thesis_project/thesis/outputs/exp10_svm_ready/fusion_svm_crf_ready_results_20260804_071812.xlsx</t>
  </si>
  <si>
    <t>/content/drive/MyDrive/thesis_project/thesis/outputs/exp10_svm_ready/fusion_svm_crf_ready_20260804_071814.json</t>
  </si>
  <si>
    <t>/content/drive/MyDrive/thesis_project/thesis/outputs/exp10_svm_ready/fusion_svm_crf_ready_results_20260804_071813.xlsx</t>
  </si>
  <si>
    <t>/content/drive/MyDrive/thesis_project/thesis/outputs/exp10_svm_ready/fusion_svm_crf_ready_20260804_071816.json</t>
  </si>
  <si>
    <t>/content/drive/MyDrive/thesis_project/thesis/outputs/exp10_svm_ready/fusion_svm_crf_ready_results_20260804_071815.xlsx</t>
  </si>
  <si>
    <t>/content/drive/MyDrive/thesis_project/thesis/outputs/exp10_svm_ready/fusion_svm_crf_ready_20260804_071817.json</t>
  </si>
  <si>
    <t>/content/drive/MyDrive/thesis_project/thesis/outputs/exp10_svm_ready/fusion_svm_crf_ready_results_20260804_071817.xlsx</t>
  </si>
  <si>
    <t>/content/drive/MyDrive/thesis_project/thesis/outputs/exp10_svm_ready/fusion_svm_crf_ready_20260804_071819.json</t>
  </si>
  <si>
    <t>/content/drive/MyDrive/thesis_project/thesis/outputs/exp10_svm_ready/fusion_svm_crf_ready_results_20260804_071818.xlsx</t>
  </si>
  <si>
    <t>/content/drive/MyDrive/thesis_project/thesis/outputs/exp10_svm_ready/fusion_svm_crf_ready_20260804_071821.json</t>
  </si>
  <si>
    <t>/content/drive/MyDrive/thesis_project/thesis/outputs/exp10_svm_ready/fusion_svm_crf_ready_results_20260804_071820.xlsx</t>
  </si>
  <si>
    <t>/content/drive/MyDrive/thesis_project/thesis/outputs/exp10_svm_ready/fusion_svm_crf_ready_20260804_071823.json</t>
  </si>
  <si>
    <t>/content/drive/MyDrive/thesis_project/thesis/outputs/exp10_svm_ready/fusion_svm_crf_ready_results_20260804_071822.xlsx</t>
  </si>
  <si>
    <t>/content/drive/MyDrive/thesis_project/thesis/outputs/exp10_svm_ready/fusion_svm_crf_ready_20260804_071825.json</t>
  </si>
  <si>
    <t>/content/drive/MyDrive/thesis_project/thesis/outputs/exp10_svm_ready/fusion_svm_crf_ready_results_20260804_071824.xlsx</t>
  </si>
  <si>
    <t>/content/drive/MyDrive/thesis_project/thesis/outputs/exp10_svm_ready/fusion_svm_crf_ready_20260804_071826.json</t>
  </si>
  <si>
    <t>/content/drive/MyDrive/thesis_project/thesis/outputs/exp10_svm_ready/fusion_svm_crf_ready_results_20260804_071826.xlsx</t>
  </si>
  <si>
    <t>/content/drive/MyDrive/thesis_project/thesis/outputs/exp10_svm_ready/fusion_svm_crf_ready_20260804_071828.json</t>
  </si>
  <si>
    <t>/content/drive/MyDrive/thesis_project/thesis/outputs/exp10_svm_ready/fusion_svm_crf_ready_results_20260804_071827.xlsx</t>
  </si>
  <si>
    <t>/content/drive/MyDrive/thesis_project/thesis/outputs/exp10_svm_ready/fusion_svm_crf_ready_20260804_071830.json</t>
  </si>
  <si>
    <t>/content/drive/MyDrive/thesis_project/thesis/outputs/exp10_svm_ready/fusion_svm_crf_ready_results_20260804_071829.xlsx</t>
  </si>
  <si>
    <t>/content/drive/MyDrive/thesis_project/thesis/outputs/exp10_svm_ready/fusion_svm_crf_ready_20260804_071832.json</t>
  </si>
  <si>
    <t>/content/drive/MyDrive/thesis_project/thesis/outputs/exp10_svm_ready/fusion_svm_crf_ready_results_20260804_071831.xlsx</t>
  </si>
  <si>
    <t>/content/drive/MyDrive/thesis_project/thesis/outputs/exp10_svm_ready/fusion_svm_crf_ready_20260804_071834.json</t>
  </si>
  <si>
    <t>/content/drive/MyDrive/thesis_project/thesis/outputs/exp10_svm_ready/fusion_svm_crf_ready_results_20260804_071832.xlsx</t>
  </si>
  <si>
    <t>/content/drive/MyDrive/thesis_project/thesis/outputs/exp10_svm_ready/fusion_svm_crf_ready_20260804_071835.json</t>
  </si>
  <si>
    <t>/content/drive/MyDrive/thesis_project/thesis/outputs/exp10_svm_ready/fusion_svm_crf_ready_results_20260804_071835.xlsx</t>
  </si>
  <si>
    <t>/content/drive/MyDrive/thesis_project/thesis/outputs/exp10_svm_ready/fusion_svm_crf_ready_20260804_071837.json</t>
  </si>
  <si>
    <t>/content/drive/MyDrive/thesis_project/thesis/outputs/exp10_svm_ready/fusion_svm_crf_ready_results_20260804_071836.xlsx</t>
  </si>
  <si>
    <t>/content/drive/MyDrive/thesis_project/thesis/outputs/exp10_svm_ready/fusion_svm_crf_ready_20260804_071839.json</t>
  </si>
  <si>
    <t>/content/drive/MyDrive/thesis_project/thesis/outputs/exp10_svm_ready/fusion_svm_crf_ready_results_20260804_071838.xlsx</t>
  </si>
  <si>
    <t>/content/drive/MyDrive/thesis_project/thesis/outputs/exp10_svm_ready/fusion_svm_crf_ready_20260804_071841.json</t>
  </si>
  <si>
    <t>/content/drive/MyDrive/thesis_project/thesis/outputs/exp10_svm_ready/fusion_svm_crf_ready_results_20260804_071840.xlsx</t>
  </si>
  <si>
    <t>/content/drive/MyDrive/thesis_project/thesis/outputs/exp10_svm_ready/fusion_svm_crf_ready_20260804_071843.json</t>
  </si>
  <si>
    <t>/content/drive/MyDrive/thesis_project/thesis/outputs/exp10_svm_ready/fusion_svm_crf_ready_results_20260804_071842.xlsx</t>
  </si>
  <si>
    <t>/content/drive/MyDrive/thesis_project/thesis/outputs/exp10_svm_ready/fusion_svm_crf_ready_20260804_071844.json</t>
  </si>
  <si>
    <t>/content/drive/MyDrive/thesis_project/thesis/outputs/exp10_svm_ready/fusion_svm_crf_ready_results_20260804_071844.xlsx</t>
  </si>
  <si>
    <t>/content/drive/MyDrive/thesis_project/thesis/outputs/exp10_svm_ready/fusion_svm_crf_ready_20260804_071846.json</t>
  </si>
  <si>
    <t>/content/drive/MyDrive/thesis_project/thesis/outputs/exp10_svm_ready/fusion_svm_crf_ready_results_20260804_071845.xlsx</t>
  </si>
  <si>
    <t>/content/drive/MyDrive/thesis_project/thesis/outputs/exp10_svm_ready/fusion_svm_crf_ready_20260804_071848.json</t>
  </si>
  <si>
    <t>/content/drive/MyDrive/thesis_project/thesis/outputs/exp10_svm_ready/fusion_svm_crf_ready_results_20260804_071847.xlsx</t>
  </si>
  <si>
    <t>/content/drive/MyDrive/thesis_project/thesis/outputs/exp10_svm_ready/fusion_svm_crf_ready_20260804_071850.json</t>
  </si>
  <si>
    <t>/content/drive/MyDrive/thesis_project/thesis/outputs/exp10_svm_ready/fusion_svm_crf_ready_results_20260804_071849.xlsx</t>
  </si>
  <si>
    <t>/content/drive/MyDrive/thesis_project/thesis/outputs/exp10_svm_ready/fusion_svm_crf_ready_20260804_071852.json</t>
  </si>
  <si>
    <t>/content/drive/MyDrive/thesis_project/thesis/outputs/exp10_svm_ready/fusion_svm_crf_ready_results_20260804_071851.xlsx</t>
  </si>
  <si>
    <t>/content/drive/MyDrive/thesis_project/thesis/outputs/exp10_svm_ready/fusion_svm_crf_ready_20260804_071854.json</t>
  </si>
  <si>
    <t>/content/drive/MyDrive/thesis_project/thesis/outputs/exp10_svm_ready/fusion_svm_crf_ready_results_20260804_071853.xlsx</t>
  </si>
  <si>
    <t>/content/drive/MyDrive/thesis_project/thesis/outputs/exp10_svm_ready/fusion_svm_crf_ready_20260804_071855.json</t>
  </si>
  <si>
    <t>/content/drive/MyDrive/thesis_project/thesis/outputs/exp10_svm_ready/fusion_svm_crf_ready_results_20260804_071855.xlsx</t>
  </si>
  <si>
    <t>/content/drive/MyDrive/thesis_project/thesis/outputs/exp10_svm_ready/fusion_svm_crf_ready_20260804_071857.json</t>
  </si>
  <si>
    <t>/content/drive/MyDrive/thesis_project/thesis/outputs/exp10_svm_ready/fusion_svm_crf_ready_results_20260804_071857.xlsx</t>
  </si>
  <si>
    <t>/content/drive/MyDrive/thesis_project/thesis/outputs/exp10_svm_ready/fusion_svm_crf_ready_20260804_071859.json</t>
  </si>
  <si>
    <t>/content/drive/MyDrive/thesis_project/thesis/outputs/exp10_svm_ready/fusion_svm_crf_ready_results_20260804_071858.xlsx</t>
  </si>
  <si>
    <t>/content/drive/MyDrive/thesis_project/thesis/outputs/exp10_svm_ready/fusion_svm_crf_ready_20260804_071901.json</t>
  </si>
  <si>
    <t>/content/drive/MyDrive/thesis_project/thesis/outputs/exp10_svm_ready/fusion_svm_crf_ready_results_20260804_071900.xlsx</t>
  </si>
  <si>
    <t>/content/drive/MyDrive/thesis_project/thesis/outputs/exp10_svm_ready/fusion_svm_crf_ready_20260804_071903.json</t>
  </si>
  <si>
    <t>/content/drive/MyDrive/thesis_project/thesis/outputs/exp10_svm_ready/fusion_svm_crf_ready_results_20260804_071902.xlsx</t>
  </si>
  <si>
    <t>/content/drive/MyDrive/thesis_project/thesis/outputs/exp10_svm_ready/fusion_svm_crf_ready_20260804_071905.json</t>
  </si>
  <si>
    <t>/content/drive/MyDrive/thesis_project/thesis/outputs/exp10_svm_ready/fusion_svm_crf_ready_results_20260804_071904.xlsx</t>
  </si>
  <si>
    <t>/content/drive/MyDrive/thesis_project/thesis/outputs/exp10_regular/regular_ner_crf_20260804_071929.json</t>
  </si>
  <si>
    <t>/content/drive/MyDrive/thesis_project/thesis/outputs/exp10_regular/regular_ner_crf_results_20260804_071928.xlsx</t>
  </si>
  <si>
    <t>/content/drive/MyDrive/thesis_project/thesis/outputs/exp10_regular/regular_ner_crf_20260804_072103.json</t>
  </si>
  <si>
    <t>/content/drive/MyDrive/thesis_project/thesis/outputs/exp10_regular/regular_ner_crf_results_20260804_072102.xlsx</t>
  </si>
  <si>
    <t>/content/drive/MyDrive/thesis_project/thesis/outputs/exp10_regular/regular_ner_crf_20260804_072237.json</t>
  </si>
  <si>
    <t>/content/drive/MyDrive/thesis_project/thesis/outputs/exp10_regular/regular_ner_crf_results_20260804_072237.xlsx</t>
  </si>
  <si>
    <t>/content/drive/MyDrive/thesis_project/thesis/outputs/exp10_regular/regular_ner_crf_20260804_072410.json</t>
  </si>
  <si>
    <t>/content/drive/MyDrive/thesis_project/thesis/outputs/exp10_regular/regular_ner_crf_results_20260804_072410.xlsx</t>
  </si>
  <si>
    <t>/content/drive/MyDrive/thesis_project/thesis/outputs/exp10_regular/regular_ner_crf_20260804_072543.json</t>
  </si>
  <si>
    <t>/content/drive/MyDrive/thesis_project/thesis/outputs/exp10_regular/regular_ner_crf_results_20260804_072542.xlsx</t>
  </si>
  <si>
    <t>/content/drive/MyDrive/thesis_project/thesis/outputs/exp10_regular/regular_ner_crf_20260804_072716.json</t>
  </si>
  <si>
    <t>/content/drive/MyDrive/thesis_project/thesis/outputs/exp10_regular/regular_ner_crf_results_20260804_072716.xlsx</t>
  </si>
  <si>
    <t>/content/drive/MyDrive/thesis_project/thesis/outputs/exp10_regular/regular_ner_crf_20260804_072850.json</t>
  </si>
  <si>
    <t>/content/drive/MyDrive/thesis_project/thesis/outputs/exp10_regular/regular_ner_crf_results_20260804_072849.xlsx</t>
  </si>
  <si>
    <t>/content/drive/MyDrive/thesis_project/thesis/outputs/exp10_regular/regular_ner_crf_20260804_073022.json</t>
  </si>
  <si>
    <t>/content/drive/MyDrive/thesis_project/thesis/outputs/exp10_regular/regular_ner_crf_results_20260804_073022.xlsx</t>
  </si>
  <si>
    <t>/content/drive/MyDrive/thesis_project/thesis/outputs/exp10_regular/regular_ner_crf_20260804_073157.json</t>
  </si>
  <si>
    <t>/content/drive/MyDrive/thesis_project/thesis/outputs/exp10_regular/regular_ner_crf_results_20260804_073157.xlsx</t>
  </si>
  <si>
    <t>/content/drive/MyDrive/thesis_project/thesis/outputs/exp10_regular/regular_ner_crf_20260804_073331.json</t>
  </si>
  <si>
    <t>/content/drive/MyDrive/thesis_project/thesis/outputs/exp10_regular/regular_ner_crf_results_20260804_073331.xlsx</t>
  </si>
  <si>
    <t>/content/drive/MyDrive/thesis_project/thesis/outputs/exp10_regular/regular_ner_crf_20260804_073503.json</t>
  </si>
  <si>
    <t>/content/drive/MyDrive/thesis_project/thesis/outputs/exp10_regular/regular_ner_crf_results_20260804_073503.xlsx</t>
  </si>
  <si>
    <t>/content/drive/MyDrive/thesis_project/thesis/outputs/exp10_regular/regular_ner_crf_20260804_073637.json</t>
  </si>
  <si>
    <t>/content/drive/MyDrive/thesis_project/thesis/outputs/exp10_regular/regular_ner_crf_results_20260804_073637.xlsx</t>
  </si>
  <si>
    <t>/content/drive/MyDrive/thesis_project/thesis/outputs/exp10_regular/regular_ner_crf_20260804_073811.json</t>
  </si>
  <si>
    <t>/content/drive/MyDrive/thesis_project/thesis/outputs/exp10_regular/regular_ner_crf_results_20260804_073811.xlsx</t>
  </si>
  <si>
    <t>/content/drive/MyDrive/thesis_project/thesis/outputs/exp10_regular/regular_ner_crf_20260804_073944.json</t>
  </si>
  <si>
    <t>/content/drive/MyDrive/thesis_project/thesis/outputs/exp10_regular/regular_ner_crf_results_20260804_073944.xlsx</t>
  </si>
  <si>
    <t>/content/drive/MyDrive/thesis_project/thesis/outputs/exp10_regular/regular_ner_crf_20260804_074117.json</t>
  </si>
  <si>
    <t>/content/drive/MyDrive/thesis_project/thesis/outputs/exp10_regular/regular_ner_crf_results_20260804_074117.xlsx</t>
  </si>
  <si>
    <t>/content/drive/MyDrive/thesis_project/thesis/outputs/exp10_regular/regular_ner_crf_20260804_074251.json</t>
  </si>
  <si>
    <t>/content/drive/MyDrive/thesis_project/thesis/outputs/exp10_regular/regular_ner_crf_results_20260804_074251.xlsx</t>
  </si>
  <si>
    <t>/content/drive/MyDrive/thesis_project/thesis/outputs/exp10_regular/regular_ner_crf_20260804_074424.json</t>
  </si>
  <si>
    <t>/content/drive/MyDrive/thesis_project/thesis/outputs/exp10_regular/regular_ner_crf_results_20260804_074424.xlsx</t>
  </si>
  <si>
    <t>/content/drive/MyDrive/thesis_project/thesis/outputs/exp10_regular/regular_ner_crf_20260804_074559.json</t>
  </si>
  <si>
    <t>/content/drive/MyDrive/thesis_project/thesis/outputs/exp10_regular/regular_ner_crf_results_20260804_074558.xlsx</t>
  </si>
  <si>
    <t>/content/drive/MyDrive/thesis_project/thesis/outputs/exp10_regular/regular_ner_crf_20260804_074733.json</t>
  </si>
  <si>
    <t>/content/drive/MyDrive/thesis_project/thesis/outputs/exp10_regular/regular_ner_crf_results_20260804_074733.xlsx</t>
  </si>
  <si>
    <t>/content/drive/MyDrive/thesis_project/thesis/outputs/exp10_regular/regular_ner_crf_20260804_074907.json</t>
  </si>
  <si>
    <t>/content/drive/MyDrive/thesis_project/thesis/outputs/exp10_regular/regular_ner_crf_results_20260804_074907.xlsx</t>
  </si>
  <si>
    <t>/content/drive/MyDrive/thesis_project/thesis/outputs/exp10_regular/regular_ner_crf_20260804_075043.json</t>
  </si>
  <si>
    <t>/content/drive/MyDrive/thesis_project/thesis/outputs/exp10_regular/regular_ner_crf_results_20260804_075042.xlsx</t>
  </si>
  <si>
    <t>/content/drive/MyDrive/thesis_project/thesis/outputs/exp10_regular/regular_ner_crf_20260804_075217.json</t>
  </si>
  <si>
    <t>/content/drive/MyDrive/thesis_project/thesis/outputs/exp10_regular/regular_ner_crf_results_20260804_075217.xlsx</t>
  </si>
  <si>
    <t>/content/drive/MyDrive/thesis_project/thesis/outputs/exp10_regular/regular_ner_crf_20260804_075345.json</t>
  </si>
  <si>
    <t>/content/drive/MyDrive/thesis_project/thesis/outputs/exp10_regular/regular_ner_crf_results_20260804_075345.xlsx</t>
  </si>
  <si>
    <t>/content/drive/MyDrive/thesis_project/thesis/outputs/exp10_regular/regular_ner_crf_20260804_075519.json</t>
  </si>
  <si>
    <t>/content/drive/MyDrive/thesis_project/thesis/outputs/exp10_regular/regular_ner_crf_results_20260804_075519.xlsx</t>
  </si>
  <si>
    <t>/content/drive/MyDrive/thesis_project/thesis/outputs/exp10_regular/regular_ner_crf_20260804_075653.json</t>
  </si>
  <si>
    <t>/content/drive/MyDrive/thesis_project/thesis/outputs/exp10_regular/regular_ner_crf_results_20260804_075652.xlsx</t>
  </si>
  <si>
    <t>/content/drive/MyDrive/thesis_project/thesis/outputs/exp10_regular/regular_ner_crf_20260804_075827.json</t>
  </si>
  <si>
    <t>/content/drive/MyDrive/thesis_project/thesis/outputs/exp10_regular/regular_ner_crf_results_20260804_075827.xlsx</t>
  </si>
  <si>
    <t>/content/drive/MyDrive/thesis_project/thesis/outputs/exp10_regular/regular_ner_crf_20260804_080001.json</t>
  </si>
  <si>
    <t>/content/drive/MyDrive/thesis_project/thesis/outputs/exp10_regular/regular_ner_crf_results_20260804_080001.xlsx</t>
  </si>
  <si>
    <t>/content/drive/MyDrive/thesis_project/thesis/outputs/exp10_regular/regular_ner_crf_20260804_080135.json</t>
  </si>
  <si>
    <t>/content/drive/MyDrive/thesis_project/thesis/outputs/exp10_regular/regular_ner_crf_results_20260804_080134.xlsx</t>
  </si>
  <si>
    <t>/content/drive/MyDrive/thesis_project/thesis/outputs/exp10_regular/regular_ner_crf_20260804_080309.json</t>
  </si>
  <si>
    <t>/content/drive/MyDrive/thesis_project/thesis/outputs/exp10_regular/regular_ner_crf_results_20260804_080308.xlsx</t>
  </si>
  <si>
    <t>/content/drive/MyDrive/thesis_project/thesis/outputs/exp10_regular/regular_ner_crf_20260804_080430.json</t>
  </si>
  <si>
    <t>/content/drive/MyDrive/thesis_project/thesis/outputs/exp10_regular/regular_ner_crf_results_20260804_080430.xlsx</t>
  </si>
  <si>
    <t>/content/drive/MyDrive/thesis_project/thesis/outputs/exp10_regular/regular_ner_crf_20260804_080604.json</t>
  </si>
  <si>
    <t>/content/drive/MyDrive/thesis_project/thesis/outputs/exp10_regular/regular_ner_crf_results_20260804_080604.xlsx</t>
  </si>
  <si>
    <t>/content/drive/MyDrive/thesis_project/thesis/outputs/exp10_regular/regular_ner_crf_20260804_080738.json</t>
  </si>
  <si>
    <t>/content/drive/MyDrive/thesis_project/thesis/outputs/exp10_regular/regular_ner_crf_results_20260804_080737.xlsx</t>
  </si>
  <si>
    <t>/content/drive/MyDrive/thesis_project/thesis/outputs/exp10_regular/regular_ner_crf_20260804_080914.json</t>
  </si>
  <si>
    <t>/content/drive/MyDrive/thesis_project/thesis/outputs/exp10_regular/regular_ner_crf_results_20260804_080913.xlsx</t>
  </si>
  <si>
    <t>/content/drive/MyDrive/thesis_project/thesis/outputs/exp10_regular/regular_ner_crf_20260804_081047.json</t>
  </si>
  <si>
    <t>/content/drive/MyDrive/thesis_project/thesis/outputs/exp10_regular/regular_ner_crf_results_20260804_081046.xlsx</t>
  </si>
  <si>
    <t>/content/drive/MyDrive/thesis_project/thesis/outputs/exp10_regular/regular_ner_crf_20260804_081210.json</t>
  </si>
  <si>
    <t>/content/drive/MyDrive/thesis_project/thesis/outputs/exp10_regular/regular_ner_crf_results_20260804_081209.xlsx</t>
  </si>
  <si>
    <t>/content/drive/MyDrive/thesis_project/thesis/outputs/exp10_regular/regular_ner_crf_20260804_081339.json</t>
  </si>
  <si>
    <t>/content/drive/MyDrive/thesis_project/thesis/outputs/exp10_regular/regular_ner_crf_results_20260804_081339.xlsx</t>
  </si>
  <si>
    <t>/content/drive/MyDrive/thesis_project/thesis/outputs/exp10_regular/regular_ner_crf_20260804_081513.json</t>
  </si>
  <si>
    <t>/content/drive/MyDrive/thesis_project/thesis/outputs/exp10_regular/regular_ner_crf_results_20260804_081512.xlsx</t>
  </si>
  <si>
    <t>/content/drive/MyDrive/thesis_project/thesis/outputs/exp10_regular/regular_ner_crf_20260804_081648.json</t>
  </si>
  <si>
    <t>/content/drive/MyDrive/thesis_project/thesis/outputs/exp10_regular/regular_ner_crf_results_20260804_081648.xlsx</t>
  </si>
  <si>
    <t>/content/drive/MyDrive/thesis_project/thesis/outputs/exp10_regular/regular_ner_crf_20260804_081823.json</t>
  </si>
  <si>
    <t>/content/drive/MyDrive/thesis_project/thesis/outputs/exp10_regular/regular_ner_crf_results_20260804_081823.xlsx</t>
  </si>
  <si>
    <t>/content/drive/MyDrive/thesis_project/thesis/outputs/exp10_regular/regular_ner_crf_20260804_081957.json</t>
  </si>
  <si>
    <t>/content/drive/MyDrive/thesis_project/thesis/outputs/exp10_regular/regular_ner_crf_results_20260804_081956.xlsx</t>
  </si>
  <si>
    <t>/content/drive/MyDrive/thesis_project/thesis/outputs/exp10_regular/regular_ner_crf_20260804_082132.json</t>
  </si>
  <si>
    <t>/content/drive/MyDrive/thesis_project/thesis/outputs/exp10_regular/regular_ner_crf_results_20260804_082131.xlsx</t>
  </si>
  <si>
    <t>/content/drive/MyDrive/thesis_project/thesis/outputs/exp10_regular/regular_ner_crf_20260804_082304.json</t>
  </si>
  <si>
    <t>/content/drive/MyDrive/thesis_project/thesis/outputs/exp10_regular/regular_ner_crf_results_20260804_082304.xlsx</t>
  </si>
  <si>
    <t>/content/drive/MyDrive/thesis_project/thesis/outputs/exp10_regular/regular_ner_crf_20260804_082437.json</t>
  </si>
  <si>
    <t>/content/drive/MyDrive/thesis_project/thesis/outputs/exp10_regular/regular_ner_crf_results_20260804_082437.xlsx</t>
  </si>
  <si>
    <t>/content/drive/MyDrive/thesis_project/thesis/outputs/exp10_regular/regular_ner_crf_20260804_082610.json</t>
  </si>
  <si>
    <t>/content/drive/MyDrive/thesis_project/thesis/outputs/exp10_regular/regular_ner_crf_results_20260804_082609.xlsx</t>
  </si>
  <si>
    <t>/content/drive/MyDrive/thesis_project/thesis/outputs/exp10_regular/regular_ner_crf_20260804_082743.json</t>
  </si>
  <si>
    <t>/content/drive/MyDrive/thesis_project/thesis/outputs/exp10_regular/regular_ner_crf_results_20260804_082743.xlsx</t>
  </si>
  <si>
    <t>/content/drive/MyDrive/thesis_project/thesis/outputs/exp10_regular/regular_ner_crf_20260804_082918.json</t>
  </si>
  <si>
    <t>/content/drive/MyDrive/thesis_project/thesis/outputs/exp10_regular/regular_ner_crf_results_20260804_082917.xlsx</t>
  </si>
  <si>
    <t>/content/drive/MyDrive/thesis_project/thesis/outputs/exp10_regular/regular_ner_crf_20260804_083052.json</t>
  </si>
  <si>
    <t>/content/drive/MyDrive/thesis_project/thesis/outputs/exp10_regular/regular_ner_crf_results_20260804_083051.xlsx</t>
  </si>
  <si>
    <t>/content/drive/MyDrive/thesis_project/thesis/outputs/exp10_regular/regular_ner_crf_20260804_083226.json</t>
  </si>
  <si>
    <t>/content/drive/MyDrive/thesis_project/thesis/outputs/exp10_regular/regular_ner_crf_results_20260804_083226.xlsx</t>
  </si>
  <si>
    <t>/content/drive/MyDrive/thesis_project/thesis/outputs/exp10_regular/regular_ner_crf_20260804_083401.json</t>
  </si>
  <si>
    <t>/content/drive/MyDrive/thesis_project/thesis/outputs/exp10_regular/regular_ner_crf_results_20260804_083400.xlsx</t>
  </si>
  <si>
    <t>/content/drive/MyDrive/thesis_project/thesis/outputs/exp10_regular/regular_ner_crf_20260804_083533.json</t>
  </si>
  <si>
    <t>/content/drive/MyDrive/thesis_project/thesis/outputs/exp10_regular/regular_ner_crf_results_20260804_083533.xlsx</t>
  </si>
  <si>
    <t>/content/drive/MyDrive/thesis_project/thesis/outputs/exp10_regular/regular_ner_crf_20260804_083708.json</t>
  </si>
  <si>
    <t>/content/drive/MyDrive/thesis_project/thesis/outputs/exp10_regular/regular_ner_crf_results_20260804_083708.xlsx</t>
  </si>
  <si>
    <t>/content/drive/MyDrive/thesis_project/thesis/outputs/exp10_regular/regular_ner_crf_20260804_083842.json</t>
  </si>
  <si>
    <t>/content/drive/MyDrive/thesis_project/thesis/outputs/exp10_regular/regular_ner_crf_results_20260804_083842.xlsx</t>
  </si>
  <si>
    <t>/content/drive/MyDrive/thesis_project/thesis/outputs/exp10_regular/regular_ner_crf_20260804_084018.json</t>
  </si>
  <si>
    <t>/content/drive/MyDrive/thesis_project/thesis/outputs/exp10_regular/regular_ner_crf_results_20260804_084017.xlsx</t>
  </si>
  <si>
    <t>/content/drive/MyDrive/thesis_project/thesis/outputs/exp10_regular/regular_ner_crf_20260804_084151.json</t>
  </si>
  <si>
    <t>/content/drive/MyDrive/thesis_project/thesis/outputs/exp10_regular/regular_ner_crf_results_20260804_084150.xlsx</t>
  </si>
  <si>
    <t>/content/drive/MyDrive/thesis_project/thesis/outputs/exp10_regular/regular_ner_crf_20260804_084325.json</t>
  </si>
  <si>
    <t>/content/drive/MyDrive/thesis_project/thesis/outputs/exp10_regular/regular_ner_crf_results_20260804_084325.xlsx</t>
  </si>
  <si>
    <t>/content/drive/MyDrive/thesis_project/thesis/outputs/exp10_regular/regular_ner_crf_20260804_084500.json</t>
  </si>
  <si>
    <t>/content/drive/MyDrive/thesis_project/thesis/outputs/exp10_regular/regular_ner_crf_results_20260804_084500.xlsx</t>
  </si>
  <si>
    <t>/content/drive/MyDrive/thesis_project/thesis/outputs/exp10_regular/regular_ner_crf_20260804_084633.json</t>
  </si>
  <si>
    <t>/content/drive/MyDrive/thesis_project/thesis/outputs/exp10_regular/regular_ner_crf_results_20260804_084633.xlsx</t>
  </si>
  <si>
    <t>/content/drive/MyDrive/thesis_project/thesis/outputs/exp10_regular/regular_ner_crf_20260804_084806.json</t>
  </si>
  <si>
    <t>/content/drive/MyDrive/thesis_project/thesis/outputs/exp10_regular/regular_ner_crf_results_20260804_084806.xlsx</t>
  </si>
  <si>
    <t>/content/drive/MyDrive/thesis_project/thesis/outputs/exp10_regular/regular_ner_crf_20260804_084940.json</t>
  </si>
  <si>
    <t>/content/drive/MyDrive/thesis_project/thesis/outputs/exp10_regular/regular_ner_crf_results_20260804_084939.xlsx</t>
  </si>
  <si>
    <t>/content/drive/MyDrive/thesis_project/thesis/outputs/exp10_regular/regular_ner_crf_20260804_085113.json</t>
  </si>
  <si>
    <t>/content/drive/MyDrive/thesis_project/thesis/outputs/exp10_regular/regular_ner_crf_results_20260804_085113.xlsx</t>
  </si>
  <si>
    <t>/content/drive/MyDrive/thesis_project/thesis/outputs/exp10_regular/regular_ner_crf_20260804_085500.json</t>
  </si>
  <si>
    <t>/content/drive/MyDrive/thesis_project/thesis/outputs/exp10_regular/regular_ner_crf_results_20260804_085500.xlsx</t>
  </si>
  <si>
    <t>/content/drive/MyDrive/thesis_project/thesis/outputs/exp10_regular/regular_ner_crf_20260804_090509.json</t>
  </si>
  <si>
    <t>/content/drive/MyDrive/thesis_project/thesis/outputs/exp10_regular/regular_ner_crf_results_20260804_090509.xlsx</t>
  </si>
  <si>
    <t>/content/drive/MyDrive/thesis_project/thesis/outputs/exp10_regular/regular_ner_crf_20260804_091718.json</t>
  </si>
  <si>
    <t>/content/drive/MyDrive/thesis_project/thesis/outputs/exp10_regular/regular_ner_crf_results_20260804_091718.xlsx</t>
  </si>
  <si>
    <t>/content/drive/MyDrive/thesis_project/thesis/outputs/exp10_regular/regular_ner_crf_20260804_092919.json</t>
  </si>
  <si>
    <t>/content/drive/MyDrive/thesis_project/thesis/outputs/exp10_regular/regular_ner_crf_results_20260804_092919.xlsx</t>
  </si>
  <si>
    <t>/content/drive/MyDrive/thesis_project/thesis/outputs/exp10_regular/regular_ner_crf_20260804_094141.json</t>
  </si>
  <si>
    <t>/content/drive/MyDrive/thesis_project/thesis/outputs/exp10_regular/regular_ner_crf_results_20260804_094140.xlsx</t>
  </si>
  <si>
    <t>/content/drive/MyDrive/thesis_project/thesis/outputs/exp10_regular/regular_ner_crf_20260804_094914.json</t>
  </si>
  <si>
    <t>/content/drive/MyDrive/thesis_project/thesis/outputs/exp10_regular/regular_ner_crf_results_20260804_094913.xlsx</t>
  </si>
  <si>
    <t>/content/drive/MyDrive/thesis_project/thesis/outputs/exp10_regular/regular_ner_crf_20260804_100028.json</t>
  </si>
  <si>
    <t>/content/drive/MyDrive/thesis_project/thesis/outputs/exp10_regular/regular_ner_crf_results_20260804_100028.xlsx</t>
  </si>
  <si>
    <t>/content/drive/MyDrive/thesis_project/thesis/outputs/exp10_regular/regular_ner_crf_20260804_100944.json</t>
  </si>
  <si>
    <t>/content/drive/MyDrive/thesis_project/thesis/outputs/exp10_regular/regular_ner_crf_results_20260804_100943.xlsx</t>
  </si>
  <si>
    <t>/content/drive/MyDrive/thesis_project/thesis/outputs/exp10_regular/regular_ner_crf_20260804_102006.json</t>
  </si>
  <si>
    <t>/content/drive/MyDrive/thesis_project/thesis/outputs/exp10_regular/regular_ner_crf_results_20260804_102006.xlsx</t>
  </si>
  <si>
    <t>/content/drive/MyDrive/thesis_project/thesis/outputs/exp10_regular/regular_ner_crf_20260804_102939.json</t>
  </si>
  <si>
    <t>/content/drive/MyDrive/thesis_project/thesis/outputs/exp10_regular/regular_ner_crf_results_20260804_102938.xlsx</t>
  </si>
  <si>
    <t>/content/drive/MyDrive/thesis_project/thesis/outputs/exp10_regular/regular_ner_crf_20260804_104141.json</t>
  </si>
  <si>
    <t>/content/drive/MyDrive/thesis_project/thesis/outputs/exp10_regular/regular_ner_crf_results_20260804_104141.xlsx</t>
  </si>
  <si>
    <t>/content/drive/MyDrive/thesis_project/thesis/outputs/exp10_regular/regular_ner_crf_20260804_105146.json</t>
  </si>
  <si>
    <t>/content/drive/MyDrive/thesis_project/thesis/outputs/exp10_regular/regular_ner_crf_results_20260804_105145.xlsx</t>
  </si>
  <si>
    <t>/content/drive/MyDrive/thesis_project/thesis/outputs/exp10_regular/regular_ner_crf_20260804_105917.json</t>
  </si>
  <si>
    <t>/content/drive/MyDrive/thesis_project/thesis/outputs/exp10_regular/regular_ner_crf_results_20260804_105917.xlsx</t>
  </si>
  <si>
    <t>/content/drive/MyDrive/thesis_project/thesis/outputs/exp10_regular/regular_ner_crf_20260804_111135.json</t>
  </si>
  <si>
    <t>/content/drive/MyDrive/thesis_project/thesis/outputs/exp10_regular/regular_ner_crf_results_20260804_111134.xlsx</t>
  </si>
  <si>
    <t>/content/drive/MyDrive/thesis_project/thesis/outputs/exp10_regular/regular_ner_crf_20260804_112006.json</t>
  </si>
  <si>
    <t>/content/drive/MyDrive/thesis_project/thesis/outputs/exp10_regular/regular_ner_crf_results_20260804_112005.xlsx</t>
  </si>
  <si>
    <t>/content/drive/MyDrive/thesis_project/thesis/outputs/exp10_regular/regular_ner_crf_20260804_112923.json</t>
  </si>
  <si>
    <t>/content/drive/MyDrive/thesis_project/thesis/outputs/exp10_regular/regular_ner_crf_results_20260804_112923.xlsx</t>
  </si>
  <si>
    <t>/content/drive/MyDrive/thesis_project/thesis/outputs/exp10_regular/regular_ner_crf_20260804_113652.json</t>
  </si>
  <si>
    <t>/content/drive/MyDrive/thesis_project/thesis/outputs/exp10_regular/regular_ner_crf_results_20260804_113651.xlsx</t>
  </si>
  <si>
    <t>/content/drive/MyDrive/thesis_project/thesis/outputs/exp10_regular/regular_ner_crf_20260804_114613.json</t>
  </si>
  <si>
    <t>/content/drive/MyDrive/thesis_project/thesis/outputs/exp10_regular/regular_ner_crf_results_20260804_114612.xlsx</t>
  </si>
  <si>
    <t>/content/drive/MyDrive/thesis_project/thesis/outputs/exp10_regular/regular_ner_crf_20260804_115832.json</t>
  </si>
  <si>
    <t>/content/drive/MyDrive/thesis_project/thesis/outputs/exp10_regular/regular_ner_crf_results_20260804_115831.xlsx</t>
  </si>
  <si>
    <t>/content/drive/MyDrive/thesis_project/thesis/outputs/exp10_regular/regular_ner_crf_20260804_120940.json</t>
  </si>
  <si>
    <t>/content/drive/MyDrive/thesis_project/thesis/outputs/exp10_regular/regular_ner_crf_results_20260804_120940.xlsx</t>
  </si>
  <si>
    <t>/content/drive/MyDrive/thesis_project/thesis/outputs/exp10_regular/regular_ner_crf_20260804_123556.json</t>
  </si>
  <si>
    <t>/content/drive/MyDrive/thesis_project/thesis/outputs/exp10_regular/regular_ner_crf_results_20260804_123553.xlsx</t>
  </si>
  <si>
    <t>/content/drive/MyDrive/thesis_project/thesis/outputs/exp10_regular/regular_ner_crf_20260804_124802.json</t>
  </si>
  <si>
    <t>/content/drive/MyDrive/thesis_project/thesis/outputs/exp10_regular/regular_ner_crf_results_20260804_124802.xlsx</t>
  </si>
  <si>
    <t>/content/drive/MyDrive/thesis_project/thesis/outputs/exp10_regular/regular_ner_crf_20260804_125457.json</t>
  </si>
  <si>
    <t>/content/drive/MyDrive/thesis_project/thesis/outputs/exp10_regular/regular_ner_crf_results_20260804_125457.xlsx</t>
  </si>
  <si>
    <t>/content/drive/MyDrive/thesis_project/thesis/outputs/exp10_regular/regular_ner_crf_20260804_130258.json</t>
  </si>
  <si>
    <t>/content/drive/MyDrive/thesis_project/thesis/outputs/exp10_regular/regular_ner_crf_results_20260804_130258.xlsx</t>
  </si>
  <si>
    <t>/content/drive/MyDrive/thesis_project/thesis/outputs/exp10_regular/regular_ner_crf_20260804_131055.json</t>
  </si>
  <si>
    <t>/content/drive/MyDrive/thesis_project/thesis/outputs/exp10_regular/regular_ner_crf_results_20260804_131055.xlsx</t>
  </si>
  <si>
    <t>/content/drive/MyDrive/thesis_project/thesis/outputs/exp10_regular/regular_ner_crf_20260804_131900.json</t>
  </si>
  <si>
    <t>/content/drive/MyDrive/thesis_project/thesis/outputs/exp10_regular/regular_ner_crf_results_20260804_131859.xlsx</t>
  </si>
  <si>
    <t>/content/drive/MyDrive/thesis_project/thesis/outputs/exp10_regular/regular_ner_crf_20260804_132654.json</t>
  </si>
  <si>
    <t>/content/drive/MyDrive/thesis_project/thesis/outputs/exp10_regular/regular_ner_crf_results_20260804_132654.xlsx</t>
  </si>
  <si>
    <t>/content/drive/MyDrive/thesis_project/thesis/outputs/exp10_regular/regular_ner_crf_20260804_133852.json</t>
  </si>
  <si>
    <t>/content/drive/MyDrive/thesis_project/thesis/outputs/exp10_regular/regular_ner_crf_results_20260804_133852.xlsx</t>
  </si>
  <si>
    <t>/content/drive/MyDrive/thesis_project/thesis/outputs/exp10_regular/regular_ner_crf_20260804_134847.json</t>
  </si>
  <si>
    <t>/content/drive/MyDrive/thesis_project/thesis/outputs/exp10_regular/regular_ner_crf_results_20260804_134846.xlsx</t>
  </si>
  <si>
    <t>/content/drive/MyDrive/thesis_project/thesis/outputs/exp10_regular/regular_ner_crf_20260804_135743.json</t>
  </si>
  <si>
    <t>/content/drive/MyDrive/thesis_project/thesis/outputs/exp10_regular/regular_ner_crf_results_20260804_135742.xlsx</t>
  </si>
  <si>
    <t>/content/drive/MyDrive/thesis_project/thesis/outputs/exp10_regular/regular_ner_crf_20260804_141048.json</t>
  </si>
  <si>
    <t>/content/drive/MyDrive/thesis_project/thesis/outputs/exp10_regular/regular_ner_crf_results_20260804_141048.xlsx</t>
  </si>
  <si>
    <t>/content/drive/MyDrive/thesis_project/thesis/outputs/exp10_regular/regular_ner_crf_20260804_142046.json</t>
  </si>
  <si>
    <t>/content/drive/MyDrive/thesis_project/thesis/outputs/exp10_regular/regular_ner_crf_results_20260804_142046.xlsx</t>
  </si>
  <si>
    <t>/content/drive/MyDrive/thesis_project/thesis/outputs/exp10_regular/regular_ner_crf_20260804_142850.json</t>
  </si>
  <si>
    <t>/content/drive/MyDrive/thesis_project/thesis/outputs/exp10_regular/regular_ner_crf_results_20260804_142849.xlsx</t>
  </si>
  <si>
    <t>/content/drive/MyDrive/thesis_project/thesis/outputs/exp10_regular/regular_ner_crf_20260804_144054.json</t>
  </si>
  <si>
    <t>/content/drive/MyDrive/thesis_project/thesis/outputs/exp10_regular/regular_ner_crf_results_20260804_144054.xlsx</t>
  </si>
  <si>
    <t>/content/drive/MyDrive/thesis_project/thesis/outputs/exp10_regular/regular_ner_crf_20260804_145003.json</t>
  </si>
  <si>
    <t>/content/drive/MyDrive/thesis_project/thesis/outputs/exp10_regular/regular_ner_crf_results_20260804_145003.xlsx</t>
  </si>
  <si>
    <t>/content/drive/MyDrive/thesis_project/thesis/outputs/exp10_regular/regular_ner_crf_20260804_150207.json</t>
  </si>
  <si>
    <t>/content/drive/MyDrive/thesis_project/thesis/outputs/exp10_regular/regular_ner_crf_results_20260804_150207.xlsx</t>
  </si>
  <si>
    <t>/content/drive/MyDrive/thesis_project/thesis/outputs/exp10_regular/regular_ner_crf_20260804_151303.json</t>
  </si>
  <si>
    <t>/content/drive/MyDrive/thesis_project/thesis/outputs/exp10_regular/regular_ner_crf_results_20260804_151303.xlsx</t>
  </si>
  <si>
    <t>/content/drive/MyDrive/thesis_project/thesis/outputs/exp10_regular/regular_ner_crf_20260804_152559.json</t>
  </si>
  <si>
    <t>/content/drive/MyDrive/thesis_project/thesis/outputs/exp10_regular/regular_ner_crf_results_20260804_152559.xlsx</t>
  </si>
  <si>
    <t>/content/drive/MyDrive/thesis_project/thesis/outputs/exp10_regular/regular_ner_crf_20260804_153649.json</t>
  </si>
  <si>
    <t>/content/drive/MyDrive/thesis_project/thesis/outputs/exp10_regular/regular_ner_crf_results_20260804_153649.xlsx</t>
  </si>
  <si>
    <t>/content/drive/MyDrive/thesis_project/thesis/outputs/exp10_regular/regular_ner_crf_20260804_154343.json</t>
  </si>
  <si>
    <t>/content/drive/MyDrive/thesis_project/thesis/outputs/exp10_regular/regular_ner_crf_results_20260804_154343.xlsx</t>
  </si>
  <si>
    <t>/content/drive/MyDrive/thesis_project/thesis/outputs/exp10_regular/regular_ner_crf_20260804_155245.json</t>
  </si>
  <si>
    <t>/content/drive/MyDrive/thesis_project/thesis/outputs/exp10_regular/regular_ner_crf_results_20260804_155245.xlsx</t>
  </si>
  <si>
    <t>/content/drive/MyDrive/thesis_project/thesis/outputs/exp10_regular/regular_ner_crf_20260804_160549.json</t>
  </si>
  <si>
    <t>/content/drive/MyDrive/thesis_project/thesis/outputs/exp10_regular/regular_ner_crf_results_20260804_160549.xlsx</t>
  </si>
  <si>
    <t>/content/drive/MyDrive/thesis_project/thesis/outputs/exp10_regular/regular_ner_crf_20260804_161545.json</t>
  </si>
  <si>
    <t>/content/drive/MyDrive/thesis_project/thesis/outputs/exp10_regular/regular_ner_crf_results_20260804_161545.xlsx</t>
  </si>
  <si>
    <t>/content/drive/MyDrive/thesis_project/thesis/outputs/exp10_regular/regular_ner_crf_20260804_162844.json</t>
  </si>
  <si>
    <t>/content/drive/MyDrive/thesis_project/thesis/outputs/exp10_regular/regular_ner_crf_results_20260804_162844.xlsx</t>
  </si>
  <si>
    <t>/content/drive/MyDrive/thesis_project/thesis/outputs/exp10_regular/regular_ner_crf_20260804_163949.json</t>
  </si>
  <si>
    <t>/content/drive/MyDrive/thesis_project/thesis/outputs/exp10_regular/regular_ner_crf_results_20260804_163949.xlsx</t>
  </si>
  <si>
    <t>/content/drive/MyDrive/thesis_project/thesis/outputs/exp10_regular/regular_ner_crf_20260804_192216.json</t>
  </si>
  <si>
    <t>/content/drive/MyDrive/thesis_project/thesis/outputs/exp10_regular/regular_ner_crf_results_20260804_192213.xlsx</t>
  </si>
  <si>
    <t>/content/drive/MyDrive/thesis_project/thesis/outputs/exp10_regular/regular_ner_crf_20260804_193254.json</t>
  </si>
  <si>
    <t>/content/drive/MyDrive/thesis_project/thesis/outputs/exp10_regular/regular_ner_crf_results_20260804_193253.xlsx</t>
  </si>
  <si>
    <t>/content/drive/MyDrive/thesis_project/thesis/outputs/exp10_regular/regular_ner_crf_20260804_194037.json</t>
  </si>
  <si>
    <t>/content/drive/MyDrive/thesis_project/thesis/outputs/exp10_regular/regular_ner_crf_results_20260804_194037.xlsx</t>
  </si>
  <si>
    <t>/content/drive/MyDrive/thesis_project/thesis/outputs/exp10_regular/regular_ner_crf_20260804_195323.json</t>
  </si>
  <si>
    <t>/content/drive/MyDrive/thesis_project/thesis/outputs/exp10_regular/regular_ner_crf_results_20260804_195322.xlsx</t>
  </si>
  <si>
    <t>/content/drive/MyDrive/thesis_project/thesis/outputs/exp10_regular/regular_ner_crf_20260804_200558.json</t>
  </si>
  <si>
    <t>/content/drive/MyDrive/thesis_project/thesis/outputs/exp10_regular/regular_ner_crf_results_20260804_200558.xlsx</t>
  </si>
  <si>
    <t>/content/drive/MyDrive/thesis_project/thesis/outputs/exp10_regular/regular_ner_crf_20260804_201737.json</t>
  </si>
  <si>
    <t>/content/drive/MyDrive/thesis_project/thesis/outputs/exp10_regular/regular_ner_crf_results_20260804_201737.xlsx</t>
  </si>
  <si>
    <t>/content/drive/MyDrive/thesis_project/thesis/outputs/exp10_regular/regular_ner_crf_20260804_203033.json</t>
  </si>
  <si>
    <t>/content/drive/MyDrive/thesis_project/thesis/outputs/exp10_regular/regular_ner_crf_results_20260804_203033.xlsx</t>
  </si>
  <si>
    <t>/content/drive/MyDrive/thesis_project/thesis/outputs/exp10_regular/regular_ner_crf_20260804_203911.json</t>
  </si>
  <si>
    <t>/content/drive/MyDrive/thesis_project/thesis/outputs/exp10_regular/regular_ner_crf_results_20260804_203911.xlsx</t>
  </si>
  <si>
    <t>/content/drive/MyDrive/thesis_project/thesis/outputs/exp10_regular/regular_ner_crf_20260804_204901.json</t>
  </si>
  <si>
    <t>/content/drive/MyDrive/thesis_project/thesis/outputs/exp10_regular/regular_ner_crf_results_20260804_204900.xlsx</t>
  </si>
  <si>
    <t>/content/drive/MyDrive/thesis_project/thesis/outputs/exp10_regular/regular_ner_crf_20260804_210526.json</t>
  </si>
  <si>
    <t>/content/drive/MyDrive/thesis_project/thesis/outputs/exp10_regular/regular_ner_crf_results_20260804_210522.xlsx</t>
  </si>
  <si>
    <t>/content/drive/MyDrive/thesis_project/thesis/outputs/exp10_regular/regular_ner_crf_20260804_211418.json</t>
  </si>
  <si>
    <t>/content/drive/MyDrive/thesis_project/thesis/outputs/exp10_regular/regular_ner_crf_results_20260804_211418.xlsx</t>
  </si>
  <si>
    <t>/content/drive/MyDrive/thesis_project/thesis/outputs/exp10_regular/regular_ner_crf_20260804_212831.json</t>
  </si>
  <si>
    <t>/content/drive/MyDrive/thesis_project/thesis/outputs/exp10_regular/regular_ner_crf_results_20260804_212828.xlsx</t>
  </si>
  <si>
    <t>/content/drive/MyDrive/thesis_project/thesis/outputs/exp10_regular/regular_ner_crf_20260804_213902.json</t>
  </si>
  <si>
    <t>/content/drive/MyDrive/thesis_project/thesis/outputs/exp10_regular/regular_ner_crf_results_20260804_213901.xlsx</t>
  </si>
  <si>
    <t>/content/drive/MyDrive/thesis_project/thesis/outputs/exp10_regular/regular_ner_crf_20260804_215220.json</t>
  </si>
  <si>
    <t>/content/drive/MyDrive/thesis_project/thesis/outputs/exp10_regular/regular_ner_crf_results_20260804_215220.xlsx</t>
  </si>
  <si>
    <t>/content/drive/MyDrive/thesis_project/thesis/outputs/exp10_regular/regular_ner_crf_20260804_220540.json</t>
  </si>
  <si>
    <t>/content/drive/MyDrive/thesis_project/thesis/outputs/exp10_regular/regular_ner_crf_results_20260804_220539.xlsx</t>
  </si>
  <si>
    <t>/content/drive/MyDrive/thesis_project/thesis/outputs/exp10_cascade/cascaded_pipeline_crf_20260804_072046.json</t>
  </si>
  <si>
    <t>/content/drive/MyDrive/thesis_project/thesis/outputs/exp10_cascade/cascaded_pipeline_crf_results_20260804_072045.xlsx</t>
  </si>
  <si>
    <t>/content/drive/MyDrive/thesis_project/thesis/outputs/exp10_cascade/cascaded_pipeline_crf_20260804_072220.json</t>
  </si>
  <si>
    <t>/content/drive/MyDrive/thesis_project/thesis/outputs/exp10_cascade/cascaded_pipeline_crf_results_20260804_072219.xlsx</t>
  </si>
  <si>
    <t>/content/drive/MyDrive/thesis_project/thesis/outputs/exp10_cascade/cascaded_pipeline_crf_20260804_072353.json</t>
  </si>
  <si>
    <t>/content/drive/MyDrive/thesis_project/thesis/outputs/exp10_cascade/cascaded_pipeline_crf_results_20260804_072352.xlsx</t>
  </si>
  <si>
    <t>/content/drive/MyDrive/thesis_project/thesis/outputs/exp10_cascade/cascaded_pipeline_crf_20260804_072526.json</t>
  </si>
  <si>
    <t>/content/drive/MyDrive/thesis_project/thesis/outputs/exp10_cascade/cascaded_pipeline_crf_results_20260804_072525.xlsx</t>
  </si>
  <si>
    <t>/content/drive/MyDrive/thesis_project/thesis/outputs/exp10_cascade/cascaded_pipeline_crf_20260804_072659.json</t>
  </si>
  <si>
    <t>/content/drive/MyDrive/thesis_project/thesis/outputs/exp10_cascade/cascaded_pipeline_crf_results_20260804_072658.xlsx</t>
  </si>
  <si>
    <t>/content/drive/MyDrive/thesis_project/thesis/outputs/exp10_cascade/cascaded_pipeline_crf_20260804_072833.json</t>
  </si>
  <si>
    <t>/content/drive/MyDrive/thesis_project/thesis/outputs/exp10_cascade/cascaded_pipeline_crf_results_20260804_072832.xlsx</t>
  </si>
  <si>
    <t>/content/drive/MyDrive/thesis_project/thesis/outputs/exp10_cascade/cascaded_pipeline_crf_20260804_073005.json</t>
  </si>
  <si>
    <t>/content/drive/MyDrive/thesis_project/thesis/outputs/exp10_cascade/cascaded_pipeline_crf_results_20260804_073004.xlsx</t>
  </si>
  <si>
    <t>/content/drive/MyDrive/thesis_project/thesis/outputs/exp10_cascade/cascaded_pipeline_crf_20260804_073140.json</t>
  </si>
  <si>
    <t>/content/drive/MyDrive/thesis_project/thesis/outputs/exp10_cascade/cascaded_pipeline_crf_results_20260804_073139.xlsx</t>
  </si>
  <si>
    <t>/content/drive/MyDrive/thesis_project/thesis/outputs/exp10_cascade/cascaded_pipeline_crf_20260804_073314.json</t>
  </si>
  <si>
    <t>/content/drive/MyDrive/thesis_project/thesis/outputs/exp10_cascade/cascaded_pipeline_crf_results_20260804_073313.xlsx</t>
  </si>
  <si>
    <t>/content/drive/MyDrive/thesis_project/thesis/outputs/exp10_cascade/cascaded_pipeline_crf_20260804_073446.json</t>
  </si>
  <si>
    <t>/content/drive/MyDrive/thesis_project/thesis/outputs/exp10_cascade/cascaded_pipeline_crf_results_20260804_073445.xlsx</t>
  </si>
  <si>
    <t>/content/drive/MyDrive/thesis_project/thesis/outputs/exp10_cascade/cascaded_pipeline_crf_20260804_073620.json</t>
  </si>
  <si>
    <t>/content/drive/MyDrive/thesis_project/thesis/outputs/exp10_cascade/cascaded_pipeline_crf_results_20260804_073619.xlsx</t>
  </si>
  <si>
    <t>/content/drive/MyDrive/thesis_project/thesis/outputs/exp10_cascade/cascaded_pipeline_crf_20260804_073754.json</t>
  </si>
  <si>
    <t>/content/drive/MyDrive/thesis_project/thesis/outputs/exp10_cascade/cascaded_pipeline_crf_results_20260804_073753.xlsx</t>
  </si>
  <si>
    <t>/content/drive/MyDrive/thesis_project/thesis/outputs/exp10_cascade/cascaded_pipeline_crf_20260804_073928.json</t>
  </si>
  <si>
    <t>/content/drive/MyDrive/thesis_project/thesis/outputs/exp10_cascade/cascaded_pipeline_crf_results_20260804_073927.xlsx</t>
  </si>
  <si>
    <t>/content/drive/MyDrive/thesis_project/thesis/outputs/exp10_cascade/cascaded_pipeline_crf_20260804_074100.json</t>
  </si>
  <si>
    <t>/content/drive/MyDrive/thesis_project/thesis/outputs/exp10_cascade/cascaded_pipeline_crf_results_20260804_074059.xlsx</t>
  </si>
  <si>
    <t>/content/drive/MyDrive/thesis_project/thesis/outputs/exp10_cascade/cascaded_pipeline_crf_20260804_074234.json</t>
  </si>
  <si>
    <t>/content/drive/MyDrive/thesis_project/thesis/outputs/exp10_cascade/cascaded_pipeline_crf_results_20260804_074233.xlsx</t>
  </si>
  <si>
    <t>/content/drive/MyDrive/thesis_project/thesis/outputs/exp10_cascade/cascaded_pipeline_crf_20260804_074407.json</t>
  </si>
  <si>
    <t>/content/drive/MyDrive/thesis_project/thesis/outputs/exp10_cascade/cascaded_pipeline_crf_results_20260804_074406.xlsx</t>
  </si>
  <si>
    <t>/content/drive/MyDrive/thesis_project/thesis/outputs/exp10_cascade/cascaded_pipeline_crf_20260804_074542.json</t>
  </si>
  <si>
    <t>/content/drive/MyDrive/thesis_project/thesis/outputs/exp10_cascade/cascaded_pipeline_crf_results_20260804_074541.xlsx</t>
  </si>
  <si>
    <t>/content/drive/MyDrive/thesis_project/thesis/outputs/exp10_cascade/cascaded_pipeline_crf_20260804_074716.json</t>
  </si>
  <si>
    <t>/content/drive/MyDrive/thesis_project/thesis/outputs/exp10_cascade/cascaded_pipeline_crf_results_20260804_074715.xlsx</t>
  </si>
  <si>
    <t>/content/drive/MyDrive/thesis_project/thesis/outputs/exp10_cascade/cascaded_pipeline_crf_20260804_074850.json</t>
  </si>
  <si>
    <t>/content/drive/MyDrive/thesis_project/thesis/outputs/exp10_cascade/cascaded_pipeline_crf_results_20260804_074849.xlsx</t>
  </si>
  <si>
    <t>/content/drive/MyDrive/thesis_project/thesis/outputs/exp10_cascade/cascaded_pipeline_crf_20260804_075025.json</t>
  </si>
  <si>
    <t>/content/drive/MyDrive/thesis_project/thesis/outputs/exp10_cascade/cascaded_pipeline_crf_results_20260804_075024.xlsx</t>
  </si>
  <si>
    <t>/content/drive/MyDrive/thesis_project/thesis/outputs/exp10_cascade/cascaded_pipeline_crf_20260804_075159.json</t>
  </si>
  <si>
    <t>/content/drive/MyDrive/thesis_project/thesis/outputs/exp10_cascade/cascaded_pipeline_crf_results_20260804_075158.xlsx</t>
  </si>
  <si>
    <t>/content/drive/MyDrive/thesis_project/thesis/outputs/exp10_cascade/cascaded_pipeline_crf_20260804_075328.json</t>
  </si>
  <si>
    <t>/content/drive/MyDrive/thesis_project/thesis/outputs/exp10_cascade/cascaded_pipeline_crf_results_20260804_075327.xlsx</t>
  </si>
  <si>
    <t>/content/drive/MyDrive/thesis_project/thesis/outputs/exp10_cascade/cascaded_pipeline_crf_20260804_075502.json</t>
  </si>
  <si>
    <t>/content/drive/MyDrive/thesis_project/thesis/outputs/exp10_cascade/cascaded_pipeline_crf_results_20260804_075501.xlsx</t>
  </si>
  <si>
    <t>/content/drive/MyDrive/thesis_project/thesis/outputs/exp10_cascade/cascaded_pipeline_crf_20260804_075635.json</t>
  </si>
  <si>
    <t>/content/drive/MyDrive/thesis_project/thesis/outputs/exp10_cascade/cascaded_pipeline_crf_results_20260804_075634.xlsx</t>
  </si>
  <si>
    <t>/content/drive/MyDrive/thesis_project/thesis/outputs/exp10_cascade/cascaded_pipeline_crf_20260804_075810.json</t>
  </si>
  <si>
    <t>/content/drive/MyDrive/thesis_project/thesis/outputs/exp10_cascade/cascaded_pipeline_crf_results_20260804_075809.xlsx</t>
  </si>
  <si>
    <t>/content/drive/MyDrive/thesis_project/thesis/outputs/exp10_cascade/cascaded_pipeline_crf_20260804_075944.json</t>
  </si>
  <si>
    <t>/content/drive/MyDrive/thesis_project/thesis/outputs/exp10_cascade/cascaded_pipeline_crf_results_20260804_075943.xlsx</t>
  </si>
  <si>
    <t>/content/drive/MyDrive/thesis_project/thesis/outputs/exp10_cascade/cascaded_pipeline_crf_20260804_080117.json</t>
  </si>
  <si>
    <t>/content/drive/MyDrive/thesis_project/thesis/outputs/exp10_cascade/cascaded_pipeline_crf_results_20260804_080117.xlsx</t>
  </si>
  <si>
    <t>/content/drive/MyDrive/thesis_project/thesis/outputs/exp10_cascade/cascaded_pipeline_crf_20260804_080251.json</t>
  </si>
  <si>
    <t>/content/drive/MyDrive/thesis_project/thesis/outputs/exp10_cascade/cascaded_pipeline_crf_results_20260804_080250.xlsx</t>
  </si>
  <si>
    <t>/content/drive/MyDrive/thesis_project/thesis/outputs/exp10_cascade/cascaded_pipeline_crf_20260804_080413.json</t>
  </si>
  <si>
    <t>/content/drive/MyDrive/thesis_project/thesis/outputs/exp10_cascade/cascaded_pipeline_crf_results_20260804_080412.xlsx</t>
  </si>
  <si>
    <t>/content/drive/MyDrive/thesis_project/thesis/outputs/exp10_cascade/cascaded_pipeline_crf_20260804_080547.json</t>
  </si>
  <si>
    <t>/content/drive/MyDrive/thesis_project/thesis/outputs/exp10_cascade/cascaded_pipeline_crf_results_20260804_080546.xlsx</t>
  </si>
  <si>
    <t>/content/drive/MyDrive/thesis_project/thesis/outputs/exp10_cascade/cascaded_pipeline_crf_20260804_080720.json</t>
  </si>
  <si>
    <t>/content/drive/MyDrive/thesis_project/thesis/outputs/exp10_cascade/cascaded_pipeline_crf_results_20260804_080719.xlsx</t>
  </si>
  <si>
    <t>/content/drive/MyDrive/thesis_project/thesis/outputs/exp10_cascade/cascaded_pipeline_crf_20260804_080856.json</t>
  </si>
  <si>
    <t>/content/drive/MyDrive/thesis_project/thesis/outputs/exp10_cascade/cascaded_pipeline_crf_results_20260804_080856.xlsx</t>
  </si>
  <si>
    <t>/content/drive/MyDrive/thesis_project/thesis/outputs/exp10_cascade/cascaded_pipeline_crf_20260804_081029.json</t>
  </si>
  <si>
    <t>/content/drive/MyDrive/thesis_project/thesis/outputs/exp10_cascade/cascaded_pipeline_crf_results_20260804_081029.xlsx</t>
  </si>
  <si>
    <t>/content/drive/MyDrive/thesis_project/thesis/outputs/exp10_cascade/cascaded_pipeline_crf_20260804_081152.json</t>
  </si>
  <si>
    <t>/content/drive/MyDrive/thesis_project/thesis/outputs/exp10_cascade/cascaded_pipeline_crf_results_20260804_081151.xlsx</t>
  </si>
  <si>
    <t>/content/drive/MyDrive/thesis_project/thesis/outputs/exp10_cascade/cascaded_pipeline_crf_20260804_081322.json</t>
  </si>
  <si>
    <t>/content/drive/MyDrive/thesis_project/thesis/outputs/exp10_cascade/cascaded_pipeline_crf_results_20260804_081321.xlsx</t>
  </si>
  <si>
    <t>/content/drive/MyDrive/thesis_project/thesis/outputs/exp10_cascade/cascaded_pipeline_crf_20260804_081455.json</t>
  </si>
  <si>
    <t>/content/drive/MyDrive/thesis_project/thesis/outputs/exp10_cascade/cascaded_pipeline_crf_results_20260804_081454.xlsx</t>
  </si>
  <si>
    <t>/content/drive/MyDrive/thesis_project/thesis/outputs/exp10_cascade/cascaded_pipeline_crf_20260804_081630.json</t>
  </si>
  <si>
    <t>/content/drive/MyDrive/thesis_project/thesis/outputs/exp10_cascade/cascaded_pipeline_crf_results_20260804_081629.xlsx</t>
  </si>
  <si>
    <t>/content/drive/MyDrive/thesis_project/thesis/outputs/exp10_cascade/cascaded_pipeline_crf_20260804_081805.json</t>
  </si>
  <si>
    <t>/content/drive/MyDrive/thesis_project/thesis/outputs/exp10_cascade/cascaded_pipeline_crf_results_20260804_081804.xlsx</t>
  </si>
  <si>
    <t>/content/drive/MyDrive/thesis_project/thesis/outputs/exp10_cascade/cascaded_pipeline_crf_20260804_081939.json</t>
  </si>
  <si>
    <t>/content/drive/MyDrive/thesis_project/thesis/outputs/exp10_cascade/cascaded_pipeline_crf_results_20260804_081938.xlsx</t>
  </si>
  <si>
    <t>/content/drive/MyDrive/thesis_project/thesis/outputs/exp10_cascade/cascaded_pipeline_crf_20260804_082114.json</t>
  </si>
  <si>
    <t>/content/drive/MyDrive/thesis_project/thesis/outputs/exp10_cascade/cascaded_pipeline_crf_results_20260804_082113.xlsx</t>
  </si>
  <si>
    <t>/content/drive/MyDrive/thesis_project/thesis/outputs/exp10_cascade/cascaded_pipeline_crf_20260804_082247.json</t>
  </si>
  <si>
    <t>/content/drive/MyDrive/thesis_project/thesis/outputs/exp10_cascade/cascaded_pipeline_crf_results_20260804_082246.xlsx</t>
  </si>
  <si>
    <t>/content/drive/MyDrive/thesis_project/thesis/outputs/exp10_cascade/cascaded_pipeline_crf_20260804_082420.json</t>
  </si>
  <si>
    <t>/content/drive/MyDrive/thesis_project/thesis/outputs/exp10_cascade/cascaded_pipeline_crf_results_20260804_082419.xlsx</t>
  </si>
  <si>
    <t>/content/drive/MyDrive/thesis_project/thesis/outputs/exp10_cascade/cascaded_pipeline_crf_20260804_082552.json</t>
  </si>
  <si>
    <t>/content/drive/MyDrive/thesis_project/thesis/outputs/exp10_cascade/cascaded_pipeline_crf_results_20260804_082551.xlsx</t>
  </si>
  <si>
    <t>/content/drive/MyDrive/thesis_project/thesis/outputs/exp10_cascade/cascaded_pipeline_crf_20260804_082726.json</t>
  </si>
  <si>
    <t>/content/drive/MyDrive/thesis_project/thesis/outputs/exp10_cascade/cascaded_pipeline_crf_results_20260804_082725.xlsx</t>
  </si>
  <si>
    <t>/content/drive/MyDrive/thesis_project/thesis/outputs/exp10_cascade/cascaded_pipeline_crf_20260804_082900.json</t>
  </si>
  <si>
    <t>/content/drive/MyDrive/thesis_project/thesis/outputs/exp10_cascade/cascaded_pipeline_crf_results_20260804_082859.xlsx</t>
  </si>
  <si>
    <t>/content/drive/MyDrive/thesis_project/thesis/outputs/exp10_cascade/cascaded_pipeline_crf_20260804_083035.json</t>
  </si>
  <si>
    <t>/content/drive/MyDrive/thesis_project/thesis/outputs/exp10_cascade/cascaded_pipeline_crf_results_20260804_083033.xlsx</t>
  </si>
  <si>
    <t>/content/drive/MyDrive/thesis_project/thesis/outputs/exp10_cascade/cascaded_pipeline_crf_20260804_083209.json</t>
  </si>
  <si>
    <t>/content/drive/MyDrive/thesis_project/thesis/outputs/exp10_cascade/cascaded_pipeline_crf_results_20260804_083208.xlsx</t>
  </si>
  <si>
    <t>/content/drive/MyDrive/thesis_project/thesis/outputs/exp10_cascade/cascaded_pipeline_crf_20260804_083343.json</t>
  </si>
  <si>
    <t>/content/drive/MyDrive/thesis_project/thesis/outputs/exp10_cascade/cascaded_pipeline_crf_results_20260804_083342.xlsx</t>
  </si>
  <si>
    <t>/content/drive/MyDrive/thesis_project/thesis/outputs/exp10_cascade/cascaded_pipeline_crf_20260804_083516.json</t>
  </si>
  <si>
    <t>/content/drive/MyDrive/thesis_project/thesis/outputs/exp10_cascade/cascaded_pipeline_crf_results_20260804_083515.xlsx</t>
  </si>
  <si>
    <t>/content/drive/MyDrive/thesis_project/thesis/outputs/exp10_cascade/cascaded_pipeline_crf_20260804_083651.json</t>
  </si>
  <si>
    <t>/content/drive/MyDrive/thesis_project/thesis/outputs/exp10_cascade/cascaded_pipeline_crf_results_20260804_083650.xlsx</t>
  </si>
  <si>
    <t>/content/drive/MyDrive/thesis_project/thesis/outputs/exp10_cascade/cascaded_pipeline_crf_20260804_083824.json</t>
  </si>
  <si>
    <t>/content/drive/MyDrive/thesis_project/thesis/outputs/exp10_cascade/cascaded_pipeline_crf_results_20260804_083823.xlsx</t>
  </si>
  <si>
    <t>/content/drive/MyDrive/thesis_project/thesis/outputs/exp10_cascade/cascaded_pipeline_crf_20260804_084000.json</t>
  </si>
  <si>
    <t>/content/drive/MyDrive/thesis_project/thesis/outputs/exp10_cascade/cascaded_pipeline_crf_results_20260804_083959.xlsx</t>
  </si>
  <si>
    <t>/content/drive/MyDrive/thesis_project/thesis/outputs/exp10_cascade/cascaded_pipeline_crf_20260804_084133.json</t>
  </si>
  <si>
    <t>/content/drive/MyDrive/thesis_project/thesis/outputs/exp10_cascade/cascaded_pipeline_crf_results_20260804_084132.xlsx</t>
  </si>
  <si>
    <t>/content/drive/MyDrive/thesis_project/thesis/outputs/exp10_cascade/cascaded_pipeline_crf_20260804_084308.json</t>
  </si>
  <si>
    <t>/content/drive/MyDrive/thesis_project/thesis/outputs/exp10_cascade/cascaded_pipeline_crf_results_20260804_084307.xlsx</t>
  </si>
  <si>
    <t>/content/drive/MyDrive/thesis_project/thesis/outputs/exp10_cascade/cascaded_pipeline_crf_20260804_084443.json</t>
  </si>
  <si>
    <t>/content/drive/MyDrive/thesis_project/thesis/outputs/exp10_cascade/cascaded_pipeline_crf_results_20260804_084442.xlsx</t>
  </si>
  <si>
    <t>/content/drive/MyDrive/thesis_project/thesis/outputs/exp10_cascade/cascaded_pipeline_crf_20260804_084616.json</t>
  </si>
  <si>
    <t>/content/drive/MyDrive/thesis_project/thesis/outputs/exp10_cascade/cascaded_pipeline_crf_results_20260804_084615.xlsx</t>
  </si>
  <si>
    <t>/content/drive/MyDrive/thesis_project/thesis/outputs/exp10_cascade/cascaded_pipeline_crf_20260804_084749.json</t>
  </si>
  <si>
    <t>/content/drive/MyDrive/thesis_project/thesis/outputs/exp10_cascade/cascaded_pipeline_crf_results_20260804_084748.xlsx</t>
  </si>
  <si>
    <t>/content/drive/MyDrive/thesis_project/thesis/outputs/exp10_cascade/cascaded_pipeline_crf_20260804_084923.json</t>
  </si>
  <si>
    <t>/content/drive/MyDrive/thesis_project/thesis/outputs/exp10_cascade/cascaded_pipeline_crf_results_20260804_084922.xlsx</t>
  </si>
  <si>
    <t>/content/drive/MyDrive/thesis_project/thesis/outputs/exp10_cascade/cascaded_pipeline_crf_20260804_085056.json</t>
  </si>
  <si>
    <t>/content/drive/MyDrive/thesis_project/thesis/outputs/exp10_cascade/cascaded_pipeline_crf_results_20260804_085055.xlsx</t>
  </si>
  <si>
    <t>/content/drive/MyDrive/thesis_project/thesis/outputs/exp10_cascade/cascaded_pipeline_crf_20260804_085231.json</t>
  </si>
  <si>
    <t>/content/drive/MyDrive/thesis_project/thesis/outputs/exp10_cascade/cascaded_pipeline_crf_results_20260804_085230.xlsx</t>
  </si>
  <si>
    <t>/content/drive/MyDrive/thesis_project/thesis/outputs/exp10_cascade/cascaded_pipeline_crf_20260804_090240.json</t>
  </si>
  <si>
    <t>/content/drive/MyDrive/thesis_project/thesis/outputs/exp10_cascade/cascaded_pipeline_crf_results_20260804_090239.xlsx</t>
  </si>
  <si>
    <t>/content/drive/MyDrive/thesis_project/thesis/outputs/exp10_cascade/cascaded_pipeline_crf_20260804_091449.json</t>
  </si>
  <si>
    <t>/content/drive/MyDrive/thesis_project/thesis/outputs/exp10_cascade/cascaded_pipeline_crf_results_20260804_091448.xlsx</t>
  </si>
  <si>
    <t>/content/drive/MyDrive/thesis_project/thesis/outputs/exp10_cascade/cascaded_pipeline_crf_20260804_092646.json</t>
  </si>
  <si>
    <t>/content/drive/MyDrive/thesis_project/thesis/outputs/exp10_cascade/cascaded_pipeline_crf_results_20260804_092645.xlsx</t>
  </si>
  <si>
    <t>/content/drive/MyDrive/thesis_project/thesis/outputs/exp10_cascade/cascaded_pipeline_crf_20260804_093907.json</t>
  </si>
  <si>
    <t>/content/drive/MyDrive/thesis_project/thesis/outputs/exp10_cascade/cascaded_pipeline_crf_results_20260804_093906.xlsx</t>
  </si>
  <si>
    <t>/content/drive/MyDrive/thesis_project/thesis/outputs/exp10_cascade/cascaded_pipeline_crf_20260804_094639.json</t>
  </si>
  <si>
    <t>/content/drive/MyDrive/thesis_project/thesis/outputs/exp10_cascade/cascaded_pipeline_crf_results_20260804_094638.xlsx</t>
  </si>
  <si>
    <t>/content/drive/MyDrive/thesis_project/thesis/outputs/exp10_cascade/cascaded_pipeline_crf_20260804_095757.json</t>
  </si>
  <si>
    <t>/content/drive/MyDrive/thesis_project/thesis/outputs/exp10_cascade/cascaded_pipeline_crf_results_20260804_095756.xlsx</t>
  </si>
  <si>
    <t>/content/drive/MyDrive/thesis_project/thesis/outputs/exp10_cascade/cascaded_pipeline_crf_20260804_100715.json</t>
  </si>
  <si>
    <t>/content/drive/MyDrive/thesis_project/thesis/outputs/exp10_cascade/cascaded_pipeline_crf_results_20260804_100713.xlsx</t>
  </si>
  <si>
    <t>/content/drive/MyDrive/thesis_project/thesis/outputs/exp10_cascade/cascaded_pipeline_crf_20260804_101736.json</t>
  </si>
  <si>
    <t>/content/drive/MyDrive/thesis_project/thesis/outputs/exp10_cascade/cascaded_pipeline_crf_results_20260804_101735.xlsx</t>
  </si>
  <si>
    <t>/content/drive/MyDrive/thesis_project/thesis/outputs/exp10_cascade/cascaded_pipeline_crf_20260804_102706.json</t>
  </si>
  <si>
    <t>/content/drive/MyDrive/thesis_project/thesis/outputs/exp10_cascade/cascaded_pipeline_crf_results_20260804_102705.xlsx</t>
  </si>
  <si>
    <t>/content/drive/MyDrive/thesis_project/thesis/outputs/exp10_cascade/cascaded_pipeline_crf_20260804_103911.json</t>
  </si>
  <si>
    <t>/content/drive/MyDrive/thesis_project/thesis/outputs/exp10_cascade/cascaded_pipeline_crf_results_20260804_103910.xlsx</t>
  </si>
  <si>
    <t>/content/drive/MyDrive/thesis_project/thesis/outputs/exp10_cascade/cascaded_pipeline_crf_20260804_104916.json</t>
  </si>
  <si>
    <t>/content/drive/MyDrive/thesis_project/thesis/outputs/exp10_cascade/cascaded_pipeline_crf_results_20260804_104915.xlsx</t>
  </si>
  <si>
    <t>/content/drive/MyDrive/thesis_project/thesis/outputs/exp10_cascade/cascaded_pipeline_crf_20260804_105647.json</t>
  </si>
  <si>
    <t>/content/drive/MyDrive/thesis_project/thesis/outputs/exp10_cascade/cascaded_pipeline_crf_results_20260804_105646.xlsx</t>
  </si>
  <si>
    <t>/content/drive/MyDrive/thesis_project/thesis/outputs/exp10_cascade/cascaded_pipeline_crf_20260804_110905.json</t>
  </si>
  <si>
    <t>/content/drive/MyDrive/thesis_project/thesis/outputs/exp10_cascade/cascaded_pipeline_crf_results_20260804_110903.xlsx</t>
  </si>
  <si>
    <t>/content/drive/MyDrive/thesis_project/thesis/outputs/exp10_cascade/cascaded_pipeline_crf_20260804_111732.json</t>
  </si>
  <si>
    <t>/content/drive/MyDrive/thesis_project/thesis/outputs/exp10_cascade/cascaded_pipeline_crf_results_20260804_111731.xlsx</t>
  </si>
  <si>
    <t>/content/drive/MyDrive/thesis_project/thesis/outputs/exp10_cascade/cascaded_pipeline_crf_20260804_112652.json</t>
  </si>
  <si>
    <t>/content/drive/MyDrive/thesis_project/thesis/outputs/exp10_cascade/cascaded_pipeline_crf_results_20260804_112651.xlsx</t>
  </si>
  <si>
    <t>/content/drive/MyDrive/thesis_project/thesis/outputs/exp10_cascade/cascaded_pipeline_crf_20260804_113420.json</t>
  </si>
  <si>
    <t>/content/drive/MyDrive/thesis_project/thesis/outputs/exp10_cascade/cascaded_pipeline_crf_results_20260804_113419.xlsx</t>
  </si>
  <si>
    <t>/content/drive/MyDrive/thesis_project/thesis/outputs/exp10_cascade/cascaded_pipeline_crf_20260804_114341.json</t>
  </si>
  <si>
    <t>/content/drive/MyDrive/thesis_project/thesis/outputs/exp10_cascade/cascaded_pipeline_crf_results_20260804_114340.xlsx</t>
  </si>
  <si>
    <t>/content/drive/MyDrive/thesis_project/thesis/outputs/exp10_cascade/cascaded_pipeline_crf_20260804_115559.json</t>
  </si>
  <si>
    <t>/content/drive/MyDrive/thesis_project/thesis/outputs/exp10_cascade/cascaded_pipeline_crf_results_20260804_115558.xlsx</t>
  </si>
  <si>
    <t>/content/drive/MyDrive/thesis_project/thesis/outputs/exp10_cascade/cascaded_pipeline_crf_20260804_120708.json</t>
  </si>
  <si>
    <t>/content/drive/MyDrive/thesis_project/thesis/outputs/exp10_cascade/cascaded_pipeline_crf_results_20260804_120707.xlsx</t>
  </si>
  <si>
    <t>/content/drive/MyDrive/thesis_project/thesis/outputs/exp10_cascade/cascaded_pipeline_crf_20260804_121719.json</t>
  </si>
  <si>
    <t>/content/drive/MyDrive/thesis_project/thesis/outputs/exp10_cascade/cascaded_pipeline_crf_results_20260804_121718.xlsx</t>
  </si>
  <si>
    <t>/content/drive/MyDrive/thesis_project/thesis/outputs/exp10_cascade/cascaded_pipeline_crf_20260804_124527.json</t>
  </si>
  <si>
    <t>/content/drive/MyDrive/thesis_project/thesis/outputs/exp10_cascade/cascaded_pipeline_crf_results_20260804_124522.xlsx</t>
  </si>
  <si>
    <t>/content/drive/MyDrive/thesis_project/thesis/outputs/exp10_cascade/cascaded_pipeline_crf_20260804_125221.json</t>
  </si>
  <si>
    <t>/content/drive/MyDrive/thesis_project/thesis/outputs/exp10_cascade/cascaded_pipeline_crf_results_20260804_125220.xlsx</t>
  </si>
  <si>
    <t>/content/drive/MyDrive/thesis_project/thesis/outputs/exp10_cascade/cascaded_pipeline_crf_20260804_130020.json</t>
  </si>
  <si>
    <t>/content/drive/MyDrive/thesis_project/thesis/outputs/exp10_cascade/cascaded_pipeline_crf_results_20260804_130019.xlsx</t>
  </si>
  <si>
    <t>/content/drive/MyDrive/thesis_project/thesis/outputs/exp10_cascade/cascaded_pipeline_crf_20260804_130816.json</t>
  </si>
  <si>
    <t>/content/drive/MyDrive/thesis_project/thesis/outputs/exp10_cascade/cascaded_pipeline_crf_results_20260804_130815.xlsx</t>
  </si>
  <si>
    <t>/content/drive/MyDrive/thesis_project/thesis/outputs/exp10_cascade/cascaded_pipeline_crf_20260804_131623.json</t>
  </si>
  <si>
    <t>/content/drive/MyDrive/thesis_project/thesis/outputs/exp10_cascade/cascaded_pipeline_crf_results_20260804_131622.xlsx</t>
  </si>
  <si>
    <t>/content/drive/MyDrive/thesis_project/thesis/outputs/exp10_cascade/cascaded_pipeline_crf_20260804_132417.json</t>
  </si>
  <si>
    <t>/content/drive/MyDrive/thesis_project/thesis/outputs/exp10_cascade/cascaded_pipeline_crf_results_20260804_132416.xlsx</t>
  </si>
  <si>
    <t>/content/drive/MyDrive/thesis_project/thesis/outputs/exp10_cascade/cascaded_pipeline_crf_20260804_133614.json</t>
  </si>
  <si>
    <t>/content/drive/MyDrive/thesis_project/thesis/outputs/exp10_cascade/cascaded_pipeline_crf_results_20260804_133613.xlsx</t>
  </si>
  <si>
    <t>/content/drive/MyDrive/thesis_project/thesis/outputs/exp10_cascade/cascaded_pipeline_crf_20260804_134609.json</t>
  </si>
  <si>
    <t>/content/drive/MyDrive/thesis_project/thesis/outputs/exp10_cascade/cascaded_pipeline_crf_results_20260804_134608.xlsx</t>
  </si>
  <si>
    <t>/content/drive/MyDrive/thesis_project/thesis/outputs/exp10_cascade/cascaded_pipeline_crf_20260804_135504.json</t>
  </si>
  <si>
    <t>/content/drive/MyDrive/thesis_project/thesis/outputs/exp10_cascade/cascaded_pipeline_crf_results_20260804_135503.xlsx</t>
  </si>
  <si>
    <t>/content/drive/MyDrive/thesis_project/thesis/outputs/exp10_cascade/cascaded_pipeline_crf_20260804_140809.json</t>
  </si>
  <si>
    <t>/content/drive/MyDrive/thesis_project/thesis/outputs/exp10_cascade/cascaded_pipeline_crf_results_20260804_140808.xlsx</t>
  </si>
  <si>
    <t>/content/drive/MyDrive/thesis_project/thesis/outputs/exp10_cascade/cascaded_pipeline_crf_20260804_141807.json</t>
  </si>
  <si>
    <t>/content/drive/MyDrive/thesis_project/thesis/outputs/exp10_cascade/cascaded_pipeline_crf_results_20260804_141806.xlsx</t>
  </si>
  <si>
    <t>/content/drive/MyDrive/thesis_project/thesis/outputs/exp10_cascade/cascaded_pipeline_crf_20260804_142608.json</t>
  </si>
  <si>
    <t>/content/drive/MyDrive/thesis_project/thesis/outputs/exp10_cascade/cascaded_pipeline_crf_results_20260804_142607.xlsx</t>
  </si>
  <si>
    <t>/content/drive/MyDrive/thesis_project/thesis/outputs/exp10_cascade/cascaded_pipeline_crf_20260804_143812.json</t>
  </si>
  <si>
    <t>/content/drive/MyDrive/thesis_project/thesis/outputs/exp10_cascade/cascaded_pipeline_crf_results_20260804_143811.xlsx</t>
  </si>
  <si>
    <t>/content/drive/MyDrive/thesis_project/thesis/outputs/exp10_cascade/cascaded_pipeline_crf_20260804_144721.json</t>
  </si>
  <si>
    <t>/content/drive/MyDrive/thesis_project/thesis/outputs/exp10_cascade/cascaded_pipeline_crf_results_20260804_144720.xlsx</t>
  </si>
  <si>
    <t>/content/drive/MyDrive/thesis_project/thesis/outputs/exp10_cascade/cascaded_pipeline_crf_20260804_145928.json</t>
  </si>
  <si>
    <t>/content/drive/MyDrive/thesis_project/thesis/outputs/exp10_cascade/cascaded_pipeline_crf_results_20260804_145927.xlsx</t>
  </si>
  <si>
    <t>/content/drive/MyDrive/thesis_project/thesis/outputs/exp10_cascade/cascaded_pipeline_crf_20260804_151026.json</t>
  </si>
  <si>
    <t>/content/drive/MyDrive/thesis_project/thesis/outputs/exp10_cascade/cascaded_pipeline_crf_results_20260804_151025.xlsx</t>
  </si>
  <si>
    <t>/content/drive/MyDrive/thesis_project/thesis/outputs/exp10_cascade/cascaded_pipeline_crf_20260804_152321.json</t>
  </si>
  <si>
    <t>/content/drive/MyDrive/thesis_project/thesis/outputs/exp10_cascade/cascaded_pipeline_crf_results_20260804_152320.xlsx</t>
  </si>
  <si>
    <t>/content/drive/MyDrive/thesis_project/thesis/outputs/exp10_cascade/cascaded_pipeline_crf_20260804_153412.json</t>
  </si>
  <si>
    <t>/content/drive/MyDrive/thesis_project/thesis/outputs/exp10_cascade/cascaded_pipeline_crf_results_20260804_153411.xlsx</t>
  </si>
  <si>
    <t>/content/drive/MyDrive/thesis_project/thesis/outputs/exp10_cascade/cascaded_pipeline_crf_20260804_154106.json</t>
  </si>
  <si>
    <t>/content/drive/MyDrive/thesis_project/thesis/outputs/exp10_cascade/cascaded_pipeline_crf_results_20260804_154105.xlsx</t>
  </si>
  <si>
    <t>/content/drive/MyDrive/thesis_project/thesis/outputs/exp10_cascade/cascaded_pipeline_crf_20260804_155005.json</t>
  </si>
  <si>
    <t>/content/drive/MyDrive/thesis_project/thesis/outputs/exp10_cascade/cascaded_pipeline_crf_results_20260804_155004.xlsx</t>
  </si>
  <si>
    <t>/content/drive/MyDrive/thesis_project/thesis/outputs/exp10_cascade/cascaded_pipeline_crf_20260804_160312.json</t>
  </si>
  <si>
    <t>/content/drive/MyDrive/thesis_project/thesis/outputs/exp10_cascade/cascaded_pipeline_crf_results_20260804_160311.xlsx</t>
  </si>
  <si>
    <t>/content/drive/MyDrive/thesis_project/thesis/outputs/exp10_cascade/cascaded_pipeline_crf_20260804_161307.json</t>
  </si>
  <si>
    <t>/content/drive/MyDrive/thesis_project/thesis/outputs/exp10_cascade/cascaded_pipeline_crf_results_20260804_161306.xlsx</t>
  </si>
  <si>
    <t>/content/drive/MyDrive/thesis_project/thesis/outputs/exp10_cascade/cascaded_pipeline_crf_20260804_162602.json</t>
  </si>
  <si>
    <t>/content/drive/MyDrive/thesis_project/thesis/outputs/exp10_cascade/cascaded_pipeline_crf_results_20260804_162601.xlsx</t>
  </si>
  <si>
    <t>/content/drive/MyDrive/thesis_project/thesis/outputs/exp10_cascade/cascaded_pipeline_crf_20260804_163711.json</t>
  </si>
  <si>
    <t>/content/drive/MyDrive/thesis_project/thesis/outputs/exp10_cascade/cascaded_pipeline_crf_results_20260804_163710.xlsx</t>
  </si>
  <si>
    <t>/content/drive/MyDrive/thesis_project/thesis/outputs/exp10_cascade/cascaded_pipeline_crf_20260804_164807.json</t>
  </si>
  <si>
    <t>/content/drive/MyDrive/thesis_project/thesis/outputs/exp10_cascade/cascaded_pipeline_crf_results_20260804_164806.xlsx</t>
  </si>
  <si>
    <t>/content/drive/MyDrive/thesis_project/thesis/outputs/exp10_cascade/cascaded_pipeline_crf_20260804_193024.json</t>
  </si>
  <si>
    <t>/content/drive/MyDrive/thesis_project/thesis/outputs/exp10_cascade/cascaded_pipeline_crf_results_20260804_193021.xlsx</t>
  </si>
  <si>
    <t>/content/drive/MyDrive/thesis_project/thesis/outputs/exp10_cascade/cascaded_pipeline_crf_20260804_193804.json</t>
  </si>
  <si>
    <t>/content/drive/MyDrive/thesis_project/thesis/outputs/exp10_cascade/cascaded_pipeline_crf_results_20260804_193803.xlsx</t>
  </si>
  <si>
    <t>/content/drive/MyDrive/thesis_project/thesis/outputs/exp10_cascade/cascaded_pipeline_crf_20260804_195051.json</t>
  </si>
  <si>
    <t>/content/drive/MyDrive/thesis_project/thesis/outputs/exp10_cascade/cascaded_pipeline_crf_results_20260804_195050.xlsx</t>
  </si>
  <si>
    <t>/content/drive/MyDrive/thesis_project/thesis/outputs/exp10_cascade/cascaded_pipeline_crf_20260804_200326.json</t>
  </si>
  <si>
    <t>/content/drive/MyDrive/thesis_project/thesis/outputs/exp10_cascade/cascaded_pipeline_crf_results_20260804_200325.xlsx</t>
  </si>
  <si>
    <t>/content/drive/MyDrive/thesis_project/thesis/outputs/exp10_cascade/cascaded_pipeline_crf_20260804_201504.json</t>
  </si>
  <si>
    <t>/content/drive/MyDrive/thesis_project/thesis/outputs/exp10_cascade/cascaded_pipeline_crf_results_20260804_201503.xlsx</t>
  </si>
  <si>
    <t>/content/drive/MyDrive/thesis_project/thesis/outputs/exp10_cascade/cascaded_pipeline_crf_20260804_202801.json</t>
  </si>
  <si>
    <t>/content/drive/MyDrive/thesis_project/thesis/outputs/exp10_cascade/cascaded_pipeline_crf_results_20260804_202800.xlsx</t>
  </si>
  <si>
    <t>/content/drive/MyDrive/thesis_project/thesis/outputs/exp10_cascade/cascaded_pipeline_crf_20260804_203639.json</t>
  </si>
  <si>
    <t>/content/drive/MyDrive/thesis_project/thesis/outputs/exp10_cascade/cascaded_pipeline_crf_results_20260804_203638.xlsx</t>
  </si>
  <si>
    <t>/content/drive/MyDrive/thesis_project/thesis/outputs/exp10_cascade/cascaded_pipeline_crf_20260804_204628.json</t>
  </si>
  <si>
    <t>/content/drive/MyDrive/thesis_project/thesis/outputs/exp10_cascade/cascaded_pipeline_crf_results_20260804_204627.xlsx</t>
  </si>
  <si>
    <t>/content/drive/MyDrive/thesis_project/thesis/outputs/exp10_cascade/cascaded_pipeline_crf_20260804_205512.json</t>
  </si>
  <si>
    <t>/content/drive/MyDrive/thesis_project/thesis/outputs/exp10_cascade/cascaded_pipeline_crf_results_20260804_205511.xlsx</t>
  </si>
  <si>
    <t>/content/drive/MyDrive/thesis_project/thesis/outputs/exp10_cascade/cascaded_pipeline_crf_20260804_211144.json</t>
  </si>
  <si>
    <t>/content/drive/MyDrive/thesis_project/thesis/outputs/exp10_cascade/cascaded_pipeline_crf_results_20260804_211141.xlsx</t>
  </si>
  <si>
    <t>/content/drive/MyDrive/thesis_project/thesis/outputs/exp10_cascade/cascaded_pipeline_crf_20260804_212229.json</t>
  </si>
  <si>
    <t>/content/drive/MyDrive/thesis_project/thesis/outputs/exp10_cascade/cascaded_pipeline_crf_results_20260804_212228.xlsx</t>
  </si>
  <si>
    <t>/content/drive/MyDrive/thesis_project/thesis/outputs/exp10_cascade/cascaded_pipeline_crf_20260804_213610.json</t>
  </si>
  <si>
    <t>/content/drive/MyDrive/thesis_project/thesis/outputs/exp10_cascade/cascaded_pipeline_crf_results_20260804_213607.xlsx</t>
  </si>
  <si>
    <t>/content/drive/MyDrive/thesis_project/thesis/outputs/exp10_cascade/cascaded_pipeline_crf_20260804_214930.json</t>
  </si>
  <si>
    <t>/content/drive/MyDrive/thesis_project/thesis/outputs/exp10_cascade/cascaded_pipeline_crf_results_20260804_214929.xlsx</t>
  </si>
  <si>
    <t>/content/drive/MyDrive/thesis_project/thesis/outputs/exp10_cascade/cascaded_pipeline_crf_20260804_220248.json</t>
  </si>
  <si>
    <t>/content/drive/MyDrive/thesis_project/thesis/outputs/exp10_cascade/cascaded_pipeline_crf_results_20260804_220247.xlsx</t>
  </si>
  <si>
    <t>/content/drive/MyDrive/thesis_project/thesis/outputs/exp10_cascade/cascaded_pipeline_crf_20260804_221615.json</t>
  </si>
  <si>
    <t>/content/drive/MyDrive/thesis_project/thesis/outputs/exp10_cascade/cascaded_pipeline_crf_results_20260804_221614.xlsx</t>
  </si>
  <si>
    <t>/content/drive/MyDrive/thesis_project/thesis/outputs/exp10_fusion_ready/fusion_crf_ready_20260804_221807.json</t>
  </si>
  <si>
    <t>/content/drive/MyDrive/thesis_project/thesis/outputs/exp10_fusion_ready/fusion_crf_ready_results_20260804_221804.xlsx</t>
  </si>
  <si>
    <t>/content/drive/MyDrive/thesis_project/thesis/outputs/exp10_fusion_ready/fusion_crf_ready_20260804_221811.json</t>
  </si>
  <si>
    <t>/content/drive/MyDrive/thesis_project/thesis/outputs/exp10_fusion_ready/fusion_crf_ready_results_20260804_221810.xlsx</t>
  </si>
  <si>
    <t>/content/drive/MyDrive/thesis_project/thesis/outputs/exp10_fusion_ready/fusion_crf_ready_20260804_221814.json</t>
  </si>
  <si>
    <t>/content/drive/MyDrive/thesis_project/thesis/outputs/exp10_fusion_ready/fusion_crf_ready_results_20260804_221814.xlsx</t>
  </si>
  <si>
    <t>/content/drive/MyDrive/thesis_project/thesis/outputs/exp10_fusion_ready/fusion_crf_ready_20260804_221818.json</t>
  </si>
  <si>
    <t>/content/drive/MyDrive/thesis_project/thesis/outputs/exp10_fusion_ready/fusion_crf_ready_results_20260804_221817.xlsx</t>
  </si>
  <si>
    <t>/content/drive/MyDrive/thesis_project/thesis/outputs/exp10_fusion_ready/fusion_crf_ready_20260804_221822.json</t>
  </si>
  <si>
    <t>/content/drive/MyDrive/thesis_project/thesis/outputs/exp10_fusion_ready/fusion_crf_ready_results_20260804_221821.xlsx</t>
  </si>
  <si>
    <t>/content/drive/MyDrive/thesis_project/thesis/outputs/exp10_fusion_ready/fusion_crf_ready_20260804_221825.json</t>
  </si>
  <si>
    <t>/content/drive/MyDrive/thesis_project/thesis/outputs/exp10_fusion_ready/fusion_crf_ready_results_20260804_221824.xlsx</t>
  </si>
  <si>
    <t>/content/drive/MyDrive/thesis_project/thesis/outputs/exp10_fusion_ready/fusion_crf_ready_20260804_221829.json</t>
  </si>
  <si>
    <t>/content/drive/MyDrive/thesis_project/thesis/outputs/exp10_fusion_ready/fusion_crf_ready_results_20260804_221828.xlsx</t>
  </si>
  <si>
    <t>/content/drive/MyDrive/thesis_project/thesis/outputs/exp10_fusion_ready/fusion_crf_ready_20260804_221832.json</t>
  </si>
  <si>
    <t>/content/drive/MyDrive/thesis_project/thesis/outputs/exp10_fusion_ready/fusion_crf_ready_results_20260804_221831.xlsx</t>
  </si>
  <si>
    <t>/content/drive/MyDrive/thesis_project/thesis/outputs/exp10_fusion_ready/fusion_crf_ready_20260804_221836.json</t>
  </si>
  <si>
    <t>/content/drive/MyDrive/thesis_project/thesis/outputs/exp10_fusion_ready/fusion_crf_ready_results_20260804_221835.xlsx</t>
  </si>
  <si>
    <t>/content/drive/MyDrive/thesis_project/thesis/outputs/exp10_fusion_ready/fusion_crf_ready_20260804_221840.json</t>
  </si>
  <si>
    <t>/content/drive/MyDrive/thesis_project/thesis/outputs/exp10_fusion_ready/fusion_crf_ready_results_20260804_221839.xlsx</t>
  </si>
  <si>
    <t>/content/drive/MyDrive/thesis_project/thesis/outputs/exp10_fusion_ready/fusion_crf_ready_20260804_221843.json</t>
  </si>
  <si>
    <t>/content/drive/MyDrive/thesis_project/thesis/outputs/exp10_fusion_ready/fusion_crf_ready_results_20260804_221842.xlsx</t>
  </si>
  <si>
    <t>/content/drive/MyDrive/thesis_project/thesis/outputs/exp10_fusion_ready/fusion_crf_ready_20260804_221847.json</t>
  </si>
  <si>
    <t>/content/drive/MyDrive/thesis_project/thesis/outputs/exp10_fusion_ready/fusion_crf_ready_results_20260804_221846.xlsx</t>
  </si>
  <si>
    <t>/content/drive/MyDrive/thesis_project/thesis/outputs/exp10_fusion_ready/fusion_crf_ready_20260804_221850.json</t>
  </si>
  <si>
    <t>/content/drive/MyDrive/thesis_project/thesis/outputs/exp10_fusion_ready/fusion_crf_ready_results_20260804_221849.xlsx</t>
  </si>
  <si>
    <t>/content/drive/MyDrive/thesis_project/thesis/outputs/exp10_fusion_ready/fusion_crf_ready_20260804_221854.json</t>
  </si>
  <si>
    <t>/content/drive/MyDrive/thesis_project/thesis/outputs/exp10_fusion_ready/fusion_crf_ready_results_20260804_221853.xlsx</t>
  </si>
  <si>
    <t>/content/drive/MyDrive/thesis_project/thesis/outputs/exp10_fusion_ready/fusion_crf_ready_20260804_221858.json</t>
  </si>
  <si>
    <t>/content/drive/MyDrive/thesis_project/thesis/outputs/exp10_fusion_ready/fusion_crf_ready_results_20260804_221856.xlsx</t>
  </si>
  <si>
    <t>/content/drive/MyDrive/thesis_project/thesis/outputs/exp10_fusion_ready/fusion_crf_ready_20260804_221901.json</t>
  </si>
  <si>
    <t>/content/drive/MyDrive/thesis_project/thesis/outputs/exp10_fusion_ready/fusion_crf_ready_results_20260804_221900.xlsx</t>
  </si>
  <si>
    <t>/content/drive/MyDrive/thesis_project/thesis/outputs/exp10_fusion_ready/fusion_crf_ready_20260804_221904.json</t>
  </si>
  <si>
    <t>/content/drive/MyDrive/thesis_project/thesis/outputs/exp10_fusion_ready/fusion_crf_ready_results_20260804_221904.xlsx</t>
  </si>
  <si>
    <t>/content/drive/MyDrive/thesis_project/thesis/outputs/exp10_fusion_ready/fusion_crf_ready_20260804_221908.json</t>
  </si>
  <si>
    <t>/content/drive/MyDrive/thesis_project/thesis/outputs/exp10_fusion_ready/fusion_crf_ready_results_20260804_221907.xlsx</t>
  </si>
  <si>
    <t>/content/drive/MyDrive/thesis_project/thesis/outputs/exp10_fusion_ready/fusion_crf_ready_20260804_221911.json</t>
  </si>
  <si>
    <t>/content/drive/MyDrive/thesis_project/thesis/outputs/exp10_fusion_ready/fusion_crf_ready_results_20260804_221911.xlsx</t>
  </si>
  <si>
    <t>/content/drive/MyDrive/thesis_project/thesis/outputs/exp10_fusion_ready/fusion_crf_ready_20260804_221915.json</t>
  </si>
  <si>
    <t>/content/drive/MyDrive/thesis_project/thesis/outputs/exp10_fusion_ready/fusion_crf_ready_results_20260804_221914.xlsx</t>
  </si>
  <si>
    <t>/content/drive/MyDrive/thesis_project/thesis/outputs/exp10_fusion_ready/fusion_crf_ready_20260804_221919.json</t>
  </si>
  <si>
    <t>/content/drive/MyDrive/thesis_project/thesis/outputs/exp10_fusion_ready/fusion_crf_ready_results_20260804_221918.xlsx</t>
  </si>
  <si>
    <t>/content/drive/MyDrive/thesis_project/thesis/outputs/exp10_fusion_ready/fusion_crf_ready_20260804_221922.json</t>
  </si>
  <si>
    <t>/content/drive/MyDrive/thesis_project/thesis/outputs/exp10_fusion_ready/fusion_crf_ready_results_20260804_221922.xlsx</t>
  </si>
  <si>
    <t>/content/drive/MyDrive/thesis_project/thesis/outputs/exp10_fusion_ready/fusion_crf_ready_20260804_221926.json</t>
  </si>
  <si>
    <t>/content/drive/MyDrive/thesis_project/thesis/outputs/exp10_fusion_ready/fusion_crf_ready_results_20260804_221925.xlsx</t>
  </si>
  <si>
    <t>/content/drive/MyDrive/thesis_project/thesis/outputs/exp10_fusion_ready/fusion_crf_ready_20260804_221929.json</t>
  </si>
  <si>
    <t>/content/drive/MyDrive/thesis_project/thesis/outputs/exp10_fusion_ready/fusion_crf_ready_results_20260804_221929.xlsx</t>
  </si>
  <si>
    <t>/content/drive/MyDrive/thesis_project/thesis/outputs/exp10_fusion_ready/fusion_crf_ready_20260804_221932.json</t>
  </si>
  <si>
    <t>/content/drive/MyDrive/thesis_project/thesis/outputs/exp10_fusion_ready/fusion_crf_ready_results_20260804_221932.xlsx</t>
  </si>
  <si>
    <t>/content/drive/MyDrive/thesis_project/thesis/outputs/exp10_fusion_ready/fusion_crf_ready_20260804_221936.json</t>
  </si>
  <si>
    <t>/content/drive/MyDrive/thesis_project/thesis/outputs/exp10_fusion_ready/fusion_crf_ready_results_20260804_221935.xlsx</t>
  </si>
  <si>
    <t>/content/drive/MyDrive/thesis_project/thesis/outputs/exp10_fusion_ready/fusion_crf_ready_20260804_221939.json</t>
  </si>
  <si>
    <t>/content/drive/MyDrive/thesis_project/thesis/outputs/exp10_fusion_ready/fusion_crf_ready_results_20260804_221939.xlsx</t>
  </si>
  <si>
    <t>/content/drive/MyDrive/thesis_project/thesis/outputs/exp10_fusion_ready/fusion_crf_ready_20260804_221943.json</t>
  </si>
  <si>
    <t>/content/drive/MyDrive/thesis_project/thesis/outputs/exp10_fusion_ready/fusion_crf_ready_results_20260804_221942.xlsx</t>
  </si>
  <si>
    <t>/content/drive/MyDrive/thesis_project/thesis/outputs/exp10_fusion_ready/fusion_crf_ready_20260804_221946.json</t>
  </si>
  <si>
    <t>/content/drive/MyDrive/thesis_project/thesis/outputs/exp10_fusion_ready/fusion_crf_ready_results_20260804_221946.xlsx</t>
  </si>
  <si>
    <t>/content/drive/MyDrive/thesis_project/thesis/outputs/exp10_fusion_ready/fusion_crf_ready_20260804_221949.json</t>
  </si>
  <si>
    <t>/content/drive/MyDrive/thesis_project/thesis/outputs/exp10_fusion_ready/fusion_crf_ready_results_20260804_221949.xlsx</t>
  </si>
  <si>
    <t>/content/drive/MyDrive/thesis_project/thesis/outputs/exp10_fusion_ready/fusion_crf_ready_20260804_221953.json</t>
  </si>
  <si>
    <t>/content/drive/MyDrive/thesis_project/thesis/outputs/exp10_fusion_ready/fusion_crf_ready_results_20260804_221952.xlsx</t>
  </si>
  <si>
    <t>/content/drive/MyDrive/thesis_project/thesis/outputs/exp10_fusion_ready/fusion_crf_ready_20260804_221957.json</t>
  </si>
  <si>
    <t>/content/drive/MyDrive/thesis_project/thesis/outputs/exp10_fusion_ready/fusion_crf_ready_results_20260804_221956.xlsx</t>
  </si>
  <si>
    <t>/content/drive/MyDrive/thesis_project/thesis/outputs/exp10_fusion_ready/fusion_crf_ready_20260804_222000.json</t>
  </si>
  <si>
    <t>/content/drive/MyDrive/thesis_project/thesis/outputs/exp10_fusion_ready/fusion_crf_ready_results_20260804_222000.xlsx</t>
  </si>
  <si>
    <t>/content/drive/MyDrive/thesis_project/thesis/outputs/exp10_fusion_ready/fusion_crf_ready_20260804_222004.json</t>
  </si>
  <si>
    <t>/content/drive/MyDrive/thesis_project/thesis/outputs/exp10_fusion_ready/fusion_crf_ready_results_20260804_222003.xlsx</t>
  </si>
  <si>
    <t>/content/drive/MyDrive/thesis_project/thesis/outputs/exp10_fusion_ready/fusion_crf_ready_20260804_222007.json</t>
  </si>
  <si>
    <t>/content/drive/MyDrive/thesis_project/thesis/outputs/exp10_fusion_ready/fusion_crf_ready_results_20260804_222007.xlsx</t>
  </si>
  <si>
    <t>/content/drive/MyDrive/thesis_project/thesis/outputs/exp10_fusion_ready/fusion_crf_ready_20260804_222010.json</t>
  </si>
  <si>
    <t>/content/drive/MyDrive/thesis_project/thesis/outputs/exp10_fusion_ready/fusion_crf_ready_results_20260804_222010.xlsx</t>
  </si>
  <si>
    <t>/content/drive/MyDrive/thesis_project/thesis/outputs/exp10_fusion_ready/fusion_crf_ready_20260804_222014.json</t>
  </si>
  <si>
    <t>/content/drive/MyDrive/thesis_project/thesis/outputs/exp10_fusion_ready/fusion_crf_ready_results_20260804_222013.xlsx</t>
  </si>
  <si>
    <t>/content/drive/MyDrive/thesis_project/thesis/outputs/exp10_fusion_ready/fusion_crf_ready_20260804_222017.json</t>
  </si>
  <si>
    <t>/content/drive/MyDrive/thesis_project/thesis/outputs/exp10_fusion_ready/fusion_crf_ready_results_20260804_222017.xlsx</t>
  </si>
  <si>
    <t>/content/drive/MyDrive/thesis_project/thesis/outputs/exp10_fusion_ready/fusion_crf_ready_20260804_222021.json</t>
  </si>
  <si>
    <t>/content/drive/MyDrive/thesis_project/thesis/outputs/exp10_fusion_ready/fusion_crf_ready_results_20260804_222020.xlsx</t>
  </si>
  <si>
    <t>/content/drive/MyDrive/thesis_project/thesis/outputs/exp10_fusion_ready/fusion_crf_ready_20260804_222024.json</t>
  </si>
  <si>
    <t>/content/drive/MyDrive/thesis_project/thesis/outputs/exp10_fusion_ready/fusion_crf_ready_results_20260804_222024.xlsx</t>
  </si>
  <si>
    <t>/content/drive/MyDrive/thesis_project/thesis/outputs/exp10_fusion_ready/fusion_crf_ready_20260804_222028.json</t>
  </si>
  <si>
    <t>/content/drive/MyDrive/thesis_project/thesis/outputs/exp10_fusion_ready/fusion_crf_ready_results_20260804_222027.xlsx</t>
  </si>
  <si>
    <t>/content/drive/MyDrive/thesis_project/thesis/outputs/exp10_fusion_ready/fusion_crf_ready_20260804_222032.json</t>
  </si>
  <si>
    <t>/content/drive/MyDrive/thesis_project/thesis/outputs/exp10_fusion_ready/fusion_crf_ready_results_20260804_222031.xlsx</t>
  </si>
  <si>
    <t>/content/drive/MyDrive/thesis_project/thesis/outputs/exp10_fusion_ready/fusion_crf_ready_20260804_222035.json</t>
  </si>
  <si>
    <t>/content/drive/MyDrive/thesis_project/thesis/outputs/exp10_fusion_ready/fusion_crf_ready_results_20260804_222034.xlsx</t>
  </si>
  <si>
    <t>/content/drive/MyDrive/thesis_project/thesis/outputs/exp10_fusion_ready/fusion_crf_ready_20260804_222038.json</t>
  </si>
  <si>
    <t>/content/drive/MyDrive/thesis_project/thesis/outputs/exp10_fusion_ready/fusion_crf_ready_results_20260804_222038.xlsx</t>
  </si>
  <si>
    <t>/content/drive/MyDrive/thesis_project/thesis/outputs/exp10_fusion_ready/fusion_crf_ready_20260804_222042.json</t>
  </si>
  <si>
    <t>/content/drive/MyDrive/thesis_project/thesis/outputs/exp10_fusion_ready/fusion_crf_ready_results_20260804_222041.xlsx</t>
  </si>
  <si>
    <t>/content/drive/MyDrive/thesis_project/thesis/outputs/exp10_fusion_ready/fusion_crf_ready_20260804_222045.json</t>
  </si>
  <si>
    <t>/content/drive/MyDrive/thesis_project/thesis/outputs/exp10_fusion_ready/fusion_crf_ready_results_20260804_222045.xlsx</t>
  </si>
  <si>
    <t>/content/drive/MyDrive/thesis_project/thesis/outputs/exp10_fusion_ready/fusion_crf_ready_20260804_222049.json</t>
  </si>
  <si>
    <t>/content/drive/MyDrive/thesis_project/thesis/outputs/exp10_fusion_ready/fusion_crf_ready_results_20260804_222048.xlsx</t>
  </si>
  <si>
    <t>/content/drive/MyDrive/thesis_project/thesis/outputs/exp10_fusion_ready/fusion_crf_ready_20260804_222052.json</t>
  </si>
  <si>
    <t>/content/drive/MyDrive/thesis_project/thesis/outputs/exp10_fusion_ready/fusion_crf_ready_results_20260804_222051.xlsx</t>
  </si>
  <si>
    <t>/content/drive/MyDrive/thesis_project/thesis/outputs/exp10_fusion_ready/fusion_crf_ready_20260804_222055.json</t>
  </si>
  <si>
    <t>/content/drive/MyDrive/thesis_project/thesis/outputs/exp10_fusion_ready/fusion_crf_ready_results_20260804_222055.xlsx</t>
  </si>
  <si>
    <t>/content/drive/MyDrive/thesis_project/thesis/outputs/exp10_fusion_ready/fusion_crf_ready_20260804_222059.json</t>
  </si>
  <si>
    <t>/content/drive/MyDrive/thesis_project/thesis/outputs/exp10_fusion_ready/fusion_crf_ready_results_20260804_222058.xlsx</t>
  </si>
  <si>
    <t>/content/drive/MyDrive/thesis_project/thesis/outputs/exp10_fusion_ready/fusion_crf_ready_20260804_222102.json</t>
  </si>
  <si>
    <t>/content/drive/MyDrive/thesis_project/thesis/outputs/exp10_fusion_ready/fusion_crf_ready_results_20260804_222102.xlsx</t>
  </si>
  <si>
    <t>/content/drive/MyDrive/thesis_project/thesis/outputs/exp10_fusion_ready/fusion_crf_ready_20260804_222106.json</t>
  </si>
  <si>
    <t>/content/drive/MyDrive/thesis_project/thesis/outputs/exp10_fusion_ready/fusion_crf_ready_results_20260804_222105.xlsx</t>
  </si>
  <si>
    <t>/content/drive/MyDrive/thesis_project/thesis/outputs/exp10_fusion_ready/fusion_crf_ready_20260804_222109.json</t>
  </si>
  <si>
    <t>/content/drive/MyDrive/thesis_project/thesis/outputs/exp10_fusion_ready/fusion_crf_ready_results_20260804_222108.xlsx</t>
  </si>
  <si>
    <t>/content/drive/MyDrive/thesis_project/thesis/outputs/exp10_fusion_ready/fusion_crf_ready_20260804_222113.json</t>
  </si>
  <si>
    <t>/content/drive/MyDrive/thesis_project/thesis/outputs/exp10_fusion_ready/fusion_crf_ready_results_20260804_222112.xlsx</t>
  </si>
  <si>
    <t>/content/drive/MyDrive/thesis_project/thesis/outputs/exp10_fusion_ready/fusion_crf_ready_20260804_222116.json</t>
  </si>
  <si>
    <t>/content/drive/MyDrive/thesis_project/thesis/outputs/exp10_fusion_ready/fusion_crf_ready_results_20260804_222115.xlsx</t>
  </si>
  <si>
    <t>/content/drive/MyDrive/thesis_project/thesis/outputs/exp10_fusion_ready/fusion_crf_ready_20260804_222120.json</t>
  </si>
  <si>
    <t>/content/drive/MyDrive/thesis_project/thesis/outputs/exp10_fusion_ready/fusion_crf_ready_results_20260804_222119.xlsx</t>
  </si>
  <si>
    <t>/content/drive/MyDrive/thesis_project/thesis/outputs/exp10_fusion_ready/fusion_crf_ready_20260804_222123.json</t>
  </si>
  <si>
    <t>/content/drive/MyDrive/thesis_project/thesis/outputs/exp10_fusion_ready/fusion_crf_ready_results_20260804_222122.xlsx</t>
  </si>
  <si>
    <t>/content/drive/MyDrive/thesis_project/thesis/outputs/exp10_fusion_ready/fusion_crf_ready_20260804_222127.json</t>
  </si>
  <si>
    <t>/content/drive/MyDrive/thesis_project/thesis/outputs/exp10_fusion_ready/fusion_crf_ready_results_20260804_222126.xlsx</t>
  </si>
  <si>
    <t>/content/drive/MyDrive/thesis_project/thesis/outputs/exp10_fusion_ready/fusion_crf_ready_20260804_222130.json</t>
  </si>
  <si>
    <t>/content/drive/MyDrive/thesis_project/thesis/outputs/exp10_fusion_ready/fusion_crf_ready_results_20260804_222130.xlsx</t>
  </si>
  <si>
    <t>/content/drive/MyDrive/thesis_project/thesis/outputs/exp10_fusion_ready/fusion_crf_ready_20260804_222134.json</t>
  </si>
  <si>
    <t>/content/drive/MyDrive/thesis_project/thesis/outputs/exp10_fusion_ready/fusion_crf_ready_results_20260804_222133.xlsx</t>
  </si>
  <si>
    <t>/content/drive/MyDrive/thesis_project/thesis/outputs/exp10_fusion_ready/fusion_crf_ready_20260804_222137.json</t>
  </si>
  <si>
    <t>/content/drive/MyDrive/thesis_project/thesis/outputs/exp10_fusion_ready/fusion_crf_ready_results_20260804_222136.xlsx</t>
  </si>
  <si>
    <t>/content/drive/MyDrive/thesis_project/thesis/outputs/exp10_fusion_ready/fusion_crf_ready_20260804_222141.json</t>
  </si>
  <si>
    <t>/content/drive/MyDrive/thesis_project/thesis/outputs/exp10_fusion_ready/fusion_crf_ready_results_20260804_222140.xlsx</t>
  </si>
  <si>
    <t>/content/drive/MyDrive/thesis_project/thesis/outputs/exp10_fusion_ready/fusion_crf_ready_20260804_222144.json</t>
  </si>
  <si>
    <t>/content/drive/MyDrive/thesis_project/thesis/outputs/exp10_fusion_ready/fusion_crf_ready_results_20260804_222143.xlsx</t>
  </si>
  <si>
    <t>/content/drive/MyDrive/thesis_project/thesis/outputs/exp10_fusion_ready/fusion_crf_ready_20260804_222148.json</t>
  </si>
  <si>
    <t>/content/drive/MyDrive/thesis_project/thesis/outputs/exp10_fusion_ready/fusion_crf_ready_results_20260804_222146.xlsx</t>
  </si>
  <si>
    <t>/content/drive/MyDrive/thesis_project/thesis/outputs/exp10_fusion_ready/fusion_crf_ready_20260804_222151.json</t>
  </si>
  <si>
    <t>/content/drive/MyDrive/thesis_project/thesis/outputs/exp10_fusion_ready/fusion_crf_ready_results_20260804_222150.xlsx</t>
  </si>
  <si>
    <t>/content/drive/MyDrive/thesis_project/thesis/outputs/exp10_fusion_ready/fusion_crf_ready_20260804_222154.json</t>
  </si>
  <si>
    <t>/content/drive/MyDrive/thesis_project/thesis/outputs/exp10_fusion_ready/fusion_crf_ready_results_20260804_222154.xlsx</t>
  </si>
  <si>
    <t>/content/drive/MyDrive/thesis_project/thesis/outputs/exp10_fusion_ready/fusion_crf_ready_20260804_222158.json</t>
  </si>
  <si>
    <t>/content/drive/MyDrive/thesis_project/thesis/outputs/exp10_fusion_ready/fusion_crf_ready_results_20260804_222157.xlsx</t>
  </si>
  <si>
    <t>/content/drive/MyDrive/thesis_project/thesis/outputs/exp10_fusion_ready/fusion_crf_ready_20260804_222201.json</t>
  </si>
  <si>
    <t>/content/drive/MyDrive/thesis_project/thesis/outputs/exp10_fusion_ready/fusion_crf_ready_results_20260804_222201.xlsx</t>
  </si>
  <si>
    <t>/content/drive/MyDrive/thesis_project/thesis/outputs/exp10_fusion_ready/fusion_crf_ready_20260804_222205.json</t>
  </si>
  <si>
    <t>/content/drive/MyDrive/thesis_project/thesis/outputs/exp10_fusion_ready/fusion_crf_ready_results_20260804_222204.xlsx</t>
  </si>
  <si>
    <t>/content/drive/MyDrive/thesis_project/thesis/outputs/exp10_fusion_ready/fusion_crf_ready_20260804_222208.json</t>
  </si>
  <si>
    <t>/content/drive/MyDrive/thesis_project/thesis/outputs/exp10_fusion_ready/fusion_crf_ready_results_20260804_222208.xlsx</t>
  </si>
  <si>
    <t>/content/drive/MyDrive/thesis_project/thesis/outputs/exp10_fusion_ready/fusion_crf_ready_20260804_222212.json</t>
  </si>
  <si>
    <t>/content/drive/MyDrive/thesis_project/thesis/outputs/exp10_fusion_ready/fusion_crf_ready_results_20260804_222211.xlsx</t>
  </si>
  <si>
    <t>/content/drive/MyDrive/thesis_project/thesis/outputs/exp10_fusion_ready/fusion_crf_ready_20260804_222215.json</t>
  </si>
  <si>
    <t>/content/drive/MyDrive/thesis_project/thesis/outputs/exp10_fusion_ready/fusion_crf_ready_results_20260804_222214.xlsx</t>
  </si>
  <si>
    <t>/content/drive/MyDrive/thesis_project/thesis/outputs/exp10_fusion_ready/fusion_crf_ready_20260804_222219.json</t>
  </si>
  <si>
    <t>/content/drive/MyDrive/thesis_project/thesis/outputs/exp10_fusion_ready/fusion_crf_ready_results_20260804_222218.xlsx</t>
  </si>
  <si>
    <t>/content/drive/MyDrive/thesis_project/thesis/outputs/exp10_fusion_ready/fusion_crf_ready_20260804_222222.json</t>
  </si>
  <si>
    <t>/content/drive/MyDrive/thesis_project/thesis/outputs/exp10_fusion_ready/fusion_crf_ready_results_20260804_222221.xlsx</t>
  </si>
  <si>
    <t>/content/drive/MyDrive/thesis_project/thesis/outputs/exp10_fusion_ready/fusion_crf_ready_20260804_222226.json</t>
  </si>
  <si>
    <t>/content/drive/MyDrive/thesis_project/thesis/outputs/exp10_fusion_ready/fusion_crf_ready_results_20260804_222224.xlsx</t>
  </si>
  <si>
    <t>/content/drive/MyDrive/thesis_project/thesis/outputs/exp10_fusion_ready/fusion_crf_ready_20260804_222229.json</t>
  </si>
  <si>
    <t>/content/drive/MyDrive/thesis_project/thesis/outputs/exp10_fusion_ready/fusion_crf_ready_results_20260804_222228.xlsx</t>
  </si>
  <si>
    <t>/content/drive/MyDrive/thesis_project/thesis/outputs/exp10_fusion_ready/fusion_crf_ready_20260804_222232.json</t>
  </si>
  <si>
    <t>/content/drive/MyDrive/thesis_project/thesis/outputs/exp10_fusion_ready/fusion_crf_ready_results_20260804_222232.xlsx</t>
  </si>
  <si>
    <t>/content/drive/MyDrive/thesis_project/thesis/outputs/exp10_fusion_ready/fusion_crf_ready_20260804_222236.json</t>
  </si>
  <si>
    <t>/content/drive/MyDrive/thesis_project/thesis/outputs/exp10_fusion_ready/fusion_crf_ready_results_20260804_222235.xlsx</t>
  </si>
  <si>
    <t>/content/drive/MyDrive/thesis_project/thesis/outputs/exp10_fusion_ready/fusion_crf_ready_20260804_222239.json</t>
  </si>
  <si>
    <t>/content/drive/MyDrive/thesis_project/thesis/outputs/exp10_fusion_ready/fusion_crf_ready_results_20260804_222239.xlsx</t>
  </si>
  <si>
    <t>/content/drive/MyDrive/thesis_project/thesis/outputs/exp10_fusion_ready/fusion_crf_ready_20260804_222243.json</t>
  </si>
  <si>
    <t>/content/drive/MyDrive/thesis_project/thesis/outputs/exp10_fusion_ready/fusion_crf_ready_results_20260804_222242.xlsx</t>
  </si>
  <si>
    <t>/content/drive/MyDrive/thesis_project/thesis/outputs/exp10_fusion_ready/fusion_crf_ready_20260804_222246.json</t>
  </si>
  <si>
    <t>/content/drive/MyDrive/thesis_project/thesis/outputs/exp10_fusion_ready/fusion_crf_ready_results_20260804_222245.xlsx</t>
  </si>
  <si>
    <t>/content/drive/MyDrive/thesis_project/thesis/outputs/exp10_fusion_ready/fusion_crf_ready_20260804_222249.json</t>
  </si>
  <si>
    <t>/content/drive/MyDrive/thesis_project/thesis/outputs/exp10_fusion_ready/fusion_crf_ready_results_20260804_222248.xlsx</t>
  </si>
  <si>
    <t>/content/drive/MyDrive/thesis_project/thesis/outputs/exp10_fusion_ready/fusion_crf_ready_20260804_222252.json</t>
  </si>
  <si>
    <t>/content/drive/MyDrive/thesis_project/thesis/outputs/exp10_fusion_ready/fusion_crf_ready_results_20260804_222251.xlsx</t>
  </si>
  <si>
    <t>/content/drive/MyDrive/thesis_project/thesis/outputs/exp10_fusion_ready/fusion_crf_ready_20260804_222254.json</t>
  </si>
  <si>
    <t>/content/drive/MyDrive/thesis_project/thesis/outputs/exp10_fusion_ready/fusion_crf_ready_results_20260804_222254.xlsx</t>
  </si>
  <si>
    <t>/content/drive/MyDrive/thesis_project/thesis/outputs/exp10_fusion_ready/fusion_crf_ready_20260804_222257.json</t>
  </si>
  <si>
    <t>/content/drive/MyDrive/thesis_project/thesis/outputs/exp10_fusion_ready/fusion_crf_ready_results_20260804_222257.xlsx</t>
  </si>
  <si>
    <t>/content/drive/MyDrive/thesis_project/thesis/outputs/exp10_fusion_ready/fusion_crf_ready_20260804_222301.json</t>
  </si>
  <si>
    <t>/content/drive/MyDrive/thesis_project/thesis/outputs/exp10_fusion_ready/fusion_crf_ready_results_20260804_222259.xlsx</t>
  </si>
  <si>
    <t>/content/drive/MyDrive/thesis_project/thesis/outputs/exp10_fusion_ready/fusion_crf_ready_20260804_222303.json</t>
  </si>
  <si>
    <t>/content/drive/MyDrive/thesis_project/thesis/outputs/exp10_fusion_ready/fusion_crf_ready_results_20260804_222303.xlsx</t>
  </si>
  <si>
    <t>/content/drive/MyDrive/thesis_project/thesis/outputs/exp10_fusion_ready/fusion_crf_ready_20260804_222306.json</t>
  </si>
  <si>
    <t>/content/drive/MyDrive/thesis_project/thesis/outputs/exp10_fusion_ready/fusion_crf_ready_results_20260804_222306.xlsx</t>
  </si>
  <si>
    <t>/content/drive/MyDrive/thesis_project/thesis/outputs/exp10_fusion_ready/fusion_crf_ready_20260804_222310.json</t>
  </si>
  <si>
    <t>/content/drive/MyDrive/thesis_project/thesis/outputs/exp10_fusion_ready/fusion_crf_ready_results_20260804_222309.xlsx</t>
  </si>
  <si>
    <t>/content/drive/MyDrive/thesis_project/thesis/outputs/exp10_fusion_ready/fusion_crf_ready_20260804_222312.json</t>
  </si>
  <si>
    <t>/content/drive/MyDrive/thesis_project/thesis/outputs/exp10_fusion_ready/fusion_crf_ready_results_20260804_222312.xlsx</t>
  </si>
  <si>
    <t>/content/drive/MyDrive/thesis_project/thesis/outputs/exp10_fusion_ready/fusion_crf_ready_20260804_222316.json</t>
  </si>
  <si>
    <t>/content/drive/MyDrive/thesis_project/thesis/outputs/exp10_fusion_ready/fusion_crf_ready_results_20260804_222315.xlsx</t>
  </si>
  <si>
    <t>/content/drive/MyDrive/thesis_project/thesis/outputs/exp10_fusion_ready/fusion_crf_ready_20260804_222318.json</t>
  </si>
  <si>
    <t>/content/drive/MyDrive/thesis_project/thesis/outputs/exp10_fusion_ready/fusion_crf_ready_results_20260804_222318.xlsx</t>
  </si>
  <si>
    <t>/content/drive/MyDrive/thesis_project/thesis/outputs/exp10_fusion_ready/fusion_crf_ready_20260804_222321.json</t>
  </si>
  <si>
    <t>/content/drive/MyDrive/thesis_project/thesis/outputs/exp10_fusion_ready/fusion_crf_ready_results_20260804_222321.xlsx</t>
  </si>
  <si>
    <t>/content/drive/MyDrive/thesis_project/thesis/outputs/exp10_fusion_ready/fusion_crf_ready_20260804_222324.json</t>
  </si>
  <si>
    <t>/content/drive/MyDrive/thesis_project/thesis/outputs/exp10_fusion_ready/fusion_crf_ready_results_20260804_222323.xlsx</t>
  </si>
  <si>
    <t>/content/drive/MyDrive/thesis_project/thesis/outputs/exp10_fusion_ready/fusion_crf_ready_20260804_222327.json</t>
  </si>
  <si>
    <t>/content/drive/MyDrive/thesis_project/thesis/outputs/exp10_fusion_ready/fusion_crf_ready_results_20260804_222326.xlsx</t>
  </si>
  <si>
    <t>/content/drive/MyDrive/thesis_project/thesis/outputs/exp10_fusion_ready/fusion_crf_ready_20260804_222330.json</t>
  </si>
  <si>
    <t>/content/drive/MyDrive/thesis_project/thesis/outputs/exp10_fusion_ready/fusion_crf_ready_results_20260804_222329.xlsx</t>
  </si>
  <si>
    <t>/content/drive/MyDrive/thesis_project/thesis/outputs/exp10_fusion_ready/fusion_crf_ready_20260804_222333.json</t>
  </si>
  <si>
    <t>/content/drive/MyDrive/thesis_project/thesis/outputs/exp10_fusion_ready/fusion_crf_ready_results_20260804_222332.xlsx</t>
  </si>
  <si>
    <t>/content/drive/MyDrive/thesis_project/thesis/outputs/exp10_fusion_ready/fusion_crf_ready_20260804_222336.json</t>
  </si>
  <si>
    <t>/content/drive/MyDrive/thesis_project/thesis/outputs/exp10_fusion_ready/fusion_crf_ready_results_20260804_222335.xlsx</t>
  </si>
  <si>
    <t>/content/drive/MyDrive/thesis_project/thesis/outputs/exp10_fusion_ready/fusion_crf_ready_20260804_222339.json</t>
  </si>
  <si>
    <t>/content/drive/MyDrive/thesis_project/thesis/outputs/exp10_fusion_ready/fusion_crf_ready_results_20260804_222338.xlsx</t>
  </si>
  <si>
    <t>/content/drive/MyDrive/thesis_project/thesis/outputs/exp10_fusion_ready/fusion_crf_ready_20260804_222342.json</t>
  </si>
  <si>
    <t>/content/drive/MyDrive/thesis_project/thesis/outputs/exp10_fusion_ready/fusion_crf_ready_results_20260804_222341.xlsx</t>
  </si>
  <si>
    <t>/content/drive/MyDrive/thesis_project/thesis/outputs/exp10_fusion_ready/fusion_crf_ready_20260804_222345.json</t>
  </si>
  <si>
    <t>/content/drive/MyDrive/thesis_project/thesis/outputs/exp10_fusion_ready/fusion_crf_ready_results_20260804_222344.xlsx</t>
  </si>
  <si>
    <t>/content/drive/MyDrive/thesis_project/thesis/outputs/exp10_fusion_ready/fusion_crf_ready_20260804_222347.json</t>
  </si>
  <si>
    <t>/content/drive/MyDrive/thesis_project/thesis/outputs/exp10_fusion_ready/fusion_crf_ready_results_20260804_222347.xlsx</t>
  </si>
  <si>
    <t>/content/drive/MyDrive/thesis_project/thesis/outputs/exp10_fusion_ready/fusion_crf_ready_20260804_222351.json</t>
  </si>
  <si>
    <t>/content/drive/MyDrive/thesis_project/thesis/outputs/exp10_fusion_ready/fusion_crf_ready_results_20260804_222350.xlsx</t>
  </si>
  <si>
    <t>/content/drive/MyDrive/thesis_project/thesis/outputs/exp10_fusion_ready/fusion_crf_ready_20260804_222354.json</t>
  </si>
  <si>
    <t>/content/drive/MyDrive/thesis_project/thesis/outputs/exp10_fusion_ready/fusion_crf_ready_results_20260804_222353.xlsx</t>
  </si>
  <si>
    <t>/content/drive/MyDrive/thesis_project/thesis/outputs/exp10_fusion_ready/fusion_crf_ready_20260804_222357.json</t>
  </si>
  <si>
    <t>/content/drive/MyDrive/thesis_project/thesis/outputs/exp10_fusion_ready/fusion_crf_ready_results_20260804_222356.xlsx</t>
  </si>
  <si>
    <t>/content/drive/MyDrive/thesis_project/thesis/outputs/exp10_fusion_ready/fusion_crf_ready_20260804_222400.json</t>
  </si>
  <si>
    <t>/content/drive/MyDrive/thesis_project/thesis/outputs/exp10_fusion_ready/fusion_crf_ready_results_20260804_222359.xlsx</t>
  </si>
  <si>
    <t>/content/drive/MyDrive/thesis_project/thesis/outputs/exp10_fusion_ready/fusion_crf_ready_20260804_222403.json</t>
  </si>
  <si>
    <t>/content/drive/MyDrive/thesis_project/thesis/outputs/exp10_fusion_ready/fusion_crf_ready_results_20260804_222403.xlsx</t>
  </si>
  <si>
    <t>/content/drive/MyDrive/thesis_project/thesis/outputs/exp10_fusion_ready/fusion_crf_ready_20260804_222407.json</t>
  </si>
  <si>
    <t>/content/drive/MyDrive/thesis_project/thesis/outputs/exp10_fusion_ready/fusion_crf_ready_results_20260804_222406.xlsx</t>
  </si>
  <si>
    <t>/content/drive/MyDrive/thesis_project/thesis/outputs/exp10_fusion_ready/fusion_crf_ready_20260804_222410.json</t>
  </si>
  <si>
    <t>/content/drive/MyDrive/thesis_project/thesis/outputs/exp10_fusion_ready/fusion_crf_ready_results_20260804_222410.xlsx</t>
  </si>
  <si>
    <t>/content/drive/MyDrive/thesis_project/thesis/outputs/exp10_fusion_ready/fusion_crf_ready_20260804_222414.json</t>
  </si>
  <si>
    <t>/content/drive/MyDrive/thesis_project/thesis/outputs/exp10_fusion_ready/fusion_crf_ready_results_20260804_222413.xlsx</t>
  </si>
  <si>
    <t>/content/drive/MyDrive/thesis_project/thesis/outputs/exp10_fusion_ready/fusion_crf_ready_20260804_222417.json</t>
  </si>
  <si>
    <t>/content/drive/MyDrive/thesis_project/thesis/outputs/exp10_fusion_ready/fusion_crf_ready_results_20260804_222417.xlsx</t>
  </si>
  <si>
    <t>/content/drive/MyDrive/thesis_project/thesis/outputs/exp10_fusion_ready/fusion_crf_ready_20260804_222421.json</t>
  </si>
  <si>
    <t>/content/drive/MyDrive/thesis_project/thesis/outputs/exp10_fusion_ready/fusion_crf_ready_results_20260804_222420.xlsx</t>
  </si>
  <si>
    <t>/content/drive/MyDrive/thesis_project/thesis/outputs/exp10_fusion_ready/fusion_crf_ready_20260804_222425.json</t>
  </si>
  <si>
    <t>/content/drive/MyDrive/thesis_project/thesis/outputs/exp10_fusion_ready/fusion_crf_ready_results_20260804_222423.xlsx</t>
  </si>
  <si>
    <t>/content/drive/MyDrive/thesis_project/thesis/outputs/exp10_fusion_ready/fusion_crf_ready_20260804_222428.json</t>
  </si>
  <si>
    <t>/content/drive/MyDrive/thesis_project/thesis/outputs/exp10_fusion_ready/fusion_crf_ready_results_20260804_222427.xlsx</t>
  </si>
  <si>
    <t>/content/drive/MyDrive/thesis_project/thesis/outputs/exp10_fusion_ready/fusion_crf_ready_20260804_222431.json</t>
  </si>
  <si>
    <t>/content/drive/MyDrive/thesis_project/thesis/outputs/exp10_fusion_ready/fusion_crf_ready_results_20260804_222430.xlsx</t>
  </si>
  <si>
    <t>/content/drive/MyDrive/thesis_project/thesis/outputs/exp10_fusion_ready/fusion_crf_ready_20260804_222435.json</t>
  </si>
  <si>
    <t>/content/drive/MyDrive/thesis_project/thesis/outputs/exp10_fusion_ready/fusion_crf_ready_results_20260804_222434.xlsx</t>
  </si>
  <si>
    <t>/content/drive/MyDrive/thesis_project/thesis/outputs/exp10_fusion_ready/fusion_crf_ready_20260804_222436.json</t>
  </si>
  <si>
    <t>/content/drive/MyDrive/thesis_project/thesis/outputs/exp10_fusion_ready/fusion_crf_ready_results_20260804_222436.xlsx</t>
  </si>
  <si>
    <t>/content/drive/MyDrive/thesis_project/thesis/outputs/exp10_fusion_ready/fusion_crf_ready_20260804_222438.json</t>
  </si>
  <si>
    <t>/content/drive/MyDrive/thesis_project/thesis/outputs/exp10_fusion_ready/fusion_crf_ready_results_20260804_222437.xlsx</t>
  </si>
  <si>
    <t>/content/drive/MyDrive/thesis_project/thesis/outputs/exp10_fusion_ready/fusion_crf_ready_20260804_222440.json</t>
  </si>
  <si>
    <t>/content/drive/MyDrive/thesis_project/thesis/outputs/exp10_fusion_ready/fusion_crf_ready_results_20260804_222439.xlsx</t>
  </si>
  <si>
    <t>/content/drive/MyDrive/thesis_project/thesis/outputs/exp10_fusion_ready/fusion_crf_ready_20260804_222442.json</t>
  </si>
  <si>
    <t>/content/drive/MyDrive/thesis_project/thesis/outputs/exp10_fusion_ready/fusion_crf_ready_results_20260804_222441.xlsx</t>
  </si>
  <si>
    <t>/content/drive/MyDrive/thesis_project/thesis/outputs/exp10_svm_ready/fusion_svm_crf_ready_20260804_222446.json</t>
  </si>
  <si>
    <t>/content/drive/MyDrive/thesis_project/thesis/outputs/exp10_svm_ready/fusion_svm_crf_ready_results_20260804_222443.xlsx</t>
  </si>
  <si>
    <t>/content/drive/MyDrive/thesis_project/thesis/outputs/exp10_svm_ready/fusion_svm_crf_ready_20260804_222449.json</t>
  </si>
  <si>
    <t>/content/drive/MyDrive/thesis_project/thesis/outputs/exp10_svm_ready/fusion_svm_crf_ready_results_20260804_222448.xlsx</t>
  </si>
  <si>
    <t>/content/drive/MyDrive/thesis_project/thesis/outputs/exp10_svm_ready/fusion_svm_crf_ready_20260804_222451.json</t>
  </si>
  <si>
    <t>/content/drive/MyDrive/thesis_project/thesis/outputs/exp10_svm_ready/fusion_svm_crf_ready_results_20260804_222450.xlsx</t>
  </si>
  <si>
    <t>/content/drive/MyDrive/thesis_project/thesis/outputs/exp10_svm_ready/fusion_svm_crf_ready_20260804_222453.json</t>
  </si>
  <si>
    <t>/content/drive/MyDrive/thesis_project/thesis/outputs/exp10_svm_ready/fusion_svm_crf_ready_results_20260804_222452.xlsx</t>
  </si>
  <si>
    <t>/content/drive/MyDrive/thesis_project/thesis/outputs/exp10_svm_ready/fusion_svm_crf_ready_20260804_222455.json</t>
  </si>
  <si>
    <t>/content/drive/MyDrive/thesis_project/thesis/outputs/exp10_svm_ready/fusion_svm_crf_ready_results_20260804_222454.xlsx</t>
  </si>
  <si>
    <t>/content/drive/MyDrive/thesis_project/thesis/outputs/exp10_svm_ready/fusion_svm_crf_ready_20260804_222457.json</t>
  </si>
  <si>
    <t>/content/drive/MyDrive/thesis_project/thesis/outputs/exp10_svm_ready/fusion_svm_crf_ready_results_20260804_222456.xlsx</t>
  </si>
  <si>
    <t>/content/drive/MyDrive/thesis_project/thesis/outputs/exp10_svm_ready/fusion_svm_crf_ready_20260804_222459.json</t>
  </si>
  <si>
    <t>/content/drive/MyDrive/thesis_project/thesis/outputs/exp10_svm_ready/fusion_svm_crf_ready_results_20260804_222458.xlsx</t>
  </si>
  <si>
    <t>/content/drive/MyDrive/thesis_project/thesis/outputs/exp10_svm_ready/fusion_svm_crf_ready_20260804_222500.json</t>
  </si>
  <si>
    <t>/content/drive/MyDrive/thesis_project/thesis/outputs/exp10_svm_ready/fusion_svm_crf_ready_results_20260804_222500.xlsx</t>
  </si>
  <si>
    <t>/content/drive/MyDrive/thesis_project/thesis/outputs/exp10_svm_ready/fusion_svm_crf_ready_20260804_222503.json</t>
  </si>
  <si>
    <t>/content/drive/MyDrive/thesis_project/thesis/outputs/exp10_svm_ready/fusion_svm_crf_ready_results_20260804_222502.xlsx</t>
  </si>
  <si>
    <t>/content/drive/MyDrive/thesis_project/thesis/outputs/exp10_svm_ready/fusion_svm_crf_ready_20260804_222504.json</t>
  </si>
  <si>
    <t>/content/drive/MyDrive/thesis_project/thesis/outputs/exp10_svm_ready/fusion_svm_crf_ready_results_20260804_222504.xlsx</t>
  </si>
  <si>
    <t>/content/drive/MyDrive/thesis_project/thesis/outputs/exp10_svm_ready/fusion_svm_crf_ready_20260804_222506.json</t>
  </si>
  <si>
    <t>/content/drive/MyDrive/thesis_project/thesis/outputs/exp10_svm_ready/fusion_svm_crf_ready_results_20260804_222505.xlsx</t>
  </si>
  <si>
    <t>/content/drive/MyDrive/thesis_project/thesis/outputs/exp10_svm_ready/fusion_svm_crf_ready_20260804_222508.json</t>
  </si>
  <si>
    <t>/content/drive/MyDrive/thesis_project/thesis/outputs/exp10_svm_ready/fusion_svm_crf_ready_results_20260804_222507.xlsx</t>
  </si>
  <si>
    <t>/content/drive/MyDrive/thesis_project/thesis/outputs/exp10_svm_ready/fusion_svm_crf_ready_20260804_222510.json</t>
  </si>
  <si>
    <t>/content/drive/MyDrive/thesis_project/thesis/outputs/exp10_svm_ready/fusion_svm_crf_ready_results_20260804_222509.xlsx</t>
  </si>
  <si>
    <t>/content/drive/MyDrive/thesis_project/thesis/outputs/exp10_svm_ready/fusion_svm_crf_ready_20260804_222512.json</t>
  </si>
  <si>
    <t>/content/drive/MyDrive/thesis_project/thesis/outputs/exp10_svm_ready/fusion_svm_crf_ready_results_20260804_222511.xlsx</t>
  </si>
  <si>
    <t>/content/drive/MyDrive/thesis_project/thesis/outputs/exp10_svm_ready/fusion_svm_crf_ready_20260804_222514.json</t>
  </si>
  <si>
    <t>/content/drive/MyDrive/thesis_project/thesis/outputs/exp10_svm_ready/fusion_svm_crf_ready_results_20260804_222513.xlsx</t>
  </si>
  <si>
    <t>/content/drive/MyDrive/thesis_project/thesis/outputs/exp10_svm_ready/fusion_svm_crf_ready_20260804_222516.json</t>
  </si>
  <si>
    <t>/content/drive/MyDrive/thesis_project/thesis/outputs/exp10_svm_ready/fusion_svm_crf_ready_results_20260804_222515.xlsx</t>
  </si>
  <si>
    <t>/content/drive/MyDrive/thesis_project/thesis/outputs/exp10_svm_ready/fusion_svm_crf_ready_20260804_222518.json</t>
  </si>
  <si>
    <t>/content/drive/MyDrive/thesis_project/thesis/outputs/exp10_svm_ready/fusion_svm_crf_ready_results_20260804_222517.xlsx</t>
  </si>
  <si>
    <t>/content/drive/MyDrive/thesis_project/thesis/outputs/exp10_svm_ready/fusion_svm_crf_ready_20260804_222520.json</t>
  </si>
  <si>
    <t>/content/drive/MyDrive/thesis_project/thesis/outputs/exp10_svm_ready/fusion_svm_crf_ready_results_20260804_222519.xlsx</t>
  </si>
  <si>
    <t>/content/drive/MyDrive/thesis_project/thesis/outputs/exp10_svm_ready/fusion_svm_crf_ready_20260804_222522.json</t>
  </si>
  <si>
    <t>/content/drive/MyDrive/thesis_project/thesis/outputs/exp10_svm_ready/fusion_svm_crf_ready_results_20260804_222521.xlsx</t>
  </si>
  <si>
    <t>/content/drive/MyDrive/thesis_project/thesis/outputs/exp10_svm_ready/fusion_svm_crf_ready_20260804_222524.json</t>
  </si>
  <si>
    <t>/content/drive/MyDrive/thesis_project/thesis/outputs/exp10_svm_ready/fusion_svm_crf_ready_results_20260804_222523.xlsx</t>
  </si>
  <si>
    <t>/content/drive/MyDrive/thesis_project/thesis/outputs/exp10_svm_ready/fusion_svm_crf_ready_20260804_222526.json</t>
  </si>
  <si>
    <t>/content/drive/MyDrive/thesis_project/thesis/outputs/exp10_svm_ready/fusion_svm_crf_ready_results_20260804_222525.xlsx</t>
  </si>
  <si>
    <t>/content/drive/MyDrive/thesis_project/thesis/outputs/exp10_svm_ready/fusion_svm_crf_ready_20260804_222527.json</t>
  </si>
  <si>
    <t>/content/drive/MyDrive/thesis_project/thesis/outputs/exp10_svm_ready/fusion_svm_crf_ready_results_20260804_222527.xlsx</t>
  </si>
  <si>
    <t>/content/drive/MyDrive/thesis_project/thesis/outputs/exp10_svm_ready/fusion_svm_crf_ready_20260804_222529.json</t>
  </si>
  <si>
    <t>/content/drive/MyDrive/thesis_project/thesis/outputs/exp10_svm_ready/fusion_svm_crf_ready_results_20260804_222528.xlsx</t>
  </si>
  <si>
    <t>/content/drive/MyDrive/thesis_project/thesis/outputs/exp10_svm_ready/fusion_svm_crf_ready_20260804_222531.json</t>
  </si>
  <si>
    <t>/content/drive/MyDrive/thesis_project/thesis/outputs/exp10_svm_ready/fusion_svm_crf_ready_results_20260804_222530.xlsx</t>
  </si>
  <si>
    <t>/content/drive/MyDrive/thesis_project/thesis/outputs/exp10_svm_ready/fusion_svm_crf_ready_20260804_222533.json</t>
  </si>
  <si>
    <t>/content/drive/MyDrive/thesis_project/thesis/outputs/exp10_svm_ready/fusion_svm_crf_ready_results_20260804_222532.xlsx</t>
  </si>
  <si>
    <t>/content/drive/MyDrive/thesis_project/thesis/outputs/exp10_svm_ready/fusion_svm_crf_ready_20260804_222534.json</t>
  </si>
  <si>
    <t>/content/drive/MyDrive/thesis_project/thesis/outputs/exp10_svm_ready/fusion_svm_crf_ready_results_20260804_222533.xlsx</t>
  </si>
  <si>
    <t>/content/drive/MyDrive/thesis_project/thesis/outputs/exp10_svm_ready/fusion_svm_crf_ready_20260804_222536.json</t>
  </si>
  <si>
    <t>/content/drive/MyDrive/thesis_project/thesis/outputs/exp10_svm_ready/fusion_svm_crf_ready_results_20260804_222535.xlsx</t>
  </si>
  <si>
    <t>/content/drive/MyDrive/thesis_project/thesis/outputs/exp10_svm_ready/fusion_svm_crf_ready_20260804_222538.json</t>
  </si>
  <si>
    <t>/content/drive/MyDrive/thesis_project/thesis/outputs/exp10_svm_ready/fusion_svm_crf_ready_results_20260804_222537.xlsx</t>
  </si>
  <si>
    <t>/content/drive/MyDrive/thesis_project/thesis/outputs/exp10_svm_ready/fusion_svm_crf_ready_20260804_222540.json</t>
  </si>
  <si>
    <t>/content/drive/MyDrive/thesis_project/thesis/outputs/exp10_svm_ready/fusion_svm_crf_ready_results_20260804_222539.xlsx</t>
  </si>
  <si>
    <t>/content/drive/MyDrive/thesis_project/thesis/outputs/exp10_svm_ready/fusion_svm_crf_ready_20260804_222541.json</t>
  </si>
  <si>
    <t>/content/drive/MyDrive/thesis_project/thesis/outputs/exp10_svm_ready/fusion_svm_crf_ready_results_20260804_222541.xlsx</t>
  </si>
  <si>
    <t>/content/drive/MyDrive/thesis_project/thesis/outputs/exp10_svm_ready/fusion_svm_crf_ready_20260804_222543.json</t>
  </si>
  <si>
    <t>/content/drive/MyDrive/thesis_project/thesis/outputs/exp10_svm_ready/fusion_svm_crf_ready_results_20260804_222542.xlsx</t>
  </si>
  <si>
    <t>/content/drive/MyDrive/thesis_project/thesis/outputs/exp10_svm_ready/fusion_svm_crf_ready_20260804_222545.json</t>
  </si>
  <si>
    <t>/content/drive/MyDrive/thesis_project/thesis/outputs/exp10_svm_ready/fusion_svm_crf_ready_results_20260804_222544.xlsx</t>
  </si>
  <si>
    <t>/content/drive/MyDrive/thesis_project/thesis/outputs/exp10_svm_ready/fusion_svm_crf_ready_20260804_222547.json</t>
  </si>
  <si>
    <t>/content/drive/MyDrive/thesis_project/thesis/outputs/exp10_svm_ready/fusion_svm_crf_ready_results_20260804_222546.xlsx</t>
  </si>
  <si>
    <t>/content/drive/MyDrive/thesis_project/thesis/outputs/exp10_svm_ready/fusion_svm_crf_ready_20260804_222548.json</t>
  </si>
  <si>
    <t>/content/drive/MyDrive/thesis_project/thesis/outputs/exp10_svm_ready/fusion_svm_crf_ready_results_20260804_222548.xlsx</t>
  </si>
  <si>
    <t>/content/drive/MyDrive/thesis_project/thesis/outputs/exp10_svm_ready/fusion_svm_crf_ready_20260804_222550.json</t>
  </si>
  <si>
    <t>/content/drive/MyDrive/thesis_project/thesis/outputs/exp10_svm_ready/fusion_svm_crf_ready_results_20260804_222549.xlsx</t>
  </si>
  <si>
    <t>/content/drive/MyDrive/thesis_project/thesis/outputs/exp10_svm_ready/fusion_svm_crf_ready_20260804_222552.json</t>
  </si>
  <si>
    <t>/content/drive/MyDrive/thesis_project/thesis/outputs/exp10_svm_ready/fusion_svm_crf_ready_results_20260804_222551.xlsx</t>
  </si>
  <si>
    <t>/content/drive/MyDrive/thesis_project/thesis/outputs/exp10_svm_ready/fusion_svm_crf_ready_20260804_222553.json</t>
  </si>
  <si>
    <t>/content/drive/MyDrive/thesis_project/thesis/outputs/exp10_svm_ready/fusion_svm_crf_ready_results_20260804_222553.xlsx</t>
  </si>
  <si>
    <t>/content/drive/MyDrive/thesis_project/thesis/outputs/exp10_svm_ready/fusion_svm_crf_ready_20260804_222555.json</t>
  </si>
  <si>
    <t>/content/drive/MyDrive/thesis_project/thesis/outputs/exp10_svm_ready/fusion_svm_crf_ready_results_20260804_222554.xlsx</t>
  </si>
  <si>
    <t>/content/drive/MyDrive/thesis_project/thesis/outputs/exp10_svm_ready/fusion_svm_crf_ready_20260804_222557.json</t>
  </si>
  <si>
    <t>/content/drive/MyDrive/thesis_project/thesis/outputs/exp10_svm_ready/fusion_svm_crf_ready_results_20260804_222556.xlsx</t>
  </si>
  <si>
    <t>/content/drive/MyDrive/thesis_project/thesis/outputs/exp10_svm_ready/fusion_svm_crf_ready_20260804_222559.json</t>
  </si>
  <si>
    <t>/content/drive/MyDrive/thesis_project/thesis/outputs/exp10_svm_ready/fusion_svm_crf_ready_results_20260804_222558.xlsx</t>
  </si>
  <si>
    <t>/content/drive/MyDrive/thesis_project/thesis/outputs/exp10_svm_ready/fusion_svm_crf_ready_20260804_222601.json</t>
  </si>
  <si>
    <t>/content/drive/MyDrive/thesis_project/thesis/outputs/exp10_svm_ready/fusion_svm_crf_ready_results_20260804_222600.xlsx</t>
  </si>
  <si>
    <t>/content/drive/MyDrive/thesis_project/thesis/outputs/exp10_svm_ready/fusion_svm_crf_ready_20260804_222602.json</t>
  </si>
  <si>
    <t>/content/drive/MyDrive/thesis_project/thesis/outputs/exp10_svm_ready/fusion_svm_crf_ready_results_20260804_222602.xlsx</t>
  </si>
  <si>
    <t>/content/drive/MyDrive/thesis_project/thesis/outputs/exp10_svm_ready/fusion_svm_crf_ready_20260804_222605.json</t>
  </si>
  <si>
    <t>/content/drive/MyDrive/thesis_project/thesis/outputs/exp10_svm_ready/fusion_svm_crf_ready_results_20260804_222603.xlsx</t>
  </si>
  <si>
    <t>/content/drive/MyDrive/thesis_project/thesis/outputs/exp10_svm_ready/fusion_svm_crf_ready_20260804_222606.json</t>
  </si>
  <si>
    <t>/content/drive/MyDrive/thesis_project/thesis/outputs/exp10_svm_ready/fusion_svm_crf_ready_results_20260804_222606.xlsx</t>
  </si>
  <si>
    <t>/content/drive/MyDrive/thesis_project/thesis/outputs/exp10_svm_ready/fusion_svm_crf_ready_20260804_222608.json</t>
  </si>
  <si>
    <t>/content/drive/MyDrive/thesis_project/thesis/outputs/exp10_svm_ready/fusion_svm_crf_ready_results_20260804_222607.xlsx</t>
  </si>
  <si>
    <t>/content/drive/MyDrive/thesis_project/thesis/outputs/exp10_svm_ready/fusion_svm_crf_ready_20260804_222610.json</t>
  </si>
  <si>
    <t>/content/drive/MyDrive/thesis_project/thesis/outputs/exp10_svm_ready/fusion_svm_crf_ready_results_20260804_222609.xlsx</t>
  </si>
  <si>
    <t>/content/drive/MyDrive/thesis_project/thesis/outputs/exp10_svm_ready/fusion_svm_crf_ready_20260804_222612.json</t>
  </si>
  <si>
    <t>/content/drive/MyDrive/thesis_project/thesis/outputs/exp10_svm_ready/fusion_svm_crf_ready_results_20260804_222611.xlsx</t>
  </si>
  <si>
    <t>/content/drive/MyDrive/thesis_project/thesis/outputs/exp10_svm_ready/fusion_svm_crf_ready_20260804_222614.json</t>
  </si>
  <si>
    <t>/content/drive/MyDrive/thesis_project/thesis/outputs/exp10_svm_ready/fusion_svm_crf_ready_results_20260804_222613.xlsx</t>
  </si>
  <si>
    <t>/content/drive/MyDrive/thesis_project/thesis/outputs/exp10_svm_ready/fusion_svm_crf_ready_20260804_222615.json</t>
  </si>
  <si>
    <t>/content/drive/MyDrive/thesis_project/thesis/outputs/exp10_svm_ready/fusion_svm_crf_ready_results_20260804_222615.xlsx</t>
  </si>
  <si>
    <t>/content/drive/MyDrive/thesis_project/thesis/outputs/exp10_svm_ready/fusion_svm_crf_ready_20260804_222618.json</t>
  </si>
  <si>
    <t>/content/drive/MyDrive/thesis_project/thesis/outputs/exp10_svm_ready/fusion_svm_crf_ready_results_20260804_222617.xlsx</t>
  </si>
  <si>
    <t>/content/drive/MyDrive/thesis_project/thesis/outputs/exp10_svm_ready/fusion_svm_crf_ready_20260804_222619.json</t>
  </si>
  <si>
    <t>/content/drive/MyDrive/thesis_project/thesis/outputs/exp10_svm_ready/fusion_svm_crf_ready_results_20260804_222618.xlsx</t>
  </si>
  <si>
    <t>/content/drive/MyDrive/thesis_project/thesis/outputs/exp10_svm_ready/fusion_svm_crf_ready_20260804_222621.json</t>
  </si>
  <si>
    <t>/content/drive/MyDrive/thesis_project/thesis/outputs/exp10_svm_ready/fusion_svm_crf_ready_results_20260804_222620.xlsx</t>
  </si>
  <si>
    <t>/content/drive/MyDrive/thesis_project/thesis/outputs/exp10_svm_ready/fusion_svm_crf_ready_20260804_222623.json</t>
  </si>
  <si>
    <t>/content/drive/MyDrive/thesis_project/thesis/outputs/exp10_svm_ready/fusion_svm_crf_ready_results_20260804_222622.xlsx</t>
  </si>
  <si>
    <t>/content/drive/MyDrive/thesis_project/thesis/outputs/exp10_svm_ready/fusion_svm_crf_ready_20260804_222625.json</t>
  </si>
  <si>
    <t>/content/drive/MyDrive/thesis_project/thesis/outputs/exp10_svm_ready/fusion_svm_crf_ready_results_20260804_222624.xlsx</t>
  </si>
  <si>
    <t>/content/drive/MyDrive/thesis_project/thesis/outputs/exp10_svm_ready/fusion_svm_crf_ready_20260804_222627.json</t>
  </si>
  <si>
    <t>/content/drive/MyDrive/thesis_project/thesis/outputs/exp10_svm_ready/fusion_svm_crf_ready_results_20260804_222626.xlsx</t>
  </si>
  <si>
    <t>/content/drive/MyDrive/thesis_project/thesis/outputs/exp10_svm_ready/fusion_svm_crf_ready_20260804_222629.json</t>
  </si>
  <si>
    <t>/content/drive/MyDrive/thesis_project/thesis/outputs/exp10_svm_ready/fusion_svm_crf_ready_results_20260804_222628.xlsx</t>
  </si>
  <si>
    <t>/content/drive/MyDrive/thesis_project/thesis/outputs/exp10_svm_ready/fusion_svm_crf_ready_20260804_222630.json</t>
  </si>
  <si>
    <t>/content/drive/MyDrive/thesis_project/thesis/outputs/exp10_svm_ready/fusion_svm_crf_ready_results_20260804_222630.xlsx</t>
  </si>
  <si>
    <t>/content/drive/MyDrive/thesis_project/thesis/outputs/exp10_svm_ready/fusion_svm_crf_ready_20260804_222632.json</t>
  </si>
  <si>
    <t>/content/drive/MyDrive/thesis_project/thesis/outputs/exp10_svm_ready/fusion_svm_crf_ready_results_20260804_222631.xlsx</t>
  </si>
  <si>
    <t>/content/drive/MyDrive/thesis_project/thesis/outputs/exp10_svm_ready/fusion_svm_crf_ready_20260804_222634.json</t>
  </si>
  <si>
    <t>/content/drive/MyDrive/thesis_project/thesis/outputs/exp10_svm_ready/fusion_svm_crf_ready_results_20260804_222633.xlsx</t>
  </si>
  <si>
    <t>/content/drive/MyDrive/thesis_project/thesis/outputs/exp10_svm_ready/fusion_svm_crf_ready_20260804_222636.json</t>
  </si>
  <si>
    <t>/content/drive/MyDrive/thesis_project/thesis/outputs/exp10_svm_ready/fusion_svm_crf_ready_results_20260804_222635.xlsx</t>
  </si>
  <si>
    <t>/content/drive/MyDrive/thesis_project/thesis/outputs/exp10_svm_ready/fusion_svm_crf_ready_20260804_222638.json</t>
  </si>
  <si>
    <t>/content/drive/MyDrive/thesis_project/thesis/outputs/exp10_svm_ready/fusion_svm_crf_ready_results_20260804_222637.xlsx</t>
  </si>
  <si>
    <t>/content/drive/MyDrive/thesis_project/thesis/outputs/exp10_svm_ready/fusion_svm_crf_ready_20260804_222640.json</t>
  </si>
  <si>
    <t>/content/drive/MyDrive/thesis_project/thesis/outputs/exp10_svm_ready/fusion_svm_crf_ready_results_20260804_222639.xlsx</t>
  </si>
  <si>
    <t>/content/drive/MyDrive/thesis_project/thesis/outputs/exp10_svm_ready/fusion_svm_crf_ready_20260804_222642.json</t>
  </si>
  <si>
    <t>/content/drive/MyDrive/thesis_project/thesis/outputs/exp10_svm_ready/fusion_svm_crf_ready_results_20260804_222641.xlsx</t>
  </si>
  <si>
    <t>/content/drive/MyDrive/thesis_project/thesis/outputs/exp10_svm_ready/fusion_svm_crf_ready_20260804_222644.json</t>
  </si>
  <si>
    <t>/content/drive/MyDrive/thesis_project/thesis/outputs/exp10_svm_ready/fusion_svm_crf_ready_results_20260804_222643.xlsx</t>
  </si>
  <si>
    <t>/content/drive/MyDrive/thesis_project/thesis/outputs/exp10_svm_ready/fusion_svm_crf_ready_20260804_222646.json</t>
  </si>
  <si>
    <t>/content/drive/MyDrive/thesis_project/thesis/outputs/exp10_svm_ready/fusion_svm_crf_ready_results_20260804_222645.xlsx</t>
  </si>
  <si>
    <t>/content/drive/MyDrive/thesis_project/thesis/outputs/exp10_svm_ready/fusion_svm_crf_ready_20260804_222647.json</t>
  </si>
  <si>
    <t>/content/drive/MyDrive/thesis_project/thesis/outputs/exp10_svm_ready/fusion_svm_crf_ready_results_20260804_222646.xlsx</t>
  </si>
  <si>
    <t>/content/drive/MyDrive/thesis_project/thesis/outputs/exp10_svm_ready/fusion_svm_crf_ready_20260804_222649.json</t>
  </si>
  <si>
    <t>/content/drive/MyDrive/thesis_project/thesis/outputs/exp10_svm_ready/fusion_svm_crf_ready_results_20260804_222649.xlsx</t>
  </si>
  <si>
    <t>/content/drive/MyDrive/thesis_project/thesis/outputs/exp10_svm_ready/fusion_svm_crf_ready_20260804_222651.json</t>
  </si>
  <si>
    <t>/content/drive/MyDrive/thesis_project/thesis/outputs/exp10_svm_ready/fusion_svm_crf_ready_results_20260804_222650.xlsx</t>
  </si>
  <si>
    <t>/content/drive/MyDrive/thesis_project/thesis/outputs/exp10_svm_ready/fusion_svm_crf_ready_20260804_222653.json</t>
  </si>
  <si>
    <t>/content/drive/MyDrive/thesis_project/thesis/outputs/exp10_svm_ready/fusion_svm_crf_ready_results_20260804_222652.xlsx</t>
  </si>
  <si>
    <t>/content/drive/MyDrive/thesis_project/thesis/outputs/exp10_svm_ready/fusion_svm_crf_ready_20260804_222655.json</t>
  </si>
  <si>
    <t>/content/drive/MyDrive/thesis_project/thesis/outputs/exp10_svm_ready/fusion_svm_crf_ready_results_20260804_222654.xlsx</t>
  </si>
  <si>
    <t>/content/drive/MyDrive/thesis_project/thesis/outputs/exp10_svm_ready/fusion_svm_crf_ready_20260804_222657.json</t>
  </si>
  <si>
    <t>/content/drive/MyDrive/thesis_project/thesis/outputs/exp10_svm_ready/fusion_svm_crf_ready_results_20260804_222656.xlsx</t>
  </si>
  <si>
    <t>/content/drive/MyDrive/thesis_project/thesis/outputs/exp10_svm_ready/fusion_svm_crf_ready_20260804_222659.json</t>
  </si>
  <si>
    <t>/content/drive/MyDrive/thesis_project/thesis/outputs/exp10_svm_ready/fusion_svm_crf_ready_results_20260804_222658.xlsx</t>
  </si>
  <si>
    <t>/content/drive/MyDrive/thesis_project/thesis/outputs/exp10_svm_ready/fusion_svm_crf_ready_20260804_222701.json</t>
  </si>
  <si>
    <t>/content/drive/MyDrive/thesis_project/thesis/outputs/exp10_svm_ready/fusion_svm_crf_ready_results_20260804_222700.xlsx</t>
  </si>
  <si>
    <t>/content/drive/MyDrive/thesis_project/thesis/outputs/exp10_svm_ready/fusion_svm_crf_ready_20260804_222703.json</t>
  </si>
  <si>
    <t>/content/drive/MyDrive/thesis_project/thesis/outputs/exp10_svm_ready/fusion_svm_crf_ready_results_20260804_222702.xlsx</t>
  </si>
  <si>
    <t>/content/drive/MyDrive/thesis_project/thesis/outputs/exp10_svm_ready/fusion_svm_crf_ready_20260804_222705.json</t>
  </si>
  <si>
    <t>/content/drive/MyDrive/thesis_project/thesis/outputs/exp10_svm_ready/fusion_svm_crf_ready_results_20260804_222704.xlsx</t>
  </si>
  <si>
    <t>/content/drive/MyDrive/thesis_project/thesis/outputs/exp10_svm_ready/fusion_svm_crf_ready_20260804_222706.json</t>
  </si>
  <si>
    <t>/content/drive/MyDrive/thesis_project/thesis/outputs/exp10_svm_ready/fusion_svm_crf_ready_results_20260804_222706.xlsx</t>
  </si>
  <si>
    <t>/content/drive/MyDrive/thesis_project/thesis/outputs/exp10_svm_ready/fusion_svm_crf_ready_20260804_222709.json</t>
  </si>
  <si>
    <t>/content/drive/MyDrive/thesis_project/thesis/outputs/exp10_svm_ready/fusion_svm_crf_ready_results_20260804_222707.xlsx</t>
  </si>
  <si>
    <t>/content/drive/MyDrive/thesis_project/thesis/outputs/exp10_svm_ready/fusion_svm_crf_ready_20260804_222710.json</t>
  </si>
  <si>
    <t>/content/drive/MyDrive/thesis_project/thesis/outputs/exp10_svm_ready/fusion_svm_crf_ready_results_20260804_222709.xlsx</t>
  </si>
  <si>
    <t>/content/drive/MyDrive/thesis_project/thesis/outputs/exp10_svm_ready/fusion_svm_crf_ready_20260804_222712.json</t>
  </si>
  <si>
    <t>/content/drive/MyDrive/thesis_project/thesis/outputs/exp10_svm_ready/fusion_svm_crf_ready_results_20260804_222711.xlsx</t>
  </si>
  <si>
    <t>/content/drive/MyDrive/thesis_project/thesis/outputs/exp10_svm_ready/fusion_svm_crf_ready_20260804_222714.json</t>
  </si>
  <si>
    <t>/content/drive/MyDrive/thesis_project/thesis/outputs/exp10_svm_ready/fusion_svm_crf_ready_results_20260804_222713.xlsx</t>
  </si>
  <si>
    <t>/content/drive/MyDrive/thesis_project/thesis/outputs/exp10_svm_ready/fusion_svm_crf_ready_20260804_222716.json</t>
  </si>
  <si>
    <t>/content/drive/MyDrive/thesis_project/thesis/outputs/exp10_svm_ready/fusion_svm_crf_ready_results_20260804_222715.xlsx</t>
  </si>
  <si>
    <t>/content/drive/MyDrive/thesis_project/thesis/outputs/exp10_svm_ready/fusion_svm_crf_ready_20260804_222718.json</t>
  </si>
  <si>
    <t>/content/drive/MyDrive/thesis_project/thesis/outputs/exp10_svm_ready/fusion_svm_crf_ready_results_20260804_222717.xlsx</t>
  </si>
  <si>
    <t>/content/drive/MyDrive/thesis_project/thesis/outputs/exp10_svm_ready/fusion_svm_crf_ready_20260804_222719.json</t>
  </si>
  <si>
    <t>/content/drive/MyDrive/thesis_project/thesis/outputs/exp10_svm_ready/fusion_svm_crf_ready_results_20260804_222719.xlsx</t>
  </si>
  <si>
    <t>/content/drive/MyDrive/thesis_project/thesis/outputs/exp10_svm_ready/fusion_svm_crf_ready_20260804_222721.json</t>
  </si>
  <si>
    <t>/content/drive/MyDrive/thesis_project/thesis/outputs/exp10_svm_ready/fusion_svm_crf_ready_results_20260804_222720.xlsx</t>
  </si>
  <si>
    <t>/content/drive/MyDrive/thesis_project/thesis/outputs/exp10_svm_ready/fusion_svm_crf_ready_20260804_222723.json</t>
  </si>
  <si>
    <t>/content/drive/MyDrive/thesis_project/thesis/outputs/exp10_svm_ready/fusion_svm_crf_ready_results_20260804_222722.xlsx</t>
  </si>
  <si>
    <t>/content/drive/MyDrive/thesis_project/thesis/outputs/exp10_svm_ready/fusion_svm_crf_ready_20260804_222725.json</t>
  </si>
  <si>
    <t>/content/drive/MyDrive/thesis_project/thesis/outputs/exp10_svm_ready/fusion_svm_crf_ready_results_20260804_222724.xlsx</t>
  </si>
  <si>
    <t>/content/drive/MyDrive/thesis_project/thesis/outputs/exp10_svm_ready/fusion_svm_crf_ready_20260804_222727.json</t>
  </si>
  <si>
    <t>/content/drive/MyDrive/thesis_project/thesis/outputs/exp10_svm_ready/fusion_svm_crf_ready_results_20260804_222725.xlsx</t>
  </si>
  <si>
    <t>/content/drive/MyDrive/thesis_project/thesis/outputs/exp10_svm_ready/fusion_svm_crf_ready_20260804_222728.json</t>
  </si>
  <si>
    <t>/content/drive/MyDrive/thesis_project/thesis/outputs/exp10_svm_ready/fusion_svm_crf_ready_results_20260804_222727.xlsx</t>
  </si>
  <si>
    <t>/content/drive/MyDrive/thesis_project/thesis/outputs/exp10_svm_ready/fusion_svm_crf_ready_20260804_222730.json</t>
  </si>
  <si>
    <t>/content/drive/MyDrive/thesis_project/thesis/outputs/exp10_svm_ready/fusion_svm_crf_ready_results_20260804_222729.xlsx</t>
  </si>
  <si>
    <t>/content/drive/MyDrive/thesis_project/thesis/outputs/exp10_svm_ready/fusion_svm_crf_ready_20260804_222732.json</t>
  </si>
  <si>
    <t>/content/drive/MyDrive/thesis_project/thesis/outputs/exp10_svm_ready/fusion_svm_crf_ready_results_20260804_222731.xlsx</t>
  </si>
  <si>
    <t>/content/drive/MyDrive/thesis_project/thesis/outputs/exp10_svm_ready/fusion_svm_crf_ready_20260804_222733.json</t>
  </si>
  <si>
    <t>/content/drive/MyDrive/thesis_project/thesis/outputs/exp10_svm_ready/fusion_svm_crf_ready_results_20260804_222733.xlsx</t>
  </si>
  <si>
    <t>/content/drive/MyDrive/thesis_project/thesis/outputs/exp10_svm_ready/fusion_svm_crf_ready_20260804_222735.json</t>
  </si>
  <si>
    <t>/content/drive/MyDrive/thesis_project/thesis/outputs/exp10_svm_ready/fusion_svm_crf_ready_results_20260804_222734.xlsx</t>
  </si>
  <si>
    <t>/content/drive/MyDrive/thesis_project/thesis/outputs/exp10_svm_ready/fusion_svm_crf_ready_20260804_222737.json</t>
  </si>
  <si>
    <t>/content/drive/MyDrive/thesis_project/thesis/outputs/exp10_svm_ready/fusion_svm_crf_ready_results_20260804_222736.xlsx</t>
  </si>
  <si>
    <t>/content/drive/MyDrive/thesis_project/thesis/outputs/exp10_svm_ready/fusion_svm_crf_ready_20260804_222739.json</t>
  </si>
  <si>
    <t>/content/drive/MyDrive/thesis_project/thesis/outputs/exp10_svm_ready/fusion_svm_crf_ready_results_20260804_222738.xlsx</t>
  </si>
  <si>
    <t>/content/drive/MyDrive/thesis_project/thesis/outputs/exp10_svm_ready/fusion_svm_crf_ready_20260804_222740.json</t>
  </si>
  <si>
    <t>/content/drive/MyDrive/thesis_project/thesis/outputs/exp10_svm_ready/fusion_svm_crf_ready_results_20260804_222740.xlsx</t>
  </si>
  <si>
    <t>/content/drive/MyDrive/thesis_project/thesis/outputs/exp10_svm_ready/fusion_svm_crf_ready_20260804_222742.json</t>
  </si>
  <si>
    <t>/content/drive/MyDrive/thesis_project/thesis/outputs/exp10_svm_ready/fusion_svm_crf_ready_results_20260804_222742.xlsx</t>
  </si>
  <si>
    <t>/content/drive/MyDrive/thesis_project/thesis/outputs/exp10_svm_ready/fusion_svm_crf_ready_20260804_222744.json</t>
  </si>
  <si>
    <t>/content/drive/MyDrive/thesis_project/thesis/outputs/exp10_svm_ready/fusion_svm_crf_ready_results_20260804_222743.xlsx</t>
  </si>
  <si>
    <t>/content/drive/MyDrive/thesis_project/thesis/outputs/exp10_svm_ready/fusion_svm_crf_ready_20260804_222746.json</t>
  </si>
  <si>
    <t>/content/drive/MyDrive/thesis_project/thesis/outputs/exp10_svm_ready/fusion_svm_crf_ready_results_20260804_222745.xlsx</t>
  </si>
  <si>
    <t>/content/drive/MyDrive/thesis_project/thesis/outputs/exp10_svm_ready/fusion_svm_crf_ready_20260804_222748.json</t>
  </si>
  <si>
    <t>/content/drive/MyDrive/thesis_project/thesis/outputs/exp10_svm_ready/fusion_svm_crf_ready_results_20260804_222747.xlsx</t>
  </si>
  <si>
    <t>/content/drive/MyDrive/thesis_project/thesis/outputs/exp10_svm_ready/fusion_svm_crf_ready_20260804_222749.json</t>
  </si>
  <si>
    <t>/content/drive/MyDrive/thesis_project/thesis/outputs/exp10_svm_ready/fusion_svm_crf_ready_results_20260804_222748.xlsx</t>
  </si>
  <si>
    <t>/content/drive/MyDrive/thesis_project/thesis/outputs/exp10_svm_ready/fusion_svm_crf_ready_20260804_222751.json</t>
  </si>
  <si>
    <t>/content/drive/MyDrive/thesis_project/thesis/outputs/exp10_svm_ready/fusion_svm_crf_ready_results_20260804_222750.xlsx</t>
  </si>
  <si>
    <t>/content/drive/MyDrive/thesis_project/thesis/outputs/exp10_svm_ready/fusion_svm_crf_ready_20260804_222753.json</t>
  </si>
  <si>
    <t>/content/drive/MyDrive/thesis_project/thesis/outputs/exp10_svm_ready/fusion_svm_crf_ready_results_20260804_222752.xlsx</t>
  </si>
  <si>
    <t>/content/drive/MyDrive/thesis_project/thesis/outputs/exp10_svm_ready/fusion_svm_crf_ready_20260804_222755.json</t>
  </si>
  <si>
    <t>/content/drive/MyDrive/thesis_project/thesis/outputs/exp10_svm_ready/fusion_svm_crf_ready_results_20260804_222754.xlsx</t>
  </si>
  <si>
    <t>/content/drive/MyDrive/thesis_project/thesis/outputs/exp10_svm_ready/fusion_svm_crf_ready_20260804_222757.json</t>
  </si>
  <si>
    <t>/content/drive/MyDrive/thesis_project/thesis/outputs/exp10_svm_ready/fusion_svm_crf_ready_results_20260804_222755.xlsx</t>
  </si>
  <si>
    <t>/content/drive/MyDrive/thesis_project/thesis/outputs/exp10_svm_ready/fusion_svm_crf_ready_20260804_222758.json</t>
  </si>
  <si>
    <t>/content/drive/MyDrive/thesis_project/thesis/outputs/exp10_svm_ready/fusion_svm_crf_ready_results_20260804_222758.xlsx</t>
  </si>
  <si>
    <t>/content/drive/MyDrive/thesis_project/thesis/outputs/exp10_svm_ready/fusion_svm_crf_ready_20260804_222800.json</t>
  </si>
  <si>
    <t>/content/drive/MyDrive/thesis_project/thesis/outputs/exp10_svm_ready/fusion_svm_crf_ready_results_20260804_222759.xlsx</t>
  </si>
  <si>
    <t>/content/drive/MyDrive/thesis_project/thesis/outputs/exp10_svm_ready/fusion_svm_crf_ready_20260804_222802.json</t>
  </si>
  <si>
    <t>/content/drive/MyDrive/thesis_project/thesis/outputs/exp10_svm_ready/fusion_svm_crf_ready_results_20260804_222801.xlsx</t>
  </si>
  <si>
    <t>/content/drive/MyDrive/thesis_project/thesis/outputs/exp10_svm_ready/fusion_svm_crf_ready_20260804_222804.json</t>
  </si>
  <si>
    <t>/content/drive/MyDrive/thesis_project/thesis/outputs/exp10_svm_ready/fusion_svm_crf_ready_results_20260804_222803.xlsx</t>
  </si>
  <si>
    <t>/content/drive/MyDrive/thesis_project/thesis/outputs/exp10_svm_ready/fusion_svm_crf_ready_20260804_222806.json</t>
  </si>
  <si>
    <t>/content/drive/MyDrive/thesis_project/thesis/outputs/exp10_svm_ready/fusion_svm_crf_ready_results_20260804_222805.xlsx</t>
  </si>
  <si>
    <t>/content/drive/MyDrive/thesis_project/thesis/outputs/exp10_svm_ready/fusion_svm_crf_ready_20260804_222808.json</t>
  </si>
  <si>
    <t>/content/drive/MyDrive/thesis_project/thesis/outputs/exp10_svm_ready/fusion_svm_crf_ready_results_20260804_222807.xlsx</t>
  </si>
  <si>
    <t>/content/drive/MyDrive/thesis_project/thesis/outputs/exp10_svm_ready/fusion_svm_crf_ready_20260804_222809.json</t>
  </si>
  <si>
    <t>/content/drive/MyDrive/thesis_project/thesis/outputs/exp10_svm_ready/fusion_svm_crf_ready_results_20260804_222809.xlsx</t>
  </si>
  <si>
    <t>/content/drive/MyDrive/thesis_project/thesis/outputs/exp10_svm_ready/fusion_svm_crf_ready_20260804_222811.json</t>
  </si>
  <si>
    <t>/content/drive/MyDrive/thesis_project/thesis/outputs/exp10_svm_ready/fusion_svm_crf_ready_results_20260804_222811.xlsx</t>
  </si>
  <si>
    <t>/content/drive/MyDrive/thesis_project/thesis/outputs/exp10_svm_ready/fusion_svm_crf_ready_20260804_222813.json</t>
  </si>
  <si>
    <t>/content/drive/MyDrive/thesis_project/thesis/outputs/exp10_svm_ready/fusion_svm_crf_ready_results_20260804_222812.xlsx</t>
  </si>
  <si>
    <t>/content/drive/MyDrive/thesis_project/thesis/outputs/exp10_svm_ready/fusion_svm_crf_ready_20260804_222815.json</t>
  </si>
  <si>
    <t>/content/drive/MyDrive/thesis_project/thesis/outputs/exp10_svm_ready/fusion_svm_crf_ready_results_20260804_222814.xlsx</t>
  </si>
  <si>
    <t>/content/drive/MyDrive/thesis_project/thesis/outputs/exp10_svm_ready/fusion_svm_crf_ready_20260804_222817.json</t>
  </si>
  <si>
    <t>/content/drive/MyDrive/thesis_project/thesis/outputs/exp10_svm_ready/fusion_svm_crf_ready_results_20260804_222816.xlsx</t>
  </si>
  <si>
    <t>/content/drive/MyDrive/thesis_project/thesis/outputs/exp10_svm_ready/fusion_svm_crf_ready_20260804_222819.json</t>
  </si>
  <si>
    <t>/content/drive/MyDrive/thesis_project/thesis/outputs/exp10_svm_ready/fusion_svm_crf_ready_results_20260804_222818.xlsx</t>
  </si>
  <si>
    <t>/content/drive/MyDrive/thesis_project/thesis/outputs/exp10_svm_ready/fusion_svm_crf_ready_20260804_222821.json</t>
  </si>
  <si>
    <t>/content/drive/MyDrive/thesis_project/thesis/outputs/exp10_svm_ready/fusion_svm_crf_ready_results_20260804_222820.xlsx</t>
  </si>
  <si>
    <t>/content/drive/MyDrive/thesis_project/thesis/outputs/exp10_svm_ready/fusion_svm_crf_ready_20260804_222822.json</t>
  </si>
  <si>
    <t>/content/drive/MyDrive/thesis_project/thesis/outputs/exp10_svm_ready/fusion_svm_crf_ready_results_20260804_222822.xlsx</t>
  </si>
  <si>
    <t>/content/drive/MyDrive/thesis_project/thesis/outputs/exp10_svm_ready/fusion_svm_crf_ready_20260804_222824.json</t>
  </si>
  <si>
    <t>/content/drive/MyDrive/thesis_project/thesis/outputs/exp10_svm_ready/fusion_svm_crf_ready_results_20260804_222823.xlsx</t>
  </si>
  <si>
    <t>/content/drive/MyDrive/thesis_project/thesis/outputs/exp10_svm_ready/fusion_svm_crf_ready_20260804_222826.json</t>
  </si>
  <si>
    <t>/content/drive/MyDrive/thesis_project/thesis/outputs/exp10_svm_ready/fusion_svm_crf_ready_results_20260804_222825.xlsx</t>
  </si>
  <si>
    <t>/content/drive/MyDrive/thesis_project/thesis/outputs/exp10_regular/regular_ner_crf_20260804_222904.json</t>
  </si>
  <si>
    <t>/content/drive/MyDrive/thesis_project/thesis/outputs/exp10_regular/regular_ner_crf_results_20260804_222903.xlsx</t>
  </si>
  <si>
    <t>/content/drive/MyDrive/thesis_project/thesis/outputs/exp10_regular/regular_ner_crf_20260804_223041.json</t>
  </si>
  <si>
    <t>/content/drive/MyDrive/thesis_project/thesis/outputs/exp10_regular/regular_ner_crf_results_20260804_223040.xlsx</t>
  </si>
  <si>
    <t>/content/drive/MyDrive/thesis_project/thesis/outputs/exp10_regular/regular_ner_crf_20260804_223217.json</t>
  </si>
  <si>
    <t>/content/drive/MyDrive/thesis_project/thesis/outputs/exp10_regular/regular_ner_crf_results_20260804_223217.xlsx</t>
  </si>
  <si>
    <t>/content/drive/MyDrive/thesis_project/thesis/outputs/exp10_regular/regular_ner_crf_20260804_223320.json</t>
  </si>
  <si>
    <t>/content/drive/MyDrive/thesis_project/thesis/outputs/exp10_regular/regular_ner_crf_results_20260804_223319.xlsx</t>
  </si>
  <si>
    <t>/content/drive/MyDrive/thesis_project/thesis/outputs/exp10_regular/regular_ner_crf_20260804_223456.json</t>
  </si>
  <si>
    <t>/content/drive/MyDrive/thesis_project/thesis/outputs/exp10_regular/regular_ner_crf_results_20260804_223455.xlsx</t>
  </si>
  <si>
    <t>/content/drive/MyDrive/thesis_project/thesis/outputs/exp10_regular/regular_ner_crf_20260804_223636.json</t>
  </si>
  <si>
    <t>/content/drive/MyDrive/thesis_project/thesis/outputs/exp10_regular/regular_ner_crf_results_20260804_223636.xlsx</t>
  </si>
  <si>
    <t>/content/drive/MyDrive/thesis_project/thesis/outputs/exp10_regular/regular_ner_crf_20260804_223817.json</t>
  </si>
  <si>
    <t>/content/drive/MyDrive/thesis_project/thesis/outputs/exp10_regular/regular_ner_crf_results_20260804_223816.xlsx</t>
  </si>
  <si>
    <t>/content/drive/MyDrive/thesis_project/thesis/outputs/exp10_regular/regular_ner_crf_20260804_223959.json</t>
  </si>
  <si>
    <t>/content/drive/MyDrive/thesis_project/thesis/outputs/exp10_regular/regular_ner_crf_results_20260804_223958.xlsx</t>
  </si>
  <si>
    <t>/content/drive/MyDrive/thesis_project/thesis/outputs/exp10_regular/regular_ner_crf_20260804_224141.json</t>
  </si>
  <si>
    <t>/content/drive/MyDrive/thesis_project/thesis/outputs/exp10_regular/regular_ner_crf_results_20260804_224141.xlsx</t>
  </si>
  <si>
    <t>/content/drive/MyDrive/thesis_project/thesis/outputs/exp10_regular/regular_ner_crf_20260804_224321.json</t>
  </si>
  <si>
    <t>/content/drive/MyDrive/thesis_project/thesis/outputs/exp10_regular/regular_ner_crf_results_20260804_224321.xlsx</t>
  </si>
  <si>
    <t>/content/drive/MyDrive/thesis_project/thesis/outputs/exp10_regular/regular_ner_crf_20260804_224501.json</t>
  </si>
  <si>
    <t>/content/drive/MyDrive/thesis_project/thesis/outputs/exp10_regular/regular_ner_crf_results_20260804_224501.xlsx</t>
  </si>
  <si>
    <t>/content/drive/MyDrive/thesis_project/thesis/outputs/exp10_regular/regular_ner_crf_20260804_224642.json</t>
  </si>
  <si>
    <t>/content/drive/MyDrive/thesis_project/thesis/outputs/exp10_regular/regular_ner_crf_results_20260804_224642.xlsx</t>
  </si>
  <si>
    <t>/content/drive/MyDrive/thesis_project/thesis/outputs/exp10_regular/regular_ner_crf_20260804_224824.json</t>
  </si>
  <si>
    <t>/content/drive/MyDrive/thesis_project/thesis/outputs/exp10_regular/regular_ner_crf_results_20260804_224824.xlsx</t>
  </si>
  <si>
    <t>/content/drive/MyDrive/thesis_project/thesis/outputs/exp10_regular/regular_ner_crf_20260804_225006.json</t>
  </si>
  <si>
    <t>/content/drive/MyDrive/thesis_project/thesis/outputs/exp10_regular/regular_ner_crf_results_20260804_225005.xlsx</t>
  </si>
  <si>
    <t>/content/drive/MyDrive/thesis_project/thesis/outputs/exp10_regular/regular_ner_crf_20260804_225148.json</t>
  </si>
  <si>
    <t>/content/drive/MyDrive/thesis_project/thesis/outputs/exp10_regular/regular_ner_crf_results_20260804_225148.xlsx</t>
  </si>
  <si>
    <t>/content/drive/MyDrive/thesis_project/thesis/outputs/exp10_regular/regular_ner_crf_20260804_225330.json</t>
  </si>
  <si>
    <t>/content/drive/MyDrive/thesis_project/thesis/outputs/exp10_regular/regular_ner_crf_results_20260804_225330.xlsx</t>
  </si>
  <si>
    <t>/content/drive/MyDrive/thesis_project/thesis/outputs/exp10_regular/regular_ner_crf_20260804_225512.json</t>
  </si>
  <si>
    <t>/content/drive/MyDrive/thesis_project/thesis/outputs/exp10_regular/regular_ner_crf_results_20260804_225512.xlsx</t>
  </si>
  <si>
    <t>/content/drive/MyDrive/thesis_project/thesis/outputs/exp10_regular/regular_ner_crf_20260804_225655.json</t>
  </si>
  <si>
    <t>/content/drive/MyDrive/thesis_project/thesis/outputs/exp10_regular/regular_ner_crf_results_20260804_225654.xlsx</t>
  </si>
  <si>
    <t>/content/drive/MyDrive/thesis_project/thesis/outputs/exp10_regular/regular_ner_crf_20260804_225801.json</t>
  </si>
  <si>
    <t>/content/drive/MyDrive/thesis_project/thesis/outputs/exp10_regular/regular_ner_crf_results_20260804_225800.xlsx</t>
  </si>
  <si>
    <t>/content/drive/MyDrive/thesis_project/thesis/outputs/exp10_regular/regular_ner_crf_20260804_225942.json</t>
  </si>
  <si>
    <t>/content/drive/MyDrive/thesis_project/thesis/outputs/exp10_regular/regular_ner_crf_results_20260804_225942.xlsx</t>
  </si>
  <si>
    <t>/content/drive/MyDrive/thesis_project/thesis/outputs/exp10_regular/regular_ner_crf_20260804_230128.json</t>
  </si>
  <si>
    <t>/content/drive/MyDrive/thesis_project/thesis/outputs/exp10_regular/regular_ner_crf_results_20260804_230127.xlsx</t>
  </si>
  <si>
    <t>/content/drive/MyDrive/thesis_project/thesis/outputs/exp10_regular/regular_ner_crf_20260804_230309.json</t>
  </si>
  <si>
    <t>/content/drive/MyDrive/thesis_project/thesis/outputs/exp10_regular/regular_ner_crf_results_20260804_230309.xlsx</t>
  </si>
  <si>
    <t>/content/drive/MyDrive/thesis_project/thesis/outputs/exp10_regular/regular_ner_crf_20260804_230451.json</t>
  </si>
  <si>
    <t>/content/drive/MyDrive/thesis_project/thesis/outputs/exp10_regular/regular_ner_crf_results_20260804_230450.xlsx</t>
  </si>
  <si>
    <t>/content/drive/MyDrive/thesis_project/thesis/outputs/exp10_regular/regular_ner_crf_20260804_230632.json</t>
  </si>
  <si>
    <t>/content/drive/MyDrive/thesis_project/thesis/outputs/exp10_regular/regular_ner_crf_results_20260804_230632.xlsx</t>
  </si>
  <si>
    <t>/content/drive/MyDrive/thesis_project/thesis/outputs/exp10_regular/regular_ner_crf_20260804_230814.json</t>
  </si>
  <si>
    <t>/content/drive/MyDrive/thesis_project/thesis/outputs/exp10_regular/regular_ner_crf_results_20260804_230814.xlsx</t>
  </si>
  <si>
    <t>/content/drive/MyDrive/thesis_project/thesis/outputs/exp10_regular/regular_ner_crf_20260804_230955.json</t>
  </si>
  <si>
    <t>/content/drive/MyDrive/thesis_project/thesis/outputs/exp10_regular/regular_ner_crf_results_20260804_230955.xlsx</t>
  </si>
  <si>
    <t>/content/drive/MyDrive/thesis_project/thesis/outputs/exp10_regular/regular_ner_crf_20260804_231137.json</t>
  </si>
  <si>
    <t>/content/drive/MyDrive/thesis_project/thesis/outputs/exp10_regular/regular_ner_crf_results_20260804_231137.xlsx</t>
  </si>
  <si>
    <t>/content/drive/MyDrive/thesis_project/thesis/outputs/exp10_regular/regular_ner_crf_20260804_231318.json</t>
  </si>
  <si>
    <t>/content/drive/MyDrive/thesis_project/thesis/outputs/exp10_regular/regular_ner_crf_results_20260804_231318.xlsx</t>
  </si>
  <si>
    <t>/content/drive/MyDrive/thesis_project/thesis/outputs/exp10_regular/regular_ner_crf_20260804_231459.json</t>
  </si>
  <si>
    <t>/content/drive/MyDrive/thesis_project/thesis/outputs/exp10_regular/regular_ner_crf_results_20260804_231458.xlsx</t>
  </si>
  <si>
    <t>/content/drive/MyDrive/thesis_project/thesis/outputs/exp10_regular/regular_ner_crf_20260804_231639.json</t>
  </si>
  <si>
    <t>/content/drive/MyDrive/thesis_project/thesis/outputs/exp10_regular/regular_ner_crf_results_20260804_231639.xlsx</t>
  </si>
  <si>
    <t>/content/drive/MyDrive/thesis_project/thesis/outputs/exp10_regular/regular_ner_crf_20260804_231820.json</t>
  </si>
  <si>
    <t>/content/drive/MyDrive/thesis_project/thesis/outputs/exp10_regular/regular_ner_crf_results_20260804_231819.xlsx</t>
  </si>
  <si>
    <t>/content/drive/MyDrive/thesis_project/thesis/outputs/exp10_regular/regular_ner_crf_20260804_232000.json</t>
  </si>
  <si>
    <t>/content/drive/MyDrive/thesis_project/thesis/outputs/exp10_regular/regular_ner_crf_results_20260804_232000.xlsx</t>
  </si>
  <si>
    <t>/content/drive/MyDrive/thesis_project/thesis/outputs/exp10_regular/regular_ner_crf_20260804_232141.json</t>
  </si>
  <si>
    <t>/content/drive/MyDrive/thesis_project/thesis/outputs/exp10_regular/regular_ner_crf_results_20260804_232141.xlsx</t>
  </si>
  <si>
    <t>/content/drive/MyDrive/thesis_project/thesis/outputs/exp10_regular/regular_ner_crf_20260804_232322.json</t>
  </si>
  <si>
    <t>/content/drive/MyDrive/thesis_project/thesis/outputs/exp10_regular/regular_ner_crf_results_20260804_232322.xlsx</t>
  </si>
  <si>
    <t>/content/drive/MyDrive/thesis_project/thesis/outputs/exp10_regular/regular_ner_crf_20260804_232503.json</t>
  </si>
  <si>
    <t>/content/drive/MyDrive/thesis_project/thesis/outputs/exp10_regular/regular_ner_crf_results_20260804_232503.xlsx</t>
  </si>
  <si>
    <t>/content/drive/MyDrive/thesis_project/thesis/outputs/exp10_regular/regular_ner_crf_20260804_232645.json</t>
  </si>
  <si>
    <t>/content/drive/MyDrive/thesis_project/thesis/outputs/exp10_regular/regular_ner_crf_results_20260804_232644.xlsx</t>
  </si>
  <si>
    <t>/content/drive/MyDrive/thesis_project/thesis/outputs/exp10_regular/regular_ner_crf_20260804_232828.json</t>
  </si>
  <si>
    <t>/content/drive/MyDrive/thesis_project/thesis/outputs/exp10_regular/regular_ner_crf_results_20260804_232828.xlsx</t>
  </si>
  <si>
    <t>/content/drive/MyDrive/thesis_project/thesis/outputs/exp10_regular/regular_ner_crf_20260804_233008.json</t>
  </si>
  <si>
    <t>/content/drive/MyDrive/thesis_project/thesis/outputs/exp10_regular/regular_ner_crf_results_20260804_233008.xlsx</t>
  </si>
  <si>
    <t>/content/drive/MyDrive/thesis_project/thesis/outputs/exp10_regular/regular_ner_crf_20260804_233147.json</t>
  </si>
  <si>
    <t>/content/drive/MyDrive/thesis_project/thesis/outputs/exp10_regular/regular_ner_crf_results_20260804_233147.xlsx</t>
  </si>
  <si>
    <t>/content/drive/MyDrive/thesis_project/thesis/outputs/exp10_regular/regular_ner_crf_20260804_233329.json</t>
  </si>
  <si>
    <t>/content/drive/MyDrive/thesis_project/thesis/outputs/exp10_regular/regular_ner_crf_results_20260804_233329.xlsx</t>
  </si>
  <si>
    <t>/content/drive/MyDrive/thesis_project/thesis/outputs/exp10_regular/regular_ner_crf_20260804_233513.json</t>
  </si>
  <si>
    <t>/content/drive/MyDrive/thesis_project/thesis/outputs/exp10_regular/regular_ner_crf_results_20260804_233513.xlsx</t>
  </si>
  <si>
    <t>/content/drive/MyDrive/thesis_project/thesis/outputs/exp10_regular/regular_ner_crf_20260804_233653.json</t>
  </si>
  <si>
    <t>/content/drive/MyDrive/thesis_project/thesis/outputs/exp10_regular/regular_ner_crf_results_20260804_233653.xlsx</t>
  </si>
  <si>
    <t>/content/drive/MyDrive/thesis_project/thesis/outputs/exp10_regular/regular_ner_crf_20260804_233834.json</t>
  </si>
  <si>
    <t>/content/drive/MyDrive/thesis_project/thesis/outputs/exp10_regular/regular_ner_crf_results_20260804_233833.xlsx</t>
  </si>
  <si>
    <t>/content/drive/MyDrive/thesis_project/thesis/outputs/exp10_regular/regular_ner_crf_20260804_234014.json</t>
  </si>
  <si>
    <t>/content/drive/MyDrive/thesis_project/thesis/outputs/exp10_regular/regular_ner_crf_results_20260804_234014.xlsx</t>
  </si>
  <si>
    <t>/content/drive/MyDrive/thesis_project/thesis/outputs/exp10_regular/regular_ner_crf_20260804_234156.json</t>
  </si>
  <si>
    <t>/content/drive/MyDrive/thesis_project/thesis/outputs/exp10_regular/regular_ner_crf_results_20260804_234155.xlsx</t>
  </si>
  <si>
    <t>/content/drive/MyDrive/thesis_project/thesis/outputs/exp10_regular/regular_ner_crf_20260804_234337.json</t>
  </si>
  <si>
    <t>/content/drive/MyDrive/thesis_project/thesis/outputs/exp10_regular/regular_ner_crf_results_20260804_234337.xlsx</t>
  </si>
  <si>
    <t>/content/drive/MyDrive/thesis_project/thesis/outputs/exp10_regular/regular_ner_crf_20260804_234519.json</t>
  </si>
  <si>
    <t>/content/drive/MyDrive/thesis_project/thesis/outputs/exp10_regular/regular_ner_crf_results_20260804_234518.xlsx</t>
  </si>
  <si>
    <t>/content/drive/MyDrive/thesis_project/thesis/outputs/exp10_regular/regular_ner_crf_20260804_234700.json</t>
  </si>
  <si>
    <t>/content/drive/MyDrive/thesis_project/thesis/outputs/exp10_regular/regular_ner_crf_results_20260804_234700.xlsx</t>
  </si>
  <si>
    <t>/content/drive/MyDrive/thesis_project/thesis/outputs/exp10_regular/regular_ner_crf_20260804_234842.json</t>
  </si>
  <si>
    <t>/content/drive/MyDrive/thesis_project/thesis/outputs/exp10_regular/regular_ner_crf_results_20260804_234841.xlsx</t>
  </si>
  <si>
    <t>/content/drive/MyDrive/thesis_project/thesis/outputs/exp10_regular/regular_ner_crf_20260804_235022.json</t>
  </si>
  <si>
    <t>/content/drive/MyDrive/thesis_project/thesis/outputs/exp10_regular/regular_ner_crf_results_20260804_235022.xlsx</t>
  </si>
  <si>
    <t>/content/drive/MyDrive/thesis_project/thesis/outputs/exp10_regular/regular_ner_crf_20260804_235204.json</t>
  </si>
  <si>
    <t>/content/drive/MyDrive/thesis_project/thesis/outputs/exp10_regular/regular_ner_crf_results_20260804_235203.xlsx</t>
  </si>
  <si>
    <t>/content/drive/MyDrive/thesis_project/thesis/outputs/exp10_regular/regular_ner_crf_20260804_235345.json</t>
  </si>
  <si>
    <t>/content/drive/MyDrive/thesis_project/thesis/outputs/exp10_regular/regular_ner_crf_results_20260804_235344.xlsx</t>
  </si>
  <si>
    <t>/content/drive/MyDrive/thesis_project/thesis/outputs/exp10_regular/regular_ner_crf_20260804_235525.json</t>
  </si>
  <si>
    <t>/content/drive/MyDrive/thesis_project/thesis/outputs/exp10_regular/regular_ner_crf_results_20260804_235525.xlsx</t>
  </si>
  <si>
    <t>/content/drive/MyDrive/thesis_project/thesis/outputs/exp10_regular/regular_ner_crf_20260804_235705.json</t>
  </si>
  <si>
    <t>/content/drive/MyDrive/thesis_project/thesis/outputs/exp10_regular/regular_ner_crf_results_20260804_235705.xlsx</t>
  </si>
  <si>
    <t>/content/drive/MyDrive/thesis_project/thesis/outputs/exp10_regular/regular_ner_crf_20260804_235846.json</t>
  </si>
  <si>
    <t>/content/drive/MyDrive/thesis_project/thesis/outputs/exp10_regular/regular_ner_crf_results_20260804_235846.xlsx</t>
  </si>
  <si>
    <t>/content/drive/MyDrive/thesis_project/thesis/outputs/exp10_regular/regular_ner_crf_20260805_000028.json</t>
  </si>
  <si>
    <t>/content/drive/MyDrive/thesis_project/thesis/outputs/exp10_regular/regular_ner_crf_results_20260805_000028.xlsx</t>
  </si>
  <si>
    <t>/content/drive/MyDrive/thesis_project/thesis/outputs/exp10_regular/regular_ner_crf_20260805_000209.json</t>
  </si>
  <si>
    <t>/content/drive/MyDrive/thesis_project/thesis/outputs/exp10_regular/regular_ner_crf_results_20260805_000209.xlsx</t>
  </si>
  <si>
    <t>/content/drive/MyDrive/thesis_project/thesis/outputs/exp10_regular/regular_ner_crf_20260805_000315.json</t>
  </si>
  <si>
    <t>/content/drive/MyDrive/thesis_project/thesis/outputs/exp10_regular/regular_ner_crf_results_20260805_000315.xlsx</t>
  </si>
  <si>
    <t>/content/drive/MyDrive/thesis_project/thesis/outputs/exp10_regular/regular_ner_crf_20260805_000458.json</t>
  </si>
  <si>
    <t>/content/drive/MyDrive/thesis_project/thesis/outputs/exp10_regular/regular_ner_crf_results_20260805_000457.xlsx</t>
  </si>
  <si>
    <t>/content/drive/MyDrive/thesis_project/thesis/outputs/exp10_regular/regular_ner_crf_20260805_000640.json</t>
  </si>
  <si>
    <t>/content/drive/MyDrive/thesis_project/thesis/outputs/exp10_regular/regular_ner_crf_results_20260805_000640.xlsx</t>
  </si>
  <si>
    <t>/content/drive/MyDrive/thesis_project/thesis/outputs/exp10_regular/regular_ner_crf_20260805_001057.json</t>
  </si>
  <si>
    <t>/content/drive/MyDrive/thesis_project/thesis/outputs/exp10_regular/regular_ner_crf_results_20260805_001056.xlsx</t>
  </si>
  <si>
    <t>/content/drive/MyDrive/thesis_project/thesis/outputs/exp10_regular/regular_ner_crf_20260805_001956.json</t>
  </si>
  <si>
    <t>/content/drive/MyDrive/thesis_project/thesis/outputs/exp10_regular/regular_ner_crf_results_20260805_001956.xlsx</t>
  </si>
  <si>
    <t>/content/drive/MyDrive/thesis_project/thesis/outputs/exp10_regular/regular_ner_crf_20260805_002759.json</t>
  </si>
  <si>
    <t>/content/drive/MyDrive/thesis_project/thesis/outputs/exp10_regular/regular_ner_crf_results_20260805_002758.xlsx</t>
  </si>
  <si>
    <t>/content/drive/MyDrive/thesis_project/thesis/outputs/exp10_regular/regular_ner_crf_20260805_003608.json</t>
  </si>
  <si>
    <t>/content/drive/MyDrive/thesis_project/thesis/outputs/exp10_regular/regular_ner_crf_results_20260805_003608.xlsx</t>
  </si>
  <si>
    <t>/content/drive/MyDrive/thesis_project/thesis/outputs/exp10_regular/regular_ner_crf_20260805_004854.json</t>
  </si>
  <si>
    <t>/content/drive/MyDrive/thesis_project/thesis/outputs/exp10_regular/regular_ner_crf_results_20260805_004853.xlsx</t>
  </si>
  <si>
    <t>/content/drive/MyDrive/thesis_project/thesis/outputs/exp10_regular/regular_ner_crf_20260805_005849.json</t>
  </si>
  <si>
    <t>/content/drive/MyDrive/thesis_project/thesis/outputs/exp10_regular/regular_ner_crf_results_20260805_005848.xlsx</t>
  </si>
  <si>
    <t>/content/drive/MyDrive/thesis_project/thesis/outputs/exp10_regular/regular_ner_crf_20260805_010658.json</t>
  </si>
  <si>
    <t>/content/drive/MyDrive/thesis_project/thesis/outputs/exp10_regular/regular_ner_crf_results_20260805_010658.xlsx</t>
  </si>
  <si>
    <t>/content/drive/MyDrive/thesis_project/thesis/outputs/exp10_regular/regular_ner_crf_20260805_011550.json</t>
  </si>
  <si>
    <t>/content/drive/MyDrive/thesis_project/thesis/outputs/exp10_regular/regular_ner_crf_results_20260805_011549.xlsx</t>
  </si>
  <si>
    <t>/content/drive/MyDrive/thesis_project/thesis/outputs/exp10_regular/regular_ner_crf_20260805_012834.json</t>
  </si>
  <si>
    <t>/content/drive/MyDrive/thesis_project/thesis/outputs/exp10_regular/regular_ner_crf_results_20260805_012834.xlsx</t>
  </si>
  <si>
    <t>/content/drive/MyDrive/thesis_project/thesis/outputs/exp10_regular/regular_ner_crf_20260805_013639.json</t>
  </si>
  <si>
    <t>/content/drive/MyDrive/thesis_project/thesis/outputs/exp10_regular/regular_ner_crf_results_20260805_013639.xlsx</t>
  </si>
  <si>
    <t>/content/drive/MyDrive/thesis_project/thesis/outputs/exp10_regular/regular_ner_crf_20260805_014446.json</t>
  </si>
  <si>
    <t>/content/drive/MyDrive/thesis_project/thesis/outputs/exp10_regular/regular_ner_crf_results_20260805_014445.xlsx</t>
  </si>
  <si>
    <t>/content/drive/MyDrive/thesis_project/thesis/outputs/exp10_regular/regular_ner_crf_20260805_015344.json</t>
  </si>
  <si>
    <t>/content/drive/MyDrive/thesis_project/thesis/outputs/exp10_regular/regular_ner_crf_results_20260805_015344.xlsx</t>
  </si>
  <si>
    <t>/content/drive/MyDrive/thesis_project/thesis/outputs/exp10_regular/regular_ner_crf_20260805_020631.json</t>
  </si>
  <si>
    <t>/content/drive/MyDrive/thesis_project/thesis/outputs/exp10_regular/regular_ner_crf_results_20260805_020631.xlsx</t>
  </si>
  <si>
    <t>/content/drive/MyDrive/thesis_project/thesis/outputs/exp10_regular/regular_ner_crf_20260805_021439.json</t>
  </si>
  <si>
    <t>/content/drive/MyDrive/thesis_project/thesis/outputs/exp10_regular/regular_ner_crf_results_20260805_021438.xlsx</t>
  </si>
  <si>
    <t>/content/drive/MyDrive/thesis_project/thesis/outputs/exp10_regular/regular_ner_crf_20260805_022324.json</t>
  </si>
  <si>
    <t>/content/drive/MyDrive/thesis_project/thesis/outputs/exp10_regular/regular_ner_crf_results_20260805_022324.xlsx</t>
  </si>
  <si>
    <t>/content/drive/MyDrive/thesis_project/thesis/outputs/exp10_regular/regular_ner_crf_20260805_023112.json</t>
  </si>
  <si>
    <t>/content/drive/MyDrive/thesis_project/thesis/outputs/exp10_regular/regular_ner_crf_results_20260805_023111.xlsx</t>
  </si>
  <si>
    <t>/content/drive/MyDrive/thesis_project/thesis/outputs/exp10_regular/regular_ner_crf_20260805_023957.json</t>
  </si>
  <si>
    <t>/content/drive/MyDrive/thesis_project/thesis/outputs/exp10_regular/regular_ner_crf_results_20260805_023957.xlsx</t>
  </si>
  <si>
    <t>/content/drive/MyDrive/thesis_project/thesis/outputs/exp10_regular/regular_ner_crf_20260805_024747.json</t>
  </si>
  <si>
    <t>/content/drive/MyDrive/thesis_project/thesis/outputs/exp10_regular/regular_ner_crf_results_20260805_024746.xlsx</t>
  </si>
  <si>
    <t>/content/drive/MyDrive/thesis_project/thesis/outputs/exp10_regular/regular_ner_crf_20260805_025919.json</t>
  </si>
  <si>
    <t>/content/drive/MyDrive/thesis_project/thesis/outputs/exp10_regular/regular_ner_crf_results_20260805_025919.xlsx</t>
  </si>
  <si>
    <t>/content/drive/MyDrive/thesis_project/thesis/outputs/exp10_regular/regular_ner_crf_20260805_030706.json</t>
  </si>
  <si>
    <t>/content/drive/MyDrive/thesis_project/thesis/outputs/exp10_regular/regular_ner_crf_results_20260805_030706.xlsx</t>
  </si>
  <si>
    <t>/content/drive/MyDrive/thesis_project/thesis/outputs/exp10_regular/regular_ner_crf_20260805_031506.json</t>
  </si>
  <si>
    <t>/content/drive/MyDrive/thesis_project/thesis/outputs/exp10_regular/regular_ner_crf_results_20260805_031506.xlsx</t>
  </si>
  <si>
    <t>/content/drive/MyDrive/thesis_project/thesis/outputs/exp10_regular/regular_ner_crf_20260805_032622.json</t>
  </si>
  <si>
    <t>/content/drive/MyDrive/thesis_project/thesis/outputs/exp10_regular/regular_ner_crf_results_20260805_032622.xlsx</t>
  </si>
  <si>
    <t>/content/drive/MyDrive/thesis_project/thesis/outputs/exp10_regular/regular_ner_crf_20260805_033641.json</t>
  </si>
  <si>
    <t>/content/drive/MyDrive/thesis_project/thesis/outputs/exp10_regular/regular_ner_crf_results_20260805_033641.xlsx</t>
  </si>
  <si>
    <t>/content/drive/MyDrive/thesis_project/thesis/outputs/exp10_regular/regular_ner_crf_20260805_034353.json</t>
  </si>
  <si>
    <t>/content/drive/MyDrive/thesis_project/thesis/outputs/exp10_regular/regular_ner_crf_results_20260805_034352.xlsx</t>
  </si>
  <si>
    <t>/content/drive/MyDrive/thesis_project/thesis/outputs/exp10_regular/regular_ner_crf_20260805_035654.json</t>
  </si>
  <si>
    <t>/content/drive/MyDrive/thesis_project/thesis/outputs/exp10_regular/regular_ner_crf_results_20260805_035654.xlsx</t>
  </si>
  <si>
    <t>/content/drive/MyDrive/thesis_project/thesis/outputs/exp10_regular/regular_ner_crf_20260805_040406.json</t>
  </si>
  <si>
    <t>/content/drive/MyDrive/thesis_project/thesis/outputs/exp10_regular/regular_ner_crf_results_20260805_040406.xlsx</t>
  </si>
  <si>
    <t>/content/drive/MyDrive/thesis_project/thesis/outputs/exp10_regular/regular_ner_crf_20260805_041702.json</t>
  </si>
  <si>
    <t>/content/drive/MyDrive/thesis_project/thesis/outputs/exp10_regular/regular_ner_crf_results_20260805_041702.xlsx</t>
  </si>
  <si>
    <t>/content/drive/MyDrive/thesis_project/thesis/outputs/exp10_regular/regular_ner_crf_20260805_042710.json</t>
  </si>
  <si>
    <t>/content/drive/MyDrive/thesis_project/thesis/outputs/exp10_regular/regular_ner_crf_results_20260805_042709.xlsx</t>
  </si>
  <si>
    <t>/content/drive/MyDrive/thesis_project/thesis/outputs/exp10_regular/regular_ner_crf_20260805_043524.json</t>
  </si>
  <si>
    <t>/content/drive/MyDrive/thesis_project/thesis/outputs/exp10_regular/regular_ner_crf_results_20260805_043524.xlsx</t>
  </si>
  <si>
    <t>/content/drive/MyDrive/thesis_project/thesis/outputs/exp10_regular/regular_ner_crf_20260805_044543.json</t>
  </si>
  <si>
    <t>/content/drive/MyDrive/thesis_project/thesis/outputs/exp10_regular/regular_ner_crf_results_20260805_044543.xlsx</t>
  </si>
  <si>
    <t>/content/drive/MyDrive/thesis_project/thesis/outputs/exp10_regular/regular_ner_crf_20260805_045702.json</t>
  </si>
  <si>
    <t>/content/drive/MyDrive/thesis_project/thesis/outputs/exp10_regular/regular_ner_crf_results_20260805_045701.xlsx</t>
  </si>
  <si>
    <t>/content/drive/MyDrive/thesis_project/thesis/outputs/exp10_regular/regular_ner_crf_20260805_050710.json</t>
  </si>
  <si>
    <t>/content/drive/MyDrive/thesis_project/thesis/outputs/exp10_regular/regular_ner_crf_results_20260805_050710.xlsx</t>
  </si>
  <si>
    <t>/content/drive/MyDrive/thesis_project/thesis/outputs/exp10_regular/regular_ner_crf_20260805_051718.json</t>
  </si>
  <si>
    <t>/content/drive/MyDrive/thesis_project/thesis/outputs/exp10_regular/regular_ner_crf_results_20260805_051718.xlsx</t>
  </si>
  <si>
    <t>/content/drive/MyDrive/thesis_project/thesis/outputs/exp10_regular/regular_ner_crf_20260805_064746.json</t>
  </si>
  <si>
    <t>/content/drive/MyDrive/thesis_project/thesis/outputs/exp10_regular/regular_ner_crf_results_20260805_064743.xlsx</t>
  </si>
  <si>
    <t>/content/drive/MyDrive/thesis_project/thesis/outputs/exp10_regular/regular_ner_crf_20260805_070016.json</t>
  </si>
  <si>
    <t>/content/drive/MyDrive/thesis_project/thesis/outputs/exp10_regular/regular_ner_crf_results_20260805_070015.xlsx</t>
  </si>
  <si>
    <t>/content/drive/MyDrive/thesis_project/thesis/outputs/exp10_regular/regular_ner_crf_20260805_074410.json</t>
  </si>
  <si>
    <t>/content/drive/MyDrive/thesis_project/thesis/outputs/exp10_regular/regular_ner_crf_results_20260805_074406.xlsx</t>
  </si>
  <si>
    <t>/content/drive/MyDrive/thesis_project/thesis/outputs/exp10_regular/regular_ner_crf_20260805_075628.json</t>
  </si>
  <si>
    <t>/content/drive/MyDrive/thesis_project/thesis/outputs/exp10_regular/regular_ner_crf_results_20260805_075628.xlsx</t>
  </si>
  <si>
    <t>/content/drive/MyDrive/thesis_project/thesis/outputs/exp10_regular/regular_ner_crf_20260805_080344.json</t>
  </si>
  <si>
    <t>/content/drive/MyDrive/thesis_project/thesis/outputs/exp10_regular/regular_ner_crf_results_20260805_080344.xlsx</t>
  </si>
  <si>
    <t>/content/drive/MyDrive/thesis_project/thesis/outputs/exp10_regular/regular_ner_crf_20260805_081355.json</t>
  </si>
  <si>
    <t>/content/drive/MyDrive/thesis_project/thesis/outputs/exp10_regular/regular_ner_crf_results_20260805_081354.xlsx</t>
  </si>
  <si>
    <t>/content/drive/MyDrive/thesis_project/thesis/outputs/exp10_regular/regular_ner_crf_20260805_082711.json</t>
  </si>
  <si>
    <t>/content/drive/MyDrive/thesis_project/thesis/outputs/exp10_regular/regular_ner_crf_results_20260805_082711.xlsx</t>
  </si>
  <si>
    <t>/content/drive/MyDrive/thesis_project/thesis/outputs/exp10_regular/regular_ner_crf_20260805_083627.json</t>
  </si>
  <si>
    <t>/content/drive/MyDrive/thesis_project/thesis/outputs/exp10_regular/regular_ner_crf_results_20260805_083627.xlsx</t>
  </si>
  <si>
    <t>/content/drive/MyDrive/thesis_project/thesis/outputs/exp10_regular/regular_ner_crf_20260805_084541.json</t>
  </si>
  <si>
    <t>/content/drive/MyDrive/thesis_project/thesis/outputs/exp10_regular/regular_ner_crf_results_20260805_084540.xlsx</t>
  </si>
  <si>
    <t>/content/drive/MyDrive/thesis_project/thesis/outputs/exp10_regular/regular_ner_crf_20260805_090550.json</t>
  </si>
  <si>
    <t>/content/drive/MyDrive/thesis_project/thesis/outputs/exp10_regular/regular_ner_crf_results_20260805_090546.xlsx</t>
  </si>
  <si>
    <t>/content/drive/MyDrive/thesis_project/thesis/outputs/exp10_regular/regular_ner_crf_20260805_091906.json</t>
  </si>
  <si>
    <t>/content/drive/MyDrive/thesis_project/thesis/outputs/exp10_regular/regular_ner_crf_results_20260805_091905.xlsx</t>
  </si>
  <si>
    <t>/content/drive/MyDrive/thesis_project/thesis/outputs/exp10_regular/regular_ner_crf_20260805_123659.json</t>
  </si>
  <si>
    <t>/content/drive/MyDrive/thesis_project/thesis/outputs/exp10_regular/regular_ner_crf_results_20260805_123656.xlsx</t>
  </si>
  <si>
    <t>/content/drive/MyDrive/thesis_project/thesis/outputs/exp10_regular/regular_ner_crf_20260805_124629.json</t>
  </si>
  <si>
    <t>/content/drive/MyDrive/thesis_project/thesis/outputs/exp10_regular/regular_ner_crf_results_20260805_124629.xlsx</t>
  </si>
  <si>
    <t>/content/drive/MyDrive/thesis_project/thesis/outputs/exp10_regular/regular_ner_crf_20260805_125542.json</t>
  </si>
  <si>
    <t>/content/drive/MyDrive/thesis_project/thesis/outputs/exp10_regular/regular_ner_crf_results_20260805_125542.xlsx</t>
  </si>
  <si>
    <t>/content/drive/MyDrive/thesis_project/thesis/outputs/exp10_regular/regular_ner_crf_20260805_130554.json</t>
  </si>
  <si>
    <t>/content/drive/MyDrive/thesis_project/thesis/outputs/exp10_regular/regular_ner_crf_results_20260805_130554.xlsx</t>
  </si>
  <si>
    <t>/content/drive/MyDrive/thesis_project/thesis/outputs/exp10_regular/regular_ner_crf_20260805_131712.json</t>
  </si>
  <si>
    <t>/content/drive/MyDrive/thesis_project/thesis/outputs/exp10_regular/regular_ner_crf_results_20260805_131711.xlsx</t>
  </si>
  <si>
    <t>/content/drive/MyDrive/thesis_project/thesis/outputs/exp10_regular/regular_ner_crf_20260805_133013.json</t>
  </si>
  <si>
    <t>/content/drive/MyDrive/thesis_project/thesis/outputs/exp10_regular/regular_ner_crf_results_20260805_133012.xlsx</t>
  </si>
  <si>
    <t>/content/drive/MyDrive/thesis_project/thesis/outputs/exp10_regular/regular_ner_crf_20260805_134210.json</t>
  </si>
  <si>
    <t>/content/drive/MyDrive/thesis_project/thesis/outputs/exp10_regular/regular_ner_crf_results_20260805_134210.xlsx</t>
  </si>
  <si>
    <t>/content/drive/MyDrive/thesis_project/thesis/outputs/exp10_regular/regular_ner_crf_20260805_135514.json</t>
  </si>
  <si>
    <t>/content/drive/MyDrive/thesis_project/thesis/outputs/exp10_regular/regular_ner_crf_results_20260805_135514.xlsx</t>
  </si>
  <si>
    <t>/content/drive/MyDrive/thesis_project/thesis/outputs/exp10_regular/regular_ner_crf_20260805_140820.json</t>
  </si>
  <si>
    <t>/content/drive/MyDrive/thesis_project/thesis/outputs/exp10_regular/regular_ner_crf_results_20260805_140819.xlsx</t>
  </si>
  <si>
    <t>/content/drive/MyDrive/thesis_project/thesis/outputs/exp10_regular/regular_ner_crf_20260805_141733.json</t>
  </si>
  <si>
    <t>/content/drive/MyDrive/thesis_project/thesis/outputs/exp10_regular/regular_ner_crf_results_20260805_141733.xlsx</t>
  </si>
  <si>
    <t>/content/drive/MyDrive/thesis_project/thesis/outputs/exp10_regular/regular_ner_crf_20260805_142545.json</t>
  </si>
  <si>
    <t>/content/drive/MyDrive/thesis_project/thesis/outputs/exp10_regular/regular_ner_crf_results_20260805_142545.xlsx</t>
  </si>
  <si>
    <t>/content/drive/MyDrive/thesis_project/thesis/outputs/exp10_regular/regular_ner_crf_20260805_143856.json</t>
  </si>
  <si>
    <t>/content/drive/MyDrive/thesis_project/thesis/outputs/exp10_regular/regular_ner_crf_results_20260805_143856.xlsx</t>
  </si>
  <si>
    <t>/content/drive/MyDrive/thesis_project/thesis/outputs/exp10_regular/regular_ner_crf_20260805_144913.json</t>
  </si>
  <si>
    <t>/content/drive/MyDrive/thesis_project/thesis/outputs/exp10_regular/regular_ner_crf_results_20260805_144913.xlsx</t>
  </si>
  <si>
    <t>/content/drive/MyDrive/thesis_project/thesis/outputs/exp10_regular/regular_ner_crf_20260805_145924.json</t>
  </si>
  <si>
    <t>/content/drive/MyDrive/thesis_project/thesis/outputs/exp10_regular/regular_ner_crf_results_20260805_145924.xlsx</t>
  </si>
  <si>
    <t>/content/drive/MyDrive/thesis_project/thesis/outputs/exp10_regular/regular_ner_crf_20260805_150845.json</t>
  </si>
  <si>
    <t>/content/drive/MyDrive/thesis_project/thesis/outputs/exp10_regular/regular_ner_crf_results_20260805_150845.xlsx</t>
  </si>
  <si>
    <t>/content/drive/MyDrive/thesis_project/thesis/outputs/exp10_regular/regular_ner_crf_20260805_151901.json</t>
  </si>
  <si>
    <t>/content/drive/MyDrive/thesis_project/thesis/outputs/exp10_regular/regular_ner_crf_results_20260805_151901.xlsx</t>
  </si>
  <si>
    <t>/content/drive/MyDrive/thesis_project/thesis/outputs/exp10_cascade/cascaded_pipeline_crf_20260804_223019.json</t>
  </si>
  <si>
    <t>/content/drive/MyDrive/thesis_project/thesis/outputs/exp10_cascade/cascaded_pipeline_crf_results_20260804_223018.xlsx</t>
  </si>
  <si>
    <t>/content/drive/MyDrive/thesis_project/thesis/outputs/exp10_cascade/cascaded_pipeline_crf_20260804_223156.json</t>
  </si>
  <si>
    <t>/content/drive/MyDrive/thesis_project/thesis/outputs/exp10_cascade/cascaded_pipeline_crf_results_20260804_223155.xlsx</t>
  </si>
  <si>
    <t>/content/drive/MyDrive/thesis_project/thesis/outputs/exp10_cascade/cascaded_pipeline_crf_20260804_223259.json</t>
  </si>
  <si>
    <t>/content/drive/MyDrive/thesis_project/thesis/outputs/exp10_cascade/cascaded_pipeline_crf_results_20260804_223258.xlsx</t>
  </si>
  <si>
    <t>/content/drive/MyDrive/thesis_project/thesis/outputs/exp10_cascade/cascaded_pipeline_crf_20260804_223435.json</t>
  </si>
  <si>
    <t>/content/drive/MyDrive/thesis_project/thesis/outputs/exp10_cascade/cascaded_pipeline_crf_results_20260804_223434.xlsx</t>
  </si>
  <si>
    <t>/content/drive/MyDrive/thesis_project/thesis/outputs/exp10_cascade/cascaded_pipeline_crf_20260804_223614.json</t>
  </si>
  <si>
    <t>/content/drive/MyDrive/thesis_project/thesis/outputs/exp10_cascade/cascaded_pipeline_crf_results_20260804_223613.xlsx</t>
  </si>
  <si>
    <t>/content/drive/MyDrive/thesis_project/thesis/outputs/exp10_cascade/cascaded_pipeline_crf_20260804_223755.json</t>
  </si>
  <si>
    <t>/content/drive/MyDrive/thesis_project/thesis/outputs/exp10_cascade/cascaded_pipeline_crf_results_20260804_223754.xlsx</t>
  </si>
  <si>
    <t>/content/drive/MyDrive/thesis_project/thesis/outputs/exp10_cascade/cascaded_pipeline_crf_20260804_223937.json</t>
  </si>
  <si>
    <t>/content/drive/MyDrive/thesis_project/thesis/outputs/exp10_cascade/cascaded_pipeline_crf_results_20260804_223935.xlsx</t>
  </si>
  <si>
    <t>/content/drive/MyDrive/thesis_project/thesis/outputs/exp10_cascade/cascaded_pipeline_crf_20260804_224119.json</t>
  </si>
  <si>
    <t>/content/drive/MyDrive/thesis_project/thesis/outputs/exp10_cascade/cascaded_pipeline_crf_results_20260804_224118.xlsx</t>
  </si>
  <si>
    <t>/content/drive/MyDrive/thesis_project/thesis/outputs/exp10_cascade/cascaded_pipeline_crf_20260804_224259.json</t>
  </si>
  <si>
    <t>/content/drive/MyDrive/thesis_project/thesis/outputs/exp10_cascade/cascaded_pipeline_crf_results_20260804_224258.xlsx</t>
  </si>
  <si>
    <t>/content/drive/MyDrive/thesis_project/thesis/outputs/exp10_cascade/cascaded_pipeline_crf_20260804_224439.json</t>
  </si>
  <si>
    <t>/content/drive/MyDrive/thesis_project/thesis/outputs/exp10_cascade/cascaded_pipeline_crf_results_20260804_224438.xlsx</t>
  </si>
  <si>
    <t>/content/drive/MyDrive/thesis_project/thesis/outputs/exp10_cascade/cascaded_pipeline_crf_20260804_224620.json</t>
  </si>
  <si>
    <t>/content/drive/MyDrive/thesis_project/thesis/outputs/exp10_cascade/cascaded_pipeline_crf_results_20260804_224619.xlsx</t>
  </si>
  <si>
    <t>/content/drive/MyDrive/thesis_project/thesis/outputs/exp10_cascade/cascaded_pipeline_crf_20260804_224802.json</t>
  </si>
  <si>
    <t>/content/drive/MyDrive/thesis_project/thesis/outputs/exp10_cascade/cascaded_pipeline_crf_results_20260804_224801.xlsx</t>
  </si>
  <si>
    <t>/content/drive/MyDrive/thesis_project/thesis/outputs/exp10_cascade/cascaded_pipeline_crf_20260804_224944.json</t>
  </si>
  <si>
    <t>/content/drive/MyDrive/thesis_project/thesis/outputs/exp10_cascade/cascaded_pipeline_crf_results_20260804_224943.xlsx</t>
  </si>
  <si>
    <t>/content/drive/MyDrive/thesis_project/thesis/outputs/exp10_cascade/cascaded_pipeline_crf_20260804_225126.json</t>
  </si>
  <si>
    <t>/content/drive/MyDrive/thesis_project/thesis/outputs/exp10_cascade/cascaded_pipeline_crf_results_20260804_225125.xlsx</t>
  </si>
  <si>
    <t>/content/drive/MyDrive/thesis_project/thesis/outputs/exp10_cascade/cascaded_pipeline_crf_20260804_225308.json</t>
  </si>
  <si>
    <t>/content/drive/MyDrive/thesis_project/thesis/outputs/exp10_cascade/cascaded_pipeline_crf_results_20260804_225307.xlsx</t>
  </si>
  <si>
    <t>/content/drive/MyDrive/thesis_project/thesis/outputs/exp10_cascade/cascaded_pipeline_crf_20260804_225450.json</t>
  </si>
  <si>
    <t>/content/drive/MyDrive/thesis_project/thesis/outputs/exp10_cascade/cascaded_pipeline_crf_results_20260804_225449.xlsx</t>
  </si>
  <si>
    <t>/content/drive/MyDrive/thesis_project/thesis/outputs/exp10_cascade/cascaded_pipeline_crf_20260804_225632.json</t>
  </si>
  <si>
    <t>/content/drive/MyDrive/thesis_project/thesis/outputs/exp10_cascade/cascaded_pipeline_crf_results_20260804_225631.xlsx</t>
  </si>
  <si>
    <t>/content/drive/MyDrive/thesis_project/thesis/outputs/exp10_cascade/cascaded_pipeline_crf_20260804_225739.json</t>
  </si>
  <si>
    <t>/content/drive/MyDrive/thesis_project/thesis/outputs/exp10_cascade/cascaded_pipeline_crf_results_20260804_225738.xlsx</t>
  </si>
  <si>
    <t>/content/drive/MyDrive/thesis_project/thesis/outputs/exp10_cascade/cascaded_pipeline_crf_20260804_225920.json</t>
  </si>
  <si>
    <t>/content/drive/MyDrive/thesis_project/thesis/outputs/exp10_cascade/cascaded_pipeline_crf_results_20260804_225919.xlsx</t>
  </si>
  <si>
    <t>/content/drive/MyDrive/thesis_project/thesis/outputs/exp10_cascade/cascaded_pipeline_crf_20260804_230103.json</t>
  </si>
  <si>
    <t>/content/drive/MyDrive/thesis_project/thesis/outputs/exp10_cascade/cascaded_pipeline_crf_results_20260804_230102.xlsx</t>
  </si>
  <si>
    <t>/content/drive/MyDrive/thesis_project/thesis/outputs/exp10_cascade/cascaded_pipeline_crf_20260804_230247.json</t>
  </si>
  <si>
    <t>/content/drive/MyDrive/thesis_project/thesis/outputs/exp10_cascade/cascaded_pipeline_crf_results_20260804_230246.xlsx</t>
  </si>
  <si>
    <t>/content/drive/MyDrive/thesis_project/thesis/outputs/exp10_cascade/cascaded_pipeline_crf_20260804_230429.json</t>
  </si>
  <si>
    <t>/content/drive/MyDrive/thesis_project/thesis/outputs/exp10_cascade/cascaded_pipeline_crf_results_20260804_230428.xlsx</t>
  </si>
  <si>
    <t>/content/drive/MyDrive/thesis_project/thesis/outputs/exp10_cascade/cascaded_pipeline_crf_20260804_230610.json</t>
  </si>
  <si>
    <t>/content/drive/MyDrive/thesis_project/thesis/outputs/exp10_cascade/cascaded_pipeline_crf_results_20260804_230609.xlsx</t>
  </si>
  <si>
    <t>/content/drive/MyDrive/thesis_project/thesis/outputs/exp10_cascade/cascaded_pipeline_crf_20260804_230752.json</t>
  </si>
  <si>
    <t>/content/drive/MyDrive/thesis_project/thesis/outputs/exp10_cascade/cascaded_pipeline_crf_results_20260804_230751.xlsx</t>
  </si>
  <si>
    <t>/content/drive/MyDrive/thesis_project/thesis/outputs/exp10_cascade/cascaded_pipeline_crf_20260804_230933.json</t>
  </si>
  <si>
    <t>/content/drive/MyDrive/thesis_project/thesis/outputs/exp10_cascade/cascaded_pipeline_crf_results_20260804_230932.xlsx</t>
  </si>
  <si>
    <t>/content/drive/MyDrive/thesis_project/thesis/outputs/exp10_cascade/cascaded_pipeline_crf_20260804_231115.json</t>
  </si>
  <si>
    <t>/content/drive/MyDrive/thesis_project/thesis/outputs/exp10_cascade/cascaded_pipeline_crf_results_20260804_231114.xlsx</t>
  </si>
  <si>
    <t>/content/drive/MyDrive/thesis_project/thesis/outputs/exp10_cascade/cascaded_pipeline_crf_20260804_231256.json</t>
  </si>
  <si>
    <t>/content/drive/MyDrive/thesis_project/thesis/outputs/exp10_cascade/cascaded_pipeline_crf_results_20260804_231255.xlsx</t>
  </si>
  <si>
    <t>/content/drive/MyDrive/thesis_project/thesis/outputs/exp10_cascade/cascaded_pipeline_crf_20260804_231437.json</t>
  </si>
  <si>
    <t>/content/drive/MyDrive/thesis_project/thesis/outputs/exp10_cascade/cascaded_pipeline_crf_results_20260804_231436.xlsx</t>
  </si>
  <si>
    <t>/content/drive/MyDrive/thesis_project/thesis/outputs/exp10_cascade/cascaded_pipeline_crf_20260804_231617.json</t>
  </si>
  <si>
    <t>/content/drive/MyDrive/thesis_project/thesis/outputs/exp10_cascade/cascaded_pipeline_crf_results_20260804_231616.xlsx</t>
  </si>
  <si>
    <t>/content/drive/MyDrive/thesis_project/thesis/outputs/exp10_cascade/cascaded_pipeline_crf_20260804_231758.json</t>
  </si>
  <si>
    <t>/content/drive/MyDrive/thesis_project/thesis/outputs/exp10_cascade/cascaded_pipeline_crf_results_20260804_231757.xlsx</t>
  </si>
  <si>
    <t>/content/drive/MyDrive/thesis_project/thesis/outputs/exp10_cascade/cascaded_pipeline_crf_20260804_231938.json</t>
  </si>
  <si>
    <t>/content/drive/MyDrive/thesis_project/thesis/outputs/exp10_cascade/cascaded_pipeline_crf_results_20260804_231937.xlsx</t>
  </si>
  <si>
    <t>/content/drive/MyDrive/thesis_project/thesis/outputs/exp10_cascade/cascaded_pipeline_crf_20260804_232119.json</t>
  </si>
  <si>
    <t>/content/drive/MyDrive/thesis_project/thesis/outputs/exp10_cascade/cascaded_pipeline_crf_results_20260804_232118.xlsx</t>
  </si>
  <si>
    <t>/content/drive/MyDrive/thesis_project/thesis/outputs/exp10_cascade/cascaded_pipeline_crf_20260804_232300.json</t>
  </si>
  <si>
    <t>/content/drive/MyDrive/thesis_project/thesis/outputs/exp10_cascade/cascaded_pipeline_crf_results_20260804_232259.xlsx</t>
  </si>
  <si>
    <t>/content/drive/MyDrive/thesis_project/thesis/outputs/exp10_cascade/cascaded_pipeline_crf_20260804_232441.json</t>
  </si>
  <si>
    <t>/content/drive/MyDrive/thesis_project/thesis/outputs/exp10_cascade/cascaded_pipeline_crf_results_20260804_232440.xlsx</t>
  </si>
  <si>
    <t>/content/drive/MyDrive/thesis_project/thesis/outputs/exp10_cascade/cascaded_pipeline_crf_20260804_232623.json</t>
  </si>
  <si>
    <t>/content/drive/MyDrive/thesis_project/thesis/outputs/exp10_cascade/cascaded_pipeline_crf_results_20260804_232622.xlsx</t>
  </si>
  <si>
    <t>/content/drive/MyDrive/thesis_project/thesis/outputs/exp10_cascade/cascaded_pipeline_crf_20260804_232806.json</t>
  </si>
  <si>
    <t>/content/drive/MyDrive/thesis_project/thesis/outputs/exp10_cascade/cascaded_pipeline_crf_results_20260804_232805.xlsx</t>
  </si>
  <si>
    <t>/content/drive/MyDrive/thesis_project/thesis/outputs/exp10_cascade/cascaded_pipeline_crf_20260804_232946.json</t>
  </si>
  <si>
    <t>/content/drive/MyDrive/thesis_project/thesis/outputs/exp10_cascade/cascaded_pipeline_crf_results_20260804_232945.xlsx</t>
  </si>
  <si>
    <t>/content/drive/MyDrive/thesis_project/thesis/outputs/exp10_cascade/cascaded_pipeline_crf_20260804_233125.json</t>
  </si>
  <si>
    <t>/content/drive/MyDrive/thesis_project/thesis/outputs/exp10_cascade/cascaded_pipeline_crf_results_20260804_233124.xlsx</t>
  </si>
  <si>
    <t>/content/drive/MyDrive/thesis_project/thesis/outputs/exp10_cascade/cascaded_pipeline_crf_20260804_233307.json</t>
  </si>
  <si>
    <t>/content/drive/MyDrive/thesis_project/thesis/outputs/exp10_cascade/cascaded_pipeline_crf_results_20260804_233306.xlsx</t>
  </si>
  <si>
    <t>/content/drive/MyDrive/thesis_project/thesis/outputs/exp10_cascade/cascaded_pipeline_crf_20260804_233449.json</t>
  </si>
  <si>
    <t>/content/drive/MyDrive/thesis_project/thesis/outputs/exp10_cascade/cascaded_pipeline_crf_results_20260804_233448.xlsx</t>
  </si>
  <si>
    <t>/content/drive/MyDrive/thesis_project/thesis/outputs/exp10_cascade/cascaded_pipeline_crf_20260804_233631.json</t>
  </si>
  <si>
    <t>/content/drive/MyDrive/thesis_project/thesis/outputs/exp10_cascade/cascaded_pipeline_crf_results_20260804_233630.xlsx</t>
  </si>
  <si>
    <t>/content/drive/MyDrive/thesis_project/thesis/outputs/exp10_cascade/cascaded_pipeline_crf_20260804_233811.json</t>
  </si>
  <si>
    <t>/content/drive/MyDrive/thesis_project/thesis/outputs/exp10_cascade/cascaded_pipeline_crf_results_20260804_233810.xlsx</t>
  </si>
  <si>
    <t>/content/drive/MyDrive/thesis_project/thesis/outputs/exp10_cascade/cascaded_pipeline_crf_20260804_233953.json</t>
  </si>
  <si>
    <t>/content/drive/MyDrive/thesis_project/thesis/outputs/exp10_cascade/cascaded_pipeline_crf_results_20260804_233952.xlsx</t>
  </si>
  <si>
    <t>/content/drive/MyDrive/thesis_project/thesis/outputs/exp10_cascade/cascaded_pipeline_crf_20260804_234134.json</t>
  </si>
  <si>
    <t>/content/drive/MyDrive/thesis_project/thesis/outputs/exp10_cascade/cascaded_pipeline_crf_results_20260804_234133.xlsx</t>
  </si>
  <si>
    <t>/content/drive/MyDrive/thesis_project/thesis/outputs/exp10_cascade/cascaded_pipeline_crf_20260804_234315.json</t>
  </si>
  <si>
    <t>/content/drive/MyDrive/thesis_project/thesis/outputs/exp10_cascade/cascaded_pipeline_crf_results_20260804_234314.xlsx</t>
  </si>
  <si>
    <t>/content/drive/MyDrive/thesis_project/thesis/outputs/exp10_cascade/cascaded_pipeline_crf_20260804_234456.json</t>
  </si>
  <si>
    <t>/content/drive/MyDrive/thesis_project/thesis/outputs/exp10_cascade/cascaded_pipeline_crf_results_20260804_234455.xlsx</t>
  </si>
  <si>
    <t>/content/drive/MyDrive/thesis_project/thesis/outputs/exp10_cascade/cascaded_pipeline_crf_20260804_234638.json</t>
  </si>
  <si>
    <t>/content/drive/MyDrive/thesis_project/thesis/outputs/exp10_cascade/cascaded_pipeline_crf_results_20260804_234637.xlsx</t>
  </si>
  <si>
    <t>/content/drive/MyDrive/thesis_project/thesis/outputs/exp10_cascade/cascaded_pipeline_crf_20260804_234820.json</t>
  </si>
  <si>
    <t>/content/drive/MyDrive/thesis_project/thesis/outputs/exp10_cascade/cascaded_pipeline_crf_results_20260804_234819.xlsx</t>
  </si>
  <si>
    <t>/content/drive/MyDrive/thesis_project/thesis/outputs/exp10_cascade/cascaded_pipeline_crf_20260804_235000.json</t>
  </si>
  <si>
    <t>/content/drive/MyDrive/thesis_project/thesis/outputs/exp10_cascade/cascaded_pipeline_crf_results_20260804_234959.xlsx</t>
  </si>
  <si>
    <t>/content/drive/MyDrive/thesis_project/thesis/outputs/exp10_cascade/cascaded_pipeline_crf_20260804_235142.json</t>
  </si>
  <si>
    <t>/content/drive/MyDrive/thesis_project/thesis/outputs/exp10_cascade/cascaded_pipeline_crf_results_20260804_235141.xlsx</t>
  </si>
  <si>
    <t>/content/drive/MyDrive/thesis_project/thesis/outputs/exp10_cascade/cascaded_pipeline_crf_20260804_235322.json</t>
  </si>
  <si>
    <t>/content/drive/MyDrive/thesis_project/thesis/outputs/exp10_cascade/cascaded_pipeline_crf_results_20260804_235321.xlsx</t>
  </si>
  <si>
    <t>/content/drive/MyDrive/thesis_project/thesis/outputs/exp10_cascade/cascaded_pipeline_crf_20260804_235504.json</t>
  </si>
  <si>
    <t>/content/drive/MyDrive/thesis_project/thesis/outputs/exp10_cascade/cascaded_pipeline_crf_results_20260804_235503.xlsx</t>
  </si>
  <si>
    <t>/content/drive/MyDrive/thesis_project/thesis/outputs/exp10_cascade/cascaded_pipeline_crf_20260804_235643.json</t>
  </si>
  <si>
    <t>/content/drive/MyDrive/thesis_project/thesis/outputs/exp10_cascade/cascaded_pipeline_crf_results_20260804_235642.xlsx</t>
  </si>
  <si>
    <t>/content/drive/MyDrive/thesis_project/thesis/outputs/exp10_cascade/cascaded_pipeline_crf_20260804_235824.json</t>
  </si>
  <si>
    <t>/content/drive/MyDrive/thesis_project/thesis/outputs/exp10_cascade/cascaded_pipeline_crf_results_20260804_235823.xlsx</t>
  </si>
  <si>
    <t>/content/drive/MyDrive/thesis_project/thesis/outputs/exp10_cascade/cascaded_pipeline_crf_20260805_000006.json</t>
  </si>
  <si>
    <t>/content/drive/MyDrive/thesis_project/thesis/outputs/exp10_cascade/cascaded_pipeline_crf_results_20260805_000005.xlsx</t>
  </si>
  <si>
    <t>/content/drive/MyDrive/thesis_project/thesis/outputs/exp10_cascade/cascaded_pipeline_crf_20260805_000147.json</t>
  </si>
  <si>
    <t>/content/drive/MyDrive/thesis_project/thesis/outputs/exp10_cascade/cascaded_pipeline_crf_results_20260805_000146.xlsx</t>
  </si>
  <si>
    <t>/content/drive/MyDrive/thesis_project/thesis/outputs/exp10_cascade/cascaded_pipeline_crf_20260805_000253.json</t>
  </si>
  <si>
    <t>/content/drive/MyDrive/thesis_project/thesis/outputs/exp10_cascade/cascaded_pipeline_crf_results_20260805_000252.xlsx</t>
  </si>
  <si>
    <t>/content/drive/MyDrive/thesis_project/thesis/outputs/exp10_cascade/cascaded_pipeline_crf_20260805_000436.json</t>
  </si>
  <si>
    <t>/content/drive/MyDrive/thesis_project/thesis/outputs/exp10_cascade/cascaded_pipeline_crf_results_20260805_000435.xlsx</t>
  </si>
  <si>
    <t>/content/drive/MyDrive/thesis_project/thesis/outputs/exp10_cascade/cascaded_pipeline_crf_20260805_000618.json</t>
  </si>
  <si>
    <t>/content/drive/MyDrive/thesis_project/thesis/outputs/exp10_cascade/cascaded_pipeline_crf_results_20260805_000617.xlsx</t>
  </si>
  <si>
    <t>/content/drive/MyDrive/thesis_project/thesis/outputs/exp10_cascade/cascaded_pipeline_crf_20260805_000801.json</t>
  </si>
  <si>
    <t>/content/drive/MyDrive/thesis_project/thesis/outputs/exp10_cascade/cascaded_pipeline_crf_results_20260805_000800.xlsx</t>
  </si>
  <si>
    <t>/content/drive/MyDrive/thesis_project/thesis/outputs/exp10_cascade/cascaded_pipeline_crf_20260805_001700.json</t>
  </si>
  <si>
    <t>/content/drive/MyDrive/thesis_project/thesis/outputs/exp10_cascade/cascaded_pipeline_crf_results_20260805_001659.xlsx</t>
  </si>
  <si>
    <t>/content/drive/MyDrive/thesis_project/thesis/outputs/exp10_cascade/cascaded_pipeline_crf_20260805_002502.json</t>
  </si>
  <si>
    <t>/content/drive/MyDrive/thesis_project/thesis/outputs/exp10_cascade/cascaded_pipeline_crf_results_20260805_002501.xlsx</t>
  </si>
  <si>
    <t>/content/drive/MyDrive/thesis_project/thesis/outputs/exp10_cascade/cascaded_pipeline_crf_20260805_003313.json</t>
  </si>
  <si>
    <t>/content/drive/MyDrive/thesis_project/thesis/outputs/exp10_cascade/cascaded_pipeline_crf_results_20260805_003312.xlsx</t>
  </si>
  <si>
    <t>/content/drive/MyDrive/thesis_project/thesis/outputs/exp10_cascade/cascaded_pipeline_crf_20260805_004557.json</t>
  </si>
  <si>
    <t>/content/drive/MyDrive/thesis_project/thesis/outputs/exp10_cascade/cascaded_pipeline_crf_results_20260805_004556.xlsx</t>
  </si>
  <si>
    <t>/content/drive/MyDrive/thesis_project/thesis/outputs/exp10_cascade/cascaded_pipeline_crf_20260805_005556.json</t>
  </si>
  <si>
    <t>/content/drive/MyDrive/thesis_project/thesis/outputs/exp10_cascade/cascaded_pipeline_crf_results_20260805_005555.xlsx</t>
  </si>
  <si>
    <t>/content/drive/MyDrive/thesis_project/thesis/outputs/exp10_cascade/cascaded_pipeline_crf_20260805_010403.json</t>
  </si>
  <si>
    <t>/content/drive/MyDrive/thesis_project/thesis/outputs/exp10_cascade/cascaded_pipeline_crf_results_20260805_010402.xlsx</t>
  </si>
  <si>
    <t>/content/drive/MyDrive/thesis_project/thesis/outputs/exp10_cascade/cascaded_pipeline_crf_20260805_011255.json</t>
  </si>
  <si>
    <t>/content/drive/MyDrive/thesis_project/thesis/outputs/exp10_cascade/cascaded_pipeline_crf_results_20260805_011254.xlsx</t>
  </si>
  <si>
    <t>/content/drive/MyDrive/thesis_project/thesis/outputs/exp10_cascade/cascaded_pipeline_crf_20260805_012539.json</t>
  </si>
  <si>
    <t>/content/drive/MyDrive/thesis_project/thesis/outputs/exp10_cascade/cascaded_pipeline_crf_results_20260805_012538.xlsx</t>
  </si>
  <si>
    <t>/content/drive/MyDrive/thesis_project/thesis/outputs/exp10_cascade/cascaded_pipeline_crf_20260805_013343.json</t>
  </si>
  <si>
    <t>/content/drive/MyDrive/thesis_project/thesis/outputs/exp10_cascade/cascaded_pipeline_crf_results_20260805_013342.xlsx</t>
  </si>
  <si>
    <t>/content/drive/MyDrive/thesis_project/thesis/outputs/exp10_cascade/cascaded_pipeline_crf_20260805_014150.json</t>
  </si>
  <si>
    <t>/content/drive/MyDrive/thesis_project/thesis/outputs/exp10_cascade/cascaded_pipeline_crf_results_20260805_014149.xlsx</t>
  </si>
  <si>
    <t>/content/drive/MyDrive/thesis_project/thesis/outputs/exp10_cascade/cascaded_pipeline_crf_20260805_015048.json</t>
  </si>
  <si>
    <t>/content/drive/MyDrive/thesis_project/thesis/outputs/exp10_cascade/cascaded_pipeline_crf_results_20260805_015047.xlsx</t>
  </si>
  <si>
    <t>/content/drive/MyDrive/thesis_project/thesis/outputs/exp10_cascade/cascaded_pipeline_crf_20260805_020334.json</t>
  </si>
  <si>
    <t>/content/drive/MyDrive/thesis_project/thesis/outputs/exp10_cascade/cascaded_pipeline_crf_results_20260805_020333.xlsx</t>
  </si>
  <si>
    <t>/content/drive/MyDrive/thesis_project/thesis/outputs/exp10_cascade/cascaded_pipeline_crf_20260805_021147.json</t>
  </si>
  <si>
    <t>/content/drive/MyDrive/thesis_project/thesis/outputs/exp10_cascade/cascaded_pipeline_crf_results_20260805_021146.xlsx</t>
  </si>
  <si>
    <t>/content/drive/MyDrive/thesis_project/thesis/outputs/exp10_cascade/cascaded_pipeline_crf_20260805_022033.json</t>
  </si>
  <si>
    <t>/content/drive/MyDrive/thesis_project/thesis/outputs/exp10_cascade/cascaded_pipeline_crf_results_20260805_022032.xlsx</t>
  </si>
  <si>
    <t>/content/drive/MyDrive/thesis_project/thesis/outputs/exp10_cascade/cascaded_pipeline_crf_20260805_022822.json</t>
  </si>
  <si>
    <t>/content/drive/MyDrive/thesis_project/thesis/outputs/exp10_cascade/cascaded_pipeline_crf_results_20260805_022821.xlsx</t>
  </si>
  <si>
    <t>/content/drive/MyDrive/thesis_project/thesis/outputs/exp10_cascade/cascaded_pipeline_crf_20260805_023707.json</t>
  </si>
  <si>
    <t>/content/drive/MyDrive/thesis_project/thesis/outputs/exp10_cascade/cascaded_pipeline_crf_results_20260805_023706.xlsx</t>
  </si>
  <si>
    <t>/content/drive/MyDrive/thesis_project/thesis/outputs/exp10_cascade/cascaded_pipeline_crf_20260805_024456.json</t>
  </si>
  <si>
    <t>/content/drive/MyDrive/thesis_project/thesis/outputs/exp10_cascade/cascaded_pipeline_crf_results_20260805_024455.xlsx</t>
  </si>
  <si>
    <t>/content/drive/MyDrive/thesis_project/thesis/outputs/exp10_cascade/cascaded_pipeline_crf_20260805_025629.json</t>
  </si>
  <si>
    <t>/content/drive/MyDrive/thesis_project/thesis/outputs/exp10_cascade/cascaded_pipeline_crf_results_20260805_025628.xlsx</t>
  </si>
  <si>
    <t>/content/drive/MyDrive/thesis_project/thesis/outputs/exp10_cascade/cascaded_pipeline_crf_20260805_030415.json</t>
  </si>
  <si>
    <t>/content/drive/MyDrive/thesis_project/thesis/outputs/exp10_cascade/cascaded_pipeline_crf_results_20260805_030414.xlsx</t>
  </si>
  <si>
    <t>/content/drive/MyDrive/thesis_project/thesis/outputs/exp10_cascade/cascaded_pipeline_crf_20260805_031208.json</t>
  </si>
  <si>
    <t>/content/drive/MyDrive/thesis_project/thesis/outputs/exp10_cascade/cascaded_pipeline_crf_results_20260805_031207.xlsx</t>
  </si>
  <si>
    <t>/content/drive/MyDrive/thesis_project/thesis/outputs/exp10_cascade/cascaded_pipeline_crf_20260805_032325.json</t>
  </si>
  <si>
    <t>/content/drive/MyDrive/thesis_project/thesis/outputs/exp10_cascade/cascaded_pipeline_crf_results_20260805_032324.xlsx</t>
  </si>
  <si>
    <t>/content/drive/MyDrive/thesis_project/thesis/outputs/exp10_cascade/cascaded_pipeline_crf_20260805_033343.json</t>
  </si>
  <si>
    <t>/content/drive/MyDrive/thesis_project/thesis/outputs/exp10_cascade/cascaded_pipeline_crf_results_20260805_033343.xlsx</t>
  </si>
  <si>
    <t>/content/drive/MyDrive/thesis_project/thesis/outputs/exp10_cascade/cascaded_pipeline_crf_20260805_034056.json</t>
  </si>
  <si>
    <t>/content/drive/MyDrive/thesis_project/thesis/outputs/exp10_cascade/cascaded_pipeline_crf_results_20260805_034055.xlsx</t>
  </si>
  <si>
    <t>/content/drive/MyDrive/thesis_project/thesis/outputs/exp10_cascade/cascaded_pipeline_crf_20260805_035356.json</t>
  </si>
  <si>
    <t>/content/drive/MyDrive/thesis_project/thesis/outputs/exp10_cascade/cascaded_pipeline_crf_results_20260805_035355.xlsx</t>
  </si>
  <si>
    <t>/content/drive/MyDrive/thesis_project/thesis/outputs/exp10_cascade/cascaded_pipeline_crf_20260805_040108.json</t>
  </si>
  <si>
    <t>/content/drive/MyDrive/thesis_project/thesis/outputs/exp10_cascade/cascaded_pipeline_crf_results_20260805_040107.xlsx</t>
  </si>
  <si>
    <t>/content/drive/MyDrive/thesis_project/thesis/outputs/exp10_cascade/cascaded_pipeline_crf_20260805_041405.json</t>
  </si>
  <si>
    <t>/content/drive/MyDrive/thesis_project/thesis/outputs/exp10_cascade/cascaded_pipeline_crf_results_20260805_041404.xlsx</t>
  </si>
  <si>
    <t>/content/drive/MyDrive/thesis_project/thesis/outputs/exp10_cascade/cascaded_pipeline_crf_20260805_042413.json</t>
  </si>
  <si>
    <t>/content/drive/MyDrive/thesis_project/thesis/outputs/exp10_cascade/cascaded_pipeline_crf_results_20260805_042412.xlsx</t>
  </si>
  <si>
    <t>/content/drive/MyDrive/thesis_project/thesis/outputs/exp10_cascade/cascaded_pipeline_crf_20260805_043225.json</t>
  </si>
  <si>
    <t>/content/drive/MyDrive/thesis_project/thesis/outputs/exp10_cascade/cascaded_pipeline_crf_results_20260805_043224.xlsx</t>
  </si>
  <si>
    <t>/content/drive/MyDrive/thesis_project/thesis/outputs/exp10_cascade/cascaded_pipeline_crf_20260805_044246.json</t>
  </si>
  <si>
    <t>/content/drive/MyDrive/thesis_project/thesis/outputs/exp10_cascade/cascaded_pipeline_crf_results_20260805_044245.xlsx</t>
  </si>
  <si>
    <t>/content/drive/MyDrive/thesis_project/thesis/outputs/exp10_cascade/cascaded_pipeline_crf_20260805_045406.json</t>
  </si>
  <si>
    <t>/content/drive/MyDrive/thesis_project/thesis/outputs/exp10_cascade/cascaded_pipeline_crf_results_20260805_045405.xlsx</t>
  </si>
  <si>
    <t>/content/drive/MyDrive/thesis_project/thesis/outputs/exp10_cascade/cascaded_pipeline_crf_20260805_050412.json</t>
  </si>
  <si>
    <t>/content/drive/MyDrive/thesis_project/thesis/outputs/exp10_cascade/cascaded_pipeline_crf_results_20260805_050411.xlsx</t>
  </si>
  <si>
    <t>/content/drive/MyDrive/thesis_project/thesis/outputs/exp10_cascade/cascaded_pipeline_crf_20260805_051420.json</t>
  </si>
  <si>
    <t>/content/drive/MyDrive/thesis_project/thesis/outputs/exp10_cascade/cascaded_pipeline_crf_results_20260805_051419.xlsx</t>
  </si>
  <si>
    <t>/content/drive/MyDrive/thesis_project/thesis/outputs/exp10_cascade/cascaded_pipeline_crf_20260805_052331.json</t>
  </si>
  <si>
    <t>/content/drive/MyDrive/thesis_project/thesis/outputs/exp10_cascade/cascaded_pipeline_crf_results_20260805_052330.xlsx</t>
  </si>
  <si>
    <t>/content/drive/MyDrive/thesis_project/thesis/outputs/exp10_cascade/cascaded_pipeline_crf_20260805_065720.json</t>
  </si>
  <si>
    <t>/content/drive/MyDrive/thesis_project/thesis/outputs/exp10_cascade/cascaded_pipeline_crf_results_20260805_065716.xlsx</t>
  </si>
  <si>
    <t>/content/drive/MyDrive/thesis_project/thesis/outputs/exp10_cascade/cascaded_pipeline_crf_20260805_071028.json</t>
  </si>
  <si>
    <t>/content/drive/MyDrive/thesis_project/thesis/outputs/exp10_cascade/cascaded_pipeline_crf_results_20260805_071027.xlsx</t>
  </si>
  <si>
    <t>/content/drive/MyDrive/thesis_project/thesis/outputs/exp10_cascade/cascaded_pipeline_crf_20260805_075334.json</t>
  </si>
  <si>
    <t>/content/drive/MyDrive/thesis_project/thesis/outputs/exp10_cascade/cascaded_pipeline_crf_results_20260805_075330.xlsx</t>
  </si>
  <si>
    <t>/content/drive/MyDrive/thesis_project/thesis/outputs/exp10_cascade/cascaded_pipeline_crf_20260805_080050.json</t>
  </si>
  <si>
    <t>/content/drive/MyDrive/thesis_project/thesis/outputs/exp10_cascade/cascaded_pipeline_crf_results_20260805_080049.xlsx</t>
  </si>
  <si>
    <t>/content/drive/MyDrive/thesis_project/thesis/outputs/exp10_cascade/cascaded_pipeline_crf_20260805_081058.json</t>
  </si>
  <si>
    <t>/content/drive/MyDrive/thesis_project/thesis/outputs/exp10_cascade/cascaded_pipeline_crf_results_20260805_081057.xlsx</t>
  </si>
  <si>
    <t>/content/drive/MyDrive/thesis_project/thesis/outputs/exp10_cascade/cascaded_pipeline_crf_20260805_082416.json</t>
  </si>
  <si>
    <t>/content/drive/MyDrive/thesis_project/thesis/outputs/exp10_cascade/cascaded_pipeline_crf_results_20260805_082415.xlsx</t>
  </si>
  <si>
    <t>/content/drive/MyDrive/thesis_project/thesis/outputs/exp10_cascade/cascaded_pipeline_crf_20260805_083330.json</t>
  </si>
  <si>
    <t>/content/drive/MyDrive/thesis_project/thesis/outputs/exp10_cascade/cascaded_pipeline_crf_results_20260805_083329.xlsx</t>
  </si>
  <si>
    <t>/content/drive/MyDrive/thesis_project/thesis/outputs/exp10_cascade/cascaded_pipeline_crf_20260805_084245.json</t>
  </si>
  <si>
    <t>/content/drive/MyDrive/thesis_project/thesis/outputs/exp10_cascade/cascaded_pipeline_crf_results_20260805_084244.xlsx</t>
  </si>
  <si>
    <t>/content/drive/MyDrive/thesis_project/thesis/outputs/exp10_cascade/cascaded_pipeline_crf_20260805_085357.json</t>
  </si>
  <si>
    <t>/content/drive/MyDrive/thesis_project/thesis/outputs/exp10_cascade/cascaded_pipeline_crf_results_20260805_085356.xlsx</t>
  </si>
  <si>
    <t>/content/drive/MyDrive/thesis_project/thesis/outputs/exp10_cascade/cascaded_pipeline_crf_20260805_091610.json</t>
  </si>
  <si>
    <t>/content/drive/MyDrive/thesis_project/thesis/outputs/exp10_cascade/cascaded_pipeline_crf_results_20260805_091605.xlsx</t>
  </si>
  <si>
    <t>/content/drive/MyDrive/thesis_project/thesis/outputs/exp10_cascade/cascaded_pipeline_crf_20260805_092713.json</t>
  </si>
  <si>
    <t>/content/drive/MyDrive/thesis_project/thesis/outputs/exp10_cascade/cascaded_pipeline_crf_results_20260805_092712.xlsx</t>
  </si>
  <si>
    <t>/content/drive/MyDrive/thesis_project/thesis/outputs/exp10_cascade/cascaded_pipeline_crf_20260805_124334.json</t>
  </si>
  <si>
    <t>/content/drive/MyDrive/thesis_project/thesis/outputs/exp10_cascade/cascaded_pipeline_crf_results_20260805_124330.xlsx</t>
  </si>
  <si>
    <t>/content/drive/MyDrive/thesis_project/thesis/outputs/exp10_cascade/cascaded_pipeline_crf_20260805_125248.json</t>
  </si>
  <si>
    <t>/content/drive/MyDrive/thesis_project/thesis/outputs/exp10_cascade/cascaded_pipeline_crf_results_20260805_125247.xlsx</t>
  </si>
  <si>
    <t>/content/drive/MyDrive/thesis_project/thesis/outputs/exp10_cascade/cascaded_pipeline_crf_20260805_130258.json</t>
  </si>
  <si>
    <t>/content/drive/MyDrive/thesis_project/thesis/outputs/exp10_cascade/cascaded_pipeline_crf_results_20260805_130257.xlsx</t>
  </si>
  <si>
    <t>/content/drive/MyDrive/thesis_project/thesis/outputs/exp10_cascade/cascaded_pipeline_crf_20260805_131417.json</t>
  </si>
  <si>
    <t>/content/drive/MyDrive/thesis_project/thesis/outputs/exp10_cascade/cascaded_pipeline_crf_results_20260805_131416.xlsx</t>
  </si>
  <si>
    <t>/content/drive/MyDrive/thesis_project/thesis/outputs/exp10_cascade/cascaded_pipeline_crf_20260805_132718.json</t>
  </si>
  <si>
    <t>/content/drive/MyDrive/thesis_project/thesis/outputs/exp10_cascade/cascaded_pipeline_crf_results_20260805_132717.xlsx</t>
  </si>
  <si>
    <t>/content/drive/MyDrive/thesis_project/thesis/outputs/exp10_cascade/cascaded_pipeline_crf_20260805_133916.json</t>
  </si>
  <si>
    <t>/content/drive/MyDrive/thesis_project/thesis/outputs/exp10_cascade/cascaded_pipeline_crf_results_20260805_133915.xlsx</t>
  </si>
  <si>
    <t>/content/drive/MyDrive/thesis_project/thesis/outputs/exp10_cascade/cascaded_pipeline_crf_20260805_135219.json</t>
  </si>
  <si>
    <t>/content/drive/MyDrive/thesis_project/thesis/outputs/exp10_cascade/cascaded_pipeline_crf_results_20260805_135218.xlsx</t>
  </si>
  <si>
    <t>/content/drive/MyDrive/thesis_project/thesis/outputs/exp10_cascade/cascaded_pipeline_crf_20260805_140525.json</t>
  </si>
  <si>
    <t>/content/drive/MyDrive/thesis_project/thesis/outputs/exp10_cascade/cascaded_pipeline_crf_results_20260805_140524.xlsx</t>
  </si>
  <si>
    <t>/content/drive/MyDrive/thesis_project/thesis/outputs/exp10_cascade/cascaded_pipeline_crf_20260805_141438.json</t>
  </si>
  <si>
    <t>/content/drive/MyDrive/thesis_project/thesis/outputs/exp10_cascade/cascaded_pipeline_crf_results_20260805_141437.xlsx</t>
  </si>
  <si>
    <t>/content/drive/MyDrive/thesis_project/thesis/outputs/exp10_cascade/cascaded_pipeline_crf_20260805_142251.json</t>
  </si>
  <si>
    <t>/content/drive/MyDrive/thesis_project/thesis/outputs/exp10_cascade/cascaded_pipeline_crf_results_20260805_142250.xlsx</t>
  </si>
  <si>
    <t>/content/drive/MyDrive/thesis_project/thesis/outputs/exp10_cascade/cascaded_pipeline_crf_20260805_143600.json</t>
  </si>
  <si>
    <t>/content/drive/MyDrive/thesis_project/thesis/outputs/exp10_cascade/cascaded_pipeline_crf_results_20260805_143559.xlsx</t>
  </si>
  <si>
    <t>/content/drive/MyDrive/thesis_project/thesis/outputs/exp10_cascade/cascaded_pipeline_crf_20260805_144617.json</t>
  </si>
  <si>
    <t>/content/drive/MyDrive/thesis_project/thesis/outputs/exp10_cascade/cascaded_pipeline_crf_results_20260805_144616.xlsx</t>
  </si>
  <si>
    <t>/content/drive/MyDrive/thesis_project/thesis/outputs/exp10_cascade/cascaded_pipeline_crf_20260805_145628.json</t>
  </si>
  <si>
    <t>/content/drive/MyDrive/thesis_project/thesis/outputs/exp10_cascade/cascaded_pipeline_crf_results_20260805_145627.xlsx</t>
  </si>
  <si>
    <t>/content/drive/MyDrive/thesis_project/thesis/outputs/exp10_cascade/cascaded_pipeline_crf_20260805_150549.json</t>
  </si>
  <si>
    <t>/content/drive/MyDrive/thesis_project/thesis/outputs/exp10_cascade/cascaded_pipeline_crf_results_20260805_150548.xlsx</t>
  </si>
  <si>
    <t>/content/drive/MyDrive/thesis_project/thesis/outputs/exp10_cascade/cascaded_pipeline_crf_20260805_151605.json</t>
  </si>
  <si>
    <t>/content/drive/MyDrive/thesis_project/thesis/outputs/exp10_cascade/cascaded_pipeline_crf_results_20260805_151604.xlsx</t>
  </si>
  <si>
    <t>/content/drive/MyDrive/thesis_project/thesis/outputs/exp10_cascade/cascaded_pipeline_crf_20260805_152616.json</t>
  </si>
  <si>
    <t>/content/drive/MyDrive/thesis_project/thesis/outputs/exp10_cascade/cascaded_pipeline_crf_results_20260805_152615.xlsx</t>
  </si>
  <si>
    <t>/content/drive/MyDrive/thesis_project/thesis/outputs/exp10_fusion_ready/fusion_crf_ready_20260805_184342.json</t>
  </si>
  <si>
    <t>/content/drive/MyDrive/thesis_project/thesis/outputs/exp10_fusion_ready/fusion_crf_ready_results_20260805_184338.xlsx</t>
  </si>
  <si>
    <t>/content/drive/MyDrive/thesis_project/thesis/outputs/exp10_fusion_ready/fusion_crf_ready_20260805_184346.json</t>
  </si>
  <si>
    <t>/content/drive/MyDrive/thesis_project/thesis/outputs/exp10_fusion_ready/fusion_crf_ready_results_20260805_184345.xlsx</t>
  </si>
  <si>
    <t>/content/drive/MyDrive/thesis_project/thesis/outputs/exp10_fusion_ready/fusion_crf_ready_20260805_184349.json</t>
  </si>
  <si>
    <t>/content/drive/MyDrive/thesis_project/thesis/outputs/exp10_fusion_ready/fusion_crf_ready_results_20260805_184348.xlsx</t>
  </si>
  <si>
    <t>/content/drive/MyDrive/thesis_project/thesis/outputs/exp10_fusion_ready/fusion_crf_ready_20260805_184352.json</t>
  </si>
  <si>
    <t>/content/drive/MyDrive/thesis_project/thesis/outputs/exp10_fusion_ready/fusion_crf_ready_results_20260805_184351.xlsx</t>
  </si>
  <si>
    <t>/content/drive/MyDrive/thesis_project/thesis/outputs/exp10_fusion_ready/fusion_crf_ready_20260805_184355.json</t>
  </si>
  <si>
    <t>/content/drive/MyDrive/thesis_project/thesis/outputs/exp10_fusion_ready/fusion_crf_ready_results_20260805_184354.xlsx</t>
  </si>
  <si>
    <t>/content/drive/MyDrive/thesis_project/thesis/outputs/exp10_fusion_ready/fusion_crf_ready_20260805_184358.json</t>
  </si>
  <si>
    <t>/content/drive/MyDrive/thesis_project/thesis/outputs/exp10_fusion_ready/fusion_crf_ready_results_20260805_184357.xlsx</t>
  </si>
  <si>
    <t>/content/drive/MyDrive/thesis_project/thesis/outputs/exp10_fusion_ready/fusion_crf_ready_20260805_184402.json</t>
  </si>
  <si>
    <t>/content/drive/MyDrive/thesis_project/thesis/outputs/exp10_fusion_ready/fusion_crf_ready_results_20260805_184401.xlsx</t>
  </si>
  <si>
    <t>/content/drive/MyDrive/thesis_project/thesis/outputs/exp10_fusion_ready/fusion_crf_ready_20260805_184405.json</t>
  </si>
  <si>
    <t>/content/drive/MyDrive/thesis_project/thesis/outputs/exp10_fusion_ready/fusion_crf_ready_results_20260805_184404.xlsx</t>
  </si>
  <si>
    <t>/content/drive/MyDrive/thesis_project/thesis/outputs/exp10_fusion_ready/fusion_crf_ready_20260805_184408.json</t>
  </si>
  <si>
    <t>/content/drive/MyDrive/thesis_project/thesis/outputs/exp10_fusion_ready/fusion_crf_ready_results_20260805_184407.xlsx</t>
  </si>
  <si>
    <t>/content/drive/MyDrive/thesis_project/thesis/outputs/exp10_fusion_ready/fusion_crf_ready_20260805_184411.json</t>
  </si>
  <si>
    <t>/content/drive/MyDrive/thesis_project/thesis/outputs/exp10_fusion_ready/fusion_crf_ready_results_20260805_184410.xlsx</t>
  </si>
  <si>
    <t>/content/drive/MyDrive/thesis_project/thesis/outputs/exp10_fusion_ready/fusion_crf_ready_20260805_184414.json</t>
  </si>
  <si>
    <t>/content/drive/MyDrive/thesis_project/thesis/outputs/exp10_fusion_ready/fusion_crf_ready_results_20260805_184413.xlsx</t>
  </si>
  <si>
    <t>/content/drive/MyDrive/thesis_project/thesis/outputs/exp10_fusion_ready/fusion_crf_ready_20260805_184417.json</t>
  </si>
  <si>
    <t>/content/drive/MyDrive/thesis_project/thesis/outputs/exp10_fusion_ready/fusion_crf_ready_results_20260805_184416.xlsx</t>
  </si>
  <si>
    <t>/content/drive/MyDrive/thesis_project/thesis/outputs/exp10_fusion_ready/fusion_crf_ready_20260805_184420.json</t>
  </si>
  <si>
    <t>/content/drive/MyDrive/thesis_project/thesis/outputs/exp10_fusion_ready/fusion_crf_ready_results_20260805_184420.xlsx</t>
  </si>
  <si>
    <t>/content/drive/MyDrive/thesis_project/thesis/outputs/exp10_fusion_ready/fusion_crf_ready_20260805_184423.json</t>
  </si>
  <si>
    <t>/content/drive/MyDrive/thesis_project/thesis/outputs/exp10_fusion_ready/fusion_crf_ready_results_20260805_184423.xlsx</t>
  </si>
  <si>
    <t>/content/drive/MyDrive/thesis_project/thesis/outputs/exp10_fusion_ready/fusion_crf_ready_20260805_184426.json</t>
  </si>
  <si>
    <t>/content/drive/MyDrive/thesis_project/thesis/outputs/exp10_fusion_ready/fusion_crf_ready_results_20260805_184426.xlsx</t>
  </si>
  <si>
    <t>/content/drive/MyDrive/thesis_project/thesis/outputs/exp10_fusion_ready/fusion_crf_ready_20260805_184430.json</t>
  </si>
  <si>
    <t>/content/drive/MyDrive/thesis_project/thesis/outputs/exp10_fusion_ready/fusion_crf_ready_results_20260805_184429.xlsx</t>
  </si>
  <si>
    <t>/content/drive/MyDrive/thesis_project/thesis/outputs/exp10_fusion_ready/fusion_crf_ready_20260805_184433.json</t>
  </si>
  <si>
    <t>/content/drive/MyDrive/thesis_project/thesis/outputs/exp10_fusion_ready/fusion_crf_ready_results_20260805_184432.xlsx</t>
  </si>
  <si>
    <t>/content/drive/MyDrive/thesis_project/thesis/outputs/exp10_fusion_ready/fusion_crf_ready_20260805_184436.json</t>
  </si>
  <si>
    <t>/content/drive/MyDrive/thesis_project/thesis/outputs/exp10_fusion_ready/fusion_crf_ready_results_20260805_184435.xlsx</t>
  </si>
  <si>
    <t>/content/drive/MyDrive/thesis_project/thesis/outputs/exp10_fusion_ready/fusion_crf_ready_20260805_184440.json</t>
  </si>
  <si>
    <t>/content/drive/MyDrive/thesis_project/thesis/outputs/exp10_fusion_ready/fusion_crf_ready_results_20260805_184439.xlsx</t>
  </si>
  <si>
    <t>/content/drive/MyDrive/thesis_project/thesis/outputs/exp10_fusion_ready/fusion_crf_ready_20260805_184443.json</t>
  </si>
  <si>
    <t>/content/drive/MyDrive/thesis_project/thesis/outputs/exp10_fusion_ready/fusion_crf_ready_results_20260805_184442.xlsx</t>
  </si>
  <si>
    <t>/content/drive/MyDrive/thesis_project/thesis/outputs/exp10_fusion_ready/fusion_crf_ready_20260805_184446.json</t>
  </si>
  <si>
    <t>/content/drive/MyDrive/thesis_project/thesis/outputs/exp10_fusion_ready/fusion_crf_ready_results_20260805_184445.xlsx</t>
  </si>
  <si>
    <t>/content/drive/MyDrive/thesis_project/thesis/outputs/exp10_fusion_ready/fusion_crf_ready_20260805_184449.json</t>
  </si>
  <si>
    <t>/content/drive/MyDrive/thesis_project/thesis/outputs/exp10_fusion_ready/fusion_crf_ready_results_20260805_184448.xlsx</t>
  </si>
  <si>
    <t>/content/drive/MyDrive/thesis_project/thesis/outputs/exp10_fusion_ready/fusion_crf_ready_20260805_184452.json</t>
  </si>
  <si>
    <t>/content/drive/MyDrive/thesis_project/thesis/outputs/exp10_fusion_ready/fusion_crf_ready_results_20260805_184451.xlsx</t>
  </si>
  <si>
    <t>/content/drive/MyDrive/thesis_project/thesis/outputs/exp10_fusion_ready/fusion_crf_ready_20260805_184454.json</t>
  </si>
  <si>
    <t>/content/drive/MyDrive/thesis_project/thesis/outputs/exp10_fusion_ready/fusion_crf_ready_results_20260805_184454.xlsx</t>
  </si>
  <si>
    <t>/content/drive/MyDrive/thesis_project/thesis/outputs/exp10_fusion_ready/fusion_crf_ready_20260805_184457.json</t>
  </si>
  <si>
    <t>/content/drive/MyDrive/thesis_project/thesis/outputs/exp10_fusion_ready/fusion_crf_ready_results_20260805_184457.xlsx</t>
  </si>
  <si>
    <t>/content/drive/MyDrive/thesis_project/thesis/outputs/exp10_fusion_ready/fusion_crf_ready_20260805_184500.json</t>
  </si>
  <si>
    <t>/content/drive/MyDrive/thesis_project/thesis/outputs/exp10_fusion_ready/fusion_crf_ready_results_20260805_184459.xlsx</t>
  </si>
  <si>
    <t>/content/drive/MyDrive/thesis_project/thesis/outputs/exp10_fusion_ready/fusion_crf_ready_20260805_184503.json</t>
  </si>
  <si>
    <t>/content/drive/MyDrive/thesis_project/thesis/outputs/exp10_fusion_ready/fusion_crf_ready_results_20260805_184502.xlsx</t>
  </si>
  <si>
    <t>/content/drive/MyDrive/thesis_project/thesis/outputs/exp10_fusion_ready/fusion_crf_ready_20260805_184506.json</t>
  </si>
  <si>
    <t>/content/drive/MyDrive/thesis_project/thesis/outputs/exp10_fusion_ready/fusion_crf_ready_results_20260805_184505.xlsx</t>
  </si>
  <si>
    <t>/content/drive/MyDrive/thesis_project/thesis/outputs/exp10_fusion_ready/fusion_crf_ready_20260805_184509.json</t>
  </si>
  <si>
    <t>/content/drive/MyDrive/thesis_project/thesis/outputs/exp10_fusion_ready/fusion_crf_ready_results_20260805_184508.xlsx</t>
  </si>
  <si>
    <t>/content/drive/MyDrive/thesis_project/thesis/outputs/exp10_fusion_ready/fusion_crf_ready_20260805_184512.json</t>
  </si>
  <si>
    <t>/content/drive/MyDrive/thesis_project/thesis/outputs/exp10_fusion_ready/fusion_crf_ready_results_20260805_184511.xlsx</t>
  </si>
  <si>
    <t>/content/drive/MyDrive/thesis_project/thesis/outputs/exp10_fusion_ready/fusion_crf_ready_20260805_184515.json</t>
  </si>
  <si>
    <t>/content/drive/MyDrive/thesis_project/thesis/outputs/exp10_fusion_ready/fusion_crf_ready_results_20260805_184514.xlsx</t>
  </si>
  <si>
    <t>/content/drive/MyDrive/thesis_project/thesis/outputs/exp10_fusion_ready/fusion_crf_ready_20260805_184518.json</t>
  </si>
  <si>
    <t>/content/drive/MyDrive/thesis_project/thesis/outputs/exp10_fusion_ready/fusion_crf_ready_results_20260805_184517.xlsx</t>
  </si>
  <si>
    <t>/content/drive/MyDrive/thesis_project/thesis/outputs/exp10_fusion_ready/fusion_crf_ready_20260805_184521.json</t>
  </si>
  <si>
    <t>/content/drive/MyDrive/thesis_project/thesis/outputs/exp10_fusion_ready/fusion_crf_ready_results_20260805_184520.xlsx</t>
  </si>
  <si>
    <t>/content/drive/MyDrive/thesis_project/thesis/outputs/exp10_fusion_ready/fusion_crf_ready_20260805_184524.json</t>
  </si>
  <si>
    <t>/content/drive/MyDrive/thesis_project/thesis/outputs/exp10_fusion_ready/fusion_crf_ready_results_20260805_184523.xlsx</t>
  </si>
  <si>
    <t>/content/drive/MyDrive/thesis_project/thesis/outputs/exp10_fusion_ready/fusion_crf_ready_20260805_184527.json</t>
  </si>
  <si>
    <t>/content/drive/MyDrive/thesis_project/thesis/outputs/exp10_fusion_ready/fusion_crf_ready_results_20260805_184526.xlsx</t>
  </si>
  <si>
    <t>/content/drive/MyDrive/thesis_project/thesis/outputs/exp10_fusion_ready/fusion_crf_ready_20260805_184530.json</t>
  </si>
  <si>
    <t>/content/drive/MyDrive/thesis_project/thesis/outputs/exp10_fusion_ready/fusion_crf_ready_results_20260805_184529.xlsx</t>
  </si>
  <si>
    <t>/content/drive/MyDrive/thesis_project/thesis/outputs/exp10_fusion_ready/fusion_crf_ready_20260805_184533.json</t>
  </si>
  <si>
    <t>/content/drive/MyDrive/thesis_project/thesis/outputs/exp10_fusion_ready/fusion_crf_ready_results_20260805_184532.xlsx</t>
  </si>
  <si>
    <t>/content/drive/MyDrive/thesis_project/thesis/outputs/exp10_fusion_ready/fusion_crf_ready_20260805_184536.json</t>
  </si>
  <si>
    <t>/content/drive/MyDrive/thesis_project/thesis/outputs/exp10_fusion_ready/fusion_crf_ready_results_20260805_184535.xlsx</t>
  </si>
  <si>
    <t>/content/drive/MyDrive/thesis_project/thesis/outputs/exp10_fusion_ready/fusion_crf_ready_20260805_184539.json</t>
  </si>
  <si>
    <t>/content/drive/MyDrive/thesis_project/thesis/outputs/exp10_fusion_ready/fusion_crf_ready_results_20260805_184538.xlsx</t>
  </si>
  <si>
    <t>/content/drive/MyDrive/thesis_project/thesis/outputs/exp10_fusion_ready/fusion_crf_ready_20260805_184542.json</t>
  </si>
  <si>
    <t>/content/drive/MyDrive/thesis_project/thesis/outputs/exp10_fusion_ready/fusion_crf_ready_results_20260805_184541.xlsx</t>
  </si>
  <si>
    <t>/content/drive/MyDrive/thesis_project/thesis/outputs/exp10_fusion_ready/fusion_crf_ready_20260805_184545.json</t>
  </si>
  <si>
    <t>/content/drive/MyDrive/thesis_project/thesis/outputs/exp10_fusion_ready/fusion_crf_ready_results_20260805_184544.xlsx</t>
  </si>
  <si>
    <t>/content/drive/MyDrive/thesis_project/thesis/outputs/exp10_fusion_ready/fusion_crf_ready_20260805_184548.json</t>
  </si>
  <si>
    <t>/content/drive/MyDrive/thesis_project/thesis/outputs/exp10_fusion_ready/fusion_crf_ready_results_20260805_184547.xlsx</t>
  </si>
  <si>
    <t>/content/drive/MyDrive/thesis_project/thesis/outputs/exp10_fusion_ready/fusion_crf_ready_20260805_184551.json</t>
  </si>
  <si>
    <t>/content/drive/MyDrive/thesis_project/thesis/outputs/exp10_fusion_ready/fusion_crf_ready_results_20260805_184551.xlsx</t>
  </si>
  <si>
    <t>/content/drive/MyDrive/thesis_project/thesis/outputs/exp10_fusion_ready/fusion_crf_ready_20260805_184554.json</t>
  </si>
  <si>
    <t>/content/drive/MyDrive/thesis_project/thesis/outputs/exp10_fusion_ready/fusion_crf_ready_results_20260805_184553.xlsx</t>
  </si>
  <si>
    <t>/content/drive/MyDrive/thesis_project/thesis/outputs/exp10_fusion_ready/fusion_crf_ready_20260805_184557.json</t>
  </si>
  <si>
    <t>/content/drive/MyDrive/thesis_project/thesis/outputs/exp10_fusion_ready/fusion_crf_ready_results_20260805_184557.xlsx</t>
  </si>
  <si>
    <t>/content/drive/MyDrive/thesis_project/thesis/outputs/exp10_fusion_ready/fusion_crf_ready_20260805_184601.json</t>
  </si>
  <si>
    <t>/content/drive/MyDrive/thesis_project/thesis/outputs/exp10_fusion_ready/fusion_crf_ready_results_20260805_184600.xlsx</t>
  </si>
  <si>
    <t>/content/drive/MyDrive/thesis_project/thesis/outputs/exp10_fusion_ready/fusion_crf_ready_20260805_184604.json</t>
  </si>
  <si>
    <t>/content/drive/MyDrive/thesis_project/thesis/outputs/exp10_fusion_ready/fusion_crf_ready_results_20260805_184603.xlsx</t>
  </si>
  <si>
    <t>/content/drive/MyDrive/thesis_project/thesis/outputs/exp10_fusion_ready/fusion_crf_ready_20260805_184607.json</t>
  </si>
  <si>
    <t>/content/drive/MyDrive/thesis_project/thesis/outputs/exp10_fusion_ready/fusion_crf_ready_results_20260805_184606.xlsx</t>
  </si>
  <si>
    <t>/content/drive/MyDrive/thesis_project/thesis/outputs/exp10_fusion_ready/fusion_crf_ready_20260805_184610.json</t>
  </si>
  <si>
    <t>/content/drive/MyDrive/thesis_project/thesis/outputs/exp10_fusion_ready/fusion_crf_ready_results_20260805_184609.xlsx</t>
  </si>
  <si>
    <t>/content/drive/MyDrive/thesis_project/thesis/outputs/exp10_fusion_ready/fusion_crf_ready_20260805_184613.json</t>
  </si>
  <si>
    <t>/content/drive/MyDrive/thesis_project/thesis/outputs/exp10_fusion_ready/fusion_crf_ready_results_20260805_184612.xlsx</t>
  </si>
  <si>
    <t>/content/drive/MyDrive/thesis_project/thesis/outputs/exp10_fusion_ready/fusion_crf_ready_20260805_184616.json</t>
  </si>
  <si>
    <t>/content/drive/MyDrive/thesis_project/thesis/outputs/exp10_fusion_ready/fusion_crf_ready_results_20260805_184615.xlsx</t>
  </si>
  <si>
    <t>/content/drive/MyDrive/thesis_project/thesis/outputs/exp10_fusion_ready/fusion_crf_ready_20260805_184619.json</t>
  </si>
  <si>
    <t>/content/drive/MyDrive/thesis_project/thesis/outputs/exp10_fusion_ready/fusion_crf_ready_results_20260805_184618.xlsx</t>
  </si>
  <si>
    <t>/content/drive/MyDrive/thesis_project/thesis/outputs/exp10_fusion_ready/fusion_crf_ready_20260805_184622.json</t>
  </si>
  <si>
    <t>/content/drive/MyDrive/thesis_project/thesis/outputs/exp10_fusion_ready/fusion_crf_ready_results_20260805_184622.xlsx</t>
  </si>
  <si>
    <t>/content/drive/MyDrive/thesis_project/thesis/outputs/exp10_fusion_ready/fusion_crf_ready_20260805_184625.json</t>
  </si>
  <si>
    <t>/content/drive/MyDrive/thesis_project/thesis/outputs/exp10_fusion_ready/fusion_crf_ready_results_20260805_184625.xlsx</t>
  </si>
  <si>
    <t>/content/drive/MyDrive/thesis_project/thesis/outputs/exp10_fusion_ready/fusion_crf_ready_20260805_184628.json</t>
  </si>
  <si>
    <t>/content/drive/MyDrive/thesis_project/thesis/outputs/exp10_fusion_ready/fusion_crf_ready_results_20260805_184628.xlsx</t>
  </si>
  <si>
    <t>/content/drive/MyDrive/thesis_project/thesis/outputs/exp10_fusion_ready/fusion_crf_ready_20260805_184631.json</t>
  </si>
  <si>
    <t>/content/drive/MyDrive/thesis_project/thesis/outputs/exp10_fusion_ready/fusion_crf_ready_results_20260805_184631.xlsx</t>
  </si>
  <si>
    <t>/content/drive/MyDrive/thesis_project/thesis/outputs/exp10_fusion_ready/fusion_crf_ready_20260805_184634.json</t>
  </si>
  <si>
    <t>/content/drive/MyDrive/thesis_project/thesis/outputs/exp10_fusion_ready/fusion_crf_ready_results_20260805_184634.xlsx</t>
  </si>
  <si>
    <t>/content/drive/MyDrive/thesis_project/thesis/outputs/exp10_fusion_ready/fusion_crf_ready_20260805_184638.json</t>
  </si>
  <si>
    <t>/content/drive/MyDrive/thesis_project/thesis/outputs/exp10_fusion_ready/fusion_crf_ready_results_20260805_184637.xlsx</t>
  </si>
  <si>
    <t>/content/drive/MyDrive/thesis_project/thesis/outputs/exp10_fusion_ready/fusion_crf_ready_20260805_184641.json</t>
  </si>
  <si>
    <t>/content/drive/MyDrive/thesis_project/thesis/outputs/exp10_fusion_ready/fusion_crf_ready_results_20260805_184640.xlsx</t>
  </si>
  <si>
    <t>/content/drive/MyDrive/thesis_project/thesis/outputs/exp10_fusion_ready/fusion_crf_ready_20260805_184644.json</t>
  </si>
  <si>
    <t>/content/drive/MyDrive/thesis_project/thesis/outputs/exp10_fusion_ready/fusion_crf_ready_results_20260805_184643.xlsx</t>
  </si>
  <si>
    <t>/content/drive/MyDrive/thesis_project/thesis/outputs/exp10_fusion_ready/fusion_crf_ready_20260805_184647.json</t>
  </si>
  <si>
    <t>/content/drive/MyDrive/thesis_project/thesis/outputs/exp10_fusion_ready/fusion_crf_ready_results_20260805_184646.xlsx</t>
  </si>
  <si>
    <t>/content/drive/MyDrive/thesis_project/thesis/outputs/exp10_fusion_ready/fusion_crf_ready_20260805_184650.json</t>
  </si>
  <si>
    <t>/content/drive/MyDrive/thesis_project/thesis/outputs/exp10_fusion_ready/fusion_crf_ready_results_20260805_184649.xlsx</t>
  </si>
  <si>
    <t>/content/drive/MyDrive/thesis_project/thesis/outputs/exp10_fusion_ready/fusion_crf_ready_20260805_184653.json</t>
  </si>
  <si>
    <t>/content/drive/MyDrive/thesis_project/thesis/outputs/exp10_fusion_ready/fusion_crf_ready_results_20260805_184652.xlsx</t>
  </si>
  <si>
    <t>/content/drive/MyDrive/thesis_project/thesis/outputs/exp10_fusion_ready/fusion_crf_ready_20260805_184656.json</t>
  </si>
  <si>
    <t>/content/drive/MyDrive/thesis_project/thesis/outputs/exp10_fusion_ready/fusion_crf_ready_results_20260805_184656.xlsx</t>
  </si>
  <si>
    <t>/content/drive/MyDrive/thesis_project/thesis/outputs/exp10_fusion_ready/fusion_crf_ready_20260805_184659.json</t>
  </si>
  <si>
    <t>/content/drive/MyDrive/thesis_project/thesis/outputs/exp10_fusion_ready/fusion_crf_ready_results_20260805_184659.xlsx</t>
  </si>
  <si>
    <t>/content/drive/MyDrive/thesis_project/thesis/outputs/exp10_fusion_ready/fusion_crf_ready_20260805_184703.json</t>
  </si>
  <si>
    <t>/content/drive/MyDrive/thesis_project/thesis/outputs/exp10_fusion_ready/fusion_crf_ready_results_20260805_184702.xlsx</t>
  </si>
  <si>
    <t>/content/drive/MyDrive/thesis_project/thesis/outputs/exp10_fusion_ready/fusion_crf_ready_20260805_184706.json</t>
  </si>
  <si>
    <t>/content/drive/MyDrive/thesis_project/thesis/outputs/exp10_fusion_ready/fusion_crf_ready_results_20260805_184705.xlsx</t>
  </si>
  <si>
    <t>/content/drive/MyDrive/thesis_project/thesis/outputs/exp10_fusion_ready/fusion_crf_ready_20260805_184709.json</t>
  </si>
  <si>
    <t>/content/drive/MyDrive/thesis_project/thesis/outputs/exp10_fusion_ready/fusion_crf_ready_results_20260805_184708.xlsx</t>
  </si>
  <si>
    <t>/content/drive/MyDrive/thesis_project/thesis/outputs/exp10_fusion_ready/fusion_crf_ready_20260805_184712.json</t>
  </si>
  <si>
    <t>/content/drive/MyDrive/thesis_project/thesis/outputs/exp10_fusion_ready/fusion_crf_ready_results_20260805_184711.xlsx</t>
  </si>
  <si>
    <t>/content/drive/MyDrive/thesis_project/thesis/outputs/exp10_fusion_ready/fusion_crf_ready_20260805_184715.json</t>
  </si>
  <si>
    <t>/content/drive/MyDrive/thesis_project/thesis/outputs/exp10_fusion_ready/fusion_crf_ready_results_20260805_184714.xlsx</t>
  </si>
  <si>
    <t>/content/drive/MyDrive/thesis_project/thesis/outputs/exp10_fusion_ready/fusion_crf_ready_20260805_184718.json</t>
  </si>
  <si>
    <t>/content/drive/MyDrive/thesis_project/thesis/outputs/exp10_fusion_ready/fusion_crf_ready_results_20260805_184717.xlsx</t>
  </si>
  <si>
    <t>/content/drive/MyDrive/thesis_project/thesis/outputs/exp10_fusion_ready/fusion_crf_ready_20260805_184721.json</t>
  </si>
  <si>
    <t>/content/drive/MyDrive/thesis_project/thesis/outputs/exp10_fusion_ready/fusion_crf_ready_results_20260805_184720.xlsx</t>
  </si>
  <si>
    <t>/content/drive/MyDrive/thesis_project/thesis/outputs/exp10_fusion_ready/fusion_crf_ready_20260805_184724.json</t>
  </si>
  <si>
    <t>/content/drive/MyDrive/thesis_project/thesis/outputs/exp10_fusion_ready/fusion_crf_ready_results_20260805_184724.xlsx</t>
  </si>
  <si>
    <t>/content/drive/MyDrive/thesis_project/thesis/outputs/exp10_fusion_ready/fusion_crf_ready_20260805_184728.json</t>
  </si>
  <si>
    <t>/content/drive/MyDrive/thesis_project/thesis/outputs/exp10_fusion_ready/fusion_crf_ready_results_20260805_184727.xlsx</t>
  </si>
  <si>
    <t>/content/drive/MyDrive/thesis_project/thesis/outputs/exp10_fusion_ready/fusion_crf_ready_20260805_184731.json</t>
  </si>
  <si>
    <t>/content/drive/MyDrive/thesis_project/thesis/outputs/exp10_fusion_ready/fusion_crf_ready_results_20260805_184730.xlsx</t>
  </si>
  <si>
    <t>/content/drive/MyDrive/thesis_project/thesis/outputs/exp10_fusion_ready/fusion_crf_ready_20260805_184734.json</t>
  </si>
  <si>
    <t>/content/drive/MyDrive/thesis_project/thesis/outputs/exp10_fusion_ready/fusion_crf_ready_results_20260805_184733.xlsx</t>
  </si>
  <si>
    <t>/content/drive/MyDrive/thesis_project/thesis/outputs/exp10_fusion_ready/fusion_crf_ready_20260805_184737.json</t>
  </si>
  <si>
    <t>/content/drive/MyDrive/thesis_project/thesis/outputs/exp10_fusion_ready/fusion_crf_ready_results_20260805_184736.xlsx</t>
  </si>
  <si>
    <t>/content/drive/MyDrive/thesis_project/thesis/outputs/exp10_fusion_ready/fusion_crf_ready_20260805_184740.json</t>
  </si>
  <si>
    <t>/content/drive/MyDrive/thesis_project/thesis/outputs/exp10_fusion_ready/fusion_crf_ready_results_20260805_184739.xlsx</t>
  </si>
  <si>
    <t>/content/drive/MyDrive/thesis_project/thesis/outputs/exp10_fusion_ready/fusion_crf_ready_20260805_184743.json</t>
  </si>
  <si>
    <t>/content/drive/MyDrive/thesis_project/thesis/outputs/exp10_fusion_ready/fusion_crf_ready_results_20260805_184742.xlsx</t>
  </si>
  <si>
    <t>/content/drive/MyDrive/thesis_project/thesis/outputs/exp10_fusion_ready/fusion_crf_ready_20260805_184746.json</t>
  </si>
  <si>
    <t>/content/drive/MyDrive/thesis_project/thesis/outputs/exp10_fusion_ready/fusion_crf_ready_results_20260805_184745.xlsx</t>
  </si>
  <si>
    <t>/content/drive/MyDrive/thesis_project/thesis/outputs/exp10_fusion_ready/fusion_crf_ready_20260805_184749.json</t>
  </si>
  <si>
    <t>/content/drive/MyDrive/thesis_project/thesis/outputs/exp10_fusion_ready/fusion_crf_ready_results_20260805_184748.xlsx</t>
  </si>
  <si>
    <t>/content/drive/MyDrive/thesis_project/thesis/outputs/exp10_fusion_ready/fusion_crf_ready_20260805_184752.json</t>
  </si>
  <si>
    <t>/content/drive/MyDrive/thesis_project/thesis/outputs/exp10_fusion_ready/fusion_crf_ready_results_20260805_184751.xlsx</t>
  </si>
  <si>
    <t>/content/drive/MyDrive/thesis_project/thesis/outputs/exp10_fusion_ready/fusion_crf_ready_20260805_184755.json</t>
  </si>
  <si>
    <t>/content/drive/MyDrive/thesis_project/thesis/outputs/exp10_fusion_ready/fusion_crf_ready_results_20260805_184754.xlsx</t>
  </si>
  <si>
    <t>/content/drive/MyDrive/thesis_project/thesis/outputs/exp10_fusion_ready/fusion_crf_ready_20260805_184758.json</t>
  </si>
  <si>
    <t>/content/drive/MyDrive/thesis_project/thesis/outputs/exp10_fusion_ready/fusion_crf_ready_results_20260805_184757.xlsx</t>
  </si>
  <si>
    <t>/content/drive/MyDrive/thesis_project/thesis/outputs/exp10_fusion_ready/fusion_crf_ready_20260805_184801.json</t>
  </si>
  <si>
    <t>/content/drive/MyDrive/thesis_project/thesis/outputs/exp10_fusion_ready/fusion_crf_ready_results_20260805_184800.xlsx</t>
  </si>
  <si>
    <t>/content/drive/MyDrive/thesis_project/thesis/outputs/exp10_fusion_ready/fusion_crf_ready_20260805_184804.json</t>
  </si>
  <si>
    <t>/content/drive/MyDrive/thesis_project/thesis/outputs/exp10_fusion_ready/fusion_crf_ready_results_20260805_184803.xlsx</t>
  </si>
  <si>
    <t>/content/drive/MyDrive/thesis_project/thesis/outputs/exp10_fusion_ready/fusion_crf_ready_20260805_184807.json</t>
  </si>
  <si>
    <t>/content/drive/MyDrive/thesis_project/thesis/outputs/exp10_fusion_ready/fusion_crf_ready_results_20260805_184806.xlsx</t>
  </si>
  <si>
    <t>/content/drive/MyDrive/thesis_project/thesis/outputs/exp10_fusion_ready/fusion_crf_ready_20260805_184810.json</t>
  </si>
  <si>
    <t>/content/drive/MyDrive/thesis_project/thesis/outputs/exp10_fusion_ready/fusion_crf_ready_results_20260805_184809.xlsx</t>
  </si>
  <si>
    <t>/content/drive/MyDrive/thesis_project/thesis/outputs/exp10_fusion_ready/fusion_crf_ready_20260805_184813.json</t>
  </si>
  <si>
    <t>/content/drive/MyDrive/thesis_project/thesis/outputs/exp10_fusion_ready/fusion_crf_ready_results_20260805_184812.xlsx</t>
  </si>
  <si>
    <t>/content/drive/MyDrive/thesis_project/thesis/outputs/exp10_fusion_ready/fusion_crf_ready_20260805_184816.json</t>
  </si>
  <si>
    <t>/content/drive/MyDrive/thesis_project/thesis/outputs/exp10_fusion_ready/fusion_crf_ready_results_20260805_184815.xlsx</t>
  </si>
  <si>
    <t>/content/drive/MyDrive/thesis_project/thesis/outputs/exp10_fusion_ready/fusion_crf_ready_20260805_184819.json</t>
  </si>
  <si>
    <t>/content/drive/MyDrive/thesis_project/thesis/outputs/exp10_fusion_ready/fusion_crf_ready_results_20260805_184818.xlsx</t>
  </si>
  <si>
    <t>/content/drive/MyDrive/thesis_project/thesis/outputs/exp10_fusion_ready/fusion_crf_ready_20260805_184822.json</t>
  </si>
  <si>
    <t>/content/drive/MyDrive/thesis_project/thesis/outputs/exp10_fusion_ready/fusion_crf_ready_results_20260805_184821.xlsx</t>
  </si>
  <si>
    <t>/content/drive/MyDrive/thesis_project/thesis/outputs/exp10_fusion_ready/fusion_crf_ready_20260805_184825.json</t>
  </si>
  <si>
    <t>/content/drive/MyDrive/thesis_project/thesis/outputs/exp10_fusion_ready/fusion_crf_ready_results_20260805_184824.xlsx</t>
  </si>
  <si>
    <t>/content/drive/MyDrive/thesis_project/thesis/outputs/exp10_fusion_ready/fusion_crf_ready_20260805_184828.json</t>
  </si>
  <si>
    <t>/content/drive/MyDrive/thesis_project/thesis/outputs/exp10_fusion_ready/fusion_crf_ready_results_20260805_184827.xlsx</t>
  </si>
  <si>
    <t>/content/drive/MyDrive/thesis_project/thesis/outputs/exp10_fusion_ready/fusion_crf_ready_20260805_184830.json</t>
  </si>
  <si>
    <t>/content/drive/MyDrive/thesis_project/thesis/outputs/exp10_fusion_ready/fusion_crf_ready_results_20260805_184830.xlsx</t>
  </si>
  <si>
    <t>/content/drive/MyDrive/thesis_project/thesis/outputs/exp10_fusion_ready/fusion_crf_ready_20260805_184833.json</t>
  </si>
  <si>
    <t>/content/drive/MyDrive/thesis_project/thesis/outputs/exp10_fusion_ready/fusion_crf_ready_results_20260805_184833.xlsx</t>
  </si>
  <si>
    <t>/content/drive/MyDrive/thesis_project/thesis/outputs/exp10_fusion_ready/fusion_crf_ready_20260805_184836.json</t>
  </si>
  <si>
    <t>/content/drive/MyDrive/thesis_project/thesis/outputs/exp10_fusion_ready/fusion_crf_ready_results_20260805_184836.xlsx</t>
  </si>
  <si>
    <t>/content/drive/MyDrive/thesis_project/thesis/outputs/exp10_fusion_ready/fusion_crf_ready_20260805_184839.json</t>
  </si>
  <si>
    <t>/content/drive/MyDrive/thesis_project/thesis/outputs/exp10_fusion_ready/fusion_crf_ready_results_20260805_184839.xlsx</t>
  </si>
  <si>
    <t>/content/drive/MyDrive/thesis_project/thesis/outputs/exp10_fusion_ready/fusion_crf_ready_20260805_184842.json</t>
  </si>
  <si>
    <t>/content/drive/MyDrive/thesis_project/thesis/outputs/exp10_fusion_ready/fusion_crf_ready_results_20260805_184842.xlsx</t>
  </si>
  <si>
    <t>/content/drive/MyDrive/thesis_project/thesis/outputs/exp10_fusion_ready/fusion_crf_ready_20260805_184845.json</t>
  </si>
  <si>
    <t>/content/drive/MyDrive/thesis_project/thesis/outputs/exp10_fusion_ready/fusion_crf_ready_results_20260805_184845.xlsx</t>
  </si>
  <si>
    <t>/content/drive/MyDrive/thesis_project/thesis/outputs/exp10_fusion_ready/fusion_crf_ready_20260805_184848.json</t>
  </si>
  <si>
    <t>/content/drive/MyDrive/thesis_project/thesis/outputs/exp10_fusion_ready/fusion_crf_ready_results_20260805_184847.xlsx</t>
  </si>
  <si>
    <t>/content/drive/MyDrive/thesis_project/thesis/outputs/exp10_fusion_ready/fusion_crf_ready_20260805_184851.json</t>
  </si>
  <si>
    <t>/content/drive/MyDrive/thesis_project/thesis/outputs/exp10_fusion_ready/fusion_crf_ready_results_20260805_184850.xlsx</t>
  </si>
  <si>
    <t>/content/drive/MyDrive/thesis_project/thesis/outputs/exp10_fusion_ready/fusion_crf_ready_20260805_184854.json</t>
  </si>
  <si>
    <t>/content/drive/MyDrive/thesis_project/thesis/outputs/exp10_fusion_ready/fusion_crf_ready_results_20260805_184853.xlsx</t>
  </si>
  <si>
    <t>/content/drive/MyDrive/thesis_project/thesis/outputs/exp10_fusion_ready/fusion_crf_ready_20260805_184857.json</t>
  </si>
  <si>
    <t>/content/drive/MyDrive/thesis_project/thesis/outputs/exp10_fusion_ready/fusion_crf_ready_results_20260805_184856.xlsx</t>
  </si>
  <si>
    <t>/content/drive/MyDrive/thesis_project/thesis/outputs/exp10_fusion_ready/fusion_crf_ready_20260805_184900.json</t>
  </si>
  <si>
    <t>/content/drive/MyDrive/thesis_project/thesis/outputs/exp10_fusion_ready/fusion_crf_ready_results_20260805_184900.xlsx</t>
  </si>
  <si>
    <t>/content/drive/MyDrive/thesis_project/thesis/outputs/exp10_fusion_ready/fusion_crf_ready_20260805_184903.json</t>
  </si>
  <si>
    <t>/content/drive/MyDrive/thesis_project/thesis/outputs/exp10_fusion_ready/fusion_crf_ready_results_20260805_184903.xlsx</t>
  </si>
  <si>
    <t>/content/drive/MyDrive/thesis_project/thesis/outputs/exp10_fusion_ready/fusion_crf_ready_20260805_184906.json</t>
  </si>
  <si>
    <t>/content/drive/MyDrive/thesis_project/thesis/outputs/exp10_fusion_ready/fusion_crf_ready_results_20260805_184906.xlsx</t>
  </si>
  <si>
    <t>/content/drive/MyDrive/thesis_project/thesis/outputs/exp10_fusion_ready/fusion_crf_ready_20260805_184909.json</t>
  </si>
  <si>
    <t>/content/drive/MyDrive/thesis_project/thesis/outputs/exp10_fusion_ready/fusion_crf_ready_results_20260805_184909.xlsx</t>
  </si>
  <si>
    <t>/content/drive/MyDrive/thesis_project/thesis/outputs/exp10_fusion_ready/fusion_crf_ready_20260805_184912.json</t>
  </si>
  <si>
    <t>/content/drive/MyDrive/thesis_project/thesis/outputs/exp10_fusion_ready/fusion_crf_ready_results_20260805_184911.xlsx</t>
  </si>
  <si>
    <t>/content/drive/MyDrive/thesis_project/thesis/outputs/exp10_fusion_ready/fusion_crf_ready_20260805_184915.json</t>
  </si>
  <si>
    <t>/content/drive/MyDrive/thesis_project/thesis/outputs/exp10_fusion_ready/fusion_crf_ready_results_20260805_184915.xlsx</t>
  </si>
  <si>
    <t>/content/drive/MyDrive/thesis_project/thesis/outputs/exp10_fusion_ready/fusion_crf_ready_20260805_184918.json</t>
  </si>
  <si>
    <t>/content/drive/MyDrive/thesis_project/thesis/outputs/exp10_fusion_ready/fusion_crf_ready_results_20260805_184918.xlsx</t>
  </si>
  <si>
    <t>/content/drive/MyDrive/thesis_project/thesis/outputs/exp10_fusion_ready/fusion_crf_ready_20260805_184921.json</t>
  </si>
  <si>
    <t>/content/drive/MyDrive/thesis_project/thesis/outputs/exp10_fusion_ready/fusion_crf_ready_results_20260805_184921.xlsx</t>
  </si>
  <si>
    <t>/content/drive/MyDrive/thesis_project/thesis/outputs/exp10_fusion_ready/fusion_crf_ready_20260805_184924.json</t>
  </si>
  <si>
    <t>/content/drive/MyDrive/thesis_project/thesis/outputs/exp10_fusion_ready/fusion_crf_ready_results_20260805_184924.xlsx</t>
  </si>
  <si>
    <t>/content/drive/MyDrive/thesis_project/thesis/outputs/exp10_fusion_ready/fusion_crf_ready_20260805_184927.json</t>
  </si>
  <si>
    <t>/content/drive/MyDrive/thesis_project/thesis/outputs/exp10_fusion_ready/fusion_crf_ready_results_20260805_184927.xlsx</t>
  </si>
  <si>
    <t>/content/drive/MyDrive/thesis_project/thesis/outputs/exp10_fusion_ready/fusion_crf_ready_20260805_184930.json</t>
  </si>
  <si>
    <t>/content/drive/MyDrive/thesis_project/thesis/outputs/exp10_fusion_ready/fusion_crf_ready_results_20260805_184930.xlsx</t>
  </si>
  <si>
    <t>/content/drive/MyDrive/thesis_project/thesis/outputs/exp10_fusion_ready/fusion_crf_ready_20260805_184933.json</t>
  </si>
  <si>
    <t>/content/drive/MyDrive/thesis_project/thesis/outputs/exp10_fusion_ready/fusion_crf_ready_results_20260805_184933.xlsx</t>
  </si>
  <si>
    <t>/content/drive/MyDrive/thesis_project/thesis/outputs/exp10_fusion_ready/fusion_crf_ready_20260805_184936.json</t>
  </si>
  <si>
    <t>/content/drive/MyDrive/thesis_project/thesis/outputs/exp10_fusion_ready/fusion_crf_ready_results_20260805_184936.xlsx</t>
  </si>
  <si>
    <t>/content/drive/MyDrive/thesis_project/thesis/outputs/exp10_fusion_ready/fusion_crf_ready_20260805_184939.json</t>
  </si>
  <si>
    <t>/content/drive/MyDrive/thesis_project/thesis/outputs/exp10_fusion_ready/fusion_crf_ready_results_20260805_184938.xlsx</t>
  </si>
  <si>
    <t>/content/drive/MyDrive/thesis_project/thesis/outputs/exp10_fusion_ready/fusion_crf_ready_20260805_184942.json</t>
  </si>
  <si>
    <t>/content/drive/MyDrive/thesis_project/thesis/outputs/exp10_fusion_ready/fusion_crf_ready_results_20260805_184941.xlsx</t>
  </si>
  <si>
    <t>/content/drive/MyDrive/thesis_project/thesis/outputs/exp10_fusion_ready/fusion_crf_ready_20260805_184945.json</t>
  </si>
  <si>
    <t>/content/drive/MyDrive/thesis_project/thesis/outputs/exp10_fusion_ready/fusion_crf_ready_results_20260805_184945.xlsx</t>
  </si>
  <si>
    <t>/content/drive/MyDrive/thesis_project/thesis/outputs/exp10_svm_ready/fusion_svm_crf_ready_20260805_184951.json</t>
  </si>
  <si>
    <t>/content/drive/MyDrive/thesis_project/thesis/outputs/exp10_svm_ready/fusion_svm_crf_ready_results_20260805_184947.xlsx</t>
  </si>
  <si>
    <t>/content/drive/MyDrive/thesis_project/thesis/outputs/exp10_svm_ready/fusion_svm_crf_ready_20260805_184954.json</t>
  </si>
  <si>
    <t>/content/drive/MyDrive/thesis_project/thesis/outputs/exp10_svm_ready/fusion_svm_crf_ready_results_20260805_184953.xlsx</t>
  </si>
  <si>
    <t>/content/drive/MyDrive/thesis_project/thesis/outputs/exp10_svm_ready/fusion_svm_crf_ready_20260805_184956.json</t>
  </si>
  <si>
    <t>/content/drive/MyDrive/thesis_project/thesis/outputs/exp10_svm_ready/fusion_svm_crf_ready_results_20260805_184955.xlsx</t>
  </si>
  <si>
    <t>/content/drive/MyDrive/thesis_project/thesis/outputs/exp10_svm_ready/fusion_svm_crf_ready_20260805_184957.json</t>
  </si>
  <si>
    <t>/content/drive/MyDrive/thesis_project/thesis/outputs/exp10_svm_ready/fusion_svm_crf_ready_results_20260805_184957.xlsx</t>
  </si>
  <si>
    <t>/content/drive/MyDrive/thesis_project/thesis/outputs/exp10_svm_ready/fusion_svm_crf_ready_20260805_184959.json</t>
  </si>
  <si>
    <t>/content/drive/MyDrive/thesis_project/thesis/outputs/exp10_svm_ready/fusion_svm_crf_ready_results_20260805_184958.xlsx</t>
  </si>
  <si>
    <t>/content/drive/MyDrive/thesis_project/thesis/outputs/exp10_svm_ready/fusion_svm_crf_ready_20260805_185001.json</t>
  </si>
  <si>
    <t>/content/drive/MyDrive/thesis_project/thesis/outputs/exp10_svm_ready/fusion_svm_crf_ready_results_20260805_185000.xlsx</t>
  </si>
  <si>
    <t>/content/drive/MyDrive/thesis_project/thesis/outputs/exp10_svm_ready/fusion_svm_crf_ready_20260805_185003.json</t>
  </si>
  <si>
    <t>/content/drive/MyDrive/thesis_project/thesis/outputs/exp10_svm_ready/fusion_svm_crf_ready_results_20260805_185002.xlsx</t>
  </si>
  <si>
    <t>/content/drive/MyDrive/thesis_project/thesis/outputs/exp10_svm_ready/fusion_svm_crf_ready_20260805_185005.json</t>
  </si>
  <si>
    <t>/content/drive/MyDrive/thesis_project/thesis/outputs/exp10_svm_ready/fusion_svm_crf_ready_results_20260805_185004.xlsx</t>
  </si>
  <si>
    <t>/content/drive/MyDrive/thesis_project/thesis/outputs/exp10_svm_ready/fusion_svm_crf_ready_20260805_185007.json</t>
  </si>
  <si>
    <t>/content/drive/MyDrive/thesis_project/thesis/outputs/exp10_svm_ready/fusion_svm_crf_ready_results_20260805_185006.xlsx</t>
  </si>
  <si>
    <t>/content/drive/MyDrive/thesis_project/thesis/outputs/exp10_svm_ready/fusion_svm_crf_ready_20260805_185009.json</t>
  </si>
  <si>
    <t>/content/drive/MyDrive/thesis_project/thesis/outputs/exp10_svm_ready/fusion_svm_crf_ready_results_20260805_185008.xlsx</t>
  </si>
  <si>
    <t>/content/drive/MyDrive/thesis_project/thesis/outputs/exp10_svm_ready/fusion_svm_crf_ready_20260805_185011.json</t>
  </si>
  <si>
    <t>/content/drive/MyDrive/thesis_project/thesis/outputs/exp10_svm_ready/fusion_svm_crf_ready_results_20260805_185010.xlsx</t>
  </si>
  <si>
    <t>/content/drive/MyDrive/thesis_project/thesis/outputs/exp10_svm_ready/fusion_svm_crf_ready_20260805_185013.json</t>
  </si>
  <si>
    <t>/content/drive/MyDrive/thesis_project/thesis/outputs/exp10_svm_ready/fusion_svm_crf_ready_results_20260805_185012.xlsx</t>
  </si>
  <si>
    <t>/content/drive/MyDrive/thesis_project/thesis/outputs/exp10_svm_ready/fusion_svm_crf_ready_20260805_185014.json</t>
  </si>
  <si>
    <t>/content/drive/MyDrive/thesis_project/thesis/outputs/exp10_svm_ready/fusion_svm_crf_ready_results_20260805_185014.xlsx</t>
  </si>
  <si>
    <t>/content/drive/MyDrive/thesis_project/thesis/outputs/exp10_svm_ready/fusion_svm_crf_ready_20260805_185016.json</t>
  </si>
  <si>
    <t>/content/drive/MyDrive/thesis_project/thesis/outputs/exp10_svm_ready/fusion_svm_crf_ready_results_20260805_185016.xlsx</t>
  </si>
  <si>
    <t>/content/drive/MyDrive/thesis_project/thesis/outputs/exp10_svm_ready/fusion_svm_crf_ready_20260805_185018.json</t>
  </si>
  <si>
    <t>/content/drive/MyDrive/thesis_project/thesis/outputs/exp10_svm_ready/fusion_svm_crf_ready_results_20260805_185018.xlsx</t>
  </si>
  <si>
    <t>/content/drive/MyDrive/thesis_project/thesis/outputs/exp10_svm_ready/fusion_svm_crf_ready_20260805_185020.json</t>
  </si>
  <si>
    <t>/content/drive/MyDrive/thesis_project/thesis/outputs/exp10_svm_ready/fusion_svm_crf_ready_results_20260805_185019.xlsx</t>
  </si>
  <si>
    <t>/content/drive/MyDrive/thesis_project/thesis/outputs/exp10_svm_ready/fusion_svm_crf_ready_20260805_185022.json</t>
  </si>
  <si>
    <t>/content/drive/MyDrive/thesis_project/thesis/outputs/exp10_svm_ready/fusion_svm_crf_ready_results_20260805_185021.xlsx</t>
  </si>
  <si>
    <t>/content/drive/MyDrive/thesis_project/thesis/outputs/exp10_svm_ready/fusion_svm_crf_ready_20260805_185024.json</t>
  </si>
  <si>
    <t>/content/drive/MyDrive/thesis_project/thesis/outputs/exp10_svm_ready/fusion_svm_crf_ready_results_20260805_185023.xlsx</t>
  </si>
  <si>
    <t>/content/drive/MyDrive/thesis_project/thesis/outputs/exp10_svm_ready/fusion_svm_crf_ready_20260805_185026.json</t>
  </si>
  <si>
    <t>/content/drive/MyDrive/thesis_project/thesis/outputs/exp10_svm_ready/fusion_svm_crf_ready_results_20260805_185025.xlsx</t>
  </si>
  <si>
    <t>/content/drive/MyDrive/thesis_project/thesis/outputs/exp10_svm_ready/fusion_svm_crf_ready_20260805_185028.json</t>
  </si>
  <si>
    <t>/content/drive/MyDrive/thesis_project/thesis/outputs/exp10_svm_ready/fusion_svm_crf_ready_results_20260805_185027.xlsx</t>
  </si>
  <si>
    <t>/content/drive/MyDrive/thesis_project/thesis/outputs/exp10_svm_ready/fusion_svm_crf_ready_20260805_185030.json</t>
  </si>
  <si>
    <t>/content/drive/MyDrive/thesis_project/thesis/outputs/exp10_svm_ready/fusion_svm_crf_ready_results_20260805_185029.xlsx</t>
  </si>
  <si>
    <t>/content/drive/MyDrive/thesis_project/thesis/outputs/exp10_svm_ready/fusion_svm_crf_ready_20260805_185032.json</t>
  </si>
  <si>
    <t>/content/drive/MyDrive/thesis_project/thesis/outputs/exp10_svm_ready/fusion_svm_crf_ready_results_20260805_185031.xlsx</t>
  </si>
  <si>
    <t>/content/drive/MyDrive/thesis_project/thesis/outputs/exp10_svm_ready/fusion_svm_crf_ready_20260805_185033.json</t>
  </si>
  <si>
    <t>/content/drive/MyDrive/thesis_project/thesis/outputs/exp10_svm_ready/fusion_svm_crf_ready_results_20260805_185033.xlsx</t>
  </si>
  <si>
    <t>/content/drive/MyDrive/thesis_project/thesis/outputs/exp10_svm_ready/fusion_svm_crf_ready_20260805_185035.json</t>
  </si>
  <si>
    <t>/content/drive/MyDrive/thesis_project/thesis/outputs/exp10_svm_ready/fusion_svm_crf_ready_results_20260805_185034.xlsx</t>
  </si>
  <si>
    <t>/content/drive/MyDrive/thesis_project/thesis/outputs/exp10_svm_ready/fusion_svm_crf_ready_20260805_185037.json</t>
  </si>
  <si>
    <t>/content/drive/MyDrive/thesis_project/thesis/outputs/exp10_svm_ready/fusion_svm_crf_ready_results_20260805_185036.xlsx</t>
  </si>
  <si>
    <t>/content/drive/MyDrive/thesis_project/thesis/outputs/exp10_svm_ready/fusion_svm_crf_ready_20260805_185039.json</t>
  </si>
  <si>
    <t>/content/drive/MyDrive/thesis_project/thesis/outputs/exp10_svm_ready/fusion_svm_crf_ready_results_20260805_185038.xlsx</t>
  </si>
  <si>
    <t>/content/drive/MyDrive/thesis_project/thesis/outputs/exp10_svm_ready/fusion_svm_crf_ready_20260805_185040.json</t>
  </si>
  <si>
    <t>/content/drive/MyDrive/thesis_project/thesis/outputs/exp10_svm_ready/fusion_svm_crf_ready_results_20260805_185040.xlsx</t>
  </si>
  <si>
    <t>/content/drive/MyDrive/thesis_project/thesis/outputs/exp10_svm_ready/fusion_svm_crf_ready_20260805_185042.json</t>
  </si>
  <si>
    <t>/content/drive/MyDrive/thesis_project/thesis/outputs/exp10_svm_ready/fusion_svm_crf_ready_results_20260805_185041.xlsx</t>
  </si>
  <si>
    <t>/content/drive/MyDrive/thesis_project/thesis/outputs/exp10_svm_ready/fusion_svm_crf_ready_20260805_185044.json</t>
  </si>
  <si>
    <t>/content/drive/MyDrive/thesis_project/thesis/outputs/exp10_svm_ready/fusion_svm_crf_ready_results_20260805_185043.xlsx</t>
  </si>
  <si>
    <t>/content/drive/MyDrive/thesis_project/thesis/outputs/exp10_svm_ready/fusion_svm_crf_ready_20260805_185046.json</t>
  </si>
  <si>
    <t>/content/drive/MyDrive/thesis_project/thesis/outputs/exp10_svm_ready/fusion_svm_crf_ready_results_20260805_185045.xlsx</t>
  </si>
  <si>
    <t>/content/drive/MyDrive/thesis_project/thesis/outputs/exp10_svm_ready/fusion_svm_crf_ready_20260805_185047.json</t>
  </si>
  <si>
    <t>/content/drive/MyDrive/thesis_project/thesis/outputs/exp10_svm_ready/fusion_svm_crf_ready_results_20260805_185046.xlsx</t>
  </si>
  <si>
    <t>/content/drive/MyDrive/thesis_project/thesis/outputs/exp10_svm_ready/fusion_svm_crf_ready_20260805_185049.json</t>
  </si>
  <si>
    <t>/content/drive/MyDrive/thesis_project/thesis/outputs/exp10_svm_ready/fusion_svm_crf_ready_results_20260805_185048.xlsx</t>
  </si>
  <si>
    <t>/content/drive/MyDrive/thesis_project/thesis/outputs/exp10_svm_ready/fusion_svm_crf_ready_20260805_185051.json</t>
  </si>
  <si>
    <t>/content/drive/MyDrive/thesis_project/thesis/outputs/exp10_svm_ready/fusion_svm_crf_ready_results_20260805_185050.xlsx</t>
  </si>
  <si>
    <t>/content/drive/MyDrive/thesis_project/thesis/outputs/exp10_svm_ready/fusion_svm_crf_ready_20260805_185052.json</t>
  </si>
  <si>
    <t>/content/drive/MyDrive/thesis_project/thesis/outputs/exp10_svm_ready/fusion_svm_crf_ready_results_20260805_185052.xlsx</t>
  </si>
  <si>
    <t>/content/drive/MyDrive/thesis_project/thesis/outputs/exp10_svm_ready/fusion_svm_crf_ready_20260805_185054.json</t>
  </si>
  <si>
    <t>/content/drive/MyDrive/thesis_project/thesis/outputs/exp10_svm_ready/fusion_svm_crf_ready_results_20260805_185053.xlsx</t>
  </si>
  <si>
    <t>/content/drive/MyDrive/thesis_project/thesis/outputs/exp10_svm_ready/fusion_svm_crf_ready_20260805_185056.json</t>
  </si>
  <si>
    <t>/content/drive/MyDrive/thesis_project/thesis/outputs/exp10_svm_ready/fusion_svm_crf_ready_results_20260805_185055.xlsx</t>
  </si>
  <si>
    <t>/content/drive/MyDrive/thesis_project/thesis/outputs/exp10_svm_ready/fusion_svm_crf_ready_20260805_185058.json</t>
  </si>
  <si>
    <t>/content/drive/MyDrive/thesis_project/thesis/outputs/exp10_svm_ready/fusion_svm_crf_ready_results_20260805_185057.xlsx</t>
  </si>
  <si>
    <t>/content/drive/MyDrive/thesis_project/thesis/outputs/exp10_svm_ready/fusion_svm_crf_ready_20260805_185059.json</t>
  </si>
  <si>
    <t>/content/drive/MyDrive/thesis_project/thesis/outputs/exp10_svm_ready/fusion_svm_crf_ready_results_20260805_185059.xlsx</t>
  </si>
  <si>
    <t>/content/drive/MyDrive/thesis_project/thesis/outputs/exp10_svm_ready/fusion_svm_crf_ready_20260805_185101.json</t>
  </si>
  <si>
    <t>/content/drive/MyDrive/thesis_project/thesis/outputs/exp10_svm_ready/fusion_svm_crf_ready_results_20260805_185100.xlsx</t>
  </si>
  <si>
    <t>/content/drive/MyDrive/thesis_project/thesis/outputs/exp10_svm_ready/fusion_svm_crf_ready_20260805_185103.json</t>
  </si>
  <si>
    <t>/content/drive/MyDrive/thesis_project/thesis/outputs/exp10_svm_ready/fusion_svm_crf_ready_results_20260805_185102.xlsx</t>
  </si>
  <si>
    <t>/content/drive/MyDrive/thesis_project/thesis/outputs/exp10_svm_ready/fusion_svm_crf_ready_20260805_185105.json</t>
  </si>
  <si>
    <t>/content/drive/MyDrive/thesis_project/thesis/outputs/exp10_svm_ready/fusion_svm_crf_ready_results_20260805_185104.xlsx</t>
  </si>
  <si>
    <t>/content/drive/MyDrive/thesis_project/thesis/outputs/exp10_svm_ready/fusion_svm_crf_ready_20260805_185106.json</t>
  </si>
  <si>
    <t>/content/drive/MyDrive/thesis_project/thesis/outputs/exp10_svm_ready/fusion_svm_crf_ready_results_20260805_185106.xlsx</t>
  </si>
  <si>
    <t>/content/drive/MyDrive/thesis_project/thesis/outputs/exp10_svm_ready/fusion_svm_crf_ready_20260805_185108.json</t>
  </si>
  <si>
    <t>/content/drive/MyDrive/thesis_project/thesis/outputs/exp10_svm_ready/fusion_svm_crf_ready_results_20260805_185108.xlsx</t>
  </si>
  <si>
    <t>/content/drive/MyDrive/thesis_project/thesis/outputs/exp10_svm_ready/fusion_svm_crf_ready_20260805_185110.json</t>
  </si>
  <si>
    <t>/content/drive/MyDrive/thesis_project/thesis/outputs/exp10_svm_ready/fusion_svm_crf_ready_results_20260805_185109.xlsx</t>
  </si>
  <si>
    <t>/content/drive/MyDrive/thesis_project/thesis/outputs/exp10_svm_ready/fusion_svm_crf_ready_20260805_185112.json</t>
  </si>
  <si>
    <t>/content/drive/MyDrive/thesis_project/thesis/outputs/exp10_svm_ready/fusion_svm_crf_ready_results_20260805_185111.xlsx</t>
  </si>
  <si>
    <t>/content/drive/MyDrive/thesis_project/thesis/outputs/exp10_svm_ready/fusion_svm_crf_ready_20260805_185114.json</t>
  </si>
  <si>
    <t>/content/drive/MyDrive/thesis_project/thesis/outputs/exp10_svm_ready/fusion_svm_crf_ready_results_20260805_185113.xlsx</t>
  </si>
  <si>
    <t>/content/drive/MyDrive/thesis_project/thesis/outputs/exp10_svm_ready/fusion_svm_crf_ready_20260805_185116.json</t>
  </si>
  <si>
    <t>/content/drive/MyDrive/thesis_project/thesis/outputs/exp10_svm_ready/fusion_svm_crf_ready_results_20260805_185115.xlsx</t>
  </si>
  <si>
    <t>/content/drive/MyDrive/thesis_project/thesis/outputs/exp10_svm_ready/fusion_svm_crf_ready_20260805_185118.json</t>
  </si>
  <si>
    <t>/content/drive/MyDrive/thesis_project/thesis/outputs/exp10_svm_ready/fusion_svm_crf_ready_results_20260805_185117.xlsx</t>
  </si>
  <si>
    <t>/content/drive/MyDrive/thesis_project/thesis/outputs/exp10_svm_ready/fusion_svm_crf_ready_20260805_185119.json</t>
  </si>
  <si>
    <t>/content/drive/MyDrive/thesis_project/thesis/outputs/exp10_svm_ready/fusion_svm_crf_ready_results_20260805_185119.xlsx</t>
  </si>
  <si>
    <t>/content/drive/MyDrive/thesis_project/thesis/outputs/exp10_svm_ready/fusion_svm_crf_ready_20260805_185121.json</t>
  </si>
  <si>
    <t>/content/drive/MyDrive/thesis_project/thesis/outputs/exp10_svm_ready/fusion_svm_crf_ready_results_20260805_185120.xlsx</t>
  </si>
  <si>
    <t>/content/drive/MyDrive/thesis_project/thesis/outputs/exp10_svm_ready/fusion_svm_crf_ready_20260805_185123.json</t>
  </si>
  <si>
    <t>/content/drive/MyDrive/thesis_project/thesis/outputs/exp10_svm_ready/fusion_svm_crf_ready_results_20260805_185122.xlsx</t>
  </si>
  <si>
    <t>/content/drive/MyDrive/thesis_project/thesis/outputs/exp10_svm_ready/fusion_svm_crf_ready_20260805_185125.json</t>
  </si>
  <si>
    <t>/content/drive/MyDrive/thesis_project/thesis/outputs/exp10_svm_ready/fusion_svm_crf_ready_results_20260805_185124.xlsx</t>
  </si>
  <si>
    <t>/content/drive/MyDrive/thesis_project/thesis/outputs/exp10_svm_ready/fusion_svm_crf_ready_20260805_185127.json</t>
  </si>
  <si>
    <t>/content/drive/MyDrive/thesis_project/thesis/outputs/exp10_svm_ready/fusion_svm_crf_ready_results_20260805_185126.xlsx</t>
  </si>
  <si>
    <t>/content/drive/MyDrive/thesis_project/thesis/outputs/exp10_svm_ready/fusion_svm_crf_ready_20260805_185129.json</t>
  </si>
  <si>
    <t>/content/drive/MyDrive/thesis_project/thesis/outputs/exp10_svm_ready/fusion_svm_crf_ready_results_20260805_185128.xlsx</t>
  </si>
  <si>
    <t>/content/drive/MyDrive/thesis_project/thesis/outputs/exp10_svm_ready/fusion_svm_crf_ready_20260805_185131.json</t>
  </si>
  <si>
    <t>/content/drive/MyDrive/thesis_project/thesis/outputs/exp10_svm_ready/fusion_svm_crf_ready_results_20260805_185130.xlsx</t>
  </si>
  <si>
    <t>/content/drive/MyDrive/thesis_project/thesis/outputs/exp10_svm_ready/fusion_svm_crf_ready_20260805_185133.json</t>
  </si>
  <si>
    <t>/content/drive/MyDrive/thesis_project/thesis/outputs/exp10_svm_ready/fusion_svm_crf_ready_results_20260805_185132.xlsx</t>
  </si>
  <si>
    <t>/content/drive/MyDrive/thesis_project/thesis/outputs/exp10_svm_ready/fusion_svm_crf_ready_20260805_185135.json</t>
  </si>
  <si>
    <t>/content/drive/MyDrive/thesis_project/thesis/outputs/exp10_svm_ready/fusion_svm_crf_ready_results_20260805_185134.xlsx</t>
  </si>
  <si>
    <t>/content/drive/MyDrive/thesis_project/thesis/outputs/exp10_svm_ready/fusion_svm_crf_ready_20260805_185136.json</t>
  </si>
  <si>
    <t>/content/drive/MyDrive/thesis_project/thesis/outputs/exp10_svm_ready/fusion_svm_crf_ready_results_20260805_185135.xlsx</t>
  </si>
  <si>
    <t>/content/drive/MyDrive/thesis_project/thesis/outputs/exp10_svm_ready/fusion_svm_crf_ready_20260805_185138.json</t>
  </si>
  <si>
    <t>/content/drive/MyDrive/thesis_project/thesis/outputs/exp10_svm_ready/fusion_svm_crf_ready_results_20260805_185137.xlsx</t>
  </si>
  <si>
    <t>/content/drive/MyDrive/thesis_project/thesis/outputs/exp10_svm_ready/fusion_svm_crf_ready_20260805_185140.json</t>
  </si>
  <si>
    <t>/content/drive/MyDrive/thesis_project/thesis/outputs/exp10_svm_ready/fusion_svm_crf_ready_results_20260805_185139.xlsx</t>
  </si>
  <si>
    <t>/content/drive/MyDrive/thesis_project/thesis/outputs/exp10_svm_ready/fusion_svm_crf_ready_20260805_185142.json</t>
  </si>
  <si>
    <t>/content/drive/MyDrive/thesis_project/thesis/outputs/exp10_svm_ready/fusion_svm_crf_ready_results_20260805_185141.xlsx</t>
  </si>
  <si>
    <t>/content/drive/MyDrive/thesis_project/thesis/outputs/exp10_svm_ready/fusion_svm_crf_ready_20260805_185144.json</t>
  </si>
  <si>
    <t>/content/drive/MyDrive/thesis_project/thesis/outputs/exp10_svm_ready/fusion_svm_crf_ready_results_20260805_185143.xlsx</t>
  </si>
  <si>
    <t>/content/drive/MyDrive/thesis_project/thesis/outputs/exp10_svm_ready/fusion_svm_crf_ready_20260805_185146.json</t>
  </si>
  <si>
    <t>/content/drive/MyDrive/thesis_project/thesis/outputs/exp10_svm_ready/fusion_svm_crf_ready_results_20260805_185145.xlsx</t>
  </si>
  <si>
    <t>/content/drive/MyDrive/thesis_project/thesis/outputs/exp10_svm_ready/fusion_svm_crf_ready_20260805_185148.json</t>
  </si>
  <si>
    <t>/content/drive/MyDrive/thesis_project/thesis/outputs/exp10_svm_ready/fusion_svm_crf_ready_results_20260805_185147.xlsx</t>
  </si>
  <si>
    <t>/content/drive/MyDrive/thesis_project/thesis/outputs/exp10_svm_ready/fusion_svm_crf_ready_20260805_185150.json</t>
  </si>
  <si>
    <t>/content/drive/MyDrive/thesis_project/thesis/outputs/exp10_svm_ready/fusion_svm_crf_ready_results_20260805_185149.xlsx</t>
  </si>
  <si>
    <t>/content/drive/MyDrive/thesis_project/thesis/outputs/exp10_svm_ready/fusion_svm_crf_ready_20260805_185152.json</t>
  </si>
  <si>
    <t>/content/drive/MyDrive/thesis_project/thesis/outputs/exp10_svm_ready/fusion_svm_crf_ready_results_20260805_185151.xlsx</t>
  </si>
  <si>
    <t>/content/drive/MyDrive/thesis_project/thesis/outputs/exp10_svm_ready/fusion_svm_crf_ready_20260805_185154.json</t>
  </si>
  <si>
    <t>/content/drive/MyDrive/thesis_project/thesis/outputs/exp10_svm_ready/fusion_svm_crf_ready_results_20260805_185153.xlsx</t>
  </si>
  <si>
    <t>/content/drive/MyDrive/thesis_project/thesis/outputs/exp10_svm_ready/fusion_svm_crf_ready_20260805_185156.json</t>
  </si>
  <si>
    <t>/content/drive/MyDrive/thesis_project/thesis/outputs/exp10_svm_ready/fusion_svm_crf_ready_results_20260805_185155.xlsx</t>
  </si>
  <si>
    <t>/content/drive/MyDrive/thesis_project/thesis/outputs/exp10_svm_ready/fusion_svm_crf_ready_20260805_185158.json</t>
  </si>
  <si>
    <t>/content/drive/MyDrive/thesis_project/thesis/outputs/exp10_svm_ready/fusion_svm_crf_ready_results_20260805_185157.xlsx</t>
  </si>
  <si>
    <t>/content/drive/MyDrive/thesis_project/thesis/outputs/exp10_svm_ready/fusion_svm_crf_ready_20260805_185159.json</t>
  </si>
  <si>
    <t>/content/drive/MyDrive/thesis_project/thesis/outputs/exp10_svm_ready/fusion_svm_crf_ready_results_20260805_185159.xlsx</t>
  </si>
  <si>
    <t>/content/drive/MyDrive/thesis_project/thesis/outputs/exp10_svm_ready/fusion_svm_crf_ready_20260805_185201.json</t>
  </si>
  <si>
    <t>/content/drive/MyDrive/thesis_project/thesis/outputs/exp10_svm_ready/fusion_svm_crf_ready_results_20260805_185200.xlsx</t>
  </si>
  <si>
    <t>/content/drive/MyDrive/thesis_project/thesis/outputs/exp10_svm_ready/fusion_svm_crf_ready_20260805_185203.json</t>
  </si>
  <si>
    <t>/content/drive/MyDrive/thesis_project/thesis/outputs/exp10_svm_ready/fusion_svm_crf_ready_results_20260805_185202.xlsx</t>
  </si>
  <si>
    <t>/content/drive/MyDrive/thesis_project/thesis/outputs/exp10_svm_ready/fusion_svm_crf_ready_20260805_185205.json</t>
  </si>
  <si>
    <t>/content/drive/MyDrive/thesis_project/thesis/outputs/exp10_svm_ready/fusion_svm_crf_ready_results_20260805_185204.xlsx</t>
  </si>
  <si>
    <t>/content/drive/MyDrive/thesis_project/thesis/outputs/exp10_svm_ready/fusion_svm_crf_ready_20260805_185207.json</t>
  </si>
  <si>
    <t>/content/drive/MyDrive/thesis_project/thesis/outputs/exp10_svm_ready/fusion_svm_crf_ready_results_20260805_185206.xlsx</t>
  </si>
  <si>
    <t>/content/drive/MyDrive/thesis_project/thesis/outputs/exp10_svm_ready/fusion_svm_crf_ready_20260805_185209.json</t>
  </si>
  <si>
    <t>/content/drive/MyDrive/thesis_project/thesis/outputs/exp10_svm_ready/fusion_svm_crf_ready_results_20260805_185208.xlsx</t>
  </si>
  <si>
    <t>/content/drive/MyDrive/thesis_project/thesis/outputs/exp10_svm_ready/fusion_svm_crf_ready_20260805_185211.json</t>
  </si>
  <si>
    <t>/content/drive/MyDrive/thesis_project/thesis/outputs/exp10_svm_ready/fusion_svm_crf_ready_results_20260805_185210.xlsx</t>
  </si>
  <si>
    <t>/content/drive/MyDrive/thesis_project/thesis/outputs/exp10_svm_ready/fusion_svm_crf_ready_20260805_185213.json</t>
  </si>
  <si>
    <t>/content/drive/MyDrive/thesis_project/thesis/outputs/exp10_svm_ready/fusion_svm_crf_ready_results_20260805_185212.xlsx</t>
  </si>
  <si>
    <t>/content/drive/MyDrive/thesis_project/thesis/outputs/exp10_svm_ready/fusion_svm_crf_ready_20260805_185215.json</t>
  </si>
  <si>
    <t>/content/drive/MyDrive/thesis_project/thesis/outputs/exp10_svm_ready/fusion_svm_crf_ready_results_20260805_185214.xlsx</t>
  </si>
  <si>
    <t>/content/drive/MyDrive/thesis_project/thesis/outputs/exp10_svm_ready/fusion_svm_crf_ready_20260805_185217.json</t>
  </si>
  <si>
    <t>/content/drive/MyDrive/thesis_project/thesis/outputs/exp10_svm_ready/fusion_svm_crf_ready_results_20260805_185216.xlsx</t>
  </si>
  <si>
    <t>/content/drive/MyDrive/thesis_project/thesis/outputs/exp10_svm_ready/fusion_svm_crf_ready_20260805_185219.json</t>
  </si>
  <si>
    <t>/content/drive/MyDrive/thesis_project/thesis/outputs/exp10_svm_ready/fusion_svm_crf_ready_results_20260805_185218.xlsx</t>
  </si>
  <si>
    <t>/content/drive/MyDrive/thesis_project/thesis/outputs/exp10_svm_ready/fusion_svm_crf_ready_20260805_185220.json</t>
  </si>
  <si>
    <t>/content/drive/MyDrive/thesis_project/thesis/outputs/exp10_svm_ready/fusion_svm_crf_ready_results_20260805_185220.xlsx</t>
  </si>
  <si>
    <t>/content/drive/MyDrive/thesis_project/thesis/outputs/exp10_svm_ready/fusion_svm_crf_ready_20260805_185222.json</t>
  </si>
  <si>
    <t>/content/drive/MyDrive/thesis_project/thesis/outputs/exp10_svm_ready/fusion_svm_crf_ready_results_20260805_185221.xlsx</t>
  </si>
  <si>
    <t>/content/drive/MyDrive/thesis_project/thesis/outputs/exp10_svm_ready/fusion_svm_crf_ready_20260805_185224.json</t>
  </si>
  <si>
    <t>/content/drive/MyDrive/thesis_project/thesis/outputs/exp10_svm_ready/fusion_svm_crf_ready_results_20260805_185223.xlsx</t>
  </si>
  <si>
    <t>/content/drive/MyDrive/thesis_project/thesis/outputs/exp10_svm_ready/fusion_svm_crf_ready_20260805_185226.json</t>
  </si>
  <si>
    <t>/content/drive/MyDrive/thesis_project/thesis/outputs/exp10_svm_ready/fusion_svm_crf_ready_results_20260805_185225.xlsx</t>
  </si>
  <si>
    <t>/content/drive/MyDrive/thesis_project/thesis/outputs/exp10_svm_ready/fusion_svm_crf_ready_20260805_185228.json</t>
  </si>
  <si>
    <t>/content/drive/MyDrive/thesis_project/thesis/outputs/exp10_svm_ready/fusion_svm_crf_ready_results_20260805_185227.xlsx</t>
  </si>
  <si>
    <t>/content/drive/MyDrive/thesis_project/thesis/outputs/exp10_svm_ready/fusion_svm_crf_ready_20260805_185229.json</t>
  </si>
  <si>
    <t>/content/drive/MyDrive/thesis_project/thesis/outputs/exp10_svm_ready/fusion_svm_crf_ready_results_20260805_185229.xlsx</t>
  </si>
  <si>
    <t>/content/drive/MyDrive/thesis_project/thesis/outputs/exp10_svm_ready/fusion_svm_crf_ready_20260805_185231.json</t>
  </si>
  <si>
    <t>/content/drive/MyDrive/thesis_project/thesis/outputs/exp10_svm_ready/fusion_svm_crf_ready_results_20260805_185230.xlsx</t>
  </si>
  <si>
    <t>/content/drive/MyDrive/thesis_project/thesis/outputs/exp10_svm_ready/fusion_svm_crf_ready_20260805_185233.json</t>
  </si>
  <si>
    <t>/content/drive/MyDrive/thesis_project/thesis/outputs/exp10_svm_ready/fusion_svm_crf_ready_results_20260805_185232.xlsx</t>
  </si>
  <si>
    <t>/content/drive/MyDrive/thesis_project/thesis/outputs/exp10_svm_ready/fusion_svm_crf_ready_20260805_185235.json</t>
  </si>
  <si>
    <t>/content/drive/MyDrive/thesis_project/thesis/outputs/exp10_svm_ready/fusion_svm_crf_ready_results_20260805_185234.xlsx</t>
  </si>
  <si>
    <t>/content/drive/MyDrive/thesis_project/thesis/outputs/exp10_svm_ready/fusion_svm_crf_ready_20260805_185236.json</t>
  </si>
  <si>
    <t>/content/drive/MyDrive/thesis_project/thesis/outputs/exp10_svm_ready/fusion_svm_crf_ready_results_20260805_185236.xlsx</t>
  </si>
  <si>
    <t>/content/drive/MyDrive/thesis_project/thesis/outputs/exp10_svm_ready/fusion_svm_crf_ready_20260805_185238.json</t>
  </si>
  <si>
    <t>/content/drive/MyDrive/thesis_project/thesis/outputs/exp10_svm_ready/fusion_svm_crf_ready_results_20260805_185237.xlsx</t>
  </si>
  <si>
    <t>/content/drive/MyDrive/thesis_project/thesis/outputs/exp10_svm_ready/fusion_svm_crf_ready_20260805_185240.json</t>
  </si>
  <si>
    <t>/content/drive/MyDrive/thesis_project/thesis/outputs/exp10_svm_ready/fusion_svm_crf_ready_results_20260805_185239.xlsx</t>
  </si>
  <si>
    <t>/content/drive/MyDrive/thesis_project/thesis/outputs/exp10_svm_ready/fusion_svm_crf_ready_20260805_185242.json</t>
  </si>
  <si>
    <t>/content/drive/MyDrive/thesis_project/thesis/outputs/exp10_svm_ready/fusion_svm_crf_ready_results_20260805_185241.xlsx</t>
  </si>
  <si>
    <t>/content/drive/MyDrive/thesis_project/thesis/outputs/exp10_svm_ready/fusion_svm_crf_ready_20260805_185243.json</t>
  </si>
  <si>
    <t>/content/drive/MyDrive/thesis_project/thesis/outputs/exp10_svm_ready/fusion_svm_crf_ready_results_20260805_185243.xlsx</t>
  </si>
  <si>
    <t>/content/drive/MyDrive/thesis_project/thesis/outputs/exp10_svm_ready/fusion_svm_crf_ready_20260805_185245.json</t>
  </si>
  <si>
    <t>/content/drive/MyDrive/thesis_project/thesis/outputs/exp10_svm_ready/fusion_svm_crf_ready_results_20260805_185244.xlsx</t>
  </si>
  <si>
    <t>/content/drive/MyDrive/thesis_project/thesis/outputs/exp10_svm_ready/fusion_svm_crf_ready_20260805_185247.json</t>
  </si>
  <si>
    <t>/content/drive/MyDrive/thesis_project/thesis/outputs/exp10_svm_ready/fusion_svm_crf_ready_results_20260805_185246.xlsx</t>
  </si>
  <si>
    <t>/content/drive/MyDrive/thesis_project/thesis/outputs/exp10_svm_ready/fusion_svm_crf_ready_20260805_185249.json</t>
  </si>
  <si>
    <t>/content/drive/MyDrive/thesis_project/thesis/outputs/exp10_svm_ready/fusion_svm_crf_ready_results_20260805_185248.xlsx</t>
  </si>
  <si>
    <t>/content/drive/MyDrive/thesis_project/thesis/outputs/exp10_svm_ready/fusion_svm_crf_ready_20260805_185250.json</t>
  </si>
  <si>
    <t>/content/drive/MyDrive/thesis_project/thesis/outputs/exp10_svm_ready/fusion_svm_crf_ready_results_20260805_185250.xlsx</t>
  </si>
  <si>
    <t>/content/drive/MyDrive/thesis_project/thesis/outputs/exp10_svm_ready/fusion_svm_crf_ready_20260805_185252.json</t>
  </si>
  <si>
    <t>/content/drive/MyDrive/thesis_project/thesis/outputs/exp10_svm_ready/fusion_svm_crf_ready_results_20260805_185251.xlsx</t>
  </si>
  <si>
    <t>/content/drive/MyDrive/thesis_project/thesis/outputs/exp10_svm_ready/fusion_svm_crf_ready_20260805_185254.json</t>
  </si>
  <si>
    <t>/content/drive/MyDrive/thesis_project/thesis/outputs/exp10_svm_ready/fusion_svm_crf_ready_results_20260805_185253.xlsx</t>
  </si>
  <si>
    <t>/content/drive/MyDrive/thesis_project/thesis/outputs/exp10_svm_ready/fusion_svm_crf_ready_20260805_185256.json</t>
  </si>
  <si>
    <t>/content/drive/MyDrive/thesis_project/thesis/outputs/exp10_svm_ready/fusion_svm_crf_ready_results_20260805_185255.xlsx</t>
  </si>
  <si>
    <t>/content/drive/MyDrive/thesis_project/thesis/outputs/exp10_svm_ready/fusion_svm_crf_ready_20260805_185258.json</t>
  </si>
  <si>
    <t>/content/drive/MyDrive/thesis_project/thesis/outputs/exp10_svm_ready/fusion_svm_crf_ready_results_20260805_185257.xlsx</t>
  </si>
  <si>
    <t>/content/drive/MyDrive/thesis_project/thesis/outputs/exp10_svm_ready/fusion_svm_crf_ready_20260805_185300.json</t>
  </si>
  <si>
    <t>/content/drive/MyDrive/thesis_project/thesis/outputs/exp10_svm_ready/fusion_svm_crf_ready_results_20260805_185259.xlsx</t>
  </si>
  <si>
    <t>/content/drive/MyDrive/thesis_project/thesis/outputs/exp10_svm_ready/fusion_svm_crf_ready_20260805_185301.json</t>
  </si>
  <si>
    <t>/content/drive/MyDrive/thesis_project/thesis/outputs/exp10_svm_ready/fusion_svm_crf_ready_results_20260805_185301.xlsx</t>
  </si>
  <si>
    <t>/content/drive/MyDrive/thesis_project/thesis/outputs/exp10_svm_ready/fusion_svm_crf_ready_20260805_185303.json</t>
  </si>
  <si>
    <t>/content/drive/MyDrive/thesis_project/thesis/outputs/exp10_svm_ready/fusion_svm_crf_ready_results_20260805_185302.xlsx</t>
  </si>
  <si>
    <t>/content/drive/MyDrive/thesis_project/thesis/outputs/exp10_svm_ready/fusion_svm_crf_ready_20260805_185305.json</t>
  </si>
  <si>
    <t>/content/drive/MyDrive/thesis_project/thesis/outputs/exp10_svm_ready/fusion_svm_crf_ready_results_20260805_185304.xlsx</t>
  </si>
  <si>
    <t>/content/drive/MyDrive/thesis_project/thesis/outputs/exp10_svm_ready/fusion_svm_crf_ready_20260805_185307.json</t>
  </si>
  <si>
    <t>/content/drive/MyDrive/thesis_project/thesis/outputs/exp10_svm_ready/fusion_svm_crf_ready_results_20260805_185306.xlsx</t>
  </si>
  <si>
    <t>/content/drive/MyDrive/thesis_project/thesis/outputs/exp10_svm_ready/fusion_svm_crf_ready_20260805_185309.json</t>
  </si>
  <si>
    <t>/content/drive/MyDrive/thesis_project/thesis/outputs/exp10_svm_ready/fusion_svm_crf_ready_results_20260805_185308.xlsx</t>
  </si>
  <si>
    <t>/content/drive/MyDrive/thesis_project/thesis/outputs/exp10_svm_ready/fusion_svm_crf_ready_20260805_185311.json</t>
  </si>
  <si>
    <t>/content/drive/MyDrive/thesis_project/thesis/outputs/exp10_svm_ready/fusion_svm_crf_ready_results_20260805_185310.xlsx</t>
  </si>
  <si>
    <t>/content/drive/MyDrive/thesis_project/thesis/outputs/exp10_svm_ready/fusion_svm_crf_ready_20260805_185313.json</t>
  </si>
  <si>
    <t>/content/drive/MyDrive/thesis_project/thesis/outputs/exp10_svm_ready/fusion_svm_crf_ready_results_20260805_185312.xlsx</t>
  </si>
  <si>
    <t>/content/drive/MyDrive/thesis_project/thesis/outputs/exp10_svm_ready/fusion_svm_crf_ready_20260805_185314.json</t>
  </si>
  <si>
    <t>/content/drive/MyDrive/thesis_project/thesis/outputs/exp10_svm_ready/fusion_svm_crf_ready_results_20260805_185314.xlsx</t>
  </si>
  <si>
    <t>/content/drive/MyDrive/thesis_project/thesis/outputs/exp10_svm_ready/fusion_svm_crf_ready_20260805_185316.json</t>
  </si>
  <si>
    <t>/content/drive/MyDrive/thesis_project/thesis/outputs/exp10_svm_ready/fusion_svm_crf_ready_results_20260805_185315.xlsx</t>
  </si>
  <si>
    <t>/content/drive/MyDrive/thesis_project/thesis/outputs/exp10_svm_ready/fusion_svm_crf_ready_20260805_185318.json</t>
  </si>
  <si>
    <t>/content/drive/MyDrive/thesis_project/thesis/outputs/exp10_svm_ready/fusion_svm_crf_ready_results_20260805_185317.xlsx</t>
  </si>
  <si>
    <t>/content/drive/MyDrive/thesis_project/thesis/outputs/exp10_svm_ready/fusion_svm_crf_ready_20260805_185320.json</t>
  </si>
  <si>
    <t>/content/drive/MyDrive/thesis_project/thesis/outputs/exp10_svm_ready/fusion_svm_crf_ready_results_20260805_185319.xlsx</t>
  </si>
  <si>
    <t>/content/drive/MyDrive/thesis_project/thesis/outputs/exp10_svm_ready/fusion_svm_crf_ready_20260805_185322.json</t>
  </si>
  <si>
    <t>/content/drive/MyDrive/thesis_project/thesis/outputs/exp10_svm_ready/fusion_svm_crf_ready_results_20260805_185321.xlsx</t>
  </si>
  <si>
    <t>/content/drive/MyDrive/thesis_project/thesis/outputs/exp10_svm_ready/fusion_svm_crf_ready_20260805_185324.json</t>
  </si>
  <si>
    <t>/content/drive/MyDrive/thesis_project/thesis/outputs/exp10_svm_ready/fusion_svm_crf_ready_results_20260805_185323.xlsx</t>
  </si>
  <si>
    <t>/content/drive/MyDrive/thesis_project/thesis/outputs/exp10_svm_ready/fusion_svm_crf_ready_20260805_185326.json</t>
  </si>
  <si>
    <t>/content/drive/MyDrive/thesis_project/thesis/outputs/exp10_svm_ready/fusion_svm_crf_ready_results_20260805_185325.xlsx</t>
  </si>
  <si>
    <t>/content/drive/MyDrive/thesis_project/thesis/outputs/exp10_svm_ready/fusion_svm_crf_ready_20260805_185327.json</t>
  </si>
  <si>
    <t>/content/drive/MyDrive/thesis_project/thesis/outputs/exp10_svm_ready/fusion_svm_crf_ready_results_20260805_185326.xlsx</t>
  </si>
  <si>
    <t>/content/drive/MyDrive/thesis_project/thesis/outputs/exp10_svm_ready/fusion_svm_crf_ready_20260805_185329.json</t>
  </si>
  <si>
    <t>/content/drive/MyDrive/thesis_project/thesis/outputs/exp10_svm_ready/fusion_svm_crf_ready_results_20260805_185328.xlsx</t>
  </si>
  <si>
    <t>/content/drive/MyDrive/thesis_project/thesis/outputs/exp10_svm_ready/fusion_svm_crf_ready_20260805_185331.json</t>
  </si>
  <si>
    <t>/content/drive/MyDrive/thesis_project/thesis/outputs/exp10_svm_ready/fusion_svm_crf_ready_results_20260805_185330.xlsx</t>
  </si>
  <si>
    <t>like this aa</t>
  </si>
  <si>
    <t>Split Method</t>
  </si>
  <si>
    <t>MODEL COMPARISON SUMMARY</t>
  </si>
  <si>
    <t>Average entity-level F1 ± sample standard deviation across 20 seeds; non-CRF results are shown on the left and Experiment 10 CRF results on the right.</t>
  </si>
  <si>
    <t>NON-AUGMENTED — NON-CRF EXPERIMENTS</t>
  </si>
  <si>
    <t>NON-AUGMENTED — EXPERIMENT 10 CRF</t>
  </si>
  <si>
    <t>AUGMENTED — NON-CRF EXPERIMENTS</t>
  </si>
  <si>
    <t>AUGMENTED — EXPERIMENT 10 CRF</t>
  </si>
  <si>
    <t>AUGMENTATION EFFECT — NON-CRF (AUGMENTED − NON-AUGMENTED)</t>
  </si>
  <si>
    <t>AUGMENTATION EFFECT — EXPERIMENT 10 CRF (AUGMENTED − NON-AUGMENTED)</t>
  </si>
  <si>
    <t>DictaBERT Δ</t>
  </si>
  <si>
    <t>BEREL 3.0 Δ</t>
  </si>
  <si>
    <t>HeRo Δ</t>
  </si>
  <si>
    <t>AlephBERT-Gimmel Δ</t>
  </si>
  <si>
    <t>Average Δ</t>
  </si>
  <si>
    <t>(All Experiments)</t>
  </si>
  <si>
    <t>DictaBERT p-value</t>
  </si>
  <si>
    <t>BEREL 3.0 p-value</t>
  </si>
  <si>
    <t>HeRo p-value</t>
  </si>
  <si>
    <t>All Significant?</t>
  </si>
  <si>
    <t>Significance Key</t>
  </si>
  <si>
    <t>WILCOXON SIGNED-RANK TEST — NON-CRF</t>
  </si>
  <si>
    <t>WILCOXON SIGNED-RANK TEST — EXPERIMENT 10 CRF</t>
  </si>
  <si>
    <t>Augmented vs non-augmented; paired across the same 20 seeds.</t>
  </si>
  <si>
    <t>AlephBERT-Gimmel p-value</t>
  </si>
  <si>
    <t>MODEL-SELECTION EFFECT — NON-CRF</t>
  </si>
  <si>
    <t>MODEL-SELECTION EFFECT — EXPERIMENT 10 CRF</t>
  </si>
  <si>
    <t>Data</t>
  </si>
  <si>
    <t>Regular Gap</t>
  </si>
  <si>
    <t>SVM Gap</t>
  </si>
  <si>
    <t>Gap Change</t>
  </si>
  <si>
    <t>Reduction %</t>
  </si>
  <si>
    <t>SVM Reduced Gap?</t>
  </si>
  <si>
    <t>Non-augmented</t>
  </si>
  <si>
    <t>Augmented</t>
  </si>
  <si>
    <t>Average</t>
  </si>
  <si>
    <t>All six scenarios</t>
  </si>
  <si>
    <t>CONCLUSION</t>
  </si>
  <si>
    <t>The claim is substantially supported. Across the six non-CRF settings, SVM Router Fusion narrows the best-to-worst model F1 gap in every case, cutting the average range from about 0.074 to 0.037 (roughly 50%). For Experiment 10 CRF, it narrows the gap in four of six settings and reduces the average range from about 0.066 to 0.054 (roughly 18%). Thus, the advanced SVM router generally makes performance less dependent on model choice, especially outside the CRF family, but the effect is not universal.</t>
  </si>
  <si>
    <t>DOES CRF NARROW THE MODEL GAP? — REGULAR NER</t>
  </si>
  <si>
    <t>DOES CRF NARROW THE MODEL GAP? — SVM ROUTER FUSION</t>
  </si>
  <si>
    <t>Non-CRF Gap</t>
  </si>
  <si>
    <t>CRF Gap</t>
  </si>
  <si>
    <t>CRF Narrowed Gap?</t>
  </si>
  <si>
    <t>CONCLUSION — CRF EFFECT</t>
  </si>
  <si>
    <t>WILCOXON SIGNED-RANK TEST — IS CRF GAP REDUCTION SIGNIFICANT?</t>
  </si>
  <si>
    <t>Exact one-sided test across six matched split × augmentation scenarios; H₁: CRF model gap &lt; non-CRF model gap; α = 0.05.</t>
  </si>
  <si>
    <t>Comparison</t>
  </si>
  <si>
    <t>N pairs</t>
  </si>
  <si>
    <t>Mean Non-CRF Gap</t>
  </si>
  <si>
    <t>Mean CRF Gap</t>
  </si>
  <si>
    <t>Median Difference</t>
  </si>
  <si>
    <t>W+ Statistic</t>
  </si>
  <si>
    <t>Exact p-value</t>
  </si>
  <si>
    <t>Decision (α=0.05)</t>
  </si>
  <si>
    <t>Regular NER: CRF vs non-CRF</t>
  </si>
  <si>
    <t>SVM Fusion: CRF vs non-CRF</t>
  </si>
  <si>
    <t>STATISTICAL CONCLUSION</t>
  </si>
  <si>
    <t>Augmented?</t>
  </si>
  <si>
    <t>No</t>
  </si>
  <si>
    <t>Yes</t>
  </si>
  <si>
    <t>Split</t>
  </si>
  <si>
    <t>First Exp</t>
  </si>
  <si>
    <t>Second Exp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</si>
  <si>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</si>
  <si>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</si>
  <si>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</si>
  <si>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</si>
  <si>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</si>
  <si>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</si>
  <si>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</si>
  <si>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</si>
  <si>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</si>
  <si>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</si>
  <si>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</si>
  <si>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</si>
  <si>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</si>
  <si>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</si>
  <si>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</si>
  <si>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</si>
  <si>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</si>
  <si>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</si>
  <si>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</si>
  <si>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</si>
  <si>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</si>
  <si>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</si>
  <si>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</si>
  <si>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</si>
  <si>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</si>
  <si>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</si>
  <si>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</si>
  <si>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</si>
  <si>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</si>
  <si>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</si>
  <si>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</si>
  <si>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</si>
  <si>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</si>
  <si>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</si>
  <si>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</si>
  <si>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</si>
  <si>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</si>
  <si>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</si>
  <si>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</si>
  <si>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</si>
  <si>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Mean Delta</t>
  </si>
  <si>
    <t>W+</t>
  </si>
  <si>
    <t>N</t>
  </si>
  <si>
    <t>p-value</t>
  </si>
  <si>
    <t>SECTION 1: AUC CASCADED PIPELINE vs REGULAR NER</t>
  </si>
  <si>
    <t>SECTION 2: FUSION REGULAR+CASCADED vs AUC CASCADED PIPELINE</t>
  </si>
  <si>
    <t>SECTION 3: SVM ROUTER FUSION vs AUC CASCADED PIPELINE</t>
  </si>
  <si>
    <t>SECTION 4: SVM ROUTER FUSION vs FUSION REGULAR+CASCADED</t>
  </si>
  <si>
    <t>WILCOXON SIGNED-RANK TEST: METHOD COMPARISONS (α = 0.01)</t>
  </si>
  <si>
    <t>Two-sided paired tests across the same 20 seeds. Positive Δ means the first method has higher mean F1; p &lt; 0.01 is statistically significant.</t>
  </si>
  <si>
    <t>Tests whether AUC Cascaded Pipeline differs from Regular NER using the same model, seed, split, and augmentation setting.</t>
  </si>
  <si>
    <t>Wilcoxon p / decision</t>
  </si>
  <si>
    <t>Wilcoxon p / decision2</t>
  </si>
  <si>
    <t>Wilcoxon p / decision3</t>
  </si>
  <si>
    <t>Wilcoxon p / decision4</t>
  </si>
  <si>
    <t>Tests whether Fusion Regular+Cascaded differs from AUC Cascaded Pipeline under matched settings.</t>
  </si>
  <si>
    <t>Tests whether SVM Router Fusion differs from AUC Cascaded Pipeline under matched settings.</t>
  </si>
  <si>
    <t>Tests whether SVM Router Fusion differs from Fusion Regular+Cascaded under matched settings.</t>
  </si>
  <si>
    <t>SECTION 5: SVM ROUTER FUSION vs AUC CASCADED STEP-3 CONSISTENCY</t>
  </si>
  <si>
    <t>SECTION 6: FUSION REGULAR+CASCADED vs AUC CASCADED STEP-3 CONSISTENCY</t>
  </si>
  <si>
    <t>SECTION 7: REGULAR NER vs AUC CASCADED STEP-3 CONSISTENCY</t>
  </si>
  <si>
    <t>SECTION 8: AUC CASCADED PIPELINE vs AUC CASCADED STEP-3 CONSISTENCY</t>
  </si>
  <si>
    <t>Tests whether SVM Router Fusion differs from AUC Cascaded Step-3 Consistency under matched model, seed, split, and augmentation settings.</t>
  </si>
  <si>
    <t>Tests whether Fusion Regular+Cascaded differs from AUC Cascaded Step-3 Consistency under matched settings.</t>
  </si>
  <si>
    <t>Tests whether Regular NER differs from AUC Cascaded Step-3 Consistency under matched settings.</t>
  </si>
  <si>
    <t>Tests whether AUC Cascaded Pipeline differs from AUC Cascaded Step-3 Consistency under matched settings.</t>
  </si>
  <si>
    <t>SECTION 9 (CRF): CASCADED PIPELINE + CONSISTENCY vs REGULAR NER</t>
  </si>
  <si>
    <t>SECTION 10 (CRF): FUSION REGULAR+CASCADED vs REGULAR NER</t>
  </si>
  <si>
    <t>SECTION 11 (CRF): SVM ROUTER FUSION vs REGULAR NER</t>
  </si>
  <si>
    <t>Experiment 10 CRF comparison using matched model, seed, split, and augmentation settings.</t>
  </si>
  <si>
    <t>SECTION 12 (CRF): FUSION REGULAR+CASCADED vs CASCADED PIPELINE + CONSISTENCY</t>
  </si>
  <si>
    <t>SECTION 13 (CRF): SVM ROUTER FUSION vs CASCADED PIPELINE + CONSISTENCY</t>
  </si>
  <si>
    <t>SECTION 14 (CRF): SVM ROUTER FUSION vs FUSION REGULAR+CASCADED</t>
  </si>
  <si>
    <t>METHOD &amp; INTERPRETATION NOTES</t>
  </si>
  <si>
    <t>Each comparison uses the same 20 seeds for the first and second methods, matched within model, split method, and augmentation status. Δ is the mean of the 20 paired F1 differences (first method − second method).</t>
  </si>
  <si>
    <t>The reported p-value is a two-sided Wilcoxon signed-rank normal approximation with continuity correction; zero differences are excluded and tied absolute differences receive average ranks.</t>
  </si>
  <si>
    <t>Significance is determined from the paired p-value (p &lt; 0.01), not from a fixed |Δ| threshold. Therefore, a large mean Δ may be non-significant when seed-level differences are inconsistent, while a small but highly consistent Δ may be significant.</t>
  </si>
  <si>
    <t>Pair</t>
  </si>
  <si>
    <t>First Model</t>
  </si>
  <si>
    <t>Second Model</t>
  </si>
  <si>
    <t>DictaBERT vs BEREL 3.0</t>
  </si>
  <si>
    <t>DictaBERT vs HeRo</t>
  </si>
  <si>
    <t>DictaBERT vs AlephBERT-Gimmel</t>
  </si>
  <si>
    <t>WILCOXON SIGNED-RANK TEST: MODEL COMPARISONS (α = 0.01)</t>
  </si>
  <si>
    <t>Two-sided paired tests across the same 20 seeds. Positive Δ means the first model has higher mean F1; p &lt; 0.01 indicates a significant model difference.</t>
  </si>
  <si>
    <t>SECTION 1: DictaBERT vs BEREL 3.0</t>
  </si>
  <si>
    <t>Tests DictaBERT against BEREL 3.0 within every experiment, split, augmentation state, and matched seed.</t>
  </si>
  <si>
    <t>Mean Δ</t>
  </si>
  <si>
    <t>SECTION 2: DictaBERT vs HeRo</t>
  </si>
  <si>
    <t>Tests DictaBERT against HeRo within every experiment, split, augmentation state, and matched seed.</t>
  </si>
  <si>
    <t>SECTION 3: DictaBERT vs AlephBERT-Gimmel</t>
  </si>
  <si>
    <t>Tests DictaBERT against AlephBERT-Gimmel within every experiment, split, augmentation state, and matched seed.</t>
  </si>
  <si>
    <t>BEREL 3.0 vs HeRo</t>
  </si>
  <si>
    <t>BEREL 3.0 vs AlephBERT-Gimmel</t>
  </si>
  <si>
    <t>HeRo vs AlephBERT-Gimmel</t>
  </si>
  <si>
    <t>SECTION 4: BEREL 3.0 vs HeRo</t>
  </si>
  <si>
    <t>Tests BEREL 3.0 against HeRo within every experiment, split, augmentation state, and matched seed.</t>
  </si>
  <si>
    <t>SECTION 5: BEREL 3.0 vs AlephBERT-Gimmel</t>
  </si>
  <si>
    <t>Tests BEREL 3.0 against AlephBERT-Gimmel within every experiment, split, augmentation state, and matched seed.</t>
  </si>
  <si>
    <t>SECTION 6: HeRo vs AlephBERT-Gimmel</t>
  </si>
  <si>
    <t>Tests HeRo against AlephBERT-Gimmel within every experiment, split, augmentation state, and matched seed.</t>
  </si>
  <si>
    <t>MODEL-PAIR SIGNIFICANCE SUMMARY</t>
  </si>
  <si>
    <t>Model Pair</t>
  </si>
  <si>
    <t>Significant (p&lt;0.01)</t>
  </si>
  <si>
    <t>Total Comparisons</t>
  </si>
  <si>
    <t>Significant Share</t>
  </si>
  <si>
    <t>Each test compares two models using the same experiment, split method, augmentation status, and 20 seed values. This controls the comparison so that only the model changes.</t>
  </si>
  <si>
    <t>Δ is the mean paired F1 difference (first model − second model). Positive Δ favors the first named model; negative Δ favors the second.</t>
  </si>
  <si>
    <t>The reported result is a two-sided Wilcoxon signed-rank normal approximation with continuity correction. Zero differences are excluded, tied absolute differences receive average ranks, and p &lt; 0.01 is considered 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</si>
</sst>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0.000;\-0.000;0.000"/>
    <numFmt numFmtId="165" formatCode="0.000000"/>
    <numFmt numFmtId="166" formatCode="0.000"/>
    <numFmt numFmtId="167" formatCode="0.0%"/>
    <numFmt numFmtId="168" formatCode="0.0%;\-0.0%"/>
    <numFmt numFmtId="169" formatCode="0.0"/>
    <numFmt numFmtId="170" formatCode="0.0000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scheme val="minor"/>
    </font>
    <font>
      <b/>
      <sz val="18"/>
      <color rgb="FFFFFFFF"/>
      <name val="Calibri"/>
      <scheme val="minor"/>
    </font>
    <font>
      <i/>
      <sz val="11"/>
      <color rgb="FF666666"/>
      <name val="Calibri"/>
      <scheme val="minor"/>
    </font>
    <font>
      <i/>
      <sz val="10"/>
      <color rgb="FF666666"/>
      <name val="Calibri"/>
      <scheme val="minor"/>
    </font>
    <font>
      <sz val="11"/>
      <color rgb="FF333333"/>
      <name val="Calibri"/>
      <scheme val="minor"/>
    </font>
    <font>
      <i/>
      <sz val="11"/>
      <color rgb="FF404040"/>
      <name val="Calibri"/>
      <scheme val="minor"/>
    </font>
    <font>
      <i/>
      <sz val="11"/>
      <color theme="1"/>
      <name val="Calibri"/>
      <scheme val="minor"/>
    </font>
    <font>
      <sz val="10"/>
      <color rgb="FF40404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9EADBA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6" fillId="7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4" xfId="1" applyBorder="1" applyAlignment="1">
      <alignment horizontal="center" vertical="center"/>
    </xf>
    <xf numFmtId="0" fontId="3" fillId="2" borderId="0" xfId="1" applyAlignment="1">
      <alignment horizontal="center" vertical="center"/>
    </xf>
    <xf numFmtId="0" fontId="5" fillId="4" borderId="0" xfId="3" applyAlignment="1">
      <alignment horizontal="center" vertical="center"/>
    </xf>
    <xf numFmtId="0" fontId="6" fillId="7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0" fontId="1" fillId="8" borderId="0" xfId="0" applyFont="1" applyFill="1" applyAlignment="1">
      <alignment horizontal="left" vertical="center" wrapText="1"/>
    </xf>
    <xf numFmtId="164" fontId="1" fillId="8" borderId="0" xfId="0" applyNumberFormat="1" applyFont="1" applyFill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1" fillId="8" borderId="0" xfId="0" applyFont="1" applyFill="1" applyAlignment="1">
      <alignment vertical="center" wrapText="1"/>
    </xf>
    <xf numFmtId="166" fontId="1" fillId="8" borderId="0" xfId="0" applyNumberFormat="1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0" fontId="1" fillId="8" borderId="0" xfId="0" applyFont="1" applyFill="1"/>
    <xf numFmtId="168" fontId="0" fillId="0" borderId="0" xfId="0" applyNumberFormat="1" applyAlignment="1">
      <alignment horizontal="center"/>
    </xf>
    <xf numFmtId="168" fontId="1" fillId="8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4" fillId="3" borderId="0" xfId="2" applyAlignment="1">
      <alignment vertical="center" wrapText="1"/>
    </xf>
    <xf numFmtId="0" fontId="6" fillId="6" borderId="0" xfId="0" applyFont="1" applyFill="1" applyAlignment="1">
      <alignment vertical="center"/>
    </xf>
    <xf numFmtId="0" fontId="10" fillId="9" borderId="0" xfId="0" applyFont="1" applyFill="1" applyAlignment="1">
      <alignment vertical="top" wrapText="1"/>
    </xf>
    <xf numFmtId="0" fontId="6" fillId="6" borderId="0" xfId="0" applyFont="1" applyFill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7" fillId="5" borderId="0" xfId="0" applyFont="1" applyFill="1" applyAlignment="1">
      <alignment vertical="center"/>
    </xf>
    <xf numFmtId="0" fontId="11" fillId="10" borderId="0" xfId="0" applyFont="1" applyFill="1" applyBorder="1" applyAlignment="1">
      <alignment wrapText="1"/>
    </xf>
    <xf numFmtId="0" fontId="6" fillId="7" borderId="0" xfId="0" applyFont="1" applyFill="1" applyAlignment="1">
      <alignment wrapText="1"/>
    </xf>
    <xf numFmtId="0" fontId="11" fillId="10" borderId="0" xfId="0" applyFont="1" applyFill="1" applyAlignment="1">
      <alignment wrapText="1"/>
    </xf>
    <xf numFmtId="0" fontId="12" fillId="10" borderId="0" xfId="0" applyFont="1" applyFill="1" applyAlignment="1">
      <alignment wrapText="1"/>
    </xf>
    <xf numFmtId="0" fontId="13" fillId="9" borderId="0" xfId="0" applyFont="1" applyFill="1" applyAlignment="1">
      <alignment vertical="top" wrapText="1"/>
    </xf>
    <xf numFmtId="0" fontId="13" fillId="9" borderId="0" xfId="0" applyFont="1" applyFill="1" applyBorder="1" applyAlignment="1">
      <alignment vertical="top" wrapText="1"/>
    </xf>
    <xf numFmtId="0" fontId="7" fillId="5" borderId="0" xfId="0" applyFont="1" applyFill="1" applyAlignment="1">
      <alignment wrapText="1"/>
    </xf>
    <xf numFmtId="0" fontId="6" fillId="6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12" fillId="10" borderId="0" xfId="0" applyFont="1" applyFill="1" applyBorder="1" applyAlignment="1">
      <alignment wrapText="1"/>
    </xf>
    <xf numFmtId="167" fontId="0" fillId="0" borderId="0" xfId="0" applyNumberFormat="1" applyAlignment="1">
      <alignment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338"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numFmt numFmtId="167" formatCode="0.0%"/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numFmt numFmtId="164" formatCode="\+0.000;\-0.000;0.000"/>
      <alignment wrapText="1"/>
    </dxf>
    <dxf>
      <alignment wrapText="1"/>
    </dxf>
    <dxf>
      <alignment wrapText="1"/>
    </dxf>
    <dxf>
      <alignment horizontal="center" vertical="center" wrapText="1"/>
    </dxf>
    <dxf>
      <alignment horizontal="center" vertical="center" wrapText="1"/>
    </dxf>
    <dxf>
      <numFmt numFmtId="165" formatCode="0.000000"/>
      <alignment horizontal="center"/>
    </dxf>
    <dxf>
      <numFmt numFmtId="165" formatCode="0.000000"/>
      <alignment horizontal="center"/>
    </dxf>
    <dxf>
      <numFmt numFmtId="165" formatCode="0.000000"/>
      <alignment horizontal="center"/>
    </dxf>
    <dxf>
      <numFmt numFmtId="165" formatCode="0.000000"/>
      <alignment horizontal="center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5" formatCode="0.000000"/>
      <alignment horizontal="center"/>
    </dxf>
    <dxf>
      <numFmt numFmtId="165" formatCode="0.000000"/>
      <alignment horizontal="center"/>
    </dxf>
    <dxf>
      <numFmt numFmtId="165" formatCode="0.000000"/>
      <alignment horizontal="center"/>
    </dxf>
    <dxf>
      <numFmt numFmtId="165" formatCode="0.000000"/>
      <alignment horizontal="center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vertical="center" wrapText="1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</dxf>
    <dxf>
      <numFmt numFmtId="170" formatCode="0.0000"/>
      <alignment horizontal="center"/>
    </dxf>
    <dxf>
      <numFmt numFmtId="169" formatCode="0.0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alignment horizontal="center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vertical="center" wrapText="1"/>
    </dxf>
    <dxf>
      <numFmt numFmtId="168" formatCode="0.0%;\-0.0%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alignment vertical="center" wrapText="1"/>
    </dxf>
    <dxf>
      <alignment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vertical="center" wrapText="1"/>
    </dxf>
    <dxf>
      <numFmt numFmtId="168" formatCode="0.0%;\-0.0%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alignment vertical="center" wrapText="1"/>
    </dxf>
    <dxf>
      <alignment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vertical="center" wrapText="1"/>
    </dxf>
    <dxf>
      <numFmt numFmtId="167" formatCode="0.0%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alignment vertical="center" wrapText="1"/>
    </dxf>
    <dxf>
      <alignment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vertical="center" wrapText="1"/>
    </dxf>
    <dxf>
      <numFmt numFmtId="167" formatCode="0.0%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numFmt numFmtId="166" formatCode="0.000"/>
      <alignment horizontal="center"/>
    </dxf>
    <dxf>
      <alignment vertical="center" wrapText="1"/>
    </dxf>
    <dxf>
      <alignment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CBA89-8389-4DDC-B2A4-B3C7BF764C20}" name="Table1" displayName="Table1" ref="A1:Q37" totalsRowShown="0" headerRowDxfId="296" dataDxfId="294" headerRowBorderDxfId="295" tableBorderDxfId="293">
  <autoFilter ref="A1:Q37" xr:uid="{229CBA89-8389-4DDC-B2A4-B3C7BF764C20}"/>
  <sortState xmlns:xlrd2="http://schemas.microsoft.com/office/spreadsheetml/2017/richdata2" ref="A2:Q37">
    <sortCondition descending="1" ref="P1:P37"/>
  </sortState>
  <tableColumns count="17">
    <tableColumn id="1" xr3:uid="{7CEF4A9A-AFBD-448E-809B-9DA3BD4EC9B0}" name="model" dataDxfId="292"/>
    <tableColumn id="2" xr3:uid="{AE780F75-5938-44EA-9E3A-1149B1F9A7DA}" name="experiment_id" dataDxfId="291"/>
    <tableColumn id="3" xr3:uid="{4A2395C8-BD3A-44A2-8714-15EFA21B308C}" name="experiment_name" dataDxfId="290"/>
    <tableColumn id="4" xr3:uid="{88EE2C06-9BB0-4CD8-B5D4-D2CDAF2716E8}" name="Label-aware greedy" dataDxfId="289"/>
    <tableColumn id="5" xr3:uid="{CC79A3B8-1116-4474-B361-C9752DEA4591}" name="Label-aware greedy_std" dataDxfId="288"/>
    <tableColumn id="6" xr3:uid="{864C8CEB-E04F-46EA-A056-F6728AB659B7}" name="Multilabel stratified (paper-style)" dataDxfId="287"/>
    <tableColumn id="7" xr3:uid="{F31C6545-2E6B-43E5-B851-2983D59B0DF7}" name="Multilabel stratified (paper-style)_std" dataDxfId="286"/>
    <tableColumn id="8" xr3:uid="{DDD18F55-59A0-4A2A-8446-BDD6DBFABD71}" name="Baseline (simple random split)" dataDxfId="285"/>
    <tableColumn id="9" xr3:uid="{B520716E-D944-4425-88D6-D543F25E75AD}" name="Baseline (simple random split)_std" dataDxfId="284"/>
    <tableColumn id="10" xr3:uid="{E1B0EC4C-B7DB-4E6A-811E-9EA5750E2AC4}" name="Label-aware greedy + Aug" dataDxfId="283"/>
    <tableColumn id="11" xr3:uid="{3BDCD768-AC98-4E15-B472-863C43BE91F2}" name="Label-aware greedy + Aug_std" dataDxfId="282"/>
    <tableColumn id="12" xr3:uid="{E7B26714-9F47-4E43-888C-EB13EB110784}" name="Multilabel stratified (paper-style) + Aug" dataDxfId="281"/>
    <tableColumn id="13" xr3:uid="{B904BBDC-8EDB-4760-A53F-D5CA51F3527C}" name="Multilabel stratified (paper-style) + Aug_std" dataDxfId="280"/>
    <tableColumn id="14" xr3:uid="{A8A67D1B-511F-4711-B7CC-29A69C45F766}" name="Baseline (simple random split) + Aug" dataDxfId="279"/>
    <tableColumn id="15" xr3:uid="{7AB01180-A6E0-48BB-884B-C452FE88D744}" name="Baseline (simple random split) + Aug_std" dataDxfId="278"/>
    <tableColumn id="16" xr3:uid="{E26C96D1-A883-4288-8A14-04FFAC4A7130}" name="best_f1" dataDxfId="277"/>
    <tableColumn id="17" xr3:uid="{78DACB2D-0472-448D-A863-FCFDAB83A003}" name="best_condition" dataDxfId="2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4BC537-6468-41EB-99C3-8AD373C92318}" name="NonAugNonCRF" displayName="NonAugNonCRF" ref="A5:F14" totalsRowShown="0" headerRowDxfId="275">
  <autoFilter ref="A5:F14" xr:uid="{444BC537-6468-41EB-99C3-8AD373C92318}"/>
  <tableColumns count="6">
    <tableColumn id="1" xr3:uid="{205CC769-CC4F-48E6-AB2F-A02FC9E7F8C7}" name="Split Method" dataDxfId="274"/>
    <tableColumn id="2" xr3:uid="{93EAE008-2D68-4183-8419-64CF83D81FC0}" name="Experiment" dataDxfId="273"/>
    <tableColumn id="3" xr3:uid="{D1E44939-5EA2-4978-93C7-75BB26A66259}" name="DictaBERT" dataDxfId="272">
      <calculatedColumnFormula array="1">_xlfn.LET(_xlpm.v,_xlfn._xlws.FILTER(all_runs!$O$2:$O$4321,(all_runs!$C$2:$C$4321=C$5)*(all_runs!$E$2:$E$4321=$B6)*(all_runs!$F$2:$F$4321="exp07")*(all_runs!$I$2:$I$4321=$A6)),TEXT(ROUND(AVERAGE(_xlpm.v),3),"0.000")&amp;" ± "&amp;TEXT(ROUND(_xlfn.STDEV.S(_xlpm.v),3),"0.000"))</calculatedColumnFormula>
    </tableColumn>
    <tableColumn id="4" xr3:uid="{93987D85-434D-4EF2-8D23-5FAA41A6E680}" name="BEREL 3.0" dataDxfId="271">
      <calculatedColumnFormula array="1">_xlfn.LET(_xlpm.v,_xlfn._xlws.FILTER(all_runs!$O$2:$O$4321,(all_runs!$C$2:$C$4321=D$5)*(all_runs!$E$2:$E$4321=$B6)*(all_runs!$F$2:$F$4321="exp07")*(all_runs!$I$2:$I$4321=$A6)),TEXT(ROUND(AVERAGE(_xlpm.v),3),"0.000")&amp;" ± "&amp;TEXT(ROUND(_xlfn.STDEV.S(_xlpm.v),3),"0.000"))</calculatedColumnFormula>
    </tableColumn>
    <tableColumn id="5" xr3:uid="{4BD1F7A7-A1B2-4686-9C5B-0210FF1494A3}" name="HeRo" dataDxfId="270">
      <calculatedColumnFormula array="1">_xlfn.LET(_xlpm.v,_xlfn._xlws.FILTER(all_runs!$O$2:$O$4321,(all_runs!$C$2:$C$4321=E$5)*(all_runs!$E$2:$E$4321=$B6)*(all_runs!$F$2:$F$4321="exp07")*(all_runs!$I$2:$I$4321=$A6)),TEXT(ROUND(AVERAGE(_xlpm.v),3),"0.000")&amp;" ± "&amp;TEXT(ROUND(_xlfn.STDEV.S(_xlpm.v),3),"0.000"))</calculatedColumnFormula>
    </tableColumn>
    <tableColumn id="6" xr3:uid="{C11F31AE-5D1F-4E3C-88BA-7C7D7333C887}" name="AlephBERT-Gimmel" dataDxfId="269">
      <calculatedColumnFormula array="1">_xlfn.LET(_xlpm.v,_xlfn._xlws.FILTER(all_runs!$O$2:$O$4321,(all_runs!$C$2:$C$4321=F$5)*(all_runs!$E$2:$E$4321=$B6)*(all_runs!$F$2:$F$4321="exp07")*(all_runs!$I$2:$I$4321=$A6)),TEXT(ROUND(AVERAGE(_xlpm.v),3),"0.000")&amp;" ± "&amp;TEXT(ROUND(_xlfn.STDEV.S(_xlpm.v),3),"0.000"))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3E021F-AD35-4043-ACA2-92A7A606420E}" name="NonAugCRF" displayName="NonAugCRF" ref="H5:M14" totalsRowShown="0" headerRowDxfId="268">
  <autoFilter ref="H5:M14" xr:uid="{303E021F-AD35-4043-ACA2-92A7A606420E}"/>
  <tableColumns count="6">
    <tableColumn id="1" xr3:uid="{8B94FCBB-5C1D-44DD-B9BB-6E0AA655319E}" name="Split Method" dataDxfId="267"/>
    <tableColumn id="2" xr3:uid="{44E2536E-72B3-401A-8868-B37D18C723BE}" name="Experiment" dataDxfId="266"/>
    <tableColumn id="3" xr3:uid="{C635A75D-458D-4358-8424-CFDEA6F54940}" name="DictaBERT" dataDxfId="265">
      <calculatedColumnFormula array="1">_xlfn.LET(_xlpm.v,_xlfn._xlws.FILTER(all_runs!$O$2:$O$4321,(all_runs!$C$2:$C$4321=J$5)*(all_runs!$E$2:$E$4321=$I6)*(all_runs!$F$2:$F$4321="exp07")*(all_runs!$I$2:$I$4321=$H6)),TEXT(ROUND(AVERAGE(_xlpm.v),3),"0.000")&amp;" ± "&amp;TEXT(ROUND(_xlfn.STDEV.S(_xlpm.v),3),"0.000"))</calculatedColumnFormula>
    </tableColumn>
    <tableColumn id="4" xr3:uid="{C209F45C-A590-401B-A02A-E7D73A836C72}" name="BEREL 3.0" dataDxfId="264">
      <calculatedColumnFormula array="1">_xlfn.LET(_xlpm.v,_xlfn._xlws.FILTER(all_runs!$O$2:$O$4321,(all_runs!$C$2:$C$4321=K$5)*(all_runs!$E$2:$E$4321=$I6)*(all_runs!$F$2:$F$4321="exp07")*(all_runs!$I$2:$I$4321=$H6)),TEXT(ROUND(AVERAGE(_xlpm.v),3),"0.000")&amp;" ± "&amp;TEXT(ROUND(_xlfn.STDEV.S(_xlpm.v),3),"0.000"))</calculatedColumnFormula>
    </tableColumn>
    <tableColumn id="5" xr3:uid="{57112DF7-A980-42BB-99BE-8B57B7A503B0}" name="HeRo" dataDxfId="263">
      <calculatedColumnFormula array="1">_xlfn.LET(_xlpm.v,_xlfn._xlws.FILTER(all_runs!$O$2:$O$4321,(all_runs!$C$2:$C$4321=L$5)*(all_runs!$E$2:$E$4321=$I6)*(all_runs!$F$2:$F$4321="exp07")*(all_runs!$I$2:$I$4321=$H6)),TEXT(ROUND(AVERAGE(_xlpm.v),3),"0.000")&amp;" ± "&amp;TEXT(ROUND(_xlfn.STDEV.S(_xlpm.v),3),"0.000"))</calculatedColumnFormula>
    </tableColumn>
    <tableColumn id="6" xr3:uid="{FB37D363-F577-4345-89DD-8D6FB48F88B7}" name="AlephBERT-Gimmel" dataDxfId="262">
      <calculatedColumnFormula array="1">_xlfn.LET(_xlpm.v,_xlfn._xlws.FILTER(all_runs!$O$2:$O$4321,(all_runs!$C$2:$C$4321=M$5)*(all_runs!$E$2:$E$4321=$I6)*(all_runs!$F$2:$F$4321="exp07")*(all_runs!$I$2:$I$4321=$H6)),TEXT(ROUND(AVERAGE(_xlpm.v),3),"0.000")&amp;" ± "&amp;TEXT(ROUND(_xlfn.STDEV.S(_xlpm.v),3),"0.000"))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C5FA69-D0E3-4320-AE6C-4972A1C9C8FB}" name="AugNonCRF" displayName="AugNonCRF" ref="A19:F28" totalsRowShown="0" headerRowDxfId="261">
  <autoFilter ref="A19:F28" xr:uid="{ECC5FA69-D0E3-4320-AE6C-4972A1C9C8FB}"/>
  <tableColumns count="6">
    <tableColumn id="1" xr3:uid="{90BBE8C2-F379-4E3F-B64B-239DF53AB885}" name="Split Method" dataDxfId="260"/>
    <tableColumn id="2" xr3:uid="{05E844EA-CFAD-418A-BE12-4504776E0104}" name="Experiment" dataDxfId="259"/>
    <tableColumn id="3" xr3:uid="{4F5D9593-3EAA-4BFA-8198-D782056A5ABE}" name="DictaBERT" dataDxfId="258">
      <calculatedColumnFormula array="1">_xlfn.LET(_xlpm.v,_xlfn._xlws.FILTER(all_runs!$O$2:$O$4321,(all_runs!$C$2:$C$4321=C$19)*(all_runs!$E$2:$E$4321=$B20)*(all_runs!$F$2:$F$4321="exp07+aug")*(all_runs!$I$2:$I$4321=$A20&amp;" + Aug")),TEXT(ROUND(AVERAGE(_xlpm.v),3),"0.000")&amp;" ± "&amp;TEXT(ROUND(_xlfn.STDEV.S(_xlpm.v),3),"0.000"))</calculatedColumnFormula>
    </tableColumn>
    <tableColumn id="4" xr3:uid="{ED0E7099-CDF7-4638-8BFF-432AB88EB460}" name="BEREL 3.0" dataDxfId="257">
      <calculatedColumnFormula array="1">_xlfn.LET(_xlpm.v,_xlfn._xlws.FILTER(all_runs!$O$2:$O$4321,(all_runs!$C$2:$C$4321=D$19)*(all_runs!$E$2:$E$4321=$B20)*(all_runs!$F$2:$F$4321="exp07+aug")*(all_runs!$I$2:$I$4321=$A20&amp;" + Aug")),TEXT(ROUND(AVERAGE(_xlpm.v),3),"0.000")&amp;" ± "&amp;TEXT(ROUND(_xlfn.STDEV.S(_xlpm.v),3),"0.000"))</calculatedColumnFormula>
    </tableColumn>
    <tableColumn id="5" xr3:uid="{27EC43E3-3C3A-4539-9D8F-6007DFBB9B00}" name="HeRo" dataDxfId="256">
      <calculatedColumnFormula array="1">_xlfn.LET(_xlpm.v,_xlfn._xlws.FILTER(all_runs!$O$2:$O$4321,(all_runs!$C$2:$C$4321=E$19)*(all_runs!$E$2:$E$4321=$B20)*(all_runs!$F$2:$F$4321="exp07+aug")*(all_runs!$I$2:$I$4321=$A20&amp;" + Aug")),TEXT(ROUND(AVERAGE(_xlpm.v),3),"0.000")&amp;" ± "&amp;TEXT(ROUND(_xlfn.STDEV.S(_xlpm.v),3),"0.000"))</calculatedColumnFormula>
    </tableColumn>
    <tableColumn id="6" xr3:uid="{39227B69-4955-4AC4-8E57-7852A446C138}" name="AlephBERT-Gimmel" dataDxfId="255">
      <calculatedColumnFormula array="1">_xlfn.LET(_xlpm.v,_xlfn._xlws.FILTER(all_runs!$O$2:$O$4321,(all_runs!$C$2:$C$4321=F$19)*(all_runs!$E$2:$E$4321=$B20)*(all_runs!$F$2:$F$4321="exp07+aug")*(all_runs!$I$2:$I$4321=$A20&amp;" + Aug")),TEXT(ROUND(AVERAGE(_xlpm.v),3),"0.000")&amp;" ± "&amp;TEXT(ROUND(_xlfn.STDEV.S(_xlpm.v),3),"0.000"))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31A453-FCAC-431C-A62C-5884C9ED9288}" name="AugCRF" displayName="AugCRF" ref="H19:M28" totalsRowShown="0" headerRowDxfId="254">
  <autoFilter ref="H19:M28" xr:uid="{8931A453-FCAC-431C-A62C-5884C9ED9288}"/>
  <tableColumns count="6">
    <tableColumn id="1" xr3:uid="{1878D426-275D-4AE9-B5F3-32542A92126F}" name="Split Method" dataDxfId="253"/>
    <tableColumn id="2" xr3:uid="{1C5DCB3A-237A-4BB7-A9EB-1F99935D3615}" name="Experiment" dataDxfId="252"/>
    <tableColumn id="3" xr3:uid="{C3224E75-DFBD-4373-87A0-E1CB4D885C92}" name="DictaBERT" dataDxfId="251">
      <calculatedColumnFormula array="1">_xlfn.LET(_xlpm.v,_xlfn._xlws.FILTER(all_runs!$O$2:$O$4321,(all_runs!$C$2:$C$4321=J$19)*(all_runs!$E$2:$E$4321=$I20)*(all_runs!$F$2:$F$4321="exp07+aug")*(all_runs!$I$2:$I$4321=$H20&amp;" + Aug")),TEXT(ROUND(AVERAGE(_xlpm.v),3),"0.000")&amp;" ± "&amp;TEXT(ROUND(_xlfn.STDEV.S(_xlpm.v),3),"0.000"))</calculatedColumnFormula>
    </tableColumn>
    <tableColumn id="4" xr3:uid="{D6C441D6-ADA4-4D8B-9B93-A256D4725618}" name="BEREL 3.0" dataDxfId="250">
      <calculatedColumnFormula array="1">_xlfn.LET(_xlpm.v,_xlfn._xlws.FILTER(all_runs!$O$2:$O$4321,(all_runs!$C$2:$C$4321=K$19)*(all_runs!$E$2:$E$4321=$I20)*(all_runs!$F$2:$F$4321="exp07+aug")*(all_runs!$I$2:$I$4321=$H20&amp;" + Aug")),TEXT(ROUND(AVERAGE(_xlpm.v),3),"0.000")&amp;" ± "&amp;TEXT(ROUND(_xlfn.STDEV.S(_xlpm.v),3),"0.000"))</calculatedColumnFormula>
    </tableColumn>
    <tableColumn id="5" xr3:uid="{2A690162-2BDC-45A9-B2DD-AD96B24FA7E1}" name="HeRo" dataDxfId="249">
      <calculatedColumnFormula array="1">_xlfn.LET(_xlpm.v,_xlfn._xlws.FILTER(all_runs!$O$2:$O$4321,(all_runs!$C$2:$C$4321=L$19)*(all_runs!$E$2:$E$4321=$I20)*(all_runs!$F$2:$F$4321="exp07+aug")*(all_runs!$I$2:$I$4321=$H20&amp;" + Aug")),TEXT(ROUND(AVERAGE(_xlpm.v),3),"0.000")&amp;" ± "&amp;TEXT(ROUND(_xlfn.STDEV.S(_xlpm.v),3),"0.000"))</calculatedColumnFormula>
    </tableColumn>
    <tableColumn id="6" xr3:uid="{8372CB03-523D-4103-AC9A-619C5AB3425D}" name="AlephBERT-Gimmel" dataDxfId="248">
      <calculatedColumnFormula array="1">_xlfn.LET(_xlpm.v,_xlfn._xlws.FILTER(all_runs!$O$2:$O$4321,(all_runs!$C$2:$C$4321=M$19)*(all_runs!$E$2:$E$4321=$I20)*(all_runs!$F$2:$F$4321="exp07+aug")*(all_runs!$I$2:$I$4321=$H20&amp;" + Aug")),TEXT(ROUND(AVERAGE(_xlpm.v),3),"0.000")&amp;" ± "&amp;TEXT(ROUND(_xlfn.STDEV.S(_xlpm.v),3),"0.000"))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30BD00-EB06-4098-A15E-CA38A49ADC91}" name="AugEffectNonCRF" displayName="AugEffectNonCRF" ref="A32:F42" totalsRowShown="0" headerRowDxfId="247">
  <autoFilter ref="A32:F42" xr:uid="{BC30BD00-EB06-4098-A15E-CA38A49ADC91}"/>
  <tableColumns count="6">
    <tableColumn id="1" xr3:uid="{DC852D0B-D9C4-432E-9217-759AD84A3CDB}" name="Split Method" dataDxfId="246"/>
    <tableColumn id="2" xr3:uid="{F6716550-5152-4F01-A5F6-619151EC2D50}" name="Experiment" dataDxfId="245"/>
    <tableColumn id="3" xr3:uid="{DC6581A0-BE9E-4260-9146-E204F9A2D6C5}" name="DictaBERT Δ" dataDxfId="244"/>
    <tableColumn id="4" xr3:uid="{66D62513-1E5D-4120-9919-E198FC646810}" name="BEREL 3.0 Δ" dataDxfId="243"/>
    <tableColumn id="5" xr3:uid="{76A79871-5E32-4F1D-8DD7-E587F7DF7FD0}" name="HeRo Δ" dataDxfId="242"/>
    <tableColumn id="6" xr3:uid="{714DB0E4-0C5B-49A1-8DEA-7FD7CE747982}" name="AlephBERT-Gimmel Δ" dataDxfId="2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C1B483-690E-4CF3-810C-225D3E13F152}" name="AugEffectCRF" displayName="AugEffectCRF" ref="H32:M42" totalsRowShown="0" headerRowDxfId="240">
  <autoFilter ref="H32:M42" xr:uid="{9AC1B483-690E-4CF3-810C-225D3E13F152}"/>
  <tableColumns count="6">
    <tableColumn id="1" xr3:uid="{99BA86AB-043A-4CEB-93AD-5EDD6BD50768}" name="Split Method" dataDxfId="239"/>
    <tableColumn id="2" xr3:uid="{F819BDF4-470E-40E0-BE9D-83B1984B5350}" name="Experiment" dataDxfId="238"/>
    <tableColumn id="3" xr3:uid="{7AA60020-4709-49A4-A3AF-3E3F42AEED8C}" name="DictaBERT Δ" dataDxfId="237"/>
    <tableColumn id="4" xr3:uid="{DAB652D5-7526-4A16-8BC6-546B7846B775}" name="BEREL 3.0 Δ" dataDxfId="236"/>
    <tableColumn id="5" xr3:uid="{E1B4D757-3DB1-48A2-B482-8579B7916CE4}" name="HeRo Δ" dataDxfId="235"/>
    <tableColumn id="6" xr3:uid="{1FB42D2A-C86F-4F32-9261-3F3ED43F7E8A}" name="AlephBERT-Gimmel Δ" dataDxfId="2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FD25FE-533F-4A03-B0F6-6CD3FFFADB3E}" name="WilcoxonNonCRF" displayName="WilcoxonNonCRF" ref="A49:H58" totalsRowShown="0" headerRowDxfId="233">
  <autoFilter ref="A49:H58" xr:uid="{05FD25FE-533F-4A03-B0F6-6CD3FFFADB3E}"/>
  <tableColumns count="8">
    <tableColumn id="1" xr3:uid="{BCD7C4BC-1DBD-4A41-A634-FE29A8AC8AEE}" name="Split Method" dataDxfId="232"/>
    <tableColumn id="2" xr3:uid="{9F3A53B6-8207-483C-807F-031CB0505FE9}" name="Experiment" dataDxfId="231"/>
    <tableColumn id="3" xr3:uid="{DE38F25E-DAFB-46E4-BC37-36CB4D043828}" name="DictaBERT p-value" dataDxfId="230">
      <calculatedColumnFormula array="1">_xlfn.LET(_xlpm.model,SUBSTITUTE(C$49,"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4" xr3:uid="{B94238C0-938D-454A-940F-2E1CEB681EA2}" name="BEREL 3.0 p-value" dataDxfId="229">
      <calculatedColumnFormula array="1">_xlfn.LET(_xlpm.model,SUBSTITUTE(D$49,"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5" xr3:uid="{CB8E6E70-FEBD-4372-BBCC-47ECF6F3830D}" name="HeRo p-value" dataDxfId="228">
      <calculatedColumnFormula array="1">_xlfn.LET(_xlpm.model,SUBSTITUTE(E$49,"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6" xr3:uid="{4426CD21-29FC-4CCC-AA9A-931795FFA182}" name="AlephBERT-Gimmel p-value" dataDxfId="227">
      <calculatedColumnFormula array="1">_xlfn.LET(_xlpm.model,SUBSTITUTE(F$49,"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7" xr3:uid="{BD7B7FD7-C3A8-495A-950C-3FC144E7E35C}" name="All Significant?" dataDxfId="226">
      <calculatedColumnFormula>IF(MAX(C50:F50)&lt;0.05,"✓ All p&lt;0.05","Not all p&lt;0.05")</calculatedColumnFormula>
    </tableColumn>
    <tableColumn id="8" xr3:uid="{FA3BA234-1B0F-45B3-8B04-2CBFEC4C2E6D}" name="Significance Key" dataDxfId="225">
      <calculatedColumnFormula>IF(MAX(C50:F50)&lt;0.001,"p &lt; 0.001 (highly sig.)",IF(MAX(C50:F50)&lt;0.05,"p &lt; 0.05 (significant)","p ≥ 0.05 (not sig.)"))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BABF69-6B14-4BFA-B540-12E6DFC2823E}" name="WilcoxonCRF" displayName="WilcoxonCRF" ref="J49:Q58" totalsRowShown="0" headerRowDxfId="224">
  <autoFilter ref="J49:Q58" xr:uid="{55BABF69-6B14-4BFA-B540-12E6DFC2823E}"/>
  <tableColumns count="8">
    <tableColumn id="1" xr3:uid="{D769C478-7A2D-4C33-9735-B144FDAA8057}" name="Split Method" dataDxfId="223"/>
    <tableColumn id="2" xr3:uid="{2A013833-164C-4A44-9A0C-4E7EDE8C8BED}" name="Experiment" dataDxfId="222"/>
    <tableColumn id="3" xr3:uid="{9B81323D-EC42-4CFF-8505-E495F0EE8F8D}" name="DictaBERT p-value" dataDxfId="221">
      <calculatedColumnFormula array="1">_xlfn.LET(_xlpm.model,SUBSTITUTE(L$49,"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4" xr3:uid="{678C4426-7C4E-4353-B607-09BDAECD4E6F}" name="BEREL 3.0 p-value" dataDxfId="220">
      <calculatedColumnFormula array="1">_xlfn.LET(_xlpm.model,SUBSTITUTE(M$49,"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5" xr3:uid="{87376413-611C-4DE2-AAFD-CD021E427113}" name="HeRo p-value" dataDxfId="219">
      <calculatedColumnFormula array="1">_xlfn.LET(_xlpm.model,SUBSTITUTE(N$49,"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6" xr3:uid="{A1DE8E59-4CE1-4F8F-B3D3-0A49BCCB2640}" name="AlephBERT-Gimmel p-value" dataDxfId="218">
      <calculatedColumnFormula array="1">_xlfn.LET(_xlpm.model,SUBSTITUTE(O$49,"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7" xr3:uid="{8A11DB5A-64F9-4176-B48B-E94F64D8934B}" name="All Significant?" dataDxfId="217">
      <calculatedColumnFormula>IF(MAX(L50:O50)&lt;0.05,"✓ All p&lt;0.05","Not all p&lt;0.05")</calculatedColumnFormula>
    </tableColumn>
    <tableColumn id="8" xr3:uid="{B71FF259-EAC5-4D84-AEA6-F7E1FEEDC0DE}" name="Significance Key" dataDxfId="216">
      <calculatedColumnFormula>IF(MAX(L50:O50)&lt;0.001,"p &lt; 0.001 (highly sig.)",IF(MAX(L50:O50)&lt;0.05,"p &lt; 0.05 (significant)","p ≥ 0.05 (not sig.)"))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950E47-41DF-495B-BFF4-2CBF551BBA52}" name="ModelGapNonCRF" displayName="ModelGapNonCRF" ref="A2:H9" totalsRowShown="0" headerRowDxfId="337">
  <autoFilter ref="A2:H9" xr:uid="{12950E47-41DF-495B-BFF4-2CBF551BBA52}"/>
  <tableColumns count="8">
    <tableColumn id="1" xr3:uid="{0B7F4776-DE50-4B50-9D2D-AF9C66CFCF9F}" name="Data" dataDxfId="336"/>
    <tableColumn id="2" xr3:uid="{C7140BFA-9E9C-47A8-8970-E219CCE1397B}" name="Split Method" dataDxfId="335"/>
    <tableColumn id="3" xr3:uid="{D3E3C46F-F00B-44D9-A0DC-CE4405BD41FD}" name="Regular Gap" dataDxfId="334"/>
    <tableColumn id="4" xr3:uid="{311233CD-EB2E-42CD-9D72-7EE6D2A45E01}" name="SVM Gap" dataDxfId="333"/>
    <tableColumn id="5" xr3:uid="{65E61737-C1F1-42FC-A111-A5035EAA1A53}" name="Gap Change" dataDxfId="332">
      <calculatedColumnFormula>D3-C3</calculatedColumnFormula>
    </tableColumn>
    <tableColumn id="6" xr3:uid="{D7E9A9AE-894F-40CB-B890-0584B8BB783B}" name="Reduction %" dataDxfId="331">
      <calculatedColumnFormula>(C3-D3)/C3</calculatedColumnFormula>
    </tableColumn>
    <tableColumn id="7" xr3:uid="{21BE654F-6ECD-4F55-AB62-70DE103C8E9A}" name="SVM Reduced Gap?"/>
    <tableColumn id="8" xr3:uid="{A90269BE-7C8E-4D14-A481-71F3AFF67DD8}" name="Interpretation" dataDxfId="3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AD745A5-ABE4-4EE4-A488-31558511B206}" name="ModelGapCRF" displayName="ModelGapCRF" ref="J2:Q9" totalsRowShown="0" headerRowDxfId="329">
  <autoFilter ref="J2:Q9" xr:uid="{EAD745A5-ABE4-4EE4-A488-31558511B206}"/>
  <tableColumns count="8">
    <tableColumn id="1" xr3:uid="{3D0B8196-3164-4A7C-AB43-F6B9F675E68D}" name="Data" dataDxfId="328"/>
    <tableColumn id="2" xr3:uid="{F10106C6-327A-4232-93A5-F0C85218A267}" name="Split Method" dataDxfId="327"/>
    <tableColumn id="3" xr3:uid="{4C7163F0-AAC6-431B-8CC8-514029340FE5}" name="Regular Gap" dataDxfId="326"/>
    <tableColumn id="4" xr3:uid="{CFC51155-9DA7-4295-A489-618EEBF3DC10}" name="SVM Gap" dataDxfId="325"/>
    <tableColumn id="5" xr3:uid="{C17D0EBA-EF9E-48DB-910D-903DC7F8649E}" name="Gap Change" dataDxfId="324">
      <calculatedColumnFormula>M3-L3</calculatedColumnFormula>
    </tableColumn>
    <tableColumn id="6" xr3:uid="{EBB56E4B-0A38-4552-A576-E3E80A2D5DAC}" name="Reduction %" dataDxfId="323">
      <calculatedColumnFormula>(L3-M3)/L3</calculatedColumnFormula>
    </tableColumn>
    <tableColumn id="7" xr3:uid="{A23C0529-FD27-4196-974A-B583004D3373}" name="SVM Reduced Gap?"/>
    <tableColumn id="8" xr3:uid="{BBBAF9A4-4168-40D1-AAC3-F2D382429117}" name="Interpretation" dataDxfId="3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D8F6A6E-6539-47E7-B1E7-D43EE0EA6983}" name="CRFGapRegular" displayName="CRFGapRegular" ref="A20:H27" totalsRowShown="0" headerRowDxfId="321">
  <autoFilter ref="A20:H27" xr:uid="{2D8F6A6E-6539-47E7-B1E7-D43EE0EA6983}"/>
  <tableColumns count="8">
    <tableColumn id="1" xr3:uid="{1787B351-836B-4016-9610-91C4BEA13CFE}" name="Data" dataDxfId="320"/>
    <tableColumn id="2" xr3:uid="{87A997E3-AB91-46EB-8360-2C4336632D60}" name="Split Method" dataDxfId="319"/>
    <tableColumn id="3" xr3:uid="{2C77594A-895B-4452-B846-42BBBEFB6241}" name="Non-CRF Gap" dataDxfId="318"/>
    <tableColumn id="4" xr3:uid="{1AC291E4-FAC9-4425-865D-D8FEF9B87C1C}" name="CRF Gap" dataDxfId="317"/>
    <tableColumn id="5" xr3:uid="{92CA0838-FF3C-4447-A949-82B3B904946C}" name="Gap Change" dataDxfId="316">
      <calculatedColumnFormula>D21-C21</calculatedColumnFormula>
    </tableColumn>
    <tableColumn id="6" xr3:uid="{2FF4B0B5-C0D7-4558-8854-8C3BFEFE3B96}" name="Reduction %" dataDxfId="315">
      <calculatedColumnFormula>(C21-D21)/C21</calculatedColumnFormula>
    </tableColumn>
    <tableColumn id="7" xr3:uid="{824FD39B-EB1D-4F75-AAD6-23D8339D40F8}" name="CRF Narrowed Gap?"/>
    <tableColumn id="8" xr3:uid="{AFDEACA8-ED9B-4150-88EE-E4AA635EEABD}" name="Interpretation" dataDxfId="31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6585F9-6638-4066-9605-75EAEB4485E2}" name="CRFGapSVM" displayName="CRFGapSVM" ref="J20:Q27" totalsRowShown="0" headerRowDxfId="313">
  <autoFilter ref="J20:Q27" xr:uid="{0A6585F9-6638-4066-9605-75EAEB4485E2}"/>
  <tableColumns count="8">
    <tableColumn id="1" xr3:uid="{F6665CFB-46C8-48AB-A5B5-E71E4B27E3B0}" name="Data" dataDxfId="312"/>
    <tableColumn id="2" xr3:uid="{A6897C68-D995-401B-AFEB-86F17394041A}" name="Split Method" dataDxfId="311"/>
    <tableColumn id="3" xr3:uid="{0287E579-64B3-4D46-A2E1-CD9D03A3076D}" name="Non-CRF Gap" dataDxfId="310"/>
    <tableColumn id="4" xr3:uid="{26A9FA13-2CDC-4292-8595-98E6C712B68F}" name="CRF Gap" dataDxfId="309"/>
    <tableColumn id="5" xr3:uid="{832A76A0-7269-422E-980A-60FAF53EDC75}" name="Gap Change" dataDxfId="308">
      <calculatedColumnFormula>M21-L21</calculatedColumnFormula>
    </tableColumn>
    <tableColumn id="6" xr3:uid="{BCDE0F3E-CA67-4E89-BD8C-B9227C2E7AD3}" name="Reduction %" dataDxfId="307">
      <calculatedColumnFormula>(L21-M21)/L21</calculatedColumnFormula>
    </tableColumn>
    <tableColumn id="7" xr3:uid="{1572FFE4-043F-42D7-B158-2FDCA40BBCF0}" name="CRF Narrowed Gap?"/>
    <tableColumn id="8" xr3:uid="{4E498491-4B7A-4208-B391-591361DCFF59}" name="Interpretation" dataDxfId="30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FE0F3EF-9C34-43DB-991E-375A5B7AD44B}" name="CRFGapWilcoxon" displayName="CRFGapWilcoxon" ref="A39:H41" totalsRowShown="0" headerRowDxfId="305">
  <autoFilter ref="A39:H41" xr:uid="{2FE0F3EF-9C34-43DB-991E-375A5B7AD44B}"/>
  <tableColumns count="8">
    <tableColumn id="1" xr3:uid="{A0D48406-BD46-4002-B034-AC5E5EFD03F3}" name="Comparison" dataDxfId="304"/>
    <tableColumn id="2" xr3:uid="{5BDD0DAB-C326-4F4E-96AA-823522DEAC37}" name="N pairs" dataDxfId="303"/>
    <tableColumn id="3" xr3:uid="{93C9C5F5-53C1-46A4-A0C5-73954CD22241}" name="Mean Non-CRF Gap" dataDxfId="302">
      <calculatedColumnFormula>AVERAGE(L20:L25)</calculatedColumnFormula>
    </tableColumn>
    <tableColumn id="4" xr3:uid="{F38F2D76-A5B1-4A71-923C-49209AFDFE22}" name="Mean CRF Gap" dataDxfId="301">
      <calculatedColumnFormula>AVERAGE(M20:M25)</calculatedColumnFormula>
    </tableColumn>
    <tableColumn id="5" xr3:uid="{0445DA1B-9499-4C25-82F5-F7184DF0F1D4}" name="Median Difference" dataDxfId="300">
      <calculatedColumnFormula array="1">MEDIAN(M20:M25-L20:L25)</calculatedColumnFormula>
    </tableColumn>
    <tableColumn id="6" xr3:uid="{A3CBC372-1B16-4863-A238-7A298DE6A54E}" name="W+ Statistic" dataDxfId="299"/>
    <tableColumn id="7" xr3:uid="{A1B9A501-36DB-4491-BECE-F5A0A49A27AB}" name="Exact p-value" dataDxfId="298"/>
    <tableColumn id="8" xr3:uid="{602BA243-62C8-4CCB-8692-58FD37D695A6}" name="Decision (α=0.05)" dataDxfId="297">
      <calculatedColumnFormula>IF(G40&lt;0.05,"Significant reduction","Not significant")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EBA485-F742-4799-B420-AB30949A67E9}" name="MethodCompare1" displayName="MethodCompare1" ref="A6:J12" totalsRowShown="0" headerRowDxfId="205" dataDxfId="204">
  <autoFilter ref="A6:J12" xr:uid="{70EBA485-F742-4799-B420-AB30949A67E9}"/>
  <tableColumns count="10">
    <tableColumn id="1" xr3:uid="{1C815542-8458-440E-AC39-03C8AF1093A8}" name="Split Method" dataDxfId="215"/>
    <tableColumn id="2" xr3:uid="{95505881-0DA5-4098-B0BB-B732CC576555}" name="Augmented?" dataDxfId="214"/>
    <tableColumn id="3" xr3:uid="{61042995-D359-401F-9EB5-4B284BA95554}" name="DictaBERT Δ" dataDxfId="213"/>
    <tableColumn id="4" xr3:uid="{842CA07B-F213-4E69-871D-D3FEA607C0C3}" name="Wilcoxon p / decision" dataDxfId="212"/>
    <tableColumn id="5" xr3:uid="{DE6C74B9-0EC8-4879-B730-88B2CE30DEC8}" name="BEREL 3.0 Δ" dataDxfId="211"/>
    <tableColumn id="6" xr3:uid="{F9E140CC-71AD-4305-901E-9684168D035E}" name="Wilcoxon p / decision2" dataDxfId="210"/>
    <tableColumn id="7" xr3:uid="{EB8E74B2-9753-433C-90D7-E2248ACFF817}" name="HeRo Δ" dataDxfId="209"/>
    <tableColumn id="8" xr3:uid="{0E246EC5-F45A-4733-B9D6-B0BB761DAF17}" name="Wilcoxon p / decision3" dataDxfId="208"/>
    <tableColumn id="9" xr3:uid="{1A963DC8-2058-45F9-AAC7-AF5EAE8EF0FB}" name="AlephBERT-Gimmel Δ" dataDxfId="207"/>
    <tableColumn id="10" xr3:uid="{3B37C9E3-C4CB-4F9B-B5B9-09638A133FD8}" name="Wilcoxon p / decision4" dataDxfId="20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0DE50-A3A4-4E30-84AF-72C945313B71}" name="MethodCompare2" displayName="MethodCompare2" ref="A16:J22" totalsRowShown="0" headerRowDxfId="193" dataDxfId="192">
  <autoFilter ref="A16:J22" xr:uid="{CA70DE50-A3A4-4E30-84AF-72C945313B71}"/>
  <tableColumns count="10">
    <tableColumn id="1" xr3:uid="{54A2E35E-2460-492E-8FF4-9ED9681ECDA3}" name="Split Method" dataDxfId="203"/>
    <tableColumn id="2" xr3:uid="{60CAF7C3-1E9E-43E3-8143-5F400F3F9C9B}" name="Augmented?" dataDxfId="202"/>
    <tableColumn id="3" xr3:uid="{0625CF52-7CFD-432D-BC85-CBB7D962A2D5}" name="DictaBERT Δ" dataDxfId="201"/>
    <tableColumn id="4" xr3:uid="{6D71240F-205C-4BBE-8AB2-7BA100BB0B9A}" name="Wilcoxon p / decision" dataDxfId="200"/>
    <tableColumn id="5" xr3:uid="{B4FF7BF7-3ABA-4307-A3FB-2D678F0371B8}" name="BEREL 3.0 Δ" dataDxfId="199"/>
    <tableColumn id="6" xr3:uid="{1072969A-4AC7-49F3-BF07-4D2418811404}" name="Wilcoxon p / decision2" dataDxfId="198"/>
    <tableColumn id="7" xr3:uid="{6C9B7667-BD93-42AD-A71D-A6554C6FF44B}" name="HeRo Δ" dataDxfId="197"/>
    <tableColumn id="8" xr3:uid="{9D400D13-593C-4ECE-AC8E-0AF544ACD75C}" name="Wilcoxon p / decision3" dataDxfId="196"/>
    <tableColumn id="9" xr3:uid="{72DBEFCE-4079-4A1E-8689-CF4769514AB1}" name="AlephBERT-Gimmel Δ" dataDxfId="195"/>
    <tableColumn id="10" xr3:uid="{5A84F84F-6E9B-4144-AB5E-B56A09F0FA88}" name="Wilcoxon p / decision4" dataDxfId="19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F364B5-CE72-4C2C-ABAA-457AE9C7A8DE}" name="MethodCompare3" displayName="MethodCompare3" ref="A26:J32" totalsRowShown="0" headerRowDxfId="181" dataDxfId="180">
  <autoFilter ref="A26:J32" xr:uid="{9EF364B5-CE72-4C2C-ABAA-457AE9C7A8DE}"/>
  <tableColumns count="10">
    <tableColumn id="1" xr3:uid="{17E85457-56BE-4390-86B1-8A8EEF2FD81F}" name="Split Method" dataDxfId="191"/>
    <tableColumn id="2" xr3:uid="{75723960-9227-4B25-9329-A7DBAC00C8E6}" name="Augmented?" dataDxfId="190"/>
    <tableColumn id="3" xr3:uid="{E566F9B7-285B-4009-96C1-119E15A05B98}" name="DictaBERT Δ" dataDxfId="189"/>
    <tableColumn id="4" xr3:uid="{60496B2E-E270-4CAD-82C2-051669CB33F6}" name="Wilcoxon p / decision" dataDxfId="188"/>
    <tableColumn id="5" xr3:uid="{C3ED94EC-4118-4A02-851B-358AB1AF7D92}" name="BEREL 3.0 Δ" dataDxfId="187"/>
    <tableColumn id="6" xr3:uid="{DA65B0DA-8C0C-48B3-B0B2-4679DFB90723}" name="Wilcoxon p / decision2" dataDxfId="186"/>
    <tableColumn id="7" xr3:uid="{DB007A03-5562-490E-948E-8D97F02BA28E}" name="HeRo Δ" dataDxfId="185"/>
    <tableColumn id="8" xr3:uid="{E92E4993-646C-45C2-837D-ACFB7C9BE4F5}" name="Wilcoxon p / decision3" dataDxfId="184"/>
    <tableColumn id="9" xr3:uid="{80622347-1507-408E-A973-555709F37014}" name="AlephBERT-Gimmel Δ" dataDxfId="183"/>
    <tableColumn id="10" xr3:uid="{6AE9AE21-CACF-4F9A-9BCA-C3AE3CDA9DB3}" name="Wilcoxon p / decision4" dataDxfId="18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4969A7-69A2-4D2E-B024-D3E71AB07854}" name="MethodCompare4" displayName="MethodCompare4" ref="A36:J42" totalsRowShown="0" headerRowDxfId="169" dataDxfId="168">
  <autoFilter ref="A36:J42" xr:uid="{954969A7-69A2-4D2E-B024-D3E71AB07854}"/>
  <tableColumns count="10">
    <tableColumn id="1" xr3:uid="{3693F330-606A-4EDD-871D-2CC5C6E76098}" name="Split Method" dataDxfId="179"/>
    <tableColumn id="2" xr3:uid="{8032D902-1259-4D87-95B0-D8E5F8BBC4C6}" name="Augmented?" dataDxfId="178"/>
    <tableColumn id="3" xr3:uid="{E1B92FA8-D03B-4CBF-986D-ED2269F6984C}" name="DictaBERT Δ" dataDxfId="177"/>
    <tableColumn id="4" xr3:uid="{A04EB12F-D9CB-447A-95D1-02261DBE6AB9}" name="Wilcoxon p / decision" dataDxfId="176"/>
    <tableColumn id="5" xr3:uid="{1D522A97-02D6-40DD-A3C4-9295A25B9A98}" name="BEREL 3.0 Δ" dataDxfId="175"/>
    <tableColumn id="6" xr3:uid="{D3F313EC-FDF1-41AE-91DC-B9303E1A1D06}" name="Wilcoxon p / decision2" dataDxfId="174"/>
    <tableColumn id="7" xr3:uid="{0CA66CD9-30DB-4DB9-A429-CC53C5683D09}" name="HeRo Δ" dataDxfId="173"/>
    <tableColumn id="8" xr3:uid="{41A4D01B-F725-43AA-ABEC-50D9D223AE77}" name="Wilcoxon p / decision3" dataDxfId="172"/>
    <tableColumn id="9" xr3:uid="{19027D6B-AED7-4BA7-82BA-2A6414C2F531}" name="AlephBERT-Gimmel Δ" dataDxfId="171"/>
    <tableColumn id="10" xr3:uid="{6B8E6E93-9723-4C67-8396-82CE2F421A5A}" name="Wilcoxon p / decision4" dataDxfId="17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E6EE6F6-673A-4B38-B15C-DC85471DB54B}" name="MethodCompare5" displayName="MethodCompare5" ref="A46:J52" totalsRowShown="0" headerRowDxfId="157" dataDxfId="156">
  <autoFilter ref="A46:J52" xr:uid="{EE6EE6F6-673A-4B38-B15C-DC85471DB54B}"/>
  <tableColumns count="10">
    <tableColumn id="1" xr3:uid="{8D96DE3B-A46C-4F85-966F-61C6A9F80425}" name="Split Method" dataDxfId="167"/>
    <tableColumn id="2" xr3:uid="{E567CFDE-976D-4E16-8FC5-89FC35BDED8E}" name="Augmented?" dataDxfId="166"/>
    <tableColumn id="3" xr3:uid="{5D144678-33A1-4BD8-A09D-9872CCD58A89}" name="DictaBERT Δ" dataDxfId="165"/>
    <tableColumn id="4" xr3:uid="{61DCC89A-A466-412D-857C-11FA67F70D62}" name="Wilcoxon p / decision" dataDxfId="164"/>
    <tableColumn id="5" xr3:uid="{B7A684BF-1691-43E0-8212-E041AD33AC82}" name="BEREL 3.0 Δ" dataDxfId="163"/>
    <tableColumn id="6" xr3:uid="{BF4FB00B-BBD4-425D-B0B7-7E53C22E19C3}" name="Wilcoxon p / decision2" dataDxfId="162"/>
    <tableColumn id="7" xr3:uid="{0CB83E88-633F-4513-99FE-E8D6AAD59295}" name="HeRo Δ" dataDxfId="161"/>
    <tableColumn id="8" xr3:uid="{F90CC148-5FD7-4FD0-9BAA-BF56D6CF3118}" name="Wilcoxon p / decision3" dataDxfId="160"/>
    <tableColumn id="9" xr3:uid="{6DB0E42E-2039-4F5D-953F-137A4DFE009B}" name="AlephBERT-Gimmel Δ" dataDxfId="159"/>
    <tableColumn id="10" xr3:uid="{77CAE9BD-8F62-43F6-A1CD-3D2AA3649AEB}" name="Wilcoxon p / decision4" dataDxfId="15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C1F3517-C90B-4ADB-B4CF-B253E146AF78}" name="MethodCompare6" displayName="MethodCompare6" ref="A56:J62" totalsRowShown="0" headerRowDxfId="145" dataDxfId="144">
  <autoFilter ref="A56:J62" xr:uid="{2C1F3517-C90B-4ADB-B4CF-B253E146AF78}"/>
  <tableColumns count="10">
    <tableColumn id="1" xr3:uid="{8AC5A45B-B0D2-4BCC-925B-01BDC718C6BB}" name="Split Method" dataDxfId="155"/>
    <tableColumn id="2" xr3:uid="{B1683AFB-3974-4C83-9995-BAC3DBDBEDA9}" name="Augmented?" dataDxfId="154"/>
    <tableColumn id="3" xr3:uid="{5F72DC4B-56B2-43FA-8E73-36CA4B4058CE}" name="DictaBERT Δ" dataDxfId="153"/>
    <tableColumn id="4" xr3:uid="{7FCFA36C-0788-4C6E-B45E-EB8A6A6D5EA7}" name="Wilcoxon p / decision" dataDxfId="152"/>
    <tableColumn id="5" xr3:uid="{24F96932-2CA3-48A8-8F67-69C13A380F2C}" name="BEREL 3.0 Δ" dataDxfId="151"/>
    <tableColumn id="6" xr3:uid="{E5FF49CC-4E67-4C64-9A3D-ECC71A1C6DCB}" name="Wilcoxon p / decision2" dataDxfId="150"/>
    <tableColumn id="7" xr3:uid="{E015A767-FEF5-4410-9DD3-74691156AF53}" name="HeRo Δ" dataDxfId="149"/>
    <tableColumn id="8" xr3:uid="{016AB14E-D021-4D05-8440-75402F083E23}" name="Wilcoxon p / decision3" dataDxfId="148"/>
    <tableColumn id="9" xr3:uid="{A4473ECB-E137-4A33-B61B-AE0FCDE78647}" name="AlephBERT-Gimmel Δ" dataDxfId="147"/>
    <tableColumn id="10" xr3:uid="{0B3C0A47-0278-426D-9D61-D659E196040D}" name="Wilcoxon p / decision4" dataDxfId="14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FB755ED-7770-4794-9ABE-52E21AF64F84}" name="MethodCompare7" displayName="MethodCompare7" ref="A66:J72" totalsRowShown="0" headerRowDxfId="133" dataDxfId="132">
  <autoFilter ref="A66:J72" xr:uid="{BFB755ED-7770-4794-9ABE-52E21AF64F84}"/>
  <tableColumns count="10">
    <tableColumn id="1" xr3:uid="{68CD123F-6A80-4F9A-9BF0-AC7DCAE74BC4}" name="Split Method" dataDxfId="143"/>
    <tableColumn id="2" xr3:uid="{9ACA0B1A-EA0C-43D1-AE1A-5ED2BA3DE207}" name="Augmented?" dataDxfId="142"/>
    <tableColumn id="3" xr3:uid="{3322E786-4DA4-46E9-BC65-2CB9CDA7B2B4}" name="DictaBERT Δ" dataDxfId="141"/>
    <tableColumn id="4" xr3:uid="{88803940-142B-485C-B3C8-264F0DB4C3A4}" name="Wilcoxon p / decision" dataDxfId="140"/>
    <tableColumn id="5" xr3:uid="{6BD9A842-C092-49D9-8896-A46E1FACEE3B}" name="BEREL 3.0 Δ" dataDxfId="139"/>
    <tableColumn id="6" xr3:uid="{57C360B4-867D-4E1A-9097-F0D05D99A437}" name="Wilcoxon p / decision2" dataDxfId="138"/>
    <tableColumn id="7" xr3:uid="{BC77FF48-F4CA-4771-99AC-81F18E576420}" name="HeRo Δ" dataDxfId="137"/>
    <tableColumn id="8" xr3:uid="{F6857C51-5509-4D9D-9766-AE56AC88CC07}" name="Wilcoxon p / decision3" dataDxfId="136"/>
    <tableColumn id="9" xr3:uid="{5C8867A0-7CDC-49E8-8D89-BD5D30DB5290}" name="AlephBERT-Gimmel Δ" dataDxfId="135"/>
    <tableColumn id="10" xr3:uid="{9318AE12-AB2F-4532-B189-77DDBA6182E7}" name="Wilcoxon p / decision4" dataDxfId="13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E061F42-DF8D-42B1-B54A-5BF43DE1CEDD}" name="MethodCompare8" displayName="MethodCompare8" ref="A76:J82" totalsRowShown="0" headerRowDxfId="121" dataDxfId="120">
  <autoFilter ref="A76:J82" xr:uid="{7E061F42-DF8D-42B1-B54A-5BF43DE1CEDD}"/>
  <tableColumns count="10">
    <tableColumn id="1" xr3:uid="{EADB52E4-BBE6-4E1D-92CE-5DECD4CF503E}" name="Split Method" dataDxfId="131"/>
    <tableColumn id="2" xr3:uid="{CCD39721-165F-404E-BBE5-14A07560AE5B}" name="Augmented?" dataDxfId="130"/>
    <tableColumn id="3" xr3:uid="{354CC37C-F23C-47F4-B4E5-99F4A0FF2EEA}" name="DictaBERT Δ" dataDxfId="129"/>
    <tableColumn id="4" xr3:uid="{F7C9B951-B619-4B7B-A477-7B311065C001}" name="Wilcoxon p / decision" dataDxfId="128"/>
    <tableColumn id="5" xr3:uid="{06AB9EE1-4BB0-4D5E-B1DC-EF67FF66FB05}" name="BEREL 3.0 Δ" dataDxfId="127"/>
    <tableColumn id="6" xr3:uid="{10649971-44D5-4F66-9B92-D996D6929958}" name="Wilcoxon p / decision2" dataDxfId="126"/>
    <tableColumn id="7" xr3:uid="{5CB60408-7CC6-43B9-9D6C-B65554FE3AA4}" name="HeRo Δ" dataDxfId="125"/>
    <tableColumn id="8" xr3:uid="{22F3901A-CFD3-4BD7-94E5-C546E654F692}" name="Wilcoxon p / decision3" dataDxfId="124"/>
    <tableColumn id="9" xr3:uid="{912C636B-DC67-4D67-A3FB-8995A8857F73}" name="AlephBERT-Gimmel Δ" dataDxfId="123"/>
    <tableColumn id="10" xr3:uid="{7A90F313-D6FC-4A1E-8DAB-901E83FE89F8}" name="Wilcoxon p / decision4" dataDxfId="12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833B2B-62A4-4DED-9C0E-38F06F95AD24}" name="MethodCompare9" displayName="MethodCompare9" ref="A86:J92" totalsRowShown="0" headerRowDxfId="109" dataDxfId="108">
  <autoFilter ref="A86:J92" xr:uid="{B1833B2B-62A4-4DED-9C0E-38F06F95AD24}"/>
  <tableColumns count="10">
    <tableColumn id="1" xr3:uid="{D08C8508-D225-4B2F-9ABB-62A1F7534885}" name="Split Method" dataDxfId="119"/>
    <tableColumn id="2" xr3:uid="{E32A60C9-7DB3-4D3F-A4A1-51C048009A7D}" name="Augmented?" dataDxfId="118"/>
    <tableColumn id="3" xr3:uid="{05CA7C49-ECB8-4925-9EFA-4F11B78F34EB}" name="DictaBERT Δ" dataDxfId="117"/>
    <tableColumn id="4" xr3:uid="{7FD0BBBE-BB8E-4C47-9273-44AA4810FF28}" name="Wilcoxon p / decision" dataDxfId="116"/>
    <tableColumn id="5" xr3:uid="{1D5F7867-1121-4FC0-9AC3-FB8382CDA7BD}" name="BEREL 3.0 Δ" dataDxfId="115"/>
    <tableColumn id="6" xr3:uid="{D25337D4-61CF-407A-B9F5-F97F9DD14805}" name="Wilcoxon p / decision2" dataDxfId="114"/>
    <tableColumn id="7" xr3:uid="{FB29D437-235A-4162-A032-239459798841}" name="HeRo Δ" dataDxfId="113"/>
    <tableColumn id="8" xr3:uid="{661DF027-5D4E-457B-ACF0-D542BFFD78E2}" name="Wilcoxon p / decision3" dataDxfId="112"/>
    <tableColumn id="9" xr3:uid="{370EE7C4-118C-4F4C-BC05-E8CB5EE58D7A}" name="AlephBERT-Gimmel Δ" dataDxfId="111"/>
    <tableColumn id="10" xr3:uid="{6785BED4-B7A8-466C-958F-405F12EED9C6}" name="Wilcoxon p / decision4" dataDxfId="11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8E78717-8E25-4DB6-AECD-3DA73FE64B1F}" name="MethodCompare10" displayName="MethodCompare10" ref="A96:J102" totalsRowShown="0" headerRowDxfId="97" dataDxfId="96">
  <autoFilter ref="A96:J102" xr:uid="{B8E78717-8E25-4DB6-AECD-3DA73FE64B1F}"/>
  <tableColumns count="10">
    <tableColumn id="1" xr3:uid="{C504FFBC-96DA-4447-A396-D8B99691E668}" name="Split Method" dataDxfId="107"/>
    <tableColumn id="2" xr3:uid="{5B88CEDD-FE2B-4207-B855-9090D662ADCB}" name="Augmented?" dataDxfId="106"/>
    <tableColumn id="3" xr3:uid="{3E6784F7-C953-45C6-B3EB-A1F22B260034}" name="DictaBERT Δ" dataDxfId="105"/>
    <tableColumn id="4" xr3:uid="{98BD37BB-CB55-4D4A-A3B0-66EC365B6F3E}" name="Wilcoxon p / decision" dataDxfId="104"/>
    <tableColumn id="5" xr3:uid="{72C5C623-4048-4FB2-B6A8-3CFEF634F40C}" name="BEREL 3.0 Δ" dataDxfId="103"/>
    <tableColumn id="6" xr3:uid="{687D04FD-FC91-4574-B02C-86711916FDCF}" name="Wilcoxon p / decision2" dataDxfId="102"/>
    <tableColumn id="7" xr3:uid="{E9C9C57B-B3FE-48ED-9DC7-AD451D227024}" name="HeRo Δ" dataDxfId="101"/>
    <tableColumn id="8" xr3:uid="{FE3C6039-7CA7-4A59-997A-2BC34B20C726}" name="Wilcoxon p / decision3" dataDxfId="100"/>
    <tableColumn id="9" xr3:uid="{1A8FCD51-E683-419D-BBBB-4D30119E3B92}" name="AlephBERT-Gimmel Δ" dataDxfId="99"/>
    <tableColumn id="10" xr3:uid="{3D5FD2B4-4A1F-4064-99DE-768900924AB0}" name="Wilcoxon p / decision4" dataDxfId="9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063FFAA-4A74-429D-9D3D-9466C9932AA5}" name="MethodCompare11" displayName="MethodCompare11" ref="A106:J112" totalsRowShown="0" headerRowDxfId="85" dataDxfId="84">
  <autoFilter ref="A106:J112" xr:uid="{7063FFAA-4A74-429D-9D3D-9466C9932AA5}"/>
  <tableColumns count="10">
    <tableColumn id="1" xr3:uid="{20527A88-8F38-491C-9F34-BCC9E67FE533}" name="Split Method" dataDxfId="95"/>
    <tableColumn id="2" xr3:uid="{C0C8494B-3212-495F-9356-2B88E3B4BF28}" name="Augmented?" dataDxfId="94"/>
    <tableColumn id="3" xr3:uid="{4DFCEF7B-EF1E-40F0-9F6D-F5AD8C6FE34E}" name="DictaBERT Δ" dataDxfId="93"/>
    <tableColumn id="4" xr3:uid="{CAF9CDD3-3797-43B8-B7CC-D8431437224E}" name="Wilcoxon p / decision" dataDxfId="92"/>
    <tableColumn id="5" xr3:uid="{C82C0065-2C73-4F8E-BE0B-8D12786D2BF3}" name="BEREL 3.0 Δ" dataDxfId="91"/>
    <tableColumn id="6" xr3:uid="{C07D7FE2-7255-4B05-90E3-5745CAACBD73}" name="Wilcoxon p / decision2" dataDxfId="90"/>
    <tableColumn id="7" xr3:uid="{2BDF916F-EFA4-4E5D-8E1B-A4FDEEF8AD76}" name="HeRo Δ" dataDxfId="89"/>
    <tableColumn id="8" xr3:uid="{0C2D1A67-7106-4685-AF43-3A4C151F64FA}" name="Wilcoxon p / decision3" dataDxfId="88"/>
    <tableColumn id="9" xr3:uid="{6122C3F5-7674-4D8B-AE13-5D27308346D7}" name="AlephBERT-Gimmel Δ" dataDxfId="87"/>
    <tableColumn id="10" xr3:uid="{4D4407E4-D801-4499-808A-C10ECFA9B7C1}" name="Wilcoxon p / decision4" dataDxfId="8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3847C1A-8E26-476C-B984-5F0DAAD275B9}" name="MethodCompare12" displayName="MethodCompare12" ref="A116:J122" totalsRowShown="0" headerRowDxfId="73" dataDxfId="72">
  <autoFilter ref="A116:J122" xr:uid="{23847C1A-8E26-476C-B984-5F0DAAD275B9}"/>
  <tableColumns count="10">
    <tableColumn id="1" xr3:uid="{009A3370-354D-4884-A0F8-8F6106891E6C}" name="Split Method" dataDxfId="83"/>
    <tableColumn id="2" xr3:uid="{5990EC0D-D81A-4226-8568-2E12198E08D5}" name="Augmented?" dataDxfId="82"/>
    <tableColumn id="3" xr3:uid="{846DF88E-281A-4855-8D17-7226EE35CFF7}" name="DictaBERT Δ" dataDxfId="81"/>
    <tableColumn id="4" xr3:uid="{9AE6887A-CD05-494F-804F-17E3F6D74A52}" name="Wilcoxon p / decision" dataDxfId="80"/>
    <tableColumn id="5" xr3:uid="{0575DA22-A590-4067-AE2F-EC03533715A5}" name="BEREL 3.0 Δ" dataDxfId="79"/>
    <tableColumn id="6" xr3:uid="{3D67CC36-CD4A-413A-A046-633BA5E2D855}" name="Wilcoxon p / decision2" dataDxfId="78"/>
    <tableColumn id="7" xr3:uid="{E4515400-A859-4BDC-8F18-805FB452FB21}" name="HeRo Δ" dataDxfId="77"/>
    <tableColumn id="8" xr3:uid="{B3EB3359-E9AC-4701-926C-CF8E4D7D2FD7}" name="Wilcoxon p / decision3" dataDxfId="76"/>
    <tableColumn id="9" xr3:uid="{DC9F8AAF-4347-41BB-ADFB-3D66CC958983}" name="AlephBERT-Gimmel Δ" dataDxfId="75"/>
    <tableColumn id="10" xr3:uid="{A44800B5-0759-4A31-A059-E729DCA7E931}" name="Wilcoxon p / decision4" dataDxfId="7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C99E089-7990-4D8D-B030-DA671CDFD60E}" name="MethodCompare13" displayName="MethodCompare13" ref="A126:J132" totalsRowShown="0" headerRowDxfId="61" dataDxfId="60">
  <autoFilter ref="A126:J132" xr:uid="{3C99E089-7990-4D8D-B030-DA671CDFD60E}"/>
  <tableColumns count="10">
    <tableColumn id="1" xr3:uid="{38C0CCD9-4D8B-4759-AFCF-A057B7848A73}" name="Split Method" dataDxfId="71"/>
    <tableColumn id="2" xr3:uid="{B7AFD880-4600-4937-A876-1A963CA6D13E}" name="Augmented?" dataDxfId="70"/>
    <tableColumn id="3" xr3:uid="{9C996EE7-030D-4ADD-B975-0E1E022976D7}" name="DictaBERT Δ" dataDxfId="69"/>
    <tableColumn id="4" xr3:uid="{8E7C0A46-D0DC-4CDE-9D78-BEEAD0DACBA8}" name="Wilcoxon p / decision" dataDxfId="68"/>
    <tableColumn id="5" xr3:uid="{EF87F02B-CB5A-414C-AED7-C88FB62DA21D}" name="BEREL 3.0 Δ" dataDxfId="67"/>
    <tableColumn id="6" xr3:uid="{0A020059-E6DC-458B-90DA-5CB3CE065B94}" name="Wilcoxon p / decision2" dataDxfId="66"/>
    <tableColumn id="7" xr3:uid="{977E4385-21CE-4E9B-A2BD-F5F9E9871A38}" name="HeRo Δ" dataDxfId="65"/>
    <tableColumn id="8" xr3:uid="{07D0C641-6B4B-441E-A016-090CEF08389A}" name="Wilcoxon p / decision3" dataDxfId="64"/>
    <tableColumn id="9" xr3:uid="{6683CBC4-C273-4B4B-B8D4-5D2376D2E81D}" name="AlephBERT-Gimmel Δ" dataDxfId="63"/>
    <tableColumn id="10" xr3:uid="{2E5012E5-8C98-4E5C-B383-E9D71FA30534}" name="Wilcoxon p / decision4" dataDxfId="6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9D618C8-07B5-462D-80CF-5E377170821F}" name="MethodCompare14" displayName="MethodCompare14" ref="A136:J142" totalsRowShown="0" headerRowDxfId="49" dataDxfId="48">
  <autoFilter ref="A136:J142" xr:uid="{B9D618C8-07B5-462D-80CF-5E377170821F}"/>
  <tableColumns count="10">
    <tableColumn id="1" xr3:uid="{1341804F-BDAE-4E28-B400-F9980CCCBD7A}" name="Split Method" dataDxfId="59"/>
    <tableColumn id="2" xr3:uid="{933CF7ED-F75E-4592-900B-5DB40C0BDF92}" name="Augmented?" dataDxfId="58"/>
    <tableColumn id="3" xr3:uid="{585BED17-8319-4EED-B8D3-43D1308D222E}" name="DictaBERT Δ" dataDxfId="57"/>
    <tableColumn id="4" xr3:uid="{25FEEE98-02F4-4839-90A6-168713BE5226}" name="Wilcoxon p / decision" dataDxfId="56"/>
    <tableColumn id="5" xr3:uid="{5515A162-AD6C-45F4-9A63-2827614C52CB}" name="BEREL 3.0 Δ" dataDxfId="55"/>
    <tableColumn id="6" xr3:uid="{219E6957-A824-445F-B749-23FE480D610D}" name="Wilcoxon p / decision2" dataDxfId="54"/>
    <tableColumn id="7" xr3:uid="{DD3BAAA9-178E-47C8-B767-EDC25584F8F0}" name="HeRo Δ" dataDxfId="53"/>
    <tableColumn id="8" xr3:uid="{4B347CCB-9D60-434E-9C92-E40C7B07203B}" name="Wilcoxon p / decision3" dataDxfId="52"/>
    <tableColumn id="9" xr3:uid="{FF3D9C66-9FC8-414B-AF46-FA92AF054050}" name="AlephBERT-Gimmel Δ" dataDxfId="51"/>
    <tableColumn id="10" xr3:uid="{07947D45-EE00-49FC-BC1A-9A6156E4770C}" name="Wilcoxon p / decision4" dataDxfId="5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3DB19CF-15F0-4991-865F-15AA070AD7A4}" name="ModelPair1" displayName="ModelPair1" ref="A6:E60" totalsRowShown="0" headerRowDxfId="42" dataDxfId="41">
  <autoFilter ref="A6:E60" xr:uid="{63DB19CF-15F0-4991-865F-15AA070AD7A4}"/>
  <tableColumns count="5">
    <tableColumn id="1" xr3:uid="{19CDF32D-D2DB-48C1-AF16-F2B9CE946453}" name="Experiment" dataDxfId="47"/>
    <tableColumn id="2" xr3:uid="{EBEF43FB-C700-42A0-A635-0E582A8EB02C}" name="Split Method" dataDxfId="46"/>
    <tableColumn id="3" xr3:uid="{39285D07-3E61-43E8-AB14-560E99D2EF3D}" name="Augmented?" dataDxfId="45"/>
    <tableColumn id="4" xr3:uid="{8632A116-D78D-4DC4-A28D-AEFE641FEAD1}" name="Mean Δ" dataDxfId="44">
      <calculatedColumnFormula>'Model Test Calc'!AU2</calculatedColumnFormula>
    </tableColumn>
    <tableColumn id="5" xr3:uid="{DF5BC27D-0575-46BD-B6BD-41CA764C5B51}" name="Wilcoxon p / decision" dataDxfId="43">
      <calculatedColumnFormula>IF('Model Test Calc'!AX2&lt;0.01,"✓ p&lt;0.01 ("&amp;TEXT('Model Test Calc'!AX2,"0.0000")&amp;")","✗ NS ("&amp;TEXT('Model Test Calc'!AX2,"0.0000")&amp;")")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A3EE1A9-1F59-43C9-B3D6-94A56B889303}" name="ModelPair2" displayName="ModelPair2" ref="A64:E118" totalsRowShown="0" headerRowDxfId="35" dataDxfId="34">
  <autoFilter ref="A64:E118" xr:uid="{2A3EE1A9-1F59-43C9-B3D6-94A56B889303}"/>
  <tableColumns count="5">
    <tableColumn id="1" xr3:uid="{AAB0A17E-DCAC-4527-A97F-308A3FDA6C36}" name="Experiment" dataDxfId="40"/>
    <tableColumn id="2" xr3:uid="{2323AC93-CEB6-41F2-9420-5E8B0113E2CE}" name="Split Method" dataDxfId="39"/>
    <tableColumn id="3" xr3:uid="{A337605C-7848-4D80-9F4F-BF13CD0E7751}" name="Augmented?" dataDxfId="38"/>
    <tableColumn id="4" xr3:uid="{CF4CE041-3730-4BDA-9FE4-6C124D26EC0D}" name="Mean Δ" dataDxfId="37">
      <calculatedColumnFormula>'Model Test Calc'!AU56</calculatedColumnFormula>
    </tableColumn>
    <tableColumn id="5" xr3:uid="{294FD687-4B72-4B03-B95F-992FC5E8E764}" name="Wilcoxon p / decision" dataDxfId="36">
      <calculatedColumnFormula>IF('Model Test Calc'!AX56&lt;0.01,"✓ p&lt;0.01 ("&amp;TEXT('Model Test Calc'!AX56,"0.0000")&amp;")","✗ NS ("&amp;TEXT('Model Test Calc'!AX56,"0.0000")&amp;")")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0AC6F25-F193-4F71-81C5-2181115BCC83}" name="ModelPair3" displayName="ModelPair3" ref="A122:E176" totalsRowShown="0" headerRowDxfId="28" dataDxfId="27">
  <autoFilter ref="A122:E176" xr:uid="{60AC6F25-F193-4F71-81C5-2181115BCC83}"/>
  <tableColumns count="5">
    <tableColumn id="1" xr3:uid="{DF39D28B-CB2B-4D04-AE6E-5B29379E1B65}" name="Experiment" dataDxfId="33"/>
    <tableColumn id="2" xr3:uid="{31B53D60-2A59-406C-8CD0-38026EBBF200}" name="Split Method" dataDxfId="32"/>
    <tableColumn id="3" xr3:uid="{AAA172DF-ADC5-42FD-9182-B4628CCD730F}" name="Augmented?" dataDxfId="31"/>
    <tableColumn id="4" xr3:uid="{3E960455-F9BC-4A6F-818D-2CD8EB6D3579}" name="Mean Δ" dataDxfId="30">
      <calculatedColumnFormula>'Model Test Calc'!AU110</calculatedColumnFormula>
    </tableColumn>
    <tableColumn id="5" xr3:uid="{880A48C9-CBBA-4AA3-8D65-96114EDD7378}" name="Wilcoxon p / decision" dataDxfId="29">
      <calculatedColumnFormula>IF('Model Test Calc'!AX110&lt;0.01,"✓ p&lt;0.01 ("&amp;TEXT('Model Test Calc'!AX110,"0.0000")&amp;")","✗ NS ("&amp;TEXT('Model Test Calc'!AX110,"0.0000")&amp;")")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9606B80-200E-4C12-AB6B-16E7B6F29858}" name="ModelPair4" displayName="ModelPair4" ref="A180:E234" totalsRowShown="0" headerRowDxfId="21" dataDxfId="20">
  <autoFilter ref="A180:E234" xr:uid="{A9606B80-200E-4C12-AB6B-16E7B6F29858}"/>
  <tableColumns count="5">
    <tableColumn id="1" xr3:uid="{B7632F88-F591-4212-87F5-1E574922EDF7}" name="Experiment" dataDxfId="26"/>
    <tableColumn id="2" xr3:uid="{D4923BA3-4C5E-4DF5-9888-C873801DE988}" name="Split Method" dataDxfId="25"/>
    <tableColumn id="3" xr3:uid="{0F95F3ED-B8D4-4B9B-9C2D-F78F2902C66E}" name="Augmented?" dataDxfId="24"/>
    <tableColumn id="4" xr3:uid="{72DC1C11-0C7F-4A3F-8F87-F846A2E378BC}" name="Mean Δ" dataDxfId="23">
      <calculatedColumnFormula>'Model Test Calc'!AU164</calculatedColumnFormula>
    </tableColumn>
    <tableColumn id="5" xr3:uid="{949A009B-CF55-4DD5-B4B3-005800312D5D}" name="Wilcoxon p / decision" dataDxfId="22">
      <calculatedColumnFormula>IF('Model Test Calc'!AX164&lt;0.01,"✓ p&lt;0.01 ("&amp;TEXT('Model Test Calc'!AX164,"0.0000")&amp;")","✗ NS ("&amp;TEXT('Model Test Calc'!AX164,"0.0000")&amp;")")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A0059B6-A7F6-4B48-BA48-5C1176AEAD95}" name="ModelPair5" displayName="ModelPair5" ref="A238:E292" totalsRowShown="0" headerRowDxfId="14" dataDxfId="13">
  <autoFilter ref="A238:E292" xr:uid="{9A0059B6-A7F6-4B48-BA48-5C1176AEAD95}"/>
  <tableColumns count="5">
    <tableColumn id="1" xr3:uid="{D55146D6-5C5A-48F7-8FF2-AF4DB312DF1F}" name="Experiment" dataDxfId="19"/>
    <tableColumn id="2" xr3:uid="{506ECFF2-54D6-4C5B-884A-C16F0A0CAC5A}" name="Split Method" dataDxfId="18"/>
    <tableColumn id="3" xr3:uid="{326A9442-5251-46BD-B150-228E1F14EF12}" name="Augmented?" dataDxfId="17"/>
    <tableColumn id="4" xr3:uid="{93C354FB-8A83-4A24-B3B3-6C192E3C775B}" name="Mean Δ" dataDxfId="16">
      <calculatedColumnFormula>'Model Test Calc'!AU218</calculatedColumnFormula>
    </tableColumn>
    <tableColumn id="5" xr3:uid="{485852EF-1DE7-46B4-B7AE-4F113F249BEC}" name="Wilcoxon p / decision" dataDxfId="15">
      <calculatedColumnFormula>IF('Model Test Calc'!AX218&lt;0.01,"✓ p&lt;0.01 ("&amp;TEXT('Model Test Calc'!AX218,"0.0000")&amp;")","✗ NS ("&amp;TEXT('Model Test Calc'!AX218,"0.0000")&amp;")")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719F3BC-C384-4053-A483-082770CD7A61}" name="ModelPair6" displayName="ModelPair6" ref="A296:E350" totalsRowShown="0" headerRowDxfId="7" dataDxfId="6">
  <autoFilter ref="A296:E350" xr:uid="{0719F3BC-C384-4053-A483-082770CD7A61}"/>
  <tableColumns count="5">
    <tableColumn id="1" xr3:uid="{48DD0877-E9E9-4E98-A603-CF8A539652F4}" name="Experiment" dataDxfId="12"/>
    <tableColumn id="2" xr3:uid="{7B6E28E2-03DD-472D-BD6B-01276AFAFDCF}" name="Split Method" dataDxfId="11"/>
    <tableColumn id="3" xr3:uid="{1C2809EF-3E12-499B-9CF7-EF0FD04CC49B}" name="Augmented?" dataDxfId="10"/>
    <tableColumn id="4" xr3:uid="{FC7FB10E-693E-4F4E-A9C0-75A1619F1EB5}" name="Mean Δ" dataDxfId="9">
      <calculatedColumnFormula>'Model Test Calc'!AU272</calculatedColumnFormula>
    </tableColumn>
    <tableColumn id="5" xr3:uid="{43579202-71C0-4F5D-8834-43179ED50DD5}" name="Wilcoxon p / decision" dataDxfId="8">
      <calculatedColumnFormula>IF('Model Test Calc'!AX272&lt;0.01,"✓ p&lt;0.01 ("&amp;TEXT('Model Test Calc'!AX272,"0.0000")&amp;")","✗ NS ("&amp;TEXT('Model Test Calc'!AX272,"0.0000")&amp;")")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6839585-86CF-416E-BBB6-EB62A37D7E21}" name="ModelPairSummary" displayName="ModelPairSummary" ref="A354:D360" totalsRowShown="0" headerRowDxfId="1" dataDxfId="0">
  <autoFilter ref="A354:D360" xr:uid="{B6839585-86CF-416E-BBB6-EB62A37D7E21}"/>
  <tableColumns count="4">
    <tableColumn id="1" xr3:uid="{AA76B64A-0244-48FD-9042-6FBEBA623B58}" name="Model Pair" dataDxfId="5"/>
    <tableColumn id="2" xr3:uid="{5DDC463A-4FA1-44D6-BA9E-8CE26A732620}" name="Significant (p&lt;0.01)" dataDxfId="4"/>
    <tableColumn id="3" xr3:uid="{7FE5D599-795D-4776-ABDA-B18BDB7B7DB6}" name="Total Comparisons" dataDxfId="3"/>
    <tableColumn id="4" xr3:uid="{30F090B9-630A-4558-B0DE-7795D3792288}" name="Significant Share" dataDxfId="2">
      <calculatedColumnFormula>B355/C355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13" Type="http://schemas.openxmlformats.org/officeDocument/2006/relationships/table" Target="../tables/table27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12" Type="http://schemas.openxmlformats.org/officeDocument/2006/relationships/table" Target="../tables/table26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11" Type="http://schemas.openxmlformats.org/officeDocument/2006/relationships/table" Target="../tables/table25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Relationship Id="rId14" Type="http://schemas.openxmlformats.org/officeDocument/2006/relationships/table" Target="../tables/table2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zoomScale="85" zoomScaleNormal="85" workbookViewId="0">
      <selection activeCell="A2" sqref="A2:XFD7"/>
    </sheetView>
  </sheetViews>
  <sheetFormatPr defaultColWidth="14.42578125" defaultRowHeight="15" customHeight="1" x14ac:dyDescent="0.25"/>
  <cols>
    <col min="1" max="1" width="17.5703125" customWidth="1"/>
    <col min="2" max="2" width="18.42578125" customWidth="1"/>
    <col min="3" max="3" width="38.28515625" customWidth="1"/>
    <col min="4" max="4" width="18.85546875" customWidth="1"/>
    <col min="5" max="5" width="22.28515625" customWidth="1"/>
    <col min="6" max="6" width="29.85546875" customWidth="1"/>
    <col min="7" max="7" width="33.28515625" customWidth="1"/>
    <col min="8" max="8" width="27.7109375" customWidth="1"/>
    <col min="9" max="9" width="31.140625" customWidth="1"/>
    <col min="10" max="10" width="24" customWidth="1"/>
    <col min="11" max="11" width="27.5703125" customWidth="1"/>
    <col min="12" max="12" width="35" customWidth="1"/>
    <col min="13" max="13" width="38.28515625" customWidth="1"/>
    <col min="14" max="14" width="32.7109375" customWidth="1"/>
    <col min="15" max="15" width="36.140625" customWidth="1"/>
    <col min="16" max="16" width="13.28515625" customWidth="1"/>
    <col min="17" max="17" width="34.42578125" customWidth="1"/>
    <col min="18" max="26" width="8.7109375" customWidth="1"/>
  </cols>
  <sheetData>
    <row r="1" spans="1:17" x14ac:dyDescent="0.25">
      <c r="A1" s="3" t="s">
        <v>1</v>
      </c>
      <c r="B1" s="3" t="s">
        <v>2</v>
      </c>
      <c r="C1" s="3" t="s">
        <v>3</v>
      </c>
      <c r="D1" s="3" t="s">
        <v>12</v>
      </c>
      <c r="E1" s="3" t="s">
        <v>20</v>
      </c>
      <c r="F1" s="3" t="s">
        <v>26</v>
      </c>
      <c r="G1" s="3" t="s">
        <v>30</v>
      </c>
      <c r="H1" s="3" t="s">
        <v>32</v>
      </c>
      <c r="I1" s="3" t="s">
        <v>36</v>
      </c>
      <c r="J1" s="3" t="s">
        <v>40</v>
      </c>
      <c r="K1" s="3" t="s">
        <v>42</v>
      </c>
      <c r="L1" s="3" t="s">
        <v>47</v>
      </c>
      <c r="M1" s="3" t="s">
        <v>50</v>
      </c>
      <c r="N1" s="3" t="s">
        <v>54</v>
      </c>
      <c r="O1" s="3" t="s">
        <v>58</v>
      </c>
      <c r="P1" s="3" t="s">
        <v>63</v>
      </c>
      <c r="Q1" s="3" t="s">
        <v>66</v>
      </c>
    </row>
    <row r="2" spans="1:17" x14ac:dyDescent="0.25">
      <c r="A2" s="2" t="s">
        <v>106</v>
      </c>
      <c r="B2" s="2" t="s">
        <v>102</v>
      </c>
      <c r="C2" s="2" t="s">
        <v>103</v>
      </c>
      <c r="D2" s="2">
        <v>0.78135932335192337</v>
      </c>
      <c r="E2" s="2">
        <v>1.5946380296141951E-2</v>
      </c>
      <c r="F2" s="2">
        <v>0.76120338065890369</v>
      </c>
      <c r="G2" s="2">
        <v>2.3438365243338699E-2</v>
      </c>
      <c r="H2" s="2">
        <v>0.78419159036249697</v>
      </c>
      <c r="I2" s="2">
        <v>2.095491660176866E-2</v>
      </c>
      <c r="J2" s="2">
        <v>0.87777558340610029</v>
      </c>
      <c r="K2" s="2">
        <v>1.340956850843465E-2</v>
      </c>
      <c r="L2" s="2">
        <v>0.87469151370489018</v>
      </c>
      <c r="M2" s="2">
        <v>1.063953119648635E-2</v>
      </c>
      <c r="N2" s="2">
        <v>0.88735286819546599</v>
      </c>
      <c r="O2" s="2">
        <v>9.3084302143048078E-3</v>
      </c>
      <c r="P2" s="2">
        <v>0.88735286819546599</v>
      </c>
      <c r="Q2" s="2" t="s">
        <v>54</v>
      </c>
    </row>
    <row r="3" spans="1:17" x14ac:dyDescent="0.25">
      <c r="A3" s="2" t="s">
        <v>106</v>
      </c>
      <c r="B3" s="2" t="s">
        <v>88</v>
      </c>
      <c r="C3" s="2" t="s">
        <v>90</v>
      </c>
      <c r="D3" s="2">
        <v>0.75964719136705128</v>
      </c>
      <c r="E3" s="2">
        <v>6.9407677278274599E-2</v>
      </c>
      <c r="F3" s="2">
        <v>0.75881807522526368</v>
      </c>
      <c r="G3" s="2">
        <v>7.9643434125877863E-2</v>
      </c>
      <c r="H3" s="2">
        <v>0.72446005715155637</v>
      </c>
      <c r="I3" s="2">
        <v>9.3579043120721239E-2</v>
      </c>
      <c r="J3" s="2">
        <v>0.87180197113905533</v>
      </c>
      <c r="K3" s="2">
        <v>1.147860789138724E-2</v>
      </c>
      <c r="L3" s="2">
        <v>0.86411495795781901</v>
      </c>
      <c r="M3" s="2">
        <v>7.5925470556534036E-3</v>
      </c>
      <c r="N3" s="2">
        <v>0.87459375525913452</v>
      </c>
      <c r="O3" s="2">
        <v>6.457980404749028E-3</v>
      </c>
      <c r="P3" s="2">
        <v>0.87459375525913452</v>
      </c>
      <c r="Q3" s="2" t="s">
        <v>54</v>
      </c>
    </row>
    <row r="4" spans="1:17" x14ac:dyDescent="0.25">
      <c r="A4" s="2" t="s">
        <v>190</v>
      </c>
      <c r="B4" s="2" t="s">
        <v>102</v>
      </c>
      <c r="C4" s="2" t="s">
        <v>103</v>
      </c>
      <c r="D4" s="2">
        <v>0.7972907108263898</v>
      </c>
      <c r="E4" s="2">
        <v>1.327165576582979E-2</v>
      </c>
      <c r="F4" s="2">
        <v>0.74562561146387352</v>
      </c>
      <c r="G4" s="2">
        <v>1.8327833297106161E-2</v>
      </c>
      <c r="H4" s="2">
        <v>0.73344026396679241</v>
      </c>
      <c r="I4" s="2">
        <v>1.1717627641368441E-2</v>
      </c>
      <c r="J4" s="2">
        <v>0.87398502920093857</v>
      </c>
      <c r="K4" s="2">
        <v>1.364934967670387E-2</v>
      </c>
      <c r="L4" s="2">
        <v>0.8707625394975238</v>
      </c>
      <c r="M4" s="2">
        <v>8.4170003844784343E-3</v>
      </c>
      <c r="N4" s="2">
        <v>0.83574787189778266</v>
      </c>
      <c r="O4" s="2">
        <v>8.4027290197379138E-3</v>
      </c>
      <c r="P4" s="2">
        <v>0.87398502920093857</v>
      </c>
      <c r="Q4" s="2" t="s">
        <v>40</v>
      </c>
    </row>
    <row r="5" spans="1:17" x14ac:dyDescent="0.25">
      <c r="A5" s="2" t="s">
        <v>147</v>
      </c>
      <c r="B5" s="2" t="s">
        <v>102</v>
      </c>
      <c r="C5" s="2" t="s">
        <v>103</v>
      </c>
      <c r="D5" s="2">
        <v>0.84138366010129917</v>
      </c>
      <c r="E5" s="2">
        <v>1.812923108505991E-2</v>
      </c>
      <c r="F5" s="2">
        <v>0.85371582593167494</v>
      </c>
      <c r="G5" s="2">
        <v>6.8416389523358982E-3</v>
      </c>
      <c r="H5" s="2">
        <v>0.82707084802049524</v>
      </c>
      <c r="I5" s="2">
        <v>1.1686179913418641E-2</v>
      </c>
      <c r="J5" s="2">
        <v>0.86897547331888048</v>
      </c>
      <c r="K5" s="2">
        <v>1.06633471716868E-2</v>
      </c>
      <c r="L5" s="2">
        <v>0.87369134269316595</v>
      </c>
      <c r="M5" s="2">
        <v>9.3822527795254362E-3</v>
      </c>
      <c r="N5" s="2">
        <v>0.86734538961402607</v>
      </c>
      <c r="O5" s="2">
        <v>1.479831889228609E-2</v>
      </c>
      <c r="P5" s="2">
        <v>0.87369134269316595</v>
      </c>
      <c r="Q5" s="2" t="s">
        <v>47</v>
      </c>
    </row>
    <row r="6" spans="1:17" x14ac:dyDescent="0.25">
      <c r="A6" s="2" t="s">
        <v>19</v>
      </c>
      <c r="B6" s="2" t="s">
        <v>102</v>
      </c>
      <c r="C6" s="2" t="s">
        <v>103</v>
      </c>
      <c r="D6" s="2">
        <v>0.82665558374680581</v>
      </c>
      <c r="E6" s="2">
        <v>2.0754616385480151E-2</v>
      </c>
      <c r="F6" s="2">
        <v>0.82198659159261978</v>
      </c>
      <c r="G6" s="2">
        <v>1.294363244138925E-2</v>
      </c>
      <c r="H6" s="2">
        <v>0.78950032105430634</v>
      </c>
      <c r="I6" s="2">
        <v>1.060495092062142E-2</v>
      </c>
      <c r="J6" s="2">
        <v>0.86890598246130801</v>
      </c>
      <c r="K6" s="2">
        <v>9.7520324155756406E-3</v>
      </c>
      <c r="L6" s="2">
        <v>0.87294790740874773</v>
      </c>
      <c r="M6" s="2">
        <v>1.0027284287478179E-2</v>
      </c>
      <c r="N6" s="2">
        <v>0.85225964357498651</v>
      </c>
      <c r="O6" s="2">
        <v>1.091401888577547E-2</v>
      </c>
      <c r="P6" s="2">
        <v>0.87294790740874773</v>
      </c>
      <c r="Q6" s="2" t="s">
        <v>47</v>
      </c>
    </row>
    <row r="7" spans="1:17" x14ac:dyDescent="0.25">
      <c r="A7" s="2" t="s">
        <v>106</v>
      </c>
      <c r="B7" s="2" t="s">
        <v>94</v>
      </c>
      <c r="C7" s="2" t="s">
        <v>96</v>
      </c>
      <c r="D7" s="2">
        <v>0.76677714011867848</v>
      </c>
      <c r="E7" s="2">
        <v>2.1271764330740111E-2</v>
      </c>
      <c r="F7" s="2">
        <v>0.73836074544405883</v>
      </c>
      <c r="G7" s="2">
        <v>3.092318365030251E-2</v>
      </c>
      <c r="H7" s="2">
        <v>0.74157497732880373</v>
      </c>
      <c r="I7" s="2">
        <v>2.146013732973583E-2</v>
      </c>
      <c r="J7" s="2">
        <v>0.85089553659886064</v>
      </c>
      <c r="K7" s="2">
        <v>1.4624099351665089E-2</v>
      </c>
      <c r="L7" s="2">
        <v>0.85564174283766758</v>
      </c>
      <c r="M7" s="2">
        <v>1.0812008644010719E-2</v>
      </c>
      <c r="N7" s="2">
        <v>0.85916589643628494</v>
      </c>
      <c r="O7" s="2">
        <v>9.5760198102101853E-3</v>
      </c>
      <c r="P7" s="2">
        <v>0.85916589643628494</v>
      </c>
      <c r="Q7" s="2" t="s">
        <v>54</v>
      </c>
    </row>
    <row r="8" spans="1:17" x14ac:dyDescent="0.25">
      <c r="A8" s="2" t="s">
        <v>19</v>
      </c>
      <c r="B8" s="2" t="s">
        <v>88</v>
      </c>
      <c r="C8" s="2" t="s">
        <v>90</v>
      </c>
      <c r="D8" s="2">
        <v>0.79040549815213457</v>
      </c>
      <c r="E8" s="2">
        <v>2.2246400188989851E-2</v>
      </c>
      <c r="F8" s="2">
        <v>0.7992290207842303</v>
      </c>
      <c r="G8" s="2">
        <v>1.6694659360248401E-2</v>
      </c>
      <c r="H8" s="2">
        <v>0.77570968691205588</v>
      </c>
      <c r="I8" s="2">
        <v>1.362675547328741E-2</v>
      </c>
      <c r="J8" s="2">
        <v>0.83971061911359579</v>
      </c>
      <c r="K8" s="2">
        <v>1.5851244782495302E-2</v>
      </c>
      <c r="L8" s="2">
        <v>0.85755154252234023</v>
      </c>
      <c r="M8" s="2">
        <v>1.082238935157894E-2</v>
      </c>
      <c r="N8" s="2">
        <v>0.83244357010576486</v>
      </c>
      <c r="O8" s="2">
        <v>8.4011973171331921E-3</v>
      </c>
      <c r="P8" s="2">
        <v>0.85755154252234023</v>
      </c>
      <c r="Q8" s="2" t="s">
        <v>47</v>
      </c>
    </row>
    <row r="9" spans="1:17" x14ac:dyDescent="0.25">
      <c r="A9" s="2" t="s">
        <v>106</v>
      </c>
      <c r="B9" s="2" t="s">
        <v>73</v>
      </c>
      <c r="C9" s="2" t="s">
        <v>75</v>
      </c>
      <c r="D9" s="2">
        <v>0.78997537875370027</v>
      </c>
      <c r="E9" s="2">
        <v>2.8101796279328049E-2</v>
      </c>
      <c r="F9" s="2">
        <v>0.79533462011526701</v>
      </c>
      <c r="G9" s="2">
        <v>3.0389165160448841E-2</v>
      </c>
      <c r="H9" s="2">
        <v>0.77142140574425566</v>
      </c>
      <c r="I9" s="2">
        <v>2.4770365591543608E-2</v>
      </c>
      <c r="J9" s="2">
        <v>0.84437106741985379</v>
      </c>
      <c r="K9" s="2">
        <v>1.192292097436233E-2</v>
      </c>
      <c r="L9" s="2">
        <v>0.85182050611420124</v>
      </c>
      <c r="M9" s="2">
        <v>7.9883507070205931E-3</v>
      </c>
      <c r="N9" s="2">
        <v>0.85735749448063125</v>
      </c>
      <c r="O9" s="2">
        <v>7.7227635027462436E-3</v>
      </c>
      <c r="P9" s="2">
        <v>0.85735749448063125</v>
      </c>
      <c r="Q9" s="2" t="s">
        <v>54</v>
      </c>
    </row>
    <row r="10" spans="1:17" x14ac:dyDescent="0.25">
      <c r="A10" s="2" t="s">
        <v>106</v>
      </c>
      <c r="B10" s="2" t="s">
        <v>81</v>
      </c>
      <c r="C10" s="2" t="s">
        <v>82</v>
      </c>
      <c r="D10" s="2">
        <v>0.72486772486772488</v>
      </c>
      <c r="E10" s="2">
        <v>1.1390647892519129E-16</v>
      </c>
      <c r="F10" s="2">
        <v>0.69601677148846963</v>
      </c>
      <c r="G10" s="2">
        <v>0</v>
      </c>
      <c r="H10" s="2">
        <v>0.73061224489795906</v>
      </c>
      <c r="I10" s="2">
        <v>2.2781295785038269E-16</v>
      </c>
      <c r="J10" s="2">
        <v>0.83952617095990312</v>
      </c>
      <c r="K10" s="2">
        <v>1.5894112978203149E-2</v>
      </c>
      <c r="L10" s="2">
        <v>0.85548024653532606</v>
      </c>
      <c r="M10" s="2">
        <v>1.214281665550428E-2</v>
      </c>
      <c r="N10" s="2">
        <v>0.85595044817052257</v>
      </c>
      <c r="O10" s="2">
        <v>9.9128315634451538E-3</v>
      </c>
      <c r="P10" s="2">
        <v>0.85595044817052257</v>
      </c>
      <c r="Q10" s="2" t="s">
        <v>54</v>
      </c>
    </row>
    <row r="11" spans="1:17" x14ac:dyDescent="0.25">
      <c r="A11" s="2" t="s">
        <v>190</v>
      </c>
      <c r="B11" s="2" t="s">
        <v>88</v>
      </c>
      <c r="C11" s="2" t="s">
        <v>90</v>
      </c>
      <c r="D11" s="2">
        <v>0.78180776745080061</v>
      </c>
      <c r="E11" s="2">
        <v>1.160762488626947E-2</v>
      </c>
      <c r="F11" s="2">
        <v>0.75301149579837046</v>
      </c>
      <c r="G11" s="2">
        <v>2.4318848009455132E-2</v>
      </c>
      <c r="H11" s="2">
        <v>0.73026683141555027</v>
      </c>
      <c r="I11" s="2">
        <v>1.8493161777726381E-2</v>
      </c>
      <c r="J11" s="2">
        <v>0.8371543211771264</v>
      </c>
      <c r="K11" s="2">
        <v>1.186664609020866E-2</v>
      </c>
      <c r="L11" s="2">
        <v>0.85494755521391164</v>
      </c>
      <c r="M11" s="2">
        <v>6.9781524900773386E-3</v>
      </c>
      <c r="N11" s="2">
        <v>0.82458479491404368</v>
      </c>
      <c r="O11" s="2">
        <v>9.7675189524784999E-3</v>
      </c>
      <c r="P11" s="2">
        <v>0.85494755521391164</v>
      </c>
      <c r="Q11" s="2" t="s">
        <v>47</v>
      </c>
    </row>
    <row r="12" spans="1:17" x14ac:dyDescent="0.25">
      <c r="A12" s="2" t="s">
        <v>147</v>
      </c>
      <c r="B12" s="2" t="s">
        <v>88</v>
      </c>
      <c r="C12" s="2" t="s">
        <v>90</v>
      </c>
      <c r="D12" s="2">
        <v>0.80525442424021487</v>
      </c>
      <c r="E12" s="2">
        <v>1.48758921305291E-2</v>
      </c>
      <c r="F12" s="2">
        <v>0.83146624673213732</v>
      </c>
      <c r="G12" s="2">
        <v>9.6375869575801333E-3</v>
      </c>
      <c r="H12" s="2">
        <v>0.78860228474481942</v>
      </c>
      <c r="I12" s="2">
        <v>1.1503372291078239E-2</v>
      </c>
      <c r="J12" s="2">
        <v>0.84050666571329358</v>
      </c>
      <c r="K12" s="2">
        <v>1.509271868054037E-2</v>
      </c>
      <c r="L12" s="2">
        <v>0.85487532795564147</v>
      </c>
      <c r="M12" s="2">
        <v>1.085185086089982E-2</v>
      </c>
      <c r="N12" s="2">
        <v>0.84420697694975488</v>
      </c>
      <c r="O12" s="2">
        <v>1.464082920978178E-2</v>
      </c>
      <c r="P12" s="2">
        <v>0.85487532795564147</v>
      </c>
      <c r="Q12" s="2" t="s">
        <v>47</v>
      </c>
    </row>
    <row r="13" spans="1:17" x14ac:dyDescent="0.25">
      <c r="A13" s="2" t="s">
        <v>190</v>
      </c>
      <c r="B13" s="2" t="s">
        <v>94</v>
      </c>
      <c r="C13" s="2" t="s">
        <v>96</v>
      </c>
      <c r="D13" s="2">
        <v>0.76802836883910719</v>
      </c>
      <c r="E13" s="2">
        <v>1.077895503210434E-2</v>
      </c>
      <c r="F13" s="2">
        <v>0.71980571308437802</v>
      </c>
      <c r="G13" s="2">
        <v>1.7308817478618892E-2</v>
      </c>
      <c r="H13" s="2">
        <v>0.72051773443996292</v>
      </c>
      <c r="I13" s="2">
        <v>1.3938167308612319E-2</v>
      </c>
      <c r="J13" s="2">
        <v>0.8402979735051922</v>
      </c>
      <c r="K13" s="2">
        <v>1.5782131971294279E-2</v>
      </c>
      <c r="L13" s="2">
        <v>0.85151810263691519</v>
      </c>
      <c r="M13" s="2">
        <v>1.0100290124840979E-2</v>
      </c>
      <c r="N13" s="2">
        <v>0.80526014654592937</v>
      </c>
      <c r="O13" s="2">
        <v>9.5471939031133938E-3</v>
      </c>
      <c r="P13" s="2">
        <v>0.85151810263691519</v>
      </c>
      <c r="Q13" s="2" t="s">
        <v>47</v>
      </c>
    </row>
    <row r="14" spans="1:17" x14ac:dyDescent="0.25">
      <c r="A14" s="2" t="s">
        <v>147</v>
      </c>
      <c r="B14" s="2" t="s">
        <v>81</v>
      </c>
      <c r="C14" s="2" t="s">
        <v>82</v>
      </c>
      <c r="D14" s="2">
        <v>0.80219780219780235</v>
      </c>
      <c r="E14" s="2">
        <v>3.417194367755741E-16</v>
      </c>
      <c r="F14" s="2">
        <v>0.81385281385281372</v>
      </c>
      <c r="G14" s="2">
        <v>1.1390647892519129E-16</v>
      </c>
      <c r="H14" s="2">
        <v>0.7642276422764227</v>
      </c>
      <c r="I14" s="2">
        <v>2.2781295785038269E-16</v>
      </c>
      <c r="J14" s="2">
        <v>0.83949069646853935</v>
      </c>
      <c r="K14" s="2">
        <v>1.26668353412844E-2</v>
      </c>
      <c r="L14" s="2">
        <v>0.84835531068817116</v>
      </c>
      <c r="M14" s="2">
        <v>9.7975505807612849E-3</v>
      </c>
      <c r="N14" s="2">
        <v>0.83307302840214414</v>
      </c>
      <c r="O14" s="2">
        <v>1.4441972571053939E-2</v>
      </c>
      <c r="P14" s="2">
        <v>0.84835531068817116</v>
      </c>
      <c r="Q14" s="2" t="s">
        <v>47</v>
      </c>
    </row>
    <row r="15" spans="1:17" x14ac:dyDescent="0.25">
      <c r="A15" s="2" t="s">
        <v>106</v>
      </c>
      <c r="B15" s="2" t="s">
        <v>62</v>
      </c>
      <c r="C15" s="2" t="s">
        <v>64</v>
      </c>
      <c r="D15" s="2">
        <v>0.71525238415735448</v>
      </c>
      <c r="E15" s="2">
        <v>9.6972907891011168E-3</v>
      </c>
      <c r="F15" s="2">
        <v>0.73881673180162033</v>
      </c>
      <c r="G15" s="2">
        <v>1.2072209198014411E-2</v>
      </c>
      <c r="H15" s="2">
        <v>0.71044711573758856</v>
      </c>
      <c r="I15" s="2">
        <v>1.298505910158191E-2</v>
      </c>
      <c r="J15" s="2">
        <v>0.82288888041069375</v>
      </c>
      <c r="K15" s="2">
        <v>1.071932521984607E-2</v>
      </c>
      <c r="L15" s="2">
        <v>0.84783112605914435</v>
      </c>
      <c r="M15" s="2">
        <v>7.5188100912061354E-3</v>
      </c>
      <c r="N15" s="2">
        <v>0.83552702516223898</v>
      </c>
      <c r="O15" s="2">
        <v>9.4922486907181823E-3</v>
      </c>
      <c r="P15" s="2">
        <v>0.84783112605914435</v>
      </c>
      <c r="Q15" s="2" t="s">
        <v>47</v>
      </c>
    </row>
    <row r="16" spans="1:17" x14ac:dyDescent="0.25">
      <c r="A16" s="2" t="s">
        <v>147</v>
      </c>
      <c r="B16" s="2" t="s">
        <v>94</v>
      </c>
      <c r="C16" s="2" t="s">
        <v>96</v>
      </c>
      <c r="D16" s="2">
        <v>0.80101528031670899</v>
      </c>
      <c r="E16" s="2">
        <v>7.5791223221388961E-3</v>
      </c>
      <c r="F16" s="2">
        <v>0.82845600359357918</v>
      </c>
      <c r="G16" s="2">
        <v>7.7883625504897936E-3</v>
      </c>
      <c r="H16" s="2">
        <v>0.77900012576408328</v>
      </c>
      <c r="I16" s="2">
        <v>1.083715168873179E-2</v>
      </c>
      <c r="J16" s="2">
        <v>0.83783812558459891</v>
      </c>
      <c r="K16" s="2">
        <v>1.161672748285034E-2</v>
      </c>
      <c r="L16" s="2">
        <v>0.84771938896233645</v>
      </c>
      <c r="M16" s="2">
        <v>1.260438693711771E-2</v>
      </c>
      <c r="N16" s="2">
        <v>0.82912123919346803</v>
      </c>
      <c r="O16" s="2">
        <v>1.3980591606719E-2</v>
      </c>
      <c r="P16" s="2">
        <v>0.84771938896233645</v>
      </c>
      <c r="Q16" s="2" t="s">
        <v>47</v>
      </c>
    </row>
    <row r="17" spans="1:17" x14ac:dyDescent="0.25">
      <c r="A17" s="2" t="s">
        <v>19</v>
      </c>
      <c r="B17" s="2" t="s">
        <v>94</v>
      </c>
      <c r="C17" s="2" t="s">
        <v>96</v>
      </c>
      <c r="D17" s="2">
        <v>0.77294573060167893</v>
      </c>
      <c r="E17" s="2">
        <v>9.7705463278214503E-3</v>
      </c>
      <c r="F17" s="2">
        <v>0.76761709336396766</v>
      </c>
      <c r="G17" s="2">
        <v>1.009222017996734E-2</v>
      </c>
      <c r="H17" s="2">
        <v>0.75307746548995591</v>
      </c>
      <c r="I17" s="2">
        <v>9.3690572446688564E-3</v>
      </c>
      <c r="J17" s="2">
        <v>0.83625415424109961</v>
      </c>
      <c r="K17" s="2">
        <v>1.1553389686904499E-2</v>
      </c>
      <c r="L17" s="2">
        <v>0.84687831568344196</v>
      </c>
      <c r="M17" s="2">
        <v>9.8496895260511974E-3</v>
      </c>
      <c r="N17" s="2">
        <v>0.82354780196344046</v>
      </c>
      <c r="O17" s="2">
        <v>1.1105102066828911E-2</v>
      </c>
      <c r="P17" s="2">
        <v>0.84687831568344196</v>
      </c>
      <c r="Q17" s="2" t="s">
        <v>47</v>
      </c>
    </row>
    <row r="18" spans="1:17" x14ac:dyDescent="0.25">
      <c r="A18" s="2" t="s">
        <v>106</v>
      </c>
      <c r="B18" s="2" t="s">
        <v>23</v>
      </c>
      <c r="C18" s="2" t="s">
        <v>24</v>
      </c>
      <c r="D18" s="2">
        <v>0.70744680851063835</v>
      </c>
      <c r="E18" s="2">
        <v>2.2781295785038269E-16</v>
      </c>
      <c r="F18" s="2">
        <v>0.73057104586955313</v>
      </c>
      <c r="G18" s="2">
        <v>6.0819190793622623E-3</v>
      </c>
      <c r="H18" s="2">
        <v>0.70511025193707066</v>
      </c>
      <c r="I18" s="2">
        <v>1.352687235369599E-3</v>
      </c>
      <c r="J18" s="2">
        <v>0.82436639396885947</v>
      </c>
      <c r="K18" s="2">
        <v>1.2613510219487501E-2</v>
      </c>
      <c r="L18" s="2">
        <v>0.84665880076631728</v>
      </c>
      <c r="M18" s="2">
        <v>8.0643158468099146E-3</v>
      </c>
      <c r="N18" s="2">
        <v>0.83614723452310324</v>
      </c>
      <c r="O18" s="2">
        <v>6.5103702142480556E-3</v>
      </c>
      <c r="P18" s="2">
        <v>0.84665880076631728</v>
      </c>
      <c r="Q18" s="2" t="s">
        <v>47</v>
      </c>
    </row>
    <row r="19" spans="1:17" x14ac:dyDescent="0.25">
      <c r="A19" s="2" t="s">
        <v>190</v>
      </c>
      <c r="B19" s="2" t="s">
        <v>73</v>
      </c>
      <c r="C19" s="2" t="s">
        <v>75</v>
      </c>
      <c r="D19" s="2">
        <v>0.76258496488722205</v>
      </c>
      <c r="E19" s="2">
        <v>1.109240799631574E-2</v>
      </c>
      <c r="F19" s="2">
        <v>0.76638494721801809</v>
      </c>
      <c r="G19" s="2">
        <v>1.520014493183324E-2</v>
      </c>
      <c r="H19" s="2">
        <v>0.73863343938483883</v>
      </c>
      <c r="I19" s="2">
        <v>1.717261202481575E-2</v>
      </c>
      <c r="J19" s="2">
        <v>0.84055849309696895</v>
      </c>
      <c r="K19" s="2">
        <v>1.2323308339859659E-2</v>
      </c>
      <c r="L19" s="2">
        <v>0.84660585039251346</v>
      </c>
      <c r="M19" s="2">
        <v>7.8277960280364843E-3</v>
      </c>
      <c r="N19" s="2">
        <v>0.80922192138308835</v>
      </c>
      <c r="O19" s="2">
        <v>1.032926576654309E-2</v>
      </c>
      <c r="P19" s="2">
        <v>0.84660585039251346</v>
      </c>
      <c r="Q19" s="2" t="s">
        <v>47</v>
      </c>
    </row>
    <row r="20" spans="1:17" x14ac:dyDescent="0.25">
      <c r="A20" s="2" t="s">
        <v>106</v>
      </c>
      <c r="B20" s="2" t="s">
        <v>45</v>
      </c>
      <c r="C20" s="2" t="s">
        <v>46</v>
      </c>
      <c r="D20" s="2">
        <v>0.65224870088947029</v>
      </c>
      <c r="E20" s="2">
        <v>0.1157003573679769</v>
      </c>
      <c r="F20" s="2">
        <v>0.6390280743528417</v>
      </c>
      <c r="G20" s="2">
        <v>0.14660029812997211</v>
      </c>
      <c r="H20" s="2">
        <v>0.63513909287180803</v>
      </c>
      <c r="I20" s="2">
        <v>0.110344887730097</v>
      </c>
      <c r="J20" s="2">
        <v>0.82165325309505288</v>
      </c>
      <c r="K20" s="2">
        <v>7.2845941567600946E-3</v>
      </c>
      <c r="L20" s="2">
        <v>0.84585671257670614</v>
      </c>
      <c r="M20" s="2">
        <v>8.3360766695843996E-3</v>
      </c>
      <c r="N20" s="2">
        <v>0.83827538654139322</v>
      </c>
      <c r="O20" s="2">
        <v>1.0276886302129491E-2</v>
      </c>
      <c r="P20" s="2">
        <v>0.84585671257670614</v>
      </c>
      <c r="Q20" s="2" t="s">
        <v>47</v>
      </c>
    </row>
    <row r="21" spans="1:17" ht="15.75" customHeight="1" x14ac:dyDescent="0.25">
      <c r="A21" s="2" t="s">
        <v>190</v>
      </c>
      <c r="B21" s="2" t="s">
        <v>81</v>
      </c>
      <c r="C21" s="2" t="s">
        <v>82</v>
      </c>
      <c r="D21" s="2">
        <v>0.72625698324022336</v>
      </c>
      <c r="E21" s="2">
        <v>2.2781295785038269E-16</v>
      </c>
      <c r="F21" s="2">
        <v>0.65509761388286347</v>
      </c>
      <c r="G21" s="2">
        <v>2.2781295785038269E-16</v>
      </c>
      <c r="H21" s="2">
        <v>0.68644067796610186</v>
      </c>
      <c r="I21" s="2">
        <v>2.2781295785038269E-16</v>
      </c>
      <c r="J21" s="2">
        <v>0.83640645805867675</v>
      </c>
      <c r="K21" s="2">
        <v>1.233028076991587E-2</v>
      </c>
      <c r="L21" s="2">
        <v>0.84462067430478638</v>
      </c>
      <c r="M21" s="2">
        <v>1.2621984032706739E-2</v>
      </c>
      <c r="N21" s="2">
        <v>0.79554851852140085</v>
      </c>
      <c r="O21" s="2">
        <v>6.8711008377853877E-3</v>
      </c>
      <c r="P21" s="2">
        <v>0.84462067430478638</v>
      </c>
      <c r="Q21" s="2" t="s">
        <v>47</v>
      </c>
    </row>
    <row r="22" spans="1:17" ht="15.75" customHeight="1" x14ac:dyDescent="0.25">
      <c r="A22" s="2" t="s">
        <v>147</v>
      </c>
      <c r="B22" s="2" t="s">
        <v>73</v>
      </c>
      <c r="C22" s="2" t="s">
        <v>75</v>
      </c>
      <c r="D22" s="2">
        <v>0.79907825641472119</v>
      </c>
      <c r="E22" s="2">
        <v>1.2274848587910619E-2</v>
      </c>
      <c r="F22" s="2">
        <v>0.80450812138344696</v>
      </c>
      <c r="G22" s="2">
        <v>1.084834319831832E-2</v>
      </c>
      <c r="H22" s="2">
        <v>0.79453784354982437</v>
      </c>
      <c r="I22" s="2">
        <v>1.323010408464461E-2</v>
      </c>
      <c r="J22" s="2">
        <v>0.83102101449330912</v>
      </c>
      <c r="K22" s="2">
        <v>1.322895284395284E-2</v>
      </c>
      <c r="L22" s="2">
        <v>0.84123686245392015</v>
      </c>
      <c r="M22" s="2">
        <v>1.015460170595568E-2</v>
      </c>
      <c r="N22" s="2">
        <v>0.82468309212889834</v>
      </c>
      <c r="O22" s="2">
        <v>1.549990710727704E-2</v>
      </c>
      <c r="P22" s="2">
        <v>0.84123686245392015</v>
      </c>
      <c r="Q22" s="2" t="s">
        <v>47</v>
      </c>
    </row>
    <row r="23" spans="1:17" ht="15.75" customHeight="1" x14ac:dyDescent="0.25">
      <c r="A23" s="2" t="s">
        <v>19</v>
      </c>
      <c r="B23" s="2" t="s">
        <v>73</v>
      </c>
      <c r="C23" s="2" t="s">
        <v>75</v>
      </c>
      <c r="D23" s="2">
        <v>0.81102868472690715</v>
      </c>
      <c r="E23" s="2">
        <v>1.304131814405087E-2</v>
      </c>
      <c r="F23" s="2">
        <v>0.80724123534896641</v>
      </c>
      <c r="G23" s="2">
        <v>1.003303159498518E-2</v>
      </c>
      <c r="H23" s="2">
        <v>0.76571232108992049</v>
      </c>
      <c r="I23" s="2">
        <v>1.5620878791015161E-2</v>
      </c>
      <c r="J23" s="2">
        <v>0.84055704606398574</v>
      </c>
      <c r="K23" s="2">
        <v>1.3059294015161311E-2</v>
      </c>
      <c r="L23" s="2">
        <v>0.83559819095918542</v>
      </c>
      <c r="M23" s="2">
        <v>8.110477944324599E-3</v>
      </c>
      <c r="N23" s="2">
        <v>0.81348943998441037</v>
      </c>
      <c r="O23" s="2">
        <v>1.159378422760148E-2</v>
      </c>
      <c r="P23" s="2">
        <v>0.84055704606398574</v>
      </c>
      <c r="Q23" s="2" t="s">
        <v>40</v>
      </c>
    </row>
    <row r="24" spans="1:17" ht="15.75" customHeight="1" x14ac:dyDescent="0.25">
      <c r="A24" s="2" t="s">
        <v>19</v>
      </c>
      <c r="B24" s="2" t="s">
        <v>81</v>
      </c>
      <c r="C24" s="2" t="s">
        <v>82</v>
      </c>
      <c r="D24" s="2">
        <v>0.75749318801089927</v>
      </c>
      <c r="E24" s="2">
        <v>1.1390647892519129E-16</v>
      </c>
      <c r="F24" s="2">
        <v>0.77516059957173433</v>
      </c>
      <c r="G24" s="2">
        <v>2.2781295785038269E-16</v>
      </c>
      <c r="H24" s="2">
        <v>0.7496700185905022</v>
      </c>
      <c r="I24" s="2">
        <v>3.780946444969624E-3</v>
      </c>
      <c r="J24" s="2">
        <v>0.83331327079039885</v>
      </c>
      <c r="K24" s="2">
        <v>1.1884315917323651E-2</v>
      </c>
      <c r="L24" s="2">
        <v>0.8397547612139874</v>
      </c>
      <c r="M24" s="2">
        <v>1.251117056655565E-2</v>
      </c>
      <c r="N24" s="2">
        <v>0.81967028217720039</v>
      </c>
      <c r="O24" s="2">
        <v>1.1796870378113999E-2</v>
      </c>
      <c r="P24" s="2">
        <v>0.8397547612139874</v>
      </c>
      <c r="Q24" s="2" t="s">
        <v>47</v>
      </c>
    </row>
    <row r="25" spans="1:17" ht="15.75" customHeight="1" x14ac:dyDescent="0.25">
      <c r="A25" s="2" t="s">
        <v>190</v>
      </c>
      <c r="B25" s="2" t="s">
        <v>45</v>
      </c>
      <c r="C25" s="2" t="s">
        <v>46</v>
      </c>
      <c r="D25" s="2">
        <v>0.72315462730299029</v>
      </c>
      <c r="E25" s="2">
        <v>2.4964894936206489E-2</v>
      </c>
      <c r="F25" s="2">
        <v>0.72819085793976934</v>
      </c>
      <c r="G25" s="2">
        <v>3.0997995647196019E-2</v>
      </c>
      <c r="H25" s="2">
        <v>0.6895194248840959</v>
      </c>
      <c r="I25" s="2">
        <v>3.5452766210791867E-2</v>
      </c>
      <c r="J25" s="2">
        <v>0.799005790658605</v>
      </c>
      <c r="K25" s="2">
        <v>1.116906873250002E-2</v>
      </c>
      <c r="L25" s="2">
        <v>0.83896084722972974</v>
      </c>
      <c r="M25" s="2">
        <v>9.7406439870224727E-3</v>
      </c>
      <c r="N25" s="2">
        <v>0.78390505509427899</v>
      </c>
      <c r="O25" s="2">
        <v>1.1048797537822411E-2</v>
      </c>
      <c r="P25" s="2">
        <v>0.83896084722972974</v>
      </c>
      <c r="Q25" s="2" t="s">
        <v>47</v>
      </c>
    </row>
    <row r="26" spans="1:17" ht="15.75" customHeight="1" x14ac:dyDescent="0.25">
      <c r="A26" s="2" t="s">
        <v>190</v>
      </c>
      <c r="B26" s="2" t="s">
        <v>37</v>
      </c>
      <c r="C26" s="2" t="s">
        <v>38</v>
      </c>
      <c r="D26" s="2">
        <v>0.71846002441823287</v>
      </c>
      <c r="E26" s="2">
        <v>2.36840154326514E-2</v>
      </c>
      <c r="F26" s="2">
        <v>0.72815697261376189</v>
      </c>
      <c r="G26" s="2">
        <v>3.0732392434600062E-2</v>
      </c>
      <c r="H26" s="2">
        <v>0.6891004327243031</v>
      </c>
      <c r="I26" s="2">
        <v>3.6390662873776743E-2</v>
      </c>
      <c r="J26" s="2">
        <v>0.79948865858925133</v>
      </c>
      <c r="K26" s="2">
        <v>1.2902439324731049E-2</v>
      </c>
      <c r="L26" s="2">
        <v>0.83754064439099363</v>
      </c>
      <c r="M26" s="2">
        <v>9.0291163117868067E-3</v>
      </c>
      <c r="N26" s="2">
        <v>0.77985128589487462</v>
      </c>
      <c r="O26" s="2">
        <v>1.217333136803549E-2</v>
      </c>
      <c r="P26" s="2">
        <v>0.83754064439099363</v>
      </c>
      <c r="Q26" s="2" t="s">
        <v>47</v>
      </c>
    </row>
    <row r="27" spans="1:17" ht="15.75" customHeight="1" x14ac:dyDescent="0.25">
      <c r="A27" s="2" t="s">
        <v>106</v>
      </c>
      <c r="B27" s="2" t="s">
        <v>37</v>
      </c>
      <c r="C27" s="2" t="s">
        <v>38</v>
      </c>
      <c r="D27" s="2">
        <v>0.64704887584757764</v>
      </c>
      <c r="E27" s="2">
        <v>0.11132152604117961</v>
      </c>
      <c r="F27" s="2">
        <v>0.63439021292293629</v>
      </c>
      <c r="G27" s="2">
        <v>0.14351280459786939</v>
      </c>
      <c r="H27" s="2">
        <v>0.62779772607825912</v>
      </c>
      <c r="I27" s="2">
        <v>0.1046080021710174</v>
      </c>
      <c r="J27" s="2">
        <v>0.8159557413375087</v>
      </c>
      <c r="K27" s="2">
        <v>6.5993900177811976E-3</v>
      </c>
      <c r="L27" s="2">
        <v>0.83591913859789513</v>
      </c>
      <c r="M27" s="2">
        <v>8.6014899590185177E-3</v>
      </c>
      <c r="N27" s="2">
        <v>0.82874574279401192</v>
      </c>
      <c r="O27" s="2">
        <v>1.2713987503011181E-2</v>
      </c>
      <c r="P27" s="2">
        <v>0.83591913859789513</v>
      </c>
      <c r="Q27" s="2" t="s">
        <v>47</v>
      </c>
    </row>
    <row r="28" spans="1:17" ht="15.75" customHeight="1" x14ac:dyDescent="0.25">
      <c r="A28" s="2" t="s">
        <v>190</v>
      </c>
      <c r="B28" s="2" t="s">
        <v>23</v>
      </c>
      <c r="C28" s="2" t="s">
        <v>24</v>
      </c>
      <c r="D28" s="2">
        <v>0.65753424657534265</v>
      </c>
      <c r="E28" s="2">
        <v>2.2781295785038269E-16</v>
      </c>
      <c r="F28" s="2">
        <v>0.62735343862295778</v>
      </c>
      <c r="G28" s="2">
        <v>4.487996896412186E-3</v>
      </c>
      <c r="H28" s="2">
        <v>0.66407607440439165</v>
      </c>
      <c r="I28" s="2">
        <v>9.4151066972386003E-4</v>
      </c>
      <c r="J28" s="2">
        <v>0.81278979434377663</v>
      </c>
      <c r="K28" s="2">
        <v>1.0493310825935071E-2</v>
      </c>
      <c r="L28" s="2">
        <v>0.83362573254823613</v>
      </c>
      <c r="M28" s="2">
        <v>6.229199166007897E-3</v>
      </c>
      <c r="N28" s="2">
        <v>0.78109950717551058</v>
      </c>
      <c r="O28" s="2">
        <v>7.9348035267386863E-3</v>
      </c>
      <c r="P28" s="2">
        <v>0.83362573254823613</v>
      </c>
      <c r="Q28" s="2" t="s">
        <v>47</v>
      </c>
    </row>
    <row r="29" spans="1:17" ht="15.75" customHeight="1" x14ac:dyDescent="0.25">
      <c r="A29" s="2" t="s">
        <v>190</v>
      </c>
      <c r="B29" s="2" t="s">
        <v>62</v>
      </c>
      <c r="C29" s="2" t="s">
        <v>64</v>
      </c>
      <c r="D29" s="2">
        <v>0.70971458813488864</v>
      </c>
      <c r="E29" s="2">
        <v>2.2044055212256539E-2</v>
      </c>
      <c r="F29" s="2">
        <v>0.70211746265310992</v>
      </c>
      <c r="G29" s="2">
        <v>2.009957683530884E-2</v>
      </c>
      <c r="H29" s="2">
        <v>0.69123040056983531</v>
      </c>
      <c r="I29" s="2">
        <v>1.9936273999926538E-2</v>
      </c>
      <c r="J29" s="2">
        <v>0.81492869420386405</v>
      </c>
      <c r="K29" s="2">
        <v>1.170868697118954E-2</v>
      </c>
      <c r="L29" s="2">
        <v>0.83203843842544722</v>
      </c>
      <c r="M29" s="2">
        <v>8.2406377692338696E-3</v>
      </c>
      <c r="N29" s="2">
        <v>0.78457272988844118</v>
      </c>
      <c r="O29" s="2">
        <v>1.287195604152448E-2</v>
      </c>
      <c r="P29" s="2">
        <v>0.83203843842544722</v>
      </c>
      <c r="Q29" s="2" t="s">
        <v>47</v>
      </c>
    </row>
    <row r="30" spans="1:17" ht="15.75" customHeight="1" x14ac:dyDescent="0.25">
      <c r="A30" s="2" t="s">
        <v>19</v>
      </c>
      <c r="B30" s="2" t="s">
        <v>45</v>
      </c>
      <c r="C30" s="2" t="s">
        <v>46</v>
      </c>
      <c r="D30" s="2">
        <v>0.73443891411821938</v>
      </c>
      <c r="E30" s="2">
        <v>2.8230272398329419E-2</v>
      </c>
      <c r="F30" s="2">
        <v>0.76395529316575772</v>
      </c>
      <c r="G30" s="2">
        <v>2.395682966990717E-2</v>
      </c>
      <c r="H30" s="2">
        <v>0.73744218323660449</v>
      </c>
      <c r="I30" s="2">
        <v>2.423260130306254E-2</v>
      </c>
      <c r="J30" s="2">
        <v>0.80508364855552872</v>
      </c>
      <c r="K30" s="2">
        <v>1.6875653448024022E-2</v>
      </c>
      <c r="L30" s="2">
        <v>0.82769691671384182</v>
      </c>
      <c r="M30" s="2">
        <v>9.0495980960419112E-3</v>
      </c>
      <c r="N30" s="2">
        <v>0.78995314067211686</v>
      </c>
      <c r="O30" s="2">
        <v>1.1122802345428741E-2</v>
      </c>
      <c r="P30" s="2">
        <v>0.82769691671384182</v>
      </c>
      <c r="Q30" s="2" t="s">
        <v>47</v>
      </c>
    </row>
    <row r="31" spans="1:17" ht="15.75" customHeight="1" x14ac:dyDescent="0.25">
      <c r="A31" s="2" t="s">
        <v>147</v>
      </c>
      <c r="B31" s="2" t="s">
        <v>45</v>
      </c>
      <c r="C31" s="2" t="s">
        <v>46</v>
      </c>
      <c r="D31" s="2">
        <v>0.76025622466328846</v>
      </c>
      <c r="E31" s="2">
        <v>1.8652361938506209E-2</v>
      </c>
      <c r="F31" s="2">
        <v>0.75022812921577342</v>
      </c>
      <c r="G31" s="2">
        <v>2.1774980820556379E-2</v>
      </c>
      <c r="H31" s="2">
        <v>0.7387224277864346</v>
      </c>
      <c r="I31" s="2">
        <v>2.8350663978943501E-2</v>
      </c>
      <c r="J31" s="2">
        <v>0.78455873160924861</v>
      </c>
      <c r="K31" s="2">
        <v>1.6257924699711369E-2</v>
      </c>
      <c r="L31" s="2">
        <v>0.82547459876090135</v>
      </c>
      <c r="M31" s="2">
        <v>1.4495027916526669E-2</v>
      </c>
      <c r="N31" s="2">
        <v>0.79632753643877618</v>
      </c>
      <c r="O31" s="2">
        <v>9.0025173137897648E-3</v>
      </c>
      <c r="P31" s="2">
        <v>0.82547459876090135</v>
      </c>
      <c r="Q31" s="2" t="s">
        <v>47</v>
      </c>
    </row>
    <row r="32" spans="1:17" ht="15.75" customHeight="1" x14ac:dyDescent="0.25">
      <c r="A32" s="2" t="s">
        <v>147</v>
      </c>
      <c r="B32" s="2" t="s">
        <v>62</v>
      </c>
      <c r="C32" s="2" t="s">
        <v>64</v>
      </c>
      <c r="D32" s="2">
        <v>0.7580555062635348</v>
      </c>
      <c r="E32" s="2">
        <v>1.0614104908016651E-2</v>
      </c>
      <c r="F32" s="2">
        <v>0.77648238258058844</v>
      </c>
      <c r="G32" s="2">
        <v>5.5092386005929214E-3</v>
      </c>
      <c r="H32" s="2">
        <v>0.75261348546653584</v>
      </c>
      <c r="I32" s="2">
        <v>1.169564885347011E-2</v>
      </c>
      <c r="J32" s="2">
        <v>0.78701031685779044</v>
      </c>
      <c r="K32" s="2">
        <v>1.7382494936206101E-2</v>
      </c>
      <c r="L32" s="2">
        <v>0.8232262074911445</v>
      </c>
      <c r="M32" s="2">
        <v>8.5599209508187262E-3</v>
      </c>
      <c r="N32" s="2">
        <v>0.78457871462438533</v>
      </c>
      <c r="O32" s="2">
        <v>1.193674590174288E-2</v>
      </c>
      <c r="P32" s="2">
        <v>0.8232262074911445</v>
      </c>
      <c r="Q32" s="2" t="s">
        <v>47</v>
      </c>
    </row>
    <row r="33" spans="1:17" ht="15.75" customHeight="1" x14ac:dyDescent="0.25">
      <c r="A33" s="2" t="s">
        <v>147</v>
      </c>
      <c r="B33" s="2" t="s">
        <v>37</v>
      </c>
      <c r="C33" s="2" t="s">
        <v>38</v>
      </c>
      <c r="D33" s="2">
        <v>0.75913558296272765</v>
      </c>
      <c r="E33" s="2">
        <v>1.8095095881840578E-2</v>
      </c>
      <c r="F33" s="2">
        <v>0.74842777552495854</v>
      </c>
      <c r="G33" s="2">
        <v>2.29688387936022E-2</v>
      </c>
      <c r="H33" s="2">
        <v>0.73960006504807607</v>
      </c>
      <c r="I33" s="2">
        <v>2.6599109909670599E-2</v>
      </c>
      <c r="J33" s="2">
        <v>0.78420892339693637</v>
      </c>
      <c r="K33" s="2">
        <v>1.841373535859803E-2</v>
      </c>
      <c r="L33" s="2">
        <v>0.82312821556604499</v>
      </c>
      <c r="M33" s="2">
        <v>1.296465672522348E-2</v>
      </c>
      <c r="N33" s="2">
        <v>0.79025982990174204</v>
      </c>
      <c r="O33" s="2">
        <v>1.1076741363818161E-2</v>
      </c>
      <c r="P33" s="2">
        <v>0.82312821556604499</v>
      </c>
      <c r="Q33" s="2" t="s">
        <v>47</v>
      </c>
    </row>
    <row r="34" spans="1:17" ht="15.75" customHeight="1" x14ac:dyDescent="0.25">
      <c r="A34" s="2" t="s">
        <v>19</v>
      </c>
      <c r="B34" s="2" t="s">
        <v>37</v>
      </c>
      <c r="C34" s="2" t="s">
        <v>38</v>
      </c>
      <c r="D34" s="2">
        <v>0.72685318253112807</v>
      </c>
      <c r="E34" s="2">
        <v>2.711582942219138E-2</v>
      </c>
      <c r="F34" s="2">
        <v>0.76418618848387543</v>
      </c>
      <c r="G34" s="2">
        <v>2.416837065019407E-2</v>
      </c>
      <c r="H34" s="2">
        <v>0.73106191340851212</v>
      </c>
      <c r="I34" s="2">
        <v>2.4010882971136429E-2</v>
      </c>
      <c r="J34" s="2">
        <v>0.79726934236287383</v>
      </c>
      <c r="K34" s="2">
        <v>1.7485199884733078E-2</v>
      </c>
      <c r="L34" s="2">
        <v>0.82310019604609774</v>
      </c>
      <c r="M34" s="2">
        <v>8.7882860446541911E-3</v>
      </c>
      <c r="N34" s="2">
        <v>0.78903841585384016</v>
      </c>
      <c r="O34" s="2">
        <v>1.00201427522628E-2</v>
      </c>
      <c r="P34" s="2">
        <v>0.82310019604609774</v>
      </c>
      <c r="Q34" s="2" t="s">
        <v>47</v>
      </c>
    </row>
    <row r="35" spans="1:17" ht="15.75" customHeight="1" x14ac:dyDescent="0.25">
      <c r="A35" s="2" t="s">
        <v>147</v>
      </c>
      <c r="B35" s="2" t="s">
        <v>23</v>
      </c>
      <c r="C35" s="2" t="s">
        <v>24</v>
      </c>
      <c r="D35" s="2">
        <v>0.75482093663911853</v>
      </c>
      <c r="E35" s="2">
        <v>2.2781295785038269E-16</v>
      </c>
      <c r="F35" s="2">
        <v>0.76923076923076938</v>
      </c>
      <c r="G35" s="2">
        <v>3.417194367755741E-16</v>
      </c>
      <c r="H35" s="2">
        <v>0.74452226790939535</v>
      </c>
      <c r="I35" s="2">
        <v>9.5200986867429206E-3</v>
      </c>
      <c r="J35" s="2">
        <v>0.79677005363522779</v>
      </c>
      <c r="K35" s="2">
        <v>1.4615599571438671E-2</v>
      </c>
      <c r="L35" s="2">
        <v>0.82132975622236071</v>
      </c>
      <c r="M35" s="2">
        <v>8.8822938973617833E-3</v>
      </c>
      <c r="N35" s="2">
        <v>0.79216156804913151</v>
      </c>
      <c r="O35" s="2">
        <v>1.0749116297822501E-2</v>
      </c>
      <c r="P35" s="2">
        <v>0.82132975622236071</v>
      </c>
      <c r="Q35" s="2" t="s">
        <v>47</v>
      </c>
    </row>
    <row r="36" spans="1:17" ht="15.75" customHeight="1" x14ac:dyDescent="0.25">
      <c r="A36" s="2" t="s">
        <v>19</v>
      </c>
      <c r="B36" s="2" t="s">
        <v>62</v>
      </c>
      <c r="C36" s="2" t="s">
        <v>64</v>
      </c>
      <c r="D36" s="2">
        <v>0.73789067129499541</v>
      </c>
      <c r="E36" s="2">
        <v>1.077979295725621E-2</v>
      </c>
      <c r="F36" s="2">
        <v>0.74547408305819629</v>
      </c>
      <c r="G36" s="2">
        <v>1.3113579321368359E-2</v>
      </c>
      <c r="H36" s="2">
        <v>0.68608841158229361</v>
      </c>
      <c r="I36" s="2">
        <v>1.4169352259998481E-2</v>
      </c>
      <c r="J36" s="2">
        <v>0.80682219808455946</v>
      </c>
      <c r="K36" s="2">
        <v>1.111700048782917E-2</v>
      </c>
      <c r="L36" s="2">
        <v>0.8140709825197382</v>
      </c>
      <c r="M36" s="2">
        <v>1.1637444987473889E-2</v>
      </c>
      <c r="N36" s="2">
        <v>0.78834551932759178</v>
      </c>
      <c r="O36" s="2">
        <v>1.0753397160074731E-2</v>
      </c>
      <c r="P36" s="2">
        <v>0.8140709825197382</v>
      </c>
      <c r="Q36" s="2" t="s">
        <v>47</v>
      </c>
    </row>
    <row r="37" spans="1:17" ht="15.75" customHeight="1" x14ac:dyDescent="0.25">
      <c r="A37" s="2" t="s">
        <v>19</v>
      </c>
      <c r="B37" s="2" t="s">
        <v>23</v>
      </c>
      <c r="C37" s="2" t="s">
        <v>24</v>
      </c>
      <c r="D37" s="2">
        <v>0.75409836065573754</v>
      </c>
      <c r="E37" s="2">
        <v>2.2781295785038269E-16</v>
      </c>
      <c r="F37" s="2">
        <v>0.73799126637554591</v>
      </c>
      <c r="G37" s="2">
        <v>3.417194367755741E-16</v>
      </c>
      <c r="H37" s="2">
        <v>0.67181551858737554</v>
      </c>
      <c r="I37" s="2">
        <v>1.107677073143167E-2</v>
      </c>
      <c r="J37" s="2">
        <v>0.80152097959524371</v>
      </c>
      <c r="K37" s="2">
        <v>1.060477126962335E-2</v>
      </c>
      <c r="L37" s="2">
        <v>0.80826280371216563</v>
      </c>
      <c r="M37" s="2">
        <v>9.7207098558992917E-3</v>
      </c>
      <c r="N37" s="2">
        <v>0.78054156427532351</v>
      </c>
      <c r="O37" s="2">
        <v>1.1008322858023931E-2</v>
      </c>
      <c r="P37" s="2">
        <v>0.80826280371216563</v>
      </c>
      <c r="Q37" s="2" t="s">
        <v>47</v>
      </c>
    </row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321"/>
  <sheetViews>
    <sheetView workbookViewId="0"/>
  </sheetViews>
  <sheetFormatPr defaultColWidth="14.42578125" defaultRowHeight="15" customHeight="1" x14ac:dyDescent="0.25"/>
  <cols>
    <col min="1" max="23" width="8.7109375" customWidth="1"/>
  </cols>
  <sheetData>
    <row r="1" spans="1:23" x14ac:dyDescent="0.25">
      <c r="A1" s="1" t="s">
        <v>0</v>
      </c>
      <c r="B1" s="1" t="s">
        <v>5</v>
      </c>
      <c r="C1" s="1" t="s">
        <v>7</v>
      </c>
      <c r="D1" s="1" t="s">
        <v>2</v>
      </c>
      <c r="E1" s="1" t="s">
        <v>3</v>
      </c>
      <c r="F1" s="1" t="s">
        <v>15</v>
      </c>
      <c r="G1" s="1" t="s">
        <v>17</v>
      </c>
      <c r="H1" s="1" t="s">
        <v>22</v>
      </c>
      <c r="I1" s="1" t="s">
        <v>25</v>
      </c>
      <c r="J1" s="1" t="s">
        <v>27</v>
      </c>
      <c r="K1" s="1" t="s">
        <v>28</v>
      </c>
      <c r="L1" s="1" t="s">
        <v>29</v>
      </c>
      <c r="M1" s="1" t="s">
        <v>31</v>
      </c>
      <c r="N1" s="1" t="s">
        <v>33</v>
      </c>
      <c r="O1" s="1" t="s">
        <v>34</v>
      </c>
      <c r="P1" s="1" t="s">
        <v>35</v>
      </c>
      <c r="Q1" s="1" t="s">
        <v>39</v>
      </c>
      <c r="R1" s="1" t="s">
        <v>41</v>
      </c>
      <c r="S1" s="1" t="s">
        <v>43</v>
      </c>
      <c r="T1" s="1" t="s">
        <v>44</v>
      </c>
      <c r="U1" s="1" t="s">
        <v>48</v>
      </c>
      <c r="V1" s="1" t="s">
        <v>49</v>
      </c>
      <c r="W1" s="1" t="s">
        <v>51</v>
      </c>
    </row>
    <row r="2" spans="1:23" x14ac:dyDescent="0.25">
      <c r="A2" s="2" t="s">
        <v>52</v>
      </c>
      <c r="B2" s="2" t="s">
        <v>53</v>
      </c>
      <c r="C2" s="2" t="s">
        <v>19</v>
      </c>
      <c r="D2" s="2" t="s">
        <v>23</v>
      </c>
      <c r="E2" s="2" t="s">
        <v>24</v>
      </c>
      <c r="F2" s="2" t="s">
        <v>55</v>
      </c>
      <c r="G2" s="2" t="s">
        <v>56</v>
      </c>
      <c r="H2" s="2" t="s">
        <v>57</v>
      </c>
      <c r="I2" s="2" t="s">
        <v>32</v>
      </c>
      <c r="J2" s="2" t="s">
        <v>59</v>
      </c>
      <c r="K2" s="2" t="s">
        <v>60</v>
      </c>
      <c r="L2" s="2" t="s">
        <v>61</v>
      </c>
      <c r="M2" s="2">
        <v>42</v>
      </c>
      <c r="N2" s="2" t="b">
        <v>1</v>
      </c>
      <c r="O2" s="2">
        <v>0.71887550200803207</v>
      </c>
      <c r="P2" s="2">
        <v>0.66791044776119401</v>
      </c>
      <c r="Q2" s="2">
        <v>0.77826086956521734</v>
      </c>
      <c r="R2" s="2" t="s">
        <v>65</v>
      </c>
      <c r="S2" s="2" t="s">
        <v>67</v>
      </c>
      <c r="T2" s="2" t="s">
        <v>68</v>
      </c>
      <c r="U2" s="2" t="b">
        <v>1</v>
      </c>
      <c r="V2" s="2" t="s">
        <v>69</v>
      </c>
      <c r="W2" s="2">
        <v>7.1</v>
      </c>
    </row>
    <row r="3" spans="1:23" x14ac:dyDescent="0.25">
      <c r="A3" s="2" t="s">
        <v>52</v>
      </c>
      <c r="B3" s="2" t="s">
        <v>53</v>
      </c>
      <c r="C3" s="2" t="s">
        <v>19</v>
      </c>
      <c r="D3" s="2" t="s">
        <v>23</v>
      </c>
      <c r="E3" s="2" t="s">
        <v>24</v>
      </c>
      <c r="F3" s="2" t="s">
        <v>55</v>
      </c>
      <c r="G3" s="2" t="s">
        <v>70</v>
      </c>
      <c r="H3" s="2" t="s">
        <v>57</v>
      </c>
      <c r="I3" s="2" t="s">
        <v>32</v>
      </c>
      <c r="J3" s="2" t="s">
        <v>71</v>
      </c>
      <c r="K3" s="2" t="s">
        <v>72</v>
      </c>
      <c r="L3" s="2" t="s">
        <v>61</v>
      </c>
      <c r="M3" s="2">
        <v>43</v>
      </c>
      <c r="N3" s="2" t="b">
        <v>1</v>
      </c>
      <c r="O3" s="2">
        <v>0.66933867735470953</v>
      </c>
      <c r="P3" s="2">
        <v>0.620817843866171</v>
      </c>
      <c r="Q3" s="2">
        <v>0.72608695652173916</v>
      </c>
      <c r="R3" s="2" t="s">
        <v>74</v>
      </c>
      <c r="S3" s="2" t="s">
        <v>76</v>
      </c>
      <c r="T3" s="2" t="s">
        <v>77</v>
      </c>
      <c r="U3" s="2" t="b">
        <v>0</v>
      </c>
      <c r="V3" s="2" t="s">
        <v>69</v>
      </c>
      <c r="W3" s="2">
        <v>119.2</v>
      </c>
    </row>
    <row r="4" spans="1:23" x14ac:dyDescent="0.25">
      <c r="A4" s="2" t="s">
        <v>52</v>
      </c>
      <c r="B4" s="2" t="s">
        <v>53</v>
      </c>
      <c r="C4" s="2" t="s">
        <v>19</v>
      </c>
      <c r="D4" s="2" t="s">
        <v>23</v>
      </c>
      <c r="E4" s="2" t="s">
        <v>24</v>
      </c>
      <c r="F4" s="2" t="s">
        <v>55</v>
      </c>
      <c r="G4" s="2" t="s">
        <v>78</v>
      </c>
      <c r="H4" s="2" t="s">
        <v>57</v>
      </c>
      <c r="I4" s="2" t="s">
        <v>32</v>
      </c>
      <c r="J4" s="2" t="s">
        <v>79</v>
      </c>
      <c r="K4" s="2" t="s">
        <v>80</v>
      </c>
      <c r="L4" s="2" t="s">
        <v>61</v>
      </c>
      <c r="M4" s="2">
        <v>44</v>
      </c>
      <c r="N4" s="2" t="b">
        <v>1</v>
      </c>
      <c r="O4" s="2">
        <v>0.66933867735470953</v>
      </c>
      <c r="P4" s="2">
        <v>0.620817843866171</v>
      </c>
      <c r="Q4" s="2">
        <v>0.72608695652173916</v>
      </c>
      <c r="R4" s="2" t="s">
        <v>74</v>
      </c>
      <c r="S4" s="2" t="s">
        <v>83</v>
      </c>
      <c r="T4" s="2" t="s">
        <v>84</v>
      </c>
      <c r="U4" s="2" t="b">
        <v>0</v>
      </c>
      <c r="V4" s="2" t="s">
        <v>69</v>
      </c>
      <c r="W4" s="2">
        <v>159.5</v>
      </c>
    </row>
    <row r="5" spans="1:23" x14ac:dyDescent="0.25">
      <c r="A5" s="2" t="s">
        <v>52</v>
      </c>
      <c r="B5" s="2" t="s">
        <v>53</v>
      </c>
      <c r="C5" s="2" t="s">
        <v>19</v>
      </c>
      <c r="D5" s="2" t="s">
        <v>23</v>
      </c>
      <c r="E5" s="2" t="s">
        <v>24</v>
      </c>
      <c r="F5" s="2" t="s">
        <v>55</v>
      </c>
      <c r="G5" s="2" t="s">
        <v>85</v>
      </c>
      <c r="H5" s="2" t="s">
        <v>57</v>
      </c>
      <c r="I5" s="2" t="s">
        <v>32</v>
      </c>
      <c r="J5" s="2" t="s">
        <v>86</v>
      </c>
      <c r="K5" s="2" t="s">
        <v>87</v>
      </c>
      <c r="L5" s="2" t="s">
        <v>61</v>
      </c>
      <c r="M5" s="2">
        <v>45</v>
      </c>
      <c r="N5" s="2" t="b">
        <v>1</v>
      </c>
      <c r="O5" s="2">
        <v>0.66933867735470953</v>
      </c>
      <c r="P5" s="2">
        <v>0.620817843866171</v>
      </c>
      <c r="Q5" s="2">
        <v>0.72608695652173916</v>
      </c>
      <c r="R5" s="2" t="s">
        <v>74</v>
      </c>
      <c r="S5" s="2" t="s">
        <v>89</v>
      </c>
      <c r="T5" s="2" t="s">
        <v>91</v>
      </c>
      <c r="U5" s="2" t="b">
        <v>0</v>
      </c>
      <c r="V5" s="2" t="s">
        <v>69</v>
      </c>
      <c r="W5" s="2">
        <v>155.6</v>
      </c>
    </row>
    <row r="6" spans="1:23" x14ac:dyDescent="0.25">
      <c r="A6" s="2" t="s">
        <v>52</v>
      </c>
      <c r="B6" s="2" t="s">
        <v>53</v>
      </c>
      <c r="C6" s="2" t="s">
        <v>19</v>
      </c>
      <c r="D6" s="2" t="s">
        <v>23</v>
      </c>
      <c r="E6" s="2" t="s">
        <v>24</v>
      </c>
      <c r="F6" s="2" t="s">
        <v>55</v>
      </c>
      <c r="G6" s="2" t="s">
        <v>92</v>
      </c>
      <c r="H6" s="2" t="s">
        <v>57</v>
      </c>
      <c r="I6" s="2" t="s">
        <v>32</v>
      </c>
      <c r="J6" s="2" t="s">
        <v>93</v>
      </c>
      <c r="K6" s="2" t="s">
        <v>95</v>
      </c>
      <c r="L6" s="2" t="s">
        <v>61</v>
      </c>
      <c r="M6" s="2">
        <v>46</v>
      </c>
      <c r="N6" s="2" t="b">
        <v>1</v>
      </c>
      <c r="O6" s="2">
        <v>0.66933867735470953</v>
      </c>
      <c r="P6" s="2">
        <v>0.620817843866171</v>
      </c>
      <c r="Q6" s="2">
        <v>0.72608695652173916</v>
      </c>
      <c r="R6" s="2" t="s">
        <v>74</v>
      </c>
      <c r="S6" s="2" t="s">
        <v>97</v>
      </c>
      <c r="T6" s="2" t="s">
        <v>98</v>
      </c>
      <c r="U6" s="2" t="b">
        <v>0</v>
      </c>
      <c r="V6" s="2" t="s">
        <v>69</v>
      </c>
      <c r="W6" s="2">
        <v>166.9</v>
      </c>
    </row>
    <row r="7" spans="1:23" x14ac:dyDescent="0.25">
      <c r="A7" s="2" t="s">
        <v>52</v>
      </c>
      <c r="B7" s="2" t="s">
        <v>53</v>
      </c>
      <c r="C7" s="2" t="s">
        <v>19</v>
      </c>
      <c r="D7" s="2" t="s">
        <v>23</v>
      </c>
      <c r="E7" s="2" t="s">
        <v>24</v>
      </c>
      <c r="F7" s="2" t="s">
        <v>55</v>
      </c>
      <c r="G7" s="2" t="s">
        <v>99</v>
      </c>
      <c r="H7" s="2" t="s">
        <v>57</v>
      </c>
      <c r="I7" s="2" t="s">
        <v>32</v>
      </c>
      <c r="J7" s="2" t="s">
        <v>100</v>
      </c>
      <c r="K7" s="2" t="s">
        <v>101</v>
      </c>
      <c r="L7" s="2" t="s">
        <v>61</v>
      </c>
      <c r="M7" s="2">
        <v>47</v>
      </c>
      <c r="N7" s="2" t="b">
        <v>1</v>
      </c>
      <c r="O7" s="2">
        <v>0.66933867735470953</v>
      </c>
      <c r="P7" s="2">
        <v>0.620817843866171</v>
      </c>
      <c r="Q7" s="2">
        <v>0.72608695652173916</v>
      </c>
      <c r="R7" s="2" t="s">
        <v>74</v>
      </c>
      <c r="S7" s="2" t="s">
        <v>104</v>
      </c>
      <c r="T7" s="2" t="s">
        <v>105</v>
      </c>
      <c r="U7" s="2" t="b">
        <v>0</v>
      </c>
      <c r="V7" s="2" t="s">
        <v>69</v>
      </c>
      <c r="W7" s="2">
        <v>180.9</v>
      </c>
    </row>
    <row r="8" spans="1:23" x14ac:dyDescent="0.25">
      <c r="A8" s="2" t="s">
        <v>52</v>
      </c>
      <c r="B8" s="2" t="s">
        <v>53</v>
      </c>
      <c r="C8" s="2" t="s">
        <v>19</v>
      </c>
      <c r="D8" s="2" t="s">
        <v>23</v>
      </c>
      <c r="E8" s="2" t="s">
        <v>24</v>
      </c>
      <c r="F8" s="2" t="s">
        <v>55</v>
      </c>
      <c r="G8" s="2" t="s">
        <v>107</v>
      </c>
      <c r="H8" s="2" t="s">
        <v>57</v>
      </c>
      <c r="I8" s="2" t="s">
        <v>32</v>
      </c>
      <c r="J8" s="2" t="s">
        <v>108</v>
      </c>
      <c r="K8" s="2" t="s">
        <v>109</v>
      </c>
      <c r="L8" s="2" t="s">
        <v>61</v>
      </c>
      <c r="M8" s="2">
        <v>48</v>
      </c>
      <c r="N8" s="2" t="b">
        <v>1</v>
      </c>
      <c r="O8" s="2">
        <v>0.66933867735470953</v>
      </c>
      <c r="P8" s="2">
        <v>0.620817843866171</v>
      </c>
      <c r="Q8" s="2">
        <v>0.72608695652173916</v>
      </c>
      <c r="R8" s="2" t="s">
        <v>74</v>
      </c>
      <c r="S8" s="2" t="s">
        <v>110</v>
      </c>
      <c r="T8" s="2" t="s">
        <v>111</v>
      </c>
      <c r="U8" s="2" t="b">
        <v>0</v>
      </c>
      <c r="V8" s="2" t="s">
        <v>69</v>
      </c>
      <c r="W8" s="2">
        <v>164.8</v>
      </c>
    </row>
    <row r="9" spans="1:23" x14ac:dyDescent="0.25">
      <c r="A9" s="2" t="s">
        <v>52</v>
      </c>
      <c r="B9" s="2" t="s">
        <v>53</v>
      </c>
      <c r="C9" s="2" t="s">
        <v>19</v>
      </c>
      <c r="D9" s="2" t="s">
        <v>23</v>
      </c>
      <c r="E9" s="2" t="s">
        <v>24</v>
      </c>
      <c r="F9" s="2" t="s">
        <v>55</v>
      </c>
      <c r="G9" s="2" t="s">
        <v>112</v>
      </c>
      <c r="H9" s="2" t="s">
        <v>57</v>
      </c>
      <c r="I9" s="2" t="s">
        <v>32</v>
      </c>
      <c r="J9" s="2" t="s">
        <v>113</v>
      </c>
      <c r="K9" s="2" t="s">
        <v>114</v>
      </c>
      <c r="L9" s="2" t="s">
        <v>61</v>
      </c>
      <c r="M9" s="2">
        <v>49</v>
      </c>
      <c r="N9" s="2" t="b">
        <v>1</v>
      </c>
      <c r="O9" s="2">
        <v>0.66933867735470953</v>
      </c>
      <c r="P9" s="2">
        <v>0.620817843866171</v>
      </c>
      <c r="Q9" s="2">
        <v>0.72608695652173916</v>
      </c>
      <c r="R9" s="2" t="s">
        <v>74</v>
      </c>
      <c r="S9" s="2" t="s">
        <v>115</v>
      </c>
      <c r="T9" s="2" t="s">
        <v>116</v>
      </c>
      <c r="U9" s="2" t="b">
        <v>0</v>
      </c>
      <c r="V9" s="2" t="s">
        <v>69</v>
      </c>
      <c r="W9" s="2">
        <v>161.6</v>
      </c>
    </row>
    <row r="10" spans="1:23" x14ac:dyDescent="0.25">
      <c r="A10" s="2" t="s">
        <v>52</v>
      </c>
      <c r="B10" s="2" t="s">
        <v>53</v>
      </c>
      <c r="C10" s="2" t="s">
        <v>19</v>
      </c>
      <c r="D10" s="2" t="s">
        <v>23</v>
      </c>
      <c r="E10" s="2" t="s">
        <v>24</v>
      </c>
      <c r="F10" s="2" t="s">
        <v>55</v>
      </c>
      <c r="G10" s="2" t="s">
        <v>117</v>
      </c>
      <c r="H10" s="2" t="s">
        <v>57</v>
      </c>
      <c r="I10" s="2" t="s">
        <v>32</v>
      </c>
      <c r="J10" s="2" t="s">
        <v>118</v>
      </c>
      <c r="K10" s="2" t="s">
        <v>119</v>
      </c>
      <c r="L10" s="2" t="s">
        <v>61</v>
      </c>
      <c r="M10" s="2">
        <v>50</v>
      </c>
      <c r="N10" s="2" t="b">
        <v>1</v>
      </c>
      <c r="O10" s="2">
        <v>0.66933867735470953</v>
      </c>
      <c r="P10" s="2">
        <v>0.620817843866171</v>
      </c>
      <c r="Q10" s="2">
        <v>0.72608695652173916</v>
      </c>
      <c r="R10" s="2" t="s">
        <v>74</v>
      </c>
      <c r="S10" s="2" t="s">
        <v>120</v>
      </c>
      <c r="T10" s="2" t="s">
        <v>121</v>
      </c>
      <c r="U10" s="2" t="b">
        <v>0</v>
      </c>
      <c r="V10" s="2" t="s">
        <v>69</v>
      </c>
      <c r="W10" s="2">
        <v>157.80000000000001</v>
      </c>
    </row>
    <row r="11" spans="1:23" x14ac:dyDescent="0.25">
      <c r="A11" s="2" t="s">
        <v>52</v>
      </c>
      <c r="B11" s="2" t="s">
        <v>53</v>
      </c>
      <c r="C11" s="2" t="s">
        <v>19</v>
      </c>
      <c r="D11" s="2" t="s">
        <v>23</v>
      </c>
      <c r="E11" s="2" t="s">
        <v>24</v>
      </c>
      <c r="F11" s="2" t="s">
        <v>55</v>
      </c>
      <c r="G11" s="2" t="s">
        <v>122</v>
      </c>
      <c r="H11" s="2" t="s">
        <v>57</v>
      </c>
      <c r="I11" s="2" t="s">
        <v>32</v>
      </c>
      <c r="J11" s="2" t="s">
        <v>123</v>
      </c>
      <c r="K11" s="2" t="s">
        <v>124</v>
      </c>
      <c r="L11" s="2" t="s">
        <v>61</v>
      </c>
      <c r="M11" s="2">
        <v>51</v>
      </c>
      <c r="N11" s="2" t="b">
        <v>1</v>
      </c>
      <c r="O11" s="2">
        <v>0.66933867735470953</v>
      </c>
      <c r="P11" s="2">
        <v>0.620817843866171</v>
      </c>
      <c r="Q11" s="2">
        <v>0.72608695652173916</v>
      </c>
      <c r="R11" s="2" t="s">
        <v>74</v>
      </c>
      <c r="S11" s="2" t="s">
        <v>125</v>
      </c>
      <c r="T11" s="2" t="s">
        <v>126</v>
      </c>
      <c r="U11" s="2" t="b">
        <v>0</v>
      </c>
      <c r="V11" s="2" t="s">
        <v>69</v>
      </c>
      <c r="W11" s="2">
        <v>183.9</v>
      </c>
    </row>
    <row r="12" spans="1:23" x14ac:dyDescent="0.25">
      <c r="A12" s="2" t="s">
        <v>52</v>
      </c>
      <c r="B12" s="2" t="s">
        <v>53</v>
      </c>
      <c r="C12" s="2" t="s">
        <v>19</v>
      </c>
      <c r="D12" s="2" t="s">
        <v>23</v>
      </c>
      <c r="E12" s="2" t="s">
        <v>24</v>
      </c>
      <c r="F12" s="2" t="s">
        <v>55</v>
      </c>
      <c r="G12" s="2" t="s">
        <v>127</v>
      </c>
      <c r="H12" s="2" t="s">
        <v>57</v>
      </c>
      <c r="I12" s="2" t="s">
        <v>32</v>
      </c>
      <c r="J12" s="2" t="s">
        <v>128</v>
      </c>
      <c r="K12" s="2" t="s">
        <v>129</v>
      </c>
      <c r="L12" s="2" t="s">
        <v>61</v>
      </c>
      <c r="M12" s="2">
        <v>52</v>
      </c>
      <c r="N12" s="2" t="b">
        <v>1</v>
      </c>
      <c r="O12" s="2">
        <v>0.66933867735470953</v>
      </c>
      <c r="P12" s="2">
        <v>0.620817843866171</v>
      </c>
      <c r="Q12" s="2">
        <v>0.72608695652173916</v>
      </c>
      <c r="R12" s="2" t="s">
        <v>74</v>
      </c>
      <c r="S12" s="2" t="s">
        <v>130</v>
      </c>
      <c r="T12" s="2" t="s">
        <v>131</v>
      </c>
      <c r="U12" s="2" t="b">
        <v>0</v>
      </c>
      <c r="V12" s="2" t="s">
        <v>69</v>
      </c>
      <c r="W12" s="2">
        <v>170.9</v>
      </c>
    </row>
    <row r="13" spans="1:23" x14ac:dyDescent="0.25">
      <c r="A13" s="2" t="s">
        <v>52</v>
      </c>
      <c r="B13" s="2" t="s">
        <v>53</v>
      </c>
      <c r="C13" s="2" t="s">
        <v>19</v>
      </c>
      <c r="D13" s="2" t="s">
        <v>23</v>
      </c>
      <c r="E13" s="2" t="s">
        <v>24</v>
      </c>
      <c r="F13" s="2" t="s">
        <v>55</v>
      </c>
      <c r="G13" s="2" t="s">
        <v>132</v>
      </c>
      <c r="H13" s="2" t="s">
        <v>57</v>
      </c>
      <c r="I13" s="2" t="s">
        <v>32</v>
      </c>
      <c r="J13" s="2" t="s">
        <v>133</v>
      </c>
      <c r="K13" s="2" t="s">
        <v>134</v>
      </c>
      <c r="L13" s="2" t="s">
        <v>61</v>
      </c>
      <c r="M13" s="2">
        <v>53</v>
      </c>
      <c r="N13" s="2" t="b">
        <v>1</v>
      </c>
      <c r="O13" s="2">
        <v>0.66933867735470953</v>
      </c>
      <c r="P13" s="2">
        <v>0.620817843866171</v>
      </c>
      <c r="Q13" s="2">
        <v>0.72608695652173916</v>
      </c>
      <c r="R13" s="2" t="s">
        <v>74</v>
      </c>
      <c r="S13" s="2" t="s">
        <v>135</v>
      </c>
      <c r="T13" s="2" t="s">
        <v>136</v>
      </c>
      <c r="U13" s="2" t="b">
        <v>0</v>
      </c>
      <c r="V13" s="2" t="s">
        <v>69</v>
      </c>
      <c r="W13" s="2">
        <v>145</v>
      </c>
    </row>
    <row r="14" spans="1:23" x14ac:dyDescent="0.25">
      <c r="A14" s="2" t="s">
        <v>52</v>
      </c>
      <c r="B14" s="2" t="s">
        <v>53</v>
      </c>
      <c r="C14" s="2" t="s">
        <v>19</v>
      </c>
      <c r="D14" s="2" t="s">
        <v>23</v>
      </c>
      <c r="E14" s="2" t="s">
        <v>24</v>
      </c>
      <c r="F14" s="2" t="s">
        <v>55</v>
      </c>
      <c r="G14" s="2" t="s">
        <v>137</v>
      </c>
      <c r="H14" s="2" t="s">
        <v>57</v>
      </c>
      <c r="I14" s="2" t="s">
        <v>32</v>
      </c>
      <c r="J14" s="2" t="s">
        <v>138</v>
      </c>
      <c r="K14" s="2" t="s">
        <v>139</v>
      </c>
      <c r="L14" s="2" t="s">
        <v>61</v>
      </c>
      <c r="M14" s="2">
        <v>54</v>
      </c>
      <c r="N14" s="2" t="b">
        <v>1</v>
      </c>
      <c r="O14" s="2">
        <v>0.66933867735470953</v>
      </c>
      <c r="P14" s="2">
        <v>0.620817843866171</v>
      </c>
      <c r="Q14" s="2">
        <v>0.72608695652173916</v>
      </c>
      <c r="R14" s="2" t="s">
        <v>74</v>
      </c>
      <c r="S14" s="2" t="s">
        <v>140</v>
      </c>
      <c r="T14" s="2" t="s">
        <v>141</v>
      </c>
      <c r="U14" s="2" t="b">
        <v>0</v>
      </c>
      <c r="V14" s="2" t="s">
        <v>69</v>
      </c>
      <c r="W14" s="2">
        <v>72.900000000000006</v>
      </c>
    </row>
    <row r="15" spans="1:23" x14ac:dyDescent="0.25">
      <c r="A15" s="2" t="s">
        <v>52</v>
      </c>
      <c r="B15" s="2" t="s">
        <v>53</v>
      </c>
      <c r="C15" s="2" t="s">
        <v>19</v>
      </c>
      <c r="D15" s="2" t="s">
        <v>23</v>
      </c>
      <c r="E15" s="2" t="s">
        <v>24</v>
      </c>
      <c r="F15" s="2" t="s">
        <v>55</v>
      </c>
      <c r="G15" s="2" t="s">
        <v>142</v>
      </c>
      <c r="H15" s="2" t="s">
        <v>57</v>
      </c>
      <c r="I15" s="2" t="s">
        <v>32</v>
      </c>
      <c r="J15" s="2" t="s">
        <v>143</v>
      </c>
      <c r="K15" s="2" t="s">
        <v>144</v>
      </c>
      <c r="L15" s="2" t="s">
        <v>61</v>
      </c>
      <c r="M15" s="2">
        <v>55</v>
      </c>
      <c r="N15" s="2" t="b">
        <v>1</v>
      </c>
      <c r="O15" s="2">
        <v>0.66933867735470953</v>
      </c>
      <c r="P15" s="2">
        <v>0.620817843866171</v>
      </c>
      <c r="Q15" s="2">
        <v>0.72608695652173916</v>
      </c>
      <c r="R15" s="2" t="s">
        <v>74</v>
      </c>
      <c r="S15" s="2" t="s">
        <v>145</v>
      </c>
      <c r="T15" s="2" t="s">
        <v>146</v>
      </c>
      <c r="U15" s="2" t="b">
        <v>0</v>
      </c>
      <c r="V15" s="2" t="s">
        <v>69</v>
      </c>
      <c r="W15" s="2">
        <v>74.7</v>
      </c>
    </row>
    <row r="16" spans="1:23" x14ac:dyDescent="0.25">
      <c r="A16" s="2" t="s">
        <v>52</v>
      </c>
      <c r="B16" s="2" t="s">
        <v>53</v>
      </c>
      <c r="C16" s="2" t="s">
        <v>19</v>
      </c>
      <c r="D16" s="2" t="s">
        <v>23</v>
      </c>
      <c r="E16" s="2" t="s">
        <v>24</v>
      </c>
      <c r="F16" s="2" t="s">
        <v>55</v>
      </c>
      <c r="G16" s="2" t="s">
        <v>148</v>
      </c>
      <c r="H16" s="2" t="s">
        <v>57</v>
      </c>
      <c r="I16" s="2" t="s">
        <v>32</v>
      </c>
      <c r="J16" s="2" t="s">
        <v>149</v>
      </c>
      <c r="K16" s="2" t="s">
        <v>150</v>
      </c>
      <c r="L16" s="2" t="s">
        <v>61</v>
      </c>
      <c r="M16" s="2">
        <v>56</v>
      </c>
      <c r="N16" s="2" t="b">
        <v>1</v>
      </c>
      <c r="O16" s="2">
        <v>0.66933867735470953</v>
      </c>
      <c r="P16" s="2">
        <v>0.620817843866171</v>
      </c>
      <c r="Q16" s="2">
        <v>0.72608695652173916</v>
      </c>
      <c r="R16" s="2" t="s">
        <v>74</v>
      </c>
      <c r="S16" s="2" t="s">
        <v>151</v>
      </c>
      <c r="T16" s="2" t="s">
        <v>152</v>
      </c>
      <c r="U16" s="2" t="b">
        <v>0</v>
      </c>
      <c r="V16" s="2" t="s">
        <v>69</v>
      </c>
      <c r="W16" s="2">
        <v>73</v>
      </c>
    </row>
    <row r="17" spans="1:23" x14ac:dyDescent="0.25">
      <c r="A17" s="2" t="s">
        <v>52</v>
      </c>
      <c r="B17" s="2" t="s">
        <v>53</v>
      </c>
      <c r="C17" s="2" t="s">
        <v>19</v>
      </c>
      <c r="D17" s="2" t="s">
        <v>23</v>
      </c>
      <c r="E17" s="2" t="s">
        <v>24</v>
      </c>
      <c r="F17" s="2" t="s">
        <v>55</v>
      </c>
      <c r="G17" s="2" t="s">
        <v>153</v>
      </c>
      <c r="H17" s="2" t="s">
        <v>57</v>
      </c>
      <c r="I17" s="2" t="s">
        <v>32</v>
      </c>
      <c r="J17" s="2" t="s">
        <v>154</v>
      </c>
      <c r="K17" s="2" t="s">
        <v>155</v>
      </c>
      <c r="L17" s="2" t="s">
        <v>61</v>
      </c>
      <c r="M17" s="2">
        <v>57</v>
      </c>
      <c r="N17" s="2" t="b">
        <v>1</v>
      </c>
      <c r="O17" s="2">
        <v>0.66933867735470953</v>
      </c>
      <c r="P17" s="2">
        <v>0.620817843866171</v>
      </c>
      <c r="Q17" s="2">
        <v>0.72608695652173916</v>
      </c>
      <c r="R17" s="2" t="s">
        <v>74</v>
      </c>
      <c r="S17" s="2" t="s">
        <v>156</v>
      </c>
      <c r="T17" s="2" t="s">
        <v>157</v>
      </c>
      <c r="U17" s="2" t="b">
        <v>0</v>
      </c>
      <c r="V17" s="2" t="s">
        <v>69</v>
      </c>
      <c r="W17" s="2">
        <v>77</v>
      </c>
    </row>
    <row r="18" spans="1:23" x14ac:dyDescent="0.25">
      <c r="A18" s="2" t="s">
        <v>52</v>
      </c>
      <c r="B18" s="2" t="s">
        <v>53</v>
      </c>
      <c r="C18" s="2" t="s">
        <v>19</v>
      </c>
      <c r="D18" s="2" t="s">
        <v>23</v>
      </c>
      <c r="E18" s="2" t="s">
        <v>24</v>
      </c>
      <c r="F18" s="2" t="s">
        <v>55</v>
      </c>
      <c r="G18" s="2" t="s">
        <v>158</v>
      </c>
      <c r="H18" s="2" t="s">
        <v>57</v>
      </c>
      <c r="I18" s="2" t="s">
        <v>32</v>
      </c>
      <c r="J18" s="2" t="s">
        <v>159</v>
      </c>
      <c r="K18" s="2" t="s">
        <v>160</v>
      </c>
      <c r="L18" s="2" t="s">
        <v>61</v>
      </c>
      <c r="M18" s="2">
        <v>58</v>
      </c>
      <c r="N18" s="2" t="b">
        <v>1</v>
      </c>
      <c r="O18" s="2">
        <v>0.66933867735470953</v>
      </c>
      <c r="P18" s="2">
        <v>0.620817843866171</v>
      </c>
      <c r="Q18" s="2">
        <v>0.72608695652173916</v>
      </c>
      <c r="R18" s="2" t="s">
        <v>74</v>
      </c>
      <c r="S18" s="2" t="s">
        <v>161</v>
      </c>
      <c r="T18" s="2" t="s">
        <v>162</v>
      </c>
      <c r="U18" s="2" t="b">
        <v>0</v>
      </c>
      <c r="V18" s="2" t="s">
        <v>69</v>
      </c>
      <c r="W18" s="2">
        <v>73.2</v>
      </c>
    </row>
    <row r="19" spans="1:23" x14ac:dyDescent="0.25">
      <c r="A19" s="2" t="s">
        <v>52</v>
      </c>
      <c r="B19" s="2" t="s">
        <v>53</v>
      </c>
      <c r="C19" s="2" t="s">
        <v>19</v>
      </c>
      <c r="D19" s="2" t="s">
        <v>23</v>
      </c>
      <c r="E19" s="2" t="s">
        <v>24</v>
      </c>
      <c r="F19" s="2" t="s">
        <v>55</v>
      </c>
      <c r="G19" s="2" t="s">
        <v>163</v>
      </c>
      <c r="H19" s="2" t="s">
        <v>57</v>
      </c>
      <c r="I19" s="2" t="s">
        <v>32</v>
      </c>
      <c r="J19" s="2" t="s">
        <v>164</v>
      </c>
      <c r="K19" s="2" t="s">
        <v>165</v>
      </c>
      <c r="L19" s="2" t="s">
        <v>61</v>
      </c>
      <c r="M19" s="2">
        <v>59</v>
      </c>
      <c r="N19" s="2" t="b">
        <v>1</v>
      </c>
      <c r="O19" s="2">
        <v>0.66933867735470953</v>
      </c>
      <c r="P19" s="2">
        <v>0.620817843866171</v>
      </c>
      <c r="Q19" s="2">
        <v>0.72608695652173916</v>
      </c>
      <c r="R19" s="2" t="s">
        <v>74</v>
      </c>
      <c r="S19" s="2" t="s">
        <v>166</v>
      </c>
      <c r="T19" s="2" t="s">
        <v>167</v>
      </c>
      <c r="U19" s="2" t="b">
        <v>0</v>
      </c>
      <c r="V19" s="2" t="s">
        <v>69</v>
      </c>
      <c r="W19" s="2">
        <v>68</v>
      </c>
    </row>
    <row r="20" spans="1:23" x14ac:dyDescent="0.25">
      <c r="A20" s="2" t="s">
        <v>52</v>
      </c>
      <c r="B20" s="2" t="s">
        <v>53</v>
      </c>
      <c r="C20" s="2" t="s">
        <v>19</v>
      </c>
      <c r="D20" s="2" t="s">
        <v>23</v>
      </c>
      <c r="E20" s="2" t="s">
        <v>24</v>
      </c>
      <c r="F20" s="2" t="s">
        <v>55</v>
      </c>
      <c r="G20" s="2" t="s">
        <v>168</v>
      </c>
      <c r="H20" s="2" t="s">
        <v>57</v>
      </c>
      <c r="I20" s="2" t="s">
        <v>32</v>
      </c>
      <c r="J20" s="2" t="s">
        <v>169</v>
      </c>
      <c r="K20" s="2" t="s">
        <v>170</v>
      </c>
      <c r="L20" s="2" t="s">
        <v>61</v>
      </c>
      <c r="M20" s="2">
        <v>60</v>
      </c>
      <c r="N20" s="2" t="b">
        <v>1</v>
      </c>
      <c r="O20" s="2">
        <v>0.66933867735470953</v>
      </c>
      <c r="P20" s="2">
        <v>0.620817843866171</v>
      </c>
      <c r="Q20" s="2">
        <v>0.72608695652173916</v>
      </c>
      <c r="R20" s="2" t="s">
        <v>74</v>
      </c>
      <c r="S20" s="2" t="s">
        <v>171</v>
      </c>
      <c r="T20" s="2" t="s">
        <v>172</v>
      </c>
      <c r="U20" s="2" t="b">
        <v>0</v>
      </c>
      <c r="V20" s="2" t="s">
        <v>69</v>
      </c>
      <c r="W20" s="2">
        <v>65.900000000000006</v>
      </c>
    </row>
    <row r="21" spans="1:23" ht="15.75" customHeight="1" x14ac:dyDescent="0.25">
      <c r="A21" s="2" t="s">
        <v>52</v>
      </c>
      <c r="B21" s="2" t="s">
        <v>53</v>
      </c>
      <c r="C21" s="2" t="s">
        <v>19</v>
      </c>
      <c r="D21" s="2" t="s">
        <v>23</v>
      </c>
      <c r="E21" s="2" t="s">
        <v>24</v>
      </c>
      <c r="F21" s="2" t="s">
        <v>55</v>
      </c>
      <c r="G21" s="2" t="s">
        <v>173</v>
      </c>
      <c r="H21" s="2" t="s">
        <v>57</v>
      </c>
      <c r="I21" s="2" t="s">
        <v>32</v>
      </c>
      <c r="J21" s="2" t="s">
        <v>174</v>
      </c>
      <c r="K21" s="2" t="s">
        <v>175</v>
      </c>
      <c r="L21" s="2" t="s">
        <v>61</v>
      </c>
      <c r="M21" s="2">
        <v>61</v>
      </c>
      <c r="N21" s="2" t="b">
        <v>1</v>
      </c>
      <c r="O21" s="2">
        <v>0.66933867735470953</v>
      </c>
      <c r="P21" s="2">
        <v>0.620817843866171</v>
      </c>
      <c r="Q21" s="2">
        <v>0.72608695652173916</v>
      </c>
      <c r="R21" s="2" t="s">
        <v>74</v>
      </c>
      <c r="S21" s="2" t="s">
        <v>176</v>
      </c>
      <c r="T21" s="2" t="s">
        <v>177</v>
      </c>
      <c r="U21" s="2" t="b">
        <v>0</v>
      </c>
      <c r="V21" s="2" t="s">
        <v>69</v>
      </c>
      <c r="W21" s="2">
        <v>65.5</v>
      </c>
    </row>
    <row r="22" spans="1:23" ht="15.75" customHeight="1" x14ac:dyDescent="0.25">
      <c r="A22" s="2" t="s">
        <v>52</v>
      </c>
      <c r="B22" s="2" t="s">
        <v>53</v>
      </c>
      <c r="C22" s="2" t="s">
        <v>19</v>
      </c>
      <c r="D22" s="2" t="s">
        <v>23</v>
      </c>
      <c r="E22" s="2" t="s">
        <v>24</v>
      </c>
      <c r="F22" s="2" t="s">
        <v>55</v>
      </c>
      <c r="G22" s="2" t="s">
        <v>178</v>
      </c>
      <c r="H22" s="2" t="s">
        <v>179</v>
      </c>
      <c r="I22" s="2" t="s">
        <v>12</v>
      </c>
      <c r="J22" s="2" t="s">
        <v>180</v>
      </c>
      <c r="K22" s="2" t="s">
        <v>181</v>
      </c>
      <c r="L22" s="2" t="s">
        <v>182</v>
      </c>
      <c r="M22" s="2">
        <v>42</v>
      </c>
      <c r="N22" s="2" t="b">
        <v>0</v>
      </c>
      <c r="O22" s="2">
        <v>0.75409836065573765</v>
      </c>
      <c r="P22" s="2">
        <v>0.70050761421319796</v>
      </c>
      <c r="Q22" s="2">
        <v>0.81656804733727806</v>
      </c>
      <c r="R22" s="2" t="s">
        <v>65</v>
      </c>
      <c r="S22" s="2" t="s">
        <v>183</v>
      </c>
      <c r="T22" s="2" t="s">
        <v>184</v>
      </c>
      <c r="U22" s="2" t="b">
        <v>1</v>
      </c>
      <c r="V22" s="2" t="s">
        <v>69</v>
      </c>
      <c r="W22" s="2">
        <v>0.9</v>
      </c>
    </row>
    <row r="23" spans="1:23" ht="15.75" customHeight="1" x14ac:dyDescent="0.25">
      <c r="A23" s="2" t="s">
        <v>52</v>
      </c>
      <c r="B23" s="2" t="s">
        <v>53</v>
      </c>
      <c r="C23" s="2" t="s">
        <v>19</v>
      </c>
      <c r="D23" s="2" t="s">
        <v>23</v>
      </c>
      <c r="E23" s="2" t="s">
        <v>24</v>
      </c>
      <c r="F23" s="2" t="s">
        <v>55</v>
      </c>
      <c r="G23" s="2" t="s">
        <v>185</v>
      </c>
      <c r="H23" s="2" t="s">
        <v>179</v>
      </c>
      <c r="I23" s="2" t="s">
        <v>12</v>
      </c>
      <c r="J23" s="2" t="s">
        <v>186</v>
      </c>
      <c r="K23" s="2" t="s">
        <v>187</v>
      </c>
      <c r="L23" s="2" t="s">
        <v>182</v>
      </c>
      <c r="M23" s="2">
        <v>43</v>
      </c>
      <c r="N23" s="2" t="b">
        <v>0</v>
      </c>
      <c r="O23" s="2">
        <v>0.75409836065573765</v>
      </c>
      <c r="P23" s="2">
        <v>0.70050761421319796</v>
      </c>
      <c r="Q23" s="2">
        <v>0.81656804733727806</v>
      </c>
      <c r="R23" s="2" t="s">
        <v>74</v>
      </c>
      <c r="S23" s="2" t="s">
        <v>188</v>
      </c>
      <c r="T23" s="2" t="s">
        <v>189</v>
      </c>
      <c r="U23" s="2" t="b">
        <v>0</v>
      </c>
      <c r="V23" s="2" t="s">
        <v>69</v>
      </c>
      <c r="W23" s="2">
        <v>64.400000000000006</v>
      </c>
    </row>
    <row r="24" spans="1:23" ht="15.75" customHeight="1" x14ac:dyDescent="0.25">
      <c r="A24" s="2" t="s">
        <v>52</v>
      </c>
      <c r="B24" s="2" t="s">
        <v>53</v>
      </c>
      <c r="C24" s="2" t="s">
        <v>19</v>
      </c>
      <c r="D24" s="2" t="s">
        <v>23</v>
      </c>
      <c r="E24" s="2" t="s">
        <v>24</v>
      </c>
      <c r="F24" s="2" t="s">
        <v>55</v>
      </c>
      <c r="G24" s="2" t="s">
        <v>191</v>
      </c>
      <c r="H24" s="2" t="s">
        <v>179</v>
      </c>
      <c r="I24" s="2" t="s">
        <v>12</v>
      </c>
      <c r="J24" s="2" t="s">
        <v>192</v>
      </c>
      <c r="K24" s="2" t="s">
        <v>193</v>
      </c>
      <c r="L24" s="2" t="s">
        <v>182</v>
      </c>
      <c r="M24" s="2">
        <v>44</v>
      </c>
      <c r="N24" s="2" t="b">
        <v>0</v>
      </c>
      <c r="O24" s="2">
        <v>0.75409836065573765</v>
      </c>
      <c r="P24" s="2">
        <v>0.70050761421319796</v>
      </c>
      <c r="Q24" s="2">
        <v>0.81656804733727806</v>
      </c>
      <c r="R24" s="2" t="s">
        <v>74</v>
      </c>
      <c r="S24" s="2" t="s">
        <v>194</v>
      </c>
      <c r="T24" s="2" t="s">
        <v>195</v>
      </c>
      <c r="U24" s="2" t="b">
        <v>0</v>
      </c>
      <c r="V24" s="2" t="s">
        <v>69</v>
      </c>
      <c r="W24" s="2">
        <v>63</v>
      </c>
    </row>
    <row r="25" spans="1:23" ht="15.75" customHeight="1" x14ac:dyDescent="0.25">
      <c r="A25" s="2" t="s">
        <v>52</v>
      </c>
      <c r="B25" s="2" t="s">
        <v>53</v>
      </c>
      <c r="C25" s="2" t="s">
        <v>19</v>
      </c>
      <c r="D25" s="2" t="s">
        <v>23</v>
      </c>
      <c r="E25" s="2" t="s">
        <v>24</v>
      </c>
      <c r="F25" s="2" t="s">
        <v>55</v>
      </c>
      <c r="G25" s="2" t="s">
        <v>196</v>
      </c>
      <c r="H25" s="2" t="s">
        <v>179</v>
      </c>
      <c r="I25" s="2" t="s">
        <v>12</v>
      </c>
      <c r="J25" s="2" t="s">
        <v>197</v>
      </c>
      <c r="K25" s="2" t="s">
        <v>198</v>
      </c>
      <c r="L25" s="2" t="s">
        <v>182</v>
      </c>
      <c r="M25" s="2">
        <v>45</v>
      </c>
      <c r="N25" s="2" t="b">
        <v>0</v>
      </c>
      <c r="O25" s="2">
        <v>0.75409836065573765</v>
      </c>
      <c r="P25" s="2">
        <v>0.70050761421319796</v>
      </c>
      <c r="Q25" s="2">
        <v>0.81656804733727806</v>
      </c>
      <c r="R25" s="2" t="s">
        <v>74</v>
      </c>
      <c r="S25" s="2" t="s">
        <v>199</v>
      </c>
      <c r="T25" s="2" t="s">
        <v>200</v>
      </c>
      <c r="U25" s="2" t="b">
        <v>0</v>
      </c>
      <c r="V25" s="2" t="s">
        <v>69</v>
      </c>
      <c r="W25" s="2">
        <v>64.5</v>
      </c>
    </row>
    <row r="26" spans="1:23" ht="15.75" customHeight="1" x14ac:dyDescent="0.25">
      <c r="A26" s="2" t="s">
        <v>52</v>
      </c>
      <c r="B26" s="2" t="s">
        <v>53</v>
      </c>
      <c r="C26" s="2" t="s">
        <v>19</v>
      </c>
      <c r="D26" s="2" t="s">
        <v>23</v>
      </c>
      <c r="E26" s="2" t="s">
        <v>24</v>
      </c>
      <c r="F26" s="2" t="s">
        <v>55</v>
      </c>
      <c r="G26" s="2" t="s">
        <v>201</v>
      </c>
      <c r="H26" s="2" t="s">
        <v>179</v>
      </c>
      <c r="I26" s="2" t="s">
        <v>12</v>
      </c>
      <c r="J26" s="2" t="s">
        <v>202</v>
      </c>
      <c r="K26" s="2" t="s">
        <v>203</v>
      </c>
      <c r="L26" s="2" t="s">
        <v>182</v>
      </c>
      <c r="M26" s="2">
        <v>46</v>
      </c>
      <c r="N26" s="2" t="b">
        <v>0</v>
      </c>
      <c r="O26" s="2">
        <v>0.75409836065573765</v>
      </c>
      <c r="P26" s="2">
        <v>0.70050761421319796</v>
      </c>
      <c r="Q26" s="2">
        <v>0.81656804733727806</v>
      </c>
      <c r="R26" s="2" t="s">
        <v>74</v>
      </c>
      <c r="S26" s="2" t="s">
        <v>204</v>
      </c>
      <c r="T26" s="2" t="s">
        <v>205</v>
      </c>
      <c r="U26" s="2" t="b">
        <v>0</v>
      </c>
      <c r="V26" s="2" t="s">
        <v>69</v>
      </c>
      <c r="W26" s="2">
        <v>63.8</v>
      </c>
    </row>
    <row r="27" spans="1:23" ht="15.75" customHeight="1" x14ac:dyDescent="0.25">
      <c r="A27" s="2" t="s">
        <v>52</v>
      </c>
      <c r="B27" s="2" t="s">
        <v>53</v>
      </c>
      <c r="C27" s="2" t="s">
        <v>19</v>
      </c>
      <c r="D27" s="2" t="s">
        <v>23</v>
      </c>
      <c r="E27" s="2" t="s">
        <v>24</v>
      </c>
      <c r="F27" s="2" t="s">
        <v>55</v>
      </c>
      <c r="G27" s="2" t="s">
        <v>206</v>
      </c>
      <c r="H27" s="2" t="s">
        <v>179</v>
      </c>
      <c r="I27" s="2" t="s">
        <v>12</v>
      </c>
      <c r="J27" s="2" t="s">
        <v>207</v>
      </c>
      <c r="K27" s="2" t="s">
        <v>208</v>
      </c>
      <c r="L27" s="2" t="s">
        <v>182</v>
      </c>
      <c r="M27" s="2">
        <v>47</v>
      </c>
      <c r="N27" s="2" t="b">
        <v>0</v>
      </c>
      <c r="O27" s="2">
        <v>0.75409836065573765</v>
      </c>
      <c r="P27" s="2">
        <v>0.70050761421319796</v>
      </c>
      <c r="Q27" s="2">
        <v>0.81656804733727806</v>
      </c>
      <c r="R27" s="2" t="s">
        <v>74</v>
      </c>
      <c r="S27" s="2" t="s">
        <v>209</v>
      </c>
      <c r="T27" s="2" t="s">
        <v>210</v>
      </c>
      <c r="U27" s="2" t="b">
        <v>0</v>
      </c>
      <c r="V27" s="2" t="s">
        <v>69</v>
      </c>
      <c r="W27" s="2">
        <v>63.1</v>
      </c>
    </row>
    <row r="28" spans="1:23" ht="15.75" customHeight="1" x14ac:dyDescent="0.25">
      <c r="A28" s="2" t="s">
        <v>52</v>
      </c>
      <c r="B28" s="2" t="s">
        <v>53</v>
      </c>
      <c r="C28" s="2" t="s">
        <v>19</v>
      </c>
      <c r="D28" s="2" t="s">
        <v>23</v>
      </c>
      <c r="E28" s="2" t="s">
        <v>24</v>
      </c>
      <c r="F28" s="2" t="s">
        <v>55</v>
      </c>
      <c r="G28" s="2" t="s">
        <v>211</v>
      </c>
      <c r="H28" s="2" t="s">
        <v>179</v>
      </c>
      <c r="I28" s="2" t="s">
        <v>12</v>
      </c>
      <c r="J28" s="2" t="s">
        <v>212</v>
      </c>
      <c r="K28" s="2" t="s">
        <v>213</v>
      </c>
      <c r="L28" s="2" t="s">
        <v>182</v>
      </c>
      <c r="M28" s="2">
        <v>48</v>
      </c>
      <c r="N28" s="2" t="b">
        <v>0</v>
      </c>
      <c r="O28" s="2">
        <v>0.75409836065573765</v>
      </c>
      <c r="P28" s="2">
        <v>0.70050761421319796</v>
      </c>
      <c r="Q28" s="2">
        <v>0.81656804733727806</v>
      </c>
      <c r="R28" s="2" t="s">
        <v>74</v>
      </c>
      <c r="S28" s="2" t="s">
        <v>214</v>
      </c>
      <c r="T28" s="2" t="s">
        <v>215</v>
      </c>
      <c r="U28" s="2" t="b">
        <v>0</v>
      </c>
      <c r="V28" s="2" t="s">
        <v>69</v>
      </c>
      <c r="W28" s="2">
        <v>62.7</v>
      </c>
    </row>
    <row r="29" spans="1:23" ht="15.75" customHeight="1" x14ac:dyDescent="0.25">
      <c r="A29" s="2" t="s">
        <v>52</v>
      </c>
      <c r="B29" s="2" t="s">
        <v>53</v>
      </c>
      <c r="C29" s="2" t="s">
        <v>19</v>
      </c>
      <c r="D29" s="2" t="s">
        <v>23</v>
      </c>
      <c r="E29" s="2" t="s">
        <v>24</v>
      </c>
      <c r="F29" s="2" t="s">
        <v>55</v>
      </c>
      <c r="G29" s="2" t="s">
        <v>216</v>
      </c>
      <c r="H29" s="2" t="s">
        <v>179</v>
      </c>
      <c r="I29" s="2" t="s">
        <v>12</v>
      </c>
      <c r="J29" s="2" t="s">
        <v>217</v>
      </c>
      <c r="K29" s="2" t="s">
        <v>218</v>
      </c>
      <c r="L29" s="2" t="s">
        <v>182</v>
      </c>
      <c r="M29" s="2">
        <v>49</v>
      </c>
      <c r="N29" s="2" t="b">
        <v>0</v>
      </c>
      <c r="O29" s="2">
        <v>0.75409836065573765</v>
      </c>
      <c r="P29" s="2">
        <v>0.70050761421319796</v>
      </c>
      <c r="Q29" s="2">
        <v>0.81656804733727806</v>
      </c>
      <c r="R29" s="2" t="s">
        <v>74</v>
      </c>
      <c r="S29" s="2" t="s">
        <v>219</v>
      </c>
      <c r="T29" s="2" t="s">
        <v>220</v>
      </c>
      <c r="U29" s="2" t="b">
        <v>0</v>
      </c>
      <c r="V29" s="2" t="s">
        <v>69</v>
      </c>
      <c r="W29" s="2">
        <v>65</v>
      </c>
    </row>
    <row r="30" spans="1:23" ht="15.75" customHeight="1" x14ac:dyDescent="0.25">
      <c r="A30" s="2" t="s">
        <v>52</v>
      </c>
      <c r="B30" s="2" t="s">
        <v>53</v>
      </c>
      <c r="C30" s="2" t="s">
        <v>19</v>
      </c>
      <c r="D30" s="2" t="s">
        <v>23</v>
      </c>
      <c r="E30" s="2" t="s">
        <v>24</v>
      </c>
      <c r="F30" s="2" t="s">
        <v>55</v>
      </c>
      <c r="G30" s="2" t="s">
        <v>221</v>
      </c>
      <c r="H30" s="2" t="s">
        <v>179</v>
      </c>
      <c r="I30" s="2" t="s">
        <v>12</v>
      </c>
      <c r="J30" s="2" t="s">
        <v>222</v>
      </c>
      <c r="K30" s="2" t="s">
        <v>223</v>
      </c>
      <c r="L30" s="2" t="s">
        <v>182</v>
      </c>
      <c r="M30" s="2">
        <v>50</v>
      </c>
      <c r="N30" s="2" t="b">
        <v>0</v>
      </c>
      <c r="O30" s="2">
        <v>0.75409836065573765</v>
      </c>
      <c r="P30" s="2">
        <v>0.70050761421319796</v>
      </c>
      <c r="Q30" s="2">
        <v>0.81656804733727806</v>
      </c>
      <c r="R30" s="2" t="s">
        <v>74</v>
      </c>
      <c r="S30" s="2" t="s">
        <v>224</v>
      </c>
      <c r="T30" s="2" t="s">
        <v>225</v>
      </c>
      <c r="U30" s="2" t="b">
        <v>0</v>
      </c>
      <c r="V30" s="2" t="s">
        <v>69</v>
      </c>
      <c r="W30" s="2">
        <v>64.5</v>
      </c>
    </row>
    <row r="31" spans="1:23" ht="15.75" customHeight="1" x14ac:dyDescent="0.25">
      <c r="A31" s="2" t="s">
        <v>52</v>
      </c>
      <c r="B31" s="2" t="s">
        <v>53</v>
      </c>
      <c r="C31" s="2" t="s">
        <v>19</v>
      </c>
      <c r="D31" s="2" t="s">
        <v>23</v>
      </c>
      <c r="E31" s="2" t="s">
        <v>24</v>
      </c>
      <c r="F31" s="2" t="s">
        <v>55</v>
      </c>
      <c r="G31" s="2" t="s">
        <v>226</v>
      </c>
      <c r="H31" s="2" t="s">
        <v>179</v>
      </c>
      <c r="I31" s="2" t="s">
        <v>12</v>
      </c>
      <c r="J31" s="2" t="s">
        <v>227</v>
      </c>
      <c r="K31" s="2" t="s">
        <v>228</v>
      </c>
      <c r="L31" s="2" t="s">
        <v>182</v>
      </c>
      <c r="M31" s="2">
        <v>51</v>
      </c>
      <c r="N31" s="2" t="b">
        <v>0</v>
      </c>
      <c r="O31" s="2">
        <v>0.75409836065573765</v>
      </c>
      <c r="P31" s="2">
        <v>0.70050761421319796</v>
      </c>
      <c r="Q31" s="2">
        <v>0.81656804733727806</v>
      </c>
      <c r="R31" s="2" t="s">
        <v>74</v>
      </c>
      <c r="S31" s="2" t="s">
        <v>229</v>
      </c>
      <c r="T31" s="2" t="s">
        <v>230</v>
      </c>
      <c r="U31" s="2" t="b">
        <v>0</v>
      </c>
      <c r="V31" s="2" t="s">
        <v>69</v>
      </c>
      <c r="W31" s="2">
        <v>63.4</v>
      </c>
    </row>
    <row r="32" spans="1:23" ht="15.75" customHeight="1" x14ac:dyDescent="0.25">
      <c r="A32" s="2" t="s">
        <v>52</v>
      </c>
      <c r="B32" s="2" t="s">
        <v>53</v>
      </c>
      <c r="C32" s="2" t="s">
        <v>19</v>
      </c>
      <c r="D32" s="2" t="s">
        <v>23</v>
      </c>
      <c r="E32" s="2" t="s">
        <v>24</v>
      </c>
      <c r="F32" s="2" t="s">
        <v>55</v>
      </c>
      <c r="G32" s="2" t="s">
        <v>231</v>
      </c>
      <c r="H32" s="2" t="s">
        <v>179</v>
      </c>
      <c r="I32" s="2" t="s">
        <v>12</v>
      </c>
      <c r="J32" s="2" t="s">
        <v>232</v>
      </c>
      <c r="K32" s="2" t="s">
        <v>233</v>
      </c>
      <c r="L32" s="2" t="s">
        <v>182</v>
      </c>
      <c r="M32" s="2">
        <v>52</v>
      </c>
      <c r="N32" s="2" t="b">
        <v>0</v>
      </c>
      <c r="O32" s="2">
        <v>0.75409836065573765</v>
      </c>
      <c r="P32" s="2">
        <v>0.70050761421319796</v>
      </c>
      <c r="Q32" s="2">
        <v>0.81656804733727806</v>
      </c>
      <c r="R32" s="2" t="s">
        <v>74</v>
      </c>
      <c r="S32" s="2" t="s">
        <v>234</v>
      </c>
      <c r="T32" s="2" t="s">
        <v>235</v>
      </c>
      <c r="U32" s="2" t="b">
        <v>0</v>
      </c>
      <c r="V32" s="2" t="s">
        <v>69</v>
      </c>
      <c r="W32" s="2">
        <v>63.3</v>
      </c>
    </row>
    <row r="33" spans="1:23" ht="15.75" customHeight="1" x14ac:dyDescent="0.25">
      <c r="A33" s="2" t="s">
        <v>52</v>
      </c>
      <c r="B33" s="2" t="s">
        <v>53</v>
      </c>
      <c r="C33" s="2" t="s">
        <v>19</v>
      </c>
      <c r="D33" s="2" t="s">
        <v>23</v>
      </c>
      <c r="E33" s="2" t="s">
        <v>24</v>
      </c>
      <c r="F33" s="2" t="s">
        <v>55</v>
      </c>
      <c r="G33" s="2" t="s">
        <v>236</v>
      </c>
      <c r="H33" s="2" t="s">
        <v>179</v>
      </c>
      <c r="I33" s="2" t="s">
        <v>12</v>
      </c>
      <c r="J33" s="2" t="s">
        <v>237</v>
      </c>
      <c r="K33" s="2" t="s">
        <v>238</v>
      </c>
      <c r="L33" s="2" t="s">
        <v>182</v>
      </c>
      <c r="M33" s="2">
        <v>53</v>
      </c>
      <c r="N33" s="2" t="b">
        <v>0</v>
      </c>
      <c r="O33" s="2">
        <v>0.75409836065573765</v>
      </c>
      <c r="P33" s="2">
        <v>0.70050761421319796</v>
      </c>
      <c r="Q33" s="2">
        <v>0.81656804733727806</v>
      </c>
      <c r="R33" s="2" t="s">
        <v>74</v>
      </c>
      <c r="S33" s="2" t="s">
        <v>239</v>
      </c>
      <c r="T33" s="2" t="s">
        <v>240</v>
      </c>
      <c r="U33" s="2" t="b">
        <v>0</v>
      </c>
      <c r="V33" s="2" t="s">
        <v>69</v>
      </c>
      <c r="W33" s="2">
        <v>53.4</v>
      </c>
    </row>
    <row r="34" spans="1:23" ht="15.75" customHeight="1" x14ac:dyDescent="0.25">
      <c r="A34" s="2" t="s">
        <v>52</v>
      </c>
      <c r="B34" s="2" t="s">
        <v>53</v>
      </c>
      <c r="C34" s="2" t="s">
        <v>19</v>
      </c>
      <c r="D34" s="2" t="s">
        <v>23</v>
      </c>
      <c r="E34" s="2" t="s">
        <v>24</v>
      </c>
      <c r="F34" s="2" t="s">
        <v>55</v>
      </c>
      <c r="G34" s="2" t="s">
        <v>241</v>
      </c>
      <c r="H34" s="2" t="s">
        <v>179</v>
      </c>
      <c r="I34" s="2" t="s">
        <v>12</v>
      </c>
      <c r="J34" s="2" t="s">
        <v>242</v>
      </c>
      <c r="K34" s="2" t="s">
        <v>243</v>
      </c>
      <c r="L34" s="2" t="s">
        <v>182</v>
      </c>
      <c r="M34" s="2">
        <v>54</v>
      </c>
      <c r="N34" s="2" t="b">
        <v>0</v>
      </c>
      <c r="O34" s="2">
        <v>0.75409836065573765</v>
      </c>
      <c r="P34" s="2">
        <v>0.70050761421319796</v>
      </c>
      <c r="Q34" s="2">
        <v>0.81656804733727806</v>
      </c>
      <c r="R34" s="2" t="s">
        <v>74</v>
      </c>
      <c r="S34" s="2" t="s">
        <v>244</v>
      </c>
      <c r="T34" s="2" t="s">
        <v>245</v>
      </c>
      <c r="U34" s="2" t="b">
        <v>0</v>
      </c>
      <c r="V34" s="2" t="s">
        <v>69</v>
      </c>
      <c r="W34" s="2">
        <v>63.4</v>
      </c>
    </row>
    <row r="35" spans="1:23" ht="15.75" customHeight="1" x14ac:dyDescent="0.25">
      <c r="A35" s="2" t="s">
        <v>52</v>
      </c>
      <c r="B35" s="2" t="s">
        <v>53</v>
      </c>
      <c r="C35" s="2" t="s">
        <v>19</v>
      </c>
      <c r="D35" s="2" t="s">
        <v>23</v>
      </c>
      <c r="E35" s="2" t="s">
        <v>24</v>
      </c>
      <c r="F35" s="2" t="s">
        <v>55</v>
      </c>
      <c r="G35" s="2" t="s">
        <v>246</v>
      </c>
      <c r="H35" s="2" t="s">
        <v>179</v>
      </c>
      <c r="I35" s="2" t="s">
        <v>12</v>
      </c>
      <c r="J35" s="2" t="s">
        <v>247</v>
      </c>
      <c r="K35" s="2" t="s">
        <v>248</v>
      </c>
      <c r="L35" s="2" t="s">
        <v>182</v>
      </c>
      <c r="M35" s="2">
        <v>55</v>
      </c>
      <c r="N35" s="2" t="b">
        <v>0</v>
      </c>
      <c r="O35" s="2">
        <v>0.75409836065573765</v>
      </c>
      <c r="P35" s="2">
        <v>0.70050761421319796</v>
      </c>
      <c r="Q35" s="2">
        <v>0.81656804733727806</v>
      </c>
      <c r="R35" s="2" t="s">
        <v>74</v>
      </c>
      <c r="S35" s="2" t="s">
        <v>249</v>
      </c>
      <c r="T35" s="2" t="s">
        <v>250</v>
      </c>
      <c r="U35" s="2" t="b">
        <v>0</v>
      </c>
      <c r="V35" s="2" t="s">
        <v>69</v>
      </c>
      <c r="W35" s="2">
        <v>63.2</v>
      </c>
    </row>
    <row r="36" spans="1:23" ht="15.75" customHeight="1" x14ac:dyDescent="0.25">
      <c r="A36" s="2" t="s">
        <v>52</v>
      </c>
      <c r="B36" s="2" t="s">
        <v>53</v>
      </c>
      <c r="C36" s="2" t="s">
        <v>19</v>
      </c>
      <c r="D36" s="2" t="s">
        <v>23</v>
      </c>
      <c r="E36" s="2" t="s">
        <v>24</v>
      </c>
      <c r="F36" s="2" t="s">
        <v>55</v>
      </c>
      <c r="G36" s="2" t="s">
        <v>251</v>
      </c>
      <c r="H36" s="2" t="s">
        <v>179</v>
      </c>
      <c r="I36" s="2" t="s">
        <v>12</v>
      </c>
      <c r="J36" s="2" t="s">
        <v>252</v>
      </c>
      <c r="K36" s="2" t="s">
        <v>253</v>
      </c>
      <c r="L36" s="2" t="s">
        <v>182</v>
      </c>
      <c r="M36" s="2">
        <v>56</v>
      </c>
      <c r="N36" s="2" t="b">
        <v>0</v>
      </c>
      <c r="O36" s="2">
        <v>0.75409836065573765</v>
      </c>
      <c r="P36" s="2">
        <v>0.70050761421319796</v>
      </c>
      <c r="Q36" s="2">
        <v>0.81656804733727806</v>
      </c>
      <c r="R36" s="2" t="s">
        <v>74</v>
      </c>
      <c r="S36" s="2" t="s">
        <v>254</v>
      </c>
      <c r="T36" s="2" t="s">
        <v>255</v>
      </c>
      <c r="U36" s="2" t="b">
        <v>0</v>
      </c>
      <c r="V36" s="2" t="s">
        <v>69</v>
      </c>
      <c r="W36" s="2">
        <v>63.9</v>
      </c>
    </row>
    <row r="37" spans="1:23" ht="15.75" customHeight="1" x14ac:dyDescent="0.25">
      <c r="A37" s="2" t="s">
        <v>52</v>
      </c>
      <c r="B37" s="2" t="s">
        <v>53</v>
      </c>
      <c r="C37" s="2" t="s">
        <v>19</v>
      </c>
      <c r="D37" s="2" t="s">
        <v>23</v>
      </c>
      <c r="E37" s="2" t="s">
        <v>24</v>
      </c>
      <c r="F37" s="2" t="s">
        <v>55</v>
      </c>
      <c r="G37" s="2" t="s">
        <v>256</v>
      </c>
      <c r="H37" s="2" t="s">
        <v>179</v>
      </c>
      <c r="I37" s="2" t="s">
        <v>12</v>
      </c>
      <c r="J37" s="2" t="s">
        <v>257</v>
      </c>
      <c r="K37" s="2" t="s">
        <v>258</v>
      </c>
      <c r="L37" s="2" t="s">
        <v>182</v>
      </c>
      <c r="M37" s="2">
        <v>57</v>
      </c>
      <c r="N37" s="2" t="b">
        <v>0</v>
      </c>
      <c r="O37" s="2">
        <v>0.75409836065573765</v>
      </c>
      <c r="P37" s="2">
        <v>0.70050761421319796</v>
      </c>
      <c r="Q37" s="2">
        <v>0.81656804733727806</v>
      </c>
      <c r="R37" s="2" t="s">
        <v>74</v>
      </c>
      <c r="S37" s="2" t="s">
        <v>259</v>
      </c>
      <c r="T37" s="2" t="s">
        <v>260</v>
      </c>
      <c r="U37" s="2" t="b">
        <v>0</v>
      </c>
      <c r="V37" s="2" t="s">
        <v>69</v>
      </c>
      <c r="W37" s="2">
        <v>64.3</v>
      </c>
    </row>
    <row r="38" spans="1:23" ht="15.75" customHeight="1" x14ac:dyDescent="0.25">
      <c r="A38" s="2" t="s">
        <v>52</v>
      </c>
      <c r="B38" s="2" t="s">
        <v>53</v>
      </c>
      <c r="C38" s="2" t="s">
        <v>19</v>
      </c>
      <c r="D38" s="2" t="s">
        <v>23</v>
      </c>
      <c r="E38" s="2" t="s">
        <v>24</v>
      </c>
      <c r="F38" s="2" t="s">
        <v>55</v>
      </c>
      <c r="G38" s="2" t="s">
        <v>261</v>
      </c>
      <c r="H38" s="2" t="s">
        <v>179</v>
      </c>
      <c r="I38" s="2" t="s">
        <v>12</v>
      </c>
      <c r="J38" s="2" t="s">
        <v>262</v>
      </c>
      <c r="K38" s="2" t="s">
        <v>263</v>
      </c>
      <c r="L38" s="2" t="s">
        <v>182</v>
      </c>
      <c r="M38" s="2">
        <v>58</v>
      </c>
      <c r="N38" s="2" t="b">
        <v>0</v>
      </c>
      <c r="O38" s="2">
        <v>0.75409836065573765</v>
      </c>
      <c r="P38" s="2">
        <v>0.70050761421319796</v>
      </c>
      <c r="Q38" s="2">
        <v>0.81656804733727806</v>
      </c>
      <c r="R38" s="2" t="s">
        <v>74</v>
      </c>
      <c r="S38" s="2" t="s">
        <v>264</v>
      </c>
      <c r="T38" s="2" t="s">
        <v>265</v>
      </c>
      <c r="U38" s="2" t="b">
        <v>0</v>
      </c>
      <c r="V38" s="2" t="s">
        <v>69</v>
      </c>
      <c r="W38" s="2">
        <v>63.7</v>
      </c>
    </row>
    <row r="39" spans="1:23" ht="15.75" customHeight="1" x14ac:dyDescent="0.25">
      <c r="A39" s="2" t="s">
        <v>52</v>
      </c>
      <c r="B39" s="2" t="s">
        <v>53</v>
      </c>
      <c r="C39" s="2" t="s">
        <v>19</v>
      </c>
      <c r="D39" s="2" t="s">
        <v>23</v>
      </c>
      <c r="E39" s="2" t="s">
        <v>24</v>
      </c>
      <c r="F39" s="2" t="s">
        <v>55</v>
      </c>
      <c r="G39" s="2" t="s">
        <v>266</v>
      </c>
      <c r="H39" s="2" t="s">
        <v>179</v>
      </c>
      <c r="I39" s="2" t="s">
        <v>12</v>
      </c>
      <c r="J39" s="2" t="s">
        <v>267</v>
      </c>
      <c r="K39" s="2" t="s">
        <v>268</v>
      </c>
      <c r="L39" s="2" t="s">
        <v>182</v>
      </c>
      <c r="M39" s="2">
        <v>59</v>
      </c>
      <c r="N39" s="2" t="b">
        <v>0</v>
      </c>
      <c r="O39" s="2">
        <v>0.75409836065573765</v>
      </c>
      <c r="P39" s="2">
        <v>0.70050761421319796</v>
      </c>
      <c r="Q39" s="2">
        <v>0.81656804733727806</v>
      </c>
      <c r="R39" s="2" t="s">
        <v>74</v>
      </c>
      <c r="S39" s="2" t="s">
        <v>269</v>
      </c>
      <c r="T39" s="2" t="s">
        <v>270</v>
      </c>
      <c r="U39" s="2" t="b">
        <v>0</v>
      </c>
      <c r="V39" s="2" t="s">
        <v>69</v>
      </c>
      <c r="W39" s="2">
        <v>64.2</v>
      </c>
    </row>
    <row r="40" spans="1:23" ht="15.75" customHeight="1" x14ac:dyDescent="0.25">
      <c r="A40" s="2" t="s">
        <v>52</v>
      </c>
      <c r="B40" s="2" t="s">
        <v>53</v>
      </c>
      <c r="C40" s="2" t="s">
        <v>19</v>
      </c>
      <c r="D40" s="2" t="s">
        <v>23</v>
      </c>
      <c r="E40" s="2" t="s">
        <v>24</v>
      </c>
      <c r="F40" s="2" t="s">
        <v>55</v>
      </c>
      <c r="G40" s="2" t="s">
        <v>271</v>
      </c>
      <c r="H40" s="2" t="s">
        <v>179</v>
      </c>
      <c r="I40" s="2" t="s">
        <v>12</v>
      </c>
      <c r="J40" s="2" t="s">
        <v>272</v>
      </c>
      <c r="K40" s="2" t="s">
        <v>273</v>
      </c>
      <c r="L40" s="2" t="s">
        <v>182</v>
      </c>
      <c r="M40" s="2">
        <v>60</v>
      </c>
      <c r="N40" s="2" t="b">
        <v>0</v>
      </c>
      <c r="O40" s="2">
        <v>0.75409836065573765</v>
      </c>
      <c r="P40" s="2">
        <v>0.70050761421319796</v>
      </c>
      <c r="Q40" s="2">
        <v>0.81656804733727806</v>
      </c>
      <c r="R40" s="2" t="s">
        <v>74</v>
      </c>
      <c r="S40" s="2" t="s">
        <v>274</v>
      </c>
      <c r="T40" s="2" t="s">
        <v>275</v>
      </c>
      <c r="U40" s="2" t="b">
        <v>0</v>
      </c>
      <c r="V40" s="2" t="s">
        <v>69</v>
      </c>
      <c r="W40" s="2">
        <v>64.099999999999994</v>
      </c>
    </row>
    <row r="41" spans="1:23" ht="15.75" customHeight="1" x14ac:dyDescent="0.25">
      <c r="A41" s="2" t="s">
        <v>52</v>
      </c>
      <c r="B41" s="2" t="s">
        <v>53</v>
      </c>
      <c r="C41" s="2" t="s">
        <v>19</v>
      </c>
      <c r="D41" s="2" t="s">
        <v>23</v>
      </c>
      <c r="E41" s="2" t="s">
        <v>24</v>
      </c>
      <c r="F41" s="2" t="s">
        <v>55</v>
      </c>
      <c r="G41" s="2" t="s">
        <v>276</v>
      </c>
      <c r="H41" s="2" t="s">
        <v>179</v>
      </c>
      <c r="I41" s="2" t="s">
        <v>12</v>
      </c>
      <c r="J41" s="2" t="s">
        <v>277</v>
      </c>
      <c r="K41" s="2" t="s">
        <v>278</v>
      </c>
      <c r="L41" s="2" t="s">
        <v>182</v>
      </c>
      <c r="M41" s="2">
        <v>61</v>
      </c>
      <c r="N41" s="2" t="b">
        <v>0</v>
      </c>
      <c r="O41" s="2">
        <v>0.75409836065573765</v>
      </c>
      <c r="P41" s="2">
        <v>0.70050761421319796</v>
      </c>
      <c r="Q41" s="2">
        <v>0.81656804733727806</v>
      </c>
      <c r="R41" s="2" t="s">
        <v>74</v>
      </c>
      <c r="S41" s="2" t="s">
        <v>279</v>
      </c>
      <c r="T41" s="2" t="s">
        <v>280</v>
      </c>
      <c r="U41" s="2" t="b">
        <v>0</v>
      </c>
      <c r="V41" s="2" t="s">
        <v>69</v>
      </c>
      <c r="W41" s="2">
        <v>63.5</v>
      </c>
    </row>
    <row r="42" spans="1:23" ht="15.75" customHeight="1" x14ac:dyDescent="0.25">
      <c r="A42" s="2" t="s">
        <v>52</v>
      </c>
      <c r="B42" s="2" t="s">
        <v>53</v>
      </c>
      <c r="C42" s="2" t="s">
        <v>19</v>
      </c>
      <c r="D42" s="2" t="s">
        <v>23</v>
      </c>
      <c r="E42" s="2" t="s">
        <v>24</v>
      </c>
      <c r="F42" s="2" t="s">
        <v>55</v>
      </c>
      <c r="G42" s="2" t="s">
        <v>281</v>
      </c>
      <c r="H42" s="2" t="s">
        <v>282</v>
      </c>
      <c r="I42" s="2" t="s">
        <v>26</v>
      </c>
      <c r="J42" s="2" t="s">
        <v>283</v>
      </c>
      <c r="K42" s="2" t="s">
        <v>284</v>
      </c>
      <c r="L42" s="2" t="s">
        <v>285</v>
      </c>
      <c r="M42" s="2">
        <v>42</v>
      </c>
      <c r="N42" s="2" t="b">
        <v>0</v>
      </c>
      <c r="O42" s="2">
        <v>0.7379912663755458</v>
      </c>
      <c r="P42" s="2">
        <v>0.71610169491525422</v>
      </c>
      <c r="Q42" s="2">
        <v>0.76126126126126126</v>
      </c>
      <c r="R42" s="2" t="s">
        <v>65</v>
      </c>
      <c r="S42" s="2" t="s">
        <v>286</v>
      </c>
      <c r="T42" s="2" t="s">
        <v>287</v>
      </c>
      <c r="U42" s="2" t="b">
        <v>1</v>
      </c>
      <c r="V42" s="2" t="s">
        <v>69</v>
      </c>
      <c r="W42" s="2">
        <v>0.7</v>
      </c>
    </row>
    <row r="43" spans="1:23" ht="15.75" customHeight="1" x14ac:dyDescent="0.25">
      <c r="A43" s="2" t="s">
        <v>52</v>
      </c>
      <c r="B43" s="2" t="s">
        <v>53</v>
      </c>
      <c r="C43" s="2" t="s">
        <v>19</v>
      </c>
      <c r="D43" s="2" t="s">
        <v>23</v>
      </c>
      <c r="E43" s="2" t="s">
        <v>24</v>
      </c>
      <c r="F43" s="2" t="s">
        <v>55</v>
      </c>
      <c r="G43" s="2" t="s">
        <v>288</v>
      </c>
      <c r="H43" s="2" t="s">
        <v>282</v>
      </c>
      <c r="I43" s="2" t="s">
        <v>26</v>
      </c>
      <c r="J43" s="2" t="s">
        <v>289</v>
      </c>
      <c r="K43" s="2" t="s">
        <v>290</v>
      </c>
      <c r="L43" s="2" t="s">
        <v>285</v>
      </c>
      <c r="M43" s="2">
        <v>43</v>
      </c>
      <c r="N43" s="2" t="b">
        <v>0</v>
      </c>
      <c r="O43" s="2">
        <v>0.7379912663755458</v>
      </c>
      <c r="P43" s="2">
        <v>0.71610169491525422</v>
      </c>
      <c r="Q43" s="2">
        <v>0.76126126126126126</v>
      </c>
      <c r="R43" s="2" t="s">
        <v>74</v>
      </c>
      <c r="S43" s="2" t="s">
        <v>291</v>
      </c>
      <c r="T43" s="2" t="s">
        <v>292</v>
      </c>
      <c r="U43" s="2" t="b">
        <v>0</v>
      </c>
      <c r="V43" s="2" t="s">
        <v>69</v>
      </c>
      <c r="W43" s="2">
        <v>64.599999999999994</v>
      </c>
    </row>
    <row r="44" spans="1:23" ht="15.75" customHeight="1" x14ac:dyDescent="0.25">
      <c r="A44" s="2" t="s">
        <v>52</v>
      </c>
      <c r="B44" s="2" t="s">
        <v>53</v>
      </c>
      <c r="C44" s="2" t="s">
        <v>19</v>
      </c>
      <c r="D44" s="2" t="s">
        <v>23</v>
      </c>
      <c r="E44" s="2" t="s">
        <v>24</v>
      </c>
      <c r="F44" s="2" t="s">
        <v>55</v>
      </c>
      <c r="G44" s="2" t="s">
        <v>293</v>
      </c>
      <c r="H44" s="2" t="s">
        <v>282</v>
      </c>
      <c r="I44" s="2" t="s">
        <v>26</v>
      </c>
      <c r="J44" s="2" t="s">
        <v>294</v>
      </c>
      <c r="K44" s="2" t="s">
        <v>295</v>
      </c>
      <c r="L44" s="2" t="s">
        <v>285</v>
      </c>
      <c r="M44" s="2">
        <v>44</v>
      </c>
      <c r="N44" s="2" t="b">
        <v>0</v>
      </c>
      <c r="O44" s="2">
        <v>0.7379912663755458</v>
      </c>
      <c r="P44" s="2">
        <v>0.71610169491525422</v>
      </c>
      <c r="Q44" s="2">
        <v>0.76126126126126126</v>
      </c>
      <c r="R44" s="2" t="s">
        <v>74</v>
      </c>
      <c r="S44" s="2" t="s">
        <v>296</v>
      </c>
      <c r="T44" s="2" t="s">
        <v>297</v>
      </c>
      <c r="U44" s="2" t="b">
        <v>0</v>
      </c>
      <c r="V44" s="2" t="s">
        <v>69</v>
      </c>
      <c r="W44" s="2">
        <v>65</v>
      </c>
    </row>
    <row r="45" spans="1:23" ht="15.75" customHeight="1" x14ac:dyDescent="0.25">
      <c r="A45" s="2" t="s">
        <v>52</v>
      </c>
      <c r="B45" s="2" t="s">
        <v>53</v>
      </c>
      <c r="C45" s="2" t="s">
        <v>19</v>
      </c>
      <c r="D45" s="2" t="s">
        <v>23</v>
      </c>
      <c r="E45" s="2" t="s">
        <v>24</v>
      </c>
      <c r="F45" s="2" t="s">
        <v>55</v>
      </c>
      <c r="G45" s="2" t="s">
        <v>298</v>
      </c>
      <c r="H45" s="2" t="s">
        <v>282</v>
      </c>
      <c r="I45" s="2" t="s">
        <v>26</v>
      </c>
      <c r="J45" s="2" t="s">
        <v>299</v>
      </c>
      <c r="K45" s="2" t="s">
        <v>300</v>
      </c>
      <c r="L45" s="2" t="s">
        <v>285</v>
      </c>
      <c r="M45" s="2">
        <v>45</v>
      </c>
      <c r="N45" s="2" t="b">
        <v>0</v>
      </c>
      <c r="O45" s="2">
        <v>0.7379912663755458</v>
      </c>
      <c r="P45" s="2">
        <v>0.71610169491525422</v>
      </c>
      <c r="Q45" s="2">
        <v>0.76126126126126126</v>
      </c>
      <c r="R45" s="2" t="s">
        <v>74</v>
      </c>
      <c r="S45" s="2" t="s">
        <v>301</v>
      </c>
      <c r="T45" s="2" t="s">
        <v>302</v>
      </c>
      <c r="U45" s="2" t="b">
        <v>0</v>
      </c>
      <c r="V45" s="2" t="s">
        <v>69</v>
      </c>
      <c r="W45" s="2">
        <v>65.7</v>
      </c>
    </row>
    <row r="46" spans="1:23" ht="15.75" customHeight="1" x14ac:dyDescent="0.25">
      <c r="A46" s="2" t="s">
        <v>52</v>
      </c>
      <c r="B46" s="2" t="s">
        <v>53</v>
      </c>
      <c r="C46" s="2" t="s">
        <v>19</v>
      </c>
      <c r="D46" s="2" t="s">
        <v>23</v>
      </c>
      <c r="E46" s="2" t="s">
        <v>24</v>
      </c>
      <c r="F46" s="2" t="s">
        <v>55</v>
      </c>
      <c r="G46" s="2" t="s">
        <v>303</v>
      </c>
      <c r="H46" s="2" t="s">
        <v>282</v>
      </c>
      <c r="I46" s="2" t="s">
        <v>26</v>
      </c>
      <c r="J46" s="2" t="s">
        <v>304</v>
      </c>
      <c r="K46" s="2" t="s">
        <v>305</v>
      </c>
      <c r="L46" s="2" t="s">
        <v>285</v>
      </c>
      <c r="M46" s="2">
        <v>46</v>
      </c>
      <c r="N46" s="2" t="b">
        <v>0</v>
      </c>
      <c r="O46" s="2">
        <v>0.7379912663755458</v>
      </c>
      <c r="P46" s="2">
        <v>0.71610169491525422</v>
      </c>
      <c r="Q46" s="2">
        <v>0.76126126126126126</v>
      </c>
      <c r="R46" s="2" t="s">
        <v>74</v>
      </c>
      <c r="S46" s="2" t="s">
        <v>306</v>
      </c>
      <c r="T46" s="2" t="s">
        <v>307</v>
      </c>
      <c r="U46" s="2" t="b">
        <v>0</v>
      </c>
      <c r="V46" s="2" t="s">
        <v>69</v>
      </c>
      <c r="W46" s="2">
        <v>65.400000000000006</v>
      </c>
    </row>
    <row r="47" spans="1:23" ht="15.75" customHeight="1" x14ac:dyDescent="0.25">
      <c r="A47" s="2" t="s">
        <v>52</v>
      </c>
      <c r="B47" s="2" t="s">
        <v>53</v>
      </c>
      <c r="C47" s="2" t="s">
        <v>19</v>
      </c>
      <c r="D47" s="2" t="s">
        <v>23</v>
      </c>
      <c r="E47" s="2" t="s">
        <v>24</v>
      </c>
      <c r="F47" s="2" t="s">
        <v>55</v>
      </c>
      <c r="G47" s="2" t="s">
        <v>308</v>
      </c>
      <c r="H47" s="2" t="s">
        <v>282</v>
      </c>
      <c r="I47" s="2" t="s">
        <v>26</v>
      </c>
      <c r="J47" s="2" t="s">
        <v>309</v>
      </c>
      <c r="K47" s="2" t="s">
        <v>310</v>
      </c>
      <c r="L47" s="2" t="s">
        <v>285</v>
      </c>
      <c r="M47" s="2">
        <v>47</v>
      </c>
      <c r="N47" s="2" t="b">
        <v>0</v>
      </c>
      <c r="O47" s="2">
        <v>0.7379912663755458</v>
      </c>
      <c r="P47" s="2">
        <v>0.71610169491525422</v>
      </c>
      <c r="Q47" s="2">
        <v>0.76126126126126126</v>
      </c>
      <c r="R47" s="2" t="s">
        <v>74</v>
      </c>
      <c r="S47" s="2" t="s">
        <v>311</v>
      </c>
      <c r="T47" s="2" t="s">
        <v>312</v>
      </c>
      <c r="U47" s="2" t="b">
        <v>0</v>
      </c>
      <c r="V47" s="2" t="s">
        <v>69</v>
      </c>
      <c r="W47" s="2">
        <v>65.7</v>
      </c>
    </row>
    <row r="48" spans="1:23" ht="15.75" customHeight="1" x14ac:dyDescent="0.25">
      <c r="A48" s="2" t="s">
        <v>52</v>
      </c>
      <c r="B48" s="2" t="s">
        <v>53</v>
      </c>
      <c r="C48" s="2" t="s">
        <v>19</v>
      </c>
      <c r="D48" s="2" t="s">
        <v>23</v>
      </c>
      <c r="E48" s="2" t="s">
        <v>24</v>
      </c>
      <c r="F48" s="2" t="s">
        <v>55</v>
      </c>
      <c r="G48" s="2" t="s">
        <v>313</v>
      </c>
      <c r="H48" s="2" t="s">
        <v>282</v>
      </c>
      <c r="I48" s="2" t="s">
        <v>26</v>
      </c>
      <c r="J48" s="2" t="s">
        <v>314</v>
      </c>
      <c r="K48" s="2" t="s">
        <v>315</v>
      </c>
      <c r="L48" s="2" t="s">
        <v>285</v>
      </c>
      <c r="M48" s="2">
        <v>48</v>
      </c>
      <c r="N48" s="2" t="b">
        <v>0</v>
      </c>
      <c r="O48" s="2">
        <v>0.7379912663755458</v>
      </c>
      <c r="P48" s="2">
        <v>0.71610169491525422</v>
      </c>
      <c r="Q48" s="2">
        <v>0.76126126126126126</v>
      </c>
      <c r="R48" s="2" t="s">
        <v>74</v>
      </c>
      <c r="S48" s="2" t="s">
        <v>316</v>
      </c>
      <c r="T48" s="2" t="s">
        <v>317</v>
      </c>
      <c r="U48" s="2" t="b">
        <v>0</v>
      </c>
      <c r="V48" s="2" t="s">
        <v>69</v>
      </c>
      <c r="W48" s="2">
        <v>65.3</v>
      </c>
    </row>
    <row r="49" spans="1:23" ht="15.75" customHeight="1" x14ac:dyDescent="0.25">
      <c r="A49" s="2" t="s">
        <v>52</v>
      </c>
      <c r="B49" s="2" t="s">
        <v>53</v>
      </c>
      <c r="C49" s="2" t="s">
        <v>19</v>
      </c>
      <c r="D49" s="2" t="s">
        <v>23</v>
      </c>
      <c r="E49" s="2" t="s">
        <v>24</v>
      </c>
      <c r="F49" s="2" t="s">
        <v>55</v>
      </c>
      <c r="G49" s="2" t="s">
        <v>318</v>
      </c>
      <c r="H49" s="2" t="s">
        <v>282</v>
      </c>
      <c r="I49" s="2" t="s">
        <v>26</v>
      </c>
      <c r="J49" s="2" t="s">
        <v>319</v>
      </c>
      <c r="K49" s="2" t="s">
        <v>320</v>
      </c>
      <c r="L49" s="2" t="s">
        <v>285</v>
      </c>
      <c r="M49" s="2">
        <v>49</v>
      </c>
      <c r="N49" s="2" t="b">
        <v>0</v>
      </c>
      <c r="O49" s="2">
        <v>0.7379912663755458</v>
      </c>
      <c r="P49" s="2">
        <v>0.71610169491525422</v>
      </c>
      <c r="Q49" s="2">
        <v>0.76126126126126126</v>
      </c>
      <c r="R49" s="2" t="s">
        <v>74</v>
      </c>
      <c r="S49" s="2" t="s">
        <v>321</v>
      </c>
      <c r="T49" s="2" t="s">
        <v>322</v>
      </c>
      <c r="U49" s="2" t="b">
        <v>0</v>
      </c>
      <c r="V49" s="2" t="s">
        <v>69</v>
      </c>
      <c r="W49" s="2">
        <v>64.3</v>
      </c>
    </row>
    <row r="50" spans="1:23" ht="15.75" customHeight="1" x14ac:dyDescent="0.25">
      <c r="A50" s="2" t="s">
        <v>52</v>
      </c>
      <c r="B50" s="2" t="s">
        <v>53</v>
      </c>
      <c r="C50" s="2" t="s">
        <v>19</v>
      </c>
      <c r="D50" s="2" t="s">
        <v>23</v>
      </c>
      <c r="E50" s="2" t="s">
        <v>24</v>
      </c>
      <c r="F50" s="2" t="s">
        <v>55</v>
      </c>
      <c r="G50" s="2" t="s">
        <v>323</v>
      </c>
      <c r="H50" s="2" t="s">
        <v>282</v>
      </c>
      <c r="I50" s="2" t="s">
        <v>26</v>
      </c>
      <c r="J50" s="2" t="s">
        <v>324</v>
      </c>
      <c r="K50" s="2" t="s">
        <v>325</v>
      </c>
      <c r="L50" s="2" t="s">
        <v>285</v>
      </c>
      <c r="M50" s="2">
        <v>50</v>
      </c>
      <c r="N50" s="2" t="b">
        <v>0</v>
      </c>
      <c r="O50" s="2">
        <v>0.7379912663755458</v>
      </c>
      <c r="P50" s="2">
        <v>0.71610169491525422</v>
      </c>
      <c r="Q50" s="2">
        <v>0.76126126126126126</v>
      </c>
      <c r="R50" s="2" t="s">
        <v>74</v>
      </c>
      <c r="S50" s="2" t="s">
        <v>326</v>
      </c>
      <c r="T50" s="2" t="s">
        <v>327</v>
      </c>
      <c r="U50" s="2" t="b">
        <v>0</v>
      </c>
      <c r="V50" s="2" t="s">
        <v>69</v>
      </c>
      <c r="W50" s="2">
        <v>65.7</v>
      </c>
    </row>
    <row r="51" spans="1:23" ht="15.75" customHeight="1" x14ac:dyDescent="0.25">
      <c r="A51" s="2" t="s">
        <v>52</v>
      </c>
      <c r="B51" s="2" t="s">
        <v>53</v>
      </c>
      <c r="C51" s="2" t="s">
        <v>19</v>
      </c>
      <c r="D51" s="2" t="s">
        <v>23</v>
      </c>
      <c r="E51" s="2" t="s">
        <v>24</v>
      </c>
      <c r="F51" s="2" t="s">
        <v>55</v>
      </c>
      <c r="G51" s="2" t="s">
        <v>328</v>
      </c>
      <c r="H51" s="2" t="s">
        <v>282</v>
      </c>
      <c r="I51" s="2" t="s">
        <v>26</v>
      </c>
      <c r="J51" s="2" t="s">
        <v>329</v>
      </c>
      <c r="K51" s="2" t="s">
        <v>330</v>
      </c>
      <c r="L51" s="2" t="s">
        <v>285</v>
      </c>
      <c r="M51" s="2">
        <v>51</v>
      </c>
      <c r="N51" s="2" t="b">
        <v>0</v>
      </c>
      <c r="O51" s="2">
        <v>0.7379912663755458</v>
      </c>
      <c r="P51" s="2">
        <v>0.71610169491525422</v>
      </c>
      <c r="Q51" s="2">
        <v>0.76126126126126126</v>
      </c>
      <c r="R51" s="2" t="s">
        <v>74</v>
      </c>
      <c r="S51" s="2" t="s">
        <v>331</v>
      </c>
      <c r="T51" s="2" t="s">
        <v>332</v>
      </c>
      <c r="U51" s="2" t="b">
        <v>0</v>
      </c>
      <c r="V51" s="2" t="s">
        <v>69</v>
      </c>
      <c r="W51" s="2">
        <v>65.400000000000006</v>
      </c>
    </row>
    <row r="52" spans="1:23" ht="15.75" customHeight="1" x14ac:dyDescent="0.25">
      <c r="A52" s="2" t="s">
        <v>52</v>
      </c>
      <c r="B52" s="2" t="s">
        <v>53</v>
      </c>
      <c r="C52" s="2" t="s">
        <v>19</v>
      </c>
      <c r="D52" s="2" t="s">
        <v>23</v>
      </c>
      <c r="E52" s="2" t="s">
        <v>24</v>
      </c>
      <c r="F52" s="2" t="s">
        <v>55</v>
      </c>
      <c r="G52" s="2" t="s">
        <v>333</v>
      </c>
      <c r="H52" s="2" t="s">
        <v>282</v>
      </c>
      <c r="I52" s="2" t="s">
        <v>26</v>
      </c>
      <c r="J52" s="2" t="s">
        <v>334</v>
      </c>
      <c r="K52" s="2" t="s">
        <v>335</v>
      </c>
      <c r="L52" s="2" t="s">
        <v>285</v>
      </c>
      <c r="M52" s="2">
        <v>52</v>
      </c>
      <c r="N52" s="2" t="b">
        <v>0</v>
      </c>
      <c r="O52" s="2">
        <v>0.7379912663755458</v>
      </c>
      <c r="P52" s="2">
        <v>0.71610169491525422</v>
      </c>
      <c r="Q52" s="2">
        <v>0.76126126126126126</v>
      </c>
      <c r="R52" s="2" t="s">
        <v>74</v>
      </c>
      <c r="S52" s="2" t="s">
        <v>336</v>
      </c>
      <c r="T52" s="2" t="s">
        <v>337</v>
      </c>
      <c r="U52" s="2" t="b">
        <v>0</v>
      </c>
      <c r="V52" s="2" t="s">
        <v>69</v>
      </c>
      <c r="W52" s="2">
        <v>65.3</v>
      </c>
    </row>
    <row r="53" spans="1:23" ht="15.75" customHeight="1" x14ac:dyDescent="0.25">
      <c r="A53" s="2" t="s">
        <v>52</v>
      </c>
      <c r="B53" s="2" t="s">
        <v>53</v>
      </c>
      <c r="C53" s="2" t="s">
        <v>19</v>
      </c>
      <c r="D53" s="2" t="s">
        <v>23</v>
      </c>
      <c r="E53" s="2" t="s">
        <v>24</v>
      </c>
      <c r="F53" s="2" t="s">
        <v>55</v>
      </c>
      <c r="G53" s="2" t="s">
        <v>338</v>
      </c>
      <c r="H53" s="2" t="s">
        <v>282</v>
      </c>
      <c r="I53" s="2" t="s">
        <v>26</v>
      </c>
      <c r="J53" s="2" t="s">
        <v>339</v>
      </c>
      <c r="K53" s="2" t="s">
        <v>340</v>
      </c>
      <c r="L53" s="2" t="s">
        <v>285</v>
      </c>
      <c r="M53" s="2">
        <v>53</v>
      </c>
      <c r="N53" s="2" t="b">
        <v>0</v>
      </c>
      <c r="O53" s="2">
        <v>0.7379912663755458</v>
      </c>
      <c r="P53" s="2">
        <v>0.71610169491525422</v>
      </c>
      <c r="Q53" s="2">
        <v>0.76126126126126126</v>
      </c>
      <c r="R53" s="2" t="s">
        <v>74</v>
      </c>
      <c r="S53" s="2" t="s">
        <v>341</v>
      </c>
      <c r="T53" s="2" t="s">
        <v>342</v>
      </c>
      <c r="U53" s="2" t="b">
        <v>0</v>
      </c>
      <c r="V53" s="2" t="s">
        <v>69</v>
      </c>
      <c r="W53" s="2">
        <v>66</v>
      </c>
    </row>
    <row r="54" spans="1:23" ht="15.75" customHeight="1" x14ac:dyDescent="0.25">
      <c r="A54" s="2" t="s">
        <v>52</v>
      </c>
      <c r="B54" s="2" t="s">
        <v>53</v>
      </c>
      <c r="C54" s="2" t="s">
        <v>19</v>
      </c>
      <c r="D54" s="2" t="s">
        <v>23</v>
      </c>
      <c r="E54" s="2" t="s">
        <v>24</v>
      </c>
      <c r="F54" s="2" t="s">
        <v>55</v>
      </c>
      <c r="G54" s="2" t="s">
        <v>343</v>
      </c>
      <c r="H54" s="2" t="s">
        <v>282</v>
      </c>
      <c r="I54" s="2" t="s">
        <v>26</v>
      </c>
      <c r="J54" s="2" t="s">
        <v>344</v>
      </c>
      <c r="K54" s="2" t="s">
        <v>345</v>
      </c>
      <c r="L54" s="2" t="s">
        <v>285</v>
      </c>
      <c r="M54" s="2">
        <v>54</v>
      </c>
      <c r="N54" s="2" t="b">
        <v>0</v>
      </c>
      <c r="O54" s="2">
        <v>0.7379912663755458</v>
      </c>
      <c r="P54" s="2">
        <v>0.71610169491525422</v>
      </c>
      <c r="Q54" s="2">
        <v>0.76126126126126126</v>
      </c>
      <c r="R54" s="2" t="s">
        <v>74</v>
      </c>
      <c r="S54" s="2" t="s">
        <v>346</v>
      </c>
      <c r="T54" s="2" t="s">
        <v>347</v>
      </c>
      <c r="U54" s="2" t="b">
        <v>0</v>
      </c>
      <c r="V54" s="2" t="s">
        <v>69</v>
      </c>
      <c r="W54" s="2">
        <v>65.400000000000006</v>
      </c>
    </row>
    <row r="55" spans="1:23" ht="15.75" customHeight="1" x14ac:dyDescent="0.25">
      <c r="A55" s="2" t="s">
        <v>52</v>
      </c>
      <c r="B55" s="2" t="s">
        <v>53</v>
      </c>
      <c r="C55" s="2" t="s">
        <v>19</v>
      </c>
      <c r="D55" s="2" t="s">
        <v>23</v>
      </c>
      <c r="E55" s="2" t="s">
        <v>24</v>
      </c>
      <c r="F55" s="2" t="s">
        <v>55</v>
      </c>
      <c r="G55" s="2" t="s">
        <v>349</v>
      </c>
      <c r="H55" s="2" t="s">
        <v>282</v>
      </c>
      <c r="I55" s="2" t="s">
        <v>26</v>
      </c>
      <c r="J55" s="2" t="s">
        <v>351</v>
      </c>
      <c r="K55" s="2" t="s">
        <v>352</v>
      </c>
      <c r="L55" s="2" t="s">
        <v>285</v>
      </c>
      <c r="M55" s="2">
        <v>55</v>
      </c>
      <c r="N55" s="2" t="b">
        <v>0</v>
      </c>
      <c r="O55" s="2">
        <v>0.7379912663755458</v>
      </c>
      <c r="P55" s="2">
        <v>0.71610169491525422</v>
      </c>
      <c r="Q55" s="2">
        <v>0.76126126126126126</v>
      </c>
      <c r="R55" s="2" t="s">
        <v>74</v>
      </c>
      <c r="S55" s="2" t="s">
        <v>356</v>
      </c>
      <c r="T55" s="2" t="s">
        <v>358</v>
      </c>
      <c r="U55" s="2" t="b">
        <v>0</v>
      </c>
      <c r="V55" s="2" t="s">
        <v>69</v>
      </c>
      <c r="W55" s="2">
        <v>65.900000000000006</v>
      </c>
    </row>
    <row r="56" spans="1:23" ht="15.75" customHeight="1" x14ac:dyDescent="0.25">
      <c r="A56" s="2" t="s">
        <v>52</v>
      </c>
      <c r="B56" s="2" t="s">
        <v>53</v>
      </c>
      <c r="C56" s="2" t="s">
        <v>19</v>
      </c>
      <c r="D56" s="2" t="s">
        <v>23</v>
      </c>
      <c r="E56" s="2" t="s">
        <v>24</v>
      </c>
      <c r="F56" s="2" t="s">
        <v>55</v>
      </c>
      <c r="G56" s="2" t="s">
        <v>363</v>
      </c>
      <c r="H56" s="2" t="s">
        <v>282</v>
      </c>
      <c r="I56" s="2" t="s">
        <v>26</v>
      </c>
      <c r="J56" s="2" t="s">
        <v>367</v>
      </c>
      <c r="K56" s="2" t="s">
        <v>368</v>
      </c>
      <c r="L56" s="2" t="s">
        <v>285</v>
      </c>
      <c r="M56" s="2">
        <v>56</v>
      </c>
      <c r="N56" s="2" t="b">
        <v>0</v>
      </c>
      <c r="O56" s="2">
        <v>0.7379912663755458</v>
      </c>
      <c r="P56" s="2">
        <v>0.71610169491525422</v>
      </c>
      <c r="Q56" s="2">
        <v>0.76126126126126126</v>
      </c>
      <c r="R56" s="2" t="s">
        <v>74</v>
      </c>
      <c r="S56" s="2" t="s">
        <v>371</v>
      </c>
      <c r="T56" s="2" t="s">
        <v>374</v>
      </c>
      <c r="U56" s="2" t="b">
        <v>0</v>
      </c>
      <c r="V56" s="2" t="s">
        <v>69</v>
      </c>
      <c r="W56" s="2">
        <v>65</v>
      </c>
    </row>
    <row r="57" spans="1:23" ht="15.75" customHeight="1" x14ac:dyDescent="0.25">
      <c r="A57" s="2" t="s">
        <v>52</v>
      </c>
      <c r="B57" s="2" t="s">
        <v>53</v>
      </c>
      <c r="C57" s="2" t="s">
        <v>19</v>
      </c>
      <c r="D57" s="2" t="s">
        <v>23</v>
      </c>
      <c r="E57" s="2" t="s">
        <v>24</v>
      </c>
      <c r="F57" s="2" t="s">
        <v>55</v>
      </c>
      <c r="G57" s="2" t="s">
        <v>378</v>
      </c>
      <c r="H57" s="2" t="s">
        <v>282</v>
      </c>
      <c r="I57" s="2" t="s">
        <v>26</v>
      </c>
      <c r="J57" s="2" t="s">
        <v>380</v>
      </c>
      <c r="K57" s="2" t="s">
        <v>381</v>
      </c>
      <c r="L57" s="2" t="s">
        <v>285</v>
      </c>
      <c r="M57" s="2">
        <v>57</v>
      </c>
      <c r="N57" s="2" t="b">
        <v>0</v>
      </c>
      <c r="O57" s="2">
        <v>0.7379912663755458</v>
      </c>
      <c r="P57" s="2">
        <v>0.71610169491525422</v>
      </c>
      <c r="Q57" s="2">
        <v>0.76126126126126126</v>
      </c>
      <c r="R57" s="2" t="s">
        <v>74</v>
      </c>
      <c r="S57" s="2" t="s">
        <v>384</v>
      </c>
      <c r="T57" s="2" t="s">
        <v>386</v>
      </c>
      <c r="U57" s="2" t="b">
        <v>0</v>
      </c>
      <c r="V57" s="2" t="s">
        <v>69</v>
      </c>
      <c r="W57" s="2">
        <v>65</v>
      </c>
    </row>
    <row r="58" spans="1:23" ht="15.75" customHeight="1" x14ac:dyDescent="0.25">
      <c r="A58" s="2" t="s">
        <v>52</v>
      </c>
      <c r="B58" s="2" t="s">
        <v>53</v>
      </c>
      <c r="C58" s="2" t="s">
        <v>19</v>
      </c>
      <c r="D58" s="2" t="s">
        <v>23</v>
      </c>
      <c r="E58" s="2" t="s">
        <v>24</v>
      </c>
      <c r="F58" s="2" t="s">
        <v>55</v>
      </c>
      <c r="G58" s="2" t="s">
        <v>389</v>
      </c>
      <c r="H58" s="2" t="s">
        <v>282</v>
      </c>
      <c r="I58" s="2" t="s">
        <v>26</v>
      </c>
      <c r="J58" s="2" t="s">
        <v>390</v>
      </c>
      <c r="K58" s="2" t="s">
        <v>391</v>
      </c>
      <c r="L58" s="2" t="s">
        <v>285</v>
      </c>
      <c r="M58" s="2">
        <v>58</v>
      </c>
      <c r="N58" s="2" t="b">
        <v>0</v>
      </c>
      <c r="O58" s="2">
        <v>0.7379912663755458</v>
      </c>
      <c r="P58" s="2">
        <v>0.71610169491525422</v>
      </c>
      <c r="Q58" s="2">
        <v>0.76126126126126126</v>
      </c>
      <c r="R58" s="2" t="s">
        <v>74</v>
      </c>
      <c r="S58" s="2" t="s">
        <v>392</v>
      </c>
      <c r="T58" s="2" t="s">
        <v>394</v>
      </c>
      <c r="U58" s="2" t="b">
        <v>0</v>
      </c>
      <c r="V58" s="2" t="s">
        <v>69</v>
      </c>
      <c r="W58" s="2">
        <v>65.099999999999994</v>
      </c>
    </row>
    <row r="59" spans="1:23" ht="15.75" customHeight="1" x14ac:dyDescent="0.25">
      <c r="A59" s="2" t="s">
        <v>52</v>
      </c>
      <c r="B59" s="2" t="s">
        <v>53</v>
      </c>
      <c r="C59" s="2" t="s">
        <v>19</v>
      </c>
      <c r="D59" s="2" t="s">
        <v>23</v>
      </c>
      <c r="E59" s="2" t="s">
        <v>24</v>
      </c>
      <c r="F59" s="2" t="s">
        <v>55</v>
      </c>
      <c r="G59" s="2" t="s">
        <v>395</v>
      </c>
      <c r="H59" s="2" t="s">
        <v>282</v>
      </c>
      <c r="I59" s="2" t="s">
        <v>26</v>
      </c>
      <c r="J59" s="2" t="s">
        <v>397</v>
      </c>
      <c r="K59" s="2" t="s">
        <v>398</v>
      </c>
      <c r="L59" s="2" t="s">
        <v>285</v>
      </c>
      <c r="M59" s="2">
        <v>59</v>
      </c>
      <c r="N59" s="2" t="b">
        <v>0</v>
      </c>
      <c r="O59" s="2">
        <v>0.7379912663755458</v>
      </c>
      <c r="P59" s="2">
        <v>0.71610169491525422</v>
      </c>
      <c r="Q59" s="2">
        <v>0.76126126126126126</v>
      </c>
      <c r="R59" s="2" t="s">
        <v>74</v>
      </c>
      <c r="S59" s="2" t="s">
        <v>399</v>
      </c>
      <c r="T59" s="2" t="s">
        <v>400</v>
      </c>
      <c r="U59" s="2" t="b">
        <v>0</v>
      </c>
      <c r="V59" s="2" t="s">
        <v>69</v>
      </c>
      <c r="W59" s="2">
        <v>64.900000000000006</v>
      </c>
    </row>
    <row r="60" spans="1:23" ht="15.75" customHeight="1" x14ac:dyDescent="0.25">
      <c r="A60" s="2" t="s">
        <v>52</v>
      </c>
      <c r="B60" s="2" t="s">
        <v>53</v>
      </c>
      <c r="C60" s="2" t="s">
        <v>19</v>
      </c>
      <c r="D60" s="2" t="s">
        <v>23</v>
      </c>
      <c r="E60" s="2" t="s">
        <v>24</v>
      </c>
      <c r="F60" s="2" t="s">
        <v>55</v>
      </c>
      <c r="G60" s="2" t="s">
        <v>401</v>
      </c>
      <c r="H60" s="2" t="s">
        <v>282</v>
      </c>
      <c r="I60" s="2" t="s">
        <v>26</v>
      </c>
      <c r="J60" s="2" t="s">
        <v>402</v>
      </c>
      <c r="K60" s="2" t="s">
        <v>403</v>
      </c>
      <c r="L60" s="2" t="s">
        <v>285</v>
      </c>
      <c r="M60" s="2">
        <v>60</v>
      </c>
      <c r="N60" s="2" t="b">
        <v>0</v>
      </c>
      <c r="O60" s="2">
        <v>0.7379912663755458</v>
      </c>
      <c r="P60" s="2">
        <v>0.71610169491525422</v>
      </c>
      <c r="Q60" s="2">
        <v>0.76126126126126126</v>
      </c>
      <c r="R60" s="2" t="s">
        <v>74</v>
      </c>
      <c r="S60" s="2" t="s">
        <v>404</v>
      </c>
      <c r="T60" s="2" t="s">
        <v>405</v>
      </c>
      <c r="U60" s="2" t="b">
        <v>0</v>
      </c>
      <c r="V60" s="2" t="s">
        <v>69</v>
      </c>
      <c r="W60" s="2">
        <v>65.599999999999994</v>
      </c>
    </row>
    <row r="61" spans="1:23" ht="15.75" customHeight="1" x14ac:dyDescent="0.25">
      <c r="A61" s="2" t="s">
        <v>52</v>
      </c>
      <c r="B61" s="2" t="s">
        <v>53</v>
      </c>
      <c r="C61" s="2" t="s">
        <v>19</v>
      </c>
      <c r="D61" s="2" t="s">
        <v>23</v>
      </c>
      <c r="E61" s="2" t="s">
        <v>24</v>
      </c>
      <c r="F61" s="2" t="s">
        <v>55</v>
      </c>
      <c r="G61" s="2" t="s">
        <v>406</v>
      </c>
      <c r="H61" s="2" t="s">
        <v>282</v>
      </c>
      <c r="I61" s="2" t="s">
        <v>26</v>
      </c>
      <c r="J61" s="2" t="s">
        <v>407</v>
      </c>
      <c r="K61" s="2" t="s">
        <v>408</v>
      </c>
      <c r="L61" s="2" t="s">
        <v>285</v>
      </c>
      <c r="M61" s="2">
        <v>61</v>
      </c>
      <c r="N61" s="2" t="b">
        <v>0</v>
      </c>
      <c r="O61" s="2">
        <v>0.7379912663755458</v>
      </c>
      <c r="P61" s="2">
        <v>0.71610169491525422</v>
      </c>
      <c r="Q61" s="2">
        <v>0.76126126126126126</v>
      </c>
      <c r="R61" s="2" t="s">
        <v>74</v>
      </c>
      <c r="S61" s="2" t="s">
        <v>409</v>
      </c>
      <c r="T61" s="2" t="s">
        <v>410</v>
      </c>
      <c r="U61" s="2" t="b">
        <v>0</v>
      </c>
      <c r="V61" s="2" t="s">
        <v>69</v>
      </c>
      <c r="W61" s="2">
        <v>65.3</v>
      </c>
    </row>
    <row r="62" spans="1:23" ht="15.75" customHeight="1" x14ac:dyDescent="0.25">
      <c r="A62" s="2" t="s">
        <v>52</v>
      </c>
      <c r="B62" s="2" t="s">
        <v>53</v>
      </c>
      <c r="C62" s="2" t="s">
        <v>19</v>
      </c>
      <c r="D62" s="2" t="s">
        <v>23</v>
      </c>
      <c r="E62" s="2" t="s">
        <v>24</v>
      </c>
      <c r="F62" s="2" t="s">
        <v>364</v>
      </c>
      <c r="G62" s="2" t="s">
        <v>411</v>
      </c>
      <c r="H62" s="2" t="s">
        <v>412</v>
      </c>
      <c r="I62" s="2" t="s">
        <v>54</v>
      </c>
      <c r="J62" s="2" t="s">
        <v>413</v>
      </c>
      <c r="K62" s="2" t="s">
        <v>414</v>
      </c>
      <c r="L62" s="2" t="s">
        <v>377</v>
      </c>
      <c r="M62" s="2">
        <v>42</v>
      </c>
      <c r="N62" s="2" t="b">
        <v>0</v>
      </c>
      <c r="O62" s="2">
        <v>0.8</v>
      </c>
      <c r="P62" s="2">
        <v>0.76800000000000002</v>
      </c>
      <c r="Q62" s="2">
        <v>0.83478260869565213</v>
      </c>
      <c r="R62" s="2" t="s">
        <v>65</v>
      </c>
      <c r="S62" s="2" t="s">
        <v>415</v>
      </c>
      <c r="T62" s="2" t="s">
        <v>416</v>
      </c>
      <c r="U62" s="2" t="b">
        <v>1</v>
      </c>
      <c r="V62" s="2" t="s">
        <v>69</v>
      </c>
      <c r="W62" s="2">
        <v>0.7</v>
      </c>
    </row>
    <row r="63" spans="1:23" ht="15.75" customHeight="1" x14ac:dyDescent="0.25">
      <c r="A63" s="2" t="s">
        <v>52</v>
      </c>
      <c r="B63" s="2" t="s">
        <v>53</v>
      </c>
      <c r="C63" s="2" t="s">
        <v>19</v>
      </c>
      <c r="D63" s="2" t="s">
        <v>23</v>
      </c>
      <c r="E63" s="2" t="s">
        <v>24</v>
      </c>
      <c r="F63" s="2" t="s">
        <v>364</v>
      </c>
      <c r="G63" s="2" t="s">
        <v>417</v>
      </c>
      <c r="H63" s="2" t="s">
        <v>412</v>
      </c>
      <c r="I63" s="2" t="s">
        <v>54</v>
      </c>
      <c r="J63" s="2" t="s">
        <v>418</v>
      </c>
      <c r="K63" s="2" t="s">
        <v>419</v>
      </c>
      <c r="L63" s="2" t="s">
        <v>377</v>
      </c>
      <c r="M63" s="2">
        <v>43</v>
      </c>
      <c r="N63" s="2" t="b">
        <v>0</v>
      </c>
      <c r="O63" s="2">
        <v>0.78131634819532914</v>
      </c>
      <c r="P63" s="2">
        <v>0.76348547717842319</v>
      </c>
      <c r="Q63" s="2">
        <v>0.8</v>
      </c>
      <c r="R63" s="2" t="s">
        <v>74</v>
      </c>
      <c r="S63" s="2" t="s">
        <v>420</v>
      </c>
      <c r="T63" s="2" t="s">
        <v>421</v>
      </c>
      <c r="U63" s="2" t="b">
        <v>0</v>
      </c>
      <c r="V63" s="2" t="s">
        <v>69</v>
      </c>
      <c r="W63" s="2">
        <v>274.5</v>
      </c>
    </row>
    <row r="64" spans="1:23" ht="15.75" customHeight="1" x14ac:dyDescent="0.25">
      <c r="A64" s="2" t="s">
        <v>52</v>
      </c>
      <c r="B64" s="2" t="s">
        <v>53</v>
      </c>
      <c r="C64" s="2" t="s">
        <v>19</v>
      </c>
      <c r="D64" s="2" t="s">
        <v>23</v>
      </c>
      <c r="E64" s="2" t="s">
        <v>24</v>
      </c>
      <c r="F64" s="2" t="s">
        <v>364</v>
      </c>
      <c r="G64" s="2" t="s">
        <v>422</v>
      </c>
      <c r="H64" s="2" t="s">
        <v>412</v>
      </c>
      <c r="I64" s="2" t="s">
        <v>54</v>
      </c>
      <c r="J64" s="2" t="s">
        <v>423</v>
      </c>
      <c r="K64" s="2" t="s">
        <v>424</v>
      </c>
      <c r="L64" s="2" t="s">
        <v>377</v>
      </c>
      <c r="M64" s="2">
        <v>44</v>
      </c>
      <c r="N64" s="2" t="b">
        <v>0</v>
      </c>
      <c r="O64" s="2">
        <v>0.77310924369747902</v>
      </c>
      <c r="P64" s="2">
        <v>0.74796747967479671</v>
      </c>
      <c r="Q64" s="2">
        <v>0.8</v>
      </c>
      <c r="R64" s="2" t="s">
        <v>74</v>
      </c>
      <c r="S64" s="2" t="s">
        <v>425</v>
      </c>
      <c r="T64" s="2" t="s">
        <v>426</v>
      </c>
      <c r="U64" s="2" t="b">
        <v>0</v>
      </c>
      <c r="V64" s="2" t="s">
        <v>69</v>
      </c>
      <c r="W64" s="2">
        <v>254</v>
      </c>
    </row>
    <row r="65" spans="1:23" ht="15.75" customHeight="1" x14ac:dyDescent="0.25">
      <c r="A65" s="2" t="s">
        <v>52</v>
      </c>
      <c r="B65" s="2" t="s">
        <v>53</v>
      </c>
      <c r="C65" s="2" t="s">
        <v>19</v>
      </c>
      <c r="D65" s="2" t="s">
        <v>23</v>
      </c>
      <c r="E65" s="2" t="s">
        <v>24</v>
      </c>
      <c r="F65" s="2" t="s">
        <v>364</v>
      </c>
      <c r="G65" s="2" t="s">
        <v>427</v>
      </c>
      <c r="H65" s="2" t="s">
        <v>412</v>
      </c>
      <c r="I65" s="2" t="s">
        <v>54</v>
      </c>
      <c r="J65" s="2" t="s">
        <v>428</v>
      </c>
      <c r="K65" s="2" t="s">
        <v>429</v>
      </c>
      <c r="L65" s="2" t="s">
        <v>377</v>
      </c>
      <c r="M65" s="2">
        <v>45</v>
      </c>
      <c r="N65" s="2" t="b">
        <v>0</v>
      </c>
      <c r="O65" s="2">
        <v>0.77338877338877343</v>
      </c>
      <c r="P65" s="2">
        <v>0.74103585657370519</v>
      </c>
      <c r="Q65" s="2">
        <v>0.80869565217391304</v>
      </c>
      <c r="R65" s="2" t="s">
        <v>74</v>
      </c>
      <c r="S65" s="2" t="s">
        <v>430</v>
      </c>
      <c r="T65" s="2" t="s">
        <v>431</v>
      </c>
      <c r="U65" s="2" t="b">
        <v>0</v>
      </c>
      <c r="V65" s="2" t="s">
        <v>69</v>
      </c>
      <c r="W65" s="2">
        <v>329.3</v>
      </c>
    </row>
    <row r="66" spans="1:23" ht="15.75" customHeight="1" x14ac:dyDescent="0.25">
      <c r="A66" s="2" t="s">
        <v>52</v>
      </c>
      <c r="B66" s="2" t="s">
        <v>53</v>
      </c>
      <c r="C66" s="2" t="s">
        <v>19</v>
      </c>
      <c r="D66" s="2" t="s">
        <v>23</v>
      </c>
      <c r="E66" s="2" t="s">
        <v>24</v>
      </c>
      <c r="F66" s="2" t="s">
        <v>364</v>
      </c>
      <c r="G66" s="2" t="s">
        <v>432</v>
      </c>
      <c r="H66" s="2" t="s">
        <v>412</v>
      </c>
      <c r="I66" s="2" t="s">
        <v>54</v>
      </c>
      <c r="J66" s="2" t="s">
        <v>433</v>
      </c>
      <c r="K66" s="2" t="s">
        <v>434</v>
      </c>
      <c r="L66" s="2" t="s">
        <v>377</v>
      </c>
      <c r="M66" s="2">
        <v>46</v>
      </c>
      <c r="N66" s="2" t="b">
        <v>0</v>
      </c>
      <c r="O66" s="2">
        <v>0.79411764705882348</v>
      </c>
      <c r="P66" s="2">
        <v>0.76829268292682928</v>
      </c>
      <c r="Q66" s="2">
        <v>0.82173913043478264</v>
      </c>
      <c r="R66" s="2" t="s">
        <v>74</v>
      </c>
      <c r="S66" s="2" t="s">
        <v>435</v>
      </c>
      <c r="T66" s="2" t="s">
        <v>436</v>
      </c>
      <c r="U66" s="2" t="b">
        <v>0</v>
      </c>
      <c r="V66" s="2" t="s">
        <v>69</v>
      </c>
      <c r="W66" s="2">
        <v>253.9</v>
      </c>
    </row>
    <row r="67" spans="1:23" ht="15.75" customHeight="1" x14ac:dyDescent="0.25">
      <c r="A67" s="2" t="s">
        <v>52</v>
      </c>
      <c r="B67" s="2" t="s">
        <v>53</v>
      </c>
      <c r="C67" s="2" t="s">
        <v>19</v>
      </c>
      <c r="D67" s="2" t="s">
        <v>23</v>
      </c>
      <c r="E67" s="2" t="s">
        <v>24</v>
      </c>
      <c r="F67" s="2" t="s">
        <v>364</v>
      </c>
      <c r="G67" s="2" t="s">
        <v>437</v>
      </c>
      <c r="H67" s="2" t="s">
        <v>412</v>
      </c>
      <c r="I67" s="2" t="s">
        <v>54</v>
      </c>
      <c r="J67" s="2" t="s">
        <v>438</v>
      </c>
      <c r="K67" s="2" t="s">
        <v>439</v>
      </c>
      <c r="L67" s="2" t="s">
        <v>377</v>
      </c>
      <c r="M67" s="2">
        <v>47</v>
      </c>
      <c r="N67" s="2" t="b">
        <v>0</v>
      </c>
      <c r="O67" s="2">
        <v>0.78749999999999998</v>
      </c>
      <c r="P67" s="2">
        <v>0.75600000000000001</v>
      </c>
      <c r="Q67" s="2">
        <v>0.82173913043478264</v>
      </c>
      <c r="R67" s="2" t="s">
        <v>74</v>
      </c>
      <c r="S67" s="2" t="s">
        <v>440</v>
      </c>
      <c r="T67" s="2" t="s">
        <v>441</v>
      </c>
      <c r="U67" s="2" t="b">
        <v>0</v>
      </c>
      <c r="V67" s="2" t="s">
        <v>69</v>
      </c>
      <c r="W67" s="2">
        <v>330.2</v>
      </c>
    </row>
    <row r="68" spans="1:23" ht="15.75" customHeight="1" x14ac:dyDescent="0.25">
      <c r="A68" s="2" t="s">
        <v>52</v>
      </c>
      <c r="B68" s="2" t="s">
        <v>53</v>
      </c>
      <c r="C68" s="2" t="s">
        <v>19</v>
      </c>
      <c r="D68" s="2" t="s">
        <v>23</v>
      </c>
      <c r="E68" s="2" t="s">
        <v>24</v>
      </c>
      <c r="F68" s="2" t="s">
        <v>364</v>
      </c>
      <c r="G68" s="2" t="s">
        <v>442</v>
      </c>
      <c r="H68" s="2" t="s">
        <v>412</v>
      </c>
      <c r="I68" s="2" t="s">
        <v>54</v>
      </c>
      <c r="J68" s="2" t="s">
        <v>443</v>
      </c>
      <c r="K68" s="2" t="s">
        <v>444</v>
      </c>
      <c r="L68" s="2" t="s">
        <v>377</v>
      </c>
      <c r="M68" s="2">
        <v>48</v>
      </c>
      <c r="N68" s="2" t="b">
        <v>0</v>
      </c>
      <c r="O68" s="2">
        <v>0.77432712215320909</v>
      </c>
      <c r="P68" s="2">
        <v>0.73913043478260865</v>
      </c>
      <c r="Q68" s="2">
        <v>0.81304347826086953</v>
      </c>
      <c r="R68" s="2" t="s">
        <v>74</v>
      </c>
      <c r="S68" s="2" t="s">
        <v>445</v>
      </c>
      <c r="T68" s="2" t="s">
        <v>446</v>
      </c>
      <c r="U68" s="2" t="b">
        <v>0</v>
      </c>
      <c r="V68" s="2" t="s">
        <v>69</v>
      </c>
      <c r="W68" s="2">
        <v>272.39999999999998</v>
      </c>
    </row>
    <row r="69" spans="1:23" ht="15.75" customHeight="1" x14ac:dyDescent="0.25">
      <c r="A69" s="2" t="s">
        <v>52</v>
      </c>
      <c r="B69" s="2" t="s">
        <v>53</v>
      </c>
      <c r="C69" s="2" t="s">
        <v>19</v>
      </c>
      <c r="D69" s="2" t="s">
        <v>23</v>
      </c>
      <c r="E69" s="2" t="s">
        <v>24</v>
      </c>
      <c r="F69" s="2" t="s">
        <v>364</v>
      </c>
      <c r="G69" s="2" t="s">
        <v>447</v>
      </c>
      <c r="H69" s="2" t="s">
        <v>412</v>
      </c>
      <c r="I69" s="2" t="s">
        <v>54</v>
      </c>
      <c r="J69" s="2" t="s">
        <v>448</v>
      </c>
      <c r="K69" s="2" t="s">
        <v>449</v>
      </c>
      <c r="L69" s="2" t="s">
        <v>377</v>
      </c>
      <c r="M69" s="2">
        <v>49</v>
      </c>
      <c r="N69" s="2" t="b">
        <v>0</v>
      </c>
      <c r="O69" s="2">
        <v>0.77753779697624192</v>
      </c>
      <c r="P69" s="2">
        <v>0.77253218884120167</v>
      </c>
      <c r="Q69" s="2">
        <v>0.78260869565217395</v>
      </c>
      <c r="R69" s="2" t="s">
        <v>74</v>
      </c>
      <c r="S69" s="2" t="s">
        <v>450</v>
      </c>
      <c r="T69" s="2" t="s">
        <v>451</v>
      </c>
      <c r="U69" s="2" t="b">
        <v>0</v>
      </c>
      <c r="V69" s="2" t="s">
        <v>69</v>
      </c>
      <c r="W69" s="2">
        <v>283.2</v>
      </c>
    </row>
    <row r="70" spans="1:23" ht="15.75" customHeight="1" x14ac:dyDescent="0.25">
      <c r="A70" s="2" t="s">
        <v>52</v>
      </c>
      <c r="B70" s="2" t="s">
        <v>53</v>
      </c>
      <c r="C70" s="2" t="s">
        <v>19</v>
      </c>
      <c r="D70" s="2" t="s">
        <v>23</v>
      </c>
      <c r="E70" s="2" t="s">
        <v>24</v>
      </c>
      <c r="F70" s="2" t="s">
        <v>364</v>
      </c>
      <c r="G70" s="2" t="s">
        <v>452</v>
      </c>
      <c r="H70" s="2" t="s">
        <v>412</v>
      </c>
      <c r="I70" s="2" t="s">
        <v>54</v>
      </c>
      <c r="J70" s="2" t="s">
        <v>453</v>
      </c>
      <c r="K70" s="2" t="s">
        <v>454</v>
      </c>
      <c r="L70" s="2" t="s">
        <v>377</v>
      </c>
      <c r="M70" s="2">
        <v>50</v>
      </c>
      <c r="N70" s="2" t="b">
        <v>0</v>
      </c>
      <c r="O70" s="2">
        <v>0.77568134171907743</v>
      </c>
      <c r="P70" s="2">
        <v>0.74898785425101211</v>
      </c>
      <c r="Q70" s="2">
        <v>0.80434782608695654</v>
      </c>
      <c r="R70" s="2" t="s">
        <v>74</v>
      </c>
      <c r="S70" s="2" t="s">
        <v>455</v>
      </c>
      <c r="T70" s="2" t="s">
        <v>456</v>
      </c>
      <c r="U70" s="2" t="b">
        <v>0</v>
      </c>
      <c r="V70" s="2" t="s">
        <v>69</v>
      </c>
      <c r="W70" s="2">
        <v>254.2</v>
      </c>
    </row>
    <row r="71" spans="1:23" ht="15.75" customHeight="1" x14ac:dyDescent="0.25">
      <c r="A71" s="2" t="s">
        <v>52</v>
      </c>
      <c r="B71" s="2" t="s">
        <v>53</v>
      </c>
      <c r="C71" s="2" t="s">
        <v>19</v>
      </c>
      <c r="D71" s="2" t="s">
        <v>23</v>
      </c>
      <c r="E71" s="2" t="s">
        <v>24</v>
      </c>
      <c r="F71" s="2" t="s">
        <v>364</v>
      </c>
      <c r="G71" s="2" t="s">
        <v>457</v>
      </c>
      <c r="H71" s="2" t="s">
        <v>412</v>
      </c>
      <c r="I71" s="2" t="s">
        <v>54</v>
      </c>
      <c r="J71" s="2" t="s">
        <v>458</v>
      </c>
      <c r="K71" s="2" t="s">
        <v>459</v>
      </c>
      <c r="L71" s="2" t="s">
        <v>377</v>
      </c>
      <c r="M71" s="2">
        <v>51</v>
      </c>
      <c r="N71" s="2" t="b">
        <v>0</v>
      </c>
      <c r="O71" s="2">
        <v>0.77244258872651361</v>
      </c>
      <c r="P71" s="2">
        <v>0.74297188755020083</v>
      </c>
      <c r="Q71" s="2">
        <v>0.80434782608695654</v>
      </c>
      <c r="R71" s="2" t="s">
        <v>74</v>
      </c>
      <c r="S71" s="2" t="s">
        <v>460</v>
      </c>
      <c r="T71" s="2" t="s">
        <v>461</v>
      </c>
      <c r="U71" s="2" t="b">
        <v>0</v>
      </c>
      <c r="V71" s="2" t="s">
        <v>69</v>
      </c>
      <c r="W71" s="2">
        <v>298.39999999999998</v>
      </c>
    </row>
    <row r="72" spans="1:23" ht="15.75" customHeight="1" x14ac:dyDescent="0.25">
      <c r="A72" s="2" t="s">
        <v>52</v>
      </c>
      <c r="B72" s="2" t="s">
        <v>53</v>
      </c>
      <c r="C72" s="2" t="s">
        <v>19</v>
      </c>
      <c r="D72" s="2" t="s">
        <v>23</v>
      </c>
      <c r="E72" s="2" t="s">
        <v>24</v>
      </c>
      <c r="F72" s="2" t="s">
        <v>364</v>
      </c>
      <c r="G72" s="2" t="s">
        <v>462</v>
      </c>
      <c r="H72" s="2" t="s">
        <v>412</v>
      </c>
      <c r="I72" s="2" t="s">
        <v>54</v>
      </c>
      <c r="J72" s="2" t="s">
        <v>463</v>
      </c>
      <c r="K72" s="2" t="s">
        <v>464</v>
      </c>
      <c r="L72" s="2" t="s">
        <v>377</v>
      </c>
      <c r="M72" s="2">
        <v>52</v>
      </c>
      <c r="N72" s="2" t="b">
        <v>0</v>
      </c>
      <c r="O72" s="2">
        <v>0.78189300411522633</v>
      </c>
      <c r="P72" s="2">
        <v>0.7421875</v>
      </c>
      <c r="Q72" s="2">
        <v>0.82608695652173914</v>
      </c>
      <c r="R72" s="2" t="s">
        <v>74</v>
      </c>
      <c r="S72" s="2" t="s">
        <v>465</v>
      </c>
      <c r="T72" s="2" t="s">
        <v>466</v>
      </c>
      <c r="U72" s="2" t="b">
        <v>0</v>
      </c>
      <c r="V72" s="2" t="s">
        <v>69</v>
      </c>
      <c r="W72" s="2">
        <v>267.8</v>
      </c>
    </row>
    <row r="73" spans="1:23" ht="15.75" customHeight="1" x14ac:dyDescent="0.25">
      <c r="A73" s="2" t="s">
        <v>52</v>
      </c>
      <c r="B73" s="2" t="s">
        <v>53</v>
      </c>
      <c r="C73" s="2" t="s">
        <v>19</v>
      </c>
      <c r="D73" s="2" t="s">
        <v>23</v>
      </c>
      <c r="E73" s="2" t="s">
        <v>24</v>
      </c>
      <c r="F73" s="2" t="s">
        <v>364</v>
      </c>
      <c r="G73" s="2" t="s">
        <v>467</v>
      </c>
      <c r="H73" s="2" t="s">
        <v>412</v>
      </c>
      <c r="I73" s="2" t="s">
        <v>54</v>
      </c>
      <c r="J73" s="2" t="s">
        <v>468</v>
      </c>
      <c r="K73" s="2" t="s">
        <v>469</v>
      </c>
      <c r="L73" s="2" t="s">
        <v>377</v>
      </c>
      <c r="M73" s="2">
        <v>53</v>
      </c>
      <c r="N73" s="2" t="b">
        <v>0</v>
      </c>
      <c r="O73" s="2">
        <v>0.78151260504201681</v>
      </c>
      <c r="P73" s="2">
        <v>0.75609756097560976</v>
      </c>
      <c r="Q73" s="2">
        <v>0.80869565217391304</v>
      </c>
      <c r="R73" s="2" t="s">
        <v>74</v>
      </c>
      <c r="S73" s="2" t="s">
        <v>470</v>
      </c>
      <c r="T73" s="2" t="s">
        <v>471</v>
      </c>
      <c r="U73" s="2" t="b">
        <v>0</v>
      </c>
      <c r="V73" s="2" t="s">
        <v>69</v>
      </c>
      <c r="W73" s="2">
        <v>298.10000000000002</v>
      </c>
    </row>
    <row r="74" spans="1:23" ht="15.75" customHeight="1" x14ac:dyDescent="0.25">
      <c r="A74" s="2" t="s">
        <v>52</v>
      </c>
      <c r="B74" s="2" t="s">
        <v>53</v>
      </c>
      <c r="C74" s="2" t="s">
        <v>19</v>
      </c>
      <c r="D74" s="2" t="s">
        <v>23</v>
      </c>
      <c r="E74" s="2" t="s">
        <v>24</v>
      </c>
      <c r="F74" s="2" t="s">
        <v>364</v>
      </c>
      <c r="G74" s="2" t="s">
        <v>472</v>
      </c>
      <c r="H74" s="2" t="s">
        <v>412</v>
      </c>
      <c r="I74" s="2" t="s">
        <v>54</v>
      </c>
      <c r="J74" s="2" t="s">
        <v>473</v>
      </c>
      <c r="K74" s="2" t="s">
        <v>474</v>
      </c>
      <c r="L74" s="2" t="s">
        <v>377</v>
      </c>
      <c r="M74" s="2">
        <v>54</v>
      </c>
      <c r="N74" s="2" t="b">
        <v>0</v>
      </c>
      <c r="O74" s="2">
        <v>0.79583333333333317</v>
      </c>
      <c r="P74" s="2">
        <v>0.76400000000000001</v>
      </c>
      <c r="Q74" s="2">
        <v>0.83043478260869563</v>
      </c>
      <c r="R74" s="2" t="s">
        <v>74</v>
      </c>
      <c r="S74" s="2" t="s">
        <v>475</v>
      </c>
      <c r="T74" s="2" t="s">
        <v>476</v>
      </c>
      <c r="U74" s="2" t="b">
        <v>0</v>
      </c>
      <c r="V74" s="2" t="s">
        <v>69</v>
      </c>
      <c r="W74" s="2">
        <v>316</v>
      </c>
    </row>
    <row r="75" spans="1:23" ht="15.75" customHeight="1" x14ac:dyDescent="0.25">
      <c r="A75" s="2" t="s">
        <v>52</v>
      </c>
      <c r="B75" s="2" t="s">
        <v>53</v>
      </c>
      <c r="C75" s="2" t="s">
        <v>19</v>
      </c>
      <c r="D75" s="2" t="s">
        <v>23</v>
      </c>
      <c r="E75" s="2" t="s">
        <v>24</v>
      </c>
      <c r="F75" s="2" t="s">
        <v>364</v>
      </c>
      <c r="G75" s="2" t="s">
        <v>477</v>
      </c>
      <c r="H75" s="2" t="s">
        <v>412</v>
      </c>
      <c r="I75" s="2" t="s">
        <v>54</v>
      </c>
      <c r="J75" s="2" t="s">
        <v>478</v>
      </c>
      <c r="K75" s="2" t="s">
        <v>479</v>
      </c>
      <c r="L75" s="2" t="s">
        <v>377</v>
      </c>
      <c r="M75" s="2">
        <v>55</v>
      </c>
      <c r="N75" s="2" t="b">
        <v>0</v>
      </c>
      <c r="O75" s="2">
        <v>0.76923076923076916</v>
      </c>
      <c r="P75" s="2">
        <v>0.73705179282868527</v>
      </c>
      <c r="Q75" s="2">
        <v>0.80434782608695654</v>
      </c>
      <c r="R75" s="2" t="s">
        <v>74</v>
      </c>
      <c r="S75" s="2" t="s">
        <v>480</v>
      </c>
      <c r="T75" s="2" t="s">
        <v>481</v>
      </c>
      <c r="U75" s="2" t="b">
        <v>0</v>
      </c>
      <c r="V75" s="2" t="s">
        <v>69</v>
      </c>
      <c r="W75" s="2">
        <v>325.5</v>
      </c>
    </row>
    <row r="76" spans="1:23" ht="15.75" customHeight="1" x14ac:dyDescent="0.25">
      <c r="A76" s="2" t="s">
        <v>52</v>
      </c>
      <c r="B76" s="2" t="s">
        <v>53</v>
      </c>
      <c r="C76" s="2" t="s">
        <v>19</v>
      </c>
      <c r="D76" s="2" t="s">
        <v>23</v>
      </c>
      <c r="E76" s="2" t="s">
        <v>24</v>
      </c>
      <c r="F76" s="2" t="s">
        <v>364</v>
      </c>
      <c r="G76" s="2" t="s">
        <v>482</v>
      </c>
      <c r="H76" s="2" t="s">
        <v>412</v>
      </c>
      <c r="I76" s="2" t="s">
        <v>54</v>
      </c>
      <c r="J76" s="2" t="s">
        <v>483</v>
      </c>
      <c r="K76" s="2" t="s">
        <v>484</v>
      </c>
      <c r="L76" s="2" t="s">
        <v>377</v>
      </c>
      <c r="M76" s="2">
        <v>56</v>
      </c>
      <c r="N76" s="2" t="b">
        <v>0</v>
      </c>
      <c r="O76" s="2">
        <v>0.7857142857142857</v>
      </c>
      <c r="P76" s="2">
        <v>0.76016260162601623</v>
      </c>
      <c r="Q76" s="2">
        <v>0.81304347826086953</v>
      </c>
      <c r="R76" s="2" t="s">
        <v>74</v>
      </c>
      <c r="S76" s="2" t="s">
        <v>485</v>
      </c>
      <c r="T76" s="2" t="s">
        <v>486</v>
      </c>
      <c r="U76" s="2" t="b">
        <v>0</v>
      </c>
      <c r="V76" s="2" t="s">
        <v>69</v>
      </c>
      <c r="W76" s="2">
        <v>271.60000000000002</v>
      </c>
    </row>
    <row r="77" spans="1:23" ht="15.75" customHeight="1" x14ac:dyDescent="0.25">
      <c r="A77" s="2" t="s">
        <v>52</v>
      </c>
      <c r="B77" s="2" t="s">
        <v>53</v>
      </c>
      <c r="C77" s="2" t="s">
        <v>19</v>
      </c>
      <c r="D77" s="2" t="s">
        <v>23</v>
      </c>
      <c r="E77" s="2" t="s">
        <v>24</v>
      </c>
      <c r="F77" s="2" t="s">
        <v>364</v>
      </c>
      <c r="G77" s="2" t="s">
        <v>487</v>
      </c>
      <c r="H77" s="2" t="s">
        <v>412</v>
      </c>
      <c r="I77" s="2" t="s">
        <v>54</v>
      </c>
      <c r="J77" s="2" t="s">
        <v>488</v>
      </c>
      <c r="K77" s="2" t="s">
        <v>489</v>
      </c>
      <c r="L77" s="2" t="s">
        <v>377</v>
      </c>
      <c r="M77" s="2">
        <v>57</v>
      </c>
      <c r="N77" s="2" t="b">
        <v>0</v>
      </c>
      <c r="O77" s="2">
        <v>0.77338877338877343</v>
      </c>
      <c r="P77" s="2">
        <v>0.74103585657370519</v>
      </c>
      <c r="Q77" s="2">
        <v>0.80869565217391304</v>
      </c>
      <c r="R77" s="2" t="s">
        <v>74</v>
      </c>
      <c r="S77" s="2" t="s">
        <v>490</v>
      </c>
      <c r="T77" s="2" t="s">
        <v>491</v>
      </c>
      <c r="U77" s="2" t="b">
        <v>0</v>
      </c>
      <c r="V77" s="2" t="s">
        <v>69</v>
      </c>
      <c r="W77" s="2">
        <v>330.2</v>
      </c>
    </row>
    <row r="78" spans="1:23" ht="15.75" customHeight="1" x14ac:dyDescent="0.25">
      <c r="A78" s="2" t="s">
        <v>52</v>
      </c>
      <c r="B78" s="2" t="s">
        <v>53</v>
      </c>
      <c r="C78" s="2" t="s">
        <v>19</v>
      </c>
      <c r="D78" s="2" t="s">
        <v>23</v>
      </c>
      <c r="E78" s="2" t="s">
        <v>24</v>
      </c>
      <c r="F78" s="2" t="s">
        <v>364</v>
      </c>
      <c r="G78" s="2" t="s">
        <v>492</v>
      </c>
      <c r="H78" s="2" t="s">
        <v>412</v>
      </c>
      <c r="I78" s="2" t="s">
        <v>54</v>
      </c>
      <c r="J78" s="2" t="s">
        <v>493</v>
      </c>
      <c r="K78" s="2" t="s">
        <v>494</v>
      </c>
      <c r="L78" s="2" t="s">
        <v>377</v>
      </c>
      <c r="M78" s="2">
        <v>58</v>
      </c>
      <c r="N78" s="2" t="b">
        <v>0</v>
      </c>
      <c r="O78" s="2">
        <v>0.79833679833679827</v>
      </c>
      <c r="P78" s="2">
        <v>0.76494023904382469</v>
      </c>
      <c r="Q78" s="2">
        <v>0.83478260869565213</v>
      </c>
      <c r="R78" s="2" t="s">
        <v>74</v>
      </c>
      <c r="S78" s="2" t="s">
        <v>495</v>
      </c>
      <c r="T78" s="2" t="s">
        <v>496</v>
      </c>
      <c r="U78" s="2" t="b">
        <v>0</v>
      </c>
      <c r="V78" s="2" t="s">
        <v>69</v>
      </c>
      <c r="W78" s="2">
        <v>282.7</v>
      </c>
    </row>
    <row r="79" spans="1:23" ht="15.75" customHeight="1" x14ac:dyDescent="0.25">
      <c r="A79" s="2" t="s">
        <v>52</v>
      </c>
      <c r="B79" s="2" t="s">
        <v>53</v>
      </c>
      <c r="C79" s="2" t="s">
        <v>19</v>
      </c>
      <c r="D79" s="2" t="s">
        <v>23</v>
      </c>
      <c r="E79" s="2" t="s">
        <v>24</v>
      </c>
      <c r="F79" s="2" t="s">
        <v>364</v>
      </c>
      <c r="G79" s="2" t="s">
        <v>497</v>
      </c>
      <c r="H79" s="2" t="s">
        <v>412</v>
      </c>
      <c r="I79" s="2" t="s">
        <v>54</v>
      </c>
      <c r="J79" s="2" t="s">
        <v>498</v>
      </c>
      <c r="K79" s="2" t="s">
        <v>499</v>
      </c>
      <c r="L79" s="2" t="s">
        <v>377</v>
      </c>
      <c r="M79" s="2">
        <v>59</v>
      </c>
      <c r="N79" s="2" t="b">
        <v>0</v>
      </c>
      <c r="O79" s="2">
        <v>0.76890756302521002</v>
      </c>
      <c r="P79" s="2">
        <v>0.74390243902439024</v>
      </c>
      <c r="Q79" s="2">
        <v>0.79565217391304344</v>
      </c>
      <c r="R79" s="2" t="s">
        <v>74</v>
      </c>
      <c r="S79" s="2" t="s">
        <v>500</v>
      </c>
      <c r="T79" s="2" t="s">
        <v>501</v>
      </c>
      <c r="U79" s="2" t="b">
        <v>0</v>
      </c>
      <c r="V79" s="2" t="s">
        <v>69</v>
      </c>
      <c r="W79" s="2">
        <v>318.8</v>
      </c>
    </row>
    <row r="80" spans="1:23" ht="15.75" customHeight="1" x14ac:dyDescent="0.25">
      <c r="A80" s="2" t="s">
        <v>52</v>
      </c>
      <c r="B80" s="2" t="s">
        <v>53</v>
      </c>
      <c r="C80" s="2" t="s">
        <v>19</v>
      </c>
      <c r="D80" s="2" t="s">
        <v>23</v>
      </c>
      <c r="E80" s="2" t="s">
        <v>24</v>
      </c>
      <c r="F80" s="2" t="s">
        <v>364</v>
      </c>
      <c r="G80" s="2" t="s">
        <v>502</v>
      </c>
      <c r="H80" s="2" t="s">
        <v>412</v>
      </c>
      <c r="I80" s="2" t="s">
        <v>54</v>
      </c>
      <c r="J80" s="2" t="s">
        <v>503</v>
      </c>
      <c r="K80" s="2" t="s">
        <v>504</v>
      </c>
      <c r="L80" s="2" t="s">
        <v>377</v>
      </c>
      <c r="M80" s="2">
        <v>60</v>
      </c>
      <c r="N80" s="2" t="b">
        <v>0</v>
      </c>
      <c r="O80" s="2">
        <v>0.78825995807127891</v>
      </c>
      <c r="P80" s="2">
        <v>0.76113360323886636</v>
      </c>
      <c r="Q80" s="2">
        <v>0.81739130434782614</v>
      </c>
      <c r="R80" s="2" t="s">
        <v>74</v>
      </c>
      <c r="S80" s="2" t="s">
        <v>505</v>
      </c>
      <c r="T80" s="2" t="s">
        <v>506</v>
      </c>
      <c r="U80" s="2" t="b">
        <v>0</v>
      </c>
      <c r="V80" s="2" t="s">
        <v>69</v>
      </c>
      <c r="W80" s="2">
        <v>328</v>
      </c>
    </row>
    <row r="81" spans="1:23" ht="15.75" customHeight="1" x14ac:dyDescent="0.25">
      <c r="A81" s="2" t="s">
        <v>52</v>
      </c>
      <c r="B81" s="2" t="s">
        <v>53</v>
      </c>
      <c r="C81" s="2" t="s">
        <v>19</v>
      </c>
      <c r="D81" s="2" t="s">
        <v>23</v>
      </c>
      <c r="E81" s="2" t="s">
        <v>24</v>
      </c>
      <c r="F81" s="2" t="s">
        <v>364</v>
      </c>
      <c r="G81" s="2" t="s">
        <v>507</v>
      </c>
      <c r="H81" s="2" t="s">
        <v>412</v>
      </c>
      <c r="I81" s="2" t="s">
        <v>54</v>
      </c>
      <c r="J81" s="2" t="s">
        <v>508</v>
      </c>
      <c r="K81" s="2" t="s">
        <v>509</v>
      </c>
      <c r="L81" s="2" t="s">
        <v>377</v>
      </c>
      <c r="M81" s="2">
        <v>61</v>
      </c>
      <c r="N81" s="2" t="b">
        <v>0</v>
      </c>
      <c r="O81" s="2">
        <v>0.7583333333333333</v>
      </c>
      <c r="P81" s="2">
        <v>0.72799999999999998</v>
      </c>
      <c r="Q81" s="2">
        <v>0.79130434782608694</v>
      </c>
      <c r="R81" s="2" t="s">
        <v>74</v>
      </c>
      <c r="S81" s="2" t="s">
        <v>510</v>
      </c>
      <c r="T81" s="2" t="s">
        <v>511</v>
      </c>
      <c r="U81" s="2" t="b">
        <v>0</v>
      </c>
      <c r="V81" s="2" t="s">
        <v>69</v>
      </c>
      <c r="W81" s="2">
        <v>282.7</v>
      </c>
    </row>
    <row r="82" spans="1:23" ht="15.75" customHeight="1" x14ac:dyDescent="0.25">
      <c r="A82" s="2" t="s">
        <v>52</v>
      </c>
      <c r="B82" s="2" t="s">
        <v>53</v>
      </c>
      <c r="C82" s="2" t="s">
        <v>19</v>
      </c>
      <c r="D82" s="2" t="s">
        <v>23</v>
      </c>
      <c r="E82" s="2" t="s">
        <v>24</v>
      </c>
      <c r="F82" s="2" t="s">
        <v>364</v>
      </c>
      <c r="G82" s="2" t="s">
        <v>512</v>
      </c>
      <c r="H82" s="2" t="s">
        <v>513</v>
      </c>
      <c r="I82" s="2" t="s">
        <v>40</v>
      </c>
      <c r="J82" s="2" t="s">
        <v>514</v>
      </c>
      <c r="K82" s="2" t="s">
        <v>515</v>
      </c>
      <c r="L82" s="2" t="s">
        <v>372</v>
      </c>
      <c r="M82" s="2">
        <v>42</v>
      </c>
      <c r="N82" s="2" t="b">
        <v>0</v>
      </c>
      <c r="O82" s="2">
        <v>0.79886685552407932</v>
      </c>
      <c r="P82" s="2">
        <v>0.76630434782608692</v>
      </c>
      <c r="Q82" s="2">
        <v>0.83431952662721898</v>
      </c>
      <c r="R82" s="2" t="s">
        <v>65</v>
      </c>
      <c r="S82" s="2" t="s">
        <v>516</v>
      </c>
      <c r="T82" s="2" t="s">
        <v>517</v>
      </c>
      <c r="U82" s="2" t="b">
        <v>1</v>
      </c>
      <c r="V82" s="2" t="s">
        <v>69</v>
      </c>
      <c r="W82" s="2">
        <v>0.7</v>
      </c>
    </row>
    <row r="83" spans="1:23" ht="15.75" customHeight="1" x14ac:dyDescent="0.25">
      <c r="A83" s="2" t="s">
        <v>52</v>
      </c>
      <c r="B83" s="2" t="s">
        <v>53</v>
      </c>
      <c r="C83" s="2" t="s">
        <v>19</v>
      </c>
      <c r="D83" s="2" t="s">
        <v>23</v>
      </c>
      <c r="E83" s="2" t="s">
        <v>24</v>
      </c>
      <c r="F83" s="2" t="s">
        <v>364</v>
      </c>
      <c r="G83" s="2" t="s">
        <v>518</v>
      </c>
      <c r="H83" s="2" t="s">
        <v>513</v>
      </c>
      <c r="I83" s="2" t="s">
        <v>40</v>
      </c>
      <c r="J83" s="2" t="s">
        <v>519</v>
      </c>
      <c r="K83" s="2" t="s">
        <v>520</v>
      </c>
      <c r="L83" s="2" t="s">
        <v>372</v>
      </c>
      <c r="M83" s="2">
        <v>43</v>
      </c>
      <c r="N83" s="2" t="b">
        <v>0</v>
      </c>
      <c r="O83" s="2">
        <v>0.80112044817927164</v>
      </c>
      <c r="P83" s="2">
        <v>0.76063829787234039</v>
      </c>
      <c r="Q83" s="2">
        <v>0.84615384615384615</v>
      </c>
      <c r="R83" s="2" t="s">
        <v>74</v>
      </c>
      <c r="S83" s="2" t="s">
        <v>521</v>
      </c>
      <c r="T83" s="2" t="s">
        <v>522</v>
      </c>
      <c r="U83" s="2" t="b">
        <v>0</v>
      </c>
      <c r="V83" s="2" t="s">
        <v>69</v>
      </c>
      <c r="W83" s="2">
        <v>267.8</v>
      </c>
    </row>
    <row r="84" spans="1:23" ht="15.75" customHeight="1" x14ac:dyDescent="0.25">
      <c r="A84" s="2" t="s">
        <v>52</v>
      </c>
      <c r="B84" s="2" t="s">
        <v>53</v>
      </c>
      <c r="C84" s="2" t="s">
        <v>19</v>
      </c>
      <c r="D84" s="2" t="s">
        <v>23</v>
      </c>
      <c r="E84" s="2" t="s">
        <v>24</v>
      </c>
      <c r="F84" s="2" t="s">
        <v>364</v>
      </c>
      <c r="G84" s="2" t="s">
        <v>523</v>
      </c>
      <c r="H84" s="2" t="s">
        <v>513</v>
      </c>
      <c r="I84" s="2" t="s">
        <v>40</v>
      </c>
      <c r="J84" s="2" t="s">
        <v>524</v>
      </c>
      <c r="K84" s="2" t="s">
        <v>525</v>
      </c>
      <c r="L84" s="2" t="s">
        <v>372</v>
      </c>
      <c r="M84" s="2">
        <v>44</v>
      </c>
      <c r="N84" s="2" t="b">
        <v>0</v>
      </c>
      <c r="O84" s="2">
        <v>0.78888888888888897</v>
      </c>
      <c r="P84" s="2">
        <v>0.74345549738219896</v>
      </c>
      <c r="Q84" s="2">
        <v>0.84023668639053251</v>
      </c>
      <c r="R84" s="2" t="s">
        <v>74</v>
      </c>
      <c r="S84" s="2" t="s">
        <v>526</v>
      </c>
      <c r="T84" s="2" t="s">
        <v>527</v>
      </c>
      <c r="U84" s="2" t="b">
        <v>0</v>
      </c>
      <c r="V84" s="2" t="s">
        <v>69</v>
      </c>
      <c r="W84" s="2">
        <v>296.3</v>
      </c>
    </row>
    <row r="85" spans="1:23" ht="15.75" customHeight="1" x14ac:dyDescent="0.25">
      <c r="A85" s="2" t="s">
        <v>52</v>
      </c>
      <c r="B85" s="2" t="s">
        <v>53</v>
      </c>
      <c r="C85" s="2" t="s">
        <v>19</v>
      </c>
      <c r="D85" s="2" t="s">
        <v>23</v>
      </c>
      <c r="E85" s="2" t="s">
        <v>24</v>
      </c>
      <c r="F85" s="2" t="s">
        <v>364</v>
      </c>
      <c r="G85" s="2" t="s">
        <v>528</v>
      </c>
      <c r="H85" s="2" t="s">
        <v>513</v>
      </c>
      <c r="I85" s="2" t="s">
        <v>40</v>
      </c>
      <c r="J85" s="2" t="s">
        <v>529</v>
      </c>
      <c r="K85" s="2" t="s">
        <v>530</v>
      </c>
      <c r="L85" s="2" t="s">
        <v>372</v>
      </c>
      <c r="M85" s="2">
        <v>45</v>
      </c>
      <c r="N85" s="2" t="b">
        <v>0</v>
      </c>
      <c r="O85" s="2">
        <v>0.79778393351800569</v>
      </c>
      <c r="P85" s="2">
        <v>0.75</v>
      </c>
      <c r="Q85" s="2">
        <v>0.85207100591715978</v>
      </c>
      <c r="R85" s="2" t="s">
        <v>74</v>
      </c>
      <c r="S85" s="2" t="s">
        <v>531</v>
      </c>
      <c r="T85" s="2" t="s">
        <v>532</v>
      </c>
      <c r="U85" s="2" t="b">
        <v>0</v>
      </c>
      <c r="V85" s="2" t="s">
        <v>69</v>
      </c>
      <c r="W85" s="2">
        <v>254.1</v>
      </c>
    </row>
    <row r="86" spans="1:23" ht="15.75" customHeight="1" x14ac:dyDescent="0.25">
      <c r="A86" s="2" t="s">
        <v>52</v>
      </c>
      <c r="B86" s="2" t="s">
        <v>53</v>
      </c>
      <c r="C86" s="2" t="s">
        <v>19</v>
      </c>
      <c r="D86" s="2" t="s">
        <v>23</v>
      </c>
      <c r="E86" s="2" t="s">
        <v>24</v>
      </c>
      <c r="F86" s="2" t="s">
        <v>364</v>
      </c>
      <c r="G86" s="2" t="s">
        <v>533</v>
      </c>
      <c r="H86" s="2" t="s">
        <v>513</v>
      </c>
      <c r="I86" s="2" t="s">
        <v>40</v>
      </c>
      <c r="J86" s="2" t="s">
        <v>534</v>
      </c>
      <c r="K86" s="2" t="s">
        <v>535</v>
      </c>
      <c r="L86" s="2" t="s">
        <v>372</v>
      </c>
      <c r="M86" s="2">
        <v>46</v>
      </c>
      <c r="N86" s="2" t="b">
        <v>0</v>
      </c>
      <c r="O86" s="2">
        <v>0.81019830028328621</v>
      </c>
      <c r="P86" s="2">
        <v>0.77717391304347827</v>
      </c>
      <c r="Q86" s="2">
        <v>0.84615384615384615</v>
      </c>
      <c r="R86" s="2" t="s">
        <v>74</v>
      </c>
      <c r="S86" s="2" t="s">
        <v>536</v>
      </c>
      <c r="T86" s="2" t="s">
        <v>537</v>
      </c>
      <c r="U86" s="2" t="b">
        <v>0</v>
      </c>
      <c r="V86" s="2" t="s">
        <v>69</v>
      </c>
      <c r="W86" s="2">
        <v>331</v>
      </c>
    </row>
    <row r="87" spans="1:23" ht="15.75" customHeight="1" x14ac:dyDescent="0.25">
      <c r="A87" s="2" t="s">
        <v>52</v>
      </c>
      <c r="B87" s="2" t="s">
        <v>53</v>
      </c>
      <c r="C87" s="2" t="s">
        <v>19</v>
      </c>
      <c r="D87" s="2" t="s">
        <v>23</v>
      </c>
      <c r="E87" s="2" t="s">
        <v>24</v>
      </c>
      <c r="F87" s="2" t="s">
        <v>364</v>
      </c>
      <c r="G87" s="2" t="s">
        <v>538</v>
      </c>
      <c r="H87" s="2" t="s">
        <v>513</v>
      </c>
      <c r="I87" s="2" t="s">
        <v>40</v>
      </c>
      <c r="J87" s="2" t="s">
        <v>539</v>
      </c>
      <c r="K87" s="2" t="s">
        <v>540</v>
      </c>
      <c r="L87" s="2" t="s">
        <v>372</v>
      </c>
      <c r="M87" s="2">
        <v>47</v>
      </c>
      <c r="N87" s="2" t="b">
        <v>0</v>
      </c>
      <c r="O87" s="2">
        <v>0.78474114441416898</v>
      </c>
      <c r="P87" s="2">
        <v>0.72727272727272729</v>
      </c>
      <c r="Q87" s="2">
        <v>0.85207100591715978</v>
      </c>
      <c r="R87" s="2" t="s">
        <v>74</v>
      </c>
      <c r="S87" s="2" t="s">
        <v>541</v>
      </c>
      <c r="T87" s="2" t="s">
        <v>543</v>
      </c>
      <c r="U87" s="2" t="b">
        <v>0</v>
      </c>
      <c r="V87" s="2" t="s">
        <v>69</v>
      </c>
      <c r="W87" s="2">
        <v>256.3</v>
      </c>
    </row>
    <row r="88" spans="1:23" ht="15.75" customHeight="1" x14ac:dyDescent="0.25">
      <c r="A88" s="2" t="s">
        <v>52</v>
      </c>
      <c r="B88" s="2" t="s">
        <v>53</v>
      </c>
      <c r="C88" s="2" t="s">
        <v>19</v>
      </c>
      <c r="D88" s="2" t="s">
        <v>23</v>
      </c>
      <c r="E88" s="2" t="s">
        <v>24</v>
      </c>
      <c r="F88" s="2" t="s">
        <v>364</v>
      </c>
      <c r="G88" s="2" t="s">
        <v>550</v>
      </c>
      <c r="H88" s="2" t="s">
        <v>513</v>
      </c>
      <c r="I88" s="2" t="s">
        <v>40</v>
      </c>
      <c r="J88" s="2" t="s">
        <v>555</v>
      </c>
      <c r="K88" s="2" t="s">
        <v>557</v>
      </c>
      <c r="L88" s="2" t="s">
        <v>372</v>
      </c>
      <c r="M88" s="2">
        <v>48</v>
      </c>
      <c r="N88" s="2" t="b">
        <v>0</v>
      </c>
      <c r="O88" s="2">
        <v>0.8076923076923076</v>
      </c>
      <c r="P88" s="2">
        <v>0.75384615384615383</v>
      </c>
      <c r="Q88" s="2">
        <v>0.86982248520710059</v>
      </c>
      <c r="R88" s="2" t="s">
        <v>74</v>
      </c>
      <c r="S88" s="2" t="s">
        <v>564</v>
      </c>
      <c r="T88" s="2" t="s">
        <v>566</v>
      </c>
      <c r="U88" s="2" t="b">
        <v>0</v>
      </c>
      <c r="V88" s="2" t="s">
        <v>69</v>
      </c>
      <c r="W88" s="2">
        <v>299.8</v>
      </c>
    </row>
    <row r="89" spans="1:23" ht="15.75" customHeight="1" x14ac:dyDescent="0.25">
      <c r="A89" s="2" t="s">
        <v>52</v>
      </c>
      <c r="B89" s="2" t="s">
        <v>53</v>
      </c>
      <c r="C89" s="2" t="s">
        <v>19</v>
      </c>
      <c r="D89" s="2" t="s">
        <v>23</v>
      </c>
      <c r="E89" s="2" t="s">
        <v>24</v>
      </c>
      <c r="F89" s="2" t="s">
        <v>364</v>
      </c>
      <c r="G89" s="2" t="s">
        <v>572</v>
      </c>
      <c r="H89" s="2" t="s">
        <v>513</v>
      </c>
      <c r="I89" s="2" t="s">
        <v>40</v>
      </c>
      <c r="J89" s="2" t="s">
        <v>575</v>
      </c>
      <c r="K89" s="2" t="s">
        <v>576</v>
      </c>
      <c r="L89" s="2" t="s">
        <v>372</v>
      </c>
      <c r="M89" s="2">
        <v>49</v>
      </c>
      <c r="N89" s="2" t="b">
        <v>0</v>
      </c>
      <c r="O89" s="2">
        <v>0.79661016949152552</v>
      </c>
      <c r="P89" s="2">
        <v>0.76216216216216215</v>
      </c>
      <c r="Q89" s="2">
        <v>0.83431952662721898</v>
      </c>
      <c r="R89" s="2" t="s">
        <v>74</v>
      </c>
      <c r="S89" s="2" t="s">
        <v>580</v>
      </c>
      <c r="T89" s="2" t="s">
        <v>581</v>
      </c>
      <c r="U89" s="2" t="b">
        <v>0</v>
      </c>
      <c r="V89" s="2" t="s">
        <v>69</v>
      </c>
      <c r="W89" s="2">
        <v>259</v>
      </c>
    </row>
    <row r="90" spans="1:23" ht="15.75" customHeight="1" x14ac:dyDescent="0.25">
      <c r="A90" s="2" t="s">
        <v>52</v>
      </c>
      <c r="B90" s="2" t="s">
        <v>53</v>
      </c>
      <c r="C90" s="2" t="s">
        <v>19</v>
      </c>
      <c r="D90" s="2" t="s">
        <v>23</v>
      </c>
      <c r="E90" s="2" t="s">
        <v>24</v>
      </c>
      <c r="F90" s="2" t="s">
        <v>364</v>
      </c>
      <c r="G90" s="2" t="s">
        <v>587</v>
      </c>
      <c r="H90" s="2" t="s">
        <v>513</v>
      </c>
      <c r="I90" s="2" t="s">
        <v>40</v>
      </c>
      <c r="J90" s="2" t="s">
        <v>589</v>
      </c>
      <c r="K90" s="2" t="s">
        <v>591</v>
      </c>
      <c r="L90" s="2" t="s">
        <v>372</v>
      </c>
      <c r="M90" s="2">
        <v>50</v>
      </c>
      <c r="N90" s="2" t="b">
        <v>0</v>
      </c>
      <c r="O90" s="2">
        <v>0.80691642651296835</v>
      </c>
      <c r="P90" s="2">
        <v>0.7865168539325843</v>
      </c>
      <c r="Q90" s="2">
        <v>0.82840236686390534</v>
      </c>
      <c r="R90" s="2" t="s">
        <v>74</v>
      </c>
      <c r="S90" s="2" t="s">
        <v>594</v>
      </c>
      <c r="T90" s="2" t="s">
        <v>595</v>
      </c>
      <c r="U90" s="2" t="b">
        <v>0</v>
      </c>
      <c r="V90" s="2" t="s">
        <v>69</v>
      </c>
      <c r="W90" s="2">
        <v>316.3</v>
      </c>
    </row>
    <row r="91" spans="1:23" ht="15.75" customHeight="1" x14ac:dyDescent="0.25">
      <c r="A91" s="2" t="s">
        <v>52</v>
      </c>
      <c r="B91" s="2" t="s">
        <v>53</v>
      </c>
      <c r="C91" s="2" t="s">
        <v>19</v>
      </c>
      <c r="D91" s="2" t="s">
        <v>23</v>
      </c>
      <c r="E91" s="2" t="s">
        <v>24</v>
      </c>
      <c r="F91" s="2" t="s">
        <v>364</v>
      </c>
      <c r="G91" s="2" t="s">
        <v>601</v>
      </c>
      <c r="H91" s="2" t="s">
        <v>513</v>
      </c>
      <c r="I91" s="2" t="s">
        <v>40</v>
      </c>
      <c r="J91" s="2" t="s">
        <v>603</v>
      </c>
      <c r="K91" s="2" t="s">
        <v>604</v>
      </c>
      <c r="L91" s="2" t="s">
        <v>372</v>
      </c>
      <c r="M91" s="2">
        <v>51</v>
      </c>
      <c r="N91" s="2" t="b">
        <v>0</v>
      </c>
      <c r="O91" s="2">
        <v>0.8045325779036826</v>
      </c>
      <c r="P91" s="2">
        <v>0.77173913043478259</v>
      </c>
      <c r="Q91" s="2">
        <v>0.84023668639053251</v>
      </c>
      <c r="R91" s="2" t="s">
        <v>74</v>
      </c>
      <c r="S91" s="2" t="s">
        <v>609</v>
      </c>
      <c r="T91" s="2" t="s">
        <v>612</v>
      </c>
      <c r="U91" s="2" t="b">
        <v>0</v>
      </c>
      <c r="V91" s="2" t="s">
        <v>69</v>
      </c>
      <c r="W91" s="2">
        <v>255</v>
      </c>
    </row>
    <row r="92" spans="1:23" ht="15.75" customHeight="1" x14ac:dyDescent="0.25">
      <c r="A92" s="2" t="s">
        <v>52</v>
      </c>
      <c r="B92" s="2" t="s">
        <v>53</v>
      </c>
      <c r="C92" s="2" t="s">
        <v>19</v>
      </c>
      <c r="D92" s="2" t="s">
        <v>23</v>
      </c>
      <c r="E92" s="2" t="s">
        <v>24</v>
      </c>
      <c r="F92" s="2" t="s">
        <v>364</v>
      </c>
      <c r="G92" s="2" t="s">
        <v>618</v>
      </c>
      <c r="H92" s="2" t="s">
        <v>513</v>
      </c>
      <c r="I92" s="2" t="s">
        <v>40</v>
      </c>
      <c r="J92" s="2" t="s">
        <v>622</v>
      </c>
      <c r="K92" s="2" t="s">
        <v>624</v>
      </c>
      <c r="L92" s="2" t="s">
        <v>372</v>
      </c>
      <c r="M92" s="2">
        <v>52</v>
      </c>
      <c r="N92" s="2" t="b">
        <v>0</v>
      </c>
      <c r="O92" s="2">
        <v>0.78840579710144931</v>
      </c>
      <c r="P92" s="2">
        <v>0.77272727272727271</v>
      </c>
      <c r="Q92" s="2">
        <v>0.80473372781065089</v>
      </c>
      <c r="R92" s="2" t="s">
        <v>74</v>
      </c>
      <c r="S92" s="2" t="s">
        <v>631</v>
      </c>
      <c r="T92" s="2" t="s">
        <v>632</v>
      </c>
      <c r="U92" s="2" t="b">
        <v>0</v>
      </c>
      <c r="V92" s="2" t="s">
        <v>69</v>
      </c>
      <c r="W92" s="2">
        <v>254.7</v>
      </c>
    </row>
    <row r="93" spans="1:23" ht="15.75" customHeight="1" x14ac:dyDescent="0.25">
      <c r="A93" s="2" t="s">
        <v>52</v>
      </c>
      <c r="B93" s="2" t="s">
        <v>53</v>
      </c>
      <c r="C93" s="2" t="s">
        <v>19</v>
      </c>
      <c r="D93" s="2" t="s">
        <v>23</v>
      </c>
      <c r="E93" s="2" t="s">
        <v>24</v>
      </c>
      <c r="F93" s="2" t="s">
        <v>364</v>
      </c>
      <c r="G93" s="2" t="s">
        <v>640</v>
      </c>
      <c r="H93" s="2" t="s">
        <v>513</v>
      </c>
      <c r="I93" s="2" t="s">
        <v>40</v>
      </c>
      <c r="J93" s="2" t="s">
        <v>643</v>
      </c>
      <c r="K93" s="2" t="s">
        <v>644</v>
      </c>
      <c r="L93" s="2" t="s">
        <v>372</v>
      </c>
      <c r="M93" s="2">
        <v>53</v>
      </c>
      <c r="N93" s="2" t="b">
        <v>0</v>
      </c>
      <c r="O93" s="2">
        <v>0.82857142857142851</v>
      </c>
      <c r="P93" s="2">
        <v>0.80110497237569056</v>
      </c>
      <c r="Q93" s="2">
        <v>0.85798816568047342</v>
      </c>
      <c r="R93" s="2" t="s">
        <v>74</v>
      </c>
      <c r="S93" s="2" t="s">
        <v>650</v>
      </c>
      <c r="T93" s="2" t="s">
        <v>652</v>
      </c>
      <c r="U93" s="2" t="b">
        <v>0</v>
      </c>
      <c r="V93" s="2" t="s">
        <v>69</v>
      </c>
      <c r="W93" s="2">
        <v>284.8</v>
      </c>
    </row>
    <row r="94" spans="1:23" ht="15.75" customHeight="1" x14ac:dyDescent="0.25">
      <c r="A94" s="2" t="s">
        <v>52</v>
      </c>
      <c r="B94" s="2" t="s">
        <v>53</v>
      </c>
      <c r="C94" s="2" t="s">
        <v>19</v>
      </c>
      <c r="D94" s="2" t="s">
        <v>23</v>
      </c>
      <c r="E94" s="2" t="s">
        <v>24</v>
      </c>
      <c r="F94" s="2" t="s">
        <v>364</v>
      </c>
      <c r="G94" s="2" t="s">
        <v>659</v>
      </c>
      <c r="H94" s="2" t="s">
        <v>513</v>
      </c>
      <c r="I94" s="2" t="s">
        <v>40</v>
      </c>
      <c r="J94" s="2" t="s">
        <v>660</v>
      </c>
      <c r="K94" s="2" t="s">
        <v>661</v>
      </c>
      <c r="L94" s="2" t="s">
        <v>372</v>
      </c>
      <c r="M94" s="2">
        <v>54</v>
      </c>
      <c r="N94" s="2" t="b">
        <v>0</v>
      </c>
      <c r="O94" s="2">
        <v>0.8089887640449438</v>
      </c>
      <c r="P94" s="2">
        <v>0.77005347593582885</v>
      </c>
      <c r="Q94" s="2">
        <v>0.85207100591715978</v>
      </c>
      <c r="R94" s="2" t="s">
        <v>74</v>
      </c>
      <c r="S94" s="2" t="s">
        <v>662</v>
      </c>
      <c r="T94" s="2" t="s">
        <v>663</v>
      </c>
      <c r="U94" s="2" t="b">
        <v>0</v>
      </c>
      <c r="V94" s="2" t="s">
        <v>69</v>
      </c>
      <c r="W94" s="2">
        <v>275.89999999999998</v>
      </c>
    </row>
    <row r="95" spans="1:23" ht="15.75" customHeight="1" x14ac:dyDescent="0.25">
      <c r="A95" s="2" t="s">
        <v>52</v>
      </c>
      <c r="B95" s="2" t="s">
        <v>53</v>
      </c>
      <c r="C95" s="2" t="s">
        <v>19</v>
      </c>
      <c r="D95" s="2" t="s">
        <v>23</v>
      </c>
      <c r="E95" s="2" t="s">
        <v>24</v>
      </c>
      <c r="F95" s="2" t="s">
        <v>364</v>
      </c>
      <c r="G95" s="2" t="s">
        <v>664</v>
      </c>
      <c r="H95" s="2" t="s">
        <v>513</v>
      </c>
      <c r="I95" s="2" t="s">
        <v>40</v>
      </c>
      <c r="J95" s="2" t="s">
        <v>665</v>
      </c>
      <c r="K95" s="2" t="s">
        <v>666</v>
      </c>
      <c r="L95" s="2" t="s">
        <v>372</v>
      </c>
      <c r="M95" s="2">
        <v>55</v>
      </c>
      <c r="N95" s="2" t="b">
        <v>0</v>
      </c>
      <c r="O95" s="2">
        <v>0.79320113314447593</v>
      </c>
      <c r="P95" s="2">
        <v>0.76086956521739135</v>
      </c>
      <c r="Q95" s="2">
        <v>0.82840236686390534</v>
      </c>
      <c r="R95" s="2" t="s">
        <v>74</v>
      </c>
      <c r="S95" s="2" t="s">
        <v>667</v>
      </c>
      <c r="T95" s="2" t="s">
        <v>668</v>
      </c>
      <c r="U95" s="2" t="b">
        <v>0</v>
      </c>
      <c r="V95" s="2" t="s">
        <v>69</v>
      </c>
      <c r="W95" s="2">
        <v>187.9</v>
      </c>
    </row>
    <row r="96" spans="1:23" ht="15.75" customHeight="1" x14ac:dyDescent="0.25">
      <c r="A96" s="2" t="s">
        <v>52</v>
      </c>
      <c r="B96" s="2" t="s">
        <v>53</v>
      </c>
      <c r="C96" s="2" t="s">
        <v>19</v>
      </c>
      <c r="D96" s="2" t="s">
        <v>23</v>
      </c>
      <c r="E96" s="2" t="s">
        <v>24</v>
      </c>
      <c r="F96" s="2" t="s">
        <v>364</v>
      </c>
      <c r="G96" s="2" t="s">
        <v>669</v>
      </c>
      <c r="H96" s="2" t="s">
        <v>513</v>
      </c>
      <c r="I96" s="2" t="s">
        <v>40</v>
      </c>
      <c r="J96" s="2" t="s">
        <v>670</v>
      </c>
      <c r="K96" s="2" t="s">
        <v>671</v>
      </c>
      <c r="L96" s="2" t="s">
        <v>372</v>
      </c>
      <c r="M96" s="2">
        <v>56</v>
      </c>
      <c r="N96" s="2" t="b">
        <v>0</v>
      </c>
      <c r="O96" s="2">
        <v>0.7988826815642458</v>
      </c>
      <c r="P96" s="2">
        <v>0.75661375661375663</v>
      </c>
      <c r="Q96" s="2">
        <v>0.84615384615384615</v>
      </c>
      <c r="R96" s="2" t="s">
        <v>74</v>
      </c>
      <c r="S96" s="2" t="s">
        <v>672</v>
      </c>
      <c r="T96" s="2" t="s">
        <v>673</v>
      </c>
      <c r="U96" s="2" t="b">
        <v>0</v>
      </c>
      <c r="V96" s="2" t="s">
        <v>69</v>
      </c>
      <c r="W96" s="2">
        <v>327.3</v>
      </c>
    </row>
    <row r="97" spans="1:23" ht="15.75" customHeight="1" x14ac:dyDescent="0.25">
      <c r="A97" s="2" t="s">
        <v>52</v>
      </c>
      <c r="B97" s="2" t="s">
        <v>53</v>
      </c>
      <c r="C97" s="2" t="s">
        <v>19</v>
      </c>
      <c r="D97" s="2" t="s">
        <v>23</v>
      </c>
      <c r="E97" s="2" t="s">
        <v>24</v>
      </c>
      <c r="F97" s="2" t="s">
        <v>364</v>
      </c>
      <c r="G97" s="2" t="s">
        <v>674</v>
      </c>
      <c r="H97" s="2" t="s">
        <v>513</v>
      </c>
      <c r="I97" s="2" t="s">
        <v>40</v>
      </c>
      <c r="J97" s="2" t="s">
        <v>675</v>
      </c>
      <c r="K97" s="2" t="s">
        <v>676</v>
      </c>
      <c r="L97" s="2" t="s">
        <v>372</v>
      </c>
      <c r="M97" s="2">
        <v>57</v>
      </c>
      <c r="N97" s="2" t="b">
        <v>0</v>
      </c>
      <c r="O97" s="2">
        <v>0.8045325779036826</v>
      </c>
      <c r="P97" s="2">
        <v>0.77173913043478259</v>
      </c>
      <c r="Q97" s="2">
        <v>0.84023668639053251</v>
      </c>
      <c r="R97" s="2" t="s">
        <v>74</v>
      </c>
      <c r="S97" s="2" t="s">
        <v>677</v>
      </c>
      <c r="T97" s="2" t="s">
        <v>678</v>
      </c>
      <c r="U97" s="2" t="b">
        <v>0</v>
      </c>
      <c r="V97" s="2" t="s">
        <v>69</v>
      </c>
      <c r="W97" s="2">
        <v>196.2</v>
      </c>
    </row>
    <row r="98" spans="1:23" ht="15.75" customHeight="1" x14ac:dyDescent="0.25">
      <c r="A98" s="2" t="s">
        <v>52</v>
      </c>
      <c r="B98" s="2" t="s">
        <v>53</v>
      </c>
      <c r="C98" s="2" t="s">
        <v>19</v>
      </c>
      <c r="D98" s="2" t="s">
        <v>23</v>
      </c>
      <c r="E98" s="2" t="s">
        <v>24</v>
      </c>
      <c r="F98" s="2" t="s">
        <v>364</v>
      </c>
      <c r="G98" s="2" t="s">
        <v>679</v>
      </c>
      <c r="H98" s="2" t="s">
        <v>513</v>
      </c>
      <c r="I98" s="2" t="s">
        <v>40</v>
      </c>
      <c r="J98" s="2" t="s">
        <v>680</v>
      </c>
      <c r="K98" s="2" t="s">
        <v>681</v>
      </c>
      <c r="L98" s="2" t="s">
        <v>372</v>
      </c>
      <c r="M98" s="2">
        <v>58</v>
      </c>
      <c r="N98" s="2" t="b">
        <v>0</v>
      </c>
      <c r="O98" s="2">
        <v>0.80563380281690145</v>
      </c>
      <c r="P98" s="2">
        <v>0.76881720430107525</v>
      </c>
      <c r="Q98" s="2">
        <v>0.84615384615384615</v>
      </c>
      <c r="R98" s="2" t="s">
        <v>74</v>
      </c>
      <c r="S98" s="2" t="s">
        <v>682</v>
      </c>
      <c r="T98" s="2" t="s">
        <v>683</v>
      </c>
      <c r="U98" s="2" t="b">
        <v>0</v>
      </c>
      <c r="V98" s="2" t="s">
        <v>69</v>
      </c>
      <c r="W98" s="2">
        <v>196.9</v>
      </c>
    </row>
    <row r="99" spans="1:23" ht="15.75" customHeight="1" x14ac:dyDescent="0.25">
      <c r="A99" s="2" t="s">
        <v>52</v>
      </c>
      <c r="B99" s="2" t="s">
        <v>53</v>
      </c>
      <c r="C99" s="2" t="s">
        <v>19</v>
      </c>
      <c r="D99" s="2" t="s">
        <v>23</v>
      </c>
      <c r="E99" s="2" t="s">
        <v>24</v>
      </c>
      <c r="F99" s="2" t="s">
        <v>364</v>
      </c>
      <c r="G99" s="2" t="s">
        <v>684</v>
      </c>
      <c r="H99" s="2" t="s">
        <v>513</v>
      </c>
      <c r="I99" s="2" t="s">
        <v>40</v>
      </c>
      <c r="J99" s="2" t="s">
        <v>685</v>
      </c>
      <c r="K99" s="2" t="s">
        <v>686</v>
      </c>
      <c r="L99" s="2" t="s">
        <v>372</v>
      </c>
      <c r="M99" s="2">
        <v>59</v>
      </c>
      <c r="N99" s="2" t="b">
        <v>0</v>
      </c>
      <c r="O99" s="2">
        <v>0.8</v>
      </c>
      <c r="P99" s="2">
        <v>0.77348066298342544</v>
      </c>
      <c r="Q99" s="2">
        <v>0.82840236686390534</v>
      </c>
      <c r="R99" s="2" t="s">
        <v>74</v>
      </c>
      <c r="S99" s="2" t="s">
        <v>687</v>
      </c>
      <c r="T99" s="2" t="s">
        <v>688</v>
      </c>
      <c r="U99" s="2" t="b">
        <v>0</v>
      </c>
      <c r="V99" s="2" t="s">
        <v>69</v>
      </c>
      <c r="W99" s="2">
        <v>239.9</v>
      </c>
    </row>
    <row r="100" spans="1:23" ht="15.75" customHeight="1" x14ac:dyDescent="0.25">
      <c r="A100" s="2" t="s">
        <v>52</v>
      </c>
      <c r="B100" s="2" t="s">
        <v>53</v>
      </c>
      <c r="C100" s="2" t="s">
        <v>19</v>
      </c>
      <c r="D100" s="2" t="s">
        <v>23</v>
      </c>
      <c r="E100" s="2" t="s">
        <v>24</v>
      </c>
      <c r="F100" s="2" t="s">
        <v>364</v>
      </c>
      <c r="G100" s="2" t="s">
        <v>689</v>
      </c>
      <c r="H100" s="2" t="s">
        <v>513</v>
      </c>
      <c r="I100" s="2" t="s">
        <v>40</v>
      </c>
      <c r="J100" s="2" t="s">
        <v>690</v>
      </c>
      <c r="K100" s="2" t="s">
        <v>691</v>
      </c>
      <c r="L100" s="2" t="s">
        <v>372</v>
      </c>
      <c r="M100" s="2">
        <v>60</v>
      </c>
      <c r="N100" s="2" t="b">
        <v>0</v>
      </c>
      <c r="O100" s="2">
        <v>0.78770949720670402</v>
      </c>
      <c r="P100" s="2">
        <v>0.74603174603174605</v>
      </c>
      <c r="Q100" s="2">
        <v>0.83431952662721898</v>
      </c>
      <c r="R100" s="2" t="s">
        <v>74</v>
      </c>
      <c r="S100" s="2" t="s">
        <v>692</v>
      </c>
      <c r="T100" s="2" t="s">
        <v>693</v>
      </c>
      <c r="U100" s="2" t="b">
        <v>0</v>
      </c>
      <c r="V100" s="2" t="s">
        <v>69</v>
      </c>
      <c r="W100" s="2">
        <v>212.2</v>
      </c>
    </row>
    <row r="101" spans="1:23" ht="15.75" customHeight="1" x14ac:dyDescent="0.25">
      <c r="A101" s="2" t="s">
        <v>52</v>
      </c>
      <c r="B101" s="2" t="s">
        <v>53</v>
      </c>
      <c r="C101" s="2" t="s">
        <v>19</v>
      </c>
      <c r="D101" s="2" t="s">
        <v>23</v>
      </c>
      <c r="E101" s="2" t="s">
        <v>24</v>
      </c>
      <c r="F101" s="2" t="s">
        <v>364</v>
      </c>
      <c r="G101" s="2" t="s">
        <v>694</v>
      </c>
      <c r="H101" s="2" t="s">
        <v>513</v>
      </c>
      <c r="I101" s="2" t="s">
        <v>40</v>
      </c>
      <c r="J101" s="2" t="s">
        <v>695</v>
      </c>
      <c r="K101" s="2" t="s">
        <v>696</v>
      </c>
      <c r="L101" s="2" t="s">
        <v>372</v>
      </c>
      <c r="M101" s="2">
        <v>61</v>
      </c>
      <c r="N101" s="2" t="b">
        <v>0</v>
      </c>
      <c r="O101" s="2">
        <v>0.81714285714285706</v>
      </c>
      <c r="P101" s="2">
        <v>0.79005524861878451</v>
      </c>
      <c r="Q101" s="2">
        <v>0.84615384615384615</v>
      </c>
      <c r="R101" s="2" t="s">
        <v>74</v>
      </c>
      <c r="S101" s="2" t="s">
        <v>697</v>
      </c>
      <c r="T101" s="2" t="s">
        <v>698</v>
      </c>
      <c r="U101" s="2" t="b">
        <v>0</v>
      </c>
      <c r="V101" s="2" t="s">
        <v>69</v>
      </c>
      <c r="W101" s="2">
        <v>208.4</v>
      </c>
    </row>
    <row r="102" spans="1:23" ht="15.75" customHeight="1" x14ac:dyDescent="0.25">
      <c r="A102" s="2" t="s">
        <v>52</v>
      </c>
      <c r="B102" s="2" t="s">
        <v>53</v>
      </c>
      <c r="C102" s="2" t="s">
        <v>19</v>
      </c>
      <c r="D102" s="2" t="s">
        <v>23</v>
      </c>
      <c r="E102" s="2" t="s">
        <v>24</v>
      </c>
      <c r="F102" s="2" t="s">
        <v>364</v>
      </c>
      <c r="G102" s="2" t="s">
        <v>699</v>
      </c>
      <c r="H102" s="2" t="s">
        <v>700</v>
      </c>
      <c r="I102" s="2" t="s">
        <v>47</v>
      </c>
      <c r="J102" s="2" t="s">
        <v>701</v>
      </c>
      <c r="K102" s="2" t="s">
        <v>702</v>
      </c>
      <c r="L102" s="2" t="s">
        <v>366</v>
      </c>
      <c r="M102" s="2">
        <v>42</v>
      </c>
      <c r="N102" s="2" t="b">
        <v>0</v>
      </c>
      <c r="O102" s="2">
        <v>0.78761061946902655</v>
      </c>
      <c r="P102" s="2">
        <v>0.77391304347826084</v>
      </c>
      <c r="Q102" s="2">
        <v>0.80180180180180183</v>
      </c>
      <c r="R102" s="2" t="s">
        <v>65</v>
      </c>
      <c r="S102" s="2" t="s">
        <v>703</v>
      </c>
      <c r="T102" s="2" t="s">
        <v>704</v>
      </c>
      <c r="U102" s="2" t="b">
        <v>1</v>
      </c>
      <c r="V102" s="2" t="s">
        <v>69</v>
      </c>
      <c r="W102" s="2">
        <v>0.8</v>
      </c>
    </row>
    <row r="103" spans="1:23" ht="15.75" customHeight="1" x14ac:dyDescent="0.25">
      <c r="A103" s="2" t="s">
        <v>52</v>
      </c>
      <c r="B103" s="2" t="s">
        <v>53</v>
      </c>
      <c r="C103" s="2" t="s">
        <v>19</v>
      </c>
      <c r="D103" s="2" t="s">
        <v>23</v>
      </c>
      <c r="E103" s="2" t="s">
        <v>24</v>
      </c>
      <c r="F103" s="2" t="s">
        <v>364</v>
      </c>
      <c r="G103" s="2" t="s">
        <v>705</v>
      </c>
      <c r="H103" s="2" t="s">
        <v>700</v>
      </c>
      <c r="I103" s="2" t="s">
        <v>47</v>
      </c>
      <c r="J103" s="2" t="s">
        <v>706</v>
      </c>
      <c r="K103" s="2" t="s">
        <v>707</v>
      </c>
      <c r="L103" s="2" t="s">
        <v>366</v>
      </c>
      <c r="M103" s="2">
        <v>43</v>
      </c>
      <c r="N103" s="2" t="b">
        <v>0</v>
      </c>
      <c r="O103" s="2">
        <v>0.7911111111111111</v>
      </c>
      <c r="P103" s="2">
        <v>0.7807017543859649</v>
      </c>
      <c r="Q103" s="2">
        <v>0.80180180180180183</v>
      </c>
      <c r="R103" s="2" t="s">
        <v>74</v>
      </c>
      <c r="S103" s="2" t="s">
        <v>708</v>
      </c>
      <c r="T103" s="2" t="s">
        <v>709</v>
      </c>
      <c r="U103" s="2" t="b">
        <v>0</v>
      </c>
      <c r="V103" s="2" t="s">
        <v>69</v>
      </c>
      <c r="W103" s="2">
        <v>263</v>
      </c>
    </row>
    <row r="104" spans="1:23" ht="15.75" customHeight="1" x14ac:dyDescent="0.25">
      <c r="A104" s="2" t="s">
        <v>52</v>
      </c>
      <c r="B104" s="2" t="s">
        <v>53</v>
      </c>
      <c r="C104" s="2" t="s">
        <v>19</v>
      </c>
      <c r="D104" s="2" t="s">
        <v>23</v>
      </c>
      <c r="E104" s="2" t="s">
        <v>24</v>
      </c>
      <c r="F104" s="2" t="s">
        <v>364</v>
      </c>
      <c r="G104" s="2" t="s">
        <v>710</v>
      </c>
      <c r="H104" s="2" t="s">
        <v>700</v>
      </c>
      <c r="I104" s="2" t="s">
        <v>47</v>
      </c>
      <c r="J104" s="2" t="s">
        <v>711</v>
      </c>
      <c r="K104" s="2" t="s">
        <v>712</v>
      </c>
      <c r="L104" s="2" t="s">
        <v>366</v>
      </c>
      <c r="M104" s="2">
        <v>44</v>
      </c>
      <c r="N104" s="2" t="b">
        <v>0</v>
      </c>
      <c r="O104" s="2">
        <v>0.80995475113122184</v>
      </c>
      <c r="P104" s="2">
        <v>0.8136363636363636</v>
      </c>
      <c r="Q104" s="2">
        <v>0.80630630630630629</v>
      </c>
      <c r="R104" s="2" t="s">
        <v>74</v>
      </c>
      <c r="S104" s="2" t="s">
        <v>713</v>
      </c>
      <c r="T104" s="2" t="s">
        <v>714</v>
      </c>
      <c r="U104" s="2" t="b">
        <v>0</v>
      </c>
      <c r="V104" s="2" t="s">
        <v>69</v>
      </c>
      <c r="W104" s="2">
        <v>265.5</v>
      </c>
    </row>
    <row r="105" spans="1:23" ht="15.75" customHeight="1" x14ac:dyDescent="0.25">
      <c r="A105" s="2" t="s">
        <v>52</v>
      </c>
      <c r="B105" s="2" t="s">
        <v>53</v>
      </c>
      <c r="C105" s="2" t="s">
        <v>19</v>
      </c>
      <c r="D105" s="2" t="s">
        <v>23</v>
      </c>
      <c r="E105" s="2" t="s">
        <v>24</v>
      </c>
      <c r="F105" s="2" t="s">
        <v>364</v>
      </c>
      <c r="G105" s="2" t="s">
        <v>715</v>
      </c>
      <c r="H105" s="2" t="s">
        <v>700</v>
      </c>
      <c r="I105" s="2" t="s">
        <v>47</v>
      </c>
      <c r="J105" s="2" t="s">
        <v>716</v>
      </c>
      <c r="K105" s="2" t="s">
        <v>717</v>
      </c>
      <c r="L105" s="2" t="s">
        <v>366</v>
      </c>
      <c r="M105" s="2">
        <v>45</v>
      </c>
      <c r="N105" s="2" t="b">
        <v>0</v>
      </c>
      <c r="O105" s="2">
        <v>0.80530973451327426</v>
      </c>
      <c r="P105" s="2">
        <v>0.79130434782608694</v>
      </c>
      <c r="Q105" s="2">
        <v>0.81981981981981977</v>
      </c>
      <c r="R105" s="2" t="s">
        <v>74</v>
      </c>
      <c r="S105" s="2" t="s">
        <v>718</v>
      </c>
      <c r="T105" s="2" t="s">
        <v>719</v>
      </c>
      <c r="U105" s="2" t="b">
        <v>0</v>
      </c>
      <c r="V105" s="2" t="s">
        <v>69</v>
      </c>
      <c r="W105" s="2">
        <v>247.5</v>
      </c>
    </row>
    <row r="106" spans="1:23" ht="15.75" customHeight="1" x14ac:dyDescent="0.25">
      <c r="A106" s="2" t="s">
        <v>52</v>
      </c>
      <c r="B106" s="2" t="s">
        <v>53</v>
      </c>
      <c r="C106" s="2" t="s">
        <v>19</v>
      </c>
      <c r="D106" s="2" t="s">
        <v>23</v>
      </c>
      <c r="E106" s="2" t="s">
        <v>24</v>
      </c>
      <c r="F106" s="2" t="s">
        <v>364</v>
      </c>
      <c r="G106" s="2" t="s">
        <v>720</v>
      </c>
      <c r="H106" s="2" t="s">
        <v>700</v>
      </c>
      <c r="I106" s="2" t="s">
        <v>47</v>
      </c>
      <c r="J106" s="2" t="s">
        <v>721</v>
      </c>
      <c r="K106" s="2" t="s">
        <v>722</v>
      </c>
      <c r="L106" s="2" t="s">
        <v>366</v>
      </c>
      <c r="M106" s="2">
        <v>46</v>
      </c>
      <c r="N106" s="2" t="b">
        <v>0</v>
      </c>
      <c r="O106" s="2">
        <v>0.80176211453744495</v>
      </c>
      <c r="P106" s="2">
        <v>0.78448275862068961</v>
      </c>
      <c r="Q106" s="2">
        <v>0.81981981981981977</v>
      </c>
      <c r="R106" s="2" t="s">
        <v>74</v>
      </c>
      <c r="S106" s="2" t="s">
        <v>723</v>
      </c>
      <c r="T106" s="2" t="s">
        <v>724</v>
      </c>
      <c r="U106" s="2" t="b">
        <v>0</v>
      </c>
      <c r="V106" s="2" t="s">
        <v>69</v>
      </c>
      <c r="W106" s="2">
        <v>261</v>
      </c>
    </row>
    <row r="107" spans="1:23" ht="15.75" customHeight="1" x14ac:dyDescent="0.25">
      <c r="A107" s="2" t="s">
        <v>52</v>
      </c>
      <c r="B107" s="2" t="s">
        <v>53</v>
      </c>
      <c r="C107" s="2" t="s">
        <v>19</v>
      </c>
      <c r="D107" s="2" t="s">
        <v>23</v>
      </c>
      <c r="E107" s="2" t="s">
        <v>24</v>
      </c>
      <c r="F107" s="2" t="s">
        <v>364</v>
      </c>
      <c r="G107" s="2" t="s">
        <v>725</v>
      </c>
      <c r="H107" s="2" t="s">
        <v>700</v>
      </c>
      <c r="I107" s="2" t="s">
        <v>47</v>
      </c>
      <c r="J107" s="2" t="s">
        <v>726</v>
      </c>
      <c r="K107" s="2" t="s">
        <v>727</v>
      </c>
      <c r="L107" s="2" t="s">
        <v>366</v>
      </c>
      <c r="M107" s="2">
        <v>47</v>
      </c>
      <c r="N107" s="2" t="b">
        <v>0</v>
      </c>
      <c r="O107" s="2">
        <v>0.80794701986754958</v>
      </c>
      <c r="P107" s="2">
        <v>0.79220779220779225</v>
      </c>
      <c r="Q107" s="2">
        <v>0.82432432432432434</v>
      </c>
      <c r="R107" s="2" t="s">
        <v>74</v>
      </c>
      <c r="S107" s="2" t="s">
        <v>728</v>
      </c>
      <c r="T107" s="2" t="s">
        <v>729</v>
      </c>
      <c r="U107" s="2" t="b">
        <v>0</v>
      </c>
      <c r="V107" s="2" t="s">
        <v>69</v>
      </c>
      <c r="W107" s="2">
        <v>262</v>
      </c>
    </row>
    <row r="108" spans="1:23" ht="15.75" customHeight="1" x14ac:dyDescent="0.25">
      <c r="A108" s="2" t="s">
        <v>52</v>
      </c>
      <c r="B108" s="2" t="s">
        <v>53</v>
      </c>
      <c r="C108" s="2" t="s">
        <v>19</v>
      </c>
      <c r="D108" s="2" t="s">
        <v>23</v>
      </c>
      <c r="E108" s="2" t="s">
        <v>24</v>
      </c>
      <c r="F108" s="2" t="s">
        <v>364</v>
      </c>
      <c r="G108" s="2" t="s">
        <v>730</v>
      </c>
      <c r="H108" s="2" t="s">
        <v>700</v>
      </c>
      <c r="I108" s="2" t="s">
        <v>47</v>
      </c>
      <c r="J108" s="2" t="s">
        <v>731</v>
      </c>
      <c r="K108" s="2" t="s">
        <v>732</v>
      </c>
      <c r="L108" s="2" t="s">
        <v>366</v>
      </c>
      <c r="M108" s="2">
        <v>48</v>
      </c>
      <c r="N108" s="2" t="b">
        <v>0</v>
      </c>
      <c r="O108" s="2">
        <v>0.8080357142857143</v>
      </c>
      <c r="P108" s="2">
        <v>0.80088495575221241</v>
      </c>
      <c r="Q108" s="2">
        <v>0.81531531531531531</v>
      </c>
      <c r="R108" s="2" t="s">
        <v>74</v>
      </c>
      <c r="S108" s="2" t="s">
        <v>733</v>
      </c>
      <c r="T108" s="2" t="s">
        <v>734</v>
      </c>
      <c r="U108" s="2" t="b">
        <v>0</v>
      </c>
      <c r="V108" s="2" t="s">
        <v>69</v>
      </c>
      <c r="W108" s="2">
        <v>235.6</v>
      </c>
    </row>
    <row r="109" spans="1:23" ht="15.75" customHeight="1" x14ac:dyDescent="0.25">
      <c r="A109" s="2" t="s">
        <v>52</v>
      </c>
      <c r="B109" s="2" t="s">
        <v>53</v>
      </c>
      <c r="C109" s="2" t="s">
        <v>19</v>
      </c>
      <c r="D109" s="2" t="s">
        <v>23</v>
      </c>
      <c r="E109" s="2" t="s">
        <v>24</v>
      </c>
      <c r="F109" s="2" t="s">
        <v>364</v>
      </c>
      <c r="G109" s="2" t="s">
        <v>735</v>
      </c>
      <c r="H109" s="2" t="s">
        <v>700</v>
      </c>
      <c r="I109" s="2" t="s">
        <v>47</v>
      </c>
      <c r="J109" s="2" t="s">
        <v>736</v>
      </c>
      <c r="K109" s="2" t="s">
        <v>737</v>
      </c>
      <c r="L109" s="2" t="s">
        <v>366</v>
      </c>
      <c r="M109" s="2">
        <v>49</v>
      </c>
      <c r="N109" s="2" t="b">
        <v>0</v>
      </c>
      <c r="O109" s="2">
        <v>0.82637362637362632</v>
      </c>
      <c r="P109" s="2">
        <v>0.80686695278969955</v>
      </c>
      <c r="Q109" s="2">
        <v>0.84684684684684686</v>
      </c>
      <c r="R109" s="2" t="s">
        <v>74</v>
      </c>
      <c r="S109" s="2" t="s">
        <v>738</v>
      </c>
      <c r="T109" s="2" t="s">
        <v>739</v>
      </c>
      <c r="U109" s="2" t="b">
        <v>0</v>
      </c>
      <c r="V109" s="2" t="s">
        <v>69</v>
      </c>
      <c r="W109" s="2">
        <v>221.2</v>
      </c>
    </row>
    <row r="110" spans="1:23" ht="15.75" customHeight="1" x14ac:dyDescent="0.25">
      <c r="A110" s="2" t="s">
        <v>52</v>
      </c>
      <c r="B110" s="2" t="s">
        <v>53</v>
      </c>
      <c r="C110" s="2" t="s">
        <v>19</v>
      </c>
      <c r="D110" s="2" t="s">
        <v>23</v>
      </c>
      <c r="E110" s="2" t="s">
        <v>24</v>
      </c>
      <c r="F110" s="2" t="s">
        <v>364</v>
      </c>
      <c r="G110" s="2" t="s">
        <v>740</v>
      </c>
      <c r="H110" s="2" t="s">
        <v>700</v>
      </c>
      <c r="I110" s="2" t="s">
        <v>47</v>
      </c>
      <c r="J110" s="2" t="s">
        <v>741</v>
      </c>
      <c r="K110" s="2" t="s">
        <v>742</v>
      </c>
      <c r="L110" s="2" t="s">
        <v>366</v>
      </c>
      <c r="M110" s="2">
        <v>50</v>
      </c>
      <c r="N110" s="2" t="b">
        <v>0</v>
      </c>
      <c r="O110" s="2">
        <v>0.80260303687635581</v>
      </c>
      <c r="P110" s="2">
        <v>0.77405857740585771</v>
      </c>
      <c r="Q110" s="2">
        <v>0.83333333333333337</v>
      </c>
      <c r="R110" s="2" t="s">
        <v>74</v>
      </c>
      <c r="S110" s="2" t="s">
        <v>743</v>
      </c>
      <c r="T110" s="2" t="s">
        <v>744</v>
      </c>
      <c r="U110" s="2" t="b">
        <v>0</v>
      </c>
      <c r="V110" s="2" t="s">
        <v>69</v>
      </c>
      <c r="W110" s="2">
        <v>235.6</v>
      </c>
    </row>
    <row r="111" spans="1:23" ht="15.75" customHeight="1" x14ac:dyDescent="0.25">
      <c r="A111" s="2" t="s">
        <v>52</v>
      </c>
      <c r="B111" s="2" t="s">
        <v>53</v>
      </c>
      <c r="C111" s="2" t="s">
        <v>19</v>
      </c>
      <c r="D111" s="2" t="s">
        <v>23</v>
      </c>
      <c r="E111" s="2" t="s">
        <v>24</v>
      </c>
      <c r="F111" s="2" t="s">
        <v>364</v>
      </c>
      <c r="G111" s="2" t="s">
        <v>745</v>
      </c>
      <c r="H111" s="2" t="s">
        <v>700</v>
      </c>
      <c r="I111" s="2" t="s">
        <v>47</v>
      </c>
      <c r="J111" s="2" t="s">
        <v>746</v>
      </c>
      <c r="K111" s="2" t="s">
        <v>747</v>
      </c>
      <c r="L111" s="2" t="s">
        <v>366</v>
      </c>
      <c r="M111" s="2">
        <v>51</v>
      </c>
      <c r="N111" s="2" t="b">
        <v>0</v>
      </c>
      <c r="O111" s="2">
        <v>0.82666666666666655</v>
      </c>
      <c r="P111" s="2">
        <v>0.81578947368421051</v>
      </c>
      <c r="Q111" s="2">
        <v>0.83783783783783783</v>
      </c>
      <c r="R111" s="2" t="s">
        <v>74</v>
      </c>
      <c r="S111" s="2" t="s">
        <v>748</v>
      </c>
      <c r="T111" s="2" t="s">
        <v>749</v>
      </c>
      <c r="U111" s="2" t="b">
        <v>0</v>
      </c>
      <c r="V111" s="2" t="s">
        <v>69</v>
      </c>
      <c r="W111" s="2">
        <v>209.3</v>
      </c>
    </row>
    <row r="112" spans="1:23" ht="15.75" customHeight="1" x14ac:dyDescent="0.25">
      <c r="A112" s="2" t="s">
        <v>52</v>
      </c>
      <c r="B112" s="2" t="s">
        <v>53</v>
      </c>
      <c r="C112" s="2" t="s">
        <v>19</v>
      </c>
      <c r="D112" s="2" t="s">
        <v>23</v>
      </c>
      <c r="E112" s="2" t="s">
        <v>24</v>
      </c>
      <c r="F112" s="2" t="s">
        <v>364</v>
      </c>
      <c r="G112" s="2" t="s">
        <v>750</v>
      </c>
      <c r="H112" s="2" t="s">
        <v>700</v>
      </c>
      <c r="I112" s="2" t="s">
        <v>47</v>
      </c>
      <c r="J112" s="2" t="s">
        <v>751</v>
      </c>
      <c r="K112" s="2" t="s">
        <v>752</v>
      </c>
      <c r="L112" s="2" t="s">
        <v>366</v>
      </c>
      <c r="M112" s="2">
        <v>52</v>
      </c>
      <c r="N112" s="2" t="b">
        <v>0</v>
      </c>
      <c r="O112" s="2">
        <v>0.81758241758241768</v>
      </c>
      <c r="P112" s="2">
        <v>0.79828326180257514</v>
      </c>
      <c r="Q112" s="2">
        <v>0.83783783783783783</v>
      </c>
      <c r="R112" s="2" t="s">
        <v>74</v>
      </c>
      <c r="S112" s="2" t="s">
        <v>753</v>
      </c>
      <c r="T112" s="2" t="s">
        <v>754</v>
      </c>
      <c r="U112" s="2" t="b">
        <v>0</v>
      </c>
      <c r="V112" s="2" t="s">
        <v>69</v>
      </c>
      <c r="W112" s="2">
        <v>235.2</v>
      </c>
    </row>
    <row r="113" spans="1:23" ht="15.75" customHeight="1" x14ac:dyDescent="0.25">
      <c r="A113" s="2" t="s">
        <v>52</v>
      </c>
      <c r="B113" s="2" t="s">
        <v>53</v>
      </c>
      <c r="C113" s="2" t="s">
        <v>19</v>
      </c>
      <c r="D113" s="2" t="s">
        <v>23</v>
      </c>
      <c r="E113" s="2" t="s">
        <v>24</v>
      </c>
      <c r="F113" s="2" t="s">
        <v>364</v>
      </c>
      <c r="G113" s="2" t="s">
        <v>755</v>
      </c>
      <c r="H113" s="2" t="s">
        <v>700</v>
      </c>
      <c r="I113" s="2" t="s">
        <v>47</v>
      </c>
      <c r="J113" s="2" t="s">
        <v>756</v>
      </c>
      <c r="K113" s="2" t="s">
        <v>757</v>
      </c>
      <c r="L113" s="2" t="s">
        <v>366</v>
      </c>
      <c r="M113" s="2">
        <v>53</v>
      </c>
      <c r="N113" s="2" t="b">
        <v>0</v>
      </c>
      <c r="O113" s="2">
        <v>0.80353200883002218</v>
      </c>
      <c r="P113" s="2">
        <v>0.78787878787878785</v>
      </c>
      <c r="Q113" s="2">
        <v>0.81981981981981977</v>
      </c>
      <c r="R113" s="2" t="s">
        <v>74</v>
      </c>
      <c r="S113" s="2" t="s">
        <v>758</v>
      </c>
      <c r="T113" s="2" t="s">
        <v>759</v>
      </c>
      <c r="U113" s="2" t="b">
        <v>0</v>
      </c>
      <c r="V113" s="2" t="s">
        <v>69</v>
      </c>
      <c r="W113" s="2">
        <v>195.9</v>
      </c>
    </row>
    <row r="114" spans="1:23" ht="15.75" customHeight="1" x14ac:dyDescent="0.25">
      <c r="A114" s="2" t="s">
        <v>52</v>
      </c>
      <c r="B114" s="2" t="s">
        <v>53</v>
      </c>
      <c r="C114" s="2" t="s">
        <v>19</v>
      </c>
      <c r="D114" s="2" t="s">
        <v>23</v>
      </c>
      <c r="E114" s="2" t="s">
        <v>24</v>
      </c>
      <c r="F114" s="2" t="s">
        <v>364</v>
      </c>
      <c r="G114" s="2" t="s">
        <v>760</v>
      </c>
      <c r="H114" s="2" t="s">
        <v>700</v>
      </c>
      <c r="I114" s="2" t="s">
        <v>47</v>
      </c>
      <c r="J114" s="2" t="s">
        <v>761</v>
      </c>
      <c r="K114" s="2" t="s">
        <v>762</v>
      </c>
      <c r="L114" s="2" t="s">
        <v>366</v>
      </c>
      <c r="M114" s="2">
        <v>54</v>
      </c>
      <c r="N114" s="2" t="b">
        <v>0</v>
      </c>
      <c r="O114" s="2">
        <v>0.8080357142857143</v>
      </c>
      <c r="P114" s="2">
        <v>0.80088495575221241</v>
      </c>
      <c r="Q114" s="2">
        <v>0.81531531531531531</v>
      </c>
      <c r="R114" s="2" t="s">
        <v>74</v>
      </c>
      <c r="S114" s="2" t="s">
        <v>763</v>
      </c>
      <c r="T114" s="2" t="s">
        <v>764</v>
      </c>
      <c r="U114" s="2" t="b">
        <v>0</v>
      </c>
      <c r="V114" s="2" t="s">
        <v>69</v>
      </c>
      <c r="W114" s="2">
        <v>223.3</v>
      </c>
    </row>
    <row r="115" spans="1:23" ht="15.75" customHeight="1" x14ac:dyDescent="0.25">
      <c r="A115" s="2" t="s">
        <v>52</v>
      </c>
      <c r="B115" s="2" t="s">
        <v>53</v>
      </c>
      <c r="C115" s="2" t="s">
        <v>19</v>
      </c>
      <c r="D115" s="2" t="s">
        <v>23</v>
      </c>
      <c r="E115" s="2" t="s">
        <v>24</v>
      </c>
      <c r="F115" s="2" t="s">
        <v>364</v>
      </c>
      <c r="G115" s="2" t="s">
        <v>765</v>
      </c>
      <c r="H115" s="2" t="s">
        <v>700</v>
      </c>
      <c r="I115" s="2" t="s">
        <v>47</v>
      </c>
      <c r="J115" s="2" t="s">
        <v>766</v>
      </c>
      <c r="K115" s="2" t="s">
        <v>767</v>
      </c>
      <c r="L115" s="2" t="s">
        <v>366</v>
      </c>
      <c r="M115" s="2">
        <v>55</v>
      </c>
      <c r="N115" s="2" t="b">
        <v>0</v>
      </c>
      <c r="O115" s="2">
        <v>0.81236203090507719</v>
      </c>
      <c r="P115" s="2">
        <v>0.79653679653679654</v>
      </c>
      <c r="Q115" s="2">
        <v>0.8288288288288288</v>
      </c>
      <c r="R115" s="2" t="s">
        <v>74</v>
      </c>
      <c r="S115" s="2" t="s">
        <v>768</v>
      </c>
      <c r="T115" s="2" t="s">
        <v>769</v>
      </c>
      <c r="U115" s="2" t="b">
        <v>0</v>
      </c>
      <c r="V115" s="2" t="s">
        <v>69</v>
      </c>
      <c r="W115" s="2">
        <v>207.5</v>
      </c>
    </row>
    <row r="116" spans="1:23" ht="15.75" customHeight="1" x14ac:dyDescent="0.25">
      <c r="A116" s="2" t="s">
        <v>52</v>
      </c>
      <c r="B116" s="2" t="s">
        <v>53</v>
      </c>
      <c r="C116" s="2" t="s">
        <v>19</v>
      </c>
      <c r="D116" s="2" t="s">
        <v>23</v>
      </c>
      <c r="E116" s="2" t="s">
        <v>24</v>
      </c>
      <c r="F116" s="2" t="s">
        <v>364</v>
      </c>
      <c r="G116" s="2" t="s">
        <v>770</v>
      </c>
      <c r="H116" s="2" t="s">
        <v>700</v>
      </c>
      <c r="I116" s="2" t="s">
        <v>47</v>
      </c>
      <c r="J116" s="2" t="s">
        <v>771</v>
      </c>
      <c r="K116" s="2" t="s">
        <v>772</v>
      </c>
      <c r="L116" s="2" t="s">
        <v>366</v>
      </c>
      <c r="M116" s="2">
        <v>56</v>
      </c>
      <c r="N116" s="2" t="b">
        <v>0</v>
      </c>
      <c r="O116" s="2">
        <v>0.81333333333333346</v>
      </c>
      <c r="P116" s="2">
        <v>0.80263157894736847</v>
      </c>
      <c r="Q116" s="2">
        <v>0.82432432432432434</v>
      </c>
      <c r="R116" s="2" t="s">
        <v>74</v>
      </c>
      <c r="S116" s="2" t="s">
        <v>773</v>
      </c>
      <c r="T116" s="2" t="s">
        <v>774</v>
      </c>
      <c r="U116" s="2" t="b">
        <v>0</v>
      </c>
      <c r="V116" s="2" t="s">
        <v>69</v>
      </c>
      <c r="W116" s="2">
        <v>224</v>
      </c>
    </row>
    <row r="117" spans="1:23" ht="15.75" customHeight="1" x14ac:dyDescent="0.25">
      <c r="A117" s="2" t="s">
        <v>52</v>
      </c>
      <c r="B117" s="2" t="s">
        <v>53</v>
      </c>
      <c r="C117" s="2" t="s">
        <v>19</v>
      </c>
      <c r="D117" s="2" t="s">
        <v>23</v>
      </c>
      <c r="E117" s="2" t="s">
        <v>24</v>
      </c>
      <c r="F117" s="2" t="s">
        <v>364</v>
      </c>
      <c r="G117" s="2" t="s">
        <v>775</v>
      </c>
      <c r="H117" s="2" t="s">
        <v>700</v>
      </c>
      <c r="I117" s="2" t="s">
        <v>47</v>
      </c>
      <c r="J117" s="2" t="s">
        <v>776</v>
      </c>
      <c r="K117" s="2" t="s">
        <v>777</v>
      </c>
      <c r="L117" s="2" t="s">
        <v>366</v>
      </c>
      <c r="M117" s="2">
        <v>57</v>
      </c>
      <c r="N117" s="2" t="b">
        <v>0</v>
      </c>
      <c r="O117" s="2">
        <v>0.81596452328159641</v>
      </c>
      <c r="P117" s="2">
        <v>0.80349344978165937</v>
      </c>
      <c r="Q117" s="2">
        <v>0.8288288288288288</v>
      </c>
      <c r="R117" s="2" t="s">
        <v>74</v>
      </c>
      <c r="S117" s="2" t="s">
        <v>778</v>
      </c>
      <c r="T117" s="2" t="s">
        <v>779</v>
      </c>
      <c r="U117" s="2" t="b">
        <v>0</v>
      </c>
      <c r="V117" s="2" t="s">
        <v>69</v>
      </c>
      <c r="W117" s="2">
        <v>196.3</v>
      </c>
    </row>
    <row r="118" spans="1:23" ht="15.75" customHeight="1" x14ac:dyDescent="0.25">
      <c r="A118" s="2" t="s">
        <v>52</v>
      </c>
      <c r="B118" s="2" t="s">
        <v>53</v>
      </c>
      <c r="C118" s="2" t="s">
        <v>19</v>
      </c>
      <c r="D118" s="2" t="s">
        <v>23</v>
      </c>
      <c r="E118" s="2" t="s">
        <v>24</v>
      </c>
      <c r="F118" s="2" t="s">
        <v>364</v>
      </c>
      <c r="G118" s="2" t="s">
        <v>780</v>
      </c>
      <c r="H118" s="2" t="s">
        <v>700</v>
      </c>
      <c r="I118" s="2" t="s">
        <v>47</v>
      </c>
      <c r="J118" s="2" t="s">
        <v>781</v>
      </c>
      <c r="K118" s="2" t="s">
        <v>782</v>
      </c>
      <c r="L118" s="2" t="s">
        <v>366</v>
      </c>
      <c r="M118" s="2">
        <v>58</v>
      </c>
      <c r="N118" s="2" t="b">
        <v>0</v>
      </c>
      <c r="O118" s="2">
        <v>0.80610021786492381</v>
      </c>
      <c r="P118" s="2">
        <v>0.78059071729957807</v>
      </c>
      <c r="Q118" s="2">
        <v>0.83333333333333337</v>
      </c>
      <c r="R118" s="2" t="s">
        <v>74</v>
      </c>
      <c r="S118" s="2" t="s">
        <v>783</v>
      </c>
      <c r="T118" s="2" t="s">
        <v>784</v>
      </c>
      <c r="U118" s="2" t="b">
        <v>0</v>
      </c>
      <c r="V118" s="2" t="s">
        <v>69</v>
      </c>
      <c r="W118" s="2">
        <v>195.4</v>
      </c>
    </row>
    <row r="119" spans="1:23" ht="15.75" customHeight="1" x14ac:dyDescent="0.25">
      <c r="A119" s="2" t="s">
        <v>52</v>
      </c>
      <c r="B119" s="2" t="s">
        <v>53</v>
      </c>
      <c r="C119" s="2" t="s">
        <v>19</v>
      </c>
      <c r="D119" s="2" t="s">
        <v>23</v>
      </c>
      <c r="E119" s="2" t="s">
        <v>24</v>
      </c>
      <c r="F119" s="2" t="s">
        <v>364</v>
      </c>
      <c r="G119" s="2" t="s">
        <v>785</v>
      </c>
      <c r="H119" s="2" t="s">
        <v>700</v>
      </c>
      <c r="I119" s="2" t="s">
        <v>47</v>
      </c>
      <c r="J119" s="2" t="s">
        <v>786</v>
      </c>
      <c r="K119" s="2" t="s">
        <v>787</v>
      </c>
      <c r="L119" s="2" t="s">
        <v>366</v>
      </c>
      <c r="M119" s="2">
        <v>59</v>
      </c>
      <c r="N119" s="2" t="b">
        <v>0</v>
      </c>
      <c r="O119" s="2">
        <v>0.81481481481481477</v>
      </c>
      <c r="P119" s="2">
        <v>0.83809523809523812</v>
      </c>
      <c r="Q119" s="2">
        <v>0.7927927927927928</v>
      </c>
      <c r="R119" s="2" t="s">
        <v>74</v>
      </c>
      <c r="S119" s="2" t="s">
        <v>788</v>
      </c>
      <c r="T119" s="2" t="s">
        <v>789</v>
      </c>
      <c r="U119" s="2" t="b">
        <v>0</v>
      </c>
      <c r="V119" s="2" t="s">
        <v>69</v>
      </c>
      <c r="W119" s="2">
        <v>259.8</v>
      </c>
    </row>
    <row r="120" spans="1:23" ht="15.75" customHeight="1" x14ac:dyDescent="0.25">
      <c r="A120" s="2" t="s">
        <v>52</v>
      </c>
      <c r="B120" s="2" t="s">
        <v>53</v>
      </c>
      <c r="C120" s="2" t="s">
        <v>19</v>
      </c>
      <c r="D120" s="2" t="s">
        <v>23</v>
      </c>
      <c r="E120" s="2" t="s">
        <v>24</v>
      </c>
      <c r="F120" s="2" t="s">
        <v>364</v>
      </c>
      <c r="G120" s="2" t="s">
        <v>790</v>
      </c>
      <c r="H120" s="2" t="s">
        <v>700</v>
      </c>
      <c r="I120" s="2" t="s">
        <v>47</v>
      </c>
      <c r="J120" s="2" t="s">
        <v>791</v>
      </c>
      <c r="K120" s="2" t="s">
        <v>792</v>
      </c>
      <c r="L120" s="2" t="s">
        <v>366</v>
      </c>
      <c r="M120" s="2">
        <v>60</v>
      </c>
      <c r="N120" s="2" t="b">
        <v>0</v>
      </c>
      <c r="O120" s="2">
        <v>0.80090497737556554</v>
      </c>
      <c r="P120" s="2">
        <v>0.80454545454545456</v>
      </c>
      <c r="Q120" s="2">
        <v>0.79729729729729726</v>
      </c>
      <c r="R120" s="2" t="s">
        <v>74</v>
      </c>
      <c r="S120" s="2" t="s">
        <v>793</v>
      </c>
      <c r="T120" s="2" t="s">
        <v>794</v>
      </c>
      <c r="U120" s="2" t="b">
        <v>0</v>
      </c>
      <c r="V120" s="2" t="s">
        <v>69</v>
      </c>
      <c r="W120" s="2">
        <v>265.2</v>
      </c>
    </row>
    <row r="121" spans="1:23" ht="15.75" customHeight="1" x14ac:dyDescent="0.25">
      <c r="A121" s="2" t="s">
        <v>52</v>
      </c>
      <c r="B121" s="2" t="s">
        <v>53</v>
      </c>
      <c r="C121" s="2" t="s">
        <v>19</v>
      </c>
      <c r="D121" s="2" t="s">
        <v>23</v>
      </c>
      <c r="E121" s="2" t="s">
        <v>24</v>
      </c>
      <c r="F121" s="2" t="s">
        <v>364</v>
      </c>
      <c r="G121" s="2" t="s">
        <v>795</v>
      </c>
      <c r="H121" s="2" t="s">
        <v>700</v>
      </c>
      <c r="I121" s="2" t="s">
        <v>47</v>
      </c>
      <c r="J121" s="2" t="s">
        <v>796</v>
      </c>
      <c r="K121" s="2" t="s">
        <v>797</v>
      </c>
      <c r="L121" s="2" t="s">
        <v>366</v>
      </c>
      <c r="M121" s="2">
        <v>61</v>
      </c>
      <c r="N121" s="2" t="b">
        <v>0</v>
      </c>
      <c r="O121" s="2">
        <v>0.80525164113785563</v>
      </c>
      <c r="P121" s="2">
        <v>0.78297872340425534</v>
      </c>
      <c r="Q121" s="2">
        <v>0.8288288288288288</v>
      </c>
      <c r="R121" s="2" t="s">
        <v>74</v>
      </c>
      <c r="S121" s="2" t="s">
        <v>798</v>
      </c>
      <c r="T121" s="2" t="s">
        <v>799</v>
      </c>
      <c r="U121" s="2" t="b">
        <v>0</v>
      </c>
      <c r="V121" s="2" t="s">
        <v>69</v>
      </c>
      <c r="W121" s="2">
        <v>263.7</v>
      </c>
    </row>
    <row r="122" spans="1:23" ht="15.75" customHeight="1" x14ac:dyDescent="0.25">
      <c r="A122" s="2" t="s">
        <v>52</v>
      </c>
      <c r="B122" s="2" t="s">
        <v>53</v>
      </c>
      <c r="C122" s="2" t="s">
        <v>19</v>
      </c>
      <c r="D122" s="2" t="s">
        <v>37</v>
      </c>
      <c r="E122" s="2" t="s">
        <v>38</v>
      </c>
      <c r="F122" s="2" t="s">
        <v>55</v>
      </c>
      <c r="G122" s="2" t="s">
        <v>56</v>
      </c>
      <c r="H122" s="2" t="s">
        <v>57</v>
      </c>
      <c r="I122" s="2" t="s">
        <v>32</v>
      </c>
      <c r="J122" s="2" t="s">
        <v>59</v>
      </c>
      <c r="K122" s="2" t="s">
        <v>60</v>
      </c>
      <c r="L122" s="2" t="s">
        <v>61</v>
      </c>
      <c r="M122" s="2">
        <v>42</v>
      </c>
      <c r="N122" s="2" t="b">
        <v>1</v>
      </c>
      <c r="O122" s="2">
        <v>0.7489539748953975</v>
      </c>
      <c r="R122" s="2" t="s">
        <v>65</v>
      </c>
      <c r="S122" s="2" t="s">
        <v>800</v>
      </c>
      <c r="T122" s="2" t="s">
        <v>801</v>
      </c>
      <c r="U122" s="2" t="b">
        <v>1</v>
      </c>
      <c r="V122" s="2" t="s">
        <v>69</v>
      </c>
      <c r="W122" s="2">
        <v>0.8</v>
      </c>
    </row>
    <row r="123" spans="1:23" ht="15.75" customHeight="1" x14ac:dyDescent="0.25">
      <c r="A123" s="2" t="s">
        <v>52</v>
      </c>
      <c r="B123" s="2" t="s">
        <v>53</v>
      </c>
      <c r="C123" s="2" t="s">
        <v>19</v>
      </c>
      <c r="D123" s="2" t="s">
        <v>37</v>
      </c>
      <c r="E123" s="2" t="s">
        <v>38</v>
      </c>
      <c r="F123" s="2" t="s">
        <v>55</v>
      </c>
      <c r="G123" s="2" t="s">
        <v>70</v>
      </c>
      <c r="H123" s="2" t="s">
        <v>57</v>
      </c>
      <c r="I123" s="2" t="s">
        <v>32</v>
      </c>
      <c r="J123" s="2" t="s">
        <v>71</v>
      </c>
      <c r="K123" s="2" t="s">
        <v>72</v>
      </c>
      <c r="L123" s="2" t="s">
        <v>61</v>
      </c>
      <c r="M123" s="2">
        <v>43</v>
      </c>
      <c r="N123" s="2" t="b">
        <v>1</v>
      </c>
      <c r="O123" s="2">
        <v>0.71910112359550549</v>
      </c>
      <c r="R123" s="2" t="s">
        <v>65</v>
      </c>
      <c r="S123" s="2" t="s">
        <v>802</v>
      </c>
      <c r="T123" s="2" t="s">
        <v>803</v>
      </c>
      <c r="U123" s="2" t="b">
        <v>1</v>
      </c>
      <c r="V123" s="2" t="s">
        <v>69</v>
      </c>
      <c r="W123" s="2">
        <v>1</v>
      </c>
    </row>
    <row r="124" spans="1:23" ht="15.75" customHeight="1" x14ac:dyDescent="0.25">
      <c r="A124" s="2" t="s">
        <v>52</v>
      </c>
      <c r="B124" s="2" t="s">
        <v>53</v>
      </c>
      <c r="C124" s="2" t="s">
        <v>19</v>
      </c>
      <c r="D124" s="2" t="s">
        <v>37</v>
      </c>
      <c r="E124" s="2" t="s">
        <v>38</v>
      </c>
      <c r="F124" s="2" t="s">
        <v>55</v>
      </c>
      <c r="G124" s="2" t="s">
        <v>78</v>
      </c>
      <c r="H124" s="2" t="s">
        <v>57</v>
      </c>
      <c r="I124" s="2" t="s">
        <v>32</v>
      </c>
      <c r="J124" s="2" t="s">
        <v>79</v>
      </c>
      <c r="K124" s="2" t="s">
        <v>80</v>
      </c>
      <c r="L124" s="2" t="s">
        <v>61</v>
      </c>
      <c r="M124" s="2">
        <v>44</v>
      </c>
      <c r="N124" s="2" t="b">
        <v>1</v>
      </c>
      <c r="O124" s="2">
        <v>0.70229007633587781</v>
      </c>
      <c r="R124" s="2" t="s">
        <v>65</v>
      </c>
      <c r="S124" s="2" t="s">
        <v>804</v>
      </c>
      <c r="T124" s="2" t="s">
        <v>805</v>
      </c>
      <c r="U124" s="2" t="b">
        <v>1</v>
      </c>
      <c r="V124" s="2" t="s">
        <v>69</v>
      </c>
      <c r="W124" s="2">
        <v>0.7</v>
      </c>
    </row>
    <row r="125" spans="1:23" ht="15.75" customHeight="1" x14ac:dyDescent="0.25">
      <c r="A125" s="2" t="s">
        <v>52</v>
      </c>
      <c r="B125" s="2" t="s">
        <v>53</v>
      </c>
      <c r="C125" s="2" t="s">
        <v>19</v>
      </c>
      <c r="D125" s="2" t="s">
        <v>37</v>
      </c>
      <c r="E125" s="2" t="s">
        <v>38</v>
      </c>
      <c r="F125" s="2" t="s">
        <v>55</v>
      </c>
      <c r="G125" s="2" t="s">
        <v>85</v>
      </c>
      <c r="H125" s="2" t="s">
        <v>57</v>
      </c>
      <c r="I125" s="2" t="s">
        <v>32</v>
      </c>
      <c r="J125" s="2" t="s">
        <v>86</v>
      </c>
      <c r="K125" s="2" t="s">
        <v>87</v>
      </c>
      <c r="L125" s="2" t="s">
        <v>61</v>
      </c>
      <c r="M125" s="2">
        <v>45</v>
      </c>
      <c r="N125" s="2" t="b">
        <v>1</v>
      </c>
      <c r="O125" s="2">
        <v>0.72881355932203395</v>
      </c>
      <c r="R125" s="2" t="s">
        <v>65</v>
      </c>
      <c r="S125" s="2" t="s">
        <v>806</v>
      </c>
      <c r="T125" s="2" t="s">
        <v>807</v>
      </c>
      <c r="U125" s="2" t="b">
        <v>1</v>
      </c>
      <c r="V125" s="2" t="s">
        <v>69</v>
      </c>
      <c r="W125" s="2">
        <v>1</v>
      </c>
    </row>
    <row r="126" spans="1:23" ht="15.75" customHeight="1" x14ac:dyDescent="0.25">
      <c r="A126" s="2" t="s">
        <v>52</v>
      </c>
      <c r="B126" s="2" t="s">
        <v>53</v>
      </c>
      <c r="C126" s="2" t="s">
        <v>19</v>
      </c>
      <c r="D126" s="2" t="s">
        <v>37</v>
      </c>
      <c r="E126" s="2" t="s">
        <v>38</v>
      </c>
      <c r="F126" s="2" t="s">
        <v>55</v>
      </c>
      <c r="G126" s="2" t="s">
        <v>92</v>
      </c>
      <c r="H126" s="2" t="s">
        <v>57</v>
      </c>
      <c r="I126" s="2" t="s">
        <v>32</v>
      </c>
      <c r="J126" s="2" t="s">
        <v>93</v>
      </c>
      <c r="K126" s="2" t="s">
        <v>95</v>
      </c>
      <c r="L126" s="2" t="s">
        <v>61</v>
      </c>
      <c r="M126" s="2">
        <v>46</v>
      </c>
      <c r="N126" s="2" t="b">
        <v>1</v>
      </c>
      <c r="O126" s="2">
        <v>0.69767441860465118</v>
      </c>
      <c r="R126" s="2" t="s">
        <v>65</v>
      </c>
      <c r="S126" s="2" t="s">
        <v>808</v>
      </c>
      <c r="T126" s="2" t="s">
        <v>809</v>
      </c>
      <c r="U126" s="2" t="b">
        <v>1</v>
      </c>
      <c r="V126" s="2" t="s">
        <v>69</v>
      </c>
      <c r="W126" s="2">
        <v>0.7</v>
      </c>
    </row>
    <row r="127" spans="1:23" ht="15.75" customHeight="1" x14ac:dyDescent="0.25">
      <c r="A127" s="2" t="s">
        <v>52</v>
      </c>
      <c r="B127" s="2" t="s">
        <v>53</v>
      </c>
      <c r="C127" s="2" t="s">
        <v>19</v>
      </c>
      <c r="D127" s="2" t="s">
        <v>37</v>
      </c>
      <c r="E127" s="2" t="s">
        <v>38</v>
      </c>
      <c r="F127" s="2" t="s">
        <v>55</v>
      </c>
      <c r="G127" s="2" t="s">
        <v>99</v>
      </c>
      <c r="H127" s="2" t="s">
        <v>57</v>
      </c>
      <c r="I127" s="2" t="s">
        <v>32</v>
      </c>
      <c r="J127" s="2" t="s">
        <v>100</v>
      </c>
      <c r="K127" s="2" t="s">
        <v>101</v>
      </c>
      <c r="L127" s="2" t="s">
        <v>61</v>
      </c>
      <c r="M127" s="2">
        <v>47</v>
      </c>
      <c r="N127" s="2" t="b">
        <v>1</v>
      </c>
      <c r="O127" s="2">
        <v>0.75527426160337552</v>
      </c>
      <c r="R127" s="2" t="s">
        <v>65</v>
      </c>
      <c r="S127" s="2" t="s">
        <v>810</v>
      </c>
      <c r="T127" s="2" t="s">
        <v>811</v>
      </c>
      <c r="U127" s="2" t="b">
        <v>1</v>
      </c>
      <c r="V127" s="2" t="s">
        <v>69</v>
      </c>
      <c r="W127" s="2">
        <v>1</v>
      </c>
    </row>
    <row r="128" spans="1:23" ht="15.75" customHeight="1" x14ac:dyDescent="0.25">
      <c r="A128" s="2" t="s">
        <v>52</v>
      </c>
      <c r="B128" s="2" t="s">
        <v>53</v>
      </c>
      <c r="C128" s="2" t="s">
        <v>19</v>
      </c>
      <c r="D128" s="2" t="s">
        <v>37</v>
      </c>
      <c r="E128" s="2" t="s">
        <v>38</v>
      </c>
      <c r="F128" s="2" t="s">
        <v>55</v>
      </c>
      <c r="G128" s="2" t="s">
        <v>107</v>
      </c>
      <c r="H128" s="2" t="s">
        <v>57</v>
      </c>
      <c r="I128" s="2" t="s">
        <v>32</v>
      </c>
      <c r="J128" s="2" t="s">
        <v>108</v>
      </c>
      <c r="K128" s="2" t="s">
        <v>109</v>
      </c>
      <c r="L128" s="2" t="s">
        <v>61</v>
      </c>
      <c r="M128" s="2">
        <v>48</v>
      </c>
      <c r="N128" s="2" t="b">
        <v>1</v>
      </c>
      <c r="O128" s="2">
        <v>0.73221757322175729</v>
      </c>
      <c r="R128" s="2" t="s">
        <v>65</v>
      </c>
      <c r="S128" s="2" t="s">
        <v>812</v>
      </c>
      <c r="T128" s="2" t="s">
        <v>813</v>
      </c>
      <c r="U128" s="2" t="b">
        <v>1</v>
      </c>
      <c r="V128" s="2" t="s">
        <v>69</v>
      </c>
      <c r="W128" s="2">
        <v>0.8</v>
      </c>
    </row>
    <row r="129" spans="1:23" ht="15.75" customHeight="1" x14ac:dyDescent="0.25">
      <c r="A129" s="2" t="s">
        <v>52</v>
      </c>
      <c r="B129" s="2" t="s">
        <v>53</v>
      </c>
      <c r="C129" s="2" t="s">
        <v>19</v>
      </c>
      <c r="D129" s="2" t="s">
        <v>37</v>
      </c>
      <c r="E129" s="2" t="s">
        <v>38</v>
      </c>
      <c r="F129" s="2" t="s">
        <v>55</v>
      </c>
      <c r="G129" s="2" t="s">
        <v>112</v>
      </c>
      <c r="H129" s="2" t="s">
        <v>57</v>
      </c>
      <c r="I129" s="2" t="s">
        <v>32</v>
      </c>
      <c r="J129" s="2" t="s">
        <v>113</v>
      </c>
      <c r="K129" s="2" t="s">
        <v>114</v>
      </c>
      <c r="L129" s="2" t="s">
        <v>61</v>
      </c>
      <c r="M129" s="2">
        <v>49</v>
      </c>
      <c r="N129" s="2" t="b">
        <v>1</v>
      </c>
      <c r="O129" s="2">
        <v>0.73486430062630481</v>
      </c>
      <c r="R129" s="2" t="s">
        <v>65</v>
      </c>
      <c r="S129" s="2" t="s">
        <v>814</v>
      </c>
      <c r="T129" s="2" t="s">
        <v>815</v>
      </c>
      <c r="U129" s="2" t="b">
        <v>1</v>
      </c>
      <c r="V129" s="2" t="s">
        <v>69</v>
      </c>
      <c r="W129" s="2">
        <v>0.9</v>
      </c>
    </row>
    <row r="130" spans="1:23" ht="15.75" customHeight="1" x14ac:dyDescent="0.25">
      <c r="A130" s="2" t="s">
        <v>52</v>
      </c>
      <c r="B130" s="2" t="s">
        <v>53</v>
      </c>
      <c r="C130" s="2" t="s">
        <v>19</v>
      </c>
      <c r="D130" s="2" t="s">
        <v>37</v>
      </c>
      <c r="E130" s="2" t="s">
        <v>38</v>
      </c>
      <c r="F130" s="2" t="s">
        <v>55</v>
      </c>
      <c r="G130" s="2" t="s">
        <v>117</v>
      </c>
      <c r="H130" s="2" t="s">
        <v>57</v>
      </c>
      <c r="I130" s="2" t="s">
        <v>32</v>
      </c>
      <c r="J130" s="2" t="s">
        <v>118</v>
      </c>
      <c r="K130" s="2" t="s">
        <v>119</v>
      </c>
      <c r="L130" s="2" t="s">
        <v>61</v>
      </c>
      <c r="M130" s="2">
        <v>50</v>
      </c>
      <c r="N130" s="2" t="b">
        <v>1</v>
      </c>
      <c r="O130" s="2">
        <v>0.7489539748953975</v>
      </c>
      <c r="R130" s="2" t="s">
        <v>65</v>
      </c>
      <c r="S130" s="2" t="s">
        <v>816</v>
      </c>
      <c r="T130" s="2" t="s">
        <v>817</v>
      </c>
      <c r="U130" s="2" t="b">
        <v>1</v>
      </c>
      <c r="V130" s="2" t="s">
        <v>69</v>
      </c>
      <c r="W130" s="2">
        <v>0.7</v>
      </c>
    </row>
    <row r="131" spans="1:23" ht="15.75" customHeight="1" x14ac:dyDescent="0.25">
      <c r="A131" s="2" t="s">
        <v>52</v>
      </c>
      <c r="B131" s="2" t="s">
        <v>53</v>
      </c>
      <c r="C131" s="2" t="s">
        <v>19</v>
      </c>
      <c r="D131" s="2" t="s">
        <v>37</v>
      </c>
      <c r="E131" s="2" t="s">
        <v>38</v>
      </c>
      <c r="F131" s="2" t="s">
        <v>55</v>
      </c>
      <c r="G131" s="2" t="s">
        <v>122</v>
      </c>
      <c r="H131" s="2" t="s">
        <v>57</v>
      </c>
      <c r="I131" s="2" t="s">
        <v>32</v>
      </c>
      <c r="J131" s="2" t="s">
        <v>123</v>
      </c>
      <c r="K131" s="2" t="s">
        <v>124</v>
      </c>
      <c r="L131" s="2" t="s">
        <v>61</v>
      </c>
      <c r="M131" s="2">
        <v>51</v>
      </c>
      <c r="N131" s="2" t="b">
        <v>1</v>
      </c>
      <c r="O131" s="2">
        <v>0.71398747390396666</v>
      </c>
      <c r="R131" s="2" t="s">
        <v>65</v>
      </c>
      <c r="S131" s="2" t="s">
        <v>818</v>
      </c>
      <c r="T131" s="2" t="s">
        <v>819</v>
      </c>
      <c r="U131" s="2" t="b">
        <v>1</v>
      </c>
      <c r="V131" s="2" t="s">
        <v>69</v>
      </c>
      <c r="W131" s="2">
        <v>1</v>
      </c>
    </row>
    <row r="132" spans="1:23" ht="15.75" customHeight="1" x14ac:dyDescent="0.25">
      <c r="A132" s="2" t="s">
        <v>52</v>
      </c>
      <c r="B132" s="2" t="s">
        <v>53</v>
      </c>
      <c r="C132" s="2" t="s">
        <v>19</v>
      </c>
      <c r="D132" s="2" t="s">
        <v>37</v>
      </c>
      <c r="E132" s="2" t="s">
        <v>38</v>
      </c>
      <c r="F132" s="2" t="s">
        <v>55</v>
      </c>
      <c r="G132" s="2" t="s">
        <v>127</v>
      </c>
      <c r="H132" s="2" t="s">
        <v>57</v>
      </c>
      <c r="I132" s="2" t="s">
        <v>32</v>
      </c>
      <c r="J132" s="2" t="s">
        <v>128</v>
      </c>
      <c r="K132" s="2" t="s">
        <v>129</v>
      </c>
      <c r="L132" s="2" t="s">
        <v>61</v>
      </c>
      <c r="M132" s="2">
        <v>52</v>
      </c>
      <c r="N132" s="2" t="b">
        <v>1</v>
      </c>
      <c r="O132" s="2">
        <v>0.71092077087794436</v>
      </c>
      <c r="R132" s="2" t="s">
        <v>65</v>
      </c>
      <c r="S132" s="2" t="s">
        <v>820</v>
      </c>
      <c r="T132" s="2" t="s">
        <v>821</v>
      </c>
      <c r="U132" s="2" t="b">
        <v>1</v>
      </c>
      <c r="V132" s="2" t="s">
        <v>69</v>
      </c>
      <c r="W132" s="2">
        <v>0.7</v>
      </c>
    </row>
    <row r="133" spans="1:23" ht="15.75" customHeight="1" x14ac:dyDescent="0.25">
      <c r="A133" s="2" t="s">
        <v>52</v>
      </c>
      <c r="B133" s="2" t="s">
        <v>53</v>
      </c>
      <c r="C133" s="2" t="s">
        <v>19</v>
      </c>
      <c r="D133" s="2" t="s">
        <v>37</v>
      </c>
      <c r="E133" s="2" t="s">
        <v>38</v>
      </c>
      <c r="F133" s="2" t="s">
        <v>55</v>
      </c>
      <c r="G133" s="2" t="s">
        <v>132</v>
      </c>
      <c r="H133" s="2" t="s">
        <v>57</v>
      </c>
      <c r="I133" s="2" t="s">
        <v>32</v>
      </c>
      <c r="J133" s="2" t="s">
        <v>133</v>
      </c>
      <c r="K133" s="2" t="s">
        <v>134</v>
      </c>
      <c r="L133" s="2" t="s">
        <v>61</v>
      </c>
      <c r="M133" s="2">
        <v>53</v>
      </c>
      <c r="N133" s="2" t="b">
        <v>1</v>
      </c>
      <c r="O133" s="2">
        <v>0.74369747899159655</v>
      </c>
      <c r="R133" s="2" t="s">
        <v>65</v>
      </c>
      <c r="S133" s="2" t="s">
        <v>822</v>
      </c>
      <c r="T133" s="2" t="s">
        <v>823</v>
      </c>
      <c r="U133" s="2" t="b">
        <v>1</v>
      </c>
      <c r="V133" s="2" t="s">
        <v>69</v>
      </c>
      <c r="W133" s="2">
        <v>0.9</v>
      </c>
    </row>
    <row r="134" spans="1:23" ht="15.75" customHeight="1" x14ac:dyDescent="0.25">
      <c r="A134" s="2" t="s">
        <v>52</v>
      </c>
      <c r="B134" s="2" t="s">
        <v>53</v>
      </c>
      <c r="C134" s="2" t="s">
        <v>19</v>
      </c>
      <c r="D134" s="2" t="s">
        <v>37</v>
      </c>
      <c r="E134" s="2" t="s">
        <v>38</v>
      </c>
      <c r="F134" s="2" t="s">
        <v>55</v>
      </c>
      <c r="G134" s="2" t="s">
        <v>137</v>
      </c>
      <c r="H134" s="2" t="s">
        <v>57</v>
      </c>
      <c r="I134" s="2" t="s">
        <v>32</v>
      </c>
      <c r="J134" s="2" t="s">
        <v>138</v>
      </c>
      <c r="K134" s="2" t="s">
        <v>139</v>
      </c>
      <c r="L134" s="2" t="s">
        <v>61</v>
      </c>
      <c r="M134" s="2">
        <v>54</v>
      </c>
      <c r="N134" s="2" t="b">
        <v>1</v>
      </c>
      <c r="O134" s="2">
        <v>0.7396694214876034</v>
      </c>
      <c r="R134" s="2" t="s">
        <v>65</v>
      </c>
      <c r="S134" s="2" t="s">
        <v>824</v>
      </c>
      <c r="T134" s="2" t="s">
        <v>825</v>
      </c>
      <c r="U134" s="2" t="b">
        <v>1</v>
      </c>
      <c r="V134" s="2" t="s">
        <v>69</v>
      </c>
      <c r="W134" s="2">
        <v>0.6</v>
      </c>
    </row>
    <row r="135" spans="1:23" ht="15.75" customHeight="1" x14ac:dyDescent="0.25">
      <c r="A135" s="2" t="s">
        <v>52</v>
      </c>
      <c r="B135" s="2" t="s">
        <v>53</v>
      </c>
      <c r="C135" s="2" t="s">
        <v>19</v>
      </c>
      <c r="D135" s="2" t="s">
        <v>37</v>
      </c>
      <c r="E135" s="2" t="s">
        <v>38</v>
      </c>
      <c r="F135" s="2" t="s">
        <v>55</v>
      </c>
      <c r="G135" s="2" t="s">
        <v>142</v>
      </c>
      <c r="H135" s="2" t="s">
        <v>57</v>
      </c>
      <c r="I135" s="2" t="s">
        <v>32</v>
      </c>
      <c r="J135" s="2" t="s">
        <v>143</v>
      </c>
      <c r="K135" s="2" t="s">
        <v>144</v>
      </c>
      <c r="L135" s="2" t="s">
        <v>61</v>
      </c>
      <c r="M135" s="2">
        <v>55</v>
      </c>
      <c r="N135" s="2" t="b">
        <v>1</v>
      </c>
      <c r="O135" s="2">
        <v>0.71035940803382658</v>
      </c>
      <c r="R135" s="2" t="s">
        <v>65</v>
      </c>
      <c r="S135" s="2" t="s">
        <v>826</v>
      </c>
      <c r="T135" s="2" t="s">
        <v>827</v>
      </c>
      <c r="U135" s="2" t="b">
        <v>1</v>
      </c>
      <c r="V135" s="2" t="s">
        <v>69</v>
      </c>
      <c r="W135" s="2">
        <v>0.8</v>
      </c>
    </row>
    <row r="136" spans="1:23" ht="15.75" customHeight="1" x14ac:dyDescent="0.25">
      <c r="A136" s="2" t="s">
        <v>52</v>
      </c>
      <c r="B136" s="2" t="s">
        <v>53</v>
      </c>
      <c r="C136" s="2" t="s">
        <v>19</v>
      </c>
      <c r="D136" s="2" t="s">
        <v>37</v>
      </c>
      <c r="E136" s="2" t="s">
        <v>38</v>
      </c>
      <c r="F136" s="2" t="s">
        <v>55</v>
      </c>
      <c r="G136" s="2" t="s">
        <v>148</v>
      </c>
      <c r="H136" s="2" t="s">
        <v>57</v>
      </c>
      <c r="I136" s="2" t="s">
        <v>32</v>
      </c>
      <c r="J136" s="2" t="s">
        <v>149</v>
      </c>
      <c r="K136" s="2" t="s">
        <v>150</v>
      </c>
      <c r="L136" s="2" t="s">
        <v>61</v>
      </c>
      <c r="M136" s="2">
        <v>56</v>
      </c>
      <c r="N136" s="2" t="b">
        <v>1</v>
      </c>
      <c r="O136" s="2">
        <v>0.70809792843691155</v>
      </c>
      <c r="R136" s="2" t="s">
        <v>65</v>
      </c>
      <c r="S136" s="2" t="s">
        <v>828</v>
      </c>
      <c r="T136" s="2" t="s">
        <v>829</v>
      </c>
      <c r="U136" s="2" t="b">
        <v>1</v>
      </c>
      <c r="V136" s="2" t="s">
        <v>69</v>
      </c>
      <c r="W136" s="2">
        <v>0.7</v>
      </c>
    </row>
    <row r="137" spans="1:23" ht="15.75" customHeight="1" x14ac:dyDescent="0.25">
      <c r="A137" s="2" t="s">
        <v>52</v>
      </c>
      <c r="B137" s="2" t="s">
        <v>53</v>
      </c>
      <c r="C137" s="2" t="s">
        <v>19</v>
      </c>
      <c r="D137" s="2" t="s">
        <v>37</v>
      </c>
      <c r="E137" s="2" t="s">
        <v>38</v>
      </c>
      <c r="F137" s="2" t="s">
        <v>55</v>
      </c>
      <c r="G137" s="2" t="s">
        <v>153</v>
      </c>
      <c r="H137" s="2" t="s">
        <v>57</v>
      </c>
      <c r="I137" s="2" t="s">
        <v>32</v>
      </c>
      <c r="J137" s="2" t="s">
        <v>154</v>
      </c>
      <c r="K137" s="2" t="s">
        <v>155</v>
      </c>
      <c r="L137" s="2" t="s">
        <v>61</v>
      </c>
      <c r="M137" s="2">
        <v>57</v>
      </c>
      <c r="N137" s="2" t="b">
        <v>1</v>
      </c>
      <c r="O137" s="2">
        <v>0.77113402061855674</v>
      </c>
      <c r="R137" s="2" t="s">
        <v>65</v>
      </c>
      <c r="S137" s="2" t="s">
        <v>830</v>
      </c>
      <c r="T137" s="2" t="s">
        <v>831</v>
      </c>
      <c r="U137" s="2" t="b">
        <v>1</v>
      </c>
      <c r="V137" s="2" t="s">
        <v>69</v>
      </c>
      <c r="W137" s="2">
        <v>0.9</v>
      </c>
    </row>
    <row r="138" spans="1:23" ht="15.75" customHeight="1" x14ac:dyDescent="0.25">
      <c r="A138" s="2" t="s">
        <v>52</v>
      </c>
      <c r="B138" s="2" t="s">
        <v>53</v>
      </c>
      <c r="C138" s="2" t="s">
        <v>19</v>
      </c>
      <c r="D138" s="2" t="s">
        <v>37</v>
      </c>
      <c r="E138" s="2" t="s">
        <v>38</v>
      </c>
      <c r="F138" s="2" t="s">
        <v>55</v>
      </c>
      <c r="G138" s="2" t="s">
        <v>158</v>
      </c>
      <c r="H138" s="2" t="s">
        <v>57</v>
      </c>
      <c r="I138" s="2" t="s">
        <v>32</v>
      </c>
      <c r="J138" s="2" t="s">
        <v>159</v>
      </c>
      <c r="K138" s="2" t="s">
        <v>160</v>
      </c>
      <c r="L138" s="2" t="s">
        <v>61</v>
      </c>
      <c r="M138" s="2">
        <v>58</v>
      </c>
      <c r="N138" s="2" t="b">
        <v>1</v>
      </c>
      <c r="O138" s="2">
        <v>0.77113402061855674</v>
      </c>
      <c r="R138" s="2" t="s">
        <v>65</v>
      </c>
      <c r="S138" s="2" t="s">
        <v>832</v>
      </c>
      <c r="T138" s="2" t="s">
        <v>833</v>
      </c>
      <c r="U138" s="2" t="b">
        <v>1</v>
      </c>
      <c r="V138" s="2" t="s">
        <v>69</v>
      </c>
      <c r="W138" s="2">
        <v>0.6</v>
      </c>
    </row>
    <row r="139" spans="1:23" ht="15.75" customHeight="1" x14ac:dyDescent="0.25">
      <c r="A139" s="2" t="s">
        <v>52</v>
      </c>
      <c r="B139" s="2" t="s">
        <v>53</v>
      </c>
      <c r="C139" s="2" t="s">
        <v>19</v>
      </c>
      <c r="D139" s="2" t="s">
        <v>37</v>
      </c>
      <c r="E139" s="2" t="s">
        <v>38</v>
      </c>
      <c r="F139" s="2" t="s">
        <v>55</v>
      </c>
      <c r="G139" s="2" t="s">
        <v>163</v>
      </c>
      <c r="H139" s="2" t="s">
        <v>57</v>
      </c>
      <c r="I139" s="2" t="s">
        <v>32</v>
      </c>
      <c r="J139" s="2" t="s">
        <v>164</v>
      </c>
      <c r="K139" s="2" t="s">
        <v>165</v>
      </c>
      <c r="L139" s="2" t="s">
        <v>61</v>
      </c>
      <c r="M139" s="2">
        <v>59</v>
      </c>
      <c r="N139" s="2" t="b">
        <v>1</v>
      </c>
      <c r="O139" s="2">
        <v>0.76763485477178428</v>
      </c>
      <c r="R139" s="2" t="s">
        <v>65</v>
      </c>
      <c r="S139" s="2" t="s">
        <v>834</v>
      </c>
      <c r="T139" s="2" t="s">
        <v>835</v>
      </c>
      <c r="U139" s="2" t="b">
        <v>1</v>
      </c>
      <c r="V139" s="2" t="s">
        <v>69</v>
      </c>
      <c r="W139" s="2">
        <v>0.6</v>
      </c>
    </row>
    <row r="140" spans="1:23" ht="15.75" customHeight="1" x14ac:dyDescent="0.25">
      <c r="A140" s="2" t="s">
        <v>52</v>
      </c>
      <c r="B140" s="2" t="s">
        <v>53</v>
      </c>
      <c r="C140" s="2" t="s">
        <v>19</v>
      </c>
      <c r="D140" s="2" t="s">
        <v>37</v>
      </c>
      <c r="E140" s="2" t="s">
        <v>38</v>
      </c>
      <c r="F140" s="2" t="s">
        <v>55</v>
      </c>
      <c r="G140" s="2" t="s">
        <v>168</v>
      </c>
      <c r="H140" s="2" t="s">
        <v>57</v>
      </c>
      <c r="I140" s="2" t="s">
        <v>32</v>
      </c>
      <c r="J140" s="2" t="s">
        <v>169</v>
      </c>
      <c r="K140" s="2" t="s">
        <v>170</v>
      </c>
      <c r="L140" s="2" t="s">
        <v>61</v>
      </c>
      <c r="M140" s="2">
        <v>60</v>
      </c>
      <c r="N140" s="2" t="b">
        <v>1</v>
      </c>
      <c r="O140" s="2">
        <v>0.69979296066252594</v>
      </c>
      <c r="R140" s="2" t="s">
        <v>65</v>
      </c>
      <c r="S140" s="2" t="s">
        <v>836</v>
      </c>
      <c r="T140" s="2" t="s">
        <v>837</v>
      </c>
      <c r="U140" s="2" t="b">
        <v>1</v>
      </c>
      <c r="V140" s="2" t="s">
        <v>69</v>
      </c>
      <c r="W140" s="2">
        <v>0.9</v>
      </c>
    </row>
    <row r="141" spans="1:23" ht="15.75" customHeight="1" x14ac:dyDescent="0.25">
      <c r="A141" s="2" t="s">
        <v>52</v>
      </c>
      <c r="B141" s="2" t="s">
        <v>53</v>
      </c>
      <c r="C141" s="2" t="s">
        <v>19</v>
      </c>
      <c r="D141" s="2" t="s">
        <v>37</v>
      </c>
      <c r="E141" s="2" t="s">
        <v>38</v>
      </c>
      <c r="F141" s="2" t="s">
        <v>55</v>
      </c>
      <c r="G141" s="2" t="s">
        <v>173</v>
      </c>
      <c r="H141" s="2" t="s">
        <v>57</v>
      </c>
      <c r="I141" s="2" t="s">
        <v>32</v>
      </c>
      <c r="J141" s="2" t="s">
        <v>174</v>
      </c>
      <c r="K141" s="2" t="s">
        <v>175</v>
      </c>
      <c r="L141" s="2" t="s">
        <v>61</v>
      </c>
      <c r="M141" s="2">
        <v>61</v>
      </c>
      <c r="N141" s="2" t="b">
        <v>1</v>
      </c>
      <c r="O141" s="2">
        <v>0.71666666666666667</v>
      </c>
      <c r="R141" s="2" t="s">
        <v>65</v>
      </c>
      <c r="S141" s="2" t="s">
        <v>838</v>
      </c>
      <c r="T141" s="2" t="s">
        <v>839</v>
      </c>
      <c r="U141" s="2" t="b">
        <v>1</v>
      </c>
      <c r="V141" s="2" t="s">
        <v>69</v>
      </c>
      <c r="W141" s="2">
        <v>0.7</v>
      </c>
    </row>
    <row r="142" spans="1:23" ht="15.75" customHeight="1" x14ac:dyDescent="0.25">
      <c r="A142" s="2" t="s">
        <v>52</v>
      </c>
      <c r="B142" s="2" t="s">
        <v>53</v>
      </c>
      <c r="C142" s="2" t="s">
        <v>19</v>
      </c>
      <c r="D142" s="2" t="s">
        <v>37</v>
      </c>
      <c r="E142" s="2" t="s">
        <v>38</v>
      </c>
      <c r="F142" s="2" t="s">
        <v>55</v>
      </c>
      <c r="G142" s="2" t="s">
        <v>178</v>
      </c>
      <c r="H142" s="2" t="s">
        <v>179</v>
      </c>
      <c r="I142" s="2" t="s">
        <v>12</v>
      </c>
      <c r="J142" s="2" t="s">
        <v>180</v>
      </c>
      <c r="K142" s="2" t="s">
        <v>181</v>
      </c>
      <c r="L142" s="2" t="s">
        <v>182</v>
      </c>
      <c r="M142" s="2">
        <v>42</v>
      </c>
      <c r="N142" s="2" t="b">
        <v>0</v>
      </c>
      <c r="O142" s="2">
        <v>0.71508379888268159</v>
      </c>
      <c r="R142" s="2" t="s">
        <v>65</v>
      </c>
      <c r="S142" s="2" t="s">
        <v>840</v>
      </c>
      <c r="T142" s="2" t="s">
        <v>841</v>
      </c>
      <c r="U142" s="2" t="b">
        <v>1</v>
      </c>
      <c r="V142" s="2" t="s">
        <v>69</v>
      </c>
      <c r="W142" s="2">
        <v>0.9</v>
      </c>
    </row>
    <row r="143" spans="1:23" ht="15.75" customHeight="1" x14ac:dyDescent="0.25">
      <c r="A143" s="2" t="s">
        <v>52</v>
      </c>
      <c r="B143" s="2" t="s">
        <v>53</v>
      </c>
      <c r="C143" s="2" t="s">
        <v>19</v>
      </c>
      <c r="D143" s="2" t="s">
        <v>37</v>
      </c>
      <c r="E143" s="2" t="s">
        <v>38</v>
      </c>
      <c r="F143" s="2" t="s">
        <v>55</v>
      </c>
      <c r="G143" s="2" t="s">
        <v>185</v>
      </c>
      <c r="H143" s="2" t="s">
        <v>179</v>
      </c>
      <c r="I143" s="2" t="s">
        <v>12</v>
      </c>
      <c r="J143" s="2" t="s">
        <v>186</v>
      </c>
      <c r="K143" s="2" t="s">
        <v>187</v>
      </c>
      <c r="L143" s="2" t="s">
        <v>182</v>
      </c>
      <c r="M143" s="2">
        <v>43</v>
      </c>
      <c r="N143" s="2" t="b">
        <v>0</v>
      </c>
      <c r="O143" s="2">
        <v>0.72972972972972971</v>
      </c>
      <c r="R143" s="2" t="s">
        <v>65</v>
      </c>
      <c r="S143" s="2" t="s">
        <v>842</v>
      </c>
      <c r="T143" s="2" t="s">
        <v>843</v>
      </c>
      <c r="U143" s="2" t="b">
        <v>1</v>
      </c>
      <c r="V143" s="2" t="s">
        <v>69</v>
      </c>
      <c r="W143" s="2">
        <v>0.6</v>
      </c>
    </row>
    <row r="144" spans="1:23" ht="15.75" customHeight="1" x14ac:dyDescent="0.25">
      <c r="A144" s="2" t="s">
        <v>52</v>
      </c>
      <c r="B144" s="2" t="s">
        <v>53</v>
      </c>
      <c r="C144" s="2" t="s">
        <v>19</v>
      </c>
      <c r="D144" s="2" t="s">
        <v>37</v>
      </c>
      <c r="E144" s="2" t="s">
        <v>38</v>
      </c>
      <c r="F144" s="2" t="s">
        <v>55</v>
      </c>
      <c r="G144" s="2" t="s">
        <v>191</v>
      </c>
      <c r="H144" s="2" t="s">
        <v>179</v>
      </c>
      <c r="I144" s="2" t="s">
        <v>12</v>
      </c>
      <c r="J144" s="2" t="s">
        <v>192</v>
      </c>
      <c r="K144" s="2" t="s">
        <v>193</v>
      </c>
      <c r="L144" s="2" t="s">
        <v>182</v>
      </c>
      <c r="M144" s="2">
        <v>44</v>
      </c>
      <c r="N144" s="2" t="b">
        <v>0</v>
      </c>
      <c r="O144" s="2">
        <v>0.73087818696883866</v>
      </c>
      <c r="R144" s="2" t="s">
        <v>65</v>
      </c>
      <c r="S144" s="2" t="s">
        <v>844</v>
      </c>
      <c r="T144" s="2" t="s">
        <v>845</v>
      </c>
      <c r="U144" s="2" t="b">
        <v>1</v>
      </c>
      <c r="V144" s="2" t="s">
        <v>69</v>
      </c>
      <c r="W144" s="2">
        <v>0.6</v>
      </c>
    </row>
    <row r="145" spans="1:23" ht="15.75" customHeight="1" x14ac:dyDescent="0.25">
      <c r="A145" s="2" t="s">
        <v>52</v>
      </c>
      <c r="B145" s="2" t="s">
        <v>53</v>
      </c>
      <c r="C145" s="2" t="s">
        <v>19</v>
      </c>
      <c r="D145" s="2" t="s">
        <v>37</v>
      </c>
      <c r="E145" s="2" t="s">
        <v>38</v>
      </c>
      <c r="F145" s="2" t="s">
        <v>55</v>
      </c>
      <c r="G145" s="2" t="s">
        <v>196</v>
      </c>
      <c r="H145" s="2" t="s">
        <v>179</v>
      </c>
      <c r="I145" s="2" t="s">
        <v>12</v>
      </c>
      <c r="J145" s="2" t="s">
        <v>197</v>
      </c>
      <c r="K145" s="2" t="s">
        <v>198</v>
      </c>
      <c r="L145" s="2" t="s">
        <v>182</v>
      </c>
      <c r="M145" s="2">
        <v>45</v>
      </c>
      <c r="N145" s="2" t="b">
        <v>0</v>
      </c>
      <c r="O145" s="2">
        <v>0.73369565217391308</v>
      </c>
      <c r="R145" s="2" t="s">
        <v>65</v>
      </c>
      <c r="S145" s="2" t="s">
        <v>846</v>
      </c>
      <c r="T145" s="2" t="s">
        <v>847</v>
      </c>
      <c r="U145" s="2" t="b">
        <v>1</v>
      </c>
      <c r="V145" s="2" t="s">
        <v>69</v>
      </c>
      <c r="W145" s="2">
        <v>0.6</v>
      </c>
    </row>
    <row r="146" spans="1:23" ht="15.75" customHeight="1" x14ac:dyDescent="0.25">
      <c r="A146" s="2" t="s">
        <v>52</v>
      </c>
      <c r="B146" s="2" t="s">
        <v>53</v>
      </c>
      <c r="C146" s="2" t="s">
        <v>19</v>
      </c>
      <c r="D146" s="2" t="s">
        <v>37</v>
      </c>
      <c r="E146" s="2" t="s">
        <v>38</v>
      </c>
      <c r="F146" s="2" t="s">
        <v>55</v>
      </c>
      <c r="G146" s="2" t="s">
        <v>201</v>
      </c>
      <c r="H146" s="2" t="s">
        <v>179</v>
      </c>
      <c r="I146" s="2" t="s">
        <v>12</v>
      </c>
      <c r="J146" s="2" t="s">
        <v>202</v>
      </c>
      <c r="K146" s="2" t="s">
        <v>203</v>
      </c>
      <c r="L146" s="2" t="s">
        <v>182</v>
      </c>
      <c r="M146" s="2">
        <v>46</v>
      </c>
      <c r="N146" s="2" t="b">
        <v>0</v>
      </c>
      <c r="O146" s="2">
        <v>0.72628726287262879</v>
      </c>
      <c r="R146" s="2" t="s">
        <v>65</v>
      </c>
      <c r="S146" s="2" t="s">
        <v>848</v>
      </c>
      <c r="T146" s="2" t="s">
        <v>849</v>
      </c>
      <c r="U146" s="2" t="b">
        <v>1</v>
      </c>
      <c r="V146" s="2" t="s">
        <v>69</v>
      </c>
      <c r="W146" s="2">
        <v>0.6</v>
      </c>
    </row>
    <row r="147" spans="1:23" ht="15.75" customHeight="1" x14ac:dyDescent="0.25">
      <c r="A147" s="2" t="s">
        <v>52</v>
      </c>
      <c r="B147" s="2" t="s">
        <v>53</v>
      </c>
      <c r="C147" s="2" t="s">
        <v>19</v>
      </c>
      <c r="D147" s="2" t="s">
        <v>37</v>
      </c>
      <c r="E147" s="2" t="s">
        <v>38</v>
      </c>
      <c r="F147" s="2" t="s">
        <v>55</v>
      </c>
      <c r="G147" s="2" t="s">
        <v>206</v>
      </c>
      <c r="H147" s="2" t="s">
        <v>179</v>
      </c>
      <c r="I147" s="2" t="s">
        <v>12</v>
      </c>
      <c r="J147" s="2" t="s">
        <v>207</v>
      </c>
      <c r="K147" s="2" t="s">
        <v>208</v>
      </c>
      <c r="L147" s="2" t="s">
        <v>182</v>
      </c>
      <c r="M147" s="2">
        <v>47</v>
      </c>
      <c r="N147" s="2" t="b">
        <v>0</v>
      </c>
      <c r="O147" s="2">
        <v>0.75</v>
      </c>
      <c r="R147" s="2" t="s">
        <v>65</v>
      </c>
      <c r="S147" s="2" t="s">
        <v>850</v>
      </c>
      <c r="T147" s="2" t="s">
        <v>851</v>
      </c>
      <c r="U147" s="2" t="b">
        <v>1</v>
      </c>
      <c r="V147" s="2" t="s">
        <v>69</v>
      </c>
      <c r="W147" s="2">
        <v>0.9</v>
      </c>
    </row>
    <row r="148" spans="1:23" ht="15.75" customHeight="1" x14ac:dyDescent="0.25">
      <c r="A148" s="2" t="s">
        <v>52</v>
      </c>
      <c r="B148" s="2" t="s">
        <v>53</v>
      </c>
      <c r="C148" s="2" t="s">
        <v>19</v>
      </c>
      <c r="D148" s="2" t="s">
        <v>37</v>
      </c>
      <c r="E148" s="2" t="s">
        <v>38</v>
      </c>
      <c r="F148" s="2" t="s">
        <v>55</v>
      </c>
      <c r="G148" s="2" t="s">
        <v>211</v>
      </c>
      <c r="H148" s="2" t="s">
        <v>179</v>
      </c>
      <c r="I148" s="2" t="s">
        <v>12</v>
      </c>
      <c r="J148" s="2" t="s">
        <v>212</v>
      </c>
      <c r="K148" s="2" t="s">
        <v>213</v>
      </c>
      <c r="L148" s="2" t="s">
        <v>182</v>
      </c>
      <c r="M148" s="2">
        <v>48</v>
      </c>
      <c r="N148" s="2" t="b">
        <v>0</v>
      </c>
      <c r="O148" s="2">
        <v>0.6875</v>
      </c>
      <c r="R148" s="2" t="s">
        <v>65</v>
      </c>
      <c r="S148" s="2" t="s">
        <v>852</v>
      </c>
      <c r="T148" s="2" t="s">
        <v>853</v>
      </c>
      <c r="U148" s="2" t="b">
        <v>1</v>
      </c>
      <c r="V148" s="2" t="s">
        <v>69</v>
      </c>
      <c r="W148" s="2">
        <v>0.9</v>
      </c>
    </row>
    <row r="149" spans="1:23" ht="15.75" customHeight="1" x14ac:dyDescent="0.25">
      <c r="A149" s="2" t="s">
        <v>52</v>
      </c>
      <c r="B149" s="2" t="s">
        <v>53</v>
      </c>
      <c r="C149" s="2" t="s">
        <v>19</v>
      </c>
      <c r="D149" s="2" t="s">
        <v>37</v>
      </c>
      <c r="E149" s="2" t="s">
        <v>38</v>
      </c>
      <c r="F149" s="2" t="s">
        <v>55</v>
      </c>
      <c r="G149" s="2" t="s">
        <v>216</v>
      </c>
      <c r="H149" s="2" t="s">
        <v>179</v>
      </c>
      <c r="I149" s="2" t="s">
        <v>12</v>
      </c>
      <c r="J149" s="2" t="s">
        <v>217</v>
      </c>
      <c r="K149" s="2" t="s">
        <v>218</v>
      </c>
      <c r="L149" s="2" t="s">
        <v>182</v>
      </c>
      <c r="M149" s="2">
        <v>49</v>
      </c>
      <c r="N149" s="2" t="b">
        <v>0</v>
      </c>
      <c r="O149" s="2">
        <v>0.75766016713091933</v>
      </c>
      <c r="R149" s="2" t="s">
        <v>65</v>
      </c>
      <c r="S149" s="2" t="s">
        <v>854</v>
      </c>
      <c r="T149" s="2" t="s">
        <v>855</v>
      </c>
      <c r="U149" s="2" t="b">
        <v>1</v>
      </c>
      <c r="V149" s="2" t="s">
        <v>69</v>
      </c>
      <c r="W149" s="2">
        <v>0.6</v>
      </c>
    </row>
    <row r="150" spans="1:23" ht="15.75" customHeight="1" x14ac:dyDescent="0.25">
      <c r="A150" s="2" t="s">
        <v>52</v>
      </c>
      <c r="B150" s="2" t="s">
        <v>53</v>
      </c>
      <c r="C150" s="2" t="s">
        <v>19</v>
      </c>
      <c r="D150" s="2" t="s">
        <v>37</v>
      </c>
      <c r="E150" s="2" t="s">
        <v>38</v>
      </c>
      <c r="F150" s="2" t="s">
        <v>55</v>
      </c>
      <c r="G150" s="2" t="s">
        <v>221</v>
      </c>
      <c r="H150" s="2" t="s">
        <v>179</v>
      </c>
      <c r="I150" s="2" t="s">
        <v>12</v>
      </c>
      <c r="J150" s="2" t="s">
        <v>222</v>
      </c>
      <c r="K150" s="2" t="s">
        <v>223</v>
      </c>
      <c r="L150" s="2" t="s">
        <v>182</v>
      </c>
      <c r="M150" s="2">
        <v>50</v>
      </c>
      <c r="N150" s="2" t="b">
        <v>0</v>
      </c>
      <c r="O150" s="2">
        <v>0.71264367816091956</v>
      </c>
      <c r="R150" s="2" t="s">
        <v>65</v>
      </c>
      <c r="S150" s="2" t="s">
        <v>856</v>
      </c>
      <c r="T150" s="2" t="s">
        <v>857</v>
      </c>
      <c r="U150" s="2" t="b">
        <v>1</v>
      </c>
      <c r="V150" s="2" t="s">
        <v>69</v>
      </c>
      <c r="W150" s="2">
        <v>0.7</v>
      </c>
    </row>
    <row r="151" spans="1:23" ht="15.75" customHeight="1" x14ac:dyDescent="0.25">
      <c r="A151" s="2" t="s">
        <v>52</v>
      </c>
      <c r="B151" s="2" t="s">
        <v>53</v>
      </c>
      <c r="C151" s="2" t="s">
        <v>19</v>
      </c>
      <c r="D151" s="2" t="s">
        <v>37</v>
      </c>
      <c r="E151" s="2" t="s">
        <v>38</v>
      </c>
      <c r="F151" s="2" t="s">
        <v>55</v>
      </c>
      <c r="G151" s="2" t="s">
        <v>226</v>
      </c>
      <c r="H151" s="2" t="s">
        <v>179</v>
      </c>
      <c r="I151" s="2" t="s">
        <v>12</v>
      </c>
      <c r="J151" s="2" t="s">
        <v>227</v>
      </c>
      <c r="K151" s="2" t="s">
        <v>228</v>
      </c>
      <c r="L151" s="2" t="s">
        <v>182</v>
      </c>
      <c r="M151" s="2">
        <v>51</v>
      </c>
      <c r="N151" s="2" t="b">
        <v>0</v>
      </c>
      <c r="O151" s="2">
        <v>0.70270270270270274</v>
      </c>
      <c r="R151" s="2" t="s">
        <v>65</v>
      </c>
      <c r="S151" s="2" t="s">
        <v>858</v>
      </c>
      <c r="T151" s="2" t="s">
        <v>859</v>
      </c>
      <c r="U151" s="2" t="b">
        <v>1</v>
      </c>
      <c r="V151" s="2" t="s">
        <v>69</v>
      </c>
      <c r="W151" s="2">
        <v>0.6</v>
      </c>
    </row>
    <row r="152" spans="1:23" ht="15.75" customHeight="1" x14ac:dyDescent="0.25">
      <c r="A152" s="2" t="s">
        <v>52</v>
      </c>
      <c r="B152" s="2" t="s">
        <v>53</v>
      </c>
      <c r="C152" s="2" t="s">
        <v>19</v>
      </c>
      <c r="D152" s="2" t="s">
        <v>37</v>
      </c>
      <c r="E152" s="2" t="s">
        <v>38</v>
      </c>
      <c r="F152" s="2" t="s">
        <v>55</v>
      </c>
      <c r="G152" s="2" t="s">
        <v>231</v>
      </c>
      <c r="H152" s="2" t="s">
        <v>179</v>
      </c>
      <c r="I152" s="2" t="s">
        <v>12</v>
      </c>
      <c r="J152" s="2" t="s">
        <v>232</v>
      </c>
      <c r="K152" s="2" t="s">
        <v>233</v>
      </c>
      <c r="L152" s="2" t="s">
        <v>182</v>
      </c>
      <c r="M152" s="2">
        <v>52</v>
      </c>
      <c r="N152" s="2" t="b">
        <v>0</v>
      </c>
      <c r="O152" s="2">
        <v>0.71544715447154472</v>
      </c>
      <c r="R152" s="2" t="s">
        <v>65</v>
      </c>
      <c r="S152" s="2" t="s">
        <v>860</v>
      </c>
      <c r="T152" s="2" t="s">
        <v>861</v>
      </c>
      <c r="U152" s="2" t="b">
        <v>1</v>
      </c>
      <c r="V152" s="2" t="s">
        <v>69</v>
      </c>
      <c r="W152" s="2">
        <v>0.6</v>
      </c>
    </row>
    <row r="153" spans="1:23" ht="15.75" customHeight="1" x14ac:dyDescent="0.25">
      <c r="A153" s="2" t="s">
        <v>52</v>
      </c>
      <c r="B153" s="2" t="s">
        <v>53</v>
      </c>
      <c r="C153" s="2" t="s">
        <v>19</v>
      </c>
      <c r="D153" s="2" t="s">
        <v>37</v>
      </c>
      <c r="E153" s="2" t="s">
        <v>38</v>
      </c>
      <c r="F153" s="2" t="s">
        <v>55</v>
      </c>
      <c r="G153" s="2" t="s">
        <v>236</v>
      </c>
      <c r="H153" s="2" t="s">
        <v>179</v>
      </c>
      <c r="I153" s="2" t="s">
        <v>12</v>
      </c>
      <c r="J153" s="2" t="s">
        <v>237</v>
      </c>
      <c r="K153" s="2" t="s">
        <v>238</v>
      </c>
      <c r="L153" s="2" t="s">
        <v>182</v>
      </c>
      <c r="M153" s="2">
        <v>53</v>
      </c>
      <c r="N153" s="2" t="b">
        <v>0</v>
      </c>
      <c r="O153" s="2">
        <v>0.67055393586005829</v>
      </c>
      <c r="R153" s="2" t="s">
        <v>65</v>
      </c>
      <c r="S153" s="2" t="s">
        <v>862</v>
      </c>
      <c r="T153" s="2" t="s">
        <v>863</v>
      </c>
      <c r="U153" s="2" t="b">
        <v>1</v>
      </c>
      <c r="V153" s="2" t="s">
        <v>69</v>
      </c>
      <c r="W153" s="2">
        <v>0.6</v>
      </c>
    </row>
    <row r="154" spans="1:23" ht="15.75" customHeight="1" x14ac:dyDescent="0.25">
      <c r="A154" s="2" t="s">
        <v>52</v>
      </c>
      <c r="B154" s="2" t="s">
        <v>53</v>
      </c>
      <c r="C154" s="2" t="s">
        <v>19</v>
      </c>
      <c r="D154" s="2" t="s">
        <v>37</v>
      </c>
      <c r="E154" s="2" t="s">
        <v>38</v>
      </c>
      <c r="F154" s="2" t="s">
        <v>55</v>
      </c>
      <c r="G154" s="2" t="s">
        <v>241</v>
      </c>
      <c r="H154" s="2" t="s">
        <v>179</v>
      </c>
      <c r="I154" s="2" t="s">
        <v>12</v>
      </c>
      <c r="J154" s="2" t="s">
        <v>242</v>
      </c>
      <c r="K154" s="2" t="s">
        <v>243</v>
      </c>
      <c r="L154" s="2" t="s">
        <v>182</v>
      </c>
      <c r="M154" s="2">
        <v>54</v>
      </c>
      <c r="N154" s="2" t="b">
        <v>0</v>
      </c>
      <c r="O154" s="2">
        <v>0.74585635359116031</v>
      </c>
      <c r="R154" s="2" t="s">
        <v>65</v>
      </c>
      <c r="S154" s="2" t="s">
        <v>864</v>
      </c>
      <c r="T154" s="2" t="s">
        <v>865</v>
      </c>
      <c r="U154" s="2" t="b">
        <v>1</v>
      </c>
      <c r="V154" s="2" t="s">
        <v>69</v>
      </c>
      <c r="W154" s="2">
        <v>0.6</v>
      </c>
    </row>
    <row r="155" spans="1:23" ht="15.75" customHeight="1" x14ac:dyDescent="0.25">
      <c r="A155" s="2" t="s">
        <v>52</v>
      </c>
      <c r="B155" s="2" t="s">
        <v>53</v>
      </c>
      <c r="C155" s="2" t="s">
        <v>19</v>
      </c>
      <c r="D155" s="2" t="s">
        <v>37</v>
      </c>
      <c r="E155" s="2" t="s">
        <v>38</v>
      </c>
      <c r="F155" s="2" t="s">
        <v>55</v>
      </c>
      <c r="G155" s="2" t="s">
        <v>246</v>
      </c>
      <c r="H155" s="2" t="s">
        <v>179</v>
      </c>
      <c r="I155" s="2" t="s">
        <v>12</v>
      </c>
      <c r="J155" s="2" t="s">
        <v>247</v>
      </c>
      <c r="K155" s="2" t="s">
        <v>248</v>
      </c>
      <c r="L155" s="2" t="s">
        <v>182</v>
      </c>
      <c r="M155" s="2">
        <v>55</v>
      </c>
      <c r="N155" s="2" t="b">
        <v>0</v>
      </c>
      <c r="O155" s="2">
        <v>0.67582417582417575</v>
      </c>
      <c r="R155" s="2" t="s">
        <v>65</v>
      </c>
      <c r="S155" s="2" t="s">
        <v>866</v>
      </c>
      <c r="T155" s="2" t="s">
        <v>867</v>
      </c>
      <c r="U155" s="2" t="b">
        <v>1</v>
      </c>
      <c r="V155" s="2" t="s">
        <v>69</v>
      </c>
      <c r="W155" s="2">
        <v>0.6</v>
      </c>
    </row>
    <row r="156" spans="1:23" ht="15.75" customHeight="1" x14ac:dyDescent="0.25">
      <c r="A156" s="2" t="s">
        <v>52</v>
      </c>
      <c r="B156" s="2" t="s">
        <v>53</v>
      </c>
      <c r="C156" s="2" t="s">
        <v>19</v>
      </c>
      <c r="D156" s="2" t="s">
        <v>37</v>
      </c>
      <c r="E156" s="2" t="s">
        <v>38</v>
      </c>
      <c r="F156" s="2" t="s">
        <v>55</v>
      </c>
      <c r="G156" s="2" t="s">
        <v>251</v>
      </c>
      <c r="H156" s="2" t="s">
        <v>179</v>
      </c>
      <c r="I156" s="2" t="s">
        <v>12</v>
      </c>
      <c r="J156" s="2" t="s">
        <v>252</v>
      </c>
      <c r="K156" s="2" t="s">
        <v>253</v>
      </c>
      <c r="L156" s="2" t="s">
        <v>182</v>
      </c>
      <c r="M156" s="2">
        <v>56</v>
      </c>
      <c r="N156" s="2" t="b">
        <v>0</v>
      </c>
      <c r="O156" s="2">
        <v>0.74117647058823533</v>
      </c>
      <c r="R156" s="2" t="s">
        <v>65</v>
      </c>
      <c r="S156" s="2" t="s">
        <v>868</v>
      </c>
      <c r="T156" s="2" t="s">
        <v>869</v>
      </c>
      <c r="U156" s="2" t="b">
        <v>1</v>
      </c>
      <c r="V156" s="2" t="s">
        <v>69</v>
      </c>
      <c r="W156" s="2">
        <v>0.6</v>
      </c>
    </row>
    <row r="157" spans="1:23" ht="15.75" customHeight="1" x14ac:dyDescent="0.25">
      <c r="A157" s="2" t="s">
        <v>52</v>
      </c>
      <c r="B157" s="2" t="s">
        <v>53</v>
      </c>
      <c r="C157" s="2" t="s">
        <v>19</v>
      </c>
      <c r="D157" s="2" t="s">
        <v>37</v>
      </c>
      <c r="E157" s="2" t="s">
        <v>38</v>
      </c>
      <c r="F157" s="2" t="s">
        <v>55</v>
      </c>
      <c r="G157" s="2" t="s">
        <v>256</v>
      </c>
      <c r="H157" s="2" t="s">
        <v>179</v>
      </c>
      <c r="I157" s="2" t="s">
        <v>12</v>
      </c>
      <c r="J157" s="2" t="s">
        <v>257</v>
      </c>
      <c r="K157" s="2" t="s">
        <v>258</v>
      </c>
      <c r="L157" s="2" t="s">
        <v>182</v>
      </c>
      <c r="M157" s="2">
        <v>57</v>
      </c>
      <c r="N157" s="2" t="b">
        <v>0</v>
      </c>
      <c r="O157" s="2">
        <v>0.76966292134831471</v>
      </c>
      <c r="R157" s="2" t="s">
        <v>65</v>
      </c>
      <c r="S157" s="2" t="s">
        <v>870</v>
      </c>
      <c r="T157" s="2" t="s">
        <v>871</v>
      </c>
      <c r="U157" s="2" t="b">
        <v>1</v>
      </c>
      <c r="V157" s="2" t="s">
        <v>69</v>
      </c>
      <c r="W157" s="2">
        <v>0.6</v>
      </c>
    </row>
    <row r="158" spans="1:23" ht="15.75" customHeight="1" x14ac:dyDescent="0.25">
      <c r="A158" s="2" t="s">
        <v>52</v>
      </c>
      <c r="B158" s="2" t="s">
        <v>53</v>
      </c>
      <c r="C158" s="2" t="s">
        <v>19</v>
      </c>
      <c r="D158" s="2" t="s">
        <v>37</v>
      </c>
      <c r="E158" s="2" t="s">
        <v>38</v>
      </c>
      <c r="F158" s="2" t="s">
        <v>55</v>
      </c>
      <c r="G158" s="2" t="s">
        <v>261</v>
      </c>
      <c r="H158" s="2" t="s">
        <v>179</v>
      </c>
      <c r="I158" s="2" t="s">
        <v>12</v>
      </c>
      <c r="J158" s="2" t="s">
        <v>262</v>
      </c>
      <c r="K158" s="2" t="s">
        <v>263</v>
      </c>
      <c r="L158" s="2" t="s">
        <v>182</v>
      </c>
      <c r="M158" s="2">
        <v>58</v>
      </c>
      <c r="N158" s="2" t="b">
        <v>0</v>
      </c>
      <c r="O158" s="2">
        <v>0.75346260387811625</v>
      </c>
      <c r="R158" s="2" t="s">
        <v>65</v>
      </c>
      <c r="S158" s="2" t="s">
        <v>872</v>
      </c>
      <c r="T158" s="2" t="s">
        <v>873</v>
      </c>
      <c r="U158" s="2" t="b">
        <v>1</v>
      </c>
      <c r="V158" s="2" t="s">
        <v>69</v>
      </c>
      <c r="W158" s="2">
        <v>0.6</v>
      </c>
    </row>
    <row r="159" spans="1:23" ht="15.75" customHeight="1" x14ac:dyDescent="0.25">
      <c r="A159" s="2" t="s">
        <v>52</v>
      </c>
      <c r="B159" s="2" t="s">
        <v>53</v>
      </c>
      <c r="C159" s="2" t="s">
        <v>19</v>
      </c>
      <c r="D159" s="2" t="s">
        <v>37</v>
      </c>
      <c r="E159" s="2" t="s">
        <v>38</v>
      </c>
      <c r="F159" s="2" t="s">
        <v>55</v>
      </c>
      <c r="G159" s="2" t="s">
        <v>266</v>
      </c>
      <c r="H159" s="2" t="s">
        <v>179</v>
      </c>
      <c r="I159" s="2" t="s">
        <v>12</v>
      </c>
      <c r="J159" s="2" t="s">
        <v>267</v>
      </c>
      <c r="K159" s="2" t="s">
        <v>268</v>
      </c>
      <c r="L159" s="2" t="s">
        <v>182</v>
      </c>
      <c r="M159" s="2">
        <v>59</v>
      </c>
      <c r="N159" s="2" t="b">
        <v>0</v>
      </c>
      <c r="O159" s="2">
        <v>0.7567567567567568</v>
      </c>
      <c r="R159" s="2" t="s">
        <v>65</v>
      </c>
      <c r="S159" s="2" t="s">
        <v>874</v>
      </c>
      <c r="T159" s="2" t="s">
        <v>875</v>
      </c>
      <c r="U159" s="2" t="b">
        <v>1</v>
      </c>
      <c r="V159" s="2" t="s">
        <v>69</v>
      </c>
      <c r="W159" s="2">
        <v>0.6</v>
      </c>
    </row>
    <row r="160" spans="1:23" ht="15.75" customHeight="1" x14ac:dyDescent="0.25">
      <c r="A160" s="2" t="s">
        <v>52</v>
      </c>
      <c r="B160" s="2" t="s">
        <v>53</v>
      </c>
      <c r="C160" s="2" t="s">
        <v>19</v>
      </c>
      <c r="D160" s="2" t="s">
        <v>37</v>
      </c>
      <c r="E160" s="2" t="s">
        <v>38</v>
      </c>
      <c r="F160" s="2" t="s">
        <v>55</v>
      </c>
      <c r="G160" s="2" t="s">
        <v>271</v>
      </c>
      <c r="H160" s="2" t="s">
        <v>179</v>
      </c>
      <c r="I160" s="2" t="s">
        <v>12</v>
      </c>
      <c r="J160" s="2" t="s">
        <v>272</v>
      </c>
      <c r="K160" s="2" t="s">
        <v>273</v>
      </c>
      <c r="L160" s="2" t="s">
        <v>182</v>
      </c>
      <c r="M160" s="2">
        <v>60</v>
      </c>
      <c r="N160" s="2" t="b">
        <v>0</v>
      </c>
      <c r="O160" s="2">
        <v>0.73170731707317083</v>
      </c>
      <c r="R160" s="2" t="s">
        <v>65</v>
      </c>
      <c r="S160" s="2" t="s">
        <v>876</v>
      </c>
      <c r="T160" s="2" t="s">
        <v>877</v>
      </c>
      <c r="U160" s="2" t="b">
        <v>1</v>
      </c>
      <c r="V160" s="2" t="s">
        <v>69</v>
      </c>
      <c r="W160" s="2">
        <v>0.6</v>
      </c>
    </row>
    <row r="161" spans="1:23" ht="15.75" customHeight="1" x14ac:dyDescent="0.25">
      <c r="A161" s="2" t="s">
        <v>52</v>
      </c>
      <c r="B161" s="2" t="s">
        <v>53</v>
      </c>
      <c r="C161" s="2" t="s">
        <v>19</v>
      </c>
      <c r="D161" s="2" t="s">
        <v>37</v>
      </c>
      <c r="E161" s="2" t="s">
        <v>38</v>
      </c>
      <c r="F161" s="2" t="s">
        <v>55</v>
      </c>
      <c r="G161" s="2" t="s">
        <v>276</v>
      </c>
      <c r="H161" s="2" t="s">
        <v>179</v>
      </c>
      <c r="I161" s="2" t="s">
        <v>12</v>
      </c>
      <c r="J161" s="2" t="s">
        <v>277</v>
      </c>
      <c r="K161" s="2" t="s">
        <v>278</v>
      </c>
      <c r="L161" s="2" t="s">
        <v>182</v>
      </c>
      <c r="M161" s="2">
        <v>61</v>
      </c>
      <c r="N161" s="2" t="b">
        <v>0</v>
      </c>
      <c r="O161" s="2">
        <v>0.73043478260869554</v>
      </c>
      <c r="R161" s="2" t="s">
        <v>65</v>
      </c>
      <c r="S161" s="2" t="s">
        <v>878</v>
      </c>
      <c r="T161" s="2" t="s">
        <v>879</v>
      </c>
      <c r="U161" s="2" t="b">
        <v>1</v>
      </c>
      <c r="V161" s="2" t="s">
        <v>69</v>
      </c>
      <c r="W161" s="2">
        <v>0.6</v>
      </c>
    </row>
    <row r="162" spans="1:23" ht="15.75" customHeight="1" x14ac:dyDescent="0.25">
      <c r="A162" s="2" t="s">
        <v>52</v>
      </c>
      <c r="B162" s="2" t="s">
        <v>53</v>
      </c>
      <c r="C162" s="2" t="s">
        <v>19</v>
      </c>
      <c r="D162" s="2" t="s">
        <v>37</v>
      </c>
      <c r="E162" s="2" t="s">
        <v>38</v>
      </c>
      <c r="F162" s="2" t="s">
        <v>55</v>
      </c>
      <c r="G162" s="2" t="s">
        <v>281</v>
      </c>
      <c r="H162" s="2" t="s">
        <v>282</v>
      </c>
      <c r="I162" s="2" t="s">
        <v>26</v>
      </c>
      <c r="J162" s="2" t="s">
        <v>283</v>
      </c>
      <c r="K162" s="2" t="s">
        <v>284</v>
      </c>
      <c r="L162" s="2" t="s">
        <v>285</v>
      </c>
      <c r="M162" s="2">
        <v>42</v>
      </c>
      <c r="N162" s="2" t="b">
        <v>0</v>
      </c>
      <c r="O162" s="2">
        <v>0.75918367346938764</v>
      </c>
      <c r="R162" s="2" t="s">
        <v>65</v>
      </c>
      <c r="S162" s="2" t="s">
        <v>880</v>
      </c>
      <c r="T162" s="2" t="s">
        <v>881</v>
      </c>
      <c r="U162" s="2" t="b">
        <v>1</v>
      </c>
      <c r="V162" s="2" t="s">
        <v>69</v>
      </c>
      <c r="W162" s="2">
        <v>0.7</v>
      </c>
    </row>
    <row r="163" spans="1:23" ht="15.75" customHeight="1" x14ac:dyDescent="0.25">
      <c r="A163" s="2" t="s">
        <v>52</v>
      </c>
      <c r="B163" s="2" t="s">
        <v>53</v>
      </c>
      <c r="C163" s="2" t="s">
        <v>19</v>
      </c>
      <c r="D163" s="2" t="s">
        <v>37</v>
      </c>
      <c r="E163" s="2" t="s">
        <v>38</v>
      </c>
      <c r="F163" s="2" t="s">
        <v>55</v>
      </c>
      <c r="G163" s="2" t="s">
        <v>288</v>
      </c>
      <c r="H163" s="2" t="s">
        <v>282</v>
      </c>
      <c r="I163" s="2" t="s">
        <v>26</v>
      </c>
      <c r="J163" s="2" t="s">
        <v>289</v>
      </c>
      <c r="K163" s="2" t="s">
        <v>290</v>
      </c>
      <c r="L163" s="2" t="s">
        <v>285</v>
      </c>
      <c r="M163" s="2">
        <v>43</v>
      </c>
      <c r="N163" s="2" t="b">
        <v>0</v>
      </c>
      <c r="O163" s="2">
        <v>0.79039301310043675</v>
      </c>
      <c r="R163" s="2" t="s">
        <v>65</v>
      </c>
      <c r="S163" s="2" t="s">
        <v>882</v>
      </c>
      <c r="T163" s="2" t="s">
        <v>883</v>
      </c>
      <c r="U163" s="2" t="b">
        <v>1</v>
      </c>
      <c r="V163" s="2" t="s">
        <v>69</v>
      </c>
      <c r="W163" s="2">
        <v>0.6</v>
      </c>
    </row>
    <row r="164" spans="1:23" ht="15.75" customHeight="1" x14ac:dyDescent="0.25">
      <c r="A164" s="2" t="s">
        <v>52</v>
      </c>
      <c r="B164" s="2" t="s">
        <v>53</v>
      </c>
      <c r="C164" s="2" t="s">
        <v>19</v>
      </c>
      <c r="D164" s="2" t="s">
        <v>37</v>
      </c>
      <c r="E164" s="2" t="s">
        <v>38</v>
      </c>
      <c r="F164" s="2" t="s">
        <v>55</v>
      </c>
      <c r="G164" s="2" t="s">
        <v>293</v>
      </c>
      <c r="H164" s="2" t="s">
        <v>282</v>
      </c>
      <c r="I164" s="2" t="s">
        <v>26</v>
      </c>
      <c r="J164" s="2" t="s">
        <v>294</v>
      </c>
      <c r="K164" s="2" t="s">
        <v>295</v>
      </c>
      <c r="L164" s="2" t="s">
        <v>285</v>
      </c>
      <c r="M164" s="2">
        <v>44</v>
      </c>
      <c r="N164" s="2" t="b">
        <v>0</v>
      </c>
      <c r="O164" s="2">
        <v>0.76086956521739124</v>
      </c>
      <c r="R164" s="2" t="s">
        <v>65</v>
      </c>
      <c r="S164" s="2" t="s">
        <v>884</v>
      </c>
      <c r="T164" s="2" t="s">
        <v>885</v>
      </c>
      <c r="U164" s="2" t="b">
        <v>1</v>
      </c>
      <c r="V164" s="2" t="s">
        <v>69</v>
      </c>
      <c r="W164" s="2">
        <v>0.6</v>
      </c>
    </row>
    <row r="165" spans="1:23" ht="15.75" customHeight="1" x14ac:dyDescent="0.25">
      <c r="A165" s="2" t="s">
        <v>52</v>
      </c>
      <c r="B165" s="2" t="s">
        <v>53</v>
      </c>
      <c r="C165" s="2" t="s">
        <v>19</v>
      </c>
      <c r="D165" s="2" t="s">
        <v>37</v>
      </c>
      <c r="E165" s="2" t="s">
        <v>38</v>
      </c>
      <c r="F165" s="2" t="s">
        <v>55</v>
      </c>
      <c r="G165" s="2" t="s">
        <v>298</v>
      </c>
      <c r="H165" s="2" t="s">
        <v>282</v>
      </c>
      <c r="I165" s="2" t="s">
        <v>26</v>
      </c>
      <c r="J165" s="2" t="s">
        <v>299</v>
      </c>
      <c r="K165" s="2" t="s">
        <v>300</v>
      </c>
      <c r="L165" s="2" t="s">
        <v>285</v>
      </c>
      <c r="M165" s="2">
        <v>45</v>
      </c>
      <c r="N165" s="2" t="b">
        <v>0</v>
      </c>
      <c r="O165" s="2">
        <v>0.75050709939148064</v>
      </c>
      <c r="R165" s="2" t="s">
        <v>65</v>
      </c>
      <c r="S165" s="2" t="s">
        <v>886</v>
      </c>
      <c r="T165" s="2" t="s">
        <v>887</v>
      </c>
      <c r="U165" s="2" t="b">
        <v>1</v>
      </c>
      <c r="V165" s="2" t="s">
        <v>69</v>
      </c>
      <c r="W165" s="2">
        <v>0.6</v>
      </c>
    </row>
    <row r="166" spans="1:23" ht="15.75" customHeight="1" x14ac:dyDescent="0.25">
      <c r="A166" s="2" t="s">
        <v>52</v>
      </c>
      <c r="B166" s="2" t="s">
        <v>53</v>
      </c>
      <c r="C166" s="2" t="s">
        <v>19</v>
      </c>
      <c r="D166" s="2" t="s">
        <v>37</v>
      </c>
      <c r="E166" s="2" t="s">
        <v>38</v>
      </c>
      <c r="F166" s="2" t="s">
        <v>55</v>
      </c>
      <c r="G166" s="2" t="s">
        <v>303</v>
      </c>
      <c r="H166" s="2" t="s">
        <v>282</v>
      </c>
      <c r="I166" s="2" t="s">
        <v>26</v>
      </c>
      <c r="J166" s="2" t="s">
        <v>304</v>
      </c>
      <c r="K166" s="2" t="s">
        <v>305</v>
      </c>
      <c r="L166" s="2" t="s">
        <v>285</v>
      </c>
      <c r="M166" s="2">
        <v>46</v>
      </c>
      <c r="N166" s="2" t="b">
        <v>0</v>
      </c>
      <c r="O166" s="2">
        <v>0.70040485829959509</v>
      </c>
      <c r="R166" s="2" t="s">
        <v>65</v>
      </c>
      <c r="S166" s="2" t="s">
        <v>888</v>
      </c>
      <c r="T166" s="2" t="s">
        <v>889</v>
      </c>
      <c r="U166" s="2" t="b">
        <v>1</v>
      </c>
      <c r="V166" s="2" t="s">
        <v>69</v>
      </c>
      <c r="W166" s="2">
        <v>0.6</v>
      </c>
    </row>
    <row r="167" spans="1:23" ht="15.75" customHeight="1" x14ac:dyDescent="0.25">
      <c r="A167" s="2" t="s">
        <v>52</v>
      </c>
      <c r="B167" s="2" t="s">
        <v>53</v>
      </c>
      <c r="C167" s="2" t="s">
        <v>19</v>
      </c>
      <c r="D167" s="2" t="s">
        <v>37</v>
      </c>
      <c r="E167" s="2" t="s">
        <v>38</v>
      </c>
      <c r="F167" s="2" t="s">
        <v>55</v>
      </c>
      <c r="G167" s="2" t="s">
        <v>308</v>
      </c>
      <c r="H167" s="2" t="s">
        <v>282</v>
      </c>
      <c r="I167" s="2" t="s">
        <v>26</v>
      </c>
      <c r="J167" s="2" t="s">
        <v>309</v>
      </c>
      <c r="K167" s="2" t="s">
        <v>310</v>
      </c>
      <c r="L167" s="2" t="s">
        <v>285</v>
      </c>
      <c r="M167" s="2">
        <v>47</v>
      </c>
      <c r="N167" s="2" t="b">
        <v>0</v>
      </c>
      <c r="O167" s="2">
        <v>0.76310272536687629</v>
      </c>
      <c r="R167" s="2" t="s">
        <v>65</v>
      </c>
      <c r="S167" s="2" t="s">
        <v>890</v>
      </c>
      <c r="T167" s="2" t="s">
        <v>891</v>
      </c>
      <c r="U167" s="2" t="b">
        <v>1</v>
      </c>
      <c r="V167" s="2" t="s">
        <v>69</v>
      </c>
      <c r="W167" s="2">
        <v>0.6</v>
      </c>
    </row>
    <row r="168" spans="1:23" ht="15.75" customHeight="1" x14ac:dyDescent="0.25">
      <c r="A168" s="2" t="s">
        <v>52</v>
      </c>
      <c r="B168" s="2" t="s">
        <v>53</v>
      </c>
      <c r="C168" s="2" t="s">
        <v>19</v>
      </c>
      <c r="D168" s="2" t="s">
        <v>37</v>
      </c>
      <c r="E168" s="2" t="s">
        <v>38</v>
      </c>
      <c r="F168" s="2" t="s">
        <v>55</v>
      </c>
      <c r="G168" s="2" t="s">
        <v>313</v>
      </c>
      <c r="H168" s="2" t="s">
        <v>282</v>
      </c>
      <c r="I168" s="2" t="s">
        <v>26</v>
      </c>
      <c r="J168" s="2" t="s">
        <v>314</v>
      </c>
      <c r="K168" s="2" t="s">
        <v>315</v>
      </c>
      <c r="L168" s="2" t="s">
        <v>285</v>
      </c>
      <c r="M168" s="2">
        <v>48</v>
      </c>
      <c r="N168" s="2" t="b">
        <v>0</v>
      </c>
      <c r="O168" s="2">
        <v>0.78774617067833708</v>
      </c>
      <c r="R168" s="2" t="s">
        <v>65</v>
      </c>
      <c r="S168" s="2" t="s">
        <v>892</v>
      </c>
      <c r="T168" s="2" t="s">
        <v>893</v>
      </c>
      <c r="U168" s="2" t="b">
        <v>1</v>
      </c>
      <c r="V168" s="2" t="s">
        <v>69</v>
      </c>
      <c r="W168" s="2">
        <v>0.6</v>
      </c>
    </row>
    <row r="169" spans="1:23" ht="15.75" customHeight="1" x14ac:dyDescent="0.25">
      <c r="A169" s="2" t="s">
        <v>52</v>
      </c>
      <c r="B169" s="2" t="s">
        <v>53</v>
      </c>
      <c r="C169" s="2" t="s">
        <v>19</v>
      </c>
      <c r="D169" s="2" t="s">
        <v>37</v>
      </c>
      <c r="E169" s="2" t="s">
        <v>38</v>
      </c>
      <c r="F169" s="2" t="s">
        <v>55</v>
      </c>
      <c r="G169" s="2" t="s">
        <v>318</v>
      </c>
      <c r="H169" s="2" t="s">
        <v>282</v>
      </c>
      <c r="I169" s="2" t="s">
        <v>26</v>
      </c>
      <c r="J169" s="2" t="s">
        <v>319</v>
      </c>
      <c r="K169" s="2" t="s">
        <v>320</v>
      </c>
      <c r="L169" s="2" t="s">
        <v>285</v>
      </c>
      <c r="M169" s="2">
        <v>49</v>
      </c>
      <c r="N169" s="2" t="b">
        <v>0</v>
      </c>
      <c r="O169" s="2">
        <v>0.76483516483516489</v>
      </c>
      <c r="R169" s="2" t="s">
        <v>65</v>
      </c>
      <c r="S169" s="2" t="s">
        <v>894</v>
      </c>
      <c r="T169" s="2" t="s">
        <v>895</v>
      </c>
      <c r="U169" s="2" t="b">
        <v>1</v>
      </c>
      <c r="V169" s="2" t="s">
        <v>69</v>
      </c>
      <c r="W169" s="2">
        <v>0.6</v>
      </c>
    </row>
    <row r="170" spans="1:23" ht="15.75" customHeight="1" x14ac:dyDescent="0.25">
      <c r="A170" s="2" t="s">
        <v>52</v>
      </c>
      <c r="B170" s="2" t="s">
        <v>53</v>
      </c>
      <c r="C170" s="2" t="s">
        <v>19</v>
      </c>
      <c r="D170" s="2" t="s">
        <v>37</v>
      </c>
      <c r="E170" s="2" t="s">
        <v>38</v>
      </c>
      <c r="F170" s="2" t="s">
        <v>55</v>
      </c>
      <c r="G170" s="2" t="s">
        <v>323</v>
      </c>
      <c r="H170" s="2" t="s">
        <v>282</v>
      </c>
      <c r="I170" s="2" t="s">
        <v>26</v>
      </c>
      <c r="J170" s="2" t="s">
        <v>324</v>
      </c>
      <c r="K170" s="2" t="s">
        <v>325</v>
      </c>
      <c r="L170" s="2" t="s">
        <v>285</v>
      </c>
      <c r="M170" s="2">
        <v>50</v>
      </c>
      <c r="N170" s="2" t="b">
        <v>0</v>
      </c>
      <c r="O170" s="2">
        <v>0.77391304347826084</v>
      </c>
      <c r="R170" s="2" t="s">
        <v>65</v>
      </c>
      <c r="S170" s="2" t="s">
        <v>896</v>
      </c>
      <c r="T170" s="2" t="s">
        <v>897</v>
      </c>
      <c r="U170" s="2" t="b">
        <v>1</v>
      </c>
      <c r="V170" s="2" t="s">
        <v>69</v>
      </c>
      <c r="W170" s="2">
        <v>0.6</v>
      </c>
    </row>
    <row r="171" spans="1:23" ht="15.75" customHeight="1" x14ac:dyDescent="0.25">
      <c r="A171" s="2" t="s">
        <v>52</v>
      </c>
      <c r="B171" s="2" t="s">
        <v>53</v>
      </c>
      <c r="C171" s="2" t="s">
        <v>19</v>
      </c>
      <c r="D171" s="2" t="s">
        <v>37</v>
      </c>
      <c r="E171" s="2" t="s">
        <v>38</v>
      </c>
      <c r="F171" s="2" t="s">
        <v>55</v>
      </c>
      <c r="G171" s="2" t="s">
        <v>328</v>
      </c>
      <c r="H171" s="2" t="s">
        <v>282</v>
      </c>
      <c r="I171" s="2" t="s">
        <v>26</v>
      </c>
      <c r="J171" s="2" t="s">
        <v>329</v>
      </c>
      <c r="K171" s="2" t="s">
        <v>330</v>
      </c>
      <c r="L171" s="2" t="s">
        <v>285</v>
      </c>
      <c r="M171" s="2">
        <v>51</v>
      </c>
      <c r="N171" s="2" t="b">
        <v>0</v>
      </c>
      <c r="O171" s="2">
        <v>0.73770491803278682</v>
      </c>
      <c r="R171" s="2" t="s">
        <v>65</v>
      </c>
      <c r="S171" s="2" t="s">
        <v>898</v>
      </c>
      <c r="T171" s="2" t="s">
        <v>899</v>
      </c>
      <c r="U171" s="2" t="b">
        <v>1</v>
      </c>
      <c r="V171" s="2" t="s">
        <v>69</v>
      </c>
      <c r="W171" s="2">
        <v>0.6</v>
      </c>
    </row>
    <row r="172" spans="1:23" ht="15.75" customHeight="1" x14ac:dyDescent="0.25">
      <c r="A172" s="2" t="s">
        <v>52</v>
      </c>
      <c r="B172" s="2" t="s">
        <v>53</v>
      </c>
      <c r="C172" s="2" t="s">
        <v>19</v>
      </c>
      <c r="D172" s="2" t="s">
        <v>37</v>
      </c>
      <c r="E172" s="2" t="s">
        <v>38</v>
      </c>
      <c r="F172" s="2" t="s">
        <v>55</v>
      </c>
      <c r="G172" s="2" t="s">
        <v>333</v>
      </c>
      <c r="H172" s="2" t="s">
        <v>282</v>
      </c>
      <c r="I172" s="2" t="s">
        <v>26</v>
      </c>
      <c r="J172" s="2" t="s">
        <v>334</v>
      </c>
      <c r="K172" s="2" t="s">
        <v>335</v>
      </c>
      <c r="L172" s="2" t="s">
        <v>285</v>
      </c>
      <c r="M172" s="2">
        <v>52</v>
      </c>
      <c r="N172" s="2" t="b">
        <v>0</v>
      </c>
      <c r="O172" s="2">
        <v>0.78004535147392295</v>
      </c>
      <c r="R172" s="2" t="s">
        <v>65</v>
      </c>
      <c r="S172" s="2" t="s">
        <v>900</v>
      </c>
      <c r="T172" s="2" t="s">
        <v>901</v>
      </c>
      <c r="U172" s="2" t="b">
        <v>1</v>
      </c>
      <c r="V172" s="2" t="s">
        <v>69</v>
      </c>
      <c r="W172" s="2">
        <v>0.8</v>
      </c>
    </row>
    <row r="173" spans="1:23" ht="15.75" customHeight="1" x14ac:dyDescent="0.25">
      <c r="A173" s="2" t="s">
        <v>52</v>
      </c>
      <c r="B173" s="2" t="s">
        <v>53</v>
      </c>
      <c r="C173" s="2" t="s">
        <v>19</v>
      </c>
      <c r="D173" s="2" t="s">
        <v>37</v>
      </c>
      <c r="E173" s="2" t="s">
        <v>38</v>
      </c>
      <c r="F173" s="2" t="s">
        <v>55</v>
      </c>
      <c r="G173" s="2" t="s">
        <v>338</v>
      </c>
      <c r="H173" s="2" t="s">
        <v>282</v>
      </c>
      <c r="I173" s="2" t="s">
        <v>26</v>
      </c>
      <c r="J173" s="2" t="s">
        <v>339</v>
      </c>
      <c r="K173" s="2" t="s">
        <v>340</v>
      </c>
      <c r="L173" s="2" t="s">
        <v>285</v>
      </c>
      <c r="M173" s="2">
        <v>53</v>
      </c>
      <c r="N173" s="2" t="b">
        <v>0</v>
      </c>
      <c r="O173" s="2">
        <v>0.75565610859728505</v>
      </c>
      <c r="R173" s="2" t="s">
        <v>65</v>
      </c>
      <c r="S173" s="2" t="s">
        <v>902</v>
      </c>
      <c r="T173" s="2" t="s">
        <v>903</v>
      </c>
      <c r="U173" s="2" t="b">
        <v>1</v>
      </c>
      <c r="V173" s="2" t="s">
        <v>69</v>
      </c>
      <c r="W173" s="2">
        <v>0.6</v>
      </c>
    </row>
    <row r="174" spans="1:23" ht="15.75" customHeight="1" x14ac:dyDescent="0.25">
      <c r="A174" s="2" t="s">
        <v>52</v>
      </c>
      <c r="B174" s="2" t="s">
        <v>53</v>
      </c>
      <c r="C174" s="2" t="s">
        <v>19</v>
      </c>
      <c r="D174" s="2" t="s">
        <v>37</v>
      </c>
      <c r="E174" s="2" t="s">
        <v>38</v>
      </c>
      <c r="F174" s="2" t="s">
        <v>55</v>
      </c>
      <c r="G174" s="2" t="s">
        <v>343</v>
      </c>
      <c r="H174" s="2" t="s">
        <v>282</v>
      </c>
      <c r="I174" s="2" t="s">
        <v>26</v>
      </c>
      <c r="J174" s="2" t="s">
        <v>344</v>
      </c>
      <c r="K174" s="2" t="s">
        <v>345</v>
      </c>
      <c r="L174" s="2" t="s">
        <v>285</v>
      </c>
      <c r="M174" s="2">
        <v>54</v>
      </c>
      <c r="N174" s="2" t="b">
        <v>0</v>
      </c>
      <c r="O174" s="2">
        <v>0.73641851106639844</v>
      </c>
      <c r="R174" s="2" t="s">
        <v>65</v>
      </c>
      <c r="S174" s="2" t="s">
        <v>904</v>
      </c>
      <c r="T174" s="2" t="s">
        <v>905</v>
      </c>
      <c r="U174" s="2" t="b">
        <v>1</v>
      </c>
      <c r="V174" s="2" t="s">
        <v>69</v>
      </c>
      <c r="W174" s="2">
        <v>0.6</v>
      </c>
    </row>
    <row r="175" spans="1:23" ht="15.75" customHeight="1" x14ac:dyDescent="0.25">
      <c r="A175" s="2" t="s">
        <v>52</v>
      </c>
      <c r="B175" s="2" t="s">
        <v>53</v>
      </c>
      <c r="C175" s="2" t="s">
        <v>19</v>
      </c>
      <c r="D175" s="2" t="s">
        <v>37</v>
      </c>
      <c r="E175" s="2" t="s">
        <v>38</v>
      </c>
      <c r="F175" s="2" t="s">
        <v>55</v>
      </c>
      <c r="G175" s="2" t="s">
        <v>349</v>
      </c>
      <c r="H175" s="2" t="s">
        <v>282</v>
      </c>
      <c r="I175" s="2" t="s">
        <v>26</v>
      </c>
      <c r="J175" s="2" t="s">
        <v>351</v>
      </c>
      <c r="K175" s="2" t="s">
        <v>352</v>
      </c>
      <c r="L175" s="2" t="s">
        <v>285</v>
      </c>
      <c r="M175" s="2">
        <v>55</v>
      </c>
      <c r="N175" s="2" t="b">
        <v>0</v>
      </c>
      <c r="O175" s="2">
        <v>0.73360655737704916</v>
      </c>
      <c r="R175" s="2" t="s">
        <v>65</v>
      </c>
      <c r="S175" s="2" t="s">
        <v>906</v>
      </c>
      <c r="T175" s="2" t="s">
        <v>907</v>
      </c>
      <c r="U175" s="2" t="b">
        <v>1</v>
      </c>
      <c r="V175" s="2" t="s">
        <v>69</v>
      </c>
      <c r="W175" s="2">
        <v>0.6</v>
      </c>
    </row>
    <row r="176" spans="1:23" ht="15.75" customHeight="1" x14ac:dyDescent="0.25">
      <c r="A176" s="2" t="s">
        <v>52</v>
      </c>
      <c r="B176" s="2" t="s">
        <v>53</v>
      </c>
      <c r="C176" s="2" t="s">
        <v>19</v>
      </c>
      <c r="D176" s="2" t="s">
        <v>37</v>
      </c>
      <c r="E176" s="2" t="s">
        <v>38</v>
      </c>
      <c r="F176" s="2" t="s">
        <v>55</v>
      </c>
      <c r="G176" s="2" t="s">
        <v>363</v>
      </c>
      <c r="H176" s="2" t="s">
        <v>282</v>
      </c>
      <c r="I176" s="2" t="s">
        <v>26</v>
      </c>
      <c r="J176" s="2" t="s">
        <v>367</v>
      </c>
      <c r="K176" s="2" t="s">
        <v>368</v>
      </c>
      <c r="L176" s="2" t="s">
        <v>285</v>
      </c>
      <c r="M176" s="2">
        <v>56</v>
      </c>
      <c r="N176" s="2" t="b">
        <v>0</v>
      </c>
      <c r="O176" s="2">
        <v>0.77333333333333343</v>
      </c>
      <c r="R176" s="2" t="s">
        <v>65</v>
      </c>
      <c r="S176" s="2" t="s">
        <v>908</v>
      </c>
      <c r="T176" s="2" t="s">
        <v>909</v>
      </c>
      <c r="U176" s="2" t="b">
        <v>1</v>
      </c>
      <c r="V176" s="2" t="s">
        <v>69</v>
      </c>
      <c r="W176" s="2">
        <v>0.6</v>
      </c>
    </row>
    <row r="177" spans="1:23" ht="15.75" customHeight="1" x14ac:dyDescent="0.25">
      <c r="A177" s="2" t="s">
        <v>52</v>
      </c>
      <c r="B177" s="2" t="s">
        <v>53</v>
      </c>
      <c r="C177" s="2" t="s">
        <v>19</v>
      </c>
      <c r="D177" s="2" t="s">
        <v>37</v>
      </c>
      <c r="E177" s="2" t="s">
        <v>38</v>
      </c>
      <c r="F177" s="2" t="s">
        <v>55</v>
      </c>
      <c r="G177" s="2" t="s">
        <v>378</v>
      </c>
      <c r="H177" s="2" t="s">
        <v>282</v>
      </c>
      <c r="I177" s="2" t="s">
        <v>26</v>
      </c>
      <c r="J177" s="2" t="s">
        <v>380</v>
      </c>
      <c r="K177" s="2" t="s">
        <v>381</v>
      </c>
      <c r="L177" s="2" t="s">
        <v>285</v>
      </c>
      <c r="M177" s="2">
        <v>57</v>
      </c>
      <c r="N177" s="2" t="b">
        <v>0</v>
      </c>
      <c r="O177" s="2">
        <v>0.79649890590809624</v>
      </c>
      <c r="R177" s="2" t="s">
        <v>65</v>
      </c>
      <c r="S177" s="2" t="s">
        <v>910</v>
      </c>
      <c r="T177" s="2" t="s">
        <v>911</v>
      </c>
      <c r="U177" s="2" t="b">
        <v>1</v>
      </c>
      <c r="V177" s="2" t="s">
        <v>69</v>
      </c>
      <c r="W177" s="2">
        <v>0.6</v>
      </c>
    </row>
    <row r="178" spans="1:23" ht="15.75" customHeight="1" x14ac:dyDescent="0.25">
      <c r="A178" s="2" t="s">
        <v>52</v>
      </c>
      <c r="B178" s="2" t="s">
        <v>53</v>
      </c>
      <c r="C178" s="2" t="s">
        <v>19</v>
      </c>
      <c r="D178" s="2" t="s">
        <v>37</v>
      </c>
      <c r="E178" s="2" t="s">
        <v>38</v>
      </c>
      <c r="F178" s="2" t="s">
        <v>55</v>
      </c>
      <c r="G178" s="2" t="s">
        <v>389</v>
      </c>
      <c r="H178" s="2" t="s">
        <v>282</v>
      </c>
      <c r="I178" s="2" t="s">
        <v>26</v>
      </c>
      <c r="J178" s="2" t="s">
        <v>390</v>
      </c>
      <c r="K178" s="2" t="s">
        <v>391</v>
      </c>
      <c r="L178" s="2" t="s">
        <v>285</v>
      </c>
      <c r="M178" s="2">
        <v>58</v>
      </c>
      <c r="N178" s="2" t="b">
        <v>0</v>
      </c>
      <c r="O178" s="2">
        <v>0.77060133630289529</v>
      </c>
      <c r="R178" s="2" t="s">
        <v>65</v>
      </c>
      <c r="S178" s="2" t="s">
        <v>912</v>
      </c>
      <c r="T178" s="2" t="s">
        <v>913</v>
      </c>
      <c r="U178" s="2" t="b">
        <v>1</v>
      </c>
      <c r="V178" s="2" t="s">
        <v>69</v>
      </c>
      <c r="W178" s="2">
        <v>0.6</v>
      </c>
    </row>
    <row r="179" spans="1:23" ht="15.75" customHeight="1" x14ac:dyDescent="0.25">
      <c r="A179" s="2" t="s">
        <v>52</v>
      </c>
      <c r="B179" s="2" t="s">
        <v>53</v>
      </c>
      <c r="C179" s="2" t="s">
        <v>19</v>
      </c>
      <c r="D179" s="2" t="s">
        <v>37</v>
      </c>
      <c r="E179" s="2" t="s">
        <v>38</v>
      </c>
      <c r="F179" s="2" t="s">
        <v>55</v>
      </c>
      <c r="G179" s="2" t="s">
        <v>395</v>
      </c>
      <c r="H179" s="2" t="s">
        <v>282</v>
      </c>
      <c r="I179" s="2" t="s">
        <v>26</v>
      </c>
      <c r="J179" s="2" t="s">
        <v>397</v>
      </c>
      <c r="K179" s="2" t="s">
        <v>398</v>
      </c>
      <c r="L179" s="2" t="s">
        <v>285</v>
      </c>
      <c r="M179" s="2">
        <v>59</v>
      </c>
      <c r="N179" s="2" t="b">
        <v>0</v>
      </c>
      <c r="O179" s="2">
        <v>0.77777777777777779</v>
      </c>
      <c r="R179" s="2" t="s">
        <v>65</v>
      </c>
      <c r="S179" s="2" t="s">
        <v>914</v>
      </c>
      <c r="T179" s="2" t="s">
        <v>915</v>
      </c>
      <c r="U179" s="2" t="b">
        <v>1</v>
      </c>
      <c r="V179" s="2" t="s">
        <v>69</v>
      </c>
      <c r="W179" s="2">
        <v>0.6</v>
      </c>
    </row>
    <row r="180" spans="1:23" ht="15.75" customHeight="1" x14ac:dyDescent="0.25">
      <c r="A180" s="2" t="s">
        <v>52</v>
      </c>
      <c r="B180" s="2" t="s">
        <v>53</v>
      </c>
      <c r="C180" s="2" t="s">
        <v>19</v>
      </c>
      <c r="D180" s="2" t="s">
        <v>37</v>
      </c>
      <c r="E180" s="2" t="s">
        <v>38</v>
      </c>
      <c r="F180" s="2" t="s">
        <v>55</v>
      </c>
      <c r="G180" s="2" t="s">
        <v>401</v>
      </c>
      <c r="H180" s="2" t="s">
        <v>282</v>
      </c>
      <c r="I180" s="2" t="s">
        <v>26</v>
      </c>
      <c r="J180" s="2" t="s">
        <v>402</v>
      </c>
      <c r="K180" s="2" t="s">
        <v>403</v>
      </c>
      <c r="L180" s="2" t="s">
        <v>285</v>
      </c>
      <c r="M180" s="2">
        <v>60</v>
      </c>
      <c r="N180" s="2" t="b">
        <v>0</v>
      </c>
      <c r="O180" s="2">
        <v>0.80088495575221241</v>
      </c>
      <c r="R180" s="2" t="s">
        <v>65</v>
      </c>
      <c r="S180" s="2" t="s">
        <v>916</v>
      </c>
      <c r="T180" s="2" t="s">
        <v>917</v>
      </c>
      <c r="U180" s="2" t="b">
        <v>1</v>
      </c>
      <c r="V180" s="2" t="s">
        <v>69</v>
      </c>
      <c r="W180" s="2">
        <v>0.6</v>
      </c>
    </row>
    <row r="181" spans="1:23" ht="15.75" customHeight="1" x14ac:dyDescent="0.25">
      <c r="A181" s="2" t="s">
        <v>52</v>
      </c>
      <c r="B181" s="2" t="s">
        <v>53</v>
      </c>
      <c r="C181" s="2" t="s">
        <v>19</v>
      </c>
      <c r="D181" s="2" t="s">
        <v>37</v>
      </c>
      <c r="E181" s="2" t="s">
        <v>38</v>
      </c>
      <c r="F181" s="2" t="s">
        <v>55</v>
      </c>
      <c r="G181" s="2" t="s">
        <v>406</v>
      </c>
      <c r="H181" s="2" t="s">
        <v>282</v>
      </c>
      <c r="I181" s="2" t="s">
        <v>26</v>
      </c>
      <c r="J181" s="2" t="s">
        <v>407</v>
      </c>
      <c r="K181" s="2" t="s">
        <v>408</v>
      </c>
      <c r="L181" s="2" t="s">
        <v>285</v>
      </c>
      <c r="M181" s="2">
        <v>61</v>
      </c>
      <c r="N181" s="2" t="b">
        <v>0</v>
      </c>
      <c r="O181" s="2">
        <v>0.7702407002188183</v>
      </c>
      <c r="R181" s="2" t="s">
        <v>65</v>
      </c>
      <c r="S181" s="2" t="s">
        <v>918</v>
      </c>
      <c r="T181" s="2" t="s">
        <v>919</v>
      </c>
      <c r="U181" s="2" t="b">
        <v>1</v>
      </c>
      <c r="V181" s="2" t="s">
        <v>69</v>
      </c>
      <c r="W181" s="2">
        <v>0.7</v>
      </c>
    </row>
    <row r="182" spans="1:23" ht="15.75" customHeight="1" x14ac:dyDescent="0.25">
      <c r="A182" s="2" t="s">
        <v>52</v>
      </c>
      <c r="B182" s="2" t="s">
        <v>53</v>
      </c>
      <c r="C182" s="2" t="s">
        <v>19</v>
      </c>
      <c r="D182" s="2" t="s">
        <v>37</v>
      </c>
      <c r="E182" s="2" t="s">
        <v>38</v>
      </c>
      <c r="F182" s="2" t="s">
        <v>364</v>
      </c>
      <c r="G182" s="2" t="s">
        <v>411</v>
      </c>
      <c r="H182" s="2" t="s">
        <v>412</v>
      </c>
      <c r="I182" s="2" t="s">
        <v>54</v>
      </c>
      <c r="J182" s="2" t="s">
        <v>413</v>
      </c>
      <c r="K182" s="2" t="s">
        <v>414</v>
      </c>
      <c r="L182" s="2" t="s">
        <v>377</v>
      </c>
      <c r="M182" s="2">
        <v>42</v>
      </c>
      <c r="N182" s="2" t="b">
        <v>0</v>
      </c>
      <c r="O182" s="2">
        <v>0.80254777070063688</v>
      </c>
      <c r="R182" s="2" t="s">
        <v>65</v>
      </c>
      <c r="S182" s="2" t="s">
        <v>920</v>
      </c>
      <c r="T182" s="2" t="s">
        <v>921</v>
      </c>
      <c r="U182" s="2" t="b">
        <v>1</v>
      </c>
      <c r="V182" s="2" t="s">
        <v>69</v>
      </c>
      <c r="W182" s="2">
        <v>1</v>
      </c>
    </row>
    <row r="183" spans="1:23" ht="15.75" customHeight="1" x14ac:dyDescent="0.25">
      <c r="A183" s="2" t="s">
        <v>52</v>
      </c>
      <c r="B183" s="2" t="s">
        <v>53</v>
      </c>
      <c r="C183" s="2" t="s">
        <v>19</v>
      </c>
      <c r="D183" s="2" t="s">
        <v>37</v>
      </c>
      <c r="E183" s="2" t="s">
        <v>38</v>
      </c>
      <c r="F183" s="2" t="s">
        <v>364</v>
      </c>
      <c r="G183" s="2" t="s">
        <v>417</v>
      </c>
      <c r="H183" s="2" t="s">
        <v>412</v>
      </c>
      <c r="I183" s="2" t="s">
        <v>54</v>
      </c>
      <c r="J183" s="2" t="s">
        <v>418</v>
      </c>
      <c r="K183" s="2" t="s">
        <v>419</v>
      </c>
      <c r="L183" s="2" t="s">
        <v>377</v>
      </c>
      <c r="M183" s="2">
        <v>43</v>
      </c>
      <c r="N183" s="2" t="b">
        <v>0</v>
      </c>
      <c r="O183" s="2">
        <v>0.79503105590062106</v>
      </c>
      <c r="R183" s="2" t="s">
        <v>65</v>
      </c>
      <c r="S183" s="2" t="s">
        <v>922</v>
      </c>
      <c r="T183" s="2" t="s">
        <v>923</v>
      </c>
      <c r="U183" s="2" t="b">
        <v>1</v>
      </c>
      <c r="V183" s="2" t="s">
        <v>69</v>
      </c>
      <c r="W183" s="2">
        <v>0.8</v>
      </c>
    </row>
    <row r="184" spans="1:23" ht="15.75" customHeight="1" x14ac:dyDescent="0.25">
      <c r="A184" s="2" t="s">
        <v>52</v>
      </c>
      <c r="B184" s="2" t="s">
        <v>53</v>
      </c>
      <c r="C184" s="2" t="s">
        <v>19</v>
      </c>
      <c r="D184" s="2" t="s">
        <v>37</v>
      </c>
      <c r="E184" s="2" t="s">
        <v>38</v>
      </c>
      <c r="F184" s="2" t="s">
        <v>364</v>
      </c>
      <c r="G184" s="2" t="s">
        <v>422</v>
      </c>
      <c r="H184" s="2" t="s">
        <v>412</v>
      </c>
      <c r="I184" s="2" t="s">
        <v>54</v>
      </c>
      <c r="J184" s="2" t="s">
        <v>423</v>
      </c>
      <c r="K184" s="2" t="s">
        <v>424</v>
      </c>
      <c r="L184" s="2" t="s">
        <v>377</v>
      </c>
      <c r="M184" s="2">
        <v>44</v>
      </c>
      <c r="N184" s="2" t="b">
        <v>0</v>
      </c>
      <c r="O184" s="2">
        <v>0.77868852459016391</v>
      </c>
      <c r="R184" s="2" t="s">
        <v>65</v>
      </c>
      <c r="S184" s="2" t="s">
        <v>924</v>
      </c>
      <c r="T184" s="2" t="s">
        <v>925</v>
      </c>
      <c r="U184" s="2" t="b">
        <v>1</v>
      </c>
      <c r="V184" s="2" t="s">
        <v>69</v>
      </c>
      <c r="W184" s="2">
        <v>0.8</v>
      </c>
    </row>
    <row r="185" spans="1:23" ht="15.75" customHeight="1" x14ac:dyDescent="0.25">
      <c r="A185" s="2" t="s">
        <v>52</v>
      </c>
      <c r="B185" s="2" t="s">
        <v>53</v>
      </c>
      <c r="C185" s="2" t="s">
        <v>19</v>
      </c>
      <c r="D185" s="2" t="s">
        <v>37</v>
      </c>
      <c r="E185" s="2" t="s">
        <v>38</v>
      </c>
      <c r="F185" s="2" t="s">
        <v>364</v>
      </c>
      <c r="G185" s="2" t="s">
        <v>427</v>
      </c>
      <c r="H185" s="2" t="s">
        <v>412</v>
      </c>
      <c r="I185" s="2" t="s">
        <v>54</v>
      </c>
      <c r="J185" s="2" t="s">
        <v>428</v>
      </c>
      <c r="K185" s="2" t="s">
        <v>429</v>
      </c>
      <c r="L185" s="2" t="s">
        <v>377</v>
      </c>
      <c r="M185" s="2">
        <v>45</v>
      </c>
      <c r="N185" s="2" t="b">
        <v>0</v>
      </c>
      <c r="O185" s="2">
        <v>0.79917184265010344</v>
      </c>
      <c r="R185" s="2" t="s">
        <v>65</v>
      </c>
      <c r="S185" s="2" t="s">
        <v>926</v>
      </c>
      <c r="T185" s="2" t="s">
        <v>927</v>
      </c>
      <c r="U185" s="2" t="b">
        <v>1</v>
      </c>
      <c r="V185" s="2" t="s">
        <v>69</v>
      </c>
      <c r="W185" s="2">
        <v>0.6</v>
      </c>
    </row>
    <row r="186" spans="1:23" ht="15.75" customHeight="1" x14ac:dyDescent="0.25">
      <c r="A186" s="2" t="s">
        <v>52</v>
      </c>
      <c r="B186" s="2" t="s">
        <v>53</v>
      </c>
      <c r="C186" s="2" t="s">
        <v>19</v>
      </c>
      <c r="D186" s="2" t="s">
        <v>37</v>
      </c>
      <c r="E186" s="2" t="s">
        <v>38</v>
      </c>
      <c r="F186" s="2" t="s">
        <v>364</v>
      </c>
      <c r="G186" s="2" t="s">
        <v>432</v>
      </c>
      <c r="H186" s="2" t="s">
        <v>412</v>
      </c>
      <c r="I186" s="2" t="s">
        <v>54</v>
      </c>
      <c r="J186" s="2" t="s">
        <v>433</v>
      </c>
      <c r="K186" s="2" t="s">
        <v>434</v>
      </c>
      <c r="L186" s="2" t="s">
        <v>377</v>
      </c>
      <c r="M186" s="2">
        <v>46</v>
      </c>
      <c r="N186" s="2" t="b">
        <v>0</v>
      </c>
      <c r="O186" s="2">
        <v>0.77215189873417733</v>
      </c>
      <c r="R186" s="2" t="s">
        <v>65</v>
      </c>
      <c r="S186" s="2" t="s">
        <v>928</v>
      </c>
      <c r="T186" s="2" t="s">
        <v>929</v>
      </c>
      <c r="U186" s="2" t="b">
        <v>1</v>
      </c>
      <c r="V186" s="2" t="s">
        <v>69</v>
      </c>
      <c r="W186" s="2">
        <v>0.6</v>
      </c>
    </row>
    <row r="187" spans="1:23" ht="15.75" customHeight="1" x14ac:dyDescent="0.25">
      <c r="A187" s="2" t="s">
        <v>52</v>
      </c>
      <c r="B187" s="2" t="s">
        <v>53</v>
      </c>
      <c r="C187" s="2" t="s">
        <v>19</v>
      </c>
      <c r="D187" s="2" t="s">
        <v>37</v>
      </c>
      <c r="E187" s="2" t="s">
        <v>38</v>
      </c>
      <c r="F187" s="2" t="s">
        <v>364</v>
      </c>
      <c r="G187" s="2" t="s">
        <v>437</v>
      </c>
      <c r="H187" s="2" t="s">
        <v>412</v>
      </c>
      <c r="I187" s="2" t="s">
        <v>54</v>
      </c>
      <c r="J187" s="2" t="s">
        <v>438</v>
      </c>
      <c r="K187" s="2" t="s">
        <v>439</v>
      </c>
      <c r="L187" s="2" t="s">
        <v>377</v>
      </c>
      <c r="M187" s="2">
        <v>47</v>
      </c>
      <c r="N187" s="2" t="b">
        <v>0</v>
      </c>
      <c r="O187" s="2">
        <v>0.79508196721311475</v>
      </c>
      <c r="R187" s="2" t="s">
        <v>65</v>
      </c>
      <c r="S187" s="2" t="s">
        <v>930</v>
      </c>
      <c r="T187" s="2" t="s">
        <v>931</v>
      </c>
      <c r="U187" s="2" t="b">
        <v>1</v>
      </c>
      <c r="V187" s="2" t="s">
        <v>69</v>
      </c>
      <c r="W187" s="2">
        <v>0.6</v>
      </c>
    </row>
    <row r="188" spans="1:23" ht="15.75" customHeight="1" x14ac:dyDescent="0.25">
      <c r="A188" s="2" t="s">
        <v>52</v>
      </c>
      <c r="B188" s="2" t="s">
        <v>53</v>
      </c>
      <c r="C188" s="2" t="s">
        <v>19</v>
      </c>
      <c r="D188" s="2" t="s">
        <v>37</v>
      </c>
      <c r="E188" s="2" t="s">
        <v>38</v>
      </c>
      <c r="F188" s="2" t="s">
        <v>364</v>
      </c>
      <c r="G188" s="2" t="s">
        <v>442</v>
      </c>
      <c r="H188" s="2" t="s">
        <v>412</v>
      </c>
      <c r="I188" s="2" t="s">
        <v>54</v>
      </c>
      <c r="J188" s="2" t="s">
        <v>443</v>
      </c>
      <c r="K188" s="2" t="s">
        <v>444</v>
      </c>
      <c r="L188" s="2" t="s">
        <v>377</v>
      </c>
      <c r="M188" s="2">
        <v>48</v>
      </c>
      <c r="N188" s="2" t="b">
        <v>0</v>
      </c>
      <c r="O188" s="2">
        <v>0.79032258064516137</v>
      </c>
      <c r="R188" s="2" t="s">
        <v>65</v>
      </c>
      <c r="S188" s="2" t="s">
        <v>932</v>
      </c>
      <c r="T188" s="2" t="s">
        <v>933</v>
      </c>
      <c r="U188" s="2" t="b">
        <v>1</v>
      </c>
      <c r="V188" s="2" t="s">
        <v>69</v>
      </c>
      <c r="W188" s="2">
        <v>0.7</v>
      </c>
    </row>
    <row r="189" spans="1:23" ht="15.75" customHeight="1" x14ac:dyDescent="0.25">
      <c r="A189" s="2" t="s">
        <v>52</v>
      </c>
      <c r="B189" s="2" t="s">
        <v>53</v>
      </c>
      <c r="C189" s="2" t="s">
        <v>19</v>
      </c>
      <c r="D189" s="2" t="s">
        <v>37</v>
      </c>
      <c r="E189" s="2" t="s">
        <v>38</v>
      </c>
      <c r="F189" s="2" t="s">
        <v>364</v>
      </c>
      <c r="G189" s="2" t="s">
        <v>447</v>
      </c>
      <c r="H189" s="2" t="s">
        <v>412</v>
      </c>
      <c r="I189" s="2" t="s">
        <v>54</v>
      </c>
      <c r="J189" s="2" t="s">
        <v>448</v>
      </c>
      <c r="K189" s="2" t="s">
        <v>449</v>
      </c>
      <c r="L189" s="2" t="s">
        <v>377</v>
      </c>
      <c r="M189" s="2">
        <v>49</v>
      </c>
      <c r="N189" s="2" t="b">
        <v>0</v>
      </c>
      <c r="O189" s="2">
        <v>0.77618069815195079</v>
      </c>
      <c r="R189" s="2" t="s">
        <v>65</v>
      </c>
      <c r="S189" s="2" t="s">
        <v>934</v>
      </c>
      <c r="T189" s="2" t="s">
        <v>935</v>
      </c>
      <c r="U189" s="2" t="b">
        <v>1</v>
      </c>
      <c r="V189" s="2" t="s">
        <v>69</v>
      </c>
      <c r="W189" s="2">
        <v>0.6</v>
      </c>
    </row>
    <row r="190" spans="1:23" ht="15.75" customHeight="1" x14ac:dyDescent="0.25">
      <c r="A190" s="2" t="s">
        <v>52</v>
      </c>
      <c r="B190" s="2" t="s">
        <v>53</v>
      </c>
      <c r="C190" s="2" t="s">
        <v>19</v>
      </c>
      <c r="D190" s="2" t="s">
        <v>37</v>
      </c>
      <c r="E190" s="2" t="s">
        <v>38</v>
      </c>
      <c r="F190" s="2" t="s">
        <v>364</v>
      </c>
      <c r="G190" s="2" t="s">
        <v>452</v>
      </c>
      <c r="H190" s="2" t="s">
        <v>412</v>
      </c>
      <c r="I190" s="2" t="s">
        <v>54</v>
      </c>
      <c r="J190" s="2" t="s">
        <v>453</v>
      </c>
      <c r="K190" s="2" t="s">
        <v>454</v>
      </c>
      <c r="L190" s="2" t="s">
        <v>377</v>
      </c>
      <c r="M190" s="2">
        <v>50</v>
      </c>
      <c r="N190" s="2" t="b">
        <v>0</v>
      </c>
      <c r="O190" s="2">
        <v>0.78936605316973407</v>
      </c>
      <c r="R190" s="2" t="s">
        <v>65</v>
      </c>
      <c r="S190" s="2" t="s">
        <v>936</v>
      </c>
      <c r="T190" s="2" t="s">
        <v>937</v>
      </c>
      <c r="U190" s="2" t="b">
        <v>1</v>
      </c>
      <c r="V190" s="2" t="s">
        <v>69</v>
      </c>
      <c r="W190" s="2">
        <v>0.7</v>
      </c>
    </row>
    <row r="191" spans="1:23" ht="15.75" customHeight="1" x14ac:dyDescent="0.25">
      <c r="A191" s="2" t="s">
        <v>52</v>
      </c>
      <c r="B191" s="2" t="s">
        <v>53</v>
      </c>
      <c r="C191" s="2" t="s">
        <v>19</v>
      </c>
      <c r="D191" s="2" t="s">
        <v>37</v>
      </c>
      <c r="E191" s="2" t="s">
        <v>38</v>
      </c>
      <c r="F191" s="2" t="s">
        <v>364</v>
      </c>
      <c r="G191" s="2" t="s">
        <v>457</v>
      </c>
      <c r="H191" s="2" t="s">
        <v>412</v>
      </c>
      <c r="I191" s="2" t="s">
        <v>54</v>
      </c>
      <c r="J191" s="2" t="s">
        <v>458</v>
      </c>
      <c r="K191" s="2" t="s">
        <v>459</v>
      </c>
      <c r="L191" s="2" t="s">
        <v>377</v>
      </c>
      <c r="M191" s="2">
        <v>51</v>
      </c>
      <c r="N191" s="2" t="b">
        <v>0</v>
      </c>
      <c r="O191" s="2">
        <v>0.78189300411522644</v>
      </c>
      <c r="R191" s="2" t="s">
        <v>65</v>
      </c>
      <c r="S191" s="2" t="s">
        <v>938</v>
      </c>
      <c r="T191" s="2" t="s">
        <v>939</v>
      </c>
      <c r="U191" s="2" t="b">
        <v>1</v>
      </c>
      <c r="V191" s="2" t="s">
        <v>69</v>
      </c>
      <c r="W191" s="2">
        <v>0.6</v>
      </c>
    </row>
    <row r="192" spans="1:23" ht="15.75" customHeight="1" x14ac:dyDescent="0.25">
      <c r="A192" s="2" t="s">
        <v>52</v>
      </c>
      <c r="B192" s="2" t="s">
        <v>53</v>
      </c>
      <c r="C192" s="2" t="s">
        <v>19</v>
      </c>
      <c r="D192" s="2" t="s">
        <v>37</v>
      </c>
      <c r="E192" s="2" t="s">
        <v>38</v>
      </c>
      <c r="F192" s="2" t="s">
        <v>364</v>
      </c>
      <c r="G192" s="2" t="s">
        <v>462</v>
      </c>
      <c r="H192" s="2" t="s">
        <v>412</v>
      </c>
      <c r="I192" s="2" t="s">
        <v>54</v>
      </c>
      <c r="J192" s="2" t="s">
        <v>463</v>
      </c>
      <c r="K192" s="2" t="s">
        <v>464</v>
      </c>
      <c r="L192" s="2" t="s">
        <v>377</v>
      </c>
      <c r="M192" s="2">
        <v>52</v>
      </c>
      <c r="N192" s="2" t="b">
        <v>0</v>
      </c>
      <c r="O192" s="2">
        <v>0.79331941544885176</v>
      </c>
      <c r="R192" s="2" t="s">
        <v>65</v>
      </c>
      <c r="S192" s="2" t="s">
        <v>940</v>
      </c>
      <c r="T192" s="2" t="s">
        <v>941</v>
      </c>
      <c r="U192" s="2" t="b">
        <v>1</v>
      </c>
      <c r="V192" s="2" t="s">
        <v>69</v>
      </c>
      <c r="W192" s="2">
        <v>0.6</v>
      </c>
    </row>
    <row r="193" spans="1:23" ht="15.75" customHeight="1" x14ac:dyDescent="0.25">
      <c r="A193" s="2" t="s">
        <v>52</v>
      </c>
      <c r="B193" s="2" t="s">
        <v>53</v>
      </c>
      <c r="C193" s="2" t="s">
        <v>19</v>
      </c>
      <c r="D193" s="2" t="s">
        <v>37</v>
      </c>
      <c r="E193" s="2" t="s">
        <v>38</v>
      </c>
      <c r="F193" s="2" t="s">
        <v>364</v>
      </c>
      <c r="G193" s="2" t="s">
        <v>467</v>
      </c>
      <c r="H193" s="2" t="s">
        <v>412</v>
      </c>
      <c r="I193" s="2" t="s">
        <v>54</v>
      </c>
      <c r="J193" s="2" t="s">
        <v>468</v>
      </c>
      <c r="K193" s="2" t="s">
        <v>469</v>
      </c>
      <c r="L193" s="2" t="s">
        <v>377</v>
      </c>
      <c r="M193" s="2">
        <v>53</v>
      </c>
      <c r="N193" s="2" t="b">
        <v>0</v>
      </c>
      <c r="O193" s="2">
        <v>0.78787878787878785</v>
      </c>
      <c r="R193" s="2" t="s">
        <v>65</v>
      </c>
      <c r="S193" s="2" t="s">
        <v>942</v>
      </c>
      <c r="T193" s="2" t="s">
        <v>943</v>
      </c>
      <c r="U193" s="2" t="b">
        <v>1</v>
      </c>
      <c r="V193" s="2" t="s">
        <v>69</v>
      </c>
      <c r="W193" s="2">
        <v>0.6</v>
      </c>
    </row>
    <row r="194" spans="1:23" ht="15.75" customHeight="1" x14ac:dyDescent="0.25">
      <c r="A194" s="2" t="s">
        <v>52</v>
      </c>
      <c r="B194" s="2" t="s">
        <v>53</v>
      </c>
      <c r="C194" s="2" t="s">
        <v>19</v>
      </c>
      <c r="D194" s="2" t="s">
        <v>37</v>
      </c>
      <c r="E194" s="2" t="s">
        <v>38</v>
      </c>
      <c r="F194" s="2" t="s">
        <v>364</v>
      </c>
      <c r="G194" s="2" t="s">
        <v>472</v>
      </c>
      <c r="H194" s="2" t="s">
        <v>412</v>
      </c>
      <c r="I194" s="2" t="s">
        <v>54</v>
      </c>
      <c r="J194" s="2" t="s">
        <v>473</v>
      </c>
      <c r="K194" s="2" t="s">
        <v>474</v>
      </c>
      <c r="L194" s="2" t="s">
        <v>377</v>
      </c>
      <c r="M194" s="2">
        <v>54</v>
      </c>
      <c r="N194" s="2" t="b">
        <v>0</v>
      </c>
      <c r="O194" s="2">
        <v>0.7983706720977598</v>
      </c>
      <c r="R194" s="2" t="s">
        <v>65</v>
      </c>
      <c r="S194" s="2" t="s">
        <v>944</v>
      </c>
      <c r="T194" s="2" t="s">
        <v>945</v>
      </c>
      <c r="U194" s="2" t="b">
        <v>1</v>
      </c>
      <c r="V194" s="2" t="s">
        <v>69</v>
      </c>
      <c r="W194" s="2">
        <v>0.6</v>
      </c>
    </row>
    <row r="195" spans="1:23" ht="15.75" customHeight="1" x14ac:dyDescent="0.25">
      <c r="A195" s="2" t="s">
        <v>52</v>
      </c>
      <c r="B195" s="2" t="s">
        <v>53</v>
      </c>
      <c r="C195" s="2" t="s">
        <v>19</v>
      </c>
      <c r="D195" s="2" t="s">
        <v>37</v>
      </c>
      <c r="E195" s="2" t="s">
        <v>38</v>
      </c>
      <c r="F195" s="2" t="s">
        <v>364</v>
      </c>
      <c r="G195" s="2" t="s">
        <v>477</v>
      </c>
      <c r="H195" s="2" t="s">
        <v>412</v>
      </c>
      <c r="I195" s="2" t="s">
        <v>54</v>
      </c>
      <c r="J195" s="2" t="s">
        <v>478</v>
      </c>
      <c r="K195" s="2" t="s">
        <v>479</v>
      </c>
      <c r="L195" s="2" t="s">
        <v>377</v>
      </c>
      <c r="M195" s="2">
        <v>55</v>
      </c>
      <c r="N195" s="2" t="b">
        <v>0</v>
      </c>
      <c r="O195" s="2">
        <v>0.78099173553719015</v>
      </c>
      <c r="R195" s="2" t="s">
        <v>65</v>
      </c>
      <c r="S195" s="2" t="s">
        <v>946</v>
      </c>
      <c r="T195" s="2" t="s">
        <v>947</v>
      </c>
      <c r="U195" s="2" t="b">
        <v>1</v>
      </c>
      <c r="V195" s="2" t="s">
        <v>69</v>
      </c>
      <c r="W195" s="2">
        <v>0.6</v>
      </c>
    </row>
    <row r="196" spans="1:23" ht="15.75" customHeight="1" x14ac:dyDescent="0.25">
      <c r="A196" s="2" t="s">
        <v>52</v>
      </c>
      <c r="B196" s="2" t="s">
        <v>53</v>
      </c>
      <c r="C196" s="2" t="s">
        <v>19</v>
      </c>
      <c r="D196" s="2" t="s">
        <v>37</v>
      </c>
      <c r="E196" s="2" t="s">
        <v>38</v>
      </c>
      <c r="F196" s="2" t="s">
        <v>364</v>
      </c>
      <c r="G196" s="2" t="s">
        <v>482</v>
      </c>
      <c r="H196" s="2" t="s">
        <v>412</v>
      </c>
      <c r="I196" s="2" t="s">
        <v>54</v>
      </c>
      <c r="J196" s="2" t="s">
        <v>483</v>
      </c>
      <c r="K196" s="2" t="s">
        <v>484</v>
      </c>
      <c r="L196" s="2" t="s">
        <v>377</v>
      </c>
      <c r="M196" s="2">
        <v>56</v>
      </c>
      <c r="N196" s="2" t="b">
        <v>0</v>
      </c>
      <c r="O196" s="2">
        <v>0.79508196721311475</v>
      </c>
      <c r="R196" s="2" t="s">
        <v>65</v>
      </c>
      <c r="S196" s="2" t="s">
        <v>948</v>
      </c>
      <c r="T196" s="2" t="s">
        <v>949</v>
      </c>
      <c r="U196" s="2" t="b">
        <v>1</v>
      </c>
      <c r="V196" s="2" t="s">
        <v>69</v>
      </c>
      <c r="W196" s="2">
        <v>0.6</v>
      </c>
    </row>
    <row r="197" spans="1:23" ht="15.75" customHeight="1" x14ac:dyDescent="0.25">
      <c r="A197" s="2" t="s">
        <v>52</v>
      </c>
      <c r="B197" s="2" t="s">
        <v>53</v>
      </c>
      <c r="C197" s="2" t="s">
        <v>19</v>
      </c>
      <c r="D197" s="2" t="s">
        <v>37</v>
      </c>
      <c r="E197" s="2" t="s">
        <v>38</v>
      </c>
      <c r="F197" s="2" t="s">
        <v>364</v>
      </c>
      <c r="G197" s="2" t="s">
        <v>487</v>
      </c>
      <c r="H197" s="2" t="s">
        <v>412</v>
      </c>
      <c r="I197" s="2" t="s">
        <v>54</v>
      </c>
      <c r="J197" s="2" t="s">
        <v>488</v>
      </c>
      <c r="K197" s="2" t="s">
        <v>489</v>
      </c>
      <c r="L197" s="2" t="s">
        <v>377</v>
      </c>
      <c r="M197" s="2">
        <v>57</v>
      </c>
      <c r="N197" s="2" t="b">
        <v>0</v>
      </c>
      <c r="O197" s="2">
        <v>0.80082135523613973</v>
      </c>
      <c r="R197" s="2" t="s">
        <v>65</v>
      </c>
      <c r="S197" s="2" t="s">
        <v>950</v>
      </c>
      <c r="T197" s="2" t="s">
        <v>951</v>
      </c>
      <c r="U197" s="2" t="b">
        <v>1</v>
      </c>
      <c r="V197" s="2" t="s">
        <v>69</v>
      </c>
      <c r="W197" s="2">
        <v>0.6</v>
      </c>
    </row>
    <row r="198" spans="1:23" ht="15.75" customHeight="1" x14ac:dyDescent="0.25">
      <c r="A198" s="2" t="s">
        <v>52</v>
      </c>
      <c r="B198" s="2" t="s">
        <v>53</v>
      </c>
      <c r="C198" s="2" t="s">
        <v>19</v>
      </c>
      <c r="D198" s="2" t="s">
        <v>37</v>
      </c>
      <c r="E198" s="2" t="s">
        <v>38</v>
      </c>
      <c r="F198" s="2" t="s">
        <v>364</v>
      </c>
      <c r="G198" s="2" t="s">
        <v>492</v>
      </c>
      <c r="H198" s="2" t="s">
        <v>412</v>
      </c>
      <c r="I198" s="2" t="s">
        <v>54</v>
      </c>
      <c r="J198" s="2" t="s">
        <v>493</v>
      </c>
      <c r="K198" s="2" t="s">
        <v>494</v>
      </c>
      <c r="L198" s="2" t="s">
        <v>377</v>
      </c>
      <c r="M198" s="2">
        <v>58</v>
      </c>
      <c r="N198" s="2" t="b">
        <v>0</v>
      </c>
      <c r="O198" s="2">
        <v>0.76701030927835068</v>
      </c>
      <c r="R198" s="2" t="s">
        <v>65</v>
      </c>
      <c r="S198" s="2" t="s">
        <v>952</v>
      </c>
      <c r="T198" s="2" t="s">
        <v>953</v>
      </c>
      <c r="U198" s="2" t="b">
        <v>1</v>
      </c>
      <c r="V198" s="2" t="s">
        <v>69</v>
      </c>
      <c r="W198" s="2">
        <v>0.6</v>
      </c>
    </row>
    <row r="199" spans="1:23" ht="15.75" customHeight="1" x14ac:dyDescent="0.25">
      <c r="A199" s="2" t="s">
        <v>52</v>
      </c>
      <c r="B199" s="2" t="s">
        <v>53</v>
      </c>
      <c r="C199" s="2" t="s">
        <v>19</v>
      </c>
      <c r="D199" s="2" t="s">
        <v>37</v>
      </c>
      <c r="E199" s="2" t="s">
        <v>38</v>
      </c>
      <c r="F199" s="2" t="s">
        <v>364</v>
      </c>
      <c r="G199" s="2" t="s">
        <v>497</v>
      </c>
      <c r="H199" s="2" t="s">
        <v>412</v>
      </c>
      <c r="I199" s="2" t="s">
        <v>54</v>
      </c>
      <c r="J199" s="2" t="s">
        <v>498</v>
      </c>
      <c r="K199" s="2" t="s">
        <v>499</v>
      </c>
      <c r="L199" s="2" t="s">
        <v>377</v>
      </c>
      <c r="M199" s="2">
        <v>59</v>
      </c>
      <c r="N199" s="2" t="b">
        <v>0</v>
      </c>
      <c r="O199" s="2">
        <v>0.79831932773109249</v>
      </c>
      <c r="R199" s="2" t="s">
        <v>65</v>
      </c>
      <c r="S199" s="2" t="s">
        <v>954</v>
      </c>
      <c r="T199" s="2" t="s">
        <v>955</v>
      </c>
      <c r="U199" s="2" t="b">
        <v>1</v>
      </c>
      <c r="V199" s="2" t="s">
        <v>69</v>
      </c>
      <c r="W199" s="2">
        <v>0.7</v>
      </c>
    </row>
    <row r="200" spans="1:23" ht="15.75" customHeight="1" x14ac:dyDescent="0.25">
      <c r="A200" s="2" t="s">
        <v>52</v>
      </c>
      <c r="B200" s="2" t="s">
        <v>53</v>
      </c>
      <c r="C200" s="2" t="s">
        <v>19</v>
      </c>
      <c r="D200" s="2" t="s">
        <v>37</v>
      </c>
      <c r="E200" s="2" t="s">
        <v>38</v>
      </c>
      <c r="F200" s="2" t="s">
        <v>364</v>
      </c>
      <c r="G200" s="2" t="s">
        <v>502</v>
      </c>
      <c r="H200" s="2" t="s">
        <v>412</v>
      </c>
      <c r="I200" s="2" t="s">
        <v>54</v>
      </c>
      <c r="J200" s="2" t="s">
        <v>503</v>
      </c>
      <c r="K200" s="2" t="s">
        <v>504</v>
      </c>
      <c r="L200" s="2" t="s">
        <v>377</v>
      </c>
      <c r="M200" s="2">
        <v>60</v>
      </c>
      <c r="N200" s="2" t="b">
        <v>0</v>
      </c>
      <c r="O200" s="2">
        <v>0.79253112033195017</v>
      </c>
      <c r="R200" s="2" t="s">
        <v>65</v>
      </c>
      <c r="S200" s="2" t="s">
        <v>956</v>
      </c>
      <c r="T200" s="2" t="s">
        <v>957</v>
      </c>
      <c r="U200" s="2" t="b">
        <v>1</v>
      </c>
      <c r="V200" s="2" t="s">
        <v>69</v>
      </c>
      <c r="W200" s="2">
        <v>0.6</v>
      </c>
    </row>
    <row r="201" spans="1:23" ht="15.75" customHeight="1" x14ac:dyDescent="0.25">
      <c r="A201" s="2" t="s">
        <v>52</v>
      </c>
      <c r="B201" s="2" t="s">
        <v>53</v>
      </c>
      <c r="C201" s="2" t="s">
        <v>19</v>
      </c>
      <c r="D201" s="2" t="s">
        <v>37</v>
      </c>
      <c r="E201" s="2" t="s">
        <v>38</v>
      </c>
      <c r="F201" s="2" t="s">
        <v>364</v>
      </c>
      <c r="G201" s="2" t="s">
        <v>507</v>
      </c>
      <c r="H201" s="2" t="s">
        <v>412</v>
      </c>
      <c r="I201" s="2" t="s">
        <v>54</v>
      </c>
      <c r="J201" s="2" t="s">
        <v>508</v>
      </c>
      <c r="K201" s="2" t="s">
        <v>509</v>
      </c>
      <c r="L201" s="2" t="s">
        <v>377</v>
      </c>
      <c r="M201" s="2">
        <v>61</v>
      </c>
      <c r="N201" s="2" t="b">
        <v>0</v>
      </c>
      <c r="O201" s="2">
        <v>0.78600823045267498</v>
      </c>
      <c r="R201" s="2" t="s">
        <v>65</v>
      </c>
      <c r="S201" s="2" t="s">
        <v>958</v>
      </c>
      <c r="T201" s="2" t="s">
        <v>959</v>
      </c>
      <c r="U201" s="2" t="b">
        <v>1</v>
      </c>
      <c r="V201" s="2" t="s">
        <v>69</v>
      </c>
      <c r="W201" s="2">
        <v>0.8</v>
      </c>
    </row>
    <row r="202" spans="1:23" ht="15.75" customHeight="1" x14ac:dyDescent="0.25">
      <c r="A202" s="2" t="s">
        <v>52</v>
      </c>
      <c r="B202" s="2" t="s">
        <v>53</v>
      </c>
      <c r="C202" s="2" t="s">
        <v>19</v>
      </c>
      <c r="D202" s="2" t="s">
        <v>37</v>
      </c>
      <c r="E202" s="2" t="s">
        <v>38</v>
      </c>
      <c r="F202" s="2" t="s">
        <v>364</v>
      </c>
      <c r="G202" s="2" t="s">
        <v>512</v>
      </c>
      <c r="H202" s="2" t="s">
        <v>513</v>
      </c>
      <c r="I202" s="2" t="s">
        <v>40</v>
      </c>
      <c r="J202" s="2" t="s">
        <v>514</v>
      </c>
      <c r="K202" s="2" t="s">
        <v>515</v>
      </c>
      <c r="L202" s="2" t="s">
        <v>372</v>
      </c>
      <c r="M202" s="2">
        <v>42</v>
      </c>
      <c r="N202" s="2" t="b">
        <v>0</v>
      </c>
      <c r="O202" s="2">
        <v>0.79420289855072468</v>
      </c>
      <c r="R202" s="2" t="s">
        <v>65</v>
      </c>
      <c r="S202" s="2" t="s">
        <v>960</v>
      </c>
      <c r="T202" s="2" t="s">
        <v>961</v>
      </c>
      <c r="U202" s="2" t="b">
        <v>1</v>
      </c>
      <c r="V202" s="2" t="s">
        <v>69</v>
      </c>
      <c r="W202" s="2">
        <v>0.8</v>
      </c>
    </row>
    <row r="203" spans="1:23" ht="15.75" customHeight="1" x14ac:dyDescent="0.25">
      <c r="A203" s="2" t="s">
        <v>52</v>
      </c>
      <c r="B203" s="2" t="s">
        <v>53</v>
      </c>
      <c r="C203" s="2" t="s">
        <v>19</v>
      </c>
      <c r="D203" s="2" t="s">
        <v>37</v>
      </c>
      <c r="E203" s="2" t="s">
        <v>38</v>
      </c>
      <c r="F203" s="2" t="s">
        <v>364</v>
      </c>
      <c r="G203" s="2" t="s">
        <v>518</v>
      </c>
      <c r="H203" s="2" t="s">
        <v>513</v>
      </c>
      <c r="I203" s="2" t="s">
        <v>40</v>
      </c>
      <c r="J203" s="2" t="s">
        <v>519</v>
      </c>
      <c r="K203" s="2" t="s">
        <v>520</v>
      </c>
      <c r="L203" s="2" t="s">
        <v>372</v>
      </c>
      <c r="M203" s="2">
        <v>43</v>
      </c>
      <c r="N203" s="2" t="b">
        <v>0</v>
      </c>
      <c r="O203" s="2">
        <v>0.81791044776119404</v>
      </c>
      <c r="R203" s="2" t="s">
        <v>65</v>
      </c>
      <c r="S203" s="2" t="s">
        <v>962</v>
      </c>
      <c r="T203" s="2" t="s">
        <v>963</v>
      </c>
      <c r="U203" s="2" t="b">
        <v>1</v>
      </c>
      <c r="V203" s="2" t="s">
        <v>69</v>
      </c>
      <c r="W203" s="2">
        <v>0.6</v>
      </c>
    </row>
    <row r="204" spans="1:23" ht="15.75" customHeight="1" x14ac:dyDescent="0.25">
      <c r="A204" s="2" t="s">
        <v>52</v>
      </c>
      <c r="B204" s="2" t="s">
        <v>53</v>
      </c>
      <c r="C204" s="2" t="s">
        <v>19</v>
      </c>
      <c r="D204" s="2" t="s">
        <v>37</v>
      </c>
      <c r="E204" s="2" t="s">
        <v>38</v>
      </c>
      <c r="F204" s="2" t="s">
        <v>364</v>
      </c>
      <c r="G204" s="2" t="s">
        <v>523</v>
      </c>
      <c r="H204" s="2" t="s">
        <v>513</v>
      </c>
      <c r="I204" s="2" t="s">
        <v>40</v>
      </c>
      <c r="J204" s="2" t="s">
        <v>524</v>
      </c>
      <c r="K204" s="2" t="s">
        <v>525</v>
      </c>
      <c r="L204" s="2" t="s">
        <v>372</v>
      </c>
      <c r="M204" s="2">
        <v>44</v>
      </c>
      <c r="N204" s="2" t="b">
        <v>0</v>
      </c>
      <c r="O204" s="2">
        <v>0.8125</v>
      </c>
      <c r="R204" s="2" t="s">
        <v>65</v>
      </c>
      <c r="S204" s="2" t="s">
        <v>964</v>
      </c>
      <c r="T204" s="2" t="s">
        <v>965</v>
      </c>
      <c r="U204" s="2" t="b">
        <v>1</v>
      </c>
      <c r="V204" s="2" t="s">
        <v>69</v>
      </c>
      <c r="W204" s="2">
        <v>0.6</v>
      </c>
    </row>
    <row r="205" spans="1:23" ht="15.75" customHeight="1" x14ac:dyDescent="0.25">
      <c r="A205" s="2" t="s">
        <v>52</v>
      </c>
      <c r="B205" s="2" t="s">
        <v>53</v>
      </c>
      <c r="C205" s="2" t="s">
        <v>19</v>
      </c>
      <c r="D205" s="2" t="s">
        <v>37</v>
      </c>
      <c r="E205" s="2" t="s">
        <v>38</v>
      </c>
      <c r="F205" s="2" t="s">
        <v>364</v>
      </c>
      <c r="G205" s="2" t="s">
        <v>528</v>
      </c>
      <c r="H205" s="2" t="s">
        <v>513</v>
      </c>
      <c r="I205" s="2" t="s">
        <v>40</v>
      </c>
      <c r="J205" s="2" t="s">
        <v>529</v>
      </c>
      <c r="K205" s="2" t="s">
        <v>530</v>
      </c>
      <c r="L205" s="2" t="s">
        <v>372</v>
      </c>
      <c r="M205" s="2">
        <v>45</v>
      </c>
      <c r="N205" s="2" t="b">
        <v>0</v>
      </c>
      <c r="O205" s="2">
        <v>0.78309859154929573</v>
      </c>
      <c r="R205" s="2" t="s">
        <v>65</v>
      </c>
      <c r="S205" s="2" t="s">
        <v>966</v>
      </c>
      <c r="T205" s="2" t="s">
        <v>967</v>
      </c>
      <c r="U205" s="2" t="b">
        <v>1</v>
      </c>
      <c r="V205" s="2" t="s">
        <v>69</v>
      </c>
      <c r="W205" s="2">
        <v>0.6</v>
      </c>
    </row>
    <row r="206" spans="1:23" ht="15.75" customHeight="1" x14ac:dyDescent="0.25">
      <c r="A206" s="2" t="s">
        <v>52</v>
      </c>
      <c r="B206" s="2" t="s">
        <v>53</v>
      </c>
      <c r="C206" s="2" t="s">
        <v>19</v>
      </c>
      <c r="D206" s="2" t="s">
        <v>37</v>
      </c>
      <c r="E206" s="2" t="s">
        <v>38</v>
      </c>
      <c r="F206" s="2" t="s">
        <v>364</v>
      </c>
      <c r="G206" s="2" t="s">
        <v>533</v>
      </c>
      <c r="H206" s="2" t="s">
        <v>513</v>
      </c>
      <c r="I206" s="2" t="s">
        <v>40</v>
      </c>
      <c r="J206" s="2" t="s">
        <v>534</v>
      </c>
      <c r="K206" s="2" t="s">
        <v>535</v>
      </c>
      <c r="L206" s="2" t="s">
        <v>372</v>
      </c>
      <c r="M206" s="2">
        <v>46</v>
      </c>
      <c r="N206" s="2" t="b">
        <v>0</v>
      </c>
      <c r="O206" s="2">
        <v>0.783625730994152</v>
      </c>
      <c r="R206" s="2" t="s">
        <v>65</v>
      </c>
      <c r="S206" s="2" t="s">
        <v>968</v>
      </c>
      <c r="T206" s="2" t="s">
        <v>969</v>
      </c>
      <c r="U206" s="2" t="b">
        <v>1</v>
      </c>
      <c r="V206" s="2" t="s">
        <v>69</v>
      </c>
      <c r="W206" s="2">
        <v>0.6</v>
      </c>
    </row>
    <row r="207" spans="1:23" ht="15.75" customHeight="1" x14ac:dyDescent="0.25">
      <c r="A207" s="2" t="s">
        <v>52</v>
      </c>
      <c r="B207" s="2" t="s">
        <v>53</v>
      </c>
      <c r="C207" s="2" t="s">
        <v>19</v>
      </c>
      <c r="D207" s="2" t="s">
        <v>37</v>
      </c>
      <c r="E207" s="2" t="s">
        <v>38</v>
      </c>
      <c r="F207" s="2" t="s">
        <v>364</v>
      </c>
      <c r="G207" s="2" t="s">
        <v>538</v>
      </c>
      <c r="H207" s="2" t="s">
        <v>513</v>
      </c>
      <c r="I207" s="2" t="s">
        <v>40</v>
      </c>
      <c r="J207" s="2" t="s">
        <v>539</v>
      </c>
      <c r="K207" s="2" t="s">
        <v>540</v>
      </c>
      <c r="L207" s="2" t="s">
        <v>372</v>
      </c>
      <c r="M207" s="2">
        <v>47</v>
      </c>
      <c r="N207" s="2" t="b">
        <v>0</v>
      </c>
      <c r="O207" s="2">
        <v>0.77906976744186052</v>
      </c>
      <c r="R207" s="2" t="s">
        <v>65</v>
      </c>
      <c r="S207" s="2" t="s">
        <v>970</v>
      </c>
      <c r="T207" s="2" t="s">
        <v>971</v>
      </c>
      <c r="U207" s="2" t="b">
        <v>1</v>
      </c>
      <c r="V207" s="2" t="s">
        <v>69</v>
      </c>
      <c r="W207" s="2">
        <v>0.7</v>
      </c>
    </row>
    <row r="208" spans="1:23" ht="15.75" customHeight="1" x14ac:dyDescent="0.25">
      <c r="A208" s="2" t="s">
        <v>52</v>
      </c>
      <c r="B208" s="2" t="s">
        <v>53</v>
      </c>
      <c r="C208" s="2" t="s">
        <v>19</v>
      </c>
      <c r="D208" s="2" t="s">
        <v>37</v>
      </c>
      <c r="E208" s="2" t="s">
        <v>38</v>
      </c>
      <c r="F208" s="2" t="s">
        <v>364</v>
      </c>
      <c r="G208" s="2" t="s">
        <v>550</v>
      </c>
      <c r="H208" s="2" t="s">
        <v>513</v>
      </c>
      <c r="I208" s="2" t="s">
        <v>40</v>
      </c>
      <c r="J208" s="2" t="s">
        <v>555</v>
      </c>
      <c r="K208" s="2" t="s">
        <v>557</v>
      </c>
      <c r="L208" s="2" t="s">
        <v>372</v>
      </c>
      <c r="M208" s="2">
        <v>48</v>
      </c>
      <c r="N208" s="2" t="b">
        <v>0</v>
      </c>
      <c r="O208" s="2">
        <v>0.80790960451977401</v>
      </c>
      <c r="R208" s="2" t="s">
        <v>65</v>
      </c>
      <c r="S208" s="2" t="s">
        <v>972</v>
      </c>
      <c r="T208" s="2" t="s">
        <v>973</v>
      </c>
      <c r="U208" s="2" t="b">
        <v>1</v>
      </c>
      <c r="V208" s="2" t="s">
        <v>69</v>
      </c>
      <c r="W208" s="2">
        <v>0.6</v>
      </c>
    </row>
    <row r="209" spans="1:23" ht="15.75" customHeight="1" x14ac:dyDescent="0.25">
      <c r="A209" s="2" t="s">
        <v>52</v>
      </c>
      <c r="B209" s="2" t="s">
        <v>53</v>
      </c>
      <c r="C209" s="2" t="s">
        <v>19</v>
      </c>
      <c r="D209" s="2" t="s">
        <v>37</v>
      </c>
      <c r="E209" s="2" t="s">
        <v>38</v>
      </c>
      <c r="F209" s="2" t="s">
        <v>364</v>
      </c>
      <c r="G209" s="2" t="s">
        <v>572</v>
      </c>
      <c r="H209" s="2" t="s">
        <v>513</v>
      </c>
      <c r="I209" s="2" t="s">
        <v>40</v>
      </c>
      <c r="J209" s="2" t="s">
        <v>575</v>
      </c>
      <c r="K209" s="2" t="s">
        <v>576</v>
      </c>
      <c r="L209" s="2" t="s">
        <v>372</v>
      </c>
      <c r="M209" s="2">
        <v>49</v>
      </c>
      <c r="N209" s="2" t="b">
        <v>0</v>
      </c>
      <c r="O209" s="2">
        <v>0.81609195402298851</v>
      </c>
      <c r="R209" s="2" t="s">
        <v>65</v>
      </c>
      <c r="S209" s="2" t="s">
        <v>974</v>
      </c>
      <c r="T209" s="2" t="s">
        <v>975</v>
      </c>
      <c r="U209" s="2" t="b">
        <v>1</v>
      </c>
      <c r="V209" s="2" t="s">
        <v>69</v>
      </c>
      <c r="W209" s="2">
        <v>0.6</v>
      </c>
    </row>
    <row r="210" spans="1:23" ht="15.75" customHeight="1" x14ac:dyDescent="0.25">
      <c r="A210" s="2" t="s">
        <v>52</v>
      </c>
      <c r="B210" s="2" t="s">
        <v>53</v>
      </c>
      <c r="C210" s="2" t="s">
        <v>19</v>
      </c>
      <c r="D210" s="2" t="s">
        <v>37</v>
      </c>
      <c r="E210" s="2" t="s">
        <v>38</v>
      </c>
      <c r="F210" s="2" t="s">
        <v>364</v>
      </c>
      <c r="G210" s="2" t="s">
        <v>587</v>
      </c>
      <c r="H210" s="2" t="s">
        <v>513</v>
      </c>
      <c r="I210" s="2" t="s">
        <v>40</v>
      </c>
      <c r="J210" s="2" t="s">
        <v>589</v>
      </c>
      <c r="K210" s="2" t="s">
        <v>591</v>
      </c>
      <c r="L210" s="2" t="s">
        <v>372</v>
      </c>
      <c r="M210" s="2">
        <v>50</v>
      </c>
      <c r="N210" s="2" t="b">
        <v>0</v>
      </c>
      <c r="O210" s="2">
        <v>0.78717201166180761</v>
      </c>
      <c r="R210" s="2" t="s">
        <v>65</v>
      </c>
      <c r="S210" s="2" t="s">
        <v>976</v>
      </c>
      <c r="T210" s="2" t="s">
        <v>977</v>
      </c>
      <c r="U210" s="2" t="b">
        <v>1</v>
      </c>
      <c r="V210" s="2" t="s">
        <v>69</v>
      </c>
      <c r="W210" s="2">
        <v>0.6</v>
      </c>
    </row>
    <row r="211" spans="1:23" ht="15.75" customHeight="1" x14ac:dyDescent="0.25">
      <c r="A211" s="2" t="s">
        <v>52</v>
      </c>
      <c r="B211" s="2" t="s">
        <v>53</v>
      </c>
      <c r="C211" s="2" t="s">
        <v>19</v>
      </c>
      <c r="D211" s="2" t="s">
        <v>37</v>
      </c>
      <c r="E211" s="2" t="s">
        <v>38</v>
      </c>
      <c r="F211" s="2" t="s">
        <v>364</v>
      </c>
      <c r="G211" s="2" t="s">
        <v>601</v>
      </c>
      <c r="H211" s="2" t="s">
        <v>513</v>
      </c>
      <c r="I211" s="2" t="s">
        <v>40</v>
      </c>
      <c r="J211" s="2" t="s">
        <v>603</v>
      </c>
      <c r="K211" s="2" t="s">
        <v>604</v>
      </c>
      <c r="L211" s="2" t="s">
        <v>372</v>
      </c>
      <c r="M211" s="2">
        <v>51</v>
      </c>
      <c r="N211" s="2" t="b">
        <v>0</v>
      </c>
      <c r="O211" s="2">
        <v>0.83139534883720922</v>
      </c>
      <c r="R211" s="2" t="s">
        <v>65</v>
      </c>
      <c r="S211" s="2" t="s">
        <v>978</v>
      </c>
      <c r="T211" s="2" t="s">
        <v>979</v>
      </c>
      <c r="U211" s="2" t="b">
        <v>1</v>
      </c>
      <c r="V211" s="2" t="s">
        <v>69</v>
      </c>
      <c r="W211" s="2">
        <v>0.7</v>
      </c>
    </row>
    <row r="212" spans="1:23" ht="15.75" customHeight="1" x14ac:dyDescent="0.25">
      <c r="A212" s="2" t="s">
        <v>52</v>
      </c>
      <c r="B212" s="2" t="s">
        <v>53</v>
      </c>
      <c r="C212" s="2" t="s">
        <v>19</v>
      </c>
      <c r="D212" s="2" t="s">
        <v>37</v>
      </c>
      <c r="E212" s="2" t="s">
        <v>38</v>
      </c>
      <c r="F212" s="2" t="s">
        <v>364</v>
      </c>
      <c r="G212" s="2" t="s">
        <v>618</v>
      </c>
      <c r="H212" s="2" t="s">
        <v>513</v>
      </c>
      <c r="I212" s="2" t="s">
        <v>40</v>
      </c>
      <c r="J212" s="2" t="s">
        <v>622</v>
      </c>
      <c r="K212" s="2" t="s">
        <v>624</v>
      </c>
      <c r="L212" s="2" t="s">
        <v>372</v>
      </c>
      <c r="M212" s="2">
        <v>52</v>
      </c>
      <c r="N212" s="2" t="b">
        <v>0</v>
      </c>
      <c r="O212" s="2">
        <v>0.77744807121661719</v>
      </c>
      <c r="R212" s="2" t="s">
        <v>65</v>
      </c>
      <c r="S212" s="2" t="s">
        <v>980</v>
      </c>
      <c r="T212" s="2" t="s">
        <v>981</v>
      </c>
      <c r="U212" s="2" t="b">
        <v>1</v>
      </c>
      <c r="V212" s="2" t="s">
        <v>69</v>
      </c>
      <c r="W212" s="2">
        <v>0.6</v>
      </c>
    </row>
    <row r="213" spans="1:23" ht="15.75" customHeight="1" x14ac:dyDescent="0.25">
      <c r="A213" s="2" t="s">
        <v>52</v>
      </c>
      <c r="B213" s="2" t="s">
        <v>53</v>
      </c>
      <c r="C213" s="2" t="s">
        <v>19</v>
      </c>
      <c r="D213" s="2" t="s">
        <v>37</v>
      </c>
      <c r="E213" s="2" t="s">
        <v>38</v>
      </c>
      <c r="F213" s="2" t="s">
        <v>364</v>
      </c>
      <c r="G213" s="2" t="s">
        <v>640</v>
      </c>
      <c r="H213" s="2" t="s">
        <v>513</v>
      </c>
      <c r="I213" s="2" t="s">
        <v>40</v>
      </c>
      <c r="J213" s="2" t="s">
        <v>643</v>
      </c>
      <c r="K213" s="2" t="s">
        <v>644</v>
      </c>
      <c r="L213" s="2" t="s">
        <v>372</v>
      </c>
      <c r="M213" s="2">
        <v>53</v>
      </c>
      <c r="N213" s="2" t="b">
        <v>0</v>
      </c>
      <c r="O213" s="2">
        <v>0.77809798270893371</v>
      </c>
      <c r="R213" s="2" t="s">
        <v>65</v>
      </c>
      <c r="S213" s="2" t="s">
        <v>982</v>
      </c>
      <c r="T213" s="2" t="s">
        <v>983</v>
      </c>
      <c r="U213" s="2" t="b">
        <v>1</v>
      </c>
      <c r="V213" s="2" t="s">
        <v>69</v>
      </c>
      <c r="W213" s="2">
        <v>0.6</v>
      </c>
    </row>
    <row r="214" spans="1:23" ht="15.75" customHeight="1" x14ac:dyDescent="0.25">
      <c r="A214" s="2" t="s">
        <v>52</v>
      </c>
      <c r="B214" s="2" t="s">
        <v>53</v>
      </c>
      <c r="C214" s="2" t="s">
        <v>19</v>
      </c>
      <c r="D214" s="2" t="s">
        <v>37</v>
      </c>
      <c r="E214" s="2" t="s">
        <v>38</v>
      </c>
      <c r="F214" s="2" t="s">
        <v>364</v>
      </c>
      <c r="G214" s="2" t="s">
        <v>659</v>
      </c>
      <c r="H214" s="2" t="s">
        <v>513</v>
      </c>
      <c r="I214" s="2" t="s">
        <v>40</v>
      </c>
      <c r="J214" s="2" t="s">
        <v>660</v>
      </c>
      <c r="K214" s="2" t="s">
        <v>661</v>
      </c>
      <c r="L214" s="2" t="s">
        <v>372</v>
      </c>
      <c r="M214" s="2">
        <v>54</v>
      </c>
      <c r="N214" s="2" t="b">
        <v>0</v>
      </c>
      <c r="O214" s="2">
        <v>0.8128654970760234</v>
      </c>
      <c r="R214" s="2" t="s">
        <v>65</v>
      </c>
      <c r="S214" s="2" t="s">
        <v>984</v>
      </c>
      <c r="T214" s="2" t="s">
        <v>985</v>
      </c>
      <c r="U214" s="2" t="b">
        <v>1</v>
      </c>
      <c r="V214" s="2" t="s">
        <v>69</v>
      </c>
      <c r="W214" s="2">
        <v>0.6</v>
      </c>
    </row>
    <row r="215" spans="1:23" ht="15.75" customHeight="1" x14ac:dyDescent="0.25">
      <c r="A215" s="2" t="s">
        <v>52</v>
      </c>
      <c r="B215" s="2" t="s">
        <v>53</v>
      </c>
      <c r="C215" s="2" t="s">
        <v>19</v>
      </c>
      <c r="D215" s="2" t="s">
        <v>37</v>
      </c>
      <c r="E215" s="2" t="s">
        <v>38</v>
      </c>
      <c r="F215" s="2" t="s">
        <v>364</v>
      </c>
      <c r="G215" s="2" t="s">
        <v>664</v>
      </c>
      <c r="H215" s="2" t="s">
        <v>513</v>
      </c>
      <c r="I215" s="2" t="s">
        <v>40</v>
      </c>
      <c r="J215" s="2" t="s">
        <v>665</v>
      </c>
      <c r="K215" s="2" t="s">
        <v>666</v>
      </c>
      <c r="L215" s="2" t="s">
        <v>372</v>
      </c>
      <c r="M215" s="2">
        <v>55</v>
      </c>
      <c r="N215" s="2" t="b">
        <v>0</v>
      </c>
      <c r="O215" s="2">
        <v>0.819484240687679</v>
      </c>
      <c r="R215" s="2" t="s">
        <v>65</v>
      </c>
      <c r="S215" s="2" t="s">
        <v>986</v>
      </c>
      <c r="T215" s="2" t="s">
        <v>987</v>
      </c>
      <c r="U215" s="2" t="b">
        <v>1</v>
      </c>
      <c r="V215" s="2" t="s">
        <v>69</v>
      </c>
      <c r="W215" s="2">
        <v>0.8</v>
      </c>
    </row>
    <row r="216" spans="1:23" ht="15.75" customHeight="1" x14ac:dyDescent="0.25">
      <c r="A216" s="2" t="s">
        <v>52</v>
      </c>
      <c r="B216" s="2" t="s">
        <v>53</v>
      </c>
      <c r="C216" s="2" t="s">
        <v>19</v>
      </c>
      <c r="D216" s="2" t="s">
        <v>37</v>
      </c>
      <c r="E216" s="2" t="s">
        <v>38</v>
      </c>
      <c r="F216" s="2" t="s">
        <v>364</v>
      </c>
      <c r="G216" s="2" t="s">
        <v>669</v>
      </c>
      <c r="H216" s="2" t="s">
        <v>513</v>
      </c>
      <c r="I216" s="2" t="s">
        <v>40</v>
      </c>
      <c r="J216" s="2" t="s">
        <v>670</v>
      </c>
      <c r="K216" s="2" t="s">
        <v>671</v>
      </c>
      <c r="L216" s="2" t="s">
        <v>372</v>
      </c>
      <c r="M216" s="2">
        <v>56</v>
      </c>
      <c r="N216" s="2" t="b">
        <v>0</v>
      </c>
      <c r="O216" s="2">
        <v>0.81176470588235294</v>
      </c>
      <c r="R216" s="2" t="s">
        <v>65</v>
      </c>
      <c r="S216" s="2" t="s">
        <v>988</v>
      </c>
      <c r="T216" s="2" t="s">
        <v>989</v>
      </c>
      <c r="U216" s="2" t="b">
        <v>1</v>
      </c>
      <c r="V216" s="2" t="s">
        <v>69</v>
      </c>
      <c r="W216" s="2">
        <v>0.6</v>
      </c>
    </row>
    <row r="217" spans="1:23" ht="15.75" customHeight="1" x14ac:dyDescent="0.25">
      <c r="A217" s="2" t="s">
        <v>52</v>
      </c>
      <c r="B217" s="2" t="s">
        <v>53</v>
      </c>
      <c r="C217" s="2" t="s">
        <v>19</v>
      </c>
      <c r="D217" s="2" t="s">
        <v>37</v>
      </c>
      <c r="E217" s="2" t="s">
        <v>38</v>
      </c>
      <c r="F217" s="2" t="s">
        <v>364</v>
      </c>
      <c r="G217" s="2" t="s">
        <v>674</v>
      </c>
      <c r="H217" s="2" t="s">
        <v>513</v>
      </c>
      <c r="I217" s="2" t="s">
        <v>40</v>
      </c>
      <c r="J217" s="2" t="s">
        <v>675</v>
      </c>
      <c r="K217" s="2" t="s">
        <v>676</v>
      </c>
      <c r="L217" s="2" t="s">
        <v>372</v>
      </c>
      <c r="M217" s="2">
        <v>57</v>
      </c>
      <c r="N217" s="2" t="b">
        <v>0</v>
      </c>
      <c r="O217" s="2">
        <v>0.79310344827586199</v>
      </c>
      <c r="R217" s="2" t="s">
        <v>65</v>
      </c>
      <c r="S217" s="2" t="s">
        <v>990</v>
      </c>
      <c r="T217" s="2" t="s">
        <v>991</v>
      </c>
      <c r="U217" s="2" t="b">
        <v>1</v>
      </c>
      <c r="V217" s="2" t="s">
        <v>69</v>
      </c>
      <c r="W217" s="2">
        <v>0.6</v>
      </c>
    </row>
    <row r="218" spans="1:23" ht="15.75" customHeight="1" x14ac:dyDescent="0.25">
      <c r="A218" s="2" t="s">
        <v>52</v>
      </c>
      <c r="B218" s="2" t="s">
        <v>53</v>
      </c>
      <c r="C218" s="2" t="s">
        <v>19</v>
      </c>
      <c r="D218" s="2" t="s">
        <v>37</v>
      </c>
      <c r="E218" s="2" t="s">
        <v>38</v>
      </c>
      <c r="F218" s="2" t="s">
        <v>364</v>
      </c>
      <c r="G218" s="2" t="s">
        <v>679</v>
      </c>
      <c r="H218" s="2" t="s">
        <v>513</v>
      </c>
      <c r="I218" s="2" t="s">
        <v>40</v>
      </c>
      <c r="J218" s="2" t="s">
        <v>680</v>
      </c>
      <c r="K218" s="2" t="s">
        <v>681</v>
      </c>
      <c r="L218" s="2" t="s">
        <v>372</v>
      </c>
      <c r="M218" s="2">
        <v>58</v>
      </c>
      <c r="N218" s="2" t="b">
        <v>0</v>
      </c>
      <c r="O218" s="2">
        <v>0.79656160458452729</v>
      </c>
      <c r="R218" s="2" t="s">
        <v>65</v>
      </c>
      <c r="S218" s="2" t="s">
        <v>992</v>
      </c>
      <c r="T218" s="2" t="s">
        <v>993</v>
      </c>
      <c r="U218" s="2" t="b">
        <v>1</v>
      </c>
      <c r="V218" s="2" t="s">
        <v>69</v>
      </c>
      <c r="W218" s="2">
        <v>0.6</v>
      </c>
    </row>
    <row r="219" spans="1:23" ht="15.75" customHeight="1" x14ac:dyDescent="0.25">
      <c r="A219" s="2" t="s">
        <v>52</v>
      </c>
      <c r="B219" s="2" t="s">
        <v>53</v>
      </c>
      <c r="C219" s="2" t="s">
        <v>19</v>
      </c>
      <c r="D219" s="2" t="s">
        <v>37</v>
      </c>
      <c r="E219" s="2" t="s">
        <v>38</v>
      </c>
      <c r="F219" s="2" t="s">
        <v>364</v>
      </c>
      <c r="G219" s="2" t="s">
        <v>684</v>
      </c>
      <c r="H219" s="2" t="s">
        <v>513</v>
      </c>
      <c r="I219" s="2" t="s">
        <v>40</v>
      </c>
      <c r="J219" s="2" t="s">
        <v>685</v>
      </c>
      <c r="K219" s="2" t="s">
        <v>686</v>
      </c>
      <c r="L219" s="2" t="s">
        <v>372</v>
      </c>
      <c r="M219" s="2">
        <v>59</v>
      </c>
      <c r="N219" s="2" t="b">
        <v>0</v>
      </c>
      <c r="O219" s="2">
        <v>0.77058823529411757</v>
      </c>
      <c r="R219" s="2" t="s">
        <v>65</v>
      </c>
      <c r="S219" s="2" t="s">
        <v>994</v>
      </c>
      <c r="T219" s="2" t="s">
        <v>995</v>
      </c>
      <c r="U219" s="2" t="b">
        <v>1</v>
      </c>
      <c r="V219" s="2" t="s">
        <v>69</v>
      </c>
      <c r="W219" s="2">
        <v>0.6</v>
      </c>
    </row>
    <row r="220" spans="1:23" ht="15.75" customHeight="1" x14ac:dyDescent="0.25">
      <c r="A220" s="2" t="s">
        <v>52</v>
      </c>
      <c r="B220" s="2" t="s">
        <v>53</v>
      </c>
      <c r="C220" s="2" t="s">
        <v>19</v>
      </c>
      <c r="D220" s="2" t="s">
        <v>37</v>
      </c>
      <c r="E220" s="2" t="s">
        <v>38</v>
      </c>
      <c r="F220" s="2" t="s">
        <v>364</v>
      </c>
      <c r="G220" s="2" t="s">
        <v>689</v>
      </c>
      <c r="H220" s="2" t="s">
        <v>513</v>
      </c>
      <c r="I220" s="2" t="s">
        <v>40</v>
      </c>
      <c r="J220" s="2" t="s">
        <v>690</v>
      </c>
      <c r="K220" s="2" t="s">
        <v>691</v>
      </c>
      <c r="L220" s="2" t="s">
        <v>372</v>
      </c>
      <c r="M220" s="2">
        <v>60</v>
      </c>
      <c r="N220" s="2" t="b">
        <v>0</v>
      </c>
      <c r="O220" s="2">
        <v>0.78840579710144931</v>
      </c>
      <c r="R220" s="2" t="s">
        <v>65</v>
      </c>
      <c r="S220" s="2" t="s">
        <v>996</v>
      </c>
      <c r="T220" s="2" t="s">
        <v>997</v>
      </c>
      <c r="U220" s="2" t="b">
        <v>1</v>
      </c>
      <c r="V220" s="2" t="s">
        <v>69</v>
      </c>
      <c r="W220" s="2">
        <v>0.6</v>
      </c>
    </row>
    <row r="221" spans="1:23" ht="15.75" customHeight="1" x14ac:dyDescent="0.25">
      <c r="A221" s="2" t="s">
        <v>52</v>
      </c>
      <c r="B221" s="2" t="s">
        <v>53</v>
      </c>
      <c r="C221" s="2" t="s">
        <v>19</v>
      </c>
      <c r="D221" s="2" t="s">
        <v>37</v>
      </c>
      <c r="E221" s="2" t="s">
        <v>38</v>
      </c>
      <c r="F221" s="2" t="s">
        <v>364</v>
      </c>
      <c r="G221" s="2" t="s">
        <v>694</v>
      </c>
      <c r="H221" s="2" t="s">
        <v>513</v>
      </c>
      <c r="I221" s="2" t="s">
        <v>40</v>
      </c>
      <c r="J221" s="2" t="s">
        <v>695</v>
      </c>
      <c r="K221" s="2" t="s">
        <v>696</v>
      </c>
      <c r="L221" s="2" t="s">
        <v>372</v>
      </c>
      <c r="M221" s="2">
        <v>61</v>
      </c>
      <c r="N221" s="2" t="b">
        <v>0</v>
      </c>
      <c r="O221" s="2">
        <v>0.78409090909090906</v>
      </c>
      <c r="R221" s="2" t="s">
        <v>65</v>
      </c>
      <c r="S221" s="2" t="s">
        <v>998</v>
      </c>
      <c r="T221" s="2" t="s">
        <v>999</v>
      </c>
      <c r="U221" s="2" t="b">
        <v>1</v>
      </c>
      <c r="V221" s="2" t="s">
        <v>69</v>
      </c>
      <c r="W221" s="2">
        <v>0.8</v>
      </c>
    </row>
    <row r="222" spans="1:23" ht="15.75" customHeight="1" x14ac:dyDescent="0.25">
      <c r="A222" s="2" t="s">
        <v>52</v>
      </c>
      <c r="B222" s="2" t="s">
        <v>53</v>
      </c>
      <c r="C222" s="2" t="s">
        <v>19</v>
      </c>
      <c r="D222" s="2" t="s">
        <v>37</v>
      </c>
      <c r="E222" s="2" t="s">
        <v>38</v>
      </c>
      <c r="F222" s="2" t="s">
        <v>364</v>
      </c>
      <c r="G222" s="2" t="s">
        <v>699</v>
      </c>
      <c r="H222" s="2" t="s">
        <v>700</v>
      </c>
      <c r="I222" s="2" t="s">
        <v>47</v>
      </c>
      <c r="J222" s="2" t="s">
        <v>701</v>
      </c>
      <c r="K222" s="2" t="s">
        <v>702</v>
      </c>
      <c r="L222" s="2" t="s">
        <v>366</v>
      </c>
      <c r="M222" s="2">
        <v>42</v>
      </c>
      <c r="N222" s="2" t="b">
        <v>0</v>
      </c>
      <c r="O222" s="2">
        <v>0.81481481481481477</v>
      </c>
      <c r="R222" s="2" t="s">
        <v>65</v>
      </c>
      <c r="S222" s="2" t="s">
        <v>1000</v>
      </c>
      <c r="T222" s="2" t="s">
        <v>1001</v>
      </c>
      <c r="U222" s="2" t="b">
        <v>1</v>
      </c>
      <c r="V222" s="2" t="s">
        <v>69</v>
      </c>
      <c r="W222" s="2">
        <v>1.1000000000000001</v>
      </c>
    </row>
    <row r="223" spans="1:23" ht="15.75" customHeight="1" x14ac:dyDescent="0.25">
      <c r="A223" s="2" t="s">
        <v>52</v>
      </c>
      <c r="B223" s="2" t="s">
        <v>53</v>
      </c>
      <c r="C223" s="2" t="s">
        <v>19</v>
      </c>
      <c r="D223" s="2" t="s">
        <v>37</v>
      </c>
      <c r="E223" s="2" t="s">
        <v>38</v>
      </c>
      <c r="F223" s="2" t="s">
        <v>364</v>
      </c>
      <c r="G223" s="2" t="s">
        <v>705</v>
      </c>
      <c r="H223" s="2" t="s">
        <v>700</v>
      </c>
      <c r="I223" s="2" t="s">
        <v>47</v>
      </c>
      <c r="J223" s="2" t="s">
        <v>706</v>
      </c>
      <c r="K223" s="2" t="s">
        <v>707</v>
      </c>
      <c r="L223" s="2" t="s">
        <v>366</v>
      </c>
      <c r="M223" s="2">
        <v>43</v>
      </c>
      <c r="N223" s="2" t="b">
        <v>0</v>
      </c>
      <c r="O223" s="2">
        <v>0.82683982683982682</v>
      </c>
      <c r="R223" s="2" t="s">
        <v>65</v>
      </c>
      <c r="S223" s="2" t="s">
        <v>1002</v>
      </c>
      <c r="T223" s="2" t="s">
        <v>1003</v>
      </c>
      <c r="U223" s="2" t="b">
        <v>1</v>
      </c>
      <c r="V223" s="2" t="s">
        <v>69</v>
      </c>
      <c r="W223" s="2">
        <v>0.6</v>
      </c>
    </row>
    <row r="224" spans="1:23" ht="15.75" customHeight="1" x14ac:dyDescent="0.25">
      <c r="A224" s="2" t="s">
        <v>52</v>
      </c>
      <c r="B224" s="2" t="s">
        <v>53</v>
      </c>
      <c r="C224" s="2" t="s">
        <v>19</v>
      </c>
      <c r="D224" s="2" t="s">
        <v>37</v>
      </c>
      <c r="E224" s="2" t="s">
        <v>38</v>
      </c>
      <c r="F224" s="2" t="s">
        <v>364</v>
      </c>
      <c r="G224" s="2" t="s">
        <v>710</v>
      </c>
      <c r="H224" s="2" t="s">
        <v>700</v>
      </c>
      <c r="I224" s="2" t="s">
        <v>47</v>
      </c>
      <c r="J224" s="2" t="s">
        <v>711</v>
      </c>
      <c r="K224" s="2" t="s">
        <v>712</v>
      </c>
      <c r="L224" s="2" t="s">
        <v>366</v>
      </c>
      <c r="M224" s="2">
        <v>44</v>
      </c>
      <c r="N224" s="2" t="b">
        <v>0</v>
      </c>
      <c r="O224" s="2">
        <v>0.82119205298013254</v>
      </c>
      <c r="R224" s="2" t="s">
        <v>65</v>
      </c>
      <c r="S224" s="2" t="s">
        <v>1004</v>
      </c>
      <c r="T224" s="2" t="s">
        <v>1005</v>
      </c>
      <c r="U224" s="2" t="b">
        <v>1</v>
      </c>
      <c r="V224" s="2" t="s">
        <v>69</v>
      </c>
      <c r="W224" s="2">
        <v>0.6</v>
      </c>
    </row>
    <row r="225" spans="1:23" ht="15.75" customHeight="1" x14ac:dyDescent="0.25">
      <c r="A225" s="2" t="s">
        <v>52</v>
      </c>
      <c r="B225" s="2" t="s">
        <v>53</v>
      </c>
      <c r="C225" s="2" t="s">
        <v>19</v>
      </c>
      <c r="D225" s="2" t="s">
        <v>37</v>
      </c>
      <c r="E225" s="2" t="s">
        <v>38</v>
      </c>
      <c r="F225" s="2" t="s">
        <v>364</v>
      </c>
      <c r="G225" s="2" t="s">
        <v>715</v>
      </c>
      <c r="H225" s="2" t="s">
        <v>700</v>
      </c>
      <c r="I225" s="2" t="s">
        <v>47</v>
      </c>
      <c r="J225" s="2" t="s">
        <v>716</v>
      </c>
      <c r="K225" s="2" t="s">
        <v>717</v>
      </c>
      <c r="L225" s="2" t="s">
        <v>366</v>
      </c>
      <c r="M225" s="2">
        <v>45</v>
      </c>
      <c r="N225" s="2" t="b">
        <v>0</v>
      </c>
      <c r="O225" s="2">
        <v>0.82608695652173925</v>
      </c>
      <c r="R225" s="2" t="s">
        <v>65</v>
      </c>
      <c r="S225" s="2" t="s">
        <v>1006</v>
      </c>
      <c r="T225" s="2" t="s">
        <v>1007</v>
      </c>
      <c r="U225" s="2" t="b">
        <v>1</v>
      </c>
      <c r="V225" s="2" t="s">
        <v>69</v>
      </c>
      <c r="W225" s="2">
        <v>0.6</v>
      </c>
    </row>
    <row r="226" spans="1:23" ht="15.75" customHeight="1" x14ac:dyDescent="0.25">
      <c r="A226" s="2" t="s">
        <v>52</v>
      </c>
      <c r="B226" s="2" t="s">
        <v>53</v>
      </c>
      <c r="C226" s="2" t="s">
        <v>19</v>
      </c>
      <c r="D226" s="2" t="s">
        <v>37</v>
      </c>
      <c r="E226" s="2" t="s">
        <v>38</v>
      </c>
      <c r="F226" s="2" t="s">
        <v>364</v>
      </c>
      <c r="G226" s="2" t="s">
        <v>720</v>
      </c>
      <c r="H226" s="2" t="s">
        <v>700</v>
      </c>
      <c r="I226" s="2" t="s">
        <v>47</v>
      </c>
      <c r="J226" s="2" t="s">
        <v>721</v>
      </c>
      <c r="K226" s="2" t="s">
        <v>722</v>
      </c>
      <c r="L226" s="2" t="s">
        <v>366</v>
      </c>
      <c r="M226" s="2">
        <v>46</v>
      </c>
      <c r="N226" s="2" t="b">
        <v>0</v>
      </c>
      <c r="O226" s="2">
        <v>0.83002207505518755</v>
      </c>
      <c r="R226" s="2" t="s">
        <v>65</v>
      </c>
      <c r="S226" s="2" t="s">
        <v>1008</v>
      </c>
      <c r="T226" s="2" t="s">
        <v>1009</v>
      </c>
      <c r="U226" s="2" t="b">
        <v>1</v>
      </c>
      <c r="V226" s="2" t="s">
        <v>69</v>
      </c>
      <c r="W226" s="2">
        <v>0.6</v>
      </c>
    </row>
    <row r="227" spans="1:23" ht="15.75" customHeight="1" x14ac:dyDescent="0.25">
      <c r="A227" s="2" t="s">
        <v>52</v>
      </c>
      <c r="B227" s="2" t="s">
        <v>53</v>
      </c>
      <c r="C227" s="2" t="s">
        <v>19</v>
      </c>
      <c r="D227" s="2" t="s">
        <v>37</v>
      </c>
      <c r="E227" s="2" t="s">
        <v>38</v>
      </c>
      <c r="F227" s="2" t="s">
        <v>364</v>
      </c>
      <c r="G227" s="2" t="s">
        <v>725</v>
      </c>
      <c r="H227" s="2" t="s">
        <v>700</v>
      </c>
      <c r="I227" s="2" t="s">
        <v>47</v>
      </c>
      <c r="J227" s="2" t="s">
        <v>726</v>
      </c>
      <c r="K227" s="2" t="s">
        <v>727</v>
      </c>
      <c r="L227" s="2" t="s">
        <v>366</v>
      </c>
      <c r="M227" s="2">
        <v>47</v>
      </c>
      <c r="N227" s="2" t="b">
        <v>0</v>
      </c>
      <c r="O227" s="2">
        <v>0.82926829268292679</v>
      </c>
      <c r="R227" s="2" t="s">
        <v>65</v>
      </c>
      <c r="S227" s="2" t="s">
        <v>1010</v>
      </c>
      <c r="T227" s="2" t="s">
        <v>1011</v>
      </c>
      <c r="U227" s="2" t="b">
        <v>1</v>
      </c>
      <c r="V227" s="2" t="s">
        <v>69</v>
      </c>
      <c r="W227" s="2">
        <v>0.6</v>
      </c>
    </row>
    <row r="228" spans="1:23" ht="15.75" customHeight="1" x14ac:dyDescent="0.25">
      <c r="A228" s="2" t="s">
        <v>52</v>
      </c>
      <c r="B228" s="2" t="s">
        <v>53</v>
      </c>
      <c r="C228" s="2" t="s">
        <v>19</v>
      </c>
      <c r="D228" s="2" t="s">
        <v>37</v>
      </c>
      <c r="E228" s="2" t="s">
        <v>38</v>
      </c>
      <c r="F228" s="2" t="s">
        <v>364</v>
      </c>
      <c r="G228" s="2" t="s">
        <v>730</v>
      </c>
      <c r="H228" s="2" t="s">
        <v>700</v>
      </c>
      <c r="I228" s="2" t="s">
        <v>47</v>
      </c>
      <c r="J228" s="2" t="s">
        <v>731</v>
      </c>
      <c r="K228" s="2" t="s">
        <v>732</v>
      </c>
      <c r="L228" s="2" t="s">
        <v>366</v>
      </c>
      <c r="M228" s="2">
        <v>48</v>
      </c>
      <c r="N228" s="2" t="b">
        <v>0</v>
      </c>
      <c r="O228" s="2">
        <v>0.81917211328976047</v>
      </c>
      <c r="R228" s="2" t="s">
        <v>65</v>
      </c>
      <c r="S228" s="2" t="s">
        <v>1012</v>
      </c>
      <c r="T228" s="2" t="s">
        <v>1013</v>
      </c>
      <c r="U228" s="2" t="b">
        <v>1</v>
      </c>
      <c r="V228" s="2" t="s">
        <v>69</v>
      </c>
      <c r="W228" s="2">
        <v>0.6</v>
      </c>
    </row>
    <row r="229" spans="1:23" ht="15.75" customHeight="1" x14ac:dyDescent="0.25">
      <c r="A229" s="2" t="s">
        <v>52</v>
      </c>
      <c r="B229" s="2" t="s">
        <v>53</v>
      </c>
      <c r="C229" s="2" t="s">
        <v>19</v>
      </c>
      <c r="D229" s="2" t="s">
        <v>37</v>
      </c>
      <c r="E229" s="2" t="s">
        <v>38</v>
      </c>
      <c r="F229" s="2" t="s">
        <v>364</v>
      </c>
      <c r="G229" s="2" t="s">
        <v>735</v>
      </c>
      <c r="H229" s="2" t="s">
        <v>700</v>
      </c>
      <c r="I229" s="2" t="s">
        <v>47</v>
      </c>
      <c r="J229" s="2" t="s">
        <v>736</v>
      </c>
      <c r="K229" s="2" t="s">
        <v>737</v>
      </c>
      <c r="L229" s="2" t="s">
        <v>366</v>
      </c>
      <c r="M229" s="2">
        <v>49</v>
      </c>
      <c r="N229" s="2" t="b">
        <v>0</v>
      </c>
      <c r="O229" s="2">
        <v>0.82300884955752207</v>
      </c>
      <c r="R229" s="2" t="s">
        <v>65</v>
      </c>
      <c r="S229" s="2" t="s">
        <v>1014</v>
      </c>
      <c r="T229" s="2" t="s">
        <v>1015</v>
      </c>
      <c r="U229" s="2" t="b">
        <v>1</v>
      </c>
      <c r="V229" s="2" t="s">
        <v>69</v>
      </c>
      <c r="W229" s="2">
        <v>0.6</v>
      </c>
    </row>
    <row r="230" spans="1:23" ht="15.75" customHeight="1" x14ac:dyDescent="0.25">
      <c r="A230" s="2" t="s">
        <v>52</v>
      </c>
      <c r="B230" s="2" t="s">
        <v>53</v>
      </c>
      <c r="C230" s="2" t="s">
        <v>19</v>
      </c>
      <c r="D230" s="2" t="s">
        <v>37</v>
      </c>
      <c r="E230" s="2" t="s">
        <v>38</v>
      </c>
      <c r="F230" s="2" t="s">
        <v>364</v>
      </c>
      <c r="G230" s="2" t="s">
        <v>740</v>
      </c>
      <c r="H230" s="2" t="s">
        <v>700</v>
      </c>
      <c r="I230" s="2" t="s">
        <v>47</v>
      </c>
      <c r="J230" s="2" t="s">
        <v>741</v>
      </c>
      <c r="K230" s="2" t="s">
        <v>742</v>
      </c>
      <c r="L230" s="2" t="s">
        <v>366</v>
      </c>
      <c r="M230" s="2">
        <v>50</v>
      </c>
      <c r="N230" s="2" t="b">
        <v>0</v>
      </c>
      <c r="O230" s="2">
        <v>0.81838074398249461</v>
      </c>
      <c r="R230" s="2" t="s">
        <v>65</v>
      </c>
      <c r="S230" s="2" t="s">
        <v>1016</v>
      </c>
      <c r="T230" s="2" t="s">
        <v>1017</v>
      </c>
      <c r="U230" s="2" t="b">
        <v>1</v>
      </c>
      <c r="V230" s="2" t="s">
        <v>69</v>
      </c>
      <c r="W230" s="2">
        <v>0.6</v>
      </c>
    </row>
    <row r="231" spans="1:23" ht="15.75" customHeight="1" x14ac:dyDescent="0.25">
      <c r="A231" s="2" t="s">
        <v>52</v>
      </c>
      <c r="B231" s="2" t="s">
        <v>53</v>
      </c>
      <c r="C231" s="2" t="s">
        <v>19</v>
      </c>
      <c r="D231" s="2" t="s">
        <v>37</v>
      </c>
      <c r="E231" s="2" t="s">
        <v>38</v>
      </c>
      <c r="F231" s="2" t="s">
        <v>364</v>
      </c>
      <c r="G231" s="2" t="s">
        <v>745</v>
      </c>
      <c r="H231" s="2" t="s">
        <v>700</v>
      </c>
      <c r="I231" s="2" t="s">
        <v>47</v>
      </c>
      <c r="J231" s="2" t="s">
        <v>746</v>
      </c>
      <c r="K231" s="2" t="s">
        <v>747</v>
      </c>
      <c r="L231" s="2" t="s">
        <v>366</v>
      </c>
      <c r="M231" s="2">
        <v>51</v>
      </c>
      <c r="N231" s="2" t="b">
        <v>0</v>
      </c>
      <c r="O231" s="2">
        <v>0.81545064377682408</v>
      </c>
      <c r="R231" s="2" t="s">
        <v>65</v>
      </c>
      <c r="S231" s="2" t="s">
        <v>1018</v>
      </c>
      <c r="T231" s="2" t="s">
        <v>1019</v>
      </c>
      <c r="U231" s="2" t="b">
        <v>1</v>
      </c>
      <c r="V231" s="2" t="s">
        <v>69</v>
      </c>
      <c r="W231" s="2">
        <v>0.6</v>
      </c>
    </row>
    <row r="232" spans="1:23" ht="15.75" customHeight="1" x14ac:dyDescent="0.25">
      <c r="A232" s="2" t="s">
        <v>52</v>
      </c>
      <c r="B232" s="2" t="s">
        <v>53</v>
      </c>
      <c r="C232" s="2" t="s">
        <v>19</v>
      </c>
      <c r="D232" s="2" t="s">
        <v>37</v>
      </c>
      <c r="E232" s="2" t="s">
        <v>38</v>
      </c>
      <c r="F232" s="2" t="s">
        <v>364</v>
      </c>
      <c r="G232" s="2" t="s">
        <v>750</v>
      </c>
      <c r="H232" s="2" t="s">
        <v>700</v>
      </c>
      <c r="I232" s="2" t="s">
        <v>47</v>
      </c>
      <c r="J232" s="2" t="s">
        <v>751</v>
      </c>
      <c r="K232" s="2" t="s">
        <v>752</v>
      </c>
      <c r="L232" s="2" t="s">
        <v>366</v>
      </c>
      <c r="M232" s="2">
        <v>52</v>
      </c>
      <c r="N232" s="2" t="b">
        <v>0</v>
      </c>
      <c r="O232" s="2">
        <v>0.82197802197802183</v>
      </c>
      <c r="R232" s="2" t="s">
        <v>65</v>
      </c>
      <c r="S232" s="2" t="s">
        <v>1020</v>
      </c>
      <c r="T232" s="2" t="s">
        <v>1021</v>
      </c>
      <c r="U232" s="2" t="b">
        <v>1</v>
      </c>
      <c r="V232" s="2" t="s">
        <v>69</v>
      </c>
      <c r="W232" s="2">
        <v>0.6</v>
      </c>
    </row>
    <row r="233" spans="1:23" ht="15.75" customHeight="1" x14ac:dyDescent="0.25">
      <c r="A233" s="2" t="s">
        <v>52</v>
      </c>
      <c r="B233" s="2" t="s">
        <v>53</v>
      </c>
      <c r="C233" s="2" t="s">
        <v>19</v>
      </c>
      <c r="D233" s="2" t="s">
        <v>37</v>
      </c>
      <c r="E233" s="2" t="s">
        <v>38</v>
      </c>
      <c r="F233" s="2" t="s">
        <v>364</v>
      </c>
      <c r="G233" s="2" t="s">
        <v>755</v>
      </c>
      <c r="H233" s="2" t="s">
        <v>700</v>
      </c>
      <c r="I233" s="2" t="s">
        <v>47</v>
      </c>
      <c r="J233" s="2" t="s">
        <v>756</v>
      </c>
      <c r="K233" s="2" t="s">
        <v>757</v>
      </c>
      <c r="L233" s="2" t="s">
        <v>366</v>
      </c>
      <c r="M233" s="2">
        <v>53</v>
      </c>
      <c r="N233" s="2" t="b">
        <v>0</v>
      </c>
      <c r="O233" s="2">
        <v>0.80345572354211658</v>
      </c>
      <c r="R233" s="2" t="s">
        <v>65</v>
      </c>
      <c r="S233" s="2" t="s">
        <v>1022</v>
      </c>
      <c r="T233" s="2" t="s">
        <v>1023</v>
      </c>
      <c r="U233" s="2" t="b">
        <v>1</v>
      </c>
      <c r="V233" s="2" t="s">
        <v>69</v>
      </c>
      <c r="W233" s="2">
        <v>0.6</v>
      </c>
    </row>
    <row r="234" spans="1:23" ht="15.75" customHeight="1" x14ac:dyDescent="0.25">
      <c r="A234" s="2" t="s">
        <v>52</v>
      </c>
      <c r="B234" s="2" t="s">
        <v>53</v>
      </c>
      <c r="C234" s="2" t="s">
        <v>19</v>
      </c>
      <c r="D234" s="2" t="s">
        <v>37</v>
      </c>
      <c r="E234" s="2" t="s">
        <v>38</v>
      </c>
      <c r="F234" s="2" t="s">
        <v>364</v>
      </c>
      <c r="G234" s="2" t="s">
        <v>760</v>
      </c>
      <c r="H234" s="2" t="s">
        <v>700</v>
      </c>
      <c r="I234" s="2" t="s">
        <v>47</v>
      </c>
      <c r="J234" s="2" t="s">
        <v>761</v>
      </c>
      <c r="K234" s="2" t="s">
        <v>762</v>
      </c>
      <c r="L234" s="2" t="s">
        <v>366</v>
      </c>
      <c r="M234" s="2">
        <v>54</v>
      </c>
      <c r="N234" s="2" t="b">
        <v>0</v>
      </c>
      <c r="O234" s="2">
        <v>0.82637362637362632</v>
      </c>
      <c r="R234" s="2" t="s">
        <v>65</v>
      </c>
      <c r="S234" s="2" t="s">
        <v>1024</v>
      </c>
      <c r="T234" s="2" t="s">
        <v>1025</v>
      </c>
      <c r="U234" s="2" t="b">
        <v>1</v>
      </c>
      <c r="V234" s="2" t="s">
        <v>69</v>
      </c>
      <c r="W234" s="2">
        <v>0.6</v>
      </c>
    </row>
    <row r="235" spans="1:23" ht="15.75" customHeight="1" x14ac:dyDescent="0.25">
      <c r="A235" s="2" t="s">
        <v>52</v>
      </c>
      <c r="B235" s="2" t="s">
        <v>53</v>
      </c>
      <c r="C235" s="2" t="s">
        <v>19</v>
      </c>
      <c r="D235" s="2" t="s">
        <v>37</v>
      </c>
      <c r="E235" s="2" t="s">
        <v>38</v>
      </c>
      <c r="F235" s="2" t="s">
        <v>364</v>
      </c>
      <c r="G235" s="2" t="s">
        <v>765</v>
      </c>
      <c r="H235" s="2" t="s">
        <v>700</v>
      </c>
      <c r="I235" s="2" t="s">
        <v>47</v>
      </c>
      <c r="J235" s="2" t="s">
        <v>766</v>
      </c>
      <c r="K235" s="2" t="s">
        <v>767</v>
      </c>
      <c r="L235" s="2" t="s">
        <v>366</v>
      </c>
      <c r="M235" s="2">
        <v>55</v>
      </c>
      <c r="N235" s="2" t="b">
        <v>0</v>
      </c>
      <c r="O235" s="2">
        <v>0.82959641255605376</v>
      </c>
      <c r="R235" s="2" t="s">
        <v>65</v>
      </c>
      <c r="S235" s="2" t="s">
        <v>1026</v>
      </c>
      <c r="T235" s="2" t="s">
        <v>1027</v>
      </c>
      <c r="U235" s="2" t="b">
        <v>1</v>
      </c>
      <c r="V235" s="2" t="s">
        <v>69</v>
      </c>
      <c r="W235" s="2">
        <v>0.6</v>
      </c>
    </row>
    <row r="236" spans="1:23" ht="15.75" customHeight="1" x14ac:dyDescent="0.25">
      <c r="A236" s="2" t="s">
        <v>52</v>
      </c>
      <c r="B236" s="2" t="s">
        <v>53</v>
      </c>
      <c r="C236" s="2" t="s">
        <v>19</v>
      </c>
      <c r="D236" s="2" t="s">
        <v>37</v>
      </c>
      <c r="E236" s="2" t="s">
        <v>38</v>
      </c>
      <c r="F236" s="2" t="s">
        <v>364</v>
      </c>
      <c r="G236" s="2" t="s">
        <v>770</v>
      </c>
      <c r="H236" s="2" t="s">
        <v>700</v>
      </c>
      <c r="I236" s="2" t="s">
        <v>47</v>
      </c>
      <c r="J236" s="2" t="s">
        <v>771</v>
      </c>
      <c r="K236" s="2" t="s">
        <v>772</v>
      </c>
      <c r="L236" s="2" t="s">
        <v>366</v>
      </c>
      <c r="M236" s="2">
        <v>56</v>
      </c>
      <c r="N236" s="2" t="b">
        <v>0</v>
      </c>
      <c r="O236" s="2">
        <v>0.83116883116883122</v>
      </c>
      <c r="R236" s="2" t="s">
        <v>65</v>
      </c>
      <c r="S236" s="2" t="s">
        <v>1028</v>
      </c>
      <c r="T236" s="2" t="s">
        <v>1029</v>
      </c>
      <c r="U236" s="2" t="b">
        <v>1</v>
      </c>
      <c r="V236" s="2" t="s">
        <v>69</v>
      </c>
      <c r="W236" s="2">
        <v>0.6</v>
      </c>
    </row>
    <row r="237" spans="1:23" ht="15.75" customHeight="1" x14ac:dyDescent="0.25">
      <c r="A237" s="2" t="s">
        <v>52</v>
      </c>
      <c r="B237" s="2" t="s">
        <v>53</v>
      </c>
      <c r="C237" s="2" t="s">
        <v>19</v>
      </c>
      <c r="D237" s="2" t="s">
        <v>37</v>
      </c>
      <c r="E237" s="2" t="s">
        <v>38</v>
      </c>
      <c r="F237" s="2" t="s">
        <v>364</v>
      </c>
      <c r="G237" s="2" t="s">
        <v>775</v>
      </c>
      <c r="H237" s="2" t="s">
        <v>700</v>
      </c>
      <c r="I237" s="2" t="s">
        <v>47</v>
      </c>
      <c r="J237" s="2" t="s">
        <v>776</v>
      </c>
      <c r="K237" s="2" t="s">
        <v>777</v>
      </c>
      <c r="L237" s="2" t="s">
        <v>366</v>
      </c>
      <c r="M237" s="2">
        <v>57</v>
      </c>
      <c r="N237" s="2" t="b">
        <v>0</v>
      </c>
      <c r="O237" s="2">
        <v>0.83628318584070793</v>
      </c>
      <c r="R237" s="2" t="s">
        <v>65</v>
      </c>
      <c r="S237" s="2" t="s">
        <v>1030</v>
      </c>
      <c r="T237" s="2" t="s">
        <v>1031</v>
      </c>
      <c r="U237" s="2" t="b">
        <v>1</v>
      </c>
      <c r="V237" s="2" t="s">
        <v>69</v>
      </c>
      <c r="W237" s="2">
        <v>0.6</v>
      </c>
    </row>
    <row r="238" spans="1:23" ht="15.75" customHeight="1" x14ac:dyDescent="0.25">
      <c r="A238" s="2" t="s">
        <v>52</v>
      </c>
      <c r="B238" s="2" t="s">
        <v>53</v>
      </c>
      <c r="C238" s="2" t="s">
        <v>19</v>
      </c>
      <c r="D238" s="2" t="s">
        <v>37</v>
      </c>
      <c r="E238" s="2" t="s">
        <v>38</v>
      </c>
      <c r="F238" s="2" t="s">
        <v>364</v>
      </c>
      <c r="G238" s="2" t="s">
        <v>780</v>
      </c>
      <c r="H238" s="2" t="s">
        <v>700</v>
      </c>
      <c r="I238" s="2" t="s">
        <v>47</v>
      </c>
      <c r="J238" s="2" t="s">
        <v>781</v>
      </c>
      <c r="K238" s="2" t="s">
        <v>782</v>
      </c>
      <c r="L238" s="2" t="s">
        <v>366</v>
      </c>
      <c r="M238" s="2">
        <v>58</v>
      </c>
      <c r="N238" s="2" t="b">
        <v>0</v>
      </c>
      <c r="O238" s="2">
        <v>0.83856502242152464</v>
      </c>
      <c r="R238" s="2" t="s">
        <v>65</v>
      </c>
      <c r="S238" s="2" t="s">
        <v>1032</v>
      </c>
      <c r="T238" s="2" t="s">
        <v>1033</v>
      </c>
      <c r="U238" s="2" t="b">
        <v>1</v>
      </c>
      <c r="V238" s="2" t="s">
        <v>69</v>
      </c>
      <c r="W238" s="2">
        <v>0.6</v>
      </c>
    </row>
    <row r="239" spans="1:23" ht="15.75" customHeight="1" x14ac:dyDescent="0.25">
      <c r="A239" s="2" t="s">
        <v>52</v>
      </c>
      <c r="B239" s="2" t="s">
        <v>53</v>
      </c>
      <c r="C239" s="2" t="s">
        <v>19</v>
      </c>
      <c r="D239" s="2" t="s">
        <v>37</v>
      </c>
      <c r="E239" s="2" t="s">
        <v>38</v>
      </c>
      <c r="F239" s="2" t="s">
        <v>364</v>
      </c>
      <c r="G239" s="2" t="s">
        <v>785</v>
      </c>
      <c r="H239" s="2" t="s">
        <v>700</v>
      </c>
      <c r="I239" s="2" t="s">
        <v>47</v>
      </c>
      <c r="J239" s="2" t="s">
        <v>786</v>
      </c>
      <c r="K239" s="2" t="s">
        <v>787</v>
      </c>
      <c r="L239" s="2" t="s">
        <v>366</v>
      </c>
      <c r="M239" s="2">
        <v>59</v>
      </c>
      <c r="N239" s="2" t="b">
        <v>0</v>
      </c>
      <c r="O239" s="2">
        <v>0.82683982683982682</v>
      </c>
      <c r="R239" s="2" t="s">
        <v>65</v>
      </c>
      <c r="S239" s="2" t="s">
        <v>1034</v>
      </c>
      <c r="T239" s="2" t="s">
        <v>1035</v>
      </c>
      <c r="U239" s="2" t="b">
        <v>1</v>
      </c>
      <c r="V239" s="2" t="s">
        <v>69</v>
      </c>
      <c r="W239" s="2">
        <v>0</v>
      </c>
    </row>
    <row r="240" spans="1:23" ht="15.75" customHeight="1" x14ac:dyDescent="0.25">
      <c r="A240" s="2" t="s">
        <v>52</v>
      </c>
      <c r="B240" s="2" t="s">
        <v>53</v>
      </c>
      <c r="C240" s="2" t="s">
        <v>19</v>
      </c>
      <c r="D240" s="2" t="s">
        <v>37</v>
      </c>
      <c r="E240" s="2" t="s">
        <v>38</v>
      </c>
      <c r="F240" s="2" t="s">
        <v>364</v>
      </c>
      <c r="G240" s="2" t="s">
        <v>790</v>
      </c>
      <c r="H240" s="2" t="s">
        <v>700</v>
      </c>
      <c r="I240" s="2" t="s">
        <v>47</v>
      </c>
      <c r="J240" s="2" t="s">
        <v>791</v>
      </c>
      <c r="K240" s="2" t="s">
        <v>792</v>
      </c>
      <c r="L240" s="2" t="s">
        <v>366</v>
      </c>
      <c r="M240" s="2">
        <v>60</v>
      </c>
      <c r="N240" s="2" t="b">
        <v>0</v>
      </c>
      <c r="O240" s="2">
        <v>0.81222707423580787</v>
      </c>
      <c r="R240" s="2" t="s">
        <v>65</v>
      </c>
      <c r="S240" s="2" t="s">
        <v>1036</v>
      </c>
      <c r="T240" s="2" t="s">
        <v>1037</v>
      </c>
      <c r="U240" s="2" t="b">
        <v>1</v>
      </c>
      <c r="V240" s="2" t="s">
        <v>69</v>
      </c>
      <c r="W240" s="2">
        <v>0</v>
      </c>
    </row>
    <row r="241" spans="1:23" ht="15.75" customHeight="1" x14ac:dyDescent="0.25">
      <c r="A241" s="2" t="s">
        <v>52</v>
      </c>
      <c r="B241" s="2" t="s">
        <v>53</v>
      </c>
      <c r="C241" s="2" t="s">
        <v>19</v>
      </c>
      <c r="D241" s="2" t="s">
        <v>37</v>
      </c>
      <c r="E241" s="2" t="s">
        <v>38</v>
      </c>
      <c r="F241" s="2" t="s">
        <v>364</v>
      </c>
      <c r="G241" s="2" t="s">
        <v>795</v>
      </c>
      <c r="H241" s="2" t="s">
        <v>700</v>
      </c>
      <c r="I241" s="2" t="s">
        <v>47</v>
      </c>
      <c r="J241" s="2" t="s">
        <v>796</v>
      </c>
      <c r="K241" s="2" t="s">
        <v>797</v>
      </c>
      <c r="L241" s="2" t="s">
        <v>366</v>
      </c>
      <c r="M241" s="2">
        <v>61</v>
      </c>
      <c r="N241" s="2" t="b">
        <v>0</v>
      </c>
      <c r="O241" s="2">
        <v>0.81127982646420826</v>
      </c>
      <c r="R241" s="2" t="s">
        <v>65</v>
      </c>
      <c r="S241" s="2" t="s">
        <v>1038</v>
      </c>
      <c r="T241" s="2" t="s">
        <v>1039</v>
      </c>
      <c r="U241" s="2" t="b">
        <v>1</v>
      </c>
      <c r="V241" s="2" t="s">
        <v>69</v>
      </c>
      <c r="W241" s="2">
        <v>0</v>
      </c>
    </row>
    <row r="242" spans="1:23" ht="15.75" customHeight="1" x14ac:dyDescent="0.25">
      <c r="A242" s="2" t="s">
        <v>52</v>
      </c>
      <c r="B242" s="2" t="s">
        <v>53</v>
      </c>
      <c r="C242" s="2" t="s">
        <v>19</v>
      </c>
      <c r="D242" s="2" t="s">
        <v>45</v>
      </c>
      <c r="E242" s="2" t="s">
        <v>46</v>
      </c>
      <c r="F242" s="2" t="s">
        <v>55</v>
      </c>
      <c r="G242" s="2" t="s">
        <v>56</v>
      </c>
      <c r="H242" s="2" t="s">
        <v>57</v>
      </c>
      <c r="I242" s="2" t="s">
        <v>32</v>
      </c>
      <c r="J242" s="2" t="s">
        <v>59</v>
      </c>
      <c r="K242" s="2" t="s">
        <v>60</v>
      </c>
      <c r="L242" s="2" t="s">
        <v>61</v>
      </c>
      <c r="M242" s="2">
        <v>42</v>
      </c>
      <c r="N242" s="2" t="b">
        <v>1</v>
      </c>
      <c r="O242" s="2">
        <v>0.75156576200417535</v>
      </c>
      <c r="P242" s="2">
        <v>0.72289156626506024</v>
      </c>
      <c r="Q242" s="2">
        <v>0.78260869565217395</v>
      </c>
      <c r="R242" s="2" t="s">
        <v>74</v>
      </c>
      <c r="S242" s="2" t="s">
        <v>1040</v>
      </c>
      <c r="T242" s="2" t="s">
        <v>1041</v>
      </c>
      <c r="U242" s="2" t="b">
        <v>1</v>
      </c>
      <c r="V242" s="2" t="s">
        <v>69</v>
      </c>
      <c r="W242" s="2">
        <v>7.7</v>
      </c>
    </row>
    <row r="243" spans="1:23" ht="15.75" customHeight="1" x14ac:dyDescent="0.25">
      <c r="A243" s="2" t="s">
        <v>52</v>
      </c>
      <c r="B243" s="2" t="s">
        <v>53</v>
      </c>
      <c r="C243" s="2" t="s">
        <v>19</v>
      </c>
      <c r="D243" s="2" t="s">
        <v>45</v>
      </c>
      <c r="E243" s="2" t="s">
        <v>46</v>
      </c>
      <c r="F243" s="2" t="s">
        <v>55</v>
      </c>
      <c r="G243" s="2" t="s">
        <v>70</v>
      </c>
      <c r="H243" s="2" t="s">
        <v>57</v>
      </c>
      <c r="I243" s="2" t="s">
        <v>32</v>
      </c>
      <c r="J243" s="2" t="s">
        <v>71</v>
      </c>
      <c r="K243" s="2" t="s">
        <v>72</v>
      </c>
      <c r="L243" s="2" t="s">
        <v>61</v>
      </c>
      <c r="M243" s="2">
        <v>43</v>
      </c>
      <c r="N243" s="2" t="b">
        <v>1</v>
      </c>
      <c r="O243" s="2">
        <v>0.73094170403587444</v>
      </c>
      <c r="P243" s="2">
        <v>0.75462962962962965</v>
      </c>
      <c r="Q243" s="2">
        <v>0.70869565217391306</v>
      </c>
      <c r="R243" s="2" t="s">
        <v>74</v>
      </c>
      <c r="S243" s="2" t="s">
        <v>1042</v>
      </c>
      <c r="T243" s="2" t="s">
        <v>1043</v>
      </c>
      <c r="U243" s="2" t="b">
        <v>1</v>
      </c>
      <c r="V243" s="2" t="s">
        <v>69</v>
      </c>
      <c r="W243" s="2">
        <v>2.2999999999999998</v>
      </c>
    </row>
    <row r="244" spans="1:23" ht="15.75" customHeight="1" x14ac:dyDescent="0.25">
      <c r="A244" s="2" t="s">
        <v>52</v>
      </c>
      <c r="B244" s="2" t="s">
        <v>53</v>
      </c>
      <c r="C244" s="2" t="s">
        <v>19</v>
      </c>
      <c r="D244" s="2" t="s">
        <v>45</v>
      </c>
      <c r="E244" s="2" t="s">
        <v>46</v>
      </c>
      <c r="F244" s="2" t="s">
        <v>55</v>
      </c>
      <c r="G244" s="2" t="s">
        <v>78</v>
      </c>
      <c r="H244" s="2" t="s">
        <v>57</v>
      </c>
      <c r="I244" s="2" t="s">
        <v>32</v>
      </c>
      <c r="J244" s="2" t="s">
        <v>79</v>
      </c>
      <c r="K244" s="2" t="s">
        <v>80</v>
      </c>
      <c r="L244" s="2" t="s">
        <v>61</v>
      </c>
      <c r="M244" s="2">
        <v>44</v>
      </c>
      <c r="N244" s="2" t="b">
        <v>1</v>
      </c>
      <c r="O244" s="2">
        <v>0.71102661596958183</v>
      </c>
      <c r="P244" s="2">
        <v>0.6317567567567568</v>
      </c>
      <c r="Q244" s="2">
        <v>0.81304347826086953</v>
      </c>
      <c r="R244" s="2" t="s">
        <v>74</v>
      </c>
      <c r="S244" s="2" t="s">
        <v>1044</v>
      </c>
      <c r="T244" s="2" t="s">
        <v>1045</v>
      </c>
      <c r="U244" s="2" t="b">
        <v>1</v>
      </c>
      <c r="V244" s="2" t="s">
        <v>69</v>
      </c>
      <c r="W244" s="2">
        <v>1.9</v>
      </c>
    </row>
    <row r="245" spans="1:23" ht="15.75" customHeight="1" x14ac:dyDescent="0.25">
      <c r="A245" s="2" t="s">
        <v>52</v>
      </c>
      <c r="B245" s="2" t="s">
        <v>53</v>
      </c>
      <c r="C245" s="2" t="s">
        <v>19</v>
      </c>
      <c r="D245" s="2" t="s">
        <v>45</v>
      </c>
      <c r="E245" s="2" t="s">
        <v>46</v>
      </c>
      <c r="F245" s="2" t="s">
        <v>55</v>
      </c>
      <c r="G245" s="2" t="s">
        <v>85</v>
      </c>
      <c r="H245" s="2" t="s">
        <v>57</v>
      </c>
      <c r="I245" s="2" t="s">
        <v>32</v>
      </c>
      <c r="J245" s="2" t="s">
        <v>86</v>
      </c>
      <c r="K245" s="2" t="s">
        <v>87</v>
      </c>
      <c r="L245" s="2" t="s">
        <v>61</v>
      </c>
      <c r="M245" s="2">
        <v>45</v>
      </c>
      <c r="N245" s="2" t="b">
        <v>1</v>
      </c>
      <c r="O245" s="2">
        <v>0.73572938689217759</v>
      </c>
      <c r="P245" s="2">
        <v>0.71604938271604934</v>
      </c>
      <c r="Q245" s="2">
        <v>0.75652173913043474</v>
      </c>
      <c r="R245" s="2" t="s">
        <v>74</v>
      </c>
      <c r="S245" s="2" t="s">
        <v>1046</v>
      </c>
      <c r="T245" s="2" t="s">
        <v>1047</v>
      </c>
      <c r="U245" s="2" t="b">
        <v>1</v>
      </c>
      <c r="V245" s="2" t="s">
        <v>69</v>
      </c>
      <c r="W245" s="2">
        <v>2.4</v>
      </c>
    </row>
    <row r="246" spans="1:23" ht="15.75" customHeight="1" x14ac:dyDescent="0.25">
      <c r="A246" s="2" t="s">
        <v>52</v>
      </c>
      <c r="B246" s="2" t="s">
        <v>53</v>
      </c>
      <c r="C246" s="2" t="s">
        <v>19</v>
      </c>
      <c r="D246" s="2" t="s">
        <v>45</v>
      </c>
      <c r="E246" s="2" t="s">
        <v>46</v>
      </c>
      <c r="F246" s="2" t="s">
        <v>55</v>
      </c>
      <c r="G246" s="2" t="s">
        <v>92</v>
      </c>
      <c r="H246" s="2" t="s">
        <v>57</v>
      </c>
      <c r="I246" s="2" t="s">
        <v>32</v>
      </c>
      <c r="J246" s="2" t="s">
        <v>93</v>
      </c>
      <c r="K246" s="2" t="s">
        <v>95</v>
      </c>
      <c r="L246" s="2" t="s">
        <v>61</v>
      </c>
      <c r="M246" s="2">
        <v>46</v>
      </c>
      <c r="N246" s="2" t="b">
        <v>1</v>
      </c>
      <c r="O246" s="2">
        <v>0.70315789473684209</v>
      </c>
      <c r="P246" s="2">
        <v>0.68163265306122445</v>
      </c>
      <c r="Q246" s="2">
        <v>0.72608695652173916</v>
      </c>
      <c r="R246" s="2" t="s">
        <v>74</v>
      </c>
      <c r="S246" s="2" t="s">
        <v>1048</v>
      </c>
      <c r="T246" s="2" t="s">
        <v>1049</v>
      </c>
      <c r="U246" s="2" t="b">
        <v>1</v>
      </c>
      <c r="V246" s="2" t="s">
        <v>69</v>
      </c>
      <c r="W246" s="2">
        <v>2.2999999999999998</v>
      </c>
    </row>
    <row r="247" spans="1:23" ht="15.75" customHeight="1" x14ac:dyDescent="0.25">
      <c r="A247" s="2" t="s">
        <v>52</v>
      </c>
      <c r="B247" s="2" t="s">
        <v>53</v>
      </c>
      <c r="C247" s="2" t="s">
        <v>19</v>
      </c>
      <c r="D247" s="2" t="s">
        <v>45</v>
      </c>
      <c r="E247" s="2" t="s">
        <v>46</v>
      </c>
      <c r="F247" s="2" t="s">
        <v>55</v>
      </c>
      <c r="G247" s="2" t="s">
        <v>99</v>
      </c>
      <c r="H247" s="2" t="s">
        <v>57</v>
      </c>
      <c r="I247" s="2" t="s">
        <v>32</v>
      </c>
      <c r="J247" s="2" t="s">
        <v>100</v>
      </c>
      <c r="K247" s="2" t="s">
        <v>101</v>
      </c>
      <c r="L247" s="2" t="s">
        <v>61</v>
      </c>
      <c r="M247" s="2">
        <v>47</v>
      </c>
      <c r="N247" s="2" t="b">
        <v>1</v>
      </c>
      <c r="O247" s="2">
        <v>0.76050420168067223</v>
      </c>
      <c r="P247" s="2">
        <v>0.73577235772357719</v>
      </c>
      <c r="Q247" s="2">
        <v>0.78695652173913044</v>
      </c>
      <c r="R247" s="2" t="s">
        <v>74</v>
      </c>
      <c r="S247" s="2" t="s">
        <v>1050</v>
      </c>
      <c r="T247" s="2" t="s">
        <v>1051</v>
      </c>
      <c r="U247" s="2" t="b">
        <v>1</v>
      </c>
      <c r="V247" s="2" t="s">
        <v>69</v>
      </c>
      <c r="W247" s="2">
        <v>1.4</v>
      </c>
    </row>
    <row r="248" spans="1:23" ht="15.75" customHeight="1" x14ac:dyDescent="0.25">
      <c r="A248" s="2" t="s">
        <v>52</v>
      </c>
      <c r="B248" s="2" t="s">
        <v>53</v>
      </c>
      <c r="C248" s="2" t="s">
        <v>19</v>
      </c>
      <c r="D248" s="2" t="s">
        <v>45</v>
      </c>
      <c r="E248" s="2" t="s">
        <v>46</v>
      </c>
      <c r="F248" s="2" t="s">
        <v>55</v>
      </c>
      <c r="G248" s="2" t="s">
        <v>107</v>
      </c>
      <c r="H248" s="2" t="s">
        <v>57</v>
      </c>
      <c r="I248" s="2" t="s">
        <v>32</v>
      </c>
      <c r="J248" s="2" t="s">
        <v>108</v>
      </c>
      <c r="K248" s="2" t="s">
        <v>109</v>
      </c>
      <c r="L248" s="2" t="s">
        <v>61</v>
      </c>
      <c r="M248" s="2">
        <v>48</v>
      </c>
      <c r="N248" s="2" t="b">
        <v>1</v>
      </c>
      <c r="O248" s="2">
        <v>0.73903966597077242</v>
      </c>
      <c r="P248" s="2">
        <v>0.71084337349397586</v>
      </c>
      <c r="Q248" s="2">
        <v>0.76956521739130435</v>
      </c>
      <c r="R248" s="2" t="s">
        <v>74</v>
      </c>
      <c r="S248" s="2" t="s">
        <v>1052</v>
      </c>
      <c r="T248" s="2" t="s">
        <v>1053</v>
      </c>
      <c r="U248" s="2" t="b">
        <v>1</v>
      </c>
      <c r="V248" s="2" t="s">
        <v>69</v>
      </c>
      <c r="W248" s="2">
        <v>1.4</v>
      </c>
    </row>
    <row r="249" spans="1:23" ht="15.75" customHeight="1" x14ac:dyDescent="0.25">
      <c r="A249" s="2" t="s">
        <v>52</v>
      </c>
      <c r="B249" s="2" t="s">
        <v>53</v>
      </c>
      <c r="C249" s="2" t="s">
        <v>19</v>
      </c>
      <c r="D249" s="2" t="s">
        <v>45</v>
      </c>
      <c r="E249" s="2" t="s">
        <v>46</v>
      </c>
      <c r="F249" s="2" t="s">
        <v>55</v>
      </c>
      <c r="G249" s="2" t="s">
        <v>112</v>
      </c>
      <c r="H249" s="2" t="s">
        <v>57</v>
      </c>
      <c r="I249" s="2" t="s">
        <v>32</v>
      </c>
      <c r="J249" s="2" t="s">
        <v>113</v>
      </c>
      <c r="K249" s="2" t="s">
        <v>114</v>
      </c>
      <c r="L249" s="2" t="s">
        <v>61</v>
      </c>
      <c r="M249" s="2">
        <v>49</v>
      </c>
      <c r="N249" s="2" t="b">
        <v>1</v>
      </c>
      <c r="O249" s="2">
        <v>0.74166666666666659</v>
      </c>
      <c r="P249" s="2">
        <v>0.71199999999999997</v>
      </c>
      <c r="Q249" s="2">
        <v>0.77391304347826084</v>
      </c>
      <c r="R249" s="2" t="s">
        <v>74</v>
      </c>
      <c r="S249" s="2" t="s">
        <v>1054</v>
      </c>
      <c r="T249" s="2" t="s">
        <v>1055</v>
      </c>
      <c r="U249" s="2" t="b">
        <v>1</v>
      </c>
      <c r="V249" s="2" t="s">
        <v>69</v>
      </c>
      <c r="W249" s="2">
        <v>1.4</v>
      </c>
    </row>
    <row r="250" spans="1:23" ht="15.75" customHeight="1" x14ac:dyDescent="0.25">
      <c r="A250" s="2" t="s">
        <v>52</v>
      </c>
      <c r="B250" s="2" t="s">
        <v>53</v>
      </c>
      <c r="C250" s="2" t="s">
        <v>19</v>
      </c>
      <c r="D250" s="2" t="s">
        <v>45</v>
      </c>
      <c r="E250" s="2" t="s">
        <v>46</v>
      </c>
      <c r="F250" s="2" t="s">
        <v>55</v>
      </c>
      <c r="G250" s="2" t="s">
        <v>117</v>
      </c>
      <c r="H250" s="2" t="s">
        <v>57</v>
      </c>
      <c r="I250" s="2" t="s">
        <v>32</v>
      </c>
      <c r="J250" s="2" t="s">
        <v>118</v>
      </c>
      <c r="K250" s="2" t="s">
        <v>119</v>
      </c>
      <c r="L250" s="2" t="s">
        <v>61</v>
      </c>
      <c r="M250" s="2">
        <v>50</v>
      </c>
      <c r="N250" s="2" t="b">
        <v>1</v>
      </c>
      <c r="O250" s="2">
        <v>0.75991649269311057</v>
      </c>
      <c r="P250" s="2">
        <v>0.73092369477911645</v>
      </c>
      <c r="Q250" s="2">
        <v>0.79130434782608694</v>
      </c>
      <c r="R250" s="2" t="s">
        <v>74</v>
      </c>
      <c r="S250" s="2" t="s">
        <v>1056</v>
      </c>
      <c r="T250" s="2" t="s">
        <v>1057</v>
      </c>
      <c r="U250" s="2" t="b">
        <v>1</v>
      </c>
      <c r="V250" s="2" t="s">
        <v>69</v>
      </c>
      <c r="W250" s="2">
        <v>1.4</v>
      </c>
    </row>
    <row r="251" spans="1:23" ht="15.75" customHeight="1" x14ac:dyDescent="0.25">
      <c r="A251" s="2" t="s">
        <v>52</v>
      </c>
      <c r="B251" s="2" t="s">
        <v>53</v>
      </c>
      <c r="C251" s="2" t="s">
        <v>19</v>
      </c>
      <c r="D251" s="2" t="s">
        <v>45</v>
      </c>
      <c r="E251" s="2" t="s">
        <v>46</v>
      </c>
      <c r="F251" s="2" t="s">
        <v>55</v>
      </c>
      <c r="G251" s="2" t="s">
        <v>122</v>
      </c>
      <c r="H251" s="2" t="s">
        <v>57</v>
      </c>
      <c r="I251" s="2" t="s">
        <v>32</v>
      </c>
      <c r="J251" s="2" t="s">
        <v>123</v>
      </c>
      <c r="K251" s="2" t="s">
        <v>124</v>
      </c>
      <c r="L251" s="2" t="s">
        <v>61</v>
      </c>
      <c r="M251" s="2">
        <v>51</v>
      </c>
      <c r="N251" s="2" t="b">
        <v>1</v>
      </c>
      <c r="O251" s="2">
        <v>0.71666666666666667</v>
      </c>
      <c r="P251" s="2">
        <v>0.68799999999999994</v>
      </c>
      <c r="Q251" s="2">
        <v>0.74782608695652175</v>
      </c>
      <c r="R251" s="2" t="s">
        <v>74</v>
      </c>
      <c r="S251" s="2" t="s">
        <v>1058</v>
      </c>
      <c r="T251" s="2" t="s">
        <v>1059</v>
      </c>
      <c r="U251" s="2" t="b">
        <v>1</v>
      </c>
      <c r="V251" s="2" t="s">
        <v>69</v>
      </c>
      <c r="W251" s="2">
        <v>1.8</v>
      </c>
    </row>
    <row r="252" spans="1:23" ht="15.75" customHeight="1" x14ac:dyDescent="0.25">
      <c r="A252" s="2" t="s">
        <v>52</v>
      </c>
      <c r="B252" s="2" t="s">
        <v>53</v>
      </c>
      <c r="C252" s="2" t="s">
        <v>19</v>
      </c>
      <c r="D252" s="2" t="s">
        <v>45</v>
      </c>
      <c r="E252" s="2" t="s">
        <v>46</v>
      </c>
      <c r="F252" s="2" t="s">
        <v>55</v>
      </c>
      <c r="G252" s="2" t="s">
        <v>127</v>
      </c>
      <c r="H252" s="2" t="s">
        <v>57</v>
      </c>
      <c r="I252" s="2" t="s">
        <v>32</v>
      </c>
      <c r="J252" s="2" t="s">
        <v>128</v>
      </c>
      <c r="K252" s="2" t="s">
        <v>129</v>
      </c>
      <c r="L252" s="2" t="s">
        <v>61</v>
      </c>
      <c r="M252" s="2">
        <v>52</v>
      </c>
      <c r="N252" s="2" t="b">
        <v>1</v>
      </c>
      <c r="O252" s="2">
        <v>0.72649572649572658</v>
      </c>
      <c r="P252" s="2">
        <v>0.7142857142857143</v>
      </c>
      <c r="Q252" s="2">
        <v>0.73913043478260865</v>
      </c>
      <c r="R252" s="2" t="s">
        <v>74</v>
      </c>
      <c r="S252" s="2" t="s">
        <v>1060</v>
      </c>
      <c r="T252" s="2" t="s">
        <v>1061</v>
      </c>
      <c r="U252" s="2" t="b">
        <v>1</v>
      </c>
      <c r="V252" s="2" t="s">
        <v>69</v>
      </c>
      <c r="W252" s="2">
        <v>1.6</v>
      </c>
    </row>
    <row r="253" spans="1:23" ht="15.75" customHeight="1" x14ac:dyDescent="0.25">
      <c r="A253" s="2" t="s">
        <v>52</v>
      </c>
      <c r="B253" s="2" t="s">
        <v>53</v>
      </c>
      <c r="C253" s="2" t="s">
        <v>19</v>
      </c>
      <c r="D253" s="2" t="s">
        <v>45</v>
      </c>
      <c r="E253" s="2" t="s">
        <v>46</v>
      </c>
      <c r="F253" s="2" t="s">
        <v>55</v>
      </c>
      <c r="G253" s="2" t="s">
        <v>132</v>
      </c>
      <c r="H253" s="2" t="s">
        <v>57</v>
      </c>
      <c r="I253" s="2" t="s">
        <v>32</v>
      </c>
      <c r="J253" s="2" t="s">
        <v>133</v>
      </c>
      <c r="K253" s="2" t="s">
        <v>134</v>
      </c>
      <c r="L253" s="2" t="s">
        <v>61</v>
      </c>
      <c r="M253" s="2">
        <v>53</v>
      </c>
      <c r="N253" s="2" t="b">
        <v>1</v>
      </c>
      <c r="O253" s="2">
        <v>0.74633123689727465</v>
      </c>
      <c r="P253" s="2">
        <v>0.72064777327935226</v>
      </c>
      <c r="Q253" s="2">
        <v>0.77391304347826084</v>
      </c>
      <c r="R253" s="2" t="s">
        <v>74</v>
      </c>
      <c r="S253" s="2" t="s">
        <v>1062</v>
      </c>
      <c r="T253" s="2" t="s">
        <v>1063</v>
      </c>
      <c r="U253" s="2" t="b">
        <v>1</v>
      </c>
      <c r="V253" s="2" t="s">
        <v>69</v>
      </c>
      <c r="W253" s="2">
        <v>1.3</v>
      </c>
    </row>
    <row r="254" spans="1:23" ht="15.75" customHeight="1" x14ac:dyDescent="0.25">
      <c r="A254" s="2" t="s">
        <v>52</v>
      </c>
      <c r="B254" s="2" t="s">
        <v>53</v>
      </c>
      <c r="C254" s="2" t="s">
        <v>19</v>
      </c>
      <c r="D254" s="2" t="s">
        <v>45</v>
      </c>
      <c r="E254" s="2" t="s">
        <v>46</v>
      </c>
      <c r="F254" s="2" t="s">
        <v>55</v>
      </c>
      <c r="G254" s="2" t="s">
        <v>137</v>
      </c>
      <c r="H254" s="2" t="s">
        <v>57</v>
      </c>
      <c r="I254" s="2" t="s">
        <v>32</v>
      </c>
      <c r="J254" s="2" t="s">
        <v>138</v>
      </c>
      <c r="K254" s="2" t="s">
        <v>139</v>
      </c>
      <c r="L254" s="2" t="s">
        <v>61</v>
      </c>
      <c r="M254" s="2">
        <v>54</v>
      </c>
      <c r="N254" s="2" t="b">
        <v>1</v>
      </c>
      <c r="O254" s="2">
        <v>0.7463917525773196</v>
      </c>
      <c r="P254" s="2">
        <v>0.70980392156862748</v>
      </c>
      <c r="Q254" s="2">
        <v>0.78695652173913044</v>
      </c>
      <c r="R254" s="2" t="s">
        <v>74</v>
      </c>
      <c r="S254" s="2" t="s">
        <v>1064</v>
      </c>
      <c r="T254" s="2" t="s">
        <v>1065</v>
      </c>
      <c r="U254" s="2" t="b">
        <v>1</v>
      </c>
      <c r="V254" s="2" t="s">
        <v>69</v>
      </c>
      <c r="W254" s="2">
        <v>1.5</v>
      </c>
    </row>
    <row r="255" spans="1:23" ht="15.75" customHeight="1" x14ac:dyDescent="0.25">
      <c r="A255" s="2" t="s">
        <v>52</v>
      </c>
      <c r="B255" s="2" t="s">
        <v>53</v>
      </c>
      <c r="C255" s="2" t="s">
        <v>19</v>
      </c>
      <c r="D255" s="2" t="s">
        <v>45</v>
      </c>
      <c r="E255" s="2" t="s">
        <v>46</v>
      </c>
      <c r="F255" s="2" t="s">
        <v>55</v>
      </c>
      <c r="G255" s="2" t="s">
        <v>142</v>
      </c>
      <c r="H255" s="2" t="s">
        <v>57</v>
      </c>
      <c r="I255" s="2" t="s">
        <v>32</v>
      </c>
      <c r="J255" s="2" t="s">
        <v>143</v>
      </c>
      <c r="K255" s="2" t="s">
        <v>144</v>
      </c>
      <c r="L255" s="2" t="s">
        <v>61</v>
      </c>
      <c r="M255" s="2">
        <v>55</v>
      </c>
      <c r="N255" s="2" t="b">
        <v>1</v>
      </c>
      <c r="O255" s="2">
        <v>0.71308016877637137</v>
      </c>
      <c r="P255" s="2">
        <v>0.69262295081967218</v>
      </c>
      <c r="Q255" s="2">
        <v>0.73478260869565215</v>
      </c>
      <c r="R255" s="2" t="s">
        <v>74</v>
      </c>
      <c r="S255" s="2" t="s">
        <v>1066</v>
      </c>
      <c r="T255" s="2" t="s">
        <v>1067</v>
      </c>
      <c r="U255" s="2" t="b">
        <v>1</v>
      </c>
      <c r="V255" s="2" t="s">
        <v>69</v>
      </c>
      <c r="W255" s="2">
        <v>1.4</v>
      </c>
    </row>
    <row r="256" spans="1:23" ht="15.75" customHeight="1" x14ac:dyDescent="0.25">
      <c r="A256" s="2" t="s">
        <v>52</v>
      </c>
      <c r="B256" s="2" t="s">
        <v>53</v>
      </c>
      <c r="C256" s="2" t="s">
        <v>19</v>
      </c>
      <c r="D256" s="2" t="s">
        <v>45</v>
      </c>
      <c r="E256" s="2" t="s">
        <v>46</v>
      </c>
      <c r="F256" s="2" t="s">
        <v>55</v>
      </c>
      <c r="G256" s="2" t="s">
        <v>148</v>
      </c>
      <c r="H256" s="2" t="s">
        <v>57</v>
      </c>
      <c r="I256" s="2" t="s">
        <v>32</v>
      </c>
      <c r="J256" s="2" t="s">
        <v>149</v>
      </c>
      <c r="K256" s="2" t="s">
        <v>150</v>
      </c>
      <c r="L256" s="2" t="s">
        <v>61</v>
      </c>
      <c r="M256" s="2">
        <v>56</v>
      </c>
      <c r="N256" s="2" t="b">
        <v>1</v>
      </c>
      <c r="O256" s="2">
        <v>0.71052631578947378</v>
      </c>
      <c r="P256" s="2">
        <v>0.6258278145695364</v>
      </c>
      <c r="Q256" s="2">
        <v>0.82173913043478264</v>
      </c>
      <c r="R256" s="2" t="s">
        <v>74</v>
      </c>
      <c r="S256" s="2" t="s">
        <v>1068</v>
      </c>
      <c r="T256" s="2" t="s">
        <v>1069</v>
      </c>
      <c r="U256" s="2" t="b">
        <v>1</v>
      </c>
      <c r="V256" s="2" t="s">
        <v>69</v>
      </c>
      <c r="W256" s="2">
        <v>1.4</v>
      </c>
    </row>
    <row r="257" spans="1:23" ht="15.75" customHeight="1" x14ac:dyDescent="0.25">
      <c r="A257" s="2" t="s">
        <v>52</v>
      </c>
      <c r="B257" s="2" t="s">
        <v>53</v>
      </c>
      <c r="C257" s="2" t="s">
        <v>19</v>
      </c>
      <c r="D257" s="2" t="s">
        <v>45</v>
      </c>
      <c r="E257" s="2" t="s">
        <v>46</v>
      </c>
      <c r="F257" s="2" t="s">
        <v>55</v>
      </c>
      <c r="G257" s="2" t="s">
        <v>153</v>
      </c>
      <c r="H257" s="2" t="s">
        <v>57</v>
      </c>
      <c r="I257" s="2" t="s">
        <v>32</v>
      </c>
      <c r="J257" s="2" t="s">
        <v>154</v>
      </c>
      <c r="K257" s="2" t="s">
        <v>155</v>
      </c>
      <c r="L257" s="2" t="s">
        <v>61</v>
      </c>
      <c r="M257" s="2">
        <v>57</v>
      </c>
      <c r="N257" s="2" t="b">
        <v>1</v>
      </c>
      <c r="O257" s="2">
        <v>0.78189300411522633</v>
      </c>
      <c r="P257" s="2">
        <v>0.7421875</v>
      </c>
      <c r="Q257" s="2">
        <v>0.82608695652173914</v>
      </c>
      <c r="R257" s="2" t="s">
        <v>74</v>
      </c>
      <c r="S257" s="2" t="s">
        <v>1070</v>
      </c>
      <c r="T257" s="2" t="s">
        <v>1071</v>
      </c>
      <c r="U257" s="2" t="b">
        <v>1</v>
      </c>
      <c r="V257" s="2" t="s">
        <v>69</v>
      </c>
      <c r="W257" s="2">
        <v>2</v>
      </c>
    </row>
    <row r="258" spans="1:23" ht="15.75" customHeight="1" x14ac:dyDescent="0.25">
      <c r="A258" s="2" t="s">
        <v>52</v>
      </c>
      <c r="B258" s="2" t="s">
        <v>53</v>
      </c>
      <c r="C258" s="2" t="s">
        <v>19</v>
      </c>
      <c r="D258" s="2" t="s">
        <v>45</v>
      </c>
      <c r="E258" s="2" t="s">
        <v>46</v>
      </c>
      <c r="F258" s="2" t="s">
        <v>55</v>
      </c>
      <c r="G258" s="2" t="s">
        <v>158</v>
      </c>
      <c r="H258" s="2" t="s">
        <v>57</v>
      </c>
      <c r="I258" s="2" t="s">
        <v>32</v>
      </c>
      <c r="J258" s="2" t="s">
        <v>159</v>
      </c>
      <c r="K258" s="2" t="s">
        <v>160</v>
      </c>
      <c r="L258" s="2" t="s">
        <v>61</v>
      </c>
      <c r="M258" s="2">
        <v>58</v>
      </c>
      <c r="N258" s="2" t="b">
        <v>1</v>
      </c>
      <c r="O258" s="2">
        <v>0.7777777777777779</v>
      </c>
      <c r="P258" s="2">
        <v>0.73828125</v>
      </c>
      <c r="Q258" s="2">
        <v>0.82173913043478264</v>
      </c>
      <c r="R258" s="2" t="s">
        <v>74</v>
      </c>
      <c r="S258" s="2" t="s">
        <v>1072</v>
      </c>
      <c r="T258" s="2" t="s">
        <v>1073</v>
      </c>
      <c r="U258" s="2" t="b">
        <v>1</v>
      </c>
      <c r="V258" s="2" t="s">
        <v>69</v>
      </c>
      <c r="W258" s="2">
        <v>1.4</v>
      </c>
    </row>
    <row r="259" spans="1:23" ht="15.75" customHeight="1" x14ac:dyDescent="0.25">
      <c r="A259" s="2" t="s">
        <v>52</v>
      </c>
      <c r="B259" s="2" t="s">
        <v>53</v>
      </c>
      <c r="C259" s="2" t="s">
        <v>19</v>
      </c>
      <c r="D259" s="2" t="s">
        <v>45</v>
      </c>
      <c r="E259" s="2" t="s">
        <v>46</v>
      </c>
      <c r="F259" s="2" t="s">
        <v>55</v>
      </c>
      <c r="G259" s="2" t="s">
        <v>163</v>
      </c>
      <c r="H259" s="2" t="s">
        <v>57</v>
      </c>
      <c r="I259" s="2" t="s">
        <v>32</v>
      </c>
      <c r="J259" s="2" t="s">
        <v>164</v>
      </c>
      <c r="K259" s="2" t="s">
        <v>165</v>
      </c>
      <c r="L259" s="2" t="s">
        <v>61</v>
      </c>
      <c r="M259" s="2">
        <v>59</v>
      </c>
      <c r="N259" s="2" t="b">
        <v>1</v>
      </c>
      <c r="O259" s="2">
        <v>0.77018633540372661</v>
      </c>
      <c r="P259" s="2">
        <v>0.7351778656126482</v>
      </c>
      <c r="Q259" s="2">
        <v>0.80869565217391304</v>
      </c>
      <c r="R259" s="2" t="s">
        <v>74</v>
      </c>
      <c r="S259" s="2" t="s">
        <v>1074</v>
      </c>
      <c r="T259" s="2" t="s">
        <v>1075</v>
      </c>
      <c r="U259" s="2" t="b">
        <v>1</v>
      </c>
      <c r="V259" s="2" t="s">
        <v>69</v>
      </c>
      <c r="W259" s="2">
        <v>1.4</v>
      </c>
    </row>
    <row r="260" spans="1:23" ht="15.75" customHeight="1" x14ac:dyDescent="0.25">
      <c r="A260" s="2" t="s">
        <v>52</v>
      </c>
      <c r="B260" s="2" t="s">
        <v>53</v>
      </c>
      <c r="C260" s="2" t="s">
        <v>19</v>
      </c>
      <c r="D260" s="2" t="s">
        <v>45</v>
      </c>
      <c r="E260" s="2" t="s">
        <v>46</v>
      </c>
      <c r="F260" s="2" t="s">
        <v>55</v>
      </c>
      <c r="G260" s="2" t="s">
        <v>168</v>
      </c>
      <c r="H260" s="2" t="s">
        <v>57</v>
      </c>
      <c r="I260" s="2" t="s">
        <v>32</v>
      </c>
      <c r="J260" s="2" t="s">
        <v>169</v>
      </c>
      <c r="K260" s="2" t="s">
        <v>170</v>
      </c>
      <c r="L260" s="2" t="s">
        <v>61</v>
      </c>
      <c r="M260" s="2">
        <v>60</v>
      </c>
      <c r="N260" s="2" t="b">
        <v>1</v>
      </c>
      <c r="O260" s="2">
        <v>0.70661157024793397</v>
      </c>
      <c r="P260" s="2">
        <v>0.67322834645669294</v>
      </c>
      <c r="Q260" s="2">
        <v>0.74347826086956526</v>
      </c>
      <c r="R260" s="2" t="s">
        <v>74</v>
      </c>
      <c r="S260" s="2" t="s">
        <v>1076</v>
      </c>
      <c r="T260" s="2" t="s">
        <v>1077</v>
      </c>
      <c r="U260" s="2" t="b">
        <v>1</v>
      </c>
      <c r="V260" s="2" t="s">
        <v>69</v>
      </c>
      <c r="W260" s="2">
        <v>1.4</v>
      </c>
    </row>
    <row r="261" spans="1:23" ht="15.75" customHeight="1" x14ac:dyDescent="0.25">
      <c r="A261" s="2" t="s">
        <v>52</v>
      </c>
      <c r="B261" s="2" t="s">
        <v>53</v>
      </c>
      <c r="C261" s="2" t="s">
        <v>19</v>
      </c>
      <c r="D261" s="2" t="s">
        <v>45</v>
      </c>
      <c r="E261" s="2" t="s">
        <v>46</v>
      </c>
      <c r="F261" s="2" t="s">
        <v>55</v>
      </c>
      <c r="G261" s="2" t="s">
        <v>173</v>
      </c>
      <c r="H261" s="2" t="s">
        <v>57</v>
      </c>
      <c r="I261" s="2" t="s">
        <v>32</v>
      </c>
      <c r="J261" s="2" t="s">
        <v>174</v>
      </c>
      <c r="K261" s="2" t="s">
        <v>175</v>
      </c>
      <c r="L261" s="2" t="s">
        <v>61</v>
      </c>
      <c r="M261" s="2">
        <v>61</v>
      </c>
      <c r="N261" s="2" t="b">
        <v>1</v>
      </c>
      <c r="O261" s="2">
        <v>0.71933471933471926</v>
      </c>
      <c r="P261" s="2">
        <v>0.68924302788844627</v>
      </c>
      <c r="Q261" s="2">
        <v>0.75217391304347825</v>
      </c>
      <c r="R261" s="2" t="s">
        <v>74</v>
      </c>
      <c r="S261" s="2" t="s">
        <v>1078</v>
      </c>
      <c r="T261" s="2" t="s">
        <v>1079</v>
      </c>
      <c r="U261" s="2" t="b">
        <v>1</v>
      </c>
      <c r="V261" s="2" t="s">
        <v>69</v>
      </c>
      <c r="W261" s="2">
        <v>1.4</v>
      </c>
    </row>
    <row r="262" spans="1:23" ht="15.75" customHeight="1" x14ac:dyDescent="0.25">
      <c r="A262" s="2" t="s">
        <v>52</v>
      </c>
      <c r="B262" s="2" t="s">
        <v>53</v>
      </c>
      <c r="C262" s="2" t="s">
        <v>19</v>
      </c>
      <c r="D262" s="2" t="s">
        <v>45</v>
      </c>
      <c r="E262" s="2" t="s">
        <v>46</v>
      </c>
      <c r="F262" s="2" t="s">
        <v>55</v>
      </c>
      <c r="G262" s="2" t="s">
        <v>178</v>
      </c>
      <c r="H262" s="2" t="s">
        <v>179</v>
      </c>
      <c r="I262" s="2" t="s">
        <v>12</v>
      </c>
      <c r="J262" s="2" t="s">
        <v>180</v>
      </c>
      <c r="K262" s="2" t="s">
        <v>181</v>
      </c>
      <c r="L262" s="2" t="s">
        <v>182</v>
      </c>
      <c r="M262" s="2">
        <v>42</v>
      </c>
      <c r="N262" s="2" t="b">
        <v>0</v>
      </c>
      <c r="O262" s="2">
        <v>0.71823204419889486</v>
      </c>
      <c r="P262" s="2">
        <v>0.67357512953367871</v>
      </c>
      <c r="Q262" s="2">
        <v>0.76923076923076927</v>
      </c>
      <c r="R262" s="2" t="s">
        <v>74</v>
      </c>
      <c r="S262" s="2" t="s">
        <v>1080</v>
      </c>
      <c r="T262" s="2" t="s">
        <v>1081</v>
      </c>
      <c r="U262" s="2" t="b">
        <v>1</v>
      </c>
      <c r="V262" s="2" t="s">
        <v>69</v>
      </c>
      <c r="W262" s="2">
        <v>1.9</v>
      </c>
    </row>
    <row r="263" spans="1:23" ht="15.75" customHeight="1" x14ac:dyDescent="0.25">
      <c r="A263" s="2" t="s">
        <v>52</v>
      </c>
      <c r="B263" s="2" t="s">
        <v>53</v>
      </c>
      <c r="C263" s="2" t="s">
        <v>19</v>
      </c>
      <c r="D263" s="2" t="s">
        <v>45</v>
      </c>
      <c r="E263" s="2" t="s">
        <v>46</v>
      </c>
      <c r="F263" s="2" t="s">
        <v>55</v>
      </c>
      <c r="G263" s="2" t="s">
        <v>185</v>
      </c>
      <c r="H263" s="2" t="s">
        <v>179</v>
      </c>
      <c r="I263" s="2" t="s">
        <v>12</v>
      </c>
      <c r="J263" s="2" t="s">
        <v>186</v>
      </c>
      <c r="K263" s="2" t="s">
        <v>187</v>
      </c>
      <c r="L263" s="2" t="s">
        <v>182</v>
      </c>
      <c r="M263" s="2">
        <v>43</v>
      </c>
      <c r="N263" s="2" t="b">
        <v>0</v>
      </c>
      <c r="O263" s="2">
        <v>0.74193548387096764</v>
      </c>
      <c r="P263" s="2">
        <v>0.67980295566502458</v>
      </c>
      <c r="Q263" s="2">
        <v>0.81656804733727806</v>
      </c>
      <c r="R263" s="2" t="s">
        <v>74</v>
      </c>
      <c r="S263" s="2" t="s">
        <v>1082</v>
      </c>
      <c r="T263" s="2" t="s">
        <v>1083</v>
      </c>
      <c r="U263" s="2" t="b">
        <v>1</v>
      </c>
      <c r="V263" s="2" t="s">
        <v>69</v>
      </c>
      <c r="W263" s="2">
        <v>1.7</v>
      </c>
    </row>
    <row r="264" spans="1:23" ht="15.75" customHeight="1" x14ac:dyDescent="0.25">
      <c r="A264" s="2" t="s">
        <v>52</v>
      </c>
      <c r="B264" s="2" t="s">
        <v>53</v>
      </c>
      <c r="C264" s="2" t="s">
        <v>19</v>
      </c>
      <c r="D264" s="2" t="s">
        <v>45</v>
      </c>
      <c r="E264" s="2" t="s">
        <v>46</v>
      </c>
      <c r="F264" s="2" t="s">
        <v>55</v>
      </c>
      <c r="G264" s="2" t="s">
        <v>191</v>
      </c>
      <c r="H264" s="2" t="s">
        <v>179</v>
      </c>
      <c r="I264" s="2" t="s">
        <v>12</v>
      </c>
      <c r="J264" s="2" t="s">
        <v>192</v>
      </c>
      <c r="K264" s="2" t="s">
        <v>193</v>
      </c>
      <c r="L264" s="2" t="s">
        <v>182</v>
      </c>
      <c r="M264" s="2">
        <v>44</v>
      </c>
      <c r="N264" s="2" t="b">
        <v>0</v>
      </c>
      <c r="O264" s="2">
        <v>0.73802816901408441</v>
      </c>
      <c r="P264" s="2">
        <v>0.70430107526881724</v>
      </c>
      <c r="Q264" s="2">
        <v>0.7751479289940828</v>
      </c>
      <c r="R264" s="2" t="s">
        <v>74</v>
      </c>
      <c r="S264" s="2" t="s">
        <v>1084</v>
      </c>
      <c r="T264" s="2" t="s">
        <v>1085</v>
      </c>
      <c r="U264" s="2" t="b">
        <v>1</v>
      </c>
      <c r="V264" s="2" t="s">
        <v>69</v>
      </c>
      <c r="W264" s="2">
        <v>1.3</v>
      </c>
    </row>
    <row r="265" spans="1:23" ht="15.75" customHeight="1" x14ac:dyDescent="0.25">
      <c r="A265" s="2" t="s">
        <v>52</v>
      </c>
      <c r="B265" s="2" t="s">
        <v>53</v>
      </c>
      <c r="C265" s="2" t="s">
        <v>19</v>
      </c>
      <c r="D265" s="2" t="s">
        <v>45</v>
      </c>
      <c r="E265" s="2" t="s">
        <v>46</v>
      </c>
      <c r="F265" s="2" t="s">
        <v>55</v>
      </c>
      <c r="G265" s="2" t="s">
        <v>196</v>
      </c>
      <c r="H265" s="2" t="s">
        <v>179</v>
      </c>
      <c r="I265" s="2" t="s">
        <v>12</v>
      </c>
      <c r="J265" s="2" t="s">
        <v>197</v>
      </c>
      <c r="K265" s="2" t="s">
        <v>198</v>
      </c>
      <c r="L265" s="2" t="s">
        <v>182</v>
      </c>
      <c r="M265" s="2">
        <v>45</v>
      </c>
      <c r="N265" s="2" t="b">
        <v>0</v>
      </c>
      <c r="O265" s="2">
        <v>0.74054054054054053</v>
      </c>
      <c r="P265" s="2">
        <v>0.68159203980099503</v>
      </c>
      <c r="Q265" s="2">
        <v>0.81065088757396453</v>
      </c>
      <c r="R265" s="2" t="s">
        <v>74</v>
      </c>
      <c r="S265" s="2" t="s">
        <v>1086</v>
      </c>
      <c r="T265" s="2" t="s">
        <v>1087</v>
      </c>
      <c r="U265" s="2" t="b">
        <v>1</v>
      </c>
      <c r="V265" s="2" t="s">
        <v>69</v>
      </c>
      <c r="W265" s="2">
        <v>1.3</v>
      </c>
    </row>
    <row r="266" spans="1:23" ht="15.75" customHeight="1" x14ac:dyDescent="0.25">
      <c r="A266" s="2" t="s">
        <v>52</v>
      </c>
      <c r="B266" s="2" t="s">
        <v>53</v>
      </c>
      <c r="C266" s="2" t="s">
        <v>19</v>
      </c>
      <c r="D266" s="2" t="s">
        <v>45</v>
      </c>
      <c r="E266" s="2" t="s">
        <v>46</v>
      </c>
      <c r="F266" s="2" t="s">
        <v>55</v>
      </c>
      <c r="G266" s="2" t="s">
        <v>201</v>
      </c>
      <c r="H266" s="2" t="s">
        <v>179</v>
      </c>
      <c r="I266" s="2" t="s">
        <v>12</v>
      </c>
      <c r="J266" s="2" t="s">
        <v>202</v>
      </c>
      <c r="K266" s="2" t="s">
        <v>203</v>
      </c>
      <c r="L266" s="2" t="s">
        <v>182</v>
      </c>
      <c r="M266" s="2">
        <v>46</v>
      </c>
      <c r="N266" s="2" t="b">
        <v>0</v>
      </c>
      <c r="O266" s="2">
        <v>0.73854447439353099</v>
      </c>
      <c r="P266" s="2">
        <v>0.67821782178217827</v>
      </c>
      <c r="Q266" s="2">
        <v>0.81065088757396453</v>
      </c>
      <c r="R266" s="2" t="s">
        <v>74</v>
      </c>
      <c r="S266" s="2" t="s">
        <v>1088</v>
      </c>
      <c r="T266" s="2" t="s">
        <v>1089</v>
      </c>
      <c r="U266" s="2" t="b">
        <v>1</v>
      </c>
      <c r="V266" s="2" t="s">
        <v>69</v>
      </c>
      <c r="W266" s="2">
        <v>1.4</v>
      </c>
    </row>
    <row r="267" spans="1:23" ht="15.75" customHeight="1" x14ac:dyDescent="0.25">
      <c r="A267" s="2" t="s">
        <v>52</v>
      </c>
      <c r="B267" s="2" t="s">
        <v>53</v>
      </c>
      <c r="C267" s="2" t="s">
        <v>19</v>
      </c>
      <c r="D267" s="2" t="s">
        <v>45</v>
      </c>
      <c r="E267" s="2" t="s">
        <v>46</v>
      </c>
      <c r="F267" s="2" t="s">
        <v>55</v>
      </c>
      <c r="G267" s="2" t="s">
        <v>206</v>
      </c>
      <c r="H267" s="2" t="s">
        <v>179</v>
      </c>
      <c r="I267" s="2" t="s">
        <v>12</v>
      </c>
      <c r="J267" s="2" t="s">
        <v>207</v>
      </c>
      <c r="K267" s="2" t="s">
        <v>208</v>
      </c>
      <c r="L267" s="2" t="s">
        <v>182</v>
      </c>
      <c r="M267" s="2">
        <v>47</v>
      </c>
      <c r="N267" s="2" t="b">
        <v>0</v>
      </c>
      <c r="O267" s="2">
        <v>0.76243093922651928</v>
      </c>
      <c r="P267" s="2">
        <v>0.71502590673575128</v>
      </c>
      <c r="Q267" s="2">
        <v>0.81656804733727806</v>
      </c>
      <c r="R267" s="2" t="s">
        <v>74</v>
      </c>
      <c r="S267" s="2" t="s">
        <v>1090</v>
      </c>
      <c r="T267" s="2" t="s">
        <v>1091</v>
      </c>
      <c r="U267" s="2" t="b">
        <v>1</v>
      </c>
      <c r="V267" s="2" t="s">
        <v>69</v>
      </c>
      <c r="W267" s="2">
        <v>1.3</v>
      </c>
    </row>
    <row r="268" spans="1:23" ht="15.75" customHeight="1" x14ac:dyDescent="0.25">
      <c r="A268" s="2" t="s">
        <v>52</v>
      </c>
      <c r="B268" s="2" t="s">
        <v>53</v>
      </c>
      <c r="C268" s="2" t="s">
        <v>19</v>
      </c>
      <c r="D268" s="2" t="s">
        <v>45</v>
      </c>
      <c r="E268" s="2" t="s">
        <v>46</v>
      </c>
      <c r="F268" s="2" t="s">
        <v>55</v>
      </c>
      <c r="G268" s="2" t="s">
        <v>211</v>
      </c>
      <c r="H268" s="2" t="s">
        <v>179</v>
      </c>
      <c r="I268" s="2" t="s">
        <v>12</v>
      </c>
      <c r="J268" s="2" t="s">
        <v>212</v>
      </c>
      <c r="K268" s="2" t="s">
        <v>213</v>
      </c>
      <c r="L268" s="2" t="s">
        <v>182</v>
      </c>
      <c r="M268" s="2">
        <v>48</v>
      </c>
      <c r="N268" s="2" t="b">
        <v>0</v>
      </c>
      <c r="O268" s="2">
        <v>0.69662921348314599</v>
      </c>
      <c r="P268" s="2">
        <v>0.66310160427807485</v>
      </c>
      <c r="Q268" s="2">
        <v>0.73372781065088755</v>
      </c>
      <c r="R268" s="2" t="s">
        <v>74</v>
      </c>
      <c r="S268" s="2" t="s">
        <v>1092</v>
      </c>
      <c r="T268" s="2" t="s">
        <v>1093</v>
      </c>
      <c r="U268" s="2" t="b">
        <v>1</v>
      </c>
      <c r="V268" s="2" t="s">
        <v>69</v>
      </c>
      <c r="W268" s="2">
        <v>1.3</v>
      </c>
    </row>
    <row r="269" spans="1:23" ht="15.75" customHeight="1" x14ac:dyDescent="0.25">
      <c r="A269" s="2" t="s">
        <v>52</v>
      </c>
      <c r="B269" s="2" t="s">
        <v>53</v>
      </c>
      <c r="C269" s="2" t="s">
        <v>19</v>
      </c>
      <c r="D269" s="2" t="s">
        <v>45</v>
      </c>
      <c r="E269" s="2" t="s">
        <v>46</v>
      </c>
      <c r="F269" s="2" t="s">
        <v>55</v>
      </c>
      <c r="G269" s="2" t="s">
        <v>216</v>
      </c>
      <c r="H269" s="2" t="s">
        <v>179</v>
      </c>
      <c r="I269" s="2" t="s">
        <v>12</v>
      </c>
      <c r="J269" s="2" t="s">
        <v>217</v>
      </c>
      <c r="K269" s="2" t="s">
        <v>218</v>
      </c>
      <c r="L269" s="2" t="s">
        <v>182</v>
      </c>
      <c r="M269" s="2">
        <v>49</v>
      </c>
      <c r="N269" s="2" t="b">
        <v>0</v>
      </c>
      <c r="O269" s="2">
        <v>0.75900277008310246</v>
      </c>
      <c r="P269" s="2">
        <v>0.71354166666666663</v>
      </c>
      <c r="Q269" s="2">
        <v>0.81065088757396453</v>
      </c>
      <c r="R269" s="2" t="s">
        <v>74</v>
      </c>
      <c r="S269" s="2" t="s">
        <v>1094</v>
      </c>
      <c r="T269" s="2" t="s">
        <v>1095</v>
      </c>
      <c r="U269" s="2" t="b">
        <v>1</v>
      </c>
      <c r="V269" s="2" t="s">
        <v>69</v>
      </c>
      <c r="W269" s="2">
        <v>1.3</v>
      </c>
    </row>
    <row r="270" spans="1:23" ht="15.75" customHeight="1" x14ac:dyDescent="0.25">
      <c r="A270" s="2" t="s">
        <v>52</v>
      </c>
      <c r="B270" s="2" t="s">
        <v>53</v>
      </c>
      <c r="C270" s="2" t="s">
        <v>19</v>
      </c>
      <c r="D270" s="2" t="s">
        <v>45</v>
      </c>
      <c r="E270" s="2" t="s">
        <v>46</v>
      </c>
      <c r="F270" s="2" t="s">
        <v>55</v>
      </c>
      <c r="G270" s="2" t="s">
        <v>221</v>
      </c>
      <c r="H270" s="2" t="s">
        <v>179</v>
      </c>
      <c r="I270" s="2" t="s">
        <v>12</v>
      </c>
      <c r="J270" s="2" t="s">
        <v>222</v>
      </c>
      <c r="K270" s="2" t="s">
        <v>223</v>
      </c>
      <c r="L270" s="2" t="s">
        <v>182</v>
      </c>
      <c r="M270" s="2">
        <v>50</v>
      </c>
      <c r="N270" s="2" t="b">
        <v>0</v>
      </c>
      <c r="O270" s="2">
        <v>0.72571428571428576</v>
      </c>
      <c r="P270" s="2">
        <v>0.7016574585635359</v>
      </c>
      <c r="Q270" s="2">
        <v>0.75147928994082835</v>
      </c>
      <c r="R270" s="2" t="s">
        <v>74</v>
      </c>
      <c r="S270" s="2" t="s">
        <v>1096</v>
      </c>
      <c r="T270" s="2" t="s">
        <v>1097</v>
      </c>
      <c r="U270" s="2" t="b">
        <v>1</v>
      </c>
      <c r="V270" s="2" t="s">
        <v>69</v>
      </c>
      <c r="W270" s="2">
        <v>1.7</v>
      </c>
    </row>
    <row r="271" spans="1:23" ht="15.75" customHeight="1" x14ac:dyDescent="0.25">
      <c r="A271" s="2" t="s">
        <v>52</v>
      </c>
      <c r="B271" s="2" t="s">
        <v>53</v>
      </c>
      <c r="C271" s="2" t="s">
        <v>19</v>
      </c>
      <c r="D271" s="2" t="s">
        <v>45</v>
      </c>
      <c r="E271" s="2" t="s">
        <v>46</v>
      </c>
      <c r="F271" s="2" t="s">
        <v>55</v>
      </c>
      <c r="G271" s="2" t="s">
        <v>226</v>
      </c>
      <c r="H271" s="2" t="s">
        <v>179</v>
      </c>
      <c r="I271" s="2" t="s">
        <v>12</v>
      </c>
      <c r="J271" s="2" t="s">
        <v>227</v>
      </c>
      <c r="K271" s="2" t="s">
        <v>228</v>
      </c>
      <c r="L271" s="2" t="s">
        <v>182</v>
      </c>
      <c r="M271" s="2">
        <v>51</v>
      </c>
      <c r="N271" s="2" t="b">
        <v>0</v>
      </c>
      <c r="O271" s="2">
        <v>0.70430107526881713</v>
      </c>
      <c r="P271" s="2">
        <v>0.64532019704433496</v>
      </c>
      <c r="Q271" s="2">
        <v>0.7751479289940828</v>
      </c>
      <c r="R271" s="2" t="s">
        <v>74</v>
      </c>
      <c r="S271" s="2" t="s">
        <v>1098</v>
      </c>
      <c r="T271" s="2" t="s">
        <v>1099</v>
      </c>
      <c r="U271" s="2" t="b">
        <v>1</v>
      </c>
      <c r="V271" s="2" t="s">
        <v>69</v>
      </c>
      <c r="W271" s="2">
        <v>1.3</v>
      </c>
    </row>
    <row r="272" spans="1:23" ht="15.75" customHeight="1" x14ac:dyDescent="0.25">
      <c r="A272" s="2" t="s">
        <v>52</v>
      </c>
      <c r="B272" s="2" t="s">
        <v>53</v>
      </c>
      <c r="C272" s="2" t="s">
        <v>19</v>
      </c>
      <c r="D272" s="2" t="s">
        <v>45</v>
      </c>
      <c r="E272" s="2" t="s">
        <v>46</v>
      </c>
      <c r="F272" s="2" t="s">
        <v>55</v>
      </c>
      <c r="G272" s="2" t="s">
        <v>231</v>
      </c>
      <c r="H272" s="2" t="s">
        <v>179</v>
      </c>
      <c r="I272" s="2" t="s">
        <v>12</v>
      </c>
      <c r="J272" s="2" t="s">
        <v>232</v>
      </c>
      <c r="K272" s="2" t="s">
        <v>233</v>
      </c>
      <c r="L272" s="2" t="s">
        <v>182</v>
      </c>
      <c r="M272" s="2">
        <v>52</v>
      </c>
      <c r="N272" s="2" t="b">
        <v>0</v>
      </c>
      <c r="O272" s="2">
        <v>0.72776280323450138</v>
      </c>
      <c r="P272" s="2">
        <v>0.66831683168316836</v>
      </c>
      <c r="Q272" s="2">
        <v>0.79881656804733725</v>
      </c>
      <c r="R272" s="2" t="s">
        <v>74</v>
      </c>
      <c r="S272" s="2" t="s">
        <v>1100</v>
      </c>
      <c r="T272" s="2" t="s">
        <v>1101</v>
      </c>
      <c r="U272" s="2" t="b">
        <v>1</v>
      </c>
      <c r="V272" s="2" t="s">
        <v>69</v>
      </c>
      <c r="W272" s="2">
        <v>1.3</v>
      </c>
    </row>
    <row r="273" spans="1:23" ht="15.75" customHeight="1" x14ac:dyDescent="0.25">
      <c r="A273" s="2" t="s">
        <v>52</v>
      </c>
      <c r="B273" s="2" t="s">
        <v>53</v>
      </c>
      <c r="C273" s="2" t="s">
        <v>19</v>
      </c>
      <c r="D273" s="2" t="s">
        <v>45</v>
      </c>
      <c r="E273" s="2" t="s">
        <v>46</v>
      </c>
      <c r="F273" s="2" t="s">
        <v>55</v>
      </c>
      <c r="G273" s="2" t="s">
        <v>236</v>
      </c>
      <c r="H273" s="2" t="s">
        <v>179</v>
      </c>
      <c r="I273" s="2" t="s">
        <v>12</v>
      </c>
      <c r="J273" s="2" t="s">
        <v>237</v>
      </c>
      <c r="K273" s="2" t="s">
        <v>238</v>
      </c>
      <c r="L273" s="2" t="s">
        <v>182</v>
      </c>
      <c r="M273" s="2">
        <v>53</v>
      </c>
      <c r="N273" s="2" t="b">
        <v>0</v>
      </c>
      <c r="O273" s="2">
        <v>0.67630057803468213</v>
      </c>
      <c r="P273" s="2">
        <v>0.66101694915254239</v>
      </c>
      <c r="Q273" s="2">
        <v>0.69230769230769229</v>
      </c>
      <c r="R273" s="2" t="s">
        <v>74</v>
      </c>
      <c r="S273" s="2" t="s">
        <v>1102</v>
      </c>
      <c r="T273" s="2" t="s">
        <v>1103</v>
      </c>
      <c r="U273" s="2" t="b">
        <v>1</v>
      </c>
      <c r="V273" s="2" t="s">
        <v>69</v>
      </c>
      <c r="W273" s="2">
        <v>1.3</v>
      </c>
    </row>
    <row r="274" spans="1:23" ht="15.75" customHeight="1" x14ac:dyDescent="0.25">
      <c r="A274" s="2" t="s">
        <v>52</v>
      </c>
      <c r="B274" s="2" t="s">
        <v>53</v>
      </c>
      <c r="C274" s="2" t="s">
        <v>19</v>
      </c>
      <c r="D274" s="2" t="s">
        <v>45</v>
      </c>
      <c r="E274" s="2" t="s">
        <v>46</v>
      </c>
      <c r="F274" s="2" t="s">
        <v>55</v>
      </c>
      <c r="G274" s="2" t="s">
        <v>241</v>
      </c>
      <c r="H274" s="2" t="s">
        <v>179</v>
      </c>
      <c r="I274" s="2" t="s">
        <v>12</v>
      </c>
      <c r="J274" s="2" t="s">
        <v>242</v>
      </c>
      <c r="K274" s="2" t="s">
        <v>243</v>
      </c>
      <c r="L274" s="2" t="s">
        <v>182</v>
      </c>
      <c r="M274" s="2">
        <v>54</v>
      </c>
      <c r="N274" s="2" t="b">
        <v>0</v>
      </c>
      <c r="O274" s="2">
        <v>0.75274725274725274</v>
      </c>
      <c r="P274" s="2">
        <v>0.70256410256410251</v>
      </c>
      <c r="Q274" s="2">
        <v>0.81065088757396453</v>
      </c>
      <c r="R274" s="2" t="s">
        <v>74</v>
      </c>
      <c r="S274" s="2" t="s">
        <v>1104</v>
      </c>
      <c r="T274" s="2" t="s">
        <v>1105</v>
      </c>
      <c r="U274" s="2" t="b">
        <v>1</v>
      </c>
      <c r="V274" s="2" t="s">
        <v>69</v>
      </c>
      <c r="W274" s="2">
        <v>1.3</v>
      </c>
    </row>
    <row r="275" spans="1:23" ht="15.75" customHeight="1" x14ac:dyDescent="0.25">
      <c r="A275" s="2" t="s">
        <v>52</v>
      </c>
      <c r="B275" s="2" t="s">
        <v>53</v>
      </c>
      <c r="C275" s="2" t="s">
        <v>19</v>
      </c>
      <c r="D275" s="2" t="s">
        <v>45</v>
      </c>
      <c r="E275" s="2" t="s">
        <v>46</v>
      </c>
      <c r="F275" s="2" t="s">
        <v>55</v>
      </c>
      <c r="G275" s="2" t="s">
        <v>246</v>
      </c>
      <c r="H275" s="2" t="s">
        <v>179</v>
      </c>
      <c r="I275" s="2" t="s">
        <v>12</v>
      </c>
      <c r="J275" s="2" t="s">
        <v>247</v>
      </c>
      <c r="K275" s="2" t="s">
        <v>248</v>
      </c>
      <c r="L275" s="2" t="s">
        <v>182</v>
      </c>
      <c r="M275" s="2">
        <v>55</v>
      </c>
      <c r="N275" s="2" t="b">
        <v>0</v>
      </c>
      <c r="O275" s="2">
        <v>0.67759562841530063</v>
      </c>
      <c r="P275" s="2">
        <v>0.62944162436548223</v>
      </c>
      <c r="Q275" s="2">
        <v>0.73372781065088755</v>
      </c>
      <c r="R275" s="2" t="s">
        <v>74</v>
      </c>
      <c r="S275" s="2" t="s">
        <v>1106</v>
      </c>
      <c r="T275" s="2" t="s">
        <v>1107</v>
      </c>
      <c r="U275" s="2" t="b">
        <v>1</v>
      </c>
      <c r="V275" s="2" t="s">
        <v>69</v>
      </c>
      <c r="W275" s="2">
        <v>1.3</v>
      </c>
    </row>
    <row r="276" spans="1:23" ht="15.75" customHeight="1" x14ac:dyDescent="0.25">
      <c r="A276" s="2" t="s">
        <v>52</v>
      </c>
      <c r="B276" s="2" t="s">
        <v>53</v>
      </c>
      <c r="C276" s="2" t="s">
        <v>19</v>
      </c>
      <c r="D276" s="2" t="s">
        <v>45</v>
      </c>
      <c r="E276" s="2" t="s">
        <v>46</v>
      </c>
      <c r="F276" s="2" t="s">
        <v>55</v>
      </c>
      <c r="G276" s="2" t="s">
        <v>251</v>
      </c>
      <c r="H276" s="2" t="s">
        <v>179</v>
      </c>
      <c r="I276" s="2" t="s">
        <v>12</v>
      </c>
      <c r="J276" s="2" t="s">
        <v>252</v>
      </c>
      <c r="K276" s="2" t="s">
        <v>253</v>
      </c>
      <c r="L276" s="2" t="s">
        <v>182</v>
      </c>
      <c r="M276" s="2">
        <v>56</v>
      </c>
      <c r="N276" s="2" t="b">
        <v>0</v>
      </c>
      <c r="O276" s="2">
        <v>0.74853801169590639</v>
      </c>
      <c r="P276" s="2">
        <v>0.73988439306358378</v>
      </c>
      <c r="Q276" s="2">
        <v>0.75739644970414199</v>
      </c>
      <c r="R276" s="2" t="s">
        <v>74</v>
      </c>
      <c r="S276" s="2" t="s">
        <v>1108</v>
      </c>
      <c r="T276" s="2" t="s">
        <v>1109</v>
      </c>
      <c r="U276" s="2" t="b">
        <v>1</v>
      </c>
      <c r="V276" s="2" t="s">
        <v>69</v>
      </c>
      <c r="W276" s="2">
        <v>1.3</v>
      </c>
    </row>
    <row r="277" spans="1:23" ht="15.75" customHeight="1" x14ac:dyDescent="0.25">
      <c r="A277" s="2" t="s">
        <v>52</v>
      </c>
      <c r="B277" s="2" t="s">
        <v>53</v>
      </c>
      <c r="C277" s="2" t="s">
        <v>19</v>
      </c>
      <c r="D277" s="2" t="s">
        <v>45</v>
      </c>
      <c r="E277" s="2" t="s">
        <v>46</v>
      </c>
      <c r="F277" s="2" t="s">
        <v>55</v>
      </c>
      <c r="G277" s="2" t="s">
        <v>256</v>
      </c>
      <c r="H277" s="2" t="s">
        <v>179</v>
      </c>
      <c r="I277" s="2" t="s">
        <v>12</v>
      </c>
      <c r="J277" s="2" t="s">
        <v>257</v>
      </c>
      <c r="K277" s="2" t="s">
        <v>258</v>
      </c>
      <c r="L277" s="2" t="s">
        <v>182</v>
      </c>
      <c r="M277" s="2">
        <v>57</v>
      </c>
      <c r="N277" s="2" t="b">
        <v>0</v>
      </c>
      <c r="O277" s="2">
        <v>0.78212290502793291</v>
      </c>
      <c r="P277" s="2">
        <v>0.7407407407407407</v>
      </c>
      <c r="Q277" s="2">
        <v>0.82840236686390534</v>
      </c>
      <c r="R277" s="2" t="s">
        <v>74</v>
      </c>
      <c r="S277" s="2" t="s">
        <v>1110</v>
      </c>
      <c r="T277" s="2" t="s">
        <v>1111</v>
      </c>
      <c r="U277" s="2" t="b">
        <v>1</v>
      </c>
      <c r="V277" s="2" t="s">
        <v>69</v>
      </c>
      <c r="W277" s="2">
        <v>1.6</v>
      </c>
    </row>
    <row r="278" spans="1:23" ht="15.75" customHeight="1" x14ac:dyDescent="0.25">
      <c r="A278" s="2" t="s">
        <v>52</v>
      </c>
      <c r="B278" s="2" t="s">
        <v>53</v>
      </c>
      <c r="C278" s="2" t="s">
        <v>19</v>
      </c>
      <c r="D278" s="2" t="s">
        <v>45</v>
      </c>
      <c r="E278" s="2" t="s">
        <v>46</v>
      </c>
      <c r="F278" s="2" t="s">
        <v>55</v>
      </c>
      <c r="G278" s="2" t="s">
        <v>261</v>
      </c>
      <c r="H278" s="2" t="s">
        <v>179</v>
      </c>
      <c r="I278" s="2" t="s">
        <v>12</v>
      </c>
      <c r="J278" s="2" t="s">
        <v>262</v>
      </c>
      <c r="K278" s="2" t="s">
        <v>263</v>
      </c>
      <c r="L278" s="2" t="s">
        <v>182</v>
      </c>
      <c r="M278" s="2">
        <v>58</v>
      </c>
      <c r="N278" s="2" t="b">
        <v>0</v>
      </c>
      <c r="O278" s="2">
        <v>0.75824175824175832</v>
      </c>
      <c r="P278" s="2">
        <v>0.70769230769230773</v>
      </c>
      <c r="Q278" s="2">
        <v>0.81656804733727806</v>
      </c>
      <c r="R278" s="2" t="s">
        <v>74</v>
      </c>
      <c r="S278" s="2" t="s">
        <v>1112</v>
      </c>
      <c r="T278" s="2" t="s">
        <v>1113</v>
      </c>
      <c r="U278" s="2" t="b">
        <v>1</v>
      </c>
      <c r="V278" s="2" t="s">
        <v>69</v>
      </c>
      <c r="W278" s="2">
        <v>1.3</v>
      </c>
    </row>
    <row r="279" spans="1:23" ht="15.75" customHeight="1" x14ac:dyDescent="0.25">
      <c r="A279" s="2" t="s">
        <v>52</v>
      </c>
      <c r="B279" s="2" t="s">
        <v>53</v>
      </c>
      <c r="C279" s="2" t="s">
        <v>19</v>
      </c>
      <c r="D279" s="2" t="s">
        <v>45</v>
      </c>
      <c r="E279" s="2" t="s">
        <v>46</v>
      </c>
      <c r="F279" s="2" t="s">
        <v>55</v>
      </c>
      <c r="G279" s="2" t="s">
        <v>266</v>
      </c>
      <c r="H279" s="2" t="s">
        <v>179</v>
      </c>
      <c r="I279" s="2" t="s">
        <v>12</v>
      </c>
      <c r="J279" s="2" t="s">
        <v>267</v>
      </c>
      <c r="K279" s="2" t="s">
        <v>268</v>
      </c>
      <c r="L279" s="2" t="s">
        <v>182</v>
      </c>
      <c r="M279" s="2">
        <v>59</v>
      </c>
      <c r="N279" s="2" t="b">
        <v>0</v>
      </c>
      <c r="O279" s="2">
        <v>0.76344086021505375</v>
      </c>
      <c r="P279" s="2">
        <v>0.69950738916256161</v>
      </c>
      <c r="Q279" s="2">
        <v>0.84023668639053251</v>
      </c>
      <c r="R279" s="2" t="s">
        <v>74</v>
      </c>
      <c r="S279" s="2" t="s">
        <v>1114</v>
      </c>
      <c r="T279" s="2" t="s">
        <v>1115</v>
      </c>
      <c r="U279" s="2" t="b">
        <v>1</v>
      </c>
      <c r="V279" s="2" t="s">
        <v>69</v>
      </c>
      <c r="W279" s="2">
        <v>1.3</v>
      </c>
    </row>
    <row r="280" spans="1:23" ht="15.75" customHeight="1" x14ac:dyDescent="0.25">
      <c r="A280" s="2" t="s">
        <v>52</v>
      </c>
      <c r="B280" s="2" t="s">
        <v>53</v>
      </c>
      <c r="C280" s="2" t="s">
        <v>19</v>
      </c>
      <c r="D280" s="2" t="s">
        <v>45</v>
      </c>
      <c r="E280" s="2" t="s">
        <v>46</v>
      </c>
      <c r="F280" s="2" t="s">
        <v>55</v>
      </c>
      <c r="G280" s="2" t="s">
        <v>271</v>
      </c>
      <c r="H280" s="2" t="s">
        <v>179</v>
      </c>
      <c r="I280" s="2" t="s">
        <v>12</v>
      </c>
      <c r="J280" s="2" t="s">
        <v>272</v>
      </c>
      <c r="K280" s="2" t="s">
        <v>273</v>
      </c>
      <c r="L280" s="2" t="s">
        <v>182</v>
      </c>
      <c r="M280" s="2">
        <v>60</v>
      </c>
      <c r="N280" s="2" t="b">
        <v>0</v>
      </c>
      <c r="O280" s="2">
        <v>0.7331536388140163</v>
      </c>
      <c r="P280" s="2">
        <v>0.67326732673267331</v>
      </c>
      <c r="Q280" s="2">
        <v>0.80473372781065089</v>
      </c>
      <c r="R280" s="2" t="s">
        <v>74</v>
      </c>
      <c r="S280" s="2" t="s">
        <v>1116</v>
      </c>
      <c r="T280" s="2" t="s">
        <v>1117</v>
      </c>
      <c r="U280" s="2" t="b">
        <v>1</v>
      </c>
      <c r="V280" s="2" t="s">
        <v>69</v>
      </c>
      <c r="W280" s="2">
        <v>1.5</v>
      </c>
    </row>
    <row r="281" spans="1:23" ht="15.75" customHeight="1" x14ac:dyDescent="0.25">
      <c r="A281" s="2" t="s">
        <v>52</v>
      </c>
      <c r="B281" s="2" t="s">
        <v>53</v>
      </c>
      <c r="C281" s="2" t="s">
        <v>19</v>
      </c>
      <c r="D281" s="2" t="s">
        <v>45</v>
      </c>
      <c r="E281" s="2" t="s">
        <v>46</v>
      </c>
      <c r="F281" s="2" t="s">
        <v>55</v>
      </c>
      <c r="G281" s="2" t="s">
        <v>276</v>
      </c>
      <c r="H281" s="2" t="s">
        <v>179</v>
      </c>
      <c r="I281" s="2" t="s">
        <v>12</v>
      </c>
      <c r="J281" s="2" t="s">
        <v>277</v>
      </c>
      <c r="K281" s="2" t="s">
        <v>278</v>
      </c>
      <c r="L281" s="2" t="s">
        <v>182</v>
      </c>
      <c r="M281" s="2">
        <v>61</v>
      </c>
      <c r="N281" s="2" t="b">
        <v>0</v>
      </c>
      <c r="O281" s="2">
        <v>0.74351585014409216</v>
      </c>
      <c r="P281" s="2">
        <v>0.7247191011235955</v>
      </c>
      <c r="Q281" s="2">
        <v>0.76331360946745563</v>
      </c>
      <c r="R281" s="2" t="s">
        <v>74</v>
      </c>
      <c r="S281" s="2" t="s">
        <v>1118</v>
      </c>
      <c r="T281" s="2" t="s">
        <v>1119</v>
      </c>
      <c r="U281" s="2" t="b">
        <v>1</v>
      </c>
      <c r="V281" s="2" t="s">
        <v>69</v>
      </c>
      <c r="W281" s="2">
        <v>1.3</v>
      </c>
    </row>
    <row r="282" spans="1:23" ht="15.75" customHeight="1" x14ac:dyDescent="0.25">
      <c r="A282" s="2" t="s">
        <v>52</v>
      </c>
      <c r="B282" s="2" t="s">
        <v>53</v>
      </c>
      <c r="C282" s="2" t="s">
        <v>19</v>
      </c>
      <c r="D282" s="2" t="s">
        <v>45</v>
      </c>
      <c r="E282" s="2" t="s">
        <v>46</v>
      </c>
      <c r="F282" s="2" t="s">
        <v>55</v>
      </c>
      <c r="G282" s="2" t="s">
        <v>281</v>
      </c>
      <c r="H282" s="2" t="s">
        <v>282</v>
      </c>
      <c r="I282" s="2" t="s">
        <v>26</v>
      </c>
      <c r="J282" s="2" t="s">
        <v>283</v>
      </c>
      <c r="K282" s="2" t="s">
        <v>284</v>
      </c>
      <c r="L282" s="2" t="s">
        <v>285</v>
      </c>
      <c r="M282" s="2">
        <v>42</v>
      </c>
      <c r="N282" s="2" t="b">
        <v>0</v>
      </c>
      <c r="O282" s="2">
        <v>0.75918367346938764</v>
      </c>
      <c r="P282" s="2">
        <v>0.69402985074626866</v>
      </c>
      <c r="Q282" s="2">
        <v>0.83783783783783783</v>
      </c>
      <c r="R282" s="2" t="s">
        <v>74</v>
      </c>
      <c r="S282" s="2" t="s">
        <v>1120</v>
      </c>
      <c r="T282" s="2" t="s">
        <v>1121</v>
      </c>
      <c r="U282" s="2" t="b">
        <v>1</v>
      </c>
      <c r="V282" s="2" t="s">
        <v>69</v>
      </c>
      <c r="W282" s="2">
        <v>2.8</v>
      </c>
    </row>
    <row r="283" spans="1:23" ht="15.75" customHeight="1" x14ac:dyDescent="0.25">
      <c r="A283" s="2" t="s">
        <v>52</v>
      </c>
      <c r="B283" s="2" t="s">
        <v>53</v>
      </c>
      <c r="C283" s="2" t="s">
        <v>19</v>
      </c>
      <c r="D283" s="2" t="s">
        <v>45</v>
      </c>
      <c r="E283" s="2" t="s">
        <v>46</v>
      </c>
      <c r="F283" s="2" t="s">
        <v>55</v>
      </c>
      <c r="G283" s="2" t="s">
        <v>288</v>
      </c>
      <c r="H283" s="2" t="s">
        <v>282</v>
      </c>
      <c r="I283" s="2" t="s">
        <v>26</v>
      </c>
      <c r="J283" s="2" t="s">
        <v>289</v>
      </c>
      <c r="K283" s="2" t="s">
        <v>290</v>
      </c>
      <c r="L283" s="2" t="s">
        <v>285</v>
      </c>
      <c r="M283" s="2">
        <v>43</v>
      </c>
      <c r="N283" s="2" t="b">
        <v>0</v>
      </c>
      <c r="O283" s="2">
        <v>0.79475982532751088</v>
      </c>
      <c r="P283" s="2">
        <v>0.77118644067796616</v>
      </c>
      <c r="Q283" s="2">
        <v>0.81981981981981977</v>
      </c>
      <c r="R283" s="2" t="s">
        <v>74</v>
      </c>
      <c r="S283" s="2" t="s">
        <v>1122</v>
      </c>
      <c r="T283" s="2" t="s">
        <v>1123</v>
      </c>
      <c r="U283" s="2" t="b">
        <v>1</v>
      </c>
      <c r="V283" s="2" t="s">
        <v>69</v>
      </c>
      <c r="W283" s="2">
        <v>1.7</v>
      </c>
    </row>
    <row r="284" spans="1:23" ht="15.75" customHeight="1" x14ac:dyDescent="0.25">
      <c r="A284" s="2" t="s">
        <v>52</v>
      </c>
      <c r="B284" s="2" t="s">
        <v>53</v>
      </c>
      <c r="C284" s="2" t="s">
        <v>19</v>
      </c>
      <c r="D284" s="2" t="s">
        <v>45</v>
      </c>
      <c r="E284" s="2" t="s">
        <v>46</v>
      </c>
      <c r="F284" s="2" t="s">
        <v>55</v>
      </c>
      <c r="G284" s="2" t="s">
        <v>293</v>
      </c>
      <c r="H284" s="2" t="s">
        <v>282</v>
      </c>
      <c r="I284" s="2" t="s">
        <v>26</v>
      </c>
      <c r="J284" s="2" t="s">
        <v>294</v>
      </c>
      <c r="K284" s="2" t="s">
        <v>295</v>
      </c>
      <c r="L284" s="2" t="s">
        <v>285</v>
      </c>
      <c r="M284" s="2">
        <v>44</v>
      </c>
      <c r="N284" s="2" t="b">
        <v>0</v>
      </c>
      <c r="O284" s="2">
        <v>0.76521739130434785</v>
      </c>
      <c r="P284" s="2">
        <v>0.73949579831932777</v>
      </c>
      <c r="Q284" s="2">
        <v>0.7927927927927928</v>
      </c>
      <c r="R284" s="2" t="s">
        <v>74</v>
      </c>
      <c r="S284" s="2" t="s">
        <v>1124</v>
      </c>
      <c r="T284" s="2" t="s">
        <v>1125</v>
      </c>
      <c r="U284" s="2" t="b">
        <v>1</v>
      </c>
      <c r="V284" s="2" t="s">
        <v>69</v>
      </c>
      <c r="W284" s="2">
        <v>1.4</v>
      </c>
    </row>
    <row r="285" spans="1:23" ht="15.75" customHeight="1" x14ac:dyDescent="0.25">
      <c r="A285" s="2" t="s">
        <v>52</v>
      </c>
      <c r="B285" s="2" t="s">
        <v>53</v>
      </c>
      <c r="C285" s="2" t="s">
        <v>19</v>
      </c>
      <c r="D285" s="2" t="s">
        <v>45</v>
      </c>
      <c r="E285" s="2" t="s">
        <v>46</v>
      </c>
      <c r="F285" s="2" t="s">
        <v>55</v>
      </c>
      <c r="G285" s="2" t="s">
        <v>298</v>
      </c>
      <c r="H285" s="2" t="s">
        <v>282</v>
      </c>
      <c r="I285" s="2" t="s">
        <v>26</v>
      </c>
      <c r="J285" s="2" t="s">
        <v>299</v>
      </c>
      <c r="K285" s="2" t="s">
        <v>300</v>
      </c>
      <c r="L285" s="2" t="s">
        <v>285</v>
      </c>
      <c r="M285" s="2">
        <v>45</v>
      </c>
      <c r="N285" s="2" t="b">
        <v>0</v>
      </c>
      <c r="O285" s="2">
        <v>0.75456389452332673</v>
      </c>
      <c r="P285" s="2">
        <v>0.68634686346863472</v>
      </c>
      <c r="Q285" s="2">
        <v>0.83783783783783783</v>
      </c>
      <c r="R285" s="2" t="s">
        <v>74</v>
      </c>
      <c r="S285" s="2" t="s">
        <v>1126</v>
      </c>
      <c r="T285" s="2" t="s">
        <v>1127</v>
      </c>
      <c r="U285" s="2" t="b">
        <v>1</v>
      </c>
      <c r="V285" s="2" t="s">
        <v>69</v>
      </c>
      <c r="W285" s="2">
        <v>1.4</v>
      </c>
    </row>
    <row r="286" spans="1:23" ht="15.75" customHeight="1" x14ac:dyDescent="0.25">
      <c r="A286" s="2" t="s">
        <v>52</v>
      </c>
      <c r="B286" s="2" t="s">
        <v>53</v>
      </c>
      <c r="C286" s="2" t="s">
        <v>19</v>
      </c>
      <c r="D286" s="2" t="s">
        <v>45</v>
      </c>
      <c r="E286" s="2" t="s">
        <v>46</v>
      </c>
      <c r="F286" s="2" t="s">
        <v>55</v>
      </c>
      <c r="G286" s="2" t="s">
        <v>303</v>
      </c>
      <c r="H286" s="2" t="s">
        <v>282</v>
      </c>
      <c r="I286" s="2" t="s">
        <v>26</v>
      </c>
      <c r="J286" s="2" t="s">
        <v>304</v>
      </c>
      <c r="K286" s="2" t="s">
        <v>305</v>
      </c>
      <c r="L286" s="2" t="s">
        <v>285</v>
      </c>
      <c r="M286" s="2">
        <v>46</v>
      </c>
      <c r="N286" s="2" t="b">
        <v>0</v>
      </c>
      <c r="O286" s="2">
        <v>0.70040485829959509</v>
      </c>
      <c r="P286" s="2">
        <v>0.63602941176470584</v>
      </c>
      <c r="Q286" s="2">
        <v>0.77927927927927931</v>
      </c>
      <c r="R286" s="2" t="s">
        <v>74</v>
      </c>
      <c r="S286" s="2" t="s">
        <v>1128</v>
      </c>
      <c r="T286" s="2" t="s">
        <v>1129</v>
      </c>
      <c r="U286" s="2" t="b">
        <v>1</v>
      </c>
      <c r="V286" s="2" t="s">
        <v>69</v>
      </c>
      <c r="W286" s="2">
        <v>1.4</v>
      </c>
    </row>
    <row r="287" spans="1:23" ht="15.75" customHeight="1" x14ac:dyDescent="0.25">
      <c r="A287" s="2" t="s">
        <v>52</v>
      </c>
      <c r="B287" s="2" t="s">
        <v>53</v>
      </c>
      <c r="C287" s="2" t="s">
        <v>19</v>
      </c>
      <c r="D287" s="2" t="s">
        <v>45</v>
      </c>
      <c r="E287" s="2" t="s">
        <v>46</v>
      </c>
      <c r="F287" s="2" t="s">
        <v>55</v>
      </c>
      <c r="G287" s="2" t="s">
        <v>308</v>
      </c>
      <c r="H287" s="2" t="s">
        <v>282</v>
      </c>
      <c r="I287" s="2" t="s">
        <v>26</v>
      </c>
      <c r="J287" s="2" t="s">
        <v>309</v>
      </c>
      <c r="K287" s="2" t="s">
        <v>310</v>
      </c>
      <c r="L287" s="2" t="s">
        <v>285</v>
      </c>
      <c r="M287" s="2">
        <v>47</v>
      </c>
      <c r="N287" s="2" t="b">
        <v>0</v>
      </c>
      <c r="O287" s="2">
        <v>0.75471698113207553</v>
      </c>
      <c r="P287" s="2">
        <v>0.70588235294117652</v>
      </c>
      <c r="Q287" s="2">
        <v>0.81081081081081086</v>
      </c>
      <c r="R287" s="2" t="s">
        <v>74</v>
      </c>
      <c r="S287" s="2" t="s">
        <v>1130</v>
      </c>
      <c r="T287" s="2" t="s">
        <v>1131</v>
      </c>
      <c r="U287" s="2" t="b">
        <v>1</v>
      </c>
      <c r="V287" s="2" t="s">
        <v>69</v>
      </c>
      <c r="W287" s="2">
        <v>1.4</v>
      </c>
    </row>
    <row r="288" spans="1:23" ht="15.75" customHeight="1" x14ac:dyDescent="0.25">
      <c r="A288" s="2" t="s">
        <v>52</v>
      </c>
      <c r="B288" s="2" t="s">
        <v>53</v>
      </c>
      <c r="C288" s="2" t="s">
        <v>19</v>
      </c>
      <c r="D288" s="2" t="s">
        <v>45</v>
      </c>
      <c r="E288" s="2" t="s">
        <v>46</v>
      </c>
      <c r="F288" s="2" t="s">
        <v>55</v>
      </c>
      <c r="G288" s="2" t="s">
        <v>313</v>
      </c>
      <c r="H288" s="2" t="s">
        <v>282</v>
      </c>
      <c r="I288" s="2" t="s">
        <v>26</v>
      </c>
      <c r="J288" s="2" t="s">
        <v>314</v>
      </c>
      <c r="K288" s="2" t="s">
        <v>315</v>
      </c>
      <c r="L288" s="2" t="s">
        <v>285</v>
      </c>
      <c r="M288" s="2">
        <v>48</v>
      </c>
      <c r="N288" s="2" t="b">
        <v>0</v>
      </c>
      <c r="O288" s="2">
        <v>0.79212253829321666</v>
      </c>
      <c r="P288" s="2">
        <v>0.77021276595744681</v>
      </c>
      <c r="Q288" s="2">
        <v>0.81531531531531531</v>
      </c>
      <c r="R288" s="2" t="s">
        <v>74</v>
      </c>
      <c r="S288" s="2" t="s">
        <v>1132</v>
      </c>
      <c r="T288" s="2" t="s">
        <v>1133</v>
      </c>
      <c r="U288" s="2" t="b">
        <v>1</v>
      </c>
      <c r="V288" s="2" t="s">
        <v>69</v>
      </c>
      <c r="W288" s="2">
        <v>1.4</v>
      </c>
    </row>
    <row r="289" spans="1:23" ht="15.75" customHeight="1" x14ac:dyDescent="0.25">
      <c r="A289" s="2" t="s">
        <v>52</v>
      </c>
      <c r="B289" s="2" t="s">
        <v>53</v>
      </c>
      <c r="C289" s="2" t="s">
        <v>19</v>
      </c>
      <c r="D289" s="2" t="s">
        <v>45</v>
      </c>
      <c r="E289" s="2" t="s">
        <v>46</v>
      </c>
      <c r="F289" s="2" t="s">
        <v>55</v>
      </c>
      <c r="G289" s="2" t="s">
        <v>318</v>
      </c>
      <c r="H289" s="2" t="s">
        <v>282</v>
      </c>
      <c r="I289" s="2" t="s">
        <v>26</v>
      </c>
      <c r="J289" s="2" t="s">
        <v>319</v>
      </c>
      <c r="K289" s="2" t="s">
        <v>320</v>
      </c>
      <c r="L289" s="2" t="s">
        <v>285</v>
      </c>
      <c r="M289" s="2">
        <v>49</v>
      </c>
      <c r="N289" s="2" t="b">
        <v>0</v>
      </c>
      <c r="O289" s="2">
        <v>0.76483516483516489</v>
      </c>
      <c r="P289" s="2">
        <v>0.74678111587982832</v>
      </c>
      <c r="Q289" s="2">
        <v>0.78378378378378377</v>
      </c>
      <c r="R289" s="2" t="s">
        <v>74</v>
      </c>
      <c r="S289" s="2" t="s">
        <v>1134</v>
      </c>
      <c r="T289" s="2" t="s">
        <v>1135</v>
      </c>
      <c r="U289" s="2" t="b">
        <v>1</v>
      </c>
      <c r="V289" s="2" t="s">
        <v>69</v>
      </c>
      <c r="W289" s="2">
        <v>1.4</v>
      </c>
    </row>
    <row r="290" spans="1:23" ht="15.75" customHeight="1" x14ac:dyDescent="0.25">
      <c r="A290" s="2" t="s">
        <v>52</v>
      </c>
      <c r="B290" s="2" t="s">
        <v>53</v>
      </c>
      <c r="C290" s="2" t="s">
        <v>19</v>
      </c>
      <c r="D290" s="2" t="s">
        <v>45</v>
      </c>
      <c r="E290" s="2" t="s">
        <v>46</v>
      </c>
      <c r="F290" s="2" t="s">
        <v>55</v>
      </c>
      <c r="G290" s="2" t="s">
        <v>323</v>
      </c>
      <c r="H290" s="2" t="s">
        <v>282</v>
      </c>
      <c r="I290" s="2" t="s">
        <v>26</v>
      </c>
      <c r="J290" s="2" t="s">
        <v>324</v>
      </c>
      <c r="K290" s="2" t="s">
        <v>325</v>
      </c>
      <c r="L290" s="2" t="s">
        <v>285</v>
      </c>
      <c r="M290" s="2">
        <v>50</v>
      </c>
      <c r="N290" s="2" t="b">
        <v>0</v>
      </c>
      <c r="O290" s="2">
        <v>0.77391304347826084</v>
      </c>
      <c r="P290" s="2">
        <v>0.74789915966386555</v>
      </c>
      <c r="Q290" s="2">
        <v>0.80180180180180183</v>
      </c>
      <c r="R290" s="2" t="s">
        <v>74</v>
      </c>
      <c r="S290" s="2" t="s">
        <v>1136</v>
      </c>
      <c r="T290" s="2" t="s">
        <v>1137</v>
      </c>
      <c r="U290" s="2" t="b">
        <v>1</v>
      </c>
      <c r="V290" s="2" t="s">
        <v>69</v>
      </c>
      <c r="W290" s="2">
        <v>1.8</v>
      </c>
    </row>
    <row r="291" spans="1:23" ht="15.75" customHeight="1" x14ac:dyDescent="0.25">
      <c r="A291" s="2" t="s">
        <v>52</v>
      </c>
      <c r="B291" s="2" t="s">
        <v>53</v>
      </c>
      <c r="C291" s="2" t="s">
        <v>19</v>
      </c>
      <c r="D291" s="2" t="s">
        <v>45</v>
      </c>
      <c r="E291" s="2" t="s">
        <v>46</v>
      </c>
      <c r="F291" s="2" t="s">
        <v>55</v>
      </c>
      <c r="G291" s="2" t="s">
        <v>328</v>
      </c>
      <c r="H291" s="2" t="s">
        <v>282</v>
      </c>
      <c r="I291" s="2" t="s">
        <v>26</v>
      </c>
      <c r="J291" s="2" t="s">
        <v>329</v>
      </c>
      <c r="K291" s="2" t="s">
        <v>330</v>
      </c>
      <c r="L291" s="2" t="s">
        <v>285</v>
      </c>
      <c r="M291" s="2">
        <v>51</v>
      </c>
      <c r="N291" s="2" t="b">
        <v>0</v>
      </c>
      <c r="O291" s="2">
        <v>0.74180327868852458</v>
      </c>
      <c r="P291" s="2">
        <v>0.68045112781954886</v>
      </c>
      <c r="Q291" s="2">
        <v>0.81531531531531531</v>
      </c>
      <c r="R291" s="2" t="s">
        <v>74</v>
      </c>
      <c r="S291" s="2" t="s">
        <v>1138</v>
      </c>
      <c r="T291" s="2" t="s">
        <v>1139</v>
      </c>
      <c r="U291" s="2" t="b">
        <v>1</v>
      </c>
      <c r="V291" s="2" t="s">
        <v>69</v>
      </c>
      <c r="W291" s="2">
        <v>1.4</v>
      </c>
    </row>
    <row r="292" spans="1:23" ht="15.75" customHeight="1" x14ac:dyDescent="0.25">
      <c r="A292" s="2" t="s">
        <v>52</v>
      </c>
      <c r="B292" s="2" t="s">
        <v>53</v>
      </c>
      <c r="C292" s="2" t="s">
        <v>19</v>
      </c>
      <c r="D292" s="2" t="s">
        <v>45</v>
      </c>
      <c r="E292" s="2" t="s">
        <v>46</v>
      </c>
      <c r="F292" s="2" t="s">
        <v>55</v>
      </c>
      <c r="G292" s="2" t="s">
        <v>333</v>
      </c>
      <c r="H292" s="2" t="s">
        <v>282</v>
      </c>
      <c r="I292" s="2" t="s">
        <v>26</v>
      </c>
      <c r="J292" s="2" t="s">
        <v>334</v>
      </c>
      <c r="K292" s="2" t="s">
        <v>335</v>
      </c>
      <c r="L292" s="2" t="s">
        <v>285</v>
      </c>
      <c r="M292" s="2">
        <v>52</v>
      </c>
      <c r="N292" s="2" t="b">
        <v>0</v>
      </c>
      <c r="O292" s="2">
        <v>0.78458049886621317</v>
      </c>
      <c r="P292" s="2">
        <v>0.78995433789954339</v>
      </c>
      <c r="Q292" s="2">
        <v>0.77927927927927931</v>
      </c>
      <c r="R292" s="2" t="s">
        <v>74</v>
      </c>
      <c r="S292" s="2" t="s">
        <v>1140</v>
      </c>
      <c r="T292" s="2" t="s">
        <v>1141</v>
      </c>
      <c r="U292" s="2" t="b">
        <v>1</v>
      </c>
      <c r="V292" s="2" t="s">
        <v>69</v>
      </c>
      <c r="W292" s="2">
        <v>1.4</v>
      </c>
    </row>
    <row r="293" spans="1:23" ht="15.75" customHeight="1" x14ac:dyDescent="0.25">
      <c r="A293" s="2" t="s">
        <v>52</v>
      </c>
      <c r="B293" s="2" t="s">
        <v>53</v>
      </c>
      <c r="C293" s="2" t="s">
        <v>19</v>
      </c>
      <c r="D293" s="2" t="s">
        <v>45</v>
      </c>
      <c r="E293" s="2" t="s">
        <v>46</v>
      </c>
      <c r="F293" s="2" t="s">
        <v>55</v>
      </c>
      <c r="G293" s="2" t="s">
        <v>338</v>
      </c>
      <c r="H293" s="2" t="s">
        <v>282</v>
      </c>
      <c r="I293" s="2" t="s">
        <v>26</v>
      </c>
      <c r="J293" s="2" t="s">
        <v>339</v>
      </c>
      <c r="K293" s="2" t="s">
        <v>340</v>
      </c>
      <c r="L293" s="2" t="s">
        <v>285</v>
      </c>
      <c r="M293" s="2">
        <v>53</v>
      </c>
      <c r="N293" s="2" t="b">
        <v>0</v>
      </c>
      <c r="O293" s="2">
        <v>0.75565610859728505</v>
      </c>
      <c r="P293" s="2">
        <v>0.75909090909090904</v>
      </c>
      <c r="Q293" s="2">
        <v>0.75225225225225223</v>
      </c>
      <c r="R293" s="2" t="s">
        <v>74</v>
      </c>
      <c r="S293" s="2" t="s">
        <v>1142</v>
      </c>
      <c r="T293" s="2" t="s">
        <v>1143</v>
      </c>
      <c r="U293" s="2" t="b">
        <v>1</v>
      </c>
      <c r="V293" s="2" t="s">
        <v>69</v>
      </c>
      <c r="W293" s="2">
        <v>1.4</v>
      </c>
    </row>
    <row r="294" spans="1:23" ht="15.75" customHeight="1" x14ac:dyDescent="0.25">
      <c r="A294" s="2" t="s">
        <v>52</v>
      </c>
      <c r="B294" s="2" t="s">
        <v>53</v>
      </c>
      <c r="C294" s="2" t="s">
        <v>19</v>
      </c>
      <c r="D294" s="2" t="s">
        <v>45</v>
      </c>
      <c r="E294" s="2" t="s">
        <v>46</v>
      </c>
      <c r="F294" s="2" t="s">
        <v>55</v>
      </c>
      <c r="G294" s="2" t="s">
        <v>343</v>
      </c>
      <c r="H294" s="2" t="s">
        <v>282</v>
      </c>
      <c r="I294" s="2" t="s">
        <v>26</v>
      </c>
      <c r="J294" s="2" t="s">
        <v>344</v>
      </c>
      <c r="K294" s="2" t="s">
        <v>345</v>
      </c>
      <c r="L294" s="2" t="s">
        <v>285</v>
      </c>
      <c r="M294" s="2">
        <v>54</v>
      </c>
      <c r="N294" s="2" t="b">
        <v>0</v>
      </c>
      <c r="O294" s="2">
        <v>0.74044265593561365</v>
      </c>
      <c r="P294" s="2">
        <v>0.66909090909090907</v>
      </c>
      <c r="Q294" s="2">
        <v>0.8288288288288288</v>
      </c>
      <c r="R294" s="2" t="s">
        <v>74</v>
      </c>
      <c r="S294" s="2" t="s">
        <v>1144</v>
      </c>
      <c r="T294" s="2" t="s">
        <v>1145</v>
      </c>
      <c r="U294" s="2" t="b">
        <v>1</v>
      </c>
      <c r="V294" s="2" t="s">
        <v>69</v>
      </c>
      <c r="W294" s="2">
        <v>1.5</v>
      </c>
    </row>
    <row r="295" spans="1:23" ht="15.75" customHeight="1" x14ac:dyDescent="0.25">
      <c r="A295" s="2" t="s">
        <v>52</v>
      </c>
      <c r="B295" s="2" t="s">
        <v>53</v>
      </c>
      <c r="C295" s="2" t="s">
        <v>19</v>
      </c>
      <c r="D295" s="2" t="s">
        <v>45</v>
      </c>
      <c r="E295" s="2" t="s">
        <v>46</v>
      </c>
      <c r="F295" s="2" t="s">
        <v>55</v>
      </c>
      <c r="G295" s="2" t="s">
        <v>349</v>
      </c>
      <c r="H295" s="2" t="s">
        <v>282</v>
      </c>
      <c r="I295" s="2" t="s">
        <v>26</v>
      </c>
      <c r="J295" s="2" t="s">
        <v>351</v>
      </c>
      <c r="K295" s="2" t="s">
        <v>352</v>
      </c>
      <c r="L295" s="2" t="s">
        <v>285</v>
      </c>
      <c r="M295" s="2">
        <v>55</v>
      </c>
      <c r="N295" s="2" t="b">
        <v>0</v>
      </c>
      <c r="O295" s="2">
        <v>0.72801635991820024</v>
      </c>
      <c r="P295" s="2">
        <v>0.66666666666666663</v>
      </c>
      <c r="Q295" s="2">
        <v>0.80180180180180183</v>
      </c>
      <c r="R295" s="2" t="s">
        <v>74</v>
      </c>
      <c r="S295" s="2" t="s">
        <v>1146</v>
      </c>
      <c r="T295" s="2" t="s">
        <v>1147</v>
      </c>
      <c r="U295" s="2" t="b">
        <v>1</v>
      </c>
      <c r="V295" s="2" t="s">
        <v>69</v>
      </c>
      <c r="W295" s="2">
        <v>1.3</v>
      </c>
    </row>
    <row r="296" spans="1:23" ht="15.75" customHeight="1" x14ac:dyDescent="0.25">
      <c r="A296" s="2" t="s">
        <v>52</v>
      </c>
      <c r="B296" s="2" t="s">
        <v>53</v>
      </c>
      <c r="C296" s="2" t="s">
        <v>19</v>
      </c>
      <c r="D296" s="2" t="s">
        <v>45</v>
      </c>
      <c r="E296" s="2" t="s">
        <v>46</v>
      </c>
      <c r="F296" s="2" t="s">
        <v>55</v>
      </c>
      <c r="G296" s="2" t="s">
        <v>363</v>
      </c>
      <c r="H296" s="2" t="s">
        <v>282</v>
      </c>
      <c r="I296" s="2" t="s">
        <v>26</v>
      </c>
      <c r="J296" s="2" t="s">
        <v>367</v>
      </c>
      <c r="K296" s="2" t="s">
        <v>368</v>
      </c>
      <c r="L296" s="2" t="s">
        <v>285</v>
      </c>
      <c r="M296" s="2">
        <v>56</v>
      </c>
      <c r="N296" s="2" t="b">
        <v>0</v>
      </c>
      <c r="O296" s="2">
        <v>0.76718403547671832</v>
      </c>
      <c r="P296" s="2">
        <v>0.75545851528384278</v>
      </c>
      <c r="Q296" s="2">
        <v>0.77927927927927931</v>
      </c>
      <c r="R296" s="2" t="s">
        <v>74</v>
      </c>
      <c r="S296" s="2" t="s">
        <v>1148</v>
      </c>
      <c r="T296" s="2" t="s">
        <v>1149</v>
      </c>
      <c r="U296" s="2" t="b">
        <v>1</v>
      </c>
      <c r="V296" s="2" t="s">
        <v>69</v>
      </c>
      <c r="W296" s="2">
        <v>1.7</v>
      </c>
    </row>
    <row r="297" spans="1:23" ht="15.75" customHeight="1" x14ac:dyDescent="0.25">
      <c r="A297" s="2" t="s">
        <v>52</v>
      </c>
      <c r="B297" s="2" t="s">
        <v>53</v>
      </c>
      <c r="C297" s="2" t="s">
        <v>19</v>
      </c>
      <c r="D297" s="2" t="s">
        <v>45</v>
      </c>
      <c r="E297" s="2" t="s">
        <v>46</v>
      </c>
      <c r="F297" s="2" t="s">
        <v>55</v>
      </c>
      <c r="G297" s="2" t="s">
        <v>378</v>
      </c>
      <c r="H297" s="2" t="s">
        <v>282</v>
      </c>
      <c r="I297" s="2" t="s">
        <v>26</v>
      </c>
      <c r="J297" s="2" t="s">
        <v>380</v>
      </c>
      <c r="K297" s="2" t="s">
        <v>381</v>
      </c>
      <c r="L297" s="2" t="s">
        <v>285</v>
      </c>
      <c r="M297" s="2">
        <v>57</v>
      </c>
      <c r="N297" s="2" t="b">
        <v>0</v>
      </c>
      <c r="O297" s="2">
        <v>0.79039301310043675</v>
      </c>
      <c r="P297" s="2">
        <v>0.76694915254237284</v>
      </c>
      <c r="Q297" s="2">
        <v>0.81531531531531531</v>
      </c>
      <c r="R297" s="2" t="s">
        <v>74</v>
      </c>
      <c r="S297" s="2" t="s">
        <v>1150</v>
      </c>
      <c r="T297" s="2" t="s">
        <v>1151</v>
      </c>
      <c r="U297" s="2" t="b">
        <v>1</v>
      </c>
      <c r="V297" s="2" t="s">
        <v>69</v>
      </c>
      <c r="W297" s="2">
        <v>1.4</v>
      </c>
    </row>
    <row r="298" spans="1:23" ht="15.75" customHeight="1" x14ac:dyDescent="0.25">
      <c r="A298" s="2" t="s">
        <v>52</v>
      </c>
      <c r="B298" s="2" t="s">
        <v>53</v>
      </c>
      <c r="C298" s="2" t="s">
        <v>19</v>
      </c>
      <c r="D298" s="2" t="s">
        <v>45</v>
      </c>
      <c r="E298" s="2" t="s">
        <v>46</v>
      </c>
      <c r="F298" s="2" t="s">
        <v>55</v>
      </c>
      <c r="G298" s="2" t="s">
        <v>389</v>
      </c>
      <c r="H298" s="2" t="s">
        <v>282</v>
      </c>
      <c r="I298" s="2" t="s">
        <v>26</v>
      </c>
      <c r="J298" s="2" t="s">
        <v>390</v>
      </c>
      <c r="K298" s="2" t="s">
        <v>391</v>
      </c>
      <c r="L298" s="2" t="s">
        <v>285</v>
      </c>
      <c r="M298" s="2">
        <v>58</v>
      </c>
      <c r="N298" s="2" t="b">
        <v>0</v>
      </c>
      <c r="O298" s="2">
        <v>0.76169265033407574</v>
      </c>
      <c r="P298" s="2">
        <v>0.75330396475770922</v>
      </c>
      <c r="Q298" s="2">
        <v>0.77027027027027029</v>
      </c>
      <c r="R298" s="2" t="s">
        <v>74</v>
      </c>
      <c r="S298" s="2" t="s">
        <v>1152</v>
      </c>
      <c r="T298" s="2" t="s">
        <v>1153</v>
      </c>
      <c r="U298" s="2" t="b">
        <v>1</v>
      </c>
      <c r="V298" s="2" t="s">
        <v>69</v>
      </c>
      <c r="W298" s="2">
        <v>1.4</v>
      </c>
    </row>
    <row r="299" spans="1:23" ht="15.75" customHeight="1" x14ac:dyDescent="0.25">
      <c r="A299" s="2" t="s">
        <v>52</v>
      </c>
      <c r="B299" s="2" t="s">
        <v>53</v>
      </c>
      <c r="C299" s="2" t="s">
        <v>19</v>
      </c>
      <c r="D299" s="2" t="s">
        <v>45</v>
      </c>
      <c r="E299" s="2" t="s">
        <v>46</v>
      </c>
      <c r="F299" s="2" t="s">
        <v>55</v>
      </c>
      <c r="G299" s="2" t="s">
        <v>395</v>
      </c>
      <c r="H299" s="2" t="s">
        <v>282</v>
      </c>
      <c r="I299" s="2" t="s">
        <v>26</v>
      </c>
      <c r="J299" s="2" t="s">
        <v>397</v>
      </c>
      <c r="K299" s="2" t="s">
        <v>398</v>
      </c>
      <c r="L299" s="2" t="s">
        <v>285</v>
      </c>
      <c r="M299" s="2">
        <v>59</v>
      </c>
      <c r="N299" s="2" t="b">
        <v>0</v>
      </c>
      <c r="O299" s="2">
        <v>0.78205128205128194</v>
      </c>
      <c r="P299" s="2">
        <v>0.74390243902439024</v>
      </c>
      <c r="Q299" s="2">
        <v>0.82432432432432434</v>
      </c>
      <c r="R299" s="2" t="s">
        <v>74</v>
      </c>
      <c r="S299" s="2" t="s">
        <v>1154</v>
      </c>
      <c r="T299" s="2" t="s">
        <v>1155</v>
      </c>
      <c r="U299" s="2" t="b">
        <v>1</v>
      </c>
      <c r="V299" s="2" t="s">
        <v>69</v>
      </c>
      <c r="W299" s="2">
        <v>1.4</v>
      </c>
    </row>
    <row r="300" spans="1:23" ht="15.75" customHeight="1" x14ac:dyDescent="0.25">
      <c r="A300" s="2" t="s">
        <v>52</v>
      </c>
      <c r="B300" s="2" t="s">
        <v>53</v>
      </c>
      <c r="C300" s="2" t="s">
        <v>19</v>
      </c>
      <c r="D300" s="2" t="s">
        <v>45</v>
      </c>
      <c r="E300" s="2" t="s">
        <v>46</v>
      </c>
      <c r="F300" s="2" t="s">
        <v>55</v>
      </c>
      <c r="G300" s="2" t="s">
        <v>401</v>
      </c>
      <c r="H300" s="2" t="s">
        <v>282</v>
      </c>
      <c r="I300" s="2" t="s">
        <v>26</v>
      </c>
      <c r="J300" s="2" t="s">
        <v>402</v>
      </c>
      <c r="K300" s="2" t="s">
        <v>403</v>
      </c>
      <c r="L300" s="2" t="s">
        <v>285</v>
      </c>
      <c r="M300" s="2">
        <v>60</v>
      </c>
      <c r="N300" s="2" t="b">
        <v>0</v>
      </c>
      <c r="O300" s="2">
        <v>0.79295154185022021</v>
      </c>
      <c r="P300" s="2">
        <v>0.77586206896551724</v>
      </c>
      <c r="Q300" s="2">
        <v>0.81081081081081086</v>
      </c>
      <c r="R300" s="2" t="s">
        <v>74</v>
      </c>
      <c r="S300" s="2" t="s">
        <v>1156</v>
      </c>
      <c r="T300" s="2" t="s">
        <v>1157</v>
      </c>
      <c r="U300" s="2" t="b">
        <v>1</v>
      </c>
      <c r="V300" s="2" t="s">
        <v>69</v>
      </c>
      <c r="W300" s="2">
        <v>1.4</v>
      </c>
    </row>
    <row r="301" spans="1:23" ht="15.75" customHeight="1" x14ac:dyDescent="0.25">
      <c r="A301" s="2" t="s">
        <v>52</v>
      </c>
      <c r="B301" s="2" t="s">
        <v>53</v>
      </c>
      <c r="C301" s="2" t="s">
        <v>19</v>
      </c>
      <c r="D301" s="2" t="s">
        <v>45</v>
      </c>
      <c r="E301" s="2" t="s">
        <v>46</v>
      </c>
      <c r="F301" s="2" t="s">
        <v>55</v>
      </c>
      <c r="G301" s="2" t="s">
        <v>406</v>
      </c>
      <c r="H301" s="2" t="s">
        <v>282</v>
      </c>
      <c r="I301" s="2" t="s">
        <v>26</v>
      </c>
      <c r="J301" s="2" t="s">
        <v>407</v>
      </c>
      <c r="K301" s="2" t="s">
        <v>408</v>
      </c>
      <c r="L301" s="2" t="s">
        <v>285</v>
      </c>
      <c r="M301" s="2">
        <v>61</v>
      </c>
      <c r="N301" s="2" t="b">
        <v>0</v>
      </c>
      <c r="O301" s="2">
        <v>0.7746170678336981</v>
      </c>
      <c r="P301" s="2">
        <v>0.7531914893617021</v>
      </c>
      <c r="Q301" s="2">
        <v>0.79729729729729726</v>
      </c>
      <c r="R301" s="2" t="s">
        <v>74</v>
      </c>
      <c r="S301" s="2" t="s">
        <v>1158</v>
      </c>
      <c r="T301" s="2" t="s">
        <v>1159</v>
      </c>
      <c r="U301" s="2" t="b">
        <v>1</v>
      </c>
      <c r="V301" s="2" t="s">
        <v>69</v>
      </c>
      <c r="W301" s="2">
        <v>1.4</v>
      </c>
    </row>
    <row r="302" spans="1:23" ht="15.75" customHeight="1" x14ac:dyDescent="0.25">
      <c r="A302" s="2" t="s">
        <v>52</v>
      </c>
      <c r="B302" s="2" t="s">
        <v>53</v>
      </c>
      <c r="C302" s="2" t="s">
        <v>19</v>
      </c>
      <c r="D302" s="2" t="s">
        <v>45</v>
      </c>
      <c r="E302" s="2" t="s">
        <v>46</v>
      </c>
      <c r="F302" s="2" t="s">
        <v>364</v>
      </c>
      <c r="G302" s="2" t="s">
        <v>411</v>
      </c>
      <c r="H302" s="2" t="s">
        <v>412</v>
      </c>
      <c r="I302" s="2" t="s">
        <v>54</v>
      </c>
      <c r="J302" s="2" t="s">
        <v>413</v>
      </c>
      <c r="K302" s="2" t="s">
        <v>414</v>
      </c>
      <c r="L302" s="2" t="s">
        <v>377</v>
      </c>
      <c r="M302" s="2">
        <v>42</v>
      </c>
      <c r="N302" s="2" t="b">
        <v>0</v>
      </c>
      <c r="O302" s="2">
        <v>0.79915433403805503</v>
      </c>
      <c r="P302" s="2">
        <v>0.77777777777777779</v>
      </c>
      <c r="Q302" s="2">
        <v>0.82173913043478264</v>
      </c>
      <c r="R302" s="2" t="s">
        <v>74</v>
      </c>
      <c r="S302" s="2" t="s">
        <v>1160</v>
      </c>
      <c r="T302" s="2" t="s">
        <v>1161</v>
      </c>
      <c r="U302" s="2" t="b">
        <v>1</v>
      </c>
      <c r="V302" s="2" t="s">
        <v>69</v>
      </c>
      <c r="W302" s="2">
        <v>2</v>
      </c>
    </row>
    <row r="303" spans="1:23" ht="15.75" customHeight="1" x14ac:dyDescent="0.25">
      <c r="A303" s="2" t="s">
        <v>52</v>
      </c>
      <c r="B303" s="2" t="s">
        <v>53</v>
      </c>
      <c r="C303" s="2" t="s">
        <v>19</v>
      </c>
      <c r="D303" s="2" t="s">
        <v>45</v>
      </c>
      <c r="E303" s="2" t="s">
        <v>46</v>
      </c>
      <c r="F303" s="2" t="s">
        <v>364</v>
      </c>
      <c r="G303" s="2" t="s">
        <v>417</v>
      </c>
      <c r="H303" s="2" t="s">
        <v>412</v>
      </c>
      <c r="I303" s="2" t="s">
        <v>54</v>
      </c>
      <c r="J303" s="2" t="s">
        <v>418</v>
      </c>
      <c r="K303" s="2" t="s">
        <v>419</v>
      </c>
      <c r="L303" s="2" t="s">
        <v>377</v>
      </c>
      <c r="M303" s="2">
        <v>43</v>
      </c>
      <c r="N303" s="2" t="b">
        <v>0</v>
      </c>
      <c r="O303" s="2">
        <v>0.79587628865979387</v>
      </c>
      <c r="P303" s="2">
        <v>0.75686274509803919</v>
      </c>
      <c r="Q303" s="2">
        <v>0.83913043478260874</v>
      </c>
      <c r="R303" s="2" t="s">
        <v>74</v>
      </c>
      <c r="S303" s="2" t="s">
        <v>1162</v>
      </c>
      <c r="T303" s="2" t="s">
        <v>1163</v>
      </c>
      <c r="U303" s="2" t="b">
        <v>1</v>
      </c>
      <c r="V303" s="2" t="s">
        <v>69</v>
      </c>
      <c r="W303" s="2">
        <v>1.4</v>
      </c>
    </row>
    <row r="304" spans="1:23" ht="15.75" customHeight="1" x14ac:dyDescent="0.25">
      <c r="A304" s="2" t="s">
        <v>52</v>
      </c>
      <c r="B304" s="2" t="s">
        <v>53</v>
      </c>
      <c r="C304" s="2" t="s">
        <v>19</v>
      </c>
      <c r="D304" s="2" t="s">
        <v>45</v>
      </c>
      <c r="E304" s="2" t="s">
        <v>46</v>
      </c>
      <c r="F304" s="2" t="s">
        <v>364</v>
      </c>
      <c r="G304" s="2" t="s">
        <v>422</v>
      </c>
      <c r="H304" s="2" t="s">
        <v>412</v>
      </c>
      <c r="I304" s="2" t="s">
        <v>54</v>
      </c>
      <c r="J304" s="2" t="s">
        <v>423</v>
      </c>
      <c r="K304" s="2" t="s">
        <v>424</v>
      </c>
      <c r="L304" s="2" t="s">
        <v>377</v>
      </c>
      <c r="M304" s="2">
        <v>44</v>
      </c>
      <c r="N304" s="2" t="b">
        <v>0</v>
      </c>
      <c r="O304" s="2">
        <v>0.78936605316973429</v>
      </c>
      <c r="P304" s="2">
        <v>0.74517374517374513</v>
      </c>
      <c r="Q304" s="2">
        <v>0.83913043478260874</v>
      </c>
      <c r="R304" s="2" t="s">
        <v>74</v>
      </c>
      <c r="S304" s="2" t="s">
        <v>1164</v>
      </c>
      <c r="T304" s="2" t="s">
        <v>1165</v>
      </c>
      <c r="U304" s="2" t="b">
        <v>1</v>
      </c>
      <c r="V304" s="2" t="s">
        <v>69</v>
      </c>
      <c r="W304" s="2">
        <v>1.4</v>
      </c>
    </row>
    <row r="305" spans="1:23" ht="15.75" customHeight="1" x14ac:dyDescent="0.25">
      <c r="A305" s="2" t="s">
        <v>52</v>
      </c>
      <c r="B305" s="2" t="s">
        <v>53</v>
      </c>
      <c r="C305" s="2" t="s">
        <v>19</v>
      </c>
      <c r="D305" s="2" t="s">
        <v>45</v>
      </c>
      <c r="E305" s="2" t="s">
        <v>46</v>
      </c>
      <c r="F305" s="2" t="s">
        <v>364</v>
      </c>
      <c r="G305" s="2" t="s">
        <v>427</v>
      </c>
      <c r="H305" s="2" t="s">
        <v>412</v>
      </c>
      <c r="I305" s="2" t="s">
        <v>54</v>
      </c>
      <c r="J305" s="2" t="s">
        <v>428</v>
      </c>
      <c r="K305" s="2" t="s">
        <v>429</v>
      </c>
      <c r="L305" s="2" t="s">
        <v>377</v>
      </c>
      <c r="M305" s="2">
        <v>45</v>
      </c>
      <c r="N305" s="2" t="b">
        <v>0</v>
      </c>
      <c r="O305" s="2">
        <v>0.79175257731958748</v>
      </c>
      <c r="P305" s="2">
        <v>0.75294117647058822</v>
      </c>
      <c r="Q305" s="2">
        <v>0.83478260869565213</v>
      </c>
      <c r="R305" s="2" t="s">
        <v>74</v>
      </c>
      <c r="S305" s="2" t="s">
        <v>1166</v>
      </c>
      <c r="T305" s="2" t="s">
        <v>1167</v>
      </c>
      <c r="U305" s="2" t="b">
        <v>1</v>
      </c>
      <c r="V305" s="2" t="s">
        <v>69</v>
      </c>
      <c r="W305" s="2">
        <v>1.4</v>
      </c>
    </row>
    <row r="306" spans="1:23" ht="15.75" customHeight="1" x14ac:dyDescent="0.25">
      <c r="A306" s="2" t="s">
        <v>52</v>
      </c>
      <c r="B306" s="2" t="s">
        <v>53</v>
      </c>
      <c r="C306" s="2" t="s">
        <v>19</v>
      </c>
      <c r="D306" s="2" t="s">
        <v>45</v>
      </c>
      <c r="E306" s="2" t="s">
        <v>46</v>
      </c>
      <c r="F306" s="2" t="s">
        <v>364</v>
      </c>
      <c r="G306" s="2" t="s">
        <v>432</v>
      </c>
      <c r="H306" s="2" t="s">
        <v>412</v>
      </c>
      <c r="I306" s="2" t="s">
        <v>54</v>
      </c>
      <c r="J306" s="2" t="s">
        <v>433</v>
      </c>
      <c r="K306" s="2" t="s">
        <v>434</v>
      </c>
      <c r="L306" s="2" t="s">
        <v>377</v>
      </c>
      <c r="M306" s="2">
        <v>46</v>
      </c>
      <c r="N306" s="2" t="b">
        <v>0</v>
      </c>
      <c r="O306" s="2">
        <v>0.77894736842105261</v>
      </c>
      <c r="P306" s="2">
        <v>0.75510204081632648</v>
      </c>
      <c r="Q306" s="2">
        <v>0.80434782608695654</v>
      </c>
      <c r="R306" s="2" t="s">
        <v>74</v>
      </c>
      <c r="S306" s="2" t="s">
        <v>1168</v>
      </c>
      <c r="T306" s="2" t="s">
        <v>1169</v>
      </c>
      <c r="U306" s="2" t="b">
        <v>1</v>
      </c>
      <c r="V306" s="2" t="s">
        <v>69</v>
      </c>
      <c r="W306" s="2">
        <v>1.3</v>
      </c>
    </row>
    <row r="307" spans="1:23" ht="15.75" customHeight="1" x14ac:dyDescent="0.25">
      <c r="A307" s="2" t="s">
        <v>52</v>
      </c>
      <c r="B307" s="2" t="s">
        <v>53</v>
      </c>
      <c r="C307" s="2" t="s">
        <v>19</v>
      </c>
      <c r="D307" s="2" t="s">
        <v>45</v>
      </c>
      <c r="E307" s="2" t="s">
        <v>46</v>
      </c>
      <c r="F307" s="2" t="s">
        <v>364</v>
      </c>
      <c r="G307" s="2" t="s">
        <v>437</v>
      </c>
      <c r="H307" s="2" t="s">
        <v>412</v>
      </c>
      <c r="I307" s="2" t="s">
        <v>54</v>
      </c>
      <c r="J307" s="2" t="s">
        <v>438</v>
      </c>
      <c r="K307" s="2" t="s">
        <v>439</v>
      </c>
      <c r="L307" s="2" t="s">
        <v>377</v>
      </c>
      <c r="M307" s="2">
        <v>47</v>
      </c>
      <c r="N307" s="2" t="b">
        <v>0</v>
      </c>
      <c r="O307" s="2">
        <v>0.7975460122699386</v>
      </c>
      <c r="P307" s="2">
        <v>0.75289575289575295</v>
      </c>
      <c r="Q307" s="2">
        <v>0.84782608695652173</v>
      </c>
      <c r="R307" s="2" t="s">
        <v>74</v>
      </c>
      <c r="S307" s="2" t="s">
        <v>1170</v>
      </c>
      <c r="T307" s="2" t="s">
        <v>1171</v>
      </c>
      <c r="U307" s="2" t="b">
        <v>1</v>
      </c>
      <c r="V307" s="2" t="s">
        <v>69</v>
      </c>
      <c r="W307" s="2">
        <v>1.4</v>
      </c>
    </row>
    <row r="308" spans="1:23" ht="15.75" customHeight="1" x14ac:dyDescent="0.25">
      <c r="A308" s="2" t="s">
        <v>52</v>
      </c>
      <c r="B308" s="2" t="s">
        <v>53</v>
      </c>
      <c r="C308" s="2" t="s">
        <v>19</v>
      </c>
      <c r="D308" s="2" t="s">
        <v>45</v>
      </c>
      <c r="E308" s="2" t="s">
        <v>46</v>
      </c>
      <c r="F308" s="2" t="s">
        <v>364</v>
      </c>
      <c r="G308" s="2" t="s">
        <v>442</v>
      </c>
      <c r="H308" s="2" t="s">
        <v>412</v>
      </c>
      <c r="I308" s="2" t="s">
        <v>54</v>
      </c>
      <c r="J308" s="2" t="s">
        <v>443</v>
      </c>
      <c r="K308" s="2" t="s">
        <v>444</v>
      </c>
      <c r="L308" s="2" t="s">
        <v>377</v>
      </c>
      <c r="M308" s="2">
        <v>48</v>
      </c>
      <c r="N308" s="2" t="b">
        <v>0</v>
      </c>
      <c r="O308" s="2">
        <v>0.8008048289738432</v>
      </c>
      <c r="P308" s="2">
        <v>0.74531835205992514</v>
      </c>
      <c r="Q308" s="2">
        <v>0.86521739130434783</v>
      </c>
      <c r="R308" s="2" t="s">
        <v>74</v>
      </c>
      <c r="S308" s="2" t="s">
        <v>1172</v>
      </c>
      <c r="T308" s="2" t="s">
        <v>1173</v>
      </c>
      <c r="U308" s="2" t="b">
        <v>1</v>
      </c>
      <c r="V308" s="2" t="s">
        <v>69</v>
      </c>
      <c r="W308" s="2">
        <v>1.4</v>
      </c>
    </row>
    <row r="309" spans="1:23" ht="15.75" customHeight="1" x14ac:dyDescent="0.25">
      <c r="A309" s="2" t="s">
        <v>52</v>
      </c>
      <c r="B309" s="2" t="s">
        <v>53</v>
      </c>
      <c r="C309" s="2" t="s">
        <v>19</v>
      </c>
      <c r="D309" s="2" t="s">
        <v>45</v>
      </c>
      <c r="E309" s="2" t="s">
        <v>46</v>
      </c>
      <c r="F309" s="2" t="s">
        <v>364</v>
      </c>
      <c r="G309" s="2" t="s">
        <v>447</v>
      </c>
      <c r="H309" s="2" t="s">
        <v>412</v>
      </c>
      <c r="I309" s="2" t="s">
        <v>54</v>
      </c>
      <c r="J309" s="2" t="s">
        <v>448</v>
      </c>
      <c r="K309" s="2" t="s">
        <v>449</v>
      </c>
      <c r="L309" s="2" t="s">
        <v>377</v>
      </c>
      <c r="M309" s="2">
        <v>49</v>
      </c>
      <c r="N309" s="2" t="b">
        <v>0</v>
      </c>
      <c r="O309" s="2">
        <v>0.77300613496932513</v>
      </c>
      <c r="P309" s="2">
        <v>0.72972972972972971</v>
      </c>
      <c r="Q309" s="2">
        <v>0.82173913043478264</v>
      </c>
      <c r="R309" s="2" t="s">
        <v>74</v>
      </c>
      <c r="S309" s="2" t="s">
        <v>1174</v>
      </c>
      <c r="T309" s="2" t="s">
        <v>1175</v>
      </c>
      <c r="U309" s="2" t="b">
        <v>1</v>
      </c>
      <c r="V309" s="2" t="s">
        <v>69</v>
      </c>
      <c r="W309" s="2">
        <v>1.9</v>
      </c>
    </row>
    <row r="310" spans="1:23" ht="15.75" customHeight="1" x14ac:dyDescent="0.25">
      <c r="A310" s="2" t="s">
        <v>52</v>
      </c>
      <c r="B310" s="2" t="s">
        <v>53</v>
      </c>
      <c r="C310" s="2" t="s">
        <v>19</v>
      </c>
      <c r="D310" s="2" t="s">
        <v>45</v>
      </c>
      <c r="E310" s="2" t="s">
        <v>46</v>
      </c>
      <c r="F310" s="2" t="s">
        <v>364</v>
      </c>
      <c r="G310" s="2" t="s">
        <v>452</v>
      </c>
      <c r="H310" s="2" t="s">
        <v>412</v>
      </c>
      <c r="I310" s="2" t="s">
        <v>54</v>
      </c>
      <c r="J310" s="2" t="s">
        <v>453</v>
      </c>
      <c r="K310" s="2" t="s">
        <v>454</v>
      </c>
      <c r="L310" s="2" t="s">
        <v>377</v>
      </c>
      <c r="M310" s="2">
        <v>50</v>
      </c>
      <c r="N310" s="2" t="b">
        <v>0</v>
      </c>
      <c r="O310" s="2">
        <v>0.79183673469387761</v>
      </c>
      <c r="P310" s="2">
        <v>0.74615384615384617</v>
      </c>
      <c r="Q310" s="2">
        <v>0.84347826086956523</v>
      </c>
      <c r="R310" s="2" t="s">
        <v>74</v>
      </c>
      <c r="S310" s="2" t="s">
        <v>1176</v>
      </c>
      <c r="T310" s="2" t="s">
        <v>1177</v>
      </c>
      <c r="U310" s="2" t="b">
        <v>1</v>
      </c>
      <c r="V310" s="2" t="s">
        <v>69</v>
      </c>
      <c r="W310" s="2">
        <v>1.4</v>
      </c>
    </row>
    <row r="311" spans="1:23" ht="15.75" customHeight="1" x14ac:dyDescent="0.25">
      <c r="A311" s="2" t="s">
        <v>52</v>
      </c>
      <c r="B311" s="2" t="s">
        <v>53</v>
      </c>
      <c r="C311" s="2" t="s">
        <v>19</v>
      </c>
      <c r="D311" s="2" t="s">
        <v>45</v>
      </c>
      <c r="E311" s="2" t="s">
        <v>46</v>
      </c>
      <c r="F311" s="2" t="s">
        <v>364</v>
      </c>
      <c r="G311" s="2" t="s">
        <v>457</v>
      </c>
      <c r="H311" s="2" t="s">
        <v>412</v>
      </c>
      <c r="I311" s="2" t="s">
        <v>54</v>
      </c>
      <c r="J311" s="2" t="s">
        <v>458</v>
      </c>
      <c r="K311" s="2" t="s">
        <v>459</v>
      </c>
      <c r="L311" s="2" t="s">
        <v>377</v>
      </c>
      <c r="M311" s="2">
        <v>51</v>
      </c>
      <c r="N311" s="2" t="b">
        <v>0</v>
      </c>
      <c r="O311" s="2">
        <v>0.78439425051334699</v>
      </c>
      <c r="P311" s="2">
        <v>0.74319066147859925</v>
      </c>
      <c r="Q311" s="2">
        <v>0.83043478260869563</v>
      </c>
      <c r="R311" s="2" t="s">
        <v>74</v>
      </c>
      <c r="S311" s="2" t="s">
        <v>1178</v>
      </c>
      <c r="T311" s="2" t="s">
        <v>1179</v>
      </c>
      <c r="U311" s="2" t="b">
        <v>1</v>
      </c>
      <c r="V311" s="2" t="s">
        <v>69</v>
      </c>
      <c r="W311" s="2">
        <v>1.5</v>
      </c>
    </row>
    <row r="312" spans="1:23" ht="15.75" customHeight="1" x14ac:dyDescent="0.25">
      <c r="A312" s="2" t="s">
        <v>52</v>
      </c>
      <c r="B312" s="2" t="s">
        <v>53</v>
      </c>
      <c r="C312" s="2" t="s">
        <v>19</v>
      </c>
      <c r="D312" s="2" t="s">
        <v>45</v>
      </c>
      <c r="E312" s="2" t="s">
        <v>46</v>
      </c>
      <c r="F312" s="2" t="s">
        <v>364</v>
      </c>
      <c r="G312" s="2" t="s">
        <v>462</v>
      </c>
      <c r="H312" s="2" t="s">
        <v>412</v>
      </c>
      <c r="I312" s="2" t="s">
        <v>54</v>
      </c>
      <c r="J312" s="2" t="s">
        <v>463</v>
      </c>
      <c r="K312" s="2" t="s">
        <v>464</v>
      </c>
      <c r="L312" s="2" t="s">
        <v>377</v>
      </c>
      <c r="M312" s="2">
        <v>52</v>
      </c>
      <c r="N312" s="2" t="b">
        <v>0</v>
      </c>
      <c r="O312" s="2">
        <v>0.79002079002079006</v>
      </c>
      <c r="P312" s="2">
        <v>0.75697211155378485</v>
      </c>
      <c r="Q312" s="2">
        <v>0.82608695652173914</v>
      </c>
      <c r="R312" s="2" t="s">
        <v>74</v>
      </c>
      <c r="S312" s="2" t="s">
        <v>1180</v>
      </c>
      <c r="T312" s="2" t="s">
        <v>1181</v>
      </c>
      <c r="U312" s="2" t="b">
        <v>1</v>
      </c>
      <c r="V312" s="2" t="s">
        <v>69</v>
      </c>
      <c r="W312" s="2">
        <v>1.4</v>
      </c>
    </row>
    <row r="313" spans="1:23" ht="15.75" customHeight="1" x14ac:dyDescent="0.25">
      <c r="A313" s="2" t="s">
        <v>52</v>
      </c>
      <c r="B313" s="2" t="s">
        <v>53</v>
      </c>
      <c r="C313" s="2" t="s">
        <v>19</v>
      </c>
      <c r="D313" s="2" t="s">
        <v>45</v>
      </c>
      <c r="E313" s="2" t="s">
        <v>46</v>
      </c>
      <c r="F313" s="2" t="s">
        <v>364</v>
      </c>
      <c r="G313" s="2" t="s">
        <v>467</v>
      </c>
      <c r="H313" s="2" t="s">
        <v>412</v>
      </c>
      <c r="I313" s="2" t="s">
        <v>54</v>
      </c>
      <c r="J313" s="2" t="s">
        <v>468</v>
      </c>
      <c r="K313" s="2" t="s">
        <v>469</v>
      </c>
      <c r="L313" s="2" t="s">
        <v>377</v>
      </c>
      <c r="M313" s="2">
        <v>53</v>
      </c>
      <c r="N313" s="2" t="b">
        <v>0</v>
      </c>
      <c r="O313" s="2">
        <v>0.79032258064516114</v>
      </c>
      <c r="P313" s="2">
        <v>0.73684210526315785</v>
      </c>
      <c r="Q313" s="2">
        <v>0.85217391304347823</v>
      </c>
      <c r="R313" s="2" t="s">
        <v>74</v>
      </c>
      <c r="S313" s="2" t="s">
        <v>1182</v>
      </c>
      <c r="T313" s="2" t="s">
        <v>1183</v>
      </c>
      <c r="U313" s="2" t="b">
        <v>1</v>
      </c>
      <c r="V313" s="2" t="s">
        <v>69</v>
      </c>
      <c r="W313" s="2">
        <v>1.4</v>
      </c>
    </row>
    <row r="314" spans="1:23" ht="15.75" customHeight="1" x14ac:dyDescent="0.25">
      <c r="A314" s="2" t="s">
        <v>52</v>
      </c>
      <c r="B314" s="2" t="s">
        <v>53</v>
      </c>
      <c r="C314" s="2" t="s">
        <v>19</v>
      </c>
      <c r="D314" s="2" t="s">
        <v>45</v>
      </c>
      <c r="E314" s="2" t="s">
        <v>46</v>
      </c>
      <c r="F314" s="2" t="s">
        <v>364</v>
      </c>
      <c r="G314" s="2" t="s">
        <v>472</v>
      </c>
      <c r="H314" s="2" t="s">
        <v>412</v>
      </c>
      <c r="I314" s="2" t="s">
        <v>54</v>
      </c>
      <c r="J314" s="2" t="s">
        <v>473</v>
      </c>
      <c r="K314" s="2" t="s">
        <v>474</v>
      </c>
      <c r="L314" s="2" t="s">
        <v>377</v>
      </c>
      <c r="M314" s="2">
        <v>54</v>
      </c>
      <c r="N314" s="2" t="b">
        <v>0</v>
      </c>
      <c r="O314" s="2">
        <v>0.80487804878048785</v>
      </c>
      <c r="P314" s="2">
        <v>0.75572519083969469</v>
      </c>
      <c r="Q314" s="2">
        <v>0.86086956521739133</v>
      </c>
      <c r="R314" s="2" t="s">
        <v>74</v>
      </c>
      <c r="S314" s="2" t="s">
        <v>1184</v>
      </c>
      <c r="T314" s="2" t="s">
        <v>1185</v>
      </c>
      <c r="U314" s="2" t="b">
        <v>1</v>
      </c>
      <c r="V314" s="2" t="s">
        <v>69</v>
      </c>
      <c r="W314" s="2">
        <v>1.4</v>
      </c>
    </row>
    <row r="315" spans="1:23" ht="15.75" customHeight="1" x14ac:dyDescent="0.25">
      <c r="A315" s="2" t="s">
        <v>52</v>
      </c>
      <c r="B315" s="2" t="s">
        <v>53</v>
      </c>
      <c r="C315" s="2" t="s">
        <v>19</v>
      </c>
      <c r="D315" s="2" t="s">
        <v>45</v>
      </c>
      <c r="E315" s="2" t="s">
        <v>46</v>
      </c>
      <c r="F315" s="2" t="s">
        <v>364</v>
      </c>
      <c r="G315" s="2" t="s">
        <v>477</v>
      </c>
      <c r="H315" s="2" t="s">
        <v>412</v>
      </c>
      <c r="I315" s="2" t="s">
        <v>54</v>
      </c>
      <c r="J315" s="2" t="s">
        <v>478</v>
      </c>
      <c r="K315" s="2" t="s">
        <v>479</v>
      </c>
      <c r="L315" s="2" t="s">
        <v>377</v>
      </c>
      <c r="M315" s="2">
        <v>55</v>
      </c>
      <c r="N315" s="2" t="b">
        <v>0</v>
      </c>
      <c r="O315" s="2">
        <v>0.76543209876543217</v>
      </c>
      <c r="P315" s="2">
        <v>0.7265625</v>
      </c>
      <c r="Q315" s="2">
        <v>0.80869565217391304</v>
      </c>
      <c r="R315" s="2" t="s">
        <v>74</v>
      </c>
      <c r="S315" s="2" t="s">
        <v>1186</v>
      </c>
      <c r="T315" s="2" t="s">
        <v>1187</v>
      </c>
      <c r="U315" s="2" t="b">
        <v>1</v>
      </c>
      <c r="V315" s="2" t="s">
        <v>69</v>
      </c>
      <c r="W315" s="2">
        <v>1.4</v>
      </c>
    </row>
    <row r="316" spans="1:23" ht="15.75" customHeight="1" x14ac:dyDescent="0.25">
      <c r="A316" s="2" t="s">
        <v>52</v>
      </c>
      <c r="B316" s="2" t="s">
        <v>53</v>
      </c>
      <c r="C316" s="2" t="s">
        <v>19</v>
      </c>
      <c r="D316" s="2" t="s">
        <v>45</v>
      </c>
      <c r="E316" s="2" t="s">
        <v>46</v>
      </c>
      <c r="F316" s="2" t="s">
        <v>364</v>
      </c>
      <c r="G316" s="2" t="s">
        <v>482</v>
      </c>
      <c r="H316" s="2" t="s">
        <v>412</v>
      </c>
      <c r="I316" s="2" t="s">
        <v>54</v>
      </c>
      <c r="J316" s="2" t="s">
        <v>483</v>
      </c>
      <c r="K316" s="2" t="s">
        <v>484</v>
      </c>
      <c r="L316" s="2" t="s">
        <v>377</v>
      </c>
      <c r="M316" s="2">
        <v>56</v>
      </c>
      <c r="N316" s="2" t="b">
        <v>0</v>
      </c>
      <c r="O316" s="2">
        <v>0.7975460122699386</v>
      </c>
      <c r="P316" s="2">
        <v>0.75289575289575295</v>
      </c>
      <c r="Q316" s="2">
        <v>0.84782608695652173</v>
      </c>
      <c r="R316" s="2" t="s">
        <v>74</v>
      </c>
      <c r="S316" s="2" t="s">
        <v>1188</v>
      </c>
      <c r="T316" s="2" t="s">
        <v>1189</v>
      </c>
      <c r="U316" s="2" t="b">
        <v>1</v>
      </c>
      <c r="V316" s="2" t="s">
        <v>69</v>
      </c>
      <c r="W316" s="2">
        <v>1.8</v>
      </c>
    </row>
    <row r="317" spans="1:23" ht="15.75" customHeight="1" x14ac:dyDescent="0.25">
      <c r="A317" s="2" t="s">
        <v>52</v>
      </c>
      <c r="B317" s="2" t="s">
        <v>53</v>
      </c>
      <c r="C317" s="2" t="s">
        <v>19</v>
      </c>
      <c r="D317" s="2" t="s">
        <v>45</v>
      </c>
      <c r="E317" s="2" t="s">
        <v>46</v>
      </c>
      <c r="F317" s="2" t="s">
        <v>364</v>
      </c>
      <c r="G317" s="2" t="s">
        <v>487</v>
      </c>
      <c r="H317" s="2" t="s">
        <v>412</v>
      </c>
      <c r="I317" s="2" t="s">
        <v>54</v>
      </c>
      <c r="J317" s="2" t="s">
        <v>488</v>
      </c>
      <c r="K317" s="2" t="s">
        <v>489</v>
      </c>
      <c r="L317" s="2" t="s">
        <v>377</v>
      </c>
      <c r="M317" s="2">
        <v>57</v>
      </c>
      <c r="N317" s="2" t="b">
        <v>0</v>
      </c>
      <c r="O317" s="2">
        <v>0.80327868852459017</v>
      </c>
      <c r="P317" s="2">
        <v>0.75968992248062017</v>
      </c>
      <c r="Q317" s="2">
        <v>0.85217391304347823</v>
      </c>
      <c r="R317" s="2" t="s">
        <v>74</v>
      </c>
      <c r="S317" s="2" t="s">
        <v>1190</v>
      </c>
      <c r="T317" s="2" t="s">
        <v>1191</v>
      </c>
      <c r="U317" s="2" t="b">
        <v>1</v>
      </c>
      <c r="V317" s="2" t="s">
        <v>69</v>
      </c>
      <c r="W317" s="2">
        <v>1.4</v>
      </c>
    </row>
    <row r="318" spans="1:23" ht="15.75" customHeight="1" x14ac:dyDescent="0.25">
      <c r="A318" s="2" t="s">
        <v>52</v>
      </c>
      <c r="B318" s="2" t="s">
        <v>53</v>
      </c>
      <c r="C318" s="2" t="s">
        <v>19</v>
      </c>
      <c r="D318" s="2" t="s">
        <v>45</v>
      </c>
      <c r="E318" s="2" t="s">
        <v>46</v>
      </c>
      <c r="F318" s="2" t="s">
        <v>364</v>
      </c>
      <c r="G318" s="2" t="s">
        <v>492</v>
      </c>
      <c r="H318" s="2" t="s">
        <v>412</v>
      </c>
      <c r="I318" s="2" t="s">
        <v>54</v>
      </c>
      <c r="J318" s="2" t="s">
        <v>493</v>
      </c>
      <c r="K318" s="2" t="s">
        <v>494</v>
      </c>
      <c r="L318" s="2" t="s">
        <v>377</v>
      </c>
      <c r="M318" s="2">
        <v>58</v>
      </c>
      <c r="N318" s="2" t="b">
        <v>0</v>
      </c>
      <c r="O318" s="2">
        <v>0.76954732510288071</v>
      </c>
      <c r="P318" s="2">
        <v>0.73046875</v>
      </c>
      <c r="Q318" s="2">
        <v>0.81304347826086953</v>
      </c>
      <c r="R318" s="2" t="s">
        <v>74</v>
      </c>
      <c r="S318" s="2" t="s">
        <v>1192</v>
      </c>
      <c r="T318" s="2" t="s">
        <v>1193</v>
      </c>
      <c r="U318" s="2" t="b">
        <v>1</v>
      </c>
      <c r="V318" s="2" t="s">
        <v>69</v>
      </c>
      <c r="W318" s="2">
        <v>1.4</v>
      </c>
    </row>
    <row r="319" spans="1:23" ht="15.75" customHeight="1" x14ac:dyDescent="0.25">
      <c r="A319" s="2" t="s">
        <v>52</v>
      </c>
      <c r="B319" s="2" t="s">
        <v>53</v>
      </c>
      <c r="C319" s="2" t="s">
        <v>19</v>
      </c>
      <c r="D319" s="2" t="s">
        <v>45</v>
      </c>
      <c r="E319" s="2" t="s">
        <v>46</v>
      </c>
      <c r="F319" s="2" t="s">
        <v>364</v>
      </c>
      <c r="G319" s="2" t="s">
        <v>497</v>
      </c>
      <c r="H319" s="2" t="s">
        <v>412</v>
      </c>
      <c r="I319" s="2" t="s">
        <v>54</v>
      </c>
      <c r="J319" s="2" t="s">
        <v>498</v>
      </c>
      <c r="K319" s="2" t="s">
        <v>499</v>
      </c>
      <c r="L319" s="2" t="s">
        <v>377</v>
      </c>
      <c r="M319" s="2">
        <v>59</v>
      </c>
      <c r="N319" s="2" t="b">
        <v>0</v>
      </c>
      <c r="O319" s="2">
        <v>0.80083857442348005</v>
      </c>
      <c r="P319" s="2">
        <v>0.77327935222672062</v>
      </c>
      <c r="Q319" s="2">
        <v>0.83043478260869563</v>
      </c>
      <c r="R319" s="2" t="s">
        <v>74</v>
      </c>
      <c r="S319" s="2" t="s">
        <v>1194</v>
      </c>
      <c r="T319" s="2" t="s">
        <v>1195</v>
      </c>
      <c r="U319" s="2" t="b">
        <v>1</v>
      </c>
      <c r="V319" s="2" t="s">
        <v>69</v>
      </c>
      <c r="W319" s="2">
        <v>1.4</v>
      </c>
    </row>
    <row r="320" spans="1:23" ht="15.75" customHeight="1" x14ac:dyDescent="0.25">
      <c r="A320" s="2" t="s">
        <v>52</v>
      </c>
      <c r="B320" s="2" t="s">
        <v>53</v>
      </c>
      <c r="C320" s="2" t="s">
        <v>19</v>
      </c>
      <c r="D320" s="2" t="s">
        <v>45</v>
      </c>
      <c r="E320" s="2" t="s">
        <v>46</v>
      </c>
      <c r="F320" s="2" t="s">
        <v>364</v>
      </c>
      <c r="G320" s="2" t="s">
        <v>502</v>
      </c>
      <c r="H320" s="2" t="s">
        <v>412</v>
      </c>
      <c r="I320" s="2" t="s">
        <v>54</v>
      </c>
      <c r="J320" s="2" t="s">
        <v>503</v>
      </c>
      <c r="K320" s="2" t="s">
        <v>504</v>
      </c>
      <c r="L320" s="2" t="s">
        <v>377</v>
      </c>
      <c r="M320" s="2">
        <v>60</v>
      </c>
      <c r="N320" s="2" t="b">
        <v>0</v>
      </c>
      <c r="O320" s="2">
        <v>0.78762886597938142</v>
      </c>
      <c r="P320" s="2">
        <v>0.74901960784313726</v>
      </c>
      <c r="Q320" s="2">
        <v>0.83043478260869563</v>
      </c>
      <c r="R320" s="2" t="s">
        <v>74</v>
      </c>
      <c r="S320" s="2" t="s">
        <v>1196</v>
      </c>
      <c r="T320" s="2" t="s">
        <v>1197</v>
      </c>
      <c r="U320" s="2" t="b">
        <v>1</v>
      </c>
      <c r="V320" s="2" t="s">
        <v>69</v>
      </c>
      <c r="W320" s="2">
        <v>1.4</v>
      </c>
    </row>
    <row r="321" spans="1:23" ht="15.75" customHeight="1" x14ac:dyDescent="0.25">
      <c r="A321" s="2" t="s">
        <v>52</v>
      </c>
      <c r="B321" s="2" t="s">
        <v>53</v>
      </c>
      <c r="C321" s="2" t="s">
        <v>19</v>
      </c>
      <c r="D321" s="2" t="s">
        <v>45</v>
      </c>
      <c r="E321" s="2" t="s">
        <v>46</v>
      </c>
      <c r="F321" s="2" t="s">
        <v>364</v>
      </c>
      <c r="G321" s="2" t="s">
        <v>507</v>
      </c>
      <c r="H321" s="2" t="s">
        <v>412</v>
      </c>
      <c r="I321" s="2" t="s">
        <v>54</v>
      </c>
      <c r="J321" s="2" t="s">
        <v>508</v>
      </c>
      <c r="K321" s="2" t="s">
        <v>509</v>
      </c>
      <c r="L321" s="2" t="s">
        <v>377</v>
      </c>
      <c r="M321" s="2">
        <v>61</v>
      </c>
      <c r="N321" s="2" t="b">
        <v>0</v>
      </c>
      <c r="O321" s="2">
        <v>0.78688524590163933</v>
      </c>
      <c r="P321" s="2">
        <v>0.7441860465116279</v>
      </c>
      <c r="Q321" s="2">
        <v>0.83478260869565213</v>
      </c>
      <c r="R321" s="2" t="s">
        <v>74</v>
      </c>
      <c r="S321" s="2" t="s">
        <v>1198</v>
      </c>
      <c r="T321" s="2" t="s">
        <v>1199</v>
      </c>
      <c r="U321" s="2" t="b">
        <v>1</v>
      </c>
      <c r="V321" s="2" t="s">
        <v>69</v>
      </c>
      <c r="W321" s="2">
        <v>1.3</v>
      </c>
    </row>
    <row r="322" spans="1:23" ht="15.75" customHeight="1" x14ac:dyDescent="0.25">
      <c r="A322" s="2" t="s">
        <v>52</v>
      </c>
      <c r="B322" s="2" t="s">
        <v>53</v>
      </c>
      <c r="C322" s="2" t="s">
        <v>19</v>
      </c>
      <c r="D322" s="2" t="s">
        <v>45</v>
      </c>
      <c r="E322" s="2" t="s">
        <v>46</v>
      </c>
      <c r="F322" s="2" t="s">
        <v>364</v>
      </c>
      <c r="G322" s="2" t="s">
        <v>512</v>
      </c>
      <c r="H322" s="2" t="s">
        <v>513</v>
      </c>
      <c r="I322" s="2" t="s">
        <v>40</v>
      </c>
      <c r="J322" s="2" t="s">
        <v>514</v>
      </c>
      <c r="K322" s="2" t="s">
        <v>515</v>
      </c>
      <c r="L322" s="2" t="s">
        <v>372</v>
      </c>
      <c r="M322" s="2">
        <v>42</v>
      </c>
      <c r="N322" s="2" t="b">
        <v>0</v>
      </c>
      <c r="O322" s="2">
        <v>0.80115273775216145</v>
      </c>
      <c r="P322" s="2">
        <v>0.7808988764044944</v>
      </c>
      <c r="Q322" s="2">
        <v>0.8224852071005917</v>
      </c>
      <c r="R322" s="2" t="s">
        <v>74</v>
      </c>
      <c r="S322" s="2" t="s">
        <v>1200</v>
      </c>
      <c r="T322" s="2" t="s">
        <v>1201</v>
      </c>
      <c r="U322" s="2" t="b">
        <v>1</v>
      </c>
      <c r="V322" s="2" t="s">
        <v>69</v>
      </c>
      <c r="W322" s="2">
        <v>1.7</v>
      </c>
    </row>
    <row r="323" spans="1:23" ht="15.75" customHeight="1" x14ac:dyDescent="0.25">
      <c r="A323" s="2" t="s">
        <v>52</v>
      </c>
      <c r="B323" s="2" t="s">
        <v>53</v>
      </c>
      <c r="C323" s="2" t="s">
        <v>19</v>
      </c>
      <c r="D323" s="2" t="s">
        <v>45</v>
      </c>
      <c r="E323" s="2" t="s">
        <v>46</v>
      </c>
      <c r="F323" s="2" t="s">
        <v>364</v>
      </c>
      <c r="G323" s="2" t="s">
        <v>518</v>
      </c>
      <c r="H323" s="2" t="s">
        <v>513</v>
      </c>
      <c r="I323" s="2" t="s">
        <v>40</v>
      </c>
      <c r="J323" s="2" t="s">
        <v>519</v>
      </c>
      <c r="K323" s="2" t="s">
        <v>520</v>
      </c>
      <c r="L323" s="2" t="s">
        <v>372</v>
      </c>
      <c r="M323" s="2">
        <v>43</v>
      </c>
      <c r="N323" s="2" t="b">
        <v>0</v>
      </c>
      <c r="O323" s="2">
        <v>0.82492581602373893</v>
      </c>
      <c r="P323" s="2">
        <v>0.82738095238095233</v>
      </c>
      <c r="Q323" s="2">
        <v>0.8224852071005917</v>
      </c>
      <c r="R323" s="2" t="s">
        <v>74</v>
      </c>
      <c r="S323" s="2" t="s">
        <v>1202</v>
      </c>
      <c r="T323" s="2" t="s">
        <v>1203</v>
      </c>
      <c r="U323" s="2" t="b">
        <v>1</v>
      </c>
      <c r="V323" s="2" t="s">
        <v>69</v>
      </c>
      <c r="W323" s="2">
        <v>1.3</v>
      </c>
    </row>
    <row r="324" spans="1:23" ht="15.75" customHeight="1" x14ac:dyDescent="0.25">
      <c r="A324" s="2" t="s">
        <v>52</v>
      </c>
      <c r="B324" s="2" t="s">
        <v>53</v>
      </c>
      <c r="C324" s="2" t="s">
        <v>19</v>
      </c>
      <c r="D324" s="2" t="s">
        <v>45</v>
      </c>
      <c r="E324" s="2" t="s">
        <v>46</v>
      </c>
      <c r="F324" s="2" t="s">
        <v>364</v>
      </c>
      <c r="G324" s="2" t="s">
        <v>523</v>
      </c>
      <c r="H324" s="2" t="s">
        <v>513</v>
      </c>
      <c r="I324" s="2" t="s">
        <v>40</v>
      </c>
      <c r="J324" s="2" t="s">
        <v>524</v>
      </c>
      <c r="K324" s="2" t="s">
        <v>525</v>
      </c>
      <c r="L324" s="2" t="s">
        <v>372</v>
      </c>
      <c r="M324" s="2">
        <v>44</v>
      </c>
      <c r="N324" s="2" t="b">
        <v>0</v>
      </c>
      <c r="O324" s="2">
        <v>0.80790960451977401</v>
      </c>
      <c r="P324" s="2">
        <v>0.77297297297297296</v>
      </c>
      <c r="Q324" s="2">
        <v>0.84615384615384615</v>
      </c>
      <c r="R324" s="2" t="s">
        <v>74</v>
      </c>
      <c r="S324" s="2" t="s">
        <v>1204</v>
      </c>
      <c r="T324" s="2" t="s">
        <v>1205</v>
      </c>
      <c r="U324" s="2" t="b">
        <v>1</v>
      </c>
      <c r="V324" s="2" t="s">
        <v>69</v>
      </c>
      <c r="W324" s="2">
        <v>1.3</v>
      </c>
    </row>
    <row r="325" spans="1:23" ht="15.75" customHeight="1" x14ac:dyDescent="0.25">
      <c r="A325" s="2" t="s">
        <v>52</v>
      </c>
      <c r="B325" s="2" t="s">
        <v>53</v>
      </c>
      <c r="C325" s="2" t="s">
        <v>19</v>
      </c>
      <c r="D325" s="2" t="s">
        <v>45</v>
      </c>
      <c r="E325" s="2" t="s">
        <v>46</v>
      </c>
      <c r="F325" s="2" t="s">
        <v>364</v>
      </c>
      <c r="G325" s="2" t="s">
        <v>528</v>
      </c>
      <c r="H325" s="2" t="s">
        <v>513</v>
      </c>
      <c r="I325" s="2" t="s">
        <v>40</v>
      </c>
      <c r="J325" s="2" t="s">
        <v>529</v>
      </c>
      <c r="K325" s="2" t="s">
        <v>530</v>
      </c>
      <c r="L325" s="2" t="s">
        <v>372</v>
      </c>
      <c r="M325" s="2">
        <v>45</v>
      </c>
      <c r="N325" s="2" t="b">
        <v>0</v>
      </c>
      <c r="O325" s="2">
        <v>0.79551820728291323</v>
      </c>
      <c r="P325" s="2">
        <v>0.75531914893617025</v>
      </c>
      <c r="Q325" s="2">
        <v>0.84023668639053251</v>
      </c>
      <c r="R325" s="2" t="s">
        <v>74</v>
      </c>
      <c r="S325" s="2" t="s">
        <v>1206</v>
      </c>
      <c r="T325" s="2" t="s">
        <v>1207</v>
      </c>
      <c r="U325" s="2" t="b">
        <v>1</v>
      </c>
      <c r="V325" s="2" t="s">
        <v>69</v>
      </c>
      <c r="W325" s="2">
        <v>1.3</v>
      </c>
    </row>
    <row r="326" spans="1:23" ht="15.75" customHeight="1" x14ac:dyDescent="0.25">
      <c r="A326" s="2" t="s">
        <v>52</v>
      </c>
      <c r="B326" s="2" t="s">
        <v>53</v>
      </c>
      <c r="C326" s="2" t="s">
        <v>19</v>
      </c>
      <c r="D326" s="2" t="s">
        <v>45</v>
      </c>
      <c r="E326" s="2" t="s">
        <v>46</v>
      </c>
      <c r="F326" s="2" t="s">
        <v>364</v>
      </c>
      <c r="G326" s="2" t="s">
        <v>533</v>
      </c>
      <c r="H326" s="2" t="s">
        <v>513</v>
      </c>
      <c r="I326" s="2" t="s">
        <v>40</v>
      </c>
      <c r="J326" s="2" t="s">
        <v>534</v>
      </c>
      <c r="K326" s="2" t="s">
        <v>535</v>
      </c>
      <c r="L326" s="2" t="s">
        <v>372</v>
      </c>
      <c r="M326" s="2">
        <v>46</v>
      </c>
      <c r="N326" s="2" t="b">
        <v>0</v>
      </c>
      <c r="O326" s="2">
        <v>0.79069767441860461</v>
      </c>
      <c r="P326" s="2">
        <v>0.77714285714285714</v>
      </c>
      <c r="Q326" s="2">
        <v>0.80473372781065089</v>
      </c>
      <c r="R326" s="2" t="s">
        <v>74</v>
      </c>
      <c r="S326" s="2" t="s">
        <v>1208</v>
      </c>
      <c r="T326" s="2" t="s">
        <v>1209</v>
      </c>
      <c r="U326" s="2" t="b">
        <v>1</v>
      </c>
      <c r="V326" s="2" t="s">
        <v>69</v>
      </c>
      <c r="W326" s="2">
        <v>1.3</v>
      </c>
    </row>
    <row r="327" spans="1:23" ht="15.75" customHeight="1" x14ac:dyDescent="0.25">
      <c r="A327" s="2" t="s">
        <v>52</v>
      </c>
      <c r="B327" s="2" t="s">
        <v>53</v>
      </c>
      <c r="C327" s="2" t="s">
        <v>19</v>
      </c>
      <c r="D327" s="2" t="s">
        <v>45</v>
      </c>
      <c r="E327" s="2" t="s">
        <v>46</v>
      </c>
      <c r="F327" s="2" t="s">
        <v>364</v>
      </c>
      <c r="G327" s="2" t="s">
        <v>538</v>
      </c>
      <c r="H327" s="2" t="s">
        <v>513</v>
      </c>
      <c r="I327" s="2" t="s">
        <v>40</v>
      </c>
      <c r="J327" s="2" t="s">
        <v>539</v>
      </c>
      <c r="K327" s="2" t="s">
        <v>540</v>
      </c>
      <c r="L327" s="2" t="s">
        <v>372</v>
      </c>
      <c r="M327" s="2">
        <v>47</v>
      </c>
      <c r="N327" s="2" t="b">
        <v>0</v>
      </c>
      <c r="O327" s="2">
        <v>0.79190751445086704</v>
      </c>
      <c r="P327" s="2">
        <v>0.77401129943502822</v>
      </c>
      <c r="Q327" s="2">
        <v>0.81065088757396453</v>
      </c>
      <c r="R327" s="2" t="s">
        <v>74</v>
      </c>
      <c r="S327" s="2" t="s">
        <v>1210</v>
      </c>
      <c r="T327" s="2" t="s">
        <v>1211</v>
      </c>
      <c r="U327" s="2" t="b">
        <v>1</v>
      </c>
      <c r="V327" s="2" t="s">
        <v>69</v>
      </c>
      <c r="W327" s="2">
        <v>1.2</v>
      </c>
    </row>
    <row r="328" spans="1:23" ht="15.75" customHeight="1" x14ac:dyDescent="0.25">
      <c r="A328" s="2" t="s">
        <v>52</v>
      </c>
      <c r="B328" s="2" t="s">
        <v>53</v>
      </c>
      <c r="C328" s="2" t="s">
        <v>19</v>
      </c>
      <c r="D328" s="2" t="s">
        <v>45</v>
      </c>
      <c r="E328" s="2" t="s">
        <v>46</v>
      </c>
      <c r="F328" s="2" t="s">
        <v>364</v>
      </c>
      <c r="G328" s="2" t="s">
        <v>550</v>
      </c>
      <c r="H328" s="2" t="s">
        <v>513</v>
      </c>
      <c r="I328" s="2" t="s">
        <v>40</v>
      </c>
      <c r="J328" s="2" t="s">
        <v>555</v>
      </c>
      <c r="K328" s="2" t="s">
        <v>557</v>
      </c>
      <c r="L328" s="2" t="s">
        <v>372</v>
      </c>
      <c r="M328" s="2">
        <v>48</v>
      </c>
      <c r="N328" s="2" t="b">
        <v>0</v>
      </c>
      <c r="O328" s="2">
        <v>0.81460674157303359</v>
      </c>
      <c r="P328" s="2">
        <v>0.77540106951871657</v>
      </c>
      <c r="Q328" s="2">
        <v>0.85798816568047342</v>
      </c>
      <c r="R328" s="2" t="s">
        <v>74</v>
      </c>
      <c r="S328" s="2" t="s">
        <v>1212</v>
      </c>
      <c r="T328" s="2" t="s">
        <v>1213</v>
      </c>
      <c r="U328" s="2" t="b">
        <v>1</v>
      </c>
      <c r="V328" s="2" t="s">
        <v>69</v>
      </c>
      <c r="W328" s="2">
        <v>1.9</v>
      </c>
    </row>
    <row r="329" spans="1:23" ht="15.75" customHeight="1" x14ac:dyDescent="0.25">
      <c r="A329" s="2" t="s">
        <v>52</v>
      </c>
      <c r="B329" s="2" t="s">
        <v>53</v>
      </c>
      <c r="C329" s="2" t="s">
        <v>19</v>
      </c>
      <c r="D329" s="2" t="s">
        <v>45</v>
      </c>
      <c r="E329" s="2" t="s">
        <v>46</v>
      </c>
      <c r="F329" s="2" t="s">
        <v>364</v>
      </c>
      <c r="G329" s="2" t="s">
        <v>572</v>
      </c>
      <c r="H329" s="2" t="s">
        <v>513</v>
      </c>
      <c r="I329" s="2" t="s">
        <v>40</v>
      </c>
      <c r="J329" s="2" t="s">
        <v>575</v>
      </c>
      <c r="K329" s="2" t="s">
        <v>576</v>
      </c>
      <c r="L329" s="2" t="s">
        <v>372</v>
      </c>
      <c r="M329" s="2">
        <v>49</v>
      </c>
      <c r="N329" s="2" t="b">
        <v>0</v>
      </c>
      <c r="O329" s="2">
        <v>0.8114285714285715</v>
      </c>
      <c r="P329" s="2">
        <v>0.78453038674033149</v>
      </c>
      <c r="Q329" s="2">
        <v>0.84023668639053251</v>
      </c>
      <c r="R329" s="2" t="s">
        <v>74</v>
      </c>
      <c r="S329" s="2" t="s">
        <v>1214</v>
      </c>
      <c r="T329" s="2" t="s">
        <v>1215</v>
      </c>
      <c r="U329" s="2" t="b">
        <v>1</v>
      </c>
      <c r="V329" s="2" t="s">
        <v>69</v>
      </c>
      <c r="W329" s="2">
        <v>1.3</v>
      </c>
    </row>
    <row r="330" spans="1:23" ht="15.75" customHeight="1" x14ac:dyDescent="0.25">
      <c r="A330" s="2" t="s">
        <v>52</v>
      </c>
      <c r="B330" s="2" t="s">
        <v>53</v>
      </c>
      <c r="C330" s="2" t="s">
        <v>19</v>
      </c>
      <c r="D330" s="2" t="s">
        <v>45</v>
      </c>
      <c r="E330" s="2" t="s">
        <v>46</v>
      </c>
      <c r="F330" s="2" t="s">
        <v>364</v>
      </c>
      <c r="G330" s="2" t="s">
        <v>587</v>
      </c>
      <c r="H330" s="2" t="s">
        <v>513</v>
      </c>
      <c r="I330" s="2" t="s">
        <v>40</v>
      </c>
      <c r="J330" s="2" t="s">
        <v>589</v>
      </c>
      <c r="K330" s="2" t="s">
        <v>591</v>
      </c>
      <c r="L330" s="2" t="s">
        <v>372</v>
      </c>
      <c r="M330" s="2">
        <v>50</v>
      </c>
      <c r="N330" s="2" t="b">
        <v>0</v>
      </c>
      <c r="O330" s="2">
        <v>0.8</v>
      </c>
      <c r="P330" s="2">
        <v>0.78409090909090906</v>
      </c>
      <c r="Q330" s="2">
        <v>0.81656804733727806</v>
      </c>
      <c r="R330" s="2" t="s">
        <v>74</v>
      </c>
      <c r="S330" s="2" t="s">
        <v>1216</v>
      </c>
      <c r="T330" s="2" t="s">
        <v>1217</v>
      </c>
      <c r="U330" s="2" t="b">
        <v>1</v>
      </c>
      <c r="V330" s="2" t="s">
        <v>69</v>
      </c>
      <c r="W330" s="2">
        <v>1.3</v>
      </c>
    </row>
    <row r="331" spans="1:23" ht="15.75" customHeight="1" x14ac:dyDescent="0.25">
      <c r="A331" s="2" t="s">
        <v>52</v>
      </c>
      <c r="B331" s="2" t="s">
        <v>53</v>
      </c>
      <c r="C331" s="2" t="s">
        <v>19</v>
      </c>
      <c r="D331" s="2" t="s">
        <v>45</v>
      </c>
      <c r="E331" s="2" t="s">
        <v>46</v>
      </c>
      <c r="F331" s="2" t="s">
        <v>364</v>
      </c>
      <c r="G331" s="2" t="s">
        <v>601</v>
      </c>
      <c r="H331" s="2" t="s">
        <v>513</v>
      </c>
      <c r="I331" s="2" t="s">
        <v>40</v>
      </c>
      <c r="J331" s="2" t="s">
        <v>603</v>
      </c>
      <c r="K331" s="2" t="s">
        <v>604</v>
      </c>
      <c r="L331" s="2" t="s">
        <v>372</v>
      </c>
      <c r="M331" s="2">
        <v>51</v>
      </c>
      <c r="N331" s="2" t="b">
        <v>0</v>
      </c>
      <c r="O331" s="2">
        <v>0.8439306358381502</v>
      </c>
      <c r="P331" s="2">
        <v>0.82485875706214684</v>
      </c>
      <c r="Q331" s="2">
        <v>0.86390532544378695</v>
      </c>
      <c r="R331" s="2" t="s">
        <v>74</v>
      </c>
      <c r="S331" s="2" t="s">
        <v>1218</v>
      </c>
      <c r="T331" s="2" t="s">
        <v>1219</v>
      </c>
      <c r="U331" s="2" t="b">
        <v>1</v>
      </c>
      <c r="V331" s="2" t="s">
        <v>69</v>
      </c>
      <c r="W331" s="2">
        <v>1.3</v>
      </c>
    </row>
    <row r="332" spans="1:23" ht="15.75" customHeight="1" x14ac:dyDescent="0.25">
      <c r="A332" s="2" t="s">
        <v>52</v>
      </c>
      <c r="B332" s="2" t="s">
        <v>53</v>
      </c>
      <c r="C332" s="2" t="s">
        <v>19</v>
      </c>
      <c r="D332" s="2" t="s">
        <v>45</v>
      </c>
      <c r="E332" s="2" t="s">
        <v>46</v>
      </c>
      <c r="F332" s="2" t="s">
        <v>364</v>
      </c>
      <c r="G332" s="2" t="s">
        <v>618</v>
      </c>
      <c r="H332" s="2" t="s">
        <v>513</v>
      </c>
      <c r="I332" s="2" t="s">
        <v>40</v>
      </c>
      <c r="J332" s="2" t="s">
        <v>622</v>
      </c>
      <c r="K332" s="2" t="s">
        <v>624</v>
      </c>
      <c r="L332" s="2" t="s">
        <v>372</v>
      </c>
      <c r="M332" s="2">
        <v>52</v>
      </c>
      <c r="N332" s="2" t="b">
        <v>0</v>
      </c>
      <c r="O332" s="2">
        <v>0.79646017699115035</v>
      </c>
      <c r="P332" s="2">
        <v>0.79411764705882348</v>
      </c>
      <c r="Q332" s="2">
        <v>0.79881656804733725</v>
      </c>
      <c r="R332" s="2" t="s">
        <v>74</v>
      </c>
      <c r="S332" s="2" t="s">
        <v>1220</v>
      </c>
      <c r="T332" s="2" t="s">
        <v>1221</v>
      </c>
      <c r="U332" s="2" t="b">
        <v>1</v>
      </c>
      <c r="V332" s="2" t="s">
        <v>69</v>
      </c>
      <c r="W332" s="2">
        <v>1.3</v>
      </c>
    </row>
    <row r="333" spans="1:23" ht="15.75" customHeight="1" x14ac:dyDescent="0.25">
      <c r="A333" s="2" t="s">
        <v>52</v>
      </c>
      <c r="B333" s="2" t="s">
        <v>53</v>
      </c>
      <c r="C333" s="2" t="s">
        <v>19</v>
      </c>
      <c r="D333" s="2" t="s">
        <v>45</v>
      </c>
      <c r="E333" s="2" t="s">
        <v>46</v>
      </c>
      <c r="F333" s="2" t="s">
        <v>364</v>
      </c>
      <c r="G333" s="2" t="s">
        <v>640</v>
      </c>
      <c r="H333" s="2" t="s">
        <v>513</v>
      </c>
      <c r="I333" s="2" t="s">
        <v>40</v>
      </c>
      <c r="J333" s="2" t="s">
        <v>643</v>
      </c>
      <c r="K333" s="2" t="s">
        <v>644</v>
      </c>
      <c r="L333" s="2" t="s">
        <v>372</v>
      </c>
      <c r="M333" s="2">
        <v>53</v>
      </c>
      <c r="N333" s="2" t="b">
        <v>0</v>
      </c>
      <c r="O333" s="2">
        <v>0.79083094555873923</v>
      </c>
      <c r="P333" s="2">
        <v>0.76666666666666672</v>
      </c>
      <c r="Q333" s="2">
        <v>0.81656804733727806</v>
      </c>
      <c r="R333" s="2" t="s">
        <v>74</v>
      </c>
      <c r="S333" s="2" t="s">
        <v>1222</v>
      </c>
      <c r="T333" s="2" t="s">
        <v>1223</v>
      </c>
      <c r="U333" s="2" t="b">
        <v>1</v>
      </c>
      <c r="V333" s="2" t="s">
        <v>69</v>
      </c>
      <c r="W333" s="2">
        <v>1.5</v>
      </c>
    </row>
    <row r="334" spans="1:23" ht="15.75" customHeight="1" x14ac:dyDescent="0.25">
      <c r="A334" s="2" t="s">
        <v>52</v>
      </c>
      <c r="B334" s="2" t="s">
        <v>53</v>
      </c>
      <c r="C334" s="2" t="s">
        <v>19</v>
      </c>
      <c r="D334" s="2" t="s">
        <v>45</v>
      </c>
      <c r="E334" s="2" t="s">
        <v>46</v>
      </c>
      <c r="F334" s="2" t="s">
        <v>364</v>
      </c>
      <c r="G334" s="2" t="s">
        <v>659</v>
      </c>
      <c r="H334" s="2" t="s">
        <v>513</v>
      </c>
      <c r="I334" s="2" t="s">
        <v>40</v>
      </c>
      <c r="J334" s="2" t="s">
        <v>660</v>
      </c>
      <c r="K334" s="2" t="s">
        <v>661</v>
      </c>
      <c r="L334" s="2" t="s">
        <v>372</v>
      </c>
      <c r="M334" s="2">
        <v>54</v>
      </c>
      <c r="N334" s="2" t="b">
        <v>0</v>
      </c>
      <c r="O334" s="2">
        <v>0.82558139534883723</v>
      </c>
      <c r="P334" s="2">
        <v>0.81142857142857139</v>
      </c>
      <c r="Q334" s="2">
        <v>0.84023668639053251</v>
      </c>
      <c r="R334" s="2" t="s">
        <v>74</v>
      </c>
      <c r="S334" s="2" t="s">
        <v>1224</v>
      </c>
      <c r="T334" s="2" t="s">
        <v>1225</v>
      </c>
      <c r="U334" s="2" t="b">
        <v>1</v>
      </c>
      <c r="V334" s="2" t="s">
        <v>69</v>
      </c>
      <c r="W334" s="2">
        <v>1.2</v>
      </c>
    </row>
    <row r="335" spans="1:23" ht="15.75" customHeight="1" x14ac:dyDescent="0.25">
      <c r="A335" s="2" t="s">
        <v>52</v>
      </c>
      <c r="B335" s="2" t="s">
        <v>53</v>
      </c>
      <c r="C335" s="2" t="s">
        <v>19</v>
      </c>
      <c r="D335" s="2" t="s">
        <v>45</v>
      </c>
      <c r="E335" s="2" t="s">
        <v>46</v>
      </c>
      <c r="F335" s="2" t="s">
        <v>364</v>
      </c>
      <c r="G335" s="2" t="s">
        <v>664</v>
      </c>
      <c r="H335" s="2" t="s">
        <v>513</v>
      </c>
      <c r="I335" s="2" t="s">
        <v>40</v>
      </c>
      <c r="J335" s="2" t="s">
        <v>665</v>
      </c>
      <c r="K335" s="2" t="s">
        <v>666</v>
      </c>
      <c r="L335" s="2" t="s">
        <v>372</v>
      </c>
      <c r="M335" s="2">
        <v>55</v>
      </c>
      <c r="N335" s="2" t="b">
        <v>0</v>
      </c>
      <c r="O335" s="2">
        <v>0.82051282051282048</v>
      </c>
      <c r="P335" s="2">
        <v>0.79120879120879117</v>
      </c>
      <c r="Q335" s="2">
        <v>0.85207100591715978</v>
      </c>
      <c r="R335" s="2" t="s">
        <v>74</v>
      </c>
      <c r="S335" s="2" t="s">
        <v>1226</v>
      </c>
      <c r="T335" s="2" t="s">
        <v>1227</v>
      </c>
      <c r="U335" s="2" t="b">
        <v>1</v>
      </c>
      <c r="V335" s="2" t="s">
        <v>69</v>
      </c>
      <c r="W335" s="2">
        <v>1.9</v>
      </c>
    </row>
    <row r="336" spans="1:23" ht="15.75" customHeight="1" x14ac:dyDescent="0.25">
      <c r="A336" s="2" t="s">
        <v>52</v>
      </c>
      <c r="B336" s="2" t="s">
        <v>53</v>
      </c>
      <c r="C336" s="2" t="s">
        <v>19</v>
      </c>
      <c r="D336" s="2" t="s">
        <v>45</v>
      </c>
      <c r="E336" s="2" t="s">
        <v>46</v>
      </c>
      <c r="F336" s="2" t="s">
        <v>364</v>
      </c>
      <c r="G336" s="2" t="s">
        <v>669</v>
      </c>
      <c r="H336" s="2" t="s">
        <v>513</v>
      </c>
      <c r="I336" s="2" t="s">
        <v>40</v>
      </c>
      <c r="J336" s="2" t="s">
        <v>670</v>
      </c>
      <c r="K336" s="2" t="s">
        <v>671</v>
      </c>
      <c r="L336" s="2" t="s">
        <v>372</v>
      </c>
      <c r="M336" s="2">
        <v>56</v>
      </c>
      <c r="N336" s="2" t="b">
        <v>0</v>
      </c>
      <c r="O336" s="2">
        <v>0.82456140350877183</v>
      </c>
      <c r="P336" s="2">
        <v>0.81502890173410403</v>
      </c>
      <c r="Q336" s="2">
        <v>0.83431952662721898</v>
      </c>
      <c r="R336" s="2" t="s">
        <v>74</v>
      </c>
      <c r="S336" s="2" t="s">
        <v>1228</v>
      </c>
      <c r="T336" s="2" t="s">
        <v>1229</v>
      </c>
      <c r="U336" s="2" t="b">
        <v>1</v>
      </c>
      <c r="V336" s="2" t="s">
        <v>69</v>
      </c>
      <c r="W336" s="2">
        <v>1.3</v>
      </c>
    </row>
    <row r="337" spans="1:23" ht="15.75" customHeight="1" x14ac:dyDescent="0.25">
      <c r="A337" s="2" t="s">
        <v>52</v>
      </c>
      <c r="B337" s="2" t="s">
        <v>53</v>
      </c>
      <c r="C337" s="2" t="s">
        <v>19</v>
      </c>
      <c r="D337" s="2" t="s">
        <v>45</v>
      </c>
      <c r="E337" s="2" t="s">
        <v>46</v>
      </c>
      <c r="F337" s="2" t="s">
        <v>364</v>
      </c>
      <c r="G337" s="2" t="s">
        <v>674</v>
      </c>
      <c r="H337" s="2" t="s">
        <v>513</v>
      </c>
      <c r="I337" s="2" t="s">
        <v>40</v>
      </c>
      <c r="J337" s="2" t="s">
        <v>675</v>
      </c>
      <c r="K337" s="2" t="s">
        <v>676</v>
      </c>
      <c r="L337" s="2" t="s">
        <v>372</v>
      </c>
      <c r="M337" s="2">
        <v>57</v>
      </c>
      <c r="N337" s="2" t="b">
        <v>0</v>
      </c>
      <c r="O337" s="2">
        <v>0.80571428571428572</v>
      </c>
      <c r="P337" s="2">
        <v>0.77900552486187846</v>
      </c>
      <c r="Q337" s="2">
        <v>0.83431952662721898</v>
      </c>
      <c r="R337" s="2" t="s">
        <v>74</v>
      </c>
      <c r="S337" s="2" t="s">
        <v>1230</v>
      </c>
      <c r="T337" s="2" t="s">
        <v>1231</v>
      </c>
      <c r="U337" s="2" t="b">
        <v>1</v>
      </c>
      <c r="V337" s="2" t="s">
        <v>69</v>
      </c>
      <c r="W337" s="2">
        <v>1.3</v>
      </c>
    </row>
    <row r="338" spans="1:23" ht="15.75" customHeight="1" x14ac:dyDescent="0.25">
      <c r="A338" s="2" t="s">
        <v>52</v>
      </c>
      <c r="B338" s="2" t="s">
        <v>53</v>
      </c>
      <c r="C338" s="2" t="s">
        <v>19</v>
      </c>
      <c r="D338" s="2" t="s">
        <v>45</v>
      </c>
      <c r="E338" s="2" t="s">
        <v>46</v>
      </c>
      <c r="F338" s="2" t="s">
        <v>364</v>
      </c>
      <c r="G338" s="2" t="s">
        <v>679</v>
      </c>
      <c r="H338" s="2" t="s">
        <v>513</v>
      </c>
      <c r="I338" s="2" t="s">
        <v>40</v>
      </c>
      <c r="J338" s="2" t="s">
        <v>680</v>
      </c>
      <c r="K338" s="2" t="s">
        <v>681</v>
      </c>
      <c r="L338" s="2" t="s">
        <v>372</v>
      </c>
      <c r="M338" s="2">
        <v>58</v>
      </c>
      <c r="N338" s="2" t="b">
        <v>0</v>
      </c>
      <c r="O338" s="2">
        <v>0.80341880341880345</v>
      </c>
      <c r="P338" s="2">
        <v>0.77472527472527475</v>
      </c>
      <c r="Q338" s="2">
        <v>0.83431952662721898</v>
      </c>
      <c r="R338" s="2" t="s">
        <v>74</v>
      </c>
      <c r="S338" s="2" t="s">
        <v>1232</v>
      </c>
      <c r="T338" s="2" t="s">
        <v>1233</v>
      </c>
      <c r="U338" s="2" t="b">
        <v>1</v>
      </c>
      <c r="V338" s="2" t="s">
        <v>69</v>
      </c>
      <c r="W338" s="2">
        <v>1.3</v>
      </c>
    </row>
    <row r="339" spans="1:23" ht="15.75" customHeight="1" x14ac:dyDescent="0.25">
      <c r="A339" s="2" t="s">
        <v>52</v>
      </c>
      <c r="B339" s="2" t="s">
        <v>53</v>
      </c>
      <c r="C339" s="2" t="s">
        <v>19</v>
      </c>
      <c r="D339" s="2" t="s">
        <v>45</v>
      </c>
      <c r="E339" s="2" t="s">
        <v>46</v>
      </c>
      <c r="F339" s="2" t="s">
        <v>364</v>
      </c>
      <c r="G339" s="2" t="s">
        <v>684</v>
      </c>
      <c r="H339" s="2" t="s">
        <v>513</v>
      </c>
      <c r="I339" s="2" t="s">
        <v>40</v>
      </c>
      <c r="J339" s="2" t="s">
        <v>685</v>
      </c>
      <c r="K339" s="2" t="s">
        <v>686</v>
      </c>
      <c r="L339" s="2" t="s">
        <v>372</v>
      </c>
      <c r="M339" s="2">
        <v>59</v>
      </c>
      <c r="N339" s="2" t="b">
        <v>0</v>
      </c>
      <c r="O339" s="2">
        <v>0.77192982456140358</v>
      </c>
      <c r="P339" s="2">
        <v>0.76300578034682076</v>
      </c>
      <c r="Q339" s="2">
        <v>0.78106508875739644</v>
      </c>
      <c r="R339" s="2" t="s">
        <v>74</v>
      </c>
      <c r="S339" s="2" t="s">
        <v>1234</v>
      </c>
      <c r="T339" s="2" t="s">
        <v>1235</v>
      </c>
      <c r="U339" s="2" t="b">
        <v>1</v>
      </c>
      <c r="V339" s="2" t="s">
        <v>69</v>
      </c>
      <c r="W339" s="2">
        <v>1.5</v>
      </c>
    </row>
    <row r="340" spans="1:23" ht="15.75" customHeight="1" x14ac:dyDescent="0.25">
      <c r="A340" s="2" t="s">
        <v>52</v>
      </c>
      <c r="B340" s="2" t="s">
        <v>53</v>
      </c>
      <c r="C340" s="2" t="s">
        <v>19</v>
      </c>
      <c r="D340" s="2" t="s">
        <v>45</v>
      </c>
      <c r="E340" s="2" t="s">
        <v>46</v>
      </c>
      <c r="F340" s="2" t="s">
        <v>364</v>
      </c>
      <c r="G340" s="2" t="s">
        <v>689</v>
      </c>
      <c r="H340" s="2" t="s">
        <v>513</v>
      </c>
      <c r="I340" s="2" t="s">
        <v>40</v>
      </c>
      <c r="J340" s="2" t="s">
        <v>690</v>
      </c>
      <c r="K340" s="2" t="s">
        <v>691</v>
      </c>
      <c r="L340" s="2" t="s">
        <v>372</v>
      </c>
      <c r="M340" s="2">
        <v>60</v>
      </c>
      <c r="N340" s="2" t="b">
        <v>0</v>
      </c>
      <c r="O340" s="2">
        <v>0.78962536023054752</v>
      </c>
      <c r="P340" s="2">
        <v>0.7696629213483146</v>
      </c>
      <c r="Q340" s="2">
        <v>0.81065088757396453</v>
      </c>
      <c r="R340" s="2" t="s">
        <v>74</v>
      </c>
      <c r="S340" s="2" t="s">
        <v>1236</v>
      </c>
      <c r="T340" s="2" t="s">
        <v>1237</v>
      </c>
      <c r="U340" s="2" t="b">
        <v>1</v>
      </c>
      <c r="V340" s="2" t="s">
        <v>69</v>
      </c>
      <c r="W340" s="2">
        <v>1.2</v>
      </c>
    </row>
    <row r="341" spans="1:23" ht="15.75" customHeight="1" x14ac:dyDescent="0.25">
      <c r="A341" s="2" t="s">
        <v>52</v>
      </c>
      <c r="B341" s="2" t="s">
        <v>53</v>
      </c>
      <c r="C341" s="2" t="s">
        <v>19</v>
      </c>
      <c r="D341" s="2" t="s">
        <v>45</v>
      </c>
      <c r="E341" s="2" t="s">
        <v>46</v>
      </c>
      <c r="F341" s="2" t="s">
        <v>364</v>
      </c>
      <c r="G341" s="2" t="s">
        <v>694</v>
      </c>
      <c r="H341" s="2" t="s">
        <v>513</v>
      </c>
      <c r="I341" s="2" t="s">
        <v>40</v>
      </c>
      <c r="J341" s="2" t="s">
        <v>695</v>
      </c>
      <c r="K341" s="2" t="s">
        <v>696</v>
      </c>
      <c r="L341" s="2" t="s">
        <v>372</v>
      </c>
      <c r="M341" s="2">
        <v>61</v>
      </c>
      <c r="N341" s="2" t="b">
        <v>0</v>
      </c>
      <c r="O341" s="2">
        <v>0.79096045197740117</v>
      </c>
      <c r="P341" s="2">
        <v>0.7567567567567568</v>
      </c>
      <c r="Q341" s="2">
        <v>0.82840236686390534</v>
      </c>
      <c r="R341" s="2" t="s">
        <v>74</v>
      </c>
      <c r="S341" s="2" t="s">
        <v>1238</v>
      </c>
      <c r="T341" s="2" t="s">
        <v>1239</v>
      </c>
      <c r="U341" s="2" t="b">
        <v>1</v>
      </c>
      <c r="V341" s="2" t="s">
        <v>69</v>
      </c>
      <c r="W341" s="2">
        <v>1.3</v>
      </c>
    </row>
    <row r="342" spans="1:23" ht="15.75" customHeight="1" x14ac:dyDescent="0.25">
      <c r="A342" s="2" t="s">
        <v>52</v>
      </c>
      <c r="B342" s="2" t="s">
        <v>53</v>
      </c>
      <c r="C342" s="2" t="s">
        <v>19</v>
      </c>
      <c r="D342" s="2" t="s">
        <v>45</v>
      </c>
      <c r="E342" s="2" t="s">
        <v>46</v>
      </c>
      <c r="F342" s="2" t="s">
        <v>364</v>
      </c>
      <c r="G342" s="2" t="s">
        <v>699</v>
      </c>
      <c r="H342" s="2" t="s">
        <v>700</v>
      </c>
      <c r="I342" s="2" t="s">
        <v>47</v>
      </c>
      <c r="J342" s="2" t="s">
        <v>701</v>
      </c>
      <c r="K342" s="2" t="s">
        <v>702</v>
      </c>
      <c r="L342" s="2" t="s">
        <v>366</v>
      </c>
      <c r="M342" s="2">
        <v>42</v>
      </c>
      <c r="N342" s="2" t="b">
        <v>0</v>
      </c>
      <c r="O342" s="2">
        <v>0.82352941176470584</v>
      </c>
      <c r="P342" s="2">
        <v>0.79746835443037978</v>
      </c>
      <c r="Q342" s="2">
        <v>0.85135135135135132</v>
      </c>
      <c r="R342" s="2" t="s">
        <v>74</v>
      </c>
      <c r="S342" s="2" t="s">
        <v>1240</v>
      </c>
      <c r="T342" s="2" t="s">
        <v>1241</v>
      </c>
      <c r="U342" s="2" t="b">
        <v>1</v>
      </c>
      <c r="V342" s="2" t="s">
        <v>69</v>
      </c>
      <c r="W342" s="2">
        <v>1.8</v>
      </c>
    </row>
    <row r="343" spans="1:23" ht="15.75" customHeight="1" x14ac:dyDescent="0.25">
      <c r="A343" s="2" t="s">
        <v>52</v>
      </c>
      <c r="B343" s="2" t="s">
        <v>53</v>
      </c>
      <c r="C343" s="2" t="s">
        <v>19</v>
      </c>
      <c r="D343" s="2" t="s">
        <v>45</v>
      </c>
      <c r="E343" s="2" t="s">
        <v>46</v>
      </c>
      <c r="F343" s="2" t="s">
        <v>364</v>
      </c>
      <c r="G343" s="2" t="s">
        <v>705</v>
      </c>
      <c r="H343" s="2" t="s">
        <v>700</v>
      </c>
      <c r="I343" s="2" t="s">
        <v>47</v>
      </c>
      <c r="J343" s="2" t="s">
        <v>706</v>
      </c>
      <c r="K343" s="2" t="s">
        <v>707</v>
      </c>
      <c r="L343" s="2" t="s">
        <v>366</v>
      </c>
      <c r="M343" s="2">
        <v>43</v>
      </c>
      <c r="N343" s="2" t="b">
        <v>0</v>
      </c>
      <c r="O343" s="2">
        <v>0.83116883116883122</v>
      </c>
      <c r="P343" s="2">
        <v>0.8</v>
      </c>
      <c r="Q343" s="2">
        <v>0.86486486486486491</v>
      </c>
      <c r="R343" s="2" t="s">
        <v>74</v>
      </c>
      <c r="S343" s="2" t="s">
        <v>1242</v>
      </c>
      <c r="T343" s="2" t="s">
        <v>1243</v>
      </c>
      <c r="U343" s="2" t="b">
        <v>1</v>
      </c>
      <c r="V343" s="2" t="s">
        <v>69</v>
      </c>
      <c r="W343" s="2">
        <v>1.4</v>
      </c>
    </row>
    <row r="344" spans="1:23" ht="15.75" customHeight="1" x14ac:dyDescent="0.25">
      <c r="A344" s="2" t="s">
        <v>52</v>
      </c>
      <c r="B344" s="2" t="s">
        <v>53</v>
      </c>
      <c r="C344" s="2" t="s">
        <v>19</v>
      </c>
      <c r="D344" s="2" t="s">
        <v>45</v>
      </c>
      <c r="E344" s="2" t="s">
        <v>46</v>
      </c>
      <c r="F344" s="2" t="s">
        <v>364</v>
      </c>
      <c r="G344" s="2" t="s">
        <v>710</v>
      </c>
      <c r="H344" s="2" t="s">
        <v>700</v>
      </c>
      <c r="I344" s="2" t="s">
        <v>47</v>
      </c>
      <c r="J344" s="2" t="s">
        <v>711</v>
      </c>
      <c r="K344" s="2" t="s">
        <v>712</v>
      </c>
      <c r="L344" s="2" t="s">
        <v>366</v>
      </c>
      <c r="M344" s="2">
        <v>44</v>
      </c>
      <c r="N344" s="2" t="b">
        <v>0</v>
      </c>
      <c r="O344" s="2">
        <v>0.82560706401766004</v>
      </c>
      <c r="P344" s="2">
        <v>0.80952380952380953</v>
      </c>
      <c r="Q344" s="2">
        <v>0.84234234234234229</v>
      </c>
      <c r="R344" s="2" t="s">
        <v>74</v>
      </c>
      <c r="S344" s="2" t="s">
        <v>1244</v>
      </c>
      <c r="T344" s="2" t="s">
        <v>1245</v>
      </c>
      <c r="U344" s="2" t="b">
        <v>1</v>
      </c>
      <c r="V344" s="2" t="s">
        <v>69</v>
      </c>
      <c r="W344" s="2">
        <v>1.6</v>
      </c>
    </row>
    <row r="345" spans="1:23" ht="15.75" customHeight="1" x14ac:dyDescent="0.25">
      <c r="A345" s="2" t="s">
        <v>52</v>
      </c>
      <c r="B345" s="2" t="s">
        <v>53</v>
      </c>
      <c r="C345" s="2" t="s">
        <v>19</v>
      </c>
      <c r="D345" s="2" t="s">
        <v>45</v>
      </c>
      <c r="E345" s="2" t="s">
        <v>46</v>
      </c>
      <c r="F345" s="2" t="s">
        <v>364</v>
      </c>
      <c r="G345" s="2" t="s">
        <v>715</v>
      </c>
      <c r="H345" s="2" t="s">
        <v>700</v>
      </c>
      <c r="I345" s="2" t="s">
        <v>47</v>
      </c>
      <c r="J345" s="2" t="s">
        <v>716</v>
      </c>
      <c r="K345" s="2" t="s">
        <v>717</v>
      </c>
      <c r="L345" s="2" t="s">
        <v>366</v>
      </c>
      <c r="M345" s="2">
        <v>45</v>
      </c>
      <c r="N345" s="2" t="b">
        <v>0</v>
      </c>
      <c r="O345" s="2">
        <v>0.82608695652173925</v>
      </c>
      <c r="P345" s="2">
        <v>0.79831932773109249</v>
      </c>
      <c r="Q345" s="2">
        <v>0.85585585585585588</v>
      </c>
      <c r="R345" s="2" t="s">
        <v>74</v>
      </c>
      <c r="S345" s="2" t="s">
        <v>1246</v>
      </c>
      <c r="T345" s="2" t="s">
        <v>1247</v>
      </c>
      <c r="U345" s="2" t="b">
        <v>1</v>
      </c>
      <c r="V345" s="2" t="s">
        <v>69</v>
      </c>
      <c r="W345" s="2">
        <v>1.4</v>
      </c>
    </row>
    <row r="346" spans="1:23" ht="15.75" customHeight="1" x14ac:dyDescent="0.25">
      <c r="A346" s="2" t="s">
        <v>52</v>
      </c>
      <c r="B346" s="2" t="s">
        <v>53</v>
      </c>
      <c r="C346" s="2" t="s">
        <v>19</v>
      </c>
      <c r="D346" s="2" t="s">
        <v>45</v>
      </c>
      <c r="E346" s="2" t="s">
        <v>46</v>
      </c>
      <c r="F346" s="2" t="s">
        <v>364</v>
      </c>
      <c r="G346" s="2" t="s">
        <v>720</v>
      </c>
      <c r="H346" s="2" t="s">
        <v>700</v>
      </c>
      <c r="I346" s="2" t="s">
        <v>47</v>
      </c>
      <c r="J346" s="2" t="s">
        <v>721</v>
      </c>
      <c r="K346" s="2" t="s">
        <v>722</v>
      </c>
      <c r="L346" s="2" t="s">
        <v>366</v>
      </c>
      <c r="M346" s="2">
        <v>46</v>
      </c>
      <c r="N346" s="2" t="b">
        <v>0</v>
      </c>
      <c r="O346" s="2">
        <v>0.83885209713024289</v>
      </c>
      <c r="P346" s="2">
        <v>0.82251082251082253</v>
      </c>
      <c r="Q346" s="2">
        <v>0.85585585585585588</v>
      </c>
      <c r="R346" s="2" t="s">
        <v>74</v>
      </c>
      <c r="S346" s="2" t="s">
        <v>1248</v>
      </c>
      <c r="T346" s="2" t="s">
        <v>1249</v>
      </c>
      <c r="U346" s="2" t="b">
        <v>1</v>
      </c>
      <c r="V346" s="2" t="s">
        <v>69</v>
      </c>
      <c r="W346" s="2">
        <v>1.5</v>
      </c>
    </row>
    <row r="347" spans="1:23" ht="15.75" customHeight="1" x14ac:dyDescent="0.25">
      <c r="A347" s="2" t="s">
        <v>52</v>
      </c>
      <c r="B347" s="2" t="s">
        <v>53</v>
      </c>
      <c r="C347" s="2" t="s">
        <v>19</v>
      </c>
      <c r="D347" s="2" t="s">
        <v>45</v>
      </c>
      <c r="E347" s="2" t="s">
        <v>46</v>
      </c>
      <c r="F347" s="2" t="s">
        <v>364</v>
      </c>
      <c r="G347" s="2" t="s">
        <v>725</v>
      </c>
      <c r="H347" s="2" t="s">
        <v>700</v>
      </c>
      <c r="I347" s="2" t="s">
        <v>47</v>
      </c>
      <c r="J347" s="2" t="s">
        <v>726</v>
      </c>
      <c r="K347" s="2" t="s">
        <v>727</v>
      </c>
      <c r="L347" s="2" t="s">
        <v>366</v>
      </c>
      <c r="M347" s="2">
        <v>47</v>
      </c>
      <c r="N347" s="2" t="b">
        <v>0</v>
      </c>
      <c r="O347" s="2">
        <v>0.82926829268292679</v>
      </c>
      <c r="P347" s="2">
        <v>0.81659388646288211</v>
      </c>
      <c r="Q347" s="2">
        <v>0.84234234234234229</v>
      </c>
      <c r="R347" s="2" t="s">
        <v>74</v>
      </c>
      <c r="S347" s="2" t="s">
        <v>1250</v>
      </c>
      <c r="T347" s="2" t="s">
        <v>1251</v>
      </c>
      <c r="U347" s="2" t="b">
        <v>1</v>
      </c>
      <c r="V347" s="2" t="s">
        <v>69</v>
      </c>
      <c r="W347" s="2">
        <v>1.3</v>
      </c>
    </row>
    <row r="348" spans="1:23" ht="15.75" customHeight="1" x14ac:dyDescent="0.25">
      <c r="A348" s="2" t="s">
        <v>52</v>
      </c>
      <c r="B348" s="2" t="s">
        <v>53</v>
      </c>
      <c r="C348" s="2" t="s">
        <v>19</v>
      </c>
      <c r="D348" s="2" t="s">
        <v>45</v>
      </c>
      <c r="E348" s="2" t="s">
        <v>46</v>
      </c>
      <c r="F348" s="2" t="s">
        <v>364</v>
      </c>
      <c r="G348" s="2" t="s">
        <v>730</v>
      </c>
      <c r="H348" s="2" t="s">
        <v>700</v>
      </c>
      <c r="I348" s="2" t="s">
        <v>47</v>
      </c>
      <c r="J348" s="2" t="s">
        <v>731</v>
      </c>
      <c r="K348" s="2" t="s">
        <v>732</v>
      </c>
      <c r="L348" s="2" t="s">
        <v>366</v>
      </c>
      <c r="M348" s="2">
        <v>48</v>
      </c>
      <c r="N348" s="2" t="b">
        <v>0</v>
      </c>
      <c r="O348" s="2">
        <v>0.82352941176470584</v>
      </c>
      <c r="P348" s="2">
        <v>0.79746835443037978</v>
      </c>
      <c r="Q348" s="2">
        <v>0.85135135135135132</v>
      </c>
      <c r="R348" s="2" t="s">
        <v>74</v>
      </c>
      <c r="S348" s="2" t="s">
        <v>1252</v>
      </c>
      <c r="T348" s="2" t="s">
        <v>1253</v>
      </c>
      <c r="U348" s="2" t="b">
        <v>1</v>
      </c>
      <c r="V348" s="2" t="s">
        <v>69</v>
      </c>
      <c r="W348" s="2">
        <v>1.8</v>
      </c>
    </row>
    <row r="349" spans="1:23" ht="15.75" customHeight="1" x14ac:dyDescent="0.25">
      <c r="A349" s="2" t="s">
        <v>52</v>
      </c>
      <c r="B349" s="2" t="s">
        <v>53</v>
      </c>
      <c r="C349" s="2" t="s">
        <v>19</v>
      </c>
      <c r="D349" s="2" t="s">
        <v>45</v>
      </c>
      <c r="E349" s="2" t="s">
        <v>46</v>
      </c>
      <c r="F349" s="2" t="s">
        <v>364</v>
      </c>
      <c r="G349" s="2" t="s">
        <v>735</v>
      </c>
      <c r="H349" s="2" t="s">
        <v>700</v>
      </c>
      <c r="I349" s="2" t="s">
        <v>47</v>
      </c>
      <c r="J349" s="2" t="s">
        <v>736</v>
      </c>
      <c r="K349" s="2" t="s">
        <v>737</v>
      </c>
      <c r="L349" s="2" t="s">
        <v>366</v>
      </c>
      <c r="M349" s="2">
        <v>49</v>
      </c>
      <c r="N349" s="2" t="b">
        <v>0</v>
      </c>
      <c r="O349" s="2">
        <v>0.82300884955752207</v>
      </c>
      <c r="P349" s="2">
        <v>0.80869565217391304</v>
      </c>
      <c r="Q349" s="2">
        <v>0.83783783783783783</v>
      </c>
      <c r="R349" s="2" t="s">
        <v>74</v>
      </c>
      <c r="S349" s="2" t="s">
        <v>1254</v>
      </c>
      <c r="T349" s="2" t="s">
        <v>1255</v>
      </c>
      <c r="U349" s="2" t="b">
        <v>1</v>
      </c>
      <c r="V349" s="2" t="s">
        <v>69</v>
      </c>
      <c r="W349" s="2">
        <v>1.4</v>
      </c>
    </row>
    <row r="350" spans="1:23" ht="15.75" customHeight="1" x14ac:dyDescent="0.25">
      <c r="A350" s="2" t="s">
        <v>52</v>
      </c>
      <c r="B350" s="2" t="s">
        <v>53</v>
      </c>
      <c r="C350" s="2" t="s">
        <v>19</v>
      </c>
      <c r="D350" s="2" t="s">
        <v>45</v>
      </c>
      <c r="E350" s="2" t="s">
        <v>46</v>
      </c>
      <c r="F350" s="2" t="s">
        <v>364</v>
      </c>
      <c r="G350" s="2" t="s">
        <v>740</v>
      </c>
      <c r="H350" s="2" t="s">
        <v>700</v>
      </c>
      <c r="I350" s="2" t="s">
        <v>47</v>
      </c>
      <c r="J350" s="2" t="s">
        <v>741</v>
      </c>
      <c r="K350" s="2" t="s">
        <v>742</v>
      </c>
      <c r="L350" s="2" t="s">
        <v>366</v>
      </c>
      <c r="M350" s="2">
        <v>50</v>
      </c>
      <c r="N350" s="2" t="b">
        <v>0</v>
      </c>
      <c r="O350" s="2">
        <v>0.82275711159737419</v>
      </c>
      <c r="P350" s="2">
        <v>0.8</v>
      </c>
      <c r="Q350" s="2">
        <v>0.84684684684684686</v>
      </c>
      <c r="R350" s="2" t="s">
        <v>74</v>
      </c>
      <c r="S350" s="2" t="s">
        <v>1256</v>
      </c>
      <c r="T350" s="2" t="s">
        <v>1257</v>
      </c>
      <c r="U350" s="2" t="b">
        <v>1</v>
      </c>
      <c r="V350" s="2" t="s">
        <v>69</v>
      </c>
      <c r="W350" s="2">
        <v>1.4</v>
      </c>
    </row>
    <row r="351" spans="1:23" ht="15.75" customHeight="1" x14ac:dyDescent="0.25">
      <c r="A351" s="2" t="s">
        <v>52</v>
      </c>
      <c r="B351" s="2" t="s">
        <v>53</v>
      </c>
      <c r="C351" s="2" t="s">
        <v>19</v>
      </c>
      <c r="D351" s="2" t="s">
        <v>45</v>
      </c>
      <c r="E351" s="2" t="s">
        <v>46</v>
      </c>
      <c r="F351" s="2" t="s">
        <v>364</v>
      </c>
      <c r="G351" s="2" t="s">
        <v>745</v>
      </c>
      <c r="H351" s="2" t="s">
        <v>700</v>
      </c>
      <c r="I351" s="2" t="s">
        <v>47</v>
      </c>
      <c r="J351" s="2" t="s">
        <v>746</v>
      </c>
      <c r="K351" s="2" t="s">
        <v>747</v>
      </c>
      <c r="L351" s="2" t="s">
        <v>366</v>
      </c>
      <c r="M351" s="2">
        <v>51</v>
      </c>
      <c r="N351" s="2" t="b">
        <v>0</v>
      </c>
      <c r="O351" s="2">
        <v>0.81545064377682408</v>
      </c>
      <c r="P351" s="2">
        <v>0.77868852459016391</v>
      </c>
      <c r="Q351" s="2">
        <v>0.85585585585585588</v>
      </c>
      <c r="R351" s="2" t="s">
        <v>74</v>
      </c>
      <c r="S351" s="2" t="s">
        <v>1258</v>
      </c>
      <c r="T351" s="2" t="s">
        <v>1259</v>
      </c>
      <c r="U351" s="2" t="b">
        <v>1</v>
      </c>
      <c r="V351" s="2" t="s">
        <v>69</v>
      </c>
      <c r="W351" s="2">
        <v>1.4</v>
      </c>
    </row>
    <row r="352" spans="1:23" ht="15.75" customHeight="1" x14ac:dyDescent="0.25">
      <c r="A352" s="2" t="s">
        <v>52</v>
      </c>
      <c r="B352" s="2" t="s">
        <v>53</v>
      </c>
      <c r="C352" s="2" t="s">
        <v>19</v>
      </c>
      <c r="D352" s="2" t="s">
        <v>45</v>
      </c>
      <c r="E352" s="2" t="s">
        <v>46</v>
      </c>
      <c r="F352" s="2" t="s">
        <v>364</v>
      </c>
      <c r="G352" s="2" t="s">
        <v>750</v>
      </c>
      <c r="H352" s="2" t="s">
        <v>700</v>
      </c>
      <c r="I352" s="2" t="s">
        <v>47</v>
      </c>
      <c r="J352" s="2" t="s">
        <v>751</v>
      </c>
      <c r="K352" s="2" t="s">
        <v>752</v>
      </c>
      <c r="L352" s="2" t="s">
        <v>366</v>
      </c>
      <c r="M352" s="2">
        <v>52</v>
      </c>
      <c r="N352" s="2" t="b">
        <v>0</v>
      </c>
      <c r="O352" s="2">
        <v>0.82197802197802183</v>
      </c>
      <c r="P352" s="2">
        <v>0.80257510729613735</v>
      </c>
      <c r="Q352" s="2">
        <v>0.84234234234234229</v>
      </c>
      <c r="R352" s="2" t="s">
        <v>74</v>
      </c>
      <c r="S352" s="2" t="s">
        <v>1260</v>
      </c>
      <c r="T352" s="2" t="s">
        <v>1261</v>
      </c>
      <c r="U352" s="2" t="b">
        <v>1</v>
      </c>
      <c r="V352" s="2" t="s">
        <v>69</v>
      </c>
      <c r="W352" s="2">
        <v>1.4</v>
      </c>
    </row>
    <row r="353" spans="1:23" ht="15.75" customHeight="1" x14ac:dyDescent="0.25">
      <c r="A353" s="2" t="s">
        <v>52</v>
      </c>
      <c r="B353" s="2" t="s">
        <v>53</v>
      </c>
      <c r="C353" s="2" t="s">
        <v>19</v>
      </c>
      <c r="D353" s="2" t="s">
        <v>45</v>
      </c>
      <c r="E353" s="2" t="s">
        <v>46</v>
      </c>
      <c r="F353" s="2" t="s">
        <v>364</v>
      </c>
      <c r="G353" s="2" t="s">
        <v>755</v>
      </c>
      <c r="H353" s="2" t="s">
        <v>700</v>
      </c>
      <c r="I353" s="2" t="s">
        <v>47</v>
      </c>
      <c r="J353" s="2" t="s">
        <v>756</v>
      </c>
      <c r="K353" s="2" t="s">
        <v>757</v>
      </c>
      <c r="L353" s="2" t="s">
        <v>366</v>
      </c>
      <c r="M353" s="2">
        <v>53</v>
      </c>
      <c r="N353" s="2" t="b">
        <v>0</v>
      </c>
      <c r="O353" s="2">
        <v>0.8120950323974081</v>
      </c>
      <c r="P353" s="2">
        <v>0.78008298755186722</v>
      </c>
      <c r="Q353" s="2">
        <v>0.84684684684684686</v>
      </c>
      <c r="R353" s="2" t="s">
        <v>74</v>
      </c>
      <c r="S353" s="2" t="s">
        <v>1262</v>
      </c>
      <c r="T353" s="2" t="s">
        <v>1263</v>
      </c>
      <c r="U353" s="2" t="b">
        <v>1</v>
      </c>
      <c r="V353" s="2" t="s">
        <v>69</v>
      </c>
      <c r="W353" s="2">
        <v>1.4</v>
      </c>
    </row>
    <row r="354" spans="1:23" ht="15.75" customHeight="1" x14ac:dyDescent="0.25">
      <c r="A354" s="2" t="s">
        <v>52</v>
      </c>
      <c r="B354" s="2" t="s">
        <v>53</v>
      </c>
      <c r="C354" s="2" t="s">
        <v>19</v>
      </c>
      <c r="D354" s="2" t="s">
        <v>45</v>
      </c>
      <c r="E354" s="2" t="s">
        <v>46</v>
      </c>
      <c r="F354" s="2" t="s">
        <v>364</v>
      </c>
      <c r="G354" s="2" t="s">
        <v>760</v>
      </c>
      <c r="H354" s="2" t="s">
        <v>700</v>
      </c>
      <c r="I354" s="2" t="s">
        <v>47</v>
      </c>
      <c r="J354" s="2" t="s">
        <v>761</v>
      </c>
      <c r="K354" s="2" t="s">
        <v>762</v>
      </c>
      <c r="L354" s="2" t="s">
        <v>366</v>
      </c>
      <c r="M354" s="2">
        <v>54</v>
      </c>
      <c r="N354" s="2" t="b">
        <v>0</v>
      </c>
      <c r="O354" s="2">
        <v>0.8307692307692307</v>
      </c>
      <c r="P354" s="2">
        <v>0.81115879828326176</v>
      </c>
      <c r="Q354" s="2">
        <v>0.85135135135135132</v>
      </c>
      <c r="R354" s="2" t="s">
        <v>74</v>
      </c>
      <c r="S354" s="2" t="s">
        <v>1264</v>
      </c>
      <c r="T354" s="2" t="s">
        <v>1265</v>
      </c>
      <c r="U354" s="2" t="b">
        <v>1</v>
      </c>
      <c r="V354" s="2" t="s">
        <v>69</v>
      </c>
      <c r="W354" s="2">
        <v>1.4</v>
      </c>
    </row>
    <row r="355" spans="1:23" ht="15.75" customHeight="1" x14ac:dyDescent="0.25">
      <c r="A355" s="2" t="s">
        <v>52</v>
      </c>
      <c r="B355" s="2" t="s">
        <v>53</v>
      </c>
      <c r="C355" s="2" t="s">
        <v>19</v>
      </c>
      <c r="D355" s="2" t="s">
        <v>45</v>
      </c>
      <c r="E355" s="2" t="s">
        <v>46</v>
      </c>
      <c r="F355" s="2" t="s">
        <v>364</v>
      </c>
      <c r="G355" s="2" t="s">
        <v>765</v>
      </c>
      <c r="H355" s="2" t="s">
        <v>700</v>
      </c>
      <c r="I355" s="2" t="s">
        <v>47</v>
      </c>
      <c r="J355" s="2" t="s">
        <v>766</v>
      </c>
      <c r="K355" s="2" t="s">
        <v>767</v>
      </c>
      <c r="L355" s="2" t="s">
        <v>366</v>
      </c>
      <c r="M355" s="2">
        <v>55</v>
      </c>
      <c r="N355" s="2" t="b">
        <v>0</v>
      </c>
      <c r="O355" s="2">
        <v>0.83408071748878931</v>
      </c>
      <c r="P355" s="2">
        <v>0.8303571428571429</v>
      </c>
      <c r="Q355" s="2">
        <v>0.83783783783783783</v>
      </c>
      <c r="R355" s="2" t="s">
        <v>74</v>
      </c>
      <c r="S355" s="2" t="s">
        <v>1266</v>
      </c>
      <c r="T355" s="2" t="s">
        <v>1267</v>
      </c>
      <c r="U355" s="2" t="b">
        <v>1</v>
      </c>
      <c r="V355" s="2" t="s">
        <v>69</v>
      </c>
      <c r="W355" s="2">
        <v>1.8</v>
      </c>
    </row>
    <row r="356" spans="1:23" ht="15.75" customHeight="1" x14ac:dyDescent="0.25">
      <c r="A356" s="2" t="s">
        <v>52</v>
      </c>
      <c r="B356" s="2" t="s">
        <v>53</v>
      </c>
      <c r="C356" s="2" t="s">
        <v>19</v>
      </c>
      <c r="D356" s="2" t="s">
        <v>45</v>
      </c>
      <c r="E356" s="2" t="s">
        <v>46</v>
      </c>
      <c r="F356" s="2" t="s">
        <v>364</v>
      </c>
      <c r="G356" s="2" t="s">
        <v>770</v>
      </c>
      <c r="H356" s="2" t="s">
        <v>700</v>
      </c>
      <c r="I356" s="2" t="s">
        <v>47</v>
      </c>
      <c r="J356" s="2" t="s">
        <v>771</v>
      </c>
      <c r="K356" s="2" t="s">
        <v>772</v>
      </c>
      <c r="L356" s="2" t="s">
        <v>366</v>
      </c>
      <c r="M356" s="2">
        <v>56</v>
      </c>
      <c r="N356" s="2" t="b">
        <v>0</v>
      </c>
      <c r="O356" s="2">
        <v>0.83549783549783552</v>
      </c>
      <c r="P356" s="2">
        <v>0.8041666666666667</v>
      </c>
      <c r="Q356" s="2">
        <v>0.86936936936936937</v>
      </c>
      <c r="R356" s="2" t="s">
        <v>74</v>
      </c>
      <c r="S356" s="2" t="s">
        <v>1268</v>
      </c>
      <c r="T356" s="2" t="s">
        <v>1269</v>
      </c>
      <c r="U356" s="2" t="b">
        <v>1</v>
      </c>
      <c r="V356" s="2" t="s">
        <v>69</v>
      </c>
      <c r="W356" s="2">
        <v>1.4</v>
      </c>
    </row>
    <row r="357" spans="1:23" ht="15.75" customHeight="1" x14ac:dyDescent="0.25">
      <c r="A357" s="2" t="s">
        <v>52</v>
      </c>
      <c r="B357" s="2" t="s">
        <v>53</v>
      </c>
      <c r="C357" s="2" t="s">
        <v>19</v>
      </c>
      <c r="D357" s="2" t="s">
        <v>45</v>
      </c>
      <c r="E357" s="2" t="s">
        <v>46</v>
      </c>
      <c r="F357" s="2" t="s">
        <v>364</v>
      </c>
      <c r="G357" s="2" t="s">
        <v>775</v>
      </c>
      <c r="H357" s="2" t="s">
        <v>700</v>
      </c>
      <c r="I357" s="2" t="s">
        <v>47</v>
      </c>
      <c r="J357" s="2" t="s">
        <v>776</v>
      </c>
      <c r="K357" s="2" t="s">
        <v>777</v>
      </c>
      <c r="L357" s="2" t="s">
        <v>366</v>
      </c>
      <c r="M357" s="2">
        <v>57</v>
      </c>
      <c r="N357" s="2" t="b">
        <v>0</v>
      </c>
      <c r="O357" s="2">
        <v>0.84513274336283184</v>
      </c>
      <c r="P357" s="2">
        <v>0.83043478260869563</v>
      </c>
      <c r="Q357" s="2">
        <v>0.86036036036036034</v>
      </c>
      <c r="R357" s="2" t="s">
        <v>74</v>
      </c>
      <c r="S357" s="2" t="s">
        <v>1270</v>
      </c>
      <c r="T357" s="2" t="s">
        <v>1271</v>
      </c>
      <c r="U357" s="2" t="b">
        <v>1</v>
      </c>
      <c r="V357" s="2" t="s">
        <v>69</v>
      </c>
      <c r="W357" s="2">
        <v>1.4</v>
      </c>
    </row>
    <row r="358" spans="1:23" ht="15.75" customHeight="1" x14ac:dyDescent="0.25">
      <c r="A358" s="2" t="s">
        <v>52</v>
      </c>
      <c r="B358" s="2" t="s">
        <v>53</v>
      </c>
      <c r="C358" s="2" t="s">
        <v>19</v>
      </c>
      <c r="D358" s="2" t="s">
        <v>45</v>
      </c>
      <c r="E358" s="2" t="s">
        <v>46</v>
      </c>
      <c r="F358" s="2" t="s">
        <v>364</v>
      </c>
      <c r="G358" s="2" t="s">
        <v>780</v>
      </c>
      <c r="H358" s="2" t="s">
        <v>700</v>
      </c>
      <c r="I358" s="2" t="s">
        <v>47</v>
      </c>
      <c r="J358" s="2" t="s">
        <v>781</v>
      </c>
      <c r="K358" s="2" t="s">
        <v>782</v>
      </c>
      <c r="L358" s="2" t="s">
        <v>366</v>
      </c>
      <c r="M358" s="2">
        <v>58</v>
      </c>
      <c r="N358" s="2" t="b">
        <v>0</v>
      </c>
      <c r="O358" s="2">
        <v>0.84304932735426019</v>
      </c>
      <c r="P358" s="2">
        <v>0.8392857142857143</v>
      </c>
      <c r="Q358" s="2">
        <v>0.84684684684684686</v>
      </c>
      <c r="R358" s="2" t="s">
        <v>74</v>
      </c>
      <c r="S358" s="2" t="s">
        <v>1272</v>
      </c>
      <c r="T358" s="2" t="s">
        <v>1273</v>
      </c>
      <c r="U358" s="2" t="b">
        <v>1</v>
      </c>
      <c r="V358" s="2" t="s">
        <v>69</v>
      </c>
      <c r="W358" s="2">
        <v>1.4</v>
      </c>
    </row>
    <row r="359" spans="1:23" ht="15.75" customHeight="1" x14ac:dyDescent="0.25">
      <c r="A359" s="2" t="s">
        <v>52</v>
      </c>
      <c r="B359" s="2" t="s">
        <v>53</v>
      </c>
      <c r="C359" s="2" t="s">
        <v>19</v>
      </c>
      <c r="D359" s="2" t="s">
        <v>45</v>
      </c>
      <c r="E359" s="2" t="s">
        <v>46</v>
      </c>
      <c r="F359" s="2" t="s">
        <v>364</v>
      </c>
      <c r="G359" s="2" t="s">
        <v>785</v>
      </c>
      <c r="H359" s="2" t="s">
        <v>700</v>
      </c>
      <c r="I359" s="2" t="s">
        <v>47</v>
      </c>
      <c r="J359" s="2" t="s">
        <v>786</v>
      </c>
      <c r="K359" s="2" t="s">
        <v>787</v>
      </c>
      <c r="L359" s="2" t="s">
        <v>366</v>
      </c>
      <c r="M359" s="2">
        <v>59</v>
      </c>
      <c r="N359" s="2" t="b">
        <v>0</v>
      </c>
      <c r="O359" s="2">
        <v>0.83549783549783552</v>
      </c>
      <c r="P359" s="2">
        <v>0.8041666666666667</v>
      </c>
      <c r="Q359" s="2">
        <v>0.86936936936936937</v>
      </c>
      <c r="R359" s="2" t="s">
        <v>74</v>
      </c>
      <c r="S359" s="2" t="s">
        <v>1272</v>
      </c>
      <c r="T359" s="2" t="s">
        <v>1274</v>
      </c>
      <c r="U359" s="2" t="b">
        <v>1</v>
      </c>
      <c r="V359" s="2" t="s">
        <v>69</v>
      </c>
      <c r="W359" s="2">
        <v>0.8</v>
      </c>
    </row>
    <row r="360" spans="1:23" ht="15.75" customHeight="1" x14ac:dyDescent="0.25">
      <c r="A360" s="2" t="s">
        <v>52</v>
      </c>
      <c r="B360" s="2" t="s">
        <v>53</v>
      </c>
      <c r="C360" s="2" t="s">
        <v>19</v>
      </c>
      <c r="D360" s="2" t="s">
        <v>45</v>
      </c>
      <c r="E360" s="2" t="s">
        <v>46</v>
      </c>
      <c r="F360" s="2" t="s">
        <v>364</v>
      </c>
      <c r="G360" s="2" t="s">
        <v>790</v>
      </c>
      <c r="H360" s="2" t="s">
        <v>700</v>
      </c>
      <c r="I360" s="2" t="s">
        <v>47</v>
      </c>
      <c r="J360" s="2" t="s">
        <v>791</v>
      </c>
      <c r="K360" s="2" t="s">
        <v>792</v>
      </c>
      <c r="L360" s="2" t="s">
        <v>366</v>
      </c>
      <c r="M360" s="2">
        <v>60</v>
      </c>
      <c r="N360" s="2" t="b">
        <v>0</v>
      </c>
      <c r="O360" s="2">
        <v>0.82096069868995636</v>
      </c>
      <c r="P360" s="2">
        <v>0.79661016949152541</v>
      </c>
      <c r="Q360" s="2">
        <v>0.84684684684684686</v>
      </c>
      <c r="R360" s="2" t="s">
        <v>74</v>
      </c>
      <c r="S360" s="2" t="s">
        <v>1275</v>
      </c>
      <c r="T360" s="2" t="s">
        <v>1276</v>
      </c>
      <c r="U360" s="2" t="b">
        <v>1</v>
      </c>
      <c r="V360" s="2" t="s">
        <v>69</v>
      </c>
      <c r="W360" s="2">
        <v>1.2</v>
      </c>
    </row>
    <row r="361" spans="1:23" ht="15.75" customHeight="1" x14ac:dyDescent="0.25">
      <c r="A361" s="2" t="s">
        <v>52</v>
      </c>
      <c r="B361" s="2" t="s">
        <v>53</v>
      </c>
      <c r="C361" s="2" t="s">
        <v>19</v>
      </c>
      <c r="D361" s="2" t="s">
        <v>45</v>
      </c>
      <c r="E361" s="2" t="s">
        <v>46</v>
      </c>
      <c r="F361" s="2" t="s">
        <v>364</v>
      </c>
      <c r="G361" s="2" t="s">
        <v>795</v>
      </c>
      <c r="H361" s="2" t="s">
        <v>700</v>
      </c>
      <c r="I361" s="2" t="s">
        <v>47</v>
      </c>
      <c r="J361" s="2" t="s">
        <v>796</v>
      </c>
      <c r="K361" s="2" t="s">
        <v>797</v>
      </c>
      <c r="L361" s="2" t="s">
        <v>366</v>
      </c>
      <c r="M361" s="2">
        <v>61</v>
      </c>
      <c r="N361" s="2" t="b">
        <v>0</v>
      </c>
      <c r="O361" s="2">
        <v>0.81561822125813455</v>
      </c>
      <c r="P361" s="2">
        <v>0.78661087866108792</v>
      </c>
      <c r="Q361" s="2">
        <v>0.84684684684684686</v>
      </c>
      <c r="R361" s="2" t="s">
        <v>74</v>
      </c>
      <c r="S361" s="2" t="s">
        <v>1275</v>
      </c>
      <c r="T361" s="2" t="s">
        <v>1277</v>
      </c>
      <c r="U361" s="2" t="b">
        <v>1</v>
      </c>
      <c r="V361" s="2" t="s">
        <v>69</v>
      </c>
      <c r="W361" s="2">
        <v>0.8</v>
      </c>
    </row>
    <row r="362" spans="1:23" ht="15.75" customHeight="1" x14ac:dyDescent="0.25">
      <c r="A362" s="2" t="s">
        <v>52</v>
      </c>
      <c r="B362" s="2" t="s">
        <v>53</v>
      </c>
      <c r="C362" s="2" t="s">
        <v>19</v>
      </c>
      <c r="D362" s="2" t="s">
        <v>62</v>
      </c>
      <c r="E362" s="2" t="s">
        <v>64</v>
      </c>
      <c r="F362" s="2" t="s">
        <v>55</v>
      </c>
      <c r="G362" s="2" t="s">
        <v>56</v>
      </c>
      <c r="H362" s="2" t="s">
        <v>57</v>
      </c>
      <c r="I362" s="2" t="s">
        <v>32</v>
      </c>
      <c r="J362" s="2" t="s">
        <v>59</v>
      </c>
      <c r="K362" s="2" t="s">
        <v>60</v>
      </c>
      <c r="L362" s="2" t="s">
        <v>61</v>
      </c>
      <c r="M362" s="2">
        <v>42</v>
      </c>
      <c r="N362" s="2" t="b">
        <v>1</v>
      </c>
      <c r="O362" s="2">
        <v>0.71458773784355178</v>
      </c>
      <c r="P362" s="2">
        <v>0.69547325102880664</v>
      </c>
      <c r="Q362" s="2">
        <v>0.73478260869565215</v>
      </c>
      <c r="R362" s="2" t="s">
        <v>74</v>
      </c>
      <c r="S362" s="2" t="s">
        <v>1278</v>
      </c>
      <c r="T362" s="2" t="s">
        <v>1279</v>
      </c>
      <c r="U362" s="2" t="b">
        <v>1</v>
      </c>
      <c r="V362" s="2" t="s">
        <v>69</v>
      </c>
      <c r="W362" s="2">
        <v>8.3000000000000007</v>
      </c>
    </row>
    <row r="363" spans="1:23" ht="15.75" customHeight="1" x14ac:dyDescent="0.25">
      <c r="A363" s="2" t="s">
        <v>52</v>
      </c>
      <c r="B363" s="2" t="s">
        <v>53</v>
      </c>
      <c r="C363" s="2" t="s">
        <v>19</v>
      </c>
      <c r="D363" s="2" t="s">
        <v>62</v>
      </c>
      <c r="E363" s="2" t="s">
        <v>64</v>
      </c>
      <c r="F363" s="2" t="s">
        <v>55</v>
      </c>
      <c r="G363" s="2" t="s">
        <v>70</v>
      </c>
      <c r="H363" s="2" t="s">
        <v>57</v>
      </c>
      <c r="I363" s="2" t="s">
        <v>32</v>
      </c>
      <c r="J363" s="2" t="s">
        <v>71</v>
      </c>
      <c r="K363" s="2" t="s">
        <v>72</v>
      </c>
      <c r="L363" s="2" t="s">
        <v>61</v>
      </c>
      <c r="M363" s="2">
        <v>43</v>
      </c>
      <c r="N363" s="2" t="b">
        <v>1</v>
      </c>
      <c r="O363" s="2">
        <v>0.67099567099567103</v>
      </c>
      <c r="P363" s="2">
        <v>0.6681034482758621</v>
      </c>
      <c r="Q363" s="2">
        <v>0.67391304347826086</v>
      </c>
      <c r="R363" s="2" t="s">
        <v>74</v>
      </c>
      <c r="S363" s="2" t="s">
        <v>1280</v>
      </c>
      <c r="T363" s="2" t="s">
        <v>1281</v>
      </c>
      <c r="U363" s="2" t="b">
        <v>1</v>
      </c>
      <c r="V363" s="2" t="s">
        <v>69</v>
      </c>
      <c r="W363" s="2">
        <v>1.9</v>
      </c>
    </row>
    <row r="364" spans="1:23" ht="15.75" customHeight="1" x14ac:dyDescent="0.25">
      <c r="A364" s="2" t="s">
        <v>52</v>
      </c>
      <c r="B364" s="2" t="s">
        <v>53</v>
      </c>
      <c r="C364" s="2" t="s">
        <v>19</v>
      </c>
      <c r="D364" s="2" t="s">
        <v>62</v>
      </c>
      <c r="E364" s="2" t="s">
        <v>64</v>
      </c>
      <c r="F364" s="2" t="s">
        <v>55</v>
      </c>
      <c r="G364" s="2" t="s">
        <v>78</v>
      </c>
      <c r="H364" s="2" t="s">
        <v>57</v>
      </c>
      <c r="I364" s="2" t="s">
        <v>32</v>
      </c>
      <c r="J364" s="2" t="s">
        <v>79</v>
      </c>
      <c r="K364" s="2" t="s">
        <v>80</v>
      </c>
      <c r="L364" s="2" t="s">
        <v>61</v>
      </c>
      <c r="M364" s="2">
        <v>44</v>
      </c>
      <c r="N364" s="2" t="b">
        <v>1</v>
      </c>
      <c r="O364" s="2">
        <v>0.68965517241379304</v>
      </c>
      <c r="P364" s="2">
        <v>0.64638783269961975</v>
      </c>
      <c r="Q364" s="2">
        <v>0.73913043478260865</v>
      </c>
      <c r="R364" s="2" t="s">
        <v>74</v>
      </c>
      <c r="S364" s="2" t="s">
        <v>1282</v>
      </c>
      <c r="T364" s="2" t="s">
        <v>1283</v>
      </c>
      <c r="U364" s="2" t="b">
        <v>1</v>
      </c>
      <c r="V364" s="2" t="s">
        <v>69</v>
      </c>
      <c r="W364" s="2">
        <v>2.2000000000000002</v>
      </c>
    </row>
    <row r="365" spans="1:23" ht="15.75" customHeight="1" x14ac:dyDescent="0.25">
      <c r="A365" s="2" t="s">
        <v>52</v>
      </c>
      <c r="B365" s="2" t="s">
        <v>53</v>
      </c>
      <c r="C365" s="2" t="s">
        <v>19</v>
      </c>
      <c r="D365" s="2" t="s">
        <v>62</v>
      </c>
      <c r="E365" s="2" t="s">
        <v>64</v>
      </c>
      <c r="F365" s="2" t="s">
        <v>55</v>
      </c>
      <c r="G365" s="2" t="s">
        <v>85</v>
      </c>
      <c r="H365" s="2" t="s">
        <v>57</v>
      </c>
      <c r="I365" s="2" t="s">
        <v>32</v>
      </c>
      <c r="J365" s="2" t="s">
        <v>86</v>
      </c>
      <c r="K365" s="2" t="s">
        <v>87</v>
      </c>
      <c r="L365" s="2" t="s">
        <v>61</v>
      </c>
      <c r="M365" s="2">
        <v>45</v>
      </c>
      <c r="N365" s="2" t="b">
        <v>1</v>
      </c>
      <c r="O365" s="2">
        <v>0.69915254237288138</v>
      </c>
      <c r="P365" s="2">
        <v>0.68181818181818177</v>
      </c>
      <c r="Q365" s="2">
        <v>0.71739130434782605</v>
      </c>
      <c r="R365" s="2" t="s">
        <v>74</v>
      </c>
      <c r="S365" s="2" t="s">
        <v>1284</v>
      </c>
      <c r="T365" s="2" t="s">
        <v>1285</v>
      </c>
      <c r="U365" s="2" t="b">
        <v>1</v>
      </c>
      <c r="V365" s="2" t="s">
        <v>69</v>
      </c>
      <c r="W365" s="2">
        <v>1.9</v>
      </c>
    </row>
    <row r="366" spans="1:23" ht="15.75" customHeight="1" x14ac:dyDescent="0.25">
      <c r="A366" s="2" t="s">
        <v>52</v>
      </c>
      <c r="B366" s="2" t="s">
        <v>53</v>
      </c>
      <c r="C366" s="2" t="s">
        <v>19</v>
      </c>
      <c r="D366" s="2" t="s">
        <v>62</v>
      </c>
      <c r="E366" s="2" t="s">
        <v>64</v>
      </c>
      <c r="F366" s="2" t="s">
        <v>55</v>
      </c>
      <c r="G366" s="2" t="s">
        <v>92</v>
      </c>
      <c r="H366" s="2" t="s">
        <v>57</v>
      </c>
      <c r="I366" s="2" t="s">
        <v>32</v>
      </c>
      <c r="J366" s="2" t="s">
        <v>93</v>
      </c>
      <c r="K366" s="2" t="s">
        <v>95</v>
      </c>
      <c r="L366" s="2" t="s">
        <v>61</v>
      </c>
      <c r="M366" s="2">
        <v>46</v>
      </c>
      <c r="N366" s="2" t="b">
        <v>1</v>
      </c>
      <c r="O366" s="2">
        <v>0.67653276955602526</v>
      </c>
      <c r="P366" s="2">
        <v>0.65843621399176955</v>
      </c>
      <c r="Q366" s="2">
        <v>0.69565217391304346</v>
      </c>
      <c r="R366" s="2" t="s">
        <v>74</v>
      </c>
      <c r="S366" s="2" t="s">
        <v>1286</v>
      </c>
      <c r="T366" s="2" t="s">
        <v>1287</v>
      </c>
      <c r="U366" s="2" t="b">
        <v>1</v>
      </c>
      <c r="V366" s="2" t="s">
        <v>69</v>
      </c>
      <c r="W366" s="2">
        <v>1.9</v>
      </c>
    </row>
    <row r="367" spans="1:23" ht="15.75" customHeight="1" x14ac:dyDescent="0.25">
      <c r="A367" s="2" t="s">
        <v>52</v>
      </c>
      <c r="B367" s="2" t="s">
        <v>53</v>
      </c>
      <c r="C367" s="2" t="s">
        <v>19</v>
      </c>
      <c r="D367" s="2" t="s">
        <v>62</v>
      </c>
      <c r="E367" s="2" t="s">
        <v>64</v>
      </c>
      <c r="F367" s="2" t="s">
        <v>55</v>
      </c>
      <c r="G367" s="2" t="s">
        <v>99</v>
      </c>
      <c r="H367" s="2" t="s">
        <v>57</v>
      </c>
      <c r="I367" s="2" t="s">
        <v>32</v>
      </c>
      <c r="J367" s="2" t="s">
        <v>100</v>
      </c>
      <c r="K367" s="2" t="s">
        <v>101</v>
      </c>
      <c r="L367" s="2" t="s">
        <v>61</v>
      </c>
      <c r="M367" s="2">
        <v>47</v>
      </c>
      <c r="N367" s="2" t="b">
        <v>1</v>
      </c>
      <c r="O367" s="2">
        <v>0.67634854771784236</v>
      </c>
      <c r="P367" s="2">
        <v>0.64682539682539686</v>
      </c>
      <c r="Q367" s="2">
        <v>0.70869565217391306</v>
      </c>
      <c r="R367" s="2" t="s">
        <v>74</v>
      </c>
      <c r="S367" s="2" t="s">
        <v>1288</v>
      </c>
      <c r="T367" s="2" t="s">
        <v>1289</v>
      </c>
      <c r="U367" s="2" t="b">
        <v>1</v>
      </c>
      <c r="V367" s="2" t="s">
        <v>69</v>
      </c>
      <c r="W367" s="2">
        <v>2.2999999999999998</v>
      </c>
    </row>
    <row r="368" spans="1:23" ht="15.75" customHeight="1" x14ac:dyDescent="0.25">
      <c r="A368" s="2" t="s">
        <v>52</v>
      </c>
      <c r="B368" s="2" t="s">
        <v>53</v>
      </c>
      <c r="C368" s="2" t="s">
        <v>19</v>
      </c>
      <c r="D368" s="2" t="s">
        <v>62</v>
      </c>
      <c r="E368" s="2" t="s">
        <v>64</v>
      </c>
      <c r="F368" s="2" t="s">
        <v>55</v>
      </c>
      <c r="G368" s="2" t="s">
        <v>107</v>
      </c>
      <c r="H368" s="2" t="s">
        <v>57</v>
      </c>
      <c r="I368" s="2" t="s">
        <v>32</v>
      </c>
      <c r="J368" s="2" t="s">
        <v>108</v>
      </c>
      <c r="K368" s="2" t="s">
        <v>109</v>
      </c>
      <c r="L368" s="2" t="s">
        <v>61</v>
      </c>
      <c r="M368" s="2">
        <v>48</v>
      </c>
      <c r="N368" s="2" t="b">
        <v>1</v>
      </c>
      <c r="O368" s="2">
        <v>0.67230443974630028</v>
      </c>
      <c r="P368" s="2">
        <v>0.65432098765432101</v>
      </c>
      <c r="Q368" s="2">
        <v>0.69130434782608696</v>
      </c>
      <c r="R368" s="2" t="s">
        <v>74</v>
      </c>
      <c r="S368" s="2" t="s">
        <v>1290</v>
      </c>
      <c r="T368" s="2" t="s">
        <v>1291</v>
      </c>
      <c r="U368" s="2" t="b">
        <v>1</v>
      </c>
      <c r="V368" s="2" t="s">
        <v>69</v>
      </c>
      <c r="W368" s="2">
        <v>1.9</v>
      </c>
    </row>
    <row r="369" spans="1:23" ht="15.75" customHeight="1" x14ac:dyDescent="0.25">
      <c r="A369" s="2" t="s">
        <v>52</v>
      </c>
      <c r="B369" s="2" t="s">
        <v>53</v>
      </c>
      <c r="C369" s="2" t="s">
        <v>19</v>
      </c>
      <c r="D369" s="2" t="s">
        <v>62</v>
      </c>
      <c r="E369" s="2" t="s">
        <v>64</v>
      </c>
      <c r="F369" s="2" t="s">
        <v>55</v>
      </c>
      <c r="G369" s="2" t="s">
        <v>112</v>
      </c>
      <c r="H369" s="2" t="s">
        <v>57</v>
      </c>
      <c r="I369" s="2" t="s">
        <v>32</v>
      </c>
      <c r="J369" s="2" t="s">
        <v>113</v>
      </c>
      <c r="K369" s="2" t="s">
        <v>114</v>
      </c>
      <c r="L369" s="2" t="s">
        <v>61</v>
      </c>
      <c r="M369" s="2">
        <v>49</v>
      </c>
      <c r="N369" s="2" t="b">
        <v>1</v>
      </c>
      <c r="O369" s="2">
        <v>0.6929460580912864</v>
      </c>
      <c r="P369" s="2">
        <v>0.66269841269841268</v>
      </c>
      <c r="Q369" s="2">
        <v>0.72608695652173916</v>
      </c>
      <c r="R369" s="2" t="s">
        <v>74</v>
      </c>
      <c r="S369" s="2" t="s">
        <v>1292</v>
      </c>
      <c r="T369" s="2" t="s">
        <v>1293</v>
      </c>
      <c r="U369" s="2" t="b">
        <v>1</v>
      </c>
      <c r="V369" s="2" t="s">
        <v>69</v>
      </c>
      <c r="W369" s="2">
        <v>1.9</v>
      </c>
    </row>
    <row r="370" spans="1:23" ht="15.75" customHeight="1" x14ac:dyDescent="0.25">
      <c r="A370" s="2" t="s">
        <v>52</v>
      </c>
      <c r="B370" s="2" t="s">
        <v>53</v>
      </c>
      <c r="C370" s="2" t="s">
        <v>19</v>
      </c>
      <c r="D370" s="2" t="s">
        <v>62</v>
      </c>
      <c r="E370" s="2" t="s">
        <v>64</v>
      </c>
      <c r="F370" s="2" t="s">
        <v>55</v>
      </c>
      <c r="G370" s="2" t="s">
        <v>117</v>
      </c>
      <c r="H370" s="2" t="s">
        <v>57</v>
      </c>
      <c r="I370" s="2" t="s">
        <v>32</v>
      </c>
      <c r="J370" s="2" t="s">
        <v>118</v>
      </c>
      <c r="K370" s="2" t="s">
        <v>119</v>
      </c>
      <c r="L370" s="2" t="s">
        <v>61</v>
      </c>
      <c r="M370" s="2">
        <v>50</v>
      </c>
      <c r="N370" s="2" t="b">
        <v>1</v>
      </c>
      <c r="O370" s="2">
        <v>0.68464730290456433</v>
      </c>
      <c r="P370" s="2">
        <v>0.65476190476190477</v>
      </c>
      <c r="Q370" s="2">
        <v>0.71739130434782605</v>
      </c>
      <c r="R370" s="2" t="s">
        <v>74</v>
      </c>
      <c r="S370" s="2" t="s">
        <v>1294</v>
      </c>
      <c r="T370" s="2" t="s">
        <v>1295</v>
      </c>
      <c r="U370" s="2" t="b">
        <v>1</v>
      </c>
      <c r="V370" s="2" t="s">
        <v>69</v>
      </c>
      <c r="W370" s="2">
        <v>2.2000000000000002</v>
      </c>
    </row>
    <row r="371" spans="1:23" ht="15.75" customHeight="1" x14ac:dyDescent="0.25">
      <c r="A371" s="2" t="s">
        <v>52</v>
      </c>
      <c r="B371" s="2" t="s">
        <v>53</v>
      </c>
      <c r="C371" s="2" t="s">
        <v>19</v>
      </c>
      <c r="D371" s="2" t="s">
        <v>62</v>
      </c>
      <c r="E371" s="2" t="s">
        <v>64</v>
      </c>
      <c r="F371" s="2" t="s">
        <v>55</v>
      </c>
      <c r="G371" s="2" t="s">
        <v>122</v>
      </c>
      <c r="H371" s="2" t="s">
        <v>57</v>
      </c>
      <c r="I371" s="2" t="s">
        <v>32</v>
      </c>
      <c r="J371" s="2" t="s">
        <v>123</v>
      </c>
      <c r="K371" s="2" t="s">
        <v>124</v>
      </c>
      <c r="L371" s="2" t="s">
        <v>61</v>
      </c>
      <c r="M371" s="2">
        <v>51</v>
      </c>
      <c r="N371" s="2" t="b">
        <v>1</v>
      </c>
      <c r="O371" s="2">
        <v>0.69083155650319827</v>
      </c>
      <c r="P371" s="2">
        <v>0.67782426778242677</v>
      </c>
      <c r="Q371" s="2">
        <v>0.70434782608695656</v>
      </c>
      <c r="R371" s="2" t="s">
        <v>74</v>
      </c>
      <c r="S371" s="2" t="s">
        <v>1296</v>
      </c>
      <c r="T371" s="2" t="s">
        <v>1297</v>
      </c>
      <c r="U371" s="2" t="b">
        <v>1</v>
      </c>
      <c r="V371" s="2" t="s">
        <v>69</v>
      </c>
      <c r="W371" s="2">
        <v>1.9</v>
      </c>
    </row>
    <row r="372" spans="1:23" ht="15.75" customHeight="1" x14ac:dyDescent="0.25">
      <c r="A372" s="2" t="s">
        <v>52</v>
      </c>
      <c r="B372" s="2" t="s">
        <v>53</v>
      </c>
      <c r="C372" s="2" t="s">
        <v>19</v>
      </c>
      <c r="D372" s="2" t="s">
        <v>62</v>
      </c>
      <c r="E372" s="2" t="s">
        <v>64</v>
      </c>
      <c r="F372" s="2" t="s">
        <v>55</v>
      </c>
      <c r="G372" s="2" t="s">
        <v>127</v>
      </c>
      <c r="H372" s="2" t="s">
        <v>57</v>
      </c>
      <c r="I372" s="2" t="s">
        <v>32</v>
      </c>
      <c r="J372" s="2" t="s">
        <v>128</v>
      </c>
      <c r="K372" s="2" t="s">
        <v>129</v>
      </c>
      <c r="L372" s="2" t="s">
        <v>61</v>
      </c>
      <c r="M372" s="2">
        <v>52</v>
      </c>
      <c r="N372" s="2" t="b">
        <v>1</v>
      </c>
      <c r="O372" s="2">
        <v>0.70464135021097052</v>
      </c>
      <c r="P372" s="2">
        <v>0.68442622950819676</v>
      </c>
      <c r="Q372" s="2">
        <v>0.72608695652173916</v>
      </c>
      <c r="R372" s="2" t="s">
        <v>74</v>
      </c>
      <c r="S372" s="2" t="s">
        <v>1298</v>
      </c>
      <c r="T372" s="2" t="s">
        <v>1299</v>
      </c>
      <c r="U372" s="2" t="b">
        <v>1</v>
      </c>
      <c r="V372" s="2" t="s">
        <v>69</v>
      </c>
      <c r="W372" s="2">
        <v>1.9</v>
      </c>
    </row>
    <row r="373" spans="1:23" ht="15.75" customHeight="1" x14ac:dyDescent="0.25">
      <c r="A373" s="2" t="s">
        <v>52</v>
      </c>
      <c r="B373" s="2" t="s">
        <v>53</v>
      </c>
      <c r="C373" s="2" t="s">
        <v>19</v>
      </c>
      <c r="D373" s="2" t="s">
        <v>62</v>
      </c>
      <c r="E373" s="2" t="s">
        <v>64</v>
      </c>
      <c r="F373" s="2" t="s">
        <v>55</v>
      </c>
      <c r="G373" s="2" t="s">
        <v>132</v>
      </c>
      <c r="H373" s="2" t="s">
        <v>57</v>
      </c>
      <c r="I373" s="2" t="s">
        <v>32</v>
      </c>
      <c r="J373" s="2" t="s">
        <v>133</v>
      </c>
      <c r="K373" s="2" t="s">
        <v>134</v>
      </c>
      <c r="L373" s="2" t="s">
        <v>61</v>
      </c>
      <c r="M373" s="2">
        <v>53</v>
      </c>
      <c r="N373" s="2" t="b">
        <v>1</v>
      </c>
      <c r="O373" s="2">
        <v>0.66666666666666674</v>
      </c>
      <c r="P373" s="2">
        <v>0.64754098360655743</v>
      </c>
      <c r="Q373" s="2">
        <v>0.68695652173913047</v>
      </c>
      <c r="R373" s="2" t="s">
        <v>74</v>
      </c>
      <c r="S373" s="2" t="s">
        <v>1300</v>
      </c>
      <c r="T373" s="2" t="s">
        <v>1301</v>
      </c>
      <c r="U373" s="2" t="b">
        <v>1</v>
      </c>
      <c r="V373" s="2" t="s">
        <v>69</v>
      </c>
      <c r="W373" s="2">
        <v>2.2999999999999998</v>
      </c>
    </row>
    <row r="374" spans="1:23" ht="15.75" customHeight="1" x14ac:dyDescent="0.25">
      <c r="A374" s="2" t="s">
        <v>52</v>
      </c>
      <c r="B374" s="2" t="s">
        <v>53</v>
      </c>
      <c r="C374" s="2" t="s">
        <v>19</v>
      </c>
      <c r="D374" s="2" t="s">
        <v>62</v>
      </c>
      <c r="E374" s="2" t="s">
        <v>64</v>
      </c>
      <c r="F374" s="2" t="s">
        <v>55</v>
      </c>
      <c r="G374" s="2" t="s">
        <v>137</v>
      </c>
      <c r="H374" s="2" t="s">
        <v>57</v>
      </c>
      <c r="I374" s="2" t="s">
        <v>32</v>
      </c>
      <c r="J374" s="2" t="s">
        <v>138</v>
      </c>
      <c r="K374" s="2" t="s">
        <v>139</v>
      </c>
      <c r="L374" s="2" t="s">
        <v>61</v>
      </c>
      <c r="M374" s="2">
        <v>54</v>
      </c>
      <c r="N374" s="2" t="b">
        <v>1</v>
      </c>
      <c r="O374" s="2">
        <v>0.68607068607068611</v>
      </c>
      <c r="P374" s="2">
        <v>0.65737051792828682</v>
      </c>
      <c r="Q374" s="2">
        <v>0.71739130434782605</v>
      </c>
      <c r="R374" s="2" t="s">
        <v>74</v>
      </c>
      <c r="S374" s="2" t="s">
        <v>1302</v>
      </c>
      <c r="T374" s="2" t="s">
        <v>1303</v>
      </c>
      <c r="U374" s="2" t="b">
        <v>1</v>
      </c>
      <c r="V374" s="2" t="s">
        <v>69</v>
      </c>
      <c r="W374" s="2">
        <v>1.9</v>
      </c>
    </row>
    <row r="375" spans="1:23" ht="15.75" customHeight="1" x14ac:dyDescent="0.25">
      <c r="A375" s="2" t="s">
        <v>52</v>
      </c>
      <c r="B375" s="2" t="s">
        <v>53</v>
      </c>
      <c r="C375" s="2" t="s">
        <v>19</v>
      </c>
      <c r="D375" s="2" t="s">
        <v>62</v>
      </c>
      <c r="E375" s="2" t="s">
        <v>64</v>
      </c>
      <c r="F375" s="2" t="s">
        <v>55</v>
      </c>
      <c r="G375" s="2" t="s">
        <v>142</v>
      </c>
      <c r="H375" s="2" t="s">
        <v>57</v>
      </c>
      <c r="I375" s="2" t="s">
        <v>32</v>
      </c>
      <c r="J375" s="2" t="s">
        <v>143</v>
      </c>
      <c r="K375" s="2" t="s">
        <v>144</v>
      </c>
      <c r="L375" s="2" t="s">
        <v>61</v>
      </c>
      <c r="M375" s="2">
        <v>55</v>
      </c>
      <c r="N375" s="2" t="b">
        <v>1</v>
      </c>
      <c r="O375" s="2">
        <v>0.69230769230769229</v>
      </c>
      <c r="P375" s="2">
        <v>0.68067226890756305</v>
      </c>
      <c r="Q375" s="2">
        <v>0.70434782608695656</v>
      </c>
      <c r="R375" s="2" t="s">
        <v>74</v>
      </c>
      <c r="S375" s="2" t="s">
        <v>1304</v>
      </c>
      <c r="T375" s="2" t="s">
        <v>1305</v>
      </c>
      <c r="U375" s="2" t="b">
        <v>1</v>
      </c>
      <c r="V375" s="2" t="s">
        <v>69</v>
      </c>
      <c r="W375" s="2">
        <v>1.9</v>
      </c>
    </row>
    <row r="376" spans="1:23" ht="15.75" customHeight="1" x14ac:dyDescent="0.25">
      <c r="A376" s="2" t="s">
        <v>52</v>
      </c>
      <c r="B376" s="2" t="s">
        <v>53</v>
      </c>
      <c r="C376" s="2" t="s">
        <v>19</v>
      </c>
      <c r="D376" s="2" t="s">
        <v>62</v>
      </c>
      <c r="E376" s="2" t="s">
        <v>64</v>
      </c>
      <c r="F376" s="2" t="s">
        <v>55</v>
      </c>
      <c r="G376" s="2" t="s">
        <v>148</v>
      </c>
      <c r="H376" s="2" t="s">
        <v>57</v>
      </c>
      <c r="I376" s="2" t="s">
        <v>32</v>
      </c>
      <c r="J376" s="2" t="s">
        <v>149</v>
      </c>
      <c r="K376" s="2" t="s">
        <v>150</v>
      </c>
      <c r="L376" s="2" t="s">
        <v>61</v>
      </c>
      <c r="M376" s="2">
        <v>56</v>
      </c>
      <c r="N376" s="2" t="b">
        <v>1</v>
      </c>
      <c r="O376" s="2">
        <v>0.67474747474747476</v>
      </c>
      <c r="P376" s="2">
        <v>0.63018867924528299</v>
      </c>
      <c r="Q376" s="2">
        <v>0.72608695652173916</v>
      </c>
      <c r="R376" s="2" t="s">
        <v>74</v>
      </c>
      <c r="S376" s="2" t="s">
        <v>1306</v>
      </c>
      <c r="T376" s="2" t="s">
        <v>1307</v>
      </c>
      <c r="U376" s="2" t="b">
        <v>1</v>
      </c>
      <c r="V376" s="2" t="s">
        <v>69</v>
      </c>
      <c r="W376" s="2">
        <v>2.2999999999999998</v>
      </c>
    </row>
    <row r="377" spans="1:23" ht="15.75" customHeight="1" x14ac:dyDescent="0.25">
      <c r="A377" s="2" t="s">
        <v>52</v>
      </c>
      <c r="B377" s="2" t="s">
        <v>53</v>
      </c>
      <c r="C377" s="2" t="s">
        <v>19</v>
      </c>
      <c r="D377" s="2" t="s">
        <v>62</v>
      </c>
      <c r="E377" s="2" t="s">
        <v>64</v>
      </c>
      <c r="F377" s="2" t="s">
        <v>55</v>
      </c>
      <c r="G377" s="2" t="s">
        <v>153</v>
      </c>
      <c r="H377" s="2" t="s">
        <v>57</v>
      </c>
      <c r="I377" s="2" t="s">
        <v>32</v>
      </c>
      <c r="J377" s="2" t="s">
        <v>154</v>
      </c>
      <c r="K377" s="2" t="s">
        <v>155</v>
      </c>
      <c r="L377" s="2" t="s">
        <v>61</v>
      </c>
      <c r="M377" s="2">
        <v>57</v>
      </c>
      <c r="N377" s="2" t="b">
        <v>1</v>
      </c>
      <c r="O377" s="2">
        <v>0.70636550308008217</v>
      </c>
      <c r="P377" s="2">
        <v>0.66926070038910501</v>
      </c>
      <c r="Q377" s="2">
        <v>0.74782608695652175</v>
      </c>
      <c r="R377" s="2" t="s">
        <v>74</v>
      </c>
      <c r="S377" s="2" t="s">
        <v>1308</v>
      </c>
      <c r="T377" s="2" t="s">
        <v>1309</v>
      </c>
      <c r="U377" s="2" t="b">
        <v>1</v>
      </c>
      <c r="V377" s="2" t="s">
        <v>69</v>
      </c>
      <c r="W377" s="2">
        <v>1.8</v>
      </c>
    </row>
    <row r="378" spans="1:23" ht="15.75" customHeight="1" x14ac:dyDescent="0.25">
      <c r="A378" s="2" t="s">
        <v>52</v>
      </c>
      <c r="B378" s="2" t="s">
        <v>53</v>
      </c>
      <c r="C378" s="2" t="s">
        <v>19</v>
      </c>
      <c r="D378" s="2" t="s">
        <v>62</v>
      </c>
      <c r="E378" s="2" t="s">
        <v>64</v>
      </c>
      <c r="F378" s="2" t="s">
        <v>55</v>
      </c>
      <c r="G378" s="2" t="s">
        <v>158</v>
      </c>
      <c r="H378" s="2" t="s">
        <v>57</v>
      </c>
      <c r="I378" s="2" t="s">
        <v>32</v>
      </c>
      <c r="J378" s="2" t="s">
        <v>159</v>
      </c>
      <c r="K378" s="2" t="s">
        <v>160</v>
      </c>
      <c r="L378" s="2" t="s">
        <v>61</v>
      </c>
      <c r="M378" s="2">
        <v>58</v>
      </c>
      <c r="N378" s="2" t="b">
        <v>1</v>
      </c>
      <c r="O378" s="2">
        <v>0.69547325102880653</v>
      </c>
      <c r="P378" s="2">
        <v>0.66015625</v>
      </c>
      <c r="Q378" s="2">
        <v>0.73478260869565215</v>
      </c>
      <c r="R378" s="2" t="s">
        <v>74</v>
      </c>
      <c r="S378" s="2" t="s">
        <v>1310</v>
      </c>
      <c r="T378" s="2" t="s">
        <v>1311</v>
      </c>
      <c r="U378" s="2" t="b">
        <v>1</v>
      </c>
      <c r="V378" s="2" t="s">
        <v>69</v>
      </c>
      <c r="W378" s="2">
        <v>1.8</v>
      </c>
    </row>
    <row r="379" spans="1:23" ht="15.75" customHeight="1" x14ac:dyDescent="0.25">
      <c r="A379" s="2" t="s">
        <v>52</v>
      </c>
      <c r="B379" s="2" t="s">
        <v>53</v>
      </c>
      <c r="C379" s="2" t="s">
        <v>19</v>
      </c>
      <c r="D379" s="2" t="s">
        <v>62</v>
      </c>
      <c r="E379" s="2" t="s">
        <v>64</v>
      </c>
      <c r="F379" s="2" t="s">
        <v>55</v>
      </c>
      <c r="G379" s="2" t="s">
        <v>163</v>
      </c>
      <c r="H379" s="2" t="s">
        <v>57</v>
      </c>
      <c r="I379" s="2" t="s">
        <v>32</v>
      </c>
      <c r="J379" s="2" t="s">
        <v>164</v>
      </c>
      <c r="K379" s="2" t="s">
        <v>165</v>
      </c>
      <c r="L379" s="2" t="s">
        <v>61</v>
      </c>
      <c r="M379" s="2">
        <v>59</v>
      </c>
      <c r="N379" s="2" t="b">
        <v>1</v>
      </c>
      <c r="O379" s="2">
        <v>0.69278350515463916</v>
      </c>
      <c r="P379" s="2">
        <v>0.6588235294117647</v>
      </c>
      <c r="Q379" s="2">
        <v>0.73043478260869565</v>
      </c>
      <c r="R379" s="2" t="s">
        <v>74</v>
      </c>
      <c r="S379" s="2" t="s">
        <v>1312</v>
      </c>
      <c r="T379" s="2" t="s">
        <v>1313</v>
      </c>
      <c r="U379" s="2" t="b">
        <v>1</v>
      </c>
      <c r="V379" s="2" t="s">
        <v>69</v>
      </c>
      <c r="W379" s="2">
        <v>2.4</v>
      </c>
    </row>
    <row r="380" spans="1:23" ht="15.75" customHeight="1" x14ac:dyDescent="0.25">
      <c r="A380" s="2" t="s">
        <v>52</v>
      </c>
      <c r="B380" s="2" t="s">
        <v>53</v>
      </c>
      <c r="C380" s="2" t="s">
        <v>19</v>
      </c>
      <c r="D380" s="2" t="s">
        <v>62</v>
      </c>
      <c r="E380" s="2" t="s">
        <v>64</v>
      </c>
      <c r="F380" s="2" t="s">
        <v>55</v>
      </c>
      <c r="G380" s="2" t="s">
        <v>168</v>
      </c>
      <c r="H380" s="2" t="s">
        <v>57</v>
      </c>
      <c r="I380" s="2" t="s">
        <v>32</v>
      </c>
      <c r="J380" s="2" t="s">
        <v>169</v>
      </c>
      <c r="K380" s="2" t="s">
        <v>170</v>
      </c>
      <c r="L380" s="2" t="s">
        <v>61</v>
      </c>
      <c r="M380" s="2">
        <v>60</v>
      </c>
      <c r="N380" s="2" t="b">
        <v>1</v>
      </c>
      <c r="O380" s="2">
        <v>0.6652542372881356</v>
      </c>
      <c r="P380" s="2">
        <v>0.64876033057851235</v>
      </c>
      <c r="Q380" s="2">
        <v>0.68260869565217386</v>
      </c>
      <c r="R380" s="2" t="s">
        <v>74</v>
      </c>
      <c r="S380" s="2" t="s">
        <v>1314</v>
      </c>
      <c r="T380" s="2" t="s">
        <v>1315</v>
      </c>
      <c r="U380" s="2" t="b">
        <v>1</v>
      </c>
      <c r="V380" s="2" t="s">
        <v>69</v>
      </c>
      <c r="W380" s="2">
        <v>1.8</v>
      </c>
    </row>
    <row r="381" spans="1:23" ht="15.75" customHeight="1" x14ac:dyDescent="0.25">
      <c r="A381" s="2" t="s">
        <v>52</v>
      </c>
      <c r="B381" s="2" t="s">
        <v>53</v>
      </c>
      <c r="C381" s="2" t="s">
        <v>19</v>
      </c>
      <c r="D381" s="2" t="s">
        <v>62</v>
      </c>
      <c r="E381" s="2" t="s">
        <v>64</v>
      </c>
      <c r="F381" s="2" t="s">
        <v>55</v>
      </c>
      <c r="G381" s="2" t="s">
        <v>173</v>
      </c>
      <c r="H381" s="2" t="s">
        <v>57</v>
      </c>
      <c r="I381" s="2" t="s">
        <v>32</v>
      </c>
      <c r="J381" s="2" t="s">
        <v>174</v>
      </c>
      <c r="K381" s="2" t="s">
        <v>175</v>
      </c>
      <c r="L381" s="2" t="s">
        <v>61</v>
      </c>
      <c r="M381" s="2">
        <v>61</v>
      </c>
      <c r="N381" s="2" t="b">
        <v>1</v>
      </c>
      <c r="O381" s="2">
        <v>0.66945606694560678</v>
      </c>
      <c r="P381" s="2">
        <v>0.64516129032258063</v>
      </c>
      <c r="Q381" s="2">
        <v>0.69565217391304346</v>
      </c>
      <c r="R381" s="2" t="s">
        <v>74</v>
      </c>
      <c r="S381" s="2" t="s">
        <v>1316</v>
      </c>
      <c r="T381" s="2" t="s">
        <v>1317</v>
      </c>
      <c r="U381" s="2" t="b">
        <v>1</v>
      </c>
      <c r="V381" s="2" t="s">
        <v>69</v>
      </c>
      <c r="W381" s="2">
        <v>1.9</v>
      </c>
    </row>
    <row r="382" spans="1:23" ht="15.75" customHeight="1" x14ac:dyDescent="0.25">
      <c r="A382" s="2" t="s">
        <v>52</v>
      </c>
      <c r="B382" s="2" t="s">
        <v>53</v>
      </c>
      <c r="C382" s="2" t="s">
        <v>19</v>
      </c>
      <c r="D382" s="2" t="s">
        <v>62</v>
      </c>
      <c r="E382" s="2" t="s">
        <v>64</v>
      </c>
      <c r="F382" s="2" t="s">
        <v>55</v>
      </c>
      <c r="G382" s="2" t="s">
        <v>178</v>
      </c>
      <c r="H382" s="2" t="s">
        <v>179</v>
      </c>
      <c r="I382" s="2" t="s">
        <v>12</v>
      </c>
      <c r="J382" s="2" t="s">
        <v>180</v>
      </c>
      <c r="K382" s="2" t="s">
        <v>181</v>
      </c>
      <c r="L382" s="2" t="s">
        <v>182</v>
      </c>
      <c r="M382" s="2">
        <v>42</v>
      </c>
      <c r="N382" s="2" t="b">
        <v>0</v>
      </c>
      <c r="O382" s="2">
        <v>0.74509803921568629</v>
      </c>
      <c r="P382" s="2">
        <v>0.70744680851063835</v>
      </c>
      <c r="Q382" s="2">
        <v>0.78698224852071008</v>
      </c>
      <c r="R382" s="2" t="s">
        <v>74</v>
      </c>
      <c r="S382" s="2" t="s">
        <v>1318</v>
      </c>
      <c r="T382" s="2" t="s">
        <v>1319</v>
      </c>
      <c r="U382" s="2" t="b">
        <v>1</v>
      </c>
      <c r="V382" s="2" t="s">
        <v>69</v>
      </c>
      <c r="W382" s="2">
        <v>2.2000000000000002</v>
      </c>
    </row>
    <row r="383" spans="1:23" ht="15.75" customHeight="1" x14ac:dyDescent="0.25">
      <c r="A383" s="2" t="s">
        <v>52</v>
      </c>
      <c r="B383" s="2" t="s">
        <v>53</v>
      </c>
      <c r="C383" s="2" t="s">
        <v>19</v>
      </c>
      <c r="D383" s="2" t="s">
        <v>62</v>
      </c>
      <c r="E383" s="2" t="s">
        <v>64</v>
      </c>
      <c r="F383" s="2" t="s">
        <v>55</v>
      </c>
      <c r="G383" s="2" t="s">
        <v>185</v>
      </c>
      <c r="H383" s="2" t="s">
        <v>179</v>
      </c>
      <c r="I383" s="2" t="s">
        <v>12</v>
      </c>
      <c r="J383" s="2" t="s">
        <v>186</v>
      </c>
      <c r="K383" s="2" t="s">
        <v>187</v>
      </c>
      <c r="L383" s="2" t="s">
        <v>182</v>
      </c>
      <c r="M383" s="2">
        <v>43</v>
      </c>
      <c r="N383" s="2" t="b">
        <v>0</v>
      </c>
      <c r="O383" s="2">
        <v>0.721763085399449</v>
      </c>
      <c r="P383" s="2">
        <v>0.67525773195876293</v>
      </c>
      <c r="Q383" s="2">
        <v>0.7751479289940828</v>
      </c>
      <c r="R383" s="2" t="s">
        <v>74</v>
      </c>
      <c r="S383" s="2" t="s">
        <v>1320</v>
      </c>
      <c r="T383" s="2" t="s">
        <v>1321</v>
      </c>
      <c r="U383" s="2" t="b">
        <v>1</v>
      </c>
      <c r="V383" s="2" t="s">
        <v>69</v>
      </c>
      <c r="W383" s="2">
        <v>1.7</v>
      </c>
    </row>
    <row r="384" spans="1:23" ht="15.75" customHeight="1" x14ac:dyDescent="0.25">
      <c r="A384" s="2" t="s">
        <v>52</v>
      </c>
      <c r="B384" s="2" t="s">
        <v>53</v>
      </c>
      <c r="C384" s="2" t="s">
        <v>19</v>
      </c>
      <c r="D384" s="2" t="s">
        <v>62</v>
      </c>
      <c r="E384" s="2" t="s">
        <v>64</v>
      </c>
      <c r="F384" s="2" t="s">
        <v>55</v>
      </c>
      <c r="G384" s="2" t="s">
        <v>191</v>
      </c>
      <c r="H384" s="2" t="s">
        <v>179</v>
      </c>
      <c r="I384" s="2" t="s">
        <v>12</v>
      </c>
      <c r="J384" s="2" t="s">
        <v>192</v>
      </c>
      <c r="K384" s="2" t="s">
        <v>193</v>
      </c>
      <c r="L384" s="2" t="s">
        <v>182</v>
      </c>
      <c r="M384" s="2">
        <v>44</v>
      </c>
      <c r="N384" s="2" t="b">
        <v>0</v>
      </c>
      <c r="O384" s="2">
        <v>0.75280898876404501</v>
      </c>
      <c r="P384" s="2">
        <v>0.71657754010695185</v>
      </c>
      <c r="Q384" s="2">
        <v>0.79289940828402372</v>
      </c>
      <c r="R384" s="2" t="s">
        <v>74</v>
      </c>
      <c r="S384" s="2" t="s">
        <v>1322</v>
      </c>
      <c r="T384" s="2" t="s">
        <v>1323</v>
      </c>
      <c r="U384" s="2" t="b">
        <v>1</v>
      </c>
      <c r="V384" s="2" t="s">
        <v>69</v>
      </c>
      <c r="W384" s="2">
        <v>1.7</v>
      </c>
    </row>
    <row r="385" spans="1:23" ht="15.75" customHeight="1" x14ac:dyDescent="0.25">
      <c r="A385" s="2" t="s">
        <v>52</v>
      </c>
      <c r="B385" s="2" t="s">
        <v>53</v>
      </c>
      <c r="C385" s="2" t="s">
        <v>19</v>
      </c>
      <c r="D385" s="2" t="s">
        <v>62</v>
      </c>
      <c r="E385" s="2" t="s">
        <v>64</v>
      </c>
      <c r="F385" s="2" t="s">
        <v>55</v>
      </c>
      <c r="G385" s="2" t="s">
        <v>196</v>
      </c>
      <c r="H385" s="2" t="s">
        <v>179</v>
      </c>
      <c r="I385" s="2" t="s">
        <v>12</v>
      </c>
      <c r="J385" s="2" t="s">
        <v>197</v>
      </c>
      <c r="K385" s="2" t="s">
        <v>198</v>
      </c>
      <c r="L385" s="2" t="s">
        <v>182</v>
      </c>
      <c r="M385" s="2">
        <v>45</v>
      </c>
      <c r="N385" s="2" t="b">
        <v>0</v>
      </c>
      <c r="O385" s="2">
        <v>0.74444444444444435</v>
      </c>
      <c r="P385" s="2">
        <v>0.70157068062827221</v>
      </c>
      <c r="Q385" s="2">
        <v>0.79289940828402372</v>
      </c>
      <c r="R385" s="2" t="s">
        <v>74</v>
      </c>
      <c r="S385" s="2" t="s">
        <v>1324</v>
      </c>
      <c r="T385" s="2" t="s">
        <v>1325</v>
      </c>
      <c r="U385" s="2" t="b">
        <v>1</v>
      </c>
      <c r="V385" s="2" t="s">
        <v>69</v>
      </c>
      <c r="W385" s="2">
        <v>2.1</v>
      </c>
    </row>
    <row r="386" spans="1:23" ht="15.75" customHeight="1" x14ac:dyDescent="0.25">
      <c r="A386" s="2" t="s">
        <v>52</v>
      </c>
      <c r="B386" s="2" t="s">
        <v>53</v>
      </c>
      <c r="C386" s="2" t="s">
        <v>19</v>
      </c>
      <c r="D386" s="2" t="s">
        <v>62</v>
      </c>
      <c r="E386" s="2" t="s">
        <v>64</v>
      </c>
      <c r="F386" s="2" t="s">
        <v>55</v>
      </c>
      <c r="G386" s="2" t="s">
        <v>201</v>
      </c>
      <c r="H386" s="2" t="s">
        <v>179</v>
      </c>
      <c r="I386" s="2" t="s">
        <v>12</v>
      </c>
      <c r="J386" s="2" t="s">
        <v>202</v>
      </c>
      <c r="K386" s="2" t="s">
        <v>203</v>
      </c>
      <c r="L386" s="2" t="s">
        <v>182</v>
      </c>
      <c r="M386" s="2">
        <v>46</v>
      </c>
      <c r="N386" s="2" t="b">
        <v>0</v>
      </c>
      <c r="O386" s="2">
        <v>0.73829201101928377</v>
      </c>
      <c r="P386" s="2">
        <v>0.69072164948453607</v>
      </c>
      <c r="Q386" s="2">
        <v>0.79289940828402372</v>
      </c>
      <c r="R386" s="2" t="s">
        <v>74</v>
      </c>
      <c r="S386" s="2" t="s">
        <v>1326</v>
      </c>
      <c r="T386" s="2" t="s">
        <v>1327</v>
      </c>
      <c r="U386" s="2" t="b">
        <v>1</v>
      </c>
      <c r="V386" s="2" t="s">
        <v>69</v>
      </c>
      <c r="W386" s="2">
        <v>1.7</v>
      </c>
    </row>
    <row r="387" spans="1:23" ht="15.75" customHeight="1" x14ac:dyDescent="0.25">
      <c r="A387" s="2" t="s">
        <v>52</v>
      </c>
      <c r="B387" s="2" t="s">
        <v>53</v>
      </c>
      <c r="C387" s="2" t="s">
        <v>19</v>
      </c>
      <c r="D387" s="2" t="s">
        <v>62</v>
      </c>
      <c r="E387" s="2" t="s">
        <v>64</v>
      </c>
      <c r="F387" s="2" t="s">
        <v>55</v>
      </c>
      <c r="G387" s="2" t="s">
        <v>206</v>
      </c>
      <c r="H387" s="2" t="s">
        <v>179</v>
      </c>
      <c r="I387" s="2" t="s">
        <v>12</v>
      </c>
      <c r="J387" s="2" t="s">
        <v>207</v>
      </c>
      <c r="K387" s="2" t="s">
        <v>208</v>
      </c>
      <c r="L387" s="2" t="s">
        <v>182</v>
      </c>
      <c r="M387" s="2">
        <v>47</v>
      </c>
      <c r="N387" s="2" t="b">
        <v>0</v>
      </c>
      <c r="O387" s="2">
        <v>0.74033149171270718</v>
      </c>
      <c r="P387" s="2">
        <v>0.69430051813471505</v>
      </c>
      <c r="Q387" s="2">
        <v>0.79289940828402372</v>
      </c>
      <c r="R387" s="2" t="s">
        <v>74</v>
      </c>
      <c r="S387" s="2" t="s">
        <v>1328</v>
      </c>
      <c r="T387" s="2" t="s">
        <v>1329</v>
      </c>
      <c r="U387" s="2" t="b">
        <v>1</v>
      </c>
      <c r="V387" s="2" t="s">
        <v>69</v>
      </c>
      <c r="W387" s="2">
        <v>1.7</v>
      </c>
    </row>
    <row r="388" spans="1:23" ht="15.75" customHeight="1" x14ac:dyDescent="0.25">
      <c r="A388" s="2" t="s">
        <v>52</v>
      </c>
      <c r="B388" s="2" t="s">
        <v>53</v>
      </c>
      <c r="C388" s="2" t="s">
        <v>19</v>
      </c>
      <c r="D388" s="2" t="s">
        <v>62</v>
      </c>
      <c r="E388" s="2" t="s">
        <v>64</v>
      </c>
      <c r="F388" s="2" t="s">
        <v>55</v>
      </c>
      <c r="G388" s="2" t="s">
        <v>211</v>
      </c>
      <c r="H388" s="2" t="s">
        <v>179</v>
      </c>
      <c r="I388" s="2" t="s">
        <v>12</v>
      </c>
      <c r="J388" s="2" t="s">
        <v>212</v>
      </c>
      <c r="K388" s="2" t="s">
        <v>213</v>
      </c>
      <c r="L388" s="2" t="s">
        <v>182</v>
      </c>
      <c r="M388" s="2">
        <v>48</v>
      </c>
      <c r="N388" s="2" t="b">
        <v>0</v>
      </c>
      <c r="O388" s="2">
        <v>0.73537604456824524</v>
      </c>
      <c r="P388" s="2">
        <v>0.69473684210526321</v>
      </c>
      <c r="Q388" s="2">
        <v>0.78106508875739644</v>
      </c>
      <c r="R388" s="2" t="s">
        <v>74</v>
      </c>
      <c r="S388" s="2" t="s">
        <v>1330</v>
      </c>
      <c r="T388" s="2" t="s">
        <v>1331</v>
      </c>
      <c r="U388" s="2" t="b">
        <v>1</v>
      </c>
      <c r="V388" s="2" t="s">
        <v>69</v>
      </c>
      <c r="W388" s="2">
        <v>1.7</v>
      </c>
    </row>
    <row r="389" spans="1:23" ht="15.75" customHeight="1" x14ac:dyDescent="0.25">
      <c r="A389" s="2" t="s">
        <v>52</v>
      </c>
      <c r="B389" s="2" t="s">
        <v>53</v>
      </c>
      <c r="C389" s="2" t="s">
        <v>19</v>
      </c>
      <c r="D389" s="2" t="s">
        <v>62</v>
      </c>
      <c r="E389" s="2" t="s">
        <v>64</v>
      </c>
      <c r="F389" s="2" t="s">
        <v>55</v>
      </c>
      <c r="G389" s="2" t="s">
        <v>216</v>
      </c>
      <c r="H389" s="2" t="s">
        <v>179</v>
      </c>
      <c r="I389" s="2" t="s">
        <v>12</v>
      </c>
      <c r="J389" s="2" t="s">
        <v>217</v>
      </c>
      <c r="K389" s="2" t="s">
        <v>218</v>
      </c>
      <c r="L389" s="2" t="s">
        <v>182</v>
      </c>
      <c r="M389" s="2">
        <v>49</v>
      </c>
      <c r="N389" s="2" t="b">
        <v>0</v>
      </c>
      <c r="O389" s="2">
        <v>0.75418994413407814</v>
      </c>
      <c r="P389" s="2">
        <v>0.7142857142857143</v>
      </c>
      <c r="Q389" s="2">
        <v>0.79881656804733725</v>
      </c>
      <c r="R389" s="2" t="s">
        <v>74</v>
      </c>
      <c r="S389" s="2" t="s">
        <v>1332</v>
      </c>
      <c r="T389" s="2" t="s">
        <v>1333</v>
      </c>
      <c r="U389" s="2" t="b">
        <v>1</v>
      </c>
      <c r="V389" s="2" t="s">
        <v>69</v>
      </c>
      <c r="W389" s="2">
        <v>2.1</v>
      </c>
    </row>
    <row r="390" spans="1:23" ht="15.75" customHeight="1" x14ac:dyDescent="0.25">
      <c r="A390" s="2" t="s">
        <v>52</v>
      </c>
      <c r="B390" s="2" t="s">
        <v>53</v>
      </c>
      <c r="C390" s="2" t="s">
        <v>19</v>
      </c>
      <c r="D390" s="2" t="s">
        <v>62</v>
      </c>
      <c r="E390" s="2" t="s">
        <v>64</v>
      </c>
      <c r="F390" s="2" t="s">
        <v>55</v>
      </c>
      <c r="G390" s="2" t="s">
        <v>221</v>
      </c>
      <c r="H390" s="2" t="s">
        <v>179</v>
      </c>
      <c r="I390" s="2" t="s">
        <v>12</v>
      </c>
      <c r="J390" s="2" t="s">
        <v>222</v>
      </c>
      <c r="K390" s="2" t="s">
        <v>223</v>
      </c>
      <c r="L390" s="2" t="s">
        <v>182</v>
      </c>
      <c r="M390" s="2">
        <v>50</v>
      </c>
      <c r="N390" s="2" t="b">
        <v>0</v>
      </c>
      <c r="O390" s="2">
        <v>0.73024523160762944</v>
      </c>
      <c r="P390" s="2">
        <v>0.6767676767676768</v>
      </c>
      <c r="Q390" s="2">
        <v>0.79289940828402372</v>
      </c>
      <c r="R390" s="2" t="s">
        <v>74</v>
      </c>
      <c r="S390" s="2" t="s">
        <v>1334</v>
      </c>
      <c r="T390" s="2" t="s">
        <v>1335</v>
      </c>
      <c r="U390" s="2" t="b">
        <v>1</v>
      </c>
      <c r="V390" s="2" t="s">
        <v>69</v>
      </c>
      <c r="W390" s="2">
        <v>1.7</v>
      </c>
    </row>
    <row r="391" spans="1:23" ht="15.75" customHeight="1" x14ac:dyDescent="0.25">
      <c r="A391" s="2" t="s">
        <v>52</v>
      </c>
      <c r="B391" s="2" t="s">
        <v>53</v>
      </c>
      <c r="C391" s="2" t="s">
        <v>19</v>
      </c>
      <c r="D391" s="2" t="s">
        <v>62</v>
      </c>
      <c r="E391" s="2" t="s">
        <v>64</v>
      </c>
      <c r="F391" s="2" t="s">
        <v>55</v>
      </c>
      <c r="G391" s="2" t="s">
        <v>226</v>
      </c>
      <c r="H391" s="2" t="s">
        <v>179</v>
      </c>
      <c r="I391" s="2" t="s">
        <v>12</v>
      </c>
      <c r="J391" s="2" t="s">
        <v>227</v>
      </c>
      <c r="K391" s="2" t="s">
        <v>228</v>
      </c>
      <c r="L391" s="2" t="s">
        <v>182</v>
      </c>
      <c r="M391" s="2">
        <v>51</v>
      </c>
      <c r="N391" s="2" t="b">
        <v>0</v>
      </c>
      <c r="O391" s="2">
        <v>0.72282608695652173</v>
      </c>
      <c r="P391" s="2">
        <v>0.66834170854271358</v>
      </c>
      <c r="Q391" s="2">
        <v>0.78698224852071008</v>
      </c>
      <c r="R391" s="2" t="s">
        <v>74</v>
      </c>
      <c r="S391" s="2" t="s">
        <v>1336</v>
      </c>
      <c r="T391" s="2" t="s">
        <v>1337</v>
      </c>
      <c r="U391" s="2" t="b">
        <v>1</v>
      </c>
      <c r="V391" s="2" t="s">
        <v>69</v>
      </c>
      <c r="W391" s="2">
        <v>1.7</v>
      </c>
    </row>
    <row r="392" spans="1:23" ht="15.75" customHeight="1" x14ac:dyDescent="0.25">
      <c r="A392" s="2" t="s">
        <v>52</v>
      </c>
      <c r="B392" s="2" t="s">
        <v>53</v>
      </c>
      <c r="C392" s="2" t="s">
        <v>19</v>
      </c>
      <c r="D392" s="2" t="s">
        <v>62</v>
      </c>
      <c r="E392" s="2" t="s">
        <v>64</v>
      </c>
      <c r="F392" s="2" t="s">
        <v>55</v>
      </c>
      <c r="G392" s="2" t="s">
        <v>231</v>
      </c>
      <c r="H392" s="2" t="s">
        <v>179</v>
      </c>
      <c r="I392" s="2" t="s">
        <v>12</v>
      </c>
      <c r="J392" s="2" t="s">
        <v>232</v>
      </c>
      <c r="K392" s="2" t="s">
        <v>233</v>
      </c>
      <c r="L392" s="2" t="s">
        <v>182</v>
      </c>
      <c r="M392" s="2">
        <v>52</v>
      </c>
      <c r="N392" s="2" t="b">
        <v>0</v>
      </c>
      <c r="O392" s="2">
        <v>0.72086720867208676</v>
      </c>
      <c r="P392" s="2">
        <v>0.66500000000000004</v>
      </c>
      <c r="Q392" s="2">
        <v>0.78698224852071008</v>
      </c>
      <c r="R392" s="2" t="s">
        <v>74</v>
      </c>
      <c r="S392" s="2" t="s">
        <v>1338</v>
      </c>
      <c r="T392" s="2" t="s">
        <v>1339</v>
      </c>
      <c r="U392" s="2" t="b">
        <v>1</v>
      </c>
      <c r="V392" s="2" t="s">
        <v>69</v>
      </c>
      <c r="W392" s="2">
        <v>1.7</v>
      </c>
    </row>
    <row r="393" spans="1:23" ht="15.75" customHeight="1" x14ac:dyDescent="0.25">
      <c r="A393" s="2" t="s">
        <v>52</v>
      </c>
      <c r="B393" s="2" t="s">
        <v>53</v>
      </c>
      <c r="C393" s="2" t="s">
        <v>19</v>
      </c>
      <c r="D393" s="2" t="s">
        <v>62</v>
      </c>
      <c r="E393" s="2" t="s">
        <v>64</v>
      </c>
      <c r="F393" s="2" t="s">
        <v>55</v>
      </c>
      <c r="G393" s="2" t="s">
        <v>236</v>
      </c>
      <c r="H393" s="2" t="s">
        <v>179</v>
      </c>
      <c r="I393" s="2" t="s">
        <v>12</v>
      </c>
      <c r="J393" s="2" t="s">
        <v>237</v>
      </c>
      <c r="K393" s="2" t="s">
        <v>238</v>
      </c>
      <c r="L393" s="2" t="s">
        <v>182</v>
      </c>
      <c r="M393" s="2">
        <v>53</v>
      </c>
      <c r="N393" s="2" t="b">
        <v>0</v>
      </c>
      <c r="O393" s="2">
        <v>0.75428571428571434</v>
      </c>
      <c r="P393" s="2">
        <v>0.72928176795580113</v>
      </c>
      <c r="Q393" s="2">
        <v>0.78106508875739644</v>
      </c>
      <c r="R393" s="2" t="s">
        <v>74</v>
      </c>
      <c r="S393" s="2" t="s">
        <v>1340</v>
      </c>
      <c r="T393" s="2" t="s">
        <v>1341</v>
      </c>
      <c r="U393" s="2" t="b">
        <v>1</v>
      </c>
      <c r="V393" s="2" t="s">
        <v>69</v>
      </c>
      <c r="W393" s="2">
        <v>2.1</v>
      </c>
    </row>
    <row r="394" spans="1:23" ht="15.75" customHeight="1" x14ac:dyDescent="0.25">
      <c r="A394" s="2" t="s">
        <v>52</v>
      </c>
      <c r="B394" s="2" t="s">
        <v>53</v>
      </c>
      <c r="C394" s="2" t="s">
        <v>19</v>
      </c>
      <c r="D394" s="2" t="s">
        <v>62</v>
      </c>
      <c r="E394" s="2" t="s">
        <v>64</v>
      </c>
      <c r="F394" s="2" t="s">
        <v>55</v>
      </c>
      <c r="G394" s="2" t="s">
        <v>241</v>
      </c>
      <c r="H394" s="2" t="s">
        <v>179</v>
      </c>
      <c r="I394" s="2" t="s">
        <v>12</v>
      </c>
      <c r="J394" s="2" t="s">
        <v>242</v>
      </c>
      <c r="K394" s="2" t="s">
        <v>243</v>
      </c>
      <c r="L394" s="2" t="s">
        <v>182</v>
      </c>
      <c r="M394" s="2">
        <v>54</v>
      </c>
      <c r="N394" s="2" t="b">
        <v>0</v>
      </c>
      <c r="O394" s="2">
        <v>0.74725274725274726</v>
      </c>
      <c r="P394" s="2">
        <v>0.6974358974358974</v>
      </c>
      <c r="Q394" s="2">
        <v>0.80473372781065089</v>
      </c>
      <c r="R394" s="2" t="s">
        <v>74</v>
      </c>
      <c r="S394" s="2" t="s">
        <v>1342</v>
      </c>
      <c r="T394" s="2" t="s">
        <v>1343</v>
      </c>
      <c r="U394" s="2" t="b">
        <v>1</v>
      </c>
      <c r="V394" s="2" t="s">
        <v>69</v>
      </c>
      <c r="W394" s="2">
        <v>1.7</v>
      </c>
    </row>
    <row r="395" spans="1:23" ht="15.75" customHeight="1" x14ac:dyDescent="0.25">
      <c r="A395" s="2" t="s">
        <v>52</v>
      </c>
      <c r="B395" s="2" t="s">
        <v>53</v>
      </c>
      <c r="C395" s="2" t="s">
        <v>19</v>
      </c>
      <c r="D395" s="2" t="s">
        <v>62</v>
      </c>
      <c r="E395" s="2" t="s">
        <v>64</v>
      </c>
      <c r="F395" s="2" t="s">
        <v>55</v>
      </c>
      <c r="G395" s="2" t="s">
        <v>246</v>
      </c>
      <c r="H395" s="2" t="s">
        <v>179</v>
      </c>
      <c r="I395" s="2" t="s">
        <v>12</v>
      </c>
      <c r="J395" s="2" t="s">
        <v>247</v>
      </c>
      <c r="K395" s="2" t="s">
        <v>248</v>
      </c>
      <c r="L395" s="2" t="s">
        <v>182</v>
      </c>
      <c r="M395" s="2">
        <v>55</v>
      </c>
      <c r="N395" s="2" t="b">
        <v>0</v>
      </c>
      <c r="O395" s="2">
        <v>0.73369565217391297</v>
      </c>
      <c r="P395" s="2">
        <v>0.67839195979899503</v>
      </c>
      <c r="Q395" s="2">
        <v>0.79881656804733725</v>
      </c>
      <c r="R395" s="2" t="s">
        <v>74</v>
      </c>
      <c r="S395" s="2" t="s">
        <v>1344</v>
      </c>
      <c r="T395" s="2" t="s">
        <v>1345</v>
      </c>
      <c r="U395" s="2" t="b">
        <v>1</v>
      </c>
      <c r="V395" s="2" t="s">
        <v>69</v>
      </c>
      <c r="W395" s="2">
        <v>1.7</v>
      </c>
    </row>
    <row r="396" spans="1:23" ht="15.75" customHeight="1" x14ac:dyDescent="0.25">
      <c r="A396" s="2" t="s">
        <v>52</v>
      </c>
      <c r="B396" s="2" t="s">
        <v>53</v>
      </c>
      <c r="C396" s="2" t="s">
        <v>19</v>
      </c>
      <c r="D396" s="2" t="s">
        <v>62</v>
      </c>
      <c r="E396" s="2" t="s">
        <v>64</v>
      </c>
      <c r="F396" s="2" t="s">
        <v>55</v>
      </c>
      <c r="G396" s="2" t="s">
        <v>251</v>
      </c>
      <c r="H396" s="2" t="s">
        <v>179</v>
      </c>
      <c r="I396" s="2" t="s">
        <v>12</v>
      </c>
      <c r="J396" s="2" t="s">
        <v>252</v>
      </c>
      <c r="K396" s="2" t="s">
        <v>253</v>
      </c>
      <c r="L396" s="2" t="s">
        <v>182</v>
      </c>
      <c r="M396" s="2">
        <v>56</v>
      </c>
      <c r="N396" s="2" t="b">
        <v>0</v>
      </c>
      <c r="O396" s="2">
        <v>0.72022160664819945</v>
      </c>
      <c r="P396" s="2">
        <v>0.67708333333333337</v>
      </c>
      <c r="Q396" s="2">
        <v>0.76923076923076927</v>
      </c>
      <c r="R396" s="2" t="s">
        <v>74</v>
      </c>
      <c r="S396" s="2" t="s">
        <v>1346</v>
      </c>
      <c r="T396" s="2" t="s">
        <v>1347</v>
      </c>
      <c r="U396" s="2" t="b">
        <v>1</v>
      </c>
      <c r="V396" s="2" t="s">
        <v>69</v>
      </c>
      <c r="W396" s="2">
        <v>2.1</v>
      </c>
    </row>
    <row r="397" spans="1:23" ht="15.75" customHeight="1" x14ac:dyDescent="0.25">
      <c r="A397" s="2" t="s">
        <v>52</v>
      </c>
      <c r="B397" s="2" t="s">
        <v>53</v>
      </c>
      <c r="C397" s="2" t="s">
        <v>19</v>
      </c>
      <c r="D397" s="2" t="s">
        <v>62</v>
      </c>
      <c r="E397" s="2" t="s">
        <v>64</v>
      </c>
      <c r="F397" s="2" t="s">
        <v>55</v>
      </c>
      <c r="G397" s="2" t="s">
        <v>256</v>
      </c>
      <c r="H397" s="2" t="s">
        <v>179</v>
      </c>
      <c r="I397" s="2" t="s">
        <v>12</v>
      </c>
      <c r="J397" s="2" t="s">
        <v>257</v>
      </c>
      <c r="K397" s="2" t="s">
        <v>258</v>
      </c>
      <c r="L397" s="2" t="s">
        <v>182</v>
      </c>
      <c r="M397" s="2">
        <v>57</v>
      </c>
      <c r="N397" s="2" t="b">
        <v>0</v>
      </c>
      <c r="O397" s="2">
        <v>0.7458563535911602</v>
      </c>
      <c r="P397" s="2">
        <v>0.69948186528497414</v>
      </c>
      <c r="Q397" s="2">
        <v>0.79881656804733725</v>
      </c>
      <c r="R397" s="2" t="s">
        <v>74</v>
      </c>
      <c r="S397" s="2" t="s">
        <v>1348</v>
      </c>
      <c r="T397" s="2" t="s">
        <v>1349</v>
      </c>
      <c r="U397" s="2" t="b">
        <v>1</v>
      </c>
      <c r="V397" s="2" t="s">
        <v>69</v>
      </c>
      <c r="W397" s="2">
        <v>1.7</v>
      </c>
    </row>
    <row r="398" spans="1:23" ht="15.75" customHeight="1" x14ac:dyDescent="0.25">
      <c r="A398" s="2" t="s">
        <v>52</v>
      </c>
      <c r="B398" s="2" t="s">
        <v>53</v>
      </c>
      <c r="C398" s="2" t="s">
        <v>19</v>
      </c>
      <c r="D398" s="2" t="s">
        <v>62</v>
      </c>
      <c r="E398" s="2" t="s">
        <v>64</v>
      </c>
      <c r="F398" s="2" t="s">
        <v>55</v>
      </c>
      <c r="G398" s="2" t="s">
        <v>261</v>
      </c>
      <c r="H398" s="2" t="s">
        <v>179</v>
      </c>
      <c r="I398" s="2" t="s">
        <v>12</v>
      </c>
      <c r="J398" s="2" t="s">
        <v>262</v>
      </c>
      <c r="K398" s="2" t="s">
        <v>263</v>
      </c>
      <c r="L398" s="2" t="s">
        <v>182</v>
      </c>
      <c r="M398" s="2">
        <v>58</v>
      </c>
      <c r="N398" s="2" t="b">
        <v>0</v>
      </c>
      <c r="O398" s="2">
        <v>0.74175824175824157</v>
      </c>
      <c r="P398" s="2">
        <v>0.69230769230769229</v>
      </c>
      <c r="Q398" s="2">
        <v>0.79881656804733725</v>
      </c>
      <c r="R398" s="2" t="s">
        <v>74</v>
      </c>
      <c r="S398" s="2" t="s">
        <v>1350</v>
      </c>
      <c r="T398" s="2" t="s">
        <v>1351</v>
      </c>
      <c r="U398" s="2" t="b">
        <v>1</v>
      </c>
      <c r="V398" s="2" t="s">
        <v>69</v>
      </c>
      <c r="W398" s="2">
        <v>1.7</v>
      </c>
    </row>
    <row r="399" spans="1:23" ht="15.75" customHeight="1" x14ac:dyDescent="0.25">
      <c r="A399" s="2" t="s">
        <v>52</v>
      </c>
      <c r="B399" s="2" t="s">
        <v>53</v>
      </c>
      <c r="C399" s="2" t="s">
        <v>19</v>
      </c>
      <c r="D399" s="2" t="s">
        <v>62</v>
      </c>
      <c r="E399" s="2" t="s">
        <v>64</v>
      </c>
      <c r="F399" s="2" t="s">
        <v>55</v>
      </c>
      <c r="G399" s="2" t="s">
        <v>266</v>
      </c>
      <c r="H399" s="2" t="s">
        <v>179</v>
      </c>
      <c r="I399" s="2" t="s">
        <v>12</v>
      </c>
      <c r="J399" s="2" t="s">
        <v>267</v>
      </c>
      <c r="K399" s="2" t="s">
        <v>268</v>
      </c>
      <c r="L399" s="2" t="s">
        <v>182</v>
      </c>
      <c r="M399" s="2">
        <v>59</v>
      </c>
      <c r="N399" s="2" t="b">
        <v>0</v>
      </c>
      <c r="O399" s="2">
        <v>0.73743016759776525</v>
      </c>
      <c r="P399" s="2">
        <v>0.69841269841269837</v>
      </c>
      <c r="Q399" s="2">
        <v>0.78106508875739644</v>
      </c>
      <c r="R399" s="2" t="s">
        <v>74</v>
      </c>
      <c r="S399" s="2" t="s">
        <v>1352</v>
      </c>
      <c r="T399" s="2" t="s">
        <v>1353</v>
      </c>
      <c r="U399" s="2" t="b">
        <v>1</v>
      </c>
      <c r="V399" s="2" t="s">
        <v>69</v>
      </c>
      <c r="W399" s="2">
        <v>1.9</v>
      </c>
    </row>
    <row r="400" spans="1:23" ht="15.75" customHeight="1" x14ac:dyDescent="0.25">
      <c r="A400" s="2" t="s">
        <v>52</v>
      </c>
      <c r="B400" s="2" t="s">
        <v>53</v>
      </c>
      <c r="C400" s="2" t="s">
        <v>19</v>
      </c>
      <c r="D400" s="2" t="s">
        <v>62</v>
      </c>
      <c r="E400" s="2" t="s">
        <v>64</v>
      </c>
      <c r="F400" s="2" t="s">
        <v>55</v>
      </c>
      <c r="G400" s="2" t="s">
        <v>271</v>
      </c>
      <c r="H400" s="2" t="s">
        <v>179</v>
      </c>
      <c r="I400" s="2" t="s">
        <v>12</v>
      </c>
      <c r="J400" s="2" t="s">
        <v>272</v>
      </c>
      <c r="K400" s="2" t="s">
        <v>273</v>
      </c>
      <c r="L400" s="2" t="s">
        <v>182</v>
      </c>
      <c r="M400" s="2">
        <v>60</v>
      </c>
      <c r="N400" s="2" t="b">
        <v>0</v>
      </c>
      <c r="O400" s="2">
        <v>0.73480662983425415</v>
      </c>
      <c r="P400" s="2">
        <v>0.68911917098445596</v>
      </c>
      <c r="Q400" s="2">
        <v>0.78698224852071008</v>
      </c>
      <c r="R400" s="2" t="s">
        <v>74</v>
      </c>
      <c r="S400" s="2" t="s">
        <v>1354</v>
      </c>
      <c r="T400" s="2" t="s">
        <v>1355</v>
      </c>
      <c r="U400" s="2" t="b">
        <v>1</v>
      </c>
      <c r="V400" s="2" t="s">
        <v>69</v>
      </c>
      <c r="W400" s="2">
        <v>2.1</v>
      </c>
    </row>
    <row r="401" spans="1:23" ht="15.75" customHeight="1" x14ac:dyDescent="0.25">
      <c r="A401" s="2" t="s">
        <v>52</v>
      </c>
      <c r="B401" s="2" t="s">
        <v>53</v>
      </c>
      <c r="C401" s="2" t="s">
        <v>19</v>
      </c>
      <c r="D401" s="2" t="s">
        <v>62</v>
      </c>
      <c r="E401" s="2" t="s">
        <v>64</v>
      </c>
      <c r="F401" s="2" t="s">
        <v>55</v>
      </c>
      <c r="G401" s="2" t="s">
        <v>276</v>
      </c>
      <c r="H401" s="2" t="s">
        <v>179</v>
      </c>
      <c r="I401" s="2" t="s">
        <v>12</v>
      </c>
      <c r="J401" s="2" t="s">
        <v>277</v>
      </c>
      <c r="K401" s="2" t="s">
        <v>278</v>
      </c>
      <c r="L401" s="2" t="s">
        <v>182</v>
      </c>
      <c r="M401" s="2">
        <v>61</v>
      </c>
      <c r="N401" s="2" t="b">
        <v>0</v>
      </c>
      <c r="O401" s="2">
        <v>0.73626373626373631</v>
      </c>
      <c r="P401" s="2">
        <v>0.68717948717948718</v>
      </c>
      <c r="Q401" s="2">
        <v>0.79289940828402372</v>
      </c>
      <c r="R401" s="2" t="s">
        <v>74</v>
      </c>
      <c r="S401" s="2" t="s">
        <v>1356</v>
      </c>
      <c r="T401" s="2" t="s">
        <v>1357</v>
      </c>
      <c r="U401" s="2" t="b">
        <v>1</v>
      </c>
      <c r="V401" s="2" t="s">
        <v>69</v>
      </c>
      <c r="W401" s="2">
        <v>1.7</v>
      </c>
    </row>
    <row r="402" spans="1:23" ht="15.75" customHeight="1" x14ac:dyDescent="0.25">
      <c r="A402" s="2" t="s">
        <v>52</v>
      </c>
      <c r="B402" s="2" t="s">
        <v>53</v>
      </c>
      <c r="C402" s="2" t="s">
        <v>19</v>
      </c>
      <c r="D402" s="2" t="s">
        <v>62</v>
      </c>
      <c r="E402" s="2" t="s">
        <v>64</v>
      </c>
      <c r="F402" s="2" t="s">
        <v>55</v>
      </c>
      <c r="G402" s="2" t="s">
        <v>281</v>
      </c>
      <c r="H402" s="2" t="s">
        <v>282</v>
      </c>
      <c r="I402" s="2" t="s">
        <v>26</v>
      </c>
      <c r="J402" s="2" t="s">
        <v>283</v>
      </c>
      <c r="K402" s="2" t="s">
        <v>284</v>
      </c>
      <c r="L402" s="2" t="s">
        <v>285</v>
      </c>
      <c r="M402" s="2">
        <v>42</v>
      </c>
      <c r="N402" s="2" t="b">
        <v>0</v>
      </c>
      <c r="O402" s="2">
        <v>0.74613686534216328</v>
      </c>
      <c r="P402" s="2">
        <v>0.73160173160173159</v>
      </c>
      <c r="Q402" s="2">
        <v>0.76126126126126126</v>
      </c>
      <c r="R402" s="2" t="s">
        <v>74</v>
      </c>
      <c r="S402" s="2" t="s">
        <v>1358</v>
      </c>
      <c r="T402" s="2" t="s">
        <v>1359</v>
      </c>
      <c r="U402" s="2" t="b">
        <v>1</v>
      </c>
      <c r="V402" s="2" t="s">
        <v>69</v>
      </c>
      <c r="W402" s="2">
        <v>2.5</v>
      </c>
    </row>
    <row r="403" spans="1:23" ht="15.75" customHeight="1" x14ac:dyDescent="0.25">
      <c r="A403" s="2" t="s">
        <v>52</v>
      </c>
      <c r="B403" s="2" t="s">
        <v>53</v>
      </c>
      <c r="C403" s="2" t="s">
        <v>19</v>
      </c>
      <c r="D403" s="2" t="s">
        <v>62</v>
      </c>
      <c r="E403" s="2" t="s">
        <v>64</v>
      </c>
      <c r="F403" s="2" t="s">
        <v>55</v>
      </c>
      <c r="G403" s="2" t="s">
        <v>288</v>
      </c>
      <c r="H403" s="2" t="s">
        <v>282</v>
      </c>
      <c r="I403" s="2" t="s">
        <v>26</v>
      </c>
      <c r="J403" s="2" t="s">
        <v>289</v>
      </c>
      <c r="K403" s="2" t="s">
        <v>290</v>
      </c>
      <c r="L403" s="2" t="s">
        <v>285</v>
      </c>
      <c r="M403" s="2">
        <v>43</v>
      </c>
      <c r="N403" s="2" t="b">
        <v>0</v>
      </c>
      <c r="O403" s="2">
        <v>0.7633928571428571</v>
      </c>
      <c r="P403" s="2">
        <v>0.75663716814159288</v>
      </c>
      <c r="Q403" s="2">
        <v>0.77027027027027029</v>
      </c>
      <c r="R403" s="2" t="s">
        <v>74</v>
      </c>
      <c r="S403" s="2" t="s">
        <v>1360</v>
      </c>
      <c r="T403" s="2" t="s">
        <v>1361</v>
      </c>
      <c r="U403" s="2" t="b">
        <v>1</v>
      </c>
      <c r="V403" s="2" t="s">
        <v>69</v>
      </c>
      <c r="W403" s="2">
        <v>2.2000000000000002</v>
      </c>
    </row>
    <row r="404" spans="1:23" ht="15.75" customHeight="1" x14ac:dyDescent="0.25">
      <c r="A404" s="2" t="s">
        <v>52</v>
      </c>
      <c r="B404" s="2" t="s">
        <v>53</v>
      </c>
      <c r="C404" s="2" t="s">
        <v>19</v>
      </c>
      <c r="D404" s="2" t="s">
        <v>62</v>
      </c>
      <c r="E404" s="2" t="s">
        <v>64</v>
      </c>
      <c r="F404" s="2" t="s">
        <v>55</v>
      </c>
      <c r="G404" s="2" t="s">
        <v>293</v>
      </c>
      <c r="H404" s="2" t="s">
        <v>282</v>
      </c>
      <c r="I404" s="2" t="s">
        <v>26</v>
      </c>
      <c r="J404" s="2" t="s">
        <v>294</v>
      </c>
      <c r="K404" s="2" t="s">
        <v>295</v>
      </c>
      <c r="L404" s="2" t="s">
        <v>285</v>
      </c>
      <c r="M404" s="2">
        <v>44</v>
      </c>
      <c r="N404" s="2" t="b">
        <v>0</v>
      </c>
      <c r="O404" s="2">
        <v>0.75000000000000011</v>
      </c>
      <c r="P404" s="2">
        <v>0.74336283185840712</v>
      </c>
      <c r="Q404" s="2">
        <v>0.7567567567567568</v>
      </c>
      <c r="R404" s="2" t="s">
        <v>74</v>
      </c>
      <c r="S404" s="2" t="s">
        <v>1362</v>
      </c>
      <c r="T404" s="2" t="s">
        <v>1363</v>
      </c>
      <c r="U404" s="2" t="b">
        <v>1</v>
      </c>
      <c r="V404" s="2" t="s">
        <v>69</v>
      </c>
      <c r="W404" s="2">
        <v>1.9</v>
      </c>
    </row>
    <row r="405" spans="1:23" ht="15.75" customHeight="1" x14ac:dyDescent="0.25">
      <c r="A405" s="2" t="s">
        <v>52</v>
      </c>
      <c r="B405" s="2" t="s">
        <v>53</v>
      </c>
      <c r="C405" s="2" t="s">
        <v>19</v>
      </c>
      <c r="D405" s="2" t="s">
        <v>62</v>
      </c>
      <c r="E405" s="2" t="s">
        <v>64</v>
      </c>
      <c r="F405" s="2" t="s">
        <v>55</v>
      </c>
      <c r="G405" s="2" t="s">
        <v>298</v>
      </c>
      <c r="H405" s="2" t="s">
        <v>282</v>
      </c>
      <c r="I405" s="2" t="s">
        <v>26</v>
      </c>
      <c r="J405" s="2" t="s">
        <v>299</v>
      </c>
      <c r="K405" s="2" t="s">
        <v>300</v>
      </c>
      <c r="L405" s="2" t="s">
        <v>285</v>
      </c>
      <c r="M405" s="2">
        <v>45</v>
      </c>
      <c r="N405" s="2" t="b">
        <v>0</v>
      </c>
      <c r="O405" s="2">
        <v>0.74172185430463577</v>
      </c>
      <c r="P405" s="2">
        <v>0.72727272727272729</v>
      </c>
      <c r="Q405" s="2">
        <v>0.7567567567567568</v>
      </c>
      <c r="R405" s="2" t="s">
        <v>74</v>
      </c>
      <c r="S405" s="2" t="s">
        <v>1364</v>
      </c>
      <c r="T405" s="2" t="s">
        <v>1365</v>
      </c>
      <c r="U405" s="2" t="b">
        <v>1</v>
      </c>
      <c r="V405" s="2" t="s">
        <v>69</v>
      </c>
      <c r="W405" s="2">
        <v>1.8</v>
      </c>
    </row>
    <row r="406" spans="1:23" ht="15.75" customHeight="1" x14ac:dyDescent="0.25">
      <c r="A406" s="2" t="s">
        <v>52</v>
      </c>
      <c r="B406" s="2" t="s">
        <v>53</v>
      </c>
      <c r="C406" s="2" t="s">
        <v>19</v>
      </c>
      <c r="D406" s="2" t="s">
        <v>62</v>
      </c>
      <c r="E406" s="2" t="s">
        <v>64</v>
      </c>
      <c r="F406" s="2" t="s">
        <v>55</v>
      </c>
      <c r="G406" s="2" t="s">
        <v>303</v>
      </c>
      <c r="H406" s="2" t="s">
        <v>282</v>
      </c>
      <c r="I406" s="2" t="s">
        <v>26</v>
      </c>
      <c r="J406" s="2" t="s">
        <v>304</v>
      </c>
      <c r="K406" s="2" t="s">
        <v>305</v>
      </c>
      <c r="L406" s="2" t="s">
        <v>285</v>
      </c>
      <c r="M406" s="2">
        <v>46</v>
      </c>
      <c r="N406" s="2" t="b">
        <v>0</v>
      </c>
      <c r="O406" s="2">
        <v>0.7155555555555555</v>
      </c>
      <c r="P406" s="2">
        <v>0.70614035087719296</v>
      </c>
      <c r="Q406" s="2">
        <v>0.72522522522522526</v>
      </c>
      <c r="R406" s="2" t="s">
        <v>74</v>
      </c>
      <c r="S406" s="2" t="s">
        <v>1366</v>
      </c>
      <c r="T406" s="2" t="s">
        <v>1367</v>
      </c>
      <c r="U406" s="2" t="b">
        <v>1</v>
      </c>
      <c r="V406" s="2" t="s">
        <v>69</v>
      </c>
      <c r="W406" s="2">
        <v>2.2999999999999998</v>
      </c>
    </row>
    <row r="407" spans="1:23" ht="15.75" customHeight="1" x14ac:dyDescent="0.25">
      <c r="A407" s="2" t="s">
        <v>52</v>
      </c>
      <c r="B407" s="2" t="s">
        <v>53</v>
      </c>
      <c r="C407" s="2" t="s">
        <v>19</v>
      </c>
      <c r="D407" s="2" t="s">
        <v>62</v>
      </c>
      <c r="E407" s="2" t="s">
        <v>64</v>
      </c>
      <c r="F407" s="2" t="s">
        <v>55</v>
      </c>
      <c r="G407" s="2" t="s">
        <v>308</v>
      </c>
      <c r="H407" s="2" t="s">
        <v>282</v>
      </c>
      <c r="I407" s="2" t="s">
        <v>26</v>
      </c>
      <c r="J407" s="2" t="s">
        <v>309</v>
      </c>
      <c r="K407" s="2" t="s">
        <v>310</v>
      </c>
      <c r="L407" s="2" t="s">
        <v>285</v>
      </c>
      <c r="M407" s="2">
        <v>47</v>
      </c>
      <c r="N407" s="2" t="b">
        <v>0</v>
      </c>
      <c r="O407" s="2">
        <v>0.73522975929978118</v>
      </c>
      <c r="P407" s="2">
        <v>0.71489361702127663</v>
      </c>
      <c r="Q407" s="2">
        <v>0.7567567567567568</v>
      </c>
      <c r="R407" s="2" t="s">
        <v>74</v>
      </c>
      <c r="S407" s="2" t="s">
        <v>1368</v>
      </c>
      <c r="T407" s="2" t="s">
        <v>1369</v>
      </c>
      <c r="U407" s="2" t="b">
        <v>1</v>
      </c>
      <c r="V407" s="2" t="s">
        <v>69</v>
      </c>
      <c r="W407" s="2">
        <v>1.9</v>
      </c>
    </row>
    <row r="408" spans="1:23" ht="15.75" customHeight="1" x14ac:dyDescent="0.25">
      <c r="A408" s="2" t="s">
        <v>52</v>
      </c>
      <c r="B408" s="2" t="s">
        <v>53</v>
      </c>
      <c r="C408" s="2" t="s">
        <v>19</v>
      </c>
      <c r="D408" s="2" t="s">
        <v>62</v>
      </c>
      <c r="E408" s="2" t="s">
        <v>64</v>
      </c>
      <c r="F408" s="2" t="s">
        <v>55</v>
      </c>
      <c r="G408" s="2" t="s">
        <v>313</v>
      </c>
      <c r="H408" s="2" t="s">
        <v>282</v>
      </c>
      <c r="I408" s="2" t="s">
        <v>26</v>
      </c>
      <c r="J408" s="2" t="s">
        <v>314</v>
      </c>
      <c r="K408" s="2" t="s">
        <v>315</v>
      </c>
      <c r="L408" s="2" t="s">
        <v>285</v>
      </c>
      <c r="M408" s="2">
        <v>48</v>
      </c>
      <c r="N408" s="2" t="b">
        <v>0</v>
      </c>
      <c r="O408" s="2">
        <v>0.76000000000000012</v>
      </c>
      <c r="P408" s="2">
        <v>0.75</v>
      </c>
      <c r="Q408" s="2">
        <v>0.77027027027027029</v>
      </c>
      <c r="R408" s="2" t="s">
        <v>74</v>
      </c>
      <c r="S408" s="2" t="s">
        <v>1370</v>
      </c>
      <c r="T408" s="2" t="s">
        <v>1371</v>
      </c>
      <c r="U408" s="2" t="b">
        <v>1</v>
      </c>
      <c r="V408" s="2" t="s">
        <v>69</v>
      </c>
      <c r="W408" s="2">
        <v>2.2000000000000002</v>
      </c>
    </row>
    <row r="409" spans="1:23" ht="15.75" customHeight="1" x14ac:dyDescent="0.25">
      <c r="A409" s="2" t="s">
        <v>52</v>
      </c>
      <c r="B409" s="2" t="s">
        <v>53</v>
      </c>
      <c r="C409" s="2" t="s">
        <v>19</v>
      </c>
      <c r="D409" s="2" t="s">
        <v>62</v>
      </c>
      <c r="E409" s="2" t="s">
        <v>64</v>
      </c>
      <c r="F409" s="2" t="s">
        <v>55</v>
      </c>
      <c r="G409" s="2" t="s">
        <v>318</v>
      </c>
      <c r="H409" s="2" t="s">
        <v>282</v>
      </c>
      <c r="I409" s="2" t="s">
        <v>26</v>
      </c>
      <c r="J409" s="2" t="s">
        <v>319</v>
      </c>
      <c r="K409" s="2" t="s">
        <v>320</v>
      </c>
      <c r="L409" s="2" t="s">
        <v>285</v>
      </c>
      <c r="M409" s="2">
        <v>49</v>
      </c>
      <c r="N409" s="2" t="b">
        <v>0</v>
      </c>
      <c r="O409" s="2">
        <v>0.73094170403587444</v>
      </c>
      <c r="P409" s="2">
        <v>0.7276785714285714</v>
      </c>
      <c r="Q409" s="2">
        <v>0.73423423423423428</v>
      </c>
      <c r="R409" s="2" t="s">
        <v>74</v>
      </c>
      <c r="S409" s="2" t="s">
        <v>1372</v>
      </c>
      <c r="T409" s="2" t="s">
        <v>1373</v>
      </c>
      <c r="U409" s="2" t="b">
        <v>1</v>
      </c>
      <c r="V409" s="2" t="s">
        <v>69</v>
      </c>
      <c r="W409" s="2">
        <v>1.9</v>
      </c>
    </row>
    <row r="410" spans="1:23" ht="15.75" customHeight="1" x14ac:dyDescent="0.25">
      <c r="A410" s="2" t="s">
        <v>52</v>
      </c>
      <c r="B410" s="2" t="s">
        <v>53</v>
      </c>
      <c r="C410" s="2" t="s">
        <v>19</v>
      </c>
      <c r="D410" s="2" t="s">
        <v>62</v>
      </c>
      <c r="E410" s="2" t="s">
        <v>64</v>
      </c>
      <c r="F410" s="2" t="s">
        <v>55</v>
      </c>
      <c r="G410" s="2" t="s">
        <v>323</v>
      </c>
      <c r="H410" s="2" t="s">
        <v>282</v>
      </c>
      <c r="I410" s="2" t="s">
        <v>26</v>
      </c>
      <c r="J410" s="2" t="s">
        <v>324</v>
      </c>
      <c r="K410" s="2" t="s">
        <v>325</v>
      </c>
      <c r="L410" s="2" t="s">
        <v>285</v>
      </c>
      <c r="M410" s="2">
        <v>50</v>
      </c>
      <c r="N410" s="2" t="b">
        <v>0</v>
      </c>
      <c r="O410" s="2">
        <v>0.77130044843049328</v>
      </c>
      <c r="P410" s="2">
        <v>0.7678571428571429</v>
      </c>
      <c r="Q410" s="2">
        <v>0.77477477477477474</v>
      </c>
      <c r="R410" s="2" t="s">
        <v>74</v>
      </c>
      <c r="S410" s="2" t="s">
        <v>1374</v>
      </c>
      <c r="T410" s="2" t="s">
        <v>1375</v>
      </c>
      <c r="U410" s="2" t="b">
        <v>1</v>
      </c>
      <c r="V410" s="2" t="s">
        <v>69</v>
      </c>
      <c r="W410" s="2">
        <v>1.9</v>
      </c>
    </row>
    <row r="411" spans="1:23" ht="15.75" customHeight="1" x14ac:dyDescent="0.25">
      <c r="A411" s="2" t="s">
        <v>52</v>
      </c>
      <c r="B411" s="2" t="s">
        <v>53</v>
      </c>
      <c r="C411" s="2" t="s">
        <v>19</v>
      </c>
      <c r="D411" s="2" t="s">
        <v>62</v>
      </c>
      <c r="E411" s="2" t="s">
        <v>64</v>
      </c>
      <c r="F411" s="2" t="s">
        <v>55</v>
      </c>
      <c r="G411" s="2" t="s">
        <v>328</v>
      </c>
      <c r="H411" s="2" t="s">
        <v>282</v>
      </c>
      <c r="I411" s="2" t="s">
        <v>26</v>
      </c>
      <c r="J411" s="2" t="s">
        <v>329</v>
      </c>
      <c r="K411" s="2" t="s">
        <v>330</v>
      </c>
      <c r="L411" s="2" t="s">
        <v>285</v>
      </c>
      <c r="M411" s="2">
        <v>51</v>
      </c>
      <c r="N411" s="2" t="b">
        <v>0</v>
      </c>
      <c r="O411" s="2">
        <v>0.75111111111111117</v>
      </c>
      <c r="P411" s="2">
        <v>0.74122807017543857</v>
      </c>
      <c r="Q411" s="2">
        <v>0.76126126126126126</v>
      </c>
      <c r="R411" s="2" t="s">
        <v>74</v>
      </c>
      <c r="S411" s="2" t="s">
        <v>1376</v>
      </c>
      <c r="T411" s="2" t="s">
        <v>1377</v>
      </c>
      <c r="U411" s="2" t="b">
        <v>1</v>
      </c>
      <c r="V411" s="2" t="s">
        <v>69</v>
      </c>
      <c r="W411" s="2">
        <v>2.2000000000000002</v>
      </c>
    </row>
    <row r="412" spans="1:23" ht="15.75" customHeight="1" x14ac:dyDescent="0.25">
      <c r="A412" s="2" t="s">
        <v>52</v>
      </c>
      <c r="B412" s="2" t="s">
        <v>53</v>
      </c>
      <c r="C412" s="2" t="s">
        <v>19</v>
      </c>
      <c r="D412" s="2" t="s">
        <v>62</v>
      </c>
      <c r="E412" s="2" t="s">
        <v>64</v>
      </c>
      <c r="F412" s="2" t="s">
        <v>55</v>
      </c>
      <c r="G412" s="2" t="s">
        <v>333</v>
      </c>
      <c r="H412" s="2" t="s">
        <v>282</v>
      </c>
      <c r="I412" s="2" t="s">
        <v>26</v>
      </c>
      <c r="J412" s="2" t="s">
        <v>334</v>
      </c>
      <c r="K412" s="2" t="s">
        <v>335</v>
      </c>
      <c r="L412" s="2" t="s">
        <v>285</v>
      </c>
      <c r="M412" s="2">
        <v>52</v>
      </c>
      <c r="N412" s="2" t="b">
        <v>0</v>
      </c>
      <c r="O412" s="2">
        <v>0.73922902494331066</v>
      </c>
      <c r="P412" s="2">
        <v>0.74429223744292239</v>
      </c>
      <c r="Q412" s="2">
        <v>0.73423423423423428</v>
      </c>
      <c r="R412" s="2" t="s">
        <v>74</v>
      </c>
      <c r="S412" s="2" t="s">
        <v>1378</v>
      </c>
      <c r="T412" s="2" t="s">
        <v>1379</v>
      </c>
      <c r="U412" s="2" t="b">
        <v>1</v>
      </c>
      <c r="V412" s="2" t="s">
        <v>69</v>
      </c>
      <c r="W412" s="2">
        <v>1.9</v>
      </c>
    </row>
    <row r="413" spans="1:23" ht="15.75" customHeight="1" x14ac:dyDescent="0.25">
      <c r="A413" s="2" t="s">
        <v>52</v>
      </c>
      <c r="B413" s="2" t="s">
        <v>53</v>
      </c>
      <c r="C413" s="2" t="s">
        <v>19</v>
      </c>
      <c r="D413" s="2" t="s">
        <v>62</v>
      </c>
      <c r="E413" s="2" t="s">
        <v>64</v>
      </c>
      <c r="F413" s="2" t="s">
        <v>55</v>
      </c>
      <c r="G413" s="2" t="s">
        <v>338</v>
      </c>
      <c r="H413" s="2" t="s">
        <v>282</v>
      </c>
      <c r="I413" s="2" t="s">
        <v>26</v>
      </c>
      <c r="J413" s="2" t="s">
        <v>339</v>
      </c>
      <c r="K413" s="2" t="s">
        <v>340</v>
      </c>
      <c r="L413" s="2" t="s">
        <v>285</v>
      </c>
      <c r="M413" s="2">
        <v>53</v>
      </c>
      <c r="N413" s="2" t="b">
        <v>0</v>
      </c>
      <c r="O413" s="2">
        <v>0.73137697516930023</v>
      </c>
      <c r="P413" s="2">
        <v>0.73303167420814475</v>
      </c>
      <c r="Q413" s="2">
        <v>0.72972972972972971</v>
      </c>
      <c r="R413" s="2" t="s">
        <v>74</v>
      </c>
      <c r="S413" s="2" t="s">
        <v>1380</v>
      </c>
      <c r="T413" s="2" t="s">
        <v>1381</v>
      </c>
      <c r="U413" s="2" t="b">
        <v>1</v>
      </c>
      <c r="V413" s="2" t="s">
        <v>69</v>
      </c>
      <c r="W413" s="2">
        <v>1.9</v>
      </c>
    </row>
    <row r="414" spans="1:23" ht="15.75" customHeight="1" x14ac:dyDescent="0.25">
      <c r="A414" s="2" t="s">
        <v>52</v>
      </c>
      <c r="B414" s="2" t="s">
        <v>53</v>
      </c>
      <c r="C414" s="2" t="s">
        <v>19</v>
      </c>
      <c r="D414" s="2" t="s">
        <v>62</v>
      </c>
      <c r="E414" s="2" t="s">
        <v>64</v>
      </c>
      <c r="F414" s="2" t="s">
        <v>55</v>
      </c>
      <c r="G414" s="2" t="s">
        <v>343</v>
      </c>
      <c r="H414" s="2" t="s">
        <v>282</v>
      </c>
      <c r="I414" s="2" t="s">
        <v>26</v>
      </c>
      <c r="J414" s="2" t="s">
        <v>344</v>
      </c>
      <c r="K414" s="2" t="s">
        <v>345</v>
      </c>
      <c r="L414" s="2" t="s">
        <v>285</v>
      </c>
      <c r="M414" s="2">
        <v>54</v>
      </c>
      <c r="N414" s="2" t="b">
        <v>0</v>
      </c>
      <c r="O414" s="2">
        <v>0.7340659340659339</v>
      </c>
      <c r="P414" s="2">
        <v>0.71673819742489275</v>
      </c>
      <c r="Q414" s="2">
        <v>0.75225225225225223</v>
      </c>
      <c r="R414" s="2" t="s">
        <v>74</v>
      </c>
      <c r="S414" s="2" t="s">
        <v>1382</v>
      </c>
      <c r="T414" s="2" t="s">
        <v>1383</v>
      </c>
      <c r="U414" s="2" t="b">
        <v>1</v>
      </c>
      <c r="V414" s="2" t="s">
        <v>69</v>
      </c>
      <c r="W414" s="2">
        <v>1.8</v>
      </c>
    </row>
    <row r="415" spans="1:23" ht="15.75" customHeight="1" x14ac:dyDescent="0.25">
      <c r="A415" s="2" t="s">
        <v>52</v>
      </c>
      <c r="B415" s="2" t="s">
        <v>53</v>
      </c>
      <c r="C415" s="2" t="s">
        <v>19</v>
      </c>
      <c r="D415" s="2" t="s">
        <v>62</v>
      </c>
      <c r="E415" s="2" t="s">
        <v>64</v>
      </c>
      <c r="F415" s="2" t="s">
        <v>55</v>
      </c>
      <c r="G415" s="2" t="s">
        <v>349</v>
      </c>
      <c r="H415" s="2" t="s">
        <v>282</v>
      </c>
      <c r="I415" s="2" t="s">
        <v>26</v>
      </c>
      <c r="J415" s="2" t="s">
        <v>351</v>
      </c>
      <c r="K415" s="2" t="s">
        <v>352</v>
      </c>
      <c r="L415" s="2" t="s">
        <v>285</v>
      </c>
      <c r="M415" s="2">
        <v>55</v>
      </c>
      <c r="N415" s="2" t="b">
        <v>0</v>
      </c>
      <c r="O415" s="2">
        <v>0.75278396436525619</v>
      </c>
      <c r="P415" s="2">
        <v>0.74449339207048459</v>
      </c>
      <c r="Q415" s="2">
        <v>0.76126126126126126</v>
      </c>
      <c r="R415" s="2" t="s">
        <v>74</v>
      </c>
      <c r="S415" s="2" t="s">
        <v>1384</v>
      </c>
      <c r="T415" s="2" t="s">
        <v>1385</v>
      </c>
      <c r="U415" s="2" t="b">
        <v>1</v>
      </c>
      <c r="V415" s="2" t="s">
        <v>69</v>
      </c>
      <c r="W415" s="2">
        <v>2.2999999999999998</v>
      </c>
    </row>
    <row r="416" spans="1:23" ht="15.75" customHeight="1" x14ac:dyDescent="0.25">
      <c r="A416" s="2" t="s">
        <v>52</v>
      </c>
      <c r="B416" s="2" t="s">
        <v>53</v>
      </c>
      <c r="C416" s="2" t="s">
        <v>19</v>
      </c>
      <c r="D416" s="2" t="s">
        <v>62</v>
      </c>
      <c r="E416" s="2" t="s">
        <v>64</v>
      </c>
      <c r="F416" s="2" t="s">
        <v>55</v>
      </c>
      <c r="G416" s="2" t="s">
        <v>363</v>
      </c>
      <c r="H416" s="2" t="s">
        <v>282</v>
      </c>
      <c r="I416" s="2" t="s">
        <v>26</v>
      </c>
      <c r="J416" s="2" t="s">
        <v>367</v>
      </c>
      <c r="K416" s="2" t="s">
        <v>368</v>
      </c>
      <c r="L416" s="2" t="s">
        <v>285</v>
      </c>
      <c r="M416" s="2">
        <v>56</v>
      </c>
      <c r="N416" s="2" t="b">
        <v>0</v>
      </c>
      <c r="O416" s="2">
        <v>0.7455357142857143</v>
      </c>
      <c r="P416" s="2">
        <v>0.73893805309734517</v>
      </c>
      <c r="Q416" s="2">
        <v>0.75225225225225223</v>
      </c>
      <c r="R416" s="2" t="s">
        <v>74</v>
      </c>
      <c r="S416" s="2" t="s">
        <v>1386</v>
      </c>
      <c r="T416" s="2" t="s">
        <v>1387</v>
      </c>
      <c r="U416" s="2" t="b">
        <v>1</v>
      </c>
      <c r="V416" s="2" t="s">
        <v>69</v>
      </c>
      <c r="W416" s="2">
        <v>1.9</v>
      </c>
    </row>
    <row r="417" spans="1:23" ht="15.75" customHeight="1" x14ac:dyDescent="0.25">
      <c r="A417" s="2" t="s">
        <v>52</v>
      </c>
      <c r="B417" s="2" t="s">
        <v>53</v>
      </c>
      <c r="C417" s="2" t="s">
        <v>19</v>
      </c>
      <c r="D417" s="2" t="s">
        <v>62</v>
      </c>
      <c r="E417" s="2" t="s">
        <v>64</v>
      </c>
      <c r="F417" s="2" t="s">
        <v>55</v>
      </c>
      <c r="G417" s="2" t="s">
        <v>378</v>
      </c>
      <c r="H417" s="2" t="s">
        <v>282</v>
      </c>
      <c r="I417" s="2" t="s">
        <v>26</v>
      </c>
      <c r="J417" s="2" t="s">
        <v>380</v>
      </c>
      <c r="K417" s="2" t="s">
        <v>381</v>
      </c>
      <c r="L417" s="2" t="s">
        <v>285</v>
      </c>
      <c r="M417" s="2">
        <v>57</v>
      </c>
      <c r="N417" s="2" t="b">
        <v>0</v>
      </c>
      <c r="O417" s="2">
        <v>0.75330396475770911</v>
      </c>
      <c r="P417" s="2">
        <v>0.73706896551724133</v>
      </c>
      <c r="Q417" s="2">
        <v>0.77027027027027029</v>
      </c>
      <c r="R417" s="2" t="s">
        <v>74</v>
      </c>
      <c r="S417" s="2" t="s">
        <v>1388</v>
      </c>
      <c r="T417" s="2" t="s">
        <v>1389</v>
      </c>
      <c r="U417" s="2" t="b">
        <v>1</v>
      </c>
      <c r="V417" s="2" t="s">
        <v>69</v>
      </c>
      <c r="W417" s="2">
        <v>1.9</v>
      </c>
    </row>
    <row r="418" spans="1:23" ht="15.75" customHeight="1" x14ac:dyDescent="0.25">
      <c r="A418" s="2" t="s">
        <v>52</v>
      </c>
      <c r="B418" s="2" t="s">
        <v>53</v>
      </c>
      <c r="C418" s="2" t="s">
        <v>19</v>
      </c>
      <c r="D418" s="2" t="s">
        <v>62</v>
      </c>
      <c r="E418" s="2" t="s">
        <v>64</v>
      </c>
      <c r="F418" s="2" t="s">
        <v>55</v>
      </c>
      <c r="G418" s="2" t="s">
        <v>389</v>
      </c>
      <c r="H418" s="2" t="s">
        <v>282</v>
      </c>
      <c r="I418" s="2" t="s">
        <v>26</v>
      </c>
      <c r="J418" s="2" t="s">
        <v>390</v>
      </c>
      <c r="K418" s="2" t="s">
        <v>391</v>
      </c>
      <c r="L418" s="2" t="s">
        <v>285</v>
      </c>
      <c r="M418" s="2">
        <v>58</v>
      </c>
      <c r="N418" s="2" t="b">
        <v>0</v>
      </c>
      <c r="O418" s="2">
        <v>0.74774774774774788</v>
      </c>
      <c r="P418" s="2">
        <v>0.74774774774774777</v>
      </c>
      <c r="Q418" s="2">
        <v>0.74774774774774777</v>
      </c>
      <c r="R418" s="2" t="s">
        <v>74</v>
      </c>
      <c r="S418" s="2" t="s">
        <v>1390</v>
      </c>
      <c r="T418" s="2" t="s">
        <v>1391</v>
      </c>
      <c r="U418" s="2" t="b">
        <v>1</v>
      </c>
      <c r="V418" s="2" t="s">
        <v>69</v>
      </c>
      <c r="W418" s="2">
        <v>2.2999999999999998</v>
      </c>
    </row>
    <row r="419" spans="1:23" ht="15.75" customHeight="1" x14ac:dyDescent="0.25">
      <c r="A419" s="2" t="s">
        <v>52</v>
      </c>
      <c r="B419" s="2" t="s">
        <v>53</v>
      </c>
      <c r="C419" s="2" t="s">
        <v>19</v>
      </c>
      <c r="D419" s="2" t="s">
        <v>62</v>
      </c>
      <c r="E419" s="2" t="s">
        <v>64</v>
      </c>
      <c r="F419" s="2" t="s">
        <v>55</v>
      </c>
      <c r="G419" s="2" t="s">
        <v>395</v>
      </c>
      <c r="H419" s="2" t="s">
        <v>282</v>
      </c>
      <c r="I419" s="2" t="s">
        <v>26</v>
      </c>
      <c r="J419" s="2" t="s">
        <v>397</v>
      </c>
      <c r="K419" s="2" t="s">
        <v>398</v>
      </c>
      <c r="L419" s="2" t="s">
        <v>285</v>
      </c>
      <c r="M419" s="2">
        <v>59</v>
      </c>
      <c r="N419" s="2" t="b">
        <v>0</v>
      </c>
      <c r="O419" s="2">
        <v>0.73451327433628311</v>
      </c>
      <c r="P419" s="2">
        <v>0.72173913043478266</v>
      </c>
      <c r="Q419" s="2">
        <v>0.74774774774774777</v>
      </c>
      <c r="R419" s="2" t="s">
        <v>74</v>
      </c>
      <c r="S419" s="2" t="s">
        <v>1392</v>
      </c>
      <c r="T419" s="2" t="s">
        <v>1393</v>
      </c>
      <c r="U419" s="2" t="b">
        <v>1</v>
      </c>
      <c r="V419" s="2" t="s">
        <v>69</v>
      </c>
      <c r="W419" s="2">
        <v>1.9</v>
      </c>
    </row>
    <row r="420" spans="1:23" ht="15.75" customHeight="1" x14ac:dyDescent="0.25">
      <c r="A420" s="2" t="s">
        <v>52</v>
      </c>
      <c r="B420" s="2" t="s">
        <v>53</v>
      </c>
      <c r="C420" s="2" t="s">
        <v>19</v>
      </c>
      <c r="D420" s="2" t="s">
        <v>62</v>
      </c>
      <c r="E420" s="2" t="s">
        <v>64</v>
      </c>
      <c r="F420" s="2" t="s">
        <v>55</v>
      </c>
      <c r="G420" s="2" t="s">
        <v>401</v>
      </c>
      <c r="H420" s="2" t="s">
        <v>282</v>
      </c>
      <c r="I420" s="2" t="s">
        <v>26</v>
      </c>
      <c r="J420" s="2" t="s">
        <v>402</v>
      </c>
      <c r="K420" s="2" t="s">
        <v>403</v>
      </c>
      <c r="L420" s="2" t="s">
        <v>285</v>
      </c>
      <c r="M420" s="2">
        <v>60</v>
      </c>
      <c r="N420" s="2" t="b">
        <v>0</v>
      </c>
      <c r="O420" s="2">
        <v>0.7589285714285714</v>
      </c>
      <c r="P420" s="2">
        <v>0.75221238938053092</v>
      </c>
      <c r="Q420" s="2">
        <v>0.76576576576576572</v>
      </c>
      <c r="R420" s="2" t="s">
        <v>74</v>
      </c>
      <c r="S420" s="2" t="s">
        <v>1394</v>
      </c>
      <c r="T420" s="2" t="s">
        <v>1395</v>
      </c>
      <c r="U420" s="2" t="b">
        <v>1</v>
      </c>
      <c r="V420" s="2" t="s">
        <v>69</v>
      </c>
      <c r="W420" s="2">
        <v>1.8</v>
      </c>
    </row>
    <row r="421" spans="1:23" ht="15.75" customHeight="1" x14ac:dyDescent="0.25">
      <c r="A421" s="2" t="s">
        <v>52</v>
      </c>
      <c r="B421" s="2" t="s">
        <v>53</v>
      </c>
      <c r="C421" s="2" t="s">
        <v>19</v>
      </c>
      <c r="D421" s="2" t="s">
        <v>62</v>
      </c>
      <c r="E421" s="2" t="s">
        <v>64</v>
      </c>
      <c r="F421" s="2" t="s">
        <v>55</v>
      </c>
      <c r="G421" s="2" t="s">
        <v>406</v>
      </c>
      <c r="H421" s="2" t="s">
        <v>282</v>
      </c>
      <c r="I421" s="2" t="s">
        <v>26</v>
      </c>
      <c r="J421" s="2" t="s">
        <v>407</v>
      </c>
      <c r="K421" s="2" t="s">
        <v>408</v>
      </c>
      <c r="L421" s="2" t="s">
        <v>285</v>
      </c>
      <c r="M421" s="2">
        <v>61</v>
      </c>
      <c r="N421" s="2" t="b">
        <v>0</v>
      </c>
      <c r="O421" s="2">
        <v>0.74660633484162897</v>
      </c>
      <c r="P421" s="2">
        <v>0.75</v>
      </c>
      <c r="Q421" s="2">
        <v>0.7432432432432432</v>
      </c>
      <c r="R421" s="2" t="s">
        <v>74</v>
      </c>
      <c r="S421" s="2" t="s">
        <v>1396</v>
      </c>
      <c r="T421" s="2" t="s">
        <v>1397</v>
      </c>
      <c r="U421" s="2" t="b">
        <v>1</v>
      </c>
      <c r="V421" s="2" t="s">
        <v>69</v>
      </c>
      <c r="W421" s="2">
        <v>2.2999999999999998</v>
      </c>
    </row>
    <row r="422" spans="1:23" ht="15.75" customHeight="1" x14ac:dyDescent="0.25">
      <c r="A422" s="2" t="s">
        <v>52</v>
      </c>
      <c r="B422" s="2" t="s">
        <v>53</v>
      </c>
      <c r="C422" s="2" t="s">
        <v>19</v>
      </c>
      <c r="D422" s="2" t="s">
        <v>62</v>
      </c>
      <c r="E422" s="2" t="s">
        <v>64</v>
      </c>
      <c r="F422" s="2" t="s">
        <v>364</v>
      </c>
      <c r="G422" s="2" t="s">
        <v>411</v>
      </c>
      <c r="H422" s="2" t="s">
        <v>412</v>
      </c>
      <c r="I422" s="2" t="s">
        <v>54</v>
      </c>
      <c r="J422" s="2" t="s">
        <v>413</v>
      </c>
      <c r="K422" s="2" t="s">
        <v>414</v>
      </c>
      <c r="L422" s="2" t="s">
        <v>377</v>
      </c>
      <c r="M422" s="2">
        <v>42</v>
      </c>
      <c r="N422" s="2" t="b">
        <v>0</v>
      </c>
      <c r="O422" s="2">
        <v>0.79916317991631802</v>
      </c>
      <c r="P422" s="2">
        <v>0.77016129032258063</v>
      </c>
      <c r="Q422" s="2">
        <v>0.83043478260869563</v>
      </c>
      <c r="R422" s="2" t="s">
        <v>74</v>
      </c>
      <c r="S422" s="2" t="s">
        <v>1398</v>
      </c>
      <c r="T422" s="2" t="s">
        <v>1399</v>
      </c>
      <c r="U422" s="2" t="b">
        <v>1</v>
      </c>
      <c r="V422" s="2" t="s">
        <v>69</v>
      </c>
      <c r="W422" s="2">
        <v>2.2000000000000002</v>
      </c>
    </row>
    <row r="423" spans="1:23" ht="15.75" customHeight="1" x14ac:dyDescent="0.25">
      <c r="A423" s="2" t="s">
        <v>52</v>
      </c>
      <c r="B423" s="2" t="s">
        <v>53</v>
      </c>
      <c r="C423" s="2" t="s">
        <v>19</v>
      </c>
      <c r="D423" s="2" t="s">
        <v>62</v>
      </c>
      <c r="E423" s="2" t="s">
        <v>64</v>
      </c>
      <c r="F423" s="2" t="s">
        <v>364</v>
      </c>
      <c r="G423" s="2" t="s">
        <v>417</v>
      </c>
      <c r="H423" s="2" t="s">
        <v>412</v>
      </c>
      <c r="I423" s="2" t="s">
        <v>54</v>
      </c>
      <c r="J423" s="2" t="s">
        <v>418</v>
      </c>
      <c r="K423" s="2" t="s">
        <v>419</v>
      </c>
      <c r="L423" s="2" t="s">
        <v>377</v>
      </c>
      <c r="M423" s="2">
        <v>43</v>
      </c>
      <c r="N423" s="2" t="b">
        <v>0</v>
      </c>
      <c r="O423" s="2">
        <v>0.78059071729957807</v>
      </c>
      <c r="P423" s="2">
        <v>0.75819672131147542</v>
      </c>
      <c r="Q423" s="2">
        <v>0.80434782608695654</v>
      </c>
      <c r="R423" s="2" t="s">
        <v>74</v>
      </c>
      <c r="S423" s="2" t="s">
        <v>1400</v>
      </c>
      <c r="T423" s="2" t="s">
        <v>1401</v>
      </c>
      <c r="U423" s="2" t="b">
        <v>1</v>
      </c>
      <c r="V423" s="2" t="s">
        <v>69</v>
      </c>
      <c r="W423" s="2">
        <v>2.2000000000000002</v>
      </c>
    </row>
    <row r="424" spans="1:23" ht="15.75" customHeight="1" x14ac:dyDescent="0.25">
      <c r="A424" s="2" t="s">
        <v>52</v>
      </c>
      <c r="B424" s="2" t="s">
        <v>53</v>
      </c>
      <c r="C424" s="2" t="s">
        <v>19</v>
      </c>
      <c r="D424" s="2" t="s">
        <v>62</v>
      </c>
      <c r="E424" s="2" t="s">
        <v>64</v>
      </c>
      <c r="F424" s="2" t="s">
        <v>364</v>
      </c>
      <c r="G424" s="2" t="s">
        <v>422</v>
      </c>
      <c r="H424" s="2" t="s">
        <v>412</v>
      </c>
      <c r="I424" s="2" t="s">
        <v>54</v>
      </c>
      <c r="J424" s="2" t="s">
        <v>423</v>
      </c>
      <c r="K424" s="2" t="s">
        <v>424</v>
      </c>
      <c r="L424" s="2" t="s">
        <v>377</v>
      </c>
      <c r="M424" s="2">
        <v>44</v>
      </c>
      <c r="N424" s="2" t="b">
        <v>0</v>
      </c>
      <c r="O424" s="2">
        <v>0.7873684210526315</v>
      </c>
      <c r="P424" s="2">
        <v>0.76326530612244903</v>
      </c>
      <c r="Q424" s="2">
        <v>0.81304347826086953</v>
      </c>
      <c r="R424" s="2" t="s">
        <v>74</v>
      </c>
      <c r="S424" s="2" t="s">
        <v>1402</v>
      </c>
      <c r="T424" s="2" t="s">
        <v>1403</v>
      </c>
      <c r="U424" s="2" t="b">
        <v>1</v>
      </c>
      <c r="V424" s="2" t="s">
        <v>69</v>
      </c>
      <c r="W424" s="2">
        <v>1.9</v>
      </c>
    </row>
    <row r="425" spans="1:23" ht="15.75" customHeight="1" x14ac:dyDescent="0.25">
      <c r="A425" s="2" t="s">
        <v>52</v>
      </c>
      <c r="B425" s="2" t="s">
        <v>53</v>
      </c>
      <c r="C425" s="2" t="s">
        <v>19</v>
      </c>
      <c r="D425" s="2" t="s">
        <v>62</v>
      </c>
      <c r="E425" s="2" t="s">
        <v>64</v>
      </c>
      <c r="F425" s="2" t="s">
        <v>364</v>
      </c>
      <c r="G425" s="2" t="s">
        <v>427</v>
      </c>
      <c r="H425" s="2" t="s">
        <v>412</v>
      </c>
      <c r="I425" s="2" t="s">
        <v>54</v>
      </c>
      <c r="J425" s="2" t="s">
        <v>428</v>
      </c>
      <c r="K425" s="2" t="s">
        <v>429</v>
      </c>
      <c r="L425" s="2" t="s">
        <v>377</v>
      </c>
      <c r="M425" s="2">
        <v>45</v>
      </c>
      <c r="N425" s="2" t="b">
        <v>0</v>
      </c>
      <c r="O425" s="2">
        <v>0.79831932773109249</v>
      </c>
      <c r="P425" s="2">
        <v>0.77235772357723576</v>
      </c>
      <c r="Q425" s="2">
        <v>0.82608695652173914</v>
      </c>
      <c r="R425" s="2" t="s">
        <v>74</v>
      </c>
      <c r="S425" s="2" t="s">
        <v>1404</v>
      </c>
      <c r="T425" s="2" t="s">
        <v>1405</v>
      </c>
      <c r="U425" s="2" t="b">
        <v>1</v>
      </c>
      <c r="V425" s="2" t="s">
        <v>69</v>
      </c>
      <c r="W425" s="2">
        <v>1.9</v>
      </c>
    </row>
    <row r="426" spans="1:23" ht="15.75" customHeight="1" x14ac:dyDescent="0.25">
      <c r="A426" s="2" t="s">
        <v>52</v>
      </c>
      <c r="B426" s="2" t="s">
        <v>53</v>
      </c>
      <c r="C426" s="2" t="s">
        <v>19</v>
      </c>
      <c r="D426" s="2" t="s">
        <v>62</v>
      </c>
      <c r="E426" s="2" t="s">
        <v>64</v>
      </c>
      <c r="F426" s="2" t="s">
        <v>364</v>
      </c>
      <c r="G426" s="2" t="s">
        <v>432</v>
      </c>
      <c r="H426" s="2" t="s">
        <v>412</v>
      </c>
      <c r="I426" s="2" t="s">
        <v>54</v>
      </c>
      <c r="J426" s="2" t="s">
        <v>433</v>
      </c>
      <c r="K426" s="2" t="s">
        <v>434</v>
      </c>
      <c r="L426" s="2" t="s">
        <v>377</v>
      </c>
      <c r="M426" s="2">
        <v>46</v>
      </c>
      <c r="N426" s="2" t="b">
        <v>0</v>
      </c>
      <c r="O426" s="2">
        <v>0.79661016949152541</v>
      </c>
      <c r="P426" s="2">
        <v>0.77685950413223137</v>
      </c>
      <c r="Q426" s="2">
        <v>0.81739130434782614</v>
      </c>
      <c r="R426" s="2" t="s">
        <v>74</v>
      </c>
      <c r="S426" s="2" t="s">
        <v>1406</v>
      </c>
      <c r="T426" s="2" t="s">
        <v>1407</v>
      </c>
      <c r="U426" s="2" t="b">
        <v>1</v>
      </c>
      <c r="V426" s="2" t="s">
        <v>69</v>
      </c>
      <c r="W426" s="2">
        <v>2.1</v>
      </c>
    </row>
    <row r="427" spans="1:23" ht="15.75" customHeight="1" x14ac:dyDescent="0.25">
      <c r="A427" s="2" t="s">
        <v>52</v>
      </c>
      <c r="B427" s="2" t="s">
        <v>53</v>
      </c>
      <c r="C427" s="2" t="s">
        <v>19</v>
      </c>
      <c r="D427" s="2" t="s">
        <v>62</v>
      </c>
      <c r="E427" s="2" t="s">
        <v>64</v>
      </c>
      <c r="F427" s="2" t="s">
        <v>364</v>
      </c>
      <c r="G427" s="2" t="s">
        <v>437</v>
      </c>
      <c r="H427" s="2" t="s">
        <v>412</v>
      </c>
      <c r="I427" s="2" t="s">
        <v>54</v>
      </c>
      <c r="J427" s="2" t="s">
        <v>438</v>
      </c>
      <c r="K427" s="2" t="s">
        <v>439</v>
      </c>
      <c r="L427" s="2" t="s">
        <v>377</v>
      </c>
      <c r="M427" s="2">
        <v>47</v>
      </c>
      <c r="N427" s="2" t="b">
        <v>0</v>
      </c>
      <c r="O427" s="2">
        <v>0.79166666666666674</v>
      </c>
      <c r="P427" s="2">
        <v>0.76</v>
      </c>
      <c r="Q427" s="2">
        <v>0.82608695652173914</v>
      </c>
      <c r="R427" s="2" t="s">
        <v>74</v>
      </c>
      <c r="S427" s="2" t="s">
        <v>1408</v>
      </c>
      <c r="T427" s="2" t="s">
        <v>1409</v>
      </c>
      <c r="U427" s="2" t="b">
        <v>1</v>
      </c>
      <c r="V427" s="2" t="s">
        <v>69</v>
      </c>
      <c r="W427" s="2">
        <v>2.2999999999999998</v>
      </c>
    </row>
    <row r="428" spans="1:23" ht="15.75" customHeight="1" x14ac:dyDescent="0.25">
      <c r="A428" s="2" t="s">
        <v>52</v>
      </c>
      <c r="B428" s="2" t="s">
        <v>53</v>
      </c>
      <c r="C428" s="2" t="s">
        <v>19</v>
      </c>
      <c r="D428" s="2" t="s">
        <v>62</v>
      </c>
      <c r="E428" s="2" t="s">
        <v>64</v>
      </c>
      <c r="F428" s="2" t="s">
        <v>364</v>
      </c>
      <c r="G428" s="2" t="s">
        <v>442</v>
      </c>
      <c r="H428" s="2" t="s">
        <v>412</v>
      </c>
      <c r="I428" s="2" t="s">
        <v>54</v>
      </c>
      <c r="J428" s="2" t="s">
        <v>443</v>
      </c>
      <c r="K428" s="2" t="s">
        <v>444</v>
      </c>
      <c r="L428" s="2" t="s">
        <v>377</v>
      </c>
      <c r="M428" s="2">
        <v>48</v>
      </c>
      <c r="N428" s="2" t="b">
        <v>0</v>
      </c>
      <c r="O428" s="2">
        <v>0.78661087866108792</v>
      </c>
      <c r="P428" s="2">
        <v>0.75806451612903225</v>
      </c>
      <c r="Q428" s="2">
        <v>0.81739130434782614</v>
      </c>
      <c r="R428" s="2" t="s">
        <v>74</v>
      </c>
      <c r="S428" s="2" t="s">
        <v>1410</v>
      </c>
      <c r="T428" s="2" t="s">
        <v>1411</v>
      </c>
      <c r="U428" s="2" t="b">
        <v>1</v>
      </c>
      <c r="V428" s="2" t="s">
        <v>69</v>
      </c>
      <c r="W428" s="2">
        <v>1.9</v>
      </c>
    </row>
    <row r="429" spans="1:23" ht="15.75" customHeight="1" x14ac:dyDescent="0.25">
      <c r="A429" s="2" t="s">
        <v>52</v>
      </c>
      <c r="B429" s="2" t="s">
        <v>53</v>
      </c>
      <c r="C429" s="2" t="s">
        <v>19</v>
      </c>
      <c r="D429" s="2" t="s">
        <v>62</v>
      </c>
      <c r="E429" s="2" t="s">
        <v>64</v>
      </c>
      <c r="F429" s="2" t="s">
        <v>364</v>
      </c>
      <c r="G429" s="2" t="s">
        <v>447</v>
      </c>
      <c r="H429" s="2" t="s">
        <v>412</v>
      </c>
      <c r="I429" s="2" t="s">
        <v>54</v>
      </c>
      <c r="J429" s="2" t="s">
        <v>448</v>
      </c>
      <c r="K429" s="2" t="s">
        <v>449</v>
      </c>
      <c r="L429" s="2" t="s">
        <v>377</v>
      </c>
      <c r="M429" s="2">
        <v>49</v>
      </c>
      <c r="N429" s="2" t="b">
        <v>0</v>
      </c>
      <c r="O429" s="2">
        <v>0.7811158798283262</v>
      </c>
      <c r="P429" s="2">
        <v>0.77118644067796616</v>
      </c>
      <c r="Q429" s="2">
        <v>0.79130434782608694</v>
      </c>
      <c r="R429" s="2" t="s">
        <v>74</v>
      </c>
      <c r="S429" s="2" t="s">
        <v>1412</v>
      </c>
      <c r="T429" s="2" t="s">
        <v>1413</v>
      </c>
      <c r="U429" s="2" t="b">
        <v>1</v>
      </c>
      <c r="V429" s="2" t="s">
        <v>69</v>
      </c>
      <c r="W429" s="2">
        <v>2.1</v>
      </c>
    </row>
    <row r="430" spans="1:23" ht="15.75" customHeight="1" x14ac:dyDescent="0.25">
      <c r="A430" s="2" t="s">
        <v>52</v>
      </c>
      <c r="B430" s="2" t="s">
        <v>53</v>
      </c>
      <c r="C430" s="2" t="s">
        <v>19</v>
      </c>
      <c r="D430" s="2" t="s">
        <v>62</v>
      </c>
      <c r="E430" s="2" t="s">
        <v>64</v>
      </c>
      <c r="F430" s="2" t="s">
        <v>364</v>
      </c>
      <c r="G430" s="2" t="s">
        <v>452</v>
      </c>
      <c r="H430" s="2" t="s">
        <v>412</v>
      </c>
      <c r="I430" s="2" t="s">
        <v>54</v>
      </c>
      <c r="J430" s="2" t="s">
        <v>453</v>
      </c>
      <c r="K430" s="2" t="s">
        <v>454</v>
      </c>
      <c r="L430" s="2" t="s">
        <v>377</v>
      </c>
      <c r="M430" s="2">
        <v>50</v>
      </c>
      <c r="N430" s="2" t="b">
        <v>0</v>
      </c>
      <c r="O430" s="2">
        <v>0.78661087866108792</v>
      </c>
      <c r="P430" s="2">
        <v>0.75806451612903225</v>
      </c>
      <c r="Q430" s="2">
        <v>0.81739130434782614</v>
      </c>
      <c r="R430" s="2" t="s">
        <v>74</v>
      </c>
      <c r="S430" s="2" t="s">
        <v>1414</v>
      </c>
      <c r="T430" s="2" t="s">
        <v>1415</v>
      </c>
      <c r="U430" s="2" t="b">
        <v>1</v>
      </c>
      <c r="V430" s="2" t="s">
        <v>69</v>
      </c>
      <c r="W430" s="2">
        <v>2.2999999999999998</v>
      </c>
    </row>
    <row r="431" spans="1:23" ht="15.75" customHeight="1" x14ac:dyDescent="0.25">
      <c r="A431" s="2" t="s">
        <v>52</v>
      </c>
      <c r="B431" s="2" t="s">
        <v>53</v>
      </c>
      <c r="C431" s="2" t="s">
        <v>19</v>
      </c>
      <c r="D431" s="2" t="s">
        <v>62</v>
      </c>
      <c r="E431" s="2" t="s">
        <v>64</v>
      </c>
      <c r="F431" s="2" t="s">
        <v>364</v>
      </c>
      <c r="G431" s="2" t="s">
        <v>457</v>
      </c>
      <c r="H431" s="2" t="s">
        <v>412</v>
      </c>
      <c r="I431" s="2" t="s">
        <v>54</v>
      </c>
      <c r="J431" s="2" t="s">
        <v>458</v>
      </c>
      <c r="K431" s="2" t="s">
        <v>459</v>
      </c>
      <c r="L431" s="2" t="s">
        <v>377</v>
      </c>
      <c r="M431" s="2">
        <v>51</v>
      </c>
      <c r="N431" s="2" t="b">
        <v>0</v>
      </c>
      <c r="O431" s="2">
        <v>0.76666666666666661</v>
      </c>
      <c r="P431" s="2">
        <v>0.73599999999999999</v>
      </c>
      <c r="Q431" s="2">
        <v>0.8</v>
      </c>
      <c r="R431" s="2" t="s">
        <v>74</v>
      </c>
      <c r="S431" s="2" t="s">
        <v>1416</v>
      </c>
      <c r="T431" s="2" t="s">
        <v>1417</v>
      </c>
      <c r="U431" s="2" t="b">
        <v>1</v>
      </c>
      <c r="V431" s="2" t="s">
        <v>69</v>
      </c>
      <c r="W431" s="2">
        <v>1.8</v>
      </c>
    </row>
    <row r="432" spans="1:23" ht="15.75" customHeight="1" x14ac:dyDescent="0.25">
      <c r="A432" s="2" t="s">
        <v>52</v>
      </c>
      <c r="B432" s="2" t="s">
        <v>53</v>
      </c>
      <c r="C432" s="2" t="s">
        <v>19</v>
      </c>
      <c r="D432" s="2" t="s">
        <v>62</v>
      </c>
      <c r="E432" s="2" t="s">
        <v>64</v>
      </c>
      <c r="F432" s="2" t="s">
        <v>364</v>
      </c>
      <c r="G432" s="2" t="s">
        <v>462</v>
      </c>
      <c r="H432" s="2" t="s">
        <v>412</v>
      </c>
      <c r="I432" s="2" t="s">
        <v>54</v>
      </c>
      <c r="J432" s="2" t="s">
        <v>463</v>
      </c>
      <c r="K432" s="2" t="s">
        <v>464</v>
      </c>
      <c r="L432" s="2" t="s">
        <v>377</v>
      </c>
      <c r="M432" s="2">
        <v>52</v>
      </c>
      <c r="N432" s="2" t="b">
        <v>0</v>
      </c>
      <c r="O432" s="2">
        <v>0.78008298755186722</v>
      </c>
      <c r="P432" s="2">
        <v>0.74603174603174605</v>
      </c>
      <c r="Q432" s="2">
        <v>0.81739130434782614</v>
      </c>
      <c r="R432" s="2" t="s">
        <v>74</v>
      </c>
      <c r="S432" s="2" t="s">
        <v>1418</v>
      </c>
      <c r="T432" s="2" t="s">
        <v>1419</v>
      </c>
      <c r="U432" s="2" t="b">
        <v>1</v>
      </c>
      <c r="V432" s="2" t="s">
        <v>69</v>
      </c>
      <c r="W432" s="2">
        <v>1.9</v>
      </c>
    </row>
    <row r="433" spans="1:23" ht="15.75" customHeight="1" x14ac:dyDescent="0.25">
      <c r="A433" s="2" t="s">
        <v>52</v>
      </c>
      <c r="B433" s="2" t="s">
        <v>53</v>
      </c>
      <c r="C433" s="2" t="s">
        <v>19</v>
      </c>
      <c r="D433" s="2" t="s">
        <v>62</v>
      </c>
      <c r="E433" s="2" t="s">
        <v>64</v>
      </c>
      <c r="F433" s="2" t="s">
        <v>364</v>
      </c>
      <c r="G433" s="2" t="s">
        <v>467</v>
      </c>
      <c r="H433" s="2" t="s">
        <v>412</v>
      </c>
      <c r="I433" s="2" t="s">
        <v>54</v>
      </c>
      <c r="J433" s="2" t="s">
        <v>468</v>
      </c>
      <c r="K433" s="2" t="s">
        <v>469</v>
      </c>
      <c r="L433" s="2" t="s">
        <v>377</v>
      </c>
      <c r="M433" s="2">
        <v>53</v>
      </c>
      <c r="N433" s="2" t="b">
        <v>0</v>
      </c>
      <c r="O433" s="2">
        <v>0.8</v>
      </c>
      <c r="P433" s="2">
        <v>0.77551020408163263</v>
      </c>
      <c r="Q433" s="2">
        <v>0.82608695652173914</v>
      </c>
      <c r="R433" s="2" t="s">
        <v>74</v>
      </c>
      <c r="S433" s="2" t="s">
        <v>1420</v>
      </c>
      <c r="T433" s="2" t="s">
        <v>1421</v>
      </c>
      <c r="U433" s="2" t="b">
        <v>1</v>
      </c>
      <c r="V433" s="2" t="s">
        <v>69</v>
      </c>
      <c r="W433" s="2">
        <v>2.2999999999999998</v>
      </c>
    </row>
    <row r="434" spans="1:23" ht="15.75" customHeight="1" x14ac:dyDescent="0.25">
      <c r="A434" s="2" t="s">
        <v>52</v>
      </c>
      <c r="B434" s="2" t="s">
        <v>53</v>
      </c>
      <c r="C434" s="2" t="s">
        <v>19</v>
      </c>
      <c r="D434" s="2" t="s">
        <v>62</v>
      </c>
      <c r="E434" s="2" t="s">
        <v>64</v>
      </c>
      <c r="F434" s="2" t="s">
        <v>364</v>
      </c>
      <c r="G434" s="2" t="s">
        <v>472</v>
      </c>
      <c r="H434" s="2" t="s">
        <v>412</v>
      </c>
      <c r="I434" s="2" t="s">
        <v>54</v>
      </c>
      <c r="J434" s="2" t="s">
        <v>473</v>
      </c>
      <c r="K434" s="2" t="s">
        <v>474</v>
      </c>
      <c r="L434" s="2" t="s">
        <v>377</v>
      </c>
      <c r="M434" s="2">
        <v>54</v>
      </c>
      <c r="N434" s="2" t="b">
        <v>0</v>
      </c>
      <c r="O434" s="2">
        <v>0.80503144654088055</v>
      </c>
      <c r="P434" s="2">
        <v>0.77732793522267207</v>
      </c>
      <c r="Q434" s="2">
        <v>0.83478260869565213</v>
      </c>
      <c r="R434" s="2" t="s">
        <v>74</v>
      </c>
      <c r="S434" s="2" t="s">
        <v>1422</v>
      </c>
      <c r="T434" s="2" t="s">
        <v>1423</v>
      </c>
      <c r="U434" s="2" t="b">
        <v>1</v>
      </c>
      <c r="V434" s="2" t="s">
        <v>69</v>
      </c>
      <c r="W434" s="2">
        <v>1.9</v>
      </c>
    </row>
    <row r="435" spans="1:23" ht="15.75" customHeight="1" x14ac:dyDescent="0.25">
      <c r="A435" s="2" t="s">
        <v>52</v>
      </c>
      <c r="B435" s="2" t="s">
        <v>53</v>
      </c>
      <c r="C435" s="2" t="s">
        <v>19</v>
      </c>
      <c r="D435" s="2" t="s">
        <v>62</v>
      </c>
      <c r="E435" s="2" t="s">
        <v>64</v>
      </c>
      <c r="F435" s="2" t="s">
        <v>364</v>
      </c>
      <c r="G435" s="2" t="s">
        <v>477</v>
      </c>
      <c r="H435" s="2" t="s">
        <v>412</v>
      </c>
      <c r="I435" s="2" t="s">
        <v>54</v>
      </c>
      <c r="J435" s="2" t="s">
        <v>478</v>
      </c>
      <c r="K435" s="2" t="s">
        <v>479</v>
      </c>
      <c r="L435" s="2" t="s">
        <v>377</v>
      </c>
      <c r="M435" s="2">
        <v>55</v>
      </c>
      <c r="N435" s="2" t="b">
        <v>0</v>
      </c>
      <c r="O435" s="2">
        <v>0.78586278586278591</v>
      </c>
      <c r="P435" s="2">
        <v>0.75298804780876494</v>
      </c>
      <c r="Q435" s="2">
        <v>0.82173913043478264</v>
      </c>
      <c r="R435" s="2" t="s">
        <v>74</v>
      </c>
      <c r="S435" s="2" t="s">
        <v>1424</v>
      </c>
      <c r="T435" s="2" t="s">
        <v>1425</v>
      </c>
      <c r="U435" s="2" t="b">
        <v>1</v>
      </c>
      <c r="V435" s="2" t="s">
        <v>69</v>
      </c>
      <c r="W435" s="2">
        <v>1.9</v>
      </c>
    </row>
    <row r="436" spans="1:23" ht="15.75" customHeight="1" x14ac:dyDescent="0.25">
      <c r="A436" s="2" t="s">
        <v>52</v>
      </c>
      <c r="B436" s="2" t="s">
        <v>53</v>
      </c>
      <c r="C436" s="2" t="s">
        <v>19</v>
      </c>
      <c r="D436" s="2" t="s">
        <v>62</v>
      </c>
      <c r="E436" s="2" t="s">
        <v>64</v>
      </c>
      <c r="F436" s="2" t="s">
        <v>364</v>
      </c>
      <c r="G436" s="2" t="s">
        <v>482</v>
      </c>
      <c r="H436" s="2" t="s">
        <v>412</v>
      </c>
      <c r="I436" s="2" t="s">
        <v>54</v>
      </c>
      <c r="J436" s="2" t="s">
        <v>483</v>
      </c>
      <c r="K436" s="2" t="s">
        <v>484</v>
      </c>
      <c r="L436" s="2" t="s">
        <v>377</v>
      </c>
      <c r="M436" s="2">
        <v>56</v>
      </c>
      <c r="N436" s="2" t="b">
        <v>0</v>
      </c>
      <c r="O436" s="2">
        <v>0.7873684210526315</v>
      </c>
      <c r="P436" s="2">
        <v>0.76326530612244903</v>
      </c>
      <c r="Q436" s="2">
        <v>0.81304347826086953</v>
      </c>
      <c r="R436" s="2" t="s">
        <v>74</v>
      </c>
      <c r="S436" s="2" t="s">
        <v>1426</v>
      </c>
      <c r="T436" s="2" t="s">
        <v>1427</v>
      </c>
      <c r="U436" s="2" t="b">
        <v>1</v>
      </c>
      <c r="V436" s="2" t="s">
        <v>69</v>
      </c>
      <c r="W436" s="2">
        <v>2.2000000000000002</v>
      </c>
    </row>
    <row r="437" spans="1:23" ht="15.75" customHeight="1" x14ac:dyDescent="0.25">
      <c r="A437" s="2" t="s">
        <v>52</v>
      </c>
      <c r="B437" s="2" t="s">
        <v>53</v>
      </c>
      <c r="C437" s="2" t="s">
        <v>19</v>
      </c>
      <c r="D437" s="2" t="s">
        <v>62</v>
      </c>
      <c r="E437" s="2" t="s">
        <v>64</v>
      </c>
      <c r="F437" s="2" t="s">
        <v>364</v>
      </c>
      <c r="G437" s="2" t="s">
        <v>487</v>
      </c>
      <c r="H437" s="2" t="s">
        <v>412</v>
      </c>
      <c r="I437" s="2" t="s">
        <v>54</v>
      </c>
      <c r="J437" s="2" t="s">
        <v>488</v>
      </c>
      <c r="K437" s="2" t="s">
        <v>489</v>
      </c>
      <c r="L437" s="2" t="s">
        <v>377</v>
      </c>
      <c r="M437" s="2">
        <v>57</v>
      </c>
      <c r="N437" s="2" t="b">
        <v>0</v>
      </c>
      <c r="O437" s="2">
        <v>0.79245283018867918</v>
      </c>
      <c r="P437" s="2">
        <v>0.76518218623481782</v>
      </c>
      <c r="Q437" s="2">
        <v>0.82173913043478264</v>
      </c>
      <c r="R437" s="2" t="s">
        <v>74</v>
      </c>
      <c r="S437" s="2" t="s">
        <v>1428</v>
      </c>
      <c r="T437" s="2" t="s">
        <v>1429</v>
      </c>
      <c r="U437" s="2" t="b">
        <v>1</v>
      </c>
      <c r="V437" s="2" t="s">
        <v>69</v>
      </c>
      <c r="W437" s="2">
        <v>1.9</v>
      </c>
    </row>
    <row r="438" spans="1:23" ht="15.75" customHeight="1" x14ac:dyDescent="0.25">
      <c r="A438" s="2" t="s">
        <v>52</v>
      </c>
      <c r="B438" s="2" t="s">
        <v>53</v>
      </c>
      <c r="C438" s="2" t="s">
        <v>19</v>
      </c>
      <c r="D438" s="2" t="s">
        <v>62</v>
      </c>
      <c r="E438" s="2" t="s">
        <v>64</v>
      </c>
      <c r="F438" s="2" t="s">
        <v>364</v>
      </c>
      <c r="G438" s="2" t="s">
        <v>492</v>
      </c>
      <c r="H438" s="2" t="s">
        <v>412</v>
      </c>
      <c r="I438" s="2" t="s">
        <v>54</v>
      </c>
      <c r="J438" s="2" t="s">
        <v>493</v>
      </c>
      <c r="K438" s="2" t="s">
        <v>494</v>
      </c>
      <c r="L438" s="2" t="s">
        <v>377</v>
      </c>
      <c r="M438" s="2">
        <v>58</v>
      </c>
      <c r="N438" s="2" t="b">
        <v>0</v>
      </c>
      <c r="O438" s="2">
        <v>0.80082987551867213</v>
      </c>
      <c r="P438" s="2">
        <v>0.76587301587301593</v>
      </c>
      <c r="Q438" s="2">
        <v>0.83913043478260874</v>
      </c>
      <c r="R438" s="2" t="s">
        <v>74</v>
      </c>
      <c r="S438" s="2" t="s">
        <v>1430</v>
      </c>
      <c r="T438" s="2" t="s">
        <v>1431</v>
      </c>
      <c r="U438" s="2" t="b">
        <v>1</v>
      </c>
      <c r="V438" s="2" t="s">
        <v>69</v>
      </c>
      <c r="W438" s="2">
        <v>2.2000000000000002</v>
      </c>
    </row>
    <row r="439" spans="1:23" ht="15.75" customHeight="1" x14ac:dyDescent="0.25">
      <c r="A439" s="2" t="s">
        <v>52</v>
      </c>
      <c r="B439" s="2" t="s">
        <v>53</v>
      </c>
      <c r="C439" s="2" t="s">
        <v>19</v>
      </c>
      <c r="D439" s="2" t="s">
        <v>62</v>
      </c>
      <c r="E439" s="2" t="s">
        <v>64</v>
      </c>
      <c r="F439" s="2" t="s">
        <v>364</v>
      </c>
      <c r="G439" s="2" t="s">
        <v>497</v>
      </c>
      <c r="H439" s="2" t="s">
        <v>412</v>
      </c>
      <c r="I439" s="2" t="s">
        <v>54</v>
      </c>
      <c r="J439" s="2" t="s">
        <v>498</v>
      </c>
      <c r="K439" s="2" t="s">
        <v>499</v>
      </c>
      <c r="L439" s="2" t="s">
        <v>377</v>
      </c>
      <c r="M439" s="2">
        <v>59</v>
      </c>
      <c r="N439" s="2" t="b">
        <v>0</v>
      </c>
      <c r="O439" s="2">
        <v>0.76729559748427678</v>
      </c>
      <c r="P439" s="2">
        <v>0.74089068825910931</v>
      </c>
      <c r="Q439" s="2">
        <v>0.79565217391304344</v>
      </c>
      <c r="R439" s="2" t="s">
        <v>74</v>
      </c>
      <c r="S439" s="2" t="s">
        <v>1432</v>
      </c>
      <c r="T439" s="2" t="s">
        <v>1433</v>
      </c>
      <c r="U439" s="2" t="b">
        <v>1</v>
      </c>
      <c r="V439" s="2" t="s">
        <v>69</v>
      </c>
      <c r="W439" s="2">
        <v>1.9</v>
      </c>
    </row>
    <row r="440" spans="1:23" ht="15.75" customHeight="1" x14ac:dyDescent="0.25">
      <c r="A440" s="2" t="s">
        <v>52</v>
      </c>
      <c r="B440" s="2" t="s">
        <v>53</v>
      </c>
      <c r="C440" s="2" t="s">
        <v>19</v>
      </c>
      <c r="D440" s="2" t="s">
        <v>62</v>
      </c>
      <c r="E440" s="2" t="s">
        <v>64</v>
      </c>
      <c r="F440" s="2" t="s">
        <v>364</v>
      </c>
      <c r="G440" s="2" t="s">
        <v>502</v>
      </c>
      <c r="H440" s="2" t="s">
        <v>412</v>
      </c>
      <c r="I440" s="2" t="s">
        <v>54</v>
      </c>
      <c r="J440" s="2" t="s">
        <v>503</v>
      </c>
      <c r="K440" s="2" t="s">
        <v>504</v>
      </c>
      <c r="L440" s="2" t="s">
        <v>377</v>
      </c>
      <c r="M440" s="2">
        <v>60</v>
      </c>
      <c r="N440" s="2" t="b">
        <v>0</v>
      </c>
      <c r="O440" s="2">
        <v>0.79664570230607967</v>
      </c>
      <c r="P440" s="2">
        <v>0.76923076923076927</v>
      </c>
      <c r="Q440" s="2">
        <v>0.82608695652173914</v>
      </c>
      <c r="R440" s="2" t="s">
        <v>74</v>
      </c>
      <c r="S440" s="2" t="s">
        <v>1434</v>
      </c>
      <c r="T440" s="2" t="s">
        <v>1435</v>
      </c>
      <c r="U440" s="2" t="b">
        <v>1</v>
      </c>
      <c r="V440" s="2" t="s">
        <v>69</v>
      </c>
      <c r="W440" s="2">
        <v>1.9</v>
      </c>
    </row>
    <row r="441" spans="1:23" ht="15.75" customHeight="1" x14ac:dyDescent="0.25">
      <c r="A441" s="2" t="s">
        <v>52</v>
      </c>
      <c r="B441" s="2" t="s">
        <v>53</v>
      </c>
      <c r="C441" s="2" t="s">
        <v>19</v>
      </c>
      <c r="D441" s="2" t="s">
        <v>62</v>
      </c>
      <c r="E441" s="2" t="s">
        <v>64</v>
      </c>
      <c r="F441" s="2" t="s">
        <v>364</v>
      </c>
      <c r="G441" s="2" t="s">
        <v>507</v>
      </c>
      <c r="H441" s="2" t="s">
        <v>412</v>
      </c>
      <c r="I441" s="2" t="s">
        <v>54</v>
      </c>
      <c r="J441" s="2" t="s">
        <v>508</v>
      </c>
      <c r="K441" s="2" t="s">
        <v>509</v>
      </c>
      <c r="L441" s="2" t="s">
        <v>377</v>
      </c>
      <c r="M441" s="2">
        <v>61</v>
      </c>
      <c r="N441" s="2" t="b">
        <v>0</v>
      </c>
      <c r="O441" s="2">
        <v>0.77661795407098111</v>
      </c>
      <c r="P441" s="2">
        <v>0.74698795180722888</v>
      </c>
      <c r="Q441" s="2">
        <v>0.80869565217391304</v>
      </c>
      <c r="R441" s="2" t="s">
        <v>74</v>
      </c>
      <c r="S441" s="2" t="s">
        <v>1436</v>
      </c>
      <c r="T441" s="2" t="s">
        <v>1437</v>
      </c>
      <c r="U441" s="2" t="b">
        <v>1</v>
      </c>
      <c r="V441" s="2" t="s">
        <v>69</v>
      </c>
      <c r="W441" s="2">
        <v>2.1</v>
      </c>
    </row>
    <row r="442" spans="1:23" ht="15.75" customHeight="1" x14ac:dyDescent="0.25">
      <c r="A442" s="2" t="s">
        <v>52</v>
      </c>
      <c r="B442" s="2" t="s">
        <v>53</v>
      </c>
      <c r="C442" s="2" t="s">
        <v>19</v>
      </c>
      <c r="D442" s="2" t="s">
        <v>62</v>
      </c>
      <c r="E442" s="2" t="s">
        <v>64</v>
      </c>
      <c r="F442" s="2" t="s">
        <v>364</v>
      </c>
      <c r="G442" s="2" t="s">
        <v>512</v>
      </c>
      <c r="H442" s="2" t="s">
        <v>513</v>
      </c>
      <c r="I442" s="2" t="s">
        <v>40</v>
      </c>
      <c r="J442" s="2" t="s">
        <v>514</v>
      </c>
      <c r="K442" s="2" t="s">
        <v>515</v>
      </c>
      <c r="L442" s="2" t="s">
        <v>372</v>
      </c>
      <c r="M442" s="2">
        <v>42</v>
      </c>
      <c r="N442" s="2" t="b">
        <v>0</v>
      </c>
      <c r="O442" s="2">
        <v>0.80225988700564976</v>
      </c>
      <c r="P442" s="2">
        <v>0.76756756756756761</v>
      </c>
      <c r="Q442" s="2">
        <v>0.84023668639053251</v>
      </c>
      <c r="R442" s="2" t="s">
        <v>74</v>
      </c>
      <c r="S442" s="2" t="s">
        <v>1438</v>
      </c>
      <c r="T442" s="2" t="s">
        <v>1439</v>
      </c>
      <c r="U442" s="2" t="b">
        <v>1</v>
      </c>
      <c r="V442" s="2" t="s">
        <v>69</v>
      </c>
      <c r="W442" s="2">
        <v>2.2000000000000002</v>
      </c>
    </row>
    <row r="443" spans="1:23" ht="15.75" customHeight="1" x14ac:dyDescent="0.25">
      <c r="A443" s="2" t="s">
        <v>52</v>
      </c>
      <c r="B443" s="2" t="s">
        <v>53</v>
      </c>
      <c r="C443" s="2" t="s">
        <v>19</v>
      </c>
      <c r="D443" s="2" t="s">
        <v>62</v>
      </c>
      <c r="E443" s="2" t="s">
        <v>64</v>
      </c>
      <c r="F443" s="2" t="s">
        <v>364</v>
      </c>
      <c r="G443" s="2" t="s">
        <v>518</v>
      </c>
      <c r="H443" s="2" t="s">
        <v>513</v>
      </c>
      <c r="I443" s="2" t="s">
        <v>40</v>
      </c>
      <c r="J443" s="2" t="s">
        <v>519</v>
      </c>
      <c r="K443" s="2" t="s">
        <v>520</v>
      </c>
      <c r="L443" s="2" t="s">
        <v>372</v>
      </c>
      <c r="M443" s="2">
        <v>43</v>
      </c>
      <c r="N443" s="2" t="b">
        <v>0</v>
      </c>
      <c r="O443" s="2">
        <v>0.81586402266288949</v>
      </c>
      <c r="P443" s="2">
        <v>0.78260869565217395</v>
      </c>
      <c r="Q443" s="2">
        <v>0.85207100591715978</v>
      </c>
      <c r="R443" s="2" t="s">
        <v>74</v>
      </c>
      <c r="S443" s="2" t="s">
        <v>1440</v>
      </c>
      <c r="T443" s="2" t="s">
        <v>1441</v>
      </c>
      <c r="U443" s="2" t="b">
        <v>1</v>
      </c>
      <c r="V443" s="2" t="s">
        <v>69</v>
      </c>
      <c r="W443" s="2">
        <v>1.7</v>
      </c>
    </row>
    <row r="444" spans="1:23" ht="15.75" customHeight="1" x14ac:dyDescent="0.25">
      <c r="A444" s="2" t="s">
        <v>52</v>
      </c>
      <c r="B444" s="2" t="s">
        <v>53</v>
      </c>
      <c r="C444" s="2" t="s">
        <v>19</v>
      </c>
      <c r="D444" s="2" t="s">
        <v>62</v>
      </c>
      <c r="E444" s="2" t="s">
        <v>64</v>
      </c>
      <c r="F444" s="2" t="s">
        <v>364</v>
      </c>
      <c r="G444" s="2" t="s">
        <v>523</v>
      </c>
      <c r="H444" s="2" t="s">
        <v>513</v>
      </c>
      <c r="I444" s="2" t="s">
        <v>40</v>
      </c>
      <c r="J444" s="2" t="s">
        <v>524</v>
      </c>
      <c r="K444" s="2" t="s">
        <v>525</v>
      </c>
      <c r="L444" s="2" t="s">
        <v>372</v>
      </c>
      <c r="M444" s="2">
        <v>44</v>
      </c>
      <c r="N444" s="2" t="b">
        <v>0</v>
      </c>
      <c r="O444" s="2">
        <v>0.80779944289693595</v>
      </c>
      <c r="P444" s="2">
        <v>0.76315789473684215</v>
      </c>
      <c r="Q444" s="2">
        <v>0.85798816568047342</v>
      </c>
      <c r="R444" s="2" t="s">
        <v>74</v>
      </c>
      <c r="S444" s="2" t="s">
        <v>1442</v>
      </c>
      <c r="T444" s="2" t="s">
        <v>1443</v>
      </c>
      <c r="U444" s="2" t="b">
        <v>1</v>
      </c>
      <c r="V444" s="2" t="s">
        <v>69</v>
      </c>
      <c r="W444" s="2">
        <v>1.7</v>
      </c>
    </row>
    <row r="445" spans="1:23" ht="15.75" customHeight="1" x14ac:dyDescent="0.25">
      <c r="A445" s="2" t="s">
        <v>52</v>
      </c>
      <c r="B445" s="2" t="s">
        <v>53</v>
      </c>
      <c r="C445" s="2" t="s">
        <v>19</v>
      </c>
      <c r="D445" s="2" t="s">
        <v>62</v>
      </c>
      <c r="E445" s="2" t="s">
        <v>64</v>
      </c>
      <c r="F445" s="2" t="s">
        <v>364</v>
      </c>
      <c r="G445" s="2" t="s">
        <v>528</v>
      </c>
      <c r="H445" s="2" t="s">
        <v>513</v>
      </c>
      <c r="I445" s="2" t="s">
        <v>40</v>
      </c>
      <c r="J445" s="2" t="s">
        <v>529</v>
      </c>
      <c r="K445" s="2" t="s">
        <v>530</v>
      </c>
      <c r="L445" s="2" t="s">
        <v>372</v>
      </c>
      <c r="M445" s="2">
        <v>45</v>
      </c>
      <c r="N445" s="2" t="b">
        <v>0</v>
      </c>
      <c r="O445" s="2">
        <v>0.8044692737430168</v>
      </c>
      <c r="P445" s="2">
        <v>0.76190476190476186</v>
      </c>
      <c r="Q445" s="2">
        <v>0.85207100591715978</v>
      </c>
      <c r="R445" s="2" t="s">
        <v>74</v>
      </c>
      <c r="S445" s="2" t="s">
        <v>1444</v>
      </c>
      <c r="T445" s="2" t="s">
        <v>1445</v>
      </c>
      <c r="U445" s="2" t="b">
        <v>1</v>
      </c>
      <c r="V445" s="2" t="s">
        <v>69</v>
      </c>
      <c r="W445" s="2">
        <v>2.1</v>
      </c>
    </row>
    <row r="446" spans="1:23" ht="15.75" customHeight="1" x14ac:dyDescent="0.25">
      <c r="A446" s="2" t="s">
        <v>52</v>
      </c>
      <c r="B446" s="2" t="s">
        <v>53</v>
      </c>
      <c r="C446" s="2" t="s">
        <v>19</v>
      </c>
      <c r="D446" s="2" t="s">
        <v>62</v>
      </c>
      <c r="E446" s="2" t="s">
        <v>64</v>
      </c>
      <c r="F446" s="2" t="s">
        <v>364</v>
      </c>
      <c r="G446" s="2" t="s">
        <v>533</v>
      </c>
      <c r="H446" s="2" t="s">
        <v>513</v>
      </c>
      <c r="I446" s="2" t="s">
        <v>40</v>
      </c>
      <c r="J446" s="2" t="s">
        <v>534</v>
      </c>
      <c r="K446" s="2" t="s">
        <v>535</v>
      </c>
      <c r="L446" s="2" t="s">
        <v>372</v>
      </c>
      <c r="M446" s="2">
        <v>46</v>
      </c>
      <c r="N446" s="2" t="b">
        <v>0</v>
      </c>
      <c r="O446" s="2">
        <v>0.79436619718309853</v>
      </c>
      <c r="P446" s="2">
        <v>0.75806451612903225</v>
      </c>
      <c r="Q446" s="2">
        <v>0.83431952662721898</v>
      </c>
      <c r="R446" s="2" t="s">
        <v>74</v>
      </c>
      <c r="S446" s="2" t="s">
        <v>1446</v>
      </c>
      <c r="T446" s="2" t="s">
        <v>1447</v>
      </c>
      <c r="U446" s="2" t="b">
        <v>1</v>
      </c>
      <c r="V446" s="2" t="s">
        <v>69</v>
      </c>
      <c r="W446" s="2">
        <v>1.7</v>
      </c>
    </row>
    <row r="447" spans="1:23" ht="15.75" customHeight="1" x14ac:dyDescent="0.25">
      <c r="A447" s="2" t="s">
        <v>52</v>
      </c>
      <c r="B447" s="2" t="s">
        <v>53</v>
      </c>
      <c r="C447" s="2" t="s">
        <v>19</v>
      </c>
      <c r="D447" s="2" t="s">
        <v>62</v>
      </c>
      <c r="E447" s="2" t="s">
        <v>64</v>
      </c>
      <c r="F447" s="2" t="s">
        <v>364</v>
      </c>
      <c r="G447" s="2" t="s">
        <v>538</v>
      </c>
      <c r="H447" s="2" t="s">
        <v>513</v>
      </c>
      <c r="I447" s="2" t="s">
        <v>40</v>
      </c>
      <c r="J447" s="2" t="s">
        <v>539</v>
      </c>
      <c r="K447" s="2" t="s">
        <v>540</v>
      </c>
      <c r="L447" s="2" t="s">
        <v>372</v>
      </c>
      <c r="M447" s="2">
        <v>47</v>
      </c>
      <c r="N447" s="2" t="b">
        <v>0</v>
      </c>
      <c r="O447" s="2">
        <v>0.78453038674033149</v>
      </c>
      <c r="P447" s="2">
        <v>0.73575129533678751</v>
      </c>
      <c r="Q447" s="2">
        <v>0.84023668639053251</v>
      </c>
      <c r="R447" s="2" t="s">
        <v>74</v>
      </c>
      <c r="S447" s="2" t="s">
        <v>1448</v>
      </c>
      <c r="T447" s="2" t="s">
        <v>1449</v>
      </c>
      <c r="U447" s="2" t="b">
        <v>1</v>
      </c>
      <c r="V447" s="2" t="s">
        <v>69</v>
      </c>
      <c r="W447" s="2">
        <v>1.7</v>
      </c>
    </row>
    <row r="448" spans="1:23" ht="15.75" customHeight="1" x14ac:dyDescent="0.25">
      <c r="A448" s="2" t="s">
        <v>52</v>
      </c>
      <c r="B448" s="2" t="s">
        <v>53</v>
      </c>
      <c r="C448" s="2" t="s">
        <v>19</v>
      </c>
      <c r="D448" s="2" t="s">
        <v>62</v>
      </c>
      <c r="E448" s="2" t="s">
        <v>64</v>
      </c>
      <c r="F448" s="2" t="s">
        <v>364</v>
      </c>
      <c r="G448" s="2" t="s">
        <v>550</v>
      </c>
      <c r="H448" s="2" t="s">
        <v>513</v>
      </c>
      <c r="I448" s="2" t="s">
        <v>40</v>
      </c>
      <c r="J448" s="2" t="s">
        <v>555</v>
      </c>
      <c r="K448" s="2" t="s">
        <v>557</v>
      </c>
      <c r="L448" s="2" t="s">
        <v>372</v>
      </c>
      <c r="M448" s="2">
        <v>48</v>
      </c>
      <c r="N448" s="2" t="b">
        <v>0</v>
      </c>
      <c r="O448" s="2">
        <v>0.82320441988950277</v>
      </c>
      <c r="P448" s="2">
        <v>0.772020725388601</v>
      </c>
      <c r="Q448" s="2">
        <v>0.88165680473372776</v>
      </c>
      <c r="R448" s="2" t="s">
        <v>74</v>
      </c>
      <c r="S448" s="2" t="s">
        <v>1450</v>
      </c>
      <c r="T448" s="2" t="s">
        <v>1451</v>
      </c>
      <c r="U448" s="2" t="b">
        <v>1</v>
      </c>
      <c r="V448" s="2" t="s">
        <v>69</v>
      </c>
      <c r="W448" s="2">
        <v>1.7</v>
      </c>
    </row>
    <row r="449" spans="1:23" ht="15.75" customHeight="1" x14ac:dyDescent="0.25">
      <c r="A449" s="2" t="s">
        <v>52</v>
      </c>
      <c r="B449" s="2" t="s">
        <v>53</v>
      </c>
      <c r="C449" s="2" t="s">
        <v>19</v>
      </c>
      <c r="D449" s="2" t="s">
        <v>62</v>
      </c>
      <c r="E449" s="2" t="s">
        <v>64</v>
      </c>
      <c r="F449" s="2" t="s">
        <v>364</v>
      </c>
      <c r="G449" s="2" t="s">
        <v>572</v>
      </c>
      <c r="H449" s="2" t="s">
        <v>513</v>
      </c>
      <c r="I449" s="2" t="s">
        <v>40</v>
      </c>
      <c r="J449" s="2" t="s">
        <v>575</v>
      </c>
      <c r="K449" s="2" t="s">
        <v>576</v>
      </c>
      <c r="L449" s="2" t="s">
        <v>372</v>
      </c>
      <c r="M449" s="2">
        <v>49</v>
      </c>
      <c r="N449" s="2" t="b">
        <v>0</v>
      </c>
      <c r="O449" s="2">
        <v>0.80790960451977401</v>
      </c>
      <c r="P449" s="2">
        <v>0.77297297297297296</v>
      </c>
      <c r="Q449" s="2">
        <v>0.84615384615384615</v>
      </c>
      <c r="R449" s="2" t="s">
        <v>74</v>
      </c>
      <c r="S449" s="2" t="s">
        <v>1452</v>
      </c>
      <c r="T449" s="2" t="s">
        <v>1453</v>
      </c>
      <c r="U449" s="2" t="b">
        <v>1</v>
      </c>
      <c r="V449" s="2" t="s">
        <v>69</v>
      </c>
      <c r="W449" s="2">
        <v>2.2000000000000002</v>
      </c>
    </row>
    <row r="450" spans="1:23" ht="15.75" customHeight="1" x14ac:dyDescent="0.25">
      <c r="A450" s="2" t="s">
        <v>52</v>
      </c>
      <c r="B450" s="2" t="s">
        <v>53</v>
      </c>
      <c r="C450" s="2" t="s">
        <v>19</v>
      </c>
      <c r="D450" s="2" t="s">
        <v>62</v>
      </c>
      <c r="E450" s="2" t="s">
        <v>64</v>
      </c>
      <c r="F450" s="2" t="s">
        <v>364</v>
      </c>
      <c r="G450" s="2" t="s">
        <v>587</v>
      </c>
      <c r="H450" s="2" t="s">
        <v>513</v>
      </c>
      <c r="I450" s="2" t="s">
        <v>40</v>
      </c>
      <c r="J450" s="2" t="s">
        <v>589</v>
      </c>
      <c r="K450" s="2" t="s">
        <v>591</v>
      </c>
      <c r="L450" s="2" t="s">
        <v>372</v>
      </c>
      <c r="M450" s="2">
        <v>50</v>
      </c>
      <c r="N450" s="2" t="b">
        <v>0</v>
      </c>
      <c r="O450" s="2">
        <v>0.80341880341880345</v>
      </c>
      <c r="P450" s="2">
        <v>0.77472527472527475</v>
      </c>
      <c r="Q450" s="2">
        <v>0.83431952662721898</v>
      </c>
      <c r="R450" s="2" t="s">
        <v>74</v>
      </c>
      <c r="S450" s="2" t="s">
        <v>1454</v>
      </c>
      <c r="T450" s="2" t="s">
        <v>1455</v>
      </c>
      <c r="U450" s="2" t="b">
        <v>1</v>
      </c>
      <c r="V450" s="2" t="s">
        <v>69</v>
      </c>
      <c r="W450" s="2">
        <v>1.7</v>
      </c>
    </row>
    <row r="451" spans="1:23" ht="15.75" customHeight="1" x14ac:dyDescent="0.25">
      <c r="A451" s="2" t="s">
        <v>52</v>
      </c>
      <c r="B451" s="2" t="s">
        <v>53</v>
      </c>
      <c r="C451" s="2" t="s">
        <v>19</v>
      </c>
      <c r="D451" s="2" t="s">
        <v>62</v>
      </c>
      <c r="E451" s="2" t="s">
        <v>64</v>
      </c>
      <c r="F451" s="2" t="s">
        <v>364</v>
      </c>
      <c r="G451" s="2" t="s">
        <v>601</v>
      </c>
      <c r="H451" s="2" t="s">
        <v>513</v>
      </c>
      <c r="I451" s="2" t="s">
        <v>40</v>
      </c>
      <c r="J451" s="2" t="s">
        <v>603</v>
      </c>
      <c r="K451" s="2" t="s">
        <v>604</v>
      </c>
      <c r="L451" s="2" t="s">
        <v>372</v>
      </c>
      <c r="M451" s="2">
        <v>51</v>
      </c>
      <c r="N451" s="2" t="b">
        <v>0</v>
      </c>
      <c r="O451" s="2">
        <v>0.81586402266288949</v>
      </c>
      <c r="P451" s="2">
        <v>0.78260869565217395</v>
      </c>
      <c r="Q451" s="2">
        <v>0.85207100591715978</v>
      </c>
      <c r="R451" s="2" t="s">
        <v>74</v>
      </c>
      <c r="S451" s="2" t="s">
        <v>1456</v>
      </c>
      <c r="T451" s="2" t="s">
        <v>1457</v>
      </c>
      <c r="U451" s="2" t="b">
        <v>1</v>
      </c>
      <c r="V451" s="2" t="s">
        <v>69</v>
      </c>
      <c r="W451" s="2">
        <v>1.7</v>
      </c>
    </row>
    <row r="452" spans="1:23" ht="15.75" customHeight="1" x14ac:dyDescent="0.25">
      <c r="A452" s="2" t="s">
        <v>52</v>
      </c>
      <c r="B452" s="2" t="s">
        <v>53</v>
      </c>
      <c r="C452" s="2" t="s">
        <v>19</v>
      </c>
      <c r="D452" s="2" t="s">
        <v>62</v>
      </c>
      <c r="E452" s="2" t="s">
        <v>64</v>
      </c>
      <c r="F452" s="2" t="s">
        <v>364</v>
      </c>
      <c r="G452" s="2" t="s">
        <v>618</v>
      </c>
      <c r="H452" s="2" t="s">
        <v>513</v>
      </c>
      <c r="I452" s="2" t="s">
        <v>40</v>
      </c>
      <c r="J452" s="2" t="s">
        <v>622</v>
      </c>
      <c r="K452" s="2" t="s">
        <v>624</v>
      </c>
      <c r="L452" s="2" t="s">
        <v>372</v>
      </c>
      <c r="M452" s="2">
        <v>52</v>
      </c>
      <c r="N452" s="2" t="b">
        <v>0</v>
      </c>
      <c r="O452" s="2">
        <v>0.79190751445086704</v>
      </c>
      <c r="P452" s="2">
        <v>0.77401129943502822</v>
      </c>
      <c r="Q452" s="2">
        <v>0.81065088757396453</v>
      </c>
      <c r="R452" s="2" t="s">
        <v>74</v>
      </c>
      <c r="S452" s="2" t="s">
        <v>1458</v>
      </c>
      <c r="T452" s="2" t="s">
        <v>1459</v>
      </c>
      <c r="U452" s="2" t="b">
        <v>1</v>
      </c>
      <c r="V452" s="2" t="s">
        <v>69</v>
      </c>
      <c r="W452" s="2">
        <v>2.1</v>
      </c>
    </row>
    <row r="453" spans="1:23" ht="15.75" customHeight="1" x14ac:dyDescent="0.25">
      <c r="A453" s="2" t="s">
        <v>52</v>
      </c>
      <c r="B453" s="2" t="s">
        <v>53</v>
      </c>
      <c r="C453" s="2" t="s">
        <v>19</v>
      </c>
      <c r="D453" s="2" t="s">
        <v>62</v>
      </c>
      <c r="E453" s="2" t="s">
        <v>64</v>
      </c>
      <c r="F453" s="2" t="s">
        <v>364</v>
      </c>
      <c r="G453" s="2" t="s">
        <v>640</v>
      </c>
      <c r="H453" s="2" t="s">
        <v>513</v>
      </c>
      <c r="I453" s="2" t="s">
        <v>40</v>
      </c>
      <c r="J453" s="2" t="s">
        <v>643</v>
      </c>
      <c r="K453" s="2" t="s">
        <v>644</v>
      </c>
      <c r="L453" s="2" t="s">
        <v>372</v>
      </c>
      <c r="M453" s="2">
        <v>53</v>
      </c>
      <c r="N453" s="2" t="b">
        <v>0</v>
      </c>
      <c r="O453" s="2">
        <v>0.80911680911680917</v>
      </c>
      <c r="P453" s="2">
        <v>0.78021978021978022</v>
      </c>
      <c r="Q453" s="2">
        <v>0.84023668639053251</v>
      </c>
      <c r="R453" s="2" t="s">
        <v>74</v>
      </c>
      <c r="S453" s="2" t="s">
        <v>1460</v>
      </c>
      <c r="T453" s="2" t="s">
        <v>1461</v>
      </c>
      <c r="U453" s="2" t="b">
        <v>1</v>
      </c>
      <c r="V453" s="2" t="s">
        <v>69</v>
      </c>
      <c r="W453" s="2">
        <v>1.7</v>
      </c>
    </row>
    <row r="454" spans="1:23" ht="15.75" customHeight="1" x14ac:dyDescent="0.25">
      <c r="A454" s="2" t="s">
        <v>52</v>
      </c>
      <c r="B454" s="2" t="s">
        <v>53</v>
      </c>
      <c r="C454" s="2" t="s">
        <v>19</v>
      </c>
      <c r="D454" s="2" t="s">
        <v>62</v>
      </c>
      <c r="E454" s="2" t="s">
        <v>64</v>
      </c>
      <c r="F454" s="2" t="s">
        <v>364</v>
      </c>
      <c r="G454" s="2" t="s">
        <v>659</v>
      </c>
      <c r="H454" s="2" t="s">
        <v>513</v>
      </c>
      <c r="I454" s="2" t="s">
        <v>40</v>
      </c>
      <c r="J454" s="2" t="s">
        <v>660</v>
      </c>
      <c r="K454" s="2" t="s">
        <v>661</v>
      </c>
      <c r="L454" s="2" t="s">
        <v>372</v>
      </c>
      <c r="M454" s="2">
        <v>54</v>
      </c>
      <c r="N454" s="2" t="b">
        <v>0</v>
      </c>
      <c r="O454" s="2">
        <v>0.8125</v>
      </c>
      <c r="P454" s="2">
        <v>0.78142076502732238</v>
      </c>
      <c r="Q454" s="2">
        <v>0.84615384615384615</v>
      </c>
      <c r="R454" s="2" t="s">
        <v>74</v>
      </c>
      <c r="S454" s="2" t="s">
        <v>1462</v>
      </c>
      <c r="T454" s="2" t="s">
        <v>1463</v>
      </c>
      <c r="U454" s="2" t="b">
        <v>1</v>
      </c>
      <c r="V454" s="2" t="s">
        <v>69</v>
      </c>
      <c r="W454" s="2">
        <v>1.7</v>
      </c>
    </row>
    <row r="455" spans="1:23" ht="15.75" customHeight="1" x14ac:dyDescent="0.25">
      <c r="A455" s="2" t="s">
        <v>52</v>
      </c>
      <c r="B455" s="2" t="s">
        <v>53</v>
      </c>
      <c r="C455" s="2" t="s">
        <v>19</v>
      </c>
      <c r="D455" s="2" t="s">
        <v>62</v>
      </c>
      <c r="E455" s="2" t="s">
        <v>64</v>
      </c>
      <c r="F455" s="2" t="s">
        <v>364</v>
      </c>
      <c r="G455" s="2" t="s">
        <v>664</v>
      </c>
      <c r="H455" s="2" t="s">
        <v>513</v>
      </c>
      <c r="I455" s="2" t="s">
        <v>40</v>
      </c>
      <c r="J455" s="2" t="s">
        <v>665</v>
      </c>
      <c r="K455" s="2" t="s">
        <v>666</v>
      </c>
      <c r="L455" s="2" t="s">
        <v>372</v>
      </c>
      <c r="M455" s="2">
        <v>55</v>
      </c>
      <c r="N455" s="2" t="b">
        <v>0</v>
      </c>
      <c r="O455" s="2">
        <v>0.82719546742209626</v>
      </c>
      <c r="P455" s="2">
        <v>0.79347826086956519</v>
      </c>
      <c r="Q455" s="2">
        <v>0.86390532544378695</v>
      </c>
      <c r="R455" s="2" t="s">
        <v>74</v>
      </c>
      <c r="S455" s="2" t="s">
        <v>1464</v>
      </c>
      <c r="T455" s="2" t="s">
        <v>1465</v>
      </c>
      <c r="U455" s="2" t="b">
        <v>1</v>
      </c>
      <c r="V455" s="2" t="s">
        <v>69</v>
      </c>
      <c r="W455" s="2">
        <v>1.9</v>
      </c>
    </row>
    <row r="456" spans="1:23" ht="15.75" customHeight="1" x14ac:dyDescent="0.25">
      <c r="A456" s="2" t="s">
        <v>52</v>
      </c>
      <c r="B456" s="2" t="s">
        <v>53</v>
      </c>
      <c r="C456" s="2" t="s">
        <v>19</v>
      </c>
      <c r="D456" s="2" t="s">
        <v>62</v>
      </c>
      <c r="E456" s="2" t="s">
        <v>64</v>
      </c>
      <c r="F456" s="2" t="s">
        <v>364</v>
      </c>
      <c r="G456" s="2" t="s">
        <v>669</v>
      </c>
      <c r="H456" s="2" t="s">
        <v>513</v>
      </c>
      <c r="I456" s="2" t="s">
        <v>40</v>
      </c>
      <c r="J456" s="2" t="s">
        <v>670</v>
      </c>
      <c r="K456" s="2" t="s">
        <v>671</v>
      </c>
      <c r="L456" s="2" t="s">
        <v>372</v>
      </c>
      <c r="M456" s="2">
        <v>56</v>
      </c>
      <c r="N456" s="2" t="b">
        <v>0</v>
      </c>
      <c r="O456" s="2">
        <v>0.8100558659217878</v>
      </c>
      <c r="P456" s="2">
        <v>0.76719576719576721</v>
      </c>
      <c r="Q456" s="2">
        <v>0.85798816568047342</v>
      </c>
      <c r="R456" s="2" t="s">
        <v>74</v>
      </c>
      <c r="S456" s="2" t="s">
        <v>1466</v>
      </c>
      <c r="T456" s="2" t="s">
        <v>1467</v>
      </c>
      <c r="U456" s="2" t="b">
        <v>1</v>
      </c>
      <c r="V456" s="2" t="s">
        <v>69</v>
      </c>
      <c r="W456" s="2">
        <v>2.2000000000000002</v>
      </c>
    </row>
    <row r="457" spans="1:23" ht="15.75" customHeight="1" x14ac:dyDescent="0.25">
      <c r="A457" s="2" t="s">
        <v>52</v>
      </c>
      <c r="B457" s="2" t="s">
        <v>53</v>
      </c>
      <c r="C457" s="2" t="s">
        <v>19</v>
      </c>
      <c r="D457" s="2" t="s">
        <v>62</v>
      </c>
      <c r="E457" s="2" t="s">
        <v>64</v>
      </c>
      <c r="F457" s="2" t="s">
        <v>364</v>
      </c>
      <c r="G457" s="2" t="s">
        <v>674</v>
      </c>
      <c r="H457" s="2" t="s">
        <v>513</v>
      </c>
      <c r="I457" s="2" t="s">
        <v>40</v>
      </c>
      <c r="J457" s="2" t="s">
        <v>675</v>
      </c>
      <c r="K457" s="2" t="s">
        <v>676</v>
      </c>
      <c r="L457" s="2" t="s">
        <v>372</v>
      </c>
      <c r="M457" s="2">
        <v>57</v>
      </c>
      <c r="N457" s="2" t="b">
        <v>0</v>
      </c>
      <c r="O457" s="2">
        <v>0.82485875706214684</v>
      </c>
      <c r="P457" s="2">
        <v>0.78918918918918923</v>
      </c>
      <c r="Q457" s="2">
        <v>0.86390532544378695</v>
      </c>
      <c r="R457" s="2" t="s">
        <v>74</v>
      </c>
      <c r="S457" s="2" t="s">
        <v>1468</v>
      </c>
      <c r="T457" s="2" t="s">
        <v>1469</v>
      </c>
      <c r="U457" s="2" t="b">
        <v>1</v>
      </c>
      <c r="V457" s="2" t="s">
        <v>69</v>
      </c>
      <c r="W457" s="2">
        <v>1.7</v>
      </c>
    </row>
    <row r="458" spans="1:23" ht="15.75" customHeight="1" x14ac:dyDescent="0.25">
      <c r="A458" s="2" t="s">
        <v>52</v>
      </c>
      <c r="B458" s="2" t="s">
        <v>53</v>
      </c>
      <c r="C458" s="2" t="s">
        <v>19</v>
      </c>
      <c r="D458" s="2" t="s">
        <v>62</v>
      </c>
      <c r="E458" s="2" t="s">
        <v>64</v>
      </c>
      <c r="F458" s="2" t="s">
        <v>364</v>
      </c>
      <c r="G458" s="2" t="s">
        <v>679</v>
      </c>
      <c r="H458" s="2" t="s">
        <v>513</v>
      </c>
      <c r="I458" s="2" t="s">
        <v>40</v>
      </c>
      <c r="J458" s="2" t="s">
        <v>680</v>
      </c>
      <c r="K458" s="2" t="s">
        <v>681</v>
      </c>
      <c r="L458" s="2" t="s">
        <v>372</v>
      </c>
      <c r="M458" s="2">
        <v>58</v>
      </c>
      <c r="N458" s="2" t="b">
        <v>0</v>
      </c>
      <c r="O458" s="2">
        <v>0.8045325779036826</v>
      </c>
      <c r="P458" s="2">
        <v>0.77173913043478259</v>
      </c>
      <c r="Q458" s="2">
        <v>0.84023668639053251</v>
      </c>
      <c r="R458" s="2" t="s">
        <v>74</v>
      </c>
      <c r="S458" s="2" t="s">
        <v>1470</v>
      </c>
      <c r="T458" s="2" t="s">
        <v>1471</v>
      </c>
      <c r="U458" s="2" t="b">
        <v>1</v>
      </c>
      <c r="V458" s="2" t="s">
        <v>69</v>
      </c>
      <c r="W458" s="2">
        <v>1.7</v>
      </c>
    </row>
    <row r="459" spans="1:23" ht="15.75" customHeight="1" x14ac:dyDescent="0.25">
      <c r="A459" s="2" t="s">
        <v>52</v>
      </c>
      <c r="B459" s="2" t="s">
        <v>53</v>
      </c>
      <c r="C459" s="2" t="s">
        <v>19</v>
      </c>
      <c r="D459" s="2" t="s">
        <v>62</v>
      </c>
      <c r="E459" s="2" t="s">
        <v>64</v>
      </c>
      <c r="F459" s="2" t="s">
        <v>364</v>
      </c>
      <c r="G459" s="2" t="s">
        <v>684</v>
      </c>
      <c r="H459" s="2" t="s">
        <v>513</v>
      </c>
      <c r="I459" s="2" t="s">
        <v>40</v>
      </c>
      <c r="J459" s="2" t="s">
        <v>685</v>
      </c>
      <c r="K459" s="2" t="s">
        <v>686</v>
      </c>
      <c r="L459" s="2" t="s">
        <v>372</v>
      </c>
      <c r="M459" s="2">
        <v>59</v>
      </c>
      <c r="N459" s="2" t="b">
        <v>0</v>
      </c>
      <c r="O459" s="2">
        <v>0.79545454545454541</v>
      </c>
      <c r="P459" s="2">
        <v>0.76502732240437155</v>
      </c>
      <c r="Q459" s="2">
        <v>0.82840236686390534</v>
      </c>
      <c r="R459" s="2" t="s">
        <v>74</v>
      </c>
      <c r="S459" s="2" t="s">
        <v>1472</v>
      </c>
      <c r="T459" s="2" t="s">
        <v>1473</v>
      </c>
      <c r="U459" s="2" t="b">
        <v>1</v>
      </c>
      <c r="V459" s="2" t="s">
        <v>69</v>
      </c>
      <c r="W459" s="2">
        <v>2.1</v>
      </c>
    </row>
    <row r="460" spans="1:23" ht="15.75" customHeight="1" x14ac:dyDescent="0.25">
      <c r="A460" s="2" t="s">
        <v>52</v>
      </c>
      <c r="B460" s="2" t="s">
        <v>53</v>
      </c>
      <c r="C460" s="2" t="s">
        <v>19</v>
      </c>
      <c r="D460" s="2" t="s">
        <v>62</v>
      </c>
      <c r="E460" s="2" t="s">
        <v>64</v>
      </c>
      <c r="F460" s="2" t="s">
        <v>364</v>
      </c>
      <c r="G460" s="2" t="s">
        <v>689</v>
      </c>
      <c r="H460" s="2" t="s">
        <v>513</v>
      </c>
      <c r="I460" s="2" t="s">
        <v>40</v>
      </c>
      <c r="J460" s="2" t="s">
        <v>690</v>
      </c>
      <c r="K460" s="2" t="s">
        <v>691</v>
      </c>
      <c r="L460" s="2" t="s">
        <v>372</v>
      </c>
      <c r="M460" s="2">
        <v>60</v>
      </c>
      <c r="N460" s="2" t="b">
        <v>0</v>
      </c>
      <c r="O460" s="2">
        <v>0.79999999999999982</v>
      </c>
      <c r="P460" s="2">
        <v>0.76344086021505375</v>
      </c>
      <c r="Q460" s="2">
        <v>0.84023668639053251</v>
      </c>
      <c r="R460" s="2" t="s">
        <v>74</v>
      </c>
      <c r="S460" s="2" t="s">
        <v>1474</v>
      </c>
      <c r="T460" s="2" t="s">
        <v>1475</v>
      </c>
      <c r="U460" s="2" t="b">
        <v>1</v>
      </c>
      <c r="V460" s="2" t="s">
        <v>69</v>
      </c>
      <c r="W460" s="2">
        <v>1.7</v>
      </c>
    </row>
    <row r="461" spans="1:23" ht="15.75" customHeight="1" x14ac:dyDescent="0.25">
      <c r="A461" s="2" t="s">
        <v>52</v>
      </c>
      <c r="B461" s="2" t="s">
        <v>53</v>
      </c>
      <c r="C461" s="2" t="s">
        <v>19</v>
      </c>
      <c r="D461" s="2" t="s">
        <v>62</v>
      </c>
      <c r="E461" s="2" t="s">
        <v>64</v>
      </c>
      <c r="F461" s="2" t="s">
        <v>364</v>
      </c>
      <c r="G461" s="2" t="s">
        <v>694</v>
      </c>
      <c r="H461" s="2" t="s">
        <v>513</v>
      </c>
      <c r="I461" s="2" t="s">
        <v>40</v>
      </c>
      <c r="J461" s="2" t="s">
        <v>695</v>
      </c>
      <c r="K461" s="2" t="s">
        <v>696</v>
      </c>
      <c r="L461" s="2" t="s">
        <v>372</v>
      </c>
      <c r="M461" s="2">
        <v>61</v>
      </c>
      <c r="N461" s="2" t="b">
        <v>0</v>
      </c>
      <c r="O461" s="2">
        <v>0.80113636363636365</v>
      </c>
      <c r="P461" s="2">
        <v>0.77049180327868849</v>
      </c>
      <c r="Q461" s="2">
        <v>0.83431952662721898</v>
      </c>
      <c r="R461" s="2" t="s">
        <v>74</v>
      </c>
      <c r="S461" s="2" t="s">
        <v>1476</v>
      </c>
      <c r="T461" s="2" t="s">
        <v>1477</v>
      </c>
      <c r="U461" s="2" t="b">
        <v>1</v>
      </c>
      <c r="V461" s="2" t="s">
        <v>69</v>
      </c>
      <c r="W461" s="2">
        <v>1.6</v>
      </c>
    </row>
    <row r="462" spans="1:23" ht="15.75" customHeight="1" x14ac:dyDescent="0.25">
      <c r="A462" s="2" t="s">
        <v>52</v>
      </c>
      <c r="B462" s="2" t="s">
        <v>53</v>
      </c>
      <c r="C462" s="2" t="s">
        <v>19</v>
      </c>
      <c r="D462" s="2" t="s">
        <v>62</v>
      </c>
      <c r="E462" s="2" t="s">
        <v>64</v>
      </c>
      <c r="F462" s="2" t="s">
        <v>364</v>
      </c>
      <c r="G462" s="2" t="s">
        <v>699</v>
      </c>
      <c r="H462" s="2" t="s">
        <v>700</v>
      </c>
      <c r="I462" s="2" t="s">
        <v>47</v>
      </c>
      <c r="J462" s="2" t="s">
        <v>701</v>
      </c>
      <c r="K462" s="2" t="s">
        <v>702</v>
      </c>
      <c r="L462" s="2" t="s">
        <v>366</v>
      </c>
      <c r="M462" s="2">
        <v>42</v>
      </c>
      <c r="N462" s="2" t="b">
        <v>0</v>
      </c>
      <c r="O462" s="2">
        <v>0.80088495575221241</v>
      </c>
      <c r="P462" s="2">
        <v>0.78695652173913044</v>
      </c>
      <c r="Q462" s="2">
        <v>0.81531531531531531</v>
      </c>
      <c r="R462" s="2" t="s">
        <v>74</v>
      </c>
      <c r="S462" s="2" t="s">
        <v>1478</v>
      </c>
      <c r="T462" s="2" t="s">
        <v>1479</v>
      </c>
      <c r="U462" s="2" t="b">
        <v>1</v>
      </c>
      <c r="V462" s="2" t="s">
        <v>69</v>
      </c>
      <c r="W462" s="2">
        <v>2.4</v>
      </c>
    </row>
    <row r="463" spans="1:23" ht="15.75" customHeight="1" x14ac:dyDescent="0.25">
      <c r="A463" s="2" t="s">
        <v>52</v>
      </c>
      <c r="B463" s="2" t="s">
        <v>53</v>
      </c>
      <c r="C463" s="2" t="s">
        <v>19</v>
      </c>
      <c r="D463" s="2" t="s">
        <v>62</v>
      </c>
      <c r="E463" s="2" t="s">
        <v>64</v>
      </c>
      <c r="F463" s="2" t="s">
        <v>364</v>
      </c>
      <c r="G463" s="2" t="s">
        <v>705</v>
      </c>
      <c r="H463" s="2" t="s">
        <v>700</v>
      </c>
      <c r="I463" s="2" t="s">
        <v>47</v>
      </c>
      <c r="J463" s="2" t="s">
        <v>706</v>
      </c>
      <c r="K463" s="2" t="s">
        <v>707</v>
      </c>
      <c r="L463" s="2" t="s">
        <v>366</v>
      </c>
      <c r="M463" s="2">
        <v>43</v>
      </c>
      <c r="N463" s="2" t="b">
        <v>0</v>
      </c>
      <c r="O463" s="2">
        <v>0.79028697571743911</v>
      </c>
      <c r="P463" s="2">
        <v>0.77489177489177485</v>
      </c>
      <c r="Q463" s="2">
        <v>0.80630630630630629</v>
      </c>
      <c r="R463" s="2" t="s">
        <v>74</v>
      </c>
      <c r="S463" s="2" t="s">
        <v>1480</v>
      </c>
      <c r="T463" s="2" t="s">
        <v>1481</v>
      </c>
      <c r="U463" s="2" t="b">
        <v>1</v>
      </c>
      <c r="V463" s="2" t="s">
        <v>69</v>
      </c>
      <c r="W463" s="2">
        <v>2.2999999999999998</v>
      </c>
    </row>
    <row r="464" spans="1:23" ht="15.75" customHeight="1" x14ac:dyDescent="0.25">
      <c r="A464" s="2" t="s">
        <v>52</v>
      </c>
      <c r="B464" s="2" t="s">
        <v>53</v>
      </c>
      <c r="C464" s="2" t="s">
        <v>19</v>
      </c>
      <c r="D464" s="2" t="s">
        <v>62</v>
      </c>
      <c r="E464" s="2" t="s">
        <v>64</v>
      </c>
      <c r="F464" s="2" t="s">
        <v>364</v>
      </c>
      <c r="G464" s="2" t="s">
        <v>710</v>
      </c>
      <c r="H464" s="2" t="s">
        <v>700</v>
      </c>
      <c r="I464" s="2" t="s">
        <v>47</v>
      </c>
      <c r="J464" s="2" t="s">
        <v>711</v>
      </c>
      <c r="K464" s="2" t="s">
        <v>712</v>
      </c>
      <c r="L464" s="2" t="s">
        <v>366</v>
      </c>
      <c r="M464" s="2">
        <v>44</v>
      </c>
      <c r="N464" s="2" t="b">
        <v>0</v>
      </c>
      <c r="O464" s="2">
        <v>0.80444444444444441</v>
      </c>
      <c r="P464" s="2">
        <v>0.79385964912280704</v>
      </c>
      <c r="Q464" s="2">
        <v>0.81531531531531531</v>
      </c>
      <c r="R464" s="2" t="s">
        <v>74</v>
      </c>
      <c r="S464" s="2" t="s">
        <v>1482</v>
      </c>
      <c r="T464" s="2" t="s">
        <v>1483</v>
      </c>
      <c r="U464" s="2" t="b">
        <v>1</v>
      </c>
      <c r="V464" s="2" t="s">
        <v>69</v>
      </c>
      <c r="W464" s="2">
        <v>1.9</v>
      </c>
    </row>
    <row r="465" spans="1:23" ht="15.75" customHeight="1" x14ac:dyDescent="0.25">
      <c r="A465" s="2" t="s">
        <v>52</v>
      </c>
      <c r="B465" s="2" t="s">
        <v>53</v>
      </c>
      <c r="C465" s="2" t="s">
        <v>19</v>
      </c>
      <c r="D465" s="2" t="s">
        <v>62</v>
      </c>
      <c r="E465" s="2" t="s">
        <v>64</v>
      </c>
      <c r="F465" s="2" t="s">
        <v>364</v>
      </c>
      <c r="G465" s="2" t="s">
        <v>715</v>
      </c>
      <c r="H465" s="2" t="s">
        <v>700</v>
      </c>
      <c r="I465" s="2" t="s">
        <v>47</v>
      </c>
      <c r="J465" s="2" t="s">
        <v>716</v>
      </c>
      <c r="K465" s="2" t="s">
        <v>717</v>
      </c>
      <c r="L465" s="2" t="s">
        <v>366</v>
      </c>
      <c r="M465" s="2">
        <v>45</v>
      </c>
      <c r="N465" s="2" t="b">
        <v>0</v>
      </c>
      <c r="O465" s="2">
        <v>0.79824561403508765</v>
      </c>
      <c r="P465" s="2">
        <v>0.77777777777777779</v>
      </c>
      <c r="Q465" s="2">
        <v>0.81981981981981977</v>
      </c>
      <c r="R465" s="2" t="s">
        <v>74</v>
      </c>
      <c r="S465" s="2" t="s">
        <v>1484</v>
      </c>
      <c r="T465" s="2" t="s">
        <v>1485</v>
      </c>
      <c r="U465" s="2" t="b">
        <v>1</v>
      </c>
      <c r="V465" s="2" t="s">
        <v>69</v>
      </c>
      <c r="W465" s="2">
        <v>1.8</v>
      </c>
    </row>
    <row r="466" spans="1:23" ht="15.75" customHeight="1" x14ac:dyDescent="0.25">
      <c r="A466" s="2" t="s">
        <v>52</v>
      </c>
      <c r="B466" s="2" t="s">
        <v>53</v>
      </c>
      <c r="C466" s="2" t="s">
        <v>19</v>
      </c>
      <c r="D466" s="2" t="s">
        <v>62</v>
      </c>
      <c r="E466" s="2" t="s">
        <v>64</v>
      </c>
      <c r="F466" s="2" t="s">
        <v>364</v>
      </c>
      <c r="G466" s="2" t="s">
        <v>720</v>
      </c>
      <c r="H466" s="2" t="s">
        <v>700</v>
      </c>
      <c r="I466" s="2" t="s">
        <v>47</v>
      </c>
      <c r="J466" s="2" t="s">
        <v>721</v>
      </c>
      <c r="K466" s="2" t="s">
        <v>722</v>
      </c>
      <c r="L466" s="2" t="s">
        <v>366</v>
      </c>
      <c r="M466" s="2">
        <v>46</v>
      </c>
      <c r="N466" s="2" t="b">
        <v>0</v>
      </c>
      <c r="O466" s="2">
        <v>0.81677704194260492</v>
      </c>
      <c r="P466" s="2">
        <v>0.80086580086580084</v>
      </c>
      <c r="Q466" s="2">
        <v>0.83333333333333337</v>
      </c>
      <c r="R466" s="2" t="s">
        <v>74</v>
      </c>
      <c r="S466" s="2" t="s">
        <v>1486</v>
      </c>
      <c r="T466" s="2" t="s">
        <v>1487</v>
      </c>
      <c r="U466" s="2" t="b">
        <v>1</v>
      </c>
      <c r="V466" s="2" t="s">
        <v>69</v>
      </c>
      <c r="W466" s="2">
        <v>2.2999999999999998</v>
      </c>
    </row>
    <row r="467" spans="1:23" ht="15.75" customHeight="1" x14ac:dyDescent="0.25">
      <c r="A467" s="2" t="s">
        <v>52</v>
      </c>
      <c r="B467" s="2" t="s">
        <v>53</v>
      </c>
      <c r="C467" s="2" t="s">
        <v>19</v>
      </c>
      <c r="D467" s="2" t="s">
        <v>62</v>
      </c>
      <c r="E467" s="2" t="s">
        <v>64</v>
      </c>
      <c r="F467" s="2" t="s">
        <v>364</v>
      </c>
      <c r="G467" s="2" t="s">
        <v>725</v>
      </c>
      <c r="H467" s="2" t="s">
        <v>700</v>
      </c>
      <c r="I467" s="2" t="s">
        <v>47</v>
      </c>
      <c r="J467" s="2" t="s">
        <v>726</v>
      </c>
      <c r="K467" s="2" t="s">
        <v>727</v>
      </c>
      <c r="L467" s="2" t="s">
        <v>366</v>
      </c>
      <c r="M467" s="2">
        <v>47</v>
      </c>
      <c r="N467" s="2" t="b">
        <v>0</v>
      </c>
      <c r="O467" s="2">
        <v>0.83628318584070793</v>
      </c>
      <c r="P467" s="2">
        <v>0.82173913043478264</v>
      </c>
      <c r="Q467" s="2">
        <v>0.85135135135135132</v>
      </c>
      <c r="R467" s="2" t="s">
        <v>74</v>
      </c>
      <c r="S467" s="2" t="s">
        <v>1488</v>
      </c>
      <c r="T467" s="2" t="s">
        <v>1489</v>
      </c>
      <c r="U467" s="2" t="b">
        <v>1</v>
      </c>
      <c r="V467" s="2" t="s">
        <v>69</v>
      </c>
      <c r="W467" s="2">
        <v>1.8</v>
      </c>
    </row>
    <row r="468" spans="1:23" ht="15.75" customHeight="1" x14ac:dyDescent="0.25">
      <c r="A468" s="2" t="s">
        <v>52</v>
      </c>
      <c r="B468" s="2" t="s">
        <v>53</v>
      </c>
      <c r="C468" s="2" t="s">
        <v>19</v>
      </c>
      <c r="D468" s="2" t="s">
        <v>62</v>
      </c>
      <c r="E468" s="2" t="s">
        <v>64</v>
      </c>
      <c r="F468" s="2" t="s">
        <v>364</v>
      </c>
      <c r="G468" s="2" t="s">
        <v>730</v>
      </c>
      <c r="H468" s="2" t="s">
        <v>700</v>
      </c>
      <c r="I468" s="2" t="s">
        <v>47</v>
      </c>
      <c r="J468" s="2" t="s">
        <v>731</v>
      </c>
      <c r="K468" s="2" t="s">
        <v>732</v>
      </c>
      <c r="L468" s="2" t="s">
        <v>366</v>
      </c>
      <c r="M468" s="2">
        <v>48</v>
      </c>
      <c r="N468" s="2" t="b">
        <v>0</v>
      </c>
      <c r="O468" s="2">
        <v>0.82405345211581293</v>
      </c>
      <c r="P468" s="2">
        <v>0.81497797356828194</v>
      </c>
      <c r="Q468" s="2">
        <v>0.83333333333333337</v>
      </c>
      <c r="R468" s="2" t="s">
        <v>74</v>
      </c>
      <c r="S468" s="2" t="s">
        <v>1490</v>
      </c>
      <c r="T468" s="2" t="s">
        <v>1491</v>
      </c>
      <c r="U468" s="2" t="b">
        <v>1</v>
      </c>
      <c r="V468" s="2" t="s">
        <v>69</v>
      </c>
      <c r="W468" s="2">
        <v>1.8</v>
      </c>
    </row>
    <row r="469" spans="1:23" ht="15.75" customHeight="1" x14ac:dyDescent="0.25">
      <c r="A469" s="2" t="s">
        <v>52</v>
      </c>
      <c r="B469" s="2" t="s">
        <v>53</v>
      </c>
      <c r="C469" s="2" t="s">
        <v>19</v>
      </c>
      <c r="D469" s="2" t="s">
        <v>62</v>
      </c>
      <c r="E469" s="2" t="s">
        <v>64</v>
      </c>
      <c r="F469" s="2" t="s">
        <v>364</v>
      </c>
      <c r="G469" s="2" t="s">
        <v>735</v>
      </c>
      <c r="H469" s="2" t="s">
        <v>700</v>
      </c>
      <c r="I469" s="2" t="s">
        <v>47</v>
      </c>
      <c r="J469" s="2" t="s">
        <v>736</v>
      </c>
      <c r="K469" s="2" t="s">
        <v>737</v>
      </c>
      <c r="L469" s="2" t="s">
        <v>366</v>
      </c>
      <c r="M469" s="2">
        <v>49</v>
      </c>
      <c r="N469" s="2" t="b">
        <v>0</v>
      </c>
      <c r="O469" s="2">
        <v>0.82456140350877194</v>
      </c>
      <c r="P469" s="2">
        <v>0.80341880341880345</v>
      </c>
      <c r="Q469" s="2">
        <v>0.84684684684684686</v>
      </c>
      <c r="R469" s="2" t="s">
        <v>74</v>
      </c>
      <c r="S469" s="2" t="s">
        <v>1492</v>
      </c>
      <c r="T469" s="2" t="s">
        <v>1493</v>
      </c>
      <c r="U469" s="2" t="b">
        <v>1</v>
      </c>
      <c r="V469" s="2" t="s">
        <v>69</v>
      </c>
      <c r="W469" s="2">
        <v>2.2999999999999998</v>
      </c>
    </row>
    <row r="470" spans="1:23" ht="15.75" customHeight="1" x14ac:dyDescent="0.25">
      <c r="A470" s="2" t="s">
        <v>52</v>
      </c>
      <c r="B470" s="2" t="s">
        <v>53</v>
      </c>
      <c r="C470" s="2" t="s">
        <v>19</v>
      </c>
      <c r="D470" s="2" t="s">
        <v>62</v>
      </c>
      <c r="E470" s="2" t="s">
        <v>64</v>
      </c>
      <c r="F470" s="2" t="s">
        <v>364</v>
      </c>
      <c r="G470" s="2" t="s">
        <v>740</v>
      </c>
      <c r="H470" s="2" t="s">
        <v>700</v>
      </c>
      <c r="I470" s="2" t="s">
        <v>47</v>
      </c>
      <c r="J470" s="2" t="s">
        <v>741</v>
      </c>
      <c r="K470" s="2" t="s">
        <v>742</v>
      </c>
      <c r="L470" s="2" t="s">
        <v>366</v>
      </c>
      <c r="M470" s="2">
        <v>50</v>
      </c>
      <c r="N470" s="2" t="b">
        <v>0</v>
      </c>
      <c r="O470" s="2">
        <v>0.81938325991189431</v>
      </c>
      <c r="P470" s="2">
        <v>0.80172413793103448</v>
      </c>
      <c r="Q470" s="2">
        <v>0.83783783783783783</v>
      </c>
      <c r="R470" s="2" t="s">
        <v>74</v>
      </c>
      <c r="S470" s="2" t="s">
        <v>1494</v>
      </c>
      <c r="T470" s="2" t="s">
        <v>1495</v>
      </c>
      <c r="U470" s="2" t="b">
        <v>1</v>
      </c>
      <c r="V470" s="2" t="s">
        <v>69</v>
      </c>
      <c r="W470" s="2">
        <v>1.9</v>
      </c>
    </row>
    <row r="471" spans="1:23" ht="15.75" customHeight="1" x14ac:dyDescent="0.25">
      <c r="A471" s="2" t="s">
        <v>52</v>
      </c>
      <c r="B471" s="2" t="s">
        <v>53</v>
      </c>
      <c r="C471" s="2" t="s">
        <v>19</v>
      </c>
      <c r="D471" s="2" t="s">
        <v>62</v>
      </c>
      <c r="E471" s="2" t="s">
        <v>64</v>
      </c>
      <c r="F471" s="2" t="s">
        <v>364</v>
      </c>
      <c r="G471" s="2" t="s">
        <v>745</v>
      </c>
      <c r="H471" s="2" t="s">
        <v>700</v>
      </c>
      <c r="I471" s="2" t="s">
        <v>47</v>
      </c>
      <c r="J471" s="2" t="s">
        <v>746</v>
      </c>
      <c r="K471" s="2" t="s">
        <v>747</v>
      </c>
      <c r="L471" s="2" t="s">
        <v>366</v>
      </c>
      <c r="M471" s="2">
        <v>51</v>
      </c>
      <c r="N471" s="2" t="b">
        <v>0</v>
      </c>
      <c r="O471" s="2">
        <v>0.82560706401766004</v>
      </c>
      <c r="P471" s="2">
        <v>0.80952380952380953</v>
      </c>
      <c r="Q471" s="2">
        <v>0.84234234234234229</v>
      </c>
      <c r="R471" s="2" t="s">
        <v>74</v>
      </c>
      <c r="S471" s="2" t="s">
        <v>1496</v>
      </c>
      <c r="T471" s="2" t="s">
        <v>1497</v>
      </c>
      <c r="U471" s="2" t="b">
        <v>1</v>
      </c>
      <c r="V471" s="2" t="s">
        <v>69</v>
      </c>
      <c r="W471" s="2">
        <v>1.8</v>
      </c>
    </row>
    <row r="472" spans="1:23" ht="15.75" customHeight="1" x14ac:dyDescent="0.25">
      <c r="A472" s="2" t="s">
        <v>52</v>
      </c>
      <c r="B472" s="2" t="s">
        <v>53</v>
      </c>
      <c r="C472" s="2" t="s">
        <v>19</v>
      </c>
      <c r="D472" s="2" t="s">
        <v>62</v>
      </c>
      <c r="E472" s="2" t="s">
        <v>64</v>
      </c>
      <c r="F472" s="2" t="s">
        <v>364</v>
      </c>
      <c r="G472" s="2" t="s">
        <v>750</v>
      </c>
      <c r="H472" s="2" t="s">
        <v>700</v>
      </c>
      <c r="I472" s="2" t="s">
        <v>47</v>
      </c>
      <c r="J472" s="2" t="s">
        <v>751</v>
      </c>
      <c r="K472" s="2" t="s">
        <v>752</v>
      </c>
      <c r="L472" s="2" t="s">
        <v>366</v>
      </c>
      <c r="M472" s="2">
        <v>52</v>
      </c>
      <c r="N472" s="2" t="b">
        <v>0</v>
      </c>
      <c r="O472" s="2">
        <v>0.82666666666666655</v>
      </c>
      <c r="P472" s="2">
        <v>0.81578947368421051</v>
      </c>
      <c r="Q472" s="2">
        <v>0.83783783783783783</v>
      </c>
      <c r="R472" s="2" t="s">
        <v>74</v>
      </c>
      <c r="S472" s="2" t="s">
        <v>1498</v>
      </c>
      <c r="T472" s="2" t="s">
        <v>1499</v>
      </c>
      <c r="U472" s="2" t="b">
        <v>1</v>
      </c>
      <c r="V472" s="2" t="s">
        <v>69</v>
      </c>
      <c r="W472" s="2">
        <v>2.2000000000000002</v>
      </c>
    </row>
    <row r="473" spans="1:23" ht="15.75" customHeight="1" x14ac:dyDescent="0.25">
      <c r="A473" s="2" t="s">
        <v>52</v>
      </c>
      <c r="B473" s="2" t="s">
        <v>53</v>
      </c>
      <c r="C473" s="2" t="s">
        <v>19</v>
      </c>
      <c r="D473" s="2" t="s">
        <v>62</v>
      </c>
      <c r="E473" s="2" t="s">
        <v>64</v>
      </c>
      <c r="F473" s="2" t="s">
        <v>364</v>
      </c>
      <c r="G473" s="2" t="s">
        <v>755</v>
      </c>
      <c r="H473" s="2" t="s">
        <v>700</v>
      </c>
      <c r="I473" s="2" t="s">
        <v>47</v>
      </c>
      <c r="J473" s="2" t="s">
        <v>756</v>
      </c>
      <c r="K473" s="2" t="s">
        <v>757</v>
      </c>
      <c r="L473" s="2" t="s">
        <v>366</v>
      </c>
      <c r="M473" s="2">
        <v>53</v>
      </c>
      <c r="N473" s="2" t="b">
        <v>0</v>
      </c>
      <c r="O473" s="2">
        <v>0.81415929203539827</v>
      </c>
      <c r="P473" s="2">
        <v>0.8</v>
      </c>
      <c r="Q473" s="2">
        <v>0.8288288288288288</v>
      </c>
      <c r="R473" s="2" t="s">
        <v>74</v>
      </c>
      <c r="S473" s="2" t="s">
        <v>1500</v>
      </c>
      <c r="T473" s="2" t="s">
        <v>1501</v>
      </c>
      <c r="U473" s="2" t="b">
        <v>1</v>
      </c>
      <c r="V473" s="2" t="s">
        <v>69</v>
      </c>
      <c r="W473" s="2">
        <v>1.9</v>
      </c>
    </row>
    <row r="474" spans="1:23" ht="15.75" customHeight="1" x14ac:dyDescent="0.25">
      <c r="A474" s="2" t="s">
        <v>52</v>
      </c>
      <c r="B474" s="2" t="s">
        <v>53</v>
      </c>
      <c r="C474" s="2" t="s">
        <v>19</v>
      </c>
      <c r="D474" s="2" t="s">
        <v>62</v>
      </c>
      <c r="E474" s="2" t="s">
        <v>64</v>
      </c>
      <c r="F474" s="2" t="s">
        <v>364</v>
      </c>
      <c r="G474" s="2" t="s">
        <v>760</v>
      </c>
      <c r="H474" s="2" t="s">
        <v>700</v>
      </c>
      <c r="I474" s="2" t="s">
        <v>47</v>
      </c>
      <c r="J474" s="2" t="s">
        <v>761</v>
      </c>
      <c r="K474" s="2" t="s">
        <v>762</v>
      </c>
      <c r="L474" s="2" t="s">
        <v>366</v>
      </c>
      <c r="M474" s="2">
        <v>54</v>
      </c>
      <c r="N474" s="2" t="b">
        <v>0</v>
      </c>
      <c r="O474" s="2">
        <v>0.81152993348115299</v>
      </c>
      <c r="P474" s="2">
        <v>0.79912663755458513</v>
      </c>
      <c r="Q474" s="2">
        <v>0.82432432432432434</v>
      </c>
      <c r="R474" s="2" t="s">
        <v>74</v>
      </c>
      <c r="S474" s="2" t="s">
        <v>1502</v>
      </c>
      <c r="T474" s="2" t="s">
        <v>1503</v>
      </c>
      <c r="U474" s="2" t="b">
        <v>1</v>
      </c>
      <c r="V474" s="2" t="s">
        <v>69</v>
      </c>
      <c r="W474" s="2">
        <v>1.9</v>
      </c>
    </row>
    <row r="475" spans="1:23" ht="15.75" customHeight="1" x14ac:dyDescent="0.25">
      <c r="A475" s="2" t="s">
        <v>52</v>
      </c>
      <c r="B475" s="2" t="s">
        <v>53</v>
      </c>
      <c r="C475" s="2" t="s">
        <v>19</v>
      </c>
      <c r="D475" s="2" t="s">
        <v>62</v>
      </c>
      <c r="E475" s="2" t="s">
        <v>64</v>
      </c>
      <c r="F475" s="2" t="s">
        <v>364</v>
      </c>
      <c r="G475" s="2" t="s">
        <v>765</v>
      </c>
      <c r="H475" s="2" t="s">
        <v>700</v>
      </c>
      <c r="I475" s="2" t="s">
        <v>47</v>
      </c>
      <c r="J475" s="2" t="s">
        <v>766</v>
      </c>
      <c r="K475" s="2" t="s">
        <v>767</v>
      </c>
      <c r="L475" s="2" t="s">
        <v>366</v>
      </c>
      <c r="M475" s="2">
        <v>55</v>
      </c>
      <c r="N475" s="2" t="b">
        <v>0</v>
      </c>
      <c r="O475" s="2">
        <v>0.80786026200873373</v>
      </c>
      <c r="P475" s="2">
        <v>0.78389830508474578</v>
      </c>
      <c r="Q475" s="2">
        <v>0.83333333333333337</v>
      </c>
      <c r="R475" s="2" t="s">
        <v>74</v>
      </c>
      <c r="S475" s="2" t="s">
        <v>1504</v>
      </c>
      <c r="T475" s="2" t="s">
        <v>1505</v>
      </c>
      <c r="U475" s="2" t="b">
        <v>1</v>
      </c>
      <c r="V475" s="2" t="s">
        <v>69</v>
      </c>
      <c r="W475" s="2">
        <v>2.2999999999999998</v>
      </c>
    </row>
    <row r="476" spans="1:23" ht="15.75" customHeight="1" x14ac:dyDescent="0.25">
      <c r="A476" s="2" t="s">
        <v>52</v>
      </c>
      <c r="B476" s="2" t="s">
        <v>53</v>
      </c>
      <c r="C476" s="2" t="s">
        <v>19</v>
      </c>
      <c r="D476" s="2" t="s">
        <v>62</v>
      </c>
      <c r="E476" s="2" t="s">
        <v>64</v>
      </c>
      <c r="F476" s="2" t="s">
        <v>364</v>
      </c>
      <c r="G476" s="2" t="s">
        <v>770</v>
      </c>
      <c r="H476" s="2" t="s">
        <v>700</v>
      </c>
      <c r="I476" s="2" t="s">
        <v>47</v>
      </c>
      <c r="J476" s="2" t="s">
        <v>771</v>
      </c>
      <c r="K476" s="2" t="s">
        <v>772</v>
      </c>
      <c r="L476" s="2" t="s">
        <v>366</v>
      </c>
      <c r="M476" s="2">
        <v>56</v>
      </c>
      <c r="N476" s="2" t="b">
        <v>0</v>
      </c>
      <c r="O476" s="2">
        <v>0.82222222222222219</v>
      </c>
      <c r="P476" s="2">
        <v>0.81140350877192979</v>
      </c>
      <c r="Q476" s="2">
        <v>0.83333333333333337</v>
      </c>
      <c r="R476" s="2" t="s">
        <v>74</v>
      </c>
      <c r="S476" s="2" t="s">
        <v>1506</v>
      </c>
      <c r="T476" s="2" t="s">
        <v>1507</v>
      </c>
      <c r="U476" s="2" t="b">
        <v>1</v>
      </c>
      <c r="V476" s="2" t="s">
        <v>69</v>
      </c>
      <c r="W476" s="2">
        <v>1.8</v>
      </c>
    </row>
    <row r="477" spans="1:23" ht="15.75" customHeight="1" x14ac:dyDescent="0.25">
      <c r="A477" s="2" t="s">
        <v>52</v>
      </c>
      <c r="B477" s="2" t="s">
        <v>53</v>
      </c>
      <c r="C477" s="2" t="s">
        <v>19</v>
      </c>
      <c r="D477" s="2" t="s">
        <v>62</v>
      </c>
      <c r="E477" s="2" t="s">
        <v>64</v>
      </c>
      <c r="F477" s="2" t="s">
        <v>364</v>
      </c>
      <c r="G477" s="2" t="s">
        <v>775</v>
      </c>
      <c r="H477" s="2" t="s">
        <v>700</v>
      </c>
      <c r="I477" s="2" t="s">
        <v>47</v>
      </c>
      <c r="J477" s="2" t="s">
        <v>776</v>
      </c>
      <c r="K477" s="2" t="s">
        <v>777</v>
      </c>
      <c r="L477" s="2" t="s">
        <v>366</v>
      </c>
      <c r="M477" s="2">
        <v>57</v>
      </c>
      <c r="N477" s="2" t="b">
        <v>0</v>
      </c>
      <c r="O477" s="2">
        <v>0.81415929203539827</v>
      </c>
      <c r="P477" s="2">
        <v>0.8</v>
      </c>
      <c r="Q477" s="2">
        <v>0.8288288288288288</v>
      </c>
      <c r="R477" s="2" t="s">
        <v>74</v>
      </c>
      <c r="S477" s="2" t="s">
        <v>1508</v>
      </c>
      <c r="T477" s="2" t="s">
        <v>1509</v>
      </c>
      <c r="U477" s="2" t="b">
        <v>1</v>
      </c>
      <c r="V477" s="2" t="s">
        <v>69</v>
      </c>
      <c r="W477" s="2">
        <v>2</v>
      </c>
    </row>
    <row r="478" spans="1:23" ht="15.75" customHeight="1" x14ac:dyDescent="0.25">
      <c r="A478" s="2" t="s">
        <v>52</v>
      </c>
      <c r="B478" s="2" t="s">
        <v>53</v>
      </c>
      <c r="C478" s="2" t="s">
        <v>19</v>
      </c>
      <c r="D478" s="2" t="s">
        <v>62</v>
      </c>
      <c r="E478" s="2" t="s">
        <v>64</v>
      </c>
      <c r="F478" s="2" t="s">
        <v>364</v>
      </c>
      <c r="G478" s="2" t="s">
        <v>780</v>
      </c>
      <c r="H478" s="2" t="s">
        <v>700</v>
      </c>
      <c r="I478" s="2" t="s">
        <v>47</v>
      </c>
      <c r="J478" s="2" t="s">
        <v>781</v>
      </c>
      <c r="K478" s="2" t="s">
        <v>782</v>
      </c>
      <c r="L478" s="2" t="s">
        <v>366</v>
      </c>
      <c r="M478" s="2">
        <v>58</v>
      </c>
      <c r="N478" s="2" t="b">
        <v>0</v>
      </c>
      <c r="O478" s="2">
        <v>0.80610021786492381</v>
      </c>
      <c r="P478" s="2">
        <v>0.78059071729957807</v>
      </c>
      <c r="Q478" s="2">
        <v>0.83333333333333337</v>
      </c>
      <c r="R478" s="2" t="s">
        <v>74</v>
      </c>
      <c r="S478" s="2" t="s">
        <v>1510</v>
      </c>
      <c r="T478" s="2" t="s">
        <v>1511</v>
      </c>
      <c r="U478" s="2" t="b">
        <v>1</v>
      </c>
      <c r="V478" s="2" t="s">
        <v>69</v>
      </c>
      <c r="W478" s="2">
        <v>2.2000000000000002</v>
      </c>
    </row>
    <row r="479" spans="1:23" ht="15.75" customHeight="1" x14ac:dyDescent="0.25">
      <c r="A479" s="2" t="s">
        <v>52</v>
      </c>
      <c r="B479" s="2" t="s">
        <v>53</v>
      </c>
      <c r="C479" s="2" t="s">
        <v>19</v>
      </c>
      <c r="D479" s="2" t="s">
        <v>62</v>
      </c>
      <c r="E479" s="2" t="s">
        <v>64</v>
      </c>
      <c r="F479" s="2" t="s">
        <v>364</v>
      </c>
      <c r="G479" s="2" t="s">
        <v>785</v>
      </c>
      <c r="H479" s="2" t="s">
        <v>700</v>
      </c>
      <c r="I479" s="2" t="s">
        <v>47</v>
      </c>
      <c r="J479" s="2" t="s">
        <v>786</v>
      </c>
      <c r="K479" s="2" t="s">
        <v>787</v>
      </c>
      <c r="L479" s="2" t="s">
        <v>366</v>
      </c>
      <c r="M479" s="2">
        <v>59</v>
      </c>
      <c r="N479" s="2" t="b">
        <v>0</v>
      </c>
      <c r="O479" s="2">
        <v>0.80645161290322576</v>
      </c>
      <c r="P479" s="2">
        <v>0.82547169811320753</v>
      </c>
      <c r="Q479" s="2">
        <v>0.78828828828828834</v>
      </c>
      <c r="R479" s="2" t="s">
        <v>74</v>
      </c>
      <c r="S479" s="2" t="s">
        <v>1512</v>
      </c>
      <c r="T479" s="2" t="s">
        <v>1513</v>
      </c>
      <c r="U479" s="2" t="b">
        <v>1</v>
      </c>
      <c r="V479" s="2" t="s">
        <v>69</v>
      </c>
      <c r="W479" s="2">
        <v>1.3</v>
      </c>
    </row>
    <row r="480" spans="1:23" ht="15.75" customHeight="1" x14ac:dyDescent="0.25">
      <c r="A480" s="2" t="s">
        <v>52</v>
      </c>
      <c r="B480" s="2" t="s">
        <v>53</v>
      </c>
      <c r="C480" s="2" t="s">
        <v>19</v>
      </c>
      <c r="D480" s="2" t="s">
        <v>62</v>
      </c>
      <c r="E480" s="2" t="s">
        <v>64</v>
      </c>
      <c r="F480" s="2" t="s">
        <v>364</v>
      </c>
      <c r="G480" s="2" t="s">
        <v>790</v>
      </c>
      <c r="H480" s="2" t="s">
        <v>700</v>
      </c>
      <c r="I480" s="2" t="s">
        <v>47</v>
      </c>
      <c r="J480" s="2" t="s">
        <v>791</v>
      </c>
      <c r="K480" s="2" t="s">
        <v>792</v>
      </c>
      <c r="L480" s="2" t="s">
        <v>366</v>
      </c>
      <c r="M480" s="2">
        <v>60</v>
      </c>
      <c r="N480" s="2" t="b">
        <v>0</v>
      </c>
      <c r="O480" s="2">
        <v>0.80536912751677858</v>
      </c>
      <c r="P480" s="2">
        <v>0.8</v>
      </c>
      <c r="Q480" s="2">
        <v>0.81081081081081086</v>
      </c>
      <c r="R480" s="2" t="s">
        <v>74</v>
      </c>
      <c r="S480" s="2" t="s">
        <v>1514</v>
      </c>
      <c r="T480" s="2" t="s">
        <v>1515</v>
      </c>
      <c r="U480" s="2" t="b">
        <v>1</v>
      </c>
      <c r="V480" s="2" t="s">
        <v>69</v>
      </c>
      <c r="W480" s="2">
        <v>1.3</v>
      </c>
    </row>
    <row r="481" spans="1:23" ht="15.75" customHeight="1" x14ac:dyDescent="0.25">
      <c r="A481" s="2" t="s">
        <v>52</v>
      </c>
      <c r="B481" s="2" t="s">
        <v>53</v>
      </c>
      <c r="C481" s="2" t="s">
        <v>19</v>
      </c>
      <c r="D481" s="2" t="s">
        <v>62</v>
      </c>
      <c r="E481" s="2" t="s">
        <v>64</v>
      </c>
      <c r="F481" s="2" t="s">
        <v>364</v>
      </c>
      <c r="G481" s="2" t="s">
        <v>795</v>
      </c>
      <c r="H481" s="2" t="s">
        <v>700</v>
      </c>
      <c r="I481" s="2" t="s">
        <v>47</v>
      </c>
      <c r="J481" s="2" t="s">
        <v>796</v>
      </c>
      <c r="K481" s="2" t="s">
        <v>797</v>
      </c>
      <c r="L481" s="2" t="s">
        <v>366</v>
      </c>
      <c r="M481" s="2">
        <v>61</v>
      </c>
      <c r="N481" s="2" t="b">
        <v>0</v>
      </c>
      <c r="O481" s="2">
        <v>0.82637362637362632</v>
      </c>
      <c r="P481" s="2">
        <v>0.80686695278969955</v>
      </c>
      <c r="Q481" s="2">
        <v>0.84684684684684686</v>
      </c>
      <c r="R481" s="2" t="s">
        <v>74</v>
      </c>
      <c r="S481" s="2" t="s">
        <v>1516</v>
      </c>
      <c r="T481" s="2" t="s">
        <v>1517</v>
      </c>
      <c r="U481" s="2" t="b">
        <v>1</v>
      </c>
      <c r="V481" s="2" t="s">
        <v>69</v>
      </c>
      <c r="W481" s="2">
        <v>1.7</v>
      </c>
    </row>
    <row r="482" spans="1:23" ht="15.75" customHeight="1" x14ac:dyDescent="0.25">
      <c r="A482" s="2" t="s">
        <v>52</v>
      </c>
      <c r="B482" s="2" t="s">
        <v>53</v>
      </c>
      <c r="C482" s="2" t="s">
        <v>19</v>
      </c>
      <c r="D482" s="2" t="s">
        <v>73</v>
      </c>
      <c r="E482" s="2" t="s">
        <v>75</v>
      </c>
      <c r="F482" s="2" t="s">
        <v>55</v>
      </c>
      <c r="G482" s="2" t="s">
        <v>56</v>
      </c>
      <c r="H482" s="2" t="s">
        <v>57</v>
      </c>
      <c r="I482" s="2" t="s">
        <v>32</v>
      </c>
      <c r="J482" s="2" t="s">
        <v>59</v>
      </c>
      <c r="K482" s="2" t="s">
        <v>60</v>
      </c>
      <c r="L482" s="2" t="s">
        <v>61</v>
      </c>
      <c r="M482" s="2">
        <v>42</v>
      </c>
      <c r="N482" s="2" t="b">
        <v>1</v>
      </c>
      <c r="O482" s="2">
        <v>0.80932203389830515</v>
      </c>
      <c r="P482" s="2">
        <v>0.78925619834710747</v>
      </c>
      <c r="Q482" s="2">
        <v>0.83043478260869563</v>
      </c>
      <c r="R482" s="2" t="s">
        <v>74</v>
      </c>
      <c r="S482" s="2" t="s">
        <v>1518</v>
      </c>
      <c r="T482" s="2" t="s">
        <v>1519</v>
      </c>
      <c r="U482" s="2" t="b">
        <v>1</v>
      </c>
      <c r="V482" s="2" t="s">
        <v>69</v>
      </c>
      <c r="W482" s="2">
        <v>6.9</v>
      </c>
    </row>
    <row r="483" spans="1:23" ht="15.75" customHeight="1" x14ac:dyDescent="0.25">
      <c r="A483" s="2" t="s">
        <v>52</v>
      </c>
      <c r="B483" s="2" t="s">
        <v>53</v>
      </c>
      <c r="C483" s="2" t="s">
        <v>19</v>
      </c>
      <c r="D483" s="2" t="s">
        <v>73</v>
      </c>
      <c r="E483" s="2" t="s">
        <v>75</v>
      </c>
      <c r="F483" s="2" t="s">
        <v>55</v>
      </c>
      <c r="G483" s="2" t="s">
        <v>70</v>
      </c>
      <c r="H483" s="2" t="s">
        <v>57</v>
      </c>
      <c r="I483" s="2" t="s">
        <v>32</v>
      </c>
      <c r="J483" s="2" t="s">
        <v>71</v>
      </c>
      <c r="K483" s="2" t="s">
        <v>72</v>
      </c>
      <c r="L483" s="2" t="s">
        <v>61</v>
      </c>
      <c r="M483" s="2">
        <v>43</v>
      </c>
      <c r="N483" s="2" t="b">
        <v>1</v>
      </c>
      <c r="O483" s="2">
        <v>0.76666666666666661</v>
      </c>
      <c r="P483" s="2">
        <v>0.73599999999999999</v>
      </c>
      <c r="Q483" s="2">
        <v>0.8</v>
      </c>
      <c r="R483" s="2" t="s">
        <v>74</v>
      </c>
      <c r="S483" s="2" t="s">
        <v>1520</v>
      </c>
      <c r="T483" s="2" t="s">
        <v>1521</v>
      </c>
      <c r="U483" s="2" t="b">
        <v>1</v>
      </c>
      <c r="V483" s="2" t="s">
        <v>69</v>
      </c>
      <c r="W483" s="2">
        <v>1.3</v>
      </c>
    </row>
    <row r="484" spans="1:23" ht="15.75" customHeight="1" x14ac:dyDescent="0.25">
      <c r="A484" s="2" t="s">
        <v>52</v>
      </c>
      <c r="B484" s="2" t="s">
        <v>53</v>
      </c>
      <c r="C484" s="2" t="s">
        <v>19</v>
      </c>
      <c r="D484" s="2" t="s">
        <v>73</v>
      </c>
      <c r="E484" s="2" t="s">
        <v>75</v>
      </c>
      <c r="F484" s="2" t="s">
        <v>55</v>
      </c>
      <c r="G484" s="2" t="s">
        <v>78</v>
      </c>
      <c r="H484" s="2" t="s">
        <v>57</v>
      </c>
      <c r="I484" s="2" t="s">
        <v>32</v>
      </c>
      <c r="J484" s="2" t="s">
        <v>79</v>
      </c>
      <c r="K484" s="2" t="s">
        <v>80</v>
      </c>
      <c r="L484" s="2" t="s">
        <v>61</v>
      </c>
      <c r="M484" s="2">
        <v>44</v>
      </c>
      <c r="N484" s="2" t="b">
        <v>1</v>
      </c>
      <c r="O484" s="2">
        <v>0.76639344262295073</v>
      </c>
      <c r="P484" s="2">
        <v>0.72480620155038755</v>
      </c>
      <c r="Q484" s="2">
        <v>0.81304347826086953</v>
      </c>
      <c r="R484" s="2" t="s">
        <v>74</v>
      </c>
      <c r="S484" s="2" t="s">
        <v>1522</v>
      </c>
      <c r="T484" s="2" t="s">
        <v>1523</v>
      </c>
      <c r="U484" s="2" t="b">
        <v>1</v>
      </c>
      <c r="V484" s="2" t="s">
        <v>69</v>
      </c>
      <c r="W484" s="2">
        <v>1.7</v>
      </c>
    </row>
    <row r="485" spans="1:23" ht="15.75" customHeight="1" x14ac:dyDescent="0.25">
      <c r="A485" s="2" t="s">
        <v>52</v>
      </c>
      <c r="B485" s="2" t="s">
        <v>53</v>
      </c>
      <c r="C485" s="2" t="s">
        <v>19</v>
      </c>
      <c r="D485" s="2" t="s">
        <v>73</v>
      </c>
      <c r="E485" s="2" t="s">
        <v>75</v>
      </c>
      <c r="F485" s="2" t="s">
        <v>55</v>
      </c>
      <c r="G485" s="2" t="s">
        <v>85</v>
      </c>
      <c r="H485" s="2" t="s">
        <v>57</v>
      </c>
      <c r="I485" s="2" t="s">
        <v>32</v>
      </c>
      <c r="J485" s="2" t="s">
        <v>86</v>
      </c>
      <c r="K485" s="2" t="s">
        <v>87</v>
      </c>
      <c r="L485" s="2" t="s">
        <v>61</v>
      </c>
      <c r="M485" s="2">
        <v>45</v>
      </c>
      <c r="N485" s="2" t="b">
        <v>1</v>
      </c>
      <c r="O485" s="2">
        <v>0.76033057851239683</v>
      </c>
      <c r="P485" s="2">
        <v>0.72440944881889768</v>
      </c>
      <c r="Q485" s="2">
        <v>0.8</v>
      </c>
      <c r="R485" s="2" t="s">
        <v>74</v>
      </c>
      <c r="S485" s="2" t="s">
        <v>1524</v>
      </c>
      <c r="T485" s="2" t="s">
        <v>1525</v>
      </c>
      <c r="U485" s="2" t="b">
        <v>1</v>
      </c>
      <c r="V485" s="2" t="s">
        <v>69</v>
      </c>
      <c r="W485" s="2">
        <v>1.3</v>
      </c>
    </row>
    <row r="486" spans="1:23" ht="15.75" customHeight="1" x14ac:dyDescent="0.25">
      <c r="A486" s="2" t="s">
        <v>52</v>
      </c>
      <c r="B486" s="2" t="s">
        <v>53</v>
      </c>
      <c r="C486" s="2" t="s">
        <v>19</v>
      </c>
      <c r="D486" s="2" t="s">
        <v>73</v>
      </c>
      <c r="E486" s="2" t="s">
        <v>75</v>
      </c>
      <c r="F486" s="2" t="s">
        <v>55</v>
      </c>
      <c r="G486" s="2" t="s">
        <v>92</v>
      </c>
      <c r="H486" s="2" t="s">
        <v>57</v>
      </c>
      <c r="I486" s="2" t="s">
        <v>32</v>
      </c>
      <c r="J486" s="2" t="s">
        <v>93</v>
      </c>
      <c r="K486" s="2" t="s">
        <v>95</v>
      </c>
      <c r="L486" s="2" t="s">
        <v>61</v>
      </c>
      <c r="M486" s="2">
        <v>46</v>
      </c>
      <c r="N486" s="2" t="b">
        <v>1</v>
      </c>
      <c r="O486" s="2">
        <v>0.73839662447257393</v>
      </c>
      <c r="P486" s="2">
        <v>0.71721311475409832</v>
      </c>
      <c r="Q486" s="2">
        <v>0.76086956521739135</v>
      </c>
      <c r="R486" s="2" t="s">
        <v>74</v>
      </c>
      <c r="S486" s="2" t="s">
        <v>1526</v>
      </c>
      <c r="T486" s="2" t="s">
        <v>1527</v>
      </c>
      <c r="U486" s="2" t="b">
        <v>1</v>
      </c>
      <c r="V486" s="2" t="s">
        <v>69</v>
      </c>
      <c r="W486" s="2">
        <v>1.7</v>
      </c>
    </row>
    <row r="487" spans="1:23" ht="15.75" customHeight="1" x14ac:dyDescent="0.25">
      <c r="A487" s="2" t="s">
        <v>52</v>
      </c>
      <c r="B487" s="2" t="s">
        <v>53</v>
      </c>
      <c r="C487" s="2" t="s">
        <v>19</v>
      </c>
      <c r="D487" s="2" t="s">
        <v>73</v>
      </c>
      <c r="E487" s="2" t="s">
        <v>75</v>
      </c>
      <c r="F487" s="2" t="s">
        <v>55</v>
      </c>
      <c r="G487" s="2" t="s">
        <v>99</v>
      </c>
      <c r="H487" s="2" t="s">
        <v>57</v>
      </c>
      <c r="I487" s="2" t="s">
        <v>32</v>
      </c>
      <c r="J487" s="2" t="s">
        <v>100</v>
      </c>
      <c r="K487" s="2" t="s">
        <v>101</v>
      </c>
      <c r="L487" s="2" t="s">
        <v>61</v>
      </c>
      <c r="M487" s="2">
        <v>47</v>
      </c>
      <c r="N487" s="2" t="b">
        <v>1</v>
      </c>
      <c r="O487" s="2">
        <v>0.78099173553719015</v>
      </c>
      <c r="P487" s="2">
        <v>0.74409448818897639</v>
      </c>
      <c r="Q487" s="2">
        <v>0.82173913043478264</v>
      </c>
      <c r="R487" s="2" t="s">
        <v>74</v>
      </c>
      <c r="S487" s="2" t="s">
        <v>1528</v>
      </c>
      <c r="T487" s="2" t="s">
        <v>1529</v>
      </c>
      <c r="U487" s="2" t="b">
        <v>1</v>
      </c>
      <c r="V487" s="2" t="s">
        <v>69</v>
      </c>
      <c r="W487" s="2">
        <v>1.3</v>
      </c>
    </row>
    <row r="488" spans="1:23" ht="15.75" customHeight="1" x14ac:dyDescent="0.25">
      <c r="A488" s="2" t="s">
        <v>52</v>
      </c>
      <c r="B488" s="2" t="s">
        <v>53</v>
      </c>
      <c r="C488" s="2" t="s">
        <v>19</v>
      </c>
      <c r="D488" s="2" t="s">
        <v>73</v>
      </c>
      <c r="E488" s="2" t="s">
        <v>75</v>
      </c>
      <c r="F488" s="2" t="s">
        <v>55</v>
      </c>
      <c r="G488" s="2" t="s">
        <v>107</v>
      </c>
      <c r="H488" s="2" t="s">
        <v>57</v>
      </c>
      <c r="I488" s="2" t="s">
        <v>32</v>
      </c>
      <c r="J488" s="2" t="s">
        <v>108</v>
      </c>
      <c r="K488" s="2" t="s">
        <v>109</v>
      </c>
      <c r="L488" s="2" t="s">
        <v>61</v>
      </c>
      <c r="M488" s="2">
        <v>48</v>
      </c>
      <c r="N488" s="2" t="b">
        <v>1</v>
      </c>
      <c r="O488" s="2">
        <v>0.76310272536687629</v>
      </c>
      <c r="P488" s="2">
        <v>0.73684210526315785</v>
      </c>
      <c r="Q488" s="2">
        <v>0.79130434782608694</v>
      </c>
      <c r="R488" s="2" t="s">
        <v>74</v>
      </c>
      <c r="S488" s="2" t="s">
        <v>1530</v>
      </c>
      <c r="T488" s="2" t="s">
        <v>1531</v>
      </c>
      <c r="U488" s="2" t="b">
        <v>1</v>
      </c>
      <c r="V488" s="2" t="s">
        <v>69</v>
      </c>
      <c r="W488" s="2">
        <v>1.3</v>
      </c>
    </row>
    <row r="489" spans="1:23" ht="15.75" customHeight="1" x14ac:dyDescent="0.25">
      <c r="A489" s="2" t="s">
        <v>52</v>
      </c>
      <c r="B489" s="2" t="s">
        <v>53</v>
      </c>
      <c r="C489" s="2" t="s">
        <v>19</v>
      </c>
      <c r="D489" s="2" t="s">
        <v>73</v>
      </c>
      <c r="E489" s="2" t="s">
        <v>75</v>
      </c>
      <c r="F489" s="2" t="s">
        <v>55</v>
      </c>
      <c r="G489" s="2" t="s">
        <v>112</v>
      </c>
      <c r="H489" s="2" t="s">
        <v>57</v>
      </c>
      <c r="I489" s="2" t="s">
        <v>32</v>
      </c>
      <c r="J489" s="2" t="s">
        <v>113</v>
      </c>
      <c r="K489" s="2" t="s">
        <v>114</v>
      </c>
      <c r="L489" s="2" t="s">
        <v>61</v>
      </c>
      <c r="M489" s="2">
        <v>49</v>
      </c>
      <c r="N489" s="2" t="b">
        <v>1</v>
      </c>
      <c r="O489" s="2">
        <v>0.75975359342915805</v>
      </c>
      <c r="P489" s="2">
        <v>0.71984435797665369</v>
      </c>
      <c r="Q489" s="2">
        <v>0.80434782608695654</v>
      </c>
      <c r="R489" s="2" t="s">
        <v>74</v>
      </c>
      <c r="S489" s="2" t="s">
        <v>1532</v>
      </c>
      <c r="T489" s="2" t="s">
        <v>1533</v>
      </c>
      <c r="U489" s="2" t="b">
        <v>1</v>
      </c>
      <c r="V489" s="2" t="s">
        <v>69</v>
      </c>
      <c r="W489" s="2">
        <v>1.7</v>
      </c>
    </row>
    <row r="490" spans="1:23" ht="15.75" customHeight="1" x14ac:dyDescent="0.25">
      <c r="A490" s="2" t="s">
        <v>52</v>
      </c>
      <c r="B490" s="2" t="s">
        <v>53</v>
      </c>
      <c r="C490" s="2" t="s">
        <v>19</v>
      </c>
      <c r="D490" s="2" t="s">
        <v>73</v>
      </c>
      <c r="E490" s="2" t="s">
        <v>75</v>
      </c>
      <c r="F490" s="2" t="s">
        <v>55</v>
      </c>
      <c r="G490" s="2" t="s">
        <v>117</v>
      </c>
      <c r="H490" s="2" t="s">
        <v>57</v>
      </c>
      <c r="I490" s="2" t="s">
        <v>32</v>
      </c>
      <c r="J490" s="2" t="s">
        <v>118</v>
      </c>
      <c r="K490" s="2" t="s">
        <v>119</v>
      </c>
      <c r="L490" s="2" t="s">
        <v>61</v>
      </c>
      <c r="M490" s="2">
        <v>50</v>
      </c>
      <c r="N490" s="2" t="b">
        <v>1</v>
      </c>
      <c r="O490" s="2">
        <v>0.76446280991735549</v>
      </c>
      <c r="P490" s="2">
        <v>0.72834645669291342</v>
      </c>
      <c r="Q490" s="2">
        <v>0.80434782608695654</v>
      </c>
      <c r="R490" s="2" t="s">
        <v>74</v>
      </c>
      <c r="S490" s="2" t="s">
        <v>1534</v>
      </c>
      <c r="T490" s="2" t="s">
        <v>1535</v>
      </c>
      <c r="U490" s="2" t="b">
        <v>1</v>
      </c>
      <c r="V490" s="2" t="s">
        <v>69</v>
      </c>
      <c r="W490" s="2">
        <v>1.3</v>
      </c>
    </row>
    <row r="491" spans="1:23" ht="15.75" customHeight="1" x14ac:dyDescent="0.25">
      <c r="A491" s="2" t="s">
        <v>52</v>
      </c>
      <c r="B491" s="2" t="s">
        <v>53</v>
      </c>
      <c r="C491" s="2" t="s">
        <v>19</v>
      </c>
      <c r="D491" s="2" t="s">
        <v>73</v>
      </c>
      <c r="E491" s="2" t="s">
        <v>75</v>
      </c>
      <c r="F491" s="2" t="s">
        <v>55</v>
      </c>
      <c r="G491" s="2" t="s">
        <v>122</v>
      </c>
      <c r="H491" s="2" t="s">
        <v>57</v>
      </c>
      <c r="I491" s="2" t="s">
        <v>32</v>
      </c>
      <c r="J491" s="2" t="s">
        <v>123</v>
      </c>
      <c r="K491" s="2" t="s">
        <v>124</v>
      </c>
      <c r="L491" s="2" t="s">
        <v>61</v>
      </c>
      <c r="M491" s="2">
        <v>51</v>
      </c>
      <c r="N491" s="2" t="b">
        <v>1</v>
      </c>
      <c r="O491" s="2">
        <v>0.77350427350427342</v>
      </c>
      <c r="P491" s="2">
        <v>0.76050420168067223</v>
      </c>
      <c r="Q491" s="2">
        <v>0.78695652173913044</v>
      </c>
      <c r="R491" s="2" t="s">
        <v>74</v>
      </c>
      <c r="S491" s="2" t="s">
        <v>1536</v>
      </c>
      <c r="T491" s="2" t="s">
        <v>1537</v>
      </c>
      <c r="U491" s="2" t="b">
        <v>1</v>
      </c>
      <c r="V491" s="2" t="s">
        <v>69</v>
      </c>
      <c r="W491" s="2">
        <v>1.3</v>
      </c>
    </row>
    <row r="492" spans="1:23" ht="15.75" customHeight="1" x14ac:dyDescent="0.25">
      <c r="A492" s="2" t="s">
        <v>52</v>
      </c>
      <c r="B492" s="2" t="s">
        <v>53</v>
      </c>
      <c r="C492" s="2" t="s">
        <v>19</v>
      </c>
      <c r="D492" s="2" t="s">
        <v>73</v>
      </c>
      <c r="E492" s="2" t="s">
        <v>75</v>
      </c>
      <c r="F492" s="2" t="s">
        <v>55</v>
      </c>
      <c r="G492" s="2" t="s">
        <v>127</v>
      </c>
      <c r="H492" s="2" t="s">
        <v>57</v>
      </c>
      <c r="I492" s="2" t="s">
        <v>32</v>
      </c>
      <c r="J492" s="2" t="s">
        <v>128</v>
      </c>
      <c r="K492" s="2" t="s">
        <v>129</v>
      </c>
      <c r="L492" s="2" t="s">
        <v>61</v>
      </c>
      <c r="M492" s="2">
        <v>52</v>
      </c>
      <c r="N492" s="2" t="b">
        <v>1</v>
      </c>
      <c r="O492" s="2">
        <v>0.7634854771784233</v>
      </c>
      <c r="P492" s="2">
        <v>0.73015873015873012</v>
      </c>
      <c r="Q492" s="2">
        <v>0.8</v>
      </c>
      <c r="R492" s="2" t="s">
        <v>74</v>
      </c>
      <c r="S492" s="2" t="s">
        <v>1538</v>
      </c>
      <c r="T492" s="2" t="s">
        <v>1539</v>
      </c>
      <c r="U492" s="2" t="b">
        <v>1</v>
      </c>
      <c r="V492" s="2" t="s">
        <v>69</v>
      </c>
      <c r="W492" s="2">
        <v>1.7</v>
      </c>
    </row>
    <row r="493" spans="1:23" ht="15.75" customHeight="1" x14ac:dyDescent="0.25">
      <c r="A493" s="2" t="s">
        <v>52</v>
      </c>
      <c r="B493" s="2" t="s">
        <v>53</v>
      </c>
      <c r="C493" s="2" t="s">
        <v>19</v>
      </c>
      <c r="D493" s="2" t="s">
        <v>73</v>
      </c>
      <c r="E493" s="2" t="s">
        <v>75</v>
      </c>
      <c r="F493" s="2" t="s">
        <v>55</v>
      </c>
      <c r="G493" s="2" t="s">
        <v>132</v>
      </c>
      <c r="H493" s="2" t="s">
        <v>57</v>
      </c>
      <c r="I493" s="2" t="s">
        <v>32</v>
      </c>
      <c r="J493" s="2" t="s">
        <v>133</v>
      </c>
      <c r="K493" s="2" t="s">
        <v>134</v>
      </c>
      <c r="L493" s="2" t="s">
        <v>61</v>
      </c>
      <c r="M493" s="2">
        <v>53</v>
      </c>
      <c r="N493" s="2" t="b">
        <v>1</v>
      </c>
      <c r="O493" s="2">
        <v>0.75000000000000011</v>
      </c>
      <c r="P493" s="2">
        <v>0.70930232558139539</v>
      </c>
      <c r="Q493" s="2">
        <v>0.79565217391304344</v>
      </c>
      <c r="R493" s="2" t="s">
        <v>74</v>
      </c>
      <c r="S493" s="2" t="s">
        <v>1540</v>
      </c>
      <c r="T493" s="2" t="s">
        <v>1541</v>
      </c>
      <c r="U493" s="2" t="b">
        <v>1</v>
      </c>
      <c r="V493" s="2" t="s">
        <v>69</v>
      </c>
      <c r="W493" s="2">
        <v>1.3</v>
      </c>
    </row>
    <row r="494" spans="1:23" ht="15.75" customHeight="1" x14ac:dyDescent="0.25">
      <c r="A494" s="2" t="s">
        <v>52</v>
      </c>
      <c r="B494" s="2" t="s">
        <v>53</v>
      </c>
      <c r="C494" s="2" t="s">
        <v>19</v>
      </c>
      <c r="D494" s="2" t="s">
        <v>73</v>
      </c>
      <c r="E494" s="2" t="s">
        <v>75</v>
      </c>
      <c r="F494" s="2" t="s">
        <v>55</v>
      </c>
      <c r="G494" s="2" t="s">
        <v>137</v>
      </c>
      <c r="H494" s="2" t="s">
        <v>57</v>
      </c>
      <c r="I494" s="2" t="s">
        <v>32</v>
      </c>
      <c r="J494" s="2" t="s">
        <v>138</v>
      </c>
      <c r="K494" s="2" t="s">
        <v>139</v>
      </c>
      <c r="L494" s="2" t="s">
        <v>61</v>
      </c>
      <c r="M494" s="2">
        <v>54</v>
      </c>
      <c r="N494" s="2" t="b">
        <v>1</v>
      </c>
      <c r="O494" s="2">
        <v>0.7583333333333333</v>
      </c>
      <c r="P494" s="2">
        <v>0.72799999999999998</v>
      </c>
      <c r="Q494" s="2">
        <v>0.79130434782608694</v>
      </c>
      <c r="R494" s="2" t="s">
        <v>74</v>
      </c>
      <c r="S494" s="2" t="s">
        <v>1542</v>
      </c>
      <c r="T494" s="2" t="s">
        <v>1543</v>
      </c>
      <c r="U494" s="2" t="b">
        <v>1</v>
      </c>
      <c r="V494" s="2" t="s">
        <v>69</v>
      </c>
      <c r="W494" s="2">
        <v>1.3</v>
      </c>
    </row>
    <row r="495" spans="1:23" ht="15.75" customHeight="1" x14ac:dyDescent="0.25">
      <c r="A495" s="2" t="s">
        <v>52</v>
      </c>
      <c r="B495" s="2" t="s">
        <v>53</v>
      </c>
      <c r="C495" s="2" t="s">
        <v>19</v>
      </c>
      <c r="D495" s="2" t="s">
        <v>73</v>
      </c>
      <c r="E495" s="2" t="s">
        <v>75</v>
      </c>
      <c r="F495" s="2" t="s">
        <v>55</v>
      </c>
      <c r="G495" s="2" t="s">
        <v>142</v>
      </c>
      <c r="H495" s="2" t="s">
        <v>57</v>
      </c>
      <c r="I495" s="2" t="s">
        <v>32</v>
      </c>
      <c r="J495" s="2" t="s">
        <v>143</v>
      </c>
      <c r="K495" s="2" t="s">
        <v>144</v>
      </c>
      <c r="L495" s="2" t="s">
        <v>61</v>
      </c>
      <c r="M495" s="2">
        <v>55</v>
      </c>
      <c r="N495" s="2" t="b">
        <v>1</v>
      </c>
      <c r="O495" s="2">
        <v>0.77310924369747902</v>
      </c>
      <c r="P495" s="2">
        <v>0.74796747967479671</v>
      </c>
      <c r="Q495" s="2">
        <v>0.8</v>
      </c>
      <c r="R495" s="2" t="s">
        <v>74</v>
      </c>
      <c r="S495" s="2" t="s">
        <v>1544</v>
      </c>
      <c r="T495" s="2" t="s">
        <v>1545</v>
      </c>
      <c r="U495" s="2" t="b">
        <v>1</v>
      </c>
      <c r="V495" s="2" t="s">
        <v>69</v>
      </c>
      <c r="W495" s="2">
        <v>1.7</v>
      </c>
    </row>
    <row r="496" spans="1:23" ht="15.75" customHeight="1" x14ac:dyDescent="0.25">
      <c r="A496" s="2" t="s">
        <v>52</v>
      </c>
      <c r="B496" s="2" t="s">
        <v>53</v>
      </c>
      <c r="C496" s="2" t="s">
        <v>19</v>
      </c>
      <c r="D496" s="2" t="s">
        <v>73</v>
      </c>
      <c r="E496" s="2" t="s">
        <v>75</v>
      </c>
      <c r="F496" s="2" t="s">
        <v>55</v>
      </c>
      <c r="G496" s="2" t="s">
        <v>148</v>
      </c>
      <c r="H496" s="2" t="s">
        <v>57</v>
      </c>
      <c r="I496" s="2" t="s">
        <v>32</v>
      </c>
      <c r="J496" s="2" t="s">
        <v>149</v>
      </c>
      <c r="K496" s="2" t="s">
        <v>150</v>
      </c>
      <c r="L496" s="2" t="s">
        <v>61</v>
      </c>
      <c r="M496" s="2">
        <v>56</v>
      </c>
      <c r="N496" s="2" t="b">
        <v>1</v>
      </c>
      <c r="O496" s="2">
        <v>0.78260869565217395</v>
      </c>
      <c r="P496" s="2">
        <v>0.74703557312252966</v>
      </c>
      <c r="Q496" s="2">
        <v>0.82173913043478264</v>
      </c>
      <c r="R496" s="2" t="s">
        <v>74</v>
      </c>
      <c r="S496" s="2" t="s">
        <v>1546</v>
      </c>
      <c r="T496" s="2" t="s">
        <v>1547</v>
      </c>
      <c r="U496" s="2" t="b">
        <v>1</v>
      </c>
      <c r="V496" s="2" t="s">
        <v>69</v>
      </c>
      <c r="W496" s="2">
        <v>1.3</v>
      </c>
    </row>
    <row r="497" spans="1:23" ht="15.75" customHeight="1" x14ac:dyDescent="0.25">
      <c r="A497" s="2" t="s">
        <v>52</v>
      </c>
      <c r="B497" s="2" t="s">
        <v>53</v>
      </c>
      <c r="C497" s="2" t="s">
        <v>19</v>
      </c>
      <c r="D497" s="2" t="s">
        <v>73</v>
      </c>
      <c r="E497" s="2" t="s">
        <v>75</v>
      </c>
      <c r="F497" s="2" t="s">
        <v>55</v>
      </c>
      <c r="G497" s="2" t="s">
        <v>153</v>
      </c>
      <c r="H497" s="2" t="s">
        <v>57</v>
      </c>
      <c r="I497" s="2" t="s">
        <v>32</v>
      </c>
      <c r="J497" s="2" t="s">
        <v>154</v>
      </c>
      <c r="K497" s="2" t="s">
        <v>155</v>
      </c>
      <c r="L497" s="2" t="s">
        <v>61</v>
      </c>
      <c r="M497" s="2">
        <v>57</v>
      </c>
      <c r="N497" s="2" t="b">
        <v>1</v>
      </c>
      <c r="O497" s="2">
        <v>0.75619834710743794</v>
      </c>
      <c r="P497" s="2">
        <v>0.72047244094488194</v>
      </c>
      <c r="Q497" s="2">
        <v>0.79565217391304344</v>
      </c>
      <c r="R497" s="2" t="s">
        <v>74</v>
      </c>
      <c r="S497" s="2" t="s">
        <v>1548</v>
      </c>
      <c r="T497" s="2" t="s">
        <v>1549</v>
      </c>
      <c r="U497" s="2" t="b">
        <v>1</v>
      </c>
      <c r="V497" s="2" t="s">
        <v>69</v>
      </c>
      <c r="W497" s="2">
        <v>1.3</v>
      </c>
    </row>
    <row r="498" spans="1:23" ht="15.75" customHeight="1" x14ac:dyDescent="0.25">
      <c r="A498" s="2" t="s">
        <v>52</v>
      </c>
      <c r="B498" s="2" t="s">
        <v>53</v>
      </c>
      <c r="C498" s="2" t="s">
        <v>19</v>
      </c>
      <c r="D498" s="2" t="s">
        <v>73</v>
      </c>
      <c r="E498" s="2" t="s">
        <v>75</v>
      </c>
      <c r="F498" s="2" t="s">
        <v>55</v>
      </c>
      <c r="G498" s="2" t="s">
        <v>158</v>
      </c>
      <c r="H498" s="2" t="s">
        <v>57</v>
      </c>
      <c r="I498" s="2" t="s">
        <v>32</v>
      </c>
      <c r="J498" s="2" t="s">
        <v>159</v>
      </c>
      <c r="K498" s="2" t="s">
        <v>160</v>
      </c>
      <c r="L498" s="2" t="s">
        <v>61</v>
      </c>
      <c r="M498" s="2">
        <v>58</v>
      </c>
      <c r="N498" s="2" t="b">
        <v>1</v>
      </c>
      <c r="O498" s="2">
        <v>0.76016260162601623</v>
      </c>
      <c r="P498" s="2">
        <v>0.7137404580152672</v>
      </c>
      <c r="Q498" s="2">
        <v>0.81304347826086953</v>
      </c>
      <c r="R498" s="2" t="s">
        <v>74</v>
      </c>
      <c r="S498" s="2" t="s">
        <v>1550</v>
      </c>
      <c r="T498" s="2" t="s">
        <v>1551</v>
      </c>
      <c r="U498" s="2" t="b">
        <v>1</v>
      </c>
      <c r="V498" s="2" t="s">
        <v>69</v>
      </c>
      <c r="W498" s="2">
        <v>1.7</v>
      </c>
    </row>
    <row r="499" spans="1:23" ht="15.75" customHeight="1" x14ac:dyDescent="0.25">
      <c r="A499" s="2" t="s">
        <v>52</v>
      </c>
      <c r="B499" s="2" t="s">
        <v>53</v>
      </c>
      <c r="C499" s="2" t="s">
        <v>19</v>
      </c>
      <c r="D499" s="2" t="s">
        <v>73</v>
      </c>
      <c r="E499" s="2" t="s">
        <v>75</v>
      </c>
      <c r="F499" s="2" t="s">
        <v>55</v>
      </c>
      <c r="G499" s="2" t="s">
        <v>163</v>
      </c>
      <c r="H499" s="2" t="s">
        <v>57</v>
      </c>
      <c r="I499" s="2" t="s">
        <v>32</v>
      </c>
      <c r="J499" s="2" t="s">
        <v>164</v>
      </c>
      <c r="K499" s="2" t="s">
        <v>165</v>
      </c>
      <c r="L499" s="2" t="s">
        <v>61</v>
      </c>
      <c r="M499" s="2">
        <v>59</v>
      </c>
      <c r="N499" s="2" t="b">
        <v>1</v>
      </c>
      <c r="O499" s="2">
        <v>0.78586278586278591</v>
      </c>
      <c r="P499" s="2">
        <v>0.75298804780876494</v>
      </c>
      <c r="Q499" s="2">
        <v>0.82173913043478264</v>
      </c>
      <c r="R499" s="2" t="s">
        <v>74</v>
      </c>
      <c r="S499" s="2" t="s">
        <v>1552</v>
      </c>
      <c r="T499" s="2" t="s">
        <v>1553</v>
      </c>
      <c r="U499" s="2" t="b">
        <v>1</v>
      </c>
      <c r="V499" s="2" t="s">
        <v>69</v>
      </c>
      <c r="W499" s="2">
        <v>1.3</v>
      </c>
    </row>
    <row r="500" spans="1:23" ht="15.75" customHeight="1" x14ac:dyDescent="0.25">
      <c r="A500" s="2" t="s">
        <v>52</v>
      </c>
      <c r="B500" s="2" t="s">
        <v>53</v>
      </c>
      <c r="C500" s="2" t="s">
        <v>19</v>
      </c>
      <c r="D500" s="2" t="s">
        <v>73</v>
      </c>
      <c r="E500" s="2" t="s">
        <v>75</v>
      </c>
      <c r="F500" s="2" t="s">
        <v>55</v>
      </c>
      <c r="G500" s="2" t="s">
        <v>168</v>
      </c>
      <c r="H500" s="2" t="s">
        <v>57</v>
      </c>
      <c r="I500" s="2" t="s">
        <v>32</v>
      </c>
      <c r="J500" s="2" t="s">
        <v>169</v>
      </c>
      <c r="K500" s="2" t="s">
        <v>170</v>
      </c>
      <c r="L500" s="2" t="s">
        <v>61</v>
      </c>
      <c r="M500" s="2">
        <v>60</v>
      </c>
      <c r="N500" s="2" t="b">
        <v>1</v>
      </c>
      <c r="O500" s="2">
        <v>0.75103734439834025</v>
      </c>
      <c r="P500" s="2">
        <v>0.71825396825396826</v>
      </c>
      <c r="Q500" s="2">
        <v>0.78695652173913044</v>
      </c>
      <c r="R500" s="2" t="s">
        <v>74</v>
      </c>
      <c r="S500" s="2" t="s">
        <v>1554</v>
      </c>
      <c r="T500" s="2" t="s">
        <v>1555</v>
      </c>
      <c r="U500" s="2" t="b">
        <v>1</v>
      </c>
      <c r="V500" s="2" t="s">
        <v>69</v>
      </c>
      <c r="W500" s="2">
        <v>1.3</v>
      </c>
    </row>
    <row r="501" spans="1:23" ht="15.75" customHeight="1" x14ac:dyDescent="0.25">
      <c r="A501" s="2" t="s">
        <v>52</v>
      </c>
      <c r="B501" s="2" t="s">
        <v>53</v>
      </c>
      <c r="C501" s="2" t="s">
        <v>19</v>
      </c>
      <c r="D501" s="2" t="s">
        <v>73</v>
      </c>
      <c r="E501" s="2" t="s">
        <v>75</v>
      </c>
      <c r="F501" s="2" t="s">
        <v>55</v>
      </c>
      <c r="G501" s="2" t="s">
        <v>173</v>
      </c>
      <c r="H501" s="2" t="s">
        <v>57</v>
      </c>
      <c r="I501" s="2" t="s">
        <v>32</v>
      </c>
      <c r="J501" s="2" t="s">
        <v>174</v>
      </c>
      <c r="K501" s="2" t="s">
        <v>175</v>
      </c>
      <c r="L501" s="2" t="s">
        <v>61</v>
      </c>
      <c r="M501" s="2">
        <v>61</v>
      </c>
      <c r="N501" s="2" t="b">
        <v>1</v>
      </c>
      <c r="O501" s="2">
        <v>0.75052410901467514</v>
      </c>
      <c r="P501" s="2">
        <v>0.7246963562753036</v>
      </c>
      <c r="Q501" s="2">
        <v>0.77826086956521734</v>
      </c>
      <c r="R501" s="2" t="s">
        <v>74</v>
      </c>
      <c r="S501" s="2" t="s">
        <v>1556</v>
      </c>
      <c r="T501" s="2" t="s">
        <v>1557</v>
      </c>
      <c r="U501" s="2" t="b">
        <v>1</v>
      </c>
      <c r="V501" s="2" t="s">
        <v>69</v>
      </c>
      <c r="W501" s="2">
        <v>1.7</v>
      </c>
    </row>
    <row r="502" spans="1:23" ht="15.75" customHeight="1" x14ac:dyDescent="0.25">
      <c r="A502" s="2" t="s">
        <v>52</v>
      </c>
      <c r="B502" s="2" t="s">
        <v>53</v>
      </c>
      <c r="C502" s="2" t="s">
        <v>19</v>
      </c>
      <c r="D502" s="2" t="s">
        <v>73</v>
      </c>
      <c r="E502" s="2" t="s">
        <v>75</v>
      </c>
      <c r="F502" s="2" t="s">
        <v>55</v>
      </c>
      <c r="G502" s="2" t="s">
        <v>178</v>
      </c>
      <c r="H502" s="2" t="s">
        <v>179</v>
      </c>
      <c r="I502" s="2" t="s">
        <v>12</v>
      </c>
      <c r="J502" s="2" t="s">
        <v>180</v>
      </c>
      <c r="K502" s="2" t="s">
        <v>181</v>
      </c>
      <c r="L502" s="2" t="s">
        <v>182</v>
      </c>
      <c r="M502" s="2">
        <v>42</v>
      </c>
      <c r="N502" s="2" t="b">
        <v>0</v>
      </c>
      <c r="O502" s="2">
        <v>0.82857142857142851</v>
      </c>
      <c r="P502" s="2">
        <v>0.80110497237569056</v>
      </c>
      <c r="Q502" s="2">
        <v>0.85798816568047342</v>
      </c>
      <c r="R502" s="2" t="s">
        <v>74</v>
      </c>
      <c r="S502" s="2" t="s">
        <v>1558</v>
      </c>
      <c r="T502" s="2" t="s">
        <v>1559</v>
      </c>
      <c r="U502" s="2" t="b">
        <v>1</v>
      </c>
      <c r="V502" s="2" t="s">
        <v>69</v>
      </c>
      <c r="W502" s="2">
        <v>1.6</v>
      </c>
    </row>
    <row r="503" spans="1:23" ht="15.75" customHeight="1" x14ac:dyDescent="0.25">
      <c r="A503" s="2" t="s">
        <v>52</v>
      </c>
      <c r="B503" s="2" t="s">
        <v>53</v>
      </c>
      <c r="C503" s="2" t="s">
        <v>19</v>
      </c>
      <c r="D503" s="2" t="s">
        <v>73</v>
      </c>
      <c r="E503" s="2" t="s">
        <v>75</v>
      </c>
      <c r="F503" s="2" t="s">
        <v>55</v>
      </c>
      <c r="G503" s="2" t="s">
        <v>185</v>
      </c>
      <c r="H503" s="2" t="s">
        <v>179</v>
      </c>
      <c r="I503" s="2" t="s">
        <v>12</v>
      </c>
      <c r="J503" s="2" t="s">
        <v>186</v>
      </c>
      <c r="K503" s="2" t="s">
        <v>187</v>
      </c>
      <c r="L503" s="2" t="s">
        <v>182</v>
      </c>
      <c r="M503" s="2">
        <v>43</v>
      </c>
      <c r="N503" s="2" t="b">
        <v>0</v>
      </c>
      <c r="O503" s="2">
        <v>0.81714285714285706</v>
      </c>
      <c r="P503" s="2">
        <v>0.79005524861878451</v>
      </c>
      <c r="Q503" s="2">
        <v>0.84615384615384615</v>
      </c>
      <c r="R503" s="2" t="s">
        <v>74</v>
      </c>
      <c r="S503" s="2" t="s">
        <v>1560</v>
      </c>
      <c r="T503" s="2" t="s">
        <v>1561</v>
      </c>
      <c r="U503" s="2" t="b">
        <v>1</v>
      </c>
      <c r="V503" s="2" t="s">
        <v>69</v>
      </c>
      <c r="W503" s="2">
        <v>1.2</v>
      </c>
    </row>
    <row r="504" spans="1:23" ht="15.75" customHeight="1" x14ac:dyDescent="0.25">
      <c r="A504" s="2" t="s">
        <v>52</v>
      </c>
      <c r="B504" s="2" t="s">
        <v>53</v>
      </c>
      <c r="C504" s="2" t="s">
        <v>19</v>
      </c>
      <c r="D504" s="2" t="s">
        <v>73</v>
      </c>
      <c r="E504" s="2" t="s">
        <v>75</v>
      </c>
      <c r="F504" s="2" t="s">
        <v>55</v>
      </c>
      <c r="G504" s="2" t="s">
        <v>191</v>
      </c>
      <c r="H504" s="2" t="s">
        <v>179</v>
      </c>
      <c r="I504" s="2" t="s">
        <v>12</v>
      </c>
      <c r="J504" s="2" t="s">
        <v>192</v>
      </c>
      <c r="K504" s="2" t="s">
        <v>193</v>
      </c>
      <c r="L504" s="2" t="s">
        <v>182</v>
      </c>
      <c r="M504" s="2">
        <v>44</v>
      </c>
      <c r="N504" s="2" t="b">
        <v>0</v>
      </c>
      <c r="O504" s="2">
        <v>0.79436619718309853</v>
      </c>
      <c r="P504" s="2">
        <v>0.75806451612903225</v>
      </c>
      <c r="Q504" s="2">
        <v>0.83431952662721898</v>
      </c>
      <c r="R504" s="2" t="s">
        <v>74</v>
      </c>
      <c r="S504" s="2" t="s">
        <v>1562</v>
      </c>
      <c r="T504" s="2" t="s">
        <v>1563</v>
      </c>
      <c r="U504" s="2" t="b">
        <v>1</v>
      </c>
      <c r="V504" s="2" t="s">
        <v>69</v>
      </c>
      <c r="W504" s="2">
        <v>1.5</v>
      </c>
    </row>
    <row r="505" spans="1:23" ht="15.75" customHeight="1" x14ac:dyDescent="0.25">
      <c r="A505" s="2" t="s">
        <v>52</v>
      </c>
      <c r="B505" s="2" t="s">
        <v>53</v>
      </c>
      <c r="C505" s="2" t="s">
        <v>19</v>
      </c>
      <c r="D505" s="2" t="s">
        <v>73</v>
      </c>
      <c r="E505" s="2" t="s">
        <v>75</v>
      </c>
      <c r="F505" s="2" t="s">
        <v>55</v>
      </c>
      <c r="G505" s="2" t="s">
        <v>196</v>
      </c>
      <c r="H505" s="2" t="s">
        <v>179</v>
      </c>
      <c r="I505" s="2" t="s">
        <v>12</v>
      </c>
      <c r="J505" s="2" t="s">
        <v>197</v>
      </c>
      <c r="K505" s="2" t="s">
        <v>198</v>
      </c>
      <c r="L505" s="2" t="s">
        <v>182</v>
      </c>
      <c r="M505" s="2">
        <v>45</v>
      </c>
      <c r="N505" s="2" t="b">
        <v>0</v>
      </c>
      <c r="O505" s="2">
        <v>0.83286118980169965</v>
      </c>
      <c r="P505" s="2">
        <v>0.79891304347826086</v>
      </c>
      <c r="Q505" s="2">
        <v>0.86982248520710059</v>
      </c>
      <c r="R505" s="2" t="s">
        <v>74</v>
      </c>
      <c r="S505" s="2" t="s">
        <v>1564</v>
      </c>
      <c r="T505" s="2" t="s">
        <v>1565</v>
      </c>
      <c r="U505" s="2" t="b">
        <v>1</v>
      </c>
      <c r="V505" s="2" t="s">
        <v>69</v>
      </c>
      <c r="W505" s="2">
        <v>1.2</v>
      </c>
    </row>
    <row r="506" spans="1:23" ht="15.75" customHeight="1" x14ac:dyDescent="0.25">
      <c r="A506" s="2" t="s">
        <v>52</v>
      </c>
      <c r="B506" s="2" t="s">
        <v>53</v>
      </c>
      <c r="C506" s="2" t="s">
        <v>19</v>
      </c>
      <c r="D506" s="2" t="s">
        <v>73</v>
      </c>
      <c r="E506" s="2" t="s">
        <v>75</v>
      </c>
      <c r="F506" s="2" t="s">
        <v>55</v>
      </c>
      <c r="G506" s="2" t="s">
        <v>201</v>
      </c>
      <c r="H506" s="2" t="s">
        <v>179</v>
      </c>
      <c r="I506" s="2" t="s">
        <v>12</v>
      </c>
      <c r="J506" s="2" t="s">
        <v>202</v>
      </c>
      <c r="K506" s="2" t="s">
        <v>203</v>
      </c>
      <c r="L506" s="2" t="s">
        <v>182</v>
      </c>
      <c r="M506" s="2">
        <v>46</v>
      </c>
      <c r="N506" s="2" t="b">
        <v>0</v>
      </c>
      <c r="O506" s="2">
        <v>0.81019830028328621</v>
      </c>
      <c r="P506" s="2">
        <v>0.77717391304347827</v>
      </c>
      <c r="Q506" s="2">
        <v>0.84615384615384615</v>
      </c>
      <c r="R506" s="2" t="s">
        <v>74</v>
      </c>
      <c r="S506" s="2" t="s">
        <v>1566</v>
      </c>
      <c r="T506" s="2" t="s">
        <v>1567</v>
      </c>
      <c r="U506" s="2" t="b">
        <v>1</v>
      </c>
      <c r="V506" s="2" t="s">
        <v>69</v>
      </c>
      <c r="W506" s="2">
        <v>1.2</v>
      </c>
    </row>
    <row r="507" spans="1:23" ht="15.75" customHeight="1" x14ac:dyDescent="0.25">
      <c r="A507" s="2" t="s">
        <v>52</v>
      </c>
      <c r="B507" s="2" t="s">
        <v>53</v>
      </c>
      <c r="C507" s="2" t="s">
        <v>19</v>
      </c>
      <c r="D507" s="2" t="s">
        <v>73</v>
      </c>
      <c r="E507" s="2" t="s">
        <v>75</v>
      </c>
      <c r="F507" s="2" t="s">
        <v>55</v>
      </c>
      <c r="G507" s="2" t="s">
        <v>206</v>
      </c>
      <c r="H507" s="2" t="s">
        <v>179</v>
      </c>
      <c r="I507" s="2" t="s">
        <v>12</v>
      </c>
      <c r="J507" s="2" t="s">
        <v>207</v>
      </c>
      <c r="K507" s="2" t="s">
        <v>208</v>
      </c>
      <c r="L507" s="2" t="s">
        <v>182</v>
      </c>
      <c r="M507" s="2">
        <v>47</v>
      </c>
      <c r="N507" s="2" t="b">
        <v>0</v>
      </c>
      <c r="O507" s="2">
        <v>0.79772079772079774</v>
      </c>
      <c r="P507" s="2">
        <v>0.76923076923076927</v>
      </c>
      <c r="Q507" s="2">
        <v>0.82840236686390534</v>
      </c>
      <c r="R507" s="2" t="s">
        <v>74</v>
      </c>
      <c r="S507" s="2" t="s">
        <v>1568</v>
      </c>
      <c r="T507" s="2" t="s">
        <v>1569</v>
      </c>
      <c r="U507" s="2" t="b">
        <v>1</v>
      </c>
      <c r="V507" s="2" t="s">
        <v>69</v>
      </c>
      <c r="W507" s="2">
        <v>1.5</v>
      </c>
    </row>
    <row r="508" spans="1:23" ht="15.75" customHeight="1" x14ac:dyDescent="0.25">
      <c r="A508" s="2" t="s">
        <v>52</v>
      </c>
      <c r="B508" s="2" t="s">
        <v>53</v>
      </c>
      <c r="C508" s="2" t="s">
        <v>19</v>
      </c>
      <c r="D508" s="2" t="s">
        <v>73</v>
      </c>
      <c r="E508" s="2" t="s">
        <v>75</v>
      </c>
      <c r="F508" s="2" t="s">
        <v>55</v>
      </c>
      <c r="G508" s="2" t="s">
        <v>211</v>
      </c>
      <c r="H508" s="2" t="s">
        <v>179</v>
      </c>
      <c r="I508" s="2" t="s">
        <v>12</v>
      </c>
      <c r="J508" s="2" t="s">
        <v>212</v>
      </c>
      <c r="K508" s="2" t="s">
        <v>213</v>
      </c>
      <c r="L508" s="2" t="s">
        <v>182</v>
      </c>
      <c r="M508" s="2">
        <v>48</v>
      </c>
      <c r="N508" s="2" t="b">
        <v>0</v>
      </c>
      <c r="O508" s="2">
        <v>0.8089887640449438</v>
      </c>
      <c r="P508" s="2">
        <v>0.77005347593582885</v>
      </c>
      <c r="Q508" s="2">
        <v>0.85207100591715978</v>
      </c>
      <c r="R508" s="2" t="s">
        <v>74</v>
      </c>
      <c r="S508" s="2" t="s">
        <v>1570</v>
      </c>
      <c r="T508" s="2" t="s">
        <v>1571</v>
      </c>
      <c r="U508" s="2" t="b">
        <v>1</v>
      </c>
      <c r="V508" s="2" t="s">
        <v>69</v>
      </c>
      <c r="W508" s="2">
        <v>1.2</v>
      </c>
    </row>
    <row r="509" spans="1:23" ht="15.75" customHeight="1" x14ac:dyDescent="0.25">
      <c r="A509" s="2" t="s">
        <v>52</v>
      </c>
      <c r="B509" s="2" t="s">
        <v>53</v>
      </c>
      <c r="C509" s="2" t="s">
        <v>19</v>
      </c>
      <c r="D509" s="2" t="s">
        <v>73</v>
      </c>
      <c r="E509" s="2" t="s">
        <v>75</v>
      </c>
      <c r="F509" s="2" t="s">
        <v>55</v>
      </c>
      <c r="G509" s="2" t="s">
        <v>216</v>
      </c>
      <c r="H509" s="2" t="s">
        <v>179</v>
      </c>
      <c r="I509" s="2" t="s">
        <v>12</v>
      </c>
      <c r="J509" s="2" t="s">
        <v>217</v>
      </c>
      <c r="K509" s="2" t="s">
        <v>218</v>
      </c>
      <c r="L509" s="2" t="s">
        <v>182</v>
      </c>
      <c r="M509" s="2">
        <v>49</v>
      </c>
      <c r="N509" s="2" t="b">
        <v>0</v>
      </c>
      <c r="O509" s="2">
        <v>0.81818181818181823</v>
      </c>
      <c r="P509" s="2">
        <v>0.78688524590163933</v>
      </c>
      <c r="Q509" s="2">
        <v>0.85207100591715978</v>
      </c>
      <c r="R509" s="2" t="s">
        <v>74</v>
      </c>
      <c r="S509" s="2" t="s">
        <v>1572</v>
      </c>
      <c r="T509" s="2" t="s">
        <v>1573</v>
      </c>
      <c r="U509" s="2" t="b">
        <v>1</v>
      </c>
      <c r="V509" s="2" t="s">
        <v>69</v>
      </c>
      <c r="W509" s="2">
        <v>1.2</v>
      </c>
    </row>
    <row r="510" spans="1:23" ht="15.75" customHeight="1" x14ac:dyDescent="0.25">
      <c r="A510" s="2" t="s">
        <v>52</v>
      </c>
      <c r="B510" s="2" t="s">
        <v>53</v>
      </c>
      <c r="C510" s="2" t="s">
        <v>19</v>
      </c>
      <c r="D510" s="2" t="s">
        <v>73</v>
      </c>
      <c r="E510" s="2" t="s">
        <v>75</v>
      </c>
      <c r="F510" s="2" t="s">
        <v>55</v>
      </c>
      <c r="G510" s="2" t="s">
        <v>221</v>
      </c>
      <c r="H510" s="2" t="s">
        <v>179</v>
      </c>
      <c r="I510" s="2" t="s">
        <v>12</v>
      </c>
      <c r="J510" s="2" t="s">
        <v>222</v>
      </c>
      <c r="K510" s="2" t="s">
        <v>223</v>
      </c>
      <c r="L510" s="2" t="s">
        <v>182</v>
      </c>
      <c r="M510" s="2">
        <v>50</v>
      </c>
      <c r="N510" s="2" t="b">
        <v>0</v>
      </c>
      <c r="O510" s="2">
        <v>0.80681818181818177</v>
      </c>
      <c r="P510" s="2">
        <v>0.77595628415300544</v>
      </c>
      <c r="Q510" s="2">
        <v>0.84023668639053251</v>
      </c>
      <c r="R510" s="2" t="s">
        <v>74</v>
      </c>
      <c r="S510" s="2" t="s">
        <v>1574</v>
      </c>
      <c r="T510" s="2" t="s">
        <v>1575</v>
      </c>
      <c r="U510" s="2" t="b">
        <v>1</v>
      </c>
      <c r="V510" s="2" t="s">
        <v>69</v>
      </c>
      <c r="W510" s="2">
        <v>1.1000000000000001</v>
      </c>
    </row>
    <row r="511" spans="1:23" ht="15.75" customHeight="1" x14ac:dyDescent="0.25">
      <c r="A511" s="2" t="s">
        <v>52</v>
      </c>
      <c r="B511" s="2" t="s">
        <v>53</v>
      </c>
      <c r="C511" s="2" t="s">
        <v>19</v>
      </c>
      <c r="D511" s="2" t="s">
        <v>73</v>
      </c>
      <c r="E511" s="2" t="s">
        <v>75</v>
      </c>
      <c r="F511" s="2" t="s">
        <v>55</v>
      </c>
      <c r="G511" s="2" t="s">
        <v>226</v>
      </c>
      <c r="H511" s="2" t="s">
        <v>179</v>
      </c>
      <c r="I511" s="2" t="s">
        <v>12</v>
      </c>
      <c r="J511" s="2" t="s">
        <v>227</v>
      </c>
      <c r="K511" s="2" t="s">
        <v>228</v>
      </c>
      <c r="L511" s="2" t="s">
        <v>182</v>
      </c>
      <c r="M511" s="2">
        <v>51</v>
      </c>
      <c r="N511" s="2" t="b">
        <v>0</v>
      </c>
      <c r="O511" s="2">
        <v>0.8192090395480226</v>
      </c>
      <c r="P511" s="2">
        <v>0.78378378378378377</v>
      </c>
      <c r="Q511" s="2">
        <v>0.85798816568047342</v>
      </c>
      <c r="R511" s="2" t="s">
        <v>74</v>
      </c>
      <c r="S511" s="2" t="s">
        <v>1576</v>
      </c>
      <c r="T511" s="2" t="s">
        <v>1577</v>
      </c>
      <c r="U511" s="2" t="b">
        <v>1</v>
      </c>
      <c r="V511" s="2" t="s">
        <v>69</v>
      </c>
      <c r="W511" s="2">
        <v>1.5</v>
      </c>
    </row>
    <row r="512" spans="1:23" ht="15.75" customHeight="1" x14ac:dyDescent="0.25">
      <c r="A512" s="2" t="s">
        <v>52</v>
      </c>
      <c r="B512" s="2" t="s">
        <v>53</v>
      </c>
      <c r="C512" s="2" t="s">
        <v>19</v>
      </c>
      <c r="D512" s="2" t="s">
        <v>73</v>
      </c>
      <c r="E512" s="2" t="s">
        <v>75</v>
      </c>
      <c r="F512" s="2" t="s">
        <v>55</v>
      </c>
      <c r="G512" s="2" t="s">
        <v>231</v>
      </c>
      <c r="H512" s="2" t="s">
        <v>179</v>
      </c>
      <c r="I512" s="2" t="s">
        <v>12</v>
      </c>
      <c r="J512" s="2" t="s">
        <v>232</v>
      </c>
      <c r="K512" s="2" t="s">
        <v>233</v>
      </c>
      <c r="L512" s="2" t="s">
        <v>182</v>
      </c>
      <c r="M512" s="2">
        <v>52</v>
      </c>
      <c r="N512" s="2" t="b">
        <v>0</v>
      </c>
      <c r="O512" s="2">
        <v>0.82152974504249288</v>
      </c>
      <c r="P512" s="2">
        <v>0.78804347826086951</v>
      </c>
      <c r="Q512" s="2">
        <v>0.85798816568047342</v>
      </c>
      <c r="R512" s="2" t="s">
        <v>74</v>
      </c>
      <c r="S512" s="2" t="s">
        <v>1578</v>
      </c>
      <c r="T512" s="2" t="s">
        <v>1579</v>
      </c>
      <c r="U512" s="2" t="b">
        <v>1</v>
      </c>
      <c r="V512" s="2" t="s">
        <v>69</v>
      </c>
      <c r="W512" s="2">
        <v>1.2</v>
      </c>
    </row>
    <row r="513" spans="1:23" ht="15.75" customHeight="1" x14ac:dyDescent="0.25">
      <c r="A513" s="2" t="s">
        <v>52</v>
      </c>
      <c r="B513" s="2" t="s">
        <v>53</v>
      </c>
      <c r="C513" s="2" t="s">
        <v>19</v>
      </c>
      <c r="D513" s="2" t="s">
        <v>73</v>
      </c>
      <c r="E513" s="2" t="s">
        <v>75</v>
      </c>
      <c r="F513" s="2" t="s">
        <v>55</v>
      </c>
      <c r="G513" s="2" t="s">
        <v>236</v>
      </c>
      <c r="H513" s="2" t="s">
        <v>179</v>
      </c>
      <c r="I513" s="2" t="s">
        <v>12</v>
      </c>
      <c r="J513" s="2" t="s">
        <v>237</v>
      </c>
      <c r="K513" s="2" t="s">
        <v>238</v>
      </c>
      <c r="L513" s="2" t="s">
        <v>182</v>
      </c>
      <c r="M513" s="2">
        <v>53</v>
      </c>
      <c r="N513" s="2" t="b">
        <v>0</v>
      </c>
      <c r="O513" s="2">
        <v>0.81395348837209303</v>
      </c>
      <c r="P513" s="2">
        <v>0.8</v>
      </c>
      <c r="Q513" s="2">
        <v>0.82840236686390534</v>
      </c>
      <c r="R513" s="2" t="s">
        <v>74</v>
      </c>
      <c r="S513" s="2" t="s">
        <v>1580</v>
      </c>
      <c r="T513" s="2" t="s">
        <v>1581</v>
      </c>
      <c r="U513" s="2" t="b">
        <v>1</v>
      </c>
      <c r="V513" s="2" t="s">
        <v>69</v>
      </c>
      <c r="W513" s="2">
        <v>1.1000000000000001</v>
      </c>
    </row>
    <row r="514" spans="1:23" ht="15.75" customHeight="1" x14ac:dyDescent="0.25">
      <c r="A514" s="2" t="s">
        <v>52</v>
      </c>
      <c r="B514" s="2" t="s">
        <v>53</v>
      </c>
      <c r="C514" s="2" t="s">
        <v>19</v>
      </c>
      <c r="D514" s="2" t="s">
        <v>73</v>
      </c>
      <c r="E514" s="2" t="s">
        <v>75</v>
      </c>
      <c r="F514" s="2" t="s">
        <v>55</v>
      </c>
      <c r="G514" s="2" t="s">
        <v>241</v>
      </c>
      <c r="H514" s="2" t="s">
        <v>179</v>
      </c>
      <c r="I514" s="2" t="s">
        <v>12</v>
      </c>
      <c r="J514" s="2" t="s">
        <v>242</v>
      </c>
      <c r="K514" s="2" t="s">
        <v>243</v>
      </c>
      <c r="L514" s="2" t="s">
        <v>182</v>
      </c>
      <c r="M514" s="2">
        <v>54</v>
      </c>
      <c r="N514" s="2" t="b">
        <v>0</v>
      </c>
      <c r="O514" s="2">
        <v>0.79436619718309853</v>
      </c>
      <c r="P514" s="2">
        <v>0.75806451612903225</v>
      </c>
      <c r="Q514" s="2">
        <v>0.83431952662721898</v>
      </c>
      <c r="R514" s="2" t="s">
        <v>74</v>
      </c>
      <c r="S514" s="2" t="s">
        <v>1582</v>
      </c>
      <c r="T514" s="2" t="s">
        <v>1583</v>
      </c>
      <c r="U514" s="2" t="b">
        <v>1</v>
      </c>
      <c r="V514" s="2" t="s">
        <v>69</v>
      </c>
      <c r="W514" s="2">
        <v>1.6</v>
      </c>
    </row>
    <row r="515" spans="1:23" ht="15.75" customHeight="1" x14ac:dyDescent="0.25">
      <c r="A515" s="2" t="s">
        <v>52</v>
      </c>
      <c r="B515" s="2" t="s">
        <v>53</v>
      </c>
      <c r="C515" s="2" t="s">
        <v>19</v>
      </c>
      <c r="D515" s="2" t="s">
        <v>73</v>
      </c>
      <c r="E515" s="2" t="s">
        <v>75</v>
      </c>
      <c r="F515" s="2" t="s">
        <v>55</v>
      </c>
      <c r="G515" s="2" t="s">
        <v>246</v>
      </c>
      <c r="H515" s="2" t="s">
        <v>179</v>
      </c>
      <c r="I515" s="2" t="s">
        <v>12</v>
      </c>
      <c r="J515" s="2" t="s">
        <v>247</v>
      </c>
      <c r="K515" s="2" t="s">
        <v>248</v>
      </c>
      <c r="L515" s="2" t="s">
        <v>182</v>
      </c>
      <c r="M515" s="2">
        <v>55</v>
      </c>
      <c r="N515" s="2" t="b">
        <v>0</v>
      </c>
      <c r="O515" s="2">
        <v>0.7921348314606742</v>
      </c>
      <c r="P515" s="2">
        <v>0.75401069518716579</v>
      </c>
      <c r="Q515" s="2">
        <v>0.83431952662721898</v>
      </c>
      <c r="R515" s="2" t="s">
        <v>74</v>
      </c>
      <c r="S515" s="2" t="s">
        <v>1584</v>
      </c>
      <c r="T515" s="2" t="s">
        <v>1585</v>
      </c>
      <c r="U515" s="2" t="b">
        <v>1</v>
      </c>
      <c r="V515" s="2" t="s">
        <v>69</v>
      </c>
      <c r="W515" s="2">
        <v>1.2</v>
      </c>
    </row>
    <row r="516" spans="1:23" ht="15.75" customHeight="1" x14ac:dyDescent="0.25">
      <c r="A516" s="2" t="s">
        <v>52</v>
      </c>
      <c r="B516" s="2" t="s">
        <v>53</v>
      </c>
      <c r="C516" s="2" t="s">
        <v>19</v>
      </c>
      <c r="D516" s="2" t="s">
        <v>73</v>
      </c>
      <c r="E516" s="2" t="s">
        <v>75</v>
      </c>
      <c r="F516" s="2" t="s">
        <v>55</v>
      </c>
      <c r="G516" s="2" t="s">
        <v>251</v>
      </c>
      <c r="H516" s="2" t="s">
        <v>179</v>
      </c>
      <c r="I516" s="2" t="s">
        <v>12</v>
      </c>
      <c r="J516" s="2" t="s">
        <v>252</v>
      </c>
      <c r="K516" s="2" t="s">
        <v>253</v>
      </c>
      <c r="L516" s="2" t="s">
        <v>182</v>
      </c>
      <c r="M516" s="2">
        <v>56</v>
      </c>
      <c r="N516" s="2" t="b">
        <v>0</v>
      </c>
      <c r="O516" s="2">
        <v>0.80341880341880345</v>
      </c>
      <c r="P516" s="2">
        <v>0.77472527472527475</v>
      </c>
      <c r="Q516" s="2">
        <v>0.83431952662721898</v>
      </c>
      <c r="R516" s="2" t="s">
        <v>74</v>
      </c>
      <c r="S516" s="2" t="s">
        <v>1586</v>
      </c>
      <c r="T516" s="2" t="s">
        <v>1587</v>
      </c>
      <c r="U516" s="2" t="b">
        <v>1</v>
      </c>
      <c r="V516" s="2" t="s">
        <v>69</v>
      </c>
      <c r="W516" s="2">
        <v>1.2</v>
      </c>
    </row>
    <row r="517" spans="1:23" ht="15.75" customHeight="1" x14ac:dyDescent="0.25">
      <c r="A517" s="2" t="s">
        <v>52</v>
      </c>
      <c r="B517" s="2" t="s">
        <v>53</v>
      </c>
      <c r="C517" s="2" t="s">
        <v>19</v>
      </c>
      <c r="D517" s="2" t="s">
        <v>73</v>
      </c>
      <c r="E517" s="2" t="s">
        <v>75</v>
      </c>
      <c r="F517" s="2" t="s">
        <v>55</v>
      </c>
      <c r="G517" s="2" t="s">
        <v>256</v>
      </c>
      <c r="H517" s="2" t="s">
        <v>179</v>
      </c>
      <c r="I517" s="2" t="s">
        <v>12</v>
      </c>
      <c r="J517" s="2" t="s">
        <v>257</v>
      </c>
      <c r="K517" s="2" t="s">
        <v>258</v>
      </c>
      <c r="L517" s="2" t="s">
        <v>182</v>
      </c>
      <c r="M517" s="2">
        <v>57</v>
      </c>
      <c r="N517" s="2" t="b">
        <v>0</v>
      </c>
      <c r="O517" s="2">
        <v>0.82253521126760565</v>
      </c>
      <c r="P517" s="2">
        <v>0.78494623655913975</v>
      </c>
      <c r="Q517" s="2">
        <v>0.86390532544378695</v>
      </c>
      <c r="R517" s="2" t="s">
        <v>74</v>
      </c>
      <c r="S517" s="2" t="s">
        <v>1588</v>
      </c>
      <c r="T517" s="2" t="s">
        <v>1589</v>
      </c>
      <c r="U517" s="2" t="b">
        <v>1</v>
      </c>
      <c r="V517" s="2" t="s">
        <v>69</v>
      </c>
      <c r="W517" s="2">
        <v>1.1000000000000001</v>
      </c>
    </row>
    <row r="518" spans="1:23" ht="15.75" customHeight="1" x14ac:dyDescent="0.25">
      <c r="A518" s="2" t="s">
        <v>52</v>
      </c>
      <c r="B518" s="2" t="s">
        <v>53</v>
      </c>
      <c r="C518" s="2" t="s">
        <v>19</v>
      </c>
      <c r="D518" s="2" t="s">
        <v>73</v>
      </c>
      <c r="E518" s="2" t="s">
        <v>75</v>
      </c>
      <c r="F518" s="2" t="s">
        <v>55</v>
      </c>
      <c r="G518" s="2" t="s">
        <v>261</v>
      </c>
      <c r="H518" s="2" t="s">
        <v>179</v>
      </c>
      <c r="I518" s="2" t="s">
        <v>12</v>
      </c>
      <c r="J518" s="2" t="s">
        <v>262</v>
      </c>
      <c r="K518" s="2" t="s">
        <v>263</v>
      </c>
      <c r="L518" s="2" t="s">
        <v>182</v>
      </c>
      <c r="M518" s="2">
        <v>58</v>
      </c>
      <c r="N518" s="2" t="b">
        <v>0</v>
      </c>
      <c r="O518" s="2">
        <v>0.81714285714285706</v>
      </c>
      <c r="P518" s="2">
        <v>0.79005524861878451</v>
      </c>
      <c r="Q518" s="2">
        <v>0.84615384615384615</v>
      </c>
      <c r="R518" s="2" t="s">
        <v>74</v>
      </c>
      <c r="S518" s="2" t="s">
        <v>1590</v>
      </c>
      <c r="T518" s="2" t="s">
        <v>1591</v>
      </c>
      <c r="U518" s="2" t="b">
        <v>1</v>
      </c>
      <c r="V518" s="2" t="s">
        <v>69</v>
      </c>
      <c r="W518" s="2">
        <v>1.6</v>
      </c>
    </row>
    <row r="519" spans="1:23" ht="15.75" customHeight="1" x14ac:dyDescent="0.25">
      <c r="A519" s="2" t="s">
        <v>52</v>
      </c>
      <c r="B519" s="2" t="s">
        <v>53</v>
      </c>
      <c r="C519" s="2" t="s">
        <v>19</v>
      </c>
      <c r="D519" s="2" t="s">
        <v>73</v>
      </c>
      <c r="E519" s="2" t="s">
        <v>75</v>
      </c>
      <c r="F519" s="2" t="s">
        <v>55</v>
      </c>
      <c r="G519" s="2" t="s">
        <v>266</v>
      </c>
      <c r="H519" s="2" t="s">
        <v>179</v>
      </c>
      <c r="I519" s="2" t="s">
        <v>12</v>
      </c>
      <c r="J519" s="2" t="s">
        <v>267</v>
      </c>
      <c r="K519" s="2" t="s">
        <v>268</v>
      </c>
      <c r="L519" s="2" t="s">
        <v>182</v>
      </c>
      <c r="M519" s="2">
        <v>59</v>
      </c>
      <c r="N519" s="2" t="b">
        <v>0</v>
      </c>
      <c r="O519" s="2">
        <v>0.8045325779036826</v>
      </c>
      <c r="P519" s="2">
        <v>0.77173913043478259</v>
      </c>
      <c r="Q519" s="2">
        <v>0.84023668639053251</v>
      </c>
      <c r="R519" s="2" t="s">
        <v>74</v>
      </c>
      <c r="S519" s="2" t="s">
        <v>1592</v>
      </c>
      <c r="T519" s="2" t="s">
        <v>1593</v>
      </c>
      <c r="U519" s="2" t="b">
        <v>1</v>
      </c>
      <c r="V519" s="2" t="s">
        <v>69</v>
      </c>
      <c r="W519" s="2">
        <v>1.2</v>
      </c>
    </row>
    <row r="520" spans="1:23" ht="15.75" customHeight="1" x14ac:dyDescent="0.25">
      <c r="A520" s="2" t="s">
        <v>52</v>
      </c>
      <c r="B520" s="2" t="s">
        <v>53</v>
      </c>
      <c r="C520" s="2" t="s">
        <v>19</v>
      </c>
      <c r="D520" s="2" t="s">
        <v>73</v>
      </c>
      <c r="E520" s="2" t="s">
        <v>75</v>
      </c>
      <c r="F520" s="2" t="s">
        <v>55</v>
      </c>
      <c r="G520" s="2" t="s">
        <v>271</v>
      </c>
      <c r="H520" s="2" t="s">
        <v>179</v>
      </c>
      <c r="I520" s="2" t="s">
        <v>12</v>
      </c>
      <c r="J520" s="2" t="s">
        <v>272</v>
      </c>
      <c r="K520" s="2" t="s">
        <v>273</v>
      </c>
      <c r="L520" s="2" t="s">
        <v>182</v>
      </c>
      <c r="M520" s="2">
        <v>60</v>
      </c>
      <c r="N520" s="2" t="b">
        <v>0</v>
      </c>
      <c r="O520" s="2">
        <v>0.82816901408450705</v>
      </c>
      <c r="P520" s="2">
        <v>0.79032258064516125</v>
      </c>
      <c r="Q520" s="2">
        <v>0.86982248520710059</v>
      </c>
      <c r="R520" s="2" t="s">
        <v>74</v>
      </c>
      <c r="S520" s="2" t="s">
        <v>1594</v>
      </c>
      <c r="T520" s="2" t="s">
        <v>1595</v>
      </c>
      <c r="U520" s="2" t="b">
        <v>1</v>
      </c>
      <c r="V520" s="2" t="s">
        <v>69</v>
      </c>
      <c r="W520" s="2">
        <v>1.2</v>
      </c>
    </row>
    <row r="521" spans="1:23" ht="15.75" customHeight="1" x14ac:dyDescent="0.25">
      <c r="A521" s="2" t="s">
        <v>52</v>
      </c>
      <c r="B521" s="2" t="s">
        <v>53</v>
      </c>
      <c r="C521" s="2" t="s">
        <v>19</v>
      </c>
      <c r="D521" s="2" t="s">
        <v>73</v>
      </c>
      <c r="E521" s="2" t="s">
        <v>75</v>
      </c>
      <c r="F521" s="2" t="s">
        <v>55</v>
      </c>
      <c r="G521" s="2" t="s">
        <v>276</v>
      </c>
      <c r="H521" s="2" t="s">
        <v>179</v>
      </c>
      <c r="I521" s="2" t="s">
        <v>12</v>
      </c>
      <c r="J521" s="2" t="s">
        <v>277</v>
      </c>
      <c r="K521" s="2" t="s">
        <v>278</v>
      </c>
      <c r="L521" s="2" t="s">
        <v>182</v>
      </c>
      <c r="M521" s="2">
        <v>61</v>
      </c>
      <c r="N521" s="2" t="b">
        <v>0</v>
      </c>
      <c r="O521" s="2">
        <v>0.78873239436619724</v>
      </c>
      <c r="P521" s="2">
        <v>0.75268817204301075</v>
      </c>
      <c r="Q521" s="2">
        <v>0.82840236686390534</v>
      </c>
      <c r="R521" s="2" t="s">
        <v>74</v>
      </c>
      <c r="S521" s="2" t="s">
        <v>1596</v>
      </c>
      <c r="T521" s="2" t="s">
        <v>1597</v>
      </c>
      <c r="U521" s="2" t="b">
        <v>1</v>
      </c>
      <c r="V521" s="2" t="s">
        <v>69</v>
      </c>
      <c r="W521" s="2">
        <v>1.6</v>
      </c>
    </row>
    <row r="522" spans="1:23" ht="15.75" customHeight="1" x14ac:dyDescent="0.25">
      <c r="A522" s="2" t="s">
        <v>52</v>
      </c>
      <c r="B522" s="2" t="s">
        <v>53</v>
      </c>
      <c r="C522" s="2" t="s">
        <v>19</v>
      </c>
      <c r="D522" s="2" t="s">
        <v>73</v>
      </c>
      <c r="E522" s="2" t="s">
        <v>75</v>
      </c>
      <c r="F522" s="2" t="s">
        <v>55</v>
      </c>
      <c r="G522" s="2" t="s">
        <v>281</v>
      </c>
      <c r="H522" s="2" t="s">
        <v>282</v>
      </c>
      <c r="I522" s="2" t="s">
        <v>26</v>
      </c>
      <c r="J522" s="2" t="s">
        <v>283</v>
      </c>
      <c r="K522" s="2" t="s">
        <v>284</v>
      </c>
      <c r="L522" s="2" t="s">
        <v>285</v>
      </c>
      <c r="M522" s="2">
        <v>42</v>
      </c>
      <c r="N522" s="2" t="b">
        <v>0</v>
      </c>
      <c r="O522" s="2">
        <v>0.80525164113785563</v>
      </c>
      <c r="P522" s="2">
        <v>0.78297872340425534</v>
      </c>
      <c r="Q522" s="2">
        <v>0.8288288288288288</v>
      </c>
      <c r="R522" s="2" t="s">
        <v>74</v>
      </c>
      <c r="S522" s="2" t="s">
        <v>1598</v>
      </c>
      <c r="T522" s="2" t="s">
        <v>1599</v>
      </c>
      <c r="U522" s="2" t="b">
        <v>1</v>
      </c>
      <c r="V522" s="2" t="s">
        <v>69</v>
      </c>
      <c r="W522" s="2">
        <v>1.8</v>
      </c>
    </row>
    <row r="523" spans="1:23" ht="15.75" customHeight="1" x14ac:dyDescent="0.25">
      <c r="A523" s="2" t="s">
        <v>52</v>
      </c>
      <c r="B523" s="2" t="s">
        <v>53</v>
      </c>
      <c r="C523" s="2" t="s">
        <v>19</v>
      </c>
      <c r="D523" s="2" t="s">
        <v>73</v>
      </c>
      <c r="E523" s="2" t="s">
        <v>75</v>
      </c>
      <c r="F523" s="2" t="s">
        <v>55</v>
      </c>
      <c r="G523" s="2" t="s">
        <v>288</v>
      </c>
      <c r="H523" s="2" t="s">
        <v>282</v>
      </c>
      <c r="I523" s="2" t="s">
        <v>26</v>
      </c>
      <c r="J523" s="2" t="s">
        <v>289</v>
      </c>
      <c r="K523" s="2" t="s">
        <v>290</v>
      </c>
      <c r="L523" s="2" t="s">
        <v>285</v>
      </c>
      <c r="M523" s="2">
        <v>43</v>
      </c>
      <c r="N523" s="2" t="b">
        <v>0</v>
      </c>
      <c r="O523" s="2">
        <v>0.80616740088105721</v>
      </c>
      <c r="P523" s="2">
        <v>0.78879310344827591</v>
      </c>
      <c r="Q523" s="2">
        <v>0.82432432432432434</v>
      </c>
      <c r="R523" s="2" t="s">
        <v>74</v>
      </c>
      <c r="S523" s="2" t="s">
        <v>1600</v>
      </c>
      <c r="T523" s="2" t="s">
        <v>1601</v>
      </c>
      <c r="U523" s="2" t="b">
        <v>1</v>
      </c>
      <c r="V523" s="2" t="s">
        <v>69</v>
      </c>
      <c r="W523" s="2">
        <v>1.3</v>
      </c>
    </row>
    <row r="524" spans="1:23" ht="15.75" customHeight="1" x14ac:dyDescent="0.25">
      <c r="A524" s="2" t="s">
        <v>52</v>
      </c>
      <c r="B524" s="2" t="s">
        <v>53</v>
      </c>
      <c r="C524" s="2" t="s">
        <v>19</v>
      </c>
      <c r="D524" s="2" t="s">
        <v>73</v>
      </c>
      <c r="E524" s="2" t="s">
        <v>75</v>
      </c>
      <c r="F524" s="2" t="s">
        <v>55</v>
      </c>
      <c r="G524" s="2" t="s">
        <v>293</v>
      </c>
      <c r="H524" s="2" t="s">
        <v>282</v>
      </c>
      <c r="I524" s="2" t="s">
        <v>26</v>
      </c>
      <c r="J524" s="2" t="s">
        <v>294</v>
      </c>
      <c r="K524" s="2" t="s">
        <v>295</v>
      </c>
      <c r="L524" s="2" t="s">
        <v>285</v>
      </c>
      <c r="M524" s="2">
        <v>44</v>
      </c>
      <c r="N524" s="2" t="b">
        <v>0</v>
      </c>
      <c r="O524" s="2">
        <v>0.82039911308203983</v>
      </c>
      <c r="P524" s="2">
        <v>0.80786026200873362</v>
      </c>
      <c r="Q524" s="2">
        <v>0.83333333333333337</v>
      </c>
      <c r="R524" s="2" t="s">
        <v>74</v>
      </c>
      <c r="S524" s="2" t="s">
        <v>1602</v>
      </c>
      <c r="T524" s="2" t="s">
        <v>1603</v>
      </c>
      <c r="U524" s="2" t="b">
        <v>1</v>
      </c>
      <c r="V524" s="2" t="s">
        <v>69</v>
      </c>
      <c r="W524" s="2">
        <v>1.7</v>
      </c>
    </row>
    <row r="525" spans="1:23" ht="15.75" customHeight="1" x14ac:dyDescent="0.25">
      <c r="A525" s="2" t="s">
        <v>52</v>
      </c>
      <c r="B525" s="2" t="s">
        <v>53</v>
      </c>
      <c r="C525" s="2" t="s">
        <v>19</v>
      </c>
      <c r="D525" s="2" t="s">
        <v>73</v>
      </c>
      <c r="E525" s="2" t="s">
        <v>75</v>
      </c>
      <c r="F525" s="2" t="s">
        <v>55</v>
      </c>
      <c r="G525" s="2" t="s">
        <v>298</v>
      </c>
      <c r="H525" s="2" t="s">
        <v>282</v>
      </c>
      <c r="I525" s="2" t="s">
        <v>26</v>
      </c>
      <c r="J525" s="2" t="s">
        <v>299</v>
      </c>
      <c r="K525" s="2" t="s">
        <v>300</v>
      </c>
      <c r="L525" s="2" t="s">
        <v>285</v>
      </c>
      <c r="M525" s="2">
        <v>45</v>
      </c>
      <c r="N525" s="2" t="b">
        <v>0</v>
      </c>
      <c r="O525" s="2">
        <v>0.82119205298013254</v>
      </c>
      <c r="P525" s="2">
        <v>0.80519480519480524</v>
      </c>
      <c r="Q525" s="2">
        <v>0.83783783783783783</v>
      </c>
      <c r="R525" s="2" t="s">
        <v>74</v>
      </c>
      <c r="S525" s="2" t="s">
        <v>1604</v>
      </c>
      <c r="T525" s="2" t="s">
        <v>1605</v>
      </c>
      <c r="U525" s="2" t="b">
        <v>1</v>
      </c>
      <c r="V525" s="2" t="s">
        <v>69</v>
      </c>
      <c r="W525" s="2">
        <v>1.3</v>
      </c>
    </row>
    <row r="526" spans="1:23" ht="15.75" customHeight="1" x14ac:dyDescent="0.25">
      <c r="A526" s="2" t="s">
        <v>52</v>
      </c>
      <c r="B526" s="2" t="s">
        <v>53</v>
      </c>
      <c r="C526" s="2" t="s">
        <v>19</v>
      </c>
      <c r="D526" s="2" t="s">
        <v>73</v>
      </c>
      <c r="E526" s="2" t="s">
        <v>75</v>
      </c>
      <c r="F526" s="2" t="s">
        <v>55</v>
      </c>
      <c r="G526" s="2" t="s">
        <v>303</v>
      </c>
      <c r="H526" s="2" t="s">
        <v>282</v>
      </c>
      <c r="I526" s="2" t="s">
        <v>26</v>
      </c>
      <c r="J526" s="2" t="s">
        <v>304</v>
      </c>
      <c r="K526" s="2" t="s">
        <v>305</v>
      </c>
      <c r="L526" s="2" t="s">
        <v>285</v>
      </c>
      <c r="M526" s="2">
        <v>46</v>
      </c>
      <c r="N526" s="2" t="b">
        <v>0</v>
      </c>
      <c r="O526" s="2">
        <v>0.79120879120879117</v>
      </c>
      <c r="P526" s="2">
        <v>0.77253218884120167</v>
      </c>
      <c r="Q526" s="2">
        <v>0.81081081081081086</v>
      </c>
      <c r="R526" s="2" t="s">
        <v>74</v>
      </c>
      <c r="S526" s="2" t="s">
        <v>1606</v>
      </c>
      <c r="T526" s="2" t="s">
        <v>1607</v>
      </c>
      <c r="U526" s="2" t="b">
        <v>1</v>
      </c>
      <c r="V526" s="2" t="s">
        <v>69</v>
      </c>
      <c r="W526" s="2">
        <v>1.3</v>
      </c>
    </row>
    <row r="527" spans="1:23" ht="15.75" customHeight="1" x14ac:dyDescent="0.25">
      <c r="A527" s="2" t="s">
        <v>52</v>
      </c>
      <c r="B527" s="2" t="s">
        <v>53</v>
      </c>
      <c r="C527" s="2" t="s">
        <v>19</v>
      </c>
      <c r="D527" s="2" t="s">
        <v>73</v>
      </c>
      <c r="E527" s="2" t="s">
        <v>75</v>
      </c>
      <c r="F527" s="2" t="s">
        <v>55</v>
      </c>
      <c r="G527" s="2" t="s">
        <v>308</v>
      </c>
      <c r="H527" s="2" t="s">
        <v>282</v>
      </c>
      <c r="I527" s="2" t="s">
        <v>26</v>
      </c>
      <c r="J527" s="2" t="s">
        <v>309</v>
      </c>
      <c r="K527" s="2" t="s">
        <v>310</v>
      </c>
      <c r="L527" s="2" t="s">
        <v>285</v>
      </c>
      <c r="M527" s="2">
        <v>47</v>
      </c>
      <c r="N527" s="2" t="b">
        <v>0</v>
      </c>
      <c r="O527" s="2">
        <v>0.81677704194260492</v>
      </c>
      <c r="P527" s="2">
        <v>0.80086580086580084</v>
      </c>
      <c r="Q527" s="2">
        <v>0.83333333333333337</v>
      </c>
      <c r="R527" s="2" t="s">
        <v>74</v>
      </c>
      <c r="S527" s="2" t="s">
        <v>1608</v>
      </c>
      <c r="T527" s="2" t="s">
        <v>1609</v>
      </c>
      <c r="U527" s="2" t="b">
        <v>1</v>
      </c>
      <c r="V527" s="2" t="s">
        <v>69</v>
      </c>
      <c r="W527" s="2">
        <v>1.7</v>
      </c>
    </row>
    <row r="528" spans="1:23" ht="15.75" customHeight="1" x14ac:dyDescent="0.25">
      <c r="A528" s="2" t="s">
        <v>52</v>
      </c>
      <c r="B528" s="2" t="s">
        <v>53</v>
      </c>
      <c r="C528" s="2" t="s">
        <v>19</v>
      </c>
      <c r="D528" s="2" t="s">
        <v>73</v>
      </c>
      <c r="E528" s="2" t="s">
        <v>75</v>
      </c>
      <c r="F528" s="2" t="s">
        <v>55</v>
      </c>
      <c r="G528" s="2" t="s">
        <v>313</v>
      </c>
      <c r="H528" s="2" t="s">
        <v>282</v>
      </c>
      <c r="I528" s="2" t="s">
        <v>26</v>
      </c>
      <c r="J528" s="2" t="s">
        <v>314</v>
      </c>
      <c r="K528" s="2" t="s">
        <v>315</v>
      </c>
      <c r="L528" s="2" t="s">
        <v>285</v>
      </c>
      <c r="M528" s="2">
        <v>48</v>
      </c>
      <c r="N528" s="2" t="b">
        <v>0</v>
      </c>
      <c r="O528" s="2">
        <v>0.81677704194260492</v>
      </c>
      <c r="P528" s="2">
        <v>0.80086580086580084</v>
      </c>
      <c r="Q528" s="2">
        <v>0.83333333333333337</v>
      </c>
      <c r="R528" s="2" t="s">
        <v>74</v>
      </c>
      <c r="S528" s="2" t="s">
        <v>1610</v>
      </c>
      <c r="T528" s="2" t="s">
        <v>1611</v>
      </c>
      <c r="U528" s="2" t="b">
        <v>1</v>
      </c>
      <c r="V528" s="2" t="s">
        <v>69</v>
      </c>
      <c r="W528" s="2">
        <v>1.3</v>
      </c>
    </row>
    <row r="529" spans="1:23" ht="15.75" customHeight="1" x14ac:dyDescent="0.25">
      <c r="A529" s="2" t="s">
        <v>52</v>
      </c>
      <c r="B529" s="2" t="s">
        <v>53</v>
      </c>
      <c r="C529" s="2" t="s">
        <v>19</v>
      </c>
      <c r="D529" s="2" t="s">
        <v>73</v>
      </c>
      <c r="E529" s="2" t="s">
        <v>75</v>
      </c>
      <c r="F529" s="2" t="s">
        <v>55</v>
      </c>
      <c r="G529" s="2" t="s">
        <v>318</v>
      </c>
      <c r="H529" s="2" t="s">
        <v>282</v>
      </c>
      <c r="I529" s="2" t="s">
        <v>26</v>
      </c>
      <c r="J529" s="2" t="s">
        <v>319</v>
      </c>
      <c r="K529" s="2" t="s">
        <v>320</v>
      </c>
      <c r="L529" s="2" t="s">
        <v>285</v>
      </c>
      <c r="M529" s="2">
        <v>49</v>
      </c>
      <c r="N529" s="2" t="b">
        <v>0</v>
      </c>
      <c r="O529" s="2">
        <v>0.79120879120879117</v>
      </c>
      <c r="P529" s="2">
        <v>0.77253218884120167</v>
      </c>
      <c r="Q529" s="2">
        <v>0.81081081081081086</v>
      </c>
      <c r="R529" s="2" t="s">
        <v>74</v>
      </c>
      <c r="S529" s="2" t="s">
        <v>1612</v>
      </c>
      <c r="T529" s="2" t="s">
        <v>1613</v>
      </c>
      <c r="U529" s="2" t="b">
        <v>1</v>
      </c>
      <c r="V529" s="2" t="s">
        <v>69</v>
      </c>
      <c r="W529" s="2">
        <v>1.7</v>
      </c>
    </row>
    <row r="530" spans="1:23" ht="15.75" customHeight="1" x14ac:dyDescent="0.25">
      <c r="A530" s="2" t="s">
        <v>52</v>
      </c>
      <c r="B530" s="2" t="s">
        <v>53</v>
      </c>
      <c r="C530" s="2" t="s">
        <v>19</v>
      </c>
      <c r="D530" s="2" t="s">
        <v>73</v>
      </c>
      <c r="E530" s="2" t="s">
        <v>75</v>
      </c>
      <c r="F530" s="2" t="s">
        <v>55</v>
      </c>
      <c r="G530" s="2" t="s">
        <v>323</v>
      </c>
      <c r="H530" s="2" t="s">
        <v>282</v>
      </c>
      <c r="I530" s="2" t="s">
        <v>26</v>
      </c>
      <c r="J530" s="2" t="s">
        <v>324</v>
      </c>
      <c r="K530" s="2" t="s">
        <v>325</v>
      </c>
      <c r="L530" s="2" t="s">
        <v>285</v>
      </c>
      <c r="M530" s="2">
        <v>50</v>
      </c>
      <c r="N530" s="2" t="b">
        <v>0</v>
      </c>
      <c r="O530" s="2">
        <v>0.8169642857142857</v>
      </c>
      <c r="P530" s="2">
        <v>0.80973451327433632</v>
      </c>
      <c r="Q530" s="2">
        <v>0.82432432432432434</v>
      </c>
      <c r="R530" s="2" t="s">
        <v>74</v>
      </c>
      <c r="S530" s="2" t="s">
        <v>1614</v>
      </c>
      <c r="T530" s="2" t="s">
        <v>1615</v>
      </c>
      <c r="U530" s="2" t="b">
        <v>1</v>
      </c>
      <c r="V530" s="2" t="s">
        <v>69</v>
      </c>
      <c r="W530" s="2">
        <v>1.3</v>
      </c>
    </row>
    <row r="531" spans="1:23" ht="15.75" customHeight="1" x14ac:dyDescent="0.25">
      <c r="A531" s="2" t="s">
        <v>52</v>
      </c>
      <c r="B531" s="2" t="s">
        <v>53</v>
      </c>
      <c r="C531" s="2" t="s">
        <v>19</v>
      </c>
      <c r="D531" s="2" t="s">
        <v>73</v>
      </c>
      <c r="E531" s="2" t="s">
        <v>75</v>
      </c>
      <c r="F531" s="2" t="s">
        <v>55</v>
      </c>
      <c r="G531" s="2" t="s">
        <v>328</v>
      </c>
      <c r="H531" s="2" t="s">
        <v>282</v>
      </c>
      <c r="I531" s="2" t="s">
        <v>26</v>
      </c>
      <c r="J531" s="2" t="s">
        <v>329</v>
      </c>
      <c r="K531" s="2" t="s">
        <v>330</v>
      </c>
      <c r="L531" s="2" t="s">
        <v>285</v>
      </c>
      <c r="M531" s="2">
        <v>51</v>
      </c>
      <c r="N531" s="2" t="b">
        <v>0</v>
      </c>
      <c r="O531" s="2">
        <v>0.79824561403508765</v>
      </c>
      <c r="P531" s="2">
        <v>0.77777777777777779</v>
      </c>
      <c r="Q531" s="2">
        <v>0.81981981981981977</v>
      </c>
      <c r="R531" s="2" t="s">
        <v>74</v>
      </c>
      <c r="S531" s="2" t="s">
        <v>1616</v>
      </c>
      <c r="T531" s="2" t="s">
        <v>1617</v>
      </c>
      <c r="U531" s="2" t="b">
        <v>1</v>
      </c>
      <c r="V531" s="2" t="s">
        <v>69</v>
      </c>
      <c r="W531" s="2">
        <v>1.3</v>
      </c>
    </row>
    <row r="532" spans="1:23" ht="15.75" customHeight="1" x14ac:dyDescent="0.25">
      <c r="A532" s="2" t="s">
        <v>52</v>
      </c>
      <c r="B532" s="2" t="s">
        <v>53</v>
      </c>
      <c r="C532" s="2" t="s">
        <v>19</v>
      </c>
      <c r="D532" s="2" t="s">
        <v>73</v>
      </c>
      <c r="E532" s="2" t="s">
        <v>75</v>
      </c>
      <c r="F532" s="2" t="s">
        <v>55</v>
      </c>
      <c r="G532" s="2" t="s">
        <v>333</v>
      </c>
      <c r="H532" s="2" t="s">
        <v>282</v>
      </c>
      <c r="I532" s="2" t="s">
        <v>26</v>
      </c>
      <c r="J532" s="2" t="s">
        <v>334</v>
      </c>
      <c r="K532" s="2" t="s">
        <v>335</v>
      </c>
      <c r="L532" s="2" t="s">
        <v>285</v>
      </c>
      <c r="M532" s="2">
        <v>52</v>
      </c>
      <c r="N532" s="2" t="b">
        <v>0</v>
      </c>
      <c r="O532" s="2">
        <v>0.80717488789237679</v>
      </c>
      <c r="P532" s="2">
        <v>0.8035714285714286</v>
      </c>
      <c r="Q532" s="2">
        <v>0.81081081081081086</v>
      </c>
      <c r="R532" s="2" t="s">
        <v>74</v>
      </c>
      <c r="S532" s="2" t="s">
        <v>1618</v>
      </c>
      <c r="T532" s="2" t="s">
        <v>1619</v>
      </c>
      <c r="U532" s="2" t="b">
        <v>1</v>
      </c>
      <c r="V532" s="2" t="s">
        <v>69</v>
      </c>
      <c r="W532" s="2">
        <v>1.3</v>
      </c>
    </row>
    <row r="533" spans="1:23" ht="15.75" customHeight="1" x14ac:dyDescent="0.25">
      <c r="A533" s="2" t="s">
        <v>52</v>
      </c>
      <c r="B533" s="2" t="s">
        <v>53</v>
      </c>
      <c r="C533" s="2" t="s">
        <v>19</v>
      </c>
      <c r="D533" s="2" t="s">
        <v>73</v>
      </c>
      <c r="E533" s="2" t="s">
        <v>75</v>
      </c>
      <c r="F533" s="2" t="s">
        <v>55</v>
      </c>
      <c r="G533" s="2" t="s">
        <v>338</v>
      </c>
      <c r="H533" s="2" t="s">
        <v>282</v>
      </c>
      <c r="I533" s="2" t="s">
        <v>26</v>
      </c>
      <c r="J533" s="2" t="s">
        <v>339</v>
      </c>
      <c r="K533" s="2" t="s">
        <v>340</v>
      </c>
      <c r="L533" s="2" t="s">
        <v>285</v>
      </c>
      <c r="M533" s="2">
        <v>53</v>
      </c>
      <c r="N533" s="2" t="b">
        <v>0</v>
      </c>
      <c r="O533" s="2">
        <v>0.80000000000000016</v>
      </c>
      <c r="P533" s="2">
        <v>0.7811158798283262</v>
      </c>
      <c r="Q533" s="2">
        <v>0.81981981981981977</v>
      </c>
      <c r="R533" s="2" t="s">
        <v>74</v>
      </c>
      <c r="S533" s="2" t="s">
        <v>1620</v>
      </c>
      <c r="T533" s="2" t="s">
        <v>1621</v>
      </c>
      <c r="U533" s="2" t="b">
        <v>1</v>
      </c>
      <c r="V533" s="2" t="s">
        <v>69</v>
      </c>
      <c r="W533" s="2">
        <v>1.7</v>
      </c>
    </row>
    <row r="534" spans="1:23" ht="15.75" customHeight="1" x14ac:dyDescent="0.25">
      <c r="A534" s="2" t="s">
        <v>52</v>
      </c>
      <c r="B534" s="2" t="s">
        <v>53</v>
      </c>
      <c r="C534" s="2" t="s">
        <v>19</v>
      </c>
      <c r="D534" s="2" t="s">
        <v>73</v>
      </c>
      <c r="E534" s="2" t="s">
        <v>75</v>
      </c>
      <c r="F534" s="2" t="s">
        <v>55</v>
      </c>
      <c r="G534" s="2" t="s">
        <v>343</v>
      </c>
      <c r="H534" s="2" t="s">
        <v>282</v>
      </c>
      <c r="I534" s="2" t="s">
        <v>26</v>
      </c>
      <c r="J534" s="2" t="s">
        <v>344</v>
      </c>
      <c r="K534" s="2" t="s">
        <v>345</v>
      </c>
      <c r="L534" s="2" t="s">
        <v>285</v>
      </c>
      <c r="M534" s="2">
        <v>54</v>
      </c>
      <c r="N534" s="2" t="b">
        <v>0</v>
      </c>
      <c r="O534" s="2">
        <v>0.80616740088105721</v>
      </c>
      <c r="P534" s="2">
        <v>0.78879310344827591</v>
      </c>
      <c r="Q534" s="2">
        <v>0.82432432432432434</v>
      </c>
      <c r="R534" s="2" t="s">
        <v>74</v>
      </c>
      <c r="S534" s="2" t="s">
        <v>1622</v>
      </c>
      <c r="T534" s="2" t="s">
        <v>1623</v>
      </c>
      <c r="U534" s="2" t="b">
        <v>1</v>
      </c>
      <c r="V534" s="2" t="s">
        <v>69</v>
      </c>
      <c r="W534" s="2">
        <v>1.3</v>
      </c>
    </row>
    <row r="535" spans="1:23" ht="15.75" customHeight="1" x14ac:dyDescent="0.25">
      <c r="A535" s="2" t="s">
        <v>52</v>
      </c>
      <c r="B535" s="2" t="s">
        <v>53</v>
      </c>
      <c r="C535" s="2" t="s">
        <v>19</v>
      </c>
      <c r="D535" s="2" t="s">
        <v>73</v>
      </c>
      <c r="E535" s="2" t="s">
        <v>75</v>
      </c>
      <c r="F535" s="2" t="s">
        <v>55</v>
      </c>
      <c r="G535" s="2" t="s">
        <v>349</v>
      </c>
      <c r="H535" s="2" t="s">
        <v>282</v>
      </c>
      <c r="I535" s="2" t="s">
        <v>26</v>
      </c>
      <c r="J535" s="2" t="s">
        <v>351</v>
      </c>
      <c r="K535" s="2" t="s">
        <v>352</v>
      </c>
      <c r="L535" s="2" t="s">
        <v>285</v>
      </c>
      <c r="M535" s="2">
        <v>55</v>
      </c>
      <c r="N535" s="2" t="b">
        <v>0</v>
      </c>
      <c r="O535" s="2">
        <v>0.79565217391304344</v>
      </c>
      <c r="P535" s="2">
        <v>0.76890756302521013</v>
      </c>
      <c r="Q535" s="2">
        <v>0.82432432432432434</v>
      </c>
      <c r="R535" s="2" t="s">
        <v>74</v>
      </c>
      <c r="S535" s="2" t="s">
        <v>1624</v>
      </c>
      <c r="T535" s="2" t="s">
        <v>1625</v>
      </c>
      <c r="U535" s="2" t="b">
        <v>1</v>
      </c>
      <c r="V535" s="2" t="s">
        <v>69</v>
      </c>
      <c r="W535" s="2">
        <v>1.3</v>
      </c>
    </row>
    <row r="536" spans="1:23" ht="15.75" customHeight="1" x14ac:dyDescent="0.25">
      <c r="A536" s="2" t="s">
        <v>52</v>
      </c>
      <c r="B536" s="2" t="s">
        <v>53</v>
      </c>
      <c r="C536" s="2" t="s">
        <v>19</v>
      </c>
      <c r="D536" s="2" t="s">
        <v>73</v>
      </c>
      <c r="E536" s="2" t="s">
        <v>75</v>
      </c>
      <c r="F536" s="2" t="s">
        <v>55</v>
      </c>
      <c r="G536" s="2" t="s">
        <v>363</v>
      </c>
      <c r="H536" s="2" t="s">
        <v>282</v>
      </c>
      <c r="I536" s="2" t="s">
        <v>26</v>
      </c>
      <c r="J536" s="2" t="s">
        <v>367</v>
      </c>
      <c r="K536" s="2" t="s">
        <v>368</v>
      </c>
      <c r="L536" s="2" t="s">
        <v>285</v>
      </c>
      <c r="M536" s="2">
        <v>56</v>
      </c>
      <c r="N536" s="2" t="b">
        <v>0</v>
      </c>
      <c r="O536" s="2">
        <v>0.81415929203539827</v>
      </c>
      <c r="P536" s="2">
        <v>0.8</v>
      </c>
      <c r="Q536" s="2">
        <v>0.8288288288288288</v>
      </c>
      <c r="R536" s="2" t="s">
        <v>74</v>
      </c>
      <c r="S536" s="2" t="s">
        <v>1626</v>
      </c>
      <c r="T536" s="2" t="s">
        <v>1627</v>
      </c>
      <c r="U536" s="2" t="b">
        <v>1</v>
      </c>
      <c r="V536" s="2" t="s">
        <v>69</v>
      </c>
      <c r="W536" s="2">
        <v>1.7</v>
      </c>
    </row>
    <row r="537" spans="1:23" ht="15.75" customHeight="1" x14ac:dyDescent="0.25">
      <c r="A537" s="2" t="s">
        <v>52</v>
      </c>
      <c r="B537" s="2" t="s">
        <v>53</v>
      </c>
      <c r="C537" s="2" t="s">
        <v>19</v>
      </c>
      <c r="D537" s="2" t="s">
        <v>73</v>
      </c>
      <c r="E537" s="2" t="s">
        <v>75</v>
      </c>
      <c r="F537" s="2" t="s">
        <v>55</v>
      </c>
      <c r="G537" s="2" t="s">
        <v>378</v>
      </c>
      <c r="H537" s="2" t="s">
        <v>282</v>
      </c>
      <c r="I537" s="2" t="s">
        <v>26</v>
      </c>
      <c r="J537" s="2" t="s">
        <v>380</v>
      </c>
      <c r="K537" s="2" t="s">
        <v>381</v>
      </c>
      <c r="L537" s="2" t="s">
        <v>285</v>
      </c>
      <c r="M537" s="2">
        <v>57</v>
      </c>
      <c r="N537" s="2" t="b">
        <v>0</v>
      </c>
      <c r="O537" s="2">
        <v>0.80530973451327426</v>
      </c>
      <c r="P537" s="2">
        <v>0.79130434782608694</v>
      </c>
      <c r="Q537" s="2">
        <v>0.81981981981981977</v>
      </c>
      <c r="R537" s="2" t="s">
        <v>74</v>
      </c>
      <c r="S537" s="2" t="s">
        <v>1628</v>
      </c>
      <c r="T537" s="2" t="s">
        <v>1629</v>
      </c>
      <c r="U537" s="2" t="b">
        <v>1</v>
      </c>
      <c r="V537" s="2" t="s">
        <v>69</v>
      </c>
      <c r="W537" s="2">
        <v>1.3</v>
      </c>
    </row>
    <row r="538" spans="1:23" ht="15.75" customHeight="1" x14ac:dyDescent="0.25">
      <c r="A538" s="2" t="s">
        <v>52</v>
      </c>
      <c r="B538" s="2" t="s">
        <v>53</v>
      </c>
      <c r="C538" s="2" t="s">
        <v>19</v>
      </c>
      <c r="D538" s="2" t="s">
        <v>73</v>
      </c>
      <c r="E538" s="2" t="s">
        <v>75</v>
      </c>
      <c r="F538" s="2" t="s">
        <v>55</v>
      </c>
      <c r="G538" s="2" t="s">
        <v>389</v>
      </c>
      <c r="H538" s="2" t="s">
        <v>282</v>
      </c>
      <c r="I538" s="2" t="s">
        <v>26</v>
      </c>
      <c r="J538" s="2" t="s">
        <v>390</v>
      </c>
      <c r="K538" s="2" t="s">
        <v>391</v>
      </c>
      <c r="L538" s="2" t="s">
        <v>285</v>
      </c>
      <c r="M538" s="2">
        <v>58</v>
      </c>
      <c r="N538" s="2" t="b">
        <v>0</v>
      </c>
      <c r="O538" s="2">
        <v>0.8169642857142857</v>
      </c>
      <c r="P538" s="2">
        <v>0.80973451327433632</v>
      </c>
      <c r="Q538" s="2">
        <v>0.82432432432432434</v>
      </c>
      <c r="R538" s="2" t="s">
        <v>74</v>
      </c>
      <c r="S538" s="2" t="s">
        <v>1630</v>
      </c>
      <c r="T538" s="2" t="s">
        <v>1631</v>
      </c>
      <c r="U538" s="2" t="b">
        <v>1</v>
      </c>
      <c r="V538" s="2" t="s">
        <v>69</v>
      </c>
      <c r="W538" s="2">
        <v>1.7</v>
      </c>
    </row>
    <row r="539" spans="1:23" ht="15.75" customHeight="1" x14ac:dyDescent="0.25">
      <c r="A539" s="2" t="s">
        <v>52</v>
      </c>
      <c r="B539" s="2" t="s">
        <v>53</v>
      </c>
      <c r="C539" s="2" t="s">
        <v>19</v>
      </c>
      <c r="D539" s="2" t="s">
        <v>73</v>
      </c>
      <c r="E539" s="2" t="s">
        <v>75</v>
      </c>
      <c r="F539" s="2" t="s">
        <v>55</v>
      </c>
      <c r="G539" s="2" t="s">
        <v>395</v>
      </c>
      <c r="H539" s="2" t="s">
        <v>282</v>
      </c>
      <c r="I539" s="2" t="s">
        <v>26</v>
      </c>
      <c r="J539" s="2" t="s">
        <v>397</v>
      </c>
      <c r="K539" s="2" t="s">
        <v>398</v>
      </c>
      <c r="L539" s="2" t="s">
        <v>285</v>
      </c>
      <c r="M539" s="2">
        <v>59</v>
      </c>
      <c r="N539" s="2" t="b">
        <v>0</v>
      </c>
      <c r="O539" s="2">
        <v>0.81959910913140299</v>
      </c>
      <c r="P539" s="2">
        <v>0.81057268722466957</v>
      </c>
      <c r="Q539" s="2">
        <v>0.8288288288288288</v>
      </c>
      <c r="R539" s="2" t="s">
        <v>74</v>
      </c>
      <c r="S539" s="2" t="s">
        <v>1632</v>
      </c>
      <c r="T539" s="2" t="s">
        <v>1633</v>
      </c>
      <c r="U539" s="2" t="b">
        <v>1</v>
      </c>
      <c r="V539" s="2" t="s">
        <v>69</v>
      </c>
      <c r="W539" s="2">
        <v>1.3</v>
      </c>
    </row>
    <row r="540" spans="1:23" ht="15.75" customHeight="1" x14ac:dyDescent="0.25">
      <c r="A540" s="2" t="s">
        <v>52</v>
      </c>
      <c r="B540" s="2" t="s">
        <v>53</v>
      </c>
      <c r="C540" s="2" t="s">
        <v>19</v>
      </c>
      <c r="D540" s="2" t="s">
        <v>73</v>
      </c>
      <c r="E540" s="2" t="s">
        <v>75</v>
      </c>
      <c r="F540" s="2" t="s">
        <v>55</v>
      </c>
      <c r="G540" s="2" t="s">
        <v>401</v>
      </c>
      <c r="H540" s="2" t="s">
        <v>282</v>
      </c>
      <c r="I540" s="2" t="s">
        <v>26</v>
      </c>
      <c r="J540" s="2" t="s">
        <v>402</v>
      </c>
      <c r="K540" s="2" t="s">
        <v>403</v>
      </c>
      <c r="L540" s="2" t="s">
        <v>285</v>
      </c>
      <c r="M540" s="2">
        <v>60</v>
      </c>
      <c r="N540" s="2" t="b">
        <v>0</v>
      </c>
      <c r="O540" s="2">
        <v>0.79649890590809624</v>
      </c>
      <c r="P540" s="2">
        <v>0.77446808510638299</v>
      </c>
      <c r="Q540" s="2">
        <v>0.81981981981981977</v>
      </c>
      <c r="R540" s="2" t="s">
        <v>74</v>
      </c>
      <c r="S540" s="2" t="s">
        <v>1634</v>
      </c>
      <c r="T540" s="2" t="s">
        <v>1635</v>
      </c>
      <c r="U540" s="2" t="b">
        <v>1</v>
      </c>
      <c r="V540" s="2" t="s">
        <v>69</v>
      </c>
      <c r="W540" s="2">
        <v>1.3</v>
      </c>
    </row>
    <row r="541" spans="1:23" ht="15.75" customHeight="1" x14ac:dyDescent="0.25">
      <c r="A541" s="2" t="s">
        <v>52</v>
      </c>
      <c r="B541" s="2" t="s">
        <v>53</v>
      </c>
      <c r="C541" s="2" t="s">
        <v>19</v>
      </c>
      <c r="D541" s="2" t="s">
        <v>73</v>
      </c>
      <c r="E541" s="2" t="s">
        <v>75</v>
      </c>
      <c r="F541" s="2" t="s">
        <v>55</v>
      </c>
      <c r="G541" s="2" t="s">
        <v>406</v>
      </c>
      <c r="H541" s="2" t="s">
        <v>282</v>
      </c>
      <c r="I541" s="2" t="s">
        <v>26</v>
      </c>
      <c r="J541" s="2" t="s">
        <v>407</v>
      </c>
      <c r="K541" s="2" t="s">
        <v>408</v>
      </c>
      <c r="L541" s="2" t="s">
        <v>285</v>
      </c>
      <c r="M541" s="2">
        <v>61</v>
      </c>
      <c r="N541" s="2" t="b">
        <v>0</v>
      </c>
      <c r="O541" s="2">
        <v>0.79910714285714279</v>
      </c>
      <c r="P541" s="2">
        <v>0.79203539823008851</v>
      </c>
      <c r="Q541" s="2">
        <v>0.80630630630630629</v>
      </c>
      <c r="R541" s="2" t="s">
        <v>74</v>
      </c>
      <c r="S541" s="2" t="s">
        <v>1636</v>
      </c>
      <c r="T541" s="2" t="s">
        <v>1637</v>
      </c>
      <c r="U541" s="2" t="b">
        <v>1</v>
      </c>
      <c r="V541" s="2" t="s">
        <v>69</v>
      </c>
      <c r="W541" s="2">
        <v>1.3</v>
      </c>
    </row>
    <row r="542" spans="1:23" ht="15.75" customHeight="1" x14ac:dyDescent="0.25">
      <c r="A542" s="2" t="s">
        <v>52</v>
      </c>
      <c r="B542" s="2" t="s">
        <v>53</v>
      </c>
      <c r="C542" s="2" t="s">
        <v>19</v>
      </c>
      <c r="D542" s="2" t="s">
        <v>73</v>
      </c>
      <c r="E542" s="2" t="s">
        <v>75</v>
      </c>
      <c r="F542" s="2" t="s">
        <v>364</v>
      </c>
      <c r="G542" s="2" t="s">
        <v>411</v>
      </c>
      <c r="H542" s="2" t="s">
        <v>412</v>
      </c>
      <c r="I542" s="2" t="s">
        <v>54</v>
      </c>
      <c r="J542" s="2" t="s">
        <v>413</v>
      </c>
      <c r="K542" s="2" t="s">
        <v>414</v>
      </c>
      <c r="L542" s="2" t="s">
        <v>377</v>
      </c>
      <c r="M542" s="2">
        <v>42</v>
      </c>
      <c r="N542" s="2" t="b">
        <v>0</v>
      </c>
      <c r="O542" s="2">
        <v>0.82203389830508478</v>
      </c>
      <c r="P542" s="2">
        <v>0.80165289256198347</v>
      </c>
      <c r="Q542" s="2">
        <v>0.84347826086956523</v>
      </c>
      <c r="R542" s="2" t="s">
        <v>74</v>
      </c>
      <c r="S542" s="2" t="s">
        <v>1638</v>
      </c>
      <c r="T542" s="2" t="s">
        <v>1639</v>
      </c>
      <c r="U542" s="2" t="b">
        <v>1</v>
      </c>
      <c r="V542" s="2" t="s">
        <v>69</v>
      </c>
      <c r="W542" s="2">
        <v>1.8</v>
      </c>
    </row>
    <row r="543" spans="1:23" ht="15.75" customHeight="1" x14ac:dyDescent="0.25">
      <c r="A543" s="2" t="s">
        <v>52</v>
      </c>
      <c r="B543" s="2" t="s">
        <v>53</v>
      </c>
      <c r="C543" s="2" t="s">
        <v>19</v>
      </c>
      <c r="D543" s="2" t="s">
        <v>73</v>
      </c>
      <c r="E543" s="2" t="s">
        <v>75</v>
      </c>
      <c r="F543" s="2" t="s">
        <v>364</v>
      </c>
      <c r="G543" s="2" t="s">
        <v>417</v>
      </c>
      <c r="H543" s="2" t="s">
        <v>412</v>
      </c>
      <c r="I543" s="2" t="s">
        <v>54</v>
      </c>
      <c r="J543" s="2" t="s">
        <v>418</v>
      </c>
      <c r="K543" s="2" t="s">
        <v>419</v>
      </c>
      <c r="L543" s="2" t="s">
        <v>377</v>
      </c>
      <c r="M543" s="2">
        <v>43</v>
      </c>
      <c r="N543" s="2" t="b">
        <v>0</v>
      </c>
      <c r="O543" s="2">
        <v>0.81666666666666665</v>
      </c>
      <c r="P543" s="2">
        <v>0.78400000000000003</v>
      </c>
      <c r="Q543" s="2">
        <v>0.85217391304347823</v>
      </c>
      <c r="R543" s="2" t="s">
        <v>74</v>
      </c>
      <c r="S543" s="2" t="s">
        <v>1640</v>
      </c>
      <c r="T543" s="2" t="s">
        <v>1641</v>
      </c>
      <c r="U543" s="2" t="b">
        <v>1</v>
      </c>
      <c r="V543" s="2" t="s">
        <v>69</v>
      </c>
      <c r="W543" s="2">
        <v>1.3</v>
      </c>
    </row>
    <row r="544" spans="1:23" ht="15.75" customHeight="1" x14ac:dyDescent="0.25">
      <c r="A544" s="2" t="s">
        <v>52</v>
      </c>
      <c r="B544" s="2" t="s">
        <v>53</v>
      </c>
      <c r="C544" s="2" t="s">
        <v>19</v>
      </c>
      <c r="D544" s="2" t="s">
        <v>73</v>
      </c>
      <c r="E544" s="2" t="s">
        <v>75</v>
      </c>
      <c r="F544" s="2" t="s">
        <v>364</v>
      </c>
      <c r="G544" s="2" t="s">
        <v>422</v>
      </c>
      <c r="H544" s="2" t="s">
        <v>412</v>
      </c>
      <c r="I544" s="2" t="s">
        <v>54</v>
      </c>
      <c r="J544" s="2" t="s">
        <v>423</v>
      </c>
      <c r="K544" s="2" t="s">
        <v>424</v>
      </c>
      <c r="L544" s="2" t="s">
        <v>377</v>
      </c>
      <c r="M544" s="2">
        <v>44</v>
      </c>
      <c r="N544" s="2" t="b">
        <v>0</v>
      </c>
      <c r="O544" s="2">
        <v>0.80497925311203322</v>
      </c>
      <c r="P544" s="2">
        <v>0.76984126984126988</v>
      </c>
      <c r="Q544" s="2">
        <v>0.84347826086956523</v>
      </c>
      <c r="R544" s="2" t="s">
        <v>74</v>
      </c>
      <c r="S544" s="2" t="s">
        <v>1642</v>
      </c>
      <c r="T544" s="2" t="s">
        <v>1643</v>
      </c>
      <c r="U544" s="2" t="b">
        <v>1</v>
      </c>
      <c r="V544" s="2" t="s">
        <v>69</v>
      </c>
      <c r="W544" s="2">
        <v>1.7</v>
      </c>
    </row>
    <row r="545" spans="1:23" ht="15.75" customHeight="1" x14ac:dyDescent="0.25">
      <c r="A545" s="2" t="s">
        <v>52</v>
      </c>
      <c r="B545" s="2" t="s">
        <v>53</v>
      </c>
      <c r="C545" s="2" t="s">
        <v>19</v>
      </c>
      <c r="D545" s="2" t="s">
        <v>73</v>
      </c>
      <c r="E545" s="2" t="s">
        <v>75</v>
      </c>
      <c r="F545" s="2" t="s">
        <v>364</v>
      </c>
      <c r="G545" s="2" t="s">
        <v>427</v>
      </c>
      <c r="H545" s="2" t="s">
        <v>412</v>
      </c>
      <c r="I545" s="2" t="s">
        <v>54</v>
      </c>
      <c r="J545" s="2" t="s">
        <v>428</v>
      </c>
      <c r="K545" s="2" t="s">
        <v>429</v>
      </c>
      <c r="L545" s="2" t="s">
        <v>377</v>
      </c>
      <c r="M545" s="2">
        <v>45</v>
      </c>
      <c r="N545" s="2" t="b">
        <v>0</v>
      </c>
      <c r="O545" s="2">
        <v>0.81434599156118137</v>
      </c>
      <c r="P545" s="2">
        <v>0.79098360655737709</v>
      </c>
      <c r="Q545" s="2">
        <v>0.83913043478260874</v>
      </c>
      <c r="R545" s="2" t="s">
        <v>74</v>
      </c>
      <c r="S545" s="2" t="s">
        <v>1644</v>
      </c>
      <c r="T545" s="2" t="s">
        <v>1645</v>
      </c>
      <c r="U545" s="2" t="b">
        <v>1</v>
      </c>
      <c r="V545" s="2" t="s">
        <v>69</v>
      </c>
      <c r="W545" s="2">
        <v>1.3</v>
      </c>
    </row>
    <row r="546" spans="1:23" ht="15.75" customHeight="1" x14ac:dyDescent="0.25">
      <c r="A546" s="2" t="s">
        <v>52</v>
      </c>
      <c r="B546" s="2" t="s">
        <v>53</v>
      </c>
      <c r="C546" s="2" t="s">
        <v>19</v>
      </c>
      <c r="D546" s="2" t="s">
        <v>73</v>
      </c>
      <c r="E546" s="2" t="s">
        <v>75</v>
      </c>
      <c r="F546" s="2" t="s">
        <v>364</v>
      </c>
      <c r="G546" s="2" t="s">
        <v>432</v>
      </c>
      <c r="H546" s="2" t="s">
        <v>412</v>
      </c>
      <c r="I546" s="2" t="s">
        <v>54</v>
      </c>
      <c r="J546" s="2" t="s">
        <v>433</v>
      </c>
      <c r="K546" s="2" t="s">
        <v>434</v>
      </c>
      <c r="L546" s="2" t="s">
        <v>377</v>
      </c>
      <c r="M546" s="2">
        <v>46</v>
      </c>
      <c r="N546" s="2" t="b">
        <v>0</v>
      </c>
      <c r="O546" s="2">
        <v>0.81276595744680846</v>
      </c>
      <c r="P546" s="2">
        <v>0.79583333333333328</v>
      </c>
      <c r="Q546" s="2">
        <v>0.83043478260869563</v>
      </c>
      <c r="R546" s="2" t="s">
        <v>74</v>
      </c>
      <c r="S546" s="2" t="s">
        <v>1646</v>
      </c>
      <c r="T546" s="2" t="s">
        <v>1647</v>
      </c>
      <c r="U546" s="2" t="b">
        <v>1</v>
      </c>
      <c r="V546" s="2" t="s">
        <v>69</v>
      </c>
      <c r="W546" s="2">
        <v>1.3</v>
      </c>
    </row>
    <row r="547" spans="1:23" ht="15.75" customHeight="1" x14ac:dyDescent="0.25">
      <c r="A547" s="2" t="s">
        <v>52</v>
      </c>
      <c r="B547" s="2" t="s">
        <v>53</v>
      </c>
      <c r="C547" s="2" t="s">
        <v>19</v>
      </c>
      <c r="D547" s="2" t="s">
        <v>73</v>
      </c>
      <c r="E547" s="2" t="s">
        <v>75</v>
      </c>
      <c r="F547" s="2" t="s">
        <v>364</v>
      </c>
      <c r="G547" s="2" t="s">
        <v>437</v>
      </c>
      <c r="H547" s="2" t="s">
        <v>412</v>
      </c>
      <c r="I547" s="2" t="s">
        <v>54</v>
      </c>
      <c r="J547" s="2" t="s">
        <v>438</v>
      </c>
      <c r="K547" s="2" t="s">
        <v>439</v>
      </c>
      <c r="L547" s="2" t="s">
        <v>377</v>
      </c>
      <c r="M547" s="2">
        <v>47</v>
      </c>
      <c r="N547" s="2" t="b">
        <v>0</v>
      </c>
      <c r="O547" s="2">
        <v>0.82254697286012524</v>
      </c>
      <c r="P547" s="2">
        <v>0.79116465863453811</v>
      </c>
      <c r="Q547" s="2">
        <v>0.85652173913043483</v>
      </c>
      <c r="R547" s="2" t="s">
        <v>74</v>
      </c>
      <c r="S547" s="2" t="s">
        <v>1648</v>
      </c>
      <c r="T547" s="2" t="s">
        <v>1649</v>
      </c>
      <c r="U547" s="2" t="b">
        <v>1</v>
      </c>
      <c r="V547" s="2" t="s">
        <v>69</v>
      </c>
      <c r="W547" s="2">
        <v>1.3</v>
      </c>
    </row>
    <row r="548" spans="1:23" ht="15.75" customHeight="1" x14ac:dyDescent="0.25">
      <c r="A548" s="2" t="s">
        <v>52</v>
      </c>
      <c r="B548" s="2" t="s">
        <v>53</v>
      </c>
      <c r="C548" s="2" t="s">
        <v>19</v>
      </c>
      <c r="D548" s="2" t="s">
        <v>73</v>
      </c>
      <c r="E548" s="2" t="s">
        <v>75</v>
      </c>
      <c r="F548" s="2" t="s">
        <v>364</v>
      </c>
      <c r="G548" s="2" t="s">
        <v>442</v>
      </c>
      <c r="H548" s="2" t="s">
        <v>412</v>
      </c>
      <c r="I548" s="2" t="s">
        <v>54</v>
      </c>
      <c r="J548" s="2" t="s">
        <v>443</v>
      </c>
      <c r="K548" s="2" t="s">
        <v>444</v>
      </c>
      <c r="L548" s="2" t="s">
        <v>377</v>
      </c>
      <c r="M548" s="2">
        <v>48</v>
      </c>
      <c r="N548" s="2" t="b">
        <v>0</v>
      </c>
      <c r="O548" s="2">
        <v>0.80167014613778709</v>
      </c>
      <c r="P548" s="2">
        <v>0.77108433734939763</v>
      </c>
      <c r="Q548" s="2">
        <v>0.83478260869565213</v>
      </c>
      <c r="R548" s="2" t="s">
        <v>74</v>
      </c>
      <c r="S548" s="2" t="s">
        <v>1650</v>
      </c>
      <c r="T548" s="2" t="s">
        <v>1651</v>
      </c>
      <c r="U548" s="2" t="b">
        <v>1</v>
      </c>
      <c r="V548" s="2" t="s">
        <v>69</v>
      </c>
      <c r="W548" s="2">
        <v>1.8</v>
      </c>
    </row>
    <row r="549" spans="1:23" ht="15.75" customHeight="1" x14ac:dyDescent="0.25">
      <c r="A549" s="2" t="s">
        <v>52</v>
      </c>
      <c r="B549" s="2" t="s">
        <v>53</v>
      </c>
      <c r="C549" s="2" t="s">
        <v>19</v>
      </c>
      <c r="D549" s="2" t="s">
        <v>73</v>
      </c>
      <c r="E549" s="2" t="s">
        <v>75</v>
      </c>
      <c r="F549" s="2" t="s">
        <v>364</v>
      </c>
      <c r="G549" s="2" t="s">
        <v>447</v>
      </c>
      <c r="H549" s="2" t="s">
        <v>412</v>
      </c>
      <c r="I549" s="2" t="s">
        <v>54</v>
      </c>
      <c r="J549" s="2" t="s">
        <v>448</v>
      </c>
      <c r="K549" s="2" t="s">
        <v>449</v>
      </c>
      <c r="L549" s="2" t="s">
        <v>377</v>
      </c>
      <c r="M549" s="2">
        <v>49</v>
      </c>
      <c r="N549" s="2" t="b">
        <v>0</v>
      </c>
      <c r="O549" s="2">
        <v>0.80679405520169845</v>
      </c>
      <c r="P549" s="2">
        <v>0.78838174273858919</v>
      </c>
      <c r="Q549" s="2">
        <v>0.82608695652173914</v>
      </c>
      <c r="R549" s="2" t="s">
        <v>74</v>
      </c>
      <c r="S549" s="2" t="s">
        <v>1652</v>
      </c>
      <c r="T549" s="2" t="s">
        <v>1653</v>
      </c>
      <c r="U549" s="2" t="b">
        <v>1</v>
      </c>
      <c r="V549" s="2" t="s">
        <v>69</v>
      </c>
      <c r="W549" s="2">
        <v>1.3</v>
      </c>
    </row>
    <row r="550" spans="1:23" ht="15.75" customHeight="1" x14ac:dyDescent="0.25">
      <c r="A550" s="2" t="s">
        <v>52</v>
      </c>
      <c r="B550" s="2" t="s">
        <v>53</v>
      </c>
      <c r="C550" s="2" t="s">
        <v>19</v>
      </c>
      <c r="D550" s="2" t="s">
        <v>73</v>
      </c>
      <c r="E550" s="2" t="s">
        <v>75</v>
      </c>
      <c r="F550" s="2" t="s">
        <v>364</v>
      </c>
      <c r="G550" s="2" t="s">
        <v>452</v>
      </c>
      <c r="H550" s="2" t="s">
        <v>412</v>
      </c>
      <c r="I550" s="2" t="s">
        <v>54</v>
      </c>
      <c r="J550" s="2" t="s">
        <v>453</v>
      </c>
      <c r="K550" s="2" t="s">
        <v>454</v>
      </c>
      <c r="L550" s="2" t="s">
        <v>377</v>
      </c>
      <c r="M550" s="2">
        <v>50</v>
      </c>
      <c r="N550" s="2" t="b">
        <v>0</v>
      </c>
      <c r="O550" s="2">
        <v>0.81092436974789917</v>
      </c>
      <c r="P550" s="2">
        <v>0.78455284552845528</v>
      </c>
      <c r="Q550" s="2">
        <v>0.83913043478260874</v>
      </c>
      <c r="R550" s="2" t="s">
        <v>74</v>
      </c>
      <c r="S550" s="2" t="s">
        <v>1654</v>
      </c>
      <c r="T550" s="2" t="s">
        <v>1655</v>
      </c>
      <c r="U550" s="2" t="b">
        <v>1</v>
      </c>
      <c r="V550" s="2" t="s">
        <v>69</v>
      </c>
      <c r="W550" s="2">
        <v>1.7</v>
      </c>
    </row>
    <row r="551" spans="1:23" ht="15.75" customHeight="1" x14ac:dyDescent="0.25">
      <c r="A551" s="2" t="s">
        <v>52</v>
      </c>
      <c r="B551" s="2" t="s">
        <v>53</v>
      </c>
      <c r="C551" s="2" t="s">
        <v>19</v>
      </c>
      <c r="D551" s="2" t="s">
        <v>73</v>
      </c>
      <c r="E551" s="2" t="s">
        <v>75</v>
      </c>
      <c r="F551" s="2" t="s">
        <v>364</v>
      </c>
      <c r="G551" s="2" t="s">
        <v>457</v>
      </c>
      <c r="H551" s="2" t="s">
        <v>412</v>
      </c>
      <c r="I551" s="2" t="s">
        <v>54</v>
      </c>
      <c r="J551" s="2" t="s">
        <v>458</v>
      </c>
      <c r="K551" s="2" t="s">
        <v>459</v>
      </c>
      <c r="L551" s="2" t="s">
        <v>377</v>
      </c>
      <c r="M551" s="2">
        <v>51</v>
      </c>
      <c r="N551" s="2" t="b">
        <v>0</v>
      </c>
      <c r="O551" s="2">
        <v>0.81171548117154813</v>
      </c>
      <c r="P551" s="2">
        <v>0.782258064516129</v>
      </c>
      <c r="Q551" s="2">
        <v>0.84347826086956523</v>
      </c>
      <c r="R551" s="2" t="s">
        <v>74</v>
      </c>
      <c r="S551" s="2" t="s">
        <v>1656</v>
      </c>
      <c r="T551" s="2" t="s">
        <v>1657</v>
      </c>
      <c r="U551" s="2" t="b">
        <v>1</v>
      </c>
      <c r="V551" s="2" t="s">
        <v>69</v>
      </c>
      <c r="W551" s="2">
        <v>1.3</v>
      </c>
    </row>
    <row r="552" spans="1:23" ht="15.75" customHeight="1" x14ac:dyDescent="0.25">
      <c r="A552" s="2" t="s">
        <v>52</v>
      </c>
      <c r="B552" s="2" t="s">
        <v>53</v>
      </c>
      <c r="C552" s="2" t="s">
        <v>19</v>
      </c>
      <c r="D552" s="2" t="s">
        <v>73</v>
      </c>
      <c r="E552" s="2" t="s">
        <v>75</v>
      </c>
      <c r="F552" s="2" t="s">
        <v>364</v>
      </c>
      <c r="G552" s="2" t="s">
        <v>462</v>
      </c>
      <c r="H552" s="2" t="s">
        <v>412</v>
      </c>
      <c r="I552" s="2" t="s">
        <v>54</v>
      </c>
      <c r="J552" s="2" t="s">
        <v>463</v>
      </c>
      <c r="K552" s="2" t="s">
        <v>464</v>
      </c>
      <c r="L552" s="2" t="s">
        <v>377</v>
      </c>
      <c r="M552" s="2">
        <v>52</v>
      </c>
      <c r="N552" s="2" t="b">
        <v>0</v>
      </c>
      <c r="O552" s="2">
        <v>0.80584551148225458</v>
      </c>
      <c r="P552" s="2">
        <v>0.77510040160642568</v>
      </c>
      <c r="Q552" s="2">
        <v>0.83913043478260874</v>
      </c>
      <c r="R552" s="2" t="s">
        <v>74</v>
      </c>
      <c r="S552" s="2" t="s">
        <v>1658</v>
      </c>
      <c r="T552" s="2" t="s">
        <v>1659</v>
      </c>
      <c r="U552" s="2" t="b">
        <v>1</v>
      </c>
      <c r="V552" s="2" t="s">
        <v>69</v>
      </c>
      <c r="W552" s="2">
        <v>1.3</v>
      </c>
    </row>
    <row r="553" spans="1:23" ht="15.75" customHeight="1" x14ac:dyDescent="0.25">
      <c r="A553" s="2" t="s">
        <v>52</v>
      </c>
      <c r="B553" s="2" t="s">
        <v>53</v>
      </c>
      <c r="C553" s="2" t="s">
        <v>19</v>
      </c>
      <c r="D553" s="2" t="s">
        <v>73</v>
      </c>
      <c r="E553" s="2" t="s">
        <v>75</v>
      </c>
      <c r="F553" s="2" t="s">
        <v>364</v>
      </c>
      <c r="G553" s="2" t="s">
        <v>467</v>
      </c>
      <c r="H553" s="2" t="s">
        <v>412</v>
      </c>
      <c r="I553" s="2" t="s">
        <v>54</v>
      </c>
      <c r="J553" s="2" t="s">
        <v>468</v>
      </c>
      <c r="K553" s="2" t="s">
        <v>469</v>
      </c>
      <c r="L553" s="2" t="s">
        <v>377</v>
      </c>
      <c r="M553" s="2">
        <v>53</v>
      </c>
      <c r="N553" s="2" t="b">
        <v>0</v>
      </c>
      <c r="O553" s="2">
        <v>0.81002087682672241</v>
      </c>
      <c r="P553" s="2">
        <v>0.77911646586345384</v>
      </c>
      <c r="Q553" s="2">
        <v>0.84347826086956523</v>
      </c>
      <c r="R553" s="2" t="s">
        <v>74</v>
      </c>
      <c r="S553" s="2" t="s">
        <v>1660</v>
      </c>
      <c r="T553" s="2" t="s">
        <v>1661</v>
      </c>
      <c r="U553" s="2" t="b">
        <v>1</v>
      </c>
      <c r="V553" s="2" t="s">
        <v>69</v>
      </c>
      <c r="W553" s="2">
        <v>1.3</v>
      </c>
    </row>
    <row r="554" spans="1:23" ht="15.75" customHeight="1" x14ac:dyDescent="0.25">
      <c r="A554" s="2" t="s">
        <v>52</v>
      </c>
      <c r="B554" s="2" t="s">
        <v>53</v>
      </c>
      <c r="C554" s="2" t="s">
        <v>19</v>
      </c>
      <c r="D554" s="2" t="s">
        <v>73</v>
      </c>
      <c r="E554" s="2" t="s">
        <v>75</v>
      </c>
      <c r="F554" s="2" t="s">
        <v>364</v>
      </c>
      <c r="G554" s="2" t="s">
        <v>472</v>
      </c>
      <c r="H554" s="2" t="s">
        <v>412</v>
      </c>
      <c r="I554" s="2" t="s">
        <v>54</v>
      </c>
      <c r="J554" s="2" t="s">
        <v>473</v>
      </c>
      <c r="K554" s="2" t="s">
        <v>474</v>
      </c>
      <c r="L554" s="2" t="s">
        <v>377</v>
      </c>
      <c r="M554" s="2">
        <v>54</v>
      </c>
      <c r="N554" s="2" t="b">
        <v>0</v>
      </c>
      <c r="O554" s="2">
        <v>0.83991683991683985</v>
      </c>
      <c r="P554" s="2">
        <v>0.80478087649402386</v>
      </c>
      <c r="Q554" s="2">
        <v>0.87826086956521743</v>
      </c>
      <c r="R554" s="2" t="s">
        <v>74</v>
      </c>
      <c r="S554" s="2" t="s">
        <v>1662</v>
      </c>
      <c r="T554" s="2" t="s">
        <v>1663</v>
      </c>
      <c r="U554" s="2" t="b">
        <v>1</v>
      </c>
      <c r="V554" s="2" t="s">
        <v>69</v>
      </c>
      <c r="W554" s="2">
        <v>1.8</v>
      </c>
    </row>
    <row r="555" spans="1:23" ht="15.75" customHeight="1" x14ac:dyDescent="0.25">
      <c r="A555" s="2" t="s">
        <v>52</v>
      </c>
      <c r="B555" s="2" t="s">
        <v>53</v>
      </c>
      <c r="C555" s="2" t="s">
        <v>19</v>
      </c>
      <c r="D555" s="2" t="s">
        <v>73</v>
      </c>
      <c r="E555" s="2" t="s">
        <v>75</v>
      </c>
      <c r="F555" s="2" t="s">
        <v>364</v>
      </c>
      <c r="G555" s="2" t="s">
        <v>477</v>
      </c>
      <c r="H555" s="2" t="s">
        <v>412</v>
      </c>
      <c r="I555" s="2" t="s">
        <v>54</v>
      </c>
      <c r="J555" s="2" t="s">
        <v>478</v>
      </c>
      <c r="K555" s="2" t="s">
        <v>479</v>
      </c>
      <c r="L555" s="2" t="s">
        <v>377</v>
      </c>
      <c r="M555" s="2">
        <v>55</v>
      </c>
      <c r="N555" s="2" t="b">
        <v>0</v>
      </c>
      <c r="O555" s="2">
        <v>0.80753138075313802</v>
      </c>
      <c r="P555" s="2">
        <v>0.77822580645161288</v>
      </c>
      <c r="Q555" s="2">
        <v>0.83913043478260874</v>
      </c>
      <c r="R555" s="2" t="s">
        <v>74</v>
      </c>
      <c r="S555" s="2" t="s">
        <v>1664</v>
      </c>
      <c r="T555" s="2" t="s">
        <v>1665</v>
      </c>
      <c r="U555" s="2" t="b">
        <v>1</v>
      </c>
      <c r="V555" s="2" t="s">
        <v>69</v>
      </c>
      <c r="W555" s="2">
        <v>1.3</v>
      </c>
    </row>
    <row r="556" spans="1:23" ht="15.75" customHeight="1" x14ac:dyDescent="0.25">
      <c r="A556" s="2" t="s">
        <v>52</v>
      </c>
      <c r="B556" s="2" t="s">
        <v>53</v>
      </c>
      <c r="C556" s="2" t="s">
        <v>19</v>
      </c>
      <c r="D556" s="2" t="s">
        <v>73</v>
      </c>
      <c r="E556" s="2" t="s">
        <v>75</v>
      </c>
      <c r="F556" s="2" t="s">
        <v>364</v>
      </c>
      <c r="G556" s="2" t="s">
        <v>482</v>
      </c>
      <c r="H556" s="2" t="s">
        <v>412</v>
      </c>
      <c r="I556" s="2" t="s">
        <v>54</v>
      </c>
      <c r="J556" s="2" t="s">
        <v>483</v>
      </c>
      <c r="K556" s="2" t="s">
        <v>484</v>
      </c>
      <c r="L556" s="2" t="s">
        <v>377</v>
      </c>
      <c r="M556" s="2">
        <v>56</v>
      </c>
      <c r="N556" s="2" t="b">
        <v>0</v>
      </c>
      <c r="O556" s="2">
        <v>0.82203389830508478</v>
      </c>
      <c r="P556" s="2">
        <v>0.80165289256198347</v>
      </c>
      <c r="Q556" s="2">
        <v>0.84347826086956523</v>
      </c>
      <c r="R556" s="2" t="s">
        <v>74</v>
      </c>
      <c r="S556" s="2" t="s">
        <v>1666</v>
      </c>
      <c r="T556" s="2" t="s">
        <v>1667</v>
      </c>
      <c r="U556" s="2" t="b">
        <v>1</v>
      </c>
      <c r="V556" s="2" t="s">
        <v>69</v>
      </c>
      <c r="W556" s="2">
        <v>1.3</v>
      </c>
    </row>
    <row r="557" spans="1:23" ht="15.75" customHeight="1" x14ac:dyDescent="0.25">
      <c r="A557" s="2" t="s">
        <v>52</v>
      </c>
      <c r="B557" s="2" t="s">
        <v>53</v>
      </c>
      <c r="C557" s="2" t="s">
        <v>19</v>
      </c>
      <c r="D557" s="2" t="s">
        <v>73</v>
      </c>
      <c r="E557" s="2" t="s">
        <v>75</v>
      </c>
      <c r="F557" s="2" t="s">
        <v>364</v>
      </c>
      <c r="G557" s="2" t="s">
        <v>487</v>
      </c>
      <c r="H557" s="2" t="s">
        <v>412</v>
      </c>
      <c r="I557" s="2" t="s">
        <v>54</v>
      </c>
      <c r="J557" s="2" t="s">
        <v>488</v>
      </c>
      <c r="K557" s="2" t="s">
        <v>489</v>
      </c>
      <c r="L557" s="2" t="s">
        <v>377</v>
      </c>
      <c r="M557" s="2">
        <v>57</v>
      </c>
      <c r="N557" s="2" t="b">
        <v>0</v>
      </c>
      <c r="O557" s="2">
        <v>0.83544303797468356</v>
      </c>
      <c r="P557" s="2">
        <v>0.81147540983606559</v>
      </c>
      <c r="Q557" s="2">
        <v>0.86086956521739133</v>
      </c>
      <c r="R557" s="2" t="s">
        <v>74</v>
      </c>
      <c r="S557" s="2" t="s">
        <v>1668</v>
      </c>
      <c r="T557" s="2" t="s">
        <v>1669</v>
      </c>
      <c r="U557" s="2" t="b">
        <v>1</v>
      </c>
      <c r="V557" s="2" t="s">
        <v>69</v>
      </c>
      <c r="W557" s="2">
        <v>1.7</v>
      </c>
    </row>
    <row r="558" spans="1:23" ht="15.75" customHeight="1" x14ac:dyDescent="0.25">
      <c r="A558" s="2" t="s">
        <v>52</v>
      </c>
      <c r="B558" s="2" t="s">
        <v>53</v>
      </c>
      <c r="C558" s="2" t="s">
        <v>19</v>
      </c>
      <c r="D558" s="2" t="s">
        <v>73</v>
      </c>
      <c r="E558" s="2" t="s">
        <v>75</v>
      </c>
      <c r="F558" s="2" t="s">
        <v>364</v>
      </c>
      <c r="G558" s="2" t="s">
        <v>492</v>
      </c>
      <c r="H558" s="2" t="s">
        <v>412</v>
      </c>
      <c r="I558" s="2" t="s">
        <v>54</v>
      </c>
      <c r="J558" s="2" t="s">
        <v>493</v>
      </c>
      <c r="K558" s="2" t="s">
        <v>494</v>
      </c>
      <c r="L558" s="2" t="s">
        <v>377</v>
      </c>
      <c r="M558" s="2">
        <v>58</v>
      </c>
      <c r="N558" s="2" t="b">
        <v>0</v>
      </c>
      <c r="O558" s="2">
        <v>0.82452431289640593</v>
      </c>
      <c r="P558" s="2">
        <v>0.80246913580246915</v>
      </c>
      <c r="Q558" s="2">
        <v>0.84782608695652173</v>
      </c>
      <c r="R558" s="2" t="s">
        <v>74</v>
      </c>
      <c r="S558" s="2" t="s">
        <v>1670</v>
      </c>
      <c r="T558" s="2" t="s">
        <v>1671</v>
      </c>
      <c r="U558" s="2" t="b">
        <v>1</v>
      </c>
      <c r="V558" s="2" t="s">
        <v>69</v>
      </c>
      <c r="W558" s="2">
        <v>1.3</v>
      </c>
    </row>
    <row r="559" spans="1:23" ht="15.75" customHeight="1" x14ac:dyDescent="0.25">
      <c r="A559" s="2" t="s">
        <v>52</v>
      </c>
      <c r="B559" s="2" t="s">
        <v>53</v>
      </c>
      <c r="C559" s="2" t="s">
        <v>19</v>
      </c>
      <c r="D559" s="2" t="s">
        <v>73</v>
      </c>
      <c r="E559" s="2" t="s">
        <v>75</v>
      </c>
      <c r="F559" s="2" t="s">
        <v>364</v>
      </c>
      <c r="G559" s="2" t="s">
        <v>497</v>
      </c>
      <c r="H559" s="2" t="s">
        <v>412</v>
      </c>
      <c r="I559" s="2" t="s">
        <v>54</v>
      </c>
      <c r="J559" s="2" t="s">
        <v>498</v>
      </c>
      <c r="K559" s="2" t="s">
        <v>499</v>
      </c>
      <c r="L559" s="2" t="s">
        <v>377</v>
      </c>
      <c r="M559" s="2">
        <v>59</v>
      </c>
      <c r="N559" s="2" t="b">
        <v>0</v>
      </c>
      <c r="O559" s="2">
        <v>0.80590717299578063</v>
      </c>
      <c r="P559" s="2">
        <v>0.78278688524590168</v>
      </c>
      <c r="Q559" s="2">
        <v>0.83043478260869563</v>
      </c>
      <c r="R559" s="2" t="s">
        <v>74</v>
      </c>
      <c r="S559" s="2" t="s">
        <v>1672</v>
      </c>
      <c r="T559" s="2" t="s">
        <v>1673</v>
      </c>
      <c r="U559" s="2" t="b">
        <v>1</v>
      </c>
      <c r="V559" s="2" t="s">
        <v>69</v>
      </c>
      <c r="W559" s="2">
        <v>1.7</v>
      </c>
    </row>
    <row r="560" spans="1:23" ht="15.75" customHeight="1" x14ac:dyDescent="0.25">
      <c r="A560" s="2" t="s">
        <v>52</v>
      </c>
      <c r="B560" s="2" t="s">
        <v>53</v>
      </c>
      <c r="C560" s="2" t="s">
        <v>19</v>
      </c>
      <c r="D560" s="2" t="s">
        <v>73</v>
      </c>
      <c r="E560" s="2" t="s">
        <v>75</v>
      </c>
      <c r="F560" s="2" t="s">
        <v>364</v>
      </c>
      <c r="G560" s="2" t="s">
        <v>502</v>
      </c>
      <c r="H560" s="2" t="s">
        <v>412</v>
      </c>
      <c r="I560" s="2" t="s">
        <v>54</v>
      </c>
      <c r="J560" s="2" t="s">
        <v>503</v>
      </c>
      <c r="K560" s="2" t="s">
        <v>504</v>
      </c>
      <c r="L560" s="2" t="s">
        <v>377</v>
      </c>
      <c r="M560" s="2">
        <v>60</v>
      </c>
      <c r="N560" s="2" t="b">
        <v>0</v>
      </c>
      <c r="O560" s="2">
        <v>0.80167014613778709</v>
      </c>
      <c r="P560" s="2">
        <v>0.77108433734939763</v>
      </c>
      <c r="Q560" s="2">
        <v>0.83478260869565213</v>
      </c>
      <c r="R560" s="2" t="s">
        <v>74</v>
      </c>
      <c r="S560" s="2" t="s">
        <v>1674</v>
      </c>
      <c r="T560" s="2" t="s">
        <v>1675</v>
      </c>
      <c r="U560" s="2" t="b">
        <v>1</v>
      </c>
      <c r="V560" s="2" t="s">
        <v>69</v>
      </c>
      <c r="W560" s="2">
        <v>1.3</v>
      </c>
    </row>
    <row r="561" spans="1:23" ht="15.75" customHeight="1" x14ac:dyDescent="0.25">
      <c r="A561" s="2" t="s">
        <v>52</v>
      </c>
      <c r="B561" s="2" t="s">
        <v>53</v>
      </c>
      <c r="C561" s="2" t="s">
        <v>19</v>
      </c>
      <c r="D561" s="2" t="s">
        <v>73</v>
      </c>
      <c r="E561" s="2" t="s">
        <v>75</v>
      </c>
      <c r="F561" s="2" t="s">
        <v>364</v>
      </c>
      <c r="G561" s="2" t="s">
        <v>507</v>
      </c>
      <c r="H561" s="2" t="s">
        <v>412</v>
      </c>
      <c r="I561" s="2" t="s">
        <v>54</v>
      </c>
      <c r="J561" s="2" t="s">
        <v>508</v>
      </c>
      <c r="K561" s="2" t="s">
        <v>509</v>
      </c>
      <c r="L561" s="2" t="s">
        <v>377</v>
      </c>
      <c r="M561" s="2">
        <v>61</v>
      </c>
      <c r="N561" s="2" t="b">
        <v>0</v>
      </c>
      <c r="O561" s="2">
        <v>0.79245283018867918</v>
      </c>
      <c r="P561" s="2">
        <v>0.76518218623481782</v>
      </c>
      <c r="Q561" s="2">
        <v>0.82173913043478264</v>
      </c>
      <c r="R561" s="2" t="s">
        <v>74</v>
      </c>
      <c r="S561" s="2" t="s">
        <v>1676</v>
      </c>
      <c r="T561" s="2" t="s">
        <v>1677</v>
      </c>
      <c r="U561" s="2" t="b">
        <v>1</v>
      </c>
      <c r="V561" s="2" t="s">
        <v>69</v>
      </c>
      <c r="W561" s="2">
        <v>1.3</v>
      </c>
    </row>
    <row r="562" spans="1:23" ht="15.75" customHeight="1" x14ac:dyDescent="0.25">
      <c r="A562" s="2" t="s">
        <v>52</v>
      </c>
      <c r="B562" s="2" t="s">
        <v>53</v>
      </c>
      <c r="C562" s="2" t="s">
        <v>19</v>
      </c>
      <c r="D562" s="2" t="s">
        <v>73</v>
      </c>
      <c r="E562" s="2" t="s">
        <v>75</v>
      </c>
      <c r="F562" s="2" t="s">
        <v>364</v>
      </c>
      <c r="G562" s="2" t="s">
        <v>512</v>
      </c>
      <c r="H562" s="2" t="s">
        <v>513</v>
      </c>
      <c r="I562" s="2" t="s">
        <v>40</v>
      </c>
      <c r="J562" s="2" t="s">
        <v>514</v>
      </c>
      <c r="K562" s="2" t="s">
        <v>515</v>
      </c>
      <c r="L562" s="2" t="s">
        <v>372</v>
      </c>
      <c r="M562" s="2">
        <v>42</v>
      </c>
      <c r="N562" s="2" t="b">
        <v>0</v>
      </c>
      <c r="O562" s="2">
        <v>0.83667621776504297</v>
      </c>
      <c r="P562" s="2">
        <v>0.81111111111111112</v>
      </c>
      <c r="Q562" s="2">
        <v>0.86390532544378695</v>
      </c>
      <c r="R562" s="2" t="s">
        <v>74</v>
      </c>
      <c r="S562" s="2" t="s">
        <v>1678</v>
      </c>
      <c r="T562" s="2" t="s">
        <v>1679</v>
      </c>
      <c r="U562" s="2" t="b">
        <v>1</v>
      </c>
      <c r="V562" s="2" t="s">
        <v>69</v>
      </c>
      <c r="W562" s="2">
        <v>1.6</v>
      </c>
    </row>
    <row r="563" spans="1:23" ht="15.75" customHeight="1" x14ac:dyDescent="0.25">
      <c r="A563" s="2" t="s">
        <v>52</v>
      </c>
      <c r="B563" s="2" t="s">
        <v>53</v>
      </c>
      <c r="C563" s="2" t="s">
        <v>19</v>
      </c>
      <c r="D563" s="2" t="s">
        <v>73</v>
      </c>
      <c r="E563" s="2" t="s">
        <v>75</v>
      </c>
      <c r="F563" s="2" t="s">
        <v>364</v>
      </c>
      <c r="G563" s="2" t="s">
        <v>518</v>
      </c>
      <c r="H563" s="2" t="s">
        <v>513</v>
      </c>
      <c r="I563" s="2" t="s">
        <v>40</v>
      </c>
      <c r="J563" s="2" t="s">
        <v>519</v>
      </c>
      <c r="K563" s="2" t="s">
        <v>520</v>
      </c>
      <c r="L563" s="2" t="s">
        <v>372</v>
      </c>
      <c r="M563" s="2">
        <v>43</v>
      </c>
      <c r="N563" s="2" t="b">
        <v>0</v>
      </c>
      <c r="O563" s="2">
        <v>0.84955752212389379</v>
      </c>
      <c r="P563" s="2">
        <v>0.84705882352941175</v>
      </c>
      <c r="Q563" s="2">
        <v>0.85207100591715978</v>
      </c>
      <c r="R563" s="2" t="s">
        <v>74</v>
      </c>
      <c r="S563" s="2" t="s">
        <v>1680</v>
      </c>
      <c r="T563" s="2" t="s">
        <v>1681</v>
      </c>
      <c r="U563" s="2" t="b">
        <v>1</v>
      </c>
      <c r="V563" s="2" t="s">
        <v>69</v>
      </c>
      <c r="W563" s="2">
        <v>1.1000000000000001</v>
      </c>
    </row>
    <row r="564" spans="1:23" ht="15.75" customHeight="1" x14ac:dyDescent="0.25">
      <c r="A564" s="2" t="s">
        <v>52</v>
      </c>
      <c r="B564" s="2" t="s">
        <v>53</v>
      </c>
      <c r="C564" s="2" t="s">
        <v>19</v>
      </c>
      <c r="D564" s="2" t="s">
        <v>73</v>
      </c>
      <c r="E564" s="2" t="s">
        <v>75</v>
      </c>
      <c r="F564" s="2" t="s">
        <v>364</v>
      </c>
      <c r="G564" s="2" t="s">
        <v>523</v>
      </c>
      <c r="H564" s="2" t="s">
        <v>513</v>
      </c>
      <c r="I564" s="2" t="s">
        <v>40</v>
      </c>
      <c r="J564" s="2" t="s">
        <v>524</v>
      </c>
      <c r="K564" s="2" t="s">
        <v>525</v>
      </c>
      <c r="L564" s="2" t="s">
        <v>372</v>
      </c>
      <c r="M564" s="2">
        <v>44</v>
      </c>
      <c r="N564" s="2" t="b">
        <v>0</v>
      </c>
      <c r="O564" s="2">
        <v>0.83852691218130315</v>
      </c>
      <c r="P564" s="2">
        <v>0.80434782608695654</v>
      </c>
      <c r="Q564" s="2">
        <v>0.87573964497041423</v>
      </c>
      <c r="R564" s="2" t="s">
        <v>74</v>
      </c>
      <c r="S564" s="2" t="s">
        <v>1682</v>
      </c>
      <c r="T564" s="2" t="s">
        <v>1683</v>
      </c>
      <c r="U564" s="2" t="b">
        <v>1</v>
      </c>
      <c r="V564" s="2" t="s">
        <v>69</v>
      </c>
      <c r="W564" s="2">
        <v>1.2</v>
      </c>
    </row>
    <row r="565" spans="1:23" ht="15.75" customHeight="1" x14ac:dyDescent="0.25">
      <c r="A565" s="2" t="s">
        <v>52</v>
      </c>
      <c r="B565" s="2" t="s">
        <v>53</v>
      </c>
      <c r="C565" s="2" t="s">
        <v>19</v>
      </c>
      <c r="D565" s="2" t="s">
        <v>73</v>
      </c>
      <c r="E565" s="2" t="s">
        <v>75</v>
      </c>
      <c r="F565" s="2" t="s">
        <v>364</v>
      </c>
      <c r="G565" s="2" t="s">
        <v>528</v>
      </c>
      <c r="H565" s="2" t="s">
        <v>513</v>
      </c>
      <c r="I565" s="2" t="s">
        <v>40</v>
      </c>
      <c r="J565" s="2" t="s">
        <v>529</v>
      </c>
      <c r="K565" s="2" t="s">
        <v>530</v>
      </c>
      <c r="L565" s="2" t="s">
        <v>372</v>
      </c>
      <c r="M565" s="2">
        <v>45</v>
      </c>
      <c r="N565" s="2" t="b">
        <v>0</v>
      </c>
      <c r="O565" s="2">
        <v>0.83428571428571441</v>
      </c>
      <c r="P565" s="2">
        <v>0.8066298342541437</v>
      </c>
      <c r="Q565" s="2">
        <v>0.86390532544378695</v>
      </c>
      <c r="R565" s="2" t="s">
        <v>74</v>
      </c>
      <c r="S565" s="2" t="s">
        <v>1684</v>
      </c>
      <c r="T565" s="2" t="s">
        <v>1685</v>
      </c>
      <c r="U565" s="2" t="b">
        <v>1</v>
      </c>
      <c r="V565" s="2" t="s">
        <v>69</v>
      </c>
      <c r="W565" s="2">
        <v>1.5</v>
      </c>
    </row>
    <row r="566" spans="1:23" ht="15.75" customHeight="1" x14ac:dyDescent="0.25">
      <c r="A566" s="2" t="s">
        <v>52</v>
      </c>
      <c r="B566" s="2" t="s">
        <v>53</v>
      </c>
      <c r="C566" s="2" t="s">
        <v>19</v>
      </c>
      <c r="D566" s="2" t="s">
        <v>73</v>
      </c>
      <c r="E566" s="2" t="s">
        <v>75</v>
      </c>
      <c r="F566" s="2" t="s">
        <v>364</v>
      </c>
      <c r="G566" s="2" t="s">
        <v>533</v>
      </c>
      <c r="H566" s="2" t="s">
        <v>513</v>
      </c>
      <c r="I566" s="2" t="s">
        <v>40</v>
      </c>
      <c r="J566" s="2" t="s">
        <v>534</v>
      </c>
      <c r="K566" s="2" t="s">
        <v>535</v>
      </c>
      <c r="L566" s="2" t="s">
        <v>372</v>
      </c>
      <c r="M566" s="2">
        <v>46</v>
      </c>
      <c r="N566" s="2" t="b">
        <v>0</v>
      </c>
      <c r="O566" s="2">
        <v>0.82420749279538907</v>
      </c>
      <c r="P566" s="2">
        <v>0.8033707865168539</v>
      </c>
      <c r="Q566" s="2">
        <v>0.84615384615384615</v>
      </c>
      <c r="R566" s="2" t="s">
        <v>74</v>
      </c>
      <c r="S566" s="2" t="s">
        <v>1686</v>
      </c>
      <c r="T566" s="2" t="s">
        <v>1687</v>
      </c>
      <c r="U566" s="2" t="b">
        <v>1</v>
      </c>
      <c r="V566" s="2" t="s">
        <v>69</v>
      </c>
      <c r="W566" s="2">
        <v>1.2</v>
      </c>
    </row>
    <row r="567" spans="1:23" ht="15.75" customHeight="1" x14ac:dyDescent="0.25">
      <c r="A567" s="2" t="s">
        <v>52</v>
      </c>
      <c r="B567" s="2" t="s">
        <v>53</v>
      </c>
      <c r="C567" s="2" t="s">
        <v>19</v>
      </c>
      <c r="D567" s="2" t="s">
        <v>73</v>
      </c>
      <c r="E567" s="2" t="s">
        <v>75</v>
      </c>
      <c r="F567" s="2" t="s">
        <v>364</v>
      </c>
      <c r="G567" s="2" t="s">
        <v>538</v>
      </c>
      <c r="H567" s="2" t="s">
        <v>513</v>
      </c>
      <c r="I567" s="2" t="s">
        <v>40</v>
      </c>
      <c r="J567" s="2" t="s">
        <v>539</v>
      </c>
      <c r="K567" s="2" t="s">
        <v>540</v>
      </c>
      <c r="L567" s="2" t="s">
        <v>372</v>
      </c>
      <c r="M567" s="2">
        <v>47</v>
      </c>
      <c r="N567" s="2" t="b">
        <v>0</v>
      </c>
      <c r="O567" s="2">
        <v>0.84813753581661899</v>
      </c>
      <c r="P567" s="2">
        <v>0.82222222222222219</v>
      </c>
      <c r="Q567" s="2">
        <v>0.87573964497041423</v>
      </c>
      <c r="R567" s="2" t="s">
        <v>74</v>
      </c>
      <c r="S567" s="2" t="s">
        <v>1688</v>
      </c>
      <c r="T567" s="2" t="s">
        <v>1689</v>
      </c>
      <c r="U567" s="2" t="b">
        <v>1</v>
      </c>
      <c r="V567" s="2" t="s">
        <v>69</v>
      </c>
      <c r="W567" s="2">
        <v>1.1000000000000001</v>
      </c>
    </row>
    <row r="568" spans="1:23" ht="15.75" customHeight="1" x14ac:dyDescent="0.25">
      <c r="A568" s="2" t="s">
        <v>52</v>
      </c>
      <c r="B568" s="2" t="s">
        <v>53</v>
      </c>
      <c r="C568" s="2" t="s">
        <v>19</v>
      </c>
      <c r="D568" s="2" t="s">
        <v>73</v>
      </c>
      <c r="E568" s="2" t="s">
        <v>75</v>
      </c>
      <c r="F568" s="2" t="s">
        <v>364</v>
      </c>
      <c r="G568" s="2" t="s">
        <v>550</v>
      </c>
      <c r="H568" s="2" t="s">
        <v>513</v>
      </c>
      <c r="I568" s="2" t="s">
        <v>40</v>
      </c>
      <c r="J568" s="2" t="s">
        <v>555</v>
      </c>
      <c r="K568" s="2" t="s">
        <v>557</v>
      </c>
      <c r="L568" s="2" t="s">
        <v>372</v>
      </c>
      <c r="M568" s="2">
        <v>48</v>
      </c>
      <c r="N568" s="2" t="b">
        <v>0</v>
      </c>
      <c r="O568" s="2">
        <v>0.85142857142857153</v>
      </c>
      <c r="P568" s="2">
        <v>0.82320441988950277</v>
      </c>
      <c r="Q568" s="2">
        <v>0.88165680473372776</v>
      </c>
      <c r="R568" s="2" t="s">
        <v>74</v>
      </c>
      <c r="S568" s="2" t="s">
        <v>1690</v>
      </c>
      <c r="T568" s="2" t="s">
        <v>1691</v>
      </c>
      <c r="U568" s="2" t="b">
        <v>1</v>
      </c>
      <c r="V568" s="2" t="s">
        <v>69</v>
      </c>
      <c r="W568" s="2">
        <v>1.1000000000000001</v>
      </c>
    </row>
    <row r="569" spans="1:23" ht="15.75" customHeight="1" x14ac:dyDescent="0.25">
      <c r="A569" s="2" t="s">
        <v>52</v>
      </c>
      <c r="B569" s="2" t="s">
        <v>53</v>
      </c>
      <c r="C569" s="2" t="s">
        <v>19</v>
      </c>
      <c r="D569" s="2" t="s">
        <v>73</v>
      </c>
      <c r="E569" s="2" t="s">
        <v>75</v>
      </c>
      <c r="F569" s="2" t="s">
        <v>364</v>
      </c>
      <c r="G569" s="2" t="s">
        <v>572</v>
      </c>
      <c r="H569" s="2" t="s">
        <v>513</v>
      </c>
      <c r="I569" s="2" t="s">
        <v>40</v>
      </c>
      <c r="J569" s="2" t="s">
        <v>575</v>
      </c>
      <c r="K569" s="2" t="s">
        <v>576</v>
      </c>
      <c r="L569" s="2" t="s">
        <v>372</v>
      </c>
      <c r="M569" s="2">
        <v>49</v>
      </c>
      <c r="N569" s="2" t="b">
        <v>0</v>
      </c>
      <c r="O569" s="2">
        <v>0.83333333333333337</v>
      </c>
      <c r="P569" s="2">
        <v>0.81005586592178769</v>
      </c>
      <c r="Q569" s="2">
        <v>0.85798816568047342</v>
      </c>
      <c r="R569" s="2" t="s">
        <v>74</v>
      </c>
      <c r="S569" s="2" t="s">
        <v>1692</v>
      </c>
      <c r="T569" s="2" t="s">
        <v>1693</v>
      </c>
      <c r="U569" s="2" t="b">
        <v>1</v>
      </c>
      <c r="V569" s="2" t="s">
        <v>69</v>
      </c>
      <c r="W569" s="2">
        <v>1.6</v>
      </c>
    </row>
    <row r="570" spans="1:23" ht="15.75" customHeight="1" x14ac:dyDescent="0.25">
      <c r="A570" s="2" t="s">
        <v>52</v>
      </c>
      <c r="B570" s="2" t="s">
        <v>53</v>
      </c>
      <c r="C570" s="2" t="s">
        <v>19</v>
      </c>
      <c r="D570" s="2" t="s">
        <v>73</v>
      </c>
      <c r="E570" s="2" t="s">
        <v>75</v>
      </c>
      <c r="F570" s="2" t="s">
        <v>364</v>
      </c>
      <c r="G570" s="2" t="s">
        <v>587</v>
      </c>
      <c r="H570" s="2" t="s">
        <v>513</v>
      </c>
      <c r="I570" s="2" t="s">
        <v>40</v>
      </c>
      <c r="J570" s="2" t="s">
        <v>589</v>
      </c>
      <c r="K570" s="2" t="s">
        <v>591</v>
      </c>
      <c r="L570" s="2" t="s">
        <v>372</v>
      </c>
      <c r="M570" s="2">
        <v>50</v>
      </c>
      <c r="N570" s="2" t="b">
        <v>0</v>
      </c>
      <c r="O570" s="2">
        <v>0.82005899705014751</v>
      </c>
      <c r="P570" s="2">
        <v>0.81764705882352939</v>
      </c>
      <c r="Q570" s="2">
        <v>0.8224852071005917</v>
      </c>
      <c r="R570" s="2" t="s">
        <v>74</v>
      </c>
      <c r="S570" s="2" t="s">
        <v>1694</v>
      </c>
      <c r="T570" s="2" t="s">
        <v>1695</v>
      </c>
      <c r="U570" s="2" t="b">
        <v>1</v>
      </c>
      <c r="V570" s="2" t="s">
        <v>69</v>
      </c>
      <c r="W570" s="2">
        <v>1.2</v>
      </c>
    </row>
    <row r="571" spans="1:23" ht="15.75" customHeight="1" x14ac:dyDescent="0.25">
      <c r="A571" s="2" t="s">
        <v>52</v>
      </c>
      <c r="B571" s="2" t="s">
        <v>53</v>
      </c>
      <c r="C571" s="2" t="s">
        <v>19</v>
      </c>
      <c r="D571" s="2" t="s">
        <v>73</v>
      </c>
      <c r="E571" s="2" t="s">
        <v>75</v>
      </c>
      <c r="F571" s="2" t="s">
        <v>364</v>
      </c>
      <c r="G571" s="2" t="s">
        <v>601</v>
      </c>
      <c r="H571" s="2" t="s">
        <v>513</v>
      </c>
      <c r="I571" s="2" t="s">
        <v>40</v>
      </c>
      <c r="J571" s="2" t="s">
        <v>603</v>
      </c>
      <c r="K571" s="2" t="s">
        <v>604</v>
      </c>
      <c r="L571" s="2" t="s">
        <v>372</v>
      </c>
      <c r="M571" s="2">
        <v>51</v>
      </c>
      <c r="N571" s="2" t="b">
        <v>0</v>
      </c>
      <c r="O571" s="2">
        <v>0.85470085470085466</v>
      </c>
      <c r="P571" s="2">
        <v>0.82417582417582413</v>
      </c>
      <c r="Q571" s="2">
        <v>0.8875739644970414</v>
      </c>
      <c r="R571" s="2" t="s">
        <v>74</v>
      </c>
      <c r="S571" s="2" t="s">
        <v>1696</v>
      </c>
      <c r="T571" s="2" t="s">
        <v>1697</v>
      </c>
      <c r="U571" s="2" t="b">
        <v>1</v>
      </c>
      <c r="V571" s="2" t="s">
        <v>69</v>
      </c>
      <c r="W571" s="2">
        <v>1.2</v>
      </c>
    </row>
    <row r="572" spans="1:23" ht="15.75" customHeight="1" x14ac:dyDescent="0.25">
      <c r="A572" s="2" t="s">
        <v>52</v>
      </c>
      <c r="B572" s="2" t="s">
        <v>53</v>
      </c>
      <c r="C572" s="2" t="s">
        <v>19</v>
      </c>
      <c r="D572" s="2" t="s">
        <v>73</v>
      </c>
      <c r="E572" s="2" t="s">
        <v>75</v>
      </c>
      <c r="F572" s="2" t="s">
        <v>364</v>
      </c>
      <c r="G572" s="2" t="s">
        <v>618</v>
      </c>
      <c r="H572" s="2" t="s">
        <v>513</v>
      </c>
      <c r="I572" s="2" t="s">
        <v>40</v>
      </c>
      <c r="J572" s="2" t="s">
        <v>622</v>
      </c>
      <c r="K572" s="2" t="s">
        <v>624</v>
      </c>
      <c r="L572" s="2" t="s">
        <v>372</v>
      </c>
      <c r="M572" s="2">
        <v>52</v>
      </c>
      <c r="N572" s="2" t="b">
        <v>0</v>
      </c>
      <c r="O572" s="2">
        <v>0.82558139534883723</v>
      </c>
      <c r="P572" s="2">
        <v>0.81142857142857139</v>
      </c>
      <c r="Q572" s="2">
        <v>0.84023668639053251</v>
      </c>
      <c r="R572" s="2" t="s">
        <v>74</v>
      </c>
      <c r="S572" s="2" t="s">
        <v>1698</v>
      </c>
      <c r="T572" s="2" t="s">
        <v>1699</v>
      </c>
      <c r="U572" s="2" t="b">
        <v>1</v>
      </c>
      <c r="V572" s="2" t="s">
        <v>69</v>
      </c>
      <c r="W572" s="2">
        <v>1.1000000000000001</v>
      </c>
    </row>
    <row r="573" spans="1:23" ht="15.75" customHeight="1" x14ac:dyDescent="0.25">
      <c r="A573" s="2" t="s">
        <v>52</v>
      </c>
      <c r="B573" s="2" t="s">
        <v>53</v>
      </c>
      <c r="C573" s="2" t="s">
        <v>19</v>
      </c>
      <c r="D573" s="2" t="s">
        <v>73</v>
      </c>
      <c r="E573" s="2" t="s">
        <v>75</v>
      </c>
      <c r="F573" s="2" t="s">
        <v>364</v>
      </c>
      <c r="G573" s="2" t="s">
        <v>640</v>
      </c>
      <c r="H573" s="2" t="s">
        <v>513</v>
      </c>
      <c r="I573" s="2" t="s">
        <v>40</v>
      </c>
      <c r="J573" s="2" t="s">
        <v>643</v>
      </c>
      <c r="K573" s="2" t="s">
        <v>644</v>
      </c>
      <c r="L573" s="2" t="s">
        <v>372</v>
      </c>
      <c r="M573" s="2">
        <v>53</v>
      </c>
      <c r="N573" s="2" t="b">
        <v>0</v>
      </c>
      <c r="O573" s="2">
        <v>0.86376811594202896</v>
      </c>
      <c r="P573" s="2">
        <v>0.84659090909090906</v>
      </c>
      <c r="Q573" s="2">
        <v>0.88165680473372776</v>
      </c>
      <c r="R573" s="2" t="s">
        <v>74</v>
      </c>
      <c r="S573" s="2" t="s">
        <v>1700</v>
      </c>
      <c r="T573" s="2" t="s">
        <v>1701</v>
      </c>
      <c r="U573" s="2" t="b">
        <v>1</v>
      </c>
      <c r="V573" s="2" t="s">
        <v>69</v>
      </c>
      <c r="W573" s="2">
        <v>1.6</v>
      </c>
    </row>
    <row r="574" spans="1:23" ht="15.75" customHeight="1" x14ac:dyDescent="0.25">
      <c r="A574" s="2" t="s">
        <v>52</v>
      </c>
      <c r="B574" s="2" t="s">
        <v>53</v>
      </c>
      <c r="C574" s="2" t="s">
        <v>19</v>
      </c>
      <c r="D574" s="2" t="s">
        <v>73</v>
      </c>
      <c r="E574" s="2" t="s">
        <v>75</v>
      </c>
      <c r="F574" s="2" t="s">
        <v>364</v>
      </c>
      <c r="G574" s="2" t="s">
        <v>659</v>
      </c>
      <c r="H574" s="2" t="s">
        <v>513</v>
      </c>
      <c r="I574" s="2" t="s">
        <v>40</v>
      </c>
      <c r="J574" s="2" t="s">
        <v>660</v>
      </c>
      <c r="K574" s="2" t="s">
        <v>661</v>
      </c>
      <c r="L574" s="2" t="s">
        <v>372</v>
      </c>
      <c r="M574" s="2">
        <v>54</v>
      </c>
      <c r="N574" s="2" t="b">
        <v>0</v>
      </c>
      <c r="O574" s="2">
        <v>0.83094555873925513</v>
      </c>
      <c r="P574" s="2">
        <v>0.80555555555555558</v>
      </c>
      <c r="Q574" s="2">
        <v>0.85798816568047342</v>
      </c>
      <c r="R574" s="2" t="s">
        <v>74</v>
      </c>
      <c r="S574" s="2" t="s">
        <v>1702</v>
      </c>
      <c r="T574" s="2" t="s">
        <v>1703</v>
      </c>
      <c r="U574" s="2" t="b">
        <v>1</v>
      </c>
      <c r="V574" s="2" t="s">
        <v>69</v>
      </c>
      <c r="W574" s="2">
        <v>1.1000000000000001</v>
      </c>
    </row>
    <row r="575" spans="1:23" ht="15.75" customHeight="1" x14ac:dyDescent="0.25">
      <c r="A575" s="2" t="s">
        <v>52</v>
      </c>
      <c r="B575" s="2" t="s">
        <v>53</v>
      </c>
      <c r="C575" s="2" t="s">
        <v>19</v>
      </c>
      <c r="D575" s="2" t="s">
        <v>73</v>
      </c>
      <c r="E575" s="2" t="s">
        <v>75</v>
      </c>
      <c r="F575" s="2" t="s">
        <v>364</v>
      </c>
      <c r="G575" s="2" t="s">
        <v>664</v>
      </c>
      <c r="H575" s="2" t="s">
        <v>513</v>
      </c>
      <c r="I575" s="2" t="s">
        <v>40</v>
      </c>
      <c r="J575" s="2" t="s">
        <v>665</v>
      </c>
      <c r="K575" s="2" t="s">
        <v>666</v>
      </c>
      <c r="L575" s="2" t="s">
        <v>372</v>
      </c>
      <c r="M575" s="2">
        <v>55</v>
      </c>
      <c r="N575" s="2" t="b">
        <v>0</v>
      </c>
      <c r="O575" s="2">
        <v>0.85470085470085466</v>
      </c>
      <c r="P575" s="2">
        <v>0.82417582417582413</v>
      </c>
      <c r="Q575" s="2">
        <v>0.8875739644970414</v>
      </c>
      <c r="R575" s="2" t="s">
        <v>74</v>
      </c>
      <c r="S575" s="2" t="s">
        <v>1704</v>
      </c>
      <c r="T575" s="2" t="s">
        <v>1705</v>
      </c>
      <c r="U575" s="2" t="b">
        <v>1</v>
      </c>
      <c r="V575" s="2" t="s">
        <v>69</v>
      </c>
      <c r="W575" s="2">
        <v>1.1000000000000001</v>
      </c>
    </row>
    <row r="576" spans="1:23" ht="15.75" customHeight="1" x14ac:dyDescent="0.25">
      <c r="A576" s="2" t="s">
        <v>52</v>
      </c>
      <c r="B576" s="2" t="s">
        <v>53</v>
      </c>
      <c r="C576" s="2" t="s">
        <v>19</v>
      </c>
      <c r="D576" s="2" t="s">
        <v>73</v>
      </c>
      <c r="E576" s="2" t="s">
        <v>75</v>
      </c>
      <c r="F576" s="2" t="s">
        <v>364</v>
      </c>
      <c r="G576" s="2" t="s">
        <v>669</v>
      </c>
      <c r="H576" s="2" t="s">
        <v>513</v>
      </c>
      <c r="I576" s="2" t="s">
        <v>40</v>
      </c>
      <c r="J576" s="2" t="s">
        <v>670</v>
      </c>
      <c r="K576" s="2" t="s">
        <v>671</v>
      </c>
      <c r="L576" s="2" t="s">
        <v>372</v>
      </c>
      <c r="M576" s="2">
        <v>56</v>
      </c>
      <c r="N576" s="2" t="b">
        <v>0</v>
      </c>
      <c r="O576" s="2">
        <v>0.83333333333333337</v>
      </c>
      <c r="P576" s="2">
        <v>0.81005586592178769</v>
      </c>
      <c r="Q576" s="2">
        <v>0.85798816568047342</v>
      </c>
      <c r="R576" s="2" t="s">
        <v>74</v>
      </c>
      <c r="S576" s="2" t="s">
        <v>1706</v>
      </c>
      <c r="T576" s="2" t="s">
        <v>1707</v>
      </c>
      <c r="U576" s="2" t="b">
        <v>1</v>
      </c>
      <c r="V576" s="2" t="s">
        <v>69</v>
      </c>
      <c r="W576" s="2">
        <v>1.6</v>
      </c>
    </row>
    <row r="577" spans="1:23" ht="15.75" customHeight="1" x14ac:dyDescent="0.25">
      <c r="A577" s="2" t="s">
        <v>52</v>
      </c>
      <c r="B577" s="2" t="s">
        <v>53</v>
      </c>
      <c r="C577" s="2" t="s">
        <v>19</v>
      </c>
      <c r="D577" s="2" t="s">
        <v>73</v>
      </c>
      <c r="E577" s="2" t="s">
        <v>75</v>
      </c>
      <c r="F577" s="2" t="s">
        <v>364</v>
      </c>
      <c r="G577" s="2" t="s">
        <v>674</v>
      </c>
      <c r="H577" s="2" t="s">
        <v>513</v>
      </c>
      <c r="I577" s="2" t="s">
        <v>40</v>
      </c>
      <c r="J577" s="2" t="s">
        <v>675</v>
      </c>
      <c r="K577" s="2" t="s">
        <v>676</v>
      </c>
      <c r="L577" s="2" t="s">
        <v>372</v>
      </c>
      <c r="M577" s="2">
        <v>57</v>
      </c>
      <c r="N577" s="2" t="b">
        <v>0</v>
      </c>
      <c r="O577" s="2">
        <v>0.86705202312138729</v>
      </c>
      <c r="P577" s="2">
        <v>0.84745762711864403</v>
      </c>
      <c r="Q577" s="2">
        <v>0.8875739644970414</v>
      </c>
      <c r="R577" s="2" t="s">
        <v>74</v>
      </c>
      <c r="S577" s="2" t="s">
        <v>1708</v>
      </c>
      <c r="T577" s="2" t="s">
        <v>1709</v>
      </c>
      <c r="U577" s="2" t="b">
        <v>1</v>
      </c>
      <c r="V577" s="2" t="s">
        <v>69</v>
      </c>
      <c r="W577" s="2">
        <v>1.1000000000000001</v>
      </c>
    </row>
    <row r="578" spans="1:23" ht="15.75" customHeight="1" x14ac:dyDescent="0.25">
      <c r="A578" s="2" t="s">
        <v>52</v>
      </c>
      <c r="B578" s="2" t="s">
        <v>53</v>
      </c>
      <c r="C578" s="2" t="s">
        <v>19</v>
      </c>
      <c r="D578" s="2" t="s">
        <v>73</v>
      </c>
      <c r="E578" s="2" t="s">
        <v>75</v>
      </c>
      <c r="F578" s="2" t="s">
        <v>364</v>
      </c>
      <c r="G578" s="2" t="s">
        <v>679</v>
      </c>
      <c r="H578" s="2" t="s">
        <v>513</v>
      </c>
      <c r="I578" s="2" t="s">
        <v>40</v>
      </c>
      <c r="J578" s="2" t="s">
        <v>680</v>
      </c>
      <c r="K578" s="2" t="s">
        <v>681</v>
      </c>
      <c r="L578" s="2" t="s">
        <v>372</v>
      </c>
      <c r="M578" s="2">
        <v>58</v>
      </c>
      <c r="N578" s="2" t="b">
        <v>0</v>
      </c>
      <c r="O578" s="2">
        <v>0.83720930232558133</v>
      </c>
      <c r="P578" s="2">
        <v>0.82285714285714284</v>
      </c>
      <c r="Q578" s="2">
        <v>0.85207100591715978</v>
      </c>
      <c r="R578" s="2" t="s">
        <v>74</v>
      </c>
      <c r="S578" s="2" t="s">
        <v>1710</v>
      </c>
      <c r="T578" s="2" t="s">
        <v>1711</v>
      </c>
      <c r="U578" s="2" t="b">
        <v>1</v>
      </c>
      <c r="V578" s="2" t="s">
        <v>69</v>
      </c>
      <c r="W578" s="2">
        <v>1.2</v>
      </c>
    </row>
    <row r="579" spans="1:23" ht="15.75" customHeight="1" x14ac:dyDescent="0.25">
      <c r="A579" s="2" t="s">
        <v>52</v>
      </c>
      <c r="B579" s="2" t="s">
        <v>53</v>
      </c>
      <c r="C579" s="2" t="s">
        <v>19</v>
      </c>
      <c r="D579" s="2" t="s">
        <v>73</v>
      </c>
      <c r="E579" s="2" t="s">
        <v>75</v>
      </c>
      <c r="F579" s="2" t="s">
        <v>364</v>
      </c>
      <c r="G579" s="2" t="s">
        <v>684</v>
      </c>
      <c r="H579" s="2" t="s">
        <v>513</v>
      </c>
      <c r="I579" s="2" t="s">
        <v>40</v>
      </c>
      <c r="J579" s="2" t="s">
        <v>685</v>
      </c>
      <c r="K579" s="2" t="s">
        <v>686</v>
      </c>
      <c r="L579" s="2" t="s">
        <v>372</v>
      </c>
      <c r="M579" s="2">
        <v>59</v>
      </c>
      <c r="N579" s="2" t="b">
        <v>0</v>
      </c>
      <c r="O579" s="2">
        <v>0.84149855907780979</v>
      </c>
      <c r="P579" s="2">
        <v>0.8202247191011236</v>
      </c>
      <c r="Q579" s="2">
        <v>0.86390532544378695</v>
      </c>
      <c r="R579" s="2" t="s">
        <v>74</v>
      </c>
      <c r="S579" s="2" t="s">
        <v>1712</v>
      </c>
      <c r="T579" s="2" t="s">
        <v>1713</v>
      </c>
      <c r="U579" s="2" t="b">
        <v>1</v>
      </c>
      <c r="V579" s="2" t="s">
        <v>69</v>
      </c>
      <c r="W579" s="2">
        <v>1.1000000000000001</v>
      </c>
    </row>
    <row r="580" spans="1:23" ht="15.75" customHeight="1" x14ac:dyDescent="0.25">
      <c r="A580" s="2" t="s">
        <v>52</v>
      </c>
      <c r="B580" s="2" t="s">
        <v>53</v>
      </c>
      <c r="C580" s="2" t="s">
        <v>19</v>
      </c>
      <c r="D580" s="2" t="s">
        <v>73</v>
      </c>
      <c r="E580" s="2" t="s">
        <v>75</v>
      </c>
      <c r="F580" s="2" t="s">
        <v>364</v>
      </c>
      <c r="G580" s="2" t="s">
        <v>689</v>
      </c>
      <c r="H580" s="2" t="s">
        <v>513</v>
      </c>
      <c r="I580" s="2" t="s">
        <v>40</v>
      </c>
      <c r="J580" s="2" t="s">
        <v>690</v>
      </c>
      <c r="K580" s="2" t="s">
        <v>691</v>
      </c>
      <c r="L580" s="2" t="s">
        <v>372</v>
      </c>
      <c r="M580" s="2">
        <v>60</v>
      </c>
      <c r="N580" s="2" t="b">
        <v>0</v>
      </c>
      <c r="O580" s="2">
        <v>0.82798833819241979</v>
      </c>
      <c r="P580" s="2">
        <v>0.81609195402298851</v>
      </c>
      <c r="Q580" s="2">
        <v>0.84023668639053251</v>
      </c>
      <c r="R580" s="2" t="s">
        <v>74</v>
      </c>
      <c r="S580" s="2" t="s">
        <v>1714</v>
      </c>
      <c r="T580" s="2" t="s">
        <v>1715</v>
      </c>
      <c r="U580" s="2" t="b">
        <v>1</v>
      </c>
      <c r="V580" s="2" t="s">
        <v>69</v>
      </c>
      <c r="W580" s="2">
        <v>1.6</v>
      </c>
    </row>
    <row r="581" spans="1:23" ht="15.75" customHeight="1" x14ac:dyDescent="0.25">
      <c r="A581" s="2" t="s">
        <v>52</v>
      </c>
      <c r="B581" s="2" t="s">
        <v>53</v>
      </c>
      <c r="C581" s="2" t="s">
        <v>19</v>
      </c>
      <c r="D581" s="2" t="s">
        <v>73</v>
      </c>
      <c r="E581" s="2" t="s">
        <v>75</v>
      </c>
      <c r="F581" s="2" t="s">
        <v>364</v>
      </c>
      <c r="G581" s="2" t="s">
        <v>694</v>
      </c>
      <c r="H581" s="2" t="s">
        <v>513</v>
      </c>
      <c r="I581" s="2" t="s">
        <v>40</v>
      </c>
      <c r="J581" s="2" t="s">
        <v>695</v>
      </c>
      <c r="K581" s="2" t="s">
        <v>696</v>
      </c>
      <c r="L581" s="2" t="s">
        <v>372</v>
      </c>
      <c r="M581" s="2">
        <v>61</v>
      </c>
      <c r="N581" s="2" t="b">
        <v>0</v>
      </c>
      <c r="O581" s="2">
        <v>0.83815028901734112</v>
      </c>
      <c r="P581" s="2">
        <v>0.8192090395480226</v>
      </c>
      <c r="Q581" s="2">
        <v>0.85798816568047342</v>
      </c>
      <c r="R581" s="2" t="s">
        <v>74</v>
      </c>
      <c r="S581" s="2" t="s">
        <v>1716</v>
      </c>
      <c r="T581" s="2" t="s">
        <v>1717</v>
      </c>
      <c r="U581" s="2" t="b">
        <v>1</v>
      </c>
      <c r="V581" s="2" t="s">
        <v>69</v>
      </c>
      <c r="W581" s="2">
        <v>1.1000000000000001</v>
      </c>
    </row>
    <row r="582" spans="1:23" ht="15.75" customHeight="1" x14ac:dyDescent="0.25">
      <c r="A582" s="2" t="s">
        <v>52</v>
      </c>
      <c r="B582" s="2" t="s">
        <v>53</v>
      </c>
      <c r="C582" s="2" t="s">
        <v>19</v>
      </c>
      <c r="D582" s="2" t="s">
        <v>73</v>
      </c>
      <c r="E582" s="2" t="s">
        <v>75</v>
      </c>
      <c r="F582" s="2" t="s">
        <v>364</v>
      </c>
      <c r="G582" s="2" t="s">
        <v>699</v>
      </c>
      <c r="H582" s="2" t="s">
        <v>700</v>
      </c>
      <c r="I582" s="2" t="s">
        <v>47</v>
      </c>
      <c r="J582" s="2" t="s">
        <v>701</v>
      </c>
      <c r="K582" s="2" t="s">
        <v>702</v>
      </c>
      <c r="L582" s="2" t="s">
        <v>366</v>
      </c>
      <c r="M582" s="2">
        <v>42</v>
      </c>
      <c r="N582" s="2" t="b">
        <v>0</v>
      </c>
      <c r="O582" s="2">
        <v>0.82222222222222219</v>
      </c>
      <c r="P582" s="2">
        <v>0.81140350877192979</v>
      </c>
      <c r="Q582" s="2">
        <v>0.83333333333333337</v>
      </c>
      <c r="R582" s="2" t="s">
        <v>74</v>
      </c>
      <c r="S582" s="2" t="s">
        <v>1718</v>
      </c>
      <c r="T582" s="2" t="s">
        <v>1719</v>
      </c>
      <c r="U582" s="2" t="b">
        <v>1</v>
      </c>
      <c r="V582" s="2" t="s">
        <v>69</v>
      </c>
      <c r="W582" s="2">
        <v>1.8</v>
      </c>
    </row>
    <row r="583" spans="1:23" ht="15.75" customHeight="1" x14ac:dyDescent="0.25">
      <c r="A583" s="2" t="s">
        <v>52</v>
      </c>
      <c r="B583" s="2" t="s">
        <v>53</v>
      </c>
      <c r="C583" s="2" t="s">
        <v>19</v>
      </c>
      <c r="D583" s="2" t="s">
        <v>73</v>
      </c>
      <c r="E583" s="2" t="s">
        <v>75</v>
      </c>
      <c r="F583" s="2" t="s">
        <v>364</v>
      </c>
      <c r="G583" s="2" t="s">
        <v>705</v>
      </c>
      <c r="H583" s="2" t="s">
        <v>700</v>
      </c>
      <c r="I583" s="2" t="s">
        <v>47</v>
      </c>
      <c r="J583" s="2" t="s">
        <v>706</v>
      </c>
      <c r="K583" s="2" t="s">
        <v>707</v>
      </c>
      <c r="L583" s="2" t="s">
        <v>366</v>
      </c>
      <c r="M583" s="2">
        <v>43</v>
      </c>
      <c r="N583" s="2" t="b">
        <v>0</v>
      </c>
      <c r="O583" s="2">
        <v>0.84140969162995594</v>
      </c>
      <c r="P583" s="2">
        <v>0.82327586206896552</v>
      </c>
      <c r="Q583" s="2">
        <v>0.86036036036036034</v>
      </c>
      <c r="R583" s="2" t="s">
        <v>74</v>
      </c>
      <c r="S583" s="2" t="s">
        <v>1720</v>
      </c>
      <c r="T583" s="2" t="s">
        <v>1721</v>
      </c>
      <c r="U583" s="2" t="b">
        <v>1</v>
      </c>
      <c r="V583" s="2" t="s">
        <v>69</v>
      </c>
      <c r="W583" s="2">
        <v>1.7</v>
      </c>
    </row>
    <row r="584" spans="1:23" ht="15.75" customHeight="1" x14ac:dyDescent="0.25">
      <c r="A584" s="2" t="s">
        <v>52</v>
      </c>
      <c r="B584" s="2" t="s">
        <v>53</v>
      </c>
      <c r="C584" s="2" t="s">
        <v>19</v>
      </c>
      <c r="D584" s="2" t="s">
        <v>73</v>
      </c>
      <c r="E584" s="2" t="s">
        <v>75</v>
      </c>
      <c r="F584" s="2" t="s">
        <v>364</v>
      </c>
      <c r="G584" s="2" t="s">
        <v>710</v>
      </c>
      <c r="H584" s="2" t="s">
        <v>700</v>
      </c>
      <c r="I584" s="2" t="s">
        <v>47</v>
      </c>
      <c r="J584" s="2" t="s">
        <v>711</v>
      </c>
      <c r="K584" s="2" t="s">
        <v>712</v>
      </c>
      <c r="L584" s="2" t="s">
        <v>366</v>
      </c>
      <c r="M584" s="2">
        <v>44</v>
      </c>
      <c r="N584" s="2" t="b">
        <v>0</v>
      </c>
      <c r="O584" s="2">
        <v>0.83111111111111113</v>
      </c>
      <c r="P584" s="2">
        <v>0.82017543859649122</v>
      </c>
      <c r="Q584" s="2">
        <v>0.84234234234234229</v>
      </c>
      <c r="R584" s="2" t="s">
        <v>74</v>
      </c>
      <c r="S584" s="2" t="s">
        <v>1722</v>
      </c>
      <c r="T584" s="2" t="s">
        <v>1723</v>
      </c>
      <c r="U584" s="2" t="b">
        <v>1</v>
      </c>
      <c r="V584" s="2" t="s">
        <v>69</v>
      </c>
      <c r="W584" s="2">
        <v>1.3</v>
      </c>
    </row>
    <row r="585" spans="1:23" ht="15.75" customHeight="1" x14ac:dyDescent="0.25">
      <c r="A585" s="2" t="s">
        <v>52</v>
      </c>
      <c r="B585" s="2" t="s">
        <v>53</v>
      </c>
      <c r="C585" s="2" t="s">
        <v>19</v>
      </c>
      <c r="D585" s="2" t="s">
        <v>73</v>
      </c>
      <c r="E585" s="2" t="s">
        <v>75</v>
      </c>
      <c r="F585" s="2" t="s">
        <v>364</v>
      </c>
      <c r="G585" s="2" t="s">
        <v>715</v>
      </c>
      <c r="H585" s="2" t="s">
        <v>700</v>
      </c>
      <c r="I585" s="2" t="s">
        <v>47</v>
      </c>
      <c r="J585" s="2" t="s">
        <v>716</v>
      </c>
      <c r="K585" s="2" t="s">
        <v>717</v>
      </c>
      <c r="L585" s="2" t="s">
        <v>366</v>
      </c>
      <c r="M585" s="2">
        <v>45</v>
      </c>
      <c r="N585" s="2" t="b">
        <v>0</v>
      </c>
      <c r="O585" s="2">
        <v>0.8307692307692307</v>
      </c>
      <c r="P585" s="2">
        <v>0.81115879828326176</v>
      </c>
      <c r="Q585" s="2">
        <v>0.85135135135135132</v>
      </c>
      <c r="R585" s="2" t="s">
        <v>74</v>
      </c>
      <c r="S585" s="2" t="s">
        <v>1724</v>
      </c>
      <c r="T585" s="2" t="s">
        <v>1725</v>
      </c>
      <c r="U585" s="2" t="b">
        <v>1</v>
      </c>
      <c r="V585" s="2" t="s">
        <v>69</v>
      </c>
      <c r="W585" s="2">
        <v>1.3</v>
      </c>
    </row>
    <row r="586" spans="1:23" ht="15.75" customHeight="1" x14ac:dyDescent="0.25">
      <c r="A586" s="2" t="s">
        <v>52</v>
      </c>
      <c r="B586" s="2" t="s">
        <v>53</v>
      </c>
      <c r="C586" s="2" t="s">
        <v>19</v>
      </c>
      <c r="D586" s="2" t="s">
        <v>73</v>
      </c>
      <c r="E586" s="2" t="s">
        <v>75</v>
      </c>
      <c r="F586" s="2" t="s">
        <v>364</v>
      </c>
      <c r="G586" s="2" t="s">
        <v>720</v>
      </c>
      <c r="H586" s="2" t="s">
        <v>700</v>
      </c>
      <c r="I586" s="2" t="s">
        <v>47</v>
      </c>
      <c r="J586" s="2" t="s">
        <v>721</v>
      </c>
      <c r="K586" s="2" t="s">
        <v>722</v>
      </c>
      <c r="L586" s="2" t="s">
        <v>366</v>
      </c>
      <c r="M586" s="2">
        <v>46</v>
      </c>
      <c r="N586" s="2" t="b">
        <v>0</v>
      </c>
      <c r="O586" s="2">
        <v>0.83813747228381374</v>
      </c>
      <c r="P586" s="2">
        <v>0.8253275109170306</v>
      </c>
      <c r="Q586" s="2">
        <v>0.85135135135135132</v>
      </c>
      <c r="R586" s="2" t="s">
        <v>74</v>
      </c>
      <c r="S586" s="2" t="s">
        <v>1726</v>
      </c>
      <c r="T586" s="2" t="s">
        <v>1727</v>
      </c>
      <c r="U586" s="2" t="b">
        <v>1</v>
      </c>
      <c r="V586" s="2" t="s">
        <v>69</v>
      </c>
      <c r="W586" s="2">
        <v>1.7</v>
      </c>
    </row>
    <row r="587" spans="1:23" ht="15.75" customHeight="1" x14ac:dyDescent="0.25">
      <c r="A587" s="2" t="s">
        <v>52</v>
      </c>
      <c r="B587" s="2" t="s">
        <v>53</v>
      </c>
      <c r="C587" s="2" t="s">
        <v>19</v>
      </c>
      <c r="D587" s="2" t="s">
        <v>73</v>
      </c>
      <c r="E587" s="2" t="s">
        <v>75</v>
      </c>
      <c r="F587" s="2" t="s">
        <v>364</v>
      </c>
      <c r="G587" s="2" t="s">
        <v>725</v>
      </c>
      <c r="H587" s="2" t="s">
        <v>700</v>
      </c>
      <c r="I587" s="2" t="s">
        <v>47</v>
      </c>
      <c r="J587" s="2" t="s">
        <v>726</v>
      </c>
      <c r="K587" s="2" t="s">
        <v>727</v>
      </c>
      <c r="L587" s="2" t="s">
        <v>366</v>
      </c>
      <c r="M587" s="2">
        <v>47</v>
      </c>
      <c r="N587" s="2" t="b">
        <v>0</v>
      </c>
      <c r="O587" s="2">
        <v>0.84000000000000008</v>
      </c>
      <c r="P587" s="2">
        <v>0.82894736842105265</v>
      </c>
      <c r="Q587" s="2">
        <v>0.85135135135135132</v>
      </c>
      <c r="R587" s="2" t="s">
        <v>74</v>
      </c>
      <c r="S587" s="2" t="s">
        <v>1728</v>
      </c>
      <c r="T587" s="2" t="s">
        <v>1729</v>
      </c>
      <c r="U587" s="2" t="b">
        <v>1</v>
      </c>
      <c r="V587" s="2" t="s">
        <v>69</v>
      </c>
      <c r="W587" s="2">
        <v>1.3</v>
      </c>
    </row>
    <row r="588" spans="1:23" ht="15.75" customHeight="1" x14ac:dyDescent="0.25">
      <c r="A588" s="2" t="s">
        <v>52</v>
      </c>
      <c r="B588" s="2" t="s">
        <v>53</v>
      </c>
      <c r="C588" s="2" t="s">
        <v>19</v>
      </c>
      <c r="D588" s="2" t="s">
        <v>73</v>
      </c>
      <c r="E588" s="2" t="s">
        <v>75</v>
      </c>
      <c r="F588" s="2" t="s">
        <v>364</v>
      </c>
      <c r="G588" s="2" t="s">
        <v>730</v>
      </c>
      <c r="H588" s="2" t="s">
        <v>700</v>
      </c>
      <c r="I588" s="2" t="s">
        <v>47</v>
      </c>
      <c r="J588" s="2" t="s">
        <v>731</v>
      </c>
      <c r="K588" s="2" t="s">
        <v>732</v>
      </c>
      <c r="L588" s="2" t="s">
        <v>366</v>
      </c>
      <c r="M588" s="2">
        <v>48</v>
      </c>
      <c r="N588" s="2" t="b">
        <v>0</v>
      </c>
      <c r="O588" s="2">
        <v>0.83628318584070793</v>
      </c>
      <c r="P588" s="2">
        <v>0.82173913043478264</v>
      </c>
      <c r="Q588" s="2">
        <v>0.85135135135135132</v>
      </c>
      <c r="R588" s="2" t="s">
        <v>74</v>
      </c>
      <c r="S588" s="2" t="s">
        <v>1730</v>
      </c>
      <c r="T588" s="2" t="s">
        <v>1731</v>
      </c>
      <c r="U588" s="2" t="b">
        <v>1</v>
      </c>
      <c r="V588" s="2" t="s">
        <v>69</v>
      </c>
      <c r="W588" s="2">
        <v>1.3</v>
      </c>
    </row>
    <row r="589" spans="1:23" ht="15.75" customHeight="1" x14ac:dyDescent="0.25">
      <c r="A589" s="2" t="s">
        <v>52</v>
      </c>
      <c r="B589" s="2" t="s">
        <v>53</v>
      </c>
      <c r="C589" s="2" t="s">
        <v>19</v>
      </c>
      <c r="D589" s="2" t="s">
        <v>73</v>
      </c>
      <c r="E589" s="2" t="s">
        <v>75</v>
      </c>
      <c r="F589" s="2" t="s">
        <v>364</v>
      </c>
      <c r="G589" s="2" t="s">
        <v>735</v>
      </c>
      <c r="H589" s="2" t="s">
        <v>700</v>
      </c>
      <c r="I589" s="2" t="s">
        <v>47</v>
      </c>
      <c r="J589" s="2" t="s">
        <v>736</v>
      </c>
      <c r="K589" s="2" t="s">
        <v>737</v>
      </c>
      <c r="L589" s="2" t="s">
        <v>366</v>
      </c>
      <c r="M589" s="2">
        <v>49</v>
      </c>
      <c r="N589" s="2" t="b">
        <v>0</v>
      </c>
      <c r="O589" s="2">
        <v>0.84444444444444455</v>
      </c>
      <c r="P589" s="2">
        <v>0.83333333333333337</v>
      </c>
      <c r="Q589" s="2">
        <v>0.85585585585585588</v>
      </c>
      <c r="R589" s="2" t="s">
        <v>74</v>
      </c>
      <c r="S589" s="2" t="s">
        <v>1732</v>
      </c>
      <c r="T589" s="2" t="s">
        <v>1733</v>
      </c>
      <c r="U589" s="2" t="b">
        <v>1</v>
      </c>
      <c r="V589" s="2" t="s">
        <v>69</v>
      </c>
      <c r="W589" s="2">
        <v>1.7</v>
      </c>
    </row>
    <row r="590" spans="1:23" ht="15.75" customHeight="1" x14ac:dyDescent="0.25">
      <c r="A590" s="2" t="s">
        <v>52</v>
      </c>
      <c r="B590" s="2" t="s">
        <v>53</v>
      </c>
      <c r="C590" s="2" t="s">
        <v>19</v>
      </c>
      <c r="D590" s="2" t="s">
        <v>73</v>
      </c>
      <c r="E590" s="2" t="s">
        <v>75</v>
      </c>
      <c r="F590" s="2" t="s">
        <v>364</v>
      </c>
      <c r="G590" s="2" t="s">
        <v>740</v>
      </c>
      <c r="H590" s="2" t="s">
        <v>700</v>
      </c>
      <c r="I590" s="2" t="s">
        <v>47</v>
      </c>
      <c r="J590" s="2" t="s">
        <v>741</v>
      </c>
      <c r="K590" s="2" t="s">
        <v>742</v>
      </c>
      <c r="L590" s="2" t="s">
        <v>366</v>
      </c>
      <c r="M590" s="2">
        <v>50</v>
      </c>
      <c r="N590" s="2" t="b">
        <v>0</v>
      </c>
      <c r="O590" s="2">
        <v>0.81938325991189431</v>
      </c>
      <c r="P590" s="2">
        <v>0.80172413793103448</v>
      </c>
      <c r="Q590" s="2">
        <v>0.83783783783783783</v>
      </c>
      <c r="R590" s="2" t="s">
        <v>74</v>
      </c>
      <c r="S590" s="2" t="s">
        <v>1734</v>
      </c>
      <c r="T590" s="2" t="s">
        <v>1735</v>
      </c>
      <c r="U590" s="2" t="b">
        <v>1</v>
      </c>
      <c r="V590" s="2" t="s">
        <v>69</v>
      </c>
      <c r="W590" s="2">
        <v>1.3</v>
      </c>
    </row>
    <row r="591" spans="1:23" ht="15.75" customHeight="1" x14ac:dyDescent="0.25">
      <c r="A591" s="2" t="s">
        <v>52</v>
      </c>
      <c r="B591" s="2" t="s">
        <v>53</v>
      </c>
      <c r="C591" s="2" t="s">
        <v>19</v>
      </c>
      <c r="D591" s="2" t="s">
        <v>73</v>
      </c>
      <c r="E591" s="2" t="s">
        <v>75</v>
      </c>
      <c r="F591" s="2" t="s">
        <v>364</v>
      </c>
      <c r="G591" s="2" t="s">
        <v>745</v>
      </c>
      <c r="H591" s="2" t="s">
        <v>700</v>
      </c>
      <c r="I591" s="2" t="s">
        <v>47</v>
      </c>
      <c r="J591" s="2" t="s">
        <v>746</v>
      </c>
      <c r="K591" s="2" t="s">
        <v>747</v>
      </c>
      <c r="L591" s="2" t="s">
        <v>366</v>
      </c>
      <c r="M591" s="2">
        <v>51</v>
      </c>
      <c r="N591" s="2" t="b">
        <v>0</v>
      </c>
      <c r="O591" s="2">
        <v>0.82863340563991317</v>
      </c>
      <c r="P591" s="2">
        <v>0.79916317991631802</v>
      </c>
      <c r="Q591" s="2">
        <v>0.86036036036036034</v>
      </c>
      <c r="R591" s="2" t="s">
        <v>74</v>
      </c>
      <c r="S591" s="2" t="s">
        <v>1736</v>
      </c>
      <c r="T591" s="2" t="s">
        <v>1737</v>
      </c>
      <c r="U591" s="2" t="b">
        <v>1</v>
      </c>
      <c r="V591" s="2" t="s">
        <v>69</v>
      </c>
      <c r="W591" s="2">
        <v>1.3</v>
      </c>
    </row>
    <row r="592" spans="1:23" ht="15.75" customHeight="1" x14ac:dyDescent="0.25">
      <c r="A592" s="2" t="s">
        <v>52</v>
      </c>
      <c r="B592" s="2" t="s">
        <v>53</v>
      </c>
      <c r="C592" s="2" t="s">
        <v>19</v>
      </c>
      <c r="D592" s="2" t="s">
        <v>73</v>
      </c>
      <c r="E592" s="2" t="s">
        <v>75</v>
      </c>
      <c r="F592" s="2" t="s">
        <v>364</v>
      </c>
      <c r="G592" s="2" t="s">
        <v>750</v>
      </c>
      <c r="H592" s="2" t="s">
        <v>700</v>
      </c>
      <c r="I592" s="2" t="s">
        <v>47</v>
      </c>
      <c r="J592" s="2" t="s">
        <v>751</v>
      </c>
      <c r="K592" s="2" t="s">
        <v>752</v>
      </c>
      <c r="L592" s="2" t="s">
        <v>366</v>
      </c>
      <c r="M592" s="2">
        <v>52</v>
      </c>
      <c r="N592" s="2" t="b">
        <v>0</v>
      </c>
      <c r="O592" s="2">
        <v>0.83150984682713347</v>
      </c>
      <c r="P592" s="2">
        <v>0.80851063829787229</v>
      </c>
      <c r="Q592" s="2">
        <v>0.85585585585585588</v>
      </c>
      <c r="R592" s="2" t="s">
        <v>74</v>
      </c>
      <c r="S592" s="2" t="s">
        <v>1738</v>
      </c>
      <c r="T592" s="2" t="s">
        <v>1739</v>
      </c>
      <c r="U592" s="2" t="b">
        <v>1</v>
      </c>
      <c r="V592" s="2" t="s">
        <v>69</v>
      </c>
      <c r="W592" s="2">
        <v>1.7</v>
      </c>
    </row>
    <row r="593" spans="1:23" ht="15.75" customHeight="1" x14ac:dyDescent="0.25">
      <c r="A593" s="2" t="s">
        <v>52</v>
      </c>
      <c r="B593" s="2" t="s">
        <v>53</v>
      </c>
      <c r="C593" s="2" t="s">
        <v>19</v>
      </c>
      <c r="D593" s="2" t="s">
        <v>73</v>
      </c>
      <c r="E593" s="2" t="s">
        <v>75</v>
      </c>
      <c r="F593" s="2" t="s">
        <v>364</v>
      </c>
      <c r="G593" s="2" t="s">
        <v>755</v>
      </c>
      <c r="H593" s="2" t="s">
        <v>700</v>
      </c>
      <c r="I593" s="2" t="s">
        <v>47</v>
      </c>
      <c r="J593" s="2" t="s">
        <v>756</v>
      </c>
      <c r="K593" s="2" t="s">
        <v>757</v>
      </c>
      <c r="L593" s="2" t="s">
        <v>366</v>
      </c>
      <c r="M593" s="2">
        <v>53</v>
      </c>
      <c r="N593" s="2" t="b">
        <v>0</v>
      </c>
      <c r="O593" s="2">
        <v>0.82456140350877194</v>
      </c>
      <c r="P593" s="2">
        <v>0.80341880341880345</v>
      </c>
      <c r="Q593" s="2">
        <v>0.84684684684684686</v>
      </c>
      <c r="R593" s="2" t="s">
        <v>74</v>
      </c>
      <c r="S593" s="2" t="s">
        <v>1740</v>
      </c>
      <c r="T593" s="2" t="s">
        <v>1741</v>
      </c>
      <c r="U593" s="2" t="b">
        <v>1</v>
      </c>
      <c r="V593" s="2" t="s">
        <v>69</v>
      </c>
      <c r="W593" s="2">
        <v>1.3</v>
      </c>
    </row>
    <row r="594" spans="1:23" ht="15.75" customHeight="1" x14ac:dyDescent="0.25">
      <c r="A594" s="2" t="s">
        <v>52</v>
      </c>
      <c r="B594" s="2" t="s">
        <v>53</v>
      </c>
      <c r="C594" s="2" t="s">
        <v>19</v>
      </c>
      <c r="D594" s="2" t="s">
        <v>73</v>
      </c>
      <c r="E594" s="2" t="s">
        <v>75</v>
      </c>
      <c r="F594" s="2" t="s">
        <v>364</v>
      </c>
      <c r="G594" s="2" t="s">
        <v>760</v>
      </c>
      <c r="H594" s="2" t="s">
        <v>700</v>
      </c>
      <c r="I594" s="2" t="s">
        <v>47</v>
      </c>
      <c r="J594" s="2" t="s">
        <v>761</v>
      </c>
      <c r="K594" s="2" t="s">
        <v>762</v>
      </c>
      <c r="L594" s="2" t="s">
        <v>366</v>
      </c>
      <c r="M594" s="2">
        <v>54</v>
      </c>
      <c r="N594" s="2" t="b">
        <v>0</v>
      </c>
      <c r="O594" s="2">
        <v>0.84955752212389379</v>
      </c>
      <c r="P594" s="2">
        <v>0.83478260869565213</v>
      </c>
      <c r="Q594" s="2">
        <v>0.86486486486486491</v>
      </c>
      <c r="R594" s="2" t="s">
        <v>74</v>
      </c>
      <c r="S594" s="2" t="s">
        <v>1742</v>
      </c>
      <c r="T594" s="2" t="s">
        <v>1743</v>
      </c>
      <c r="U594" s="2" t="b">
        <v>1</v>
      </c>
      <c r="V594" s="2" t="s">
        <v>69</v>
      </c>
      <c r="W594" s="2">
        <v>1.3</v>
      </c>
    </row>
    <row r="595" spans="1:23" ht="15.75" customHeight="1" x14ac:dyDescent="0.25">
      <c r="A595" s="2" t="s">
        <v>52</v>
      </c>
      <c r="B595" s="2" t="s">
        <v>53</v>
      </c>
      <c r="C595" s="2" t="s">
        <v>19</v>
      </c>
      <c r="D595" s="2" t="s">
        <v>73</v>
      </c>
      <c r="E595" s="2" t="s">
        <v>75</v>
      </c>
      <c r="F595" s="2" t="s">
        <v>364</v>
      </c>
      <c r="G595" s="2" t="s">
        <v>765</v>
      </c>
      <c r="H595" s="2" t="s">
        <v>700</v>
      </c>
      <c r="I595" s="2" t="s">
        <v>47</v>
      </c>
      <c r="J595" s="2" t="s">
        <v>766</v>
      </c>
      <c r="K595" s="2" t="s">
        <v>767</v>
      </c>
      <c r="L595" s="2" t="s">
        <v>366</v>
      </c>
      <c r="M595" s="2">
        <v>55</v>
      </c>
      <c r="N595" s="2" t="b">
        <v>0</v>
      </c>
      <c r="O595" s="2">
        <v>0.84444444444444455</v>
      </c>
      <c r="P595" s="2">
        <v>0.83333333333333337</v>
      </c>
      <c r="Q595" s="2">
        <v>0.85585585585585588</v>
      </c>
      <c r="R595" s="2" t="s">
        <v>74</v>
      </c>
      <c r="S595" s="2" t="s">
        <v>1744</v>
      </c>
      <c r="T595" s="2" t="s">
        <v>1745</v>
      </c>
      <c r="U595" s="2" t="b">
        <v>1</v>
      </c>
      <c r="V595" s="2" t="s">
        <v>69</v>
      </c>
      <c r="W595" s="2">
        <v>1.3</v>
      </c>
    </row>
    <row r="596" spans="1:23" ht="15.75" customHeight="1" x14ac:dyDescent="0.25">
      <c r="A596" s="2" t="s">
        <v>52</v>
      </c>
      <c r="B596" s="2" t="s">
        <v>53</v>
      </c>
      <c r="C596" s="2" t="s">
        <v>19</v>
      </c>
      <c r="D596" s="2" t="s">
        <v>73</v>
      </c>
      <c r="E596" s="2" t="s">
        <v>75</v>
      </c>
      <c r="F596" s="2" t="s">
        <v>364</v>
      </c>
      <c r="G596" s="2" t="s">
        <v>770</v>
      </c>
      <c r="H596" s="2" t="s">
        <v>700</v>
      </c>
      <c r="I596" s="2" t="s">
        <v>47</v>
      </c>
      <c r="J596" s="2" t="s">
        <v>771</v>
      </c>
      <c r="K596" s="2" t="s">
        <v>772</v>
      </c>
      <c r="L596" s="2" t="s">
        <v>366</v>
      </c>
      <c r="M596" s="2">
        <v>56</v>
      </c>
      <c r="N596" s="2" t="b">
        <v>0</v>
      </c>
      <c r="O596" s="2">
        <v>0.84444444444444455</v>
      </c>
      <c r="P596" s="2">
        <v>0.83333333333333337</v>
      </c>
      <c r="Q596" s="2">
        <v>0.85585585585585588</v>
      </c>
      <c r="R596" s="2" t="s">
        <v>74</v>
      </c>
      <c r="S596" s="2" t="s">
        <v>1746</v>
      </c>
      <c r="T596" s="2" t="s">
        <v>1747</v>
      </c>
      <c r="U596" s="2" t="b">
        <v>1</v>
      </c>
      <c r="V596" s="2" t="s">
        <v>69</v>
      </c>
      <c r="W596" s="2">
        <v>1.7</v>
      </c>
    </row>
    <row r="597" spans="1:23" ht="15.75" customHeight="1" x14ac:dyDescent="0.25">
      <c r="A597" s="2" t="s">
        <v>52</v>
      </c>
      <c r="B597" s="2" t="s">
        <v>53</v>
      </c>
      <c r="C597" s="2" t="s">
        <v>19</v>
      </c>
      <c r="D597" s="2" t="s">
        <v>73</v>
      </c>
      <c r="E597" s="2" t="s">
        <v>75</v>
      </c>
      <c r="F597" s="2" t="s">
        <v>364</v>
      </c>
      <c r="G597" s="2" t="s">
        <v>775</v>
      </c>
      <c r="H597" s="2" t="s">
        <v>700</v>
      </c>
      <c r="I597" s="2" t="s">
        <v>47</v>
      </c>
      <c r="J597" s="2" t="s">
        <v>776</v>
      </c>
      <c r="K597" s="2" t="s">
        <v>777</v>
      </c>
      <c r="L597" s="2" t="s">
        <v>366</v>
      </c>
      <c r="M597" s="2">
        <v>57</v>
      </c>
      <c r="N597" s="2" t="b">
        <v>0</v>
      </c>
      <c r="O597" s="2">
        <v>0.84026258205689275</v>
      </c>
      <c r="P597" s="2">
        <v>0.81702127659574464</v>
      </c>
      <c r="Q597" s="2">
        <v>0.86486486486486491</v>
      </c>
      <c r="R597" s="2" t="s">
        <v>74</v>
      </c>
      <c r="S597" s="2" t="s">
        <v>1748</v>
      </c>
      <c r="T597" s="2" t="s">
        <v>1749</v>
      </c>
      <c r="U597" s="2" t="b">
        <v>1</v>
      </c>
      <c r="V597" s="2" t="s">
        <v>69</v>
      </c>
      <c r="W597" s="2">
        <v>1.3</v>
      </c>
    </row>
    <row r="598" spans="1:23" ht="15.75" customHeight="1" x14ac:dyDescent="0.25">
      <c r="A598" s="2" t="s">
        <v>52</v>
      </c>
      <c r="B598" s="2" t="s">
        <v>53</v>
      </c>
      <c r="C598" s="2" t="s">
        <v>19</v>
      </c>
      <c r="D598" s="2" t="s">
        <v>73</v>
      </c>
      <c r="E598" s="2" t="s">
        <v>75</v>
      </c>
      <c r="F598" s="2" t="s">
        <v>364</v>
      </c>
      <c r="G598" s="2" t="s">
        <v>780</v>
      </c>
      <c r="H598" s="2" t="s">
        <v>700</v>
      </c>
      <c r="I598" s="2" t="s">
        <v>47</v>
      </c>
      <c r="J598" s="2" t="s">
        <v>781</v>
      </c>
      <c r="K598" s="2" t="s">
        <v>782</v>
      </c>
      <c r="L598" s="2" t="s">
        <v>366</v>
      </c>
      <c r="M598" s="2">
        <v>58</v>
      </c>
      <c r="N598" s="2" t="b">
        <v>0</v>
      </c>
      <c r="O598" s="2">
        <v>0.83150984682713347</v>
      </c>
      <c r="P598" s="2">
        <v>0.80851063829787229</v>
      </c>
      <c r="Q598" s="2">
        <v>0.85585585585585588</v>
      </c>
      <c r="R598" s="2" t="s">
        <v>74</v>
      </c>
      <c r="S598" s="2" t="s">
        <v>1750</v>
      </c>
      <c r="T598" s="2" t="s">
        <v>1751</v>
      </c>
      <c r="U598" s="2" t="b">
        <v>1</v>
      </c>
      <c r="V598" s="2" t="s">
        <v>69</v>
      </c>
      <c r="W598" s="2">
        <v>1.3</v>
      </c>
    </row>
    <row r="599" spans="1:23" ht="15.75" customHeight="1" x14ac:dyDescent="0.25">
      <c r="A599" s="2" t="s">
        <v>52</v>
      </c>
      <c r="B599" s="2" t="s">
        <v>53</v>
      </c>
      <c r="C599" s="2" t="s">
        <v>19</v>
      </c>
      <c r="D599" s="2" t="s">
        <v>73</v>
      </c>
      <c r="E599" s="2" t="s">
        <v>75</v>
      </c>
      <c r="F599" s="2" t="s">
        <v>364</v>
      </c>
      <c r="G599" s="2" t="s">
        <v>785</v>
      </c>
      <c r="H599" s="2" t="s">
        <v>700</v>
      </c>
      <c r="I599" s="2" t="s">
        <v>47</v>
      </c>
      <c r="J599" s="2" t="s">
        <v>786</v>
      </c>
      <c r="K599" s="2" t="s">
        <v>787</v>
      </c>
      <c r="L599" s="2" t="s">
        <v>366</v>
      </c>
      <c r="M599" s="2">
        <v>59</v>
      </c>
      <c r="N599" s="2" t="b">
        <v>0</v>
      </c>
      <c r="O599" s="2">
        <v>0.83482142857142849</v>
      </c>
      <c r="P599" s="2">
        <v>0.82743362831858402</v>
      </c>
      <c r="Q599" s="2">
        <v>0.84234234234234229</v>
      </c>
      <c r="R599" s="2" t="s">
        <v>74</v>
      </c>
      <c r="S599" s="2" t="s">
        <v>1752</v>
      </c>
      <c r="T599" s="2" t="s">
        <v>1753</v>
      </c>
      <c r="U599" s="2" t="b">
        <v>1</v>
      </c>
      <c r="V599" s="2" t="s">
        <v>69</v>
      </c>
      <c r="W599" s="2">
        <v>1.7</v>
      </c>
    </row>
    <row r="600" spans="1:23" ht="15.75" customHeight="1" x14ac:dyDescent="0.25">
      <c r="A600" s="2" t="s">
        <v>52</v>
      </c>
      <c r="B600" s="2" t="s">
        <v>53</v>
      </c>
      <c r="C600" s="2" t="s">
        <v>19</v>
      </c>
      <c r="D600" s="2" t="s">
        <v>73</v>
      </c>
      <c r="E600" s="2" t="s">
        <v>75</v>
      </c>
      <c r="F600" s="2" t="s">
        <v>364</v>
      </c>
      <c r="G600" s="2" t="s">
        <v>790</v>
      </c>
      <c r="H600" s="2" t="s">
        <v>700</v>
      </c>
      <c r="I600" s="2" t="s">
        <v>47</v>
      </c>
      <c r="J600" s="2" t="s">
        <v>791</v>
      </c>
      <c r="K600" s="2" t="s">
        <v>792</v>
      </c>
      <c r="L600" s="2" t="s">
        <v>366</v>
      </c>
      <c r="M600" s="2">
        <v>60</v>
      </c>
      <c r="N600" s="2" t="b">
        <v>0</v>
      </c>
      <c r="O600" s="2">
        <v>0.84257206208425717</v>
      </c>
      <c r="P600" s="2">
        <v>0.82969432314410485</v>
      </c>
      <c r="Q600" s="2">
        <v>0.85585585585585588</v>
      </c>
      <c r="R600" s="2" t="s">
        <v>74</v>
      </c>
      <c r="S600" s="2" t="s">
        <v>1754</v>
      </c>
      <c r="T600" s="2" t="s">
        <v>1755</v>
      </c>
      <c r="U600" s="2" t="b">
        <v>1</v>
      </c>
      <c r="V600" s="2" t="s">
        <v>69</v>
      </c>
      <c r="W600" s="2">
        <v>1.3</v>
      </c>
    </row>
    <row r="601" spans="1:23" ht="15.75" customHeight="1" x14ac:dyDescent="0.25">
      <c r="A601" s="2" t="s">
        <v>52</v>
      </c>
      <c r="B601" s="2" t="s">
        <v>53</v>
      </c>
      <c r="C601" s="2" t="s">
        <v>19</v>
      </c>
      <c r="D601" s="2" t="s">
        <v>73</v>
      </c>
      <c r="E601" s="2" t="s">
        <v>75</v>
      </c>
      <c r="F601" s="2" t="s">
        <v>364</v>
      </c>
      <c r="G601" s="2" t="s">
        <v>795</v>
      </c>
      <c r="H601" s="2" t="s">
        <v>700</v>
      </c>
      <c r="I601" s="2" t="s">
        <v>47</v>
      </c>
      <c r="J601" s="2" t="s">
        <v>796</v>
      </c>
      <c r="K601" s="2" t="s">
        <v>797</v>
      </c>
      <c r="L601" s="2" t="s">
        <v>366</v>
      </c>
      <c r="M601" s="2">
        <v>61</v>
      </c>
      <c r="N601" s="2" t="b">
        <v>0</v>
      </c>
      <c r="O601" s="2">
        <v>0.83588621444201294</v>
      </c>
      <c r="P601" s="2">
        <v>0.81276595744680846</v>
      </c>
      <c r="Q601" s="2">
        <v>0.86036036036036034</v>
      </c>
      <c r="R601" s="2" t="s">
        <v>74</v>
      </c>
      <c r="S601" s="2" t="s">
        <v>1756</v>
      </c>
      <c r="T601" s="2" t="s">
        <v>1757</v>
      </c>
      <c r="U601" s="2" t="b">
        <v>1</v>
      </c>
      <c r="V601" s="2" t="s">
        <v>69</v>
      </c>
      <c r="W601" s="2">
        <v>1.7</v>
      </c>
    </row>
    <row r="602" spans="1:23" ht="15.75" customHeight="1" x14ac:dyDescent="0.25">
      <c r="A602" s="2" t="s">
        <v>2815</v>
      </c>
      <c r="B602" s="2" t="s">
        <v>2817</v>
      </c>
      <c r="C602" s="2" t="s">
        <v>106</v>
      </c>
      <c r="D602" s="2" t="s">
        <v>23</v>
      </c>
      <c r="E602" s="2" t="s">
        <v>24</v>
      </c>
      <c r="F602" s="2" t="s">
        <v>55</v>
      </c>
      <c r="G602" s="2" t="s">
        <v>56</v>
      </c>
      <c r="H602" s="2" t="s">
        <v>57</v>
      </c>
      <c r="I602" s="2" t="s">
        <v>32</v>
      </c>
      <c r="J602" s="2" t="s">
        <v>59</v>
      </c>
      <c r="K602" s="2" t="s">
        <v>60</v>
      </c>
      <c r="L602" s="2" t="s">
        <v>61</v>
      </c>
      <c r="M602" s="2">
        <v>42</v>
      </c>
      <c r="N602" s="2" t="b">
        <v>1</v>
      </c>
      <c r="O602" s="2">
        <v>0.71057884231536916</v>
      </c>
      <c r="P602" s="2">
        <v>0.65682656826568264</v>
      </c>
      <c r="Q602" s="2">
        <v>0.77391304347826084</v>
      </c>
      <c r="R602" s="2" t="s">
        <v>65</v>
      </c>
      <c r="S602" s="2" t="s">
        <v>1758</v>
      </c>
      <c r="T602" s="2" t="s">
        <v>1759</v>
      </c>
      <c r="U602" s="2" t="b">
        <v>1</v>
      </c>
      <c r="V602" s="2" t="s">
        <v>69</v>
      </c>
      <c r="W602" s="2">
        <v>0.9</v>
      </c>
    </row>
    <row r="603" spans="1:23" ht="15.75" customHeight="1" x14ac:dyDescent="0.25">
      <c r="A603" s="2" t="s">
        <v>2815</v>
      </c>
      <c r="B603" s="2" t="s">
        <v>2817</v>
      </c>
      <c r="C603" s="2" t="s">
        <v>106</v>
      </c>
      <c r="D603" s="2" t="s">
        <v>23</v>
      </c>
      <c r="E603" s="2" t="s">
        <v>24</v>
      </c>
      <c r="F603" s="2" t="s">
        <v>55</v>
      </c>
      <c r="G603" s="2" t="s">
        <v>70</v>
      </c>
      <c r="H603" s="2" t="s">
        <v>57</v>
      </c>
      <c r="I603" s="2" t="s">
        <v>32</v>
      </c>
      <c r="J603" s="2" t="s">
        <v>71</v>
      </c>
      <c r="K603" s="2" t="s">
        <v>72</v>
      </c>
      <c r="L603" s="2" t="s">
        <v>61</v>
      </c>
      <c r="M603" s="2">
        <v>43</v>
      </c>
      <c r="N603" s="2" t="b">
        <v>1</v>
      </c>
      <c r="O603" s="2">
        <v>0.70472440944881887</v>
      </c>
      <c r="P603" s="2">
        <v>0.64388489208633093</v>
      </c>
      <c r="Q603" s="2">
        <v>0.77826086956521734</v>
      </c>
      <c r="R603" s="2" t="s">
        <v>74</v>
      </c>
      <c r="S603" s="2" t="s">
        <v>1760</v>
      </c>
      <c r="T603" s="2" t="s">
        <v>1761</v>
      </c>
      <c r="U603" s="2" t="b">
        <v>0</v>
      </c>
      <c r="V603" s="2" t="s">
        <v>69</v>
      </c>
      <c r="W603" s="2">
        <v>121.9</v>
      </c>
    </row>
    <row r="604" spans="1:23" ht="15.75" customHeight="1" x14ac:dyDescent="0.25">
      <c r="A604" s="2" t="s">
        <v>2815</v>
      </c>
      <c r="B604" s="2" t="s">
        <v>2817</v>
      </c>
      <c r="C604" s="2" t="s">
        <v>106</v>
      </c>
      <c r="D604" s="2" t="s">
        <v>23</v>
      </c>
      <c r="E604" s="2" t="s">
        <v>24</v>
      </c>
      <c r="F604" s="2" t="s">
        <v>55</v>
      </c>
      <c r="G604" s="2" t="s">
        <v>78</v>
      </c>
      <c r="H604" s="2" t="s">
        <v>57</v>
      </c>
      <c r="I604" s="2" t="s">
        <v>32</v>
      </c>
      <c r="J604" s="2" t="s">
        <v>79</v>
      </c>
      <c r="K604" s="2" t="s">
        <v>80</v>
      </c>
      <c r="L604" s="2" t="s">
        <v>61</v>
      </c>
      <c r="M604" s="2">
        <v>44</v>
      </c>
      <c r="N604" s="2" t="b">
        <v>1</v>
      </c>
      <c r="O604" s="2">
        <v>0.70658682634730541</v>
      </c>
      <c r="P604" s="2">
        <v>0.65313653136531369</v>
      </c>
      <c r="Q604" s="2">
        <v>0.76956521739130435</v>
      </c>
      <c r="R604" s="2" t="s">
        <v>74</v>
      </c>
      <c r="S604" s="2" t="s">
        <v>1762</v>
      </c>
      <c r="T604" s="2" t="s">
        <v>1763</v>
      </c>
      <c r="U604" s="2" t="b">
        <v>0</v>
      </c>
      <c r="V604" s="2" t="s">
        <v>69</v>
      </c>
      <c r="W604" s="2">
        <v>44.4</v>
      </c>
    </row>
    <row r="605" spans="1:23" ht="15.75" customHeight="1" x14ac:dyDescent="0.25">
      <c r="A605" s="2" t="s">
        <v>2815</v>
      </c>
      <c r="B605" s="2" t="s">
        <v>2817</v>
      </c>
      <c r="C605" s="2" t="s">
        <v>106</v>
      </c>
      <c r="D605" s="2" t="s">
        <v>23</v>
      </c>
      <c r="E605" s="2" t="s">
        <v>24</v>
      </c>
      <c r="F605" s="2" t="s">
        <v>55</v>
      </c>
      <c r="G605" s="2" t="s">
        <v>85</v>
      </c>
      <c r="H605" s="2" t="s">
        <v>57</v>
      </c>
      <c r="I605" s="2" t="s">
        <v>32</v>
      </c>
      <c r="J605" s="2" t="s">
        <v>86</v>
      </c>
      <c r="K605" s="2" t="s">
        <v>87</v>
      </c>
      <c r="L605" s="2" t="s">
        <v>61</v>
      </c>
      <c r="M605" s="2">
        <v>45</v>
      </c>
      <c r="N605" s="2" t="b">
        <v>1</v>
      </c>
      <c r="O605" s="2">
        <v>0.70472440944881887</v>
      </c>
      <c r="P605" s="2">
        <v>0.64388489208633093</v>
      </c>
      <c r="Q605" s="2">
        <v>0.77826086956521734</v>
      </c>
      <c r="R605" s="2" t="s">
        <v>74</v>
      </c>
      <c r="S605" s="2" t="s">
        <v>1764</v>
      </c>
      <c r="T605" s="2" t="s">
        <v>1765</v>
      </c>
      <c r="U605" s="2" t="b">
        <v>0</v>
      </c>
      <c r="V605" s="2" t="s">
        <v>69</v>
      </c>
      <c r="W605" s="2">
        <v>54.5</v>
      </c>
    </row>
    <row r="606" spans="1:23" ht="15.75" customHeight="1" x14ac:dyDescent="0.25">
      <c r="A606" s="2" t="s">
        <v>2815</v>
      </c>
      <c r="B606" s="2" t="s">
        <v>2817</v>
      </c>
      <c r="C606" s="2" t="s">
        <v>106</v>
      </c>
      <c r="D606" s="2" t="s">
        <v>23</v>
      </c>
      <c r="E606" s="2" t="s">
        <v>24</v>
      </c>
      <c r="F606" s="2" t="s">
        <v>55</v>
      </c>
      <c r="G606" s="2" t="s">
        <v>92</v>
      </c>
      <c r="H606" s="2" t="s">
        <v>57</v>
      </c>
      <c r="I606" s="2" t="s">
        <v>32</v>
      </c>
      <c r="J606" s="2" t="s">
        <v>93</v>
      </c>
      <c r="K606" s="2" t="s">
        <v>95</v>
      </c>
      <c r="L606" s="2" t="s">
        <v>61</v>
      </c>
      <c r="M606" s="2">
        <v>46</v>
      </c>
      <c r="N606" s="2" t="b">
        <v>1</v>
      </c>
      <c r="O606" s="2">
        <v>0.70472440944881887</v>
      </c>
      <c r="P606" s="2">
        <v>0.64388489208633093</v>
      </c>
      <c r="Q606" s="2">
        <v>0.77826086956521734</v>
      </c>
      <c r="R606" s="2" t="s">
        <v>74</v>
      </c>
      <c r="S606" s="2" t="s">
        <v>1766</v>
      </c>
      <c r="T606" s="2" t="s">
        <v>1767</v>
      </c>
      <c r="U606" s="2" t="b">
        <v>0</v>
      </c>
      <c r="V606" s="2" t="s">
        <v>69</v>
      </c>
      <c r="W606" s="2">
        <v>44</v>
      </c>
    </row>
    <row r="607" spans="1:23" ht="15.75" customHeight="1" x14ac:dyDescent="0.25">
      <c r="A607" s="2" t="s">
        <v>2815</v>
      </c>
      <c r="B607" s="2" t="s">
        <v>2817</v>
      </c>
      <c r="C607" s="2" t="s">
        <v>106</v>
      </c>
      <c r="D607" s="2" t="s">
        <v>23</v>
      </c>
      <c r="E607" s="2" t="s">
        <v>24</v>
      </c>
      <c r="F607" s="2" t="s">
        <v>55</v>
      </c>
      <c r="G607" s="2" t="s">
        <v>99</v>
      </c>
      <c r="H607" s="2" t="s">
        <v>57</v>
      </c>
      <c r="I607" s="2" t="s">
        <v>32</v>
      </c>
      <c r="J607" s="2" t="s">
        <v>100</v>
      </c>
      <c r="K607" s="2" t="s">
        <v>101</v>
      </c>
      <c r="L607" s="2" t="s">
        <v>61</v>
      </c>
      <c r="M607" s="2">
        <v>47</v>
      </c>
      <c r="N607" s="2" t="b">
        <v>1</v>
      </c>
      <c r="O607" s="2">
        <v>0.70472440944881887</v>
      </c>
      <c r="P607" s="2">
        <v>0.64388489208633093</v>
      </c>
      <c r="Q607" s="2">
        <v>0.77826086956521734</v>
      </c>
      <c r="R607" s="2" t="s">
        <v>74</v>
      </c>
      <c r="S607" s="2" t="s">
        <v>1768</v>
      </c>
      <c r="T607" s="2" t="s">
        <v>1769</v>
      </c>
      <c r="U607" s="2" t="b">
        <v>0</v>
      </c>
      <c r="V607" s="2" t="s">
        <v>69</v>
      </c>
      <c r="W607" s="2">
        <v>54.4</v>
      </c>
    </row>
    <row r="608" spans="1:23" ht="15.75" customHeight="1" x14ac:dyDescent="0.25">
      <c r="A608" s="2" t="s">
        <v>2815</v>
      </c>
      <c r="B608" s="2" t="s">
        <v>2817</v>
      </c>
      <c r="C608" s="2" t="s">
        <v>106</v>
      </c>
      <c r="D608" s="2" t="s">
        <v>23</v>
      </c>
      <c r="E608" s="2" t="s">
        <v>24</v>
      </c>
      <c r="F608" s="2" t="s">
        <v>55</v>
      </c>
      <c r="G608" s="2" t="s">
        <v>107</v>
      </c>
      <c r="H608" s="2" t="s">
        <v>57</v>
      </c>
      <c r="I608" s="2" t="s">
        <v>32</v>
      </c>
      <c r="J608" s="2" t="s">
        <v>108</v>
      </c>
      <c r="K608" s="2" t="s">
        <v>109</v>
      </c>
      <c r="L608" s="2" t="s">
        <v>61</v>
      </c>
      <c r="M608" s="2">
        <v>48</v>
      </c>
      <c r="N608" s="2" t="b">
        <v>1</v>
      </c>
      <c r="O608" s="2">
        <v>0.70472440944881887</v>
      </c>
      <c r="P608" s="2">
        <v>0.64388489208633093</v>
      </c>
      <c r="Q608" s="2">
        <v>0.77826086956521734</v>
      </c>
      <c r="R608" s="2" t="s">
        <v>74</v>
      </c>
      <c r="S608" s="2" t="s">
        <v>1770</v>
      </c>
      <c r="T608" s="2" t="s">
        <v>1771</v>
      </c>
      <c r="U608" s="2" t="b">
        <v>0</v>
      </c>
      <c r="V608" s="2" t="s">
        <v>69</v>
      </c>
      <c r="W608" s="2">
        <v>55</v>
      </c>
    </row>
    <row r="609" spans="1:23" ht="15.75" customHeight="1" x14ac:dyDescent="0.25">
      <c r="A609" s="2" t="s">
        <v>2815</v>
      </c>
      <c r="B609" s="2" t="s">
        <v>2817</v>
      </c>
      <c r="C609" s="2" t="s">
        <v>106</v>
      </c>
      <c r="D609" s="2" t="s">
        <v>23</v>
      </c>
      <c r="E609" s="2" t="s">
        <v>24</v>
      </c>
      <c r="F609" s="2" t="s">
        <v>55</v>
      </c>
      <c r="G609" s="2" t="s">
        <v>112</v>
      </c>
      <c r="H609" s="2" t="s">
        <v>57</v>
      </c>
      <c r="I609" s="2" t="s">
        <v>32</v>
      </c>
      <c r="J609" s="2" t="s">
        <v>113</v>
      </c>
      <c r="K609" s="2" t="s">
        <v>114</v>
      </c>
      <c r="L609" s="2" t="s">
        <v>61</v>
      </c>
      <c r="M609" s="2">
        <v>49</v>
      </c>
      <c r="N609" s="2" t="b">
        <v>1</v>
      </c>
      <c r="O609" s="2">
        <v>0.70472440944881887</v>
      </c>
      <c r="P609" s="2">
        <v>0.64388489208633093</v>
      </c>
      <c r="Q609" s="2">
        <v>0.77826086956521734</v>
      </c>
      <c r="R609" s="2" t="s">
        <v>74</v>
      </c>
      <c r="S609" s="2" t="s">
        <v>1772</v>
      </c>
      <c r="T609" s="2" t="s">
        <v>1773</v>
      </c>
      <c r="U609" s="2" t="b">
        <v>0</v>
      </c>
      <c r="V609" s="2" t="s">
        <v>69</v>
      </c>
      <c r="W609" s="2">
        <v>54.9</v>
      </c>
    </row>
    <row r="610" spans="1:23" ht="15.75" customHeight="1" x14ac:dyDescent="0.25">
      <c r="A610" s="2" t="s">
        <v>2815</v>
      </c>
      <c r="B610" s="2" t="s">
        <v>2817</v>
      </c>
      <c r="C610" s="2" t="s">
        <v>106</v>
      </c>
      <c r="D610" s="2" t="s">
        <v>23</v>
      </c>
      <c r="E610" s="2" t="s">
        <v>24</v>
      </c>
      <c r="F610" s="2" t="s">
        <v>55</v>
      </c>
      <c r="G610" s="2" t="s">
        <v>117</v>
      </c>
      <c r="H610" s="2" t="s">
        <v>57</v>
      </c>
      <c r="I610" s="2" t="s">
        <v>32</v>
      </c>
      <c r="J610" s="2" t="s">
        <v>118</v>
      </c>
      <c r="K610" s="2" t="s">
        <v>119</v>
      </c>
      <c r="L610" s="2" t="s">
        <v>61</v>
      </c>
      <c r="M610" s="2">
        <v>50</v>
      </c>
      <c r="N610" s="2" t="b">
        <v>1</v>
      </c>
      <c r="O610" s="2">
        <v>0.70472440944881887</v>
      </c>
      <c r="P610" s="2">
        <v>0.64388489208633093</v>
      </c>
      <c r="Q610" s="2">
        <v>0.77826086956521734</v>
      </c>
      <c r="R610" s="2" t="s">
        <v>74</v>
      </c>
      <c r="S610" s="2" t="s">
        <v>1774</v>
      </c>
      <c r="T610" s="2" t="s">
        <v>1775</v>
      </c>
      <c r="U610" s="2" t="b">
        <v>0</v>
      </c>
      <c r="V610" s="2" t="s">
        <v>69</v>
      </c>
      <c r="W610" s="2">
        <v>54.3</v>
      </c>
    </row>
    <row r="611" spans="1:23" ht="15.75" customHeight="1" x14ac:dyDescent="0.25">
      <c r="A611" s="2" t="s">
        <v>2815</v>
      </c>
      <c r="B611" s="2" t="s">
        <v>2817</v>
      </c>
      <c r="C611" s="2" t="s">
        <v>106</v>
      </c>
      <c r="D611" s="2" t="s">
        <v>23</v>
      </c>
      <c r="E611" s="2" t="s">
        <v>24</v>
      </c>
      <c r="F611" s="2" t="s">
        <v>55</v>
      </c>
      <c r="G611" s="2" t="s">
        <v>122</v>
      </c>
      <c r="H611" s="2" t="s">
        <v>57</v>
      </c>
      <c r="I611" s="2" t="s">
        <v>32</v>
      </c>
      <c r="J611" s="2" t="s">
        <v>123</v>
      </c>
      <c r="K611" s="2" t="s">
        <v>124</v>
      </c>
      <c r="L611" s="2" t="s">
        <v>61</v>
      </c>
      <c r="M611" s="2">
        <v>51</v>
      </c>
      <c r="N611" s="2" t="b">
        <v>1</v>
      </c>
      <c r="O611" s="2">
        <v>0.70472440944881887</v>
      </c>
      <c r="P611" s="2">
        <v>0.64388489208633093</v>
      </c>
      <c r="Q611" s="2">
        <v>0.77826086956521734</v>
      </c>
      <c r="R611" s="2" t="s">
        <v>74</v>
      </c>
      <c r="S611" s="2" t="s">
        <v>1776</v>
      </c>
      <c r="T611" s="2" t="s">
        <v>1777</v>
      </c>
      <c r="U611" s="2" t="b">
        <v>0</v>
      </c>
      <c r="V611" s="2" t="s">
        <v>69</v>
      </c>
      <c r="W611" s="2">
        <v>44</v>
      </c>
    </row>
    <row r="612" spans="1:23" ht="15.75" customHeight="1" x14ac:dyDescent="0.25">
      <c r="A612" s="2" t="s">
        <v>2815</v>
      </c>
      <c r="B612" s="2" t="s">
        <v>2817</v>
      </c>
      <c r="C612" s="2" t="s">
        <v>106</v>
      </c>
      <c r="D612" s="2" t="s">
        <v>23</v>
      </c>
      <c r="E612" s="2" t="s">
        <v>24</v>
      </c>
      <c r="F612" s="2" t="s">
        <v>55</v>
      </c>
      <c r="G612" s="2" t="s">
        <v>127</v>
      </c>
      <c r="H612" s="2" t="s">
        <v>57</v>
      </c>
      <c r="I612" s="2" t="s">
        <v>32</v>
      </c>
      <c r="J612" s="2" t="s">
        <v>128</v>
      </c>
      <c r="K612" s="2" t="s">
        <v>129</v>
      </c>
      <c r="L612" s="2" t="s">
        <v>61</v>
      </c>
      <c r="M612" s="2">
        <v>52</v>
      </c>
      <c r="N612" s="2" t="b">
        <v>1</v>
      </c>
      <c r="O612" s="2">
        <v>0.70472440944881887</v>
      </c>
      <c r="P612" s="2">
        <v>0.64388489208633093</v>
      </c>
      <c r="Q612" s="2">
        <v>0.77826086956521734</v>
      </c>
      <c r="R612" s="2" t="s">
        <v>74</v>
      </c>
      <c r="S612" s="2" t="s">
        <v>1778</v>
      </c>
      <c r="T612" s="2" t="s">
        <v>1779</v>
      </c>
      <c r="U612" s="2" t="b">
        <v>0</v>
      </c>
      <c r="V612" s="2" t="s">
        <v>69</v>
      </c>
      <c r="W612" s="2">
        <v>55.3</v>
      </c>
    </row>
    <row r="613" spans="1:23" ht="15.75" customHeight="1" x14ac:dyDescent="0.25">
      <c r="A613" s="2" t="s">
        <v>2815</v>
      </c>
      <c r="B613" s="2" t="s">
        <v>2817</v>
      </c>
      <c r="C613" s="2" t="s">
        <v>106</v>
      </c>
      <c r="D613" s="2" t="s">
        <v>23</v>
      </c>
      <c r="E613" s="2" t="s">
        <v>24</v>
      </c>
      <c r="F613" s="2" t="s">
        <v>55</v>
      </c>
      <c r="G613" s="2" t="s">
        <v>132</v>
      </c>
      <c r="H613" s="2" t="s">
        <v>57</v>
      </c>
      <c r="I613" s="2" t="s">
        <v>32</v>
      </c>
      <c r="J613" s="2" t="s">
        <v>133</v>
      </c>
      <c r="K613" s="2" t="s">
        <v>134</v>
      </c>
      <c r="L613" s="2" t="s">
        <v>61</v>
      </c>
      <c r="M613" s="2">
        <v>53</v>
      </c>
      <c r="N613" s="2" t="b">
        <v>1</v>
      </c>
      <c r="O613" s="2">
        <v>0.70472440944881887</v>
      </c>
      <c r="P613" s="2">
        <v>0.64388489208633093</v>
      </c>
      <c r="Q613" s="2">
        <v>0.77826086956521734</v>
      </c>
      <c r="R613" s="2" t="s">
        <v>74</v>
      </c>
      <c r="S613" s="2" t="s">
        <v>1780</v>
      </c>
      <c r="T613" s="2" t="s">
        <v>1781</v>
      </c>
      <c r="U613" s="2" t="b">
        <v>0</v>
      </c>
      <c r="V613" s="2" t="s">
        <v>69</v>
      </c>
      <c r="W613" s="2">
        <v>45.4</v>
      </c>
    </row>
    <row r="614" spans="1:23" ht="15.75" customHeight="1" x14ac:dyDescent="0.25">
      <c r="A614" s="2" t="s">
        <v>2815</v>
      </c>
      <c r="B614" s="2" t="s">
        <v>2817</v>
      </c>
      <c r="C614" s="2" t="s">
        <v>106</v>
      </c>
      <c r="D614" s="2" t="s">
        <v>23</v>
      </c>
      <c r="E614" s="2" t="s">
        <v>24</v>
      </c>
      <c r="F614" s="2" t="s">
        <v>55</v>
      </c>
      <c r="G614" s="2" t="s">
        <v>137</v>
      </c>
      <c r="H614" s="2" t="s">
        <v>57</v>
      </c>
      <c r="I614" s="2" t="s">
        <v>32</v>
      </c>
      <c r="J614" s="2" t="s">
        <v>138</v>
      </c>
      <c r="K614" s="2" t="s">
        <v>139</v>
      </c>
      <c r="L614" s="2" t="s">
        <v>61</v>
      </c>
      <c r="M614" s="2">
        <v>54</v>
      </c>
      <c r="N614" s="2" t="b">
        <v>1</v>
      </c>
      <c r="O614" s="2">
        <v>0.70472440944881887</v>
      </c>
      <c r="P614" s="2">
        <v>0.64388489208633093</v>
      </c>
      <c r="Q614" s="2">
        <v>0.77826086956521734</v>
      </c>
      <c r="R614" s="2" t="s">
        <v>74</v>
      </c>
      <c r="S614" s="2" t="s">
        <v>1782</v>
      </c>
      <c r="T614" s="2" t="s">
        <v>1783</v>
      </c>
      <c r="U614" s="2" t="b">
        <v>0</v>
      </c>
      <c r="V614" s="2" t="s">
        <v>69</v>
      </c>
      <c r="W614" s="2">
        <v>44.8</v>
      </c>
    </row>
    <row r="615" spans="1:23" ht="15.75" customHeight="1" x14ac:dyDescent="0.25">
      <c r="A615" s="2" t="s">
        <v>2815</v>
      </c>
      <c r="B615" s="2" t="s">
        <v>2817</v>
      </c>
      <c r="C615" s="2" t="s">
        <v>106</v>
      </c>
      <c r="D615" s="2" t="s">
        <v>23</v>
      </c>
      <c r="E615" s="2" t="s">
        <v>24</v>
      </c>
      <c r="F615" s="2" t="s">
        <v>55</v>
      </c>
      <c r="G615" s="2" t="s">
        <v>142</v>
      </c>
      <c r="H615" s="2" t="s">
        <v>57</v>
      </c>
      <c r="I615" s="2" t="s">
        <v>32</v>
      </c>
      <c r="J615" s="2" t="s">
        <v>143</v>
      </c>
      <c r="K615" s="2" t="s">
        <v>144</v>
      </c>
      <c r="L615" s="2" t="s">
        <v>61</v>
      </c>
      <c r="M615" s="2">
        <v>55</v>
      </c>
      <c r="N615" s="2" t="b">
        <v>1</v>
      </c>
      <c r="O615" s="2">
        <v>0.70472440944881887</v>
      </c>
      <c r="P615" s="2">
        <v>0.64388489208633093</v>
      </c>
      <c r="Q615" s="2">
        <v>0.77826086956521734</v>
      </c>
      <c r="R615" s="2" t="s">
        <v>74</v>
      </c>
      <c r="S615" s="2" t="s">
        <v>1784</v>
      </c>
      <c r="T615" s="2" t="s">
        <v>1785</v>
      </c>
      <c r="U615" s="2" t="b">
        <v>0</v>
      </c>
      <c r="V615" s="2" t="s">
        <v>69</v>
      </c>
      <c r="W615" s="2">
        <v>45.1</v>
      </c>
    </row>
    <row r="616" spans="1:23" ht="15.75" customHeight="1" x14ac:dyDescent="0.25">
      <c r="A616" s="2" t="s">
        <v>2815</v>
      </c>
      <c r="B616" s="2" t="s">
        <v>2817</v>
      </c>
      <c r="C616" s="2" t="s">
        <v>106</v>
      </c>
      <c r="D616" s="2" t="s">
        <v>23</v>
      </c>
      <c r="E616" s="2" t="s">
        <v>24</v>
      </c>
      <c r="F616" s="2" t="s">
        <v>55</v>
      </c>
      <c r="G616" s="2" t="s">
        <v>148</v>
      </c>
      <c r="H616" s="2" t="s">
        <v>57</v>
      </c>
      <c r="I616" s="2" t="s">
        <v>32</v>
      </c>
      <c r="J616" s="2" t="s">
        <v>149</v>
      </c>
      <c r="K616" s="2" t="s">
        <v>150</v>
      </c>
      <c r="L616" s="2" t="s">
        <v>61</v>
      </c>
      <c r="M616" s="2">
        <v>56</v>
      </c>
      <c r="N616" s="2" t="b">
        <v>1</v>
      </c>
      <c r="O616" s="2">
        <v>0.70472440944881887</v>
      </c>
      <c r="P616" s="2">
        <v>0.64388489208633093</v>
      </c>
      <c r="Q616" s="2">
        <v>0.77826086956521734</v>
      </c>
      <c r="R616" s="2" t="s">
        <v>74</v>
      </c>
      <c r="S616" s="2" t="s">
        <v>1786</v>
      </c>
      <c r="T616" s="2" t="s">
        <v>1787</v>
      </c>
      <c r="U616" s="2" t="b">
        <v>0</v>
      </c>
      <c r="V616" s="2" t="s">
        <v>69</v>
      </c>
      <c r="W616" s="2">
        <v>55.2</v>
      </c>
    </row>
    <row r="617" spans="1:23" ht="15.75" customHeight="1" x14ac:dyDescent="0.25">
      <c r="A617" s="2" t="s">
        <v>2815</v>
      </c>
      <c r="B617" s="2" t="s">
        <v>2817</v>
      </c>
      <c r="C617" s="2" t="s">
        <v>106</v>
      </c>
      <c r="D617" s="2" t="s">
        <v>23</v>
      </c>
      <c r="E617" s="2" t="s">
        <v>24</v>
      </c>
      <c r="F617" s="2" t="s">
        <v>55</v>
      </c>
      <c r="G617" s="2" t="s">
        <v>153</v>
      </c>
      <c r="H617" s="2" t="s">
        <v>57</v>
      </c>
      <c r="I617" s="2" t="s">
        <v>32</v>
      </c>
      <c r="J617" s="2" t="s">
        <v>154</v>
      </c>
      <c r="K617" s="2" t="s">
        <v>155</v>
      </c>
      <c r="L617" s="2" t="s">
        <v>61</v>
      </c>
      <c r="M617" s="2">
        <v>57</v>
      </c>
      <c r="N617" s="2" t="b">
        <v>1</v>
      </c>
      <c r="O617" s="2">
        <v>0.70472440944881887</v>
      </c>
      <c r="P617" s="2">
        <v>0.64388489208633093</v>
      </c>
      <c r="Q617" s="2">
        <v>0.77826086956521734</v>
      </c>
      <c r="R617" s="2" t="s">
        <v>74</v>
      </c>
      <c r="S617" s="2" t="s">
        <v>1788</v>
      </c>
      <c r="T617" s="2" t="s">
        <v>1789</v>
      </c>
      <c r="U617" s="2" t="b">
        <v>0</v>
      </c>
      <c r="V617" s="2" t="s">
        <v>69</v>
      </c>
      <c r="W617" s="2">
        <v>44.5</v>
      </c>
    </row>
    <row r="618" spans="1:23" ht="15.75" customHeight="1" x14ac:dyDescent="0.25">
      <c r="A618" s="2" t="s">
        <v>2815</v>
      </c>
      <c r="B618" s="2" t="s">
        <v>2817</v>
      </c>
      <c r="C618" s="2" t="s">
        <v>106</v>
      </c>
      <c r="D618" s="2" t="s">
        <v>23</v>
      </c>
      <c r="E618" s="2" t="s">
        <v>24</v>
      </c>
      <c r="F618" s="2" t="s">
        <v>55</v>
      </c>
      <c r="G618" s="2" t="s">
        <v>158</v>
      </c>
      <c r="H618" s="2" t="s">
        <v>57</v>
      </c>
      <c r="I618" s="2" t="s">
        <v>32</v>
      </c>
      <c r="J618" s="2" t="s">
        <v>159</v>
      </c>
      <c r="K618" s="2" t="s">
        <v>160</v>
      </c>
      <c r="L618" s="2" t="s">
        <v>61</v>
      </c>
      <c r="M618" s="2">
        <v>58</v>
      </c>
      <c r="N618" s="2" t="b">
        <v>1</v>
      </c>
      <c r="O618" s="2">
        <v>0.70472440944881887</v>
      </c>
      <c r="P618" s="2">
        <v>0.64388489208633093</v>
      </c>
      <c r="Q618" s="2">
        <v>0.77826086956521734</v>
      </c>
      <c r="R618" s="2" t="s">
        <v>74</v>
      </c>
      <c r="S618" s="2" t="s">
        <v>1790</v>
      </c>
      <c r="T618" s="2" t="s">
        <v>1791</v>
      </c>
      <c r="U618" s="2" t="b">
        <v>0</v>
      </c>
      <c r="V618" s="2" t="s">
        <v>69</v>
      </c>
      <c r="W618" s="2">
        <v>55.2</v>
      </c>
    </row>
    <row r="619" spans="1:23" ht="15.75" customHeight="1" x14ac:dyDescent="0.25">
      <c r="A619" s="2" t="s">
        <v>2815</v>
      </c>
      <c r="B619" s="2" t="s">
        <v>2817</v>
      </c>
      <c r="C619" s="2" t="s">
        <v>106</v>
      </c>
      <c r="D619" s="2" t="s">
        <v>23</v>
      </c>
      <c r="E619" s="2" t="s">
        <v>24</v>
      </c>
      <c r="F619" s="2" t="s">
        <v>55</v>
      </c>
      <c r="G619" s="2" t="s">
        <v>163</v>
      </c>
      <c r="H619" s="2" t="s">
        <v>57</v>
      </c>
      <c r="I619" s="2" t="s">
        <v>32</v>
      </c>
      <c r="J619" s="2" t="s">
        <v>164</v>
      </c>
      <c r="K619" s="2" t="s">
        <v>165</v>
      </c>
      <c r="L619" s="2" t="s">
        <v>61</v>
      </c>
      <c r="M619" s="2">
        <v>59</v>
      </c>
      <c r="N619" s="2" t="b">
        <v>1</v>
      </c>
      <c r="O619" s="2">
        <v>0.70472440944881887</v>
      </c>
      <c r="P619" s="2">
        <v>0.64388489208633093</v>
      </c>
      <c r="Q619" s="2">
        <v>0.77826086956521734</v>
      </c>
      <c r="R619" s="2" t="s">
        <v>74</v>
      </c>
      <c r="S619" s="2" t="s">
        <v>1792</v>
      </c>
      <c r="T619" s="2" t="s">
        <v>1793</v>
      </c>
      <c r="U619" s="2" t="b">
        <v>0</v>
      </c>
      <c r="V619" s="2" t="s">
        <v>69</v>
      </c>
      <c r="W619" s="2">
        <v>54.7</v>
      </c>
    </row>
    <row r="620" spans="1:23" ht="15.75" customHeight="1" x14ac:dyDescent="0.25">
      <c r="A620" s="2" t="s">
        <v>2815</v>
      </c>
      <c r="B620" s="2" t="s">
        <v>2817</v>
      </c>
      <c r="C620" s="2" t="s">
        <v>106</v>
      </c>
      <c r="D620" s="2" t="s">
        <v>23</v>
      </c>
      <c r="E620" s="2" t="s">
        <v>24</v>
      </c>
      <c r="F620" s="2" t="s">
        <v>55</v>
      </c>
      <c r="G620" s="2" t="s">
        <v>168</v>
      </c>
      <c r="H620" s="2" t="s">
        <v>57</v>
      </c>
      <c r="I620" s="2" t="s">
        <v>32</v>
      </c>
      <c r="J620" s="2" t="s">
        <v>169</v>
      </c>
      <c r="K620" s="2" t="s">
        <v>170</v>
      </c>
      <c r="L620" s="2" t="s">
        <v>61</v>
      </c>
      <c r="M620" s="2">
        <v>60</v>
      </c>
      <c r="N620" s="2" t="b">
        <v>1</v>
      </c>
      <c r="O620" s="2">
        <v>0.70472440944881887</v>
      </c>
      <c r="P620" s="2">
        <v>0.64388489208633093</v>
      </c>
      <c r="Q620" s="2">
        <v>0.77826086956521734</v>
      </c>
      <c r="R620" s="2" t="s">
        <v>74</v>
      </c>
      <c r="S620" s="2" t="s">
        <v>1794</v>
      </c>
      <c r="T620" s="2" t="s">
        <v>1795</v>
      </c>
      <c r="U620" s="2" t="b">
        <v>0</v>
      </c>
      <c r="V620" s="2" t="s">
        <v>69</v>
      </c>
      <c r="W620" s="2">
        <v>45.1</v>
      </c>
    </row>
    <row r="621" spans="1:23" ht="15.75" customHeight="1" x14ac:dyDescent="0.25">
      <c r="A621" s="2" t="s">
        <v>2815</v>
      </c>
      <c r="B621" s="2" t="s">
        <v>2817</v>
      </c>
      <c r="C621" s="2" t="s">
        <v>106</v>
      </c>
      <c r="D621" s="2" t="s">
        <v>23</v>
      </c>
      <c r="E621" s="2" t="s">
        <v>24</v>
      </c>
      <c r="F621" s="2" t="s">
        <v>55</v>
      </c>
      <c r="G621" s="2" t="s">
        <v>173</v>
      </c>
      <c r="H621" s="2" t="s">
        <v>57</v>
      </c>
      <c r="I621" s="2" t="s">
        <v>32</v>
      </c>
      <c r="J621" s="2" t="s">
        <v>174</v>
      </c>
      <c r="K621" s="2" t="s">
        <v>175</v>
      </c>
      <c r="L621" s="2" t="s">
        <v>61</v>
      </c>
      <c r="M621" s="2">
        <v>61</v>
      </c>
      <c r="N621" s="2" t="b">
        <v>1</v>
      </c>
      <c r="O621" s="2">
        <v>0.70472440944881887</v>
      </c>
      <c r="P621" s="2">
        <v>0.64388489208633093</v>
      </c>
      <c r="Q621" s="2">
        <v>0.77826086956521734</v>
      </c>
      <c r="R621" s="2" t="s">
        <v>74</v>
      </c>
      <c r="S621" s="2" t="s">
        <v>1796</v>
      </c>
      <c r="T621" s="2" t="s">
        <v>1797</v>
      </c>
      <c r="U621" s="2" t="b">
        <v>0</v>
      </c>
      <c r="V621" s="2" t="s">
        <v>69</v>
      </c>
      <c r="W621" s="2">
        <v>45</v>
      </c>
    </row>
    <row r="622" spans="1:23" ht="15.75" customHeight="1" x14ac:dyDescent="0.25">
      <c r="A622" s="2" t="s">
        <v>2815</v>
      </c>
      <c r="B622" s="2" t="s">
        <v>2817</v>
      </c>
      <c r="C622" s="2" t="s">
        <v>106</v>
      </c>
      <c r="D622" s="2" t="s">
        <v>23</v>
      </c>
      <c r="E622" s="2" t="s">
        <v>24</v>
      </c>
      <c r="F622" s="2" t="s">
        <v>55</v>
      </c>
      <c r="G622" s="2" t="s">
        <v>178</v>
      </c>
      <c r="H622" s="2" t="s">
        <v>179</v>
      </c>
      <c r="I622" s="2" t="s">
        <v>12</v>
      </c>
      <c r="J622" s="2" t="s">
        <v>180</v>
      </c>
      <c r="K622" s="2" t="s">
        <v>181</v>
      </c>
      <c r="L622" s="2" t="s">
        <v>182</v>
      </c>
      <c r="M622" s="2">
        <v>42</v>
      </c>
      <c r="N622" s="2" t="b">
        <v>0</v>
      </c>
      <c r="O622" s="2">
        <v>0.70744680851063824</v>
      </c>
      <c r="P622" s="2">
        <v>0.64251207729468596</v>
      </c>
      <c r="Q622" s="2">
        <v>0.78698224852071008</v>
      </c>
      <c r="R622" s="2" t="s">
        <v>65</v>
      </c>
      <c r="S622" s="2" t="s">
        <v>1798</v>
      </c>
      <c r="T622" s="2" t="s">
        <v>1799</v>
      </c>
      <c r="U622" s="2" t="b">
        <v>1</v>
      </c>
      <c r="V622" s="2" t="s">
        <v>69</v>
      </c>
      <c r="W622" s="2">
        <v>1</v>
      </c>
    </row>
    <row r="623" spans="1:23" ht="15.75" customHeight="1" x14ac:dyDescent="0.25">
      <c r="A623" s="2" t="s">
        <v>2815</v>
      </c>
      <c r="B623" s="2" t="s">
        <v>2817</v>
      </c>
      <c r="C623" s="2" t="s">
        <v>106</v>
      </c>
      <c r="D623" s="2" t="s">
        <v>23</v>
      </c>
      <c r="E623" s="2" t="s">
        <v>24</v>
      </c>
      <c r="F623" s="2" t="s">
        <v>55</v>
      </c>
      <c r="G623" s="2" t="s">
        <v>185</v>
      </c>
      <c r="H623" s="2" t="s">
        <v>179</v>
      </c>
      <c r="I623" s="2" t="s">
        <v>12</v>
      </c>
      <c r="J623" s="2" t="s">
        <v>186</v>
      </c>
      <c r="K623" s="2" t="s">
        <v>187</v>
      </c>
      <c r="L623" s="2" t="s">
        <v>182</v>
      </c>
      <c r="M623" s="2">
        <v>43</v>
      </c>
      <c r="N623" s="2" t="b">
        <v>0</v>
      </c>
      <c r="O623" s="2">
        <v>0.70744680851063824</v>
      </c>
      <c r="P623" s="2">
        <v>0.64251207729468596</v>
      </c>
      <c r="Q623" s="2">
        <v>0.78698224852071008</v>
      </c>
      <c r="R623" s="2" t="s">
        <v>74</v>
      </c>
      <c r="S623" s="2" t="s">
        <v>1800</v>
      </c>
      <c r="T623" s="2" t="s">
        <v>1801</v>
      </c>
      <c r="U623" s="2" t="b">
        <v>0</v>
      </c>
      <c r="V623" s="2" t="s">
        <v>69</v>
      </c>
      <c r="W623" s="2">
        <v>44.4</v>
      </c>
    </row>
    <row r="624" spans="1:23" ht="15.75" customHeight="1" x14ac:dyDescent="0.25">
      <c r="A624" s="2" t="s">
        <v>2815</v>
      </c>
      <c r="B624" s="2" t="s">
        <v>2817</v>
      </c>
      <c r="C624" s="2" t="s">
        <v>106</v>
      </c>
      <c r="D624" s="2" t="s">
        <v>23</v>
      </c>
      <c r="E624" s="2" t="s">
        <v>24</v>
      </c>
      <c r="F624" s="2" t="s">
        <v>55</v>
      </c>
      <c r="G624" s="2" t="s">
        <v>191</v>
      </c>
      <c r="H624" s="2" t="s">
        <v>179</v>
      </c>
      <c r="I624" s="2" t="s">
        <v>12</v>
      </c>
      <c r="J624" s="2" t="s">
        <v>192</v>
      </c>
      <c r="K624" s="2" t="s">
        <v>193</v>
      </c>
      <c r="L624" s="2" t="s">
        <v>182</v>
      </c>
      <c r="M624" s="2">
        <v>44</v>
      </c>
      <c r="N624" s="2" t="b">
        <v>0</v>
      </c>
      <c r="O624" s="2">
        <v>0.70744680851063824</v>
      </c>
      <c r="P624" s="2">
        <v>0.64251207729468596</v>
      </c>
      <c r="Q624" s="2">
        <v>0.78698224852071008</v>
      </c>
      <c r="R624" s="2" t="s">
        <v>74</v>
      </c>
      <c r="S624" s="2" t="s">
        <v>1802</v>
      </c>
      <c r="T624" s="2" t="s">
        <v>1803</v>
      </c>
      <c r="U624" s="2" t="b">
        <v>0</v>
      </c>
      <c r="V624" s="2" t="s">
        <v>69</v>
      </c>
      <c r="W624" s="2">
        <v>42.8</v>
      </c>
    </row>
    <row r="625" spans="1:23" ht="15.75" customHeight="1" x14ac:dyDescent="0.25">
      <c r="A625" s="2" t="s">
        <v>2815</v>
      </c>
      <c r="B625" s="2" t="s">
        <v>2817</v>
      </c>
      <c r="C625" s="2" t="s">
        <v>106</v>
      </c>
      <c r="D625" s="2" t="s">
        <v>23</v>
      </c>
      <c r="E625" s="2" t="s">
        <v>24</v>
      </c>
      <c r="F625" s="2" t="s">
        <v>55</v>
      </c>
      <c r="G625" s="2" t="s">
        <v>196</v>
      </c>
      <c r="H625" s="2" t="s">
        <v>179</v>
      </c>
      <c r="I625" s="2" t="s">
        <v>12</v>
      </c>
      <c r="J625" s="2" t="s">
        <v>197</v>
      </c>
      <c r="K625" s="2" t="s">
        <v>198</v>
      </c>
      <c r="L625" s="2" t="s">
        <v>182</v>
      </c>
      <c r="M625" s="2">
        <v>45</v>
      </c>
      <c r="N625" s="2" t="b">
        <v>0</v>
      </c>
      <c r="O625" s="2">
        <v>0.70744680851063824</v>
      </c>
      <c r="P625" s="2">
        <v>0.64251207729468596</v>
      </c>
      <c r="Q625" s="2">
        <v>0.78698224852071008</v>
      </c>
      <c r="R625" s="2" t="s">
        <v>74</v>
      </c>
      <c r="S625" s="2" t="s">
        <v>1804</v>
      </c>
      <c r="T625" s="2" t="s">
        <v>1805</v>
      </c>
      <c r="U625" s="2" t="b">
        <v>0</v>
      </c>
      <c r="V625" s="2" t="s">
        <v>69</v>
      </c>
      <c r="W625" s="2">
        <v>53.3</v>
      </c>
    </row>
    <row r="626" spans="1:23" ht="15.75" customHeight="1" x14ac:dyDescent="0.25">
      <c r="A626" s="2" t="s">
        <v>2815</v>
      </c>
      <c r="B626" s="2" t="s">
        <v>2817</v>
      </c>
      <c r="C626" s="2" t="s">
        <v>106</v>
      </c>
      <c r="D626" s="2" t="s">
        <v>23</v>
      </c>
      <c r="E626" s="2" t="s">
        <v>24</v>
      </c>
      <c r="F626" s="2" t="s">
        <v>55</v>
      </c>
      <c r="G626" s="2" t="s">
        <v>201</v>
      </c>
      <c r="H626" s="2" t="s">
        <v>179</v>
      </c>
      <c r="I626" s="2" t="s">
        <v>12</v>
      </c>
      <c r="J626" s="2" t="s">
        <v>202</v>
      </c>
      <c r="K626" s="2" t="s">
        <v>203</v>
      </c>
      <c r="L626" s="2" t="s">
        <v>182</v>
      </c>
      <c r="M626" s="2">
        <v>46</v>
      </c>
      <c r="N626" s="2" t="b">
        <v>0</v>
      </c>
      <c r="O626" s="2">
        <v>0.70744680851063824</v>
      </c>
      <c r="P626" s="2">
        <v>0.64251207729468596</v>
      </c>
      <c r="Q626" s="2">
        <v>0.78698224852071008</v>
      </c>
      <c r="R626" s="2" t="s">
        <v>74</v>
      </c>
      <c r="S626" s="2" t="s">
        <v>1806</v>
      </c>
      <c r="T626" s="2" t="s">
        <v>1807</v>
      </c>
      <c r="U626" s="2" t="b">
        <v>0</v>
      </c>
      <c r="V626" s="2" t="s">
        <v>69</v>
      </c>
      <c r="W626" s="2">
        <v>53.8</v>
      </c>
    </row>
    <row r="627" spans="1:23" ht="15.75" customHeight="1" x14ac:dyDescent="0.25">
      <c r="A627" s="2" t="s">
        <v>2815</v>
      </c>
      <c r="B627" s="2" t="s">
        <v>2817</v>
      </c>
      <c r="C627" s="2" t="s">
        <v>106</v>
      </c>
      <c r="D627" s="2" t="s">
        <v>23</v>
      </c>
      <c r="E627" s="2" t="s">
        <v>24</v>
      </c>
      <c r="F627" s="2" t="s">
        <v>55</v>
      </c>
      <c r="G627" s="2" t="s">
        <v>206</v>
      </c>
      <c r="H627" s="2" t="s">
        <v>179</v>
      </c>
      <c r="I627" s="2" t="s">
        <v>12</v>
      </c>
      <c r="J627" s="2" t="s">
        <v>207</v>
      </c>
      <c r="K627" s="2" t="s">
        <v>208</v>
      </c>
      <c r="L627" s="2" t="s">
        <v>182</v>
      </c>
      <c r="M627" s="2">
        <v>47</v>
      </c>
      <c r="N627" s="2" t="b">
        <v>0</v>
      </c>
      <c r="O627" s="2">
        <v>0.70744680851063824</v>
      </c>
      <c r="P627" s="2">
        <v>0.64251207729468596</v>
      </c>
      <c r="Q627" s="2">
        <v>0.78698224852071008</v>
      </c>
      <c r="R627" s="2" t="s">
        <v>74</v>
      </c>
      <c r="S627" s="2" t="s">
        <v>1808</v>
      </c>
      <c r="T627" s="2" t="s">
        <v>1809</v>
      </c>
      <c r="U627" s="2" t="b">
        <v>0</v>
      </c>
      <c r="V627" s="2" t="s">
        <v>69</v>
      </c>
      <c r="W627" s="2">
        <v>54.9</v>
      </c>
    </row>
    <row r="628" spans="1:23" ht="15.75" customHeight="1" x14ac:dyDescent="0.25">
      <c r="A628" s="2" t="s">
        <v>2815</v>
      </c>
      <c r="B628" s="2" t="s">
        <v>2817</v>
      </c>
      <c r="C628" s="2" t="s">
        <v>106</v>
      </c>
      <c r="D628" s="2" t="s">
        <v>23</v>
      </c>
      <c r="E628" s="2" t="s">
        <v>24</v>
      </c>
      <c r="F628" s="2" t="s">
        <v>55</v>
      </c>
      <c r="G628" s="2" t="s">
        <v>211</v>
      </c>
      <c r="H628" s="2" t="s">
        <v>179</v>
      </c>
      <c r="I628" s="2" t="s">
        <v>12</v>
      </c>
      <c r="J628" s="2" t="s">
        <v>212</v>
      </c>
      <c r="K628" s="2" t="s">
        <v>213</v>
      </c>
      <c r="L628" s="2" t="s">
        <v>182</v>
      </c>
      <c r="M628" s="2">
        <v>48</v>
      </c>
      <c r="N628" s="2" t="b">
        <v>0</v>
      </c>
      <c r="O628" s="2">
        <v>0.70744680851063824</v>
      </c>
      <c r="P628" s="2">
        <v>0.64251207729468596</v>
      </c>
      <c r="Q628" s="2">
        <v>0.78698224852071008</v>
      </c>
      <c r="R628" s="2" t="s">
        <v>74</v>
      </c>
      <c r="S628" s="2" t="s">
        <v>1810</v>
      </c>
      <c r="T628" s="2" t="s">
        <v>1811</v>
      </c>
      <c r="U628" s="2" t="b">
        <v>0</v>
      </c>
      <c r="V628" s="2" t="s">
        <v>69</v>
      </c>
      <c r="W628" s="2">
        <v>53.9</v>
      </c>
    </row>
    <row r="629" spans="1:23" ht="15.75" customHeight="1" x14ac:dyDescent="0.25">
      <c r="A629" s="2" t="s">
        <v>2815</v>
      </c>
      <c r="B629" s="2" t="s">
        <v>2817</v>
      </c>
      <c r="C629" s="2" t="s">
        <v>106</v>
      </c>
      <c r="D629" s="2" t="s">
        <v>23</v>
      </c>
      <c r="E629" s="2" t="s">
        <v>24</v>
      </c>
      <c r="F629" s="2" t="s">
        <v>55</v>
      </c>
      <c r="G629" s="2" t="s">
        <v>216</v>
      </c>
      <c r="H629" s="2" t="s">
        <v>179</v>
      </c>
      <c r="I629" s="2" t="s">
        <v>12</v>
      </c>
      <c r="J629" s="2" t="s">
        <v>217</v>
      </c>
      <c r="K629" s="2" t="s">
        <v>218</v>
      </c>
      <c r="L629" s="2" t="s">
        <v>182</v>
      </c>
      <c r="M629" s="2">
        <v>49</v>
      </c>
      <c r="N629" s="2" t="b">
        <v>0</v>
      </c>
      <c r="O629" s="2">
        <v>0.70744680851063824</v>
      </c>
      <c r="P629" s="2">
        <v>0.64251207729468596</v>
      </c>
      <c r="Q629" s="2">
        <v>0.78698224852071008</v>
      </c>
      <c r="R629" s="2" t="s">
        <v>74</v>
      </c>
      <c r="S629" s="2" t="s">
        <v>1812</v>
      </c>
      <c r="T629" s="2" t="s">
        <v>1813</v>
      </c>
      <c r="U629" s="2" t="b">
        <v>0</v>
      </c>
      <c r="V629" s="2" t="s">
        <v>69</v>
      </c>
      <c r="W629" s="2">
        <v>43.5</v>
      </c>
    </row>
    <row r="630" spans="1:23" ht="15.75" customHeight="1" x14ac:dyDescent="0.25">
      <c r="A630" s="2" t="s">
        <v>2815</v>
      </c>
      <c r="B630" s="2" t="s">
        <v>2817</v>
      </c>
      <c r="C630" s="2" t="s">
        <v>106</v>
      </c>
      <c r="D630" s="2" t="s">
        <v>23</v>
      </c>
      <c r="E630" s="2" t="s">
        <v>24</v>
      </c>
      <c r="F630" s="2" t="s">
        <v>55</v>
      </c>
      <c r="G630" s="2" t="s">
        <v>221</v>
      </c>
      <c r="H630" s="2" t="s">
        <v>179</v>
      </c>
      <c r="I630" s="2" t="s">
        <v>12</v>
      </c>
      <c r="J630" s="2" t="s">
        <v>222</v>
      </c>
      <c r="K630" s="2" t="s">
        <v>223</v>
      </c>
      <c r="L630" s="2" t="s">
        <v>182</v>
      </c>
      <c r="M630" s="2">
        <v>50</v>
      </c>
      <c r="N630" s="2" t="b">
        <v>0</v>
      </c>
      <c r="O630" s="2">
        <v>0.70744680851063824</v>
      </c>
      <c r="P630" s="2">
        <v>0.64251207729468596</v>
      </c>
      <c r="Q630" s="2">
        <v>0.78698224852071008</v>
      </c>
      <c r="R630" s="2" t="s">
        <v>74</v>
      </c>
      <c r="S630" s="2" t="s">
        <v>1814</v>
      </c>
      <c r="T630" s="2" t="s">
        <v>1815</v>
      </c>
      <c r="U630" s="2" t="b">
        <v>0</v>
      </c>
      <c r="V630" s="2" t="s">
        <v>69</v>
      </c>
      <c r="W630" s="2">
        <v>54</v>
      </c>
    </row>
    <row r="631" spans="1:23" ht="15.75" customHeight="1" x14ac:dyDescent="0.25">
      <c r="A631" s="2" t="s">
        <v>2815</v>
      </c>
      <c r="B631" s="2" t="s">
        <v>2817</v>
      </c>
      <c r="C631" s="2" t="s">
        <v>106</v>
      </c>
      <c r="D631" s="2" t="s">
        <v>23</v>
      </c>
      <c r="E631" s="2" t="s">
        <v>24</v>
      </c>
      <c r="F631" s="2" t="s">
        <v>55</v>
      </c>
      <c r="G631" s="2" t="s">
        <v>226</v>
      </c>
      <c r="H631" s="2" t="s">
        <v>179</v>
      </c>
      <c r="I631" s="2" t="s">
        <v>12</v>
      </c>
      <c r="J631" s="2" t="s">
        <v>227</v>
      </c>
      <c r="K631" s="2" t="s">
        <v>228</v>
      </c>
      <c r="L631" s="2" t="s">
        <v>182</v>
      </c>
      <c r="M631" s="2">
        <v>51</v>
      </c>
      <c r="N631" s="2" t="b">
        <v>0</v>
      </c>
      <c r="O631" s="2">
        <v>0.70744680851063824</v>
      </c>
      <c r="P631" s="2">
        <v>0.64251207729468596</v>
      </c>
      <c r="Q631" s="2">
        <v>0.78698224852071008</v>
      </c>
      <c r="R631" s="2" t="s">
        <v>74</v>
      </c>
      <c r="S631" s="2" t="s">
        <v>1816</v>
      </c>
      <c r="T631" s="2" t="s">
        <v>1817</v>
      </c>
      <c r="U631" s="2" t="b">
        <v>0</v>
      </c>
      <c r="V631" s="2" t="s">
        <v>69</v>
      </c>
      <c r="W631" s="2">
        <v>54</v>
      </c>
    </row>
    <row r="632" spans="1:23" ht="15.75" customHeight="1" x14ac:dyDescent="0.25">
      <c r="A632" s="2" t="s">
        <v>2815</v>
      </c>
      <c r="B632" s="2" t="s">
        <v>2817</v>
      </c>
      <c r="C632" s="2" t="s">
        <v>106</v>
      </c>
      <c r="D632" s="2" t="s">
        <v>23</v>
      </c>
      <c r="E632" s="2" t="s">
        <v>24</v>
      </c>
      <c r="F632" s="2" t="s">
        <v>55</v>
      </c>
      <c r="G632" s="2" t="s">
        <v>231</v>
      </c>
      <c r="H632" s="2" t="s">
        <v>179</v>
      </c>
      <c r="I632" s="2" t="s">
        <v>12</v>
      </c>
      <c r="J632" s="2" t="s">
        <v>232</v>
      </c>
      <c r="K632" s="2" t="s">
        <v>233</v>
      </c>
      <c r="L632" s="2" t="s">
        <v>182</v>
      </c>
      <c r="M632" s="2">
        <v>52</v>
      </c>
      <c r="N632" s="2" t="b">
        <v>0</v>
      </c>
      <c r="O632" s="2">
        <v>0.70744680851063824</v>
      </c>
      <c r="P632" s="2">
        <v>0.64251207729468596</v>
      </c>
      <c r="Q632" s="2">
        <v>0.78698224852071008</v>
      </c>
      <c r="R632" s="2" t="s">
        <v>74</v>
      </c>
      <c r="S632" s="2" t="s">
        <v>1818</v>
      </c>
      <c r="T632" s="2" t="s">
        <v>1819</v>
      </c>
      <c r="U632" s="2" t="b">
        <v>0</v>
      </c>
      <c r="V632" s="2" t="s">
        <v>69</v>
      </c>
      <c r="W632" s="2">
        <v>44.1</v>
      </c>
    </row>
    <row r="633" spans="1:23" ht="15.75" customHeight="1" x14ac:dyDescent="0.25">
      <c r="A633" s="2" t="s">
        <v>2815</v>
      </c>
      <c r="B633" s="2" t="s">
        <v>2817</v>
      </c>
      <c r="C633" s="2" t="s">
        <v>106</v>
      </c>
      <c r="D633" s="2" t="s">
        <v>23</v>
      </c>
      <c r="E633" s="2" t="s">
        <v>24</v>
      </c>
      <c r="F633" s="2" t="s">
        <v>55</v>
      </c>
      <c r="G633" s="2" t="s">
        <v>236</v>
      </c>
      <c r="H633" s="2" t="s">
        <v>179</v>
      </c>
      <c r="I633" s="2" t="s">
        <v>12</v>
      </c>
      <c r="J633" s="2" t="s">
        <v>237</v>
      </c>
      <c r="K633" s="2" t="s">
        <v>238</v>
      </c>
      <c r="L633" s="2" t="s">
        <v>182</v>
      </c>
      <c r="M633" s="2">
        <v>53</v>
      </c>
      <c r="N633" s="2" t="b">
        <v>0</v>
      </c>
      <c r="O633" s="2">
        <v>0.70744680851063824</v>
      </c>
      <c r="P633" s="2">
        <v>0.64251207729468596</v>
      </c>
      <c r="Q633" s="2">
        <v>0.78698224852071008</v>
      </c>
      <c r="R633" s="2" t="s">
        <v>74</v>
      </c>
      <c r="S633" s="2" t="s">
        <v>1820</v>
      </c>
      <c r="T633" s="2" t="s">
        <v>1821</v>
      </c>
      <c r="U633" s="2" t="b">
        <v>0</v>
      </c>
      <c r="V633" s="2" t="s">
        <v>69</v>
      </c>
      <c r="W633" s="2">
        <v>54.5</v>
      </c>
    </row>
    <row r="634" spans="1:23" ht="15.75" customHeight="1" x14ac:dyDescent="0.25">
      <c r="A634" s="2" t="s">
        <v>2815</v>
      </c>
      <c r="B634" s="2" t="s">
        <v>2817</v>
      </c>
      <c r="C634" s="2" t="s">
        <v>106</v>
      </c>
      <c r="D634" s="2" t="s">
        <v>23</v>
      </c>
      <c r="E634" s="2" t="s">
        <v>24</v>
      </c>
      <c r="F634" s="2" t="s">
        <v>55</v>
      </c>
      <c r="G634" s="2" t="s">
        <v>241</v>
      </c>
      <c r="H634" s="2" t="s">
        <v>179</v>
      </c>
      <c r="I634" s="2" t="s">
        <v>12</v>
      </c>
      <c r="J634" s="2" t="s">
        <v>242</v>
      </c>
      <c r="K634" s="2" t="s">
        <v>243</v>
      </c>
      <c r="L634" s="2" t="s">
        <v>182</v>
      </c>
      <c r="M634" s="2">
        <v>54</v>
      </c>
      <c r="N634" s="2" t="b">
        <v>0</v>
      </c>
      <c r="O634" s="2">
        <v>0.70744680851063824</v>
      </c>
      <c r="P634" s="2">
        <v>0.64251207729468596</v>
      </c>
      <c r="Q634" s="2">
        <v>0.78698224852071008</v>
      </c>
      <c r="R634" s="2" t="s">
        <v>74</v>
      </c>
      <c r="S634" s="2" t="s">
        <v>1822</v>
      </c>
      <c r="T634" s="2" t="s">
        <v>1823</v>
      </c>
      <c r="U634" s="2" t="b">
        <v>0</v>
      </c>
      <c r="V634" s="2" t="s">
        <v>69</v>
      </c>
      <c r="W634" s="2">
        <v>54.3</v>
      </c>
    </row>
    <row r="635" spans="1:23" ht="15.75" customHeight="1" x14ac:dyDescent="0.25">
      <c r="A635" s="2" t="s">
        <v>2815</v>
      </c>
      <c r="B635" s="2" t="s">
        <v>2817</v>
      </c>
      <c r="C635" s="2" t="s">
        <v>106</v>
      </c>
      <c r="D635" s="2" t="s">
        <v>23</v>
      </c>
      <c r="E635" s="2" t="s">
        <v>24</v>
      </c>
      <c r="F635" s="2" t="s">
        <v>55</v>
      </c>
      <c r="G635" s="2" t="s">
        <v>246</v>
      </c>
      <c r="H635" s="2" t="s">
        <v>179</v>
      </c>
      <c r="I635" s="2" t="s">
        <v>12</v>
      </c>
      <c r="J635" s="2" t="s">
        <v>247</v>
      </c>
      <c r="K635" s="2" t="s">
        <v>248</v>
      </c>
      <c r="L635" s="2" t="s">
        <v>182</v>
      </c>
      <c r="M635" s="2">
        <v>55</v>
      </c>
      <c r="N635" s="2" t="b">
        <v>0</v>
      </c>
      <c r="O635" s="2">
        <v>0.70744680851063824</v>
      </c>
      <c r="P635" s="2">
        <v>0.64251207729468596</v>
      </c>
      <c r="Q635" s="2">
        <v>0.78698224852071008</v>
      </c>
      <c r="R635" s="2" t="s">
        <v>74</v>
      </c>
      <c r="S635" s="2" t="s">
        <v>1824</v>
      </c>
      <c r="T635" s="2" t="s">
        <v>1825</v>
      </c>
      <c r="U635" s="2" t="b">
        <v>0</v>
      </c>
      <c r="V635" s="2" t="s">
        <v>69</v>
      </c>
      <c r="W635" s="2">
        <v>54.4</v>
      </c>
    </row>
    <row r="636" spans="1:23" ht="15.75" customHeight="1" x14ac:dyDescent="0.25">
      <c r="A636" s="2" t="s">
        <v>2815</v>
      </c>
      <c r="B636" s="2" t="s">
        <v>2817</v>
      </c>
      <c r="C636" s="2" t="s">
        <v>106</v>
      </c>
      <c r="D636" s="2" t="s">
        <v>23</v>
      </c>
      <c r="E636" s="2" t="s">
        <v>24</v>
      </c>
      <c r="F636" s="2" t="s">
        <v>55</v>
      </c>
      <c r="G636" s="2" t="s">
        <v>251</v>
      </c>
      <c r="H636" s="2" t="s">
        <v>179</v>
      </c>
      <c r="I636" s="2" t="s">
        <v>12</v>
      </c>
      <c r="J636" s="2" t="s">
        <v>252</v>
      </c>
      <c r="K636" s="2" t="s">
        <v>253</v>
      </c>
      <c r="L636" s="2" t="s">
        <v>182</v>
      </c>
      <c r="M636" s="2">
        <v>56</v>
      </c>
      <c r="N636" s="2" t="b">
        <v>0</v>
      </c>
      <c r="O636" s="2">
        <v>0.70744680851063824</v>
      </c>
      <c r="P636" s="2">
        <v>0.64251207729468596</v>
      </c>
      <c r="Q636" s="2">
        <v>0.78698224852071008</v>
      </c>
      <c r="R636" s="2" t="s">
        <v>74</v>
      </c>
      <c r="S636" s="2" t="s">
        <v>1826</v>
      </c>
      <c r="T636" s="2" t="s">
        <v>1827</v>
      </c>
      <c r="U636" s="2" t="b">
        <v>0</v>
      </c>
      <c r="V636" s="2" t="s">
        <v>69</v>
      </c>
      <c r="W636" s="2">
        <v>54.4</v>
      </c>
    </row>
    <row r="637" spans="1:23" ht="15.75" customHeight="1" x14ac:dyDescent="0.25">
      <c r="A637" s="2" t="s">
        <v>2815</v>
      </c>
      <c r="B637" s="2" t="s">
        <v>2817</v>
      </c>
      <c r="C637" s="2" t="s">
        <v>106</v>
      </c>
      <c r="D637" s="2" t="s">
        <v>23</v>
      </c>
      <c r="E637" s="2" t="s">
        <v>24</v>
      </c>
      <c r="F637" s="2" t="s">
        <v>55</v>
      </c>
      <c r="G637" s="2" t="s">
        <v>256</v>
      </c>
      <c r="H637" s="2" t="s">
        <v>179</v>
      </c>
      <c r="I637" s="2" t="s">
        <v>12</v>
      </c>
      <c r="J637" s="2" t="s">
        <v>257</v>
      </c>
      <c r="K637" s="2" t="s">
        <v>258</v>
      </c>
      <c r="L637" s="2" t="s">
        <v>182</v>
      </c>
      <c r="M637" s="2">
        <v>57</v>
      </c>
      <c r="N637" s="2" t="b">
        <v>0</v>
      </c>
      <c r="O637" s="2">
        <v>0.70744680851063824</v>
      </c>
      <c r="P637" s="2">
        <v>0.64251207729468596</v>
      </c>
      <c r="Q637" s="2">
        <v>0.78698224852071008</v>
      </c>
      <c r="R637" s="2" t="s">
        <v>74</v>
      </c>
      <c r="S637" s="2" t="s">
        <v>1828</v>
      </c>
      <c r="T637" s="2" t="s">
        <v>1829</v>
      </c>
      <c r="U637" s="2" t="b">
        <v>0</v>
      </c>
      <c r="V637" s="2" t="s">
        <v>69</v>
      </c>
      <c r="W637" s="2">
        <v>54</v>
      </c>
    </row>
    <row r="638" spans="1:23" ht="15.75" customHeight="1" x14ac:dyDescent="0.25">
      <c r="A638" s="2" t="s">
        <v>2815</v>
      </c>
      <c r="B638" s="2" t="s">
        <v>2817</v>
      </c>
      <c r="C638" s="2" t="s">
        <v>106</v>
      </c>
      <c r="D638" s="2" t="s">
        <v>23</v>
      </c>
      <c r="E638" s="2" t="s">
        <v>24</v>
      </c>
      <c r="F638" s="2" t="s">
        <v>55</v>
      </c>
      <c r="G638" s="2" t="s">
        <v>261</v>
      </c>
      <c r="H638" s="2" t="s">
        <v>179</v>
      </c>
      <c r="I638" s="2" t="s">
        <v>12</v>
      </c>
      <c r="J638" s="2" t="s">
        <v>262</v>
      </c>
      <c r="K638" s="2" t="s">
        <v>263</v>
      </c>
      <c r="L638" s="2" t="s">
        <v>182</v>
      </c>
      <c r="M638" s="2">
        <v>58</v>
      </c>
      <c r="N638" s="2" t="b">
        <v>0</v>
      </c>
      <c r="O638" s="2">
        <v>0.70744680851063824</v>
      </c>
      <c r="P638" s="2">
        <v>0.64251207729468596</v>
      </c>
      <c r="Q638" s="2">
        <v>0.78698224852071008</v>
      </c>
      <c r="R638" s="2" t="s">
        <v>74</v>
      </c>
      <c r="S638" s="2" t="s">
        <v>1830</v>
      </c>
      <c r="T638" s="2" t="s">
        <v>1831</v>
      </c>
      <c r="U638" s="2" t="b">
        <v>0</v>
      </c>
      <c r="V638" s="2" t="s">
        <v>69</v>
      </c>
      <c r="W638" s="2">
        <v>43.8</v>
      </c>
    </row>
    <row r="639" spans="1:23" ht="15.75" customHeight="1" x14ac:dyDescent="0.25">
      <c r="A639" s="2" t="s">
        <v>2815</v>
      </c>
      <c r="B639" s="2" t="s">
        <v>2817</v>
      </c>
      <c r="C639" s="2" t="s">
        <v>106</v>
      </c>
      <c r="D639" s="2" t="s">
        <v>23</v>
      </c>
      <c r="E639" s="2" t="s">
        <v>24</v>
      </c>
      <c r="F639" s="2" t="s">
        <v>55</v>
      </c>
      <c r="G639" s="2" t="s">
        <v>266</v>
      </c>
      <c r="H639" s="2" t="s">
        <v>179</v>
      </c>
      <c r="I639" s="2" t="s">
        <v>12</v>
      </c>
      <c r="J639" s="2" t="s">
        <v>267</v>
      </c>
      <c r="K639" s="2" t="s">
        <v>268</v>
      </c>
      <c r="L639" s="2" t="s">
        <v>182</v>
      </c>
      <c r="M639" s="2">
        <v>59</v>
      </c>
      <c r="N639" s="2" t="b">
        <v>0</v>
      </c>
      <c r="O639" s="2">
        <v>0.70744680851063824</v>
      </c>
      <c r="P639" s="2">
        <v>0.64251207729468596</v>
      </c>
      <c r="Q639" s="2">
        <v>0.78698224852071008</v>
      </c>
      <c r="R639" s="2" t="s">
        <v>74</v>
      </c>
      <c r="S639" s="2" t="s">
        <v>1832</v>
      </c>
      <c r="T639" s="2" t="s">
        <v>1833</v>
      </c>
      <c r="U639" s="2" t="b">
        <v>0</v>
      </c>
      <c r="V639" s="2" t="s">
        <v>69</v>
      </c>
      <c r="W639" s="2">
        <v>43.7</v>
      </c>
    </row>
    <row r="640" spans="1:23" ht="15.75" customHeight="1" x14ac:dyDescent="0.25">
      <c r="A640" s="2" t="s">
        <v>2815</v>
      </c>
      <c r="B640" s="2" t="s">
        <v>2817</v>
      </c>
      <c r="C640" s="2" t="s">
        <v>106</v>
      </c>
      <c r="D640" s="2" t="s">
        <v>23</v>
      </c>
      <c r="E640" s="2" t="s">
        <v>24</v>
      </c>
      <c r="F640" s="2" t="s">
        <v>55</v>
      </c>
      <c r="G640" s="2" t="s">
        <v>271</v>
      </c>
      <c r="H640" s="2" t="s">
        <v>179</v>
      </c>
      <c r="I640" s="2" t="s">
        <v>12</v>
      </c>
      <c r="J640" s="2" t="s">
        <v>272</v>
      </c>
      <c r="K640" s="2" t="s">
        <v>273</v>
      </c>
      <c r="L640" s="2" t="s">
        <v>182</v>
      </c>
      <c r="M640" s="2">
        <v>60</v>
      </c>
      <c r="N640" s="2" t="b">
        <v>0</v>
      </c>
      <c r="O640" s="2">
        <v>0.70744680851063824</v>
      </c>
      <c r="P640" s="2">
        <v>0.64251207729468596</v>
      </c>
      <c r="Q640" s="2">
        <v>0.78698224852071008</v>
      </c>
      <c r="R640" s="2" t="s">
        <v>74</v>
      </c>
      <c r="S640" s="2" t="s">
        <v>1834</v>
      </c>
      <c r="T640" s="2" t="s">
        <v>1835</v>
      </c>
      <c r="U640" s="2" t="b">
        <v>0</v>
      </c>
      <c r="V640" s="2" t="s">
        <v>69</v>
      </c>
      <c r="W640" s="2">
        <v>43.7</v>
      </c>
    </row>
    <row r="641" spans="1:23" ht="15.75" customHeight="1" x14ac:dyDescent="0.25">
      <c r="A641" s="2" t="s">
        <v>2815</v>
      </c>
      <c r="B641" s="2" t="s">
        <v>2817</v>
      </c>
      <c r="C641" s="2" t="s">
        <v>106</v>
      </c>
      <c r="D641" s="2" t="s">
        <v>23</v>
      </c>
      <c r="E641" s="2" t="s">
        <v>24</v>
      </c>
      <c r="F641" s="2" t="s">
        <v>55</v>
      </c>
      <c r="G641" s="2" t="s">
        <v>276</v>
      </c>
      <c r="H641" s="2" t="s">
        <v>179</v>
      </c>
      <c r="I641" s="2" t="s">
        <v>12</v>
      </c>
      <c r="J641" s="2" t="s">
        <v>277</v>
      </c>
      <c r="K641" s="2" t="s">
        <v>278</v>
      </c>
      <c r="L641" s="2" t="s">
        <v>182</v>
      </c>
      <c r="M641" s="2">
        <v>61</v>
      </c>
      <c r="N641" s="2" t="b">
        <v>0</v>
      </c>
      <c r="O641" s="2">
        <v>0.70744680851063824</v>
      </c>
      <c r="P641" s="2">
        <v>0.64251207729468596</v>
      </c>
      <c r="Q641" s="2">
        <v>0.78698224852071008</v>
      </c>
      <c r="R641" s="2" t="s">
        <v>74</v>
      </c>
      <c r="S641" s="2" t="s">
        <v>1836</v>
      </c>
      <c r="T641" s="2" t="s">
        <v>1837</v>
      </c>
      <c r="U641" s="2" t="b">
        <v>0</v>
      </c>
      <c r="V641" s="2" t="s">
        <v>69</v>
      </c>
      <c r="W641" s="2">
        <v>53.5</v>
      </c>
    </row>
    <row r="642" spans="1:23" ht="15.75" customHeight="1" x14ac:dyDescent="0.25">
      <c r="A642" s="2" t="s">
        <v>2815</v>
      </c>
      <c r="B642" s="2" t="s">
        <v>2817</v>
      </c>
      <c r="C642" s="2" t="s">
        <v>106</v>
      </c>
      <c r="D642" s="2" t="s">
        <v>23</v>
      </c>
      <c r="E642" s="2" t="s">
        <v>24</v>
      </c>
      <c r="F642" s="2" t="s">
        <v>55</v>
      </c>
      <c r="G642" s="2" t="s">
        <v>281</v>
      </c>
      <c r="H642" s="2" t="s">
        <v>282</v>
      </c>
      <c r="I642" s="2" t="s">
        <v>26</v>
      </c>
      <c r="J642" s="2" t="s">
        <v>283</v>
      </c>
      <c r="K642" s="2" t="s">
        <v>284</v>
      </c>
      <c r="L642" s="2" t="s">
        <v>285</v>
      </c>
      <c r="M642" s="2">
        <v>42</v>
      </c>
      <c r="N642" s="2" t="b">
        <v>0</v>
      </c>
      <c r="O642" s="2">
        <v>0.72921108742004259</v>
      </c>
      <c r="P642" s="2">
        <v>0.69230769230769229</v>
      </c>
      <c r="Q642" s="2">
        <v>0.77027027027027029</v>
      </c>
      <c r="R642" s="2" t="s">
        <v>65</v>
      </c>
      <c r="S642" s="2" t="s">
        <v>1838</v>
      </c>
      <c r="T642" s="2" t="s">
        <v>1839</v>
      </c>
      <c r="U642" s="2" t="b">
        <v>1</v>
      </c>
      <c r="V642" s="2" t="s">
        <v>69</v>
      </c>
      <c r="W642" s="2">
        <v>1.4</v>
      </c>
    </row>
    <row r="643" spans="1:23" ht="15.75" customHeight="1" x14ac:dyDescent="0.25">
      <c r="A643" s="2" t="s">
        <v>2815</v>
      </c>
      <c r="B643" s="2" t="s">
        <v>2817</v>
      </c>
      <c r="C643" s="2" t="s">
        <v>106</v>
      </c>
      <c r="D643" s="2" t="s">
        <v>23</v>
      </c>
      <c r="E643" s="2" t="s">
        <v>24</v>
      </c>
      <c r="F643" s="2" t="s">
        <v>55</v>
      </c>
      <c r="G643" s="2" t="s">
        <v>288</v>
      </c>
      <c r="H643" s="2" t="s">
        <v>282</v>
      </c>
      <c r="I643" s="2" t="s">
        <v>26</v>
      </c>
      <c r="J643" s="2" t="s">
        <v>289</v>
      </c>
      <c r="K643" s="2" t="s">
        <v>290</v>
      </c>
      <c r="L643" s="2" t="s">
        <v>285</v>
      </c>
      <c r="M643" s="2">
        <v>43</v>
      </c>
      <c r="N643" s="2" t="b">
        <v>0</v>
      </c>
      <c r="O643" s="2">
        <v>0.72921108742004259</v>
      </c>
      <c r="P643" s="2">
        <v>0.69230769230769229</v>
      </c>
      <c r="Q643" s="2">
        <v>0.77027027027027029</v>
      </c>
      <c r="R643" s="2" t="s">
        <v>74</v>
      </c>
      <c r="S643" s="2" t="s">
        <v>1840</v>
      </c>
      <c r="T643" s="2" t="s">
        <v>1841</v>
      </c>
      <c r="U643" s="2" t="b">
        <v>0</v>
      </c>
      <c r="V643" s="2" t="s">
        <v>69</v>
      </c>
      <c r="W643" s="2">
        <v>44.1</v>
      </c>
    </row>
    <row r="644" spans="1:23" ht="15.75" customHeight="1" x14ac:dyDescent="0.25">
      <c r="A644" s="2" t="s">
        <v>2815</v>
      </c>
      <c r="B644" s="2" t="s">
        <v>2817</v>
      </c>
      <c r="C644" s="2" t="s">
        <v>106</v>
      </c>
      <c r="D644" s="2" t="s">
        <v>23</v>
      </c>
      <c r="E644" s="2" t="s">
        <v>24</v>
      </c>
      <c r="F644" s="2" t="s">
        <v>55</v>
      </c>
      <c r="G644" s="2" t="s">
        <v>293</v>
      </c>
      <c r="H644" s="2" t="s">
        <v>282</v>
      </c>
      <c r="I644" s="2" t="s">
        <v>26</v>
      </c>
      <c r="J644" s="2" t="s">
        <v>294</v>
      </c>
      <c r="K644" s="2" t="s">
        <v>295</v>
      </c>
      <c r="L644" s="2" t="s">
        <v>285</v>
      </c>
      <c r="M644" s="2">
        <v>44</v>
      </c>
      <c r="N644" s="2" t="b">
        <v>0</v>
      </c>
      <c r="O644" s="2">
        <v>0.72921108742004259</v>
      </c>
      <c r="P644" s="2">
        <v>0.69230769230769229</v>
      </c>
      <c r="Q644" s="2">
        <v>0.77027027027027029</v>
      </c>
      <c r="R644" s="2" t="s">
        <v>74</v>
      </c>
      <c r="S644" s="2" t="s">
        <v>1842</v>
      </c>
      <c r="T644" s="2" t="s">
        <v>1843</v>
      </c>
      <c r="U644" s="2" t="b">
        <v>0</v>
      </c>
      <c r="V644" s="2" t="s">
        <v>69</v>
      </c>
      <c r="W644" s="2">
        <v>45.1</v>
      </c>
    </row>
    <row r="645" spans="1:23" ht="15.75" customHeight="1" x14ac:dyDescent="0.25">
      <c r="A645" s="2" t="s">
        <v>2815</v>
      </c>
      <c r="B645" s="2" t="s">
        <v>2817</v>
      </c>
      <c r="C645" s="2" t="s">
        <v>106</v>
      </c>
      <c r="D645" s="2" t="s">
        <v>23</v>
      </c>
      <c r="E645" s="2" t="s">
        <v>24</v>
      </c>
      <c r="F645" s="2" t="s">
        <v>55</v>
      </c>
      <c r="G645" s="2" t="s">
        <v>298</v>
      </c>
      <c r="H645" s="2" t="s">
        <v>282</v>
      </c>
      <c r="I645" s="2" t="s">
        <v>26</v>
      </c>
      <c r="J645" s="2" t="s">
        <v>299</v>
      </c>
      <c r="K645" s="2" t="s">
        <v>300</v>
      </c>
      <c r="L645" s="2" t="s">
        <v>285</v>
      </c>
      <c r="M645" s="2">
        <v>45</v>
      </c>
      <c r="N645" s="2" t="b">
        <v>0</v>
      </c>
      <c r="O645" s="2">
        <v>0.72921108742004259</v>
      </c>
      <c r="P645" s="2">
        <v>0.69230769230769229</v>
      </c>
      <c r="Q645" s="2">
        <v>0.77027027027027029</v>
      </c>
      <c r="R645" s="2" t="s">
        <v>74</v>
      </c>
      <c r="S645" s="2" t="s">
        <v>1844</v>
      </c>
      <c r="T645" s="2" t="s">
        <v>1845</v>
      </c>
      <c r="U645" s="2" t="b">
        <v>0</v>
      </c>
      <c r="V645" s="2" t="s">
        <v>69</v>
      </c>
      <c r="W645" s="2">
        <v>55.6</v>
      </c>
    </row>
    <row r="646" spans="1:23" ht="15.75" customHeight="1" x14ac:dyDescent="0.25">
      <c r="A646" s="2" t="s">
        <v>2815</v>
      </c>
      <c r="B646" s="2" t="s">
        <v>2817</v>
      </c>
      <c r="C646" s="2" t="s">
        <v>106</v>
      </c>
      <c r="D646" s="2" t="s">
        <v>23</v>
      </c>
      <c r="E646" s="2" t="s">
        <v>24</v>
      </c>
      <c r="F646" s="2" t="s">
        <v>55</v>
      </c>
      <c r="G646" s="2" t="s">
        <v>303</v>
      </c>
      <c r="H646" s="2" t="s">
        <v>282</v>
      </c>
      <c r="I646" s="2" t="s">
        <v>26</v>
      </c>
      <c r="J646" s="2" t="s">
        <v>304</v>
      </c>
      <c r="K646" s="2" t="s">
        <v>305</v>
      </c>
      <c r="L646" s="2" t="s">
        <v>285</v>
      </c>
      <c r="M646" s="2">
        <v>46</v>
      </c>
      <c r="N646" s="2" t="b">
        <v>0</v>
      </c>
      <c r="O646" s="2">
        <v>0.72921108742004259</v>
      </c>
      <c r="P646" s="2">
        <v>0.69230769230769229</v>
      </c>
      <c r="Q646" s="2">
        <v>0.77027027027027029</v>
      </c>
      <c r="R646" s="2" t="s">
        <v>74</v>
      </c>
      <c r="S646" s="2" t="s">
        <v>1846</v>
      </c>
      <c r="T646" s="2" t="s">
        <v>1847</v>
      </c>
      <c r="U646" s="2" t="b">
        <v>0</v>
      </c>
      <c r="V646" s="2" t="s">
        <v>69</v>
      </c>
      <c r="W646" s="2">
        <v>55.1</v>
      </c>
    </row>
    <row r="647" spans="1:23" ht="15.75" customHeight="1" x14ac:dyDescent="0.25">
      <c r="A647" s="2" t="s">
        <v>2815</v>
      </c>
      <c r="B647" s="2" t="s">
        <v>2817</v>
      </c>
      <c r="C647" s="2" t="s">
        <v>106</v>
      </c>
      <c r="D647" s="2" t="s">
        <v>23</v>
      </c>
      <c r="E647" s="2" t="s">
        <v>24</v>
      </c>
      <c r="F647" s="2" t="s">
        <v>55</v>
      </c>
      <c r="G647" s="2" t="s">
        <v>308</v>
      </c>
      <c r="H647" s="2" t="s">
        <v>282</v>
      </c>
      <c r="I647" s="2" t="s">
        <v>26</v>
      </c>
      <c r="J647" s="2" t="s">
        <v>309</v>
      </c>
      <c r="K647" s="2" t="s">
        <v>310</v>
      </c>
      <c r="L647" s="2" t="s">
        <v>285</v>
      </c>
      <c r="M647" s="2">
        <v>47</v>
      </c>
      <c r="N647" s="2" t="b">
        <v>0</v>
      </c>
      <c r="O647" s="2">
        <v>0.72921108742004259</v>
      </c>
      <c r="P647" s="2">
        <v>0.69230769230769229</v>
      </c>
      <c r="Q647" s="2">
        <v>0.77027027027027029</v>
      </c>
      <c r="R647" s="2" t="s">
        <v>74</v>
      </c>
      <c r="S647" s="2" t="s">
        <v>1848</v>
      </c>
      <c r="T647" s="2" t="s">
        <v>1849</v>
      </c>
      <c r="U647" s="2" t="b">
        <v>0</v>
      </c>
      <c r="V647" s="2" t="s">
        <v>69</v>
      </c>
      <c r="W647" s="2">
        <v>55.8</v>
      </c>
    </row>
    <row r="648" spans="1:23" ht="15.75" customHeight="1" x14ac:dyDescent="0.25">
      <c r="A648" s="2" t="s">
        <v>2815</v>
      </c>
      <c r="B648" s="2" t="s">
        <v>2817</v>
      </c>
      <c r="C648" s="2" t="s">
        <v>106</v>
      </c>
      <c r="D648" s="2" t="s">
        <v>23</v>
      </c>
      <c r="E648" s="2" t="s">
        <v>24</v>
      </c>
      <c r="F648" s="2" t="s">
        <v>55</v>
      </c>
      <c r="G648" s="2" t="s">
        <v>313</v>
      </c>
      <c r="H648" s="2" t="s">
        <v>282</v>
      </c>
      <c r="I648" s="2" t="s">
        <v>26</v>
      </c>
      <c r="J648" s="2" t="s">
        <v>314</v>
      </c>
      <c r="K648" s="2" t="s">
        <v>315</v>
      </c>
      <c r="L648" s="2" t="s">
        <v>285</v>
      </c>
      <c r="M648" s="2">
        <v>48</v>
      </c>
      <c r="N648" s="2" t="b">
        <v>0</v>
      </c>
      <c r="O648" s="2">
        <v>0.72921108742004259</v>
      </c>
      <c r="P648" s="2">
        <v>0.69230769230769229</v>
      </c>
      <c r="Q648" s="2">
        <v>0.77027027027027029</v>
      </c>
      <c r="R648" s="2" t="s">
        <v>74</v>
      </c>
      <c r="S648" s="2" t="s">
        <v>1850</v>
      </c>
      <c r="T648" s="2" t="s">
        <v>1851</v>
      </c>
      <c r="U648" s="2" t="b">
        <v>0</v>
      </c>
      <c r="V648" s="2" t="s">
        <v>69</v>
      </c>
      <c r="W648" s="2">
        <v>45.1</v>
      </c>
    </row>
    <row r="649" spans="1:23" ht="15.75" customHeight="1" x14ac:dyDescent="0.25">
      <c r="A649" s="2" t="s">
        <v>2815</v>
      </c>
      <c r="B649" s="2" t="s">
        <v>2817</v>
      </c>
      <c r="C649" s="2" t="s">
        <v>106</v>
      </c>
      <c r="D649" s="2" t="s">
        <v>23</v>
      </c>
      <c r="E649" s="2" t="s">
        <v>24</v>
      </c>
      <c r="F649" s="2" t="s">
        <v>55</v>
      </c>
      <c r="G649" s="2" t="s">
        <v>318</v>
      </c>
      <c r="H649" s="2" t="s">
        <v>282</v>
      </c>
      <c r="I649" s="2" t="s">
        <v>26</v>
      </c>
      <c r="J649" s="2" t="s">
        <v>319</v>
      </c>
      <c r="K649" s="2" t="s">
        <v>320</v>
      </c>
      <c r="L649" s="2" t="s">
        <v>285</v>
      </c>
      <c r="M649" s="2">
        <v>49</v>
      </c>
      <c r="N649" s="2" t="b">
        <v>0</v>
      </c>
      <c r="O649" s="2">
        <v>0.72921108742004259</v>
      </c>
      <c r="P649" s="2">
        <v>0.69230769230769229</v>
      </c>
      <c r="Q649" s="2">
        <v>0.77027027027027029</v>
      </c>
      <c r="R649" s="2" t="s">
        <v>74</v>
      </c>
      <c r="S649" s="2" t="s">
        <v>1852</v>
      </c>
      <c r="T649" s="2" t="s">
        <v>1853</v>
      </c>
      <c r="U649" s="2" t="b">
        <v>0</v>
      </c>
      <c r="V649" s="2" t="s">
        <v>69</v>
      </c>
      <c r="W649" s="2">
        <v>55.8</v>
      </c>
    </row>
    <row r="650" spans="1:23" ht="15.75" customHeight="1" x14ac:dyDescent="0.25">
      <c r="A650" s="2" t="s">
        <v>2815</v>
      </c>
      <c r="B650" s="2" t="s">
        <v>2817</v>
      </c>
      <c r="C650" s="2" t="s">
        <v>106</v>
      </c>
      <c r="D650" s="2" t="s">
        <v>23</v>
      </c>
      <c r="E650" s="2" t="s">
        <v>24</v>
      </c>
      <c r="F650" s="2" t="s">
        <v>55</v>
      </c>
      <c r="G650" s="2" t="s">
        <v>323</v>
      </c>
      <c r="H650" s="2" t="s">
        <v>282</v>
      </c>
      <c r="I650" s="2" t="s">
        <v>26</v>
      </c>
      <c r="J650" s="2" t="s">
        <v>324</v>
      </c>
      <c r="K650" s="2" t="s">
        <v>325</v>
      </c>
      <c r="L650" s="2" t="s">
        <v>285</v>
      </c>
      <c r="M650" s="2">
        <v>50</v>
      </c>
      <c r="N650" s="2" t="b">
        <v>0</v>
      </c>
      <c r="O650" s="2">
        <v>0.72921108742004259</v>
      </c>
      <c r="P650" s="2">
        <v>0.69230769230769229</v>
      </c>
      <c r="Q650" s="2">
        <v>0.77027027027027029</v>
      </c>
      <c r="R650" s="2" t="s">
        <v>74</v>
      </c>
      <c r="S650" s="2" t="s">
        <v>1854</v>
      </c>
      <c r="T650" s="2" t="s">
        <v>1855</v>
      </c>
      <c r="U650" s="2" t="b">
        <v>0</v>
      </c>
      <c r="V650" s="2" t="s">
        <v>69</v>
      </c>
      <c r="W650" s="2">
        <v>45.4</v>
      </c>
    </row>
    <row r="651" spans="1:23" ht="15.75" customHeight="1" x14ac:dyDescent="0.25">
      <c r="A651" s="2" t="s">
        <v>2815</v>
      </c>
      <c r="B651" s="2" t="s">
        <v>2817</v>
      </c>
      <c r="C651" s="2" t="s">
        <v>106</v>
      </c>
      <c r="D651" s="2" t="s">
        <v>23</v>
      </c>
      <c r="E651" s="2" t="s">
        <v>24</v>
      </c>
      <c r="F651" s="2" t="s">
        <v>55</v>
      </c>
      <c r="G651" s="2" t="s">
        <v>328</v>
      </c>
      <c r="H651" s="2" t="s">
        <v>282</v>
      </c>
      <c r="I651" s="2" t="s">
        <v>26</v>
      </c>
      <c r="J651" s="2" t="s">
        <v>329</v>
      </c>
      <c r="K651" s="2" t="s">
        <v>330</v>
      </c>
      <c r="L651" s="2" t="s">
        <v>285</v>
      </c>
      <c r="M651" s="2">
        <v>51</v>
      </c>
      <c r="N651" s="2" t="b">
        <v>0</v>
      </c>
      <c r="O651" s="2">
        <v>0.72921108742004259</v>
      </c>
      <c r="P651" s="2">
        <v>0.69230769230769229</v>
      </c>
      <c r="Q651" s="2">
        <v>0.77027027027027029</v>
      </c>
      <c r="R651" s="2" t="s">
        <v>74</v>
      </c>
      <c r="S651" s="2" t="s">
        <v>1856</v>
      </c>
      <c r="T651" s="2" t="s">
        <v>1857</v>
      </c>
      <c r="U651" s="2" t="b">
        <v>0</v>
      </c>
      <c r="V651" s="2" t="s">
        <v>69</v>
      </c>
      <c r="W651" s="2">
        <v>56</v>
      </c>
    </row>
    <row r="652" spans="1:23" ht="15.75" customHeight="1" x14ac:dyDescent="0.25">
      <c r="A652" s="2" t="s">
        <v>2815</v>
      </c>
      <c r="B652" s="2" t="s">
        <v>2817</v>
      </c>
      <c r="C652" s="2" t="s">
        <v>106</v>
      </c>
      <c r="D652" s="2" t="s">
        <v>23</v>
      </c>
      <c r="E652" s="2" t="s">
        <v>24</v>
      </c>
      <c r="F652" s="2" t="s">
        <v>55</v>
      </c>
      <c r="G652" s="2" t="s">
        <v>333</v>
      </c>
      <c r="H652" s="2" t="s">
        <v>282</v>
      </c>
      <c r="I652" s="2" t="s">
        <v>26</v>
      </c>
      <c r="J652" s="2" t="s">
        <v>334</v>
      </c>
      <c r="K652" s="2" t="s">
        <v>335</v>
      </c>
      <c r="L652" s="2" t="s">
        <v>285</v>
      </c>
      <c r="M652" s="2">
        <v>52</v>
      </c>
      <c r="N652" s="2" t="b">
        <v>0</v>
      </c>
      <c r="O652" s="2">
        <v>0.72921108742004259</v>
      </c>
      <c r="P652" s="2">
        <v>0.69230769230769229</v>
      </c>
      <c r="Q652" s="2">
        <v>0.77027027027027029</v>
      </c>
      <c r="R652" s="2" t="s">
        <v>74</v>
      </c>
      <c r="S652" s="2" t="s">
        <v>1858</v>
      </c>
      <c r="T652" s="2" t="s">
        <v>1859</v>
      </c>
      <c r="U652" s="2" t="b">
        <v>0</v>
      </c>
      <c r="V652" s="2" t="s">
        <v>69</v>
      </c>
      <c r="W652" s="2">
        <v>138.9</v>
      </c>
    </row>
    <row r="653" spans="1:23" ht="15.75" customHeight="1" x14ac:dyDescent="0.25">
      <c r="A653" s="2" t="s">
        <v>2815</v>
      </c>
      <c r="B653" s="2" t="s">
        <v>2817</v>
      </c>
      <c r="C653" s="2" t="s">
        <v>106</v>
      </c>
      <c r="D653" s="2" t="s">
        <v>23</v>
      </c>
      <c r="E653" s="2" t="s">
        <v>24</v>
      </c>
      <c r="F653" s="2" t="s">
        <v>55</v>
      </c>
      <c r="G653" s="2" t="s">
        <v>338</v>
      </c>
      <c r="H653" s="2" t="s">
        <v>282</v>
      </c>
      <c r="I653" s="2" t="s">
        <v>26</v>
      </c>
      <c r="J653" s="2" t="s">
        <v>339</v>
      </c>
      <c r="K653" s="2" t="s">
        <v>340</v>
      </c>
      <c r="L653" s="2" t="s">
        <v>285</v>
      </c>
      <c r="M653" s="2">
        <v>53</v>
      </c>
      <c r="N653" s="2" t="b">
        <v>0</v>
      </c>
      <c r="O653" s="2">
        <v>0.7564102564102565</v>
      </c>
      <c r="P653" s="2">
        <v>0.71951219512195119</v>
      </c>
      <c r="Q653" s="2">
        <v>0.79729729729729726</v>
      </c>
      <c r="R653" s="2" t="s">
        <v>74</v>
      </c>
      <c r="S653" s="2" t="s">
        <v>1860</v>
      </c>
      <c r="T653" s="2" t="s">
        <v>1861</v>
      </c>
      <c r="U653" s="2" t="b">
        <v>0</v>
      </c>
      <c r="V653" s="2" t="s">
        <v>69</v>
      </c>
      <c r="W653" s="2">
        <v>55.9</v>
      </c>
    </row>
    <row r="654" spans="1:23" ht="15.75" customHeight="1" x14ac:dyDescent="0.25">
      <c r="A654" s="2" t="s">
        <v>2815</v>
      </c>
      <c r="B654" s="2" t="s">
        <v>2817</v>
      </c>
      <c r="C654" s="2" t="s">
        <v>106</v>
      </c>
      <c r="D654" s="2" t="s">
        <v>23</v>
      </c>
      <c r="E654" s="2" t="s">
        <v>24</v>
      </c>
      <c r="F654" s="2" t="s">
        <v>55</v>
      </c>
      <c r="G654" s="2" t="s">
        <v>343</v>
      </c>
      <c r="H654" s="2" t="s">
        <v>282</v>
      </c>
      <c r="I654" s="2" t="s">
        <v>26</v>
      </c>
      <c r="J654" s="2" t="s">
        <v>344</v>
      </c>
      <c r="K654" s="2" t="s">
        <v>345</v>
      </c>
      <c r="L654" s="2" t="s">
        <v>285</v>
      </c>
      <c r="M654" s="2">
        <v>54</v>
      </c>
      <c r="N654" s="2" t="b">
        <v>0</v>
      </c>
      <c r="O654" s="2">
        <v>0.72921108742004259</v>
      </c>
      <c r="P654" s="2">
        <v>0.69230769230769229</v>
      </c>
      <c r="Q654" s="2">
        <v>0.77027027027027029</v>
      </c>
      <c r="R654" s="2" t="s">
        <v>74</v>
      </c>
      <c r="S654" s="2" t="s">
        <v>1862</v>
      </c>
      <c r="T654" s="2" t="s">
        <v>1863</v>
      </c>
      <c r="U654" s="2" t="b">
        <v>0</v>
      </c>
      <c r="V654" s="2" t="s">
        <v>69</v>
      </c>
      <c r="W654" s="2">
        <v>55.8</v>
      </c>
    </row>
    <row r="655" spans="1:23" ht="15.75" customHeight="1" x14ac:dyDescent="0.25">
      <c r="A655" s="2" t="s">
        <v>2815</v>
      </c>
      <c r="B655" s="2" t="s">
        <v>2817</v>
      </c>
      <c r="C655" s="2" t="s">
        <v>106</v>
      </c>
      <c r="D655" s="2" t="s">
        <v>23</v>
      </c>
      <c r="E655" s="2" t="s">
        <v>24</v>
      </c>
      <c r="F655" s="2" t="s">
        <v>55</v>
      </c>
      <c r="G655" s="2" t="s">
        <v>349</v>
      </c>
      <c r="H655" s="2" t="s">
        <v>282</v>
      </c>
      <c r="I655" s="2" t="s">
        <v>26</v>
      </c>
      <c r="J655" s="2" t="s">
        <v>351</v>
      </c>
      <c r="K655" s="2" t="s">
        <v>352</v>
      </c>
      <c r="L655" s="2" t="s">
        <v>285</v>
      </c>
      <c r="M655" s="2">
        <v>55</v>
      </c>
      <c r="N655" s="2" t="b">
        <v>0</v>
      </c>
      <c r="O655" s="2">
        <v>0.72921108742004259</v>
      </c>
      <c r="P655" s="2">
        <v>0.69230769230769229</v>
      </c>
      <c r="Q655" s="2">
        <v>0.77027027027027029</v>
      </c>
      <c r="R655" s="2" t="s">
        <v>74</v>
      </c>
      <c r="S655" s="2" t="s">
        <v>1864</v>
      </c>
      <c r="T655" s="2" t="s">
        <v>1865</v>
      </c>
      <c r="U655" s="2" t="b">
        <v>0</v>
      </c>
      <c r="V655" s="2" t="s">
        <v>69</v>
      </c>
      <c r="W655" s="2">
        <v>45.2</v>
      </c>
    </row>
    <row r="656" spans="1:23" ht="15.75" customHeight="1" x14ac:dyDescent="0.25">
      <c r="A656" s="2" t="s">
        <v>2815</v>
      </c>
      <c r="B656" s="2" t="s">
        <v>2817</v>
      </c>
      <c r="C656" s="2" t="s">
        <v>106</v>
      </c>
      <c r="D656" s="2" t="s">
        <v>23</v>
      </c>
      <c r="E656" s="2" t="s">
        <v>24</v>
      </c>
      <c r="F656" s="2" t="s">
        <v>55</v>
      </c>
      <c r="G656" s="2" t="s">
        <v>363</v>
      </c>
      <c r="H656" s="2" t="s">
        <v>282</v>
      </c>
      <c r="I656" s="2" t="s">
        <v>26</v>
      </c>
      <c r="J656" s="2" t="s">
        <v>367</v>
      </c>
      <c r="K656" s="2" t="s">
        <v>368</v>
      </c>
      <c r="L656" s="2" t="s">
        <v>285</v>
      </c>
      <c r="M656" s="2">
        <v>56</v>
      </c>
      <c r="N656" s="2" t="b">
        <v>0</v>
      </c>
      <c r="O656" s="2">
        <v>0.72921108742004259</v>
      </c>
      <c r="P656" s="2">
        <v>0.69230769230769229</v>
      </c>
      <c r="Q656" s="2">
        <v>0.77027027027027029</v>
      </c>
      <c r="R656" s="2" t="s">
        <v>74</v>
      </c>
      <c r="S656" s="2" t="s">
        <v>1866</v>
      </c>
      <c r="T656" s="2" t="s">
        <v>1867</v>
      </c>
      <c r="U656" s="2" t="b">
        <v>0</v>
      </c>
      <c r="V656" s="2" t="s">
        <v>69</v>
      </c>
      <c r="W656" s="2">
        <v>44.8</v>
      </c>
    </row>
    <row r="657" spans="1:23" ht="15.75" customHeight="1" x14ac:dyDescent="0.25">
      <c r="A657" s="2" t="s">
        <v>2815</v>
      </c>
      <c r="B657" s="2" t="s">
        <v>2817</v>
      </c>
      <c r="C657" s="2" t="s">
        <v>106</v>
      </c>
      <c r="D657" s="2" t="s">
        <v>23</v>
      </c>
      <c r="E657" s="2" t="s">
        <v>24</v>
      </c>
      <c r="F657" s="2" t="s">
        <v>55</v>
      </c>
      <c r="G657" s="2" t="s">
        <v>378</v>
      </c>
      <c r="H657" s="2" t="s">
        <v>282</v>
      </c>
      <c r="I657" s="2" t="s">
        <v>26</v>
      </c>
      <c r="J657" s="2" t="s">
        <v>380</v>
      </c>
      <c r="K657" s="2" t="s">
        <v>381</v>
      </c>
      <c r="L657" s="2" t="s">
        <v>285</v>
      </c>
      <c r="M657" s="2">
        <v>57</v>
      </c>
      <c r="N657" s="2" t="b">
        <v>0</v>
      </c>
      <c r="O657" s="2">
        <v>0.72921108742004259</v>
      </c>
      <c r="P657" s="2">
        <v>0.69230769230769229</v>
      </c>
      <c r="Q657" s="2">
        <v>0.77027027027027029</v>
      </c>
      <c r="R657" s="2" t="s">
        <v>74</v>
      </c>
      <c r="S657" s="2" t="s">
        <v>1868</v>
      </c>
      <c r="T657" s="2" t="s">
        <v>1869</v>
      </c>
      <c r="U657" s="2" t="b">
        <v>0</v>
      </c>
      <c r="V657" s="2" t="s">
        <v>69</v>
      </c>
      <c r="W657" s="2">
        <v>55.3</v>
      </c>
    </row>
    <row r="658" spans="1:23" ht="15.75" customHeight="1" x14ac:dyDescent="0.25">
      <c r="A658" s="2" t="s">
        <v>2815</v>
      </c>
      <c r="B658" s="2" t="s">
        <v>2817</v>
      </c>
      <c r="C658" s="2" t="s">
        <v>106</v>
      </c>
      <c r="D658" s="2" t="s">
        <v>23</v>
      </c>
      <c r="E658" s="2" t="s">
        <v>24</v>
      </c>
      <c r="F658" s="2" t="s">
        <v>55</v>
      </c>
      <c r="G658" s="2" t="s">
        <v>389</v>
      </c>
      <c r="H658" s="2" t="s">
        <v>282</v>
      </c>
      <c r="I658" s="2" t="s">
        <v>26</v>
      </c>
      <c r="J658" s="2" t="s">
        <v>390</v>
      </c>
      <c r="K658" s="2" t="s">
        <v>391</v>
      </c>
      <c r="L658" s="2" t="s">
        <v>285</v>
      </c>
      <c r="M658" s="2">
        <v>58</v>
      </c>
      <c r="N658" s="2" t="b">
        <v>0</v>
      </c>
      <c r="O658" s="2">
        <v>0.72921108742004259</v>
      </c>
      <c r="P658" s="2">
        <v>0.69230769230769229</v>
      </c>
      <c r="Q658" s="2">
        <v>0.77027027027027029</v>
      </c>
      <c r="R658" s="2" t="s">
        <v>74</v>
      </c>
      <c r="S658" s="2" t="s">
        <v>1870</v>
      </c>
      <c r="T658" s="2" t="s">
        <v>1871</v>
      </c>
      <c r="U658" s="2" t="b">
        <v>0</v>
      </c>
      <c r="V658" s="2" t="s">
        <v>69</v>
      </c>
      <c r="W658" s="2">
        <v>55.9</v>
      </c>
    </row>
    <row r="659" spans="1:23" ht="15.75" customHeight="1" x14ac:dyDescent="0.25">
      <c r="A659" s="2" t="s">
        <v>2815</v>
      </c>
      <c r="B659" s="2" t="s">
        <v>2817</v>
      </c>
      <c r="C659" s="2" t="s">
        <v>106</v>
      </c>
      <c r="D659" s="2" t="s">
        <v>23</v>
      </c>
      <c r="E659" s="2" t="s">
        <v>24</v>
      </c>
      <c r="F659" s="2" t="s">
        <v>55</v>
      </c>
      <c r="G659" s="2" t="s">
        <v>395</v>
      </c>
      <c r="H659" s="2" t="s">
        <v>282</v>
      </c>
      <c r="I659" s="2" t="s">
        <v>26</v>
      </c>
      <c r="J659" s="2" t="s">
        <v>397</v>
      </c>
      <c r="K659" s="2" t="s">
        <v>398</v>
      </c>
      <c r="L659" s="2" t="s">
        <v>285</v>
      </c>
      <c r="M659" s="2">
        <v>59</v>
      </c>
      <c r="N659" s="2" t="b">
        <v>0</v>
      </c>
      <c r="O659" s="2">
        <v>0.72921108742004259</v>
      </c>
      <c r="P659" s="2">
        <v>0.69230769230769229</v>
      </c>
      <c r="Q659" s="2">
        <v>0.77027027027027029</v>
      </c>
      <c r="R659" s="2" t="s">
        <v>74</v>
      </c>
      <c r="S659" s="2" t="s">
        <v>1872</v>
      </c>
      <c r="T659" s="2" t="s">
        <v>1873</v>
      </c>
      <c r="U659" s="2" t="b">
        <v>0</v>
      </c>
      <c r="V659" s="2" t="s">
        <v>69</v>
      </c>
      <c r="W659" s="2">
        <v>55.2</v>
      </c>
    </row>
    <row r="660" spans="1:23" ht="15.75" customHeight="1" x14ac:dyDescent="0.25">
      <c r="A660" s="2" t="s">
        <v>2815</v>
      </c>
      <c r="B660" s="2" t="s">
        <v>2817</v>
      </c>
      <c r="C660" s="2" t="s">
        <v>106</v>
      </c>
      <c r="D660" s="2" t="s">
        <v>23</v>
      </c>
      <c r="E660" s="2" t="s">
        <v>24</v>
      </c>
      <c r="F660" s="2" t="s">
        <v>55</v>
      </c>
      <c r="G660" s="2" t="s">
        <v>401</v>
      </c>
      <c r="H660" s="2" t="s">
        <v>282</v>
      </c>
      <c r="I660" s="2" t="s">
        <v>26</v>
      </c>
      <c r="J660" s="2" t="s">
        <v>402</v>
      </c>
      <c r="K660" s="2" t="s">
        <v>403</v>
      </c>
      <c r="L660" s="2" t="s">
        <v>285</v>
      </c>
      <c r="M660" s="2">
        <v>60</v>
      </c>
      <c r="N660" s="2" t="b">
        <v>0</v>
      </c>
      <c r="O660" s="2">
        <v>0.72921108742004259</v>
      </c>
      <c r="P660" s="2">
        <v>0.69230769230769229</v>
      </c>
      <c r="Q660" s="2">
        <v>0.77027027027027029</v>
      </c>
      <c r="R660" s="2" t="s">
        <v>74</v>
      </c>
      <c r="S660" s="2" t="s">
        <v>1874</v>
      </c>
      <c r="T660" s="2" t="s">
        <v>1875</v>
      </c>
      <c r="U660" s="2" t="b">
        <v>0</v>
      </c>
      <c r="V660" s="2" t="s">
        <v>69</v>
      </c>
      <c r="W660" s="2">
        <v>55.5</v>
      </c>
    </row>
    <row r="661" spans="1:23" ht="15.75" customHeight="1" x14ac:dyDescent="0.25">
      <c r="A661" s="2" t="s">
        <v>2815</v>
      </c>
      <c r="B661" s="2" t="s">
        <v>2817</v>
      </c>
      <c r="C661" s="2" t="s">
        <v>106</v>
      </c>
      <c r="D661" s="2" t="s">
        <v>23</v>
      </c>
      <c r="E661" s="2" t="s">
        <v>24</v>
      </c>
      <c r="F661" s="2" t="s">
        <v>55</v>
      </c>
      <c r="G661" s="2" t="s">
        <v>406</v>
      </c>
      <c r="H661" s="2" t="s">
        <v>282</v>
      </c>
      <c r="I661" s="2" t="s">
        <v>26</v>
      </c>
      <c r="J661" s="2" t="s">
        <v>407</v>
      </c>
      <c r="K661" s="2" t="s">
        <v>408</v>
      </c>
      <c r="L661" s="2" t="s">
        <v>285</v>
      </c>
      <c r="M661" s="2">
        <v>61</v>
      </c>
      <c r="N661" s="2" t="b">
        <v>0</v>
      </c>
      <c r="O661" s="2">
        <v>0.72921108742004259</v>
      </c>
      <c r="P661" s="2">
        <v>0.69230769230769229</v>
      </c>
      <c r="Q661" s="2">
        <v>0.77027027027027029</v>
      </c>
      <c r="R661" s="2" t="s">
        <v>74</v>
      </c>
      <c r="S661" s="2" t="s">
        <v>1876</v>
      </c>
      <c r="T661" s="2" t="s">
        <v>1877</v>
      </c>
      <c r="U661" s="2" t="b">
        <v>0</v>
      </c>
      <c r="V661" s="2" t="s">
        <v>69</v>
      </c>
      <c r="W661" s="2">
        <v>55.2</v>
      </c>
    </row>
    <row r="662" spans="1:23" ht="15.75" customHeight="1" x14ac:dyDescent="0.25">
      <c r="A662" s="2" t="s">
        <v>2815</v>
      </c>
      <c r="B662" s="2" t="s">
        <v>2817</v>
      </c>
      <c r="C662" s="2" t="s">
        <v>106</v>
      </c>
      <c r="D662" s="2" t="s">
        <v>23</v>
      </c>
      <c r="E662" s="2" t="s">
        <v>24</v>
      </c>
      <c r="F662" s="2" t="s">
        <v>364</v>
      </c>
      <c r="G662" s="2" t="s">
        <v>411</v>
      </c>
      <c r="H662" s="2" t="s">
        <v>412</v>
      </c>
      <c r="I662" s="2" t="s">
        <v>54</v>
      </c>
      <c r="J662" s="2" t="s">
        <v>413</v>
      </c>
      <c r="K662" s="2" t="s">
        <v>414</v>
      </c>
      <c r="L662" s="2" t="s">
        <v>377</v>
      </c>
      <c r="M662" s="2">
        <v>42</v>
      </c>
      <c r="N662" s="2" t="b">
        <v>0</v>
      </c>
      <c r="O662" s="2">
        <v>0.82987551867219911</v>
      </c>
      <c r="P662" s="2">
        <v>0.79365079365079361</v>
      </c>
      <c r="Q662" s="2">
        <v>0.86956521739130432</v>
      </c>
      <c r="R662" s="2" t="s">
        <v>65</v>
      </c>
      <c r="S662" s="2" t="s">
        <v>1878</v>
      </c>
      <c r="T662" s="2" t="s">
        <v>1879</v>
      </c>
      <c r="U662" s="2" t="b">
        <v>1</v>
      </c>
      <c r="V662" s="2" t="s">
        <v>69</v>
      </c>
      <c r="W662" s="2">
        <v>1</v>
      </c>
    </row>
    <row r="663" spans="1:23" ht="15.75" customHeight="1" x14ac:dyDescent="0.25">
      <c r="A663" s="2" t="s">
        <v>2815</v>
      </c>
      <c r="B663" s="2" t="s">
        <v>2817</v>
      </c>
      <c r="C663" s="2" t="s">
        <v>106</v>
      </c>
      <c r="D663" s="2" t="s">
        <v>23</v>
      </c>
      <c r="E663" s="2" t="s">
        <v>24</v>
      </c>
      <c r="F663" s="2" t="s">
        <v>364</v>
      </c>
      <c r="G663" s="2" t="s">
        <v>417</v>
      </c>
      <c r="H663" s="2" t="s">
        <v>412</v>
      </c>
      <c r="I663" s="2" t="s">
        <v>54</v>
      </c>
      <c r="J663" s="2" t="s">
        <v>418</v>
      </c>
      <c r="K663" s="2" t="s">
        <v>419</v>
      </c>
      <c r="L663" s="2" t="s">
        <v>377</v>
      </c>
      <c r="M663" s="2">
        <v>43</v>
      </c>
      <c r="N663" s="2" t="b">
        <v>0</v>
      </c>
      <c r="O663" s="2">
        <v>0.82956878850102667</v>
      </c>
      <c r="P663" s="2">
        <v>0.78599221789883267</v>
      </c>
      <c r="Q663" s="2">
        <v>0.87826086956521743</v>
      </c>
      <c r="R663" s="2" t="s">
        <v>74</v>
      </c>
      <c r="S663" s="2" t="s">
        <v>1880</v>
      </c>
      <c r="T663" s="2" t="s">
        <v>1881</v>
      </c>
      <c r="U663" s="2" t="b">
        <v>0</v>
      </c>
      <c r="V663" s="2" t="s">
        <v>69</v>
      </c>
      <c r="W663" s="2">
        <v>233.4</v>
      </c>
    </row>
    <row r="664" spans="1:23" ht="15.75" customHeight="1" x14ac:dyDescent="0.25">
      <c r="A664" s="2" t="s">
        <v>2815</v>
      </c>
      <c r="B664" s="2" t="s">
        <v>2817</v>
      </c>
      <c r="C664" s="2" t="s">
        <v>106</v>
      </c>
      <c r="D664" s="2" t="s">
        <v>23</v>
      </c>
      <c r="E664" s="2" t="s">
        <v>24</v>
      </c>
      <c r="F664" s="2" t="s">
        <v>364</v>
      </c>
      <c r="G664" s="2" t="s">
        <v>422</v>
      </c>
      <c r="H664" s="2" t="s">
        <v>412</v>
      </c>
      <c r="I664" s="2" t="s">
        <v>54</v>
      </c>
      <c r="J664" s="2" t="s">
        <v>423</v>
      </c>
      <c r="K664" s="2" t="s">
        <v>424</v>
      </c>
      <c r="L664" s="2" t="s">
        <v>377</v>
      </c>
      <c r="M664" s="2">
        <v>44</v>
      </c>
      <c r="N664" s="2" t="b">
        <v>0</v>
      </c>
      <c r="O664" s="2">
        <v>0.84599589322381941</v>
      </c>
      <c r="P664" s="2">
        <v>0.80155642023346307</v>
      </c>
      <c r="Q664" s="2">
        <v>0.89565217391304353</v>
      </c>
      <c r="R664" s="2" t="s">
        <v>74</v>
      </c>
      <c r="S664" s="2" t="s">
        <v>1882</v>
      </c>
      <c r="T664" s="2" t="s">
        <v>1883</v>
      </c>
      <c r="U664" s="2" t="b">
        <v>0</v>
      </c>
      <c r="V664" s="2" t="s">
        <v>69</v>
      </c>
      <c r="W664" s="2">
        <v>220</v>
      </c>
    </row>
    <row r="665" spans="1:23" ht="15.75" customHeight="1" x14ac:dyDescent="0.25">
      <c r="A665" s="2" t="s">
        <v>2815</v>
      </c>
      <c r="B665" s="2" t="s">
        <v>2817</v>
      </c>
      <c r="C665" s="2" t="s">
        <v>106</v>
      </c>
      <c r="D665" s="2" t="s">
        <v>23</v>
      </c>
      <c r="E665" s="2" t="s">
        <v>24</v>
      </c>
      <c r="F665" s="2" t="s">
        <v>364</v>
      </c>
      <c r="G665" s="2" t="s">
        <v>427</v>
      </c>
      <c r="H665" s="2" t="s">
        <v>412</v>
      </c>
      <c r="I665" s="2" t="s">
        <v>54</v>
      </c>
      <c r="J665" s="2" t="s">
        <v>428</v>
      </c>
      <c r="K665" s="2" t="s">
        <v>429</v>
      </c>
      <c r="L665" s="2" t="s">
        <v>377</v>
      </c>
      <c r="M665" s="2">
        <v>45</v>
      </c>
      <c r="N665" s="2" t="b">
        <v>0</v>
      </c>
      <c r="O665" s="2">
        <v>0.84647302904564314</v>
      </c>
      <c r="P665" s="2">
        <v>0.80952380952380953</v>
      </c>
      <c r="Q665" s="2">
        <v>0.88695652173913042</v>
      </c>
      <c r="R665" s="2" t="s">
        <v>74</v>
      </c>
      <c r="S665" s="2" t="s">
        <v>1884</v>
      </c>
      <c r="T665" s="2" t="s">
        <v>1885</v>
      </c>
      <c r="U665" s="2" t="b">
        <v>0</v>
      </c>
      <c r="V665" s="2" t="s">
        <v>69</v>
      </c>
      <c r="W665" s="2">
        <v>317.39999999999998</v>
      </c>
    </row>
    <row r="666" spans="1:23" ht="15.75" customHeight="1" x14ac:dyDescent="0.25">
      <c r="A666" s="2" t="s">
        <v>2815</v>
      </c>
      <c r="B666" s="2" t="s">
        <v>2817</v>
      </c>
      <c r="C666" s="2" t="s">
        <v>106</v>
      </c>
      <c r="D666" s="2" t="s">
        <v>23</v>
      </c>
      <c r="E666" s="2" t="s">
        <v>24</v>
      </c>
      <c r="F666" s="2" t="s">
        <v>364</v>
      </c>
      <c r="G666" s="2" t="s">
        <v>432</v>
      </c>
      <c r="H666" s="2" t="s">
        <v>412</v>
      </c>
      <c r="I666" s="2" t="s">
        <v>54</v>
      </c>
      <c r="J666" s="2" t="s">
        <v>433</v>
      </c>
      <c r="K666" s="2" t="s">
        <v>434</v>
      </c>
      <c r="L666" s="2" t="s">
        <v>377</v>
      </c>
      <c r="M666" s="2">
        <v>46</v>
      </c>
      <c r="N666" s="2" t="b">
        <v>0</v>
      </c>
      <c r="O666" s="2">
        <v>0.83229813664596275</v>
      </c>
      <c r="P666" s="2">
        <v>0.7944664031620553</v>
      </c>
      <c r="Q666" s="2">
        <v>0.87391304347826082</v>
      </c>
      <c r="R666" s="2" t="s">
        <v>74</v>
      </c>
      <c r="S666" s="2" t="s">
        <v>1886</v>
      </c>
      <c r="T666" s="2" t="s">
        <v>1887</v>
      </c>
      <c r="U666" s="2" t="b">
        <v>0</v>
      </c>
      <c r="V666" s="2" t="s">
        <v>69</v>
      </c>
      <c r="W666" s="2">
        <v>252.2</v>
      </c>
    </row>
    <row r="667" spans="1:23" ht="15.75" customHeight="1" x14ac:dyDescent="0.25">
      <c r="A667" s="2" t="s">
        <v>2815</v>
      </c>
      <c r="B667" s="2" t="s">
        <v>2817</v>
      </c>
      <c r="C667" s="2" t="s">
        <v>106</v>
      </c>
      <c r="D667" s="2" t="s">
        <v>23</v>
      </c>
      <c r="E667" s="2" t="s">
        <v>24</v>
      </c>
      <c r="F667" s="2" t="s">
        <v>364</v>
      </c>
      <c r="G667" s="2" t="s">
        <v>437</v>
      </c>
      <c r="H667" s="2" t="s">
        <v>412</v>
      </c>
      <c r="I667" s="2" t="s">
        <v>54</v>
      </c>
      <c r="J667" s="2" t="s">
        <v>438</v>
      </c>
      <c r="K667" s="2" t="s">
        <v>439</v>
      </c>
      <c r="L667" s="2" t="s">
        <v>377</v>
      </c>
      <c r="M667" s="2">
        <v>47</v>
      </c>
      <c r="N667" s="2" t="b">
        <v>0</v>
      </c>
      <c r="O667" s="2">
        <v>0.84342379958246338</v>
      </c>
      <c r="P667" s="2">
        <v>0.8112449799196787</v>
      </c>
      <c r="Q667" s="2">
        <v>0.87826086956521743</v>
      </c>
      <c r="R667" s="2" t="s">
        <v>74</v>
      </c>
      <c r="S667" s="2" t="s">
        <v>1888</v>
      </c>
      <c r="T667" s="2" t="s">
        <v>1889</v>
      </c>
      <c r="U667" s="2" t="b">
        <v>0</v>
      </c>
      <c r="V667" s="2" t="s">
        <v>69</v>
      </c>
      <c r="W667" s="2">
        <v>213.7</v>
      </c>
    </row>
    <row r="668" spans="1:23" ht="15.75" customHeight="1" x14ac:dyDescent="0.25">
      <c r="A668" s="2" t="s">
        <v>2815</v>
      </c>
      <c r="B668" s="2" t="s">
        <v>2817</v>
      </c>
      <c r="C668" s="2" t="s">
        <v>106</v>
      </c>
      <c r="D668" s="2" t="s">
        <v>23</v>
      </c>
      <c r="E668" s="2" t="s">
        <v>24</v>
      </c>
      <c r="F668" s="2" t="s">
        <v>364</v>
      </c>
      <c r="G668" s="2" t="s">
        <v>442</v>
      </c>
      <c r="H668" s="2" t="s">
        <v>412</v>
      </c>
      <c r="I668" s="2" t="s">
        <v>54</v>
      </c>
      <c r="J668" s="2" t="s">
        <v>443</v>
      </c>
      <c r="K668" s="2" t="s">
        <v>444</v>
      </c>
      <c r="L668" s="2" t="s">
        <v>377</v>
      </c>
      <c r="M668" s="2">
        <v>48</v>
      </c>
      <c r="N668" s="2" t="b">
        <v>0</v>
      </c>
      <c r="O668" s="2">
        <v>0.83575883575883581</v>
      </c>
      <c r="P668" s="2">
        <v>0.80079681274900394</v>
      </c>
      <c r="Q668" s="2">
        <v>0.87391304347826082</v>
      </c>
      <c r="R668" s="2" t="s">
        <v>74</v>
      </c>
      <c r="S668" s="2" t="s">
        <v>1890</v>
      </c>
      <c r="T668" s="2" t="s">
        <v>1891</v>
      </c>
      <c r="U668" s="2" t="b">
        <v>0</v>
      </c>
      <c r="V668" s="2" t="s">
        <v>69</v>
      </c>
      <c r="W668" s="2">
        <v>225.8</v>
      </c>
    </row>
    <row r="669" spans="1:23" ht="15.75" customHeight="1" x14ac:dyDescent="0.25">
      <c r="A669" s="2" t="s">
        <v>2815</v>
      </c>
      <c r="B669" s="2" t="s">
        <v>2817</v>
      </c>
      <c r="C669" s="2" t="s">
        <v>106</v>
      </c>
      <c r="D669" s="2" t="s">
        <v>23</v>
      </c>
      <c r="E669" s="2" t="s">
        <v>24</v>
      </c>
      <c r="F669" s="2" t="s">
        <v>364</v>
      </c>
      <c r="G669" s="2" t="s">
        <v>447</v>
      </c>
      <c r="H669" s="2" t="s">
        <v>412</v>
      </c>
      <c r="I669" s="2" t="s">
        <v>54</v>
      </c>
      <c r="J669" s="2" t="s">
        <v>448</v>
      </c>
      <c r="K669" s="2" t="s">
        <v>449</v>
      </c>
      <c r="L669" s="2" t="s">
        <v>377</v>
      </c>
      <c r="M669" s="2">
        <v>49</v>
      </c>
      <c r="N669" s="2" t="b">
        <v>0</v>
      </c>
      <c r="O669" s="2">
        <v>0.83991683991683985</v>
      </c>
      <c r="P669" s="2">
        <v>0.80478087649402386</v>
      </c>
      <c r="Q669" s="2">
        <v>0.87826086956521743</v>
      </c>
      <c r="R669" s="2" t="s">
        <v>74</v>
      </c>
      <c r="S669" s="2" t="s">
        <v>1892</v>
      </c>
      <c r="T669" s="2" t="s">
        <v>1893</v>
      </c>
      <c r="U669" s="2" t="b">
        <v>0</v>
      </c>
      <c r="V669" s="2" t="s">
        <v>69</v>
      </c>
      <c r="W669" s="2">
        <v>200.6</v>
      </c>
    </row>
    <row r="670" spans="1:23" ht="15.75" customHeight="1" x14ac:dyDescent="0.25">
      <c r="A670" s="2" t="s">
        <v>2815</v>
      </c>
      <c r="B670" s="2" t="s">
        <v>2817</v>
      </c>
      <c r="C670" s="2" t="s">
        <v>106</v>
      </c>
      <c r="D670" s="2" t="s">
        <v>23</v>
      </c>
      <c r="E670" s="2" t="s">
        <v>24</v>
      </c>
      <c r="F670" s="2" t="s">
        <v>364</v>
      </c>
      <c r="G670" s="2" t="s">
        <v>452</v>
      </c>
      <c r="H670" s="2" t="s">
        <v>412</v>
      </c>
      <c r="I670" s="2" t="s">
        <v>54</v>
      </c>
      <c r="J670" s="2" t="s">
        <v>453</v>
      </c>
      <c r="K670" s="2" t="s">
        <v>454</v>
      </c>
      <c r="L670" s="2" t="s">
        <v>377</v>
      </c>
      <c r="M670" s="2">
        <v>50</v>
      </c>
      <c r="N670" s="2" t="b">
        <v>0</v>
      </c>
      <c r="O670" s="2">
        <v>0.84100418410041844</v>
      </c>
      <c r="P670" s="2">
        <v>0.81048387096774188</v>
      </c>
      <c r="Q670" s="2">
        <v>0.87391304347826082</v>
      </c>
      <c r="R670" s="2" t="s">
        <v>74</v>
      </c>
      <c r="S670" s="2" t="s">
        <v>1894</v>
      </c>
      <c r="T670" s="2" t="s">
        <v>1895</v>
      </c>
      <c r="U670" s="2" t="b">
        <v>0</v>
      </c>
      <c r="V670" s="2" t="s">
        <v>69</v>
      </c>
      <c r="W670" s="2">
        <v>200.5</v>
      </c>
    </row>
    <row r="671" spans="1:23" ht="15.75" customHeight="1" x14ac:dyDescent="0.25">
      <c r="A671" s="2" t="s">
        <v>2815</v>
      </c>
      <c r="B671" s="2" t="s">
        <v>2817</v>
      </c>
      <c r="C671" s="2" t="s">
        <v>106</v>
      </c>
      <c r="D671" s="2" t="s">
        <v>23</v>
      </c>
      <c r="E671" s="2" t="s">
        <v>24</v>
      </c>
      <c r="F671" s="2" t="s">
        <v>364</v>
      </c>
      <c r="G671" s="2" t="s">
        <v>457</v>
      </c>
      <c r="H671" s="2" t="s">
        <v>412</v>
      </c>
      <c r="I671" s="2" t="s">
        <v>54</v>
      </c>
      <c r="J671" s="2" t="s">
        <v>458</v>
      </c>
      <c r="K671" s="2" t="s">
        <v>459</v>
      </c>
      <c r="L671" s="2" t="s">
        <v>377</v>
      </c>
      <c r="M671" s="2">
        <v>51</v>
      </c>
      <c r="N671" s="2" t="b">
        <v>0</v>
      </c>
      <c r="O671" s="2">
        <v>0.83471074380165289</v>
      </c>
      <c r="P671" s="2">
        <v>0.79527559055118113</v>
      </c>
      <c r="Q671" s="2">
        <v>0.87826086956521743</v>
      </c>
      <c r="R671" s="2" t="s">
        <v>74</v>
      </c>
      <c r="S671" s="2" t="s">
        <v>1896</v>
      </c>
      <c r="T671" s="2" t="s">
        <v>1897</v>
      </c>
      <c r="U671" s="2" t="b">
        <v>0</v>
      </c>
      <c r="V671" s="2" t="s">
        <v>69</v>
      </c>
      <c r="W671" s="2">
        <v>216.2</v>
      </c>
    </row>
    <row r="672" spans="1:23" ht="15.75" customHeight="1" x14ac:dyDescent="0.25">
      <c r="A672" s="2" t="s">
        <v>2815</v>
      </c>
      <c r="B672" s="2" t="s">
        <v>2817</v>
      </c>
      <c r="C672" s="2" t="s">
        <v>106</v>
      </c>
      <c r="D672" s="2" t="s">
        <v>23</v>
      </c>
      <c r="E672" s="2" t="s">
        <v>24</v>
      </c>
      <c r="F672" s="2" t="s">
        <v>364</v>
      </c>
      <c r="G672" s="2" t="s">
        <v>462</v>
      </c>
      <c r="H672" s="2" t="s">
        <v>412</v>
      </c>
      <c r="I672" s="2" t="s">
        <v>54</v>
      </c>
      <c r="J672" s="2" t="s">
        <v>463</v>
      </c>
      <c r="K672" s="2" t="s">
        <v>464</v>
      </c>
      <c r="L672" s="2" t="s">
        <v>377</v>
      </c>
      <c r="M672" s="2">
        <v>52</v>
      </c>
      <c r="N672" s="2" t="b">
        <v>0</v>
      </c>
      <c r="O672" s="2">
        <v>0.83575883575883581</v>
      </c>
      <c r="P672" s="2">
        <v>0.80079681274900394</v>
      </c>
      <c r="Q672" s="2">
        <v>0.87391304347826082</v>
      </c>
      <c r="R672" s="2" t="s">
        <v>74</v>
      </c>
      <c r="S672" s="2" t="s">
        <v>1898</v>
      </c>
      <c r="T672" s="2" t="s">
        <v>1899</v>
      </c>
      <c r="U672" s="2" t="b">
        <v>0</v>
      </c>
      <c r="V672" s="2" t="s">
        <v>69</v>
      </c>
      <c r="W672" s="2">
        <v>183</v>
      </c>
    </row>
    <row r="673" spans="1:23" ht="15.75" customHeight="1" x14ac:dyDescent="0.25">
      <c r="A673" s="2" t="s">
        <v>2815</v>
      </c>
      <c r="B673" s="2" t="s">
        <v>2817</v>
      </c>
      <c r="C673" s="2" t="s">
        <v>106</v>
      </c>
      <c r="D673" s="2" t="s">
        <v>23</v>
      </c>
      <c r="E673" s="2" t="s">
        <v>24</v>
      </c>
      <c r="F673" s="2" t="s">
        <v>364</v>
      </c>
      <c r="G673" s="2" t="s">
        <v>467</v>
      </c>
      <c r="H673" s="2" t="s">
        <v>412</v>
      </c>
      <c r="I673" s="2" t="s">
        <v>54</v>
      </c>
      <c r="J673" s="2" t="s">
        <v>468</v>
      </c>
      <c r="K673" s="2" t="s">
        <v>469</v>
      </c>
      <c r="L673" s="2" t="s">
        <v>377</v>
      </c>
      <c r="M673" s="2">
        <v>53</v>
      </c>
      <c r="N673" s="2" t="b">
        <v>0</v>
      </c>
      <c r="O673" s="2">
        <v>0.82886597938144324</v>
      </c>
      <c r="P673" s="2">
        <v>0.78823529411764703</v>
      </c>
      <c r="Q673" s="2">
        <v>0.87391304347826082</v>
      </c>
      <c r="R673" s="2" t="s">
        <v>74</v>
      </c>
      <c r="S673" s="2" t="s">
        <v>1900</v>
      </c>
      <c r="T673" s="2" t="s">
        <v>1901</v>
      </c>
      <c r="U673" s="2" t="b">
        <v>0</v>
      </c>
      <c r="V673" s="2" t="s">
        <v>69</v>
      </c>
      <c r="W673" s="2">
        <v>225.8</v>
      </c>
    </row>
    <row r="674" spans="1:23" ht="15.75" customHeight="1" x14ac:dyDescent="0.25">
      <c r="A674" s="2" t="s">
        <v>2815</v>
      </c>
      <c r="B674" s="2" t="s">
        <v>2817</v>
      </c>
      <c r="C674" s="2" t="s">
        <v>106</v>
      </c>
      <c r="D674" s="2" t="s">
        <v>23</v>
      </c>
      <c r="E674" s="2" t="s">
        <v>24</v>
      </c>
      <c r="F674" s="2" t="s">
        <v>364</v>
      </c>
      <c r="G674" s="2" t="s">
        <v>472</v>
      </c>
      <c r="H674" s="2" t="s">
        <v>412</v>
      </c>
      <c r="I674" s="2" t="s">
        <v>54</v>
      </c>
      <c r="J674" s="2" t="s">
        <v>473</v>
      </c>
      <c r="K674" s="2" t="s">
        <v>474</v>
      </c>
      <c r="L674" s="2" t="s">
        <v>377</v>
      </c>
      <c r="M674" s="2">
        <v>54</v>
      </c>
      <c r="N674" s="2" t="b">
        <v>0</v>
      </c>
      <c r="O674" s="2">
        <v>0.83643892339544512</v>
      </c>
      <c r="P674" s="2">
        <v>0.79841897233201586</v>
      </c>
      <c r="Q674" s="2">
        <v>0.87826086956521743</v>
      </c>
      <c r="R674" s="2" t="s">
        <v>74</v>
      </c>
      <c r="S674" s="2" t="s">
        <v>1902</v>
      </c>
      <c r="T674" s="2" t="s">
        <v>1903</v>
      </c>
      <c r="U674" s="2" t="b">
        <v>0</v>
      </c>
      <c r="V674" s="2" t="s">
        <v>69</v>
      </c>
      <c r="W674" s="2">
        <v>290</v>
      </c>
    </row>
    <row r="675" spans="1:23" ht="15.75" customHeight="1" x14ac:dyDescent="0.25">
      <c r="A675" s="2" t="s">
        <v>2815</v>
      </c>
      <c r="B675" s="2" t="s">
        <v>2817</v>
      </c>
      <c r="C675" s="2" t="s">
        <v>106</v>
      </c>
      <c r="D675" s="2" t="s">
        <v>23</v>
      </c>
      <c r="E675" s="2" t="s">
        <v>24</v>
      </c>
      <c r="F675" s="2" t="s">
        <v>364</v>
      </c>
      <c r="G675" s="2" t="s">
        <v>477</v>
      </c>
      <c r="H675" s="2" t="s">
        <v>412</v>
      </c>
      <c r="I675" s="2" t="s">
        <v>54</v>
      </c>
      <c r="J675" s="2" t="s">
        <v>478</v>
      </c>
      <c r="K675" s="2" t="s">
        <v>479</v>
      </c>
      <c r="L675" s="2" t="s">
        <v>377</v>
      </c>
      <c r="M675" s="2">
        <v>55</v>
      </c>
      <c r="N675" s="2" t="b">
        <v>0</v>
      </c>
      <c r="O675" s="2">
        <v>0.83471074380165289</v>
      </c>
      <c r="P675" s="2">
        <v>0.79527559055118113</v>
      </c>
      <c r="Q675" s="2">
        <v>0.87826086956521743</v>
      </c>
      <c r="R675" s="2" t="s">
        <v>74</v>
      </c>
      <c r="S675" s="2" t="s">
        <v>1904</v>
      </c>
      <c r="T675" s="2" t="s">
        <v>1905</v>
      </c>
      <c r="U675" s="2" t="b">
        <v>0</v>
      </c>
      <c r="V675" s="2" t="s">
        <v>69</v>
      </c>
      <c r="W675" s="2">
        <v>216.1</v>
      </c>
    </row>
    <row r="676" spans="1:23" ht="15.75" customHeight="1" x14ac:dyDescent="0.25">
      <c r="A676" s="2" t="s">
        <v>2815</v>
      </c>
      <c r="B676" s="2" t="s">
        <v>2817</v>
      </c>
      <c r="C676" s="2" t="s">
        <v>106</v>
      </c>
      <c r="D676" s="2" t="s">
        <v>23</v>
      </c>
      <c r="E676" s="2" t="s">
        <v>24</v>
      </c>
      <c r="F676" s="2" t="s">
        <v>364</v>
      </c>
      <c r="G676" s="2" t="s">
        <v>482</v>
      </c>
      <c r="H676" s="2" t="s">
        <v>412</v>
      </c>
      <c r="I676" s="2" t="s">
        <v>54</v>
      </c>
      <c r="J676" s="2" t="s">
        <v>483</v>
      </c>
      <c r="K676" s="2" t="s">
        <v>484</v>
      </c>
      <c r="L676" s="2" t="s">
        <v>377</v>
      </c>
      <c r="M676" s="2">
        <v>56</v>
      </c>
      <c r="N676" s="2" t="b">
        <v>0</v>
      </c>
      <c r="O676" s="2">
        <v>0.84342379958246338</v>
      </c>
      <c r="P676" s="2">
        <v>0.8112449799196787</v>
      </c>
      <c r="Q676" s="2">
        <v>0.87826086956521743</v>
      </c>
      <c r="R676" s="2" t="s">
        <v>74</v>
      </c>
      <c r="S676" s="2" t="s">
        <v>1906</v>
      </c>
      <c r="T676" s="2" t="s">
        <v>1907</v>
      </c>
      <c r="U676" s="2" t="b">
        <v>0</v>
      </c>
      <c r="V676" s="2" t="s">
        <v>69</v>
      </c>
      <c r="W676" s="2">
        <v>243</v>
      </c>
    </row>
    <row r="677" spans="1:23" ht="15.75" customHeight="1" x14ac:dyDescent="0.25">
      <c r="A677" s="2" t="s">
        <v>2815</v>
      </c>
      <c r="B677" s="2" t="s">
        <v>2817</v>
      </c>
      <c r="C677" s="2" t="s">
        <v>106</v>
      </c>
      <c r="D677" s="2" t="s">
        <v>23</v>
      </c>
      <c r="E677" s="2" t="s">
        <v>24</v>
      </c>
      <c r="F677" s="2" t="s">
        <v>364</v>
      </c>
      <c r="G677" s="2" t="s">
        <v>487</v>
      </c>
      <c r="H677" s="2" t="s">
        <v>412</v>
      </c>
      <c r="I677" s="2" t="s">
        <v>54</v>
      </c>
      <c r="J677" s="2" t="s">
        <v>488</v>
      </c>
      <c r="K677" s="2" t="s">
        <v>489</v>
      </c>
      <c r="L677" s="2" t="s">
        <v>377</v>
      </c>
      <c r="M677" s="2">
        <v>57</v>
      </c>
      <c r="N677" s="2" t="b">
        <v>0</v>
      </c>
      <c r="O677" s="2">
        <v>0.84696016771488469</v>
      </c>
      <c r="P677" s="2">
        <v>0.81781376518218618</v>
      </c>
      <c r="Q677" s="2">
        <v>0.87826086956521743</v>
      </c>
      <c r="R677" s="2" t="s">
        <v>74</v>
      </c>
      <c r="S677" s="2" t="s">
        <v>1908</v>
      </c>
      <c r="T677" s="2" t="s">
        <v>1909</v>
      </c>
      <c r="U677" s="2" t="b">
        <v>0</v>
      </c>
      <c r="V677" s="2" t="s">
        <v>69</v>
      </c>
      <c r="W677" s="2">
        <v>254.4</v>
      </c>
    </row>
    <row r="678" spans="1:23" ht="15.75" customHeight="1" x14ac:dyDescent="0.25">
      <c r="A678" s="2" t="s">
        <v>2815</v>
      </c>
      <c r="B678" s="2" t="s">
        <v>2817</v>
      </c>
      <c r="C678" s="2" t="s">
        <v>106</v>
      </c>
      <c r="D678" s="2" t="s">
        <v>23</v>
      </c>
      <c r="E678" s="2" t="s">
        <v>24</v>
      </c>
      <c r="F678" s="2" t="s">
        <v>364</v>
      </c>
      <c r="G678" s="2" t="s">
        <v>492</v>
      </c>
      <c r="H678" s="2" t="s">
        <v>412</v>
      </c>
      <c r="I678" s="2" t="s">
        <v>54</v>
      </c>
      <c r="J678" s="2" t="s">
        <v>493</v>
      </c>
      <c r="K678" s="2" t="s">
        <v>494</v>
      </c>
      <c r="L678" s="2" t="s">
        <v>377</v>
      </c>
      <c r="M678" s="2">
        <v>58</v>
      </c>
      <c r="N678" s="2" t="b">
        <v>0</v>
      </c>
      <c r="O678" s="2">
        <v>0.82845188284518834</v>
      </c>
      <c r="P678" s="2">
        <v>0.79838709677419351</v>
      </c>
      <c r="Q678" s="2">
        <v>0.86086956521739133</v>
      </c>
      <c r="R678" s="2" t="s">
        <v>74</v>
      </c>
      <c r="S678" s="2" t="s">
        <v>1910</v>
      </c>
      <c r="T678" s="2" t="s">
        <v>1911</v>
      </c>
      <c r="U678" s="2" t="b">
        <v>0</v>
      </c>
      <c r="V678" s="2" t="s">
        <v>69</v>
      </c>
      <c r="W678" s="2">
        <v>217</v>
      </c>
    </row>
    <row r="679" spans="1:23" ht="15.75" customHeight="1" x14ac:dyDescent="0.25">
      <c r="A679" s="2" t="s">
        <v>2815</v>
      </c>
      <c r="B679" s="2" t="s">
        <v>2817</v>
      </c>
      <c r="C679" s="2" t="s">
        <v>106</v>
      </c>
      <c r="D679" s="2" t="s">
        <v>23</v>
      </c>
      <c r="E679" s="2" t="s">
        <v>24</v>
      </c>
      <c r="F679" s="2" t="s">
        <v>364</v>
      </c>
      <c r="G679" s="2" t="s">
        <v>497</v>
      </c>
      <c r="H679" s="2" t="s">
        <v>412</v>
      </c>
      <c r="I679" s="2" t="s">
        <v>54</v>
      </c>
      <c r="J679" s="2" t="s">
        <v>498</v>
      </c>
      <c r="K679" s="2" t="s">
        <v>499</v>
      </c>
      <c r="L679" s="2" t="s">
        <v>377</v>
      </c>
      <c r="M679" s="2">
        <v>59</v>
      </c>
      <c r="N679" s="2" t="b">
        <v>0</v>
      </c>
      <c r="O679" s="2">
        <v>0.82815734989648027</v>
      </c>
      <c r="P679" s="2">
        <v>0.79051383399209485</v>
      </c>
      <c r="Q679" s="2">
        <v>0.86956521739130432</v>
      </c>
      <c r="R679" s="2" t="s">
        <v>74</v>
      </c>
      <c r="S679" s="2" t="s">
        <v>1912</v>
      </c>
      <c r="T679" s="2" t="s">
        <v>1913</v>
      </c>
      <c r="U679" s="2" t="b">
        <v>0</v>
      </c>
      <c r="V679" s="2" t="s">
        <v>69</v>
      </c>
      <c r="W679" s="2">
        <v>255.7</v>
      </c>
    </row>
    <row r="680" spans="1:23" ht="15.75" customHeight="1" x14ac:dyDescent="0.25">
      <c r="A680" s="2" t="s">
        <v>2815</v>
      </c>
      <c r="B680" s="2" t="s">
        <v>2817</v>
      </c>
      <c r="C680" s="2" t="s">
        <v>106</v>
      </c>
      <c r="D680" s="2" t="s">
        <v>23</v>
      </c>
      <c r="E680" s="2" t="s">
        <v>24</v>
      </c>
      <c r="F680" s="2" t="s">
        <v>364</v>
      </c>
      <c r="G680" s="2" t="s">
        <v>502</v>
      </c>
      <c r="H680" s="2" t="s">
        <v>412</v>
      </c>
      <c r="I680" s="2" t="s">
        <v>54</v>
      </c>
      <c r="J680" s="2" t="s">
        <v>503</v>
      </c>
      <c r="K680" s="2" t="s">
        <v>504</v>
      </c>
      <c r="L680" s="2" t="s">
        <v>377</v>
      </c>
      <c r="M680" s="2">
        <v>60</v>
      </c>
      <c r="N680" s="2" t="b">
        <v>0</v>
      </c>
      <c r="O680" s="2">
        <v>0.83127572016460904</v>
      </c>
      <c r="P680" s="2">
        <v>0.7890625</v>
      </c>
      <c r="Q680" s="2">
        <v>0.87826086956521743</v>
      </c>
      <c r="R680" s="2" t="s">
        <v>74</v>
      </c>
      <c r="S680" s="2" t="s">
        <v>1914</v>
      </c>
      <c r="T680" s="2" t="s">
        <v>1915</v>
      </c>
      <c r="U680" s="2" t="b">
        <v>0</v>
      </c>
      <c r="V680" s="2" t="s">
        <v>69</v>
      </c>
      <c r="W680" s="2">
        <v>229.1</v>
      </c>
    </row>
    <row r="681" spans="1:23" ht="15.75" customHeight="1" x14ac:dyDescent="0.25">
      <c r="A681" s="2" t="s">
        <v>2815</v>
      </c>
      <c r="B681" s="2" t="s">
        <v>2817</v>
      </c>
      <c r="C681" s="2" t="s">
        <v>106</v>
      </c>
      <c r="D681" s="2" t="s">
        <v>23</v>
      </c>
      <c r="E681" s="2" t="s">
        <v>24</v>
      </c>
      <c r="F681" s="2" t="s">
        <v>364</v>
      </c>
      <c r="G681" s="2" t="s">
        <v>507</v>
      </c>
      <c r="H681" s="2" t="s">
        <v>412</v>
      </c>
      <c r="I681" s="2" t="s">
        <v>54</v>
      </c>
      <c r="J681" s="2" t="s">
        <v>508</v>
      </c>
      <c r="K681" s="2" t="s">
        <v>509</v>
      </c>
      <c r="L681" s="2" t="s">
        <v>377</v>
      </c>
      <c r="M681" s="2">
        <v>61</v>
      </c>
      <c r="N681" s="2" t="b">
        <v>0</v>
      </c>
      <c r="O681" s="2">
        <v>0.82987551867219911</v>
      </c>
      <c r="P681" s="2">
        <v>0.79365079365079361</v>
      </c>
      <c r="Q681" s="2">
        <v>0.86956521739130432</v>
      </c>
      <c r="R681" s="2" t="s">
        <v>74</v>
      </c>
      <c r="S681" s="2" t="s">
        <v>1916</v>
      </c>
      <c r="T681" s="2" t="s">
        <v>1917</v>
      </c>
      <c r="U681" s="2" t="b">
        <v>0</v>
      </c>
      <c r="V681" s="2" t="s">
        <v>69</v>
      </c>
      <c r="W681" s="2">
        <v>217.6</v>
      </c>
    </row>
    <row r="682" spans="1:23" ht="15.75" customHeight="1" x14ac:dyDescent="0.25">
      <c r="A682" s="2" t="s">
        <v>2815</v>
      </c>
      <c r="B682" s="2" t="s">
        <v>2817</v>
      </c>
      <c r="C682" s="2" t="s">
        <v>106</v>
      </c>
      <c r="D682" s="2" t="s">
        <v>23</v>
      </c>
      <c r="E682" s="2" t="s">
        <v>24</v>
      </c>
      <c r="F682" s="2" t="s">
        <v>364</v>
      </c>
      <c r="G682" s="2" t="s">
        <v>512</v>
      </c>
      <c r="H682" s="2" t="s">
        <v>513</v>
      </c>
      <c r="I682" s="2" t="s">
        <v>40</v>
      </c>
      <c r="J682" s="2" t="s">
        <v>514</v>
      </c>
      <c r="K682" s="2" t="s">
        <v>515</v>
      </c>
      <c r="L682" s="2" t="s">
        <v>372</v>
      </c>
      <c r="M682" s="2">
        <v>42</v>
      </c>
      <c r="N682" s="2" t="b">
        <v>0</v>
      </c>
      <c r="O682" s="2">
        <v>0.82548476454293618</v>
      </c>
      <c r="P682" s="2">
        <v>0.77604166666666663</v>
      </c>
      <c r="Q682" s="2">
        <v>0.88165680473372776</v>
      </c>
      <c r="R682" s="2" t="s">
        <v>65</v>
      </c>
      <c r="S682" s="2" t="s">
        <v>1918</v>
      </c>
      <c r="T682" s="2" t="s">
        <v>1919</v>
      </c>
      <c r="U682" s="2" t="b">
        <v>1</v>
      </c>
      <c r="V682" s="2" t="s">
        <v>69</v>
      </c>
      <c r="W682" s="2">
        <v>0.7</v>
      </c>
    </row>
    <row r="683" spans="1:23" ht="15.75" customHeight="1" x14ac:dyDescent="0.25">
      <c r="A683" s="2" t="s">
        <v>2815</v>
      </c>
      <c r="B683" s="2" t="s">
        <v>2817</v>
      </c>
      <c r="C683" s="2" t="s">
        <v>106</v>
      </c>
      <c r="D683" s="2" t="s">
        <v>23</v>
      </c>
      <c r="E683" s="2" t="s">
        <v>24</v>
      </c>
      <c r="F683" s="2" t="s">
        <v>364</v>
      </c>
      <c r="G683" s="2" t="s">
        <v>518</v>
      </c>
      <c r="H683" s="2" t="s">
        <v>513</v>
      </c>
      <c r="I683" s="2" t="s">
        <v>40</v>
      </c>
      <c r="J683" s="2" t="s">
        <v>519</v>
      </c>
      <c r="K683" s="2" t="s">
        <v>520</v>
      </c>
      <c r="L683" s="2" t="s">
        <v>372</v>
      </c>
      <c r="M683" s="2">
        <v>43</v>
      </c>
      <c r="N683" s="2" t="b">
        <v>0</v>
      </c>
      <c r="O683" s="2">
        <v>0.81232492997198891</v>
      </c>
      <c r="P683" s="2">
        <v>0.77127659574468088</v>
      </c>
      <c r="Q683" s="2">
        <v>0.85798816568047342</v>
      </c>
      <c r="R683" s="2" t="s">
        <v>74</v>
      </c>
      <c r="S683" s="2" t="s">
        <v>1920</v>
      </c>
      <c r="T683" s="2" t="s">
        <v>1921</v>
      </c>
      <c r="U683" s="2" t="b">
        <v>0</v>
      </c>
      <c r="V683" s="2" t="s">
        <v>69</v>
      </c>
      <c r="W683" s="2">
        <v>203.9</v>
      </c>
    </row>
    <row r="684" spans="1:23" ht="15.75" customHeight="1" x14ac:dyDescent="0.25">
      <c r="A684" s="2" t="s">
        <v>2815</v>
      </c>
      <c r="B684" s="2" t="s">
        <v>2817</v>
      </c>
      <c r="C684" s="2" t="s">
        <v>106</v>
      </c>
      <c r="D684" s="2" t="s">
        <v>23</v>
      </c>
      <c r="E684" s="2" t="s">
        <v>24</v>
      </c>
      <c r="F684" s="2" t="s">
        <v>364</v>
      </c>
      <c r="G684" s="2" t="s">
        <v>523</v>
      </c>
      <c r="H684" s="2" t="s">
        <v>513</v>
      </c>
      <c r="I684" s="2" t="s">
        <v>40</v>
      </c>
      <c r="J684" s="2" t="s">
        <v>524</v>
      </c>
      <c r="K684" s="2" t="s">
        <v>525</v>
      </c>
      <c r="L684" s="2" t="s">
        <v>372</v>
      </c>
      <c r="M684" s="2">
        <v>44</v>
      </c>
      <c r="N684" s="2" t="b">
        <v>0</v>
      </c>
      <c r="O684" s="2">
        <v>0.81792717086834721</v>
      </c>
      <c r="P684" s="2">
        <v>0.77659574468085102</v>
      </c>
      <c r="Q684" s="2">
        <v>0.86390532544378695</v>
      </c>
      <c r="R684" s="2" t="s">
        <v>74</v>
      </c>
      <c r="S684" s="2" t="s">
        <v>1922</v>
      </c>
      <c r="T684" s="2" t="s">
        <v>1923</v>
      </c>
      <c r="U684" s="2" t="b">
        <v>0</v>
      </c>
      <c r="V684" s="2" t="s">
        <v>69</v>
      </c>
      <c r="W684" s="2">
        <v>216.7</v>
      </c>
    </row>
    <row r="685" spans="1:23" ht="15.75" customHeight="1" x14ac:dyDescent="0.25">
      <c r="A685" s="2" t="s">
        <v>2815</v>
      </c>
      <c r="B685" s="2" t="s">
        <v>2817</v>
      </c>
      <c r="C685" s="2" t="s">
        <v>106</v>
      </c>
      <c r="D685" s="2" t="s">
        <v>23</v>
      </c>
      <c r="E685" s="2" t="s">
        <v>24</v>
      </c>
      <c r="F685" s="2" t="s">
        <v>364</v>
      </c>
      <c r="G685" s="2" t="s">
        <v>528</v>
      </c>
      <c r="H685" s="2" t="s">
        <v>513</v>
      </c>
      <c r="I685" s="2" t="s">
        <v>40</v>
      </c>
      <c r="J685" s="2" t="s">
        <v>529</v>
      </c>
      <c r="K685" s="2" t="s">
        <v>530</v>
      </c>
      <c r="L685" s="2" t="s">
        <v>372</v>
      </c>
      <c r="M685" s="2">
        <v>45</v>
      </c>
      <c r="N685" s="2" t="b">
        <v>0</v>
      </c>
      <c r="O685" s="2">
        <v>0.8595505617977528</v>
      </c>
      <c r="P685" s="2">
        <v>0.81818181818181823</v>
      </c>
      <c r="Q685" s="2">
        <v>0.90532544378698221</v>
      </c>
      <c r="R685" s="2" t="s">
        <v>74</v>
      </c>
      <c r="S685" s="2" t="s">
        <v>1924</v>
      </c>
      <c r="T685" s="2" t="s">
        <v>1925</v>
      </c>
      <c r="U685" s="2" t="b">
        <v>0</v>
      </c>
      <c r="V685" s="2" t="s">
        <v>69</v>
      </c>
      <c r="W685" s="2">
        <v>231</v>
      </c>
    </row>
    <row r="686" spans="1:23" ht="15.75" customHeight="1" x14ac:dyDescent="0.25">
      <c r="A686" s="2" t="s">
        <v>2815</v>
      </c>
      <c r="B686" s="2" t="s">
        <v>2817</v>
      </c>
      <c r="C686" s="2" t="s">
        <v>106</v>
      </c>
      <c r="D686" s="2" t="s">
        <v>23</v>
      </c>
      <c r="E686" s="2" t="s">
        <v>24</v>
      </c>
      <c r="F686" s="2" t="s">
        <v>364</v>
      </c>
      <c r="G686" s="2" t="s">
        <v>533</v>
      </c>
      <c r="H686" s="2" t="s">
        <v>513</v>
      </c>
      <c r="I686" s="2" t="s">
        <v>40</v>
      </c>
      <c r="J686" s="2" t="s">
        <v>534</v>
      </c>
      <c r="K686" s="2" t="s">
        <v>535</v>
      </c>
      <c r="L686" s="2" t="s">
        <v>372</v>
      </c>
      <c r="M686" s="2">
        <v>46</v>
      </c>
      <c r="N686" s="2" t="b">
        <v>0</v>
      </c>
      <c r="O686" s="2">
        <v>0.82320441988950277</v>
      </c>
      <c r="P686" s="2">
        <v>0.772020725388601</v>
      </c>
      <c r="Q686" s="2">
        <v>0.88165680473372776</v>
      </c>
      <c r="R686" s="2" t="s">
        <v>74</v>
      </c>
      <c r="S686" s="2" t="s">
        <v>1926</v>
      </c>
      <c r="T686" s="2" t="s">
        <v>1927</v>
      </c>
      <c r="U686" s="2" t="b">
        <v>0</v>
      </c>
      <c r="V686" s="2" t="s">
        <v>69</v>
      </c>
      <c r="W686" s="2">
        <v>191.6</v>
      </c>
    </row>
    <row r="687" spans="1:23" ht="15.75" customHeight="1" x14ac:dyDescent="0.25">
      <c r="A687" s="2" t="s">
        <v>2815</v>
      </c>
      <c r="B687" s="2" t="s">
        <v>2817</v>
      </c>
      <c r="C687" s="2" t="s">
        <v>106</v>
      </c>
      <c r="D687" s="2" t="s">
        <v>23</v>
      </c>
      <c r="E687" s="2" t="s">
        <v>24</v>
      </c>
      <c r="F687" s="2" t="s">
        <v>364</v>
      </c>
      <c r="G687" s="2" t="s">
        <v>538</v>
      </c>
      <c r="H687" s="2" t="s">
        <v>513</v>
      </c>
      <c r="I687" s="2" t="s">
        <v>40</v>
      </c>
      <c r="J687" s="2" t="s">
        <v>539</v>
      </c>
      <c r="K687" s="2" t="s">
        <v>540</v>
      </c>
      <c r="L687" s="2" t="s">
        <v>372</v>
      </c>
      <c r="M687" s="2">
        <v>47</v>
      </c>
      <c r="N687" s="2" t="b">
        <v>0</v>
      </c>
      <c r="O687" s="2">
        <v>0.81994459833795008</v>
      </c>
      <c r="P687" s="2">
        <v>0.77083333333333337</v>
      </c>
      <c r="Q687" s="2">
        <v>0.87573964497041423</v>
      </c>
      <c r="R687" s="2" t="s">
        <v>74</v>
      </c>
      <c r="S687" s="2" t="s">
        <v>1928</v>
      </c>
      <c r="T687" s="2" t="s">
        <v>1929</v>
      </c>
      <c r="U687" s="2" t="b">
        <v>0</v>
      </c>
      <c r="V687" s="2" t="s">
        <v>69</v>
      </c>
      <c r="W687" s="2">
        <v>255.4</v>
      </c>
    </row>
    <row r="688" spans="1:23" ht="15.75" customHeight="1" x14ac:dyDescent="0.25">
      <c r="A688" s="2" t="s">
        <v>2815</v>
      </c>
      <c r="B688" s="2" t="s">
        <v>2817</v>
      </c>
      <c r="C688" s="2" t="s">
        <v>106</v>
      </c>
      <c r="D688" s="2" t="s">
        <v>23</v>
      </c>
      <c r="E688" s="2" t="s">
        <v>24</v>
      </c>
      <c r="F688" s="2" t="s">
        <v>364</v>
      </c>
      <c r="G688" s="2" t="s">
        <v>550</v>
      </c>
      <c r="H688" s="2" t="s">
        <v>513</v>
      </c>
      <c r="I688" s="2" t="s">
        <v>40</v>
      </c>
      <c r="J688" s="2" t="s">
        <v>555</v>
      </c>
      <c r="K688" s="2" t="s">
        <v>557</v>
      </c>
      <c r="L688" s="2" t="s">
        <v>372</v>
      </c>
      <c r="M688" s="2">
        <v>48</v>
      </c>
      <c r="N688" s="2" t="b">
        <v>0</v>
      </c>
      <c r="O688" s="2">
        <v>0.81564245810055858</v>
      </c>
      <c r="P688" s="2">
        <v>0.77248677248677244</v>
      </c>
      <c r="Q688" s="2">
        <v>0.86390532544378695</v>
      </c>
      <c r="R688" s="2" t="s">
        <v>74</v>
      </c>
      <c r="S688" s="2" t="s">
        <v>1930</v>
      </c>
      <c r="T688" s="2" t="s">
        <v>1931</v>
      </c>
      <c r="U688" s="2" t="b">
        <v>0</v>
      </c>
      <c r="V688" s="2" t="s">
        <v>69</v>
      </c>
      <c r="W688" s="2">
        <v>229.8</v>
      </c>
    </row>
    <row r="689" spans="1:23" ht="15.75" customHeight="1" x14ac:dyDescent="0.25">
      <c r="A689" s="2" t="s">
        <v>2815</v>
      </c>
      <c r="B689" s="2" t="s">
        <v>2817</v>
      </c>
      <c r="C689" s="2" t="s">
        <v>106</v>
      </c>
      <c r="D689" s="2" t="s">
        <v>23</v>
      </c>
      <c r="E689" s="2" t="s">
        <v>24</v>
      </c>
      <c r="F689" s="2" t="s">
        <v>364</v>
      </c>
      <c r="G689" s="2" t="s">
        <v>572</v>
      </c>
      <c r="H689" s="2" t="s">
        <v>513</v>
      </c>
      <c r="I689" s="2" t="s">
        <v>40</v>
      </c>
      <c r="J689" s="2" t="s">
        <v>575</v>
      </c>
      <c r="K689" s="2" t="s">
        <v>576</v>
      </c>
      <c r="L689" s="2" t="s">
        <v>372</v>
      </c>
      <c r="M689" s="2">
        <v>49</v>
      </c>
      <c r="N689" s="2" t="b">
        <v>0</v>
      </c>
      <c r="O689" s="2">
        <v>0.82681564245810057</v>
      </c>
      <c r="P689" s="2">
        <v>0.78306878306878303</v>
      </c>
      <c r="Q689" s="2">
        <v>0.87573964497041423</v>
      </c>
      <c r="R689" s="2" t="s">
        <v>74</v>
      </c>
      <c r="S689" s="2" t="s">
        <v>1932</v>
      </c>
      <c r="T689" s="2" t="s">
        <v>1933</v>
      </c>
      <c r="U689" s="2" t="b">
        <v>0</v>
      </c>
      <c r="V689" s="2" t="s">
        <v>69</v>
      </c>
      <c r="W689" s="2">
        <v>203.1</v>
      </c>
    </row>
    <row r="690" spans="1:23" ht="15.75" customHeight="1" x14ac:dyDescent="0.25">
      <c r="A690" s="2" t="s">
        <v>2815</v>
      </c>
      <c r="B690" s="2" t="s">
        <v>2817</v>
      </c>
      <c r="C690" s="2" t="s">
        <v>106</v>
      </c>
      <c r="D690" s="2" t="s">
        <v>23</v>
      </c>
      <c r="E690" s="2" t="s">
        <v>24</v>
      </c>
      <c r="F690" s="2" t="s">
        <v>364</v>
      </c>
      <c r="G690" s="2" t="s">
        <v>587</v>
      </c>
      <c r="H690" s="2" t="s">
        <v>513</v>
      </c>
      <c r="I690" s="2" t="s">
        <v>40</v>
      </c>
      <c r="J690" s="2" t="s">
        <v>589</v>
      </c>
      <c r="K690" s="2" t="s">
        <v>591</v>
      </c>
      <c r="L690" s="2" t="s">
        <v>372</v>
      </c>
      <c r="M690" s="2">
        <v>50</v>
      </c>
      <c r="N690" s="2" t="b">
        <v>0</v>
      </c>
      <c r="O690" s="2">
        <v>0.83102493074792239</v>
      </c>
      <c r="P690" s="2">
        <v>0.78125</v>
      </c>
      <c r="Q690" s="2">
        <v>0.8875739644970414</v>
      </c>
      <c r="R690" s="2" t="s">
        <v>74</v>
      </c>
      <c r="S690" s="2" t="s">
        <v>1934</v>
      </c>
      <c r="T690" s="2" t="s">
        <v>1935</v>
      </c>
      <c r="U690" s="2" t="b">
        <v>0</v>
      </c>
      <c r="V690" s="2" t="s">
        <v>69</v>
      </c>
      <c r="W690" s="2">
        <v>217.4</v>
      </c>
    </row>
    <row r="691" spans="1:23" ht="15.75" customHeight="1" x14ac:dyDescent="0.25">
      <c r="A691" s="2" t="s">
        <v>2815</v>
      </c>
      <c r="B691" s="2" t="s">
        <v>2817</v>
      </c>
      <c r="C691" s="2" t="s">
        <v>106</v>
      </c>
      <c r="D691" s="2" t="s">
        <v>23</v>
      </c>
      <c r="E691" s="2" t="s">
        <v>24</v>
      </c>
      <c r="F691" s="2" t="s">
        <v>364</v>
      </c>
      <c r="G691" s="2" t="s">
        <v>601</v>
      </c>
      <c r="H691" s="2" t="s">
        <v>513</v>
      </c>
      <c r="I691" s="2" t="s">
        <v>40</v>
      </c>
      <c r="J691" s="2" t="s">
        <v>603</v>
      </c>
      <c r="K691" s="2" t="s">
        <v>604</v>
      </c>
      <c r="L691" s="2" t="s">
        <v>372</v>
      </c>
      <c r="M691" s="2">
        <v>51</v>
      </c>
      <c r="N691" s="2" t="b">
        <v>0</v>
      </c>
      <c r="O691" s="2">
        <v>0.81215469613259672</v>
      </c>
      <c r="P691" s="2">
        <v>0.76165803108808294</v>
      </c>
      <c r="Q691" s="2">
        <v>0.86982248520710059</v>
      </c>
      <c r="R691" s="2" t="s">
        <v>74</v>
      </c>
      <c r="S691" s="2" t="s">
        <v>1936</v>
      </c>
      <c r="T691" s="2" t="s">
        <v>1937</v>
      </c>
      <c r="U691" s="2" t="b">
        <v>0</v>
      </c>
      <c r="V691" s="2" t="s">
        <v>69</v>
      </c>
      <c r="W691" s="2">
        <v>256.39999999999998</v>
      </c>
    </row>
    <row r="692" spans="1:23" ht="15.75" customHeight="1" x14ac:dyDescent="0.25">
      <c r="A692" s="2" t="s">
        <v>2815</v>
      </c>
      <c r="B692" s="2" t="s">
        <v>2817</v>
      </c>
      <c r="C692" s="2" t="s">
        <v>106</v>
      </c>
      <c r="D692" s="2" t="s">
        <v>23</v>
      </c>
      <c r="E692" s="2" t="s">
        <v>24</v>
      </c>
      <c r="F692" s="2" t="s">
        <v>364</v>
      </c>
      <c r="G692" s="2" t="s">
        <v>618</v>
      </c>
      <c r="H692" s="2" t="s">
        <v>513</v>
      </c>
      <c r="I692" s="2" t="s">
        <v>40</v>
      </c>
      <c r="J692" s="2" t="s">
        <v>622</v>
      </c>
      <c r="K692" s="2" t="s">
        <v>624</v>
      </c>
      <c r="L692" s="2" t="s">
        <v>372</v>
      </c>
      <c r="M692" s="2">
        <v>52</v>
      </c>
      <c r="N692" s="2" t="b">
        <v>0</v>
      </c>
      <c r="O692" s="2">
        <v>0.82451253481894149</v>
      </c>
      <c r="P692" s="2">
        <v>0.77894736842105261</v>
      </c>
      <c r="Q692" s="2">
        <v>0.87573964497041423</v>
      </c>
      <c r="R692" s="2" t="s">
        <v>74</v>
      </c>
      <c r="S692" s="2" t="s">
        <v>1938</v>
      </c>
      <c r="T692" s="2" t="s">
        <v>1939</v>
      </c>
      <c r="U692" s="2" t="b">
        <v>0</v>
      </c>
      <c r="V692" s="2" t="s">
        <v>69</v>
      </c>
      <c r="W692" s="2">
        <v>253.8</v>
      </c>
    </row>
    <row r="693" spans="1:23" ht="15.75" customHeight="1" x14ac:dyDescent="0.25">
      <c r="A693" s="2" t="s">
        <v>2815</v>
      </c>
      <c r="B693" s="2" t="s">
        <v>2817</v>
      </c>
      <c r="C693" s="2" t="s">
        <v>106</v>
      </c>
      <c r="D693" s="2" t="s">
        <v>23</v>
      </c>
      <c r="E693" s="2" t="s">
        <v>24</v>
      </c>
      <c r="F693" s="2" t="s">
        <v>364</v>
      </c>
      <c r="G693" s="2" t="s">
        <v>640</v>
      </c>
      <c r="H693" s="2" t="s">
        <v>513</v>
      </c>
      <c r="I693" s="2" t="s">
        <v>40</v>
      </c>
      <c r="J693" s="2" t="s">
        <v>643</v>
      </c>
      <c r="K693" s="2" t="s">
        <v>644</v>
      </c>
      <c r="L693" s="2" t="s">
        <v>372</v>
      </c>
      <c r="M693" s="2">
        <v>53</v>
      </c>
      <c r="N693" s="2" t="b">
        <v>0</v>
      </c>
      <c r="O693" s="2">
        <v>0.83286118980169965</v>
      </c>
      <c r="P693" s="2">
        <v>0.79891304347826086</v>
      </c>
      <c r="Q693" s="2">
        <v>0.86982248520710059</v>
      </c>
      <c r="R693" s="2" t="s">
        <v>74</v>
      </c>
      <c r="S693" s="2" t="s">
        <v>1940</v>
      </c>
      <c r="T693" s="2" t="s">
        <v>1941</v>
      </c>
      <c r="U693" s="2" t="b">
        <v>0</v>
      </c>
      <c r="V693" s="2" t="s">
        <v>69</v>
      </c>
      <c r="W693" s="2">
        <v>243</v>
      </c>
    </row>
    <row r="694" spans="1:23" ht="15.75" customHeight="1" x14ac:dyDescent="0.25">
      <c r="A694" s="2" t="s">
        <v>2815</v>
      </c>
      <c r="B694" s="2" t="s">
        <v>2817</v>
      </c>
      <c r="C694" s="2" t="s">
        <v>106</v>
      </c>
      <c r="D694" s="2" t="s">
        <v>23</v>
      </c>
      <c r="E694" s="2" t="s">
        <v>24</v>
      </c>
      <c r="F694" s="2" t="s">
        <v>364</v>
      </c>
      <c r="G694" s="2" t="s">
        <v>659</v>
      </c>
      <c r="H694" s="2" t="s">
        <v>513</v>
      </c>
      <c r="I694" s="2" t="s">
        <v>40</v>
      </c>
      <c r="J694" s="2" t="s">
        <v>660</v>
      </c>
      <c r="K694" s="2" t="s">
        <v>661</v>
      </c>
      <c r="L694" s="2" t="s">
        <v>372</v>
      </c>
      <c r="M694" s="2">
        <v>54</v>
      </c>
      <c r="N694" s="2" t="b">
        <v>0</v>
      </c>
      <c r="O694" s="2">
        <v>0.83798882681564246</v>
      </c>
      <c r="P694" s="2">
        <v>0.79365079365079361</v>
      </c>
      <c r="Q694" s="2">
        <v>0.8875739644970414</v>
      </c>
      <c r="R694" s="2" t="s">
        <v>74</v>
      </c>
      <c r="S694" s="2" t="s">
        <v>1942</v>
      </c>
      <c r="T694" s="2" t="s">
        <v>1943</v>
      </c>
      <c r="U694" s="2" t="b">
        <v>0</v>
      </c>
      <c r="V694" s="2" t="s">
        <v>69</v>
      </c>
      <c r="W694" s="2">
        <v>191.9</v>
      </c>
    </row>
    <row r="695" spans="1:23" ht="15.75" customHeight="1" x14ac:dyDescent="0.25">
      <c r="A695" s="2" t="s">
        <v>2815</v>
      </c>
      <c r="B695" s="2" t="s">
        <v>2817</v>
      </c>
      <c r="C695" s="2" t="s">
        <v>106</v>
      </c>
      <c r="D695" s="2" t="s">
        <v>23</v>
      </c>
      <c r="E695" s="2" t="s">
        <v>24</v>
      </c>
      <c r="F695" s="2" t="s">
        <v>364</v>
      </c>
      <c r="G695" s="2" t="s">
        <v>664</v>
      </c>
      <c r="H695" s="2" t="s">
        <v>513</v>
      </c>
      <c r="I695" s="2" t="s">
        <v>40</v>
      </c>
      <c r="J695" s="2" t="s">
        <v>665</v>
      </c>
      <c r="K695" s="2" t="s">
        <v>666</v>
      </c>
      <c r="L695" s="2" t="s">
        <v>372</v>
      </c>
      <c r="M695" s="2">
        <v>55</v>
      </c>
      <c r="N695" s="2" t="b">
        <v>0</v>
      </c>
      <c r="O695" s="2">
        <v>0.81792717086834721</v>
      </c>
      <c r="P695" s="2">
        <v>0.77659574468085102</v>
      </c>
      <c r="Q695" s="2">
        <v>0.86390532544378695</v>
      </c>
      <c r="R695" s="2" t="s">
        <v>74</v>
      </c>
      <c r="S695" s="2" t="s">
        <v>1944</v>
      </c>
      <c r="T695" s="2" t="s">
        <v>1945</v>
      </c>
      <c r="U695" s="2" t="b">
        <v>0</v>
      </c>
      <c r="V695" s="2" t="s">
        <v>69</v>
      </c>
      <c r="W695" s="2">
        <v>258.5</v>
      </c>
    </row>
    <row r="696" spans="1:23" ht="15.75" customHeight="1" x14ac:dyDescent="0.25">
      <c r="A696" s="2" t="s">
        <v>2815</v>
      </c>
      <c r="B696" s="2" t="s">
        <v>2817</v>
      </c>
      <c r="C696" s="2" t="s">
        <v>106</v>
      </c>
      <c r="D696" s="2" t="s">
        <v>23</v>
      </c>
      <c r="E696" s="2" t="s">
        <v>24</v>
      </c>
      <c r="F696" s="2" t="s">
        <v>364</v>
      </c>
      <c r="G696" s="2" t="s">
        <v>669</v>
      </c>
      <c r="H696" s="2" t="s">
        <v>513</v>
      </c>
      <c r="I696" s="2" t="s">
        <v>40</v>
      </c>
      <c r="J696" s="2" t="s">
        <v>670</v>
      </c>
      <c r="K696" s="2" t="s">
        <v>671</v>
      </c>
      <c r="L696" s="2" t="s">
        <v>372</v>
      </c>
      <c r="M696" s="2">
        <v>56</v>
      </c>
      <c r="N696" s="2" t="b">
        <v>0</v>
      </c>
      <c r="O696" s="2">
        <v>0.8258426966292135</v>
      </c>
      <c r="P696" s="2">
        <v>0.78609625668449201</v>
      </c>
      <c r="Q696" s="2">
        <v>0.86982248520710059</v>
      </c>
      <c r="R696" s="2" t="s">
        <v>74</v>
      </c>
      <c r="S696" s="2" t="s">
        <v>1946</v>
      </c>
      <c r="T696" s="2" t="s">
        <v>1947</v>
      </c>
      <c r="U696" s="2" t="b">
        <v>0</v>
      </c>
      <c r="V696" s="2" t="s">
        <v>69</v>
      </c>
      <c r="W696" s="2">
        <v>257.60000000000002</v>
      </c>
    </row>
    <row r="697" spans="1:23" ht="15.75" customHeight="1" x14ac:dyDescent="0.25">
      <c r="A697" s="2" t="s">
        <v>2815</v>
      </c>
      <c r="B697" s="2" t="s">
        <v>2817</v>
      </c>
      <c r="C697" s="2" t="s">
        <v>106</v>
      </c>
      <c r="D697" s="2" t="s">
        <v>23</v>
      </c>
      <c r="E697" s="2" t="s">
        <v>24</v>
      </c>
      <c r="F697" s="2" t="s">
        <v>364</v>
      </c>
      <c r="G697" s="2" t="s">
        <v>674</v>
      </c>
      <c r="H697" s="2" t="s">
        <v>513</v>
      </c>
      <c r="I697" s="2" t="s">
        <v>40</v>
      </c>
      <c r="J697" s="2" t="s">
        <v>675</v>
      </c>
      <c r="K697" s="2" t="s">
        <v>676</v>
      </c>
      <c r="L697" s="2" t="s">
        <v>372</v>
      </c>
      <c r="M697" s="2">
        <v>57</v>
      </c>
      <c r="N697" s="2" t="b">
        <v>0</v>
      </c>
      <c r="O697" s="2">
        <v>0.80332409972299168</v>
      </c>
      <c r="P697" s="2">
        <v>0.75520833333333337</v>
      </c>
      <c r="Q697" s="2">
        <v>0.85798816568047342</v>
      </c>
      <c r="R697" s="2" t="s">
        <v>74</v>
      </c>
      <c r="S697" s="2" t="s">
        <v>1948</v>
      </c>
      <c r="T697" s="2" t="s">
        <v>1949</v>
      </c>
      <c r="U697" s="2" t="b">
        <v>0</v>
      </c>
      <c r="V697" s="2" t="s">
        <v>69</v>
      </c>
      <c r="W697" s="2">
        <v>232.6</v>
      </c>
    </row>
    <row r="698" spans="1:23" ht="15.75" customHeight="1" x14ac:dyDescent="0.25">
      <c r="A698" s="2" t="s">
        <v>2815</v>
      </c>
      <c r="B698" s="2" t="s">
        <v>2817</v>
      </c>
      <c r="C698" s="2" t="s">
        <v>106</v>
      </c>
      <c r="D698" s="2" t="s">
        <v>23</v>
      </c>
      <c r="E698" s="2" t="s">
        <v>24</v>
      </c>
      <c r="F698" s="2" t="s">
        <v>364</v>
      </c>
      <c r="G698" s="2" t="s">
        <v>679</v>
      </c>
      <c r="H698" s="2" t="s">
        <v>513</v>
      </c>
      <c r="I698" s="2" t="s">
        <v>40</v>
      </c>
      <c r="J698" s="2" t="s">
        <v>680</v>
      </c>
      <c r="K698" s="2" t="s">
        <v>681</v>
      </c>
      <c r="L698" s="2" t="s">
        <v>372</v>
      </c>
      <c r="M698" s="2">
        <v>58</v>
      </c>
      <c r="N698" s="2" t="b">
        <v>0</v>
      </c>
      <c r="O698" s="2">
        <v>0.82122905027932958</v>
      </c>
      <c r="P698" s="2">
        <v>0.77777777777777779</v>
      </c>
      <c r="Q698" s="2">
        <v>0.86982248520710059</v>
      </c>
      <c r="R698" s="2" t="s">
        <v>74</v>
      </c>
      <c r="S698" s="2" t="s">
        <v>1950</v>
      </c>
      <c r="T698" s="2" t="s">
        <v>1951</v>
      </c>
      <c r="U698" s="2" t="b">
        <v>0</v>
      </c>
      <c r="V698" s="2" t="s">
        <v>69</v>
      </c>
      <c r="W698" s="2">
        <v>217.4</v>
      </c>
    </row>
    <row r="699" spans="1:23" ht="15.75" customHeight="1" x14ac:dyDescent="0.25">
      <c r="A699" s="2" t="s">
        <v>2815</v>
      </c>
      <c r="B699" s="2" t="s">
        <v>2817</v>
      </c>
      <c r="C699" s="2" t="s">
        <v>106</v>
      </c>
      <c r="D699" s="2" t="s">
        <v>23</v>
      </c>
      <c r="E699" s="2" t="s">
        <v>24</v>
      </c>
      <c r="F699" s="2" t="s">
        <v>364</v>
      </c>
      <c r="G699" s="2" t="s">
        <v>684</v>
      </c>
      <c r="H699" s="2" t="s">
        <v>513</v>
      </c>
      <c r="I699" s="2" t="s">
        <v>40</v>
      </c>
      <c r="J699" s="2" t="s">
        <v>685</v>
      </c>
      <c r="K699" s="2" t="s">
        <v>686</v>
      </c>
      <c r="L699" s="2" t="s">
        <v>372</v>
      </c>
      <c r="M699" s="2">
        <v>59</v>
      </c>
      <c r="N699" s="2" t="b">
        <v>0</v>
      </c>
      <c r="O699" s="2">
        <v>0.82681564245810057</v>
      </c>
      <c r="P699" s="2">
        <v>0.78306878306878303</v>
      </c>
      <c r="Q699" s="2">
        <v>0.87573964497041423</v>
      </c>
      <c r="R699" s="2" t="s">
        <v>74</v>
      </c>
      <c r="S699" s="2" t="s">
        <v>1952</v>
      </c>
      <c r="T699" s="2" t="s">
        <v>1953</v>
      </c>
      <c r="U699" s="2" t="b">
        <v>0</v>
      </c>
      <c r="V699" s="2" t="s">
        <v>69</v>
      </c>
      <c r="W699" s="2">
        <v>258.2</v>
      </c>
    </row>
    <row r="700" spans="1:23" ht="15.75" customHeight="1" x14ac:dyDescent="0.25">
      <c r="A700" s="2" t="s">
        <v>2815</v>
      </c>
      <c r="B700" s="2" t="s">
        <v>2817</v>
      </c>
      <c r="C700" s="2" t="s">
        <v>106</v>
      </c>
      <c r="D700" s="2" t="s">
        <v>23</v>
      </c>
      <c r="E700" s="2" t="s">
        <v>24</v>
      </c>
      <c r="F700" s="2" t="s">
        <v>364</v>
      </c>
      <c r="G700" s="2" t="s">
        <v>689</v>
      </c>
      <c r="H700" s="2" t="s">
        <v>513</v>
      </c>
      <c r="I700" s="2" t="s">
        <v>40</v>
      </c>
      <c r="J700" s="2" t="s">
        <v>690</v>
      </c>
      <c r="K700" s="2" t="s">
        <v>691</v>
      </c>
      <c r="L700" s="2" t="s">
        <v>372</v>
      </c>
      <c r="M700" s="2">
        <v>60</v>
      </c>
      <c r="N700" s="2" t="b">
        <v>0</v>
      </c>
      <c r="O700" s="2">
        <v>0.8100558659217878</v>
      </c>
      <c r="P700" s="2">
        <v>0.76719576719576721</v>
      </c>
      <c r="Q700" s="2">
        <v>0.85798816568047342</v>
      </c>
      <c r="R700" s="2" t="s">
        <v>74</v>
      </c>
      <c r="S700" s="2" t="s">
        <v>1954</v>
      </c>
      <c r="T700" s="2" t="s">
        <v>1955</v>
      </c>
      <c r="U700" s="2" t="b">
        <v>0</v>
      </c>
      <c r="V700" s="2" t="s">
        <v>69</v>
      </c>
      <c r="W700" s="2">
        <v>205.7</v>
      </c>
    </row>
    <row r="701" spans="1:23" ht="15.75" customHeight="1" x14ac:dyDescent="0.25">
      <c r="A701" s="2" t="s">
        <v>2815</v>
      </c>
      <c r="B701" s="2" t="s">
        <v>2817</v>
      </c>
      <c r="C701" s="2" t="s">
        <v>106</v>
      </c>
      <c r="D701" s="2" t="s">
        <v>23</v>
      </c>
      <c r="E701" s="2" t="s">
        <v>24</v>
      </c>
      <c r="F701" s="2" t="s">
        <v>364</v>
      </c>
      <c r="G701" s="2" t="s">
        <v>694</v>
      </c>
      <c r="H701" s="2" t="s">
        <v>513</v>
      </c>
      <c r="I701" s="2" t="s">
        <v>40</v>
      </c>
      <c r="J701" s="2" t="s">
        <v>695</v>
      </c>
      <c r="K701" s="2" t="s">
        <v>696</v>
      </c>
      <c r="L701" s="2" t="s">
        <v>372</v>
      </c>
      <c r="M701" s="2">
        <v>61</v>
      </c>
      <c r="N701" s="2" t="b">
        <v>0</v>
      </c>
      <c r="O701" s="2">
        <v>0.84269662921348309</v>
      </c>
      <c r="P701" s="2">
        <v>0.80213903743315507</v>
      </c>
      <c r="Q701" s="2">
        <v>0.8875739644970414</v>
      </c>
      <c r="R701" s="2" t="s">
        <v>74</v>
      </c>
      <c r="S701" s="2" t="s">
        <v>1956</v>
      </c>
      <c r="T701" s="2" t="s">
        <v>1957</v>
      </c>
      <c r="U701" s="2" t="b">
        <v>0</v>
      </c>
      <c r="V701" s="2" t="s">
        <v>69</v>
      </c>
      <c r="W701" s="2">
        <v>219.4</v>
      </c>
    </row>
    <row r="702" spans="1:23" ht="15.75" customHeight="1" x14ac:dyDescent="0.25">
      <c r="A702" s="2" t="s">
        <v>2815</v>
      </c>
      <c r="B702" s="2" t="s">
        <v>2817</v>
      </c>
      <c r="C702" s="2" t="s">
        <v>106</v>
      </c>
      <c r="D702" s="2" t="s">
        <v>23</v>
      </c>
      <c r="E702" s="2" t="s">
        <v>24</v>
      </c>
      <c r="F702" s="2" t="s">
        <v>364</v>
      </c>
      <c r="G702" s="2" t="s">
        <v>699</v>
      </c>
      <c r="H702" s="2" t="s">
        <v>700</v>
      </c>
      <c r="I702" s="2" t="s">
        <v>47</v>
      </c>
      <c r="J702" s="2" t="s">
        <v>701</v>
      </c>
      <c r="K702" s="2" t="s">
        <v>702</v>
      </c>
      <c r="L702" s="2" t="s">
        <v>366</v>
      </c>
      <c r="M702" s="2">
        <v>42</v>
      </c>
      <c r="N702" s="2" t="b">
        <v>0</v>
      </c>
      <c r="O702" s="2">
        <v>0.84901531728665192</v>
      </c>
      <c r="P702" s="2">
        <v>0.82553191489361699</v>
      </c>
      <c r="Q702" s="2">
        <v>0.87387387387387383</v>
      </c>
      <c r="R702" s="2" t="s">
        <v>65</v>
      </c>
      <c r="S702" s="2" t="s">
        <v>1958</v>
      </c>
      <c r="T702" s="2" t="s">
        <v>1959</v>
      </c>
      <c r="U702" s="2" t="b">
        <v>1</v>
      </c>
      <c r="V702" s="2" t="s">
        <v>69</v>
      </c>
      <c r="W702" s="2">
        <v>0.8</v>
      </c>
    </row>
    <row r="703" spans="1:23" ht="15.75" customHeight="1" x14ac:dyDescent="0.25">
      <c r="A703" s="2" t="s">
        <v>2815</v>
      </c>
      <c r="B703" s="2" t="s">
        <v>2817</v>
      </c>
      <c r="C703" s="2" t="s">
        <v>106</v>
      </c>
      <c r="D703" s="2" t="s">
        <v>23</v>
      </c>
      <c r="E703" s="2" t="s">
        <v>24</v>
      </c>
      <c r="F703" s="2" t="s">
        <v>364</v>
      </c>
      <c r="G703" s="2" t="s">
        <v>705</v>
      </c>
      <c r="H703" s="2" t="s">
        <v>700</v>
      </c>
      <c r="I703" s="2" t="s">
        <v>47</v>
      </c>
      <c r="J703" s="2" t="s">
        <v>706</v>
      </c>
      <c r="K703" s="2" t="s">
        <v>707</v>
      </c>
      <c r="L703" s="2" t="s">
        <v>366</v>
      </c>
      <c r="M703" s="2">
        <v>43</v>
      </c>
      <c r="N703" s="2" t="b">
        <v>0</v>
      </c>
      <c r="O703" s="2">
        <v>0.85398230088495586</v>
      </c>
      <c r="P703" s="2">
        <v>0.83913043478260874</v>
      </c>
      <c r="Q703" s="2">
        <v>0.86936936936936937</v>
      </c>
      <c r="R703" s="2" t="s">
        <v>74</v>
      </c>
      <c r="S703" s="2" t="s">
        <v>1960</v>
      </c>
      <c r="T703" s="2" t="s">
        <v>1961</v>
      </c>
      <c r="U703" s="2" t="b">
        <v>0</v>
      </c>
      <c r="V703" s="2" t="s">
        <v>69</v>
      </c>
      <c r="W703" s="2">
        <v>214.2</v>
      </c>
    </row>
    <row r="704" spans="1:23" ht="15.75" customHeight="1" x14ac:dyDescent="0.25">
      <c r="A704" s="2" t="s">
        <v>2815</v>
      </c>
      <c r="B704" s="2" t="s">
        <v>2817</v>
      </c>
      <c r="C704" s="2" t="s">
        <v>106</v>
      </c>
      <c r="D704" s="2" t="s">
        <v>23</v>
      </c>
      <c r="E704" s="2" t="s">
        <v>24</v>
      </c>
      <c r="F704" s="2" t="s">
        <v>364</v>
      </c>
      <c r="G704" s="2" t="s">
        <v>710</v>
      </c>
      <c r="H704" s="2" t="s">
        <v>700</v>
      </c>
      <c r="I704" s="2" t="s">
        <v>47</v>
      </c>
      <c r="J704" s="2" t="s">
        <v>711</v>
      </c>
      <c r="K704" s="2" t="s">
        <v>712</v>
      </c>
      <c r="L704" s="2" t="s">
        <v>366</v>
      </c>
      <c r="M704" s="2">
        <v>44</v>
      </c>
      <c r="N704" s="2" t="b">
        <v>0</v>
      </c>
      <c r="O704" s="2">
        <v>0.85777777777777775</v>
      </c>
      <c r="P704" s="2">
        <v>0.84649122807017541</v>
      </c>
      <c r="Q704" s="2">
        <v>0.86936936936936937</v>
      </c>
      <c r="R704" s="2" t="s">
        <v>74</v>
      </c>
      <c r="S704" s="2" t="s">
        <v>1962</v>
      </c>
      <c r="T704" s="2" t="s">
        <v>1963</v>
      </c>
      <c r="U704" s="2" t="b">
        <v>0</v>
      </c>
      <c r="V704" s="2" t="s">
        <v>69</v>
      </c>
      <c r="W704" s="2">
        <v>254.8</v>
      </c>
    </row>
    <row r="705" spans="1:23" ht="15.75" customHeight="1" x14ac:dyDescent="0.25">
      <c r="A705" s="2" t="s">
        <v>2815</v>
      </c>
      <c r="B705" s="2" t="s">
        <v>2817</v>
      </c>
      <c r="C705" s="2" t="s">
        <v>106</v>
      </c>
      <c r="D705" s="2" t="s">
        <v>23</v>
      </c>
      <c r="E705" s="2" t="s">
        <v>24</v>
      </c>
      <c r="F705" s="2" t="s">
        <v>364</v>
      </c>
      <c r="G705" s="2" t="s">
        <v>715</v>
      </c>
      <c r="H705" s="2" t="s">
        <v>700</v>
      </c>
      <c r="I705" s="2" t="s">
        <v>47</v>
      </c>
      <c r="J705" s="2" t="s">
        <v>716</v>
      </c>
      <c r="K705" s="2" t="s">
        <v>717</v>
      </c>
      <c r="L705" s="2" t="s">
        <v>366</v>
      </c>
      <c r="M705" s="2">
        <v>45</v>
      </c>
      <c r="N705" s="2" t="b">
        <v>0</v>
      </c>
      <c r="O705" s="2">
        <v>0.85462555066079282</v>
      </c>
      <c r="P705" s="2">
        <v>0.83620689655172409</v>
      </c>
      <c r="Q705" s="2">
        <v>0.87387387387387383</v>
      </c>
      <c r="R705" s="2" t="s">
        <v>74</v>
      </c>
      <c r="S705" s="2" t="s">
        <v>1964</v>
      </c>
      <c r="T705" s="2" t="s">
        <v>1965</v>
      </c>
      <c r="U705" s="2" t="b">
        <v>0</v>
      </c>
      <c r="V705" s="2" t="s">
        <v>69</v>
      </c>
      <c r="W705" s="2">
        <v>240.7</v>
      </c>
    </row>
    <row r="706" spans="1:23" ht="15.75" customHeight="1" x14ac:dyDescent="0.25">
      <c r="A706" s="2" t="s">
        <v>2815</v>
      </c>
      <c r="B706" s="2" t="s">
        <v>2817</v>
      </c>
      <c r="C706" s="2" t="s">
        <v>106</v>
      </c>
      <c r="D706" s="2" t="s">
        <v>23</v>
      </c>
      <c r="E706" s="2" t="s">
        <v>24</v>
      </c>
      <c r="F706" s="2" t="s">
        <v>364</v>
      </c>
      <c r="G706" s="2" t="s">
        <v>720</v>
      </c>
      <c r="H706" s="2" t="s">
        <v>700</v>
      </c>
      <c r="I706" s="2" t="s">
        <v>47</v>
      </c>
      <c r="J706" s="2" t="s">
        <v>721</v>
      </c>
      <c r="K706" s="2" t="s">
        <v>722</v>
      </c>
      <c r="L706" s="2" t="s">
        <v>366</v>
      </c>
      <c r="M706" s="2">
        <v>46</v>
      </c>
      <c r="N706" s="2" t="b">
        <v>0</v>
      </c>
      <c r="O706" s="2">
        <v>0.83771929824561386</v>
      </c>
      <c r="P706" s="2">
        <v>0.81623931623931623</v>
      </c>
      <c r="Q706" s="2">
        <v>0.86036036036036034</v>
      </c>
      <c r="R706" s="2" t="s">
        <v>74</v>
      </c>
      <c r="S706" s="2" t="s">
        <v>1966</v>
      </c>
      <c r="T706" s="2" t="s">
        <v>1967</v>
      </c>
      <c r="U706" s="2" t="b">
        <v>0</v>
      </c>
      <c r="V706" s="2" t="s">
        <v>69</v>
      </c>
      <c r="W706" s="2">
        <v>203.9</v>
      </c>
    </row>
    <row r="707" spans="1:23" ht="15.75" customHeight="1" x14ac:dyDescent="0.25">
      <c r="A707" s="2" t="s">
        <v>2815</v>
      </c>
      <c r="B707" s="2" t="s">
        <v>2817</v>
      </c>
      <c r="C707" s="2" t="s">
        <v>106</v>
      </c>
      <c r="D707" s="2" t="s">
        <v>23</v>
      </c>
      <c r="E707" s="2" t="s">
        <v>24</v>
      </c>
      <c r="F707" s="2" t="s">
        <v>364</v>
      </c>
      <c r="G707" s="2" t="s">
        <v>725</v>
      </c>
      <c r="H707" s="2" t="s">
        <v>700</v>
      </c>
      <c r="I707" s="2" t="s">
        <v>47</v>
      </c>
      <c r="J707" s="2" t="s">
        <v>726</v>
      </c>
      <c r="K707" s="2" t="s">
        <v>727</v>
      </c>
      <c r="L707" s="2" t="s">
        <v>366</v>
      </c>
      <c r="M707" s="2">
        <v>47</v>
      </c>
      <c r="N707" s="2" t="b">
        <v>0</v>
      </c>
      <c r="O707" s="2">
        <v>0.85906040268456374</v>
      </c>
      <c r="P707" s="2">
        <v>0.85333333333333339</v>
      </c>
      <c r="Q707" s="2">
        <v>0.86486486486486491</v>
      </c>
      <c r="R707" s="2" t="s">
        <v>74</v>
      </c>
      <c r="S707" s="2" t="s">
        <v>1968</v>
      </c>
      <c r="T707" s="2" t="s">
        <v>1969</v>
      </c>
      <c r="U707" s="2" t="b">
        <v>0</v>
      </c>
      <c r="V707" s="2" t="s">
        <v>69</v>
      </c>
      <c r="W707" s="2">
        <v>218.5</v>
      </c>
    </row>
    <row r="708" spans="1:23" ht="15.75" customHeight="1" x14ac:dyDescent="0.25">
      <c r="A708" s="2" t="s">
        <v>2815</v>
      </c>
      <c r="B708" s="2" t="s">
        <v>2817</v>
      </c>
      <c r="C708" s="2" t="s">
        <v>106</v>
      </c>
      <c r="D708" s="2" t="s">
        <v>23</v>
      </c>
      <c r="E708" s="2" t="s">
        <v>24</v>
      </c>
      <c r="F708" s="2" t="s">
        <v>364</v>
      </c>
      <c r="G708" s="2" t="s">
        <v>730</v>
      </c>
      <c r="H708" s="2" t="s">
        <v>700</v>
      </c>
      <c r="I708" s="2" t="s">
        <v>47</v>
      </c>
      <c r="J708" s="2" t="s">
        <v>731</v>
      </c>
      <c r="K708" s="2" t="s">
        <v>732</v>
      </c>
      <c r="L708" s="2" t="s">
        <v>366</v>
      </c>
      <c r="M708" s="2">
        <v>48</v>
      </c>
      <c r="N708" s="2" t="b">
        <v>0</v>
      </c>
      <c r="O708" s="2">
        <v>0.83956043956043958</v>
      </c>
      <c r="P708" s="2">
        <v>0.81974248927038629</v>
      </c>
      <c r="Q708" s="2">
        <v>0.86036036036036034</v>
      </c>
      <c r="R708" s="2" t="s">
        <v>74</v>
      </c>
      <c r="S708" s="2" t="s">
        <v>1970</v>
      </c>
      <c r="T708" s="2" t="s">
        <v>1971</v>
      </c>
      <c r="U708" s="2" t="b">
        <v>0</v>
      </c>
      <c r="V708" s="2" t="s">
        <v>69</v>
      </c>
      <c r="W708" s="2">
        <v>229.6</v>
      </c>
    </row>
    <row r="709" spans="1:23" ht="15.75" customHeight="1" x14ac:dyDescent="0.25">
      <c r="A709" s="2" t="s">
        <v>2815</v>
      </c>
      <c r="B709" s="2" t="s">
        <v>2817</v>
      </c>
      <c r="C709" s="2" t="s">
        <v>106</v>
      </c>
      <c r="D709" s="2" t="s">
        <v>23</v>
      </c>
      <c r="E709" s="2" t="s">
        <v>24</v>
      </c>
      <c r="F709" s="2" t="s">
        <v>364</v>
      </c>
      <c r="G709" s="2" t="s">
        <v>735</v>
      </c>
      <c r="H709" s="2" t="s">
        <v>700</v>
      </c>
      <c r="I709" s="2" t="s">
        <v>47</v>
      </c>
      <c r="J709" s="2" t="s">
        <v>736</v>
      </c>
      <c r="K709" s="2" t="s">
        <v>737</v>
      </c>
      <c r="L709" s="2" t="s">
        <v>366</v>
      </c>
      <c r="M709" s="2">
        <v>49</v>
      </c>
      <c r="N709" s="2" t="b">
        <v>0</v>
      </c>
      <c r="O709" s="2">
        <v>0.84955752212389379</v>
      </c>
      <c r="P709" s="2">
        <v>0.83478260869565213</v>
      </c>
      <c r="Q709" s="2">
        <v>0.86486486486486491</v>
      </c>
      <c r="R709" s="2" t="s">
        <v>74</v>
      </c>
      <c r="S709" s="2" t="s">
        <v>1972</v>
      </c>
      <c r="T709" s="2" t="s">
        <v>1973</v>
      </c>
      <c r="U709" s="2" t="b">
        <v>0</v>
      </c>
      <c r="V709" s="2" t="s">
        <v>69</v>
      </c>
      <c r="W709" s="2">
        <v>245.4</v>
      </c>
    </row>
    <row r="710" spans="1:23" ht="15.75" customHeight="1" x14ac:dyDescent="0.25">
      <c r="A710" s="2" t="s">
        <v>2815</v>
      </c>
      <c r="B710" s="2" t="s">
        <v>2817</v>
      </c>
      <c r="C710" s="2" t="s">
        <v>106</v>
      </c>
      <c r="D710" s="2" t="s">
        <v>23</v>
      </c>
      <c r="E710" s="2" t="s">
        <v>24</v>
      </c>
      <c r="F710" s="2" t="s">
        <v>364</v>
      </c>
      <c r="G710" s="2" t="s">
        <v>740</v>
      </c>
      <c r="H710" s="2" t="s">
        <v>700</v>
      </c>
      <c r="I710" s="2" t="s">
        <v>47</v>
      </c>
      <c r="J710" s="2" t="s">
        <v>741</v>
      </c>
      <c r="K710" s="2" t="s">
        <v>742</v>
      </c>
      <c r="L710" s="2" t="s">
        <v>366</v>
      </c>
      <c r="M710" s="2">
        <v>50</v>
      </c>
      <c r="N710" s="2" t="b">
        <v>0</v>
      </c>
      <c r="O710" s="2">
        <v>0.8527472527472526</v>
      </c>
      <c r="P710" s="2">
        <v>0.83261802575107291</v>
      </c>
      <c r="Q710" s="2">
        <v>0.87387387387387383</v>
      </c>
      <c r="R710" s="2" t="s">
        <v>74</v>
      </c>
      <c r="S710" s="2" t="s">
        <v>1974</v>
      </c>
      <c r="T710" s="2" t="s">
        <v>1975</v>
      </c>
      <c r="U710" s="2" t="b">
        <v>0</v>
      </c>
      <c r="V710" s="2" t="s">
        <v>69</v>
      </c>
      <c r="W710" s="2">
        <v>217</v>
      </c>
    </row>
    <row r="711" spans="1:23" ht="15.75" customHeight="1" x14ac:dyDescent="0.25">
      <c r="A711" s="2" t="s">
        <v>2815</v>
      </c>
      <c r="B711" s="2" t="s">
        <v>2817</v>
      </c>
      <c r="C711" s="2" t="s">
        <v>106</v>
      </c>
      <c r="D711" s="2" t="s">
        <v>23</v>
      </c>
      <c r="E711" s="2" t="s">
        <v>24</v>
      </c>
      <c r="F711" s="2" t="s">
        <v>364</v>
      </c>
      <c r="G711" s="2" t="s">
        <v>745</v>
      </c>
      <c r="H711" s="2" t="s">
        <v>700</v>
      </c>
      <c r="I711" s="2" t="s">
        <v>47</v>
      </c>
      <c r="J711" s="2" t="s">
        <v>746</v>
      </c>
      <c r="K711" s="2" t="s">
        <v>747</v>
      </c>
      <c r="L711" s="2" t="s">
        <v>366</v>
      </c>
      <c r="M711" s="2">
        <v>51</v>
      </c>
      <c r="N711" s="2" t="b">
        <v>0</v>
      </c>
      <c r="O711" s="2">
        <v>0.84700665188470059</v>
      </c>
      <c r="P711" s="2">
        <v>0.83406113537117899</v>
      </c>
      <c r="Q711" s="2">
        <v>0.86036036036036034</v>
      </c>
      <c r="R711" s="2" t="s">
        <v>74</v>
      </c>
      <c r="S711" s="2" t="s">
        <v>1976</v>
      </c>
      <c r="T711" s="2" t="s">
        <v>1977</v>
      </c>
      <c r="U711" s="2" t="b">
        <v>0</v>
      </c>
      <c r="V711" s="2" t="s">
        <v>69</v>
      </c>
      <c r="W711" s="2">
        <v>218.1</v>
      </c>
    </row>
    <row r="712" spans="1:23" ht="15.75" customHeight="1" x14ac:dyDescent="0.25">
      <c r="A712" s="2" t="s">
        <v>2815</v>
      </c>
      <c r="B712" s="2" t="s">
        <v>2817</v>
      </c>
      <c r="C712" s="2" t="s">
        <v>106</v>
      </c>
      <c r="D712" s="2" t="s">
        <v>23</v>
      </c>
      <c r="E712" s="2" t="s">
        <v>24</v>
      </c>
      <c r="F712" s="2" t="s">
        <v>364</v>
      </c>
      <c r="G712" s="2" t="s">
        <v>750</v>
      </c>
      <c r="H712" s="2" t="s">
        <v>700</v>
      </c>
      <c r="I712" s="2" t="s">
        <v>47</v>
      </c>
      <c r="J712" s="2" t="s">
        <v>751</v>
      </c>
      <c r="K712" s="2" t="s">
        <v>752</v>
      </c>
      <c r="L712" s="2" t="s">
        <v>366</v>
      </c>
      <c r="M712" s="2">
        <v>52</v>
      </c>
      <c r="N712" s="2" t="b">
        <v>0</v>
      </c>
      <c r="O712" s="2">
        <v>0.83369330453563717</v>
      </c>
      <c r="P712" s="2">
        <v>0.80082987551867224</v>
      </c>
      <c r="Q712" s="2">
        <v>0.86936936936936937</v>
      </c>
      <c r="R712" s="2" t="s">
        <v>74</v>
      </c>
      <c r="S712" s="2" t="s">
        <v>1978</v>
      </c>
      <c r="T712" s="2" t="s">
        <v>1979</v>
      </c>
      <c r="U712" s="2" t="b">
        <v>0</v>
      </c>
      <c r="V712" s="2" t="s">
        <v>69</v>
      </c>
      <c r="W712" s="2">
        <v>221.5</v>
      </c>
    </row>
    <row r="713" spans="1:23" ht="15.75" customHeight="1" x14ac:dyDescent="0.25">
      <c r="A713" s="2" t="s">
        <v>2815</v>
      </c>
      <c r="B713" s="2" t="s">
        <v>2817</v>
      </c>
      <c r="C713" s="2" t="s">
        <v>106</v>
      </c>
      <c r="D713" s="2" t="s">
        <v>23</v>
      </c>
      <c r="E713" s="2" t="s">
        <v>24</v>
      </c>
      <c r="F713" s="2" t="s">
        <v>364</v>
      </c>
      <c r="G713" s="2" t="s">
        <v>755</v>
      </c>
      <c r="H713" s="2" t="s">
        <v>700</v>
      </c>
      <c r="I713" s="2" t="s">
        <v>47</v>
      </c>
      <c r="J713" s="2" t="s">
        <v>756</v>
      </c>
      <c r="K713" s="2" t="s">
        <v>757</v>
      </c>
      <c r="L713" s="2" t="s">
        <v>366</v>
      </c>
      <c r="M713" s="2">
        <v>53</v>
      </c>
      <c r="N713" s="2" t="b">
        <v>0</v>
      </c>
      <c r="O713" s="2">
        <v>0.84279475982532748</v>
      </c>
      <c r="P713" s="2">
        <v>0.81779661016949157</v>
      </c>
      <c r="Q713" s="2">
        <v>0.86936936936936937</v>
      </c>
      <c r="R713" s="2" t="s">
        <v>74</v>
      </c>
      <c r="S713" s="2" t="s">
        <v>1980</v>
      </c>
      <c r="T713" s="2" t="s">
        <v>1981</v>
      </c>
      <c r="U713" s="2" t="b">
        <v>0</v>
      </c>
      <c r="V713" s="2" t="s">
        <v>69</v>
      </c>
      <c r="W713" s="2">
        <v>216.9</v>
      </c>
    </row>
    <row r="714" spans="1:23" ht="15.75" customHeight="1" x14ac:dyDescent="0.25">
      <c r="A714" s="2" t="s">
        <v>2815</v>
      </c>
      <c r="B714" s="2" t="s">
        <v>2817</v>
      </c>
      <c r="C714" s="2" t="s">
        <v>106</v>
      </c>
      <c r="D714" s="2" t="s">
        <v>23</v>
      </c>
      <c r="E714" s="2" t="s">
        <v>24</v>
      </c>
      <c r="F714" s="2" t="s">
        <v>364</v>
      </c>
      <c r="G714" s="2" t="s">
        <v>760</v>
      </c>
      <c r="H714" s="2" t="s">
        <v>700</v>
      </c>
      <c r="I714" s="2" t="s">
        <v>47</v>
      </c>
      <c r="J714" s="2" t="s">
        <v>761</v>
      </c>
      <c r="K714" s="2" t="s">
        <v>762</v>
      </c>
      <c r="L714" s="2" t="s">
        <v>366</v>
      </c>
      <c r="M714" s="2">
        <v>54</v>
      </c>
      <c r="N714" s="2" t="b">
        <v>0</v>
      </c>
      <c r="O714" s="2">
        <v>0.8355555555555555</v>
      </c>
      <c r="P714" s="2">
        <v>0.82456140350877194</v>
      </c>
      <c r="Q714" s="2">
        <v>0.84684684684684686</v>
      </c>
      <c r="R714" s="2" t="s">
        <v>74</v>
      </c>
      <c r="S714" s="2" t="s">
        <v>1982</v>
      </c>
      <c r="T714" s="2" t="s">
        <v>1983</v>
      </c>
      <c r="U714" s="2" t="b">
        <v>0</v>
      </c>
      <c r="V714" s="2" t="s">
        <v>69</v>
      </c>
      <c r="W714" s="2">
        <v>257</v>
      </c>
    </row>
    <row r="715" spans="1:23" ht="15.75" customHeight="1" x14ac:dyDescent="0.25">
      <c r="A715" s="2" t="s">
        <v>2815</v>
      </c>
      <c r="B715" s="2" t="s">
        <v>2817</v>
      </c>
      <c r="C715" s="2" t="s">
        <v>106</v>
      </c>
      <c r="D715" s="2" t="s">
        <v>23</v>
      </c>
      <c r="E715" s="2" t="s">
        <v>24</v>
      </c>
      <c r="F715" s="2" t="s">
        <v>364</v>
      </c>
      <c r="G715" s="2" t="s">
        <v>765</v>
      </c>
      <c r="H715" s="2" t="s">
        <v>700</v>
      </c>
      <c r="I715" s="2" t="s">
        <v>47</v>
      </c>
      <c r="J715" s="2" t="s">
        <v>766</v>
      </c>
      <c r="K715" s="2" t="s">
        <v>767</v>
      </c>
      <c r="L715" s="2" t="s">
        <v>366</v>
      </c>
      <c r="M715" s="2">
        <v>55</v>
      </c>
      <c r="N715" s="2" t="b">
        <v>0</v>
      </c>
      <c r="O715" s="2">
        <v>0.8571428571428571</v>
      </c>
      <c r="P715" s="2">
        <v>0.84955752212389379</v>
      </c>
      <c r="Q715" s="2">
        <v>0.86486486486486491</v>
      </c>
      <c r="R715" s="2" t="s">
        <v>74</v>
      </c>
      <c r="S715" s="2" t="s">
        <v>1984</v>
      </c>
      <c r="T715" s="2" t="s">
        <v>1985</v>
      </c>
      <c r="U715" s="2" t="b">
        <v>0</v>
      </c>
      <c r="V715" s="2" t="s">
        <v>69</v>
      </c>
      <c r="W715" s="2">
        <v>218.4</v>
      </c>
    </row>
    <row r="716" spans="1:23" ht="15.75" customHeight="1" x14ac:dyDescent="0.25">
      <c r="A716" s="2" t="s">
        <v>2815</v>
      </c>
      <c r="B716" s="2" t="s">
        <v>2817</v>
      </c>
      <c r="C716" s="2" t="s">
        <v>106</v>
      </c>
      <c r="D716" s="2" t="s">
        <v>23</v>
      </c>
      <c r="E716" s="2" t="s">
        <v>24</v>
      </c>
      <c r="F716" s="2" t="s">
        <v>364</v>
      </c>
      <c r="G716" s="2" t="s">
        <v>770</v>
      </c>
      <c r="H716" s="2" t="s">
        <v>700</v>
      </c>
      <c r="I716" s="2" t="s">
        <v>47</v>
      </c>
      <c r="J716" s="2" t="s">
        <v>771</v>
      </c>
      <c r="K716" s="2" t="s">
        <v>772</v>
      </c>
      <c r="L716" s="2" t="s">
        <v>366</v>
      </c>
      <c r="M716" s="2">
        <v>56</v>
      </c>
      <c r="N716" s="2" t="b">
        <v>0</v>
      </c>
      <c r="O716" s="2">
        <v>0.8432671081677704</v>
      </c>
      <c r="P716" s="2">
        <v>0.82683982683982682</v>
      </c>
      <c r="Q716" s="2">
        <v>0.86036036036036034</v>
      </c>
      <c r="R716" s="2" t="s">
        <v>74</v>
      </c>
      <c r="S716" s="2" t="s">
        <v>1986</v>
      </c>
      <c r="T716" s="2" t="s">
        <v>1987</v>
      </c>
      <c r="U716" s="2" t="b">
        <v>0</v>
      </c>
      <c r="V716" s="2" t="s">
        <v>69</v>
      </c>
      <c r="W716" s="2">
        <v>216.3</v>
      </c>
    </row>
    <row r="717" spans="1:23" ht="15.75" customHeight="1" x14ac:dyDescent="0.25">
      <c r="A717" s="2" t="s">
        <v>2815</v>
      </c>
      <c r="B717" s="2" t="s">
        <v>2817</v>
      </c>
      <c r="C717" s="2" t="s">
        <v>106</v>
      </c>
      <c r="D717" s="2" t="s">
        <v>23</v>
      </c>
      <c r="E717" s="2" t="s">
        <v>24</v>
      </c>
      <c r="F717" s="2" t="s">
        <v>364</v>
      </c>
      <c r="G717" s="2" t="s">
        <v>775</v>
      </c>
      <c r="H717" s="2" t="s">
        <v>700</v>
      </c>
      <c r="I717" s="2" t="s">
        <v>47</v>
      </c>
      <c r="J717" s="2" t="s">
        <v>776</v>
      </c>
      <c r="K717" s="2" t="s">
        <v>777</v>
      </c>
      <c r="L717" s="2" t="s">
        <v>366</v>
      </c>
      <c r="M717" s="2">
        <v>57</v>
      </c>
      <c r="N717" s="2" t="b">
        <v>0</v>
      </c>
      <c r="O717" s="2">
        <v>0.84070796460176989</v>
      </c>
      <c r="P717" s="2">
        <v>0.82608695652173914</v>
      </c>
      <c r="Q717" s="2">
        <v>0.85585585585585588</v>
      </c>
      <c r="R717" s="2" t="s">
        <v>74</v>
      </c>
      <c r="S717" s="2" t="s">
        <v>1988</v>
      </c>
      <c r="T717" s="2" t="s">
        <v>1989</v>
      </c>
      <c r="U717" s="2" t="b">
        <v>0</v>
      </c>
      <c r="V717" s="2" t="s">
        <v>69</v>
      </c>
      <c r="W717" s="2">
        <v>205.5</v>
      </c>
    </row>
    <row r="718" spans="1:23" ht="15.75" customHeight="1" x14ac:dyDescent="0.25">
      <c r="A718" s="2" t="s">
        <v>2815</v>
      </c>
      <c r="B718" s="2" t="s">
        <v>2817</v>
      </c>
      <c r="C718" s="2" t="s">
        <v>106</v>
      </c>
      <c r="D718" s="2" t="s">
        <v>23</v>
      </c>
      <c r="E718" s="2" t="s">
        <v>24</v>
      </c>
      <c r="F718" s="2" t="s">
        <v>364</v>
      </c>
      <c r="G718" s="2" t="s">
        <v>780</v>
      </c>
      <c r="H718" s="2" t="s">
        <v>700</v>
      </c>
      <c r="I718" s="2" t="s">
        <v>47</v>
      </c>
      <c r="J718" s="2" t="s">
        <v>781</v>
      </c>
      <c r="K718" s="2" t="s">
        <v>782</v>
      </c>
      <c r="L718" s="2" t="s">
        <v>366</v>
      </c>
      <c r="M718" s="2">
        <v>58</v>
      </c>
      <c r="N718" s="2" t="b">
        <v>0</v>
      </c>
      <c r="O718" s="2">
        <v>0.84279475982532748</v>
      </c>
      <c r="P718" s="2">
        <v>0.81779661016949157</v>
      </c>
      <c r="Q718" s="2">
        <v>0.86936936936936937</v>
      </c>
      <c r="R718" s="2" t="s">
        <v>74</v>
      </c>
      <c r="S718" s="2" t="s">
        <v>1990</v>
      </c>
      <c r="T718" s="2" t="s">
        <v>1991</v>
      </c>
      <c r="U718" s="2" t="b">
        <v>0</v>
      </c>
      <c r="V718" s="2" t="s">
        <v>69</v>
      </c>
      <c r="W718" s="2">
        <v>219.8</v>
      </c>
    </row>
    <row r="719" spans="1:23" ht="15.75" customHeight="1" x14ac:dyDescent="0.25">
      <c r="A719" s="2" t="s">
        <v>2815</v>
      </c>
      <c r="B719" s="2" t="s">
        <v>2817</v>
      </c>
      <c r="C719" s="2" t="s">
        <v>106</v>
      </c>
      <c r="D719" s="2" t="s">
        <v>23</v>
      </c>
      <c r="E719" s="2" t="s">
        <v>24</v>
      </c>
      <c r="F719" s="2" t="s">
        <v>364</v>
      </c>
      <c r="G719" s="2" t="s">
        <v>785</v>
      </c>
      <c r="H719" s="2" t="s">
        <v>700</v>
      </c>
      <c r="I719" s="2" t="s">
        <v>47</v>
      </c>
      <c r="J719" s="2" t="s">
        <v>786</v>
      </c>
      <c r="K719" s="2" t="s">
        <v>787</v>
      </c>
      <c r="L719" s="2" t="s">
        <v>366</v>
      </c>
      <c r="M719" s="2">
        <v>59</v>
      </c>
      <c r="N719" s="2" t="b">
        <v>0</v>
      </c>
      <c r="O719" s="2">
        <v>0.85587583148558766</v>
      </c>
      <c r="P719" s="2">
        <v>0.84279475982532748</v>
      </c>
      <c r="Q719" s="2">
        <v>0.86936936936936937</v>
      </c>
      <c r="R719" s="2" t="s">
        <v>74</v>
      </c>
      <c r="S719" s="2" t="s">
        <v>1992</v>
      </c>
      <c r="T719" s="2" t="s">
        <v>1993</v>
      </c>
      <c r="U719" s="2" t="b">
        <v>0</v>
      </c>
      <c r="V719" s="2" t="s">
        <v>69</v>
      </c>
      <c r="W719" s="2">
        <v>253.9</v>
      </c>
    </row>
    <row r="720" spans="1:23" ht="15.75" customHeight="1" x14ac:dyDescent="0.25">
      <c r="A720" s="2" t="s">
        <v>2815</v>
      </c>
      <c r="B720" s="2" t="s">
        <v>2817</v>
      </c>
      <c r="C720" s="2" t="s">
        <v>106</v>
      </c>
      <c r="D720" s="2" t="s">
        <v>23</v>
      </c>
      <c r="E720" s="2" t="s">
        <v>24</v>
      </c>
      <c r="F720" s="2" t="s">
        <v>364</v>
      </c>
      <c r="G720" s="2" t="s">
        <v>790</v>
      </c>
      <c r="H720" s="2" t="s">
        <v>700</v>
      </c>
      <c r="I720" s="2" t="s">
        <v>47</v>
      </c>
      <c r="J720" s="2" t="s">
        <v>791</v>
      </c>
      <c r="K720" s="2" t="s">
        <v>792</v>
      </c>
      <c r="L720" s="2" t="s">
        <v>366</v>
      </c>
      <c r="M720" s="2">
        <v>60</v>
      </c>
      <c r="N720" s="2" t="b">
        <v>0</v>
      </c>
      <c r="O720" s="2">
        <v>0.83771929824561386</v>
      </c>
      <c r="P720" s="2">
        <v>0.81623931623931623</v>
      </c>
      <c r="Q720" s="2">
        <v>0.86036036036036034</v>
      </c>
      <c r="R720" s="2" t="s">
        <v>74</v>
      </c>
      <c r="S720" s="2" t="s">
        <v>1994</v>
      </c>
      <c r="T720" s="2" t="s">
        <v>1995</v>
      </c>
      <c r="U720" s="2" t="b">
        <v>0</v>
      </c>
      <c r="V720" s="2" t="s">
        <v>69</v>
      </c>
      <c r="W720" s="2">
        <v>215.9</v>
      </c>
    </row>
    <row r="721" spans="1:23" ht="15.75" customHeight="1" x14ac:dyDescent="0.25">
      <c r="A721" s="2" t="s">
        <v>2815</v>
      </c>
      <c r="B721" s="2" t="s">
        <v>2817</v>
      </c>
      <c r="C721" s="2" t="s">
        <v>106</v>
      </c>
      <c r="D721" s="2" t="s">
        <v>23</v>
      </c>
      <c r="E721" s="2" t="s">
        <v>24</v>
      </c>
      <c r="F721" s="2" t="s">
        <v>364</v>
      </c>
      <c r="G721" s="2" t="s">
        <v>795</v>
      </c>
      <c r="H721" s="2" t="s">
        <v>700</v>
      </c>
      <c r="I721" s="2" t="s">
        <v>47</v>
      </c>
      <c r="J721" s="2" t="s">
        <v>796</v>
      </c>
      <c r="K721" s="2" t="s">
        <v>797</v>
      </c>
      <c r="L721" s="2" t="s">
        <v>366</v>
      </c>
      <c r="M721" s="2">
        <v>61</v>
      </c>
      <c r="N721" s="2" t="b">
        <v>0</v>
      </c>
      <c r="O721" s="2">
        <v>0.84257206208425717</v>
      </c>
      <c r="P721" s="2">
        <v>0.82969432314410485</v>
      </c>
      <c r="Q721" s="2">
        <v>0.85585585585585588</v>
      </c>
      <c r="R721" s="2" t="s">
        <v>74</v>
      </c>
      <c r="S721" s="2" t="s">
        <v>1996</v>
      </c>
      <c r="T721" s="2" t="s">
        <v>1997</v>
      </c>
      <c r="U721" s="2" t="b">
        <v>0</v>
      </c>
      <c r="V721" s="2" t="s">
        <v>69</v>
      </c>
      <c r="W721" s="2">
        <v>253.8</v>
      </c>
    </row>
    <row r="722" spans="1:23" ht="15.75" customHeight="1" x14ac:dyDescent="0.25">
      <c r="A722" s="2" t="s">
        <v>2815</v>
      </c>
      <c r="B722" s="2" t="s">
        <v>2817</v>
      </c>
      <c r="C722" s="2" t="s">
        <v>106</v>
      </c>
      <c r="D722" s="2" t="s">
        <v>37</v>
      </c>
      <c r="E722" s="2" t="s">
        <v>38</v>
      </c>
      <c r="F722" s="2" t="s">
        <v>55</v>
      </c>
      <c r="G722" s="2" t="s">
        <v>56</v>
      </c>
      <c r="H722" s="2" t="s">
        <v>57</v>
      </c>
      <c r="I722" s="2" t="s">
        <v>32</v>
      </c>
      <c r="J722" s="2" t="s">
        <v>59</v>
      </c>
      <c r="K722" s="2" t="s">
        <v>60</v>
      </c>
      <c r="L722" s="2" t="s">
        <v>61</v>
      </c>
      <c r="M722" s="2">
        <v>42</v>
      </c>
      <c r="N722" s="2" t="b">
        <v>1</v>
      </c>
      <c r="O722" s="2">
        <v>0.7119341563786008</v>
      </c>
      <c r="R722" s="2" t="s">
        <v>65</v>
      </c>
      <c r="S722" s="2" t="s">
        <v>1998</v>
      </c>
      <c r="T722" s="2" t="s">
        <v>1999</v>
      </c>
      <c r="U722" s="2" t="b">
        <v>1</v>
      </c>
      <c r="V722" s="2" t="s">
        <v>69</v>
      </c>
      <c r="W722" s="2">
        <v>0.6</v>
      </c>
    </row>
    <row r="723" spans="1:23" ht="15.75" customHeight="1" x14ac:dyDescent="0.25">
      <c r="A723" s="2" t="s">
        <v>2815</v>
      </c>
      <c r="B723" s="2" t="s">
        <v>2817</v>
      </c>
      <c r="C723" s="2" t="s">
        <v>106</v>
      </c>
      <c r="D723" s="2" t="s">
        <v>37</v>
      </c>
      <c r="E723" s="2" t="s">
        <v>38</v>
      </c>
      <c r="F723" s="2" t="s">
        <v>55</v>
      </c>
      <c r="G723" s="2" t="s">
        <v>70</v>
      </c>
      <c r="H723" s="2" t="s">
        <v>57</v>
      </c>
      <c r="I723" s="2" t="s">
        <v>32</v>
      </c>
      <c r="J723" s="2" t="s">
        <v>71</v>
      </c>
      <c r="K723" s="2" t="s">
        <v>72</v>
      </c>
      <c r="L723" s="2" t="s">
        <v>61</v>
      </c>
      <c r="M723" s="2">
        <v>43</v>
      </c>
      <c r="N723" s="2" t="b">
        <v>1</v>
      </c>
      <c r="O723" s="2">
        <v>0.52032520325203246</v>
      </c>
      <c r="R723" s="2" t="s">
        <v>65</v>
      </c>
      <c r="S723" s="2" t="s">
        <v>2000</v>
      </c>
      <c r="T723" s="2" t="s">
        <v>2001</v>
      </c>
      <c r="U723" s="2" t="b">
        <v>1</v>
      </c>
      <c r="V723" s="2" t="s">
        <v>69</v>
      </c>
      <c r="W723" s="2">
        <v>0.7</v>
      </c>
    </row>
    <row r="724" spans="1:23" ht="15.75" customHeight="1" x14ac:dyDescent="0.25">
      <c r="A724" s="2" t="s">
        <v>2815</v>
      </c>
      <c r="B724" s="2" t="s">
        <v>2817</v>
      </c>
      <c r="C724" s="2" t="s">
        <v>106</v>
      </c>
      <c r="D724" s="2" t="s">
        <v>37</v>
      </c>
      <c r="E724" s="2" t="s">
        <v>38</v>
      </c>
      <c r="F724" s="2" t="s">
        <v>55</v>
      </c>
      <c r="G724" s="2" t="s">
        <v>78</v>
      </c>
      <c r="H724" s="2" t="s">
        <v>57</v>
      </c>
      <c r="I724" s="2" t="s">
        <v>32</v>
      </c>
      <c r="J724" s="2" t="s">
        <v>79</v>
      </c>
      <c r="K724" s="2" t="s">
        <v>80</v>
      </c>
      <c r="L724" s="2" t="s">
        <v>61</v>
      </c>
      <c r="M724" s="2">
        <v>44</v>
      </c>
      <c r="N724" s="2" t="b">
        <v>1</v>
      </c>
      <c r="O724" s="2">
        <v>0.58248472505091642</v>
      </c>
      <c r="R724" s="2" t="s">
        <v>65</v>
      </c>
      <c r="S724" s="2" t="s">
        <v>2002</v>
      </c>
      <c r="T724" s="2" t="s">
        <v>2003</v>
      </c>
      <c r="U724" s="2" t="b">
        <v>1</v>
      </c>
      <c r="V724" s="2" t="s">
        <v>69</v>
      </c>
      <c r="W724" s="2">
        <v>0.9</v>
      </c>
    </row>
    <row r="725" spans="1:23" ht="15.75" customHeight="1" x14ac:dyDescent="0.25">
      <c r="A725" s="2" t="s">
        <v>2815</v>
      </c>
      <c r="B725" s="2" t="s">
        <v>2817</v>
      </c>
      <c r="C725" s="2" t="s">
        <v>106</v>
      </c>
      <c r="D725" s="2" t="s">
        <v>37</v>
      </c>
      <c r="E725" s="2" t="s">
        <v>38</v>
      </c>
      <c r="F725" s="2" t="s">
        <v>55</v>
      </c>
      <c r="G725" s="2" t="s">
        <v>85</v>
      </c>
      <c r="H725" s="2" t="s">
        <v>57</v>
      </c>
      <c r="I725" s="2" t="s">
        <v>32</v>
      </c>
      <c r="J725" s="2" t="s">
        <v>86</v>
      </c>
      <c r="K725" s="2" t="s">
        <v>87</v>
      </c>
      <c r="L725" s="2" t="s">
        <v>61</v>
      </c>
      <c r="M725" s="2">
        <v>45</v>
      </c>
      <c r="N725" s="2" t="b">
        <v>1</v>
      </c>
      <c r="O725" s="2">
        <v>0.71816283924843416</v>
      </c>
      <c r="R725" s="2" t="s">
        <v>65</v>
      </c>
      <c r="S725" s="2" t="s">
        <v>2004</v>
      </c>
      <c r="T725" s="2" t="s">
        <v>2005</v>
      </c>
      <c r="U725" s="2" t="b">
        <v>1</v>
      </c>
      <c r="V725" s="2" t="s">
        <v>69</v>
      </c>
      <c r="W725" s="2">
        <v>0.7</v>
      </c>
    </row>
    <row r="726" spans="1:23" ht="15.75" customHeight="1" x14ac:dyDescent="0.25">
      <c r="A726" s="2" t="s">
        <v>2815</v>
      </c>
      <c r="B726" s="2" t="s">
        <v>2817</v>
      </c>
      <c r="C726" s="2" t="s">
        <v>106</v>
      </c>
      <c r="D726" s="2" t="s">
        <v>37</v>
      </c>
      <c r="E726" s="2" t="s">
        <v>38</v>
      </c>
      <c r="F726" s="2" t="s">
        <v>55</v>
      </c>
      <c r="G726" s="2" t="s">
        <v>92</v>
      </c>
      <c r="H726" s="2" t="s">
        <v>57</v>
      </c>
      <c r="I726" s="2" t="s">
        <v>32</v>
      </c>
      <c r="J726" s="2" t="s">
        <v>93</v>
      </c>
      <c r="K726" s="2" t="s">
        <v>95</v>
      </c>
      <c r="L726" s="2" t="s">
        <v>61</v>
      </c>
      <c r="M726" s="2">
        <v>46</v>
      </c>
      <c r="N726" s="2" t="b">
        <v>1</v>
      </c>
      <c r="O726" s="2">
        <v>0.54746136865342165</v>
      </c>
      <c r="R726" s="2" t="s">
        <v>65</v>
      </c>
      <c r="S726" s="2" t="s">
        <v>2006</v>
      </c>
      <c r="T726" s="2" t="s">
        <v>2007</v>
      </c>
      <c r="U726" s="2" t="b">
        <v>1</v>
      </c>
      <c r="V726" s="2" t="s">
        <v>69</v>
      </c>
      <c r="W726" s="2">
        <v>0.7</v>
      </c>
    </row>
    <row r="727" spans="1:23" ht="15.75" customHeight="1" x14ac:dyDescent="0.25">
      <c r="A727" s="2" t="s">
        <v>2815</v>
      </c>
      <c r="B727" s="2" t="s">
        <v>2817</v>
      </c>
      <c r="C727" s="2" t="s">
        <v>106</v>
      </c>
      <c r="D727" s="2" t="s">
        <v>37</v>
      </c>
      <c r="E727" s="2" t="s">
        <v>38</v>
      </c>
      <c r="F727" s="2" t="s">
        <v>55</v>
      </c>
      <c r="G727" s="2" t="s">
        <v>99</v>
      </c>
      <c r="H727" s="2" t="s">
        <v>57</v>
      </c>
      <c r="I727" s="2" t="s">
        <v>32</v>
      </c>
      <c r="J727" s="2" t="s">
        <v>100</v>
      </c>
      <c r="K727" s="2" t="s">
        <v>101</v>
      </c>
      <c r="L727" s="2" t="s">
        <v>61</v>
      </c>
      <c r="M727" s="2">
        <v>47</v>
      </c>
      <c r="N727" s="2" t="b">
        <v>1</v>
      </c>
      <c r="O727" s="2">
        <v>0.71635610766045543</v>
      </c>
      <c r="R727" s="2" t="s">
        <v>65</v>
      </c>
      <c r="S727" s="2" t="s">
        <v>2008</v>
      </c>
      <c r="T727" s="2" t="s">
        <v>2009</v>
      </c>
      <c r="U727" s="2" t="b">
        <v>1</v>
      </c>
      <c r="V727" s="2" t="s">
        <v>69</v>
      </c>
      <c r="W727" s="2">
        <v>3.3</v>
      </c>
    </row>
    <row r="728" spans="1:23" ht="15.75" customHeight="1" x14ac:dyDescent="0.25">
      <c r="A728" s="2" t="s">
        <v>2815</v>
      </c>
      <c r="B728" s="2" t="s">
        <v>2817</v>
      </c>
      <c r="C728" s="2" t="s">
        <v>106</v>
      </c>
      <c r="D728" s="2" t="s">
        <v>37</v>
      </c>
      <c r="E728" s="2" t="s">
        <v>38</v>
      </c>
      <c r="F728" s="2" t="s">
        <v>55</v>
      </c>
      <c r="G728" s="2" t="s">
        <v>107</v>
      </c>
      <c r="H728" s="2" t="s">
        <v>57</v>
      </c>
      <c r="I728" s="2" t="s">
        <v>32</v>
      </c>
      <c r="J728" s="2" t="s">
        <v>108</v>
      </c>
      <c r="K728" s="2" t="s">
        <v>109</v>
      </c>
      <c r="L728" s="2" t="s">
        <v>61</v>
      </c>
      <c r="M728" s="2">
        <v>48</v>
      </c>
      <c r="N728" s="2" t="b">
        <v>1</v>
      </c>
      <c r="O728" s="2">
        <v>0.74518201284796581</v>
      </c>
      <c r="R728" s="2" t="s">
        <v>65</v>
      </c>
      <c r="S728" s="2" t="s">
        <v>2010</v>
      </c>
      <c r="T728" s="2" t="s">
        <v>2011</v>
      </c>
      <c r="U728" s="2" t="b">
        <v>1</v>
      </c>
      <c r="V728" s="2" t="s">
        <v>69</v>
      </c>
      <c r="W728" s="2">
        <v>0.9</v>
      </c>
    </row>
    <row r="729" spans="1:23" ht="15.75" customHeight="1" x14ac:dyDescent="0.25">
      <c r="A729" s="2" t="s">
        <v>2815</v>
      </c>
      <c r="B729" s="2" t="s">
        <v>2817</v>
      </c>
      <c r="C729" s="2" t="s">
        <v>106</v>
      </c>
      <c r="D729" s="2" t="s">
        <v>37</v>
      </c>
      <c r="E729" s="2" t="s">
        <v>38</v>
      </c>
      <c r="F729" s="2" t="s">
        <v>55</v>
      </c>
      <c r="G729" s="2" t="s">
        <v>112</v>
      </c>
      <c r="H729" s="2" t="s">
        <v>57</v>
      </c>
      <c r="I729" s="2" t="s">
        <v>32</v>
      </c>
      <c r="J729" s="2" t="s">
        <v>113</v>
      </c>
      <c r="K729" s="2" t="s">
        <v>114</v>
      </c>
      <c r="L729" s="2" t="s">
        <v>61</v>
      </c>
      <c r="M729" s="2">
        <v>49</v>
      </c>
      <c r="N729" s="2" t="b">
        <v>1</v>
      </c>
      <c r="O729" s="2">
        <v>0.71721311475409844</v>
      </c>
      <c r="R729" s="2" t="s">
        <v>65</v>
      </c>
      <c r="S729" s="2" t="s">
        <v>2012</v>
      </c>
      <c r="T729" s="2" t="s">
        <v>2013</v>
      </c>
      <c r="U729" s="2" t="b">
        <v>1</v>
      </c>
      <c r="V729" s="2" t="s">
        <v>69</v>
      </c>
      <c r="W729" s="2">
        <v>0.7</v>
      </c>
    </row>
    <row r="730" spans="1:23" ht="15.75" customHeight="1" x14ac:dyDescent="0.25">
      <c r="A730" s="2" t="s">
        <v>2815</v>
      </c>
      <c r="B730" s="2" t="s">
        <v>2817</v>
      </c>
      <c r="C730" s="2" t="s">
        <v>106</v>
      </c>
      <c r="D730" s="2" t="s">
        <v>37</v>
      </c>
      <c r="E730" s="2" t="s">
        <v>38</v>
      </c>
      <c r="F730" s="2" t="s">
        <v>55</v>
      </c>
      <c r="G730" s="2" t="s">
        <v>117</v>
      </c>
      <c r="H730" s="2" t="s">
        <v>57</v>
      </c>
      <c r="I730" s="2" t="s">
        <v>32</v>
      </c>
      <c r="J730" s="2" t="s">
        <v>118</v>
      </c>
      <c r="K730" s="2" t="s">
        <v>119</v>
      </c>
      <c r="L730" s="2" t="s">
        <v>61</v>
      </c>
      <c r="M730" s="2">
        <v>50</v>
      </c>
      <c r="N730" s="2" t="b">
        <v>1</v>
      </c>
      <c r="O730" s="2">
        <v>0.72573839662447248</v>
      </c>
      <c r="R730" s="2" t="s">
        <v>65</v>
      </c>
      <c r="S730" s="2" t="s">
        <v>2014</v>
      </c>
      <c r="T730" s="2" t="s">
        <v>2015</v>
      </c>
      <c r="U730" s="2" t="b">
        <v>1</v>
      </c>
      <c r="V730" s="2" t="s">
        <v>69</v>
      </c>
      <c r="W730" s="2">
        <v>0.6</v>
      </c>
    </row>
    <row r="731" spans="1:23" ht="15.75" customHeight="1" x14ac:dyDescent="0.25">
      <c r="A731" s="2" t="s">
        <v>2815</v>
      </c>
      <c r="B731" s="2" t="s">
        <v>2817</v>
      </c>
      <c r="C731" s="2" t="s">
        <v>106</v>
      </c>
      <c r="D731" s="2" t="s">
        <v>37</v>
      </c>
      <c r="E731" s="2" t="s">
        <v>38</v>
      </c>
      <c r="F731" s="2" t="s">
        <v>55</v>
      </c>
      <c r="G731" s="2" t="s">
        <v>122</v>
      </c>
      <c r="H731" s="2" t="s">
        <v>57</v>
      </c>
      <c r="I731" s="2" t="s">
        <v>32</v>
      </c>
      <c r="J731" s="2" t="s">
        <v>123</v>
      </c>
      <c r="K731" s="2" t="s">
        <v>124</v>
      </c>
      <c r="L731" s="2" t="s">
        <v>61</v>
      </c>
      <c r="M731" s="2">
        <v>51</v>
      </c>
      <c r="N731" s="2" t="b">
        <v>1</v>
      </c>
      <c r="O731" s="2">
        <v>0.46330275229357792</v>
      </c>
      <c r="R731" s="2" t="s">
        <v>65</v>
      </c>
      <c r="S731" s="2" t="s">
        <v>2016</v>
      </c>
      <c r="T731" s="2" t="s">
        <v>2017</v>
      </c>
      <c r="U731" s="2" t="b">
        <v>1</v>
      </c>
      <c r="V731" s="2" t="s">
        <v>69</v>
      </c>
      <c r="W731" s="2">
        <v>0.8</v>
      </c>
    </row>
    <row r="732" spans="1:23" ht="15.75" customHeight="1" x14ac:dyDescent="0.25">
      <c r="A732" s="2" t="s">
        <v>2815</v>
      </c>
      <c r="B732" s="2" t="s">
        <v>2817</v>
      </c>
      <c r="C732" s="2" t="s">
        <v>106</v>
      </c>
      <c r="D732" s="2" t="s">
        <v>37</v>
      </c>
      <c r="E732" s="2" t="s">
        <v>38</v>
      </c>
      <c r="F732" s="2" t="s">
        <v>55</v>
      </c>
      <c r="G732" s="2" t="s">
        <v>127</v>
      </c>
      <c r="H732" s="2" t="s">
        <v>57</v>
      </c>
      <c r="I732" s="2" t="s">
        <v>32</v>
      </c>
      <c r="J732" s="2" t="s">
        <v>128</v>
      </c>
      <c r="K732" s="2" t="s">
        <v>129</v>
      </c>
      <c r="L732" s="2" t="s">
        <v>61</v>
      </c>
      <c r="M732" s="2">
        <v>52</v>
      </c>
      <c r="N732" s="2" t="b">
        <v>1</v>
      </c>
      <c r="O732" s="2">
        <v>0.72842105263157886</v>
      </c>
      <c r="R732" s="2" t="s">
        <v>65</v>
      </c>
      <c r="S732" s="2" t="s">
        <v>2018</v>
      </c>
      <c r="T732" s="2" t="s">
        <v>2019</v>
      </c>
      <c r="U732" s="2" t="b">
        <v>1</v>
      </c>
      <c r="V732" s="2" t="s">
        <v>69</v>
      </c>
      <c r="W732" s="2">
        <v>0.9</v>
      </c>
    </row>
    <row r="733" spans="1:23" ht="15.75" customHeight="1" x14ac:dyDescent="0.25">
      <c r="A733" s="2" t="s">
        <v>2815</v>
      </c>
      <c r="B733" s="2" t="s">
        <v>2817</v>
      </c>
      <c r="C733" s="2" t="s">
        <v>106</v>
      </c>
      <c r="D733" s="2" t="s">
        <v>37</v>
      </c>
      <c r="E733" s="2" t="s">
        <v>38</v>
      </c>
      <c r="F733" s="2" t="s">
        <v>55</v>
      </c>
      <c r="G733" s="2" t="s">
        <v>132</v>
      </c>
      <c r="H733" s="2" t="s">
        <v>57</v>
      </c>
      <c r="I733" s="2" t="s">
        <v>32</v>
      </c>
      <c r="J733" s="2" t="s">
        <v>133</v>
      </c>
      <c r="K733" s="2" t="s">
        <v>134</v>
      </c>
      <c r="L733" s="2" t="s">
        <v>61</v>
      </c>
      <c r="M733" s="2">
        <v>53</v>
      </c>
      <c r="N733" s="2" t="b">
        <v>1</v>
      </c>
      <c r="O733" s="2">
        <v>0.47479674796747973</v>
      </c>
      <c r="R733" s="2" t="s">
        <v>65</v>
      </c>
      <c r="S733" s="2" t="s">
        <v>2020</v>
      </c>
      <c r="T733" s="2" t="s">
        <v>2021</v>
      </c>
      <c r="U733" s="2" t="b">
        <v>1</v>
      </c>
      <c r="V733" s="2" t="s">
        <v>69</v>
      </c>
      <c r="W733" s="2">
        <v>0.7</v>
      </c>
    </row>
    <row r="734" spans="1:23" ht="15.75" customHeight="1" x14ac:dyDescent="0.25">
      <c r="A734" s="2" t="s">
        <v>2815</v>
      </c>
      <c r="B734" s="2" t="s">
        <v>2817</v>
      </c>
      <c r="C734" s="2" t="s">
        <v>106</v>
      </c>
      <c r="D734" s="2" t="s">
        <v>37</v>
      </c>
      <c r="E734" s="2" t="s">
        <v>38</v>
      </c>
      <c r="F734" s="2" t="s">
        <v>55</v>
      </c>
      <c r="G734" s="2" t="s">
        <v>137</v>
      </c>
      <c r="H734" s="2" t="s">
        <v>57</v>
      </c>
      <c r="I734" s="2" t="s">
        <v>32</v>
      </c>
      <c r="J734" s="2" t="s">
        <v>138</v>
      </c>
      <c r="K734" s="2" t="s">
        <v>139</v>
      </c>
      <c r="L734" s="2" t="s">
        <v>61</v>
      </c>
      <c r="M734" s="2">
        <v>54</v>
      </c>
      <c r="N734" s="2" t="b">
        <v>1</v>
      </c>
      <c r="O734" s="2">
        <v>0.51152073732718906</v>
      </c>
      <c r="R734" s="2" t="s">
        <v>65</v>
      </c>
      <c r="S734" s="2" t="s">
        <v>2022</v>
      </c>
      <c r="T734" s="2" t="s">
        <v>2023</v>
      </c>
      <c r="U734" s="2" t="b">
        <v>1</v>
      </c>
      <c r="V734" s="2" t="s">
        <v>69</v>
      </c>
      <c r="W734" s="2">
        <v>1</v>
      </c>
    </row>
    <row r="735" spans="1:23" ht="15.75" customHeight="1" x14ac:dyDescent="0.25">
      <c r="A735" s="2" t="s">
        <v>2815</v>
      </c>
      <c r="B735" s="2" t="s">
        <v>2817</v>
      </c>
      <c r="C735" s="2" t="s">
        <v>106</v>
      </c>
      <c r="D735" s="2" t="s">
        <v>37</v>
      </c>
      <c r="E735" s="2" t="s">
        <v>38</v>
      </c>
      <c r="F735" s="2" t="s">
        <v>55</v>
      </c>
      <c r="G735" s="2" t="s">
        <v>142</v>
      </c>
      <c r="H735" s="2" t="s">
        <v>57</v>
      </c>
      <c r="I735" s="2" t="s">
        <v>32</v>
      </c>
      <c r="J735" s="2" t="s">
        <v>143</v>
      </c>
      <c r="K735" s="2" t="s">
        <v>144</v>
      </c>
      <c r="L735" s="2" t="s">
        <v>61</v>
      </c>
      <c r="M735" s="2">
        <v>55</v>
      </c>
      <c r="N735" s="2" t="b">
        <v>1</v>
      </c>
      <c r="O735" s="2">
        <v>0.53452115812917589</v>
      </c>
      <c r="R735" s="2" t="s">
        <v>65</v>
      </c>
      <c r="S735" s="2" t="s">
        <v>2024</v>
      </c>
      <c r="T735" s="2" t="s">
        <v>2025</v>
      </c>
      <c r="U735" s="2" t="b">
        <v>1</v>
      </c>
      <c r="V735" s="2" t="s">
        <v>69</v>
      </c>
      <c r="W735" s="2">
        <v>0.7</v>
      </c>
    </row>
    <row r="736" spans="1:23" ht="15.75" customHeight="1" x14ac:dyDescent="0.25">
      <c r="A736" s="2" t="s">
        <v>2815</v>
      </c>
      <c r="B736" s="2" t="s">
        <v>2817</v>
      </c>
      <c r="C736" s="2" t="s">
        <v>106</v>
      </c>
      <c r="D736" s="2" t="s">
        <v>37</v>
      </c>
      <c r="E736" s="2" t="s">
        <v>38</v>
      </c>
      <c r="F736" s="2" t="s">
        <v>55</v>
      </c>
      <c r="G736" s="2" t="s">
        <v>148</v>
      </c>
      <c r="H736" s="2" t="s">
        <v>57</v>
      </c>
      <c r="I736" s="2" t="s">
        <v>32</v>
      </c>
      <c r="J736" s="2" t="s">
        <v>149</v>
      </c>
      <c r="K736" s="2" t="s">
        <v>150</v>
      </c>
      <c r="L736" s="2" t="s">
        <v>61</v>
      </c>
      <c r="M736" s="2">
        <v>56</v>
      </c>
      <c r="N736" s="2" t="b">
        <v>1</v>
      </c>
      <c r="O736" s="2">
        <v>0.73706004140786752</v>
      </c>
      <c r="R736" s="2" t="s">
        <v>65</v>
      </c>
      <c r="S736" s="2" t="s">
        <v>2026</v>
      </c>
      <c r="T736" s="2" t="s">
        <v>2027</v>
      </c>
      <c r="U736" s="2" t="b">
        <v>1</v>
      </c>
      <c r="V736" s="2" t="s">
        <v>69</v>
      </c>
      <c r="W736" s="2">
        <v>0.6</v>
      </c>
    </row>
    <row r="737" spans="1:23" ht="15.75" customHeight="1" x14ac:dyDescent="0.25">
      <c r="A737" s="2" t="s">
        <v>2815</v>
      </c>
      <c r="B737" s="2" t="s">
        <v>2817</v>
      </c>
      <c r="C737" s="2" t="s">
        <v>106</v>
      </c>
      <c r="D737" s="2" t="s">
        <v>37</v>
      </c>
      <c r="E737" s="2" t="s">
        <v>38</v>
      </c>
      <c r="F737" s="2" t="s">
        <v>55</v>
      </c>
      <c r="G737" s="2" t="s">
        <v>153</v>
      </c>
      <c r="H737" s="2" t="s">
        <v>57</v>
      </c>
      <c r="I737" s="2" t="s">
        <v>32</v>
      </c>
      <c r="J737" s="2" t="s">
        <v>154</v>
      </c>
      <c r="K737" s="2" t="s">
        <v>155</v>
      </c>
      <c r="L737" s="2" t="s">
        <v>61</v>
      </c>
      <c r="M737" s="2">
        <v>57</v>
      </c>
      <c r="N737" s="2" t="b">
        <v>1</v>
      </c>
      <c r="O737" s="2">
        <v>0.54337899543378987</v>
      </c>
      <c r="R737" s="2" t="s">
        <v>65</v>
      </c>
      <c r="S737" s="2" t="s">
        <v>2028</v>
      </c>
      <c r="T737" s="2" t="s">
        <v>2029</v>
      </c>
      <c r="U737" s="2" t="b">
        <v>1</v>
      </c>
      <c r="V737" s="2" t="s">
        <v>69</v>
      </c>
      <c r="W737" s="2">
        <v>0.7</v>
      </c>
    </row>
    <row r="738" spans="1:23" ht="15.75" customHeight="1" x14ac:dyDescent="0.25">
      <c r="A738" s="2" t="s">
        <v>2815</v>
      </c>
      <c r="B738" s="2" t="s">
        <v>2817</v>
      </c>
      <c r="C738" s="2" t="s">
        <v>106</v>
      </c>
      <c r="D738" s="2" t="s">
        <v>37</v>
      </c>
      <c r="E738" s="2" t="s">
        <v>38</v>
      </c>
      <c r="F738" s="2" t="s">
        <v>55</v>
      </c>
      <c r="G738" s="2" t="s">
        <v>158</v>
      </c>
      <c r="H738" s="2" t="s">
        <v>57</v>
      </c>
      <c r="I738" s="2" t="s">
        <v>32</v>
      </c>
      <c r="J738" s="2" t="s">
        <v>159</v>
      </c>
      <c r="K738" s="2" t="s">
        <v>160</v>
      </c>
      <c r="L738" s="2" t="s">
        <v>61</v>
      </c>
      <c r="M738" s="2">
        <v>58</v>
      </c>
      <c r="N738" s="2" t="b">
        <v>1</v>
      </c>
      <c r="O738" s="2">
        <v>0.73794549266247378</v>
      </c>
      <c r="R738" s="2" t="s">
        <v>65</v>
      </c>
      <c r="S738" s="2" t="s">
        <v>2030</v>
      </c>
      <c r="T738" s="2" t="s">
        <v>2031</v>
      </c>
      <c r="U738" s="2" t="b">
        <v>1</v>
      </c>
      <c r="V738" s="2" t="s">
        <v>69</v>
      </c>
      <c r="W738" s="2">
        <v>0.6</v>
      </c>
    </row>
    <row r="739" spans="1:23" ht="15.75" customHeight="1" x14ac:dyDescent="0.25">
      <c r="A739" s="2" t="s">
        <v>2815</v>
      </c>
      <c r="B739" s="2" t="s">
        <v>2817</v>
      </c>
      <c r="C739" s="2" t="s">
        <v>106</v>
      </c>
      <c r="D739" s="2" t="s">
        <v>37</v>
      </c>
      <c r="E739" s="2" t="s">
        <v>38</v>
      </c>
      <c r="F739" s="2" t="s">
        <v>55</v>
      </c>
      <c r="G739" s="2" t="s">
        <v>163</v>
      </c>
      <c r="H739" s="2" t="s">
        <v>57</v>
      </c>
      <c r="I739" s="2" t="s">
        <v>32</v>
      </c>
      <c r="J739" s="2" t="s">
        <v>164</v>
      </c>
      <c r="K739" s="2" t="s">
        <v>165</v>
      </c>
      <c r="L739" s="2" t="s">
        <v>61</v>
      </c>
      <c r="M739" s="2">
        <v>59</v>
      </c>
      <c r="N739" s="2" t="b">
        <v>1</v>
      </c>
      <c r="O739" s="2">
        <v>0.71900826446280985</v>
      </c>
      <c r="R739" s="2" t="s">
        <v>65</v>
      </c>
      <c r="S739" s="2" t="s">
        <v>2032</v>
      </c>
      <c r="T739" s="2" t="s">
        <v>2033</v>
      </c>
      <c r="U739" s="2" t="b">
        <v>1</v>
      </c>
      <c r="V739" s="2" t="s">
        <v>69</v>
      </c>
      <c r="W739" s="2">
        <v>0.6</v>
      </c>
    </row>
    <row r="740" spans="1:23" ht="15.75" customHeight="1" x14ac:dyDescent="0.25">
      <c r="A740" s="2" t="s">
        <v>2815</v>
      </c>
      <c r="B740" s="2" t="s">
        <v>2817</v>
      </c>
      <c r="C740" s="2" t="s">
        <v>106</v>
      </c>
      <c r="D740" s="2" t="s">
        <v>37</v>
      </c>
      <c r="E740" s="2" t="s">
        <v>38</v>
      </c>
      <c r="F740" s="2" t="s">
        <v>55</v>
      </c>
      <c r="G740" s="2" t="s">
        <v>168</v>
      </c>
      <c r="H740" s="2" t="s">
        <v>57</v>
      </c>
      <c r="I740" s="2" t="s">
        <v>32</v>
      </c>
      <c r="J740" s="2" t="s">
        <v>169</v>
      </c>
      <c r="K740" s="2" t="s">
        <v>170</v>
      </c>
      <c r="L740" s="2" t="s">
        <v>61</v>
      </c>
      <c r="M740" s="2">
        <v>60</v>
      </c>
      <c r="N740" s="2" t="b">
        <v>1</v>
      </c>
      <c r="O740" s="2">
        <v>0.59245283018867922</v>
      </c>
      <c r="R740" s="2" t="s">
        <v>65</v>
      </c>
      <c r="S740" s="2" t="s">
        <v>2034</v>
      </c>
      <c r="T740" s="2" t="s">
        <v>2035</v>
      </c>
      <c r="U740" s="2" t="b">
        <v>1</v>
      </c>
      <c r="V740" s="2" t="s">
        <v>69</v>
      </c>
      <c r="W740" s="2">
        <v>0.9</v>
      </c>
    </row>
    <row r="741" spans="1:23" ht="15.75" customHeight="1" x14ac:dyDescent="0.25">
      <c r="A741" s="2" t="s">
        <v>2815</v>
      </c>
      <c r="B741" s="2" t="s">
        <v>2817</v>
      </c>
      <c r="C741" s="2" t="s">
        <v>106</v>
      </c>
      <c r="D741" s="2" t="s">
        <v>37</v>
      </c>
      <c r="E741" s="2" t="s">
        <v>38</v>
      </c>
      <c r="F741" s="2" t="s">
        <v>55</v>
      </c>
      <c r="G741" s="2" t="s">
        <v>173</v>
      </c>
      <c r="H741" s="2" t="s">
        <v>57</v>
      </c>
      <c r="I741" s="2" t="s">
        <v>32</v>
      </c>
      <c r="J741" s="2" t="s">
        <v>174</v>
      </c>
      <c r="K741" s="2" t="s">
        <v>175</v>
      </c>
      <c r="L741" s="2" t="s">
        <v>61</v>
      </c>
      <c r="M741" s="2">
        <v>61</v>
      </c>
      <c r="N741" s="2" t="b">
        <v>1</v>
      </c>
      <c r="O741" s="2">
        <v>0.52868852459016391</v>
      </c>
      <c r="R741" s="2" t="s">
        <v>65</v>
      </c>
      <c r="S741" s="2" t="s">
        <v>2036</v>
      </c>
      <c r="T741" s="2" t="s">
        <v>2037</v>
      </c>
      <c r="U741" s="2" t="b">
        <v>1</v>
      </c>
      <c r="V741" s="2" t="s">
        <v>69</v>
      </c>
      <c r="W741" s="2">
        <v>0.7</v>
      </c>
    </row>
    <row r="742" spans="1:23" ht="15.75" customHeight="1" x14ac:dyDescent="0.25">
      <c r="A742" s="2" t="s">
        <v>2815</v>
      </c>
      <c r="B742" s="2" t="s">
        <v>2817</v>
      </c>
      <c r="C742" s="2" t="s">
        <v>106</v>
      </c>
      <c r="D742" s="2" t="s">
        <v>37</v>
      </c>
      <c r="E742" s="2" t="s">
        <v>38</v>
      </c>
      <c r="F742" s="2" t="s">
        <v>55</v>
      </c>
      <c r="G742" s="2" t="s">
        <v>178</v>
      </c>
      <c r="H742" s="2" t="s">
        <v>179</v>
      </c>
      <c r="I742" s="2" t="s">
        <v>12</v>
      </c>
      <c r="J742" s="2" t="s">
        <v>180</v>
      </c>
      <c r="K742" s="2" t="s">
        <v>181</v>
      </c>
      <c r="L742" s="2" t="s">
        <v>182</v>
      </c>
      <c r="M742" s="2">
        <v>42</v>
      </c>
      <c r="N742" s="2" t="b">
        <v>0</v>
      </c>
      <c r="O742" s="2">
        <v>0.45014245014245008</v>
      </c>
      <c r="R742" s="2" t="s">
        <v>65</v>
      </c>
      <c r="S742" s="2" t="s">
        <v>2038</v>
      </c>
      <c r="T742" s="2" t="s">
        <v>2039</v>
      </c>
      <c r="U742" s="2" t="b">
        <v>1</v>
      </c>
      <c r="V742" s="2" t="s">
        <v>69</v>
      </c>
      <c r="W742" s="2">
        <v>0.6</v>
      </c>
    </row>
    <row r="743" spans="1:23" ht="15.75" customHeight="1" x14ac:dyDescent="0.25">
      <c r="A743" s="2" t="s">
        <v>2815</v>
      </c>
      <c r="B743" s="2" t="s">
        <v>2817</v>
      </c>
      <c r="C743" s="2" t="s">
        <v>106</v>
      </c>
      <c r="D743" s="2" t="s">
        <v>37</v>
      </c>
      <c r="E743" s="2" t="s">
        <v>38</v>
      </c>
      <c r="F743" s="2" t="s">
        <v>55</v>
      </c>
      <c r="G743" s="2" t="s">
        <v>185</v>
      </c>
      <c r="H743" s="2" t="s">
        <v>179</v>
      </c>
      <c r="I743" s="2" t="s">
        <v>12</v>
      </c>
      <c r="J743" s="2" t="s">
        <v>186</v>
      </c>
      <c r="K743" s="2" t="s">
        <v>187</v>
      </c>
      <c r="L743" s="2" t="s">
        <v>182</v>
      </c>
      <c r="M743" s="2">
        <v>43</v>
      </c>
      <c r="N743" s="2" t="b">
        <v>0</v>
      </c>
      <c r="O743" s="2">
        <v>0.60773480662983426</v>
      </c>
      <c r="R743" s="2" t="s">
        <v>65</v>
      </c>
      <c r="S743" s="2" t="s">
        <v>2040</v>
      </c>
      <c r="T743" s="2" t="s">
        <v>2041</v>
      </c>
      <c r="U743" s="2" t="b">
        <v>1</v>
      </c>
      <c r="V743" s="2" t="s">
        <v>69</v>
      </c>
      <c r="W743" s="2">
        <v>0.6</v>
      </c>
    </row>
    <row r="744" spans="1:23" ht="15.75" customHeight="1" x14ac:dyDescent="0.25">
      <c r="A744" s="2" t="s">
        <v>2815</v>
      </c>
      <c r="B744" s="2" t="s">
        <v>2817</v>
      </c>
      <c r="C744" s="2" t="s">
        <v>106</v>
      </c>
      <c r="D744" s="2" t="s">
        <v>37</v>
      </c>
      <c r="E744" s="2" t="s">
        <v>38</v>
      </c>
      <c r="F744" s="2" t="s">
        <v>55</v>
      </c>
      <c r="G744" s="2" t="s">
        <v>191</v>
      </c>
      <c r="H744" s="2" t="s">
        <v>179</v>
      </c>
      <c r="I744" s="2" t="s">
        <v>12</v>
      </c>
      <c r="J744" s="2" t="s">
        <v>192</v>
      </c>
      <c r="K744" s="2" t="s">
        <v>193</v>
      </c>
      <c r="L744" s="2" t="s">
        <v>182</v>
      </c>
      <c r="M744" s="2">
        <v>44</v>
      </c>
      <c r="N744" s="2" t="b">
        <v>0</v>
      </c>
      <c r="O744" s="2">
        <v>0.58133333333333337</v>
      </c>
      <c r="R744" s="2" t="s">
        <v>65</v>
      </c>
      <c r="S744" s="2" t="s">
        <v>2042</v>
      </c>
      <c r="T744" s="2" t="s">
        <v>2043</v>
      </c>
      <c r="U744" s="2" t="b">
        <v>1</v>
      </c>
      <c r="V744" s="2" t="s">
        <v>69</v>
      </c>
      <c r="W744" s="2">
        <v>1</v>
      </c>
    </row>
    <row r="745" spans="1:23" ht="15.75" customHeight="1" x14ac:dyDescent="0.25">
      <c r="A745" s="2" t="s">
        <v>2815</v>
      </c>
      <c r="B745" s="2" t="s">
        <v>2817</v>
      </c>
      <c r="C745" s="2" t="s">
        <v>106</v>
      </c>
      <c r="D745" s="2" t="s">
        <v>37</v>
      </c>
      <c r="E745" s="2" t="s">
        <v>38</v>
      </c>
      <c r="F745" s="2" t="s">
        <v>55</v>
      </c>
      <c r="G745" s="2" t="s">
        <v>196</v>
      </c>
      <c r="H745" s="2" t="s">
        <v>179</v>
      </c>
      <c r="I745" s="2" t="s">
        <v>12</v>
      </c>
      <c r="J745" s="2" t="s">
        <v>197</v>
      </c>
      <c r="K745" s="2" t="s">
        <v>198</v>
      </c>
      <c r="L745" s="2" t="s">
        <v>182</v>
      </c>
      <c r="M745" s="2">
        <v>45</v>
      </c>
      <c r="N745" s="2" t="b">
        <v>0</v>
      </c>
      <c r="O745" s="2">
        <v>0.67024128686327078</v>
      </c>
      <c r="R745" s="2" t="s">
        <v>65</v>
      </c>
      <c r="S745" s="2" t="s">
        <v>2044</v>
      </c>
      <c r="T745" s="2" t="s">
        <v>2045</v>
      </c>
      <c r="U745" s="2" t="b">
        <v>1</v>
      </c>
      <c r="V745" s="2" t="s">
        <v>69</v>
      </c>
      <c r="W745" s="2">
        <v>0.6</v>
      </c>
    </row>
    <row r="746" spans="1:23" ht="15.75" customHeight="1" x14ac:dyDescent="0.25">
      <c r="A746" s="2" t="s">
        <v>2815</v>
      </c>
      <c r="B746" s="2" t="s">
        <v>2817</v>
      </c>
      <c r="C746" s="2" t="s">
        <v>106</v>
      </c>
      <c r="D746" s="2" t="s">
        <v>37</v>
      </c>
      <c r="E746" s="2" t="s">
        <v>38</v>
      </c>
      <c r="F746" s="2" t="s">
        <v>55</v>
      </c>
      <c r="G746" s="2" t="s">
        <v>201</v>
      </c>
      <c r="H746" s="2" t="s">
        <v>179</v>
      </c>
      <c r="I746" s="2" t="s">
        <v>12</v>
      </c>
      <c r="J746" s="2" t="s">
        <v>202</v>
      </c>
      <c r="K746" s="2" t="s">
        <v>203</v>
      </c>
      <c r="L746" s="2" t="s">
        <v>182</v>
      </c>
      <c r="M746" s="2">
        <v>46</v>
      </c>
      <c r="N746" s="2" t="b">
        <v>0</v>
      </c>
      <c r="O746" s="2">
        <v>0.74316939890710376</v>
      </c>
      <c r="R746" s="2" t="s">
        <v>65</v>
      </c>
      <c r="S746" s="2" t="s">
        <v>2046</v>
      </c>
      <c r="T746" s="2" t="s">
        <v>2047</v>
      </c>
      <c r="U746" s="2" t="b">
        <v>1</v>
      </c>
      <c r="V746" s="2" t="s">
        <v>69</v>
      </c>
      <c r="W746" s="2">
        <v>2.5</v>
      </c>
    </row>
    <row r="747" spans="1:23" ht="15.75" customHeight="1" x14ac:dyDescent="0.25">
      <c r="A747" s="2" t="s">
        <v>2815</v>
      </c>
      <c r="B747" s="2" t="s">
        <v>2817</v>
      </c>
      <c r="C747" s="2" t="s">
        <v>106</v>
      </c>
      <c r="D747" s="2" t="s">
        <v>37</v>
      </c>
      <c r="E747" s="2" t="s">
        <v>38</v>
      </c>
      <c r="F747" s="2" t="s">
        <v>55</v>
      </c>
      <c r="G747" s="2" t="s">
        <v>206</v>
      </c>
      <c r="H747" s="2" t="s">
        <v>179</v>
      </c>
      <c r="I747" s="2" t="s">
        <v>12</v>
      </c>
      <c r="J747" s="2" t="s">
        <v>207</v>
      </c>
      <c r="K747" s="2" t="s">
        <v>208</v>
      </c>
      <c r="L747" s="2" t="s">
        <v>182</v>
      </c>
      <c r="M747" s="2">
        <v>47</v>
      </c>
      <c r="N747" s="2" t="b">
        <v>0</v>
      </c>
      <c r="O747" s="2">
        <v>0.76373626373626369</v>
      </c>
      <c r="R747" s="2" t="s">
        <v>65</v>
      </c>
      <c r="S747" s="2" t="s">
        <v>2048</v>
      </c>
      <c r="T747" s="2" t="s">
        <v>2049</v>
      </c>
      <c r="U747" s="2" t="b">
        <v>1</v>
      </c>
      <c r="V747" s="2" t="s">
        <v>69</v>
      </c>
      <c r="W747" s="2">
        <v>0.6</v>
      </c>
    </row>
    <row r="748" spans="1:23" ht="15.75" customHeight="1" x14ac:dyDescent="0.25">
      <c r="A748" s="2" t="s">
        <v>2815</v>
      </c>
      <c r="B748" s="2" t="s">
        <v>2817</v>
      </c>
      <c r="C748" s="2" t="s">
        <v>106</v>
      </c>
      <c r="D748" s="2" t="s">
        <v>37</v>
      </c>
      <c r="E748" s="2" t="s">
        <v>38</v>
      </c>
      <c r="F748" s="2" t="s">
        <v>55</v>
      </c>
      <c r="G748" s="2" t="s">
        <v>211</v>
      </c>
      <c r="H748" s="2" t="s">
        <v>179</v>
      </c>
      <c r="I748" s="2" t="s">
        <v>12</v>
      </c>
      <c r="J748" s="2" t="s">
        <v>212</v>
      </c>
      <c r="K748" s="2" t="s">
        <v>213</v>
      </c>
      <c r="L748" s="2" t="s">
        <v>182</v>
      </c>
      <c r="M748" s="2">
        <v>48</v>
      </c>
      <c r="N748" s="2" t="b">
        <v>0</v>
      </c>
      <c r="O748" s="2">
        <v>0.70985915492957752</v>
      </c>
      <c r="R748" s="2" t="s">
        <v>65</v>
      </c>
      <c r="S748" s="2" t="s">
        <v>2050</v>
      </c>
      <c r="T748" s="2" t="s">
        <v>2051</v>
      </c>
      <c r="U748" s="2" t="b">
        <v>1</v>
      </c>
      <c r="V748" s="2" t="s">
        <v>69</v>
      </c>
      <c r="W748" s="2">
        <v>0.6</v>
      </c>
    </row>
    <row r="749" spans="1:23" ht="15.75" customHeight="1" x14ac:dyDescent="0.25">
      <c r="A749" s="2" t="s">
        <v>2815</v>
      </c>
      <c r="B749" s="2" t="s">
        <v>2817</v>
      </c>
      <c r="C749" s="2" t="s">
        <v>106</v>
      </c>
      <c r="D749" s="2" t="s">
        <v>37</v>
      </c>
      <c r="E749" s="2" t="s">
        <v>38</v>
      </c>
      <c r="F749" s="2" t="s">
        <v>55</v>
      </c>
      <c r="G749" s="2" t="s">
        <v>216</v>
      </c>
      <c r="H749" s="2" t="s">
        <v>179</v>
      </c>
      <c r="I749" s="2" t="s">
        <v>12</v>
      </c>
      <c r="J749" s="2" t="s">
        <v>217</v>
      </c>
      <c r="K749" s="2" t="s">
        <v>218</v>
      </c>
      <c r="L749" s="2" t="s">
        <v>182</v>
      </c>
      <c r="M749" s="2">
        <v>49</v>
      </c>
      <c r="N749" s="2" t="b">
        <v>0</v>
      </c>
      <c r="O749" s="2">
        <v>0.40883977900552487</v>
      </c>
      <c r="R749" s="2" t="s">
        <v>65</v>
      </c>
      <c r="S749" s="2" t="s">
        <v>2052</v>
      </c>
      <c r="T749" s="2" t="s">
        <v>2053</v>
      </c>
      <c r="U749" s="2" t="b">
        <v>1</v>
      </c>
      <c r="V749" s="2" t="s">
        <v>69</v>
      </c>
      <c r="W749" s="2">
        <v>0.9</v>
      </c>
    </row>
    <row r="750" spans="1:23" ht="15.75" customHeight="1" x14ac:dyDescent="0.25">
      <c r="A750" s="2" t="s">
        <v>2815</v>
      </c>
      <c r="B750" s="2" t="s">
        <v>2817</v>
      </c>
      <c r="C750" s="2" t="s">
        <v>106</v>
      </c>
      <c r="D750" s="2" t="s">
        <v>37</v>
      </c>
      <c r="E750" s="2" t="s">
        <v>38</v>
      </c>
      <c r="F750" s="2" t="s">
        <v>55</v>
      </c>
      <c r="G750" s="2" t="s">
        <v>221</v>
      </c>
      <c r="H750" s="2" t="s">
        <v>179</v>
      </c>
      <c r="I750" s="2" t="s">
        <v>12</v>
      </c>
      <c r="J750" s="2" t="s">
        <v>222</v>
      </c>
      <c r="K750" s="2" t="s">
        <v>223</v>
      </c>
      <c r="L750" s="2" t="s">
        <v>182</v>
      </c>
      <c r="M750" s="2">
        <v>50</v>
      </c>
      <c r="N750" s="2" t="b">
        <v>0</v>
      </c>
      <c r="O750" s="2">
        <v>0.72941176470588232</v>
      </c>
      <c r="R750" s="2" t="s">
        <v>65</v>
      </c>
      <c r="S750" s="2" t="s">
        <v>2054</v>
      </c>
      <c r="T750" s="2" t="s">
        <v>2055</v>
      </c>
      <c r="U750" s="2" t="b">
        <v>1</v>
      </c>
      <c r="V750" s="2" t="s">
        <v>69</v>
      </c>
      <c r="W750" s="2">
        <v>0.6</v>
      </c>
    </row>
    <row r="751" spans="1:23" ht="15.75" customHeight="1" x14ac:dyDescent="0.25">
      <c r="A751" s="2" t="s">
        <v>2815</v>
      </c>
      <c r="B751" s="2" t="s">
        <v>2817</v>
      </c>
      <c r="C751" s="2" t="s">
        <v>106</v>
      </c>
      <c r="D751" s="2" t="s">
        <v>37</v>
      </c>
      <c r="E751" s="2" t="s">
        <v>38</v>
      </c>
      <c r="F751" s="2" t="s">
        <v>55</v>
      </c>
      <c r="G751" s="2" t="s">
        <v>226</v>
      </c>
      <c r="H751" s="2" t="s">
        <v>179</v>
      </c>
      <c r="I751" s="2" t="s">
        <v>12</v>
      </c>
      <c r="J751" s="2" t="s">
        <v>227</v>
      </c>
      <c r="K751" s="2" t="s">
        <v>228</v>
      </c>
      <c r="L751" s="2" t="s">
        <v>182</v>
      </c>
      <c r="M751" s="2">
        <v>51</v>
      </c>
      <c r="N751" s="2" t="b">
        <v>0</v>
      </c>
      <c r="O751" s="2">
        <v>0.74094707520891367</v>
      </c>
      <c r="R751" s="2" t="s">
        <v>65</v>
      </c>
      <c r="S751" s="2" t="s">
        <v>2056</v>
      </c>
      <c r="T751" s="2" t="s">
        <v>2057</v>
      </c>
      <c r="U751" s="2" t="b">
        <v>1</v>
      </c>
      <c r="V751" s="2" t="s">
        <v>69</v>
      </c>
      <c r="W751" s="2">
        <v>0.6</v>
      </c>
    </row>
    <row r="752" spans="1:23" ht="15.75" customHeight="1" x14ac:dyDescent="0.25">
      <c r="A752" s="2" t="s">
        <v>2815</v>
      </c>
      <c r="B752" s="2" t="s">
        <v>2817</v>
      </c>
      <c r="C752" s="2" t="s">
        <v>106</v>
      </c>
      <c r="D752" s="2" t="s">
        <v>37</v>
      </c>
      <c r="E752" s="2" t="s">
        <v>38</v>
      </c>
      <c r="F752" s="2" t="s">
        <v>55</v>
      </c>
      <c r="G752" s="2" t="s">
        <v>231</v>
      </c>
      <c r="H752" s="2" t="s">
        <v>179</v>
      </c>
      <c r="I752" s="2" t="s">
        <v>12</v>
      </c>
      <c r="J752" s="2" t="s">
        <v>232</v>
      </c>
      <c r="K752" s="2" t="s">
        <v>233</v>
      </c>
      <c r="L752" s="2" t="s">
        <v>182</v>
      </c>
      <c r="M752" s="2">
        <v>52</v>
      </c>
      <c r="N752" s="2" t="b">
        <v>0</v>
      </c>
      <c r="O752" s="2">
        <v>0.56521739130434789</v>
      </c>
      <c r="R752" s="2" t="s">
        <v>65</v>
      </c>
      <c r="S752" s="2" t="s">
        <v>2058</v>
      </c>
      <c r="T752" s="2" t="s">
        <v>2059</v>
      </c>
      <c r="U752" s="2" t="b">
        <v>1</v>
      </c>
      <c r="V752" s="2" t="s">
        <v>69</v>
      </c>
      <c r="W752" s="2">
        <v>0.6</v>
      </c>
    </row>
    <row r="753" spans="1:23" ht="15.75" customHeight="1" x14ac:dyDescent="0.25">
      <c r="A753" s="2" t="s">
        <v>2815</v>
      </c>
      <c r="B753" s="2" t="s">
        <v>2817</v>
      </c>
      <c r="C753" s="2" t="s">
        <v>106</v>
      </c>
      <c r="D753" s="2" t="s">
        <v>37</v>
      </c>
      <c r="E753" s="2" t="s">
        <v>38</v>
      </c>
      <c r="F753" s="2" t="s">
        <v>55</v>
      </c>
      <c r="G753" s="2" t="s">
        <v>236</v>
      </c>
      <c r="H753" s="2" t="s">
        <v>179</v>
      </c>
      <c r="I753" s="2" t="s">
        <v>12</v>
      </c>
      <c r="J753" s="2" t="s">
        <v>237</v>
      </c>
      <c r="K753" s="2" t="s">
        <v>238</v>
      </c>
      <c r="L753" s="2" t="s">
        <v>182</v>
      </c>
      <c r="M753" s="2">
        <v>53</v>
      </c>
      <c r="N753" s="2" t="b">
        <v>0</v>
      </c>
      <c r="O753" s="2">
        <v>0.70523415977961423</v>
      </c>
      <c r="R753" s="2" t="s">
        <v>65</v>
      </c>
      <c r="S753" s="2" t="s">
        <v>2060</v>
      </c>
      <c r="T753" s="2" t="s">
        <v>2061</v>
      </c>
      <c r="U753" s="2" t="b">
        <v>1</v>
      </c>
      <c r="V753" s="2" t="s">
        <v>69</v>
      </c>
      <c r="W753" s="2">
        <v>0.7</v>
      </c>
    </row>
    <row r="754" spans="1:23" ht="15.75" customHeight="1" x14ac:dyDescent="0.25">
      <c r="A754" s="2" t="s">
        <v>2815</v>
      </c>
      <c r="B754" s="2" t="s">
        <v>2817</v>
      </c>
      <c r="C754" s="2" t="s">
        <v>106</v>
      </c>
      <c r="D754" s="2" t="s">
        <v>37</v>
      </c>
      <c r="E754" s="2" t="s">
        <v>38</v>
      </c>
      <c r="F754" s="2" t="s">
        <v>55</v>
      </c>
      <c r="G754" s="2" t="s">
        <v>241</v>
      </c>
      <c r="H754" s="2" t="s">
        <v>179</v>
      </c>
      <c r="I754" s="2" t="s">
        <v>12</v>
      </c>
      <c r="J754" s="2" t="s">
        <v>242</v>
      </c>
      <c r="K754" s="2" t="s">
        <v>243</v>
      </c>
      <c r="L754" s="2" t="s">
        <v>182</v>
      </c>
      <c r="M754" s="2">
        <v>54</v>
      </c>
      <c r="N754" s="2" t="b">
        <v>0</v>
      </c>
      <c r="O754" s="2">
        <v>0.72980501392757657</v>
      </c>
      <c r="R754" s="2" t="s">
        <v>65</v>
      </c>
      <c r="S754" s="2" t="s">
        <v>2062</v>
      </c>
      <c r="T754" s="2" t="s">
        <v>2063</v>
      </c>
      <c r="U754" s="2" t="b">
        <v>1</v>
      </c>
      <c r="V754" s="2" t="s">
        <v>69</v>
      </c>
      <c r="W754" s="2">
        <v>0.7</v>
      </c>
    </row>
    <row r="755" spans="1:23" ht="15.75" customHeight="1" x14ac:dyDescent="0.25">
      <c r="A755" s="2" t="s">
        <v>2815</v>
      </c>
      <c r="B755" s="2" t="s">
        <v>2817</v>
      </c>
      <c r="C755" s="2" t="s">
        <v>106</v>
      </c>
      <c r="D755" s="2" t="s">
        <v>37</v>
      </c>
      <c r="E755" s="2" t="s">
        <v>38</v>
      </c>
      <c r="F755" s="2" t="s">
        <v>55</v>
      </c>
      <c r="G755" s="2" t="s">
        <v>246</v>
      </c>
      <c r="H755" s="2" t="s">
        <v>179</v>
      </c>
      <c r="I755" s="2" t="s">
        <v>12</v>
      </c>
      <c r="J755" s="2" t="s">
        <v>247</v>
      </c>
      <c r="K755" s="2" t="s">
        <v>248</v>
      </c>
      <c r="L755" s="2" t="s">
        <v>182</v>
      </c>
      <c r="M755" s="2">
        <v>55</v>
      </c>
      <c r="N755" s="2" t="b">
        <v>0</v>
      </c>
      <c r="O755" s="2">
        <v>0.75616438356164384</v>
      </c>
      <c r="R755" s="2" t="s">
        <v>65</v>
      </c>
      <c r="S755" s="2" t="s">
        <v>2064</v>
      </c>
      <c r="T755" s="2" t="s">
        <v>2065</v>
      </c>
      <c r="U755" s="2" t="b">
        <v>1</v>
      </c>
      <c r="V755" s="2" t="s">
        <v>69</v>
      </c>
      <c r="W755" s="2">
        <v>0.6</v>
      </c>
    </row>
    <row r="756" spans="1:23" ht="15.75" customHeight="1" x14ac:dyDescent="0.25">
      <c r="A756" s="2" t="s">
        <v>2815</v>
      </c>
      <c r="B756" s="2" t="s">
        <v>2817</v>
      </c>
      <c r="C756" s="2" t="s">
        <v>106</v>
      </c>
      <c r="D756" s="2" t="s">
        <v>37</v>
      </c>
      <c r="E756" s="2" t="s">
        <v>38</v>
      </c>
      <c r="F756" s="2" t="s">
        <v>55</v>
      </c>
      <c r="G756" s="2" t="s">
        <v>251</v>
      </c>
      <c r="H756" s="2" t="s">
        <v>179</v>
      </c>
      <c r="I756" s="2" t="s">
        <v>12</v>
      </c>
      <c r="J756" s="2" t="s">
        <v>252</v>
      </c>
      <c r="K756" s="2" t="s">
        <v>253</v>
      </c>
      <c r="L756" s="2" t="s">
        <v>182</v>
      </c>
      <c r="M756" s="2">
        <v>56</v>
      </c>
      <c r="N756" s="2" t="b">
        <v>0</v>
      </c>
      <c r="O756" s="2">
        <v>0.72625698324022347</v>
      </c>
      <c r="R756" s="2" t="s">
        <v>65</v>
      </c>
      <c r="S756" s="2" t="s">
        <v>2066</v>
      </c>
      <c r="T756" s="2" t="s">
        <v>2067</v>
      </c>
      <c r="U756" s="2" t="b">
        <v>1</v>
      </c>
      <c r="V756" s="2" t="s">
        <v>69</v>
      </c>
      <c r="W756" s="2">
        <v>0.6</v>
      </c>
    </row>
    <row r="757" spans="1:23" ht="15.75" customHeight="1" x14ac:dyDescent="0.25">
      <c r="A757" s="2" t="s">
        <v>2815</v>
      </c>
      <c r="B757" s="2" t="s">
        <v>2817</v>
      </c>
      <c r="C757" s="2" t="s">
        <v>106</v>
      </c>
      <c r="D757" s="2" t="s">
        <v>37</v>
      </c>
      <c r="E757" s="2" t="s">
        <v>38</v>
      </c>
      <c r="F757" s="2" t="s">
        <v>55</v>
      </c>
      <c r="G757" s="2" t="s">
        <v>256</v>
      </c>
      <c r="H757" s="2" t="s">
        <v>179</v>
      </c>
      <c r="I757" s="2" t="s">
        <v>12</v>
      </c>
      <c r="J757" s="2" t="s">
        <v>257</v>
      </c>
      <c r="K757" s="2" t="s">
        <v>258</v>
      </c>
      <c r="L757" s="2" t="s">
        <v>182</v>
      </c>
      <c r="M757" s="2">
        <v>57</v>
      </c>
      <c r="N757" s="2" t="b">
        <v>0</v>
      </c>
      <c r="O757" s="2">
        <v>0.73829201101928377</v>
      </c>
      <c r="R757" s="2" t="s">
        <v>65</v>
      </c>
      <c r="S757" s="2" t="s">
        <v>2068</v>
      </c>
      <c r="T757" s="2" t="s">
        <v>2069</v>
      </c>
      <c r="U757" s="2" t="b">
        <v>1</v>
      </c>
      <c r="V757" s="2" t="s">
        <v>69</v>
      </c>
      <c r="W757" s="2">
        <v>0.6</v>
      </c>
    </row>
    <row r="758" spans="1:23" ht="15.75" customHeight="1" x14ac:dyDescent="0.25">
      <c r="A758" s="2" t="s">
        <v>2815</v>
      </c>
      <c r="B758" s="2" t="s">
        <v>2817</v>
      </c>
      <c r="C758" s="2" t="s">
        <v>106</v>
      </c>
      <c r="D758" s="2" t="s">
        <v>37</v>
      </c>
      <c r="E758" s="2" t="s">
        <v>38</v>
      </c>
      <c r="F758" s="2" t="s">
        <v>55</v>
      </c>
      <c r="G758" s="2" t="s">
        <v>261</v>
      </c>
      <c r="H758" s="2" t="s">
        <v>179</v>
      </c>
      <c r="I758" s="2" t="s">
        <v>12</v>
      </c>
      <c r="J758" s="2" t="s">
        <v>262</v>
      </c>
      <c r="K758" s="2" t="s">
        <v>263</v>
      </c>
      <c r="L758" s="2" t="s">
        <v>182</v>
      </c>
      <c r="M758" s="2">
        <v>58</v>
      </c>
      <c r="N758" s="2" t="b">
        <v>0</v>
      </c>
      <c r="O758" s="2">
        <v>0.51474530831099208</v>
      </c>
      <c r="R758" s="2" t="s">
        <v>65</v>
      </c>
      <c r="S758" s="2" t="s">
        <v>2070</v>
      </c>
      <c r="T758" s="2" t="s">
        <v>2071</v>
      </c>
      <c r="U758" s="2" t="b">
        <v>1</v>
      </c>
      <c r="V758" s="2" t="s">
        <v>69</v>
      </c>
      <c r="W758" s="2">
        <v>0.6</v>
      </c>
    </row>
    <row r="759" spans="1:23" ht="15.75" customHeight="1" x14ac:dyDescent="0.25">
      <c r="A759" s="2" t="s">
        <v>2815</v>
      </c>
      <c r="B759" s="2" t="s">
        <v>2817</v>
      </c>
      <c r="C759" s="2" t="s">
        <v>106</v>
      </c>
      <c r="D759" s="2" t="s">
        <v>37</v>
      </c>
      <c r="E759" s="2" t="s">
        <v>38</v>
      </c>
      <c r="F759" s="2" t="s">
        <v>55</v>
      </c>
      <c r="G759" s="2" t="s">
        <v>266</v>
      </c>
      <c r="H759" s="2" t="s">
        <v>179</v>
      </c>
      <c r="I759" s="2" t="s">
        <v>12</v>
      </c>
      <c r="J759" s="2" t="s">
        <v>267</v>
      </c>
      <c r="K759" s="2" t="s">
        <v>268</v>
      </c>
      <c r="L759" s="2" t="s">
        <v>182</v>
      </c>
      <c r="M759" s="2">
        <v>59</v>
      </c>
      <c r="N759" s="2" t="b">
        <v>0</v>
      </c>
      <c r="O759" s="2">
        <v>0.50645994832041352</v>
      </c>
      <c r="R759" s="2" t="s">
        <v>65</v>
      </c>
      <c r="S759" s="2" t="s">
        <v>2072</v>
      </c>
      <c r="T759" s="2" t="s">
        <v>2073</v>
      </c>
      <c r="U759" s="2" t="b">
        <v>1</v>
      </c>
      <c r="V759" s="2" t="s">
        <v>69</v>
      </c>
      <c r="W759" s="2">
        <v>0.6</v>
      </c>
    </row>
    <row r="760" spans="1:23" ht="15.75" customHeight="1" x14ac:dyDescent="0.25">
      <c r="A760" s="2" t="s">
        <v>2815</v>
      </c>
      <c r="B760" s="2" t="s">
        <v>2817</v>
      </c>
      <c r="C760" s="2" t="s">
        <v>106</v>
      </c>
      <c r="D760" s="2" t="s">
        <v>37</v>
      </c>
      <c r="E760" s="2" t="s">
        <v>38</v>
      </c>
      <c r="F760" s="2" t="s">
        <v>55</v>
      </c>
      <c r="G760" s="2" t="s">
        <v>271</v>
      </c>
      <c r="H760" s="2" t="s">
        <v>179</v>
      </c>
      <c r="I760" s="2" t="s">
        <v>12</v>
      </c>
      <c r="J760" s="2" t="s">
        <v>272</v>
      </c>
      <c r="K760" s="2" t="s">
        <v>273</v>
      </c>
      <c r="L760" s="2" t="s">
        <v>182</v>
      </c>
      <c r="M760" s="2">
        <v>60</v>
      </c>
      <c r="N760" s="2" t="b">
        <v>0</v>
      </c>
      <c r="O760" s="2">
        <v>0.57446808510638303</v>
      </c>
      <c r="R760" s="2" t="s">
        <v>65</v>
      </c>
      <c r="S760" s="2" t="s">
        <v>2074</v>
      </c>
      <c r="T760" s="2" t="s">
        <v>2075</v>
      </c>
      <c r="U760" s="2" t="b">
        <v>1</v>
      </c>
      <c r="V760" s="2" t="s">
        <v>69</v>
      </c>
      <c r="W760" s="2">
        <v>0.7</v>
      </c>
    </row>
    <row r="761" spans="1:23" ht="15.75" customHeight="1" x14ac:dyDescent="0.25">
      <c r="A761" s="2" t="s">
        <v>2815</v>
      </c>
      <c r="B761" s="2" t="s">
        <v>2817</v>
      </c>
      <c r="C761" s="2" t="s">
        <v>106</v>
      </c>
      <c r="D761" s="2" t="s">
        <v>37</v>
      </c>
      <c r="E761" s="2" t="s">
        <v>38</v>
      </c>
      <c r="F761" s="2" t="s">
        <v>55</v>
      </c>
      <c r="G761" s="2" t="s">
        <v>276</v>
      </c>
      <c r="H761" s="2" t="s">
        <v>179</v>
      </c>
      <c r="I761" s="2" t="s">
        <v>12</v>
      </c>
      <c r="J761" s="2" t="s">
        <v>277</v>
      </c>
      <c r="K761" s="2" t="s">
        <v>278</v>
      </c>
      <c r="L761" s="2" t="s">
        <v>182</v>
      </c>
      <c r="M761" s="2">
        <v>61</v>
      </c>
      <c r="N761" s="2" t="b">
        <v>0</v>
      </c>
      <c r="O761" s="2">
        <v>0.7189189189189189</v>
      </c>
      <c r="R761" s="2" t="s">
        <v>65</v>
      </c>
      <c r="S761" s="2" t="s">
        <v>2076</v>
      </c>
      <c r="T761" s="2" t="s">
        <v>2077</v>
      </c>
      <c r="U761" s="2" t="b">
        <v>1</v>
      </c>
      <c r="V761" s="2" t="s">
        <v>69</v>
      </c>
      <c r="W761" s="2">
        <v>0.6</v>
      </c>
    </row>
    <row r="762" spans="1:23" ht="15.75" customHeight="1" x14ac:dyDescent="0.25">
      <c r="A762" s="2" t="s">
        <v>2815</v>
      </c>
      <c r="B762" s="2" t="s">
        <v>2817</v>
      </c>
      <c r="C762" s="2" t="s">
        <v>106</v>
      </c>
      <c r="D762" s="2" t="s">
        <v>37</v>
      </c>
      <c r="E762" s="2" t="s">
        <v>38</v>
      </c>
      <c r="F762" s="2" t="s">
        <v>55</v>
      </c>
      <c r="G762" s="2" t="s">
        <v>281</v>
      </c>
      <c r="H762" s="2" t="s">
        <v>282</v>
      </c>
      <c r="I762" s="2" t="s">
        <v>26</v>
      </c>
      <c r="J762" s="2" t="s">
        <v>283</v>
      </c>
      <c r="K762" s="2" t="s">
        <v>284</v>
      </c>
      <c r="L762" s="2" t="s">
        <v>285</v>
      </c>
      <c r="M762" s="2">
        <v>42</v>
      </c>
      <c r="N762" s="2" t="b">
        <v>0</v>
      </c>
      <c r="O762" s="2">
        <v>0.56587473002159827</v>
      </c>
      <c r="R762" s="2" t="s">
        <v>65</v>
      </c>
      <c r="S762" s="2" t="s">
        <v>2078</v>
      </c>
      <c r="T762" s="2" t="s">
        <v>2079</v>
      </c>
      <c r="U762" s="2" t="b">
        <v>1</v>
      </c>
      <c r="V762" s="2" t="s">
        <v>69</v>
      </c>
      <c r="W762" s="2">
        <v>1.3</v>
      </c>
    </row>
    <row r="763" spans="1:23" ht="15.75" customHeight="1" x14ac:dyDescent="0.25">
      <c r="A763" s="2" t="s">
        <v>2815</v>
      </c>
      <c r="B763" s="2" t="s">
        <v>2817</v>
      </c>
      <c r="C763" s="2" t="s">
        <v>106</v>
      </c>
      <c r="D763" s="2" t="s">
        <v>37</v>
      </c>
      <c r="E763" s="2" t="s">
        <v>38</v>
      </c>
      <c r="F763" s="2" t="s">
        <v>55</v>
      </c>
      <c r="G763" s="2" t="s">
        <v>288</v>
      </c>
      <c r="H763" s="2" t="s">
        <v>282</v>
      </c>
      <c r="I763" s="2" t="s">
        <v>26</v>
      </c>
      <c r="J763" s="2" t="s">
        <v>289</v>
      </c>
      <c r="K763" s="2" t="s">
        <v>290</v>
      </c>
      <c r="L763" s="2" t="s">
        <v>285</v>
      </c>
      <c r="M763" s="2">
        <v>43</v>
      </c>
      <c r="N763" s="2" t="b">
        <v>0</v>
      </c>
      <c r="O763" s="2">
        <v>0.43146067415730338</v>
      </c>
      <c r="R763" s="2" t="s">
        <v>65</v>
      </c>
      <c r="S763" s="2" t="s">
        <v>2080</v>
      </c>
      <c r="T763" s="2" t="s">
        <v>2081</v>
      </c>
      <c r="U763" s="2" t="b">
        <v>1</v>
      </c>
      <c r="V763" s="2" t="s">
        <v>69</v>
      </c>
      <c r="W763" s="2">
        <v>0.6</v>
      </c>
    </row>
    <row r="764" spans="1:23" ht="15.75" customHeight="1" x14ac:dyDescent="0.25">
      <c r="A764" s="2" t="s">
        <v>2815</v>
      </c>
      <c r="B764" s="2" t="s">
        <v>2817</v>
      </c>
      <c r="C764" s="2" t="s">
        <v>106</v>
      </c>
      <c r="D764" s="2" t="s">
        <v>37</v>
      </c>
      <c r="E764" s="2" t="s">
        <v>38</v>
      </c>
      <c r="F764" s="2" t="s">
        <v>55</v>
      </c>
      <c r="G764" s="2" t="s">
        <v>293</v>
      </c>
      <c r="H764" s="2" t="s">
        <v>282</v>
      </c>
      <c r="I764" s="2" t="s">
        <v>26</v>
      </c>
      <c r="J764" s="2" t="s">
        <v>294</v>
      </c>
      <c r="K764" s="2" t="s">
        <v>295</v>
      </c>
      <c r="L764" s="2" t="s">
        <v>285</v>
      </c>
      <c r="M764" s="2">
        <v>44</v>
      </c>
      <c r="N764" s="2" t="b">
        <v>0</v>
      </c>
      <c r="O764" s="2">
        <v>0.47659574468085097</v>
      </c>
      <c r="R764" s="2" t="s">
        <v>65</v>
      </c>
      <c r="S764" s="2" t="s">
        <v>2082</v>
      </c>
      <c r="T764" s="2" t="s">
        <v>2083</v>
      </c>
      <c r="U764" s="2" t="b">
        <v>1</v>
      </c>
      <c r="V764" s="2" t="s">
        <v>69</v>
      </c>
      <c r="W764" s="2">
        <v>0.7</v>
      </c>
    </row>
    <row r="765" spans="1:23" ht="15.75" customHeight="1" x14ac:dyDescent="0.25">
      <c r="A765" s="2" t="s">
        <v>2815</v>
      </c>
      <c r="B765" s="2" t="s">
        <v>2817</v>
      </c>
      <c r="C765" s="2" t="s">
        <v>106</v>
      </c>
      <c r="D765" s="2" t="s">
        <v>37</v>
      </c>
      <c r="E765" s="2" t="s">
        <v>38</v>
      </c>
      <c r="F765" s="2" t="s">
        <v>55</v>
      </c>
      <c r="G765" s="2" t="s">
        <v>298</v>
      </c>
      <c r="H765" s="2" t="s">
        <v>282</v>
      </c>
      <c r="I765" s="2" t="s">
        <v>26</v>
      </c>
      <c r="J765" s="2" t="s">
        <v>299</v>
      </c>
      <c r="K765" s="2" t="s">
        <v>300</v>
      </c>
      <c r="L765" s="2" t="s">
        <v>285</v>
      </c>
      <c r="M765" s="2">
        <v>45</v>
      </c>
      <c r="N765" s="2" t="b">
        <v>0</v>
      </c>
      <c r="O765" s="2">
        <v>0.7543103448275863</v>
      </c>
      <c r="R765" s="2" t="s">
        <v>65</v>
      </c>
      <c r="S765" s="2" t="s">
        <v>2084</v>
      </c>
      <c r="T765" s="2" t="s">
        <v>2085</v>
      </c>
      <c r="U765" s="2" t="b">
        <v>1</v>
      </c>
      <c r="V765" s="2" t="s">
        <v>69</v>
      </c>
      <c r="W765" s="2">
        <v>0.9</v>
      </c>
    </row>
    <row r="766" spans="1:23" ht="15.75" customHeight="1" x14ac:dyDescent="0.25">
      <c r="A766" s="2" t="s">
        <v>2815</v>
      </c>
      <c r="B766" s="2" t="s">
        <v>2817</v>
      </c>
      <c r="C766" s="2" t="s">
        <v>106</v>
      </c>
      <c r="D766" s="2" t="s">
        <v>37</v>
      </c>
      <c r="E766" s="2" t="s">
        <v>38</v>
      </c>
      <c r="F766" s="2" t="s">
        <v>55</v>
      </c>
      <c r="G766" s="2" t="s">
        <v>303</v>
      </c>
      <c r="H766" s="2" t="s">
        <v>282</v>
      </c>
      <c r="I766" s="2" t="s">
        <v>26</v>
      </c>
      <c r="J766" s="2" t="s">
        <v>304</v>
      </c>
      <c r="K766" s="2" t="s">
        <v>305</v>
      </c>
      <c r="L766" s="2" t="s">
        <v>285</v>
      </c>
      <c r="M766" s="2">
        <v>46</v>
      </c>
      <c r="N766" s="2" t="b">
        <v>0</v>
      </c>
      <c r="O766" s="2">
        <v>0.75488069414316694</v>
      </c>
      <c r="R766" s="2" t="s">
        <v>65</v>
      </c>
      <c r="S766" s="2" t="s">
        <v>2086</v>
      </c>
      <c r="T766" s="2" t="s">
        <v>2087</v>
      </c>
      <c r="U766" s="2" t="b">
        <v>1</v>
      </c>
      <c r="V766" s="2" t="s">
        <v>69</v>
      </c>
      <c r="W766" s="2">
        <v>0.6</v>
      </c>
    </row>
    <row r="767" spans="1:23" ht="15.75" customHeight="1" x14ac:dyDescent="0.25">
      <c r="A767" s="2" t="s">
        <v>2815</v>
      </c>
      <c r="B767" s="2" t="s">
        <v>2817</v>
      </c>
      <c r="C767" s="2" t="s">
        <v>106</v>
      </c>
      <c r="D767" s="2" t="s">
        <v>37</v>
      </c>
      <c r="E767" s="2" t="s">
        <v>38</v>
      </c>
      <c r="F767" s="2" t="s">
        <v>55</v>
      </c>
      <c r="G767" s="2" t="s">
        <v>308</v>
      </c>
      <c r="H767" s="2" t="s">
        <v>282</v>
      </c>
      <c r="I767" s="2" t="s">
        <v>26</v>
      </c>
      <c r="J767" s="2" t="s">
        <v>309</v>
      </c>
      <c r="K767" s="2" t="s">
        <v>310</v>
      </c>
      <c r="L767" s="2" t="s">
        <v>285</v>
      </c>
      <c r="M767" s="2">
        <v>47</v>
      </c>
      <c r="N767" s="2" t="b">
        <v>0</v>
      </c>
      <c r="O767" s="2">
        <v>0.73504273504273498</v>
      </c>
      <c r="R767" s="2" t="s">
        <v>65</v>
      </c>
      <c r="S767" s="2" t="s">
        <v>2088</v>
      </c>
      <c r="T767" s="2" t="s">
        <v>2089</v>
      </c>
      <c r="U767" s="2" t="b">
        <v>1</v>
      </c>
      <c r="V767" s="2" t="s">
        <v>69</v>
      </c>
      <c r="W767" s="2">
        <v>0.6</v>
      </c>
    </row>
    <row r="768" spans="1:23" ht="15.75" customHeight="1" x14ac:dyDescent="0.25">
      <c r="A768" s="2" t="s">
        <v>2815</v>
      </c>
      <c r="B768" s="2" t="s">
        <v>2817</v>
      </c>
      <c r="C768" s="2" t="s">
        <v>106</v>
      </c>
      <c r="D768" s="2" t="s">
        <v>37</v>
      </c>
      <c r="E768" s="2" t="s">
        <v>38</v>
      </c>
      <c r="F768" s="2" t="s">
        <v>55</v>
      </c>
      <c r="G768" s="2" t="s">
        <v>313</v>
      </c>
      <c r="H768" s="2" t="s">
        <v>282</v>
      </c>
      <c r="I768" s="2" t="s">
        <v>26</v>
      </c>
      <c r="J768" s="2" t="s">
        <v>314</v>
      </c>
      <c r="K768" s="2" t="s">
        <v>315</v>
      </c>
      <c r="L768" s="2" t="s">
        <v>285</v>
      </c>
      <c r="M768" s="2">
        <v>48</v>
      </c>
      <c r="N768" s="2" t="b">
        <v>0</v>
      </c>
      <c r="O768" s="2">
        <v>0.4915966386554621</v>
      </c>
      <c r="R768" s="2" t="s">
        <v>65</v>
      </c>
      <c r="S768" s="2" t="s">
        <v>2090</v>
      </c>
      <c r="T768" s="2" t="s">
        <v>2091</v>
      </c>
      <c r="U768" s="2" t="b">
        <v>1</v>
      </c>
      <c r="V768" s="2" t="s">
        <v>69</v>
      </c>
      <c r="W768" s="2">
        <v>0.7</v>
      </c>
    </row>
    <row r="769" spans="1:23" ht="15.75" customHeight="1" x14ac:dyDescent="0.25">
      <c r="A769" s="2" t="s">
        <v>2815</v>
      </c>
      <c r="B769" s="2" t="s">
        <v>2817</v>
      </c>
      <c r="C769" s="2" t="s">
        <v>106</v>
      </c>
      <c r="D769" s="2" t="s">
        <v>37</v>
      </c>
      <c r="E769" s="2" t="s">
        <v>38</v>
      </c>
      <c r="F769" s="2" t="s">
        <v>55</v>
      </c>
      <c r="G769" s="2" t="s">
        <v>318</v>
      </c>
      <c r="H769" s="2" t="s">
        <v>282</v>
      </c>
      <c r="I769" s="2" t="s">
        <v>26</v>
      </c>
      <c r="J769" s="2" t="s">
        <v>319</v>
      </c>
      <c r="K769" s="2" t="s">
        <v>320</v>
      </c>
      <c r="L769" s="2" t="s">
        <v>285</v>
      </c>
      <c r="M769" s="2">
        <v>49</v>
      </c>
      <c r="N769" s="2" t="b">
        <v>0</v>
      </c>
      <c r="O769" s="2">
        <v>0.76252723311546833</v>
      </c>
      <c r="R769" s="2" t="s">
        <v>65</v>
      </c>
      <c r="S769" s="2" t="s">
        <v>2092</v>
      </c>
      <c r="T769" s="2" t="s">
        <v>2093</v>
      </c>
      <c r="U769" s="2" t="b">
        <v>1</v>
      </c>
      <c r="V769" s="2" t="s">
        <v>69</v>
      </c>
      <c r="W769" s="2">
        <v>0.7</v>
      </c>
    </row>
    <row r="770" spans="1:23" ht="15.75" customHeight="1" x14ac:dyDescent="0.25">
      <c r="A770" s="2" t="s">
        <v>2815</v>
      </c>
      <c r="B770" s="2" t="s">
        <v>2817</v>
      </c>
      <c r="C770" s="2" t="s">
        <v>106</v>
      </c>
      <c r="D770" s="2" t="s">
        <v>37</v>
      </c>
      <c r="E770" s="2" t="s">
        <v>38</v>
      </c>
      <c r="F770" s="2" t="s">
        <v>55</v>
      </c>
      <c r="G770" s="2" t="s">
        <v>323</v>
      </c>
      <c r="H770" s="2" t="s">
        <v>282</v>
      </c>
      <c r="I770" s="2" t="s">
        <v>26</v>
      </c>
      <c r="J770" s="2" t="s">
        <v>324</v>
      </c>
      <c r="K770" s="2" t="s">
        <v>325</v>
      </c>
      <c r="L770" s="2" t="s">
        <v>285</v>
      </c>
      <c r="M770" s="2">
        <v>50</v>
      </c>
      <c r="N770" s="2" t="b">
        <v>0</v>
      </c>
      <c r="O770" s="2">
        <v>0.50105263157894742</v>
      </c>
      <c r="R770" s="2" t="s">
        <v>65</v>
      </c>
      <c r="S770" s="2" t="s">
        <v>2094</v>
      </c>
      <c r="T770" s="2" t="s">
        <v>2095</v>
      </c>
      <c r="U770" s="2" t="b">
        <v>1</v>
      </c>
      <c r="V770" s="2" t="s">
        <v>69</v>
      </c>
      <c r="W770" s="2">
        <v>0.6</v>
      </c>
    </row>
    <row r="771" spans="1:23" ht="15.75" customHeight="1" x14ac:dyDescent="0.25">
      <c r="A771" s="2" t="s">
        <v>2815</v>
      </c>
      <c r="B771" s="2" t="s">
        <v>2817</v>
      </c>
      <c r="C771" s="2" t="s">
        <v>106</v>
      </c>
      <c r="D771" s="2" t="s">
        <v>37</v>
      </c>
      <c r="E771" s="2" t="s">
        <v>38</v>
      </c>
      <c r="F771" s="2" t="s">
        <v>55</v>
      </c>
      <c r="G771" s="2" t="s">
        <v>328</v>
      </c>
      <c r="H771" s="2" t="s">
        <v>282</v>
      </c>
      <c r="I771" s="2" t="s">
        <v>26</v>
      </c>
      <c r="J771" s="2" t="s">
        <v>329</v>
      </c>
      <c r="K771" s="2" t="s">
        <v>330</v>
      </c>
      <c r="L771" s="2" t="s">
        <v>285</v>
      </c>
      <c r="M771" s="2">
        <v>51</v>
      </c>
      <c r="N771" s="2" t="b">
        <v>0</v>
      </c>
      <c r="O771" s="2">
        <v>0.73617021276595751</v>
      </c>
      <c r="R771" s="2" t="s">
        <v>65</v>
      </c>
      <c r="S771" s="2" t="s">
        <v>2096</v>
      </c>
      <c r="T771" s="2" t="s">
        <v>2097</v>
      </c>
      <c r="U771" s="2" t="b">
        <v>1</v>
      </c>
      <c r="V771" s="2" t="s">
        <v>69</v>
      </c>
      <c r="W771" s="2">
        <v>0.6</v>
      </c>
    </row>
    <row r="772" spans="1:23" ht="15.75" customHeight="1" x14ac:dyDescent="0.25">
      <c r="A772" s="2" t="s">
        <v>2815</v>
      </c>
      <c r="B772" s="2" t="s">
        <v>2817</v>
      </c>
      <c r="C772" s="2" t="s">
        <v>106</v>
      </c>
      <c r="D772" s="2" t="s">
        <v>37</v>
      </c>
      <c r="E772" s="2" t="s">
        <v>38</v>
      </c>
      <c r="F772" s="2" t="s">
        <v>55</v>
      </c>
      <c r="G772" s="2" t="s">
        <v>333</v>
      </c>
      <c r="H772" s="2" t="s">
        <v>282</v>
      </c>
      <c r="I772" s="2" t="s">
        <v>26</v>
      </c>
      <c r="J772" s="2" t="s">
        <v>334</v>
      </c>
      <c r="K772" s="2" t="s">
        <v>335</v>
      </c>
      <c r="L772" s="2" t="s">
        <v>285</v>
      </c>
      <c r="M772" s="2">
        <v>52</v>
      </c>
      <c r="N772" s="2" t="b">
        <v>0</v>
      </c>
      <c r="O772" s="2">
        <v>0.45433255269320838</v>
      </c>
      <c r="R772" s="2" t="s">
        <v>65</v>
      </c>
      <c r="S772" s="2" t="s">
        <v>2098</v>
      </c>
      <c r="T772" s="2" t="s">
        <v>2099</v>
      </c>
      <c r="U772" s="2" t="b">
        <v>1</v>
      </c>
      <c r="V772" s="2" t="s">
        <v>69</v>
      </c>
      <c r="W772" s="2">
        <v>0.7</v>
      </c>
    </row>
    <row r="773" spans="1:23" ht="15.75" customHeight="1" x14ac:dyDescent="0.25">
      <c r="A773" s="2" t="s">
        <v>2815</v>
      </c>
      <c r="B773" s="2" t="s">
        <v>2817</v>
      </c>
      <c r="C773" s="2" t="s">
        <v>106</v>
      </c>
      <c r="D773" s="2" t="s">
        <v>37</v>
      </c>
      <c r="E773" s="2" t="s">
        <v>38</v>
      </c>
      <c r="F773" s="2" t="s">
        <v>55</v>
      </c>
      <c r="G773" s="2" t="s">
        <v>338</v>
      </c>
      <c r="H773" s="2" t="s">
        <v>282</v>
      </c>
      <c r="I773" s="2" t="s">
        <v>26</v>
      </c>
      <c r="J773" s="2" t="s">
        <v>339</v>
      </c>
      <c r="K773" s="2" t="s">
        <v>340</v>
      </c>
      <c r="L773" s="2" t="s">
        <v>285</v>
      </c>
      <c r="M773" s="2">
        <v>53</v>
      </c>
      <c r="N773" s="2" t="b">
        <v>0</v>
      </c>
      <c r="O773" s="2">
        <v>0.78431372549019607</v>
      </c>
      <c r="R773" s="2" t="s">
        <v>65</v>
      </c>
      <c r="S773" s="2" t="s">
        <v>2100</v>
      </c>
      <c r="T773" s="2" t="s">
        <v>2101</v>
      </c>
      <c r="U773" s="2" t="b">
        <v>1</v>
      </c>
      <c r="V773" s="2" t="s">
        <v>69</v>
      </c>
      <c r="W773" s="2">
        <v>0.8</v>
      </c>
    </row>
    <row r="774" spans="1:23" ht="15.75" customHeight="1" x14ac:dyDescent="0.25">
      <c r="A774" s="2" t="s">
        <v>2815</v>
      </c>
      <c r="B774" s="2" t="s">
        <v>2817</v>
      </c>
      <c r="C774" s="2" t="s">
        <v>106</v>
      </c>
      <c r="D774" s="2" t="s">
        <v>37</v>
      </c>
      <c r="E774" s="2" t="s">
        <v>38</v>
      </c>
      <c r="F774" s="2" t="s">
        <v>55</v>
      </c>
      <c r="G774" s="2" t="s">
        <v>343</v>
      </c>
      <c r="H774" s="2" t="s">
        <v>282</v>
      </c>
      <c r="I774" s="2" t="s">
        <v>26</v>
      </c>
      <c r="J774" s="2" t="s">
        <v>344</v>
      </c>
      <c r="K774" s="2" t="s">
        <v>345</v>
      </c>
      <c r="L774" s="2" t="s">
        <v>285</v>
      </c>
      <c r="M774" s="2">
        <v>54</v>
      </c>
      <c r="N774" s="2" t="b">
        <v>0</v>
      </c>
      <c r="O774" s="2">
        <v>0.71042471042471034</v>
      </c>
      <c r="R774" s="2" t="s">
        <v>65</v>
      </c>
      <c r="S774" s="2" t="s">
        <v>2102</v>
      </c>
      <c r="T774" s="2" t="s">
        <v>2103</v>
      </c>
      <c r="U774" s="2" t="b">
        <v>1</v>
      </c>
      <c r="V774" s="2" t="s">
        <v>69</v>
      </c>
      <c r="W774" s="2">
        <v>0.6</v>
      </c>
    </row>
    <row r="775" spans="1:23" ht="15.75" customHeight="1" x14ac:dyDescent="0.25">
      <c r="A775" s="2" t="s">
        <v>2815</v>
      </c>
      <c r="B775" s="2" t="s">
        <v>2817</v>
      </c>
      <c r="C775" s="2" t="s">
        <v>106</v>
      </c>
      <c r="D775" s="2" t="s">
        <v>37</v>
      </c>
      <c r="E775" s="2" t="s">
        <v>38</v>
      </c>
      <c r="F775" s="2" t="s">
        <v>55</v>
      </c>
      <c r="G775" s="2" t="s">
        <v>349</v>
      </c>
      <c r="H775" s="2" t="s">
        <v>282</v>
      </c>
      <c r="I775" s="2" t="s">
        <v>26</v>
      </c>
      <c r="J775" s="2" t="s">
        <v>351</v>
      </c>
      <c r="K775" s="2" t="s">
        <v>352</v>
      </c>
      <c r="L775" s="2" t="s">
        <v>285</v>
      </c>
      <c r="M775" s="2">
        <v>55</v>
      </c>
      <c r="N775" s="2" t="b">
        <v>0</v>
      </c>
      <c r="O775" s="2">
        <v>0.4</v>
      </c>
      <c r="R775" s="2" t="s">
        <v>65</v>
      </c>
      <c r="S775" s="2" t="s">
        <v>2104</v>
      </c>
      <c r="T775" s="2" t="s">
        <v>2105</v>
      </c>
      <c r="U775" s="2" t="b">
        <v>1</v>
      </c>
      <c r="V775" s="2" t="s">
        <v>69</v>
      </c>
      <c r="W775" s="2">
        <v>1.9</v>
      </c>
    </row>
    <row r="776" spans="1:23" ht="15.75" customHeight="1" x14ac:dyDescent="0.25">
      <c r="A776" s="2" t="s">
        <v>2815</v>
      </c>
      <c r="B776" s="2" t="s">
        <v>2817</v>
      </c>
      <c r="C776" s="2" t="s">
        <v>106</v>
      </c>
      <c r="D776" s="2" t="s">
        <v>37</v>
      </c>
      <c r="E776" s="2" t="s">
        <v>38</v>
      </c>
      <c r="F776" s="2" t="s">
        <v>55</v>
      </c>
      <c r="G776" s="2" t="s">
        <v>363</v>
      </c>
      <c r="H776" s="2" t="s">
        <v>282</v>
      </c>
      <c r="I776" s="2" t="s">
        <v>26</v>
      </c>
      <c r="J776" s="2" t="s">
        <v>367</v>
      </c>
      <c r="K776" s="2" t="s">
        <v>368</v>
      </c>
      <c r="L776" s="2" t="s">
        <v>285</v>
      </c>
      <c r="M776" s="2">
        <v>56</v>
      </c>
      <c r="N776" s="2" t="b">
        <v>0</v>
      </c>
      <c r="O776" s="2">
        <v>0.42754662840746049</v>
      </c>
      <c r="R776" s="2" t="s">
        <v>65</v>
      </c>
      <c r="S776" s="2" t="s">
        <v>2106</v>
      </c>
      <c r="T776" s="2" t="s">
        <v>2107</v>
      </c>
      <c r="U776" s="2" t="b">
        <v>1</v>
      </c>
      <c r="V776" s="2" t="s">
        <v>69</v>
      </c>
      <c r="W776" s="2">
        <v>0.6</v>
      </c>
    </row>
    <row r="777" spans="1:23" ht="15.75" customHeight="1" x14ac:dyDescent="0.25">
      <c r="A777" s="2" t="s">
        <v>2815</v>
      </c>
      <c r="B777" s="2" t="s">
        <v>2817</v>
      </c>
      <c r="C777" s="2" t="s">
        <v>106</v>
      </c>
      <c r="D777" s="2" t="s">
        <v>37</v>
      </c>
      <c r="E777" s="2" t="s">
        <v>38</v>
      </c>
      <c r="F777" s="2" t="s">
        <v>55</v>
      </c>
      <c r="G777" s="2" t="s">
        <v>378</v>
      </c>
      <c r="H777" s="2" t="s">
        <v>282</v>
      </c>
      <c r="I777" s="2" t="s">
        <v>26</v>
      </c>
      <c r="J777" s="2" t="s">
        <v>380</v>
      </c>
      <c r="K777" s="2" t="s">
        <v>381</v>
      </c>
      <c r="L777" s="2" t="s">
        <v>285</v>
      </c>
      <c r="M777" s="2">
        <v>57</v>
      </c>
      <c r="N777" s="2" t="b">
        <v>0</v>
      </c>
      <c r="O777" s="2">
        <v>0.76483516483516489</v>
      </c>
      <c r="R777" s="2" t="s">
        <v>65</v>
      </c>
      <c r="S777" s="2" t="s">
        <v>2108</v>
      </c>
      <c r="T777" s="2" t="s">
        <v>2109</v>
      </c>
      <c r="U777" s="2" t="b">
        <v>1</v>
      </c>
      <c r="V777" s="2" t="s">
        <v>69</v>
      </c>
      <c r="W777" s="2">
        <v>0.7</v>
      </c>
    </row>
    <row r="778" spans="1:23" ht="15.75" customHeight="1" x14ac:dyDescent="0.25">
      <c r="A778" s="2" t="s">
        <v>2815</v>
      </c>
      <c r="B778" s="2" t="s">
        <v>2817</v>
      </c>
      <c r="C778" s="2" t="s">
        <v>106</v>
      </c>
      <c r="D778" s="2" t="s">
        <v>37</v>
      </c>
      <c r="E778" s="2" t="s">
        <v>38</v>
      </c>
      <c r="F778" s="2" t="s">
        <v>55</v>
      </c>
      <c r="G778" s="2" t="s">
        <v>389</v>
      </c>
      <c r="H778" s="2" t="s">
        <v>282</v>
      </c>
      <c r="I778" s="2" t="s">
        <v>26</v>
      </c>
      <c r="J778" s="2" t="s">
        <v>390</v>
      </c>
      <c r="K778" s="2" t="s">
        <v>391</v>
      </c>
      <c r="L778" s="2" t="s">
        <v>285</v>
      </c>
      <c r="M778" s="2">
        <v>58</v>
      </c>
      <c r="N778" s="2" t="b">
        <v>0</v>
      </c>
      <c r="O778" s="2">
        <v>0.75555555555555542</v>
      </c>
      <c r="R778" s="2" t="s">
        <v>65</v>
      </c>
      <c r="S778" s="2" t="s">
        <v>2110</v>
      </c>
      <c r="T778" s="2" t="s">
        <v>2111</v>
      </c>
      <c r="U778" s="2" t="b">
        <v>1</v>
      </c>
      <c r="V778" s="2" t="s">
        <v>69</v>
      </c>
      <c r="W778" s="2">
        <v>0.6</v>
      </c>
    </row>
    <row r="779" spans="1:23" ht="15.75" customHeight="1" x14ac:dyDescent="0.25">
      <c r="A779" s="2" t="s">
        <v>2815</v>
      </c>
      <c r="B779" s="2" t="s">
        <v>2817</v>
      </c>
      <c r="C779" s="2" t="s">
        <v>106</v>
      </c>
      <c r="D779" s="2" t="s">
        <v>37</v>
      </c>
      <c r="E779" s="2" t="s">
        <v>38</v>
      </c>
      <c r="F779" s="2" t="s">
        <v>55</v>
      </c>
      <c r="G779" s="2" t="s">
        <v>395</v>
      </c>
      <c r="H779" s="2" t="s">
        <v>282</v>
      </c>
      <c r="I779" s="2" t="s">
        <v>26</v>
      </c>
      <c r="J779" s="2" t="s">
        <v>397</v>
      </c>
      <c r="K779" s="2" t="s">
        <v>398</v>
      </c>
      <c r="L779" s="2" t="s">
        <v>285</v>
      </c>
      <c r="M779" s="2">
        <v>59</v>
      </c>
      <c r="N779" s="2" t="b">
        <v>0</v>
      </c>
      <c r="O779" s="2">
        <v>0.70925110132158597</v>
      </c>
      <c r="R779" s="2" t="s">
        <v>65</v>
      </c>
      <c r="S779" s="2" t="s">
        <v>2112</v>
      </c>
      <c r="T779" s="2" t="s">
        <v>2113</v>
      </c>
      <c r="U779" s="2" t="b">
        <v>1</v>
      </c>
      <c r="V779" s="2" t="s">
        <v>69</v>
      </c>
      <c r="W779" s="2">
        <v>0.6</v>
      </c>
    </row>
    <row r="780" spans="1:23" ht="15.75" customHeight="1" x14ac:dyDescent="0.25">
      <c r="A780" s="2" t="s">
        <v>2815</v>
      </c>
      <c r="B780" s="2" t="s">
        <v>2817</v>
      </c>
      <c r="C780" s="2" t="s">
        <v>106</v>
      </c>
      <c r="D780" s="2" t="s">
        <v>37</v>
      </c>
      <c r="E780" s="2" t="s">
        <v>38</v>
      </c>
      <c r="F780" s="2" t="s">
        <v>55</v>
      </c>
      <c r="G780" s="2" t="s">
        <v>401</v>
      </c>
      <c r="H780" s="2" t="s">
        <v>282</v>
      </c>
      <c r="I780" s="2" t="s">
        <v>26</v>
      </c>
      <c r="J780" s="2" t="s">
        <v>402</v>
      </c>
      <c r="K780" s="2" t="s">
        <v>403</v>
      </c>
      <c r="L780" s="2" t="s">
        <v>285</v>
      </c>
      <c r="M780" s="2">
        <v>60</v>
      </c>
      <c r="N780" s="2" t="b">
        <v>0</v>
      </c>
      <c r="O780" s="2">
        <v>0.72570194384449238</v>
      </c>
      <c r="R780" s="2" t="s">
        <v>65</v>
      </c>
      <c r="S780" s="2" t="s">
        <v>2114</v>
      </c>
      <c r="T780" s="2" t="s">
        <v>2115</v>
      </c>
      <c r="U780" s="2" t="b">
        <v>1</v>
      </c>
      <c r="V780" s="2" t="s">
        <v>69</v>
      </c>
      <c r="W780" s="2">
        <v>0.7</v>
      </c>
    </row>
    <row r="781" spans="1:23" ht="15.75" customHeight="1" x14ac:dyDescent="0.25">
      <c r="A781" s="2" t="s">
        <v>2815</v>
      </c>
      <c r="B781" s="2" t="s">
        <v>2817</v>
      </c>
      <c r="C781" s="2" t="s">
        <v>106</v>
      </c>
      <c r="D781" s="2" t="s">
        <v>37</v>
      </c>
      <c r="E781" s="2" t="s">
        <v>38</v>
      </c>
      <c r="F781" s="2" t="s">
        <v>55</v>
      </c>
      <c r="G781" s="2" t="s">
        <v>406</v>
      </c>
      <c r="H781" s="2" t="s">
        <v>282</v>
      </c>
      <c r="I781" s="2" t="s">
        <v>26</v>
      </c>
      <c r="J781" s="2" t="s">
        <v>407</v>
      </c>
      <c r="K781" s="2" t="s">
        <v>408</v>
      </c>
      <c r="L781" s="2" t="s">
        <v>285</v>
      </c>
      <c r="M781" s="2">
        <v>61</v>
      </c>
      <c r="N781" s="2" t="b">
        <v>0</v>
      </c>
      <c r="O781" s="2">
        <v>0.74633123689727465</v>
      </c>
      <c r="R781" s="2" t="s">
        <v>65</v>
      </c>
      <c r="S781" s="2" t="s">
        <v>2116</v>
      </c>
      <c r="T781" s="2" t="s">
        <v>2117</v>
      </c>
      <c r="U781" s="2" t="b">
        <v>1</v>
      </c>
      <c r="V781" s="2" t="s">
        <v>69</v>
      </c>
      <c r="W781" s="2">
        <v>0.6</v>
      </c>
    </row>
    <row r="782" spans="1:23" ht="15.75" customHeight="1" x14ac:dyDescent="0.25">
      <c r="A782" s="2" t="s">
        <v>2815</v>
      </c>
      <c r="B782" s="2" t="s">
        <v>2817</v>
      </c>
      <c r="C782" s="2" t="s">
        <v>106</v>
      </c>
      <c r="D782" s="2" t="s">
        <v>37</v>
      </c>
      <c r="E782" s="2" t="s">
        <v>38</v>
      </c>
      <c r="F782" s="2" t="s">
        <v>364</v>
      </c>
      <c r="G782" s="2" t="s">
        <v>411</v>
      </c>
      <c r="H782" s="2" t="s">
        <v>412</v>
      </c>
      <c r="I782" s="2" t="s">
        <v>54</v>
      </c>
      <c r="J782" s="2" t="s">
        <v>413</v>
      </c>
      <c r="K782" s="2" t="s">
        <v>414</v>
      </c>
      <c r="L782" s="2" t="s">
        <v>377</v>
      </c>
      <c r="M782" s="2">
        <v>42</v>
      </c>
      <c r="N782" s="2" t="b">
        <v>0</v>
      </c>
      <c r="O782" s="2">
        <v>0.84057971014492761</v>
      </c>
      <c r="R782" s="2" t="s">
        <v>65</v>
      </c>
      <c r="S782" s="2" t="s">
        <v>2118</v>
      </c>
      <c r="T782" s="2" t="s">
        <v>2119</v>
      </c>
      <c r="U782" s="2" t="b">
        <v>1</v>
      </c>
      <c r="V782" s="2" t="s">
        <v>69</v>
      </c>
      <c r="W782" s="2">
        <v>1.1000000000000001</v>
      </c>
    </row>
    <row r="783" spans="1:23" ht="15.75" customHeight="1" x14ac:dyDescent="0.25">
      <c r="A783" s="2" t="s">
        <v>2815</v>
      </c>
      <c r="B783" s="2" t="s">
        <v>2817</v>
      </c>
      <c r="C783" s="2" t="s">
        <v>106</v>
      </c>
      <c r="D783" s="2" t="s">
        <v>37</v>
      </c>
      <c r="E783" s="2" t="s">
        <v>38</v>
      </c>
      <c r="F783" s="2" t="s">
        <v>364</v>
      </c>
      <c r="G783" s="2" t="s">
        <v>417</v>
      </c>
      <c r="H783" s="2" t="s">
        <v>412</v>
      </c>
      <c r="I783" s="2" t="s">
        <v>54</v>
      </c>
      <c r="J783" s="2" t="s">
        <v>418</v>
      </c>
      <c r="K783" s="2" t="s">
        <v>419</v>
      </c>
      <c r="L783" s="2" t="s">
        <v>377</v>
      </c>
      <c r="M783" s="2">
        <v>43</v>
      </c>
      <c r="N783" s="2" t="b">
        <v>0</v>
      </c>
      <c r="O783" s="2">
        <v>0.84100418410041855</v>
      </c>
      <c r="R783" s="2" t="s">
        <v>65</v>
      </c>
      <c r="S783" s="2" t="s">
        <v>2120</v>
      </c>
      <c r="T783" s="2" t="s">
        <v>2121</v>
      </c>
      <c r="U783" s="2" t="b">
        <v>1</v>
      </c>
      <c r="V783" s="2" t="s">
        <v>69</v>
      </c>
      <c r="W783" s="2">
        <v>0.9</v>
      </c>
    </row>
    <row r="784" spans="1:23" ht="15.75" customHeight="1" x14ac:dyDescent="0.25">
      <c r="A784" s="2" t="s">
        <v>2815</v>
      </c>
      <c r="B784" s="2" t="s">
        <v>2817</v>
      </c>
      <c r="C784" s="2" t="s">
        <v>106</v>
      </c>
      <c r="D784" s="2" t="s">
        <v>37</v>
      </c>
      <c r="E784" s="2" t="s">
        <v>38</v>
      </c>
      <c r="F784" s="2" t="s">
        <v>364</v>
      </c>
      <c r="G784" s="2" t="s">
        <v>422</v>
      </c>
      <c r="H784" s="2" t="s">
        <v>412</v>
      </c>
      <c r="I784" s="2" t="s">
        <v>54</v>
      </c>
      <c r="J784" s="2" t="s">
        <v>423</v>
      </c>
      <c r="K784" s="2" t="s">
        <v>424</v>
      </c>
      <c r="L784" s="2" t="s">
        <v>377</v>
      </c>
      <c r="M784" s="2">
        <v>44</v>
      </c>
      <c r="N784" s="2" t="b">
        <v>0</v>
      </c>
      <c r="O784" s="2">
        <v>0.80842105263157893</v>
      </c>
      <c r="R784" s="2" t="s">
        <v>65</v>
      </c>
      <c r="S784" s="2" t="s">
        <v>2122</v>
      </c>
      <c r="T784" s="2" t="s">
        <v>2123</v>
      </c>
      <c r="U784" s="2" t="b">
        <v>1</v>
      </c>
      <c r="V784" s="2" t="s">
        <v>69</v>
      </c>
      <c r="W784" s="2">
        <v>0.7</v>
      </c>
    </row>
    <row r="785" spans="1:23" ht="15.75" customHeight="1" x14ac:dyDescent="0.25">
      <c r="A785" s="2" t="s">
        <v>2815</v>
      </c>
      <c r="B785" s="2" t="s">
        <v>2817</v>
      </c>
      <c r="C785" s="2" t="s">
        <v>106</v>
      </c>
      <c r="D785" s="2" t="s">
        <v>37</v>
      </c>
      <c r="E785" s="2" t="s">
        <v>38</v>
      </c>
      <c r="F785" s="2" t="s">
        <v>364</v>
      </c>
      <c r="G785" s="2" t="s">
        <v>427</v>
      </c>
      <c r="H785" s="2" t="s">
        <v>412</v>
      </c>
      <c r="I785" s="2" t="s">
        <v>54</v>
      </c>
      <c r="J785" s="2" t="s">
        <v>428</v>
      </c>
      <c r="K785" s="2" t="s">
        <v>429</v>
      </c>
      <c r="L785" s="2" t="s">
        <v>377</v>
      </c>
      <c r="M785" s="2">
        <v>45</v>
      </c>
      <c r="N785" s="2" t="b">
        <v>0</v>
      </c>
      <c r="O785" s="2">
        <v>0.82203389830508466</v>
      </c>
      <c r="R785" s="2" t="s">
        <v>65</v>
      </c>
      <c r="S785" s="2" t="s">
        <v>2124</v>
      </c>
      <c r="T785" s="2" t="s">
        <v>2125</v>
      </c>
      <c r="U785" s="2" t="b">
        <v>1</v>
      </c>
      <c r="V785" s="2" t="s">
        <v>69</v>
      </c>
      <c r="W785" s="2">
        <v>0.8</v>
      </c>
    </row>
    <row r="786" spans="1:23" ht="15.75" customHeight="1" x14ac:dyDescent="0.25">
      <c r="A786" s="2" t="s">
        <v>2815</v>
      </c>
      <c r="B786" s="2" t="s">
        <v>2817</v>
      </c>
      <c r="C786" s="2" t="s">
        <v>106</v>
      </c>
      <c r="D786" s="2" t="s">
        <v>37</v>
      </c>
      <c r="E786" s="2" t="s">
        <v>38</v>
      </c>
      <c r="F786" s="2" t="s">
        <v>364</v>
      </c>
      <c r="G786" s="2" t="s">
        <v>432</v>
      </c>
      <c r="H786" s="2" t="s">
        <v>412</v>
      </c>
      <c r="I786" s="2" t="s">
        <v>54</v>
      </c>
      <c r="J786" s="2" t="s">
        <v>433</v>
      </c>
      <c r="K786" s="2" t="s">
        <v>434</v>
      </c>
      <c r="L786" s="2" t="s">
        <v>377</v>
      </c>
      <c r="M786" s="2">
        <v>46</v>
      </c>
      <c r="N786" s="2" t="b">
        <v>0</v>
      </c>
      <c r="O786" s="2">
        <v>0.82377049180327866</v>
      </c>
      <c r="R786" s="2" t="s">
        <v>65</v>
      </c>
      <c r="S786" s="2" t="s">
        <v>2126</v>
      </c>
      <c r="T786" s="2" t="s">
        <v>2127</v>
      </c>
      <c r="U786" s="2" t="b">
        <v>1</v>
      </c>
      <c r="V786" s="2" t="s">
        <v>69</v>
      </c>
      <c r="W786" s="2">
        <v>0.8</v>
      </c>
    </row>
    <row r="787" spans="1:23" ht="15.75" customHeight="1" x14ac:dyDescent="0.25">
      <c r="A787" s="2" t="s">
        <v>2815</v>
      </c>
      <c r="B787" s="2" t="s">
        <v>2817</v>
      </c>
      <c r="C787" s="2" t="s">
        <v>106</v>
      </c>
      <c r="D787" s="2" t="s">
        <v>37</v>
      </c>
      <c r="E787" s="2" t="s">
        <v>38</v>
      </c>
      <c r="F787" s="2" t="s">
        <v>364</v>
      </c>
      <c r="G787" s="2" t="s">
        <v>437</v>
      </c>
      <c r="H787" s="2" t="s">
        <v>412</v>
      </c>
      <c r="I787" s="2" t="s">
        <v>54</v>
      </c>
      <c r="J787" s="2" t="s">
        <v>438</v>
      </c>
      <c r="K787" s="2" t="s">
        <v>439</v>
      </c>
      <c r="L787" s="2" t="s">
        <v>377</v>
      </c>
      <c r="M787" s="2">
        <v>47</v>
      </c>
      <c r="N787" s="2" t="b">
        <v>0</v>
      </c>
      <c r="O787" s="2">
        <v>0.81649484536082473</v>
      </c>
      <c r="R787" s="2" t="s">
        <v>65</v>
      </c>
      <c r="S787" s="2" t="s">
        <v>2128</v>
      </c>
      <c r="T787" s="2" t="s">
        <v>2129</v>
      </c>
      <c r="U787" s="2" t="b">
        <v>1</v>
      </c>
      <c r="V787" s="2" t="s">
        <v>69</v>
      </c>
      <c r="W787" s="2">
        <v>1</v>
      </c>
    </row>
    <row r="788" spans="1:23" ht="15.75" customHeight="1" x14ac:dyDescent="0.25">
      <c r="A788" s="2" t="s">
        <v>2815</v>
      </c>
      <c r="B788" s="2" t="s">
        <v>2817</v>
      </c>
      <c r="C788" s="2" t="s">
        <v>106</v>
      </c>
      <c r="D788" s="2" t="s">
        <v>37</v>
      </c>
      <c r="E788" s="2" t="s">
        <v>38</v>
      </c>
      <c r="F788" s="2" t="s">
        <v>364</v>
      </c>
      <c r="G788" s="2" t="s">
        <v>442</v>
      </c>
      <c r="H788" s="2" t="s">
        <v>412</v>
      </c>
      <c r="I788" s="2" t="s">
        <v>54</v>
      </c>
      <c r="J788" s="2" t="s">
        <v>443</v>
      </c>
      <c r="K788" s="2" t="s">
        <v>444</v>
      </c>
      <c r="L788" s="2" t="s">
        <v>377</v>
      </c>
      <c r="M788" s="2">
        <v>48</v>
      </c>
      <c r="N788" s="2" t="b">
        <v>0</v>
      </c>
      <c r="O788" s="2">
        <v>0.83950617283950602</v>
      </c>
      <c r="R788" s="2" t="s">
        <v>65</v>
      </c>
      <c r="S788" s="2" t="s">
        <v>2130</v>
      </c>
      <c r="T788" s="2" t="s">
        <v>2131</v>
      </c>
      <c r="U788" s="2" t="b">
        <v>1</v>
      </c>
      <c r="V788" s="2" t="s">
        <v>69</v>
      </c>
      <c r="W788" s="2">
        <v>0.8</v>
      </c>
    </row>
    <row r="789" spans="1:23" ht="15.75" customHeight="1" x14ac:dyDescent="0.25">
      <c r="A789" s="2" t="s">
        <v>2815</v>
      </c>
      <c r="B789" s="2" t="s">
        <v>2817</v>
      </c>
      <c r="C789" s="2" t="s">
        <v>106</v>
      </c>
      <c r="D789" s="2" t="s">
        <v>37</v>
      </c>
      <c r="E789" s="2" t="s">
        <v>38</v>
      </c>
      <c r="F789" s="2" t="s">
        <v>364</v>
      </c>
      <c r="G789" s="2" t="s">
        <v>447</v>
      </c>
      <c r="H789" s="2" t="s">
        <v>412</v>
      </c>
      <c r="I789" s="2" t="s">
        <v>54</v>
      </c>
      <c r="J789" s="2" t="s">
        <v>448</v>
      </c>
      <c r="K789" s="2" t="s">
        <v>449</v>
      </c>
      <c r="L789" s="2" t="s">
        <v>377</v>
      </c>
      <c r="M789" s="2">
        <v>49</v>
      </c>
      <c r="N789" s="2" t="b">
        <v>0</v>
      </c>
      <c r="O789" s="2">
        <v>0.79497907949790803</v>
      </c>
      <c r="R789" s="2" t="s">
        <v>65</v>
      </c>
      <c r="S789" s="2" t="s">
        <v>2132</v>
      </c>
      <c r="T789" s="2" t="s">
        <v>2133</v>
      </c>
      <c r="U789" s="2" t="b">
        <v>1</v>
      </c>
      <c r="V789" s="2" t="s">
        <v>69</v>
      </c>
      <c r="W789" s="2">
        <v>0.7</v>
      </c>
    </row>
    <row r="790" spans="1:23" ht="15.75" customHeight="1" x14ac:dyDescent="0.25">
      <c r="A790" s="2" t="s">
        <v>2815</v>
      </c>
      <c r="B790" s="2" t="s">
        <v>2817</v>
      </c>
      <c r="C790" s="2" t="s">
        <v>106</v>
      </c>
      <c r="D790" s="2" t="s">
        <v>37</v>
      </c>
      <c r="E790" s="2" t="s">
        <v>38</v>
      </c>
      <c r="F790" s="2" t="s">
        <v>364</v>
      </c>
      <c r="G790" s="2" t="s">
        <v>452</v>
      </c>
      <c r="H790" s="2" t="s">
        <v>412</v>
      </c>
      <c r="I790" s="2" t="s">
        <v>54</v>
      </c>
      <c r="J790" s="2" t="s">
        <v>453</v>
      </c>
      <c r="K790" s="2" t="s">
        <v>454</v>
      </c>
      <c r="L790" s="2" t="s">
        <v>377</v>
      </c>
      <c r="M790" s="2">
        <v>50</v>
      </c>
      <c r="N790" s="2" t="b">
        <v>0</v>
      </c>
      <c r="O790" s="2">
        <v>0.83127572016460904</v>
      </c>
      <c r="R790" s="2" t="s">
        <v>65</v>
      </c>
      <c r="S790" s="2" t="s">
        <v>2134</v>
      </c>
      <c r="T790" s="2" t="s">
        <v>2135</v>
      </c>
      <c r="U790" s="2" t="b">
        <v>1</v>
      </c>
      <c r="V790" s="2" t="s">
        <v>69</v>
      </c>
      <c r="W790" s="2">
        <v>0.8</v>
      </c>
    </row>
    <row r="791" spans="1:23" ht="15.75" customHeight="1" x14ac:dyDescent="0.25">
      <c r="A791" s="2" t="s">
        <v>2815</v>
      </c>
      <c r="B791" s="2" t="s">
        <v>2817</v>
      </c>
      <c r="C791" s="2" t="s">
        <v>106</v>
      </c>
      <c r="D791" s="2" t="s">
        <v>37</v>
      </c>
      <c r="E791" s="2" t="s">
        <v>38</v>
      </c>
      <c r="F791" s="2" t="s">
        <v>364</v>
      </c>
      <c r="G791" s="2" t="s">
        <v>457</v>
      </c>
      <c r="H791" s="2" t="s">
        <v>412</v>
      </c>
      <c r="I791" s="2" t="s">
        <v>54</v>
      </c>
      <c r="J791" s="2" t="s">
        <v>458</v>
      </c>
      <c r="K791" s="2" t="s">
        <v>459</v>
      </c>
      <c r="L791" s="2" t="s">
        <v>377</v>
      </c>
      <c r="M791" s="2">
        <v>51</v>
      </c>
      <c r="N791" s="2" t="b">
        <v>0</v>
      </c>
      <c r="O791" s="2">
        <v>0.82572614107883813</v>
      </c>
      <c r="R791" s="2" t="s">
        <v>65</v>
      </c>
      <c r="S791" s="2" t="s">
        <v>2136</v>
      </c>
      <c r="T791" s="2" t="s">
        <v>2137</v>
      </c>
      <c r="U791" s="2" t="b">
        <v>1</v>
      </c>
      <c r="V791" s="2" t="s">
        <v>69</v>
      </c>
      <c r="W791" s="2">
        <v>0.8</v>
      </c>
    </row>
    <row r="792" spans="1:23" ht="15.75" customHeight="1" x14ac:dyDescent="0.25">
      <c r="A792" s="2" t="s">
        <v>2815</v>
      </c>
      <c r="B792" s="2" t="s">
        <v>2817</v>
      </c>
      <c r="C792" s="2" t="s">
        <v>106</v>
      </c>
      <c r="D792" s="2" t="s">
        <v>37</v>
      </c>
      <c r="E792" s="2" t="s">
        <v>38</v>
      </c>
      <c r="F792" s="2" t="s">
        <v>364</v>
      </c>
      <c r="G792" s="2" t="s">
        <v>462</v>
      </c>
      <c r="H792" s="2" t="s">
        <v>412</v>
      </c>
      <c r="I792" s="2" t="s">
        <v>54</v>
      </c>
      <c r="J792" s="2" t="s">
        <v>463</v>
      </c>
      <c r="K792" s="2" t="s">
        <v>464</v>
      </c>
      <c r="L792" s="2" t="s">
        <v>377</v>
      </c>
      <c r="M792" s="2">
        <v>52</v>
      </c>
      <c r="N792" s="2" t="b">
        <v>0</v>
      </c>
      <c r="O792" s="2">
        <v>0.83095723014256617</v>
      </c>
      <c r="R792" s="2" t="s">
        <v>65</v>
      </c>
      <c r="S792" s="2" t="s">
        <v>2138</v>
      </c>
      <c r="T792" s="2" t="s">
        <v>2139</v>
      </c>
      <c r="U792" s="2" t="b">
        <v>1</v>
      </c>
      <c r="V792" s="2" t="s">
        <v>69</v>
      </c>
      <c r="W792" s="2">
        <v>0.8</v>
      </c>
    </row>
    <row r="793" spans="1:23" ht="15.75" customHeight="1" x14ac:dyDescent="0.25">
      <c r="A793" s="2" t="s">
        <v>2815</v>
      </c>
      <c r="B793" s="2" t="s">
        <v>2817</v>
      </c>
      <c r="C793" s="2" t="s">
        <v>106</v>
      </c>
      <c r="D793" s="2" t="s">
        <v>37</v>
      </c>
      <c r="E793" s="2" t="s">
        <v>38</v>
      </c>
      <c r="F793" s="2" t="s">
        <v>364</v>
      </c>
      <c r="G793" s="2" t="s">
        <v>467</v>
      </c>
      <c r="H793" s="2" t="s">
        <v>412</v>
      </c>
      <c r="I793" s="2" t="s">
        <v>54</v>
      </c>
      <c r="J793" s="2" t="s">
        <v>468</v>
      </c>
      <c r="K793" s="2" t="s">
        <v>469</v>
      </c>
      <c r="L793" s="2" t="s">
        <v>377</v>
      </c>
      <c r="M793" s="2">
        <v>53</v>
      </c>
      <c r="N793" s="2" t="b">
        <v>0</v>
      </c>
      <c r="O793" s="2">
        <v>0.83613445378151263</v>
      </c>
      <c r="R793" s="2" t="s">
        <v>65</v>
      </c>
      <c r="S793" s="2" t="s">
        <v>2140</v>
      </c>
      <c r="T793" s="2" t="s">
        <v>2141</v>
      </c>
      <c r="U793" s="2" t="b">
        <v>1</v>
      </c>
      <c r="V793" s="2" t="s">
        <v>69</v>
      </c>
      <c r="W793" s="2">
        <v>0.8</v>
      </c>
    </row>
    <row r="794" spans="1:23" ht="15.75" customHeight="1" x14ac:dyDescent="0.25">
      <c r="A794" s="2" t="s">
        <v>2815</v>
      </c>
      <c r="B794" s="2" t="s">
        <v>2817</v>
      </c>
      <c r="C794" s="2" t="s">
        <v>106</v>
      </c>
      <c r="D794" s="2" t="s">
        <v>37</v>
      </c>
      <c r="E794" s="2" t="s">
        <v>38</v>
      </c>
      <c r="F794" s="2" t="s">
        <v>364</v>
      </c>
      <c r="G794" s="2" t="s">
        <v>472</v>
      </c>
      <c r="H794" s="2" t="s">
        <v>412</v>
      </c>
      <c r="I794" s="2" t="s">
        <v>54</v>
      </c>
      <c r="J794" s="2" t="s">
        <v>473</v>
      </c>
      <c r="K794" s="2" t="s">
        <v>474</v>
      </c>
      <c r="L794" s="2" t="s">
        <v>377</v>
      </c>
      <c r="M794" s="2">
        <v>54</v>
      </c>
      <c r="N794" s="2" t="b">
        <v>0</v>
      </c>
      <c r="O794" s="2">
        <v>0.84631578947368424</v>
      </c>
      <c r="R794" s="2" t="s">
        <v>65</v>
      </c>
      <c r="S794" s="2" t="s">
        <v>2142</v>
      </c>
      <c r="T794" s="2" t="s">
        <v>2143</v>
      </c>
      <c r="U794" s="2" t="b">
        <v>1</v>
      </c>
      <c r="V794" s="2" t="s">
        <v>69</v>
      </c>
      <c r="W794" s="2">
        <v>0.7</v>
      </c>
    </row>
    <row r="795" spans="1:23" ht="15.75" customHeight="1" x14ac:dyDescent="0.25">
      <c r="A795" s="2" t="s">
        <v>2815</v>
      </c>
      <c r="B795" s="2" t="s">
        <v>2817</v>
      </c>
      <c r="C795" s="2" t="s">
        <v>106</v>
      </c>
      <c r="D795" s="2" t="s">
        <v>37</v>
      </c>
      <c r="E795" s="2" t="s">
        <v>38</v>
      </c>
      <c r="F795" s="2" t="s">
        <v>364</v>
      </c>
      <c r="G795" s="2" t="s">
        <v>477</v>
      </c>
      <c r="H795" s="2" t="s">
        <v>412</v>
      </c>
      <c r="I795" s="2" t="s">
        <v>54</v>
      </c>
      <c r="J795" s="2" t="s">
        <v>478</v>
      </c>
      <c r="K795" s="2" t="s">
        <v>479</v>
      </c>
      <c r="L795" s="2" t="s">
        <v>377</v>
      </c>
      <c r="M795" s="2">
        <v>55</v>
      </c>
      <c r="N795" s="2" t="b">
        <v>0</v>
      </c>
      <c r="O795" s="2">
        <v>0.81724845995893225</v>
      </c>
      <c r="R795" s="2" t="s">
        <v>65</v>
      </c>
      <c r="S795" s="2" t="s">
        <v>2144</v>
      </c>
      <c r="T795" s="2" t="s">
        <v>2145</v>
      </c>
      <c r="U795" s="2" t="b">
        <v>1</v>
      </c>
      <c r="V795" s="2" t="s">
        <v>69</v>
      </c>
      <c r="W795" s="2">
        <v>0.6</v>
      </c>
    </row>
    <row r="796" spans="1:23" ht="15.75" customHeight="1" x14ac:dyDescent="0.25">
      <c r="A796" s="2" t="s">
        <v>2815</v>
      </c>
      <c r="B796" s="2" t="s">
        <v>2817</v>
      </c>
      <c r="C796" s="2" t="s">
        <v>106</v>
      </c>
      <c r="D796" s="2" t="s">
        <v>37</v>
      </c>
      <c r="E796" s="2" t="s">
        <v>38</v>
      </c>
      <c r="F796" s="2" t="s">
        <v>364</v>
      </c>
      <c r="G796" s="2" t="s">
        <v>482</v>
      </c>
      <c r="H796" s="2" t="s">
        <v>412</v>
      </c>
      <c r="I796" s="2" t="s">
        <v>54</v>
      </c>
      <c r="J796" s="2" t="s">
        <v>483</v>
      </c>
      <c r="K796" s="2" t="s">
        <v>484</v>
      </c>
      <c r="L796" s="2" t="s">
        <v>377</v>
      </c>
      <c r="M796" s="2">
        <v>56</v>
      </c>
      <c r="N796" s="2" t="b">
        <v>0</v>
      </c>
      <c r="O796" s="2">
        <v>0.83817427385892129</v>
      </c>
      <c r="R796" s="2" t="s">
        <v>65</v>
      </c>
      <c r="S796" s="2" t="s">
        <v>2146</v>
      </c>
      <c r="T796" s="2" t="s">
        <v>2147</v>
      </c>
      <c r="U796" s="2" t="b">
        <v>1</v>
      </c>
      <c r="V796" s="2" t="s">
        <v>69</v>
      </c>
      <c r="W796" s="2">
        <v>0.7</v>
      </c>
    </row>
    <row r="797" spans="1:23" ht="15.75" customHeight="1" x14ac:dyDescent="0.25">
      <c r="A797" s="2" t="s">
        <v>2815</v>
      </c>
      <c r="B797" s="2" t="s">
        <v>2817</v>
      </c>
      <c r="C797" s="2" t="s">
        <v>106</v>
      </c>
      <c r="D797" s="2" t="s">
        <v>37</v>
      </c>
      <c r="E797" s="2" t="s">
        <v>38</v>
      </c>
      <c r="F797" s="2" t="s">
        <v>364</v>
      </c>
      <c r="G797" s="2" t="s">
        <v>487</v>
      </c>
      <c r="H797" s="2" t="s">
        <v>412</v>
      </c>
      <c r="I797" s="2" t="s">
        <v>54</v>
      </c>
      <c r="J797" s="2" t="s">
        <v>488</v>
      </c>
      <c r="K797" s="2" t="s">
        <v>489</v>
      </c>
      <c r="L797" s="2" t="s">
        <v>377</v>
      </c>
      <c r="M797" s="2">
        <v>57</v>
      </c>
      <c r="N797" s="2" t="b">
        <v>0</v>
      </c>
      <c r="O797" s="2">
        <v>0.82208588957055218</v>
      </c>
      <c r="R797" s="2" t="s">
        <v>65</v>
      </c>
      <c r="S797" s="2" t="s">
        <v>2148</v>
      </c>
      <c r="T797" s="2" t="s">
        <v>2149</v>
      </c>
      <c r="U797" s="2" t="b">
        <v>1</v>
      </c>
      <c r="V797" s="2" t="s">
        <v>69</v>
      </c>
      <c r="W797" s="2">
        <v>0.6</v>
      </c>
    </row>
    <row r="798" spans="1:23" ht="15.75" customHeight="1" x14ac:dyDescent="0.25">
      <c r="A798" s="2" t="s">
        <v>2815</v>
      </c>
      <c r="B798" s="2" t="s">
        <v>2817</v>
      </c>
      <c r="C798" s="2" t="s">
        <v>106</v>
      </c>
      <c r="D798" s="2" t="s">
        <v>37</v>
      </c>
      <c r="E798" s="2" t="s">
        <v>38</v>
      </c>
      <c r="F798" s="2" t="s">
        <v>364</v>
      </c>
      <c r="G798" s="2" t="s">
        <v>492</v>
      </c>
      <c r="H798" s="2" t="s">
        <v>412</v>
      </c>
      <c r="I798" s="2" t="s">
        <v>54</v>
      </c>
      <c r="J798" s="2" t="s">
        <v>493</v>
      </c>
      <c r="K798" s="2" t="s">
        <v>494</v>
      </c>
      <c r="L798" s="2" t="s">
        <v>377</v>
      </c>
      <c r="M798" s="2">
        <v>58</v>
      </c>
      <c r="N798" s="2" t="b">
        <v>0</v>
      </c>
      <c r="O798" s="2">
        <v>0.83263598326359822</v>
      </c>
      <c r="R798" s="2" t="s">
        <v>65</v>
      </c>
      <c r="S798" s="2" t="s">
        <v>2150</v>
      </c>
      <c r="T798" s="2" t="s">
        <v>2151</v>
      </c>
      <c r="U798" s="2" t="b">
        <v>1</v>
      </c>
      <c r="V798" s="2" t="s">
        <v>69</v>
      </c>
      <c r="W798" s="2">
        <v>0.6</v>
      </c>
    </row>
    <row r="799" spans="1:23" ht="15.75" customHeight="1" x14ac:dyDescent="0.25">
      <c r="A799" s="2" t="s">
        <v>2815</v>
      </c>
      <c r="B799" s="2" t="s">
        <v>2817</v>
      </c>
      <c r="C799" s="2" t="s">
        <v>106</v>
      </c>
      <c r="D799" s="2" t="s">
        <v>37</v>
      </c>
      <c r="E799" s="2" t="s">
        <v>38</v>
      </c>
      <c r="F799" s="2" t="s">
        <v>364</v>
      </c>
      <c r="G799" s="2" t="s">
        <v>497</v>
      </c>
      <c r="H799" s="2" t="s">
        <v>412</v>
      </c>
      <c r="I799" s="2" t="s">
        <v>54</v>
      </c>
      <c r="J799" s="2" t="s">
        <v>498</v>
      </c>
      <c r="K799" s="2" t="s">
        <v>499</v>
      </c>
      <c r="L799" s="2" t="s">
        <v>377</v>
      </c>
      <c r="M799" s="2">
        <v>59</v>
      </c>
      <c r="N799" s="2" t="b">
        <v>0</v>
      </c>
      <c r="O799" s="2">
        <v>0.83229813664596286</v>
      </c>
      <c r="R799" s="2" t="s">
        <v>65</v>
      </c>
      <c r="S799" s="2" t="s">
        <v>2152</v>
      </c>
      <c r="T799" s="2" t="s">
        <v>2153</v>
      </c>
      <c r="U799" s="2" t="b">
        <v>1</v>
      </c>
      <c r="V799" s="2" t="s">
        <v>69</v>
      </c>
      <c r="W799" s="2">
        <v>0.6</v>
      </c>
    </row>
    <row r="800" spans="1:23" ht="15.75" customHeight="1" x14ac:dyDescent="0.25">
      <c r="A800" s="2" t="s">
        <v>2815</v>
      </c>
      <c r="B800" s="2" t="s">
        <v>2817</v>
      </c>
      <c r="C800" s="2" t="s">
        <v>106</v>
      </c>
      <c r="D800" s="2" t="s">
        <v>37</v>
      </c>
      <c r="E800" s="2" t="s">
        <v>38</v>
      </c>
      <c r="F800" s="2" t="s">
        <v>364</v>
      </c>
      <c r="G800" s="2" t="s">
        <v>502</v>
      </c>
      <c r="H800" s="2" t="s">
        <v>412</v>
      </c>
      <c r="I800" s="2" t="s">
        <v>54</v>
      </c>
      <c r="J800" s="2" t="s">
        <v>503</v>
      </c>
      <c r="K800" s="2" t="s">
        <v>504</v>
      </c>
      <c r="L800" s="2" t="s">
        <v>377</v>
      </c>
      <c r="M800" s="2">
        <v>60</v>
      </c>
      <c r="N800" s="2" t="b">
        <v>0</v>
      </c>
      <c r="O800" s="2">
        <v>0.84297520661157022</v>
      </c>
      <c r="R800" s="2" t="s">
        <v>65</v>
      </c>
      <c r="S800" s="2" t="s">
        <v>2154</v>
      </c>
      <c r="T800" s="2" t="s">
        <v>2155</v>
      </c>
      <c r="U800" s="2" t="b">
        <v>1</v>
      </c>
      <c r="V800" s="2" t="s">
        <v>69</v>
      </c>
      <c r="W800" s="2">
        <v>0.6</v>
      </c>
    </row>
    <row r="801" spans="1:23" ht="15.75" customHeight="1" x14ac:dyDescent="0.25">
      <c r="A801" s="2" t="s">
        <v>2815</v>
      </c>
      <c r="B801" s="2" t="s">
        <v>2817</v>
      </c>
      <c r="C801" s="2" t="s">
        <v>106</v>
      </c>
      <c r="D801" s="2" t="s">
        <v>37</v>
      </c>
      <c r="E801" s="2" t="s">
        <v>38</v>
      </c>
      <c r="F801" s="2" t="s">
        <v>364</v>
      </c>
      <c r="G801" s="2" t="s">
        <v>507</v>
      </c>
      <c r="H801" s="2" t="s">
        <v>412</v>
      </c>
      <c r="I801" s="2" t="s">
        <v>54</v>
      </c>
      <c r="J801" s="2" t="s">
        <v>508</v>
      </c>
      <c r="K801" s="2" t="s">
        <v>509</v>
      </c>
      <c r="L801" s="2" t="s">
        <v>377</v>
      </c>
      <c r="M801" s="2">
        <v>61</v>
      </c>
      <c r="N801" s="2" t="b">
        <v>0</v>
      </c>
      <c r="O801" s="2">
        <v>0.83229813664596286</v>
      </c>
      <c r="R801" s="2" t="s">
        <v>65</v>
      </c>
      <c r="S801" s="2" t="s">
        <v>2156</v>
      </c>
      <c r="T801" s="2" t="s">
        <v>2157</v>
      </c>
      <c r="U801" s="2" t="b">
        <v>1</v>
      </c>
      <c r="V801" s="2" t="s">
        <v>69</v>
      </c>
      <c r="W801" s="2">
        <v>0.6</v>
      </c>
    </row>
    <row r="802" spans="1:23" ht="15.75" customHeight="1" x14ac:dyDescent="0.25">
      <c r="A802" s="2" t="s">
        <v>2815</v>
      </c>
      <c r="B802" s="2" t="s">
        <v>2817</v>
      </c>
      <c r="C802" s="2" t="s">
        <v>106</v>
      </c>
      <c r="D802" s="2" t="s">
        <v>37</v>
      </c>
      <c r="E802" s="2" t="s">
        <v>38</v>
      </c>
      <c r="F802" s="2" t="s">
        <v>364</v>
      </c>
      <c r="G802" s="2" t="s">
        <v>512</v>
      </c>
      <c r="H802" s="2" t="s">
        <v>513</v>
      </c>
      <c r="I802" s="2" t="s">
        <v>40</v>
      </c>
      <c r="J802" s="2" t="s">
        <v>514</v>
      </c>
      <c r="K802" s="2" t="s">
        <v>515</v>
      </c>
      <c r="L802" s="2" t="s">
        <v>372</v>
      </c>
      <c r="M802" s="2">
        <v>42</v>
      </c>
      <c r="N802" s="2" t="b">
        <v>0</v>
      </c>
      <c r="O802" s="2">
        <v>0.81481481481481477</v>
      </c>
      <c r="R802" s="2" t="s">
        <v>65</v>
      </c>
      <c r="S802" s="2" t="s">
        <v>2158</v>
      </c>
      <c r="T802" s="2" t="s">
        <v>2159</v>
      </c>
      <c r="U802" s="2" t="b">
        <v>1</v>
      </c>
      <c r="V802" s="2" t="s">
        <v>69</v>
      </c>
      <c r="W802" s="2">
        <v>0.7</v>
      </c>
    </row>
    <row r="803" spans="1:23" ht="15.75" customHeight="1" x14ac:dyDescent="0.25">
      <c r="A803" s="2" t="s">
        <v>2815</v>
      </c>
      <c r="B803" s="2" t="s">
        <v>2817</v>
      </c>
      <c r="C803" s="2" t="s">
        <v>106</v>
      </c>
      <c r="D803" s="2" t="s">
        <v>37</v>
      </c>
      <c r="E803" s="2" t="s">
        <v>38</v>
      </c>
      <c r="F803" s="2" t="s">
        <v>364</v>
      </c>
      <c r="G803" s="2" t="s">
        <v>518</v>
      </c>
      <c r="H803" s="2" t="s">
        <v>513</v>
      </c>
      <c r="I803" s="2" t="s">
        <v>40</v>
      </c>
      <c r="J803" s="2" t="s">
        <v>519</v>
      </c>
      <c r="K803" s="2" t="s">
        <v>520</v>
      </c>
      <c r="L803" s="2" t="s">
        <v>372</v>
      </c>
      <c r="M803" s="2">
        <v>43</v>
      </c>
      <c r="N803" s="2" t="b">
        <v>0</v>
      </c>
      <c r="O803" s="2">
        <v>0.81395348837209314</v>
      </c>
      <c r="R803" s="2" t="s">
        <v>65</v>
      </c>
      <c r="S803" s="2" t="s">
        <v>2160</v>
      </c>
      <c r="T803" s="2" t="s">
        <v>2161</v>
      </c>
      <c r="U803" s="2" t="b">
        <v>1</v>
      </c>
      <c r="V803" s="2" t="s">
        <v>69</v>
      </c>
      <c r="W803" s="2">
        <v>0.6</v>
      </c>
    </row>
    <row r="804" spans="1:23" ht="15.75" customHeight="1" x14ac:dyDescent="0.25">
      <c r="A804" s="2" t="s">
        <v>2815</v>
      </c>
      <c r="B804" s="2" t="s">
        <v>2817</v>
      </c>
      <c r="C804" s="2" t="s">
        <v>106</v>
      </c>
      <c r="D804" s="2" t="s">
        <v>37</v>
      </c>
      <c r="E804" s="2" t="s">
        <v>38</v>
      </c>
      <c r="F804" s="2" t="s">
        <v>364</v>
      </c>
      <c r="G804" s="2" t="s">
        <v>523</v>
      </c>
      <c r="H804" s="2" t="s">
        <v>513</v>
      </c>
      <c r="I804" s="2" t="s">
        <v>40</v>
      </c>
      <c r="J804" s="2" t="s">
        <v>524</v>
      </c>
      <c r="K804" s="2" t="s">
        <v>525</v>
      </c>
      <c r="L804" s="2" t="s">
        <v>372</v>
      </c>
      <c r="M804" s="2">
        <v>44</v>
      </c>
      <c r="N804" s="2" t="b">
        <v>0</v>
      </c>
      <c r="O804" s="2">
        <v>0.81034482758620685</v>
      </c>
      <c r="R804" s="2" t="s">
        <v>65</v>
      </c>
      <c r="S804" s="2" t="s">
        <v>2162</v>
      </c>
      <c r="T804" s="2" t="s">
        <v>2163</v>
      </c>
      <c r="U804" s="2" t="b">
        <v>1</v>
      </c>
      <c r="V804" s="2" t="s">
        <v>69</v>
      </c>
      <c r="W804" s="2">
        <v>0.6</v>
      </c>
    </row>
    <row r="805" spans="1:23" ht="15.75" customHeight="1" x14ac:dyDescent="0.25">
      <c r="A805" s="2" t="s">
        <v>2815</v>
      </c>
      <c r="B805" s="2" t="s">
        <v>2817</v>
      </c>
      <c r="C805" s="2" t="s">
        <v>106</v>
      </c>
      <c r="D805" s="2" t="s">
        <v>37</v>
      </c>
      <c r="E805" s="2" t="s">
        <v>38</v>
      </c>
      <c r="F805" s="2" t="s">
        <v>364</v>
      </c>
      <c r="G805" s="2" t="s">
        <v>528</v>
      </c>
      <c r="H805" s="2" t="s">
        <v>513</v>
      </c>
      <c r="I805" s="2" t="s">
        <v>40</v>
      </c>
      <c r="J805" s="2" t="s">
        <v>529</v>
      </c>
      <c r="K805" s="2" t="s">
        <v>530</v>
      </c>
      <c r="L805" s="2" t="s">
        <v>372</v>
      </c>
      <c r="M805" s="2">
        <v>45</v>
      </c>
      <c r="N805" s="2" t="b">
        <v>0</v>
      </c>
      <c r="O805" s="2">
        <v>0.81609195402298851</v>
      </c>
      <c r="R805" s="2" t="s">
        <v>65</v>
      </c>
      <c r="S805" s="2" t="s">
        <v>2164</v>
      </c>
      <c r="T805" s="2" t="s">
        <v>2165</v>
      </c>
      <c r="U805" s="2" t="b">
        <v>1</v>
      </c>
      <c r="V805" s="2" t="s">
        <v>69</v>
      </c>
      <c r="W805" s="2">
        <v>0.7</v>
      </c>
    </row>
    <row r="806" spans="1:23" ht="15.75" customHeight="1" x14ac:dyDescent="0.25">
      <c r="A806" s="2" t="s">
        <v>2815</v>
      </c>
      <c r="B806" s="2" t="s">
        <v>2817</v>
      </c>
      <c r="C806" s="2" t="s">
        <v>106</v>
      </c>
      <c r="D806" s="2" t="s">
        <v>37</v>
      </c>
      <c r="E806" s="2" t="s">
        <v>38</v>
      </c>
      <c r="F806" s="2" t="s">
        <v>364</v>
      </c>
      <c r="G806" s="2" t="s">
        <v>533</v>
      </c>
      <c r="H806" s="2" t="s">
        <v>513</v>
      </c>
      <c r="I806" s="2" t="s">
        <v>40</v>
      </c>
      <c r="J806" s="2" t="s">
        <v>534</v>
      </c>
      <c r="K806" s="2" t="s">
        <v>535</v>
      </c>
      <c r="L806" s="2" t="s">
        <v>372</v>
      </c>
      <c r="M806" s="2">
        <v>46</v>
      </c>
      <c r="N806" s="2" t="b">
        <v>0</v>
      </c>
      <c r="O806" s="2">
        <v>0.81375358166189105</v>
      </c>
      <c r="R806" s="2" t="s">
        <v>65</v>
      </c>
      <c r="S806" s="2" t="s">
        <v>2166</v>
      </c>
      <c r="T806" s="2" t="s">
        <v>2167</v>
      </c>
      <c r="U806" s="2" t="b">
        <v>1</v>
      </c>
      <c r="V806" s="2" t="s">
        <v>69</v>
      </c>
      <c r="W806" s="2">
        <v>0.7</v>
      </c>
    </row>
    <row r="807" spans="1:23" ht="15.75" customHeight="1" x14ac:dyDescent="0.25">
      <c r="A807" s="2" t="s">
        <v>2815</v>
      </c>
      <c r="B807" s="2" t="s">
        <v>2817</v>
      </c>
      <c r="C807" s="2" t="s">
        <v>106</v>
      </c>
      <c r="D807" s="2" t="s">
        <v>37</v>
      </c>
      <c r="E807" s="2" t="s">
        <v>38</v>
      </c>
      <c r="F807" s="2" t="s">
        <v>364</v>
      </c>
      <c r="G807" s="2" t="s">
        <v>538</v>
      </c>
      <c r="H807" s="2" t="s">
        <v>513</v>
      </c>
      <c r="I807" s="2" t="s">
        <v>40</v>
      </c>
      <c r="J807" s="2" t="s">
        <v>539</v>
      </c>
      <c r="K807" s="2" t="s">
        <v>540</v>
      </c>
      <c r="L807" s="2" t="s">
        <v>372</v>
      </c>
      <c r="M807" s="2">
        <v>47</v>
      </c>
      <c r="N807" s="2" t="b">
        <v>0</v>
      </c>
      <c r="O807" s="2">
        <v>0.82420749279538896</v>
      </c>
      <c r="R807" s="2" t="s">
        <v>65</v>
      </c>
      <c r="S807" s="2" t="s">
        <v>2168</v>
      </c>
      <c r="T807" s="2" t="s">
        <v>2169</v>
      </c>
      <c r="U807" s="2" t="b">
        <v>1</v>
      </c>
      <c r="V807" s="2" t="s">
        <v>69</v>
      </c>
      <c r="W807" s="2">
        <v>0.6</v>
      </c>
    </row>
    <row r="808" spans="1:23" ht="15.75" customHeight="1" x14ac:dyDescent="0.25">
      <c r="A808" s="2" t="s">
        <v>2815</v>
      </c>
      <c r="B808" s="2" t="s">
        <v>2817</v>
      </c>
      <c r="C808" s="2" t="s">
        <v>106</v>
      </c>
      <c r="D808" s="2" t="s">
        <v>37</v>
      </c>
      <c r="E808" s="2" t="s">
        <v>38</v>
      </c>
      <c r="F808" s="2" t="s">
        <v>364</v>
      </c>
      <c r="G808" s="2" t="s">
        <v>550</v>
      </c>
      <c r="H808" s="2" t="s">
        <v>513</v>
      </c>
      <c r="I808" s="2" t="s">
        <v>40</v>
      </c>
      <c r="J808" s="2" t="s">
        <v>555</v>
      </c>
      <c r="K808" s="2" t="s">
        <v>557</v>
      </c>
      <c r="L808" s="2" t="s">
        <v>372</v>
      </c>
      <c r="M808" s="2">
        <v>48</v>
      </c>
      <c r="N808" s="2" t="b">
        <v>0</v>
      </c>
      <c r="O808" s="2">
        <v>0.8125</v>
      </c>
      <c r="R808" s="2" t="s">
        <v>65</v>
      </c>
      <c r="S808" s="2" t="s">
        <v>2170</v>
      </c>
      <c r="T808" s="2" t="s">
        <v>2171</v>
      </c>
      <c r="U808" s="2" t="b">
        <v>1</v>
      </c>
      <c r="V808" s="2" t="s">
        <v>69</v>
      </c>
      <c r="W808" s="2">
        <v>0.6</v>
      </c>
    </row>
    <row r="809" spans="1:23" ht="15.75" customHeight="1" x14ac:dyDescent="0.25">
      <c r="A809" s="2" t="s">
        <v>2815</v>
      </c>
      <c r="B809" s="2" t="s">
        <v>2817</v>
      </c>
      <c r="C809" s="2" t="s">
        <v>106</v>
      </c>
      <c r="D809" s="2" t="s">
        <v>37</v>
      </c>
      <c r="E809" s="2" t="s">
        <v>38</v>
      </c>
      <c r="F809" s="2" t="s">
        <v>364</v>
      </c>
      <c r="G809" s="2" t="s">
        <v>572</v>
      </c>
      <c r="H809" s="2" t="s">
        <v>513</v>
      </c>
      <c r="I809" s="2" t="s">
        <v>40</v>
      </c>
      <c r="J809" s="2" t="s">
        <v>575</v>
      </c>
      <c r="K809" s="2" t="s">
        <v>576</v>
      </c>
      <c r="L809" s="2" t="s">
        <v>372</v>
      </c>
      <c r="M809" s="2">
        <v>49</v>
      </c>
      <c r="N809" s="2" t="b">
        <v>0</v>
      </c>
      <c r="O809" s="2">
        <v>0.81920903954802249</v>
      </c>
      <c r="R809" s="2" t="s">
        <v>65</v>
      </c>
      <c r="S809" s="2" t="s">
        <v>2172</v>
      </c>
      <c r="T809" s="2" t="s">
        <v>2173</v>
      </c>
      <c r="U809" s="2" t="b">
        <v>1</v>
      </c>
      <c r="V809" s="2" t="s">
        <v>69</v>
      </c>
      <c r="W809" s="2">
        <v>1.2</v>
      </c>
    </row>
    <row r="810" spans="1:23" ht="15.75" customHeight="1" x14ac:dyDescent="0.25">
      <c r="A810" s="2" t="s">
        <v>2815</v>
      </c>
      <c r="B810" s="2" t="s">
        <v>2817</v>
      </c>
      <c r="C810" s="2" t="s">
        <v>106</v>
      </c>
      <c r="D810" s="2" t="s">
        <v>37</v>
      </c>
      <c r="E810" s="2" t="s">
        <v>38</v>
      </c>
      <c r="F810" s="2" t="s">
        <v>364</v>
      </c>
      <c r="G810" s="2" t="s">
        <v>587</v>
      </c>
      <c r="H810" s="2" t="s">
        <v>513</v>
      </c>
      <c r="I810" s="2" t="s">
        <v>40</v>
      </c>
      <c r="J810" s="2" t="s">
        <v>589</v>
      </c>
      <c r="K810" s="2" t="s">
        <v>591</v>
      </c>
      <c r="L810" s="2" t="s">
        <v>372</v>
      </c>
      <c r="M810" s="2">
        <v>50</v>
      </c>
      <c r="N810" s="2" t="b">
        <v>0</v>
      </c>
      <c r="O810" s="2">
        <v>0.81159420289855067</v>
      </c>
      <c r="R810" s="2" t="s">
        <v>65</v>
      </c>
      <c r="S810" s="2" t="s">
        <v>2174</v>
      </c>
      <c r="T810" s="2" t="s">
        <v>2175</v>
      </c>
      <c r="U810" s="2" t="b">
        <v>1</v>
      </c>
      <c r="V810" s="2" t="s">
        <v>69</v>
      </c>
      <c r="W810" s="2">
        <v>0.6</v>
      </c>
    </row>
    <row r="811" spans="1:23" ht="15.75" customHeight="1" x14ac:dyDescent="0.25">
      <c r="A811" s="2" t="s">
        <v>2815</v>
      </c>
      <c r="B811" s="2" t="s">
        <v>2817</v>
      </c>
      <c r="C811" s="2" t="s">
        <v>106</v>
      </c>
      <c r="D811" s="2" t="s">
        <v>37</v>
      </c>
      <c r="E811" s="2" t="s">
        <v>38</v>
      </c>
      <c r="F811" s="2" t="s">
        <v>364</v>
      </c>
      <c r="G811" s="2" t="s">
        <v>601</v>
      </c>
      <c r="H811" s="2" t="s">
        <v>513</v>
      </c>
      <c r="I811" s="2" t="s">
        <v>40</v>
      </c>
      <c r="J811" s="2" t="s">
        <v>603</v>
      </c>
      <c r="K811" s="2" t="s">
        <v>604</v>
      </c>
      <c r="L811" s="2" t="s">
        <v>372</v>
      </c>
      <c r="M811" s="2">
        <v>51</v>
      </c>
      <c r="N811" s="2" t="b">
        <v>0</v>
      </c>
      <c r="O811" s="2">
        <v>0.83522727272727271</v>
      </c>
      <c r="R811" s="2" t="s">
        <v>65</v>
      </c>
      <c r="S811" s="2" t="s">
        <v>2176</v>
      </c>
      <c r="T811" s="2" t="s">
        <v>2177</v>
      </c>
      <c r="U811" s="2" t="b">
        <v>1</v>
      </c>
      <c r="V811" s="2" t="s">
        <v>69</v>
      </c>
      <c r="W811" s="2">
        <v>0.6</v>
      </c>
    </row>
    <row r="812" spans="1:23" ht="15.75" customHeight="1" x14ac:dyDescent="0.25">
      <c r="A812" s="2" t="s">
        <v>2815</v>
      </c>
      <c r="B812" s="2" t="s">
        <v>2817</v>
      </c>
      <c r="C812" s="2" t="s">
        <v>106</v>
      </c>
      <c r="D812" s="2" t="s">
        <v>37</v>
      </c>
      <c r="E812" s="2" t="s">
        <v>38</v>
      </c>
      <c r="F812" s="2" t="s">
        <v>364</v>
      </c>
      <c r="G812" s="2" t="s">
        <v>618</v>
      </c>
      <c r="H812" s="2" t="s">
        <v>513</v>
      </c>
      <c r="I812" s="2" t="s">
        <v>40</v>
      </c>
      <c r="J812" s="2" t="s">
        <v>622</v>
      </c>
      <c r="K812" s="2" t="s">
        <v>624</v>
      </c>
      <c r="L812" s="2" t="s">
        <v>372</v>
      </c>
      <c r="M812" s="2">
        <v>52</v>
      </c>
      <c r="N812" s="2" t="b">
        <v>0</v>
      </c>
      <c r="O812" s="2">
        <v>0.81034482758620685</v>
      </c>
      <c r="R812" s="2" t="s">
        <v>65</v>
      </c>
      <c r="S812" s="2" t="s">
        <v>2178</v>
      </c>
      <c r="T812" s="2" t="s">
        <v>2179</v>
      </c>
      <c r="U812" s="2" t="b">
        <v>1</v>
      </c>
      <c r="V812" s="2" t="s">
        <v>69</v>
      </c>
      <c r="W812" s="2">
        <v>0.8</v>
      </c>
    </row>
    <row r="813" spans="1:23" ht="15.75" customHeight="1" x14ac:dyDescent="0.25">
      <c r="A813" s="2" t="s">
        <v>2815</v>
      </c>
      <c r="B813" s="2" t="s">
        <v>2817</v>
      </c>
      <c r="C813" s="2" t="s">
        <v>106</v>
      </c>
      <c r="D813" s="2" t="s">
        <v>37</v>
      </c>
      <c r="E813" s="2" t="s">
        <v>38</v>
      </c>
      <c r="F813" s="2" t="s">
        <v>364</v>
      </c>
      <c r="G813" s="2" t="s">
        <v>640</v>
      </c>
      <c r="H813" s="2" t="s">
        <v>513</v>
      </c>
      <c r="I813" s="2" t="s">
        <v>40</v>
      </c>
      <c r="J813" s="2" t="s">
        <v>643</v>
      </c>
      <c r="K813" s="2" t="s">
        <v>644</v>
      </c>
      <c r="L813" s="2" t="s">
        <v>372</v>
      </c>
      <c r="M813" s="2">
        <v>53</v>
      </c>
      <c r="N813" s="2" t="b">
        <v>0</v>
      </c>
      <c r="O813" s="2">
        <v>0.82183908045977005</v>
      </c>
      <c r="R813" s="2" t="s">
        <v>65</v>
      </c>
      <c r="S813" s="2" t="s">
        <v>2180</v>
      </c>
      <c r="T813" s="2" t="s">
        <v>2181</v>
      </c>
      <c r="U813" s="2" t="b">
        <v>1</v>
      </c>
      <c r="V813" s="2" t="s">
        <v>69</v>
      </c>
      <c r="W813" s="2">
        <v>0.6</v>
      </c>
    </row>
    <row r="814" spans="1:23" ht="15.75" customHeight="1" x14ac:dyDescent="0.25">
      <c r="A814" s="2" t="s">
        <v>2815</v>
      </c>
      <c r="B814" s="2" t="s">
        <v>2817</v>
      </c>
      <c r="C814" s="2" t="s">
        <v>106</v>
      </c>
      <c r="D814" s="2" t="s">
        <v>37</v>
      </c>
      <c r="E814" s="2" t="s">
        <v>38</v>
      </c>
      <c r="F814" s="2" t="s">
        <v>364</v>
      </c>
      <c r="G814" s="2" t="s">
        <v>659</v>
      </c>
      <c r="H814" s="2" t="s">
        <v>513</v>
      </c>
      <c r="I814" s="2" t="s">
        <v>40</v>
      </c>
      <c r="J814" s="2" t="s">
        <v>660</v>
      </c>
      <c r="K814" s="2" t="s">
        <v>661</v>
      </c>
      <c r="L814" s="2" t="s">
        <v>372</v>
      </c>
      <c r="M814" s="2">
        <v>54</v>
      </c>
      <c r="N814" s="2" t="b">
        <v>0</v>
      </c>
      <c r="O814" s="2">
        <v>0.80802292263610309</v>
      </c>
      <c r="R814" s="2" t="s">
        <v>65</v>
      </c>
      <c r="S814" s="2" t="s">
        <v>2182</v>
      </c>
      <c r="T814" s="2" t="s">
        <v>2183</v>
      </c>
      <c r="U814" s="2" t="b">
        <v>1</v>
      </c>
      <c r="V814" s="2" t="s">
        <v>69</v>
      </c>
      <c r="W814" s="2">
        <v>0.7</v>
      </c>
    </row>
    <row r="815" spans="1:23" ht="15.75" customHeight="1" x14ac:dyDescent="0.25">
      <c r="A815" s="2" t="s">
        <v>2815</v>
      </c>
      <c r="B815" s="2" t="s">
        <v>2817</v>
      </c>
      <c r="C815" s="2" t="s">
        <v>106</v>
      </c>
      <c r="D815" s="2" t="s">
        <v>37</v>
      </c>
      <c r="E815" s="2" t="s">
        <v>38</v>
      </c>
      <c r="F815" s="2" t="s">
        <v>364</v>
      </c>
      <c r="G815" s="2" t="s">
        <v>664</v>
      </c>
      <c r="H815" s="2" t="s">
        <v>513</v>
      </c>
      <c r="I815" s="2" t="s">
        <v>40</v>
      </c>
      <c r="J815" s="2" t="s">
        <v>665</v>
      </c>
      <c r="K815" s="2" t="s">
        <v>666</v>
      </c>
      <c r="L815" s="2" t="s">
        <v>372</v>
      </c>
      <c r="M815" s="2">
        <v>55</v>
      </c>
      <c r="N815" s="2" t="b">
        <v>0</v>
      </c>
      <c r="O815" s="2">
        <v>0.81502890173410403</v>
      </c>
      <c r="R815" s="2" t="s">
        <v>65</v>
      </c>
      <c r="S815" s="2" t="s">
        <v>2184</v>
      </c>
      <c r="T815" s="2" t="s">
        <v>2185</v>
      </c>
      <c r="U815" s="2" t="b">
        <v>1</v>
      </c>
      <c r="V815" s="2" t="s">
        <v>69</v>
      </c>
      <c r="W815" s="2">
        <v>0.6</v>
      </c>
    </row>
    <row r="816" spans="1:23" ht="15.75" customHeight="1" x14ac:dyDescent="0.25">
      <c r="A816" s="2" t="s">
        <v>2815</v>
      </c>
      <c r="B816" s="2" t="s">
        <v>2817</v>
      </c>
      <c r="C816" s="2" t="s">
        <v>106</v>
      </c>
      <c r="D816" s="2" t="s">
        <v>37</v>
      </c>
      <c r="E816" s="2" t="s">
        <v>38</v>
      </c>
      <c r="F816" s="2" t="s">
        <v>364</v>
      </c>
      <c r="G816" s="2" t="s">
        <v>669</v>
      </c>
      <c r="H816" s="2" t="s">
        <v>513</v>
      </c>
      <c r="I816" s="2" t="s">
        <v>40</v>
      </c>
      <c r="J816" s="2" t="s">
        <v>670</v>
      </c>
      <c r="K816" s="2" t="s">
        <v>671</v>
      </c>
      <c r="L816" s="2" t="s">
        <v>372</v>
      </c>
      <c r="M816" s="2">
        <v>56</v>
      </c>
      <c r="N816" s="2" t="b">
        <v>0</v>
      </c>
      <c r="O816" s="2">
        <v>0.81268011527377526</v>
      </c>
      <c r="R816" s="2" t="s">
        <v>65</v>
      </c>
      <c r="S816" s="2" t="s">
        <v>2186</v>
      </c>
      <c r="T816" s="2" t="s">
        <v>2187</v>
      </c>
      <c r="U816" s="2" t="b">
        <v>1</v>
      </c>
      <c r="V816" s="2" t="s">
        <v>69</v>
      </c>
      <c r="W816" s="2">
        <v>0.6</v>
      </c>
    </row>
    <row r="817" spans="1:23" ht="15.75" customHeight="1" x14ac:dyDescent="0.25">
      <c r="A817" s="2" t="s">
        <v>2815</v>
      </c>
      <c r="B817" s="2" t="s">
        <v>2817</v>
      </c>
      <c r="C817" s="2" t="s">
        <v>106</v>
      </c>
      <c r="D817" s="2" t="s">
        <v>37</v>
      </c>
      <c r="E817" s="2" t="s">
        <v>38</v>
      </c>
      <c r="F817" s="2" t="s">
        <v>364</v>
      </c>
      <c r="G817" s="2" t="s">
        <v>674</v>
      </c>
      <c r="H817" s="2" t="s">
        <v>513</v>
      </c>
      <c r="I817" s="2" t="s">
        <v>40</v>
      </c>
      <c r="J817" s="2" t="s">
        <v>675</v>
      </c>
      <c r="K817" s="2" t="s">
        <v>676</v>
      </c>
      <c r="L817" s="2" t="s">
        <v>372</v>
      </c>
      <c r="M817" s="2">
        <v>57</v>
      </c>
      <c r="N817" s="2" t="b">
        <v>0</v>
      </c>
      <c r="O817" s="2">
        <v>0.82080924855491322</v>
      </c>
      <c r="R817" s="2" t="s">
        <v>65</v>
      </c>
      <c r="S817" s="2" t="s">
        <v>2188</v>
      </c>
      <c r="T817" s="2" t="s">
        <v>2189</v>
      </c>
      <c r="U817" s="2" t="b">
        <v>1</v>
      </c>
      <c r="V817" s="2" t="s">
        <v>69</v>
      </c>
      <c r="W817" s="2">
        <v>0.6</v>
      </c>
    </row>
    <row r="818" spans="1:23" ht="15.75" customHeight="1" x14ac:dyDescent="0.25">
      <c r="A818" s="2" t="s">
        <v>2815</v>
      </c>
      <c r="B818" s="2" t="s">
        <v>2817</v>
      </c>
      <c r="C818" s="2" t="s">
        <v>106</v>
      </c>
      <c r="D818" s="2" t="s">
        <v>37</v>
      </c>
      <c r="E818" s="2" t="s">
        <v>38</v>
      </c>
      <c r="F818" s="2" t="s">
        <v>364</v>
      </c>
      <c r="G818" s="2" t="s">
        <v>679</v>
      </c>
      <c r="H818" s="2" t="s">
        <v>513</v>
      </c>
      <c r="I818" s="2" t="s">
        <v>40</v>
      </c>
      <c r="J818" s="2" t="s">
        <v>680</v>
      </c>
      <c r="K818" s="2" t="s">
        <v>681</v>
      </c>
      <c r="L818" s="2" t="s">
        <v>372</v>
      </c>
      <c r="M818" s="2">
        <v>58</v>
      </c>
      <c r="N818" s="2" t="b">
        <v>0</v>
      </c>
      <c r="O818" s="2">
        <v>0.81502890173410403</v>
      </c>
      <c r="R818" s="2" t="s">
        <v>65</v>
      </c>
      <c r="S818" s="2" t="s">
        <v>2190</v>
      </c>
      <c r="T818" s="2" t="s">
        <v>2191</v>
      </c>
      <c r="U818" s="2" t="b">
        <v>1</v>
      </c>
      <c r="V818" s="2" t="s">
        <v>69</v>
      </c>
      <c r="W818" s="2">
        <v>0.7</v>
      </c>
    </row>
    <row r="819" spans="1:23" ht="15.75" customHeight="1" x14ac:dyDescent="0.25">
      <c r="A819" s="2" t="s">
        <v>2815</v>
      </c>
      <c r="B819" s="2" t="s">
        <v>2817</v>
      </c>
      <c r="C819" s="2" t="s">
        <v>106</v>
      </c>
      <c r="D819" s="2" t="s">
        <v>37</v>
      </c>
      <c r="E819" s="2" t="s">
        <v>38</v>
      </c>
      <c r="F819" s="2" t="s">
        <v>364</v>
      </c>
      <c r="G819" s="2" t="s">
        <v>684</v>
      </c>
      <c r="H819" s="2" t="s">
        <v>513</v>
      </c>
      <c r="I819" s="2" t="s">
        <v>40</v>
      </c>
      <c r="J819" s="2" t="s">
        <v>685</v>
      </c>
      <c r="K819" s="2" t="s">
        <v>686</v>
      </c>
      <c r="L819" s="2" t="s">
        <v>372</v>
      </c>
      <c r="M819" s="2">
        <v>59</v>
      </c>
      <c r="N819" s="2" t="b">
        <v>0</v>
      </c>
      <c r="O819" s="2">
        <v>0.81355932203389825</v>
      </c>
      <c r="R819" s="2" t="s">
        <v>65</v>
      </c>
      <c r="S819" s="2" t="s">
        <v>2192</v>
      </c>
      <c r="T819" s="2" t="s">
        <v>2193</v>
      </c>
      <c r="U819" s="2" t="b">
        <v>1</v>
      </c>
      <c r="V819" s="2" t="s">
        <v>69</v>
      </c>
      <c r="W819" s="2">
        <v>0.6</v>
      </c>
    </row>
    <row r="820" spans="1:23" ht="15.75" customHeight="1" x14ac:dyDescent="0.25">
      <c r="A820" s="2" t="s">
        <v>2815</v>
      </c>
      <c r="B820" s="2" t="s">
        <v>2817</v>
      </c>
      <c r="C820" s="2" t="s">
        <v>106</v>
      </c>
      <c r="D820" s="2" t="s">
        <v>37</v>
      </c>
      <c r="E820" s="2" t="s">
        <v>38</v>
      </c>
      <c r="F820" s="2" t="s">
        <v>364</v>
      </c>
      <c r="G820" s="2" t="s">
        <v>689</v>
      </c>
      <c r="H820" s="2" t="s">
        <v>513</v>
      </c>
      <c r="I820" s="2" t="s">
        <v>40</v>
      </c>
      <c r="J820" s="2" t="s">
        <v>690</v>
      </c>
      <c r="K820" s="2" t="s">
        <v>691</v>
      </c>
      <c r="L820" s="2" t="s">
        <v>372</v>
      </c>
      <c r="M820" s="2">
        <v>60</v>
      </c>
      <c r="N820" s="2" t="b">
        <v>0</v>
      </c>
      <c r="O820" s="2">
        <v>0.82318840579710151</v>
      </c>
      <c r="R820" s="2" t="s">
        <v>65</v>
      </c>
      <c r="S820" s="2" t="s">
        <v>2194</v>
      </c>
      <c r="T820" s="2" t="s">
        <v>2195</v>
      </c>
      <c r="U820" s="2" t="b">
        <v>1</v>
      </c>
      <c r="V820" s="2" t="s">
        <v>69</v>
      </c>
      <c r="W820" s="2">
        <v>0.5</v>
      </c>
    </row>
    <row r="821" spans="1:23" ht="15.75" customHeight="1" x14ac:dyDescent="0.25">
      <c r="A821" s="2" t="s">
        <v>2815</v>
      </c>
      <c r="B821" s="2" t="s">
        <v>2817</v>
      </c>
      <c r="C821" s="2" t="s">
        <v>106</v>
      </c>
      <c r="D821" s="2" t="s">
        <v>37</v>
      </c>
      <c r="E821" s="2" t="s">
        <v>38</v>
      </c>
      <c r="F821" s="2" t="s">
        <v>364</v>
      </c>
      <c r="G821" s="2" t="s">
        <v>694</v>
      </c>
      <c r="H821" s="2" t="s">
        <v>513</v>
      </c>
      <c r="I821" s="2" t="s">
        <v>40</v>
      </c>
      <c r="J821" s="2" t="s">
        <v>695</v>
      </c>
      <c r="K821" s="2" t="s">
        <v>696</v>
      </c>
      <c r="L821" s="2" t="s">
        <v>372</v>
      </c>
      <c r="M821" s="2">
        <v>61</v>
      </c>
      <c r="N821" s="2" t="b">
        <v>0</v>
      </c>
      <c r="O821" s="2">
        <v>0.80691642651296835</v>
      </c>
      <c r="R821" s="2" t="s">
        <v>65</v>
      </c>
      <c r="S821" s="2" t="s">
        <v>2196</v>
      </c>
      <c r="T821" s="2" t="s">
        <v>2197</v>
      </c>
      <c r="U821" s="2" t="b">
        <v>1</v>
      </c>
      <c r="V821" s="2" t="s">
        <v>69</v>
      </c>
      <c r="W821" s="2">
        <v>0.7</v>
      </c>
    </row>
    <row r="822" spans="1:23" ht="15.75" customHeight="1" x14ac:dyDescent="0.25">
      <c r="A822" s="2" t="s">
        <v>2815</v>
      </c>
      <c r="B822" s="2" t="s">
        <v>2817</v>
      </c>
      <c r="C822" s="2" t="s">
        <v>106</v>
      </c>
      <c r="D822" s="2" t="s">
        <v>37</v>
      </c>
      <c r="E822" s="2" t="s">
        <v>38</v>
      </c>
      <c r="F822" s="2" t="s">
        <v>364</v>
      </c>
      <c r="G822" s="2" t="s">
        <v>699</v>
      </c>
      <c r="H822" s="2" t="s">
        <v>700</v>
      </c>
      <c r="I822" s="2" t="s">
        <v>47</v>
      </c>
      <c r="J822" s="2" t="s">
        <v>701</v>
      </c>
      <c r="K822" s="2" t="s">
        <v>702</v>
      </c>
      <c r="L822" s="2" t="s">
        <v>366</v>
      </c>
      <c r="M822" s="2">
        <v>42</v>
      </c>
      <c r="N822" s="2" t="b">
        <v>0</v>
      </c>
      <c r="O822" s="2">
        <v>0.84782608695652173</v>
      </c>
      <c r="R822" s="2" t="s">
        <v>65</v>
      </c>
      <c r="S822" s="2" t="s">
        <v>2198</v>
      </c>
      <c r="T822" s="2" t="s">
        <v>2199</v>
      </c>
      <c r="U822" s="2" t="b">
        <v>1</v>
      </c>
      <c r="V822" s="2" t="s">
        <v>69</v>
      </c>
      <c r="W822" s="2">
        <v>0.8</v>
      </c>
    </row>
    <row r="823" spans="1:23" ht="15.75" customHeight="1" x14ac:dyDescent="0.25">
      <c r="A823" s="2" t="s">
        <v>2815</v>
      </c>
      <c r="B823" s="2" t="s">
        <v>2817</v>
      </c>
      <c r="C823" s="2" t="s">
        <v>106</v>
      </c>
      <c r="D823" s="2" t="s">
        <v>37</v>
      </c>
      <c r="E823" s="2" t="s">
        <v>38</v>
      </c>
      <c r="F823" s="2" t="s">
        <v>364</v>
      </c>
      <c r="G823" s="2" t="s">
        <v>705</v>
      </c>
      <c r="H823" s="2" t="s">
        <v>700</v>
      </c>
      <c r="I823" s="2" t="s">
        <v>47</v>
      </c>
      <c r="J823" s="2" t="s">
        <v>706</v>
      </c>
      <c r="K823" s="2" t="s">
        <v>707</v>
      </c>
      <c r="L823" s="2" t="s">
        <v>366</v>
      </c>
      <c r="M823" s="2">
        <v>43</v>
      </c>
      <c r="N823" s="2" t="b">
        <v>0</v>
      </c>
      <c r="O823" s="2">
        <v>0.83150984682713347</v>
      </c>
      <c r="R823" s="2" t="s">
        <v>65</v>
      </c>
      <c r="S823" s="2" t="s">
        <v>2200</v>
      </c>
      <c r="T823" s="2" t="s">
        <v>2201</v>
      </c>
      <c r="U823" s="2" t="b">
        <v>1</v>
      </c>
      <c r="V823" s="2" t="s">
        <v>69</v>
      </c>
      <c r="W823" s="2">
        <v>0.6</v>
      </c>
    </row>
    <row r="824" spans="1:23" ht="15.75" customHeight="1" x14ac:dyDescent="0.25">
      <c r="A824" s="2" t="s">
        <v>2815</v>
      </c>
      <c r="B824" s="2" t="s">
        <v>2817</v>
      </c>
      <c r="C824" s="2" t="s">
        <v>106</v>
      </c>
      <c r="D824" s="2" t="s">
        <v>37</v>
      </c>
      <c r="E824" s="2" t="s">
        <v>38</v>
      </c>
      <c r="F824" s="2" t="s">
        <v>364</v>
      </c>
      <c r="G824" s="2" t="s">
        <v>710</v>
      </c>
      <c r="H824" s="2" t="s">
        <v>700</v>
      </c>
      <c r="I824" s="2" t="s">
        <v>47</v>
      </c>
      <c r="J824" s="2" t="s">
        <v>711</v>
      </c>
      <c r="K824" s="2" t="s">
        <v>712</v>
      </c>
      <c r="L824" s="2" t="s">
        <v>366</v>
      </c>
      <c r="M824" s="2">
        <v>44</v>
      </c>
      <c r="N824" s="2" t="b">
        <v>0</v>
      </c>
      <c r="O824" s="2">
        <v>0.83741648106904221</v>
      </c>
      <c r="R824" s="2" t="s">
        <v>65</v>
      </c>
      <c r="S824" s="2" t="s">
        <v>2202</v>
      </c>
      <c r="T824" s="2" t="s">
        <v>2203</v>
      </c>
      <c r="U824" s="2" t="b">
        <v>1</v>
      </c>
      <c r="V824" s="2" t="s">
        <v>69</v>
      </c>
      <c r="W824" s="2">
        <v>1</v>
      </c>
    </row>
    <row r="825" spans="1:23" ht="15.75" customHeight="1" x14ac:dyDescent="0.25">
      <c r="A825" s="2" t="s">
        <v>2815</v>
      </c>
      <c r="B825" s="2" t="s">
        <v>2817</v>
      </c>
      <c r="C825" s="2" t="s">
        <v>106</v>
      </c>
      <c r="D825" s="2" t="s">
        <v>37</v>
      </c>
      <c r="E825" s="2" t="s">
        <v>38</v>
      </c>
      <c r="F825" s="2" t="s">
        <v>364</v>
      </c>
      <c r="G825" s="2" t="s">
        <v>715</v>
      </c>
      <c r="H825" s="2" t="s">
        <v>700</v>
      </c>
      <c r="I825" s="2" t="s">
        <v>47</v>
      </c>
      <c r="J825" s="2" t="s">
        <v>716</v>
      </c>
      <c r="K825" s="2" t="s">
        <v>717</v>
      </c>
      <c r="L825" s="2" t="s">
        <v>366</v>
      </c>
      <c r="M825" s="2">
        <v>45</v>
      </c>
      <c r="N825" s="2" t="b">
        <v>0</v>
      </c>
      <c r="O825" s="2">
        <v>0.8283261802575107</v>
      </c>
      <c r="R825" s="2" t="s">
        <v>65</v>
      </c>
      <c r="S825" s="2" t="s">
        <v>2204</v>
      </c>
      <c r="T825" s="2" t="s">
        <v>2205</v>
      </c>
      <c r="U825" s="2" t="b">
        <v>1</v>
      </c>
      <c r="V825" s="2" t="s">
        <v>69</v>
      </c>
      <c r="W825" s="2">
        <v>0.6</v>
      </c>
    </row>
    <row r="826" spans="1:23" ht="15.75" customHeight="1" x14ac:dyDescent="0.25">
      <c r="A826" s="2" t="s">
        <v>2815</v>
      </c>
      <c r="B826" s="2" t="s">
        <v>2817</v>
      </c>
      <c r="C826" s="2" t="s">
        <v>106</v>
      </c>
      <c r="D826" s="2" t="s">
        <v>37</v>
      </c>
      <c r="E826" s="2" t="s">
        <v>38</v>
      </c>
      <c r="F826" s="2" t="s">
        <v>364</v>
      </c>
      <c r="G826" s="2" t="s">
        <v>720</v>
      </c>
      <c r="H826" s="2" t="s">
        <v>700</v>
      </c>
      <c r="I826" s="2" t="s">
        <v>47</v>
      </c>
      <c r="J826" s="2" t="s">
        <v>721</v>
      </c>
      <c r="K826" s="2" t="s">
        <v>722</v>
      </c>
      <c r="L826" s="2" t="s">
        <v>366</v>
      </c>
      <c r="M826" s="2">
        <v>46</v>
      </c>
      <c r="N826" s="2" t="b">
        <v>0</v>
      </c>
      <c r="O826" s="2">
        <v>0.82743362831858391</v>
      </c>
      <c r="R826" s="2" t="s">
        <v>65</v>
      </c>
      <c r="S826" s="2" t="s">
        <v>2206</v>
      </c>
      <c r="T826" s="2" t="s">
        <v>2207</v>
      </c>
      <c r="U826" s="2" t="b">
        <v>1</v>
      </c>
      <c r="V826" s="2" t="s">
        <v>69</v>
      </c>
      <c r="W826" s="2">
        <v>0.6</v>
      </c>
    </row>
    <row r="827" spans="1:23" ht="15.75" customHeight="1" x14ac:dyDescent="0.25">
      <c r="A827" s="2" t="s">
        <v>2815</v>
      </c>
      <c r="B827" s="2" t="s">
        <v>2817</v>
      </c>
      <c r="C827" s="2" t="s">
        <v>106</v>
      </c>
      <c r="D827" s="2" t="s">
        <v>37</v>
      </c>
      <c r="E827" s="2" t="s">
        <v>38</v>
      </c>
      <c r="F827" s="2" t="s">
        <v>364</v>
      </c>
      <c r="G827" s="2" t="s">
        <v>725</v>
      </c>
      <c r="H827" s="2" t="s">
        <v>700</v>
      </c>
      <c r="I827" s="2" t="s">
        <v>47</v>
      </c>
      <c r="J827" s="2" t="s">
        <v>726</v>
      </c>
      <c r="K827" s="2" t="s">
        <v>727</v>
      </c>
      <c r="L827" s="2" t="s">
        <v>366</v>
      </c>
      <c r="M827" s="2">
        <v>47</v>
      </c>
      <c r="N827" s="2" t="b">
        <v>0</v>
      </c>
      <c r="O827" s="2">
        <v>0.81355932203389836</v>
      </c>
      <c r="R827" s="2" t="s">
        <v>65</v>
      </c>
      <c r="S827" s="2" t="s">
        <v>2208</v>
      </c>
      <c r="T827" s="2" t="s">
        <v>2209</v>
      </c>
      <c r="U827" s="2" t="b">
        <v>1</v>
      </c>
      <c r="V827" s="2" t="s">
        <v>69</v>
      </c>
      <c r="W827" s="2">
        <v>0.7</v>
      </c>
    </row>
    <row r="828" spans="1:23" ht="15.75" customHeight="1" x14ac:dyDescent="0.25">
      <c r="A828" s="2" t="s">
        <v>2815</v>
      </c>
      <c r="B828" s="2" t="s">
        <v>2817</v>
      </c>
      <c r="C828" s="2" t="s">
        <v>106</v>
      </c>
      <c r="D828" s="2" t="s">
        <v>37</v>
      </c>
      <c r="E828" s="2" t="s">
        <v>38</v>
      </c>
      <c r="F828" s="2" t="s">
        <v>364</v>
      </c>
      <c r="G828" s="2" t="s">
        <v>730</v>
      </c>
      <c r="H828" s="2" t="s">
        <v>700</v>
      </c>
      <c r="I828" s="2" t="s">
        <v>47</v>
      </c>
      <c r="J828" s="2" t="s">
        <v>731</v>
      </c>
      <c r="K828" s="2" t="s">
        <v>732</v>
      </c>
      <c r="L828" s="2" t="s">
        <v>366</v>
      </c>
      <c r="M828" s="2">
        <v>48</v>
      </c>
      <c r="N828" s="2" t="b">
        <v>0</v>
      </c>
      <c r="O828" s="2">
        <v>0.83261802575107302</v>
      </c>
      <c r="R828" s="2" t="s">
        <v>65</v>
      </c>
      <c r="S828" s="2" t="s">
        <v>2210</v>
      </c>
      <c r="T828" s="2" t="s">
        <v>2211</v>
      </c>
      <c r="U828" s="2" t="b">
        <v>1</v>
      </c>
      <c r="V828" s="2" t="s">
        <v>69</v>
      </c>
      <c r="W828" s="2">
        <v>0.7</v>
      </c>
    </row>
    <row r="829" spans="1:23" ht="15.75" customHeight="1" x14ac:dyDescent="0.25">
      <c r="A829" s="2" t="s">
        <v>2815</v>
      </c>
      <c r="B829" s="2" t="s">
        <v>2817</v>
      </c>
      <c r="C829" s="2" t="s">
        <v>106</v>
      </c>
      <c r="D829" s="2" t="s">
        <v>37</v>
      </c>
      <c r="E829" s="2" t="s">
        <v>38</v>
      </c>
      <c r="F829" s="2" t="s">
        <v>364</v>
      </c>
      <c r="G829" s="2" t="s">
        <v>735</v>
      </c>
      <c r="H829" s="2" t="s">
        <v>700</v>
      </c>
      <c r="I829" s="2" t="s">
        <v>47</v>
      </c>
      <c r="J829" s="2" t="s">
        <v>736</v>
      </c>
      <c r="K829" s="2" t="s">
        <v>737</v>
      </c>
      <c r="L829" s="2" t="s">
        <v>366</v>
      </c>
      <c r="M829" s="2">
        <v>49</v>
      </c>
      <c r="N829" s="2" t="b">
        <v>0</v>
      </c>
      <c r="O829" s="2">
        <v>0.84116331096196872</v>
      </c>
      <c r="R829" s="2" t="s">
        <v>65</v>
      </c>
      <c r="S829" s="2" t="s">
        <v>2212</v>
      </c>
      <c r="T829" s="2" t="s">
        <v>2213</v>
      </c>
      <c r="U829" s="2" t="b">
        <v>1</v>
      </c>
      <c r="V829" s="2" t="s">
        <v>69</v>
      </c>
      <c r="W829" s="2">
        <v>0.6</v>
      </c>
    </row>
    <row r="830" spans="1:23" ht="15.75" customHeight="1" x14ac:dyDescent="0.25">
      <c r="A830" s="2" t="s">
        <v>2815</v>
      </c>
      <c r="B830" s="2" t="s">
        <v>2817</v>
      </c>
      <c r="C830" s="2" t="s">
        <v>106</v>
      </c>
      <c r="D830" s="2" t="s">
        <v>37</v>
      </c>
      <c r="E830" s="2" t="s">
        <v>38</v>
      </c>
      <c r="F830" s="2" t="s">
        <v>364</v>
      </c>
      <c r="G830" s="2" t="s">
        <v>740</v>
      </c>
      <c r="H830" s="2" t="s">
        <v>700</v>
      </c>
      <c r="I830" s="2" t="s">
        <v>47</v>
      </c>
      <c r="J830" s="2" t="s">
        <v>741</v>
      </c>
      <c r="K830" s="2" t="s">
        <v>742</v>
      </c>
      <c r="L830" s="2" t="s">
        <v>366</v>
      </c>
      <c r="M830" s="2">
        <v>50</v>
      </c>
      <c r="N830" s="2" t="b">
        <v>0</v>
      </c>
      <c r="O830" s="2">
        <v>0.83297180043383956</v>
      </c>
      <c r="R830" s="2" t="s">
        <v>65</v>
      </c>
      <c r="S830" s="2" t="s">
        <v>2214</v>
      </c>
      <c r="T830" s="2" t="s">
        <v>2215</v>
      </c>
      <c r="U830" s="2" t="b">
        <v>1</v>
      </c>
      <c r="V830" s="2" t="s">
        <v>69</v>
      </c>
      <c r="W830" s="2">
        <v>0.6</v>
      </c>
    </row>
    <row r="831" spans="1:23" ht="15.75" customHeight="1" x14ac:dyDescent="0.25">
      <c r="A831" s="2" t="s">
        <v>2815</v>
      </c>
      <c r="B831" s="2" t="s">
        <v>2817</v>
      </c>
      <c r="C831" s="2" t="s">
        <v>106</v>
      </c>
      <c r="D831" s="2" t="s">
        <v>37</v>
      </c>
      <c r="E831" s="2" t="s">
        <v>38</v>
      </c>
      <c r="F831" s="2" t="s">
        <v>364</v>
      </c>
      <c r="G831" s="2" t="s">
        <v>745</v>
      </c>
      <c r="H831" s="2" t="s">
        <v>700</v>
      </c>
      <c r="I831" s="2" t="s">
        <v>47</v>
      </c>
      <c r="J831" s="2" t="s">
        <v>746</v>
      </c>
      <c r="K831" s="2" t="s">
        <v>747</v>
      </c>
      <c r="L831" s="2" t="s">
        <v>366</v>
      </c>
      <c r="M831" s="2">
        <v>51</v>
      </c>
      <c r="N831" s="2" t="b">
        <v>0</v>
      </c>
      <c r="O831" s="2">
        <v>0.84513274336283184</v>
      </c>
      <c r="R831" s="2" t="s">
        <v>65</v>
      </c>
      <c r="S831" s="2" t="s">
        <v>2216</v>
      </c>
      <c r="T831" s="2" t="s">
        <v>2217</v>
      </c>
      <c r="U831" s="2" t="b">
        <v>1</v>
      </c>
      <c r="V831" s="2" t="s">
        <v>69</v>
      </c>
      <c r="W831" s="2">
        <v>0.8</v>
      </c>
    </row>
    <row r="832" spans="1:23" ht="15.75" customHeight="1" x14ac:dyDescent="0.25">
      <c r="A832" s="2" t="s">
        <v>2815</v>
      </c>
      <c r="B832" s="2" t="s">
        <v>2817</v>
      </c>
      <c r="C832" s="2" t="s">
        <v>106</v>
      </c>
      <c r="D832" s="2" t="s">
        <v>37</v>
      </c>
      <c r="E832" s="2" t="s">
        <v>38</v>
      </c>
      <c r="F832" s="2" t="s">
        <v>364</v>
      </c>
      <c r="G832" s="2" t="s">
        <v>750</v>
      </c>
      <c r="H832" s="2" t="s">
        <v>700</v>
      </c>
      <c r="I832" s="2" t="s">
        <v>47</v>
      </c>
      <c r="J832" s="2" t="s">
        <v>751</v>
      </c>
      <c r="K832" s="2" t="s">
        <v>752</v>
      </c>
      <c r="L832" s="2" t="s">
        <v>366</v>
      </c>
      <c r="M832" s="2">
        <v>52</v>
      </c>
      <c r="N832" s="2" t="b">
        <v>0</v>
      </c>
      <c r="O832" s="2">
        <v>0.83010752688172051</v>
      </c>
      <c r="R832" s="2" t="s">
        <v>65</v>
      </c>
      <c r="S832" s="2" t="s">
        <v>2218</v>
      </c>
      <c r="T832" s="2" t="s">
        <v>2219</v>
      </c>
      <c r="U832" s="2" t="b">
        <v>1</v>
      </c>
      <c r="V832" s="2" t="s">
        <v>69</v>
      </c>
      <c r="W832" s="2">
        <v>5.4</v>
      </c>
    </row>
    <row r="833" spans="1:23" ht="15.75" customHeight="1" x14ac:dyDescent="0.25">
      <c r="A833" s="2" t="s">
        <v>2815</v>
      </c>
      <c r="B833" s="2" t="s">
        <v>2817</v>
      </c>
      <c r="C833" s="2" t="s">
        <v>106</v>
      </c>
      <c r="D833" s="2" t="s">
        <v>37</v>
      </c>
      <c r="E833" s="2" t="s">
        <v>38</v>
      </c>
      <c r="F833" s="2" t="s">
        <v>364</v>
      </c>
      <c r="G833" s="2" t="s">
        <v>755</v>
      </c>
      <c r="H833" s="2" t="s">
        <v>700</v>
      </c>
      <c r="I833" s="2" t="s">
        <v>47</v>
      </c>
      <c r="J833" s="2" t="s">
        <v>756</v>
      </c>
      <c r="K833" s="2" t="s">
        <v>757</v>
      </c>
      <c r="L833" s="2" t="s">
        <v>366</v>
      </c>
      <c r="M833" s="2">
        <v>53</v>
      </c>
      <c r="N833" s="2" t="b">
        <v>0</v>
      </c>
      <c r="O833" s="2">
        <v>0.8458149779735683</v>
      </c>
      <c r="R833" s="2" t="s">
        <v>65</v>
      </c>
      <c r="S833" s="2" t="s">
        <v>2220</v>
      </c>
      <c r="T833" s="2" t="s">
        <v>2221</v>
      </c>
      <c r="U833" s="2" t="b">
        <v>1</v>
      </c>
      <c r="V833" s="2" t="s">
        <v>69</v>
      </c>
      <c r="W833" s="2">
        <v>0.7</v>
      </c>
    </row>
    <row r="834" spans="1:23" ht="15.75" customHeight="1" x14ac:dyDescent="0.25">
      <c r="A834" s="2" t="s">
        <v>2815</v>
      </c>
      <c r="B834" s="2" t="s">
        <v>2817</v>
      </c>
      <c r="C834" s="2" t="s">
        <v>106</v>
      </c>
      <c r="D834" s="2" t="s">
        <v>37</v>
      </c>
      <c r="E834" s="2" t="s">
        <v>38</v>
      </c>
      <c r="F834" s="2" t="s">
        <v>364</v>
      </c>
      <c r="G834" s="2" t="s">
        <v>760</v>
      </c>
      <c r="H834" s="2" t="s">
        <v>700</v>
      </c>
      <c r="I834" s="2" t="s">
        <v>47</v>
      </c>
      <c r="J834" s="2" t="s">
        <v>761</v>
      </c>
      <c r="K834" s="2" t="s">
        <v>762</v>
      </c>
      <c r="L834" s="2" t="s">
        <v>366</v>
      </c>
      <c r="M834" s="2">
        <v>54</v>
      </c>
      <c r="N834" s="2" t="b">
        <v>0</v>
      </c>
      <c r="O834" s="2">
        <v>0.8351648351648352</v>
      </c>
      <c r="R834" s="2" t="s">
        <v>65</v>
      </c>
      <c r="S834" s="2" t="s">
        <v>2222</v>
      </c>
      <c r="T834" s="2" t="s">
        <v>2223</v>
      </c>
      <c r="U834" s="2" t="b">
        <v>1</v>
      </c>
      <c r="V834" s="2" t="s">
        <v>69</v>
      </c>
      <c r="W834" s="2">
        <v>0.6</v>
      </c>
    </row>
    <row r="835" spans="1:23" ht="15.75" customHeight="1" x14ac:dyDescent="0.25">
      <c r="A835" s="2" t="s">
        <v>2815</v>
      </c>
      <c r="B835" s="2" t="s">
        <v>2817</v>
      </c>
      <c r="C835" s="2" t="s">
        <v>106</v>
      </c>
      <c r="D835" s="2" t="s">
        <v>37</v>
      </c>
      <c r="E835" s="2" t="s">
        <v>38</v>
      </c>
      <c r="F835" s="2" t="s">
        <v>364</v>
      </c>
      <c r="G835" s="2" t="s">
        <v>765</v>
      </c>
      <c r="H835" s="2" t="s">
        <v>700</v>
      </c>
      <c r="I835" s="2" t="s">
        <v>47</v>
      </c>
      <c r="J835" s="2" t="s">
        <v>766</v>
      </c>
      <c r="K835" s="2" t="s">
        <v>767</v>
      </c>
      <c r="L835" s="2" t="s">
        <v>366</v>
      </c>
      <c r="M835" s="2">
        <v>55</v>
      </c>
      <c r="N835" s="2" t="b">
        <v>0</v>
      </c>
      <c r="O835" s="2">
        <v>0.84531590413943347</v>
      </c>
      <c r="R835" s="2" t="s">
        <v>65</v>
      </c>
      <c r="S835" s="2" t="s">
        <v>2224</v>
      </c>
      <c r="T835" s="2" t="s">
        <v>2225</v>
      </c>
      <c r="U835" s="2" t="b">
        <v>1</v>
      </c>
      <c r="V835" s="2" t="s">
        <v>69</v>
      </c>
      <c r="W835" s="2">
        <v>0.6</v>
      </c>
    </row>
    <row r="836" spans="1:23" ht="15.75" customHeight="1" x14ac:dyDescent="0.25">
      <c r="A836" s="2" t="s">
        <v>2815</v>
      </c>
      <c r="B836" s="2" t="s">
        <v>2817</v>
      </c>
      <c r="C836" s="2" t="s">
        <v>106</v>
      </c>
      <c r="D836" s="2" t="s">
        <v>37</v>
      </c>
      <c r="E836" s="2" t="s">
        <v>38</v>
      </c>
      <c r="F836" s="2" t="s">
        <v>364</v>
      </c>
      <c r="G836" s="2" t="s">
        <v>770</v>
      </c>
      <c r="H836" s="2" t="s">
        <v>700</v>
      </c>
      <c r="I836" s="2" t="s">
        <v>47</v>
      </c>
      <c r="J836" s="2" t="s">
        <v>771</v>
      </c>
      <c r="K836" s="2" t="s">
        <v>772</v>
      </c>
      <c r="L836" s="2" t="s">
        <v>366</v>
      </c>
      <c r="M836" s="2">
        <v>56</v>
      </c>
      <c r="N836" s="2" t="b">
        <v>0</v>
      </c>
      <c r="O836" s="2">
        <v>0.84210526315789469</v>
      </c>
      <c r="R836" s="2" t="s">
        <v>65</v>
      </c>
      <c r="S836" s="2" t="s">
        <v>2226</v>
      </c>
      <c r="T836" s="2" t="s">
        <v>2227</v>
      </c>
      <c r="U836" s="2" t="b">
        <v>1</v>
      </c>
      <c r="V836" s="2" t="s">
        <v>69</v>
      </c>
      <c r="W836" s="2">
        <v>0</v>
      </c>
    </row>
    <row r="837" spans="1:23" ht="15.75" customHeight="1" x14ac:dyDescent="0.25">
      <c r="A837" s="2" t="s">
        <v>2815</v>
      </c>
      <c r="B837" s="2" t="s">
        <v>2817</v>
      </c>
      <c r="C837" s="2" t="s">
        <v>106</v>
      </c>
      <c r="D837" s="2" t="s">
        <v>37</v>
      </c>
      <c r="E837" s="2" t="s">
        <v>38</v>
      </c>
      <c r="F837" s="2" t="s">
        <v>364</v>
      </c>
      <c r="G837" s="2" t="s">
        <v>775</v>
      </c>
      <c r="H837" s="2" t="s">
        <v>700</v>
      </c>
      <c r="I837" s="2" t="s">
        <v>47</v>
      </c>
      <c r="J837" s="2" t="s">
        <v>776</v>
      </c>
      <c r="K837" s="2" t="s">
        <v>777</v>
      </c>
      <c r="L837" s="2" t="s">
        <v>366</v>
      </c>
      <c r="M837" s="2">
        <v>57</v>
      </c>
      <c r="N837" s="2" t="b">
        <v>0</v>
      </c>
      <c r="O837" s="2">
        <v>0.83406113537117899</v>
      </c>
      <c r="R837" s="2" t="s">
        <v>65</v>
      </c>
      <c r="S837" s="2" t="s">
        <v>2228</v>
      </c>
      <c r="T837" s="2" t="s">
        <v>2229</v>
      </c>
      <c r="U837" s="2" t="b">
        <v>1</v>
      </c>
      <c r="V837" s="2" t="s">
        <v>69</v>
      </c>
      <c r="W837" s="2">
        <v>0</v>
      </c>
    </row>
    <row r="838" spans="1:23" ht="15.75" customHeight="1" x14ac:dyDescent="0.25">
      <c r="A838" s="2" t="s">
        <v>2815</v>
      </c>
      <c r="B838" s="2" t="s">
        <v>2817</v>
      </c>
      <c r="C838" s="2" t="s">
        <v>106</v>
      </c>
      <c r="D838" s="2" t="s">
        <v>37</v>
      </c>
      <c r="E838" s="2" t="s">
        <v>38</v>
      </c>
      <c r="F838" s="2" t="s">
        <v>364</v>
      </c>
      <c r="G838" s="2" t="s">
        <v>780</v>
      </c>
      <c r="H838" s="2" t="s">
        <v>700</v>
      </c>
      <c r="I838" s="2" t="s">
        <v>47</v>
      </c>
      <c r="J838" s="2" t="s">
        <v>781</v>
      </c>
      <c r="K838" s="2" t="s">
        <v>782</v>
      </c>
      <c r="L838" s="2" t="s">
        <v>366</v>
      </c>
      <c r="M838" s="2">
        <v>58</v>
      </c>
      <c r="N838" s="2" t="b">
        <v>0</v>
      </c>
      <c r="O838" s="2">
        <v>0.83549783549783552</v>
      </c>
      <c r="R838" s="2" t="s">
        <v>65</v>
      </c>
      <c r="S838" s="2" t="s">
        <v>2230</v>
      </c>
      <c r="T838" s="2" t="s">
        <v>2231</v>
      </c>
      <c r="U838" s="2" t="b">
        <v>1</v>
      </c>
      <c r="V838" s="2" t="s">
        <v>69</v>
      </c>
      <c r="W838" s="2">
        <v>0</v>
      </c>
    </row>
    <row r="839" spans="1:23" ht="15.75" customHeight="1" x14ac:dyDescent="0.25">
      <c r="A839" s="2" t="s">
        <v>2815</v>
      </c>
      <c r="B839" s="2" t="s">
        <v>2817</v>
      </c>
      <c r="C839" s="2" t="s">
        <v>106</v>
      </c>
      <c r="D839" s="2" t="s">
        <v>37</v>
      </c>
      <c r="E839" s="2" t="s">
        <v>38</v>
      </c>
      <c r="F839" s="2" t="s">
        <v>364</v>
      </c>
      <c r="G839" s="2" t="s">
        <v>785</v>
      </c>
      <c r="H839" s="2" t="s">
        <v>700</v>
      </c>
      <c r="I839" s="2" t="s">
        <v>47</v>
      </c>
      <c r="J839" s="2" t="s">
        <v>786</v>
      </c>
      <c r="K839" s="2" t="s">
        <v>787</v>
      </c>
      <c r="L839" s="2" t="s">
        <v>366</v>
      </c>
      <c r="M839" s="2">
        <v>59</v>
      </c>
      <c r="N839" s="2" t="b">
        <v>0</v>
      </c>
      <c r="O839" s="2">
        <v>0.82560706401766004</v>
      </c>
      <c r="R839" s="2" t="s">
        <v>65</v>
      </c>
      <c r="S839" s="2" t="s">
        <v>2232</v>
      </c>
      <c r="T839" s="2" t="s">
        <v>2233</v>
      </c>
      <c r="U839" s="2" t="b">
        <v>1</v>
      </c>
      <c r="V839" s="2" t="s">
        <v>69</v>
      </c>
      <c r="W839" s="2">
        <v>0</v>
      </c>
    </row>
    <row r="840" spans="1:23" ht="15.75" customHeight="1" x14ac:dyDescent="0.25">
      <c r="A840" s="2" t="s">
        <v>2815</v>
      </c>
      <c r="B840" s="2" t="s">
        <v>2817</v>
      </c>
      <c r="C840" s="2" t="s">
        <v>106</v>
      </c>
      <c r="D840" s="2" t="s">
        <v>37</v>
      </c>
      <c r="E840" s="2" t="s">
        <v>38</v>
      </c>
      <c r="F840" s="2" t="s">
        <v>364</v>
      </c>
      <c r="G840" s="2" t="s">
        <v>790</v>
      </c>
      <c r="H840" s="2" t="s">
        <v>700</v>
      </c>
      <c r="I840" s="2" t="s">
        <v>47</v>
      </c>
      <c r="J840" s="2" t="s">
        <v>791</v>
      </c>
      <c r="K840" s="2" t="s">
        <v>792</v>
      </c>
      <c r="L840" s="2" t="s">
        <v>366</v>
      </c>
      <c r="M840" s="2">
        <v>60</v>
      </c>
      <c r="N840" s="2" t="b">
        <v>0</v>
      </c>
      <c r="O840" s="2">
        <v>0.84279475982532748</v>
      </c>
      <c r="R840" s="2" t="s">
        <v>65</v>
      </c>
      <c r="S840" s="2" t="s">
        <v>2234</v>
      </c>
      <c r="T840" s="2" t="s">
        <v>2235</v>
      </c>
      <c r="U840" s="2" t="b">
        <v>1</v>
      </c>
      <c r="V840" s="2" t="s">
        <v>69</v>
      </c>
      <c r="W840" s="2">
        <v>0</v>
      </c>
    </row>
    <row r="841" spans="1:23" ht="15.75" customHeight="1" x14ac:dyDescent="0.25">
      <c r="A841" s="2" t="s">
        <v>2815</v>
      </c>
      <c r="B841" s="2" t="s">
        <v>2817</v>
      </c>
      <c r="C841" s="2" t="s">
        <v>106</v>
      </c>
      <c r="D841" s="2" t="s">
        <v>37</v>
      </c>
      <c r="E841" s="2" t="s">
        <v>38</v>
      </c>
      <c r="F841" s="2" t="s">
        <v>364</v>
      </c>
      <c r="G841" s="2" t="s">
        <v>795</v>
      </c>
      <c r="H841" s="2" t="s">
        <v>700</v>
      </c>
      <c r="I841" s="2" t="s">
        <v>47</v>
      </c>
      <c r="J841" s="2" t="s">
        <v>796</v>
      </c>
      <c r="K841" s="2" t="s">
        <v>797</v>
      </c>
      <c r="L841" s="2" t="s">
        <v>366</v>
      </c>
      <c r="M841" s="2">
        <v>61</v>
      </c>
      <c r="N841" s="2" t="b">
        <v>0</v>
      </c>
      <c r="O841" s="2">
        <v>0.84395604395604407</v>
      </c>
      <c r="R841" s="2" t="s">
        <v>65</v>
      </c>
      <c r="S841" s="2" t="s">
        <v>2236</v>
      </c>
      <c r="T841" s="2" t="s">
        <v>2237</v>
      </c>
      <c r="U841" s="2" t="b">
        <v>1</v>
      </c>
      <c r="V841" s="2" t="s">
        <v>69</v>
      </c>
      <c r="W841" s="2">
        <v>0</v>
      </c>
    </row>
    <row r="842" spans="1:23" ht="15.75" customHeight="1" x14ac:dyDescent="0.25">
      <c r="A842" s="2" t="s">
        <v>2815</v>
      </c>
      <c r="B842" s="2" t="s">
        <v>2817</v>
      </c>
      <c r="C842" s="2" t="s">
        <v>106</v>
      </c>
      <c r="D842" s="2" t="s">
        <v>45</v>
      </c>
      <c r="E842" s="2" t="s">
        <v>46</v>
      </c>
      <c r="F842" s="2" t="s">
        <v>55</v>
      </c>
      <c r="G842" s="2" t="s">
        <v>56</v>
      </c>
      <c r="H842" s="2" t="s">
        <v>57</v>
      </c>
      <c r="I842" s="2" t="s">
        <v>32</v>
      </c>
      <c r="J842" s="2" t="s">
        <v>59</v>
      </c>
      <c r="K842" s="2" t="s">
        <v>60</v>
      </c>
      <c r="L842" s="2" t="s">
        <v>61</v>
      </c>
      <c r="M842" s="2">
        <v>42</v>
      </c>
      <c r="N842" s="2" t="b">
        <v>1</v>
      </c>
      <c r="O842" s="2">
        <v>0.7116564417177913</v>
      </c>
      <c r="P842" s="2">
        <v>0.6718146718146718</v>
      </c>
      <c r="Q842" s="2">
        <v>0.75652173913043474</v>
      </c>
      <c r="R842" s="2" t="s">
        <v>74</v>
      </c>
      <c r="S842" s="2" t="s">
        <v>2238</v>
      </c>
      <c r="T842" s="2" t="s">
        <v>2239</v>
      </c>
      <c r="U842" s="2" t="b">
        <v>1</v>
      </c>
      <c r="V842" s="2" t="s">
        <v>69</v>
      </c>
      <c r="W842" s="2">
        <v>2.6</v>
      </c>
    </row>
    <row r="843" spans="1:23" ht="15.75" customHeight="1" x14ac:dyDescent="0.25">
      <c r="A843" s="2" t="s">
        <v>2815</v>
      </c>
      <c r="B843" s="2" t="s">
        <v>2817</v>
      </c>
      <c r="C843" s="2" t="s">
        <v>106</v>
      </c>
      <c r="D843" s="2" t="s">
        <v>45</v>
      </c>
      <c r="E843" s="2" t="s">
        <v>46</v>
      </c>
      <c r="F843" s="2" t="s">
        <v>55</v>
      </c>
      <c r="G843" s="2" t="s">
        <v>70</v>
      </c>
      <c r="H843" s="2" t="s">
        <v>57</v>
      </c>
      <c r="I843" s="2" t="s">
        <v>32</v>
      </c>
      <c r="J843" s="2" t="s">
        <v>71</v>
      </c>
      <c r="K843" s="2" t="s">
        <v>72</v>
      </c>
      <c r="L843" s="2" t="s">
        <v>61</v>
      </c>
      <c r="M843" s="2">
        <v>43</v>
      </c>
      <c r="N843" s="2" t="b">
        <v>1</v>
      </c>
      <c r="O843" s="2">
        <v>0.51717171717171717</v>
      </c>
      <c r="P843" s="2">
        <v>0.48301886792452831</v>
      </c>
      <c r="Q843" s="2">
        <v>0.55652173913043479</v>
      </c>
      <c r="R843" s="2" t="s">
        <v>74</v>
      </c>
      <c r="S843" s="2" t="s">
        <v>2240</v>
      </c>
      <c r="T843" s="2" t="s">
        <v>2241</v>
      </c>
      <c r="U843" s="2" t="b">
        <v>1</v>
      </c>
      <c r="V843" s="2" t="s">
        <v>69</v>
      </c>
      <c r="W843" s="2">
        <v>2.9</v>
      </c>
    </row>
    <row r="844" spans="1:23" ht="15.75" customHeight="1" x14ac:dyDescent="0.25">
      <c r="A844" s="2" t="s">
        <v>2815</v>
      </c>
      <c r="B844" s="2" t="s">
        <v>2817</v>
      </c>
      <c r="C844" s="2" t="s">
        <v>106</v>
      </c>
      <c r="D844" s="2" t="s">
        <v>45</v>
      </c>
      <c r="E844" s="2" t="s">
        <v>46</v>
      </c>
      <c r="F844" s="2" t="s">
        <v>55</v>
      </c>
      <c r="G844" s="2" t="s">
        <v>78</v>
      </c>
      <c r="H844" s="2" t="s">
        <v>57</v>
      </c>
      <c r="I844" s="2" t="s">
        <v>32</v>
      </c>
      <c r="J844" s="2" t="s">
        <v>79</v>
      </c>
      <c r="K844" s="2" t="s">
        <v>80</v>
      </c>
      <c r="L844" s="2" t="s">
        <v>61</v>
      </c>
      <c r="M844" s="2">
        <v>44</v>
      </c>
      <c r="N844" s="2" t="b">
        <v>1</v>
      </c>
      <c r="O844" s="2">
        <v>0.58704453441295545</v>
      </c>
      <c r="P844" s="2">
        <v>0.5492424242424242</v>
      </c>
      <c r="Q844" s="2">
        <v>0.63043478260869568</v>
      </c>
      <c r="R844" s="2" t="s">
        <v>74</v>
      </c>
      <c r="S844" s="2" t="s">
        <v>2242</v>
      </c>
      <c r="T844" s="2" t="s">
        <v>2243</v>
      </c>
      <c r="U844" s="2" t="b">
        <v>1</v>
      </c>
      <c r="V844" s="2" t="s">
        <v>69</v>
      </c>
      <c r="W844" s="2">
        <v>1.7</v>
      </c>
    </row>
    <row r="845" spans="1:23" ht="15.75" customHeight="1" x14ac:dyDescent="0.25">
      <c r="A845" s="2" t="s">
        <v>2815</v>
      </c>
      <c r="B845" s="2" t="s">
        <v>2817</v>
      </c>
      <c r="C845" s="2" t="s">
        <v>106</v>
      </c>
      <c r="D845" s="2" t="s">
        <v>45</v>
      </c>
      <c r="E845" s="2" t="s">
        <v>46</v>
      </c>
      <c r="F845" s="2" t="s">
        <v>55</v>
      </c>
      <c r="G845" s="2" t="s">
        <v>85</v>
      </c>
      <c r="H845" s="2" t="s">
        <v>57</v>
      </c>
      <c r="I845" s="2" t="s">
        <v>32</v>
      </c>
      <c r="J845" s="2" t="s">
        <v>86</v>
      </c>
      <c r="K845" s="2" t="s">
        <v>87</v>
      </c>
      <c r="L845" s="2" t="s">
        <v>61</v>
      </c>
      <c r="M845" s="2">
        <v>45</v>
      </c>
      <c r="N845" s="2" t="b">
        <v>1</v>
      </c>
      <c r="O845" s="2">
        <v>0.72727272727272729</v>
      </c>
      <c r="P845" s="2">
        <v>0.69291338582677164</v>
      </c>
      <c r="Q845" s="2">
        <v>0.76521739130434785</v>
      </c>
      <c r="R845" s="2" t="s">
        <v>74</v>
      </c>
      <c r="S845" s="2" t="s">
        <v>2244</v>
      </c>
      <c r="T845" s="2" t="s">
        <v>2245</v>
      </c>
      <c r="U845" s="2" t="b">
        <v>1</v>
      </c>
      <c r="V845" s="2" t="s">
        <v>69</v>
      </c>
      <c r="W845" s="2">
        <v>3</v>
      </c>
    </row>
    <row r="846" spans="1:23" ht="15.75" customHeight="1" x14ac:dyDescent="0.25">
      <c r="A846" s="2" t="s">
        <v>2815</v>
      </c>
      <c r="B846" s="2" t="s">
        <v>2817</v>
      </c>
      <c r="C846" s="2" t="s">
        <v>106</v>
      </c>
      <c r="D846" s="2" t="s">
        <v>45</v>
      </c>
      <c r="E846" s="2" t="s">
        <v>46</v>
      </c>
      <c r="F846" s="2" t="s">
        <v>55</v>
      </c>
      <c r="G846" s="2" t="s">
        <v>92</v>
      </c>
      <c r="H846" s="2" t="s">
        <v>57</v>
      </c>
      <c r="I846" s="2" t="s">
        <v>32</v>
      </c>
      <c r="J846" s="2" t="s">
        <v>93</v>
      </c>
      <c r="K846" s="2" t="s">
        <v>95</v>
      </c>
      <c r="L846" s="2" t="s">
        <v>61</v>
      </c>
      <c r="M846" s="2">
        <v>46</v>
      </c>
      <c r="N846" s="2" t="b">
        <v>1</v>
      </c>
      <c r="O846" s="2">
        <v>0.55506607929515417</v>
      </c>
      <c r="P846" s="2">
        <v>0.5625</v>
      </c>
      <c r="Q846" s="2">
        <v>0.54782608695652169</v>
      </c>
      <c r="R846" s="2" t="s">
        <v>74</v>
      </c>
      <c r="S846" s="2" t="s">
        <v>2246</v>
      </c>
      <c r="T846" s="2" t="s">
        <v>2247</v>
      </c>
      <c r="U846" s="2" t="b">
        <v>1</v>
      </c>
      <c r="V846" s="2" t="s">
        <v>69</v>
      </c>
      <c r="W846" s="2">
        <v>1.4</v>
      </c>
    </row>
    <row r="847" spans="1:23" ht="15.75" customHeight="1" x14ac:dyDescent="0.25">
      <c r="A847" s="2" t="s">
        <v>2815</v>
      </c>
      <c r="B847" s="2" t="s">
        <v>2817</v>
      </c>
      <c r="C847" s="2" t="s">
        <v>106</v>
      </c>
      <c r="D847" s="2" t="s">
        <v>45</v>
      </c>
      <c r="E847" s="2" t="s">
        <v>46</v>
      </c>
      <c r="F847" s="2" t="s">
        <v>55</v>
      </c>
      <c r="G847" s="2" t="s">
        <v>99</v>
      </c>
      <c r="H847" s="2" t="s">
        <v>57</v>
      </c>
      <c r="I847" s="2" t="s">
        <v>32</v>
      </c>
      <c r="J847" s="2" t="s">
        <v>100</v>
      </c>
      <c r="K847" s="2" t="s">
        <v>101</v>
      </c>
      <c r="L847" s="2" t="s">
        <v>61</v>
      </c>
      <c r="M847" s="2">
        <v>47</v>
      </c>
      <c r="N847" s="2" t="b">
        <v>1</v>
      </c>
      <c r="O847" s="2">
        <v>0.73100616016427111</v>
      </c>
      <c r="P847" s="2">
        <v>0.69260700389105057</v>
      </c>
      <c r="Q847" s="2">
        <v>0.77391304347826084</v>
      </c>
      <c r="R847" s="2" t="s">
        <v>74</v>
      </c>
      <c r="S847" s="2" t="s">
        <v>2248</v>
      </c>
      <c r="T847" s="2" t="s">
        <v>2249</v>
      </c>
      <c r="U847" s="2" t="b">
        <v>1</v>
      </c>
      <c r="V847" s="2" t="s">
        <v>69</v>
      </c>
      <c r="W847" s="2">
        <v>1.4</v>
      </c>
    </row>
    <row r="848" spans="1:23" ht="15.75" customHeight="1" x14ac:dyDescent="0.25">
      <c r="A848" s="2" t="s">
        <v>2815</v>
      </c>
      <c r="B848" s="2" t="s">
        <v>2817</v>
      </c>
      <c r="C848" s="2" t="s">
        <v>106</v>
      </c>
      <c r="D848" s="2" t="s">
        <v>45</v>
      </c>
      <c r="E848" s="2" t="s">
        <v>46</v>
      </c>
      <c r="F848" s="2" t="s">
        <v>55</v>
      </c>
      <c r="G848" s="2" t="s">
        <v>107</v>
      </c>
      <c r="H848" s="2" t="s">
        <v>57</v>
      </c>
      <c r="I848" s="2" t="s">
        <v>32</v>
      </c>
      <c r="J848" s="2" t="s">
        <v>108</v>
      </c>
      <c r="K848" s="2" t="s">
        <v>109</v>
      </c>
      <c r="L848" s="2" t="s">
        <v>61</v>
      </c>
      <c r="M848" s="2">
        <v>48</v>
      </c>
      <c r="N848" s="2" t="b">
        <v>1</v>
      </c>
      <c r="O848" s="2">
        <v>0.75744680851063839</v>
      </c>
      <c r="P848" s="2">
        <v>0.7416666666666667</v>
      </c>
      <c r="Q848" s="2">
        <v>0.77391304347826084</v>
      </c>
      <c r="R848" s="2" t="s">
        <v>74</v>
      </c>
      <c r="S848" s="2" t="s">
        <v>2250</v>
      </c>
      <c r="T848" s="2" t="s">
        <v>2251</v>
      </c>
      <c r="U848" s="2" t="b">
        <v>1</v>
      </c>
      <c r="V848" s="2" t="s">
        <v>69</v>
      </c>
      <c r="W848" s="2">
        <v>1.4</v>
      </c>
    </row>
    <row r="849" spans="1:23" ht="15.75" customHeight="1" x14ac:dyDescent="0.25">
      <c r="A849" s="2" t="s">
        <v>2815</v>
      </c>
      <c r="B849" s="2" t="s">
        <v>2817</v>
      </c>
      <c r="C849" s="2" t="s">
        <v>106</v>
      </c>
      <c r="D849" s="2" t="s">
        <v>45</v>
      </c>
      <c r="E849" s="2" t="s">
        <v>46</v>
      </c>
      <c r="F849" s="2" t="s">
        <v>55</v>
      </c>
      <c r="G849" s="2" t="s">
        <v>112</v>
      </c>
      <c r="H849" s="2" t="s">
        <v>57</v>
      </c>
      <c r="I849" s="2" t="s">
        <v>32</v>
      </c>
      <c r="J849" s="2" t="s">
        <v>113</v>
      </c>
      <c r="K849" s="2" t="s">
        <v>114</v>
      </c>
      <c r="L849" s="2" t="s">
        <v>61</v>
      </c>
      <c r="M849" s="2">
        <v>49</v>
      </c>
      <c r="N849" s="2" t="b">
        <v>1</v>
      </c>
      <c r="O849" s="2">
        <v>0.73210633946830261</v>
      </c>
      <c r="P849" s="2">
        <v>0.69111969111969107</v>
      </c>
      <c r="Q849" s="2">
        <v>0.77826086956521734</v>
      </c>
      <c r="R849" s="2" t="s">
        <v>74</v>
      </c>
      <c r="S849" s="2" t="s">
        <v>2252</v>
      </c>
      <c r="T849" s="2" t="s">
        <v>2253</v>
      </c>
      <c r="U849" s="2" t="b">
        <v>1</v>
      </c>
      <c r="V849" s="2" t="s">
        <v>69</v>
      </c>
      <c r="W849" s="2">
        <v>1.4</v>
      </c>
    </row>
    <row r="850" spans="1:23" ht="15.75" customHeight="1" x14ac:dyDescent="0.25">
      <c r="A850" s="2" t="s">
        <v>2815</v>
      </c>
      <c r="B850" s="2" t="s">
        <v>2817</v>
      </c>
      <c r="C850" s="2" t="s">
        <v>106</v>
      </c>
      <c r="D850" s="2" t="s">
        <v>45</v>
      </c>
      <c r="E850" s="2" t="s">
        <v>46</v>
      </c>
      <c r="F850" s="2" t="s">
        <v>55</v>
      </c>
      <c r="G850" s="2" t="s">
        <v>117</v>
      </c>
      <c r="H850" s="2" t="s">
        <v>57</v>
      </c>
      <c r="I850" s="2" t="s">
        <v>32</v>
      </c>
      <c r="J850" s="2" t="s">
        <v>118</v>
      </c>
      <c r="K850" s="2" t="s">
        <v>119</v>
      </c>
      <c r="L850" s="2" t="s">
        <v>61</v>
      </c>
      <c r="M850" s="2">
        <v>50</v>
      </c>
      <c r="N850" s="2" t="b">
        <v>1</v>
      </c>
      <c r="O850" s="2">
        <v>0.73949579831932788</v>
      </c>
      <c r="P850" s="2">
        <v>0.71544715447154472</v>
      </c>
      <c r="Q850" s="2">
        <v>0.76521739130434785</v>
      </c>
      <c r="R850" s="2" t="s">
        <v>74</v>
      </c>
      <c r="S850" s="2" t="s">
        <v>2254</v>
      </c>
      <c r="T850" s="2" t="s">
        <v>2255</v>
      </c>
      <c r="U850" s="2" t="b">
        <v>1</v>
      </c>
      <c r="V850" s="2" t="s">
        <v>69</v>
      </c>
      <c r="W850" s="2">
        <v>1.6</v>
      </c>
    </row>
    <row r="851" spans="1:23" ht="15.75" customHeight="1" x14ac:dyDescent="0.25">
      <c r="A851" s="2" t="s">
        <v>2815</v>
      </c>
      <c r="B851" s="2" t="s">
        <v>2817</v>
      </c>
      <c r="C851" s="2" t="s">
        <v>106</v>
      </c>
      <c r="D851" s="2" t="s">
        <v>45</v>
      </c>
      <c r="E851" s="2" t="s">
        <v>46</v>
      </c>
      <c r="F851" s="2" t="s">
        <v>55</v>
      </c>
      <c r="G851" s="2" t="s">
        <v>122</v>
      </c>
      <c r="H851" s="2" t="s">
        <v>57</v>
      </c>
      <c r="I851" s="2" t="s">
        <v>32</v>
      </c>
      <c r="J851" s="2" t="s">
        <v>123</v>
      </c>
      <c r="K851" s="2" t="s">
        <v>124</v>
      </c>
      <c r="L851" s="2" t="s">
        <v>61</v>
      </c>
      <c r="M851" s="2">
        <v>51</v>
      </c>
      <c r="N851" s="2" t="b">
        <v>1</v>
      </c>
      <c r="O851" s="2">
        <v>0.46575342465753428</v>
      </c>
      <c r="P851" s="2">
        <v>0.49038461538461542</v>
      </c>
      <c r="Q851" s="2">
        <v>0.44347826086956521</v>
      </c>
      <c r="R851" s="2" t="s">
        <v>74</v>
      </c>
      <c r="S851" s="2" t="s">
        <v>2256</v>
      </c>
      <c r="T851" s="2" t="s">
        <v>2257</v>
      </c>
      <c r="U851" s="2" t="b">
        <v>1</v>
      </c>
      <c r="V851" s="2" t="s">
        <v>69</v>
      </c>
      <c r="W851" s="2">
        <v>1.8</v>
      </c>
    </row>
    <row r="852" spans="1:23" ht="15.75" customHeight="1" x14ac:dyDescent="0.25">
      <c r="A852" s="2" t="s">
        <v>2815</v>
      </c>
      <c r="B852" s="2" t="s">
        <v>2817</v>
      </c>
      <c r="C852" s="2" t="s">
        <v>106</v>
      </c>
      <c r="D852" s="2" t="s">
        <v>45</v>
      </c>
      <c r="E852" s="2" t="s">
        <v>46</v>
      </c>
      <c r="F852" s="2" t="s">
        <v>55</v>
      </c>
      <c r="G852" s="2" t="s">
        <v>127</v>
      </c>
      <c r="H852" s="2" t="s">
        <v>57</v>
      </c>
      <c r="I852" s="2" t="s">
        <v>32</v>
      </c>
      <c r="J852" s="2" t="s">
        <v>128</v>
      </c>
      <c r="K852" s="2" t="s">
        <v>129</v>
      </c>
      <c r="L852" s="2" t="s">
        <v>61</v>
      </c>
      <c r="M852" s="2">
        <v>52</v>
      </c>
      <c r="N852" s="2" t="b">
        <v>1</v>
      </c>
      <c r="O852" s="2">
        <v>0.73903966597077242</v>
      </c>
      <c r="P852" s="2">
        <v>0.71084337349397586</v>
      </c>
      <c r="Q852" s="2">
        <v>0.76956521739130435</v>
      </c>
      <c r="R852" s="2" t="s">
        <v>74</v>
      </c>
      <c r="S852" s="2" t="s">
        <v>2258</v>
      </c>
      <c r="T852" s="2" t="s">
        <v>2259</v>
      </c>
      <c r="U852" s="2" t="b">
        <v>1</v>
      </c>
      <c r="V852" s="2" t="s">
        <v>69</v>
      </c>
      <c r="W852" s="2">
        <v>1.4</v>
      </c>
    </row>
    <row r="853" spans="1:23" ht="15.75" customHeight="1" x14ac:dyDescent="0.25">
      <c r="A853" s="2" t="s">
        <v>2815</v>
      </c>
      <c r="B853" s="2" t="s">
        <v>2817</v>
      </c>
      <c r="C853" s="2" t="s">
        <v>106</v>
      </c>
      <c r="D853" s="2" t="s">
        <v>45</v>
      </c>
      <c r="E853" s="2" t="s">
        <v>46</v>
      </c>
      <c r="F853" s="2" t="s">
        <v>55</v>
      </c>
      <c r="G853" s="2" t="s">
        <v>132</v>
      </c>
      <c r="H853" s="2" t="s">
        <v>57</v>
      </c>
      <c r="I853" s="2" t="s">
        <v>32</v>
      </c>
      <c r="J853" s="2" t="s">
        <v>133</v>
      </c>
      <c r="K853" s="2" t="s">
        <v>134</v>
      </c>
      <c r="L853" s="2" t="s">
        <v>61</v>
      </c>
      <c r="M853" s="2">
        <v>53</v>
      </c>
      <c r="N853" s="2" t="b">
        <v>1</v>
      </c>
      <c r="O853" s="2">
        <v>0.47266881028938901</v>
      </c>
      <c r="P853" s="2">
        <v>0.375</v>
      </c>
      <c r="Q853" s="2">
        <v>0.63913043478260867</v>
      </c>
      <c r="R853" s="2" t="s">
        <v>74</v>
      </c>
      <c r="S853" s="2" t="s">
        <v>2260</v>
      </c>
      <c r="T853" s="2" t="s">
        <v>2261</v>
      </c>
      <c r="U853" s="2" t="b">
        <v>1</v>
      </c>
      <c r="V853" s="2" t="s">
        <v>69</v>
      </c>
      <c r="W853" s="2">
        <v>1.5</v>
      </c>
    </row>
    <row r="854" spans="1:23" ht="15.75" customHeight="1" x14ac:dyDescent="0.25">
      <c r="A854" s="2" t="s">
        <v>2815</v>
      </c>
      <c r="B854" s="2" t="s">
        <v>2817</v>
      </c>
      <c r="C854" s="2" t="s">
        <v>106</v>
      </c>
      <c r="D854" s="2" t="s">
        <v>45</v>
      </c>
      <c r="E854" s="2" t="s">
        <v>46</v>
      </c>
      <c r="F854" s="2" t="s">
        <v>55</v>
      </c>
      <c r="G854" s="2" t="s">
        <v>137</v>
      </c>
      <c r="H854" s="2" t="s">
        <v>57</v>
      </c>
      <c r="I854" s="2" t="s">
        <v>32</v>
      </c>
      <c r="J854" s="2" t="s">
        <v>138</v>
      </c>
      <c r="K854" s="2" t="s">
        <v>139</v>
      </c>
      <c r="L854" s="2" t="s">
        <v>61</v>
      </c>
      <c r="M854" s="2">
        <v>54</v>
      </c>
      <c r="N854" s="2" t="b">
        <v>1</v>
      </c>
      <c r="O854" s="2">
        <v>0.51494252873563218</v>
      </c>
      <c r="P854" s="2">
        <v>0.54634146341463419</v>
      </c>
      <c r="Q854" s="2">
        <v>0.48695652173913051</v>
      </c>
      <c r="R854" s="2" t="s">
        <v>74</v>
      </c>
      <c r="S854" s="2" t="s">
        <v>2262</v>
      </c>
      <c r="T854" s="2" t="s">
        <v>2263</v>
      </c>
      <c r="U854" s="2" t="b">
        <v>1</v>
      </c>
      <c r="V854" s="2" t="s">
        <v>69</v>
      </c>
      <c r="W854" s="2">
        <v>1.4</v>
      </c>
    </row>
    <row r="855" spans="1:23" ht="15.75" customHeight="1" x14ac:dyDescent="0.25">
      <c r="A855" s="2" t="s">
        <v>2815</v>
      </c>
      <c r="B855" s="2" t="s">
        <v>2817</v>
      </c>
      <c r="C855" s="2" t="s">
        <v>106</v>
      </c>
      <c r="D855" s="2" t="s">
        <v>45</v>
      </c>
      <c r="E855" s="2" t="s">
        <v>46</v>
      </c>
      <c r="F855" s="2" t="s">
        <v>55</v>
      </c>
      <c r="G855" s="2" t="s">
        <v>142</v>
      </c>
      <c r="H855" s="2" t="s">
        <v>57</v>
      </c>
      <c r="I855" s="2" t="s">
        <v>32</v>
      </c>
      <c r="J855" s="2" t="s">
        <v>143</v>
      </c>
      <c r="K855" s="2" t="s">
        <v>144</v>
      </c>
      <c r="L855" s="2" t="s">
        <v>61</v>
      </c>
      <c r="M855" s="2">
        <v>55</v>
      </c>
      <c r="N855" s="2" t="b">
        <v>1</v>
      </c>
      <c r="O855" s="2">
        <v>0.53333333333333321</v>
      </c>
      <c r="P855" s="2">
        <v>0.54545454545454541</v>
      </c>
      <c r="Q855" s="2">
        <v>0.52173913043478259</v>
      </c>
      <c r="R855" s="2" t="s">
        <v>74</v>
      </c>
      <c r="S855" s="2" t="s">
        <v>2264</v>
      </c>
      <c r="T855" s="2" t="s">
        <v>2265</v>
      </c>
      <c r="U855" s="2" t="b">
        <v>1</v>
      </c>
      <c r="V855" s="2" t="s">
        <v>69</v>
      </c>
      <c r="W855" s="2">
        <v>1.4</v>
      </c>
    </row>
    <row r="856" spans="1:23" ht="15.75" customHeight="1" x14ac:dyDescent="0.25">
      <c r="A856" s="2" t="s">
        <v>2815</v>
      </c>
      <c r="B856" s="2" t="s">
        <v>2817</v>
      </c>
      <c r="C856" s="2" t="s">
        <v>106</v>
      </c>
      <c r="D856" s="2" t="s">
        <v>45</v>
      </c>
      <c r="E856" s="2" t="s">
        <v>46</v>
      </c>
      <c r="F856" s="2" t="s">
        <v>55</v>
      </c>
      <c r="G856" s="2" t="s">
        <v>148</v>
      </c>
      <c r="H856" s="2" t="s">
        <v>57</v>
      </c>
      <c r="I856" s="2" t="s">
        <v>32</v>
      </c>
      <c r="J856" s="2" t="s">
        <v>149</v>
      </c>
      <c r="K856" s="2" t="s">
        <v>150</v>
      </c>
      <c r="L856" s="2" t="s">
        <v>61</v>
      </c>
      <c r="M856" s="2">
        <v>56</v>
      </c>
      <c r="N856" s="2" t="b">
        <v>1</v>
      </c>
      <c r="O856" s="2">
        <v>0.75463917525773194</v>
      </c>
      <c r="P856" s="2">
        <v>0.71764705882352942</v>
      </c>
      <c r="Q856" s="2">
        <v>0.79565217391304344</v>
      </c>
      <c r="R856" s="2" t="s">
        <v>74</v>
      </c>
      <c r="S856" s="2" t="s">
        <v>2266</v>
      </c>
      <c r="T856" s="2" t="s">
        <v>2267</v>
      </c>
      <c r="U856" s="2" t="b">
        <v>1</v>
      </c>
      <c r="V856" s="2" t="s">
        <v>69</v>
      </c>
      <c r="W856" s="2">
        <v>1.8</v>
      </c>
    </row>
    <row r="857" spans="1:23" ht="15.75" customHeight="1" x14ac:dyDescent="0.25">
      <c r="A857" s="2" t="s">
        <v>2815</v>
      </c>
      <c r="B857" s="2" t="s">
        <v>2817</v>
      </c>
      <c r="C857" s="2" t="s">
        <v>106</v>
      </c>
      <c r="D857" s="2" t="s">
        <v>45</v>
      </c>
      <c r="E857" s="2" t="s">
        <v>46</v>
      </c>
      <c r="F857" s="2" t="s">
        <v>55</v>
      </c>
      <c r="G857" s="2" t="s">
        <v>153</v>
      </c>
      <c r="H857" s="2" t="s">
        <v>57</v>
      </c>
      <c r="I857" s="2" t="s">
        <v>32</v>
      </c>
      <c r="J857" s="2" t="s">
        <v>154</v>
      </c>
      <c r="K857" s="2" t="s">
        <v>155</v>
      </c>
      <c r="L857" s="2" t="s">
        <v>61</v>
      </c>
      <c r="M857" s="2">
        <v>57</v>
      </c>
      <c r="N857" s="2" t="b">
        <v>1</v>
      </c>
      <c r="O857" s="2">
        <v>0.54669703872437359</v>
      </c>
      <c r="P857" s="2">
        <v>0.57416267942583732</v>
      </c>
      <c r="Q857" s="2">
        <v>0.52173913043478259</v>
      </c>
      <c r="R857" s="2" t="s">
        <v>74</v>
      </c>
      <c r="S857" s="2" t="s">
        <v>2268</v>
      </c>
      <c r="T857" s="2" t="s">
        <v>2269</v>
      </c>
      <c r="U857" s="2" t="b">
        <v>1</v>
      </c>
      <c r="V857" s="2" t="s">
        <v>69</v>
      </c>
      <c r="W857" s="2">
        <v>1.5</v>
      </c>
    </row>
    <row r="858" spans="1:23" ht="15.75" customHeight="1" x14ac:dyDescent="0.25">
      <c r="A858" s="2" t="s">
        <v>2815</v>
      </c>
      <c r="B858" s="2" t="s">
        <v>2817</v>
      </c>
      <c r="C858" s="2" t="s">
        <v>106</v>
      </c>
      <c r="D858" s="2" t="s">
        <v>45</v>
      </c>
      <c r="E858" s="2" t="s">
        <v>46</v>
      </c>
      <c r="F858" s="2" t="s">
        <v>55</v>
      </c>
      <c r="G858" s="2" t="s">
        <v>158</v>
      </c>
      <c r="H858" s="2" t="s">
        <v>57</v>
      </c>
      <c r="I858" s="2" t="s">
        <v>32</v>
      </c>
      <c r="J858" s="2" t="s">
        <v>159</v>
      </c>
      <c r="K858" s="2" t="s">
        <v>160</v>
      </c>
      <c r="L858" s="2" t="s">
        <v>61</v>
      </c>
      <c r="M858" s="2">
        <v>58</v>
      </c>
      <c r="N858" s="2" t="b">
        <v>1</v>
      </c>
      <c r="O858" s="2">
        <v>0.75259875259875264</v>
      </c>
      <c r="P858" s="2">
        <v>0.7211155378486056</v>
      </c>
      <c r="Q858" s="2">
        <v>0.78695652173913044</v>
      </c>
      <c r="R858" s="2" t="s">
        <v>74</v>
      </c>
      <c r="S858" s="2" t="s">
        <v>2270</v>
      </c>
      <c r="T858" s="2" t="s">
        <v>2271</v>
      </c>
      <c r="U858" s="2" t="b">
        <v>1</v>
      </c>
      <c r="V858" s="2" t="s">
        <v>69</v>
      </c>
      <c r="W858" s="2">
        <v>1.4</v>
      </c>
    </row>
    <row r="859" spans="1:23" ht="15.75" customHeight="1" x14ac:dyDescent="0.25">
      <c r="A859" s="2" t="s">
        <v>2815</v>
      </c>
      <c r="B859" s="2" t="s">
        <v>2817</v>
      </c>
      <c r="C859" s="2" t="s">
        <v>106</v>
      </c>
      <c r="D859" s="2" t="s">
        <v>45</v>
      </c>
      <c r="E859" s="2" t="s">
        <v>46</v>
      </c>
      <c r="F859" s="2" t="s">
        <v>55</v>
      </c>
      <c r="G859" s="2" t="s">
        <v>163</v>
      </c>
      <c r="H859" s="2" t="s">
        <v>57</v>
      </c>
      <c r="I859" s="2" t="s">
        <v>32</v>
      </c>
      <c r="J859" s="2" t="s">
        <v>164</v>
      </c>
      <c r="K859" s="2" t="s">
        <v>165</v>
      </c>
      <c r="L859" s="2" t="s">
        <v>61</v>
      </c>
      <c r="M859" s="2">
        <v>59</v>
      </c>
      <c r="N859" s="2" t="b">
        <v>1</v>
      </c>
      <c r="O859" s="2">
        <v>0.73511293634496921</v>
      </c>
      <c r="P859" s="2">
        <v>0.69649805447470814</v>
      </c>
      <c r="Q859" s="2">
        <v>0.77826086956521734</v>
      </c>
      <c r="R859" s="2" t="s">
        <v>74</v>
      </c>
      <c r="S859" s="2" t="s">
        <v>2272</v>
      </c>
      <c r="T859" s="2" t="s">
        <v>2273</v>
      </c>
      <c r="U859" s="2" t="b">
        <v>1</v>
      </c>
      <c r="V859" s="2" t="s">
        <v>69</v>
      </c>
      <c r="W859" s="2">
        <v>1.4</v>
      </c>
    </row>
    <row r="860" spans="1:23" ht="15.75" customHeight="1" x14ac:dyDescent="0.25">
      <c r="A860" s="2" t="s">
        <v>2815</v>
      </c>
      <c r="B860" s="2" t="s">
        <v>2817</v>
      </c>
      <c r="C860" s="2" t="s">
        <v>106</v>
      </c>
      <c r="D860" s="2" t="s">
        <v>45</v>
      </c>
      <c r="E860" s="2" t="s">
        <v>46</v>
      </c>
      <c r="F860" s="2" t="s">
        <v>55</v>
      </c>
      <c r="G860" s="2" t="s">
        <v>168</v>
      </c>
      <c r="H860" s="2" t="s">
        <v>57</v>
      </c>
      <c r="I860" s="2" t="s">
        <v>32</v>
      </c>
      <c r="J860" s="2" t="s">
        <v>169</v>
      </c>
      <c r="K860" s="2" t="s">
        <v>170</v>
      </c>
      <c r="L860" s="2" t="s">
        <v>61</v>
      </c>
      <c r="M860" s="2">
        <v>60</v>
      </c>
      <c r="N860" s="2" t="b">
        <v>1</v>
      </c>
      <c r="O860" s="2">
        <v>0.6064030131826742</v>
      </c>
      <c r="P860" s="2">
        <v>0.53488372093023251</v>
      </c>
      <c r="Q860" s="2">
        <v>0.7</v>
      </c>
      <c r="R860" s="2" t="s">
        <v>74</v>
      </c>
      <c r="S860" s="2" t="s">
        <v>2274</v>
      </c>
      <c r="T860" s="2" t="s">
        <v>2275</v>
      </c>
      <c r="U860" s="2" t="b">
        <v>1</v>
      </c>
      <c r="V860" s="2" t="s">
        <v>69</v>
      </c>
      <c r="W860" s="2">
        <v>1.4</v>
      </c>
    </row>
    <row r="861" spans="1:23" ht="15.75" customHeight="1" x14ac:dyDescent="0.25">
      <c r="A861" s="2" t="s">
        <v>2815</v>
      </c>
      <c r="B861" s="2" t="s">
        <v>2817</v>
      </c>
      <c r="C861" s="2" t="s">
        <v>106</v>
      </c>
      <c r="D861" s="2" t="s">
        <v>45</v>
      </c>
      <c r="E861" s="2" t="s">
        <v>46</v>
      </c>
      <c r="F861" s="2" t="s">
        <v>55</v>
      </c>
      <c r="G861" s="2" t="s">
        <v>173</v>
      </c>
      <c r="H861" s="2" t="s">
        <v>57</v>
      </c>
      <c r="I861" s="2" t="s">
        <v>32</v>
      </c>
      <c r="J861" s="2" t="s">
        <v>174</v>
      </c>
      <c r="K861" s="2" t="s">
        <v>175</v>
      </c>
      <c r="L861" s="2" t="s">
        <v>61</v>
      </c>
      <c r="M861" s="2">
        <v>61</v>
      </c>
      <c r="N861" s="2" t="b">
        <v>1</v>
      </c>
      <c r="O861" s="2">
        <v>0.5233265720081135</v>
      </c>
      <c r="P861" s="2">
        <v>0.49049429657794669</v>
      </c>
      <c r="Q861" s="2">
        <v>0.56086956521739129</v>
      </c>
      <c r="R861" s="2" t="s">
        <v>74</v>
      </c>
      <c r="S861" s="2" t="s">
        <v>2276</v>
      </c>
      <c r="T861" s="2" t="s">
        <v>2277</v>
      </c>
      <c r="U861" s="2" t="b">
        <v>1</v>
      </c>
      <c r="V861" s="2" t="s">
        <v>69</v>
      </c>
      <c r="W861" s="2">
        <v>1.5</v>
      </c>
    </row>
    <row r="862" spans="1:23" ht="15.75" customHeight="1" x14ac:dyDescent="0.25">
      <c r="A862" s="2" t="s">
        <v>2815</v>
      </c>
      <c r="B862" s="2" t="s">
        <v>2817</v>
      </c>
      <c r="C862" s="2" t="s">
        <v>106</v>
      </c>
      <c r="D862" s="2" t="s">
        <v>45</v>
      </c>
      <c r="E862" s="2" t="s">
        <v>46</v>
      </c>
      <c r="F862" s="2" t="s">
        <v>55</v>
      </c>
      <c r="G862" s="2" t="s">
        <v>178</v>
      </c>
      <c r="H862" s="2" t="s">
        <v>179</v>
      </c>
      <c r="I862" s="2" t="s">
        <v>12</v>
      </c>
      <c r="J862" s="2" t="s">
        <v>180</v>
      </c>
      <c r="K862" s="2" t="s">
        <v>181</v>
      </c>
      <c r="L862" s="2" t="s">
        <v>182</v>
      </c>
      <c r="M862" s="2">
        <v>42</v>
      </c>
      <c r="N862" s="2" t="b">
        <v>0</v>
      </c>
      <c r="O862" s="2">
        <v>0.43943661971830988</v>
      </c>
      <c r="P862" s="2">
        <v>0.41935483870967738</v>
      </c>
      <c r="Q862" s="2">
        <v>0.46153846153846162</v>
      </c>
      <c r="R862" s="2" t="s">
        <v>74</v>
      </c>
      <c r="S862" s="2" t="s">
        <v>2278</v>
      </c>
      <c r="T862" s="2" t="s">
        <v>2279</v>
      </c>
      <c r="U862" s="2" t="b">
        <v>1</v>
      </c>
      <c r="V862" s="2" t="s">
        <v>69</v>
      </c>
      <c r="W862" s="2">
        <v>2</v>
      </c>
    </row>
    <row r="863" spans="1:23" ht="15.75" customHeight="1" x14ac:dyDescent="0.25">
      <c r="A863" s="2" t="s">
        <v>2815</v>
      </c>
      <c r="B863" s="2" t="s">
        <v>2817</v>
      </c>
      <c r="C863" s="2" t="s">
        <v>106</v>
      </c>
      <c r="D863" s="2" t="s">
        <v>45</v>
      </c>
      <c r="E863" s="2" t="s">
        <v>46</v>
      </c>
      <c r="F863" s="2" t="s">
        <v>55</v>
      </c>
      <c r="G863" s="2" t="s">
        <v>185</v>
      </c>
      <c r="H863" s="2" t="s">
        <v>179</v>
      </c>
      <c r="I863" s="2" t="s">
        <v>12</v>
      </c>
      <c r="J863" s="2" t="s">
        <v>186</v>
      </c>
      <c r="K863" s="2" t="s">
        <v>187</v>
      </c>
      <c r="L863" s="2" t="s">
        <v>182</v>
      </c>
      <c r="M863" s="2">
        <v>43</v>
      </c>
      <c r="N863" s="2" t="b">
        <v>0</v>
      </c>
      <c r="O863" s="2">
        <v>0.61369863013698622</v>
      </c>
      <c r="P863" s="2">
        <v>0.5714285714285714</v>
      </c>
      <c r="Q863" s="2">
        <v>0.66272189349112431</v>
      </c>
      <c r="R863" s="2" t="s">
        <v>74</v>
      </c>
      <c r="S863" s="2" t="s">
        <v>2280</v>
      </c>
      <c r="T863" s="2" t="s">
        <v>2281</v>
      </c>
      <c r="U863" s="2" t="b">
        <v>1</v>
      </c>
      <c r="V863" s="2" t="s">
        <v>69</v>
      </c>
      <c r="W863" s="2">
        <v>1.7</v>
      </c>
    </row>
    <row r="864" spans="1:23" ht="15.75" customHeight="1" x14ac:dyDescent="0.25">
      <c r="A864" s="2" t="s">
        <v>2815</v>
      </c>
      <c r="B864" s="2" t="s">
        <v>2817</v>
      </c>
      <c r="C864" s="2" t="s">
        <v>106</v>
      </c>
      <c r="D864" s="2" t="s">
        <v>45</v>
      </c>
      <c r="E864" s="2" t="s">
        <v>46</v>
      </c>
      <c r="F864" s="2" t="s">
        <v>55</v>
      </c>
      <c r="G864" s="2" t="s">
        <v>191</v>
      </c>
      <c r="H864" s="2" t="s">
        <v>179</v>
      </c>
      <c r="I864" s="2" t="s">
        <v>12</v>
      </c>
      <c r="J864" s="2" t="s">
        <v>192</v>
      </c>
      <c r="K864" s="2" t="s">
        <v>193</v>
      </c>
      <c r="L864" s="2" t="s">
        <v>182</v>
      </c>
      <c r="M864" s="2">
        <v>44</v>
      </c>
      <c r="N864" s="2" t="b">
        <v>0</v>
      </c>
      <c r="O864" s="2">
        <v>0.57894736842105265</v>
      </c>
      <c r="P864" s="2">
        <v>0.52132701421800953</v>
      </c>
      <c r="Q864" s="2">
        <v>0.65088757396449703</v>
      </c>
      <c r="R864" s="2" t="s">
        <v>74</v>
      </c>
      <c r="S864" s="2" t="s">
        <v>2282</v>
      </c>
      <c r="T864" s="2" t="s">
        <v>2283</v>
      </c>
      <c r="U864" s="2" t="b">
        <v>1</v>
      </c>
      <c r="V864" s="2" t="s">
        <v>69</v>
      </c>
      <c r="W864" s="2">
        <v>1.4</v>
      </c>
    </row>
    <row r="865" spans="1:23" ht="15.75" customHeight="1" x14ac:dyDescent="0.25">
      <c r="A865" s="2" t="s">
        <v>2815</v>
      </c>
      <c r="B865" s="2" t="s">
        <v>2817</v>
      </c>
      <c r="C865" s="2" t="s">
        <v>106</v>
      </c>
      <c r="D865" s="2" t="s">
        <v>45</v>
      </c>
      <c r="E865" s="2" t="s">
        <v>46</v>
      </c>
      <c r="F865" s="2" t="s">
        <v>55</v>
      </c>
      <c r="G865" s="2" t="s">
        <v>196</v>
      </c>
      <c r="H865" s="2" t="s">
        <v>179</v>
      </c>
      <c r="I865" s="2" t="s">
        <v>12</v>
      </c>
      <c r="J865" s="2" t="s">
        <v>197</v>
      </c>
      <c r="K865" s="2" t="s">
        <v>198</v>
      </c>
      <c r="L865" s="2" t="s">
        <v>182</v>
      </c>
      <c r="M865" s="2">
        <v>45</v>
      </c>
      <c r="N865" s="2" t="b">
        <v>0</v>
      </c>
      <c r="O865" s="2">
        <v>0.67553191489361697</v>
      </c>
      <c r="P865" s="2">
        <v>0.61352657004830913</v>
      </c>
      <c r="Q865" s="2">
        <v>0.75147928994082835</v>
      </c>
      <c r="R865" s="2" t="s">
        <v>74</v>
      </c>
      <c r="S865" s="2" t="s">
        <v>2284</v>
      </c>
      <c r="T865" s="2" t="s">
        <v>2285</v>
      </c>
      <c r="U865" s="2" t="b">
        <v>1</v>
      </c>
      <c r="V865" s="2" t="s">
        <v>69</v>
      </c>
      <c r="W865" s="2">
        <v>1.4</v>
      </c>
    </row>
    <row r="866" spans="1:23" ht="15.75" customHeight="1" x14ac:dyDescent="0.25">
      <c r="A866" s="2" t="s">
        <v>2815</v>
      </c>
      <c r="B866" s="2" t="s">
        <v>2817</v>
      </c>
      <c r="C866" s="2" t="s">
        <v>106</v>
      </c>
      <c r="D866" s="2" t="s">
        <v>45</v>
      </c>
      <c r="E866" s="2" t="s">
        <v>46</v>
      </c>
      <c r="F866" s="2" t="s">
        <v>55</v>
      </c>
      <c r="G866" s="2" t="s">
        <v>201</v>
      </c>
      <c r="H866" s="2" t="s">
        <v>179</v>
      </c>
      <c r="I866" s="2" t="s">
        <v>12</v>
      </c>
      <c r="J866" s="2" t="s">
        <v>202</v>
      </c>
      <c r="K866" s="2" t="s">
        <v>203</v>
      </c>
      <c r="L866" s="2" t="s">
        <v>182</v>
      </c>
      <c r="M866" s="2">
        <v>46</v>
      </c>
      <c r="N866" s="2" t="b">
        <v>0</v>
      </c>
      <c r="O866" s="2">
        <v>0.75338753387533874</v>
      </c>
      <c r="P866" s="2">
        <v>0.69499999999999995</v>
      </c>
      <c r="Q866" s="2">
        <v>0.8224852071005917</v>
      </c>
      <c r="R866" s="2" t="s">
        <v>74</v>
      </c>
      <c r="S866" s="2" t="s">
        <v>2286</v>
      </c>
      <c r="T866" s="2" t="s">
        <v>2287</v>
      </c>
      <c r="U866" s="2" t="b">
        <v>1</v>
      </c>
      <c r="V866" s="2" t="s">
        <v>69</v>
      </c>
      <c r="W866" s="2">
        <v>1.5</v>
      </c>
    </row>
    <row r="867" spans="1:23" ht="15.75" customHeight="1" x14ac:dyDescent="0.25">
      <c r="A867" s="2" t="s">
        <v>2815</v>
      </c>
      <c r="B867" s="2" t="s">
        <v>2817</v>
      </c>
      <c r="C867" s="2" t="s">
        <v>106</v>
      </c>
      <c r="D867" s="2" t="s">
        <v>45</v>
      </c>
      <c r="E867" s="2" t="s">
        <v>46</v>
      </c>
      <c r="F867" s="2" t="s">
        <v>55</v>
      </c>
      <c r="G867" s="2" t="s">
        <v>206</v>
      </c>
      <c r="H867" s="2" t="s">
        <v>179</v>
      </c>
      <c r="I867" s="2" t="s">
        <v>12</v>
      </c>
      <c r="J867" s="2" t="s">
        <v>207</v>
      </c>
      <c r="K867" s="2" t="s">
        <v>208</v>
      </c>
      <c r="L867" s="2" t="s">
        <v>182</v>
      </c>
      <c r="M867" s="2">
        <v>47</v>
      </c>
      <c r="N867" s="2" t="b">
        <v>0</v>
      </c>
      <c r="O867" s="2">
        <v>0.76502732240437155</v>
      </c>
      <c r="P867" s="2">
        <v>0.71065989847715738</v>
      </c>
      <c r="Q867" s="2">
        <v>0.82840236686390534</v>
      </c>
      <c r="R867" s="2" t="s">
        <v>74</v>
      </c>
      <c r="S867" s="2" t="s">
        <v>2288</v>
      </c>
      <c r="T867" s="2" t="s">
        <v>2289</v>
      </c>
      <c r="U867" s="2" t="b">
        <v>1</v>
      </c>
      <c r="V867" s="2" t="s">
        <v>69</v>
      </c>
      <c r="W867" s="2">
        <v>1.4</v>
      </c>
    </row>
    <row r="868" spans="1:23" ht="15.75" customHeight="1" x14ac:dyDescent="0.25">
      <c r="A868" s="2" t="s">
        <v>2815</v>
      </c>
      <c r="B868" s="2" t="s">
        <v>2817</v>
      </c>
      <c r="C868" s="2" t="s">
        <v>106</v>
      </c>
      <c r="D868" s="2" t="s">
        <v>45</v>
      </c>
      <c r="E868" s="2" t="s">
        <v>46</v>
      </c>
      <c r="F868" s="2" t="s">
        <v>55</v>
      </c>
      <c r="G868" s="2" t="s">
        <v>211</v>
      </c>
      <c r="H868" s="2" t="s">
        <v>179</v>
      </c>
      <c r="I868" s="2" t="s">
        <v>12</v>
      </c>
      <c r="J868" s="2" t="s">
        <v>212</v>
      </c>
      <c r="K868" s="2" t="s">
        <v>213</v>
      </c>
      <c r="L868" s="2" t="s">
        <v>182</v>
      </c>
      <c r="M868" s="2">
        <v>48</v>
      </c>
      <c r="N868" s="2" t="b">
        <v>0</v>
      </c>
      <c r="O868" s="2">
        <v>0.71708683473389345</v>
      </c>
      <c r="P868" s="2">
        <v>0.68085106382978722</v>
      </c>
      <c r="Q868" s="2">
        <v>0.75739644970414199</v>
      </c>
      <c r="R868" s="2" t="s">
        <v>74</v>
      </c>
      <c r="S868" s="2" t="s">
        <v>2290</v>
      </c>
      <c r="T868" s="2" t="s">
        <v>2291</v>
      </c>
      <c r="U868" s="2" t="b">
        <v>1</v>
      </c>
      <c r="V868" s="2" t="s">
        <v>69</v>
      </c>
      <c r="W868" s="2">
        <v>1.3</v>
      </c>
    </row>
    <row r="869" spans="1:23" ht="15.75" customHeight="1" x14ac:dyDescent="0.25">
      <c r="A869" s="2" t="s">
        <v>2815</v>
      </c>
      <c r="B869" s="2" t="s">
        <v>2817</v>
      </c>
      <c r="C869" s="2" t="s">
        <v>106</v>
      </c>
      <c r="D869" s="2" t="s">
        <v>45</v>
      </c>
      <c r="E869" s="2" t="s">
        <v>46</v>
      </c>
      <c r="F869" s="2" t="s">
        <v>55</v>
      </c>
      <c r="G869" s="2" t="s">
        <v>216</v>
      </c>
      <c r="H869" s="2" t="s">
        <v>179</v>
      </c>
      <c r="I869" s="2" t="s">
        <v>12</v>
      </c>
      <c r="J869" s="2" t="s">
        <v>217</v>
      </c>
      <c r="K869" s="2" t="s">
        <v>218</v>
      </c>
      <c r="L869" s="2" t="s">
        <v>182</v>
      </c>
      <c r="M869" s="2">
        <v>49</v>
      </c>
      <c r="N869" s="2" t="b">
        <v>0</v>
      </c>
      <c r="O869" s="2">
        <v>0.41095890410958902</v>
      </c>
      <c r="P869" s="2">
        <v>0.38265306122448978</v>
      </c>
      <c r="Q869" s="2">
        <v>0.4437869822485207</v>
      </c>
      <c r="R869" s="2" t="s">
        <v>74</v>
      </c>
      <c r="S869" s="2" t="s">
        <v>2292</v>
      </c>
      <c r="T869" s="2" t="s">
        <v>2293</v>
      </c>
      <c r="U869" s="2" t="b">
        <v>1</v>
      </c>
      <c r="V869" s="2" t="s">
        <v>69</v>
      </c>
      <c r="W869" s="2">
        <v>1.5</v>
      </c>
    </row>
    <row r="870" spans="1:23" ht="15.75" customHeight="1" x14ac:dyDescent="0.25">
      <c r="A870" s="2" t="s">
        <v>2815</v>
      </c>
      <c r="B870" s="2" t="s">
        <v>2817</v>
      </c>
      <c r="C870" s="2" t="s">
        <v>106</v>
      </c>
      <c r="D870" s="2" t="s">
        <v>45</v>
      </c>
      <c r="E870" s="2" t="s">
        <v>46</v>
      </c>
      <c r="F870" s="2" t="s">
        <v>55</v>
      </c>
      <c r="G870" s="2" t="s">
        <v>221</v>
      </c>
      <c r="H870" s="2" t="s">
        <v>179</v>
      </c>
      <c r="I870" s="2" t="s">
        <v>12</v>
      </c>
      <c r="J870" s="2" t="s">
        <v>222</v>
      </c>
      <c r="K870" s="2" t="s">
        <v>223</v>
      </c>
      <c r="L870" s="2" t="s">
        <v>182</v>
      </c>
      <c r="M870" s="2">
        <v>50</v>
      </c>
      <c r="N870" s="2" t="b">
        <v>0</v>
      </c>
      <c r="O870" s="2">
        <v>0.74052478134110788</v>
      </c>
      <c r="P870" s="2">
        <v>0.72988505747126442</v>
      </c>
      <c r="Q870" s="2">
        <v>0.75147928994082835</v>
      </c>
      <c r="R870" s="2" t="s">
        <v>74</v>
      </c>
      <c r="S870" s="2" t="s">
        <v>2294</v>
      </c>
      <c r="T870" s="2" t="s">
        <v>2295</v>
      </c>
      <c r="U870" s="2" t="b">
        <v>1</v>
      </c>
      <c r="V870" s="2" t="s">
        <v>69</v>
      </c>
      <c r="W870" s="2">
        <v>1.7</v>
      </c>
    </row>
    <row r="871" spans="1:23" ht="15.75" customHeight="1" x14ac:dyDescent="0.25">
      <c r="A871" s="2" t="s">
        <v>2815</v>
      </c>
      <c r="B871" s="2" t="s">
        <v>2817</v>
      </c>
      <c r="C871" s="2" t="s">
        <v>106</v>
      </c>
      <c r="D871" s="2" t="s">
        <v>45</v>
      </c>
      <c r="E871" s="2" t="s">
        <v>46</v>
      </c>
      <c r="F871" s="2" t="s">
        <v>55</v>
      </c>
      <c r="G871" s="2" t="s">
        <v>226</v>
      </c>
      <c r="H871" s="2" t="s">
        <v>179</v>
      </c>
      <c r="I871" s="2" t="s">
        <v>12</v>
      </c>
      <c r="J871" s="2" t="s">
        <v>227</v>
      </c>
      <c r="K871" s="2" t="s">
        <v>228</v>
      </c>
      <c r="L871" s="2" t="s">
        <v>182</v>
      </c>
      <c r="M871" s="2">
        <v>51</v>
      </c>
      <c r="N871" s="2" t="b">
        <v>0</v>
      </c>
      <c r="O871" s="2">
        <v>0.75138121546961323</v>
      </c>
      <c r="P871" s="2">
        <v>0.70466321243523311</v>
      </c>
      <c r="Q871" s="2">
        <v>0.80473372781065089</v>
      </c>
      <c r="R871" s="2" t="s">
        <v>74</v>
      </c>
      <c r="S871" s="2" t="s">
        <v>2296</v>
      </c>
      <c r="T871" s="2" t="s">
        <v>2297</v>
      </c>
      <c r="U871" s="2" t="b">
        <v>1</v>
      </c>
      <c r="V871" s="2" t="s">
        <v>69</v>
      </c>
      <c r="W871" s="2">
        <v>1.3</v>
      </c>
    </row>
    <row r="872" spans="1:23" ht="15.75" customHeight="1" x14ac:dyDescent="0.25">
      <c r="A872" s="2" t="s">
        <v>2815</v>
      </c>
      <c r="B872" s="2" t="s">
        <v>2817</v>
      </c>
      <c r="C872" s="2" t="s">
        <v>106</v>
      </c>
      <c r="D872" s="2" t="s">
        <v>45</v>
      </c>
      <c r="E872" s="2" t="s">
        <v>46</v>
      </c>
      <c r="F872" s="2" t="s">
        <v>55</v>
      </c>
      <c r="G872" s="2" t="s">
        <v>231</v>
      </c>
      <c r="H872" s="2" t="s">
        <v>179</v>
      </c>
      <c r="I872" s="2" t="s">
        <v>12</v>
      </c>
      <c r="J872" s="2" t="s">
        <v>232</v>
      </c>
      <c r="K872" s="2" t="s">
        <v>233</v>
      </c>
      <c r="L872" s="2" t="s">
        <v>182</v>
      </c>
      <c r="M872" s="2">
        <v>52</v>
      </c>
      <c r="N872" s="2" t="b">
        <v>0</v>
      </c>
      <c r="O872" s="2">
        <v>0.56603773584905659</v>
      </c>
      <c r="P872" s="2">
        <v>0.51980198019801982</v>
      </c>
      <c r="Q872" s="2">
        <v>0.62130177514792895</v>
      </c>
      <c r="R872" s="2" t="s">
        <v>74</v>
      </c>
      <c r="S872" s="2" t="s">
        <v>2298</v>
      </c>
      <c r="T872" s="2" t="s">
        <v>2299</v>
      </c>
      <c r="U872" s="2" t="b">
        <v>1</v>
      </c>
      <c r="V872" s="2" t="s">
        <v>69</v>
      </c>
      <c r="W872" s="2">
        <v>1.5</v>
      </c>
    </row>
    <row r="873" spans="1:23" ht="15.75" customHeight="1" x14ac:dyDescent="0.25">
      <c r="A873" s="2" t="s">
        <v>2815</v>
      </c>
      <c r="B873" s="2" t="s">
        <v>2817</v>
      </c>
      <c r="C873" s="2" t="s">
        <v>106</v>
      </c>
      <c r="D873" s="2" t="s">
        <v>45</v>
      </c>
      <c r="E873" s="2" t="s">
        <v>46</v>
      </c>
      <c r="F873" s="2" t="s">
        <v>55</v>
      </c>
      <c r="G873" s="2" t="s">
        <v>236</v>
      </c>
      <c r="H873" s="2" t="s">
        <v>179</v>
      </c>
      <c r="I873" s="2" t="s">
        <v>12</v>
      </c>
      <c r="J873" s="2" t="s">
        <v>237</v>
      </c>
      <c r="K873" s="2" t="s">
        <v>238</v>
      </c>
      <c r="L873" s="2" t="s">
        <v>182</v>
      </c>
      <c r="M873" s="2">
        <v>53</v>
      </c>
      <c r="N873" s="2" t="b">
        <v>0</v>
      </c>
      <c r="O873" s="2">
        <v>0.7103825136612022</v>
      </c>
      <c r="P873" s="2">
        <v>0.65989847715736039</v>
      </c>
      <c r="Q873" s="2">
        <v>0.76923076923076927</v>
      </c>
      <c r="R873" s="2" t="s">
        <v>74</v>
      </c>
      <c r="S873" s="2" t="s">
        <v>2300</v>
      </c>
      <c r="T873" s="2" t="s">
        <v>2301</v>
      </c>
      <c r="U873" s="2" t="b">
        <v>1</v>
      </c>
      <c r="V873" s="2" t="s">
        <v>69</v>
      </c>
      <c r="W873" s="2">
        <v>2.2000000000000002</v>
      </c>
    </row>
    <row r="874" spans="1:23" ht="15.75" customHeight="1" x14ac:dyDescent="0.25">
      <c r="A874" s="2" t="s">
        <v>2815</v>
      </c>
      <c r="B874" s="2" t="s">
        <v>2817</v>
      </c>
      <c r="C874" s="2" t="s">
        <v>106</v>
      </c>
      <c r="D874" s="2" t="s">
        <v>45</v>
      </c>
      <c r="E874" s="2" t="s">
        <v>46</v>
      </c>
      <c r="F874" s="2" t="s">
        <v>55</v>
      </c>
      <c r="G874" s="2" t="s">
        <v>241</v>
      </c>
      <c r="H874" s="2" t="s">
        <v>179</v>
      </c>
      <c r="I874" s="2" t="s">
        <v>12</v>
      </c>
      <c r="J874" s="2" t="s">
        <v>242</v>
      </c>
      <c r="K874" s="2" t="s">
        <v>243</v>
      </c>
      <c r="L874" s="2" t="s">
        <v>182</v>
      </c>
      <c r="M874" s="2">
        <v>54</v>
      </c>
      <c r="N874" s="2" t="b">
        <v>0</v>
      </c>
      <c r="O874" s="2">
        <v>0.73480662983425415</v>
      </c>
      <c r="P874" s="2">
        <v>0.68911917098445596</v>
      </c>
      <c r="Q874" s="2">
        <v>0.78698224852071008</v>
      </c>
      <c r="R874" s="2" t="s">
        <v>74</v>
      </c>
      <c r="S874" s="2" t="s">
        <v>2302</v>
      </c>
      <c r="T874" s="2" t="s">
        <v>2303</v>
      </c>
      <c r="U874" s="2" t="b">
        <v>1</v>
      </c>
      <c r="V874" s="2" t="s">
        <v>69</v>
      </c>
      <c r="W874" s="2">
        <v>1.3</v>
      </c>
    </row>
    <row r="875" spans="1:23" ht="15.75" customHeight="1" x14ac:dyDescent="0.25">
      <c r="A875" s="2" t="s">
        <v>2815</v>
      </c>
      <c r="B875" s="2" t="s">
        <v>2817</v>
      </c>
      <c r="C875" s="2" t="s">
        <v>106</v>
      </c>
      <c r="D875" s="2" t="s">
        <v>45</v>
      </c>
      <c r="E875" s="2" t="s">
        <v>46</v>
      </c>
      <c r="F875" s="2" t="s">
        <v>55</v>
      </c>
      <c r="G875" s="2" t="s">
        <v>246</v>
      </c>
      <c r="H875" s="2" t="s">
        <v>179</v>
      </c>
      <c r="I875" s="2" t="s">
        <v>12</v>
      </c>
      <c r="J875" s="2" t="s">
        <v>247</v>
      </c>
      <c r="K875" s="2" t="s">
        <v>248</v>
      </c>
      <c r="L875" s="2" t="s">
        <v>182</v>
      </c>
      <c r="M875" s="2">
        <v>55</v>
      </c>
      <c r="N875" s="2" t="b">
        <v>0</v>
      </c>
      <c r="O875" s="2">
        <v>0.76630434782608703</v>
      </c>
      <c r="P875" s="2">
        <v>0.70854271356783916</v>
      </c>
      <c r="Q875" s="2">
        <v>0.83431952662721898</v>
      </c>
      <c r="R875" s="2" t="s">
        <v>74</v>
      </c>
      <c r="S875" s="2" t="s">
        <v>2304</v>
      </c>
      <c r="T875" s="2" t="s">
        <v>2305</v>
      </c>
      <c r="U875" s="2" t="b">
        <v>1</v>
      </c>
      <c r="V875" s="2" t="s">
        <v>69</v>
      </c>
      <c r="W875" s="2">
        <v>1.4</v>
      </c>
    </row>
    <row r="876" spans="1:23" ht="15.75" customHeight="1" x14ac:dyDescent="0.25">
      <c r="A876" s="2" t="s">
        <v>2815</v>
      </c>
      <c r="B876" s="2" t="s">
        <v>2817</v>
      </c>
      <c r="C876" s="2" t="s">
        <v>106</v>
      </c>
      <c r="D876" s="2" t="s">
        <v>45</v>
      </c>
      <c r="E876" s="2" t="s">
        <v>46</v>
      </c>
      <c r="F876" s="2" t="s">
        <v>55</v>
      </c>
      <c r="G876" s="2" t="s">
        <v>251</v>
      </c>
      <c r="H876" s="2" t="s">
        <v>179</v>
      </c>
      <c r="I876" s="2" t="s">
        <v>12</v>
      </c>
      <c r="J876" s="2" t="s">
        <v>252</v>
      </c>
      <c r="K876" s="2" t="s">
        <v>253</v>
      </c>
      <c r="L876" s="2" t="s">
        <v>182</v>
      </c>
      <c r="M876" s="2">
        <v>56</v>
      </c>
      <c r="N876" s="2" t="b">
        <v>0</v>
      </c>
      <c r="O876" s="2">
        <v>0.73888888888888882</v>
      </c>
      <c r="P876" s="2">
        <v>0.69633507853403143</v>
      </c>
      <c r="Q876" s="2">
        <v>0.78698224852071008</v>
      </c>
      <c r="R876" s="2" t="s">
        <v>74</v>
      </c>
      <c r="S876" s="2" t="s">
        <v>2306</v>
      </c>
      <c r="T876" s="2" t="s">
        <v>2307</v>
      </c>
      <c r="U876" s="2" t="b">
        <v>1</v>
      </c>
      <c r="V876" s="2" t="s">
        <v>69</v>
      </c>
      <c r="W876" s="2">
        <v>1.5</v>
      </c>
    </row>
    <row r="877" spans="1:23" ht="15.75" customHeight="1" x14ac:dyDescent="0.25">
      <c r="A877" s="2" t="s">
        <v>2815</v>
      </c>
      <c r="B877" s="2" t="s">
        <v>2817</v>
      </c>
      <c r="C877" s="2" t="s">
        <v>106</v>
      </c>
      <c r="D877" s="2" t="s">
        <v>45</v>
      </c>
      <c r="E877" s="2" t="s">
        <v>46</v>
      </c>
      <c r="F877" s="2" t="s">
        <v>55</v>
      </c>
      <c r="G877" s="2" t="s">
        <v>256</v>
      </c>
      <c r="H877" s="2" t="s">
        <v>179</v>
      </c>
      <c r="I877" s="2" t="s">
        <v>12</v>
      </c>
      <c r="J877" s="2" t="s">
        <v>257</v>
      </c>
      <c r="K877" s="2" t="s">
        <v>258</v>
      </c>
      <c r="L877" s="2" t="s">
        <v>182</v>
      </c>
      <c r="M877" s="2">
        <v>57</v>
      </c>
      <c r="N877" s="2" t="b">
        <v>0</v>
      </c>
      <c r="O877" s="2">
        <v>0.74863387978142093</v>
      </c>
      <c r="P877" s="2">
        <v>0.69543147208121825</v>
      </c>
      <c r="Q877" s="2">
        <v>0.81065088757396453</v>
      </c>
      <c r="R877" s="2" t="s">
        <v>74</v>
      </c>
      <c r="S877" s="2" t="s">
        <v>2308</v>
      </c>
      <c r="T877" s="2" t="s">
        <v>2309</v>
      </c>
      <c r="U877" s="2" t="b">
        <v>1</v>
      </c>
      <c r="V877" s="2" t="s">
        <v>69</v>
      </c>
      <c r="W877" s="2">
        <v>1.3</v>
      </c>
    </row>
    <row r="878" spans="1:23" ht="15.75" customHeight="1" x14ac:dyDescent="0.25">
      <c r="A878" s="2" t="s">
        <v>2815</v>
      </c>
      <c r="B878" s="2" t="s">
        <v>2817</v>
      </c>
      <c r="C878" s="2" t="s">
        <v>106</v>
      </c>
      <c r="D878" s="2" t="s">
        <v>45</v>
      </c>
      <c r="E878" s="2" t="s">
        <v>46</v>
      </c>
      <c r="F878" s="2" t="s">
        <v>55</v>
      </c>
      <c r="G878" s="2" t="s">
        <v>261</v>
      </c>
      <c r="H878" s="2" t="s">
        <v>179</v>
      </c>
      <c r="I878" s="2" t="s">
        <v>12</v>
      </c>
      <c r="J878" s="2" t="s">
        <v>262</v>
      </c>
      <c r="K878" s="2" t="s">
        <v>263</v>
      </c>
      <c r="L878" s="2" t="s">
        <v>182</v>
      </c>
      <c r="M878" s="2">
        <v>58</v>
      </c>
      <c r="N878" s="2" t="b">
        <v>0</v>
      </c>
      <c r="O878" s="2">
        <v>0.51458885941644572</v>
      </c>
      <c r="P878" s="2">
        <v>0.46634615384615391</v>
      </c>
      <c r="Q878" s="2">
        <v>0.57396449704142016</v>
      </c>
      <c r="R878" s="2" t="s">
        <v>74</v>
      </c>
      <c r="S878" s="2" t="s">
        <v>2310</v>
      </c>
      <c r="T878" s="2" t="s">
        <v>2311</v>
      </c>
      <c r="U878" s="2" t="b">
        <v>1</v>
      </c>
      <c r="V878" s="2" t="s">
        <v>69</v>
      </c>
      <c r="W878" s="2">
        <v>1.7</v>
      </c>
    </row>
    <row r="879" spans="1:23" ht="15.75" customHeight="1" x14ac:dyDescent="0.25">
      <c r="A879" s="2" t="s">
        <v>2815</v>
      </c>
      <c r="B879" s="2" t="s">
        <v>2817</v>
      </c>
      <c r="C879" s="2" t="s">
        <v>106</v>
      </c>
      <c r="D879" s="2" t="s">
        <v>45</v>
      </c>
      <c r="E879" s="2" t="s">
        <v>46</v>
      </c>
      <c r="F879" s="2" t="s">
        <v>55</v>
      </c>
      <c r="G879" s="2" t="s">
        <v>266</v>
      </c>
      <c r="H879" s="2" t="s">
        <v>179</v>
      </c>
      <c r="I879" s="2" t="s">
        <v>12</v>
      </c>
      <c r="J879" s="2" t="s">
        <v>267</v>
      </c>
      <c r="K879" s="2" t="s">
        <v>268</v>
      </c>
      <c r="L879" s="2" t="s">
        <v>182</v>
      </c>
      <c r="M879" s="2">
        <v>59</v>
      </c>
      <c r="N879" s="2" t="b">
        <v>0</v>
      </c>
      <c r="O879" s="2">
        <v>0.50769230769230766</v>
      </c>
      <c r="P879" s="2">
        <v>0.44796380090497739</v>
      </c>
      <c r="Q879" s="2">
        <v>0.58579881656804733</v>
      </c>
      <c r="R879" s="2" t="s">
        <v>74</v>
      </c>
      <c r="S879" s="2" t="s">
        <v>2312</v>
      </c>
      <c r="T879" s="2" t="s">
        <v>2313</v>
      </c>
      <c r="U879" s="2" t="b">
        <v>1</v>
      </c>
      <c r="V879" s="2" t="s">
        <v>69</v>
      </c>
      <c r="W879" s="2">
        <v>1.3</v>
      </c>
    </row>
    <row r="880" spans="1:23" ht="15.75" customHeight="1" x14ac:dyDescent="0.25">
      <c r="A880" s="2" t="s">
        <v>2815</v>
      </c>
      <c r="B880" s="2" t="s">
        <v>2817</v>
      </c>
      <c r="C880" s="2" t="s">
        <v>106</v>
      </c>
      <c r="D880" s="2" t="s">
        <v>45</v>
      </c>
      <c r="E880" s="2" t="s">
        <v>46</v>
      </c>
      <c r="F880" s="2" t="s">
        <v>55</v>
      </c>
      <c r="G880" s="2" t="s">
        <v>271</v>
      </c>
      <c r="H880" s="2" t="s">
        <v>179</v>
      </c>
      <c r="I880" s="2" t="s">
        <v>12</v>
      </c>
      <c r="J880" s="2" t="s">
        <v>272</v>
      </c>
      <c r="K880" s="2" t="s">
        <v>273</v>
      </c>
      <c r="L880" s="2" t="s">
        <v>182</v>
      </c>
      <c r="M880" s="2">
        <v>60</v>
      </c>
      <c r="N880" s="2" t="b">
        <v>0</v>
      </c>
      <c r="O880" s="2">
        <v>0.58047493403693928</v>
      </c>
      <c r="P880" s="2">
        <v>0.52380952380952384</v>
      </c>
      <c r="Q880" s="2">
        <v>0.65088757396449703</v>
      </c>
      <c r="R880" s="2" t="s">
        <v>74</v>
      </c>
      <c r="S880" s="2" t="s">
        <v>2314</v>
      </c>
      <c r="T880" s="2" t="s">
        <v>2315</v>
      </c>
      <c r="U880" s="2" t="b">
        <v>1</v>
      </c>
      <c r="V880" s="2" t="s">
        <v>69</v>
      </c>
      <c r="W880" s="2">
        <v>1.4</v>
      </c>
    </row>
    <row r="881" spans="1:23" ht="15.75" customHeight="1" x14ac:dyDescent="0.25">
      <c r="A881" s="2" t="s">
        <v>2815</v>
      </c>
      <c r="B881" s="2" t="s">
        <v>2817</v>
      </c>
      <c r="C881" s="2" t="s">
        <v>106</v>
      </c>
      <c r="D881" s="2" t="s">
        <v>45</v>
      </c>
      <c r="E881" s="2" t="s">
        <v>46</v>
      </c>
      <c r="F881" s="2" t="s">
        <v>55</v>
      </c>
      <c r="G881" s="2" t="s">
        <v>276</v>
      </c>
      <c r="H881" s="2" t="s">
        <v>179</v>
      </c>
      <c r="I881" s="2" t="s">
        <v>12</v>
      </c>
      <c r="J881" s="2" t="s">
        <v>277</v>
      </c>
      <c r="K881" s="2" t="s">
        <v>278</v>
      </c>
      <c r="L881" s="2" t="s">
        <v>182</v>
      </c>
      <c r="M881" s="2">
        <v>61</v>
      </c>
      <c r="N881" s="2" t="b">
        <v>0</v>
      </c>
      <c r="O881" s="2">
        <v>0.73118279569892464</v>
      </c>
      <c r="P881" s="2">
        <v>0.66995073891625612</v>
      </c>
      <c r="Q881" s="2">
        <v>0.80473372781065089</v>
      </c>
      <c r="R881" s="2" t="s">
        <v>74</v>
      </c>
      <c r="S881" s="2" t="s">
        <v>2316</v>
      </c>
      <c r="T881" s="2" t="s">
        <v>2317</v>
      </c>
      <c r="U881" s="2" t="b">
        <v>1</v>
      </c>
      <c r="V881" s="2" t="s">
        <v>69</v>
      </c>
      <c r="W881" s="2">
        <v>1.5</v>
      </c>
    </row>
    <row r="882" spans="1:23" ht="15.75" customHeight="1" x14ac:dyDescent="0.25">
      <c r="A882" s="2" t="s">
        <v>2815</v>
      </c>
      <c r="B882" s="2" t="s">
        <v>2817</v>
      </c>
      <c r="C882" s="2" t="s">
        <v>106</v>
      </c>
      <c r="D882" s="2" t="s">
        <v>45</v>
      </c>
      <c r="E882" s="2" t="s">
        <v>46</v>
      </c>
      <c r="F882" s="2" t="s">
        <v>55</v>
      </c>
      <c r="G882" s="2" t="s">
        <v>281</v>
      </c>
      <c r="H882" s="2" t="s">
        <v>282</v>
      </c>
      <c r="I882" s="2" t="s">
        <v>26</v>
      </c>
      <c r="J882" s="2" t="s">
        <v>283</v>
      </c>
      <c r="K882" s="2" t="s">
        <v>284</v>
      </c>
      <c r="L882" s="2" t="s">
        <v>285</v>
      </c>
      <c r="M882" s="2">
        <v>42</v>
      </c>
      <c r="N882" s="2" t="b">
        <v>0</v>
      </c>
      <c r="O882" s="2">
        <v>0.55483870967741933</v>
      </c>
      <c r="P882" s="2">
        <v>0.53086419753086422</v>
      </c>
      <c r="Q882" s="2">
        <v>0.58108108108108103</v>
      </c>
      <c r="R882" s="2" t="s">
        <v>74</v>
      </c>
      <c r="S882" s="2" t="s">
        <v>2318</v>
      </c>
      <c r="T882" s="2" t="s">
        <v>2319</v>
      </c>
      <c r="U882" s="2" t="b">
        <v>1</v>
      </c>
      <c r="V882" s="2" t="s">
        <v>69</v>
      </c>
      <c r="W882" s="2">
        <v>2.4</v>
      </c>
    </row>
    <row r="883" spans="1:23" ht="15.75" customHeight="1" x14ac:dyDescent="0.25">
      <c r="A883" s="2" t="s">
        <v>2815</v>
      </c>
      <c r="B883" s="2" t="s">
        <v>2817</v>
      </c>
      <c r="C883" s="2" t="s">
        <v>106</v>
      </c>
      <c r="D883" s="2" t="s">
        <v>45</v>
      </c>
      <c r="E883" s="2" t="s">
        <v>46</v>
      </c>
      <c r="F883" s="2" t="s">
        <v>55</v>
      </c>
      <c r="G883" s="2" t="s">
        <v>288</v>
      </c>
      <c r="H883" s="2" t="s">
        <v>282</v>
      </c>
      <c r="I883" s="2" t="s">
        <v>26</v>
      </c>
      <c r="J883" s="2" t="s">
        <v>289</v>
      </c>
      <c r="K883" s="2" t="s">
        <v>290</v>
      </c>
      <c r="L883" s="2" t="s">
        <v>285</v>
      </c>
      <c r="M883" s="2">
        <v>43</v>
      </c>
      <c r="N883" s="2" t="b">
        <v>0</v>
      </c>
      <c r="O883" s="2">
        <v>0.43146067415730338</v>
      </c>
      <c r="P883" s="2">
        <v>0.43049327354260092</v>
      </c>
      <c r="Q883" s="2">
        <v>0.43243243243243251</v>
      </c>
      <c r="R883" s="2" t="s">
        <v>74</v>
      </c>
      <c r="S883" s="2" t="s">
        <v>2320</v>
      </c>
      <c r="T883" s="2" t="s">
        <v>2321</v>
      </c>
      <c r="U883" s="2" t="b">
        <v>1</v>
      </c>
      <c r="V883" s="2" t="s">
        <v>69</v>
      </c>
      <c r="W883" s="2">
        <v>1.6</v>
      </c>
    </row>
    <row r="884" spans="1:23" ht="15.75" customHeight="1" x14ac:dyDescent="0.25">
      <c r="A884" s="2" t="s">
        <v>2815</v>
      </c>
      <c r="B884" s="2" t="s">
        <v>2817</v>
      </c>
      <c r="C884" s="2" t="s">
        <v>106</v>
      </c>
      <c r="D884" s="2" t="s">
        <v>45</v>
      </c>
      <c r="E884" s="2" t="s">
        <v>46</v>
      </c>
      <c r="F884" s="2" t="s">
        <v>55</v>
      </c>
      <c r="G884" s="2" t="s">
        <v>293</v>
      </c>
      <c r="H884" s="2" t="s">
        <v>282</v>
      </c>
      <c r="I884" s="2" t="s">
        <v>26</v>
      </c>
      <c r="J884" s="2" t="s">
        <v>294</v>
      </c>
      <c r="K884" s="2" t="s">
        <v>295</v>
      </c>
      <c r="L884" s="2" t="s">
        <v>285</v>
      </c>
      <c r="M884" s="2">
        <v>44</v>
      </c>
      <c r="N884" s="2" t="b">
        <v>0</v>
      </c>
      <c r="O884" s="2">
        <v>0.48407643312101911</v>
      </c>
      <c r="P884" s="2">
        <v>0.45783132530120479</v>
      </c>
      <c r="Q884" s="2">
        <v>0.51351351351351349</v>
      </c>
      <c r="R884" s="2" t="s">
        <v>74</v>
      </c>
      <c r="S884" s="2" t="s">
        <v>2322</v>
      </c>
      <c r="T884" s="2" t="s">
        <v>2323</v>
      </c>
      <c r="U884" s="2" t="b">
        <v>1</v>
      </c>
      <c r="V884" s="2" t="s">
        <v>69</v>
      </c>
      <c r="W884" s="2">
        <v>1.9</v>
      </c>
    </row>
    <row r="885" spans="1:23" ht="15.75" customHeight="1" x14ac:dyDescent="0.25">
      <c r="A885" s="2" t="s">
        <v>2815</v>
      </c>
      <c r="B885" s="2" t="s">
        <v>2817</v>
      </c>
      <c r="C885" s="2" t="s">
        <v>106</v>
      </c>
      <c r="D885" s="2" t="s">
        <v>45</v>
      </c>
      <c r="E885" s="2" t="s">
        <v>46</v>
      </c>
      <c r="F885" s="2" t="s">
        <v>55</v>
      </c>
      <c r="G885" s="2" t="s">
        <v>298</v>
      </c>
      <c r="H885" s="2" t="s">
        <v>282</v>
      </c>
      <c r="I885" s="2" t="s">
        <v>26</v>
      </c>
      <c r="J885" s="2" t="s">
        <v>299</v>
      </c>
      <c r="K885" s="2" t="s">
        <v>300</v>
      </c>
      <c r="L885" s="2" t="s">
        <v>285</v>
      </c>
      <c r="M885" s="2">
        <v>45</v>
      </c>
      <c r="N885" s="2" t="b">
        <v>0</v>
      </c>
      <c r="O885" s="2">
        <v>0.75698924731182793</v>
      </c>
      <c r="P885" s="2">
        <v>0.72427983539094654</v>
      </c>
      <c r="Q885" s="2">
        <v>0.7927927927927928</v>
      </c>
      <c r="R885" s="2" t="s">
        <v>74</v>
      </c>
      <c r="S885" s="2" t="s">
        <v>2324</v>
      </c>
      <c r="T885" s="2" t="s">
        <v>2325</v>
      </c>
      <c r="U885" s="2" t="b">
        <v>1</v>
      </c>
      <c r="V885" s="2" t="s">
        <v>69</v>
      </c>
      <c r="W885" s="2">
        <v>1.4</v>
      </c>
    </row>
    <row r="886" spans="1:23" ht="15.75" customHeight="1" x14ac:dyDescent="0.25">
      <c r="A886" s="2" t="s">
        <v>2815</v>
      </c>
      <c r="B886" s="2" t="s">
        <v>2817</v>
      </c>
      <c r="C886" s="2" t="s">
        <v>106</v>
      </c>
      <c r="D886" s="2" t="s">
        <v>45</v>
      </c>
      <c r="E886" s="2" t="s">
        <v>46</v>
      </c>
      <c r="F886" s="2" t="s">
        <v>55</v>
      </c>
      <c r="G886" s="2" t="s">
        <v>303</v>
      </c>
      <c r="H886" s="2" t="s">
        <v>282</v>
      </c>
      <c r="I886" s="2" t="s">
        <v>26</v>
      </c>
      <c r="J886" s="2" t="s">
        <v>304</v>
      </c>
      <c r="K886" s="2" t="s">
        <v>305</v>
      </c>
      <c r="L886" s="2" t="s">
        <v>285</v>
      </c>
      <c r="M886" s="2">
        <v>46</v>
      </c>
      <c r="N886" s="2" t="b">
        <v>0</v>
      </c>
      <c r="O886" s="2">
        <v>0.76190476190476186</v>
      </c>
      <c r="P886" s="2">
        <v>0.73333333333333328</v>
      </c>
      <c r="Q886" s="2">
        <v>0.7927927927927928</v>
      </c>
      <c r="R886" s="2" t="s">
        <v>74</v>
      </c>
      <c r="S886" s="2" t="s">
        <v>2326</v>
      </c>
      <c r="T886" s="2" t="s">
        <v>2327</v>
      </c>
      <c r="U886" s="2" t="b">
        <v>1</v>
      </c>
      <c r="V886" s="2" t="s">
        <v>69</v>
      </c>
      <c r="W886" s="2">
        <v>1.4</v>
      </c>
    </row>
    <row r="887" spans="1:23" ht="15.75" customHeight="1" x14ac:dyDescent="0.25">
      <c r="A887" s="2" t="s">
        <v>2815</v>
      </c>
      <c r="B887" s="2" t="s">
        <v>2817</v>
      </c>
      <c r="C887" s="2" t="s">
        <v>106</v>
      </c>
      <c r="D887" s="2" t="s">
        <v>45</v>
      </c>
      <c r="E887" s="2" t="s">
        <v>46</v>
      </c>
      <c r="F887" s="2" t="s">
        <v>55</v>
      </c>
      <c r="G887" s="2" t="s">
        <v>308</v>
      </c>
      <c r="H887" s="2" t="s">
        <v>282</v>
      </c>
      <c r="I887" s="2" t="s">
        <v>26</v>
      </c>
      <c r="J887" s="2" t="s">
        <v>309</v>
      </c>
      <c r="K887" s="2" t="s">
        <v>310</v>
      </c>
      <c r="L887" s="2" t="s">
        <v>285</v>
      </c>
      <c r="M887" s="2">
        <v>47</v>
      </c>
      <c r="N887" s="2" t="b">
        <v>0</v>
      </c>
      <c r="O887" s="2">
        <v>0.75479744136460558</v>
      </c>
      <c r="P887" s="2">
        <v>0.7165991902834008</v>
      </c>
      <c r="Q887" s="2">
        <v>0.79729729729729726</v>
      </c>
      <c r="R887" s="2" t="s">
        <v>74</v>
      </c>
      <c r="S887" s="2" t="s">
        <v>2328</v>
      </c>
      <c r="T887" s="2" t="s">
        <v>2329</v>
      </c>
      <c r="U887" s="2" t="b">
        <v>1</v>
      </c>
      <c r="V887" s="2" t="s">
        <v>69</v>
      </c>
      <c r="W887" s="2">
        <v>1.5</v>
      </c>
    </row>
    <row r="888" spans="1:23" ht="15.75" customHeight="1" x14ac:dyDescent="0.25">
      <c r="A888" s="2" t="s">
        <v>2815</v>
      </c>
      <c r="B888" s="2" t="s">
        <v>2817</v>
      </c>
      <c r="C888" s="2" t="s">
        <v>106</v>
      </c>
      <c r="D888" s="2" t="s">
        <v>45</v>
      </c>
      <c r="E888" s="2" t="s">
        <v>46</v>
      </c>
      <c r="F888" s="2" t="s">
        <v>55</v>
      </c>
      <c r="G888" s="2" t="s">
        <v>313</v>
      </c>
      <c r="H888" s="2" t="s">
        <v>282</v>
      </c>
      <c r="I888" s="2" t="s">
        <v>26</v>
      </c>
      <c r="J888" s="2" t="s">
        <v>314</v>
      </c>
      <c r="K888" s="2" t="s">
        <v>315</v>
      </c>
      <c r="L888" s="2" t="s">
        <v>285</v>
      </c>
      <c r="M888" s="2">
        <v>48</v>
      </c>
      <c r="N888" s="2" t="b">
        <v>0</v>
      </c>
      <c r="O888" s="2">
        <v>0.51260504201680679</v>
      </c>
      <c r="P888" s="2">
        <v>0.48031496062992118</v>
      </c>
      <c r="Q888" s="2">
        <v>0.5495495495495496</v>
      </c>
      <c r="R888" s="2" t="s">
        <v>74</v>
      </c>
      <c r="S888" s="2" t="s">
        <v>2330</v>
      </c>
      <c r="T888" s="2" t="s">
        <v>2331</v>
      </c>
      <c r="U888" s="2" t="b">
        <v>1</v>
      </c>
      <c r="V888" s="2" t="s">
        <v>69</v>
      </c>
      <c r="W888" s="2">
        <v>1.4</v>
      </c>
    </row>
    <row r="889" spans="1:23" ht="15.75" customHeight="1" x14ac:dyDescent="0.25">
      <c r="A889" s="2" t="s">
        <v>2815</v>
      </c>
      <c r="B889" s="2" t="s">
        <v>2817</v>
      </c>
      <c r="C889" s="2" t="s">
        <v>106</v>
      </c>
      <c r="D889" s="2" t="s">
        <v>45</v>
      </c>
      <c r="E889" s="2" t="s">
        <v>46</v>
      </c>
      <c r="F889" s="2" t="s">
        <v>55</v>
      </c>
      <c r="G889" s="2" t="s">
        <v>318</v>
      </c>
      <c r="H889" s="2" t="s">
        <v>282</v>
      </c>
      <c r="I889" s="2" t="s">
        <v>26</v>
      </c>
      <c r="J889" s="2" t="s">
        <v>319</v>
      </c>
      <c r="K889" s="2" t="s">
        <v>320</v>
      </c>
      <c r="L889" s="2" t="s">
        <v>285</v>
      </c>
      <c r="M889" s="2">
        <v>49</v>
      </c>
      <c r="N889" s="2" t="b">
        <v>0</v>
      </c>
      <c r="O889" s="2">
        <v>0.77559912854030522</v>
      </c>
      <c r="P889" s="2">
        <v>0.75105485232067515</v>
      </c>
      <c r="Q889" s="2">
        <v>0.80180180180180183</v>
      </c>
      <c r="R889" s="2" t="s">
        <v>74</v>
      </c>
      <c r="S889" s="2" t="s">
        <v>2332</v>
      </c>
      <c r="T889" s="2" t="s">
        <v>2333</v>
      </c>
      <c r="U889" s="2" t="b">
        <v>1</v>
      </c>
      <c r="V889" s="2" t="s">
        <v>69</v>
      </c>
      <c r="W889" s="2">
        <v>1.3</v>
      </c>
    </row>
    <row r="890" spans="1:23" ht="15.75" customHeight="1" x14ac:dyDescent="0.25">
      <c r="A890" s="2" t="s">
        <v>2815</v>
      </c>
      <c r="B890" s="2" t="s">
        <v>2817</v>
      </c>
      <c r="C890" s="2" t="s">
        <v>106</v>
      </c>
      <c r="D890" s="2" t="s">
        <v>45</v>
      </c>
      <c r="E890" s="2" t="s">
        <v>46</v>
      </c>
      <c r="F890" s="2" t="s">
        <v>55</v>
      </c>
      <c r="G890" s="2" t="s">
        <v>323</v>
      </c>
      <c r="H890" s="2" t="s">
        <v>282</v>
      </c>
      <c r="I890" s="2" t="s">
        <v>26</v>
      </c>
      <c r="J890" s="2" t="s">
        <v>324</v>
      </c>
      <c r="K890" s="2" t="s">
        <v>325</v>
      </c>
      <c r="L890" s="2" t="s">
        <v>285</v>
      </c>
      <c r="M890" s="2">
        <v>50</v>
      </c>
      <c r="N890" s="2" t="b">
        <v>0</v>
      </c>
      <c r="O890" s="2">
        <v>0.4947589098532495</v>
      </c>
      <c r="P890" s="2">
        <v>0.46274509803921571</v>
      </c>
      <c r="Q890" s="2">
        <v>0.53153153153153154</v>
      </c>
      <c r="R890" s="2" t="s">
        <v>74</v>
      </c>
      <c r="S890" s="2" t="s">
        <v>2334</v>
      </c>
      <c r="T890" s="2" t="s">
        <v>2335</v>
      </c>
      <c r="U890" s="2" t="b">
        <v>1</v>
      </c>
      <c r="V890" s="2" t="s">
        <v>69</v>
      </c>
      <c r="W890" s="2">
        <v>2.4</v>
      </c>
    </row>
    <row r="891" spans="1:23" ht="15.75" customHeight="1" x14ac:dyDescent="0.25">
      <c r="A891" s="2" t="s">
        <v>2815</v>
      </c>
      <c r="B891" s="2" t="s">
        <v>2817</v>
      </c>
      <c r="C891" s="2" t="s">
        <v>106</v>
      </c>
      <c r="D891" s="2" t="s">
        <v>45</v>
      </c>
      <c r="E891" s="2" t="s">
        <v>46</v>
      </c>
      <c r="F891" s="2" t="s">
        <v>55</v>
      </c>
      <c r="G891" s="2" t="s">
        <v>328</v>
      </c>
      <c r="H891" s="2" t="s">
        <v>282</v>
      </c>
      <c r="I891" s="2" t="s">
        <v>26</v>
      </c>
      <c r="J891" s="2" t="s">
        <v>329</v>
      </c>
      <c r="K891" s="2" t="s">
        <v>330</v>
      </c>
      <c r="L891" s="2" t="s">
        <v>285</v>
      </c>
      <c r="M891" s="2">
        <v>51</v>
      </c>
      <c r="N891" s="2" t="b">
        <v>0</v>
      </c>
      <c r="O891" s="2">
        <v>0.74734607218683646</v>
      </c>
      <c r="P891" s="2">
        <v>0.70682730923694781</v>
      </c>
      <c r="Q891" s="2">
        <v>0.7927927927927928</v>
      </c>
      <c r="R891" s="2" t="s">
        <v>74</v>
      </c>
      <c r="S891" s="2" t="s">
        <v>2336</v>
      </c>
      <c r="T891" s="2" t="s">
        <v>2337</v>
      </c>
      <c r="U891" s="2" t="b">
        <v>1</v>
      </c>
      <c r="V891" s="2" t="s">
        <v>69</v>
      </c>
      <c r="W891" s="2">
        <v>1.4</v>
      </c>
    </row>
    <row r="892" spans="1:23" ht="15.75" customHeight="1" x14ac:dyDescent="0.25">
      <c r="A892" s="2" t="s">
        <v>2815</v>
      </c>
      <c r="B892" s="2" t="s">
        <v>2817</v>
      </c>
      <c r="C892" s="2" t="s">
        <v>106</v>
      </c>
      <c r="D892" s="2" t="s">
        <v>45</v>
      </c>
      <c r="E892" s="2" t="s">
        <v>46</v>
      </c>
      <c r="F892" s="2" t="s">
        <v>55</v>
      </c>
      <c r="G892" s="2" t="s">
        <v>333</v>
      </c>
      <c r="H892" s="2" t="s">
        <v>282</v>
      </c>
      <c r="I892" s="2" t="s">
        <v>26</v>
      </c>
      <c r="J892" s="2" t="s">
        <v>334</v>
      </c>
      <c r="K892" s="2" t="s">
        <v>335</v>
      </c>
      <c r="L892" s="2" t="s">
        <v>285</v>
      </c>
      <c r="M892" s="2">
        <v>52</v>
      </c>
      <c r="N892" s="2" t="b">
        <v>0</v>
      </c>
      <c r="O892" s="2">
        <v>0.44496487119437939</v>
      </c>
      <c r="P892" s="2">
        <v>0.46341463414634149</v>
      </c>
      <c r="Q892" s="2">
        <v>0.42792792792792789</v>
      </c>
      <c r="R892" s="2" t="s">
        <v>74</v>
      </c>
      <c r="S892" s="2" t="s">
        <v>2338</v>
      </c>
      <c r="T892" s="2" t="s">
        <v>2339</v>
      </c>
      <c r="U892" s="2" t="b">
        <v>1</v>
      </c>
      <c r="V892" s="2" t="s">
        <v>69</v>
      </c>
      <c r="W892" s="2">
        <v>1.4</v>
      </c>
    </row>
    <row r="893" spans="1:23" ht="15.75" customHeight="1" x14ac:dyDescent="0.25">
      <c r="A893" s="2" t="s">
        <v>2815</v>
      </c>
      <c r="B893" s="2" t="s">
        <v>2817</v>
      </c>
      <c r="C893" s="2" t="s">
        <v>106</v>
      </c>
      <c r="D893" s="2" t="s">
        <v>45</v>
      </c>
      <c r="E893" s="2" t="s">
        <v>46</v>
      </c>
      <c r="F893" s="2" t="s">
        <v>55</v>
      </c>
      <c r="G893" s="2" t="s">
        <v>338</v>
      </c>
      <c r="H893" s="2" t="s">
        <v>282</v>
      </c>
      <c r="I893" s="2" t="s">
        <v>26</v>
      </c>
      <c r="J893" s="2" t="s">
        <v>339</v>
      </c>
      <c r="K893" s="2" t="s">
        <v>340</v>
      </c>
      <c r="L893" s="2" t="s">
        <v>285</v>
      </c>
      <c r="M893" s="2">
        <v>53</v>
      </c>
      <c r="N893" s="2" t="b">
        <v>0</v>
      </c>
      <c r="O893" s="2">
        <v>0.77657266811279824</v>
      </c>
      <c r="P893" s="2">
        <v>0.7489539748953975</v>
      </c>
      <c r="Q893" s="2">
        <v>0.80630630630630629</v>
      </c>
      <c r="R893" s="2" t="s">
        <v>74</v>
      </c>
      <c r="S893" s="2" t="s">
        <v>2340</v>
      </c>
      <c r="T893" s="2" t="s">
        <v>2341</v>
      </c>
      <c r="U893" s="2" t="b">
        <v>1</v>
      </c>
      <c r="V893" s="2" t="s">
        <v>69</v>
      </c>
      <c r="W893" s="2">
        <v>1.4</v>
      </c>
    </row>
    <row r="894" spans="1:23" ht="15.75" customHeight="1" x14ac:dyDescent="0.25">
      <c r="A894" s="2" t="s">
        <v>2815</v>
      </c>
      <c r="B894" s="2" t="s">
        <v>2817</v>
      </c>
      <c r="C894" s="2" t="s">
        <v>106</v>
      </c>
      <c r="D894" s="2" t="s">
        <v>45</v>
      </c>
      <c r="E894" s="2" t="s">
        <v>46</v>
      </c>
      <c r="F894" s="2" t="s">
        <v>55</v>
      </c>
      <c r="G894" s="2" t="s">
        <v>343</v>
      </c>
      <c r="H894" s="2" t="s">
        <v>282</v>
      </c>
      <c r="I894" s="2" t="s">
        <v>26</v>
      </c>
      <c r="J894" s="2" t="s">
        <v>344</v>
      </c>
      <c r="K894" s="2" t="s">
        <v>345</v>
      </c>
      <c r="L894" s="2" t="s">
        <v>285</v>
      </c>
      <c r="M894" s="2">
        <v>54</v>
      </c>
      <c r="N894" s="2" t="b">
        <v>0</v>
      </c>
      <c r="O894" s="2">
        <v>0.71042471042471034</v>
      </c>
      <c r="P894" s="2">
        <v>0.6216216216216216</v>
      </c>
      <c r="Q894" s="2">
        <v>0.8288288288288288</v>
      </c>
      <c r="R894" s="2" t="s">
        <v>74</v>
      </c>
      <c r="S894" s="2" t="s">
        <v>2342</v>
      </c>
      <c r="T894" s="2" t="s">
        <v>2343</v>
      </c>
      <c r="U894" s="2" t="b">
        <v>1</v>
      </c>
      <c r="V894" s="2" t="s">
        <v>69</v>
      </c>
      <c r="W894" s="2">
        <v>1.6</v>
      </c>
    </row>
    <row r="895" spans="1:23" ht="15.75" customHeight="1" x14ac:dyDescent="0.25">
      <c r="A895" s="2" t="s">
        <v>2815</v>
      </c>
      <c r="B895" s="2" t="s">
        <v>2817</v>
      </c>
      <c r="C895" s="2" t="s">
        <v>106</v>
      </c>
      <c r="D895" s="2" t="s">
        <v>45</v>
      </c>
      <c r="E895" s="2" t="s">
        <v>46</v>
      </c>
      <c r="F895" s="2" t="s">
        <v>55</v>
      </c>
      <c r="G895" s="2" t="s">
        <v>349</v>
      </c>
      <c r="H895" s="2" t="s">
        <v>282</v>
      </c>
      <c r="I895" s="2" t="s">
        <v>26</v>
      </c>
      <c r="J895" s="2" t="s">
        <v>351</v>
      </c>
      <c r="K895" s="2" t="s">
        <v>352</v>
      </c>
      <c r="L895" s="2" t="s">
        <v>285</v>
      </c>
      <c r="M895" s="2">
        <v>55</v>
      </c>
      <c r="N895" s="2" t="b">
        <v>0</v>
      </c>
      <c r="O895" s="2">
        <v>0.40869565217391302</v>
      </c>
      <c r="P895" s="2">
        <v>0.3949579831932773</v>
      </c>
      <c r="Q895" s="2">
        <v>0.42342342342342337</v>
      </c>
      <c r="R895" s="2" t="s">
        <v>74</v>
      </c>
      <c r="S895" s="2" t="s">
        <v>2344</v>
      </c>
      <c r="T895" s="2" t="s">
        <v>2345</v>
      </c>
      <c r="U895" s="2" t="b">
        <v>1</v>
      </c>
      <c r="V895" s="2" t="s">
        <v>69</v>
      </c>
      <c r="W895" s="2">
        <v>1.4</v>
      </c>
    </row>
    <row r="896" spans="1:23" ht="15.75" customHeight="1" x14ac:dyDescent="0.25">
      <c r="A896" s="2" t="s">
        <v>2815</v>
      </c>
      <c r="B896" s="2" t="s">
        <v>2817</v>
      </c>
      <c r="C896" s="2" t="s">
        <v>106</v>
      </c>
      <c r="D896" s="2" t="s">
        <v>45</v>
      </c>
      <c r="E896" s="2" t="s">
        <v>46</v>
      </c>
      <c r="F896" s="2" t="s">
        <v>55</v>
      </c>
      <c r="G896" s="2" t="s">
        <v>363</v>
      </c>
      <c r="H896" s="2" t="s">
        <v>282</v>
      </c>
      <c r="I896" s="2" t="s">
        <v>26</v>
      </c>
      <c r="J896" s="2" t="s">
        <v>367</v>
      </c>
      <c r="K896" s="2" t="s">
        <v>368</v>
      </c>
      <c r="L896" s="2" t="s">
        <v>285</v>
      </c>
      <c r="M896" s="2">
        <v>56</v>
      </c>
      <c r="N896" s="2" t="b">
        <v>0</v>
      </c>
      <c r="O896" s="2">
        <v>0.42</v>
      </c>
      <c r="P896" s="2">
        <v>0.30753138075313807</v>
      </c>
      <c r="Q896" s="2">
        <v>0.66216216216216217</v>
      </c>
      <c r="R896" s="2" t="s">
        <v>74</v>
      </c>
      <c r="S896" s="2" t="s">
        <v>2346</v>
      </c>
      <c r="T896" s="2" t="s">
        <v>2347</v>
      </c>
      <c r="U896" s="2" t="b">
        <v>1</v>
      </c>
      <c r="V896" s="2" t="s">
        <v>69</v>
      </c>
      <c r="W896" s="2">
        <v>1.8</v>
      </c>
    </row>
    <row r="897" spans="1:23" ht="15.75" customHeight="1" x14ac:dyDescent="0.25">
      <c r="A897" s="2" t="s">
        <v>2815</v>
      </c>
      <c r="B897" s="2" t="s">
        <v>2817</v>
      </c>
      <c r="C897" s="2" t="s">
        <v>106</v>
      </c>
      <c r="D897" s="2" t="s">
        <v>45</v>
      </c>
      <c r="E897" s="2" t="s">
        <v>46</v>
      </c>
      <c r="F897" s="2" t="s">
        <v>55</v>
      </c>
      <c r="G897" s="2" t="s">
        <v>378</v>
      </c>
      <c r="H897" s="2" t="s">
        <v>282</v>
      </c>
      <c r="I897" s="2" t="s">
        <v>26</v>
      </c>
      <c r="J897" s="2" t="s">
        <v>380</v>
      </c>
      <c r="K897" s="2" t="s">
        <v>381</v>
      </c>
      <c r="L897" s="2" t="s">
        <v>285</v>
      </c>
      <c r="M897" s="2">
        <v>57</v>
      </c>
      <c r="N897" s="2" t="b">
        <v>0</v>
      </c>
      <c r="O897" s="2">
        <v>0.76754385964912286</v>
      </c>
      <c r="P897" s="2">
        <v>0.74786324786324787</v>
      </c>
      <c r="Q897" s="2">
        <v>0.78828828828828834</v>
      </c>
      <c r="R897" s="2" t="s">
        <v>74</v>
      </c>
      <c r="S897" s="2" t="s">
        <v>2348</v>
      </c>
      <c r="T897" s="2" t="s">
        <v>2349</v>
      </c>
      <c r="U897" s="2" t="b">
        <v>1</v>
      </c>
      <c r="V897" s="2" t="s">
        <v>69</v>
      </c>
      <c r="W897" s="2">
        <v>1.5</v>
      </c>
    </row>
    <row r="898" spans="1:23" ht="15.75" customHeight="1" x14ac:dyDescent="0.25">
      <c r="A898" s="2" t="s">
        <v>2815</v>
      </c>
      <c r="B898" s="2" t="s">
        <v>2817</v>
      </c>
      <c r="C898" s="2" t="s">
        <v>106</v>
      </c>
      <c r="D898" s="2" t="s">
        <v>45</v>
      </c>
      <c r="E898" s="2" t="s">
        <v>46</v>
      </c>
      <c r="F898" s="2" t="s">
        <v>55</v>
      </c>
      <c r="G898" s="2" t="s">
        <v>389</v>
      </c>
      <c r="H898" s="2" t="s">
        <v>282</v>
      </c>
      <c r="I898" s="2" t="s">
        <v>26</v>
      </c>
      <c r="J898" s="2" t="s">
        <v>390</v>
      </c>
      <c r="K898" s="2" t="s">
        <v>391</v>
      </c>
      <c r="L898" s="2" t="s">
        <v>285</v>
      </c>
      <c r="M898" s="2">
        <v>58</v>
      </c>
      <c r="N898" s="2" t="b">
        <v>0</v>
      </c>
      <c r="O898" s="2">
        <v>0.75831485587583147</v>
      </c>
      <c r="P898" s="2">
        <v>0.74672489082969429</v>
      </c>
      <c r="Q898" s="2">
        <v>0.77027027027027029</v>
      </c>
      <c r="R898" s="2" t="s">
        <v>74</v>
      </c>
      <c r="S898" s="2" t="s">
        <v>2350</v>
      </c>
      <c r="T898" s="2" t="s">
        <v>2351</v>
      </c>
      <c r="U898" s="2" t="b">
        <v>1</v>
      </c>
      <c r="V898" s="2" t="s">
        <v>69</v>
      </c>
      <c r="W898" s="2">
        <v>2.5</v>
      </c>
    </row>
    <row r="899" spans="1:23" ht="15.75" customHeight="1" x14ac:dyDescent="0.25">
      <c r="A899" s="2" t="s">
        <v>2815</v>
      </c>
      <c r="B899" s="2" t="s">
        <v>2817</v>
      </c>
      <c r="C899" s="2" t="s">
        <v>106</v>
      </c>
      <c r="D899" s="2" t="s">
        <v>45</v>
      </c>
      <c r="E899" s="2" t="s">
        <v>46</v>
      </c>
      <c r="F899" s="2" t="s">
        <v>55</v>
      </c>
      <c r="G899" s="2" t="s">
        <v>395</v>
      </c>
      <c r="H899" s="2" t="s">
        <v>282</v>
      </c>
      <c r="I899" s="2" t="s">
        <v>26</v>
      </c>
      <c r="J899" s="2" t="s">
        <v>397</v>
      </c>
      <c r="K899" s="2" t="s">
        <v>398</v>
      </c>
      <c r="L899" s="2" t="s">
        <v>285</v>
      </c>
      <c r="M899" s="2">
        <v>59</v>
      </c>
      <c r="N899" s="2" t="b">
        <v>0</v>
      </c>
      <c r="O899" s="2">
        <v>0.72527472527472525</v>
      </c>
      <c r="P899" s="2">
        <v>0.70815450643776823</v>
      </c>
      <c r="Q899" s="2">
        <v>0.7432432432432432</v>
      </c>
      <c r="R899" s="2" t="s">
        <v>74</v>
      </c>
      <c r="S899" s="2" t="s">
        <v>2352</v>
      </c>
      <c r="T899" s="2" t="s">
        <v>2353</v>
      </c>
      <c r="U899" s="2" t="b">
        <v>1</v>
      </c>
      <c r="V899" s="2" t="s">
        <v>69</v>
      </c>
      <c r="W899" s="2">
        <v>1.6</v>
      </c>
    </row>
    <row r="900" spans="1:23" ht="15.75" customHeight="1" x14ac:dyDescent="0.25">
      <c r="A900" s="2" t="s">
        <v>2815</v>
      </c>
      <c r="B900" s="2" t="s">
        <v>2817</v>
      </c>
      <c r="C900" s="2" t="s">
        <v>106</v>
      </c>
      <c r="D900" s="2" t="s">
        <v>45</v>
      </c>
      <c r="E900" s="2" t="s">
        <v>46</v>
      </c>
      <c r="F900" s="2" t="s">
        <v>55</v>
      </c>
      <c r="G900" s="2" t="s">
        <v>401</v>
      </c>
      <c r="H900" s="2" t="s">
        <v>282</v>
      </c>
      <c r="I900" s="2" t="s">
        <v>26</v>
      </c>
      <c r="J900" s="2" t="s">
        <v>402</v>
      </c>
      <c r="K900" s="2" t="s">
        <v>403</v>
      </c>
      <c r="L900" s="2" t="s">
        <v>285</v>
      </c>
      <c r="M900" s="2">
        <v>60</v>
      </c>
      <c r="N900" s="2" t="b">
        <v>0</v>
      </c>
      <c r="O900" s="2">
        <v>0.73548387096774204</v>
      </c>
      <c r="P900" s="2">
        <v>0.70370370370370372</v>
      </c>
      <c r="Q900" s="2">
        <v>0.77027027027027029</v>
      </c>
      <c r="R900" s="2" t="s">
        <v>74</v>
      </c>
      <c r="S900" s="2" t="s">
        <v>2354</v>
      </c>
      <c r="T900" s="2" t="s">
        <v>2355</v>
      </c>
      <c r="U900" s="2" t="b">
        <v>1</v>
      </c>
      <c r="V900" s="2" t="s">
        <v>69</v>
      </c>
      <c r="W900" s="2">
        <v>1.4</v>
      </c>
    </row>
    <row r="901" spans="1:23" ht="15.75" customHeight="1" x14ac:dyDescent="0.25">
      <c r="A901" s="2" t="s">
        <v>2815</v>
      </c>
      <c r="B901" s="2" t="s">
        <v>2817</v>
      </c>
      <c r="C901" s="2" t="s">
        <v>106</v>
      </c>
      <c r="D901" s="2" t="s">
        <v>45</v>
      </c>
      <c r="E901" s="2" t="s">
        <v>46</v>
      </c>
      <c r="F901" s="2" t="s">
        <v>55</v>
      </c>
      <c r="G901" s="2" t="s">
        <v>406</v>
      </c>
      <c r="H901" s="2" t="s">
        <v>282</v>
      </c>
      <c r="I901" s="2" t="s">
        <v>26</v>
      </c>
      <c r="J901" s="2" t="s">
        <v>407</v>
      </c>
      <c r="K901" s="2" t="s">
        <v>408</v>
      </c>
      <c r="L901" s="2" t="s">
        <v>285</v>
      </c>
      <c r="M901" s="2">
        <v>61</v>
      </c>
      <c r="N901" s="2" t="b">
        <v>0</v>
      </c>
      <c r="O901" s="2">
        <v>0.75890985324947591</v>
      </c>
      <c r="P901" s="2">
        <v>0.70980392156862748</v>
      </c>
      <c r="Q901" s="2">
        <v>0.81531531531531531</v>
      </c>
      <c r="R901" s="2" t="s">
        <v>74</v>
      </c>
      <c r="S901" s="2" t="s">
        <v>2356</v>
      </c>
      <c r="T901" s="2" t="s">
        <v>2357</v>
      </c>
      <c r="U901" s="2" t="b">
        <v>1</v>
      </c>
      <c r="V901" s="2" t="s">
        <v>69</v>
      </c>
      <c r="W901" s="2">
        <v>1.4</v>
      </c>
    </row>
    <row r="902" spans="1:23" ht="15.75" customHeight="1" x14ac:dyDescent="0.25">
      <c r="A902" s="2" t="s">
        <v>2815</v>
      </c>
      <c r="B902" s="2" t="s">
        <v>2817</v>
      </c>
      <c r="C902" s="2" t="s">
        <v>106</v>
      </c>
      <c r="D902" s="2" t="s">
        <v>45</v>
      </c>
      <c r="E902" s="2" t="s">
        <v>46</v>
      </c>
      <c r="F902" s="2" t="s">
        <v>364</v>
      </c>
      <c r="G902" s="2" t="s">
        <v>411</v>
      </c>
      <c r="H902" s="2" t="s">
        <v>412</v>
      </c>
      <c r="I902" s="2" t="s">
        <v>54</v>
      </c>
      <c r="J902" s="2" t="s">
        <v>413</v>
      </c>
      <c r="K902" s="2" t="s">
        <v>414</v>
      </c>
      <c r="L902" s="2" t="s">
        <v>377</v>
      </c>
      <c r="M902" s="2">
        <v>42</v>
      </c>
      <c r="N902" s="2" t="b">
        <v>0</v>
      </c>
      <c r="O902" s="2">
        <v>0.84297520661157022</v>
      </c>
      <c r="P902" s="2">
        <v>0.80314960629921262</v>
      </c>
      <c r="Q902" s="2">
        <v>0.88695652173913042</v>
      </c>
      <c r="R902" s="2" t="s">
        <v>74</v>
      </c>
      <c r="S902" s="2" t="s">
        <v>2358</v>
      </c>
      <c r="T902" s="2" t="s">
        <v>2359</v>
      </c>
      <c r="U902" s="2" t="b">
        <v>1</v>
      </c>
      <c r="V902" s="2" t="s">
        <v>69</v>
      </c>
      <c r="W902" s="2">
        <v>1.9</v>
      </c>
    </row>
    <row r="903" spans="1:23" ht="15.75" customHeight="1" x14ac:dyDescent="0.25">
      <c r="A903" s="2" t="s">
        <v>2815</v>
      </c>
      <c r="B903" s="2" t="s">
        <v>2817</v>
      </c>
      <c r="C903" s="2" t="s">
        <v>106</v>
      </c>
      <c r="D903" s="2" t="s">
        <v>45</v>
      </c>
      <c r="E903" s="2" t="s">
        <v>46</v>
      </c>
      <c r="F903" s="2" t="s">
        <v>364</v>
      </c>
      <c r="G903" s="2" t="s">
        <v>417</v>
      </c>
      <c r="H903" s="2" t="s">
        <v>412</v>
      </c>
      <c r="I903" s="2" t="s">
        <v>54</v>
      </c>
      <c r="J903" s="2" t="s">
        <v>418</v>
      </c>
      <c r="K903" s="2" t="s">
        <v>419</v>
      </c>
      <c r="L903" s="2" t="s">
        <v>377</v>
      </c>
      <c r="M903" s="2">
        <v>43</v>
      </c>
      <c r="N903" s="2" t="b">
        <v>0</v>
      </c>
      <c r="O903" s="2">
        <v>0.85177453027139871</v>
      </c>
      <c r="P903" s="2">
        <v>0.81927710843373491</v>
      </c>
      <c r="Q903" s="2">
        <v>0.88695652173913042</v>
      </c>
      <c r="R903" s="2" t="s">
        <v>74</v>
      </c>
      <c r="S903" s="2" t="s">
        <v>2360</v>
      </c>
      <c r="T903" s="2" t="s">
        <v>2361</v>
      </c>
      <c r="U903" s="2" t="b">
        <v>1</v>
      </c>
      <c r="V903" s="2" t="s">
        <v>69</v>
      </c>
      <c r="W903" s="2">
        <v>1.4</v>
      </c>
    </row>
    <row r="904" spans="1:23" ht="15.75" customHeight="1" x14ac:dyDescent="0.25">
      <c r="A904" s="2" t="s">
        <v>2815</v>
      </c>
      <c r="B904" s="2" t="s">
        <v>2817</v>
      </c>
      <c r="C904" s="2" t="s">
        <v>106</v>
      </c>
      <c r="D904" s="2" t="s">
        <v>45</v>
      </c>
      <c r="E904" s="2" t="s">
        <v>46</v>
      </c>
      <c r="F904" s="2" t="s">
        <v>364</v>
      </c>
      <c r="G904" s="2" t="s">
        <v>422</v>
      </c>
      <c r="H904" s="2" t="s">
        <v>412</v>
      </c>
      <c r="I904" s="2" t="s">
        <v>54</v>
      </c>
      <c r="J904" s="2" t="s">
        <v>423</v>
      </c>
      <c r="K904" s="2" t="s">
        <v>424</v>
      </c>
      <c r="L904" s="2" t="s">
        <v>377</v>
      </c>
      <c r="M904" s="2">
        <v>44</v>
      </c>
      <c r="N904" s="2" t="b">
        <v>0</v>
      </c>
      <c r="O904" s="2">
        <v>0.82352941176470573</v>
      </c>
      <c r="P904" s="2">
        <v>0.7967479674796748</v>
      </c>
      <c r="Q904" s="2">
        <v>0.85217391304347823</v>
      </c>
      <c r="R904" s="2" t="s">
        <v>74</v>
      </c>
      <c r="S904" s="2" t="s">
        <v>2362</v>
      </c>
      <c r="T904" s="2" t="s">
        <v>2363</v>
      </c>
      <c r="U904" s="2" t="b">
        <v>1</v>
      </c>
      <c r="V904" s="2" t="s">
        <v>69</v>
      </c>
      <c r="W904" s="2">
        <v>1.6</v>
      </c>
    </row>
    <row r="905" spans="1:23" ht="15.75" customHeight="1" x14ac:dyDescent="0.25">
      <c r="A905" s="2" t="s">
        <v>2815</v>
      </c>
      <c r="B905" s="2" t="s">
        <v>2817</v>
      </c>
      <c r="C905" s="2" t="s">
        <v>106</v>
      </c>
      <c r="D905" s="2" t="s">
        <v>45</v>
      </c>
      <c r="E905" s="2" t="s">
        <v>46</v>
      </c>
      <c r="F905" s="2" t="s">
        <v>364</v>
      </c>
      <c r="G905" s="2" t="s">
        <v>427</v>
      </c>
      <c r="H905" s="2" t="s">
        <v>412</v>
      </c>
      <c r="I905" s="2" t="s">
        <v>54</v>
      </c>
      <c r="J905" s="2" t="s">
        <v>428</v>
      </c>
      <c r="K905" s="2" t="s">
        <v>429</v>
      </c>
      <c r="L905" s="2" t="s">
        <v>377</v>
      </c>
      <c r="M905" s="2">
        <v>45</v>
      </c>
      <c r="N905" s="2" t="b">
        <v>0</v>
      </c>
      <c r="O905" s="2">
        <v>0.83720930232558144</v>
      </c>
      <c r="P905" s="2">
        <v>0.81481481481481477</v>
      </c>
      <c r="Q905" s="2">
        <v>0.86086956521739133</v>
      </c>
      <c r="R905" s="2" t="s">
        <v>74</v>
      </c>
      <c r="S905" s="2" t="s">
        <v>2364</v>
      </c>
      <c r="T905" s="2" t="s">
        <v>2365</v>
      </c>
      <c r="U905" s="2" t="b">
        <v>1</v>
      </c>
      <c r="V905" s="2" t="s">
        <v>69</v>
      </c>
      <c r="W905" s="2">
        <v>1.4</v>
      </c>
    </row>
    <row r="906" spans="1:23" ht="15.75" customHeight="1" x14ac:dyDescent="0.25">
      <c r="A906" s="2" t="s">
        <v>2815</v>
      </c>
      <c r="B906" s="2" t="s">
        <v>2817</v>
      </c>
      <c r="C906" s="2" t="s">
        <v>106</v>
      </c>
      <c r="D906" s="2" t="s">
        <v>45</v>
      </c>
      <c r="E906" s="2" t="s">
        <v>46</v>
      </c>
      <c r="F906" s="2" t="s">
        <v>364</v>
      </c>
      <c r="G906" s="2" t="s">
        <v>432</v>
      </c>
      <c r="H906" s="2" t="s">
        <v>412</v>
      </c>
      <c r="I906" s="2" t="s">
        <v>54</v>
      </c>
      <c r="J906" s="2" t="s">
        <v>433</v>
      </c>
      <c r="K906" s="2" t="s">
        <v>434</v>
      </c>
      <c r="L906" s="2" t="s">
        <v>377</v>
      </c>
      <c r="M906" s="2">
        <v>46</v>
      </c>
      <c r="N906" s="2" t="b">
        <v>0</v>
      </c>
      <c r="O906" s="2">
        <v>0.82617586912065444</v>
      </c>
      <c r="P906" s="2">
        <v>0.77992277992277992</v>
      </c>
      <c r="Q906" s="2">
        <v>0.87826086956521743</v>
      </c>
      <c r="R906" s="2" t="s">
        <v>74</v>
      </c>
      <c r="S906" s="2" t="s">
        <v>2366</v>
      </c>
      <c r="T906" s="2" t="s">
        <v>2367</v>
      </c>
      <c r="U906" s="2" t="b">
        <v>1</v>
      </c>
      <c r="V906" s="2" t="s">
        <v>69</v>
      </c>
      <c r="W906" s="2">
        <v>1.6</v>
      </c>
    </row>
    <row r="907" spans="1:23" ht="15.75" customHeight="1" x14ac:dyDescent="0.25">
      <c r="A907" s="2" t="s">
        <v>2815</v>
      </c>
      <c r="B907" s="2" t="s">
        <v>2817</v>
      </c>
      <c r="C907" s="2" t="s">
        <v>106</v>
      </c>
      <c r="D907" s="2" t="s">
        <v>45</v>
      </c>
      <c r="E907" s="2" t="s">
        <v>46</v>
      </c>
      <c r="F907" s="2" t="s">
        <v>364</v>
      </c>
      <c r="G907" s="2" t="s">
        <v>437</v>
      </c>
      <c r="H907" s="2" t="s">
        <v>412</v>
      </c>
      <c r="I907" s="2" t="s">
        <v>54</v>
      </c>
      <c r="J907" s="2" t="s">
        <v>438</v>
      </c>
      <c r="K907" s="2" t="s">
        <v>439</v>
      </c>
      <c r="L907" s="2" t="s">
        <v>377</v>
      </c>
      <c r="M907" s="2">
        <v>47</v>
      </c>
      <c r="N907" s="2" t="b">
        <v>0</v>
      </c>
      <c r="O907" s="2">
        <v>0.83367556468172488</v>
      </c>
      <c r="P907" s="2">
        <v>0.78988326848249024</v>
      </c>
      <c r="Q907" s="2">
        <v>0.88260869565217392</v>
      </c>
      <c r="R907" s="2" t="s">
        <v>74</v>
      </c>
      <c r="S907" s="2" t="s">
        <v>2368</v>
      </c>
      <c r="T907" s="2" t="s">
        <v>2369</v>
      </c>
      <c r="U907" s="2" t="b">
        <v>1</v>
      </c>
      <c r="V907" s="2" t="s">
        <v>69</v>
      </c>
      <c r="W907" s="2">
        <v>1.6</v>
      </c>
    </row>
    <row r="908" spans="1:23" ht="15.75" customHeight="1" x14ac:dyDescent="0.25">
      <c r="A908" s="2" t="s">
        <v>2815</v>
      </c>
      <c r="B908" s="2" t="s">
        <v>2817</v>
      </c>
      <c r="C908" s="2" t="s">
        <v>106</v>
      </c>
      <c r="D908" s="2" t="s">
        <v>45</v>
      </c>
      <c r="E908" s="2" t="s">
        <v>46</v>
      </c>
      <c r="F908" s="2" t="s">
        <v>364</v>
      </c>
      <c r="G908" s="2" t="s">
        <v>442</v>
      </c>
      <c r="H908" s="2" t="s">
        <v>412</v>
      </c>
      <c r="I908" s="2" t="s">
        <v>54</v>
      </c>
      <c r="J908" s="2" t="s">
        <v>443</v>
      </c>
      <c r="K908" s="2" t="s">
        <v>444</v>
      </c>
      <c r="L908" s="2" t="s">
        <v>377</v>
      </c>
      <c r="M908" s="2">
        <v>48</v>
      </c>
      <c r="N908" s="2" t="b">
        <v>0</v>
      </c>
      <c r="O908" s="2">
        <v>0.84426229508196726</v>
      </c>
      <c r="P908" s="2">
        <v>0.79844961240310075</v>
      </c>
      <c r="Q908" s="2">
        <v>0.89565217391304353</v>
      </c>
      <c r="R908" s="2" t="s">
        <v>74</v>
      </c>
      <c r="S908" s="2" t="s">
        <v>2370</v>
      </c>
      <c r="T908" s="2" t="s">
        <v>2371</v>
      </c>
      <c r="U908" s="2" t="b">
        <v>1</v>
      </c>
      <c r="V908" s="2" t="s">
        <v>69</v>
      </c>
      <c r="W908" s="2">
        <v>2.4</v>
      </c>
    </row>
    <row r="909" spans="1:23" ht="15.75" customHeight="1" x14ac:dyDescent="0.25">
      <c r="A909" s="2" t="s">
        <v>2815</v>
      </c>
      <c r="B909" s="2" t="s">
        <v>2817</v>
      </c>
      <c r="C909" s="2" t="s">
        <v>106</v>
      </c>
      <c r="D909" s="2" t="s">
        <v>45</v>
      </c>
      <c r="E909" s="2" t="s">
        <v>46</v>
      </c>
      <c r="F909" s="2" t="s">
        <v>364</v>
      </c>
      <c r="G909" s="2" t="s">
        <v>447</v>
      </c>
      <c r="H909" s="2" t="s">
        <v>412</v>
      </c>
      <c r="I909" s="2" t="s">
        <v>54</v>
      </c>
      <c r="J909" s="2" t="s">
        <v>448</v>
      </c>
      <c r="K909" s="2" t="s">
        <v>449</v>
      </c>
      <c r="L909" s="2" t="s">
        <v>377</v>
      </c>
      <c r="M909" s="2">
        <v>49</v>
      </c>
      <c r="N909" s="2" t="b">
        <v>0</v>
      </c>
      <c r="O909" s="2">
        <v>0.8125</v>
      </c>
      <c r="P909" s="2">
        <v>0.78</v>
      </c>
      <c r="Q909" s="2">
        <v>0.84782608695652173</v>
      </c>
      <c r="R909" s="2" t="s">
        <v>74</v>
      </c>
      <c r="S909" s="2" t="s">
        <v>2372</v>
      </c>
      <c r="T909" s="2" t="s">
        <v>2373</v>
      </c>
      <c r="U909" s="2" t="b">
        <v>1</v>
      </c>
      <c r="V909" s="2" t="s">
        <v>69</v>
      </c>
      <c r="W909" s="2">
        <v>2</v>
      </c>
    </row>
    <row r="910" spans="1:23" ht="15.75" customHeight="1" x14ac:dyDescent="0.25">
      <c r="A910" s="2" t="s">
        <v>2815</v>
      </c>
      <c r="B910" s="2" t="s">
        <v>2817</v>
      </c>
      <c r="C910" s="2" t="s">
        <v>106</v>
      </c>
      <c r="D910" s="2" t="s">
        <v>45</v>
      </c>
      <c r="E910" s="2" t="s">
        <v>46</v>
      </c>
      <c r="F910" s="2" t="s">
        <v>364</v>
      </c>
      <c r="G910" s="2" t="s">
        <v>452</v>
      </c>
      <c r="H910" s="2" t="s">
        <v>412</v>
      </c>
      <c r="I910" s="2" t="s">
        <v>54</v>
      </c>
      <c r="J910" s="2" t="s">
        <v>453</v>
      </c>
      <c r="K910" s="2" t="s">
        <v>454</v>
      </c>
      <c r="L910" s="2" t="s">
        <v>377</v>
      </c>
      <c r="M910" s="2">
        <v>50</v>
      </c>
      <c r="N910" s="2" t="b">
        <v>0</v>
      </c>
      <c r="O910" s="2">
        <v>0.84016393442622939</v>
      </c>
      <c r="P910" s="2">
        <v>0.79457364341085268</v>
      </c>
      <c r="Q910" s="2">
        <v>0.89130434782608692</v>
      </c>
      <c r="R910" s="2" t="s">
        <v>74</v>
      </c>
      <c r="S910" s="2" t="s">
        <v>2374</v>
      </c>
      <c r="T910" s="2" t="s">
        <v>2375</v>
      </c>
      <c r="U910" s="2" t="b">
        <v>1</v>
      </c>
      <c r="V910" s="2" t="s">
        <v>69</v>
      </c>
      <c r="W910" s="2">
        <v>1.6</v>
      </c>
    </row>
    <row r="911" spans="1:23" ht="15.75" customHeight="1" x14ac:dyDescent="0.25">
      <c r="A911" s="2" t="s">
        <v>2815</v>
      </c>
      <c r="B911" s="2" t="s">
        <v>2817</v>
      </c>
      <c r="C911" s="2" t="s">
        <v>106</v>
      </c>
      <c r="D911" s="2" t="s">
        <v>45</v>
      </c>
      <c r="E911" s="2" t="s">
        <v>46</v>
      </c>
      <c r="F911" s="2" t="s">
        <v>364</v>
      </c>
      <c r="G911" s="2" t="s">
        <v>457</v>
      </c>
      <c r="H911" s="2" t="s">
        <v>412</v>
      </c>
      <c r="I911" s="2" t="s">
        <v>54</v>
      </c>
      <c r="J911" s="2" t="s">
        <v>458</v>
      </c>
      <c r="K911" s="2" t="s">
        <v>459</v>
      </c>
      <c r="L911" s="2" t="s">
        <v>377</v>
      </c>
      <c r="M911" s="2">
        <v>51</v>
      </c>
      <c r="N911" s="2" t="b">
        <v>0</v>
      </c>
      <c r="O911" s="2">
        <v>0.83471074380165289</v>
      </c>
      <c r="P911" s="2">
        <v>0.79527559055118113</v>
      </c>
      <c r="Q911" s="2">
        <v>0.87826086956521743</v>
      </c>
      <c r="R911" s="2" t="s">
        <v>74</v>
      </c>
      <c r="S911" s="2" t="s">
        <v>2376</v>
      </c>
      <c r="T911" s="2" t="s">
        <v>2377</v>
      </c>
      <c r="U911" s="2" t="b">
        <v>1</v>
      </c>
      <c r="V911" s="2" t="s">
        <v>69</v>
      </c>
      <c r="W911" s="2">
        <v>1.5</v>
      </c>
    </row>
    <row r="912" spans="1:23" ht="15.75" customHeight="1" x14ac:dyDescent="0.25">
      <c r="A912" s="2" t="s">
        <v>2815</v>
      </c>
      <c r="B912" s="2" t="s">
        <v>2817</v>
      </c>
      <c r="C912" s="2" t="s">
        <v>106</v>
      </c>
      <c r="D912" s="2" t="s">
        <v>45</v>
      </c>
      <c r="E912" s="2" t="s">
        <v>46</v>
      </c>
      <c r="F912" s="2" t="s">
        <v>364</v>
      </c>
      <c r="G912" s="2" t="s">
        <v>462</v>
      </c>
      <c r="H912" s="2" t="s">
        <v>412</v>
      </c>
      <c r="I912" s="2" t="s">
        <v>54</v>
      </c>
      <c r="J912" s="2" t="s">
        <v>463</v>
      </c>
      <c r="K912" s="2" t="s">
        <v>464</v>
      </c>
      <c r="L912" s="2" t="s">
        <v>377</v>
      </c>
      <c r="M912" s="2">
        <v>52</v>
      </c>
      <c r="N912" s="2" t="b">
        <v>0</v>
      </c>
      <c r="O912" s="2">
        <v>0.83569979716024345</v>
      </c>
      <c r="P912" s="2">
        <v>0.78326996197718635</v>
      </c>
      <c r="Q912" s="2">
        <v>0.89565217391304353</v>
      </c>
      <c r="R912" s="2" t="s">
        <v>74</v>
      </c>
      <c r="S912" s="2" t="s">
        <v>2378</v>
      </c>
      <c r="T912" s="2" t="s">
        <v>2379</v>
      </c>
      <c r="U912" s="2" t="b">
        <v>1</v>
      </c>
      <c r="V912" s="2" t="s">
        <v>69</v>
      </c>
      <c r="W912" s="2">
        <v>1.6</v>
      </c>
    </row>
    <row r="913" spans="1:23" ht="15.75" customHeight="1" x14ac:dyDescent="0.25">
      <c r="A913" s="2" t="s">
        <v>2815</v>
      </c>
      <c r="B913" s="2" t="s">
        <v>2817</v>
      </c>
      <c r="C913" s="2" t="s">
        <v>106</v>
      </c>
      <c r="D913" s="2" t="s">
        <v>45</v>
      </c>
      <c r="E913" s="2" t="s">
        <v>46</v>
      </c>
      <c r="F913" s="2" t="s">
        <v>364</v>
      </c>
      <c r="G913" s="2" t="s">
        <v>467</v>
      </c>
      <c r="H913" s="2" t="s">
        <v>412</v>
      </c>
      <c r="I913" s="2" t="s">
        <v>54</v>
      </c>
      <c r="J913" s="2" t="s">
        <v>468</v>
      </c>
      <c r="K913" s="2" t="s">
        <v>469</v>
      </c>
      <c r="L913" s="2" t="s">
        <v>377</v>
      </c>
      <c r="M913" s="2">
        <v>53</v>
      </c>
      <c r="N913" s="2" t="b">
        <v>0</v>
      </c>
      <c r="O913" s="2">
        <v>0.84696016771488469</v>
      </c>
      <c r="P913" s="2">
        <v>0.81781376518218618</v>
      </c>
      <c r="Q913" s="2">
        <v>0.87826086956521743</v>
      </c>
      <c r="R913" s="2" t="s">
        <v>74</v>
      </c>
      <c r="S913" s="2" t="s">
        <v>2380</v>
      </c>
      <c r="T913" s="2" t="s">
        <v>2381</v>
      </c>
      <c r="U913" s="2" t="b">
        <v>1</v>
      </c>
      <c r="V913" s="2" t="s">
        <v>69</v>
      </c>
      <c r="W913" s="2">
        <v>1.7</v>
      </c>
    </row>
    <row r="914" spans="1:23" ht="15.75" customHeight="1" x14ac:dyDescent="0.25">
      <c r="A914" s="2" t="s">
        <v>2815</v>
      </c>
      <c r="B914" s="2" t="s">
        <v>2817</v>
      </c>
      <c r="C914" s="2" t="s">
        <v>106</v>
      </c>
      <c r="D914" s="2" t="s">
        <v>45</v>
      </c>
      <c r="E914" s="2" t="s">
        <v>46</v>
      </c>
      <c r="F914" s="2" t="s">
        <v>364</v>
      </c>
      <c r="G914" s="2" t="s">
        <v>472</v>
      </c>
      <c r="H914" s="2" t="s">
        <v>412</v>
      </c>
      <c r="I914" s="2" t="s">
        <v>54</v>
      </c>
      <c r="J914" s="2" t="s">
        <v>473</v>
      </c>
      <c r="K914" s="2" t="s">
        <v>474</v>
      </c>
      <c r="L914" s="2" t="s">
        <v>377</v>
      </c>
      <c r="M914" s="2">
        <v>54</v>
      </c>
      <c r="N914" s="2" t="b">
        <v>0</v>
      </c>
      <c r="O914" s="2">
        <v>0.85534591194968557</v>
      </c>
      <c r="P914" s="2">
        <v>0.82591093117408909</v>
      </c>
      <c r="Q914" s="2">
        <v>0.88695652173913042</v>
      </c>
      <c r="R914" s="2" t="s">
        <v>74</v>
      </c>
      <c r="S914" s="2" t="s">
        <v>2382</v>
      </c>
      <c r="T914" s="2" t="s">
        <v>2383</v>
      </c>
      <c r="U914" s="2" t="b">
        <v>1</v>
      </c>
      <c r="V914" s="2" t="s">
        <v>69</v>
      </c>
      <c r="W914" s="2">
        <v>1.6</v>
      </c>
    </row>
    <row r="915" spans="1:23" ht="15.75" customHeight="1" x14ac:dyDescent="0.25">
      <c r="A915" s="2" t="s">
        <v>2815</v>
      </c>
      <c r="B915" s="2" t="s">
        <v>2817</v>
      </c>
      <c r="C915" s="2" t="s">
        <v>106</v>
      </c>
      <c r="D915" s="2" t="s">
        <v>45</v>
      </c>
      <c r="E915" s="2" t="s">
        <v>46</v>
      </c>
      <c r="F915" s="2" t="s">
        <v>364</v>
      </c>
      <c r="G915" s="2" t="s">
        <v>477</v>
      </c>
      <c r="H915" s="2" t="s">
        <v>412</v>
      </c>
      <c r="I915" s="2" t="s">
        <v>54</v>
      </c>
      <c r="J915" s="2" t="s">
        <v>478</v>
      </c>
      <c r="K915" s="2" t="s">
        <v>479</v>
      </c>
      <c r="L915" s="2" t="s">
        <v>377</v>
      </c>
      <c r="M915" s="2">
        <v>55</v>
      </c>
      <c r="N915" s="2" t="b">
        <v>0</v>
      </c>
      <c r="O915" s="2">
        <v>0.83606557377049184</v>
      </c>
      <c r="P915" s="2">
        <v>0.79069767441860461</v>
      </c>
      <c r="Q915" s="2">
        <v>0.88695652173913042</v>
      </c>
      <c r="R915" s="2" t="s">
        <v>74</v>
      </c>
      <c r="S915" s="2" t="s">
        <v>2384</v>
      </c>
      <c r="T915" s="2" t="s">
        <v>2385</v>
      </c>
      <c r="U915" s="2" t="b">
        <v>1</v>
      </c>
      <c r="V915" s="2" t="s">
        <v>69</v>
      </c>
      <c r="W915" s="2">
        <v>1.8</v>
      </c>
    </row>
    <row r="916" spans="1:23" ht="15.75" customHeight="1" x14ac:dyDescent="0.25">
      <c r="A916" s="2" t="s">
        <v>2815</v>
      </c>
      <c r="B916" s="2" t="s">
        <v>2817</v>
      </c>
      <c r="C916" s="2" t="s">
        <v>106</v>
      </c>
      <c r="D916" s="2" t="s">
        <v>45</v>
      </c>
      <c r="E916" s="2" t="s">
        <v>46</v>
      </c>
      <c r="F916" s="2" t="s">
        <v>364</v>
      </c>
      <c r="G916" s="2" t="s">
        <v>482</v>
      </c>
      <c r="H916" s="2" t="s">
        <v>412</v>
      </c>
      <c r="I916" s="2" t="s">
        <v>54</v>
      </c>
      <c r="J916" s="2" t="s">
        <v>483</v>
      </c>
      <c r="K916" s="2" t="s">
        <v>484</v>
      </c>
      <c r="L916" s="2" t="s">
        <v>377</v>
      </c>
      <c r="M916" s="2">
        <v>56</v>
      </c>
      <c r="N916" s="2" t="b">
        <v>0</v>
      </c>
      <c r="O916" s="2">
        <v>0.84710743801652899</v>
      </c>
      <c r="P916" s="2">
        <v>0.80708661417322836</v>
      </c>
      <c r="Q916" s="2">
        <v>0.89130434782608692</v>
      </c>
      <c r="R916" s="2" t="s">
        <v>74</v>
      </c>
      <c r="S916" s="2" t="s">
        <v>2386</v>
      </c>
      <c r="T916" s="2" t="s">
        <v>2387</v>
      </c>
      <c r="U916" s="2" t="b">
        <v>1</v>
      </c>
      <c r="V916" s="2" t="s">
        <v>69</v>
      </c>
      <c r="W916" s="2">
        <v>1.4</v>
      </c>
    </row>
    <row r="917" spans="1:23" ht="15.75" customHeight="1" x14ac:dyDescent="0.25">
      <c r="A917" s="2" t="s">
        <v>2815</v>
      </c>
      <c r="B917" s="2" t="s">
        <v>2817</v>
      </c>
      <c r="C917" s="2" t="s">
        <v>106</v>
      </c>
      <c r="D917" s="2" t="s">
        <v>45</v>
      </c>
      <c r="E917" s="2" t="s">
        <v>46</v>
      </c>
      <c r="F917" s="2" t="s">
        <v>364</v>
      </c>
      <c r="G917" s="2" t="s">
        <v>487</v>
      </c>
      <c r="H917" s="2" t="s">
        <v>412</v>
      </c>
      <c r="I917" s="2" t="s">
        <v>54</v>
      </c>
      <c r="J917" s="2" t="s">
        <v>488</v>
      </c>
      <c r="K917" s="2" t="s">
        <v>489</v>
      </c>
      <c r="L917" s="2" t="s">
        <v>377</v>
      </c>
      <c r="M917" s="2">
        <v>57</v>
      </c>
      <c r="N917" s="2" t="b">
        <v>0</v>
      </c>
      <c r="O917" s="2">
        <v>0.83673469387755095</v>
      </c>
      <c r="P917" s="2">
        <v>0.78846153846153844</v>
      </c>
      <c r="Q917" s="2">
        <v>0.89130434782608692</v>
      </c>
      <c r="R917" s="2" t="s">
        <v>74</v>
      </c>
      <c r="S917" s="2" t="s">
        <v>2388</v>
      </c>
      <c r="T917" s="2" t="s">
        <v>2389</v>
      </c>
      <c r="U917" s="2" t="b">
        <v>1</v>
      </c>
      <c r="V917" s="2" t="s">
        <v>69</v>
      </c>
      <c r="W917" s="2">
        <v>1.4</v>
      </c>
    </row>
    <row r="918" spans="1:23" ht="15.75" customHeight="1" x14ac:dyDescent="0.25">
      <c r="A918" s="2" t="s">
        <v>2815</v>
      </c>
      <c r="B918" s="2" t="s">
        <v>2817</v>
      </c>
      <c r="C918" s="2" t="s">
        <v>106</v>
      </c>
      <c r="D918" s="2" t="s">
        <v>45</v>
      </c>
      <c r="E918" s="2" t="s">
        <v>46</v>
      </c>
      <c r="F918" s="2" t="s">
        <v>364</v>
      </c>
      <c r="G918" s="2" t="s">
        <v>492</v>
      </c>
      <c r="H918" s="2" t="s">
        <v>412</v>
      </c>
      <c r="I918" s="2" t="s">
        <v>54</v>
      </c>
      <c r="J918" s="2" t="s">
        <v>493</v>
      </c>
      <c r="K918" s="2" t="s">
        <v>494</v>
      </c>
      <c r="L918" s="2" t="s">
        <v>377</v>
      </c>
      <c r="M918" s="2">
        <v>58</v>
      </c>
      <c r="N918" s="2" t="b">
        <v>0</v>
      </c>
      <c r="O918" s="2">
        <v>0.84342379958246338</v>
      </c>
      <c r="P918" s="2">
        <v>0.8112449799196787</v>
      </c>
      <c r="Q918" s="2">
        <v>0.87826086956521743</v>
      </c>
      <c r="R918" s="2" t="s">
        <v>74</v>
      </c>
      <c r="S918" s="2" t="s">
        <v>2390</v>
      </c>
      <c r="T918" s="2" t="s">
        <v>2391</v>
      </c>
      <c r="U918" s="2" t="b">
        <v>1</v>
      </c>
      <c r="V918" s="2" t="s">
        <v>69</v>
      </c>
      <c r="W918" s="2">
        <v>1.5</v>
      </c>
    </row>
    <row r="919" spans="1:23" ht="15.75" customHeight="1" x14ac:dyDescent="0.25">
      <c r="A919" s="2" t="s">
        <v>2815</v>
      </c>
      <c r="B919" s="2" t="s">
        <v>2817</v>
      </c>
      <c r="C919" s="2" t="s">
        <v>106</v>
      </c>
      <c r="D919" s="2" t="s">
        <v>45</v>
      </c>
      <c r="E919" s="2" t="s">
        <v>46</v>
      </c>
      <c r="F919" s="2" t="s">
        <v>364</v>
      </c>
      <c r="G919" s="2" t="s">
        <v>497</v>
      </c>
      <c r="H919" s="2" t="s">
        <v>412</v>
      </c>
      <c r="I919" s="2" t="s">
        <v>54</v>
      </c>
      <c r="J919" s="2" t="s">
        <v>498</v>
      </c>
      <c r="K919" s="2" t="s">
        <v>499</v>
      </c>
      <c r="L919" s="2" t="s">
        <v>377</v>
      </c>
      <c r="M919" s="2">
        <v>59</v>
      </c>
      <c r="N919" s="2" t="b">
        <v>0</v>
      </c>
      <c r="O919" s="2">
        <v>0.82886597938144324</v>
      </c>
      <c r="P919" s="2">
        <v>0.78823529411764703</v>
      </c>
      <c r="Q919" s="2">
        <v>0.87391304347826082</v>
      </c>
      <c r="R919" s="2" t="s">
        <v>74</v>
      </c>
      <c r="S919" s="2" t="s">
        <v>2392</v>
      </c>
      <c r="T919" s="2" t="s">
        <v>2393</v>
      </c>
      <c r="U919" s="2" t="b">
        <v>1</v>
      </c>
      <c r="V919" s="2" t="s">
        <v>69</v>
      </c>
      <c r="W919" s="2">
        <v>1.6</v>
      </c>
    </row>
    <row r="920" spans="1:23" ht="15.75" customHeight="1" x14ac:dyDescent="0.25">
      <c r="A920" s="2" t="s">
        <v>2815</v>
      </c>
      <c r="B920" s="2" t="s">
        <v>2817</v>
      </c>
      <c r="C920" s="2" t="s">
        <v>106</v>
      </c>
      <c r="D920" s="2" t="s">
        <v>45</v>
      </c>
      <c r="E920" s="2" t="s">
        <v>46</v>
      </c>
      <c r="F920" s="2" t="s">
        <v>364</v>
      </c>
      <c r="G920" s="2" t="s">
        <v>502</v>
      </c>
      <c r="H920" s="2" t="s">
        <v>412</v>
      </c>
      <c r="I920" s="2" t="s">
        <v>54</v>
      </c>
      <c r="J920" s="2" t="s">
        <v>503</v>
      </c>
      <c r="K920" s="2" t="s">
        <v>504</v>
      </c>
      <c r="L920" s="2" t="s">
        <v>377</v>
      </c>
      <c r="M920" s="2">
        <v>60</v>
      </c>
      <c r="N920" s="2" t="b">
        <v>0</v>
      </c>
      <c r="O920" s="2">
        <v>0.84948453608247432</v>
      </c>
      <c r="P920" s="2">
        <v>0.80784313725490198</v>
      </c>
      <c r="Q920" s="2">
        <v>0.89565217391304353</v>
      </c>
      <c r="R920" s="2" t="s">
        <v>74</v>
      </c>
      <c r="S920" s="2" t="s">
        <v>2394</v>
      </c>
      <c r="T920" s="2" t="s">
        <v>2395</v>
      </c>
      <c r="U920" s="2" t="b">
        <v>1</v>
      </c>
      <c r="V920" s="2" t="s">
        <v>69</v>
      </c>
      <c r="W920" s="2">
        <v>1.4</v>
      </c>
    </row>
    <row r="921" spans="1:23" ht="15.75" customHeight="1" x14ac:dyDescent="0.25">
      <c r="A921" s="2" t="s">
        <v>2815</v>
      </c>
      <c r="B921" s="2" t="s">
        <v>2817</v>
      </c>
      <c r="C921" s="2" t="s">
        <v>106</v>
      </c>
      <c r="D921" s="2" t="s">
        <v>45</v>
      </c>
      <c r="E921" s="2" t="s">
        <v>46</v>
      </c>
      <c r="F921" s="2" t="s">
        <v>364</v>
      </c>
      <c r="G921" s="2" t="s">
        <v>507</v>
      </c>
      <c r="H921" s="2" t="s">
        <v>412</v>
      </c>
      <c r="I921" s="2" t="s">
        <v>54</v>
      </c>
      <c r="J921" s="2" t="s">
        <v>508</v>
      </c>
      <c r="K921" s="2" t="s">
        <v>509</v>
      </c>
      <c r="L921" s="2" t="s">
        <v>377</v>
      </c>
      <c r="M921" s="2">
        <v>61</v>
      </c>
      <c r="N921" s="2" t="b">
        <v>0</v>
      </c>
      <c r="O921" s="2">
        <v>0.83884297520661166</v>
      </c>
      <c r="P921" s="2">
        <v>0.79921259842519687</v>
      </c>
      <c r="Q921" s="2">
        <v>0.88260869565217392</v>
      </c>
      <c r="R921" s="2" t="s">
        <v>74</v>
      </c>
      <c r="S921" s="2" t="s">
        <v>2396</v>
      </c>
      <c r="T921" s="2" t="s">
        <v>2397</v>
      </c>
      <c r="U921" s="2" t="b">
        <v>1</v>
      </c>
      <c r="V921" s="2" t="s">
        <v>69</v>
      </c>
      <c r="W921" s="2">
        <v>1.8</v>
      </c>
    </row>
    <row r="922" spans="1:23" ht="15.75" customHeight="1" x14ac:dyDescent="0.25">
      <c r="A922" s="2" t="s">
        <v>2815</v>
      </c>
      <c r="B922" s="2" t="s">
        <v>2817</v>
      </c>
      <c r="C922" s="2" t="s">
        <v>106</v>
      </c>
      <c r="D922" s="2" t="s">
        <v>45</v>
      </c>
      <c r="E922" s="2" t="s">
        <v>46</v>
      </c>
      <c r="F922" s="2" t="s">
        <v>364</v>
      </c>
      <c r="G922" s="2" t="s">
        <v>512</v>
      </c>
      <c r="H922" s="2" t="s">
        <v>513</v>
      </c>
      <c r="I922" s="2" t="s">
        <v>40</v>
      </c>
      <c r="J922" s="2" t="s">
        <v>514</v>
      </c>
      <c r="K922" s="2" t="s">
        <v>515</v>
      </c>
      <c r="L922" s="2" t="s">
        <v>372</v>
      </c>
      <c r="M922" s="2">
        <v>42</v>
      </c>
      <c r="N922" s="2" t="b">
        <v>0</v>
      </c>
      <c r="O922" s="2">
        <v>0.81586402266288949</v>
      </c>
      <c r="P922" s="2">
        <v>0.78260869565217395</v>
      </c>
      <c r="Q922" s="2">
        <v>0.85207100591715978</v>
      </c>
      <c r="R922" s="2" t="s">
        <v>74</v>
      </c>
      <c r="S922" s="2" t="s">
        <v>2398</v>
      </c>
      <c r="T922" s="2" t="s">
        <v>2399</v>
      </c>
      <c r="U922" s="2" t="b">
        <v>1</v>
      </c>
      <c r="V922" s="2" t="s">
        <v>69</v>
      </c>
      <c r="W922" s="2">
        <v>1.9</v>
      </c>
    </row>
    <row r="923" spans="1:23" ht="15.75" customHeight="1" x14ac:dyDescent="0.25">
      <c r="A923" s="2" t="s">
        <v>2815</v>
      </c>
      <c r="B923" s="2" t="s">
        <v>2817</v>
      </c>
      <c r="C923" s="2" t="s">
        <v>106</v>
      </c>
      <c r="D923" s="2" t="s">
        <v>45</v>
      </c>
      <c r="E923" s="2" t="s">
        <v>46</v>
      </c>
      <c r="F923" s="2" t="s">
        <v>364</v>
      </c>
      <c r="G923" s="2" t="s">
        <v>518</v>
      </c>
      <c r="H923" s="2" t="s">
        <v>513</v>
      </c>
      <c r="I923" s="2" t="s">
        <v>40</v>
      </c>
      <c r="J923" s="2" t="s">
        <v>519</v>
      </c>
      <c r="K923" s="2" t="s">
        <v>520</v>
      </c>
      <c r="L923" s="2" t="s">
        <v>372</v>
      </c>
      <c r="M923" s="2">
        <v>43</v>
      </c>
      <c r="N923" s="2" t="b">
        <v>0</v>
      </c>
      <c r="O923" s="2">
        <v>0.81844380403458217</v>
      </c>
      <c r="P923" s="2">
        <v>0.797752808988764</v>
      </c>
      <c r="Q923" s="2">
        <v>0.84023668639053251</v>
      </c>
      <c r="R923" s="2" t="s">
        <v>74</v>
      </c>
      <c r="S923" s="2" t="s">
        <v>2400</v>
      </c>
      <c r="T923" s="2" t="s">
        <v>2401</v>
      </c>
      <c r="U923" s="2" t="b">
        <v>1</v>
      </c>
      <c r="V923" s="2" t="s">
        <v>69</v>
      </c>
      <c r="W923" s="2">
        <v>1.4</v>
      </c>
    </row>
    <row r="924" spans="1:23" ht="15.75" customHeight="1" x14ac:dyDescent="0.25">
      <c r="A924" s="2" t="s">
        <v>2815</v>
      </c>
      <c r="B924" s="2" t="s">
        <v>2817</v>
      </c>
      <c r="C924" s="2" t="s">
        <v>106</v>
      </c>
      <c r="D924" s="2" t="s">
        <v>45</v>
      </c>
      <c r="E924" s="2" t="s">
        <v>46</v>
      </c>
      <c r="F924" s="2" t="s">
        <v>364</v>
      </c>
      <c r="G924" s="2" t="s">
        <v>523</v>
      </c>
      <c r="H924" s="2" t="s">
        <v>513</v>
      </c>
      <c r="I924" s="2" t="s">
        <v>40</v>
      </c>
      <c r="J924" s="2" t="s">
        <v>524</v>
      </c>
      <c r="K924" s="2" t="s">
        <v>525</v>
      </c>
      <c r="L924" s="2" t="s">
        <v>372</v>
      </c>
      <c r="M924" s="2">
        <v>44</v>
      </c>
      <c r="N924" s="2" t="b">
        <v>0</v>
      </c>
      <c r="O924" s="2">
        <v>0.81481481481481477</v>
      </c>
      <c r="P924" s="2">
        <v>0.7857142857142857</v>
      </c>
      <c r="Q924" s="2">
        <v>0.84615384615384615</v>
      </c>
      <c r="R924" s="2" t="s">
        <v>74</v>
      </c>
      <c r="S924" s="2" t="s">
        <v>2402</v>
      </c>
      <c r="T924" s="2" t="s">
        <v>2403</v>
      </c>
      <c r="U924" s="2" t="b">
        <v>1</v>
      </c>
      <c r="V924" s="2" t="s">
        <v>69</v>
      </c>
      <c r="W924" s="2">
        <v>1.4</v>
      </c>
    </row>
    <row r="925" spans="1:23" ht="15.75" customHeight="1" x14ac:dyDescent="0.25">
      <c r="A925" s="2" t="s">
        <v>2815</v>
      </c>
      <c r="B925" s="2" t="s">
        <v>2817</v>
      </c>
      <c r="C925" s="2" t="s">
        <v>106</v>
      </c>
      <c r="D925" s="2" t="s">
        <v>45</v>
      </c>
      <c r="E925" s="2" t="s">
        <v>46</v>
      </c>
      <c r="F925" s="2" t="s">
        <v>364</v>
      </c>
      <c r="G925" s="2" t="s">
        <v>528</v>
      </c>
      <c r="H925" s="2" t="s">
        <v>513</v>
      </c>
      <c r="I925" s="2" t="s">
        <v>40</v>
      </c>
      <c r="J925" s="2" t="s">
        <v>529</v>
      </c>
      <c r="K925" s="2" t="s">
        <v>530</v>
      </c>
      <c r="L925" s="2" t="s">
        <v>372</v>
      </c>
      <c r="M925" s="2">
        <v>45</v>
      </c>
      <c r="N925" s="2" t="b">
        <v>0</v>
      </c>
      <c r="O925" s="2">
        <v>0.81481481481481477</v>
      </c>
      <c r="P925" s="2">
        <v>0.7857142857142857</v>
      </c>
      <c r="Q925" s="2">
        <v>0.84615384615384615</v>
      </c>
      <c r="R925" s="2" t="s">
        <v>74</v>
      </c>
      <c r="S925" s="2" t="s">
        <v>2404</v>
      </c>
      <c r="T925" s="2" t="s">
        <v>2405</v>
      </c>
      <c r="U925" s="2" t="b">
        <v>1</v>
      </c>
      <c r="V925" s="2" t="s">
        <v>69</v>
      </c>
      <c r="W925" s="2">
        <v>1.3</v>
      </c>
    </row>
    <row r="926" spans="1:23" ht="15.75" customHeight="1" x14ac:dyDescent="0.25">
      <c r="A926" s="2" t="s">
        <v>2815</v>
      </c>
      <c r="B926" s="2" t="s">
        <v>2817</v>
      </c>
      <c r="C926" s="2" t="s">
        <v>106</v>
      </c>
      <c r="D926" s="2" t="s">
        <v>45</v>
      </c>
      <c r="E926" s="2" t="s">
        <v>46</v>
      </c>
      <c r="F926" s="2" t="s">
        <v>364</v>
      </c>
      <c r="G926" s="2" t="s">
        <v>533</v>
      </c>
      <c r="H926" s="2" t="s">
        <v>513</v>
      </c>
      <c r="I926" s="2" t="s">
        <v>40</v>
      </c>
      <c r="J926" s="2" t="s">
        <v>534</v>
      </c>
      <c r="K926" s="2" t="s">
        <v>535</v>
      </c>
      <c r="L926" s="2" t="s">
        <v>372</v>
      </c>
      <c r="M926" s="2">
        <v>46</v>
      </c>
      <c r="N926" s="2" t="b">
        <v>0</v>
      </c>
      <c r="O926" s="2">
        <v>0.81818181818181823</v>
      </c>
      <c r="P926" s="2">
        <v>0.78688524590163933</v>
      </c>
      <c r="Q926" s="2">
        <v>0.85207100591715978</v>
      </c>
      <c r="R926" s="2" t="s">
        <v>74</v>
      </c>
      <c r="S926" s="2" t="s">
        <v>2406</v>
      </c>
      <c r="T926" s="2" t="s">
        <v>2407</v>
      </c>
      <c r="U926" s="2" t="b">
        <v>1</v>
      </c>
      <c r="V926" s="2" t="s">
        <v>69</v>
      </c>
      <c r="W926" s="2">
        <v>1.3</v>
      </c>
    </row>
    <row r="927" spans="1:23" ht="15.75" customHeight="1" x14ac:dyDescent="0.25">
      <c r="A927" s="2" t="s">
        <v>2815</v>
      </c>
      <c r="B927" s="2" t="s">
        <v>2817</v>
      </c>
      <c r="C927" s="2" t="s">
        <v>106</v>
      </c>
      <c r="D927" s="2" t="s">
        <v>45</v>
      </c>
      <c r="E927" s="2" t="s">
        <v>46</v>
      </c>
      <c r="F927" s="2" t="s">
        <v>364</v>
      </c>
      <c r="G927" s="2" t="s">
        <v>538</v>
      </c>
      <c r="H927" s="2" t="s">
        <v>513</v>
      </c>
      <c r="I927" s="2" t="s">
        <v>40</v>
      </c>
      <c r="J927" s="2" t="s">
        <v>539</v>
      </c>
      <c r="K927" s="2" t="s">
        <v>540</v>
      </c>
      <c r="L927" s="2" t="s">
        <v>372</v>
      </c>
      <c r="M927" s="2">
        <v>47</v>
      </c>
      <c r="N927" s="2" t="b">
        <v>0</v>
      </c>
      <c r="O927" s="2">
        <v>0.83094555873925513</v>
      </c>
      <c r="P927" s="2">
        <v>0.80555555555555558</v>
      </c>
      <c r="Q927" s="2">
        <v>0.85798816568047342</v>
      </c>
      <c r="R927" s="2" t="s">
        <v>74</v>
      </c>
      <c r="S927" s="2" t="s">
        <v>2408</v>
      </c>
      <c r="T927" s="2" t="s">
        <v>2409</v>
      </c>
      <c r="U927" s="2" t="b">
        <v>1</v>
      </c>
      <c r="V927" s="2" t="s">
        <v>69</v>
      </c>
      <c r="W927" s="2">
        <v>1.4</v>
      </c>
    </row>
    <row r="928" spans="1:23" ht="15.75" customHeight="1" x14ac:dyDescent="0.25">
      <c r="A928" s="2" t="s">
        <v>2815</v>
      </c>
      <c r="B928" s="2" t="s">
        <v>2817</v>
      </c>
      <c r="C928" s="2" t="s">
        <v>106</v>
      </c>
      <c r="D928" s="2" t="s">
        <v>45</v>
      </c>
      <c r="E928" s="2" t="s">
        <v>46</v>
      </c>
      <c r="F928" s="2" t="s">
        <v>364</v>
      </c>
      <c r="G928" s="2" t="s">
        <v>550</v>
      </c>
      <c r="H928" s="2" t="s">
        <v>513</v>
      </c>
      <c r="I928" s="2" t="s">
        <v>40</v>
      </c>
      <c r="J928" s="2" t="s">
        <v>555</v>
      </c>
      <c r="K928" s="2" t="s">
        <v>557</v>
      </c>
      <c r="L928" s="2" t="s">
        <v>372</v>
      </c>
      <c r="M928" s="2">
        <v>48</v>
      </c>
      <c r="N928" s="2" t="b">
        <v>0</v>
      </c>
      <c r="O928" s="2">
        <v>0.81690140845070425</v>
      </c>
      <c r="P928" s="2">
        <v>0.77956989247311825</v>
      </c>
      <c r="Q928" s="2">
        <v>0.85798816568047342</v>
      </c>
      <c r="R928" s="2" t="s">
        <v>74</v>
      </c>
      <c r="S928" s="2" t="s">
        <v>2410</v>
      </c>
      <c r="T928" s="2" t="s">
        <v>2411</v>
      </c>
      <c r="U928" s="2" t="b">
        <v>1</v>
      </c>
      <c r="V928" s="2" t="s">
        <v>69</v>
      </c>
      <c r="W928" s="2">
        <v>1.9</v>
      </c>
    </row>
    <row r="929" spans="1:23" ht="15.75" customHeight="1" x14ac:dyDescent="0.25">
      <c r="A929" s="2" t="s">
        <v>2815</v>
      </c>
      <c r="B929" s="2" t="s">
        <v>2817</v>
      </c>
      <c r="C929" s="2" t="s">
        <v>106</v>
      </c>
      <c r="D929" s="2" t="s">
        <v>45</v>
      </c>
      <c r="E929" s="2" t="s">
        <v>46</v>
      </c>
      <c r="F929" s="2" t="s">
        <v>364</v>
      </c>
      <c r="G929" s="2" t="s">
        <v>572</v>
      </c>
      <c r="H929" s="2" t="s">
        <v>513</v>
      </c>
      <c r="I929" s="2" t="s">
        <v>40</v>
      </c>
      <c r="J929" s="2" t="s">
        <v>575</v>
      </c>
      <c r="K929" s="2" t="s">
        <v>576</v>
      </c>
      <c r="L929" s="2" t="s">
        <v>372</v>
      </c>
      <c r="M929" s="2">
        <v>49</v>
      </c>
      <c r="N929" s="2" t="b">
        <v>0</v>
      </c>
      <c r="O929" s="2">
        <v>0.82352941176470595</v>
      </c>
      <c r="P929" s="2">
        <v>0.78191489361702127</v>
      </c>
      <c r="Q929" s="2">
        <v>0.86982248520710059</v>
      </c>
      <c r="R929" s="2" t="s">
        <v>74</v>
      </c>
      <c r="S929" s="2" t="s">
        <v>2412</v>
      </c>
      <c r="T929" s="2" t="s">
        <v>2413</v>
      </c>
      <c r="U929" s="2" t="b">
        <v>1</v>
      </c>
      <c r="V929" s="2" t="s">
        <v>69</v>
      </c>
      <c r="W929" s="2">
        <v>1.3</v>
      </c>
    </row>
    <row r="930" spans="1:23" ht="15.75" customHeight="1" x14ac:dyDescent="0.25">
      <c r="A930" s="2" t="s">
        <v>2815</v>
      </c>
      <c r="B930" s="2" t="s">
        <v>2817</v>
      </c>
      <c r="C930" s="2" t="s">
        <v>106</v>
      </c>
      <c r="D930" s="2" t="s">
        <v>45</v>
      </c>
      <c r="E930" s="2" t="s">
        <v>46</v>
      </c>
      <c r="F930" s="2" t="s">
        <v>364</v>
      </c>
      <c r="G930" s="2" t="s">
        <v>587</v>
      </c>
      <c r="H930" s="2" t="s">
        <v>513</v>
      </c>
      <c r="I930" s="2" t="s">
        <v>40</v>
      </c>
      <c r="J930" s="2" t="s">
        <v>589</v>
      </c>
      <c r="K930" s="2" t="s">
        <v>591</v>
      </c>
      <c r="L930" s="2" t="s">
        <v>372</v>
      </c>
      <c r="M930" s="2">
        <v>50</v>
      </c>
      <c r="N930" s="2" t="b">
        <v>0</v>
      </c>
      <c r="O930" s="2">
        <v>0.81609195402298851</v>
      </c>
      <c r="P930" s="2">
        <v>0.79329608938547491</v>
      </c>
      <c r="Q930" s="2">
        <v>0.84023668639053251</v>
      </c>
      <c r="R930" s="2" t="s">
        <v>74</v>
      </c>
      <c r="S930" s="2" t="s">
        <v>2414</v>
      </c>
      <c r="T930" s="2" t="s">
        <v>2415</v>
      </c>
      <c r="U930" s="2" t="b">
        <v>1</v>
      </c>
      <c r="V930" s="2" t="s">
        <v>69</v>
      </c>
      <c r="W930" s="2">
        <v>1.4</v>
      </c>
    </row>
    <row r="931" spans="1:23" ht="15.75" customHeight="1" x14ac:dyDescent="0.25">
      <c r="A931" s="2" t="s">
        <v>2815</v>
      </c>
      <c r="B931" s="2" t="s">
        <v>2817</v>
      </c>
      <c r="C931" s="2" t="s">
        <v>106</v>
      </c>
      <c r="D931" s="2" t="s">
        <v>45</v>
      </c>
      <c r="E931" s="2" t="s">
        <v>46</v>
      </c>
      <c r="F931" s="2" t="s">
        <v>364</v>
      </c>
      <c r="G931" s="2" t="s">
        <v>601</v>
      </c>
      <c r="H931" s="2" t="s">
        <v>513</v>
      </c>
      <c r="I931" s="2" t="s">
        <v>40</v>
      </c>
      <c r="J931" s="2" t="s">
        <v>603</v>
      </c>
      <c r="K931" s="2" t="s">
        <v>604</v>
      </c>
      <c r="L931" s="2" t="s">
        <v>372</v>
      </c>
      <c r="M931" s="2">
        <v>51</v>
      </c>
      <c r="N931" s="2" t="b">
        <v>0</v>
      </c>
      <c r="O931" s="2">
        <v>0.83943661971830974</v>
      </c>
      <c r="P931" s="2">
        <v>0.80107526881720426</v>
      </c>
      <c r="Q931" s="2">
        <v>0.88165680473372776</v>
      </c>
      <c r="R931" s="2" t="s">
        <v>74</v>
      </c>
      <c r="S931" s="2" t="s">
        <v>2416</v>
      </c>
      <c r="T931" s="2" t="s">
        <v>2417</v>
      </c>
      <c r="U931" s="2" t="b">
        <v>1</v>
      </c>
      <c r="V931" s="2" t="s">
        <v>69</v>
      </c>
      <c r="W931" s="2">
        <v>1.5</v>
      </c>
    </row>
    <row r="932" spans="1:23" ht="15.75" customHeight="1" x14ac:dyDescent="0.25">
      <c r="A932" s="2" t="s">
        <v>2815</v>
      </c>
      <c r="B932" s="2" t="s">
        <v>2817</v>
      </c>
      <c r="C932" s="2" t="s">
        <v>106</v>
      </c>
      <c r="D932" s="2" t="s">
        <v>45</v>
      </c>
      <c r="E932" s="2" t="s">
        <v>46</v>
      </c>
      <c r="F932" s="2" t="s">
        <v>364</v>
      </c>
      <c r="G932" s="2" t="s">
        <v>618</v>
      </c>
      <c r="H932" s="2" t="s">
        <v>513</v>
      </c>
      <c r="I932" s="2" t="s">
        <v>40</v>
      </c>
      <c r="J932" s="2" t="s">
        <v>622</v>
      </c>
      <c r="K932" s="2" t="s">
        <v>624</v>
      </c>
      <c r="L932" s="2" t="s">
        <v>372</v>
      </c>
      <c r="M932" s="2">
        <v>52</v>
      </c>
      <c r="N932" s="2" t="b">
        <v>0</v>
      </c>
      <c r="O932" s="2">
        <v>0.81481481481481477</v>
      </c>
      <c r="P932" s="2">
        <v>0.7857142857142857</v>
      </c>
      <c r="Q932" s="2">
        <v>0.84615384615384615</v>
      </c>
      <c r="R932" s="2" t="s">
        <v>74</v>
      </c>
      <c r="S932" s="2" t="s">
        <v>2418</v>
      </c>
      <c r="T932" s="2" t="s">
        <v>2419</v>
      </c>
      <c r="U932" s="2" t="b">
        <v>1</v>
      </c>
      <c r="V932" s="2" t="s">
        <v>69</v>
      </c>
      <c r="W932" s="2">
        <v>1.3</v>
      </c>
    </row>
    <row r="933" spans="1:23" ht="15.75" customHeight="1" x14ac:dyDescent="0.25">
      <c r="A933" s="2" t="s">
        <v>2815</v>
      </c>
      <c r="B933" s="2" t="s">
        <v>2817</v>
      </c>
      <c r="C933" s="2" t="s">
        <v>106</v>
      </c>
      <c r="D933" s="2" t="s">
        <v>45</v>
      </c>
      <c r="E933" s="2" t="s">
        <v>46</v>
      </c>
      <c r="F933" s="2" t="s">
        <v>364</v>
      </c>
      <c r="G933" s="2" t="s">
        <v>640</v>
      </c>
      <c r="H933" s="2" t="s">
        <v>513</v>
      </c>
      <c r="I933" s="2" t="s">
        <v>40</v>
      </c>
      <c r="J933" s="2" t="s">
        <v>643</v>
      </c>
      <c r="K933" s="2" t="s">
        <v>644</v>
      </c>
      <c r="L933" s="2" t="s">
        <v>372</v>
      </c>
      <c r="M933" s="2">
        <v>53</v>
      </c>
      <c r="N933" s="2" t="b">
        <v>0</v>
      </c>
      <c r="O933" s="2">
        <v>0.8262108262108262</v>
      </c>
      <c r="P933" s="2">
        <v>0.79670329670329665</v>
      </c>
      <c r="Q933" s="2">
        <v>0.85798816568047342</v>
      </c>
      <c r="R933" s="2" t="s">
        <v>74</v>
      </c>
      <c r="S933" s="2" t="s">
        <v>2420</v>
      </c>
      <c r="T933" s="2" t="s">
        <v>2421</v>
      </c>
      <c r="U933" s="2" t="b">
        <v>1</v>
      </c>
      <c r="V933" s="2" t="s">
        <v>69</v>
      </c>
      <c r="W933" s="2">
        <v>1.3</v>
      </c>
    </row>
    <row r="934" spans="1:23" ht="15.75" customHeight="1" x14ac:dyDescent="0.25">
      <c r="A934" s="2" t="s">
        <v>2815</v>
      </c>
      <c r="B934" s="2" t="s">
        <v>2817</v>
      </c>
      <c r="C934" s="2" t="s">
        <v>106</v>
      </c>
      <c r="D934" s="2" t="s">
        <v>45</v>
      </c>
      <c r="E934" s="2" t="s">
        <v>46</v>
      </c>
      <c r="F934" s="2" t="s">
        <v>364</v>
      </c>
      <c r="G934" s="2" t="s">
        <v>659</v>
      </c>
      <c r="H934" s="2" t="s">
        <v>513</v>
      </c>
      <c r="I934" s="2" t="s">
        <v>40</v>
      </c>
      <c r="J934" s="2" t="s">
        <v>660</v>
      </c>
      <c r="K934" s="2" t="s">
        <v>661</v>
      </c>
      <c r="L934" s="2" t="s">
        <v>372</v>
      </c>
      <c r="M934" s="2">
        <v>54</v>
      </c>
      <c r="N934" s="2" t="b">
        <v>0</v>
      </c>
      <c r="O934" s="2">
        <v>0.8125</v>
      </c>
      <c r="P934" s="2">
        <v>0.78142076502732238</v>
      </c>
      <c r="Q934" s="2">
        <v>0.84615384615384615</v>
      </c>
      <c r="R934" s="2" t="s">
        <v>74</v>
      </c>
      <c r="S934" s="2" t="s">
        <v>2422</v>
      </c>
      <c r="T934" s="2" t="s">
        <v>2423</v>
      </c>
      <c r="U934" s="2" t="b">
        <v>1</v>
      </c>
      <c r="V934" s="2" t="s">
        <v>69</v>
      </c>
      <c r="W934" s="2">
        <v>1.4</v>
      </c>
    </row>
    <row r="935" spans="1:23" ht="15.75" customHeight="1" x14ac:dyDescent="0.25">
      <c r="A935" s="2" t="s">
        <v>2815</v>
      </c>
      <c r="B935" s="2" t="s">
        <v>2817</v>
      </c>
      <c r="C935" s="2" t="s">
        <v>106</v>
      </c>
      <c r="D935" s="2" t="s">
        <v>45</v>
      </c>
      <c r="E935" s="2" t="s">
        <v>46</v>
      </c>
      <c r="F935" s="2" t="s">
        <v>364</v>
      </c>
      <c r="G935" s="2" t="s">
        <v>664</v>
      </c>
      <c r="H935" s="2" t="s">
        <v>513</v>
      </c>
      <c r="I935" s="2" t="s">
        <v>40</v>
      </c>
      <c r="J935" s="2" t="s">
        <v>665</v>
      </c>
      <c r="K935" s="2" t="s">
        <v>666</v>
      </c>
      <c r="L935" s="2" t="s">
        <v>372</v>
      </c>
      <c r="M935" s="2">
        <v>55</v>
      </c>
      <c r="N935" s="2" t="b">
        <v>0</v>
      </c>
      <c r="O935" s="2">
        <v>0.82183908045977005</v>
      </c>
      <c r="P935" s="2">
        <v>0.7988826815642458</v>
      </c>
      <c r="Q935" s="2">
        <v>0.84615384615384615</v>
      </c>
      <c r="R935" s="2" t="s">
        <v>74</v>
      </c>
      <c r="S935" s="2" t="s">
        <v>2424</v>
      </c>
      <c r="T935" s="2" t="s">
        <v>2425</v>
      </c>
      <c r="U935" s="2" t="b">
        <v>1</v>
      </c>
      <c r="V935" s="2" t="s">
        <v>69</v>
      </c>
      <c r="W935" s="2">
        <v>1.7</v>
      </c>
    </row>
    <row r="936" spans="1:23" ht="15.75" customHeight="1" x14ac:dyDescent="0.25">
      <c r="A936" s="2" t="s">
        <v>2815</v>
      </c>
      <c r="B936" s="2" t="s">
        <v>2817</v>
      </c>
      <c r="C936" s="2" t="s">
        <v>106</v>
      </c>
      <c r="D936" s="2" t="s">
        <v>45</v>
      </c>
      <c r="E936" s="2" t="s">
        <v>46</v>
      </c>
      <c r="F936" s="2" t="s">
        <v>364</v>
      </c>
      <c r="G936" s="2" t="s">
        <v>669</v>
      </c>
      <c r="H936" s="2" t="s">
        <v>513</v>
      </c>
      <c r="I936" s="2" t="s">
        <v>40</v>
      </c>
      <c r="J936" s="2" t="s">
        <v>670</v>
      </c>
      <c r="K936" s="2" t="s">
        <v>671</v>
      </c>
      <c r="L936" s="2" t="s">
        <v>372</v>
      </c>
      <c r="M936" s="2">
        <v>56</v>
      </c>
      <c r="N936" s="2" t="b">
        <v>0</v>
      </c>
      <c r="O936" s="2">
        <v>0.82285714285714284</v>
      </c>
      <c r="P936" s="2">
        <v>0.79558011049723754</v>
      </c>
      <c r="Q936" s="2">
        <v>0.85207100591715978</v>
      </c>
      <c r="R936" s="2" t="s">
        <v>74</v>
      </c>
      <c r="S936" s="2" t="s">
        <v>2426</v>
      </c>
      <c r="T936" s="2" t="s">
        <v>2427</v>
      </c>
      <c r="U936" s="2" t="b">
        <v>1</v>
      </c>
      <c r="V936" s="2" t="s">
        <v>69</v>
      </c>
      <c r="W936" s="2">
        <v>1.5</v>
      </c>
    </row>
    <row r="937" spans="1:23" ht="15.75" customHeight="1" x14ac:dyDescent="0.25">
      <c r="A937" s="2" t="s">
        <v>2815</v>
      </c>
      <c r="B937" s="2" t="s">
        <v>2817</v>
      </c>
      <c r="C937" s="2" t="s">
        <v>106</v>
      </c>
      <c r="D937" s="2" t="s">
        <v>45</v>
      </c>
      <c r="E937" s="2" t="s">
        <v>46</v>
      </c>
      <c r="F937" s="2" t="s">
        <v>364</v>
      </c>
      <c r="G937" s="2" t="s">
        <v>674</v>
      </c>
      <c r="H937" s="2" t="s">
        <v>513</v>
      </c>
      <c r="I937" s="2" t="s">
        <v>40</v>
      </c>
      <c r="J937" s="2" t="s">
        <v>675</v>
      </c>
      <c r="K937" s="2" t="s">
        <v>676</v>
      </c>
      <c r="L937" s="2" t="s">
        <v>372</v>
      </c>
      <c r="M937" s="2">
        <v>57</v>
      </c>
      <c r="N937" s="2" t="b">
        <v>0</v>
      </c>
      <c r="O937" s="2">
        <v>0.819484240687679</v>
      </c>
      <c r="P937" s="2">
        <v>0.7944444444444444</v>
      </c>
      <c r="Q937" s="2">
        <v>0.84615384615384615</v>
      </c>
      <c r="R937" s="2" t="s">
        <v>74</v>
      </c>
      <c r="S937" s="2" t="s">
        <v>2428</v>
      </c>
      <c r="T937" s="2" t="s">
        <v>2429</v>
      </c>
      <c r="U937" s="2" t="b">
        <v>1</v>
      </c>
      <c r="V937" s="2" t="s">
        <v>69</v>
      </c>
      <c r="W937" s="2">
        <v>1.4</v>
      </c>
    </row>
    <row r="938" spans="1:23" ht="15.75" customHeight="1" x14ac:dyDescent="0.25">
      <c r="A938" s="2" t="s">
        <v>2815</v>
      </c>
      <c r="B938" s="2" t="s">
        <v>2817</v>
      </c>
      <c r="C938" s="2" t="s">
        <v>106</v>
      </c>
      <c r="D938" s="2" t="s">
        <v>45</v>
      </c>
      <c r="E938" s="2" t="s">
        <v>46</v>
      </c>
      <c r="F938" s="2" t="s">
        <v>364</v>
      </c>
      <c r="G938" s="2" t="s">
        <v>679</v>
      </c>
      <c r="H938" s="2" t="s">
        <v>513</v>
      </c>
      <c r="I938" s="2" t="s">
        <v>40</v>
      </c>
      <c r="J938" s="2" t="s">
        <v>680</v>
      </c>
      <c r="K938" s="2" t="s">
        <v>681</v>
      </c>
      <c r="L938" s="2" t="s">
        <v>372</v>
      </c>
      <c r="M938" s="2">
        <v>58</v>
      </c>
      <c r="N938" s="2" t="b">
        <v>0</v>
      </c>
      <c r="O938" s="2">
        <v>0.82758620689655182</v>
      </c>
      <c r="P938" s="2">
        <v>0.8044692737430168</v>
      </c>
      <c r="Q938" s="2">
        <v>0.85207100591715978</v>
      </c>
      <c r="R938" s="2" t="s">
        <v>74</v>
      </c>
      <c r="S938" s="2" t="s">
        <v>2430</v>
      </c>
      <c r="T938" s="2" t="s">
        <v>2431</v>
      </c>
      <c r="U938" s="2" t="b">
        <v>1</v>
      </c>
      <c r="V938" s="2" t="s">
        <v>69</v>
      </c>
      <c r="W938" s="2">
        <v>1.4</v>
      </c>
    </row>
    <row r="939" spans="1:23" ht="15.75" customHeight="1" x14ac:dyDescent="0.25">
      <c r="A939" s="2" t="s">
        <v>2815</v>
      </c>
      <c r="B939" s="2" t="s">
        <v>2817</v>
      </c>
      <c r="C939" s="2" t="s">
        <v>106</v>
      </c>
      <c r="D939" s="2" t="s">
        <v>45</v>
      </c>
      <c r="E939" s="2" t="s">
        <v>46</v>
      </c>
      <c r="F939" s="2" t="s">
        <v>364</v>
      </c>
      <c r="G939" s="2" t="s">
        <v>684</v>
      </c>
      <c r="H939" s="2" t="s">
        <v>513</v>
      </c>
      <c r="I939" s="2" t="s">
        <v>40</v>
      </c>
      <c r="J939" s="2" t="s">
        <v>685</v>
      </c>
      <c r="K939" s="2" t="s">
        <v>686</v>
      </c>
      <c r="L939" s="2" t="s">
        <v>372</v>
      </c>
      <c r="M939" s="2">
        <v>59</v>
      </c>
      <c r="N939" s="2" t="b">
        <v>0</v>
      </c>
      <c r="O939" s="2">
        <v>0.82352941176470595</v>
      </c>
      <c r="P939" s="2">
        <v>0.78191489361702127</v>
      </c>
      <c r="Q939" s="2">
        <v>0.86982248520710059</v>
      </c>
      <c r="R939" s="2" t="s">
        <v>74</v>
      </c>
      <c r="S939" s="2" t="s">
        <v>2432</v>
      </c>
      <c r="T939" s="2" t="s">
        <v>2433</v>
      </c>
      <c r="U939" s="2" t="b">
        <v>1</v>
      </c>
      <c r="V939" s="2" t="s">
        <v>69</v>
      </c>
      <c r="W939" s="2">
        <v>1.4</v>
      </c>
    </row>
    <row r="940" spans="1:23" ht="15.75" customHeight="1" x14ac:dyDescent="0.25">
      <c r="A940" s="2" t="s">
        <v>2815</v>
      </c>
      <c r="B940" s="2" t="s">
        <v>2817</v>
      </c>
      <c r="C940" s="2" t="s">
        <v>106</v>
      </c>
      <c r="D940" s="2" t="s">
        <v>45</v>
      </c>
      <c r="E940" s="2" t="s">
        <v>46</v>
      </c>
      <c r="F940" s="2" t="s">
        <v>364</v>
      </c>
      <c r="G940" s="2" t="s">
        <v>689</v>
      </c>
      <c r="H940" s="2" t="s">
        <v>513</v>
      </c>
      <c r="I940" s="2" t="s">
        <v>40</v>
      </c>
      <c r="J940" s="2" t="s">
        <v>690</v>
      </c>
      <c r="K940" s="2" t="s">
        <v>691</v>
      </c>
      <c r="L940" s="2" t="s">
        <v>372</v>
      </c>
      <c r="M940" s="2">
        <v>60</v>
      </c>
      <c r="N940" s="2" t="b">
        <v>0</v>
      </c>
      <c r="O940" s="2">
        <v>0.83573487031700289</v>
      </c>
      <c r="P940" s="2">
        <v>0.8146067415730337</v>
      </c>
      <c r="Q940" s="2">
        <v>0.85798816568047342</v>
      </c>
      <c r="R940" s="2" t="s">
        <v>74</v>
      </c>
      <c r="S940" s="2" t="s">
        <v>2434</v>
      </c>
      <c r="T940" s="2" t="s">
        <v>2435</v>
      </c>
      <c r="U940" s="2" t="b">
        <v>1</v>
      </c>
      <c r="V940" s="2" t="s">
        <v>69</v>
      </c>
      <c r="W940" s="2">
        <v>1.4</v>
      </c>
    </row>
    <row r="941" spans="1:23" ht="15.75" customHeight="1" x14ac:dyDescent="0.25">
      <c r="A941" s="2" t="s">
        <v>2815</v>
      </c>
      <c r="B941" s="2" t="s">
        <v>2817</v>
      </c>
      <c r="C941" s="2" t="s">
        <v>106</v>
      </c>
      <c r="D941" s="2" t="s">
        <v>45</v>
      </c>
      <c r="E941" s="2" t="s">
        <v>46</v>
      </c>
      <c r="F941" s="2" t="s">
        <v>364</v>
      </c>
      <c r="G941" s="2" t="s">
        <v>694</v>
      </c>
      <c r="H941" s="2" t="s">
        <v>513</v>
      </c>
      <c r="I941" s="2" t="s">
        <v>40</v>
      </c>
      <c r="J941" s="2" t="s">
        <v>695</v>
      </c>
      <c r="K941" s="2" t="s">
        <v>696</v>
      </c>
      <c r="L941" s="2" t="s">
        <v>372</v>
      </c>
      <c r="M941" s="2">
        <v>61</v>
      </c>
      <c r="N941" s="2" t="b">
        <v>0</v>
      </c>
      <c r="O941" s="2">
        <v>0.819484240687679</v>
      </c>
      <c r="P941" s="2">
        <v>0.7944444444444444</v>
      </c>
      <c r="Q941" s="2">
        <v>0.84615384615384615</v>
      </c>
      <c r="R941" s="2" t="s">
        <v>74</v>
      </c>
      <c r="S941" s="2" t="s">
        <v>2436</v>
      </c>
      <c r="T941" s="2" t="s">
        <v>2437</v>
      </c>
      <c r="U941" s="2" t="b">
        <v>1</v>
      </c>
      <c r="V941" s="2" t="s">
        <v>69</v>
      </c>
      <c r="W941" s="2">
        <v>1.5</v>
      </c>
    </row>
    <row r="942" spans="1:23" ht="15.75" customHeight="1" x14ac:dyDescent="0.25">
      <c r="A942" s="2" t="s">
        <v>2815</v>
      </c>
      <c r="B942" s="2" t="s">
        <v>2817</v>
      </c>
      <c r="C942" s="2" t="s">
        <v>106</v>
      </c>
      <c r="D942" s="2" t="s">
        <v>45</v>
      </c>
      <c r="E942" s="2" t="s">
        <v>46</v>
      </c>
      <c r="F942" s="2" t="s">
        <v>364</v>
      </c>
      <c r="G942" s="2" t="s">
        <v>699</v>
      </c>
      <c r="H942" s="2" t="s">
        <v>700</v>
      </c>
      <c r="I942" s="2" t="s">
        <v>47</v>
      </c>
      <c r="J942" s="2" t="s">
        <v>701</v>
      </c>
      <c r="K942" s="2" t="s">
        <v>702</v>
      </c>
      <c r="L942" s="2" t="s">
        <v>366</v>
      </c>
      <c r="M942" s="2">
        <v>42</v>
      </c>
      <c r="N942" s="2" t="b">
        <v>0</v>
      </c>
      <c r="O942" s="2">
        <v>0.86086956521739144</v>
      </c>
      <c r="P942" s="2">
        <v>0.83193277310924374</v>
      </c>
      <c r="Q942" s="2">
        <v>0.89189189189189189</v>
      </c>
      <c r="R942" s="2" t="s">
        <v>74</v>
      </c>
      <c r="S942" s="2" t="s">
        <v>2438</v>
      </c>
      <c r="T942" s="2" t="s">
        <v>2439</v>
      </c>
      <c r="U942" s="2" t="b">
        <v>1</v>
      </c>
      <c r="V942" s="2" t="s">
        <v>69</v>
      </c>
      <c r="W942" s="2">
        <v>1.6</v>
      </c>
    </row>
    <row r="943" spans="1:23" ht="15.75" customHeight="1" x14ac:dyDescent="0.25">
      <c r="A943" s="2" t="s">
        <v>2815</v>
      </c>
      <c r="B943" s="2" t="s">
        <v>2817</v>
      </c>
      <c r="C943" s="2" t="s">
        <v>106</v>
      </c>
      <c r="D943" s="2" t="s">
        <v>45</v>
      </c>
      <c r="E943" s="2" t="s">
        <v>46</v>
      </c>
      <c r="F943" s="2" t="s">
        <v>364</v>
      </c>
      <c r="G943" s="2" t="s">
        <v>705</v>
      </c>
      <c r="H943" s="2" t="s">
        <v>700</v>
      </c>
      <c r="I943" s="2" t="s">
        <v>47</v>
      </c>
      <c r="J943" s="2" t="s">
        <v>706</v>
      </c>
      <c r="K943" s="2" t="s">
        <v>707</v>
      </c>
      <c r="L943" s="2" t="s">
        <v>366</v>
      </c>
      <c r="M943" s="2">
        <v>43</v>
      </c>
      <c r="N943" s="2" t="b">
        <v>0</v>
      </c>
      <c r="O943" s="2">
        <v>0.83842794759825334</v>
      </c>
      <c r="P943" s="2">
        <v>0.81355932203389836</v>
      </c>
      <c r="Q943" s="2">
        <v>0.86486486486486491</v>
      </c>
      <c r="R943" s="2" t="s">
        <v>74</v>
      </c>
      <c r="S943" s="2" t="s">
        <v>2440</v>
      </c>
      <c r="T943" s="2" t="s">
        <v>2441</v>
      </c>
      <c r="U943" s="2" t="b">
        <v>1</v>
      </c>
      <c r="V943" s="2" t="s">
        <v>69</v>
      </c>
      <c r="W943" s="2">
        <v>1.4</v>
      </c>
    </row>
    <row r="944" spans="1:23" ht="15.75" customHeight="1" x14ac:dyDescent="0.25">
      <c r="A944" s="2" t="s">
        <v>2815</v>
      </c>
      <c r="B944" s="2" t="s">
        <v>2817</v>
      </c>
      <c r="C944" s="2" t="s">
        <v>106</v>
      </c>
      <c r="D944" s="2" t="s">
        <v>45</v>
      </c>
      <c r="E944" s="2" t="s">
        <v>46</v>
      </c>
      <c r="F944" s="2" t="s">
        <v>364</v>
      </c>
      <c r="G944" s="2" t="s">
        <v>710</v>
      </c>
      <c r="H944" s="2" t="s">
        <v>700</v>
      </c>
      <c r="I944" s="2" t="s">
        <v>47</v>
      </c>
      <c r="J944" s="2" t="s">
        <v>711</v>
      </c>
      <c r="K944" s="2" t="s">
        <v>712</v>
      </c>
      <c r="L944" s="2" t="s">
        <v>366</v>
      </c>
      <c r="M944" s="2">
        <v>44</v>
      </c>
      <c r="N944" s="2" t="b">
        <v>0</v>
      </c>
      <c r="O944" s="2">
        <v>0.85968819599109125</v>
      </c>
      <c r="P944" s="2">
        <v>0.85022026431718056</v>
      </c>
      <c r="Q944" s="2">
        <v>0.86936936936936937</v>
      </c>
      <c r="R944" s="2" t="s">
        <v>74</v>
      </c>
      <c r="S944" s="2" t="s">
        <v>2442</v>
      </c>
      <c r="T944" s="2" t="s">
        <v>2443</v>
      </c>
      <c r="U944" s="2" t="b">
        <v>1</v>
      </c>
      <c r="V944" s="2" t="s">
        <v>69</v>
      </c>
      <c r="W944" s="2">
        <v>1.3</v>
      </c>
    </row>
    <row r="945" spans="1:23" ht="15.75" customHeight="1" x14ac:dyDescent="0.25">
      <c r="A945" s="2" t="s">
        <v>2815</v>
      </c>
      <c r="B945" s="2" t="s">
        <v>2817</v>
      </c>
      <c r="C945" s="2" t="s">
        <v>106</v>
      </c>
      <c r="D945" s="2" t="s">
        <v>45</v>
      </c>
      <c r="E945" s="2" t="s">
        <v>46</v>
      </c>
      <c r="F945" s="2" t="s">
        <v>364</v>
      </c>
      <c r="G945" s="2" t="s">
        <v>715</v>
      </c>
      <c r="H945" s="2" t="s">
        <v>700</v>
      </c>
      <c r="I945" s="2" t="s">
        <v>47</v>
      </c>
      <c r="J945" s="2" t="s">
        <v>716</v>
      </c>
      <c r="K945" s="2" t="s">
        <v>717</v>
      </c>
      <c r="L945" s="2" t="s">
        <v>366</v>
      </c>
      <c r="M945" s="2">
        <v>45</v>
      </c>
      <c r="N945" s="2" t="b">
        <v>0</v>
      </c>
      <c r="O945" s="2">
        <v>0.83333333333333337</v>
      </c>
      <c r="P945" s="2">
        <v>0.79268292682926833</v>
      </c>
      <c r="Q945" s="2">
        <v>0.8783783783783784</v>
      </c>
      <c r="R945" s="2" t="s">
        <v>74</v>
      </c>
      <c r="S945" s="2" t="s">
        <v>2444</v>
      </c>
      <c r="T945" s="2" t="s">
        <v>2445</v>
      </c>
      <c r="U945" s="2" t="b">
        <v>1</v>
      </c>
      <c r="V945" s="2" t="s">
        <v>69</v>
      </c>
      <c r="W945" s="2">
        <v>1.4</v>
      </c>
    </row>
    <row r="946" spans="1:23" ht="15.75" customHeight="1" x14ac:dyDescent="0.25">
      <c r="A946" s="2" t="s">
        <v>2815</v>
      </c>
      <c r="B946" s="2" t="s">
        <v>2817</v>
      </c>
      <c r="C946" s="2" t="s">
        <v>106</v>
      </c>
      <c r="D946" s="2" t="s">
        <v>45</v>
      </c>
      <c r="E946" s="2" t="s">
        <v>46</v>
      </c>
      <c r="F946" s="2" t="s">
        <v>364</v>
      </c>
      <c r="G946" s="2" t="s">
        <v>720</v>
      </c>
      <c r="H946" s="2" t="s">
        <v>700</v>
      </c>
      <c r="I946" s="2" t="s">
        <v>47</v>
      </c>
      <c r="J946" s="2" t="s">
        <v>721</v>
      </c>
      <c r="K946" s="2" t="s">
        <v>722</v>
      </c>
      <c r="L946" s="2" t="s">
        <v>366</v>
      </c>
      <c r="M946" s="2">
        <v>46</v>
      </c>
      <c r="N946" s="2" t="b">
        <v>0</v>
      </c>
      <c r="O946" s="2">
        <v>0.84070796460176989</v>
      </c>
      <c r="P946" s="2">
        <v>0.82608695652173914</v>
      </c>
      <c r="Q946" s="2">
        <v>0.85585585585585588</v>
      </c>
      <c r="R946" s="2" t="s">
        <v>74</v>
      </c>
      <c r="S946" s="2" t="s">
        <v>2446</v>
      </c>
      <c r="T946" s="2" t="s">
        <v>2447</v>
      </c>
      <c r="U946" s="2" t="b">
        <v>1</v>
      </c>
      <c r="V946" s="2" t="s">
        <v>69</v>
      </c>
      <c r="W946" s="2">
        <v>1.4</v>
      </c>
    </row>
    <row r="947" spans="1:23" ht="15.75" customHeight="1" x14ac:dyDescent="0.25">
      <c r="A947" s="2" t="s">
        <v>2815</v>
      </c>
      <c r="B947" s="2" t="s">
        <v>2817</v>
      </c>
      <c r="C947" s="2" t="s">
        <v>106</v>
      </c>
      <c r="D947" s="2" t="s">
        <v>45</v>
      </c>
      <c r="E947" s="2" t="s">
        <v>46</v>
      </c>
      <c r="F947" s="2" t="s">
        <v>364</v>
      </c>
      <c r="G947" s="2" t="s">
        <v>725</v>
      </c>
      <c r="H947" s="2" t="s">
        <v>700</v>
      </c>
      <c r="I947" s="2" t="s">
        <v>47</v>
      </c>
      <c r="J947" s="2" t="s">
        <v>726</v>
      </c>
      <c r="K947" s="2" t="s">
        <v>727</v>
      </c>
      <c r="L947" s="2" t="s">
        <v>366</v>
      </c>
      <c r="M947" s="2">
        <v>47</v>
      </c>
      <c r="N947" s="2" t="b">
        <v>0</v>
      </c>
      <c r="O947" s="2">
        <v>0.83050847457627119</v>
      </c>
      <c r="P947" s="2">
        <v>0.78400000000000003</v>
      </c>
      <c r="Q947" s="2">
        <v>0.88288288288288286</v>
      </c>
      <c r="R947" s="2" t="s">
        <v>74</v>
      </c>
      <c r="S947" s="2" t="s">
        <v>2448</v>
      </c>
      <c r="T947" s="2" t="s">
        <v>2449</v>
      </c>
      <c r="U947" s="2" t="b">
        <v>1</v>
      </c>
      <c r="V947" s="2" t="s">
        <v>69</v>
      </c>
      <c r="W947" s="2">
        <v>1.5</v>
      </c>
    </row>
    <row r="948" spans="1:23" ht="15.75" customHeight="1" x14ac:dyDescent="0.25">
      <c r="A948" s="2" t="s">
        <v>2815</v>
      </c>
      <c r="B948" s="2" t="s">
        <v>2817</v>
      </c>
      <c r="C948" s="2" t="s">
        <v>106</v>
      </c>
      <c r="D948" s="2" t="s">
        <v>45</v>
      </c>
      <c r="E948" s="2" t="s">
        <v>46</v>
      </c>
      <c r="F948" s="2" t="s">
        <v>364</v>
      </c>
      <c r="G948" s="2" t="s">
        <v>730</v>
      </c>
      <c r="H948" s="2" t="s">
        <v>700</v>
      </c>
      <c r="I948" s="2" t="s">
        <v>47</v>
      </c>
      <c r="J948" s="2" t="s">
        <v>731</v>
      </c>
      <c r="K948" s="2" t="s">
        <v>732</v>
      </c>
      <c r="L948" s="2" t="s">
        <v>366</v>
      </c>
      <c r="M948" s="2">
        <v>48</v>
      </c>
      <c r="N948" s="2" t="b">
        <v>0</v>
      </c>
      <c r="O948" s="2">
        <v>0.84796573875802994</v>
      </c>
      <c r="P948" s="2">
        <v>0.80816326530612248</v>
      </c>
      <c r="Q948" s="2">
        <v>0.89189189189189189</v>
      </c>
      <c r="R948" s="2" t="s">
        <v>74</v>
      </c>
      <c r="S948" s="2" t="s">
        <v>2450</v>
      </c>
      <c r="T948" s="2" t="s">
        <v>2451</v>
      </c>
      <c r="U948" s="2" t="b">
        <v>1</v>
      </c>
      <c r="V948" s="2" t="s">
        <v>69</v>
      </c>
      <c r="W948" s="2">
        <v>2.2999999999999998</v>
      </c>
    </row>
    <row r="949" spans="1:23" ht="15.75" customHeight="1" x14ac:dyDescent="0.25">
      <c r="A949" s="2" t="s">
        <v>2815</v>
      </c>
      <c r="B949" s="2" t="s">
        <v>2817</v>
      </c>
      <c r="C949" s="2" t="s">
        <v>106</v>
      </c>
      <c r="D949" s="2" t="s">
        <v>45</v>
      </c>
      <c r="E949" s="2" t="s">
        <v>46</v>
      </c>
      <c r="F949" s="2" t="s">
        <v>364</v>
      </c>
      <c r="G949" s="2" t="s">
        <v>735</v>
      </c>
      <c r="H949" s="2" t="s">
        <v>700</v>
      </c>
      <c r="I949" s="2" t="s">
        <v>47</v>
      </c>
      <c r="J949" s="2" t="s">
        <v>736</v>
      </c>
      <c r="K949" s="2" t="s">
        <v>737</v>
      </c>
      <c r="L949" s="2" t="s">
        <v>366</v>
      </c>
      <c r="M949" s="2">
        <v>49</v>
      </c>
      <c r="N949" s="2" t="b">
        <v>0</v>
      </c>
      <c r="O949" s="2">
        <v>0.8482142857142857</v>
      </c>
      <c r="P949" s="2">
        <v>0.84070796460176989</v>
      </c>
      <c r="Q949" s="2">
        <v>0.85585585585585588</v>
      </c>
      <c r="R949" s="2" t="s">
        <v>74</v>
      </c>
      <c r="S949" s="2" t="s">
        <v>2452</v>
      </c>
      <c r="T949" s="2" t="s">
        <v>2453</v>
      </c>
      <c r="U949" s="2" t="b">
        <v>1</v>
      </c>
      <c r="V949" s="2" t="s">
        <v>69</v>
      </c>
      <c r="W949" s="2">
        <v>1.8</v>
      </c>
    </row>
    <row r="950" spans="1:23" ht="15.75" customHeight="1" x14ac:dyDescent="0.25">
      <c r="A950" s="2" t="s">
        <v>2815</v>
      </c>
      <c r="B950" s="2" t="s">
        <v>2817</v>
      </c>
      <c r="C950" s="2" t="s">
        <v>106</v>
      </c>
      <c r="D950" s="2" t="s">
        <v>45</v>
      </c>
      <c r="E950" s="2" t="s">
        <v>46</v>
      </c>
      <c r="F950" s="2" t="s">
        <v>364</v>
      </c>
      <c r="G950" s="2" t="s">
        <v>740</v>
      </c>
      <c r="H950" s="2" t="s">
        <v>700</v>
      </c>
      <c r="I950" s="2" t="s">
        <v>47</v>
      </c>
      <c r="J950" s="2" t="s">
        <v>741</v>
      </c>
      <c r="K950" s="2" t="s">
        <v>742</v>
      </c>
      <c r="L950" s="2" t="s">
        <v>366</v>
      </c>
      <c r="M950" s="2">
        <v>50</v>
      </c>
      <c r="N950" s="2" t="b">
        <v>0</v>
      </c>
      <c r="O950" s="2">
        <v>0.8441558441558441</v>
      </c>
      <c r="P950" s="2">
        <v>0.8125</v>
      </c>
      <c r="Q950" s="2">
        <v>0.8783783783783784</v>
      </c>
      <c r="R950" s="2" t="s">
        <v>74</v>
      </c>
      <c r="S950" s="2" t="s">
        <v>2454</v>
      </c>
      <c r="T950" s="2" t="s">
        <v>2455</v>
      </c>
      <c r="U950" s="2" t="b">
        <v>1</v>
      </c>
      <c r="V950" s="2" t="s">
        <v>69</v>
      </c>
      <c r="W950" s="2">
        <v>1.6</v>
      </c>
    </row>
    <row r="951" spans="1:23" ht="15.75" customHeight="1" x14ac:dyDescent="0.25">
      <c r="A951" s="2" t="s">
        <v>2815</v>
      </c>
      <c r="B951" s="2" t="s">
        <v>2817</v>
      </c>
      <c r="C951" s="2" t="s">
        <v>106</v>
      </c>
      <c r="D951" s="2" t="s">
        <v>45</v>
      </c>
      <c r="E951" s="2" t="s">
        <v>46</v>
      </c>
      <c r="F951" s="2" t="s">
        <v>364</v>
      </c>
      <c r="G951" s="2" t="s">
        <v>745</v>
      </c>
      <c r="H951" s="2" t="s">
        <v>700</v>
      </c>
      <c r="I951" s="2" t="s">
        <v>47</v>
      </c>
      <c r="J951" s="2" t="s">
        <v>746</v>
      </c>
      <c r="K951" s="2" t="s">
        <v>747</v>
      </c>
      <c r="L951" s="2" t="s">
        <v>366</v>
      </c>
      <c r="M951" s="2">
        <v>51</v>
      </c>
      <c r="N951" s="2" t="b">
        <v>0</v>
      </c>
      <c r="O951" s="2">
        <v>0.85651214128035313</v>
      </c>
      <c r="P951" s="2">
        <v>0.83982683982683981</v>
      </c>
      <c r="Q951" s="2">
        <v>0.87387387387387383</v>
      </c>
      <c r="R951" s="2" t="s">
        <v>74</v>
      </c>
      <c r="S951" s="2" t="s">
        <v>2456</v>
      </c>
      <c r="T951" s="2" t="s">
        <v>2457</v>
      </c>
      <c r="U951" s="2" t="b">
        <v>1</v>
      </c>
      <c r="V951" s="2" t="s">
        <v>69</v>
      </c>
      <c r="W951" s="2">
        <v>1.4</v>
      </c>
    </row>
    <row r="952" spans="1:23" ht="15.75" customHeight="1" x14ac:dyDescent="0.25">
      <c r="A952" s="2" t="s">
        <v>2815</v>
      </c>
      <c r="B952" s="2" t="s">
        <v>2817</v>
      </c>
      <c r="C952" s="2" t="s">
        <v>106</v>
      </c>
      <c r="D952" s="2" t="s">
        <v>45</v>
      </c>
      <c r="E952" s="2" t="s">
        <v>46</v>
      </c>
      <c r="F952" s="2" t="s">
        <v>364</v>
      </c>
      <c r="G952" s="2" t="s">
        <v>750</v>
      </c>
      <c r="H952" s="2" t="s">
        <v>700</v>
      </c>
      <c r="I952" s="2" t="s">
        <v>47</v>
      </c>
      <c r="J952" s="2" t="s">
        <v>751</v>
      </c>
      <c r="K952" s="2" t="s">
        <v>752</v>
      </c>
      <c r="L952" s="2" t="s">
        <v>366</v>
      </c>
      <c r="M952" s="2">
        <v>52</v>
      </c>
      <c r="N952" s="2" t="b">
        <v>0</v>
      </c>
      <c r="O952" s="2">
        <v>0.83870967741935487</v>
      </c>
      <c r="P952" s="2">
        <v>0.80246913580246915</v>
      </c>
      <c r="Q952" s="2">
        <v>0.8783783783783784</v>
      </c>
      <c r="R952" s="2" t="s">
        <v>74</v>
      </c>
      <c r="S952" s="2" t="s">
        <v>2458</v>
      </c>
      <c r="T952" s="2" t="s">
        <v>2459</v>
      </c>
      <c r="U952" s="2" t="b">
        <v>1</v>
      </c>
      <c r="V952" s="2" t="s">
        <v>69</v>
      </c>
      <c r="W952" s="2">
        <v>2</v>
      </c>
    </row>
    <row r="953" spans="1:23" ht="15.75" customHeight="1" x14ac:dyDescent="0.25">
      <c r="A953" s="2" t="s">
        <v>2815</v>
      </c>
      <c r="B953" s="2" t="s">
        <v>2817</v>
      </c>
      <c r="C953" s="2" t="s">
        <v>106</v>
      </c>
      <c r="D953" s="2" t="s">
        <v>45</v>
      </c>
      <c r="E953" s="2" t="s">
        <v>46</v>
      </c>
      <c r="F953" s="2" t="s">
        <v>364</v>
      </c>
      <c r="G953" s="2" t="s">
        <v>755</v>
      </c>
      <c r="H953" s="2" t="s">
        <v>700</v>
      </c>
      <c r="I953" s="2" t="s">
        <v>47</v>
      </c>
      <c r="J953" s="2" t="s">
        <v>756</v>
      </c>
      <c r="K953" s="2" t="s">
        <v>757</v>
      </c>
      <c r="L953" s="2" t="s">
        <v>366</v>
      </c>
      <c r="M953" s="2">
        <v>53</v>
      </c>
      <c r="N953" s="2" t="b">
        <v>0</v>
      </c>
      <c r="O953" s="2">
        <v>0.84835164835164845</v>
      </c>
      <c r="P953" s="2">
        <v>0.8283261802575107</v>
      </c>
      <c r="Q953" s="2">
        <v>0.86936936936936937</v>
      </c>
      <c r="R953" s="2" t="s">
        <v>74</v>
      </c>
      <c r="S953" s="2" t="s">
        <v>2460</v>
      </c>
      <c r="T953" s="2" t="s">
        <v>2461</v>
      </c>
      <c r="U953" s="2" t="b">
        <v>1</v>
      </c>
      <c r="V953" s="2" t="s">
        <v>69</v>
      </c>
      <c r="W953" s="2">
        <v>1.4</v>
      </c>
    </row>
    <row r="954" spans="1:23" ht="15.75" customHeight="1" x14ac:dyDescent="0.25">
      <c r="A954" s="2" t="s">
        <v>2815</v>
      </c>
      <c r="B954" s="2" t="s">
        <v>2817</v>
      </c>
      <c r="C954" s="2" t="s">
        <v>106</v>
      </c>
      <c r="D954" s="2" t="s">
        <v>45</v>
      </c>
      <c r="E954" s="2" t="s">
        <v>46</v>
      </c>
      <c r="F954" s="2" t="s">
        <v>364</v>
      </c>
      <c r="G954" s="2" t="s">
        <v>760</v>
      </c>
      <c r="H954" s="2" t="s">
        <v>700</v>
      </c>
      <c r="I954" s="2" t="s">
        <v>47</v>
      </c>
      <c r="J954" s="2" t="s">
        <v>761</v>
      </c>
      <c r="K954" s="2" t="s">
        <v>762</v>
      </c>
      <c r="L954" s="2" t="s">
        <v>366</v>
      </c>
      <c r="M954" s="2">
        <v>54</v>
      </c>
      <c r="N954" s="2" t="b">
        <v>0</v>
      </c>
      <c r="O954" s="2">
        <v>0.83771929824561386</v>
      </c>
      <c r="P954" s="2">
        <v>0.81623931623931623</v>
      </c>
      <c r="Q954" s="2">
        <v>0.86036036036036034</v>
      </c>
      <c r="R954" s="2" t="s">
        <v>74</v>
      </c>
      <c r="S954" s="2" t="s">
        <v>2462</v>
      </c>
      <c r="T954" s="2" t="s">
        <v>2463</v>
      </c>
      <c r="U954" s="2" t="b">
        <v>1</v>
      </c>
      <c r="V954" s="2" t="s">
        <v>69</v>
      </c>
      <c r="W954" s="2">
        <v>1.4</v>
      </c>
    </row>
    <row r="955" spans="1:23" ht="15.75" customHeight="1" x14ac:dyDescent="0.25">
      <c r="A955" s="2" t="s">
        <v>2815</v>
      </c>
      <c r="B955" s="2" t="s">
        <v>2817</v>
      </c>
      <c r="C955" s="2" t="s">
        <v>106</v>
      </c>
      <c r="D955" s="2" t="s">
        <v>45</v>
      </c>
      <c r="E955" s="2" t="s">
        <v>46</v>
      </c>
      <c r="F955" s="2" t="s">
        <v>364</v>
      </c>
      <c r="G955" s="2" t="s">
        <v>765</v>
      </c>
      <c r="H955" s="2" t="s">
        <v>700</v>
      </c>
      <c r="I955" s="2" t="s">
        <v>47</v>
      </c>
      <c r="J955" s="2" t="s">
        <v>766</v>
      </c>
      <c r="K955" s="2" t="s">
        <v>767</v>
      </c>
      <c r="L955" s="2" t="s">
        <v>366</v>
      </c>
      <c r="M955" s="2">
        <v>55</v>
      </c>
      <c r="N955" s="2" t="b">
        <v>0</v>
      </c>
      <c r="O955" s="2">
        <v>0.85217391304347823</v>
      </c>
      <c r="P955" s="2">
        <v>0.82352941176470584</v>
      </c>
      <c r="Q955" s="2">
        <v>0.88288288288288286</v>
      </c>
      <c r="R955" s="2" t="s">
        <v>74</v>
      </c>
      <c r="S955" s="2" t="s">
        <v>2464</v>
      </c>
      <c r="T955" s="2" t="s">
        <v>2465</v>
      </c>
      <c r="U955" s="2" t="b">
        <v>1</v>
      </c>
      <c r="V955" s="2" t="s">
        <v>69</v>
      </c>
      <c r="W955" s="2">
        <v>1.4</v>
      </c>
    </row>
    <row r="956" spans="1:23" ht="15.75" customHeight="1" x14ac:dyDescent="0.25">
      <c r="A956" s="2" t="s">
        <v>2815</v>
      </c>
      <c r="B956" s="2" t="s">
        <v>2817</v>
      </c>
      <c r="C956" s="2" t="s">
        <v>106</v>
      </c>
      <c r="D956" s="2" t="s">
        <v>45</v>
      </c>
      <c r="E956" s="2" t="s">
        <v>46</v>
      </c>
      <c r="F956" s="2" t="s">
        <v>364</v>
      </c>
      <c r="G956" s="2" t="s">
        <v>770</v>
      </c>
      <c r="H956" s="2" t="s">
        <v>700</v>
      </c>
      <c r="I956" s="2" t="s">
        <v>47</v>
      </c>
      <c r="J956" s="2" t="s">
        <v>771</v>
      </c>
      <c r="K956" s="2" t="s">
        <v>772</v>
      </c>
      <c r="L956" s="2" t="s">
        <v>366</v>
      </c>
      <c r="M956" s="2">
        <v>56</v>
      </c>
      <c r="N956" s="2" t="b">
        <v>0</v>
      </c>
      <c r="O956" s="2">
        <v>0.84901531728665192</v>
      </c>
      <c r="P956" s="2">
        <v>0.82553191489361699</v>
      </c>
      <c r="Q956" s="2">
        <v>0.87387387387387383</v>
      </c>
      <c r="R956" s="2" t="s">
        <v>74</v>
      </c>
      <c r="S956" s="2" t="s">
        <v>2466</v>
      </c>
      <c r="T956" s="2" t="s">
        <v>2467</v>
      </c>
      <c r="U956" s="2" t="b">
        <v>1</v>
      </c>
      <c r="V956" s="2" t="s">
        <v>69</v>
      </c>
      <c r="W956" s="2">
        <v>1.2</v>
      </c>
    </row>
    <row r="957" spans="1:23" ht="15.75" customHeight="1" x14ac:dyDescent="0.25">
      <c r="A957" s="2" t="s">
        <v>2815</v>
      </c>
      <c r="B957" s="2" t="s">
        <v>2817</v>
      </c>
      <c r="C957" s="2" t="s">
        <v>106</v>
      </c>
      <c r="D957" s="2" t="s">
        <v>45</v>
      </c>
      <c r="E957" s="2" t="s">
        <v>46</v>
      </c>
      <c r="F957" s="2" t="s">
        <v>364</v>
      </c>
      <c r="G957" s="2" t="s">
        <v>775</v>
      </c>
      <c r="H957" s="2" t="s">
        <v>700</v>
      </c>
      <c r="I957" s="2" t="s">
        <v>47</v>
      </c>
      <c r="J957" s="2" t="s">
        <v>776</v>
      </c>
      <c r="K957" s="2" t="s">
        <v>777</v>
      </c>
      <c r="L957" s="2" t="s">
        <v>366</v>
      </c>
      <c r="M957" s="2">
        <v>57</v>
      </c>
      <c r="N957" s="2" t="b">
        <v>0</v>
      </c>
      <c r="O957" s="2">
        <v>0.84279475982532748</v>
      </c>
      <c r="P957" s="2">
        <v>0.81779661016949157</v>
      </c>
      <c r="Q957" s="2">
        <v>0.86936936936936937</v>
      </c>
      <c r="R957" s="2" t="s">
        <v>74</v>
      </c>
      <c r="S957" s="2" t="s">
        <v>2468</v>
      </c>
      <c r="T957" s="2" t="s">
        <v>2469</v>
      </c>
      <c r="U957" s="2" t="b">
        <v>1</v>
      </c>
      <c r="V957" s="2" t="s">
        <v>69</v>
      </c>
      <c r="W957" s="2">
        <v>0.8</v>
      </c>
    </row>
    <row r="958" spans="1:23" ht="15.75" customHeight="1" x14ac:dyDescent="0.25">
      <c r="A958" s="2" t="s">
        <v>2815</v>
      </c>
      <c r="B958" s="2" t="s">
        <v>2817</v>
      </c>
      <c r="C958" s="2" t="s">
        <v>106</v>
      </c>
      <c r="D958" s="2" t="s">
        <v>45</v>
      </c>
      <c r="E958" s="2" t="s">
        <v>46</v>
      </c>
      <c r="F958" s="2" t="s">
        <v>364</v>
      </c>
      <c r="G958" s="2" t="s">
        <v>780</v>
      </c>
      <c r="H958" s="2" t="s">
        <v>700</v>
      </c>
      <c r="I958" s="2" t="s">
        <v>47</v>
      </c>
      <c r="J958" s="2" t="s">
        <v>781</v>
      </c>
      <c r="K958" s="2" t="s">
        <v>782</v>
      </c>
      <c r="L958" s="2" t="s">
        <v>366</v>
      </c>
      <c r="M958" s="2">
        <v>58</v>
      </c>
      <c r="N958" s="2" t="b">
        <v>0</v>
      </c>
      <c r="O958" s="2">
        <v>0.8423326133909288</v>
      </c>
      <c r="P958" s="2">
        <v>0.8091286307053942</v>
      </c>
      <c r="Q958" s="2">
        <v>0.8783783783783784</v>
      </c>
      <c r="R958" s="2" t="s">
        <v>74</v>
      </c>
      <c r="S958" s="2" t="s">
        <v>2470</v>
      </c>
      <c r="T958" s="2" t="s">
        <v>2471</v>
      </c>
      <c r="U958" s="2" t="b">
        <v>1</v>
      </c>
      <c r="V958" s="2" t="s">
        <v>69</v>
      </c>
      <c r="W958" s="2">
        <v>0.8</v>
      </c>
    </row>
    <row r="959" spans="1:23" ht="15.75" customHeight="1" x14ac:dyDescent="0.25">
      <c r="A959" s="2" t="s">
        <v>2815</v>
      </c>
      <c r="B959" s="2" t="s">
        <v>2817</v>
      </c>
      <c r="C959" s="2" t="s">
        <v>106</v>
      </c>
      <c r="D959" s="2" t="s">
        <v>45</v>
      </c>
      <c r="E959" s="2" t="s">
        <v>46</v>
      </c>
      <c r="F959" s="2" t="s">
        <v>364</v>
      </c>
      <c r="G959" s="2" t="s">
        <v>785</v>
      </c>
      <c r="H959" s="2" t="s">
        <v>700</v>
      </c>
      <c r="I959" s="2" t="s">
        <v>47</v>
      </c>
      <c r="J959" s="2" t="s">
        <v>786</v>
      </c>
      <c r="K959" s="2" t="s">
        <v>787</v>
      </c>
      <c r="L959" s="2" t="s">
        <v>366</v>
      </c>
      <c r="M959" s="2">
        <v>59</v>
      </c>
      <c r="N959" s="2" t="b">
        <v>0</v>
      </c>
      <c r="O959" s="2">
        <v>0.8432671081677704</v>
      </c>
      <c r="P959" s="2">
        <v>0.82683982683982682</v>
      </c>
      <c r="Q959" s="2">
        <v>0.86036036036036034</v>
      </c>
      <c r="R959" s="2" t="s">
        <v>74</v>
      </c>
      <c r="S959" s="2" t="s">
        <v>2472</v>
      </c>
      <c r="T959" s="2" t="s">
        <v>2473</v>
      </c>
      <c r="U959" s="2" t="b">
        <v>1</v>
      </c>
      <c r="V959" s="2" t="s">
        <v>69</v>
      </c>
      <c r="W959" s="2">
        <v>0.8</v>
      </c>
    </row>
    <row r="960" spans="1:23" ht="15.75" customHeight="1" x14ac:dyDescent="0.25">
      <c r="A960" s="2" t="s">
        <v>2815</v>
      </c>
      <c r="B960" s="2" t="s">
        <v>2817</v>
      </c>
      <c r="C960" s="2" t="s">
        <v>106</v>
      </c>
      <c r="D960" s="2" t="s">
        <v>45</v>
      </c>
      <c r="E960" s="2" t="s">
        <v>46</v>
      </c>
      <c r="F960" s="2" t="s">
        <v>364</v>
      </c>
      <c r="G960" s="2" t="s">
        <v>790</v>
      </c>
      <c r="H960" s="2" t="s">
        <v>700</v>
      </c>
      <c r="I960" s="2" t="s">
        <v>47</v>
      </c>
      <c r="J960" s="2" t="s">
        <v>791</v>
      </c>
      <c r="K960" s="2" t="s">
        <v>792</v>
      </c>
      <c r="L960" s="2" t="s">
        <v>366</v>
      </c>
      <c r="M960" s="2">
        <v>60</v>
      </c>
      <c r="N960" s="2" t="b">
        <v>0</v>
      </c>
      <c r="O960" s="2">
        <v>0.85589519650655022</v>
      </c>
      <c r="P960" s="2">
        <v>0.83050847457627119</v>
      </c>
      <c r="Q960" s="2">
        <v>0.88288288288288286</v>
      </c>
      <c r="R960" s="2" t="s">
        <v>74</v>
      </c>
      <c r="S960" s="2" t="s">
        <v>2474</v>
      </c>
      <c r="T960" s="2" t="s">
        <v>2473</v>
      </c>
      <c r="U960" s="2" t="b">
        <v>1</v>
      </c>
      <c r="V960" s="2" t="s">
        <v>69</v>
      </c>
      <c r="W960" s="2">
        <v>0.8</v>
      </c>
    </row>
    <row r="961" spans="1:23" ht="15.75" customHeight="1" x14ac:dyDescent="0.25">
      <c r="A961" s="2" t="s">
        <v>2815</v>
      </c>
      <c r="B961" s="2" t="s">
        <v>2817</v>
      </c>
      <c r="C961" s="2" t="s">
        <v>106</v>
      </c>
      <c r="D961" s="2" t="s">
        <v>45</v>
      </c>
      <c r="E961" s="2" t="s">
        <v>46</v>
      </c>
      <c r="F961" s="2" t="s">
        <v>364</v>
      </c>
      <c r="G961" s="2" t="s">
        <v>795</v>
      </c>
      <c r="H961" s="2" t="s">
        <v>700</v>
      </c>
      <c r="I961" s="2" t="s">
        <v>47</v>
      </c>
      <c r="J961" s="2" t="s">
        <v>796</v>
      </c>
      <c r="K961" s="2" t="s">
        <v>797</v>
      </c>
      <c r="L961" s="2" t="s">
        <v>366</v>
      </c>
      <c r="M961" s="2">
        <v>61</v>
      </c>
      <c r="N961" s="2" t="b">
        <v>0</v>
      </c>
      <c r="O961" s="2">
        <v>0.84649122807017541</v>
      </c>
      <c r="P961" s="2">
        <v>0.82478632478632474</v>
      </c>
      <c r="Q961" s="2">
        <v>0.86936936936936937</v>
      </c>
      <c r="R961" s="2" t="s">
        <v>74</v>
      </c>
      <c r="S961" s="2" t="s">
        <v>2475</v>
      </c>
      <c r="T961" s="2" t="s">
        <v>2476</v>
      </c>
      <c r="U961" s="2" t="b">
        <v>1</v>
      </c>
      <c r="V961" s="2" t="s">
        <v>69</v>
      </c>
      <c r="W961" s="2">
        <v>0.8</v>
      </c>
    </row>
    <row r="962" spans="1:23" ht="15.75" customHeight="1" x14ac:dyDescent="0.25">
      <c r="A962" s="2" t="s">
        <v>2815</v>
      </c>
      <c r="B962" s="2" t="s">
        <v>2817</v>
      </c>
      <c r="C962" s="2" t="s">
        <v>106</v>
      </c>
      <c r="D962" s="2" t="s">
        <v>62</v>
      </c>
      <c r="E962" s="2" t="s">
        <v>64</v>
      </c>
      <c r="F962" s="2" t="s">
        <v>55</v>
      </c>
      <c r="G962" s="2" t="s">
        <v>56</v>
      </c>
      <c r="H962" s="2" t="s">
        <v>57</v>
      </c>
      <c r="I962" s="2" t="s">
        <v>32</v>
      </c>
      <c r="J962" s="2" t="s">
        <v>59</v>
      </c>
      <c r="K962" s="2" t="s">
        <v>60</v>
      </c>
      <c r="L962" s="2" t="s">
        <v>61</v>
      </c>
      <c r="M962" s="2">
        <v>42</v>
      </c>
      <c r="N962" s="2" t="b">
        <v>1</v>
      </c>
      <c r="O962" s="2">
        <v>0.71398747390396655</v>
      </c>
      <c r="P962" s="2">
        <v>0.68674698795180722</v>
      </c>
      <c r="Q962" s="2">
        <v>0.74347826086956526</v>
      </c>
      <c r="R962" s="2" t="s">
        <v>74</v>
      </c>
      <c r="S962" s="2" t="s">
        <v>2477</v>
      </c>
      <c r="T962" s="2" t="s">
        <v>2478</v>
      </c>
      <c r="U962" s="2" t="b">
        <v>1</v>
      </c>
      <c r="V962" s="2" t="s">
        <v>69</v>
      </c>
      <c r="W962" s="2">
        <v>2.6</v>
      </c>
    </row>
    <row r="963" spans="1:23" ht="15.75" customHeight="1" x14ac:dyDescent="0.25">
      <c r="A963" s="2" t="s">
        <v>2815</v>
      </c>
      <c r="B963" s="2" t="s">
        <v>2817</v>
      </c>
      <c r="C963" s="2" t="s">
        <v>106</v>
      </c>
      <c r="D963" s="2" t="s">
        <v>62</v>
      </c>
      <c r="E963" s="2" t="s">
        <v>64</v>
      </c>
      <c r="F963" s="2" t="s">
        <v>55</v>
      </c>
      <c r="G963" s="2" t="s">
        <v>70</v>
      </c>
      <c r="H963" s="2" t="s">
        <v>57</v>
      </c>
      <c r="I963" s="2" t="s">
        <v>32</v>
      </c>
      <c r="J963" s="2" t="s">
        <v>71</v>
      </c>
      <c r="K963" s="2" t="s">
        <v>72</v>
      </c>
      <c r="L963" s="2" t="s">
        <v>61</v>
      </c>
      <c r="M963" s="2">
        <v>43</v>
      </c>
      <c r="N963" s="2" t="b">
        <v>1</v>
      </c>
      <c r="O963" s="2">
        <v>0.71334792122538282</v>
      </c>
      <c r="P963" s="2">
        <v>0.7180616740088106</v>
      </c>
      <c r="Q963" s="2">
        <v>0.70869565217391306</v>
      </c>
      <c r="R963" s="2" t="s">
        <v>74</v>
      </c>
      <c r="S963" s="2" t="s">
        <v>2479</v>
      </c>
      <c r="T963" s="2" t="s">
        <v>2480</v>
      </c>
      <c r="U963" s="2" t="b">
        <v>1</v>
      </c>
      <c r="V963" s="2" t="s">
        <v>69</v>
      </c>
      <c r="W963" s="2">
        <v>2.2000000000000002</v>
      </c>
    </row>
    <row r="964" spans="1:23" ht="15.75" customHeight="1" x14ac:dyDescent="0.25">
      <c r="A964" s="2" t="s">
        <v>2815</v>
      </c>
      <c r="B964" s="2" t="s">
        <v>2817</v>
      </c>
      <c r="C964" s="2" t="s">
        <v>106</v>
      </c>
      <c r="D964" s="2" t="s">
        <v>62</v>
      </c>
      <c r="E964" s="2" t="s">
        <v>64</v>
      </c>
      <c r="F964" s="2" t="s">
        <v>55</v>
      </c>
      <c r="G964" s="2" t="s">
        <v>78</v>
      </c>
      <c r="H964" s="2" t="s">
        <v>57</v>
      </c>
      <c r="I964" s="2" t="s">
        <v>32</v>
      </c>
      <c r="J964" s="2" t="s">
        <v>79</v>
      </c>
      <c r="K964" s="2" t="s">
        <v>80</v>
      </c>
      <c r="L964" s="2" t="s">
        <v>61</v>
      </c>
      <c r="M964" s="2">
        <v>44</v>
      </c>
      <c r="N964" s="2" t="b">
        <v>1</v>
      </c>
      <c r="O964" s="2">
        <v>0.7222222222222221</v>
      </c>
      <c r="P964" s="2">
        <v>0.71008403361344541</v>
      </c>
      <c r="Q964" s="2">
        <v>0.73478260869565215</v>
      </c>
      <c r="R964" s="2" t="s">
        <v>74</v>
      </c>
      <c r="S964" s="2" t="s">
        <v>2481</v>
      </c>
      <c r="T964" s="2" t="s">
        <v>2482</v>
      </c>
      <c r="U964" s="2" t="b">
        <v>1</v>
      </c>
      <c r="V964" s="2" t="s">
        <v>69</v>
      </c>
      <c r="W964" s="2">
        <v>2.2999999999999998</v>
      </c>
    </row>
    <row r="965" spans="1:23" ht="15.75" customHeight="1" x14ac:dyDescent="0.25">
      <c r="A965" s="2" t="s">
        <v>2815</v>
      </c>
      <c r="B965" s="2" t="s">
        <v>2817</v>
      </c>
      <c r="C965" s="2" t="s">
        <v>106</v>
      </c>
      <c r="D965" s="2" t="s">
        <v>62</v>
      </c>
      <c r="E965" s="2" t="s">
        <v>64</v>
      </c>
      <c r="F965" s="2" t="s">
        <v>55</v>
      </c>
      <c r="G965" s="2" t="s">
        <v>85</v>
      </c>
      <c r="H965" s="2" t="s">
        <v>57</v>
      </c>
      <c r="I965" s="2" t="s">
        <v>32</v>
      </c>
      <c r="J965" s="2" t="s">
        <v>86</v>
      </c>
      <c r="K965" s="2" t="s">
        <v>87</v>
      </c>
      <c r="L965" s="2" t="s">
        <v>61</v>
      </c>
      <c r="M965" s="2">
        <v>45</v>
      </c>
      <c r="N965" s="2" t="b">
        <v>1</v>
      </c>
      <c r="O965" s="2">
        <v>0.70247933884297531</v>
      </c>
      <c r="P965" s="2">
        <v>0.6692913385826772</v>
      </c>
      <c r="Q965" s="2">
        <v>0.73913043478260865</v>
      </c>
      <c r="R965" s="2" t="s">
        <v>74</v>
      </c>
      <c r="S965" s="2" t="s">
        <v>2483</v>
      </c>
      <c r="T965" s="2" t="s">
        <v>2484</v>
      </c>
      <c r="U965" s="2" t="b">
        <v>1</v>
      </c>
      <c r="V965" s="2" t="s">
        <v>69</v>
      </c>
      <c r="W965" s="2">
        <v>1.9</v>
      </c>
    </row>
    <row r="966" spans="1:23" ht="15.75" customHeight="1" x14ac:dyDescent="0.25">
      <c r="A966" s="2" t="s">
        <v>2815</v>
      </c>
      <c r="B966" s="2" t="s">
        <v>2817</v>
      </c>
      <c r="C966" s="2" t="s">
        <v>106</v>
      </c>
      <c r="D966" s="2" t="s">
        <v>62</v>
      </c>
      <c r="E966" s="2" t="s">
        <v>64</v>
      </c>
      <c r="F966" s="2" t="s">
        <v>55</v>
      </c>
      <c r="G966" s="2" t="s">
        <v>92</v>
      </c>
      <c r="H966" s="2" t="s">
        <v>57</v>
      </c>
      <c r="I966" s="2" t="s">
        <v>32</v>
      </c>
      <c r="J966" s="2" t="s">
        <v>93</v>
      </c>
      <c r="K966" s="2" t="s">
        <v>95</v>
      </c>
      <c r="L966" s="2" t="s">
        <v>61</v>
      </c>
      <c r="M966" s="2">
        <v>46</v>
      </c>
      <c r="N966" s="2" t="b">
        <v>1</v>
      </c>
      <c r="O966" s="2">
        <v>0.71238938053097345</v>
      </c>
      <c r="P966" s="2">
        <v>0.72522522522522526</v>
      </c>
      <c r="Q966" s="2">
        <v>0.7</v>
      </c>
      <c r="R966" s="2" t="s">
        <v>74</v>
      </c>
      <c r="S966" s="2" t="s">
        <v>2485</v>
      </c>
      <c r="T966" s="2" t="s">
        <v>2486</v>
      </c>
      <c r="U966" s="2" t="b">
        <v>1</v>
      </c>
      <c r="V966" s="2" t="s">
        <v>69</v>
      </c>
      <c r="W966" s="2">
        <v>1.9</v>
      </c>
    </row>
    <row r="967" spans="1:23" ht="15.75" customHeight="1" x14ac:dyDescent="0.25">
      <c r="A967" s="2" t="s">
        <v>2815</v>
      </c>
      <c r="B967" s="2" t="s">
        <v>2817</v>
      </c>
      <c r="C967" s="2" t="s">
        <v>106</v>
      </c>
      <c r="D967" s="2" t="s">
        <v>62</v>
      </c>
      <c r="E967" s="2" t="s">
        <v>64</v>
      </c>
      <c r="F967" s="2" t="s">
        <v>55</v>
      </c>
      <c r="G967" s="2" t="s">
        <v>99</v>
      </c>
      <c r="H967" s="2" t="s">
        <v>57</v>
      </c>
      <c r="I967" s="2" t="s">
        <v>32</v>
      </c>
      <c r="J967" s="2" t="s">
        <v>100</v>
      </c>
      <c r="K967" s="2" t="s">
        <v>101</v>
      </c>
      <c r="L967" s="2" t="s">
        <v>61</v>
      </c>
      <c r="M967" s="2">
        <v>47</v>
      </c>
      <c r="N967" s="2" t="b">
        <v>1</v>
      </c>
      <c r="O967" s="2">
        <v>0.69120654396728021</v>
      </c>
      <c r="P967" s="2">
        <v>0.65250965250965254</v>
      </c>
      <c r="Q967" s="2">
        <v>0.73478260869565215</v>
      </c>
      <c r="R967" s="2" t="s">
        <v>74</v>
      </c>
      <c r="S967" s="2" t="s">
        <v>2487</v>
      </c>
      <c r="T967" s="2" t="s">
        <v>2488</v>
      </c>
      <c r="U967" s="2" t="b">
        <v>1</v>
      </c>
      <c r="V967" s="2" t="s">
        <v>69</v>
      </c>
      <c r="W967" s="2">
        <v>2.2999999999999998</v>
      </c>
    </row>
    <row r="968" spans="1:23" ht="15.75" customHeight="1" x14ac:dyDescent="0.25">
      <c r="A968" s="2" t="s">
        <v>2815</v>
      </c>
      <c r="B968" s="2" t="s">
        <v>2817</v>
      </c>
      <c r="C968" s="2" t="s">
        <v>106</v>
      </c>
      <c r="D968" s="2" t="s">
        <v>62</v>
      </c>
      <c r="E968" s="2" t="s">
        <v>64</v>
      </c>
      <c r="F968" s="2" t="s">
        <v>55</v>
      </c>
      <c r="G968" s="2" t="s">
        <v>107</v>
      </c>
      <c r="H968" s="2" t="s">
        <v>57</v>
      </c>
      <c r="I968" s="2" t="s">
        <v>32</v>
      </c>
      <c r="J968" s="2" t="s">
        <v>108</v>
      </c>
      <c r="K968" s="2" t="s">
        <v>109</v>
      </c>
      <c r="L968" s="2" t="s">
        <v>61</v>
      </c>
      <c r="M968" s="2">
        <v>48</v>
      </c>
      <c r="N968" s="2" t="b">
        <v>1</v>
      </c>
      <c r="O968" s="2">
        <v>0.72427983539094654</v>
      </c>
      <c r="P968" s="2">
        <v>0.6875</v>
      </c>
      <c r="Q968" s="2">
        <v>0.76521739130434785</v>
      </c>
      <c r="R968" s="2" t="s">
        <v>74</v>
      </c>
      <c r="S968" s="2" t="s">
        <v>2489</v>
      </c>
      <c r="T968" s="2" t="s">
        <v>2490</v>
      </c>
      <c r="U968" s="2" t="b">
        <v>1</v>
      </c>
      <c r="V968" s="2" t="s">
        <v>69</v>
      </c>
      <c r="W968" s="2">
        <v>2</v>
      </c>
    </row>
    <row r="969" spans="1:23" ht="15.75" customHeight="1" x14ac:dyDescent="0.25">
      <c r="A969" s="2" t="s">
        <v>2815</v>
      </c>
      <c r="B969" s="2" t="s">
        <v>2817</v>
      </c>
      <c r="C969" s="2" t="s">
        <v>106</v>
      </c>
      <c r="D969" s="2" t="s">
        <v>62</v>
      </c>
      <c r="E969" s="2" t="s">
        <v>64</v>
      </c>
      <c r="F969" s="2" t="s">
        <v>55</v>
      </c>
      <c r="G969" s="2" t="s">
        <v>112</v>
      </c>
      <c r="H969" s="2" t="s">
        <v>57</v>
      </c>
      <c r="I969" s="2" t="s">
        <v>32</v>
      </c>
      <c r="J969" s="2" t="s">
        <v>113</v>
      </c>
      <c r="K969" s="2" t="s">
        <v>114</v>
      </c>
      <c r="L969" s="2" t="s">
        <v>61</v>
      </c>
      <c r="M969" s="2">
        <v>49</v>
      </c>
      <c r="N969" s="2" t="b">
        <v>1</v>
      </c>
      <c r="O969" s="2">
        <v>0.69565217391304357</v>
      </c>
      <c r="P969" s="2">
        <v>0.66403162055335974</v>
      </c>
      <c r="Q969" s="2">
        <v>0.73043478260869565</v>
      </c>
      <c r="R969" s="2" t="s">
        <v>74</v>
      </c>
      <c r="S969" s="2" t="s">
        <v>2491</v>
      </c>
      <c r="T969" s="2" t="s">
        <v>2492</v>
      </c>
      <c r="U969" s="2" t="b">
        <v>1</v>
      </c>
      <c r="V969" s="2" t="s">
        <v>69</v>
      </c>
      <c r="W969" s="2">
        <v>1.9</v>
      </c>
    </row>
    <row r="970" spans="1:23" ht="15.75" customHeight="1" x14ac:dyDescent="0.25">
      <c r="A970" s="2" t="s">
        <v>2815</v>
      </c>
      <c r="B970" s="2" t="s">
        <v>2817</v>
      </c>
      <c r="C970" s="2" t="s">
        <v>106</v>
      </c>
      <c r="D970" s="2" t="s">
        <v>62</v>
      </c>
      <c r="E970" s="2" t="s">
        <v>64</v>
      </c>
      <c r="F970" s="2" t="s">
        <v>55</v>
      </c>
      <c r="G970" s="2" t="s">
        <v>117</v>
      </c>
      <c r="H970" s="2" t="s">
        <v>57</v>
      </c>
      <c r="I970" s="2" t="s">
        <v>32</v>
      </c>
      <c r="J970" s="2" t="s">
        <v>118</v>
      </c>
      <c r="K970" s="2" t="s">
        <v>119</v>
      </c>
      <c r="L970" s="2" t="s">
        <v>61</v>
      </c>
      <c r="M970" s="2">
        <v>50</v>
      </c>
      <c r="N970" s="2" t="b">
        <v>1</v>
      </c>
      <c r="O970" s="2">
        <v>0.71487603305785119</v>
      </c>
      <c r="P970" s="2">
        <v>0.68110236220472442</v>
      </c>
      <c r="Q970" s="2">
        <v>0.75217391304347825</v>
      </c>
      <c r="R970" s="2" t="s">
        <v>74</v>
      </c>
      <c r="S970" s="2" t="s">
        <v>2493</v>
      </c>
      <c r="T970" s="2" t="s">
        <v>2494</v>
      </c>
      <c r="U970" s="2" t="b">
        <v>1</v>
      </c>
      <c r="V970" s="2" t="s">
        <v>69</v>
      </c>
      <c r="W970" s="2">
        <v>2.2999999999999998</v>
      </c>
    </row>
    <row r="971" spans="1:23" ht="15.75" customHeight="1" x14ac:dyDescent="0.25">
      <c r="A971" s="2" t="s">
        <v>2815</v>
      </c>
      <c r="B971" s="2" t="s">
        <v>2817</v>
      </c>
      <c r="C971" s="2" t="s">
        <v>106</v>
      </c>
      <c r="D971" s="2" t="s">
        <v>62</v>
      </c>
      <c r="E971" s="2" t="s">
        <v>64</v>
      </c>
      <c r="F971" s="2" t="s">
        <v>55</v>
      </c>
      <c r="G971" s="2" t="s">
        <v>122</v>
      </c>
      <c r="H971" s="2" t="s">
        <v>57</v>
      </c>
      <c r="I971" s="2" t="s">
        <v>32</v>
      </c>
      <c r="J971" s="2" t="s">
        <v>123</v>
      </c>
      <c r="K971" s="2" t="s">
        <v>124</v>
      </c>
      <c r="L971" s="2" t="s">
        <v>61</v>
      </c>
      <c r="M971" s="2">
        <v>51</v>
      </c>
      <c r="N971" s="2" t="b">
        <v>1</v>
      </c>
      <c r="O971" s="2">
        <v>0.71523178807947019</v>
      </c>
      <c r="P971" s="2">
        <v>0.726457399103139</v>
      </c>
      <c r="Q971" s="2">
        <v>0.70434782608695656</v>
      </c>
      <c r="R971" s="2" t="s">
        <v>74</v>
      </c>
      <c r="S971" s="2" t="s">
        <v>2495</v>
      </c>
      <c r="T971" s="2" t="s">
        <v>2496</v>
      </c>
      <c r="U971" s="2" t="b">
        <v>1</v>
      </c>
      <c r="V971" s="2" t="s">
        <v>69</v>
      </c>
      <c r="W971" s="2">
        <v>2.1</v>
      </c>
    </row>
    <row r="972" spans="1:23" ht="15.75" customHeight="1" x14ac:dyDescent="0.25">
      <c r="A972" s="2" t="s">
        <v>2815</v>
      </c>
      <c r="B972" s="2" t="s">
        <v>2817</v>
      </c>
      <c r="C972" s="2" t="s">
        <v>106</v>
      </c>
      <c r="D972" s="2" t="s">
        <v>62</v>
      </c>
      <c r="E972" s="2" t="s">
        <v>64</v>
      </c>
      <c r="F972" s="2" t="s">
        <v>55</v>
      </c>
      <c r="G972" s="2" t="s">
        <v>127</v>
      </c>
      <c r="H972" s="2" t="s">
        <v>57</v>
      </c>
      <c r="I972" s="2" t="s">
        <v>32</v>
      </c>
      <c r="J972" s="2" t="s">
        <v>128</v>
      </c>
      <c r="K972" s="2" t="s">
        <v>129</v>
      </c>
      <c r="L972" s="2" t="s">
        <v>61</v>
      </c>
      <c r="M972" s="2">
        <v>52</v>
      </c>
      <c r="N972" s="2" t="b">
        <v>1</v>
      </c>
      <c r="O972" s="2">
        <v>0.708502024291498</v>
      </c>
      <c r="P972" s="2">
        <v>0.66287878787878785</v>
      </c>
      <c r="Q972" s="2">
        <v>0.76086956521739135</v>
      </c>
      <c r="R972" s="2" t="s">
        <v>74</v>
      </c>
      <c r="S972" s="2" t="s">
        <v>2497</v>
      </c>
      <c r="T972" s="2" t="s">
        <v>2498</v>
      </c>
      <c r="U972" s="2" t="b">
        <v>1</v>
      </c>
      <c r="V972" s="2" t="s">
        <v>69</v>
      </c>
      <c r="W972" s="2">
        <v>2.6</v>
      </c>
    </row>
    <row r="973" spans="1:23" ht="15.75" customHeight="1" x14ac:dyDescent="0.25">
      <c r="A973" s="2" t="s">
        <v>2815</v>
      </c>
      <c r="B973" s="2" t="s">
        <v>2817</v>
      </c>
      <c r="C973" s="2" t="s">
        <v>106</v>
      </c>
      <c r="D973" s="2" t="s">
        <v>62</v>
      </c>
      <c r="E973" s="2" t="s">
        <v>64</v>
      </c>
      <c r="F973" s="2" t="s">
        <v>55</v>
      </c>
      <c r="G973" s="2" t="s">
        <v>132</v>
      </c>
      <c r="H973" s="2" t="s">
        <v>57</v>
      </c>
      <c r="I973" s="2" t="s">
        <v>32</v>
      </c>
      <c r="J973" s="2" t="s">
        <v>133</v>
      </c>
      <c r="K973" s="2" t="s">
        <v>134</v>
      </c>
      <c r="L973" s="2" t="s">
        <v>61</v>
      </c>
      <c r="M973" s="2">
        <v>53</v>
      </c>
      <c r="N973" s="2" t="b">
        <v>1</v>
      </c>
      <c r="O973" s="2">
        <v>0.73150105708245228</v>
      </c>
      <c r="P973" s="2">
        <v>0.7119341563786008</v>
      </c>
      <c r="Q973" s="2">
        <v>0.75217391304347825</v>
      </c>
      <c r="R973" s="2" t="s">
        <v>74</v>
      </c>
      <c r="S973" s="2" t="s">
        <v>2499</v>
      </c>
      <c r="T973" s="2" t="s">
        <v>2500</v>
      </c>
      <c r="U973" s="2" t="b">
        <v>1</v>
      </c>
      <c r="V973" s="2" t="s">
        <v>69</v>
      </c>
      <c r="W973" s="2">
        <v>2</v>
      </c>
    </row>
    <row r="974" spans="1:23" ht="15.75" customHeight="1" x14ac:dyDescent="0.25">
      <c r="A974" s="2" t="s">
        <v>2815</v>
      </c>
      <c r="B974" s="2" t="s">
        <v>2817</v>
      </c>
      <c r="C974" s="2" t="s">
        <v>106</v>
      </c>
      <c r="D974" s="2" t="s">
        <v>62</v>
      </c>
      <c r="E974" s="2" t="s">
        <v>64</v>
      </c>
      <c r="F974" s="2" t="s">
        <v>55</v>
      </c>
      <c r="G974" s="2" t="s">
        <v>137</v>
      </c>
      <c r="H974" s="2" t="s">
        <v>57</v>
      </c>
      <c r="I974" s="2" t="s">
        <v>32</v>
      </c>
      <c r="J974" s="2" t="s">
        <v>138</v>
      </c>
      <c r="K974" s="2" t="s">
        <v>139</v>
      </c>
      <c r="L974" s="2" t="s">
        <v>61</v>
      </c>
      <c r="M974" s="2">
        <v>54</v>
      </c>
      <c r="N974" s="2" t="b">
        <v>1</v>
      </c>
      <c r="O974" s="2">
        <v>0.69425287356321841</v>
      </c>
      <c r="P974" s="2">
        <v>0.73658536585365852</v>
      </c>
      <c r="Q974" s="2">
        <v>0.65652173913043477</v>
      </c>
      <c r="R974" s="2" t="s">
        <v>74</v>
      </c>
      <c r="S974" s="2" t="s">
        <v>2501</v>
      </c>
      <c r="T974" s="2" t="s">
        <v>2502</v>
      </c>
      <c r="U974" s="2" t="b">
        <v>1</v>
      </c>
      <c r="V974" s="2" t="s">
        <v>69</v>
      </c>
      <c r="W974" s="2">
        <v>2.5</v>
      </c>
    </row>
    <row r="975" spans="1:23" ht="15.75" customHeight="1" x14ac:dyDescent="0.25">
      <c r="A975" s="2" t="s">
        <v>2815</v>
      </c>
      <c r="B975" s="2" t="s">
        <v>2817</v>
      </c>
      <c r="C975" s="2" t="s">
        <v>106</v>
      </c>
      <c r="D975" s="2" t="s">
        <v>62</v>
      </c>
      <c r="E975" s="2" t="s">
        <v>64</v>
      </c>
      <c r="F975" s="2" t="s">
        <v>55</v>
      </c>
      <c r="G975" s="2" t="s">
        <v>142</v>
      </c>
      <c r="H975" s="2" t="s">
        <v>57</v>
      </c>
      <c r="I975" s="2" t="s">
        <v>32</v>
      </c>
      <c r="J975" s="2" t="s">
        <v>143</v>
      </c>
      <c r="K975" s="2" t="s">
        <v>144</v>
      </c>
      <c r="L975" s="2" t="s">
        <v>61</v>
      </c>
      <c r="M975" s="2">
        <v>55</v>
      </c>
      <c r="N975" s="2" t="b">
        <v>1</v>
      </c>
      <c r="O975" s="2">
        <v>0.70693512304250561</v>
      </c>
      <c r="P975" s="2">
        <v>0.72811059907834097</v>
      </c>
      <c r="Q975" s="2">
        <v>0.68695652173913047</v>
      </c>
      <c r="R975" s="2" t="s">
        <v>74</v>
      </c>
      <c r="S975" s="2" t="s">
        <v>2503</v>
      </c>
      <c r="T975" s="2" t="s">
        <v>2504</v>
      </c>
      <c r="U975" s="2" t="b">
        <v>1</v>
      </c>
      <c r="V975" s="2" t="s">
        <v>69</v>
      </c>
      <c r="W975" s="2">
        <v>2</v>
      </c>
    </row>
    <row r="976" spans="1:23" ht="15.75" customHeight="1" x14ac:dyDescent="0.25">
      <c r="A976" s="2" t="s">
        <v>2815</v>
      </c>
      <c r="B976" s="2" t="s">
        <v>2817</v>
      </c>
      <c r="C976" s="2" t="s">
        <v>106</v>
      </c>
      <c r="D976" s="2" t="s">
        <v>62</v>
      </c>
      <c r="E976" s="2" t="s">
        <v>64</v>
      </c>
      <c r="F976" s="2" t="s">
        <v>55</v>
      </c>
      <c r="G976" s="2" t="s">
        <v>148</v>
      </c>
      <c r="H976" s="2" t="s">
        <v>57</v>
      </c>
      <c r="I976" s="2" t="s">
        <v>32</v>
      </c>
      <c r="J976" s="2" t="s">
        <v>149</v>
      </c>
      <c r="K976" s="2" t="s">
        <v>150</v>
      </c>
      <c r="L976" s="2" t="s">
        <v>61</v>
      </c>
      <c r="M976" s="2">
        <v>56</v>
      </c>
      <c r="N976" s="2" t="b">
        <v>1</v>
      </c>
      <c r="O976" s="2">
        <v>0.72427983539094654</v>
      </c>
      <c r="P976" s="2">
        <v>0.6875</v>
      </c>
      <c r="Q976" s="2">
        <v>0.76521739130434785</v>
      </c>
      <c r="R976" s="2" t="s">
        <v>74</v>
      </c>
      <c r="S976" s="2" t="s">
        <v>2505</v>
      </c>
      <c r="T976" s="2" t="s">
        <v>2506</v>
      </c>
      <c r="U976" s="2" t="b">
        <v>1</v>
      </c>
      <c r="V976" s="2" t="s">
        <v>69</v>
      </c>
      <c r="W976" s="2">
        <v>2</v>
      </c>
    </row>
    <row r="977" spans="1:23" ht="15.75" customHeight="1" x14ac:dyDescent="0.25">
      <c r="A977" s="2" t="s">
        <v>2815</v>
      </c>
      <c r="B977" s="2" t="s">
        <v>2817</v>
      </c>
      <c r="C977" s="2" t="s">
        <v>106</v>
      </c>
      <c r="D977" s="2" t="s">
        <v>62</v>
      </c>
      <c r="E977" s="2" t="s">
        <v>64</v>
      </c>
      <c r="F977" s="2" t="s">
        <v>55</v>
      </c>
      <c r="G977" s="2" t="s">
        <v>153</v>
      </c>
      <c r="H977" s="2" t="s">
        <v>57</v>
      </c>
      <c r="I977" s="2" t="s">
        <v>32</v>
      </c>
      <c r="J977" s="2" t="s">
        <v>154</v>
      </c>
      <c r="K977" s="2" t="s">
        <v>155</v>
      </c>
      <c r="L977" s="2" t="s">
        <v>61</v>
      </c>
      <c r="M977" s="2">
        <v>57</v>
      </c>
      <c r="N977" s="2" t="b">
        <v>1</v>
      </c>
      <c r="O977" s="2">
        <v>0.68531468531468531</v>
      </c>
      <c r="P977" s="2">
        <v>0.7386934673366834</v>
      </c>
      <c r="Q977" s="2">
        <v>0.63913043478260867</v>
      </c>
      <c r="R977" s="2" t="s">
        <v>74</v>
      </c>
      <c r="S977" s="2" t="s">
        <v>2507</v>
      </c>
      <c r="T977" s="2" t="s">
        <v>2508</v>
      </c>
      <c r="U977" s="2" t="b">
        <v>1</v>
      </c>
      <c r="V977" s="2" t="s">
        <v>69</v>
      </c>
      <c r="W977" s="2">
        <v>2.4</v>
      </c>
    </row>
    <row r="978" spans="1:23" ht="15.75" customHeight="1" x14ac:dyDescent="0.25">
      <c r="A978" s="2" t="s">
        <v>2815</v>
      </c>
      <c r="B978" s="2" t="s">
        <v>2817</v>
      </c>
      <c r="C978" s="2" t="s">
        <v>106</v>
      </c>
      <c r="D978" s="2" t="s">
        <v>62</v>
      </c>
      <c r="E978" s="2" t="s">
        <v>64</v>
      </c>
      <c r="F978" s="2" t="s">
        <v>55</v>
      </c>
      <c r="G978" s="2" t="s">
        <v>158</v>
      </c>
      <c r="H978" s="2" t="s">
        <v>57</v>
      </c>
      <c r="I978" s="2" t="s">
        <v>32</v>
      </c>
      <c r="J978" s="2" t="s">
        <v>159</v>
      </c>
      <c r="K978" s="2" t="s">
        <v>160</v>
      </c>
      <c r="L978" s="2" t="s">
        <v>61</v>
      </c>
      <c r="M978" s="2">
        <v>58</v>
      </c>
      <c r="N978" s="2" t="b">
        <v>1</v>
      </c>
      <c r="O978" s="2">
        <v>0.70901639344262291</v>
      </c>
      <c r="P978" s="2">
        <v>0.6705426356589147</v>
      </c>
      <c r="Q978" s="2">
        <v>0.75217391304347825</v>
      </c>
      <c r="R978" s="2" t="s">
        <v>74</v>
      </c>
      <c r="S978" s="2" t="s">
        <v>2509</v>
      </c>
      <c r="T978" s="2" t="s">
        <v>2510</v>
      </c>
      <c r="U978" s="2" t="b">
        <v>1</v>
      </c>
      <c r="V978" s="2" t="s">
        <v>69</v>
      </c>
      <c r="W978" s="2">
        <v>1.9</v>
      </c>
    </row>
    <row r="979" spans="1:23" ht="15.75" customHeight="1" x14ac:dyDescent="0.25">
      <c r="A979" s="2" t="s">
        <v>2815</v>
      </c>
      <c r="B979" s="2" t="s">
        <v>2817</v>
      </c>
      <c r="C979" s="2" t="s">
        <v>106</v>
      </c>
      <c r="D979" s="2" t="s">
        <v>62</v>
      </c>
      <c r="E979" s="2" t="s">
        <v>64</v>
      </c>
      <c r="F979" s="2" t="s">
        <v>55</v>
      </c>
      <c r="G979" s="2" t="s">
        <v>163</v>
      </c>
      <c r="H979" s="2" t="s">
        <v>57</v>
      </c>
      <c r="I979" s="2" t="s">
        <v>32</v>
      </c>
      <c r="J979" s="2" t="s">
        <v>164</v>
      </c>
      <c r="K979" s="2" t="s">
        <v>165</v>
      </c>
      <c r="L979" s="2" t="s">
        <v>61</v>
      </c>
      <c r="M979" s="2">
        <v>59</v>
      </c>
      <c r="N979" s="2" t="b">
        <v>1</v>
      </c>
      <c r="O979" s="2">
        <v>0.70270270270270274</v>
      </c>
      <c r="P979" s="2">
        <v>0.67330677290836649</v>
      </c>
      <c r="Q979" s="2">
        <v>0.73478260869565215</v>
      </c>
      <c r="R979" s="2" t="s">
        <v>74</v>
      </c>
      <c r="S979" s="2" t="s">
        <v>2511</v>
      </c>
      <c r="T979" s="2" t="s">
        <v>2512</v>
      </c>
      <c r="U979" s="2" t="b">
        <v>1</v>
      </c>
      <c r="V979" s="2" t="s">
        <v>69</v>
      </c>
      <c r="W979" s="2">
        <v>2.4</v>
      </c>
    </row>
    <row r="980" spans="1:23" ht="15.75" customHeight="1" x14ac:dyDescent="0.25">
      <c r="A980" s="2" t="s">
        <v>2815</v>
      </c>
      <c r="B980" s="2" t="s">
        <v>2817</v>
      </c>
      <c r="C980" s="2" t="s">
        <v>106</v>
      </c>
      <c r="D980" s="2" t="s">
        <v>62</v>
      </c>
      <c r="E980" s="2" t="s">
        <v>64</v>
      </c>
      <c r="F980" s="2" t="s">
        <v>55</v>
      </c>
      <c r="G980" s="2" t="s">
        <v>168</v>
      </c>
      <c r="H980" s="2" t="s">
        <v>57</v>
      </c>
      <c r="I980" s="2" t="s">
        <v>32</v>
      </c>
      <c r="J980" s="2" t="s">
        <v>169</v>
      </c>
      <c r="K980" s="2" t="s">
        <v>170</v>
      </c>
      <c r="L980" s="2" t="s">
        <v>61</v>
      </c>
      <c r="M980" s="2">
        <v>60</v>
      </c>
      <c r="N980" s="2" t="b">
        <v>1</v>
      </c>
      <c r="O980" s="2">
        <v>0.73360655737704916</v>
      </c>
      <c r="P980" s="2">
        <v>0.69379844961240311</v>
      </c>
      <c r="Q980" s="2">
        <v>0.77826086956521734</v>
      </c>
      <c r="R980" s="2" t="s">
        <v>74</v>
      </c>
      <c r="S980" s="2" t="s">
        <v>2513</v>
      </c>
      <c r="T980" s="2" t="s">
        <v>2514</v>
      </c>
      <c r="U980" s="2" t="b">
        <v>1</v>
      </c>
      <c r="V980" s="2" t="s">
        <v>69</v>
      </c>
      <c r="W980" s="2">
        <v>1.9</v>
      </c>
    </row>
    <row r="981" spans="1:23" ht="15.75" customHeight="1" x14ac:dyDescent="0.25">
      <c r="A981" s="2" t="s">
        <v>2815</v>
      </c>
      <c r="B981" s="2" t="s">
        <v>2817</v>
      </c>
      <c r="C981" s="2" t="s">
        <v>106</v>
      </c>
      <c r="D981" s="2" t="s">
        <v>62</v>
      </c>
      <c r="E981" s="2" t="s">
        <v>64</v>
      </c>
      <c r="F981" s="2" t="s">
        <v>55</v>
      </c>
      <c r="G981" s="2" t="s">
        <v>173</v>
      </c>
      <c r="H981" s="2" t="s">
        <v>57</v>
      </c>
      <c r="I981" s="2" t="s">
        <v>32</v>
      </c>
      <c r="J981" s="2" t="s">
        <v>174</v>
      </c>
      <c r="K981" s="2" t="s">
        <v>175</v>
      </c>
      <c r="L981" s="2" t="s">
        <v>61</v>
      </c>
      <c r="M981" s="2">
        <v>61</v>
      </c>
      <c r="N981" s="2" t="b">
        <v>1</v>
      </c>
      <c r="O981" s="2">
        <v>0.7071583514099784</v>
      </c>
      <c r="P981" s="2">
        <v>0.7056277056277056</v>
      </c>
      <c r="Q981" s="2">
        <v>0.70869565217391306</v>
      </c>
      <c r="R981" s="2" t="s">
        <v>74</v>
      </c>
      <c r="S981" s="2" t="s">
        <v>2515</v>
      </c>
      <c r="T981" s="2" t="s">
        <v>2516</v>
      </c>
      <c r="U981" s="2" t="b">
        <v>1</v>
      </c>
      <c r="V981" s="2" t="s">
        <v>69</v>
      </c>
      <c r="W981" s="2">
        <v>2.2000000000000002</v>
      </c>
    </row>
    <row r="982" spans="1:23" ht="15.75" customHeight="1" x14ac:dyDescent="0.25">
      <c r="A982" s="2" t="s">
        <v>2815</v>
      </c>
      <c r="B982" s="2" t="s">
        <v>2817</v>
      </c>
      <c r="C982" s="2" t="s">
        <v>106</v>
      </c>
      <c r="D982" s="2" t="s">
        <v>62</v>
      </c>
      <c r="E982" s="2" t="s">
        <v>64</v>
      </c>
      <c r="F982" s="2" t="s">
        <v>55</v>
      </c>
      <c r="G982" s="2" t="s">
        <v>178</v>
      </c>
      <c r="H982" s="2" t="s">
        <v>179</v>
      </c>
      <c r="I982" s="2" t="s">
        <v>12</v>
      </c>
      <c r="J982" s="2" t="s">
        <v>180</v>
      </c>
      <c r="K982" s="2" t="s">
        <v>181</v>
      </c>
      <c r="L982" s="2" t="s">
        <v>182</v>
      </c>
      <c r="M982" s="2">
        <v>42</v>
      </c>
      <c r="N982" s="2" t="b">
        <v>0</v>
      </c>
      <c r="O982" s="2">
        <v>0.70658682634730541</v>
      </c>
      <c r="P982" s="2">
        <v>0.7151515151515152</v>
      </c>
      <c r="Q982" s="2">
        <v>0.69822485207100593</v>
      </c>
      <c r="R982" s="2" t="s">
        <v>74</v>
      </c>
      <c r="S982" s="2" t="s">
        <v>2517</v>
      </c>
      <c r="T982" s="2" t="s">
        <v>2518</v>
      </c>
      <c r="U982" s="2" t="b">
        <v>1</v>
      </c>
      <c r="V982" s="2" t="s">
        <v>69</v>
      </c>
      <c r="W982" s="2">
        <v>2.4</v>
      </c>
    </row>
    <row r="983" spans="1:23" ht="15.75" customHeight="1" x14ac:dyDescent="0.25">
      <c r="A983" s="2" t="s">
        <v>2815</v>
      </c>
      <c r="B983" s="2" t="s">
        <v>2817</v>
      </c>
      <c r="C983" s="2" t="s">
        <v>106</v>
      </c>
      <c r="D983" s="2" t="s">
        <v>62</v>
      </c>
      <c r="E983" s="2" t="s">
        <v>64</v>
      </c>
      <c r="F983" s="2" t="s">
        <v>55</v>
      </c>
      <c r="G983" s="2" t="s">
        <v>185</v>
      </c>
      <c r="H983" s="2" t="s">
        <v>179</v>
      </c>
      <c r="I983" s="2" t="s">
        <v>12</v>
      </c>
      <c r="J983" s="2" t="s">
        <v>186</v>
      </c>
      <c r="K983" s="2" t="s">
        <v>187</v>
      </c>
      <c r="L983" s="2" t="s">
        <v>182</v>
      </c>
      <c r="M983" s="2">
        <v>43</v>
      </c>
      <c r="N983" s="2" t="b">
        <v>0</v>
      </c>
      <c r="O983" s="2">
        <v>0.71780821917808213</v>
      </c>
      <c r="P983" s="2">
        <v>0.66836734693877553</v>
      </c>
      <c r="Q983" s="2">
        <v>0.7751479289940828</v>
      </c>
      <c r="R983" s="2" t="s">
        <v>74</v>
      </c>
      <c r="S983" s="2" t="s">
        <v>2519</v>
      </c>
      <c r="T983" s="2" t="s">
        <v>2520</v>
      </c>
      <c r="U983" s="2" t="b">
        <v>1</v>
      </c>
      <c r="V983" s="2" t="s">
        <v>69</v>
      </c>
      <c r="W983" s="2">
        <v>2.2000000000000002</v>
      </c>
    </row>
    <row r="984" spans="1:23" ht="15.75" customHeight="1" x14ac:dyDescent="0.25">
      <c r="A984" s="2" t="s">
        <v>2815</v>
      </c>
      <c r="B984" s="2" t="s">
        <v>2817</v>
      </c>
      <c r="C984" s="2" t="s">
        <v>106</v>
      </c>
      <c r="D984" s="2" t="s">
        <v>62</v>
      </c>
      <c r="E984" s="2" t="s">
        <v>64</v>
      </c>
      <c r="F984" s="2" t="s">
        <v>55</v>
      </c>
      <c r="G984" s="2" t="s">
        <v>191</v>
      </c>
      <c r="H984" s="2" t="s">
        <v>179</v>
      </c>
      <c r="I984" s="2" t="s">
        <v>12</v>
      </c>
      <c r="J984" s="2" t="s">
        <v>192</v>
      </c>
      <c r="K984" s="2" t="s">
        <v>193</v>
      </c>
      <c r="L984" s="2" t="s">
        <v>182</v>
      </c>
      <c r="M984" s="2">
        <v>44</v>
      </c>
      <c r="N984" s="2" t="b">
        <v>0</v>
      </c>
      <c r="O984" s="2">
        <v>0.72067039106145259</v>
      </c>
      <c r="P984" s="2">
        <v>0.68253968253968256</v>
      </c>
      <c r="Q984" s="2">
        <v>0.76331360946745563</v>
      </c>
      <c r="R984" s="2" t="s">
        <v>74</v>
      </c>
      <c r="S984" s="2" t="s">
        <v>2521</v>
      </c>
      <c r="T984" s="2" t="s">
        <v>2522</v>
      </c>
      <c r="U984" s="2" t="b">
        <v>1</v>
      </c>
      <c r="V984" s="2" t="s">
        <v>69</v>
      </c>
      <c r="W984" s="2">
        <v>2</v>
      </c>
    </row>
    <row r="985" spans="1:23" ht="15.75" customHeight="1" x14ac:dyDescent="0.25">
      <c r="A985" s="2" t="s">
        <v>2815</v>
      </c>
      <c r="B985" s="2" t="s">
        <v>2817</v>
      </c>
      <c r="C985" s="2" t="s">
        <v>106</v>
      </c>
      <c r="D985" s="2" t="s">
        <v>62</v>
      </c>
      <c r="E985" s="2" t="s">
        <v>64</v>
      </c>
      <c r="F985" s="2" t="s">
        <v>55</v>
      </c>
      <c r="G985" s="2" t="s">
        <v>196</v>
      </c>
      <c r="H985" s="2" t="s">
        <v>179</v>
      </c>
      <c r="I985" s="2" t="s">
        <v>12</v>
      </c>
      <c r="J985" s="2" t="s">
        <v>197</v>
      </c>
      <c r="K985" s="2" t="s">
        <v>198</v>
      </c>
      <c r="L985" s="2" t="s">
        <v>182</v>
      </c>
      <c r="M985" s="2">
        <v>45</v>
      </c>
      <c r="N985" s="2" t="b">
        <v>0</v>
      </c>
      <c r="O985" s="2">
        <v>0.6975476839237057</v>
      </c>
      <c r="P985" s="2">
        <v>0.64646464646464652</v>
      </c>
      <c r="Q985" s="2">
        <v>0.75739644970414199</v>
      </c>
      <c r="R985" s="2" t="s">
        <v>74</v>
      </c>
      <c r="S985" s="2" t="s">
        <v>2523</v>
      </c>
      <c r="T985" s="2" t="s">
        <v>2524</v>
      </c>
      <c r="U985" s="2" t="b">
        <v>1</v>
      </c>
      <c r="V985" s="2" t="s">
        <v>69</v>
      </c>
      <c r="W985" s="2">
        <v>1.8</v>
      </c>
    </row>
    <row r="986" spans="1:23" ht="15.75" customHeight="1" x14ac:dyDescent="0.25">
      <c r="A986" s="2" t="s">
        <v>2815</v>
      </c>
      <c r="B986" s="2" t="s">
        <v>2817</v>
      </c>
      <c r="C986" s="2" t="s">
        <v>106</v>
      </c>
      <c r="D986" s="2" t="s">
        <v>62</v>
      </c>
      <c r="E986" s="2" t="s">
        <v>64</v>
      </c>
      <c r="F986" s="2" t="s">
        <v>55</v>
      </c>
      <c r="G986" s="2" t="s">
        <v>201</v>
      </c>
      <c r="H986" s="2" t="s">
        <v>179</v>
      </c>
      <c r="I986" s="2" t="s">
        <v>12</v>
      </c>
      <c r="J986" s="2" t="s">
        <v>202</v>
      </c>
      <c r="K986" s="2" t="s">
        <v>203</v>
      </c>
      <c r="L986" s="2" t="s">
        <v>182</v>
      </c>
      <c r="M986" s="2">
        <v>46</v>
      </c>
      <c r="N986" s="2" t="b">
        <v>0</v>
      </c>
      <c r="O986" s="2">
        <v>0.70108695652173914</v>
      </c>
      <c r="P986" s="2">
        <v>0.64824120603015079</v>
      </c>
      <c r="Q986" s="2">
        <v>0.76331360946745563</v>
      </c>
      <c r="R986" s="2" t="s">
        <v>74</v>
      </c>
      <c r="S986" s="2" t="s">
        <v>2525</v>
      </c>
      <c r="T986" s="2" t="s">
        <v>2526</v>
      </c>
      <c r="U986" s="2" t="b">
        <v>1</v>
      </c>
      <c r="V986" s="2" t="s">
        <v>69</v>
      </c>
      <c r="W986" s="2">
        <v>2.1</v>
      </c>
    </row>
    <row r="987" spans="1:23" ht="15.75" customHeight="1" x14ac:dyDescent="0.25">
      <c r="A987" s="2" t="s">
        <v>2815</v>
      </c>
      <c r="B987" s="2" t="s">
        <v>2817</v>
      </c>
      <c r="C987" s="2" t="s">
        <v>106</v>
      </c>
      <c r="D987" s="2" t="s">
        <v>62</v>
      </c>
      <c r="E987" s="2" t="s">
        <v>64</v>
      </c>
      <c r="F987" s="2" t="s">
        <v>55</v>
      </c>
      <c r="G987" s="2" t="s">
        <v>206</v>
      </c>
      <c r="H987" s="2" t="s">
        <v>179</v>
      </c>
      <c r="I987" s="2" t="s">
        <v>12</v>
      </c>
      <c r="J987" s="2" t="s">
        <v>207</v>
      </c>
      <c r="K987" s="2" t="s">
        <v>208</v>
      </c>
      <c r="L987" s="2" t="s">
        <v>182</v>
      </c>
      <c r="M987" s="2">
        <v>47</v>
      </c>
      <c r="N987" s="2" t="b">
        <v>0</v>
      </c>
      <c r="O987" s="2">
        <v>0.71389645776566768</v>
      </c>
      <c r="P987" s="2">
        <v>0.66161616161616166</v>
      </c>
      <c r="Q987" s="2">
        <v>0.7751479289940828</v>
      </c>
      <c r="R987" s="2" t="s">
        <v>74</v>
      </c>
      <c r="S987" s="2" t="s">
        <v>2527</v>
      </c>
      <c r="T987" s="2" t="s">
        <v>2528</v>
      </c>
      <c r="U987" s="2" t="b">
        <v>1</v>
      </c>
      <c r="V987" s="2" t="s">
        <v>69</v>
      </c>
      <c r="W987" s="2">
        <v>2.1</v>
      </c>
    </row>
    <row r="988" spans="1:23" ht="15.75" customHeight="1" x14ac:dyDescent="0.25">
      <c r="A988" s="2" t="s">
        <v>2815</v>
      </c>
      <c r="B988" s="2" t="s">
        <v>2817</v>
      </c>
      <c r="C988" s="2" t="s">
        <v>106</v>
      </c>
      <c r="D988" s="2" t="s">
        <v>62</v>
      </c>
      <c r="E988" s="2" t="s">
        <v>64</v>
      </c>
      <c r="F988" s="2" t="s">
        <v>55</v>
      </c>
      <c r="G988" s="2" t="s">
        <v>211</v>
      </c>
      <c r="H988" s="2" t="s">
        <v>179</v>
      </c>
      <c r="I988" s="2" t="s">
        <v>12</v>
      </c>
      <c r="J988" s="2" t="s">
        <v>212</v>
      </c>
      <c r="K988" s="2" t="s">
        <v>213</v>
      </c>
      <c r="L988" s="2" t="s">
        <v>182</v>
      </c>
      <c r="M988" s="2">
        <v>48</v>
      </c>
      <c r="N988" s="2" t="b">
        <v>0</v>
      </c>
      <c r="O988" s="2">
        <v>0.71780821917808213</v>
      </c>
      <c r="P988" s="2">
        <v>0.66836734693877553</v>
      </c>
      <c r="Q988" s="2">
        <v>0.7751479289940828</v>
      </c>
      <c r="R988" s="2" t="s">
        <v>74</v>
      </c>
      <c r="S988" s="2" t="s">
        <v>2529</v>
      </c>
      <c r="T988" s="2" t="s">
        <v>2530</v>
      </c>
      <c r="U988" s="2" t="b">
        <v>1</v>
      </c>
      <c r="V988" s="2" t="s">
        <v>69</v>
      </c>
      <c r="W988" s="2">
        <v>1.7</v>
      </c>
    </row>
    <row r="989" spans="1:23" ht="15.75" customHeight="1" x14ac:dyDescent="0.25">
      <c r="A989" s="2" t="s">
        <v>2815</v>
      </c>
      <c r="B989" s="2" t="s">
        <v>2817</v>
      </c>
      <c r="C989" s="2" t="s">
        <v>106</v>
      </c>
      <c r="D989" s="2" t="s">
        <v>62</v>
      </c>
      <c r="E989" s="2" t="s">
        <v>64</v>
      </c>
      <c r="F989" s="2" t="s">
        <v>55</v>
      </c>
      <c r="G989" s="2" t="s">
        <v>216</v>
      </c>
      <c r="H989" s="2" t="s">
        <v>179</v>
      </c>
      <c r="I989" s="2" t="s">
        <v>12</v>
      </c>
      <c r="J989" s="2" t="s">
        <v>217</v>
      </c>
      <c r="K989" s="2" t="s">
        <v>218</v>
      </c>
      <c r="L989" s="2" t="s">
        <v>182</v>
      </c>
      <c r="M989" s="2">
        <v>49</v>
      </c>
      <c r="N989" s="2" t="b">
        <v>0</v>
      </c>
      <c r="O989" s="2">
        <v>0.71549295774647881</v>
      </c>
      <c r="P989" s="2">
        <v>0.68279569892473113</v>
      </c>
      <c r="Q989" s="2">
        <v>0.75147928994082835</v>
      </c>
      <c r="R989" s="2" t="s">
        <v>74</v>
      </c>
      <c r="S989" s="2" t="s">
        <v>2531</v>
      </c>
      <c r="T989" s="2" t="s">
        <v>2532</v>
      </c>
      <c r="U989" s="2" t="b">
        <v>1</v>
      </c>
      <c r="V989" s="2" t="s">
        <v>69</v>
      </c>
      <c r="W989" s="2">
        <v>1.7</v>
      </c>
    </row>
    <row r="990" spans="1:23" ht="15.75" customHeight="1" x14ac:dyDescent="0.25">
      <c r="A990" s="2" t="s">
        <v>2815</v>
      </c>
      <c r="B990" s="2" t="s">
        <v>2817</v>
      </c>
      <c r="C990" s="2" t="s">
        <v>106</v>
      </c>
      <c r="D990" s="2" t="s">
        <v>62</v>
      </c>
      <c r="E990" s="2" t="s">
        <v>64</v>
      </c>
      <c r="F990" s="2" t="s">
        <v>55</v>
      </c>
      <c r="G990" s="2" t="s">
        <v>221</v>
      </c>
      <c r="H990" s="2" t="s">
        <v>179</v>
      </c>
      <c r="I990" s="2" t="s">
        <v>12</v>
      </c>
      <c r="J990" s="2" t="s">
        <v>222</v>
      </c>
      <c r="K990" s="2" t="s">
        <v>223</v>
      </c>
      <c r="L990" s="2" t="s">
        <v>182</v>
      </c>
      <c r="M990" s="2">
        <v>50</v>
      </c>
      <c r="N990" s="2" t="b">
        <v>0</v>
      </c>
      <c r="O990" s="2">
        <v>0.71584699453551914</v>
      </c>
      <c r="P990" s="2">
        <v>0.6649746192893401</v>
      </c>
      <c r="Q990" s="2">
        <v>0.7751479289940828</v>
      </c>
      <c r="R990" s="2" t="s">
        <v>74</v>
      </c>
      <c r="S990" s="2" t="s">
        <v>2533</v>
      </c>
      <c r="T990" s="2" t="s">
        <v>2534</v>
      </c>
      <c r="U990" s="2" t="b">
        <v>1</v>
      </c>
      <c r="V990" s="2" t="s">
        <v>69</v>
      </c>
      <c r="W990" s="2">
        <v>2.2999999999999998</v>
      </c>
    </row>
    <row r="991" spans="1:23" ht="15.75" customHeight="1" x14ac:dyDescent="0.25">
      <c r="A991" s="2" t="s">
        <v>2815</v>
      </c>
      <c r="B991" s="2" t="s">
        <v>2817</v>
      </c>
      <c r="C991" s="2" t="s">
        <v>106</v>
      </c>
      <c r="D991" s="2" t="s">
        <v>62</v>
      </c>
      <c r="E991" s="2" t="s">
        <v>64</v>
      </c>
      <c r="F991" s="2" t="s">
        <v>55</v>
      </c>
      <c r="G991" s="2" t="s">
        <v>226</v>
      </c>
      <c r="H991" s="2" t="s">
        <v>179</v>
      </c>
      <c r="I991" s="2" t="s">
        <v>12</v>
      </c>
      <c r="J991" s="2" t="s">
        <v>227</v>
      </c>
      <c r="K991" s="2" t="s">
        <v>228</v>
      </c>
      <c r="L991" s="2" t="s">
        <v>182</v>
      </c>
      <c r="M991" s="2">
        <v>51</v>
      </c>
      <c r="N991" s="2" t="b">
        <v>0</v>
      </c>
      <c r="O991" s="2">
        <v>0.7262872628726289</v>
      </c>
      <c r="P991" s="2">
        <v>0.67</v>
      </c>
      <c r="Q991" s="2">
        <v>0.79289940828402372</v>
      </c>
      <c r="R991" s="2" t="s">
        <v>74</v>
      </c>
      <c r="S991" s="2" t="s">
        <v>2535</v>
      </c>
      <c r="T991" s="2" t="s">
        <v>2536</v>
      </c>
      <c r="U991" s="2" t="b">
        <v>1</v>
      </c>
      <c r="V991" s="2" t="s">
        <v>69</v>
      </c>
      <c r="W991" s="2">
        <v>1.7</v>
      </c>
    </row>
    <row r="992" spans="1:23" ht="15.75" customHeight="1" x14ac:dyDescent="0.25">
      <c r="A992" s="2" t="s">
        <v>2815</v>
      </c>
      <c r="B992" s="2" t="s">
        <v>2817</v>
      </c>
      <c r="C992" s="2" t="s">
        <v>106</v>
      </c>
      <c r="D992" s="2" t="s">
        <v>62</v>
      </c>
      <c r="E992" s="2" t="s">
        <v>64</v>
      </c>
      <c r="F992" s="2" t="s">
        <v>55</v>
      </c>
      <c r="G992" s="2" t="s">
        <v>231</v>
      </c>
      <c r="H992" s="2" t="s">
        <v>179</v>
      </c>
      <c r="I992" s="2" t="s">
        <v>12</v>
      </c>
      <c r="J992" s="2" t="s">
        <v>232</v>
      </c>
      <c r="K992" s="2" t="s">
        <v>233</v>
      </c>
      <c r="L992" s="2" t="s">
        <v>182</v>
      </c>
      <c r="M992" s="2">
        <v>52</v>
      </c>
      <c r="N992" s="2" t="b">
        <v>0</v>
      </c>
      <c r="O992" s="2">
        <v>0.73537604456824524</v>
      </c>
      <c r="P992" s="2">
        <v>0.69473684210526321</v>
      </c>
      <c r="Q992" s="2">
        <v>0.78106508875739644</v>
      </c>
      <c r="R992" s="2" t="s">
        <v>74</v>
      </c>
      <c r="S992" s="2" t="s">
        <v>2537</v>
      </c>
      <c r="T992" s="2" t="s">
        <v>2538</v>
      </c>
      <c r="U992" s="2" t="b">
        <v>1</v>
      </c>
      <c r="V992" s="2" t="s">
        <v>69</v>
      </c>
      <c r="W992" s="2">
        <v>1.8</v>
      </c>
    </row>
    <row r="993" spans="1:23" ht="15.75" customHeight="1" x14ac:dyDescent="0.25">
      <c r="A993" s="2" t="s">
        <v>2815</v>
      </c>
      <c r="B993" s="2" t="s">
        <v>2817</v>
      </c>
      <c r="C993" s="2" t="s">
        <v>106</v>
      </c>
      <c r="D993" s="2" t="s">
        <v>62</v>
      </c>
      <c r="E993" s="2" t="s">
        <v>64</v>
      </c>
      <c r="F993" s="2" t="s">
        <v>55</v>
      </c>
      <c r="G993" s="2" t="s">
        <v>236</v>
      </c>
      <c r="H993" s="2" t="s">
        <v>179</v>
      </c>
      <c r="I993" s="2" t="s">
        <v>12</v>
      </c>
      <c r="J993" s="2" t="s">
        <v>237</v>
      </c>
      <c r="K993" s="2" t="s">
        <v>238</v>
      </c>
      <c r="L993" s="2" t="s">
        <v>182</v>
      </c>
      <c r="M993" s="2">
        <v>53</v>
      </c>
      <c r="N993" s="2" t="b">
        <v>0</v>
      </c>
      <c r="O993" s="2">
        <v>0.71544715447154472</v>
      </c>
      <c r="P993" s="2">
        <v>0.66</v>
      </c>
      <c r="Q993" s="2">
        <v>0.78106508875739644</v>
      </c>
      <c r="R993" s="2" t="s">
        <v>74</v>
      </c>
      <c r="S993" s="2" t="s">
        <v>2539</v>
      </c>
      <c r="T993" s="2" t="s">
        <v>2540</v>
      </c>
      <c r="U993" s="2" t="b">
        <v>1</v>
      </c>
      <c r="V993" s="2" t="s">
        <v>69</v>
      </c>
      <c r="W993" s="2">
        <v>2.2000000000000002</v>
      </c>
    </row>
    <row r="994" spans="1:23" ht="15.75" customHeight="1" x14ac:dyDescent="0.25">
      <c r="A994" s="2" t="s">
        <v>2815</v>
      </c>
      <c r="B994" s="2" t="s">
        <v>2817</v>
      </c>
      <c r="C994" s="2" t="s">
        <v>106</v>
      </c>
      <c r="D994" s="2" t="s">
        <v>62</v>
      </c>
      <c r="E994" s="2" t="s">
        <v>64</v>
      </c>
      <c r="F994" s="2" t="s">
        <v>55</v>
      </c>
      <c r="G994" s="2" t="s">
        <v>241</v>
      </c>
      <c r="H994" s="2" t="s">
        <v>179</v>
      </c>
      <c r="I994" s="2" t="s">
        <v>12</v>
      </c>
      <c r="J994" s="2" t="s">
        <v>242</v>
      </c>
      <c r="K994" s="2" t="s">
        <v>243</v>
      </c>
      <c r="L994" s="2" t="s">
        <v>182</v>
      </c>
      <c r="M994" s="2">
        <v>54</v>
      </c>
      <c r="N994" s="2" t="b">
        <v>0</v>
      </c>
      <c r="O994" s="2">
        <v>0.70652173913043481</v>
      </c>
      <c r="P994" s="2">
        <v>0.65326633165829151</v>
      </c>
      <c r="Q994" s="2">
        <v>0.76923076923076927</v>
      </c>
      <c r="R994" s="2" t="s">
        <v>74</v>
      </c>
      <c r="S994" s="2" t="s">
        <v>2541</v>
      </c>
      <c r="T994" s="2" t="s">
        <v>2542</v>
      </c>
      <c r="U994" s="2" t="b">
        <v>1</v>
      </c>
      <c r="V994" s="2" t="s">
        <v>69</v>
      </c>
      <c r="W994" s="2">
        <v>1.9</v>
      </c>
    </row>
    <row r="995" spans="1:23" ht="15.75" customHeight="1" x14ac:dyDescent="0.25">
      <c r="A995" s="2" t="s">
        <v>2815</v>
      </c>
      <c r="B995" s="2" t="s">
        <v>2817</v>
      </c>
      <c r="C995" s="2" t="s">
        <v>106</v>
      </c>
      <c r="D995" s="2" t="s">
        <v>62</v>
      </c>
      <c r="E995" s="2" t="s">
        <v>64</v>
      </c>
      <c r="F995" s="2" t="s">
        <v>55</v>
      </c>
      <c r="G995" s="2" t="s">
        <v>246</v>
      </c>
      <c r="H995" s="2" t="s">
        <v>179</v>
      </c>
      <c r="I995" s="2" t="s">
        <v>12</v>
      </c>
      <c r="J995" s="2" t="s">
        <v>247</v>
      </c>
      <c r="K995" s="2" t="s">
        <v>248</v>
      </c>
      <c r="L995" s="2" t="s">
        <v>182</v>
      </c>
      <c r="M995" s="2">
        <v>55</v>
      </c>
      <c r="N995" s="2" t="b">
        <v>0</v>
      </c>
      <c r="O995" s="2">
        <v>0.70967741935483863</v>
      </c>
      <c r="P995" s="2">
        <v>0.65024630541871919</v>
      </c>
      <c r="Q995" s="2">
        <v>0.78106508875739644</v>
      </c>
      <c r="R995" s="2" t="s">
        <v>74</v>
      </c>
      <c r="S995" s="2" t="s">
        <v>2543</v>
      </c>
      <c r="T995" s="2" t="s">
        <v>2544</v>
      </c>
      <c r="U995" s="2" t="b">
        <v>1</v>
      </c>
      <c r="V995" s="2" t="s">
        <v>69</v>
      </c>
      <c r="W995" s="2">
        <v>1.7</v>
      </c>
    </row>
    <row r="996" spans="1:23" ht="15.75" customHeight="1" x14ac:dyDescent="0.25">
      <c r="A996" s="2" t="s">
        <v>2815</v>
      </c>
      <c r="B996" s="2" t="s">
        <v>2817</v>
      </c>
      <c r="C996" s="2" t="s">
        <v>106</v>
      </c>
      <c r="D996" s="2" t="s">
        <v>62</v>
      </c>
      <c r="E996" s="2" t="s">
        <v>64</v>
      </c>
      <c r="F996" s="2" t="s">
        <v>55</v>
      </c>
      <c r="G996" s="2" t="s">
        <v>251</v>
      </c>
      <c r="H996" s="2" t="s">
        <v>179</v>
      </c>
      <c r="I996" s="2" t="s">
        <v>12</v>
      </c>
      <c r="J996" s="2" t="s">
        <v>252</v>
      </c>
      <c r="K996" s="2" t="s">
        <v>253</v>
      </c>
      <c r="L996" s="2" t="s">
        <v>182</v>
      </c>
      <c r="M996" s="2">
        <v>56</v>
      </c>
      <c r="N996" s="2" t="b">
        <v>0</v>
      </c>
      <c r="O996" s="2">
        <v>0.7189189189189189</v>
      </c>
      <c r="P996" s="2">
        <v>0.6616915422885572</v>
      </c>
      <c r="Q996" s="2">
        <v>0.78698224852071008</v>
      </c>
      <c r="R996" s="2" t="s">
        <v>74</v>
      </c>
      <c r="S996" s="2" t="s">
        <v>2545</v>
      </c>
      <c r="T996" s="2" t="s">
        <v>2546</v>
      </c>
      <c r="U996" s="2" t="b">
        <v>1</v>
      </c>
      <c r="V996" s="2" t="s">
        <v>69</v>
      </c>
      <c r="W996" s="2">
        <v>1.7</v>
      </c>
    </row>
    <row r="997" spans="1:23" ht="15.75" customHeight="1" x14ac:dyDescent="0.25">
      <c r="A997" s="2" t="s">
        <v>2815</v>
      </c>
      <c r="B997" s="2" t="s">
        <v>2817</v>
      </c>
      <c r="C997" s="2" t="s">
        <v>106</v>
      </c>
      <c r="D997" s="2" t="s">
        <v>62</v>
      </c>
      <c r="E997" s="2" t="s">
        <v>64</v>
      </c>
      <c r="F997" s="2" t="s">
        <v>55</v>
      </c>
      <c r="G997" s="2" t="s">
        <v>256</v>
      </c>
      <c r="H997" s="2" t="s">
        <v>179</v>
      </c>
      <c r="I997" s="2" t="s">
        <v>12</v>
      </c>
      <c r="J997" s="2" t="s">
        <v>257</v>
      </c>
      <c r="K997" s="2" t="s">
        <v>258</v>
      </c>
      <c r="L997" s="2" t="s">
        <v>182</v>
      </c>
      <c r="M997" s="2">
        <v>57</v>
      </c>
      <c r="N997" s="2" t="b">
        <v>0</v>
      </c>
      <c r="O997" s="2">
        <v>0.71739130434782605</v>
      </c>
      <c r="P997" s="2">
        <v>0.66331658291457285</v>
      </c>
      <c r="Q997" s="2">
        <v>0.78106508875739644</v>
      </c>
      <c r="R997" s="2" t="s">
        <v>74</v>
      </c>
      <c r="S997" s="2" t="s">
        <v>2547</v>
      </c>
      <c r="T997" s="2" t="s">
        <v>2548</v>
      </c>
      <c r="U997" s="2" t="b">
        <v>1</v>
      </c>
      <c r="V997" s="2" t="s">
        <v>69</v>
      </c>
      <c r="W997" s="2">
        <v>2.2000000000000002</v>
      </c>
    </row>
    <row r="998" spans="1:23" ht="15.75" customHeight="1" x14ac:dyDescent="0.25">
      <c r="A998" s="2" t="s">
        <v>2815</v>
      </c>
      <c r="B998" s="2" t="s">
        <v>2817</v>
      </c>
      <c r="C998" s="2" t="s">
        <v>106</v>
      </c>
      <c r="D998" s="2" t="s">
        <v>62</v>
      </c>
      <c r="E998" s="2" t="s">
        <v>64</v>
      </c>
      <c r="F998" s="2" t="s">
        <v>55</v>
      </c>
      <c r="G998" s="2" t="s">
        <v>261</v>
      </c>
      <c r="H998" s="2" t="s">
        <v>179</v>
      </c>
      <c r="I998" s="2" t="s">
        <v>12</v>
      </c>
      <c r="J998" s="2" t="s">
        <v>262</v>
      </c>
      <c r="K998" s="2" t="s">
        <v>263</v>
      </c>
      <c r="L998" s="2" t="s">
        <v>182</v>
      </c>
      <c r="M998" s="2">
        <v>58</v>
      </c>
      <c r="N998" s="2" t="b">
        <v>0</v>
      </c>
      <c r="O998" s="2">
        <v>0.70422535211267612</v>
      </c>
      <c r="P998" s="2">
        <v>0.67204301075268813</v>
      </c>
      <c r="Q998" s="2">
        <v>0.73964497041420119</v>
      </c>
      <c r="R998" s="2" t="s">
        <v>74</v>
      </c>
      <c r="S998" s="2" t="s">
        <v>2549</v>
      </c>
      <c r="T998" s="2" t="s">
        <v>2550</v>
      </c>
      <c r="U998" s="2" t="b">
        <v>1</v>
      </c>
      <c r="V998" s="2" t="s">
        <v>69</v>
      </c>
      <c r="W998" s="2">
        <v>1.7</v>
      </c>
    </row>
    <row r="999" spans="1:23" ht="15.75" customHeight="1" x14ac:dyDescent="0.25">
      <c r="A999" s="2" t="s">
        <v>2815</v>
      </c>
      <c r="B999" s="2" t="s">
        <v>2817</v>
      </c>
      <c r="C999" s="2" t="s">
        <v>106</v>
      </c>
      <c r="D999" s="2" t="s">
        <v>62</v>
      </c>
      <c r="E999" s="2" t="s">
        <v>64</v>
      </c>
      <c r="F999" s="2" t="s">
        <v>55</v>
      </c>
      <c r="G999" s="2" t="s">
        <v>266</v>
      </c>
      <c r="H999" s="2" t="s">
        <v>179</v>
      </c>
      <c r="I999" s="2" t="s">
        <v>12</v>
      </c>
      <c r="J999" s="2" t="s">
        <v>267</v>
      </c>
      <c r="K999" s="2" t="s">
        <v>268</v>
      </c>
      <c r="L999" s="2" t="s">
        <v>182</v>
      </c>
      <c r="M999" s="2">
        <v>59</v>
      </c>
      <c r="N999" s="2" t="b">
        <v>0</v>
      </c>
      <c r="O999" s="2">
        <v>0.7325581395348838</v>
      </c>
      <c r="P999" s="2">
        <v>0.72</v>
      </c>
      <c r="Q999" s="2">
        <v>0.74556213017751483</v>
      </c>
      <c r="R999" s="2" t="s">
        <v>74</v>
      </c>
      <c r="S999" s="2" t="s">
        <v>2551</v>
      </c>
      <c r="T999" s="2" t="s">
        <v>2552</v>
      </c>
      <c r="U999" s="2" t="b">
        <v>1</v>
      </c>
      <c r="V999" s="2" t="s">
        <v>69</v>
      </c>
      <c r="W999" s="2">
        <v>1.8</v>
      </c>
    </row>
    <row r="1000" spans="1:23" ht="15.75" customHeight="1" x14ac:dyDescent="0.25">
      <c r="A1000" s="2" t="s">
        <v>2815</v>
      </c>
      <c r="B1000" s="2" t="s">
        <v>2817</v>
      </c>
      <c r="C1000" s="2" t="s">
        <v>106</v>
      </c>
      <c r="D1000" s="2" t="s">
        <v>62</v>
      </c>
      <c r="E1000" s="2" t="s">
        <v>64</v>
      </c>
      <c r="F1000" s="2" t="s">
        <v>55</v>
      </c>
      <c r="G1000" s="2" t="s">
        <v>271</v>
      </c>
      <c r="H1000" s="2" t="s">
        <v>179</v>
      </c>
      <c r="I1000" s="2" t="s">
        <v>12</v>
      </c>
      <c r="J1000" s="2" t="s">
        <v>272</v>
      </c>
      <c r="K1000" s="2" t="s">
        <v>273</v>
      </c>
      <c r="L1000" s="2" t="s">
        <v>182</v>
      </c>
      <c r="M1000" s="2">
        <v>60</v>
      </c>
      <c r="N1000" s="2" t="b">
        <v>0</v>
      </c>
      <c r="O1000" s="2">
        <v>0.72222222222222232</v>
      </c>
      <c r="P1000" s="2">
        <v>0.68062827225130895</v>
      </c>
      <c r="Q1000" s="2">
        <v>0.76923076923076927</v>
      </c>
      <c r="R1000" s="2" t="s">
        <v>74</v>
      </c>
      <c r="S1000" s="2" t="s">
        <v>2553</v>
      </c>
      <c r="T1000" s="2" t="s">
        <v>2554</v>
      </c>
      <c r="U1000" s="2" t="b">
        <v>1</v>
      </c>
      <c r="V1000" s="2" t="s">
        <v>69</v>
      </c>
      <c r="W1000" s="2">
        <v>2.1</v>
      </c>
    </row>
    <row r="1001" spans="1:23" ht="15.75" customHeight="1" x14ac:dyDescent="0.25">
      <c r="A1001" s="2" t="s">
        <v>2815</v>
      </c>
      <c r="B1001" s="2" t="s">
        <v>2817</v>
      </c>
      <c r="C1001" s="2" t="s">
        <v>106</v>
      </c>
      <c r="D1001" s="2" t="s">
        <v>62</v>
      </c>
      <c r="E1001" s="2" t="s">
        <v>64</v>
      </c>
      <c r="F1001" s="2" t="s">
        <v>55</v>
      </c>
      <c r="G1001" s="2" t="s">
        <v>276</v>
      </c>
      <c r="H1001" s="2" t="s">
        <v>179</v>
      </c>
      <c r="I1001" s="2" t="s">
        <v>12</v>
      </c>
      <c r="J1001" s="2" t="s">
        <v>277</v>
      </c>
      <c r="K1001" s="2" t="s">
        <v>278</v>
      </c>
      <c r="L1001" s="2" t="s">
        <v>182</v>
      </c>
      <c r="M1001" s="2">
        <v>61</v>
      </c>
      <c r="N1001" s="2" t="b">
        <v>0</v>
      </c>
      <c r="O1001" s="2">
        <v>0.70967741935483863</v>
      </c>
      <c r="P1001" s="2">
        <v>0.65024630541871919</v>
      </c>
      <c r="Q1001" s="2">
        <v>0.78106508875739644</v>
      </c>
      <c r="R1001" s="2" t="s">
        <v>74</v>
      </c>
      <c r="S1001" s="2" t="s">
        <v>2555</v>
      </c>
      <c r="T1001" s="2" t="s">
        <v>2556</v>
      </c>
      <c r="U1001" s="2" t="b">
        <v>1</v>
      </c>
      <c r="V1001" s="2" t="s">
        <v>69</v>
      </c>
      <c r="W1001" s="2">
        <v>2.1</v>
      </c>
    </row>
    <row r="1002" spans="1:23" ht="15.75" customHeight="1" x14ac:dyDescent="0.25">
      <c r="A1002" s="2" t="s">
        <v>2815</v>
      </c>
      <c r="B1002" s="2" t="s">
        <v>2817</v>
      </c>
      <c r="C1002" s="2" t="s">
        <v>106</v>
      </c>
      <c r="D1002" s="2" t="s">
        <v>62</v>
      </c>
      <c r="E1002" s="2" t="s">
        <v>64</v>
      </c>
      <c r="F1002" s="2" t="s">
        <v>55</v>
      </c>
      <c r="G1002" s="2" t="s">
        <v>281</v>
      </c>
      <c r="H1002" s="2" t="s">
        <v>282</v>
      </c>
      <c r="I1002" s="2" t="s">
        <v>26</v>
      </c>
      <c r="J1002" s="2" t="s">
        <v>283</v>
      </c>
      <c r="K1002" s="2" t="s">
        <v>284</v>
      </c>
      <c r="L1002" s="2" t="s">
        <v>285</v>
      </c>
      <c r="M1002" s="2">
        <v>42</v>
      </c>
      <c r="N1002" s="2" t="b">
        <v>0</v>
      </c>
      <c r="O1002" s="2">
        <v>0.74022988505747134</v>
      </c>
      <c r="P1002" s="2">
        <v>0.755868544600939</v>
      </c>
      <c r="Q1002" s="2">
        <v>0.72522522522522526</v>
      </c>
      <c r="R1002" s="2" t="s">
        <v>74</v>
      </c>
      <c r="S1002" s="2" t="s">
        <v>2557</v>
      </c>
      <c r="T1002" s="2" t="s">
        <v>2558</v>
      </c>
      <c r="U1002" s="2" t="b">
        <v>1</v>
      </c>
      <c r="V1002" s="2" t="s">
        <v>69</v>
      </c>
      <c r="W1002" s="2">
        <v>2.5</v>
      </c>
    </row>
    <row r="1003" spans="1:23" ht="15.75" customHeight="1" x14ac:dyDescent="0.25">
      <c r="A1003" s="2" t="s">
        <v>2815</v>
      </c>
      <c r="B1003" s="2" t="s">
        <v>2817</v>
      </c>
      <c r="C1003" s="2" t="s">
        <v>106</v>
      </c>
      <c r="D1003" s="2" t="s">
        <v>62</v>
      </c>
      <c r="E1003" s="2" t="s">
        <v>64</v>
      </c>
      <c r="F1003" s="2" t="s">
        <v>55</v>
      </c>
      <c r="G1003" s="2" t="s">
        <v>288</v>
      </c>
      <c r="H1003" s="2" t="s">
        <v>282</v>
      </c>
      <c r="I1003" s="2" t="s">
        <v>26</v>
      </c>
      <c r="J1003" s="2" t="s">
        <v>289</v>
      </c>
      <c r="K1003" s="2" t="s">
        <v>290</v>
      </c>
      <c r="L1003" s="2" t="s">
        <v>285</v>
      </c>
      <c r="M1003" s="2">
        <v>43</v>
      </c>
      <c r="N1003" s="2" t="b">
        <v>0</v>
      </c>
      <c r="O1003" s="2">
        <v>0.73253012048192767</v>
      </c>
      <c r="P1003" s="2">
        <v>0.78756476683937826</v>
      </c>
      <c r="Q1003" s="2">
        <v>0.68468468468468469</v>
      </c>
      <c r="R1003" s="2" t="s">
        <v>74</v>
      </c>
      <c r="S1003" s="2" t="s">
        <v>2559</v>
      </c>
      <c r="T1003" s="2" t="s">
        <v>2560</v>
      </c>
      <c r="U1003" s="2" t="b">
        <v>1</v>
      </c>
      <c r="V1003" s="2" t="s">
        <v>69</v>
      </c>
      <c r="W1003" s="2">
        <v>2.2999999999999998</v>
      </c>
    </row>
    <row r="1004" spans="1:23" ht="15.75" customHeight="1" x14ac:dyDescent="0.25">
      <c r="A1004" s="2" t="s">
        <v>2815</v>
      </c>
      <c r="B1004" s="2" t="s">
        <v>2817</v>
      </c>
      <c r="C1004" s="2" t="s">
        <v>106</v>
      </c>
      <c r="D1004" s="2" t="s">
        <v>62</v>
      </c>
      <c r="E1004" s="2" t="s">
        <v>64</v>
      </c>
      <c r="F1004" s="2" t="s">
        <v>55</v>
      </c>
      <c r="G1004" s="2" t="s">
        <v>293</v>
      </c>
      <c r="H1004" s="2" t="s">
        <v>282</v>
      </c>
      <c r="I1004" s="2" t="s">
        <v>26</v>
      </c>
      <c r="J1004" s="2" t="s">
        <v>294</v>
      </c>
      <c r="K1004" s="2" t="s">
        <v>295</v>
      </c>
      <c r="L1004" s="2" t="s">
        <v>285</v>
      </c>
      <c r="M1004" s="2">
        <v>44</v>
      </c>
      <c r="N1004" s="2" t="b">
        <v>0</v>
      </c>
      <c r="O1004" s="2">
        <v>0.73922902494331066</v>
      </c>
      <c r="P1004" s="2">
        <v>0.74429223744292239</v>
      </c>
      <c r="Q1004" s="2">
        <v>0.73423423423423428</v>
      </c>
      <c r="R1004" s="2" t="s">
        <v>74</v>
      </c>
      <c r="S1004" s="2" t="s">
        <v>2561</v>
      </c>
      <c r="T1004" s="2" t="s">
        <v>2562</v>
      </c>
      <c r="U1004" s="2" t="b">
        <v>1</v>
      </c>
      <c r="V1004" s="2" t="s">
        <v>69</v>
      </c>
      <c r="W1004" s="2">
        <v>2.4</v>
      </c>
    </row>
    <row r="1005" spans="1:23" ht="15.75" customHeight="1" x14ac:dyDescent="0.25">
      <c r="A1005" s="2" t="s">
        <v>2815</v>
      </c>
      <c r="B1005" s="2" t="s">
        <v>2817</v>
      </c>
      <c r="C1005" s="2" t="s">
        <v>106</v>
      </c>
      <c r="D1005" s="2" t="s">
        <v>62</v>
      </c>
      <c r="E1005" s="2" t="s">
        <v>64</v>
      </c>
      <c r="F1005" s="2" t="s">
        <v>55</v>
      </c>
      <c r="G1005" s="2" t="s">
        <v>298</v>
      </c>
      <c r="H1005" s="2" t="s">
        <v>282</v>
      </c>
      <c r="I1005" s="2" t="s">
        <v>26</v>
      </c>
      <c r="J1005" s="2" t="s">
        <v>299</v>
      </c>
      <c r="K1005" s="2" t="s">
        <v>300</v>
      </c>
      <c r="L1005" s="2" t="s">
        <v>285</v>
      </c>
      <c r="M1005" s="2">
        <v>45</v>
      </c>
      <c r="N1005" s="2" t="b">
        <v>0</v>
      </c>
      <c r="O1005" s="2">
        <v>0.74008810572687223</v>
      </c>
      <c r="P1005" s="2">
        <v>0.72413793103448276</v>
      </c>
      <c r="Q1005" s="2">
        <v>0.7567567567567568</v>
      </c>
      <c r="R1005" s="2" t="s">
        <v>74</v>
      </c>
      <c r="S1005" s="2" t="s">
        <v>2563</v>
      </c>
      <c r="T1005" s="2" t="s">
        <v>2564</v>
      </c>
      <c r="U1005" s="2" t="b">
        <v>1</v>
      </c>
      <c r="V1005" s="2" t="s">
        <v>69</v>
      </c>
      <c r="W1005" s="2">
        <v>1.8</v>
      </c>
    </row>
    <row r="1006" spans="1:23" ht="15.75" customHeight="1" x14ac:dyDescent="0.25">
      <c r="A1006" s="2" t="s">
        <v>2815</v>
      </c>
      <c r="B1006" s="2" t="s">
        <v>2817</v>
      </c>
      <c r="C1006" s="2" t="s">
        <v>106</v>
      </c>
      <c r="D1006" s="2" t="s">
        <v>62</v>
      </c>
      <c r="E1006" s="2" t="s">
        <v>64</v>
      </c>
      <c r="F1006" s="2" t="s">
        <v>55</v>
      </c>
      <c r="G1006" s="2" t="s">
        <v>303</v>
      </c>
      <c r="H1006" s="2" t="s">
        <v>282</v>
      </c>
      <c r="I1006" s="2" t="s">
        <v>26</v>
      </c>
      <c r="J1006" s="2" t="s">
        <v>304</v>
      </c>
      <c r="K1006" s="2" t="s">
        <v>305</v>
      </c>
      <c r="L1006" s="2" t="s">
        <v>285</v>
      </c>
      <c r="M1006" s="2">
        <v>46</v>
      </c>
      <c r="N1006" s="2" t="b">
        <v>0</v>
      </c>
      <c r="O1006" s="2">
        <v>0.72766884531590414</v>
      </c>
      <c r="P1006" s="2">
        <v>0.70464135021097052</v>
      </c>
      <c r="Q1006" s="2">
        <v>0.75225225225225223</v>
      </c>
      <c r="R1006" s="2" t="s">
        <v>74</v>
      </c>
      <c r="S1006" s="2" t="s">
        <v>2565</v>
      </c>
      <c r="T1006" s="2" t="s">
        <v>2566</v>
      </c>
      <c r="U1006" s="2" t="b">
        <v>1</v>
      </c>
      <c r="V1006" s="2" t="s">
        <v>69</v>
      </c>
      <c r="W1006" s="2">
        <v>2.2999999999999998</v>
      </c>
    </row>
    <row r="1007" spans="1:23" ht="15.75" customHeight="1" x14ac:dyDescent="0.25">
      <c r="A1007" s="2" t="s">
        <v>2815</v>
      </c>
      <c r="B1007" s="2" t="s">
        <v>2817</v>
      </c>
      <c r="C1007" s="2" t="s">
        <v>106</v>
      </c>
      <c r="D1007" s="2" t="s">
        <v>62</v>
      </c>
      <c r="E1007" s="2" t="s">
        <v>64</v>
      </c>
      <c r="F1007" s="2" t="s">
        <v>55</v>
      </c>
      <c r="G1007" s="2" t="s">
        <v>308</v>
      </c>
      <c r="H1007" s="2" t="s">
        <v>282</v>
      </c>
      <c r="I1007" s="2" t="s">
        <v>26</v>
      </c>
      <c r="J1007" s="2" t="s">
        <v>309</v>
      </c>
      <c r="K1007" s="2" t="s">
        <v>310</v>
      </c>
      <c r="L1007" s="2" t="s">
        <v>285</v>
      </c>
      <c r="M1007" s="2">
        <v>47</v>
      </c>
      <c r="N1007" s="2" t="b">
        <v>0</v>
      </c>
      <c r="O1007" s="2">
        <v>0.75604395604395613</v>
      </c>
      <c r="P1007" s="2">
        <v>0.7381974248927039</v>
      </c>
      <c r="Q1007" s="2">
        <v>0.77477477477477474</v>
      </c>
      <c r="R1007" s="2" t="s">
        <v>74</v>
      </c>
      <c r="S1007" s="2" t="s">
        <v>2567</v>
      </c>
      <c r="T1007" s="2" t="s">
        <v>2568</v>
      </c>
      <c r="U1007" s="2" t="b">
        <v>1</v>
      </c>
      <c r="V1007" s="2" t="s">
        <v>69</v>
      </c>
      <c r="W1007" s="2">
        <v>2.2000000000000002</v>
      </c>
    </row>
    <row r="1008" spans="1:23" ht="15.75" customHeight="1" x14ac:dyDescent="0.25">
      <c r="A1008" s="2" t="s">
        <v>2815</v>
      </c>
      <c r="B1008" s="2" t="s">
        <v>2817</v>
      </c>
      <c r="C1008" s="2" t="s">
        <v>106</v>
      </c>
      <c r="D1008" s="2" t="s">
        <v>62</v>
      </c>
      <c r="E1008" s="2" t="s">
        <v>64</v>
      </c>
      <c r="F1008" s="2" t="s">
        <v>55</v>
      </c>
      <c r="G1008" s="2" t="s">
        <v>313</v>
      </c>
      <c r="H1008" s="2" t="s">
        <v>282</v>
      </c>
      <c r="I1008" s="2" t="s">
        <v>26</v>
      </c>
      <c r="J1008" s="2" t="s">
        <v>314</v>
      </c>
      <c r="K1008" s="2" t="s">
        <v>315</v>
      </c>
      <c r="L1008" s="2" t="s">
        <v>285</v>
      </c>
      <c r="M1008" s="2">
        <v>48</v>
      </c>
      <c r="N1008" s="2" t="b">
        <v>0</v>
      </c>
      <c r="O1008" s="2">
        <v>0.71910112359550549</v>
      </c>
      <c r="P1008" s="2">
        <v>0.71748878923766812</v>
      </c>
      <c r="Q1008" s="2">
        <v>0.72072072072072069</v>
      </c>
      <c r="R1008" s="2" t="s">
        <v>74</v>
      </c>
      <c r="S1008" s="2" t="s">
        <v>2569</v>
      </c>
      <c r="T1008" s="2" t="s">
        <v>2570</v>
      </c>
      <c r="U1008" s="2" t="b">
        <v>1</v>
      </c>
      <c r="V1008" s="2" t="s">
        <v>69</v>
      </c>
      <c r="W1008" s="2">
        <v>2.2999999999999998</v>
      </c>
    </row>
    <row r="1009" spans="1:23" ht="15.75" customHeight="1" x14ac:dyDescent="0.25">
      <c r="A1009" s="2" t="s">
        <v>2815</v>
      </c>
      <c r="B1009" s="2" t="s">
        <v>2817</v>
      </c>
      <c r="C1009" s="2" t="s">
        <v>106</v>
      </c>
      <c r="D1009" s="2" t="s">
        <v>62</v>
      </c>
      <c r="E1009" s="2" t="s">
        <v>64</v>
      </c>
      <c r="F1009" s="2" t="s">
        <v>55</v>
      </c>
      <c r="G1009" s="2" t="s">
        <v>318</v>
      </c>
      <c r="H1009" s="2" t="s">
        <v>282</v>
      </c>
      <c r="I1009" s="2" t="s">
        <v>26</v>
      </c>
      <c r="J1009" s="2" t="s">
        <v>319</v>
      </c>
      <c r="K1009" s="2" t="s">
        <v>320</v>
      </c>
      <c r="L1009" s="2" t="s">
        <v>285</v>
      </c>
      <c r="M1009" s="2">
        <v>49</v>
      </c>
      <c r="N1009" s="2" t="b">
        <v>0</v>
      </c>
      <c r="O1009" s="2">
        <v>0.73362445414847166</v>
      </c>
      <c r="P1009" s="2">
        <v>0.71186440677966101</v>
      </c>
      <c r="Q1009" s="2">
        <v>0.7567567567567568</v>
      </c>
      <c r="R1009" s="2" t="s">
        <v>74</v>
      </c>
      <c r="S1009" s="2" t="s">
        <v>2571</v>
      </c>
      <c r="T1009" s="2" t="s">
        <v>2572</v>
      </c>
      <c r="U1009" s="2" t="b">
        <v>1</v>
      </c>
      <c r="V1009" s="2" t="s">
        <v>69</v>
      </c>
      <c r="W1009" s="2">
        <v>2.5</v>
      </c>
    </row>
    <row r="1010" spans="1:23" ht="15.75" customHeight="1" x14ac:dyDescent="0.25">
      <c r="A1010" s="2" t="s">
        <v>2815</v>
      </c>
      <c r="B1010" s="2" t="s">
        <v>2817</v>
      </c>
      <c r="C1010" s="2" t="s">
        <v>106</v>
      </c>
      <c r="D1010" s="2" t="s">
        <v>62</v>
      </c>
      <c r="E1010" s="2" t="s">
        <v>64</v>
      </c>
      <c r="F1010" s="2" t="s">
        <v>55</v>
      </c>
      <c r="G1010" s="2" t="s">
        <v>323</v>
      </c>
      <c r="H1010" s="2" t="s">
        <v>282</v>
      </c>
      <c r="I1010" s="2" t="s">
        <v>26</v>
      </c>
      <c r="J1010" s="2" t="s">
        <v>324</v>
      </c>
      <c r="K1010" s="2" t="s">
        <v>325</v>
      </c>
      <c r="L1010" s="2" t="s">
        <v>285</v>
      </c>
      <c r="M1010" s="2">
        <v>50</v>
      </c>
      <c r="N1010" s="2" t="b">
        <v>0</v>
      </c>
      <c r="O1010" s="2">
        <v>0.74879227053140085</v>
      </c>
      <c r="P1010" s="2">
        <v>0.80729166666666663</v>
      </c>
      <c r="Q1010" s="2">
        <v>0.69819819819819817</v>
      </c>
      <c r="R1010" s="2" t="s">
        <v>74</v>
      </c>
      <c r="S1010" s="2" t="s">
        <v>2573</v>
      </c>
      <c r="T1010" s="2" t="s">
        <v>2574</v>
      </c>
      <c r="U1010" s="2" t="b">
        <v>1</v>
      </c>
      <c r="V1010" s="2" t="s">
        <v>69</v>
      </c>
      <c r="W1010" s="2">
        <v>2</v>
      </c>
    </row>
    <row r="1011" spans="1:23" ht="15.75" customHeight="1" x14ac:dyDescent="0.25">
      <c r="A1011" s="2" t="s">
        <v>2815</v>
      </c>
      <c r="B1011" s="2" t="s">
        <v>2817</v>
      </c>
      <c r="C1011" s="2" t="s">
        <v>106</v>
      </c>
      <c r="D1011" s="2" t="s">
        <v>62</v>
      </c>
      <c r="E1011" s="2" t="s">
        <v>64</v>
      </c>
      <c r="F1011" s="2" t="s">
        <v>55</v>
      </c>
      <c r="G1011" s="2" t="s">
        <v>328</v>
      </c>
      <c r="H1011" s="2" t="s">
        <v>282</v>
      </c>
      <c r="I1011" s="2" t="s">
        <v>26</v>
      </c>
      <c r="J1011" s="2" t="s">
        <v>329</v>
      </c>
      <c r="K1011" s="2" t="s">
        <v>330</v>
      </c>
      <c r="L1011" s="2" t="s">
        <v>285</v>
      </c>
      <c r="M1011" s="2">
        <v>51</v>
      </c>
      <c r="N1011" s="2" t="b">
        <v>0</v>
      </c>
      <c r="O1011" s="2">
        <v>0.74285714285714288</v>
      </c>
      <c r="P1011" s="2">
        <v>0.72532188841201717</v>
      </c>
      <c r="Q1011" s="2">
        <v>0.76126126126126126</v>
      </c>
      <c r="R1011" s="2" t="s">
        <v>74</v>
      </c>
      <c r="S1011" s="2" t="s">
        <v>2575</v>
      </c>
      <c r="T1011" s="2" t="s">
        <v>2576</v>
      </c>
      <c r="U1011" s="2" t="b">
        <v>1</v>
      </c>
      <c r="V1011" s="2" t="s">
        <v>69</v>
      </c>
      <c r="W1011" s="2">
        <v>1.9</v>
      </c>
    </row>
    <row r="1012" spans="1:23" ht="15.75" customHeight="1" x14ac:dyDescent="0.25">
      <c r="A1012" s="2" t="s">
        <v>2815</v>
      </c>
      <c r="B1012" s="2" t="s">
        <v>2817</v>
      </c>
      <c r="C1012" s="2" t="s">
        <v>106</v>
      </c>
      <c r="D1012" s="2" t="s">
        <v>62</v>
      </c>
      <c r="E1012" s="2" t="s">
        <v>64</v>
      </c>
      <c r="F1012" s="2" t="s">
        <v>55</v>
      </c>
      <c r="G1012" s="2" t="s">
        <v>333</v>
      </c>
      <c r="H1012" s="2" t="s">
        <v>282</v>
      </c>
      <c r="I1012" s="2" t="s">
        <v>26</v>
      </c>
      <c r="J1012" s="2" t="s">
        <v>334</v>
      </c>
      <c r="K1012" s="2" t="s">
        <v>335</v>
      </c>
      <c r="L1012" s="2" t="s">
        <v>285</v>
      </c>
      <c r="M1012" s="2">
        <v>52</v>
      </c>
      <c r="N1012" s="2" t="b">
        <v>0</v>
      </c>
      <c r="O1012" s="2">
        <v>0.74939172749391725</v>
      </c>
      <c r="P1012" s="2">
        <v>0.81481481481481477</v>
      </c>
      <c r="Q1012" s="2">
        <v>0.69369369369369371</v>
      </c>
      <c r="R1012" s="2" t="s">
        <v>74</v>
      </c>
      <c r="S1012" s="2" t="s">
        <v>2577</v>
      </c>
      <c r="T1012" s="2" t="s">
        <v>2578</v>
      </c>
      <c r="U1012" s="2" t="b">
        <v>1</v>
      </c>
      <c r="V1012" s="2" t="s">
        <v>69</v>
      </c>
      <c r="W1012" s="2">
        <v>2.5</v>
      </c>
    </row>
    <row r="1013" spans="1:23" ht="15.75" customHeight="1" x14ac:dyDescent="0.25">
      <c r="A1013" s="2" t="s">
        <v>2815</v>
      </c>
      <c r="B1013" s="2" t="s">
        <v>2817</v>
      </c>
      <c r="C1013" s="2" t="s">
        <v>106</v>
      </c>
      <c r="D1013" s="2" t="s">
        <v>62</v>
      </c>
      <c r="E1013" s="2" t="s">
        <v>64</v>
      </c>
      <c r="F1013" s="2" t="s">
        <v>55</v>
      </c>
      <c r="G1013" s="2" t="s">
        <v>338</v>
      </c>
      <c r="H1013" s="2" t="s">
        <v>282</v>
      </c>
      <c r="I1013" s="2" t="s">
        <v>26</v>
      </c>
      <c r="J1013" s="2" t="s">
        <v>339</v>
      </c>
      <c r="K1013" s="2" t="s">
        <v>340</v>
      </c>
      <c r="L1013" s="2" t="s">
        <v>285</v>
      </c>
      <c r="M1013" s="2">
        <v>53</v>
      </c>
      <c r="N1013" s="2" t="b">
        <v>0</v>
      </c>
      <c r="O1013" s="2">
        <v>0.77391304347826084</v>
      </c>
      <c r="P1013" s="2">
        <v>0.74789915966386555</v>
      </c>
      <c r="Q1013" s="2">
        <v>0.80180180180180183</v>
      </c>
      <c r="R1013" s="2" t="s">
        <v>74</v>
      </c>
      <c r="S1013" s="2" t="s">
        <v>2579</v>
      </c>
      <c r="T1013" s="2" t="s">
        <v>2580</v>
      </c>
      <c r="U1013" s="2" t="b">
        <v>1</v>
      </c>
      <c r="V1013" s="2" t="s">
        <v>69</v>
      </c>
      <c r="W1013" s="2">
        <v>1.9</v>
      </c>
    </row>
    <row r="1014" spans="1:23" ht="15.75" customHeight="1" x14ac:dyDescent="0.25">
      <c r="A1014" s="2" t="s">
        <v>2815</v>
      </c>
      <c r="B1014" s="2" t="s">
        <v>2817</v>
      </c>
      <c r="C1014" s="2" t="s">
        <v>106</v>
      </c>
      <c r="D1014" s="2" t="s">
        <v>62</v>
      </c>
      <c r="E1014" s="2" t="s">
        <v>64</v>
      </c>
      <c r="F1014" s="2" t="s">
        <v>55</v>
      </c>
      <c r="G1014" s="2" t="s">
        <v>343</v>
      </c>
      <c r="H1014" s="2" t="s">
        <v>282</v>
      </c>
      <c r="I1014" s="2" t="s">
        <v>26</v>
      </c>
      <c r="J1014" s="2" t="s">
        <v>344</v>
      </c>
      <c r="K1014" s="2" t="s">
        <v>345</v>
      </c>
      <c r="L1014" s="2" t="s">
        <v>285</v>
      </c>
      <c r="M1014" s="2">
        <v>54</v>
      </c>
      <c r="N1014" s="2" t="b">
        <v>0</v>
      </c>
      <c r="O1014" s="2">
        <v>0.74458874458874458</v>
      </c>
      <c r="P1014" s="2">
        <v>0.71666666666666667</v>
      </c>
      <c r="Q1014" s="2">
        <v>0.77477477477477474</v>
      </c>
      <c r="R1014" s="2" t="s">
        <v>74</v>
      </c>
      <c r="S1014" s="2" t="s">
        <v>2581</v>
      </c>
      <c r="T1014" s="2" t="s">
        <v>2582</v>
      </c>
      <c r="U1014" s="2" t="b">
        <v>1</v>
      </c>
      <c r="V1014" s="2" t="s">
        <v>69</v>
      </c>
      <c r="W1014" s="2">
        <v>2</v>
      </c>
    </row>
    <row r="1015" spans="1:23" ht="15.75" customHeight="1" x14ac:dyDescent="0.25">
      <c r="A1015" s="2" t="s">
        <v>2815</v>
      </c>
      <c r="B1015" s="2" t="s">
        <v>2817</v>
      </c>
      <c r="C1015" s="2" t="s">
        <v>106</v>
      </c>
      <c r="D1015" s="2" t="s">
        <v>62</v>
      </c>
      <c r="E1015" s="2" t="s">
        <v>64</v>
      </c>
      <c r="F1015" s="2" t="s">
        <v>55</v>
      </c>
      <c r="G1015" s="2" t="s">
        <v>349</v>
      </c>
      <c r="H1015" s="2" t="s">
        <v>282</v>
      </c>
      <c r="I1015" s="2" t="s">
        <v>26</v>
      </c>
      <c r="J1015" s="2" t="s">
        <v>351</v>
      </c>
      <c r="K1015" s="2" t="s">
        <v>352</v>
      </c>
      <c r="L1015" s="2" t="s">
        <v>285</v>
      </c>
      <c r="M1015" s="2">
        <v>55</v>
      </c>
      <c r="N1015" s="2" t="b">
        <v>0</v>
      </c>
      <c r="O1015" s="2">
        <v>0.73933649289099523</v>
      </c>
      <c r="P1015" s="2">
        <v>0.78</v>
      </c>
      <c r="Q1015" s="2">
        <v>0.70270270270270274</v>
      </c>
      <c r="R1015" s="2" t="s">
        <v>74</v>
      </c>
      <c r="S1015" s="2" t="s">
        <v>2583</v>
      </c>
      <c r="T1015" s="2" t="s">
        <v>2584</v>
      </c>
      <c r="U1015" s="2" t="b">
        <v>1</v>
      </c>
      <c r="V1015" s="2" t="s">
        <v>69</v>
      </c>
      <c r="W1015" s="2">
        <v>1.9</v>
      </c>
    </row>
    <row r="1016" spans="1:23" ht="15.75" customHeight="1" x14ac:dyDescent="0.25">
      <c r="A1016" s="2" t="s">
        <v>2815</v>
      </c>
      <c r="B1016" s="2" t="s">
        <v>2817</v>
      </c>
      <c r="C1016" s="2" t="s">
        <v>106</v>
      </c>
      <c r="D1016" s="2" t="s">
        <v>62</v>
      </c>
      <c r="E1016" s="2" t="s">
        <v>64</v>
      </c>
      <c r="F1016" s="2" t="s">
        <v>55</v>
      </c>
      <c r="G1016" s="2" t="s">
        <v>363</v>
      </c>
      <c r="H1016" s="2" t="s">
        <v>282</v>
      </c>
      <c r="I1016" s="2" t="s">
        <v>26</v>
      </c>
      <c r="J1016" s="2" t="s">
        <v>367</v>
      </c>
      <c r="K1016" s="2" t="s">
        <v>368</v>
      </c>
      <c r="L1016" s="2" t="s">
        <v>285</v>
      </c>
      <c r="M1016" s="2">
        <v>56</v>
      </c>
      <c r="N1016" s="2" t="b">
        <v>0</v>
      </c>
      <c r="O1016" s="2">
        <v>0.72807017543859653</v>
      </c>
      <c r="P1016" s="2">
        <v>0.70940170940170943</v>
      </c>
      <c r="Q1016" s="2">
        <v>0.74774774774774777</v>
      </c>
      <c r="R1016" s="2" t="s">
        <v>74</v>
      </c>
      <c r="S1016" s="2" t="s">
        <v>2585</v>
      </c>
      <c r="T1016" s="2" t="s">
        <v>2586</v>
      </c>
      <c r="U1016" s="2" t="b">
        <v>1</v>
      </c>
      <c r="V1016" s="2" t="s">
        <v>69</v>
      </c>
      <c r="W1016" s="2">
        <v>2.2999999999999998</v>
      </c>
    </row>
    <row r="1017" spans="1:23" ht="15.75" customHeight="1" x14ac:dyDescent="0.25">
      <c r="A1017" s="2" t="s">
        <v>2815</v>
      </c>
      <c r="B1017" s="2" t="s">
        <v>2817</v>
      </c>
      <c r="C1017" s="2" t="s">
        <v>106</v>
      </c>
      <c r="D1017" s="2" t="s">
        <v>62</v>
      </c>
      <c r="E1017" s="2" t="s">
        <v>64</v>
      </c>
      <c r="F1017" s="2" t="s">
        <v>55</v>
      </c>
      <c r="G1017" s="2" t="s">
        <v>378</v>
      </c>
      <c r="H1017" s="2" t="s">
        <v>282</v>
      </c>
      <c r="I1017" s="2" t="s">
        <v>26</v>
      </c>
      <c r="J1017" s="2" t="s">
        <v>380</v>
      </c>
      <c r="K1017" s="2" t="s">
        <v>381</v>
      </c>
      <c r="L1017" s="2" t="s">
        <v>285</v>
      </c>
      <c r="M1017" s="2">
        <v>57</v>
      </c>
      <c r="N1017" s="2" t="b">
        <v>0</v>
      </c>
      <c r="O1017" s="2">
        <v>0.73434125269978412</v>
      </c>
      <c r="P1017" s="2">
        <v>0.70539419087136934</v>
      </c>
      <c r="Q1017" s="2">
        <v>0.76576576576576572</v>
      </c>
      <c r="R1017" s="2" t="s">
        <v>74</v>
      </c>
      <c r="S1017" s="2" t="s">
        <v>2587</v>
      </c>
      <c r="T1017" s="2" t="s">
        <v>2588</v>
      </c>
      <c r="U1017" s="2" t="b">
        <v>1</v>
      </c>
      <c r="V1017" s="2" t="s">
        <v>69</v>
      </c>
      <c r="W1017" s="2">
        <v>1.9</v>
      </c>
    </row>
    <row r="1018" spans="1:23" ht="15.75" customHeight="1" x14ac:dyDescent="0.25">
      <c r="A1018" s="2" t="s">
        <v>2815</v>
      </c>
      <c r="B1018" s="2" t="s">
        <v>2817</v>
      </c>
      <c r="C1018" s="2" t="s">
        <v>106</v>
      </c>
      <c r="D1018" s="2" t="s">
        <v>62</v>
      </c>
      <c r="E1018" s="2" t="s">
        <v>64</v>
      </c>
      <c r="F1018" s="2" t="s">
        <v>55</v>
      </c>
      <c r="G1018" s="2" t="s">
        <v>389</v>
      </c>
      <c r="H1018" s="2" t="s">
        <v>282</v>
      </c>
      <c r="I1018" s="2" t="s">
        <v>26</v>
      </c>
      <c r="J1018" s="2" t="s">
        <v>390</v>
      </c>
      <c r="K1018" s="2" t="s">
        <v>391</v>
      </c>
      <c r="L1018" s="2" t="s">
        <v>285</v>
      </c>
      <c r="M1018" s="2">
        <v>58</v>
      </c>
      <c r="N1018" s="2" t="b">
        <v>0</v>
      </c>
      <c r="O1018" s="2">
        <v>0.73638344226579511</v>
      </c>
      <c r="P1018" s="2">
        <v>0.71308016877637126</v>
      </c>
      <c r="Q1018" s="2">
        <v>0.76126126126126126</v>
      </c>
      <c r="R1018" s="2" t="s">
        <v>74</v>
      </c>
      <c r="S1018" s="2" t="s">
        <v>2589</v>
      </c>
      <c r="T1018" s="2" t="s">
        <v>2590</v>
      </c>
      <c r="U1018" s="2" t="b">
        <v>1</v>
      </c>
      <c r="V1018" s="2" t="s">
        <v>69</v>
      </c>
      <c r="W1018" s="2">
        <v>2.2999999999999998</v>
      </c>
    </row>
    <row r="1019" spans="1:23" ht="15.75" customHeight="1" x14ac:dyDescent="0.25">
      <c r="A1019" s="2" t="s">
        <v>2815</v>
      </c>
      <c r="B1019" s="2" t="s">
        <v>2817</v>
      </c>
      <c r="C1019" s="2" t="s">
        <v>106</v>
      </c>
      <c r="D1019" s="2" t="s">
        <v>62</v>
      </c>
      <c r="E1019" s="2" t="s">
        <v>64</v>
      </c>
      <c r="F1019" s="2" t="s">
        <v>55</v>
      </c>
      <c r="G1019" s="2" t="s">
        <v>395</v>
      </c>
      <c r="H1019" s="2" t="s">
        <v>282</v>
      </c>
      <c r="I1019" s="2" t="s">
        <v>26</v>
      </c>
      <c r="J1019" s="2" t="s">
        <v>397</v>
      </c>
      <c r="K1019" s="2" t="s">
        <v>398</v>
      </c>
      <c r="L1019" s="2" t="s">
        <v>285</v>
      </c>
      <c r="M1019" s="2">
        <v>59</v>
      </c>
      <c r="N1019" s="2" t="b">
        <v>0</v>
      </c>
      <c r="O1019" s="2">
        <v>0.73245614035087725</v>
      </c>
      <c r="P1019" s="2">
        <v>0.71367521367521369</v>
      </c>
      <c r="Q1019" s="2">
        <v>0.75225225225225223</v>
      </c>
      <c r="R1019" s="2" t="s">
        <v>74</v>
      </c>
      <c r="S1019" s="2" t="s">
        <v>2591</v>
      </c>
      <c r="T1019" s="2" t="s">
        <v>2592</v>
      </c>
      <c r="U1019" s="2" t="b">
        <v>1</v>
      </c>
      <c r="V1019" s="2" t="s">
        <v>69</v>
      </c>
      <c r="W1019" s="2">
        <v>2</v>
      </c>
    </row>
    <row r="1020" spans="1:23" ht="15.75" customHeight="1" x14ac:dyDescent="0.25">
      <c r="A1020" s="2" t="s">
        <v>2815</v>
      </c>
      <c r="B1020" s="2" t="s">
        <v>2817</v>
      </c>
      <c r="C1020" s="2" t="s">
        <v>106</v>
      </c>
      <c r="D1020" s="2" t="s">
        <v>62</v>
      </c>
      <c r="E1020" s="2" t="s">
        <v>64</v>
      </c>
      <c r="F1020" s="2" t="s">
        <v>55</v>
      </c>
      <c r="G1020" s="2" t="s">
        <v>401</v>
      </c>
      <c r="H1020" s="2" t="s">
        <v>282</v>
      </c>
      <c r="I1020" s="2" t="s">
        <v>26</v>
      </c>
      <c r="J1020" s="2" t="s">
        <v>402</v>
      </c>
      <c r="K1020" s="2" t="s">
        <v>403</v>
      </c>
      <c r="L1020" s="2" t="s">
        <v>285</v>
      </c>
      <c r="M1020" s="2">
        <v>60</v>
      </c>
      <c r="N1020" s="2" t="b">
        <v>0</v>
      </c>
      <c r="O1020" s="2">
        <v>0.72608695652173905</v>
      </c>
      <c r="P1020" s="2">
        <v>0.70168067226890751</v>
      </c>
      <c r="Q1020" s="2">
        <v>0.75225225225225223</v>
      </c>
      <c r="R1020" s="2" t="s">
        <v>74</v>
      </c>
      <c r="S1020" s="2" t="s">
        <v>2593</v>
      </c>
      <c r="T1020" s="2" t="s">
        <v>2594</v>
      </c>
      <c r="U1020" s="2" t="b">
        <v>1</v>
      </c>
      <c r="V1020" s="2" t="s">
        <v>69</v>
      </c>
      <c r="W1020" s="2">
        <v>2.4</v>
      </c>
    </row>
    <row r="1021" spans="1:23" ht="15.75" customHeight="1" x14ac:dyDescent="0.25">
      <c r="A1021" s="2" t="s">
        <v>2815</v>
      </c>
      <c r="B1021" s="2" t="s">
        <v>2817</v>
      </c>
      <c r="C1021" s="2" t="s">
        <v>106</v>
      </c>
      <c r="D1021" s="2" t="s">
        <v>62</v>
      </c>
      <c r="E1021" s="2" t="s">
        <v>64</v>
      </c>
      <c r="F1021" s="2" t="s">
        <v>55</v>
      </c>
      <c r="G1021" s="2" t="s">
        <v>406</v>
      </c>
      <c r="H1021" s="2" t="s">
        <v>282</v>
      </c>
      <c r="I1021" s="2" t="s">
        <v>26</v>
      </c>
      <c r="J1021" s="2" t="s">
        <v>407</v>
      </c>
      <c r="K1021" s="2" t="s">
        <v>408</v>
      </c>
      <c r="L1021" s="2" t="s">
        <v>285</v>
      </c>
      <c r="M1021" s="2">
        <v>61</v>
      </c>
      <c r="N1021" s="2" t="b">
        <v>0</v>
      </c>
      <c r="O1021" s="2">
        <v>0.7316017316017317</v>
      </c>
      <c r="P1021" s="2">
        <v>0.70416666666666672</v>
      </c>
      <c r="Q1021" s="2">
        <v>0.76126126126126126</v>
      </c>
      <c r="R1021" s="2" t="s">
        <v>74</v>
      </c>
      <c r="S1021" s="2" t="s">
        <v>2595</v>
      </c>
      <c r="T1021" s="2" t="s">
        <v>2596</v>
      </c>
      <c r="U1021" s="2" t="b">
        <v>1</v>
      </c>
      <c r="V1021" s="2" t="s">
        <v>69</v>
      </c>
      <c r="W1021" s="2">
        <v>1.8</v>
      </c>
    </row>
    <row r="1022" spans="1:23" ht="15.75" customHeight="1" x14ac:dyDescent="0.25">
      <c r="A1022" s="2" t="s">
        <v>2815</v>
      </c>
      <c r="B1022" s="2" t="s">
        <v>2817</v>
      </c>
      <c r="C1022" s="2" t="s">
        <v>106</v>
      </c>
      <c r="D1022" s="2" t="s">
        <v>62</v>
      </c>
      <c r="E1022" s="2" t="s">
        <v>64</v>
      </c>
      <c r="F1022" s="2" t="s">
        <v>364</v>
      </c>
      <c r="G1022" s="2" t="s">
        <v>411</v>
      </c>
      <c r="H1022" s="2" t="s">
        <v>412</v>
      </c>
      <c r="I1022" s="2" t="s">
        <v>54</v>
      </c>
      <c r="J1022" s="2" t="s">
        <v>413</v>
      </c>
      <c r="K1022" s="2" t="s">
        <v>414</v>
      </c>
      <c r="L1022" s="2" t="s">
        <v>377</v>
      </c>
      <c r="M1022" s="2">
        <v>42</v>
      </c>
      <c r="N1022" s="2" t="b">
        <v>0</v>
      </c>
      <c r="O1022" s="2">
        <v>0.81573498964803304</v>
      </c>
      <c r="P1022" s="2">
        <v>0.77865612648221338</v>
      </c>
      <c r="Q1022" s="2">
        <v>0.85652173913043483</v>
      </c>
      <c r="R1022" s="2" t="s">
        <v>74</v>
      </c>
      <c r="S1022" s="2" t="s">
        <v>2597</v>
      </c>
      <c r="T1022" s="2" t="s">
        <v>2598</v>
      </c>
      <c r="U1022" s="2" t="b">
        <v>1</v>
      </c>
      <c r="V1022" s="2" t="s">
        <v>69</v>
      </c>
      <c r="W1022" s="2">
        <v>2.2999999999999998</v>
      </c>
    </row>
    <row r="1023" spans="1:23" ht="15.75" customHeight="1" x14ac:dyDescent="0.25">
      <c r="A1023" s="2" t="s">
        <v>2815</v>
      </c>
      <c r="B1023" s="2" t="s">
        <v>2817</v>
      </c>
      <c r="C1023" s="2" t="s">
        <v>106</v>
      </c>
      <c r="D1023" s="2" t="s">
        <v>62</v>
      </c>
      <c r="E1023" s="2" t="s">
        <v>64</v>
      </c>
      <c r="F1023" s="2" t="s">
        <v>364</v>
      </c>
      <c r="G1023" s="2" t="s">
        <v>417</v>
      </c>
      <c r="H1023" s="2" t="s">
        <v>412</v>
      </c>
      <c r="I1023" s="2" t="s">
        <v>54</v>
      </c>
      <c r="J1023" s="2" t="s">
        <v>418</v>
      </c>
      <c r="K1023" s="2" t="s">
        <v>419</v>
      </c>
      <c r="L1023" s="2" t="s">
        <v>377</v>
      </c>
      <c r="M1023" s="2">
        <v>43</v>
      </c>
      <c r="N1023" s="2" t="b">
        <v>0</v>
      </c>
      <c r="O1023" s="2">
        <v>0.83817427385892118</v>
      </c>
      <c r="P1023" s="2">
        <v>0.80158730158730163</v>
      </c>
      <c r="Q1023" s="2">
        <v>0.87826086956521743</v>
      </c>
      <c r="R1023" s="2" t="s">
        <v>74</v>
      </c>
      <c r="S1023" s="2" t="s">
        <v>2599</v>
      </c>
      <c r="T1023" s="2" t="s">
        <v>2600</v>
      </c>
      <c r="U1023" s="2" t="b">
        <v>1</v>
      </c>
      <c r="V1023" s="2" t="s">
        <v>69</v>
      </c>
      <c r="W1023" s="2">
        <v>2</v>
      </c>
    </row>
    <row r="1024" spans="1:23" ht="15.75" customHeight="1" x14ac:dyDescent="0.25">
      <c r="A1024" s="2" t="s">
        <v>2815</v>
      </c>
      <c r="B1024" s="2" t="s">
        <v>2817</v>
      </c>
      <c r="C1024" s="2" t="s">
        <v>106</v>
      </c>
      <c r="D1024" s="2" t="s">
        <v>62</v>
      </c>
      <c r="E1024" s="2" t="s">
        <v>64</v>
      </c>
      <c r="F1024" s="2" t="s">
        <v>364</v>
      </c>
      <c r="G1024" s="2" t="s">
        <v>422</v>
      </c>
      <c r="H1024" s="2" t="s">
        <v>412</v>
      </c>
      <c r="I1024" s="2" t="s">
        <v>54</v>
      </c>
      <c r="J1024" s="2" t="s">
        <v>423</v>
      </c>
      <c r="K1024" s="2" t="s">
        <v>424</v>
      </c>
      <c r="L1024" s="2" t="s">
        <v>377</v>
      </c>
      <c r="M1024" s="2">
        <v>44</v>
      </c>
      <c r="N1024" s="2" t="b">
        <v>0</v>
      </c>
      <c r="O1024" s="2">
        <v>0.84123711340206186</v>
      </c>
      <c r="P1024" s="2">
        <v>0.8</v>
      </c>
      <c r="Q1024" s="2">
        <v>0.88695652173913042</v>
      </c>
      <c r="R1024" s="2" t="s">
        <v>74</v>
      </c>
      <c r="S1024" s="2" t="s">
        <v>2601</v>
      </c>
      <c r="T1024" s="2" t="s">
        <v>2602</v>
      </c>
      <c r="U1024" s="2" t="b">
        <v>1</v>
      </c>
      <c r="V1024" s="2" t="s">
        <v>69</v>
      </c>
      <c r="W1024" s="2">
        <v>2</v>
      </c>
    </row>
    <row r="1025" spans="1:23" ht="15.75" customHeight="1" x14ac:dyDescent="0.25">
      <c r="A1025" s="2" t="s">
        <v>2815</v>
      </c>
      <c r="B1025" s="2" t="s">
        <v>2817</v>
      </c>
      <c r="C1025" s="2" t="s">
        <v>106</v>
      </c>
      <c r="D1025" s="2" t="s">
        <v>62</v>
      </c>
      <c r="E1025" s="2" t="s">
        <v>64</v>
      </c>
      <c r="F1025" s="2" t="s">
        <v>364</v>
      </c>
      <c r="G1025" s="2" t="s">
        <v>427</v>
      </c>
      <c r="H1025" s="2" t="s">
        <v>412</v>
      </c>
      <c r="I1025" s="2" t="s">
        <v>54</v>
      </c>
      <c r="J1025" s="2" t="s">
        <v>428</v>
      </c>
      <c r="K1025" s="2" t="s">
        <v>429</v>
      </c>
      <c r="L1025" s="2" t="s">
        <v>377</v>
      </c>
      <c r="M1025" s="2">
        <v>45</v>
      </c>
      <c r="N1025" s="2" t="b">
        <v>0</v>
      </c>
      <c r="O1025" s="2">
        <v>0.85416666666666663</v>
      </c>
      <c r="P1025" s="2">
        <v>0.82</v>
      </c>
      <c r="Q1025" s="2">
        <v>0.89130434782608692</v>
      </c>
      <c r="R1025" s="2" t="s">
        <v>74</v>
      </c>
      <c r="S1025" s="2" t="s">
        <v>2603</v>
      </c>
      <c r="T1025" s="2" t="s">
        <v>2604</v>
      </c>
      <c r="U1025" s="2" t="b">
        <v>1</v>
      </c>
      <c r="V1025" s="2" t="s">
        <v>69</v>
      </c>
      <c r="W1025" s="2">
        <v>2.5</v>
      </c>
    </row>
    <row r="1026" spans="1:23" ht="15.75" customHeight="1" x14ac:dyDescent="0.25">
      <c r="A1026" s="2" t="s">
        <v>2815</v>
      </c>
      <c r="B1026" s="2" t="s">
        <v>2817</v>
      </c>
      <c r="C1026" s="2" t="s">
        <v>106</v>
      </c>
      <c r="D1026" s="2" t="s">
        <v>62</v>
      </c>
      <c r="E1026" s="2" t="s">
        <v>64</v>
      </c>
      <c r="F1026" s="2" t="s">
        <v>364</v>
      </c>
      <c r="G1026" s="2" t="s">
        <v>432</v>
      </c>
      <c r="H1026" s="2" t="s">
        <v>412</v>
      </c>
      <c r="I1026" s="2" t="s">
        <v>54</v>
      </c>
      <c r="J1026" s="2" t="s">
        <v>433</v>
      </c>
      <c r="K1026" s="2" t="s">
        <v>434</v>
      </c>
      <c r="L1026" s="2" t="s">
        <v>377</v>
      </c>
      <c r="M1026" s="2">
        <v>46</v>
      </c>
      <c r="N1026" s="2" t="b">
        <v>0</v>
      </c>
      <c r="O1026" s="2">
        <v>0.83229813664596275</v>
      </c>
      <c r="P1026" s="2">
        <v>0.7944664031620553</v>
      </c>
      <c r="Q1026" s="2">
        <v>0.87391304347826082</v>
      </c>
      <c r="R1026" s="2" t="s">
        <v>74</v>
      </c>
      <c r="S1026" s="2" t="s">
        <v>2605</v>
      </c>
      <c r="T1026" s="2" t="s">
        <v>2606</v>
      </c>
      <c r="U1026" s="2" t="b">
        <v>1</v>
      </c>
      <c r="V1026" s="2" t="s">
        <v>69</v>
      </c>
      <c r="W1026" s="2">
        <v>2.1</v>
      </c>
    </row>
    <row r="1027" spans="1:23" ht="15.75" customHeight="1" x14ac:dyDescent="0.25">
      <c r="A1027" s="2" t="s">
        <v>2815</v>
      </c>
      <c r="B1027" s="2" t="s">
        <v>2817</v>
      </c>
      <c r="C1027" s="2" t="s">
        <v>106</v>
      </c>
      <c r="D1027" s="2" t="s">
        <v>62</v>
      </c>
      <c r="E1027" s="2" t="s">
        <v>64</v>
      </c>
      <c r="F1027" s="2" t="s">
        <v>364</v>
      </c>
      <c r="G1027" s="2" t="s">
        <v>437</v>
      </c>
      <c r="H1027" s="2" t="s">
        <v>412</v>
      </c>
      <c r="I1027" s="2" t="s">
        <v>54</v>
      </c>
      <c r="J1027" s="2" t="s">
        <v>438</v>
      </c>
      <c r="K1027" s="2" t="s">
        <v>439</v>
      </c>
      <c r="L1027" s="2" t="s">
        <v>377</v>
      </c>
      <c r="M1027" s="2">
        <v>47</v>
      </c>
      <c r="N1027" s="2" t="b">
        <v>0</v>
      </c>
      <c r="O1027" s="2">
        <v>0.83991683991683985</v>
      </c>
      <c r="P1027" s="2">
        <v>0.80478087649402386</v>
      </c>
      <c r="Q1027" s="2">
        <v>0.87826086956521743</v>
      </c>
      <c r="R1027" s="2" t="s">
        <v>74</v>
      </c>
      <c r="S1027" s="2" t="s">
        <v>2607</v>
      </c>
      <c r="T1027" s="2" t="s">
        <v>2608</v>
      </c>
      <c r="U1027" s="2" t="b">
        <v>1</v>
      </c>
      <c r="V1027" s="2" t="s">
        <v>69</v>
      </c>
      <c r="W1027" s="2">
        <v>2</v>
      </c>
    </row>
    <row r="1028" spans="1:23" ht="15.75" customHeight="1" x14ac:dyDescent="0.25">
      <c r="A1028" s="2" t="s">
        <v>2815</v>
      </c>
      <c r="B1028" s="2" t="s">
        <v>2817</v>
      </c>
      <c r="C1028" s="2" t="s">
        <v>106</v>
      </c>
      <c r="D1028" s="2" t="s">
        <v>62</v>
      </c>
      <c r="E1028" s="2" t="s">
        <v>64</v>
      </c>
      <c r="F1028" s="2" t="s">
        <v>364</v>
      </c>
      <c r="G1028" s="2" t="s">
        <v>442</v>
      </c>
      <c r="H1028" s="2" t="s">
        <v>412</v>
      </c>
      <c r="I1028" s="2" t="s">
        <v>54</v>
      </c>
      <c r="J1028" s="2" t="s">
        <v>443</v>
      </c>
      <c r="K1028" s="2" t="s">
        <v>444</v>
      </c>
      <c r="L1028" s="2" t="s">
        <v>377</v>
      </c>
      <c r="M1028" s="2">
        <v>48</v>
      </c>
      <c r="N1028" s="2" t="b">
        <v>0</v>
      </c>
      <c r="O1028" s="2">
        <v>0.84166666666666667</v>
      </c>
      <c r="P1028" s="2">
        <v>0.80800000000000005</v>
      </c>
      <c r="Q1028" s="2">
        <v>0.87826086956521743</v>
      </c>
      <c r="R1028" s="2" t="s">
        <v>74</v>
      </c>
      <c r="S1028" s="2" t="s">
        <v>2609</v>
      </c>
      <c r="T1028" s="2" t="s">
        <v>2610</v>
      </c>
      <c r="U1028" s="2" t="b">
        <v>1</v>
      </c>
      <c r="V1028" s="2" t="s">
        <v>69</v>
      </c>
      <c r="W1028" s="2">
        <v>2.5</v>
      </c>
    </row>
    <row r="1029" spans="1:23" ht="15.75" customHeight="1" x14ac:dyDescent="0.25">
      <c r="A1029" s="2" t="s">
        <v>2815</v>
      </c>
      <c r="B1029" s="2" t="s">
        <v>2817</v>
      </c>
      <c r="C1029" s="2" t="s">
        <v>106</v>
      </c>
      <c r="D1029" s="2" t="s">
        <v>62</v>
      </c>
      <c r="E1029" s="2" t="s">
        <v>64</v>
      </c>
      <c r="F1029" s="2" t="s">
        <v>364</v>
      </c>
      <c r="G1029" s="2" t="s">
        <v>447</v>
      </c>
      <c r="H1029" s="2" t="s">
        <v>412</v>
      </c>
      <c r="I1029" s="2" t="s">
        <v>54</v>
      </c>
      <c r="J1029" s="2" t="s">
        <v>448</v>
      </c>
      <c r="K1029" s="2" t="s">
        <v>449</v>
      </c>
      <c r="L1029" s="2" t="s">
        <v>377</v>
      </c>
      <c r="M1029" s="2">
        <v>49</v>
      </c>
      <c r="N1029" s="2" t="b">
        <v>0</v>
      </c>
      <c r="O1029" s="2">
        <v>0.84166666666666667</v>
      </c>
      <c r="P1029" s="2">
        <v>0.80800000000000005</v>
      </c>
      <c r="Q1029" s="2">
        <v>0.87826086956521743</v>
      </c>
      <c r="R1029" s="2" t="s">
        <v>74</v>
      </c>
      <c r="S1029" s="2" t="s">
        <v>2611</v>
      </c>
      <c r="T1029" s="2" t="s">
        <v>2612</v>
      </c>
      <c r="U1029" s="2" t="b">
        <v>1</v>
      </c>
      <c r="V1029" s="2" t="s">
        <v>69</v>
      </c>
      <c r="W1029" s="2">
        <v>2.1</v>
      </c>
    </row>
    <row r="1030" spans="1:23" ht="15.75" customHeight="1" x14ac:dyDescent="0.25">
      <c r="A1030" s="2" t="s">
        <v>2815</v>
      </c>
      <c r="B1030" s="2" t="s">
        <v>2817</v>
      </c>
      <c r="C1030" s="2" t="s">
        <v>106</v>
      </c>
      <c r="D1030" s="2" t="s">
        <v>62</v>
      </c>
      <c r="E1030" s="2" t="s">
        <v>64</v>
      </c>
      <c r="F1030" s="2" t="s">
        <v>364</v>
      </c>
      <c r="G1030" s="2" t="s">
        <v>452</v>
      </c>
      <c r="H1030" s="2" t="s">
        <v>412</v>
      </c>
      <c r="I1030" s="2" t="s">
        <v>54</v>
      </c>
      <c r="J1030" s="2" t="s">
        <v>453</v>
      </c>
      <c r="K1030" s="2" t="s">
        <v>454</v>
      </c>
      <c r="L1030" s="2" t="s">
        <v>377</v>
      </c>
      <c r="M1030" s="2">
        <v>50</v>
      </c>
      <c r="N1030" s="2" t="b">
        <v>0</v>
      </c>
      <c r="O1030" s="2">
        <v>0.83507306889352806</v>
      </c>
      <c r="P1030" s="2">
        <v>0.80321285140562249</v>
      </c>
      <c r="Q1030" s="2">
        <v>0.86956521739130432</v>
      </c>
      <c r="R1030" s="2" t="s">
        <v>74</v>
      </c>
      <c r="S1030" s="2" t="s">
        <v>2613</v>
      </c>
      <c r="T1030" s="2" t="s">
        <v>2614</v>
      </c>
      <c r="U1030" s="2" t="b">
        <v>1</v>
      </c>
      <c r="V1030" s="2" t="s">
        <v>69</v>
      </c>
      <c r="W1030" s="2">
        <v>2.5</v>
      </c>
    </row>
    <row r="1031" spans="1:23" ht="15.75" customHeight="1" x14ac:dyDescent="0.25">
      <c r="A1031" s="2" t="s">
        <v>2815</v>
      </c>
      <c r="B1031" s="2" t="s">
        <v>2817</v>
      </c>
      <c r="C1031" s="2" t="s">
        <v>106</v>
      </c>
      <c r="D1031" s="2" t="s">
        <v>62</v>
      </c>
      <c r="E1031" s="2" t="s">
        <v>64</v>
      </c>
      <c r="F1031" s="2" t="s">
        <v>364</v>
      </c>
      <c r="G1031" s="2" t="s">
        <v>457</v>
      </c>
      <c r="H1031" s="2" t="s">
        <v>412</v>
      </c>
      <c r="I1031" s="2" t="s">
        <v>54</v>
      </c>
      <c r="J1031" s="2" t="s">
        <v>458</v>
      </c>
      <c r="K1031" s="2" t="s">
        <v>459</v>
      </c>
      <c r="L1031" s="2" t="s">
        <v>377</v>
      </c>
      <c r="M1031" s="2">
        <v>51</v>
      </c>
      <c r="N1031" s="2" t="b">
        <v>0</v>
      </c>
      <c r="O1031" s="2">
        <v>0.8340248962655602</v>
      </c>
      <c r="P1031" s="2">
        <v>0.79761904761904767</v>
      </c>
      <c r="Q1031" s="2">
        <v>0.87391304347826082</v>
      </c>
      <c r="R1031" s="2" t="s">
        <v>74</v>
      </c>
      <c r="S1031" s="2" t="s">
        <v>2615</v>
      </c>
      <c r="T1031" s="2" t="s">
        <v>2616</v>
      </c>
      <c r="U1031" s="2" t="b">
        <v>1</v>
      </c>
      <c r="V1031" s="2" t="s">
        <v>69</v>
      </c>
      <c r="W1031" s="2">
        <v>2.1</v>
      </c>
    </row>
    <row r="1032" spans="1:23" ht="15.75" customHeight="1" x14ac:dyDescent="0.25">
      <c r="A1032" s="2" t="s">
        <v>2815</v>
      </c>
      <c r="B1032" s="2" t="s">
        <v>2817</v>
      </c>
      <c r="C1032" s="2" t="s">
        <v>106</v>
      </c>
      <c r="D1032" s="2" t="s">
        <v>62</v>
      </c>
      <c r="E1032" s="2" t="s">
        <v>64</v>
      </c>
      <c r="F1032" s="2" t="s">
        <v>364</v>
      </c>
      <c r="G1032" s="2" t="s">
        <v>462</v>
      </c>
      <c r="H1032" s="2" t="s">
        <v>412</v>
      </c>
      <c r="I1032" s="2" t="s">
        <v>54</v>
      </c>
      <c r="J1032" s="2" t="s">
        <v>463</v>
      </c>
      <c r="K1032" s="2" t="s">
        <v>464</v>
      </c>
      <c r="L1032" s="2" t="s">
        <v>377</v>
      </c>
      <c r="M1032" s="2">
        <v>52</v>
      </c>
      <c r="N1032" s="2" t="b">
        <v>0</v>
      </c>
      <c r="O1032" s="2">
        <v>0.83817427385892118</v>
      </c>
      <c r="P1032" s="2">
        <v>0.80158730158730163</v>
      </c>
      <c r="Q1032" s="2">
        <v>0.87826086956521743</v>
      </c>
      <c r="R1032" s="2" t="s">
        <v>74</v>
      </c>
      <c r="S1032" s="2" t="s">
        <v>2617</v>
      </c>
      <c r="T1032" s="2" t="s">
        <v>2618</v>
      </c>
      <c r="U1032" s="2" t="b">
        <v>1</v>
      </c>
      <c r="V1032" s="2" t="s">
        <v>69</v>
      </c>
      <c r="W1032" s="2">
        <v>2.1</v>
      </c>
    </row>
    <row r="1033" spans="1:23" ht="15.75" customHeight="1" x14ac:dyDescent="0.25">
      <c r="A1033" s="2" t="s">
        <v>2815</v>
      </c>
      <c r="B1033" s="2" t="s">
        <v>2817</v>
      </c>
      <c r="C1033" s="2" t="s">
        <v>106</v>
      </c>
      <c r="D1033" s="2" t="s">
        <v>62</v>
      </c>
      <c r="E1033" s="2" t="s">
        <v>64</v>
      </c>
      <c r="F1033" s="2" t="s">
        <v>364</v>
      </c>
      <c r="G1033" s="2" t="s">
        <v>467</v>
      </c>
      <c r="H1033" s="2" t="s">
        <v>412</v>
      </c>
      <c r="I1033" s="2" t="s">
        <v>54</v>
      </c>
      <c r="J1033" s="2" t="s">
        <v>468</v>
      </c>
      <c r="K1033" s="2" t="s">
        <v>469</v>
      </c>
      <c r="L1033" s="2" t="s">
        <v>377</v>
      </c>
      <c r="M1033" s="2">
        <v>53</v>
      </c>
      <c r="N1033" s="2" t="b">
        <v>0</v>
      </c>
      <c r="O1033" s="2">
        <v>0.83575883575883581</v>
      </c>
      <c r="P1033" s="2">
        <v>0.80079681274900394</v>
      </c>
      <c r="Q1033" s="2">
        <v>0.87391304347826082</v>
      </c>
      <c r="R1033" s="2" t="s">
        <v>74</v>
      </c>
      <c r="S1033" s="2" t="s">
        <v>2619</v>
      </c>
      <c r="T1033" s="2" t="s">
        <v>2620</v>
      </c>
      <c r="U1033" s="2" t="b">
        <v>1</v>
      </c>
      <c r="V1033" s="2" t="s">
        <v>69</v>
      </c>
      <c r="W1033" s="2">
        <v>2.1</v>
      </c>
    </row>
    <row r="1034" spans="1:23" ht="15.75" customHeight="1" x14ac:dyDescent="0.25">
      <c r="A1034" s="2" t="s">
        <v>2815</v>
      </c>
      <c r="B1034" s="2" t="s">
        <v>2817</v>
      </c>
      <c r="C1034" s="2" t="s">
        <v>106</v>
      </c>
      <c r="D1034" s="2" t="s">
        <v>62</v>
      </c>
      <c r="E1034" s="2" t="s">
        <v>64</v>
      </c>
      <c r="F1034" s="2" t="s">
        <v>364</v>
      </c>
      <c r="G1034" s="2" t="s">
        <v>472</v>
      </c>
      <c r="H1034" s="2" t="s">
        <v>412</v>
      </c>
      <c r="I1034" s="2" t="s">
        <v>54</v>
      </c>
      <c r="J1034" s="2" t="s">
        <v>473</v>
      </c>
      <c r="K1034" s="2" t="s">
        <v>474</v>
      </c>
      <c r="L1034" s="2" t="s">
        <v>377</v>
      </c>
      <c r="M1034" s="2">
        <v>54</v>
      </c>
      <c r="N1034" s="2" t="b">
        <v>0</v>
      </c>
      <c r="O1034" s="2">
        <v>0.84647302904564314</v>
      </c>
      <c r="P1034" s="2">
        <v>0.80952380952380953</v>
      </c>
      <c r="Q1034" s="2">
        <v>0.88695652173913042</v>
      </c>
      <c r="R1034" s="2" t="s">
        <v>74</v>
      </c>
      <c r="S1034" s="2" t="s">
        <v>2621</v>
      </c>
      <c r="T1034" s="2" t="s">
        <v>2622</v>
      </c>
      <c r="U1034" s="2" t="b">
        <v>1</v>
      </c>
      <c r="V1034" s="2" t="s">
        <v>69</v>
      </c>
      <c r="W1034" s="2">
        <v>2.2999999999999998</v>
      </c>
    </row>
    <row r="1035" spans="1:23" ht="15.75" customHeight="1" x14ac:dyDescent="0.25">
      <c r="A1035" s="2" t="s">
        <v>2815</v>
      </c>
      <c r="B1035" s="2" t="s">
        <v>2817</v>
      </c>
      <c r="C1035" s="2" t="s">
        <v>106</v>
      </c>
      <c r="D1035" s="2" t="s">
        <v>62</v>
      </c>
      <c r="E1035" s="2" t="s">
        <v>64</v>
      </c>
      <c r="F1035" s="2" t="s">
        <v>364</v>
      </c>
      <c r="G1035" s="2" t="s">
        <v>477</v>
      </c>
      <c r="H1035" s="2" t="s">
        <v>412</v>
      </c>
      <c r="I1035" s="2" t="s">
        <v>54</v>
      </c>
      <c r="J1035" s="2" t="s">
        <v>478</v>
      </c>
      <c r="K1035" s="2" t="s">
        <v>479</v>
      </c>
      <c r="L1035" s="2" t="s">
        <v>377</v>
      </c>
      <c r="M1035" s="2">
        <v>55</v>
      </c>
      <c r="N1035" s="2" t="b">
        <v>0</v>
      </c>
      <c r="O1035" s="2">
        <v>0.8340248962655602</v>
      </c>
      <c r="P1035" s="2">
        <v>0.79761904761904767</v>
      </c>
      <c r="Q1035" s="2">
        <v>0.87391304347826082</v>
      </c>
      <c r="R1035" s="2" t="s">
        <v>74</v>
      </c>
      <c r="S1035" s="2" t="s">
        <v>2623</v>
      </c>
      <c r="T1035" s="2" t="s">
        <v>2624</v>
      </c>
      <c r="U1035" s="2" t="b">
        <v>1</v>
      </c>
      <c r="V1035" s="2" t="s">
        <v>69</v>
      </c>
      <c r="W1035" s="2">
        <v>1.9</v>
      </c>
    </row>
    <row r="1036" spans="1:23" ht="15.75" customHeight="1" x14ac:dyDescent="0.25">
      <c r="A1036" s="2" t="s">
        <v>2815</v>
      </c>
      <c r="B1036" s="2" t="s">
        <v>2817</v>
      </c>
      <c r="C1036" s="2" t="s">
        <v>106</v>
      </c>
      <c r="D1036" s="2" t="s">
        <v>62</v>
      </c>
      <c r="E1036" s="2" t="s">
        <v>64</v>
      </c>
      <c r="F1036" s="2" t="s">
        <v>364</v>
      </c>
      <c r="G1036" s="2" t="s">
        <v>482</v>
      </c>
      <c r="H1036" s="2" t="s">
        <v>412</v>
      </c>
      <c r="I1036" s="2" t="s">
        <v>54</v>
      </c>
      <c r="J1036" s="2" t="s">
        <v>483</v>
      </c>
      <c r="K1036" s="2" t="s">
        <v>484</v>
      </c>
      <c r="L1036" s="2" t="s">
        <v>377</v>
      </c>
      <c r="M1036" s="2">
        <v>56</v>
      </c>
      <c r="N1036" s="2" t="b">
        <v>0</v>
      </c>
      <c r="O1036" s="2">
        <v>0.83507306889352806</v>
      </c>
      <c r="P1036" s="2">
        <v>0.80321285140562249</v>
      </c>
      <c r="Q1036" s="2">
        <v>0.86956521739130432</v>
      </c>
      <c r="R1036" s="2" t="s">
        <v>74</v>
      </c>
      <c r="S1036" s="2" t="s">
        <v>2625</v>
      </c>
      <c r="T1036" s="2" t="s">
        <v>2626</v>
      </c>
      <c r="U1036" s="2" t="b">
        <v>1</v>
      </c>
      <c r="V1036" s="2" t="s">
        <v>69</v>
      </c>
      <c r="W1036" s="2">
        <v>2.2999999999999998</v>
      </c>
    </row>
    <row r="1037" spans="1:23" ht="15.75" customHeight="1" x14ac:dyDescent="0.25">
      <c r="A1037" s="2" t="s">
        <v>2815</v>
      </c>
      <c r="B1037" s="2" t="s">
        <v>2817</v>
      </c>
      <c r="C1037" s="2" t="s">
        <v>106</v>
      </c>
      <c r="D1037" s="2" t="s">
        <v>62</v>
      </c>
      <c r="E1037" s="2" t="s">
        <v>64</v>
      </c>
      <c r="F1037" s="2" t="s">
        <v>364</v>
      </c>
      <c r="G1037" s="2" t="s">
        <v>487</v>
      </c>
      <c r="H1037" s="2" t="s">
        <v>412</v>
      </c>
      <c r="I1037" s="2" t="s">
        <v>54</v>
      </c>
      <c r="J1037" s="2" t="s">
        <v>488</v>
      </c>
      <c r="K1037" s="2" t="s">
        <v>489</v>
      </c>
      <c r="L1037" s="2" t="s">
        <v>377</v>
      </c>
      <c r="M1037" s="2">
        <v>57</v>
      </c>
      <c r="N1037" s="2" t="b">
        <v>0</v>
      </c>
      <c r="O1037" s="2">
        <v>0.84342379958246338</v>
      </c>
      <c r="P1037" s="2">
        <v>0.8112449799196787</v>
      </c>
      <c r="Q1037" s="2">
        <v>0.87826086956521743</v>
      </c>
      <c r="R1037" s="2" t="s">
        <v>74</v>
      </c>
      <c r="S1037" s="2" t="s">
        <v>2627</v>
      </c>
      <c r="T1037" s="2" t="s">
        <v>2628</v>
      </c>
      <c r="U1037" s="2" t="b">
        <v>1</v>
      </c>
      <c r="V1037" s="2" t="s">
        <v>69</v>
      </c>
      <c r="W1037" s="2">
        <v>2.1</v>
      </c>
    </row>
    <row r="1038" spans="1:23" ht="15.75" customHeight="1" x14ac:dyDescent="0.25">
      <c r="A1038" s="2" t="s">
        <v>2815</v>
      </c>
      <c r="B1038" s="2" t="s">
        <v>2817</v>
      </c>
      <c r="C1038" s="2" t="s">
        <v>106</v>
      </c>
      <c r="D1038" s="2" t="s">
        <v>62</v>
      </c>
      <c r="E1038" s="2" t="s">
        <v>64</v>
      </c>
      <c r="F1038" s="2" t="s">
        <v>364</v>
      </c>
      <c r="G1038" s="2" t="s">
        <v>492</v>
      </c>
      <c r="H1038" s="2" t="s">
        <v>412</v>
      </c>
      <c r="I1038" s="2" t="s">
        <v>54</v>
      </c>
      <c r="J1038" s="2" t="s">
        <v>493</v>
      </c>
      <c r="K1038" s="2" t="s">
        <v>494</v>
      </c>
      <c r="L1038" s="2" t="s">
        <v>377</v>
      </c>
      <c r="M1038" s="2">
        <v>58</v>
      </c>
      <c r="N1038" s="2" t="b">
        <v>0</v>
      </c>
      <c r="O1038" s="2">
        <v>0.83333333333333326</v>
      </c>
      <c r="P1038" s="2">
        <v>0.8</v>
      </c>
      <c r="Q1038" s="2">
        <v>0.86956521739130432</v>
      </c>
      <c r="R1038" s="2" t="s">
        <v>74</v>
      </c>
      <c r="S1038" s="2" t="s">
        <v>2629</v>
      </c>
      <c r="T1038" s="2" t="s">
        <v>2630</v>
      </c>
      <c r="U1038" s="2" t="b">
        <v>1</v>
      </c>
      <c r="V1038" s="2" t="s">
        <v>69</v>
      </c>
      <c r="W1038" s="2">
        <v>2.1</v>
      </c>
    </row>
    <row r="1039" spans="1:23" ht="15.75" customHeight="1" x14ac:dyDescent="0.25">
      <c r="A1039" s="2" t="s">
        <v>2815</v>
      </c>
      <c r="B1039" s="2" t="s">
        <v>2817</v>
      </c>
      <c r="C1039" s="2" t="s">
        <v>106</v>
      </c>
      <c r="D1039" s="2" t="s">
        <v>62</v>
      </c>
      <c r="E1039" s="2" t="s">
        <v>64</v>
      </c>
      <c r="F1039" s="2" t="s">
        <v>364</v>
      </c>
      <c r="G1039" s="2" t="s">
        <v>497</v>
      </c>
      <c r="H1039" s="2" t="s">
        <v>412</v>
      </c>
      <c r="I1039" s="2" t="s">
        <v>54</v>
      </c>
      <c r="J1039" s="2" t="s">
        <v>498</v>
      </c>
      <c r="K1039" s="2" t="s">
        <v>499</v>
      </c>
      <c r="L1039" s="2" t="s">
        <v>377</v>
      </c>
      <c r="M1039" s="2">
        <v>59</v>
      </c>
      <c r="N1039" s="2" t="b">
        <v>0</v>
      </c>
      <c r="O1039" s="2">
        <v>0.81818181818181823</v>
      </c>
      <c r="P1039" s="2">
        <v>0.77952755905511806</v>
      </c>
      <c r="Q1039" s="2">
        <v>0.86086956521739133</v>
      </c>
      <c r="R1039" s="2" t="s">
        <v>74</v>
      </c>
      <c r="S1039" s="2" t="s">
        <v>2631</v>
      </c>
      <c r="T1039" s="2" t="s">
        <v>2632</v>
      </c>
      <c r="U1039" s="2" t="b">
        <v>1</v>
      </c>
      <c r="V1039" s="2" t="s">
        <v>69</v>
      </c>
      <c r="W1039" s="2">
        <v>1.8</v>
      </c>
    </row>
    <row r="1040" spans="1:23" ht="15.75" customHeight="1" x14ac:dyDescent="0.25">
      <c r="A1040" s="2" t="s">
        <v>2815</v>
      </c>
      <c r="B1040" s="2" t="s">
        <v>2817</v>
      </c>
      <c r="C1040" s="2" t="s">
        <v>106</v>
      </c>
      <c r="D1040" s="2" t="s">
        <v>62</v>
      </c>
      <c r="E1040" s="2" t="s">
        <v>64</v>
      </c>
      <c r="F1040" s="2" t="s">
        <v>364</v>
      </c>
      <c r="G1040" s="2" t="s">
        <v>502</v>
      </c>
      <c r="H1040" s="2" t="s">
        <v>412</v>
      </c>
      <c r="I1040" s="2" t="s">
        <v>54</v>
      </c>
      <c r="J1040" s="2" t="s">
        <v>503</v>
      </c>
      <c r="K1040" s="2" t="s">
        <v>504</v>
      </c>
      <c r="L1040" s="2" t="s">
        <v>377</v>
      </c>
      <c r="M1040" s="2">
        <v>60</v>
      </c>
      <c r="N1040" s="2" t="b">
        <v>0</v>
      </c>
      <c r="O1040" s="2">
        <v>0.83471074380165289</v>
      </c>
      <c r="P1040" s="2">
        <v>0.79527559055118113</v>
      </c>
      <c r="Q1040" s="2">
        <v>0.87826086956521743</v>
      </c>
      <c r="R1040" s="2" t="s">
        <v>74</v>
      </c>
      <c r="S1040" s="2" t="s">
        <v>2633</v>
      </c>
      <c r="T1040" s="2" t="s">
        <v>2634</v>
      </c>
      <c r="U1040" s="2" t="b">
        <v>1</v>
      </c>
      <c r="V1040" s="2" t="s">
        <v>69</v>
      </c>
      <c r="W1040" s="2">
        <v>2.2999999999999998</v>
      </c>
    </row>
    <row r="1041" spans="1:23" ht="15.75" customHeight="1" x14ac:dyDescent="0.25">
      <c r="A1041" s="2" t="s">
        <v>2815</v>
      </c>
      <c r="B1041" s="2" t="s">
        <v>2817</v>
      </c>
      <c r="C1041" s="2" t="s">
        <v>106</v>
      </c>
      <c r="D1041" s="2" t="s">
        <v>62</v>
      </c>
      <c r="E1041" s="2" t="s">
        <v>64</v>
      </c>
      <c r="F1041" s="2" t="s">
        <v>364</v>
      </c>
      <c r="G1041" s="2" t="s">
        <v>507</v>
      </c>
      <c r="H1041" s="2" t="s">
        <v>412</v>
      </c>
      <c r="I1041" s="2" t="s">
        <v>54</v>
      </c>
      <c r="J1041" s="2" t="s">
        <v>508</v>
      </c>
      <c r="K1041" s="2" t="s">
        <v>509</v>
      </c>
      <c r="L1041" s="2" t="s">
        <v>377</v>
      </c>
      <c r="M1041" s="2">
        <v>61</v>
      </c>
      <c r="N1041" s="2" t="b">
        <v>0</v>
      </c>
      <c r="O1041" s="2">
        <v>0.81742738589211617</v>
      </c>
      <c r="P1041" s="2">
        <v>0.78174603174603174</v>
      </c>
      <c r="Q1041" s="2">
        <v>0.85652173913043483</v>
      </c>
      <c r="R1041" s="2" t="s">
        <v>74</v>
      </c>
      <c r="S1041" s="2" t="s">
        <v>2635</v>
      </c>
      <c r="T1041" s="2" t="s">
        <v>2636</v>
      </c>
      <c r="U1041" s="2" t="b">
        <v>1</v>
      </c>
      <c r="V1041" s="2" t="s">
        <v>69</v>
      </c>
      <c r="W1041" s="2">
        <v>1.9</v>
      </c>
    </row>
    <row r="1042" spans="1:23" ht="15.75" customHeight="1" x14ac:dyDescent="0.25">
      <c r="A1042" s="2" t="s">
        <v>2815</v>
      </c>
      <c r="B1042" s="2" t="s">
        <v>2817</v>
      </c>
      <c r="C1042" s="2" t="s">
        <v>106</v>
      </c>
      <c r="D1042" s="2" t="s">
        <v>62</v>
      </c>
      <c r="E1042" s="2" t="s">
        <v>64</v>
      </c>
      <c r="F1042" s="2" t="s">
        <v>364</v>
      </c>
      <c r="G1042" s="2" t="s">
        <v>512</v>
      </c>
      <c r="H1042" s="2" t="s">
        <v>513</v>
      </c>
      <c r="I1042" s="2" t="s">
        <v>40</v>
      </c>
      <c r="J1042" s="2" t="s">
        <v>514</v>
      </c>
      <c r="K1042" s="2" t="s">
        <v>515</v>
      </c>
      <c r="L1042" s="2" t="s">
        <v>372</v>
      </c>
      <c r="M1042" s="2">
        <v>42</v>
      </c>
      <c r="N1042" s="2" t="b">
        <v>0</v>
      </c>
      <c r="O1042" s="2">
        <v>0.83102493074792239</v>
      </c>
      <c r="P1042" s="2">
        <v>0.78125</v>
      </c>
      <c r="Q1042" s="2">
        <v>0.8875739644970414</v>
      </c>
      <c r="R1042" s="2" t="s">
        <v>74</v>
      </c>
      <c r="S1042" s="2" t="s">
        <v>2637</v>
      </c>
      <c r="T1042" s="2" t="s">
        <v>2638</v>
      </c>
      <c r="U1042" s="2" t="b">
        <v>1</v>
      </c>
      <c r="V1042" s="2" t="s">
        <v>69</v>
      </c>
      <c r="W1042" s="2">
        <v>2.1</v>
      </c>
    </row>
    <row r="1043" spans="1:23" ht="15.75" customHeight="1" x14ac:dyDescent="0.25">
      <c r="A1043" s="2" t="s">
        <v>2815</v>
      </c>
      <c r="B1043" s="2" t="s">
        <v>2817</v>
      </c>
      <c r="C1043" s="2" t="s">
        <v>106</v>
      </c>
      <c r="D1043" s="2" t="s">
        <v>62</v>
      </c>
      <c r="E1043" s="2" t="s">
        <v>64</v>
      </c>
      <c r="F1043" s="2" t="s">
        <v>364</v>
      </c>
      <c r="G1043" s="2" t="s">
        <v>518</v>
      </c>
      <c r="H1043" s="2" t="s">
        <v>513</v>
      </c>
      <c r="I1043" s="2" t="s">
        <v>40</v>
      </c>
      <c r="J1043" s="2" t="s">
        <v>519</v>
      </c>
      <c r="K1043" s="2" t="s">
        <v>520</v>
      </c>
      <c r="L1043" s="2" t="s">
        <v>372</v>
      </c>
      <c r="M1043" s="2">
        <v>43</v>
      </c>
      <c r="N1043" s="2" t="b">
        <v>0</v>
      </c>
      <c r="O1043" s="2">
        <v>0.79558011049723765</v>
      </c>
      <c r="P1043" s="2">
        <v>0.74611398963730569</v>
      </c>
      <c r="Q1043" s="2">
        <v>0.85207100591715978</v>
      </c>
      <c r="R1043" s="2" t="s">
        <v>74</v>
      </c>
      <c r="S1043" s="2" t="s">
        <v>2639</v>
      </c>
      <c r="T1043" s="2" t="s">
        <v>2640</v>
      </c>
      <c r="U1043" s="2" t="b">
        <v>1</v>
      </c>
      <c r="V1043" s="2" t="s">
        <v>69</v>
      </c>
      <c r="W1043" s="2">
        <v>2.2000000000000002</v>
      </c>
    </row>
    <row r="1044" spans="1:23" ht="15.75" customHeight="1" x14ac:dyDescent="0.25">
      <c r="A1044" s="2" t="s">
        <v>2815</v>
      </c>
      <c r="B1044" s="2" t="s">
        <v>2817</v>
      </c>
      <c r="C1044" s="2" t="s">
        <v>106</v>
      </c>
      <c r="D1044" s="2" t="s">
        <v>62</v>
      </c>
      <c r="E1044" s="2" t="s">
        <v>64</v>
      </c>
      <c r="F1044" s="2" t="s">
        <v>364</v>
      </c>
      <c r="G1044" s="2" t="s">
        <v>523</v>
      </c>
      <c r="H1044" s="2" t="s">
        <v>513</v>
      </c>
      <c r="I1044" s="2" t="s">
        <v>40</v>
      </c>
      <c r="J1044" s="2" t="s">
        <v>524</v>
      </c>
      <c r="K1044" s="2" t="s">
        <v>525</v>
      </c>
      <c r="L1044" s="2" t="s">
        <v>372</v>
      </c>
      <c r="M1044" s="2">
        <v>44</v>
      </c>
      <c r="N1044" s="2" t="b">
        <v>0</v>
      </c>
      <c r="O1044" s="2">
        <v>0.82485875706214684</v>
      </c>
      <c r="P1044" s="2">
        <v>0.78918918918918923</v>
      </c>
      <c r="Q1044" s="2">
        <v>0.86390532544378695</v>
      </c>
      <c r="R1044" s="2" t="s">
        <v>74</v>
      </c>
      <c r="S1044" s="2" t="s">
        <v>2641</v>
      </c>
      <c r="T1044" s="2" t="s">
        <v>2642</v>
      </c>
      <c r="U1044" s="2" t="b">
        <v>1</v>
      </c>
      <c r="V1044" s="2" t="s">
        <v>69</v>
      </c>
      <c r="W1044" s="2">
        <v>1.7</v>
      </c>
    </row>
    <row r="1045" spans="1:23" ht="15.75" customHeight="1" x14ac:dyDescent="0.25">
      <c r="A1045" s="2" t="s">
        <v>2815</v>
      </c>
      <c r="B1045" s="2" t="s">
        <v>2817</v>
      </c>
      <c r="C1045" s="2" t="s">
        <v>106</v>
      </c>
      <c r="D1045" s="2" t="s">
        <v>62</v>
      </c>
      <c r="E1045" s="2" t="s">
        <v>64</v>
      </c>
      <c r="F1045" s="2" t="s">
        <v>364</v>
      </c>
      <c r="G1045" s="2" t="s">
        <v>528</v>
      </c>
      <c r="H1045" s="2" t="s">
        <v>513</v>
      </c>
      <c r="I1045" s="2" t="s">
        <v>40</v>
      </c>
      <c r="J1045" s="2" t="s">
        <v>529</v>
      </c>
      <c r="K1045" s="2" t="s">
        <v>530</v>
      </c>
      <c r="L1045" s="2" t="s">
        <v>372</v>
      </c>
      <c r="M1045" s="2">
        <v>45</v>
      </c>
      <c r="N1045" s="2" t="b">
        <v>0</v>
      </c>
      <c r="O1045" s="2">
        <v>0.83473389355742289</v>
      </c>
      <c r="P1045" s="2">
        <v>0.79255319148936165</v>
      </c>
      <c r="Q1045" s="2">
        <v>0.88165680473372776</v>
      </c>
      <c r="R1045" s="2" t="s">
        <v>74</v>
      </c>
      <c r="S1045" s="2" t="s">
        <v>2643</v>
      </c>
      <c r="T1045" s="2" t="s">
        <v>2644</v>
      </c>
      <c r="U1045" s="2" t="b">
        <v>1</v>
      </c>
      <c r="V1045" s="2" t="s">
        <v>69</v>
      </c>
      <c r="W1045" s="2">
        <v>1.7</v>
      </c>
    </row>
    <row r="1046" spans="1:23" ht="15.75" customHeight="1" x14ac:dyDescent="0.25">
      <c r="A1046" s="2" t="s">
        <v>2815</v>
      </c>
      <c r="B1046" s="2" t="s">
        <v>2817</v>
      </c>
      <c r="C1046" s="2" t="s">
        <v>106</v>
      </c>
      <c r="D1046" s="2" t="s">
        <v>62</v>
      </c>
      <c r="E1046" s="2" t="s">
        <v>64</v>
      </c>
      <c r="F1046" s="2" t="s">
        <v>364</v>
      </c>
      <c r="G1046" s="2" t="s">
        <v>533</v>
      </c>
      <c r="H1046" s="2" t="s">
        <v>513</v>
      </c>
      <c r="I1046" s="2" t="s">
        <v>40</v>
      </c>
      <c r="J1046" s="2" t="s">
        <v>534</v>
      </c>
      <c r="K1046" s="2" t="s">
        <v>535</v>
      </c>
      <c r="L1046" s="2" t="s">
        <v>372</v>
      </c>
      <c r="M1046" s="2">
        <v>46</v>
      </c>
      <c r="N1046" s="2" t="b">
        <v>0</v>
      </c>
      <c r="O1046" s="2">
        <v>0.83008356545961004</v>
      </c>
      <c r="P1046" s="2">
        <v>0.78421052631578947</v>
      </c>
      <c r="Q1046" s="2">
        <v>0.88165680473372776</v>
      </c>
      <c r="R1046" s="2" t="s">
        <v>74</v>
      </c>
      <c r="S1046" s="2" t="s">
        <v>2645</v>
      </c>
      <c r="T1046" s="2" t="s">
        <v>2646</v>
      </c>
      <c r="U1046" s="2" t="b">
        <v>1</v>
      </c>
      <c r="V1046" s="2" t="s">
        <v>69</v>
      </c>
      <c r="W1046" s="2">
        <v>2.2999999999999998</v>
      </c>
    </row>
    <row r="1047" spans="1:23" ht="15.75" customHeight="1" x14ac:dyDescent="0.25">
      <c r="A1047" s="2" t="s">
        <v>2815</v>
      </c>
      <c r="B1047" s="2" t="s">
        <v>2817</v>
      </c>
      <c r="C1047" s="2" t="s">
        <v>106</v>
      </c>
      <c r="D1047" s="2" t="s">
        <v>62</v>
      </c>
      <c r="E1047" s="2" t="s">
        <v>64</v>
      </c>
      <c r="F1047" s="2" t="s">
        <v>364</v>
      </c>
      <c r="G1047" s="2" t="s">
        <v>538</v>
      </c>
      <c r="H1047" s="2" t="s">
        <v>513</v>
      </c>
      <c r="I1047" s="2" t="s">
        <v>40</v>
      </c>
      <c r="J1047" s="2" t="s">
        <v>539</v>
      </c>
      <c r="K1047" s="2" t="s">
        <v>540</v>
      </c>
      <c r="L1047" s="2" t="s">
        <v>372</v>
      </c>
      <c r="M1047" s="2">
        <v>47</v>
      </c>
      <c r="N1047" s="2" t="b">
        <v>0</v>
      </c>
      <c r="O1047" s="2">
        <v>0.81894150417827294</v>
      </c>
      <c r="P1047" s="2">
        <v>0.77368421052631575</v>
      </c>
      <c r="Q1047" s="2">
        <v>0.86982248520710059</v>
      </c>
      <c r="R1047" s="2" t="s">
        <v>74</v>
      </c>
      <c r="S1047" s="2" t="s">
        <v>2647</v>
      </c>
      <c r="T1047" s="2" t="s">
        <v>2648</v>
      </c>
      <c r="U1047" s="2" t="b">
        <v>1</v>
      </c>
      <c r="V1047" s="2" t="s">
        <v>69</v>
      </c>
      <c r="W1047" s="2">
        <v>1.7</v>
      </c>
    </row>
    <row r="1048" spans="1:23" ht="15.75" customHeight="1" x14ac:dyDescent="0.25">
      <c r="A1048" s="2" t="s">
        <v>2815</v>
      </c>
      <c r="B1048" s="2" t="s">
        <v>2817</v>
      </c>
      <c r="C1048" s="2" t="s">
        <v>106</v>
      </c>
      <c r="D1048" s="2" t="s">
        <v>62</v>
      </c>
      <c r="E1048" s="2" t="s">
        <v>64</v>
      </c>
      <c r="F1048" s="2" t="s">
        <v>364</v>
      </c>
      <c r="G1048" s="2" t="s">
        <v>550</v>
      </c>
      <c r="H1048" s="2" t="s">
        <v>513</v>
      </c>
      <c r="I1048" s="2" t="s">
        <v>40</v>
      </c>
      <c r="J1048" s="2" t="s">
        <v>555</v>
      </c>
      <c r="K1048" s="2" t="s">
        <v>557</v>
      </c>
      <c r="L1048" s="2" t="s">
        <v>372</v>
      </c>
      <c r="M1048" s="2">
        <v>48</v>
      </c>
      <c r="N1048" s="2" t="b">
        <v>0</v>
      </c>
      <c r="O1048" s="2">
        <v>0.82022471910112349</v>
      </c>
      <c r="P1048" s="2">
        <v>0.78074866310160429</v>
      </c>
      <c r="Q1048" s="2">
        <v>0.86390532544378695</v>
      </c>
      <c r="R1048" s="2" t="s">
        <v>74</v>
      </c>
      <c r="S1048" s="2" t="s">
        <v>2649</v>
      </c>
      <c r="T1048" s="2" t="s">
        <v>2650</v>
      </c>
      <c r="U1048" s="2" t="b">
        <v>1</v>
      </c>
      <c r="V1048" s="2" t="s">
        <v>69</v>
      </c>
      <c r="W1048" s="2">
        <v>1.7</v>
      </c>
    </row>
    <row r="1049" spans="1:23" ht="15.75" customHeight="1" x14ac:dyDescent="0.25">
      <c r="A1049" s="2" t="s">
        <v>2815</v>
      </c>
      <c r="B1049" s="2" t="s">
        <v>2817</v>
      </c>
      <c r="C1049" s="2" t="s">
        <v>106</v>
      </c>
      <c r="D1049" s="2" t="s">
        <v>62</v>
      </c>
      <c r="E1049" s="2" t="s">
        <v>64</v>
      </c>
      <c r="F1049" s="2" t="s">
        <v>364</v>
      </c>
      <c r="G1049" s="2" t="s">
        <v>572</v>
      </c>
      <c r="H1049" s="2" t="s">
        <v>513</v>
      </c>
      <c r="I1049" s="2" t="s">
        <v>40</v>
      </c>
      <c r="J1049" s="2" t="s">
        <v>575</v>
      </c>
      <c r="K1049" s="2" t="s">
        <v>576</v>
      </c>
      <c r="L1049" s="2" t="s">
        <v>372</v>
      </c>
      <c r="M1049" s="2">
        <v>49</v>
      </c>
      <c r="N1049" s="2" t="b">
        <v>0</v>
      </c>
      <c r="O1049" s="2">
        <v>0.8133704735376045</v>
      </c>
      <c r="P1049" s="2">
        <v>0.76842105263157889</v>
      </c>
      <c r="Q1049" s="2">
        <v>0.86390532544378695</v>
      </c>
      <c r="R1049" s="2" t="s">
        <v>74</v>
      </c>
      <c r="S1049" s="2" t="s">
        <v>2651</v>
      </c>
      <c r="T1049" s="2" t="s">
        <v>2652</v>
      </c>
      <c r="U1049" s="2" t="b">
        <v>1</v>
      </c>
      <c r="V1049" s="2" t="s">
        <v>69</v>
      </c>
      <c r="W1049" s="2">
        <v>3.5</v>
      </c>
    </row>
    <row r="1050" spans="1:23" ht="15.75" customHeight="1" x14ac:dyDescent="0.25">
      <c r="A1050" s="2" t="s">
        <v>2815</v>
      </c>
      <c r="B1050" s="2" t="s">
        <v>2817</v>
      </c>
      <c r="C1050" s="2" t="s">
        <v>106</v>
      </c>
      <c r="D1050" s="2" t="s">
        <v>62</v>
      </c>
      <c r="E1050" s="2" t="s">
        <v>64</v>
      </c>
      <c r="F1050" s="2" t="s">
        <v>364</v>
      </c>
      <c r="G1050" s="2" t="s">
        <v>587</v>
      </c>
      <c r="H1050" s="2" t="s">
        <v>513</v>
      </c>
      <c r="I1050" s="2" t="s">
        <v>40</v>
      </c>
      <c r="J1050" s="2" t="s">
        <v>589</v>
      </c>
      <c r="K1050" s="2" t="s">
        <v>591</v>
      </c>
      <c r="L1050" s="2" t="s">
        <v>372</v>
      </c>
      <c r="M1050" s="2">
        <v>50</v>
      </c>
      <c r="N1050" s="2" t="b">
        <v>0</v>
      </c>
      <c r="O1050" s="2">
        <v>0.81767955801104963</v>
      </c>
      <c r="P1050" s="2">
        <v>0.76683937823834192</v>
      </c>
      <c r="Q1050" s="2">
        <v>0.87573964497041423</v>
      </c>
      <c r="R1050" s="2" t="s">
        <v>74</v>
      </c>
      <c r="S1050" s="2" t="s">
        <v>2653</v>
      </c>
      <c r="T1050" s="2" t="s">
        <v>2654</v>
      </c>
      <c r="U1050" s="2" t="b">
        <v>1</v>
      </c>
      <c r="V1050" s="2" t="s">
        <v>69</v>
      </c>
      <c r="W1050" s="2">
        <v>2.2000000000000002</v>
      </c>
    </row>
    <row r="1051" spans="1:23" ht="15.75" customHeight="1" x14ac:dyDescent="0.25">
      <c r="A1051" s="2" t="s">
        <v>2815</v>
      </c>
      <c r="B1051" s="2" t="s">
        <v>2817</v>
      </c>
      <c r="C1051" s="2" t="s">
        <v>106</v>
      </c>
      <c r="D1051" s="2" t="s">
        <v>62</v>
      </c>
      <c r="E1051" s="2" t="s">
        <v>64</v>
      </c>
      <c r="F1051" s="2" t="s">
        <v>364</v>
      </c>
      <c r="G1051" s="2" t="s">
        <v>601</v>
      </c>
      <c r="H1051" s="2" t="s">
        <v>513</v>
      </c>
      <c r="I1051" s="2" t="s">
        <v>40</v>
      </c>
      <c r="J1051" s="2" t="s">
        <v>603</v>
      </c>
      <c r="K1051" s="2" t="s">
        <v>604</v>
      </c>
      <c r="L1051" s="2" t="s">
        <v>372</v>
      </c>
      <c r="M1051" s="2">
        <v>51</v>
      </c>
      <c r="N1051" s="2" t="b">
        <v>0</v>
      </c>
      <c r="O1051" s="2">
        <v>0.83333333333333326</v>
      </c>
      <c r="P1051" s="2">
        <v>0.78534031413612571</v>
      </c>
      <c r="Q1051" s="2">
        <v>0.8875739644970414</v>
      </c>
      <c r="R1051" s="2" t="s">
        <v>74</v>
      </c>
      <c r="S1051" s="2" t="s">
        <v>2655</v>
      </c>
      <c r="T1051" s="2" t="s">
        <v>2656</v>
      </c>
      <c r="U1051" s="2" t="b">
        <v>1</v>
      </c>
      <c r="V1051" s="2" t="s">
        <v>69</v>
      </c>
      <c r="W1051" s="2">
        <v>1.9</v>
      </c>
    </row>
    <row r="1052" spans="1:23" ht="15.75" customHeight="1" x14ac:dyDescent="0.25">
      <c r="A1052" s="2" t="s">
        <v>2815</v>
      </c>
      <c r="B1052" s="2" t="s">
        <v>2817</v>
      </c>
      <c r="C1052" s="2" t="s">
        <v>106</v>
      </c>
      <c r="D1052" s="2" t="s">
        <v>62</v>
      </c>
      <c r="E1052" s="2" t="s">
        <v>64</v>
      </c>
      <c r="F1052" s="2" t="s">
        <v>364</v>
      </c>
      <c r="G1052" s="2" t="s">
        <v>618</v>
      </c>
      <c r="H1052" s="2" t="s">
        <v>513</v>
      </c>
      <c r="I1052" s="2" t="s">
        <v>40</v>
      </c>
      <c r="J1052" s="2" t="s">
        <v>622</v>
      </c>
      <c r="K1052" s="2" t="s">
        <v>624</v>
      </c>
      <c r="L1052" s="2" t="s">
        <v>372</v>
      </c>
      <c r="M1052" s="2">
        <v>52</v>
      </c>
      <c r="N1052" s="2" t="b">
        <v>0</v>
      </c>
      <c r="O1052" s="2">
        <v>0.81792717086834721</v>
      </c>
      <c r="P1052" s="2">
        <v>0.77659574468085102</v>
      </c>
      <c r="Q1052" s="2">
        <v>0.86390532544378695</v>
      </c>
      <c r="R1052" s="2" t="s">
        <v>74</v>
      </c>
      <c r="S1052" s="2" t="s">
        <v>2657</v>
      </c>
      <c r="T1052" s="2" t="s">
        <v>2658</v>
      </c>
      <c r="U1052" s="2" t="b">
        <v>1</v>
      </c>
      <c r="V1052" s="2" t="s">
        <v>69</v>
      </c>
      <c r="W1052" s="2">
        <v>1.7</v>
      </c>
    </row>
    <row r="1053" spans="1:23" ht="15.75" customHeight="1" x14ac:dyDescent="0.25">
      <c r="A1053" s="2" t="s">
        <v>2815</v>
      </c>
      <c r="B1053" s="2" t="s">
        <v>2817</v>
      </c>
      <c r="C1053" s="2" t="s">
        <v>106</v>
      </c>
      <c r="D1053" s="2" t="s">
        <v>62</v>
      </c>
      <c r="E1053" s="2" t="s">
        <v>64</v>
      </c>
      <c r="F1053" s="2" t="s">
        <v>364</v>
      </c>
      <c r="G1053" s="2" t="s">
        <v>640</v>
      </c>
      <c r="H1053" s="2" t="s">
        <v>513</v>
      </c>
      <c r="I1053" s="2" t="s">
        <v>40</v>
      </c>
      <c r="J1053" s="2" t="s">
        <v>643</v>
      </c>
      <c r="K1053" s="2" t="s">
        <v>644</v>
      </c>
      <c r="L1053" s="2" t="s">
        <v>372</v>
      </c>
      <c r="M1053" s="2">
        <v>53</v>
      </c>
      <c r="N1053" s="2" t="b">
        <v>0</v>
      </c>
      <c r="O1053" s="2">
        <v>0.84090909090909094</v>
      </c>
      <c r="P1053" s="2">
        <v>0.80874316939890711</v>
      </c>
      <c r="Q1053" s="2">
        <v>0.87573964497041423</v>
      </c>
      <c r="R1053" s="2" t="s">
        <v>74</v>
      </c>
      <c r="S1053" s="2" t="s">
        <v>2659</v>
      </c>
      <c r="T1053" s="2" t="s">
        <v>2660</v>
      </c>
      <c r="U1053" s="2" t="b">
        <v>1</v>
      </c>
      <c r="V1053" s="2" t="s">
        <v>69</v>
      </c>
      <c r="W1053" s="2">
        <v>2.2000000000000002</v>
      </c>
    </row>
    <row r="1054" spans="1:23" ht="15.75" customHeight="1" x14ac:dyDescent="0.25">
      <c r="A1054" s="2" t="s">
        <v>2815</v>
      </c>
      <c r="B1054" s="2" t="s">
        <v>2817</v>
      </c>
      <c r="C1054" s="2" t="s">
        <v>106</v>
      </c>
      <c r="D1054" s="2" t="s">
        <v>62</v>
      </c>
      <c r="E1054" s="2" t="s">
        <v>64</v>
      </c>
      <c r="F1054" s="2" t="s">
        <v>364</v>
      </c>
      <c r="G1054" s="2" t="s">
        <v>659</v>
      </c>
      <c r="H1054" s="2" t="s">
        <v>513</v>
      </c>
      <c r="I1054" s="2" t="s">
        <v>40</v>
      </c>
      <c r="J1054" s="2" t="s">
        <v>660</v>
      </c>
      <c r="K1054" s="2" t="s">
        <v>661</v>
      </c>
      <c r="L1054" s="2" t="s">
        <v>372</v>
      </c>
      <c r="M1054" s="2">
        <v>54</v>
      </c>
      <c r="N1054" s="2" t="b">
        <v>0</v>
      </c>
      <c r="O1054" s="2">
        <v>0.83240223463687157</v>
      </c>
      <c r="P1054" s="2">
        <v>0.78835978835978837</v>
      </c>
      <c r="Q1054" s="2">
        <v>0.88165680473372776</v>
      </c>
      <c r="R1054" s="2" t="s">
        <v>74</v>
      </c>
      <c r="S1054" s="2" t="s">
        <v>2661</v>
      </c>
      <c r="T1054" s="2" t="s">
        <v>2662</v>
      </c>
      <c r="U1054" s="2" t="b">
        <v>1</v>
      </c>
      <c r="V1054" s="2" t="s">
        <v>69</v>
      </c>
      <c r="W1054" s="2">
        <v>1.8</v>
      </c>
    </row>
    <row r="1055" spans="1:23" ht="15.75" customHeight="1" x14ac:dyDescent="0.25">
      <c r="A1055" s="2" t="s">
        <v>2815</v>
      </c>
      <c r="B1055" s="2" t="s">
        <v>2817</v>
      </c>
      <c r="C1055" s="2" t="s">
        <v>106</v>
      </c>
      <c r="D1055" s="2" t="s">
        <v>62</v>
      </c>
      <c r="E1055" s="2" t="s">
        <v>64</v>
      </c>
      <c r="F1055" s="2" t="s">
        <v>364</v>
      </c>
      <c r="G1055" s="2" t="s">
        <v>664</v>
      </c>
      <c r="H1055" s="2" t="s">
        <v>513</v>
      </c>
      <c r="I1055" s="2" t="s">
        <v>40</v>
      </c>
      <c r="J1055" s="2" t="s">
        <v>665</v>
      </c>
      <c r="K1055" s="2" t="s">
        <v>666</v>
      </c>
      <c r="L1055" s="2" t="s">
        <v>372</v>
      </c>
      <c r="M1055" s="2">
        <v>55</v>
      </c>
      <c r="N1055" s="2" t="b">
        <v>0</v>
      </c>
      <c r="O1055" s="2">
        <v>0.81460674157303359</v>
      </c>
      <c r="P1055" s="2">
        <v>0.77540106951871657</v>
      </c>
      <c r="Q1055" s="2">
        <v>0.85798816568047342</v>
      </c>
      <c r="R1055" s="2" t="s">
        <v>74</v>
      </c>
      <c r="S1055" s="2" t="s">
        <v>2663</v>
      </c>
      <c r="T1055" s="2" t="s">
        <v>2664</v>
      </c>
      <c r="U1055" s="2" t="b">
        <v>1</v>
      </c>
      <c r="V1055" s="2" t="s">
        <v>69</v>
      </c>
      <c r="W1055" s="2">
        <v>1.8</v>
      </c>
    </row>
    <row r="1056" spans="1:23" ht="15.75" customHeight="1" x14ac:dyDescent="0.25">
      <c r="A1056" s="2" t="s">
        <v>2815</v>
      </c>
      <c r="B1056" s="2" t="s">
        <v>2817</v>
      </c>
      <c r="C1056" s="2" t="s">
        <v>106</v>
      </c>
      <c r="D1056" s="2" t="s">
        <v>62</v>
      </c>
      <c r="E1056" s="2" t="s">
        <v>64</v>
      </c>
      <c r="F1056" s="2" t="s">
        <v>364</v>
      </c>
      <c r="G1056" s="2" t="s">
        <v>669</v>
      </c>
      <c r="H1056" s="2" t="s">
        <v>513</v>
      </c>
      <c r="I1056" s="2" t="s">
        <v>40</v>
      </c>
      <c r="J1056" s="2" t="s">
        <v>670</v>
      </c>
      <c r="K1056" s="2" t="s">
        <v>671</v>
      </c>
      <c r="L1056" s="2" t="s">
        <v>372</v>
      </c>
      <c r="M1056" s="2">
        <v>56</v>
      </c>
      <c r="N1056" s="2" t="b">
        <v>0</v>
      </c>
      <c r="O1056" s="2">
        <v>0.81792717086834721</v>
      </c>
      <c r="P1056" s="2">
        <v>0.77659574468085102</v>
      </c>
      <c r="Q1056" s="2">
        <v>0.86390532544378695</v>
      </c>
      <c r="R1056" s="2" t="s">
        <v>74</v>
      </c>
      <c r="S1056" s="2" t="s">
        <v>2665</v>
      </c>
      <c r="T1056" s="2" t="s">
        <v>2666</v>
      </c>
      <c r="U1056" s="2" t="b">
        <v>1</v>
      </c>
      <c r="V1056" s="2" t="s">
        <v>69</v>
      </c>
      <c r="W1056" s="2">
        <v>2.2000000000000002</v>
      </c>
    </row>
    <row r="1057" spans="1:23" ht="15.75" customHeight="1" x14ac:dyDescent="0.25">
      <c r="A1057" s="2" t="s">
        <v>2815</v>
      </c>
      <c r="B1057" s="2" t="s">
        <v>2817</v>
      </c>
      <c r="C1057" s="2" t="s">
        <v>106</v>
      </c>
      <c r="D1057" s="2" t="s">
        <v>62</v>
      </c>
      <c r="E1057" s="2" t="s">
        <v>64</v>
      </c>
      <c r="F1057" s="2" t="s">
        <v>364</v>
      </c>
      <c r="G1057" s="2" t="s">
        <v>674</v>
      </c>
      <c r="H1057" s="2" t="s">
        <v>513</v>
      </c>
      <c r="I1057" s="2" t="s">
        <v>40</v>
      </c>
      <c r="J1057" s="2" t="s">
        <v>675</v>
      </c>
      <c r="K1057" s="2" t="s">
        <v>676</v>
      </c>
      <c r="L1057" s="2" t="s">
        <v>372</v>
      </c>
      <c r="M1057" s="2">
        <v>57</v>
      </c>
      <c r="N1057" s="2" t="b">
        <v>0</v>
      </c>
      <c r="O1057" s="2">
        <v>0.81111111111111112</v>
      </c>
      <c r="P1057" s="2">
        <v>0.76439790575916233</v>
      </c>
      <c r="Q1057" s="2">
        <v>0.86390532544378695</v>
      </c>
      <c r="R1057" s="2" t="s">
        <v>74</v>
      </c>
      <c r="S1057" s="2" t="s">
        <v>2667</v>
      </c>
      <c r="T1057" s="2" t="s">
        <v>2668</v>
      </c>
      <c r="U1057" s="2" t="b">
        <v>1</v>
      </c>
      <c r="V1057" s="2" t="s">
        <v>69</v>
      </c>
      <c r="W1057" s="2">
        <v>1.8</v>
      </c>
    </row>
    <row r="1058" spans="1:23" ht="15.75" customHeight="1" x14ac:dyDescent="0.25">
      <c r="A1058" s="2" t="s">
        <v>2815</v>
      </c>
      <c r="B1058" s="2" t="s">
        <v>2817</v>
      </c>
      <c r="C1058" s="2" t="s">
        <v>106</v>
      </c>
      <c r="D1058" s="2" t="s">
        <v>62</v>
      </c>
      <c r="E1058" s="2" t="s">
        <v>64</v>
      </c>
      <c r="F1058" s="2" t="s">
        <v>364</v>
      </c>
      <c r="G1058" s="2" t="s">
        <v>679</v>
      </c>
      <c r="H1058" s="2" t="s">
        <v>513</v>
      </c>
      <c r="I1058" s="2" t="s">
        <v>40</v>
      </c>
      <c r="J1058" s="2" t="s">
        <v>680</v>
      </c>
      <c r="K1058" s="2" t="s">
        <v>681</v>
      </c>
      <c r="L1058" s="2" t="s">
        <v>372</v>
      </c>
      <c r="M1058" s="2">
        <v>58</v>
      </c>
      <c r="N1058" s="2" t="b">
        <v>0</v>
      </c>
      <c r="O1058" s="2">
        <v>0.8314606741573034</v>
      </c>
      <c r="P1058" s="2">
        <v>0.79144385026737973</v>
      </c>
      <c r="Q1058" s="2">
        <v>0.87573964497041423</v>
      </c>
      <c r="R1058" s="2" t="s">
        <v>74</v>
      </c>
      <c r="S1058" s="2" t="s">
        <v>2669</v>
      </c>
      <c r="T1058" s="2" t="s">
        <v>2670</v>
      </c>
      <c r="U1058" s="2" t="b">
        <v>1</v>
      </c>
      <c r="V1058" s="2" t="s">
        <v>69</v>
      </c>
      <c r="W1058" s="2">
        <v>1.7</v>
      </c>
    </row>
    <row r="1059" spans="1:23" ht="15.75" customHeight="1" x14ac:dyDescent="0.25">
      <c r="A1059" s="2" t="s">
        <v>2815</v>
      </c>
      <c r="B1059" s="2" t="s">
        <v>2817</v>
      </c>
      <c r="C1059" s="2" t="s">
        <v>106</v>
      </c>
      <c r="D1059" s="2" t="s">
        <v>62</v>
      </c>
      <c r="E1059" s="2" t="s">
        <v>64</v>
      </c>
      <c r="F1059" s="2" t="s">
        <v>364</v>
      </c>
      <c r="G1059" s="2" t="s">
        <v>684</v>
      </c>
      <c r="H1059" s="2" t="s">
        <v>513</v>
      </c>
      <c r="I1059" s="2" t="s">
        <v>40</v>
      </c>
      <c r="J1059" s="2" t="s">
        <v>685</v>
      </c>
      <c r="K1059" s="2" t="s">
        <v>686</v>
      </c>
      <c r="L1059" s="2" t="s">
        <v>372</v>
      </c>
      <c r="M1059" s="2">
        <v>59</v>
      </c>
      <c r="N1059" s="2" t="b">
        <v>0</v>
      </c>
      <c r="O1059" s="2">
        <v>0.81894150417827294</v>
      </c>
      <c r="P1059" s="2">
        <v>0.77368421052631575</v>
      </c>
      <c r="Q1059" s="2">
        <v>0.86982248520710059</v>
      </c>
      <c r="R1059" s="2" t="s">
        <v>74</v>
      </c>
      <c r="S1059" s="2" t="s">
        <v>2671</v>
      </c>
      <c r="T1059" s="2" t="s">
        <v>2672</v>
      </c>
      <c r="U1059" s="2" t="b">
        <v>1</v>
      </c>
      <c r="V1059" s="2" t="s">
        <v>69</v>
      </c>
      <c r="W1059" s="2">
        <v>1.7</v>
      </c>
    </row>
    <row r="1060" spans="1:23" ht="15.75" customHeight="1" x14ac:dyDescent="0.25">
      <c r="A1060" s="2" t="s">
        <v>2815</v>
      </c>
      <c r="B1060" s="2" t="s">
        <v>2817</v>
      </c>
      <c r="C1060" s="2" t="s">
        <v>106</v>
      </c>
      <c r="D1060" s="2" t="s">
        <v>62</v>
      </c>
      <c r="E1060" s="2" t="s">
        <v>64</v>
      </c>
      <c r="F1060" s="2" t="s">
        <v>364</v>
      </c>
      <c r="G1060" s="2" t="s">
        <v>689</v>
      </c>
      <c r="H1060" s="2" t="s">
        <v>513</v>
      </c>
      <c r="I1060" s="2" t="s">
        <v>40</v>
      </c>
      <c r="J1060" s="2" t="s">
        <v>690</v>
      </c>
      <c r="K1060" s="2" t="s">
        <v>691</v>
      </c>
      <c r="L1060" s="2" t="s">
        <v>372</v>
      </c>
      <c r="M1060" s="2">
        <v>60</v>
      </c>
      <c r="N1060" s="2" t="b">
        <v>0</v>
      </c>
      <c r="O1060" s="2">
        <v>0.81792717086834721</v>
      </c>
      <c r="P1060" s="2">
        <v>0.77659574468085102</v>
      </c>
      <c r="Q1060" s="2">
        <v>0.86390532544378695</v>
      </c>
      <c r="R1060" s="2" t="s">
        <v>74</v>
      </c>
      <c r="S1060" s="2" t="s">
        <v>2673</v>
      </c>
      <c r="T1060" s="2" t="s">
        <v>2674</v>
      </c>
      <c r="U1060" s="2" t="b">
        <v>1</v>
      </c>
      <c r="V1060" s="2" t="s">
        <v>69</v>
      </c>
      <c r="W1060" s="2">
        <v>2.2999999999999998</v>
      </c>
    </row>
    <row r="1061" spans="1:23" ht="15.75" customHeight="1" x14ac:dyDescent="0.25">
      <c r="A1061" s="2" t="s">
        <v>2815</v>
      </c>
      <c r="B1061" s="2" t="s">
        <v>2817</v>
      </c>
      <c r="C1061" s="2" t="s">
        <v>106</v>
      </c>
      <c r="D1061" s="2" t="s">
        <v>62</v>
      </c>
      <c r="E1061" s="2" t="s">
        <v>64</v>
      </c>
      <c r="F1061" s="2" t="s">
        <v>364</v>
      </c>
      <c r="G1061" s="2" t="s">
        <v>694</v>
      </c>
      <c r="H1061" s="2" t="s">
        <v>513</v>
      </c>
      <c r="I1061" s="2" t="s">
        <v>40</v>
      </c>
      <c r="J1061" s="2" t="s">
        <v>695</v>
      </c>
      <c r="K1061" s="2" t="s">
        <v>696</v>
      </c>
      <c r="L1061" s="2" t="s">
        <v>372</v>
      </c>
      <c r="M1061" s="2">
        <v>61</v>
      </c>
      <c r="N1061" s="2" t="b">
        <v>0</v>
      </c>
      <c r="O1061" s="2">
        <v>0.83473389355742289</v>
      </c>
      <c r="P1061" s="2">
        <v>0.79255319148936165</v>
      </c>
      <c r="Q1061" s="2">
        <v>0.88165680473372776</v>
      </c>
      <c r="R1061" s="2" t="s">
        <v>74</v>
      </c>
      <c r="S1061" s="2" t="s">
        <v>2675</v>
      </c>
      <c r="T1061" s="2" t="s">
        <v>2676</v>
      </c>
      <c r="U1061" s="2" t="b">
        <v>1</v>
      </c>
      <c r="V1061" s="2" t="s">
        <v>69</v>
      </c>
      <c r="W1061" s="2">
        <v>1.9</v>
      </c>
    </row>
    <row r="1062" spans="1:23" ht="15.75" customHeight="1" x14ac:dyDescent="0.25">
      <c r="A1062" s="2" t="s">
        <v>2815</v>
      </c>
      <c r="B1062" s="2" t="s">
        <v>2817</v>
      </c>
      <c r="C1062" s="2" t="s">
        <v>106</v>
      </c>
      <c r="D1062" s="2" t="s">
        <v>62</v>
      </c>
      <c r="E1062" s="2" t="s">
        <v>64</v>
      </c>
      <c r="F1062" s="2" t="s">
        <v>364</v>
      </c>
      <c r="G1062" s="2" t="s">
        <v>699</v>
      </c>
      <c r="H1062" s="2" t="s">
        <v>700</v>
      </c>
      <c r="I1062" s="2" t="s">
        <v>47</v>
      </c>
      <c r="J1062" s="2" t="s">
        <v>701</v>
      </c>
      <c r="K1062" s="2" t="s">
        <v>702</v>
      </c>
      <c r="L1062" s="2" t="s">
        <v>366</v>
      </c>
      <c r="M1062" s="2">
        <v>42</v>
      </c>
      <c r="N1062" s="2" t="b">
        <v>0</v>
      </c>
      <c r="O1062" s="2">
        <v>0.86343612334801756</v>
      </c>
      <c r="P1062" s="2">
        <v>0.84482758620689657</v>
      </c>
      <c r="Q1062" s="2">
        <v>0.88288288288288286</v>
      </c>
      <c r="R1062" s="2" t="s">
        <v>74</v>
      </c>
      <c r="S1062" s="2" t="s">
        <v>2677</v>
      </c>
      <c r="T1062" s="2" t="s">
        <v>2678</v>
      </c>
      <c r="U1062" s="2" t="b">
        <v>1</v>
      </c>
      <c r="V1062" s="2" t="s">
        <v>69</v>
      </c>
      <c r="W1062" s="2">
        <v>2.4</v>
      </c>
    </row>
    <row r="1063" spans="1:23" ht="15.75" customHeight="1" x14ac:dyDescent="0.25">
      <c r="A1063" s="2" t="s">
        <v>2815</v>
      </c>
      <c r="B1063" s="2" t="s">
        <v>2817</v>
      </c>
      <c r="C1063" s="2" t="s">
        <v>106</v>
      </c>
      <c r="D1063" s="2" t="s">
        <v>62</v>
      </c>
      <c r="E1063" s="2" t="s">
        <v>64</v>
      </c>
      <c r="F1063" s="2" t="s">
        <v>364</v>
      </c>
      <c r="G1063" s="2" t="s">
        <v>705</v>
      </c>
      <c r="H1063" s="2" t="s">
        <v>700</v>
      </c>
      <c r="I1063" s="2" t="s">
        <v>47</v>
      </c>
      <c r="J1063" s="2" t="s">
        <v>706</v>
      </c>
      <c r="K1063" s="2" t="s">
        <v>707</v>
      </c>
      <c r="L1063" s="2" t="s">
        <v>366</v>
      </c>
      <c r="M1063" s="2">
        <v>43</v>
      </c>
      <c r="N1063" s="2" t="b">
        <v>0</v>
      </c>
      <c r="O1063" s="2">
        <v>0.8458149779735683</v>
      </c>
      <c r="P1063" s="2">
        <v>0.82758620689655171</v>
      </c>
      <c r="Q1063" s="2">
        <v>0.86486486486486491</v>
      </c>
      <c r="R1063" s="2" t="s">
        <v>74</v>
      </c>
      <c r="S1063" s="2" t="s">
        <v>2679</v>
      </c>
      <c r="T1063" s="2" t="s">
        <v>2680</v>
      </c>
      <c r="U1063" s="2" t="b">
        <v>1</v>
      </c>
      <c r="V1063" s="2" t="s">
        <v>69</v>
      </c>
      <c r="W1063" s="2">
        <v>2.2999999999999998</v>
      </c>
    </row>
    <row r="1064" spans="1:23" ht="15.75" customHeight="1" x14ac:dyDescent="0.25">
      <c r="A1064" s="2" t="s">
        <v>2815</v>
      </c>
      <c r="B1064" s="2" t="s">
        <v>2817</v>
      </c>
      <c r="C1064" s="2" t="s">
        <v>106</v>
      </c>
      <c r="D1064" s="2" t="s">
        <v>62</v>
      </c>
      <c r="E1064" s="2" t="s">
        <v>64</v>
      </c>
      <c r="F1064" s="2" t="s">
        <v>364</v>
      </c>
      <c r="G1064" s="2" t="s">
        <v>710</v>
      </c>
      <c r="H1064" s="2" t="s">
        <v>700</v>
      </c>
      <c r="I1064" s="2" t="s">
        <v>47</v>
      </c>
      <c r="J1064" s="2" t="s">
        <v>711</v>
      </c>
      <c r="K1064" s="2" t="s">
        <v>712</v>
      </c>
      <c r="L1064" s="2" t="s">
        <v>366</v>
      </c>
      <c r="M1064" s="2">
        <v>44</v>
      </c>
      <c r="N1064" s="2" t="b">
        <v>0</v>
      </c>
      <c r="O1064" s="2">
        <v>0.8488888888888888</v>
      </c>
      <c r="P1064" s="2">
        <v>0.83771929824561409</v>
      </c>
      <c r="Q1064" s="2">
        <v>0.86036036036036034</v>
      </c>
      <c r="R1064" s="2" t="s">
        <v>74</v>
      </c>
      <c r="S1064" s="2" t="s">
        <v>2681</v>
      </c>
      <c r="T1064" s="2" t="s">
        <v>2682</v>
      </c>
      <c r="U1064" s="2" t="b">
        <v>1</v>
      </c>
      <c r="V1064" s="2" t="s">
        <v>69</v>
      </c>
      <c r="W1064" s="2">
        <v>1.9</v>
      </c>
    </row>
    <row r="1065" spans="1:23" ht="15.75" customHeight="1" x14ac:dyDescent="0.25">
      <c r="A1065" s="2" t="s">
        <v>2815</v>
      </c>
      <c r="B1065" s="2" t="s">
        <v>2817</v>
      </c>
      <c r="C1065" s="2" t="s">
        <v>106</v>
      </c>
      <c r="D1065" s="2" t="s">
        <v>62</v>
      </c>
      <c r="E1065" s="2" t="s">
        <v>64</v>
      </c>
      <c r="F1065" s="2" t="s">
        <v>364</v>
      </c>
      <c r="G1065" s="2" t="s">
        <v>715</v>
      </c>
      <c r="H1065" s="2" t="s">
        <v>700</v>
      </c>
      <c r="I1065" s="2" t="s">
        <v>47</v>
      </c>
      <c r="J1065" s="2" t="s">
        <v>716</v>
      </c>
      <c r="K1065" s="2" t="s">
        <v>717</v>
      </c>
      <c r="L1065" s="2" t="s">
        <v>366</v>
      </c>
      <c r="M1065" s="2">
        <v>45</v>
      </c>
      <c r="N1065" s="2" t="b">
        <v>0</v>
      </c>
      <c r="O1065" s="2">
        <v>0.85022026431718056</v>
      </c>
      <c r="P1065" s="2">
        <v>0.8318965517241379</v>
      </c>
      <c r="Q1065" s="2">
        <v>0.86936936936936937</v>
      </c>
      <c r="R1065" s="2" t="s">
        <v>74</v>
      </c>
      <c r="S1065" s="2" t="s">
        <v>2683</v>
      </c>
      <c r="T1065" s="2" t="s">
        <v>2684</v>
      </c>
      <c r="U1065" s="2" t="b">
        <v>1</v>
      </c>
      <c r="V1065" s="2" t="s">
        <v>69</v>
      </c>
      <c r="W1065" s="2">
        <v>2.1</v>
      </c>
    </row>
    <row r="1066" spans="1:23" ht="15.75" customHeight="1" x14ac:dyDescent="0.25">
      <c r="A1066" s="2" t="s">
        <v>2815</v>
      </c>
      <c r="B1066" s="2" t="s">
        <v>2817</v>
      </c>
      <c r="C1066" s="2" t="s">
        <v>106</v>
      </c>
      <c r="D1066" s="2" t="s">
        <v>62</v>
      </c>
      <c r="E1066" s="2" t="s">
        <v>64</v>
      </c>
      <c r="F1066" s="2" t="s">
        <v>364</v>
      </c>
      <c r="G1066" s="2" t="s">
        <v>720</v>
      </c>
      <c r="H1066" s="2" t="s">
        <v>700</v>
      </c>
      <c r="I1066" s="2" t="s">
        <v>47</v>
      </c>
      <c r="J1066" s="2" t="s">
        <v>721</v>
      </c>
      <c r="K1066" s="2" t="s">
        <v>722</v>
      </c>
      <c r="L1066" s="2" t="s">
        <v>366</v>
      </c>
      <c r="M1066" s="2">
        <v>46</v>
      </c>
      <c r="N1066" s="2" t="b">
        <v>0</v>
      </c>
      <c r="O1066" s="2">
        <v>0.83956043956043958</v>
      </c>
      <c r="P1066" s="2">
        <v>0.81974248927038629</v>
      </c>
      <c r="Q1066" s="2">
        <v>0.86036036036036034</v>
      </c>
      <c r="R1066" s="2" t="s">
        <v>74</v>
      </c>
      <c r="S1066" s="2" t="s">
        <v>2685</v>
      </c>
      <c r="T1066" s="2" t="s">
        <v>2686</v>
      </c>
      <c r="U1066" s="2" t="b">
        <v>1</v>
      </c>
      <c r="V1066" s="2" t="s">
        <v>69</v>
      </c>
      <c r="W1066" s="2">
        <v>2.2999999999999998</v>
      </c>
    </row>
    <row r="1067" spans="1:23" ht="15.75" customHeight="1" x14ac:dyDescent="0.25">
      <c r="A1067" s="2" t="s">
        <v>2815</v>
      </c>
      <c r="B1067" s="2" t="s">
        <v>2817</v>
      </c>
      <c r="C1067" s="2" t="s">
        <v>106</v>
      </c>
      <c r="D1067" s="2" t="s">
        <v>62</v>
      </c>
      <c r="E1067" s="2" t="s">
        <v>64</v>
      </c>
      <c r="F1067" s="2" t="s">
        <v>364</v>
      </c>
      <c r="G1067" s="2" t="s">
        <v>725</v>
      </c>
      <c r="H1067" s="2" t="s">
        <v>700</v>
      </c>
      <c r="I1067" s="2" t="s">
        <v>47</v>
      </c>
      <c r="J1067" s="2" t="s">
        <v>726</v>
      </c>
      <c r="K1067" s="2" t="s">
        <v>727</v>
      </c>
      <c r="L1067" s="2" t="s">
        <v>366</v>
      </c>
      <c r="M1067" s="2">
        <v>47</v>
      </c>
      <c r="N1067" s="2" t="b">
        <v>0</v>
      </c>
      <c r="O1067" s="2">
        <v>0.84257206208425717</v>
      </c>
      <c r="P1067" s="2">
        <v>0.82969432314410485</v>
      </c>
      <c r="Q1067" s="2">
        <v>0.85585585585585588</v>
      </c>
      <c r="R1067" s="2" t="s">
        <v>74</v>
      </c>
      <c r="S1067" s="2" t="s">
        <v>2687</v>
      </c>
      <c r="T1067" s="2" t="s">
        <v>2688</v>
      </c>
      <c r="U1067" s="2" t="b">
        <v>1</v>
      </c>
      <c r="V1067" s="2" t="s">
        <v>69</v>
      </c>
      <c r="W1067" s="2">
        <v>1.9</v>
      </c>
    </row>
    <row r="1068" spans="1:23" ht="15.75" customHeight="1" x14ac:dyDescent="0.25">
      <c r="A1068" s="2" t="s">
        <v>2815</v>
      </c>
      <c r="B1068" s="2" t="s">
        <v>2817</v>
      </c>
      <c r="C1068" s="2" t="s">
        <v>106</v>
      </c>
      <c r="D1068" s="2" t="s">
        <v>62</v>
      </c>
      <c r="E1068" s="2" t="s">
        <v>64</v>
      </c>
      <c r="F1068" s="2" t="s">
        <v>364</v>
      </c>
      <c r="G1068" s="2" t="s">
        <v>730</v>
      </c>
      <c r="H1068" s="2" t="s">
        <v>700</v>
      </c>
      <c r="I1068" s="2" t="s">
        <v>47</v>
      </c>
      <c r="J1068" s="2" t="s">
        <v>731</v>
      </c>
      <c r="K1068" s="2" t="s">
        <v>732</v>
      </c>
      <c r="L1068" s="2" t="s">
        <v>366</v>
      </c>
      <c r="M1068" s="2">
        <v>48</v>
      </c>
      <c r="N1068" s="2" t="b">
        <v>0</v>
      </c>
      <c r="O1068" s="2">
        <v>0.8527472527472526</v>
      </c>
      <c r="P1068" s="2">
        <v>0.83261802575107291</v>
      </c>
      <c r="Q1068" s="2">
        <v>0.87387387387387383</v>
      </c>
      <c r="R1068" s="2" t="s">
        <v>74</v>
      </c>
      <c r="S1068" s="2" t="s">
        <v>2689</v>
      </c>
      <c r="T1068" s="2" t="s">
        <v>2690</v>
      </c>
      <c r="U1068" s="2" t="b">
        <v>1</v>
      </c>
      <c r="V1068" s="2" t="s">
        <v>69</v>
      </c>
      <c r="W1068" s="2">
        <v>2</v>
      </c>
    </row>
    <row r="1069" spans="1:23" ht="15.75" customHeight="1" x14ac:dyDescent="0.25">
      <c r="A1069" s="2" t="s">
        <v>2815</v>
      </c>
      <c r="B1069" s="2" t="s">
        <v>2817</v>
      </c>
      <c r="C1069" s="2" t="s">
        <v>106</v>
      </c>
      <c r="D1069" s="2" t="s">
        <v>62</v>
      </c>
      <c r="E1069" s="2" t="s">
        <v>64</v>
      </c>
      <c r="F1069" s="2" t="s">
        <v>364</v>
      </c>
      <c r="G1069" s="2" t="s">
        <v>735</v>
      </c>
      <c r="H1069" s="2" t="s">
        <v>700</v>
      </c>
      <c r="I1069" s="2" t="s">
        <v>47</v>
      </c>
      <c r="J1069" s="2" t="s">
        <v>736</v>
      </c>
      <c r="K1069" s="2" t="s">
        <v>737</v>
      </c>
      <c r="L1069" s="2" t="s">
        <v>366</v>
      </c>
      <c r="M1069" s="2">
        <v>49</v>
      </c>
      <c r="N1069" s="2" t="b">
        <v>0</v>
      </c>
      <c r="O1069" s="2">
        <v>0.84700665188470059</v>
      </c>
      <c r="P1069" s="2">
        <v>0.83406113537117899</v>
      </c>
      <c r="Q1069" s="2">
        <v>0.86036036036036034</v>
      </c>
      <c r="R1069" s="2" t="s">
        <v>74</v>
      </c>
      <c r="S1069" s="2" t="s">
        <v>2691</v>
      </c>
      <c r="T1069" s="2" t="s">
        <v>2692</v>
      </c>
      <c r="U1069" s="2" t="b">
        <v>1</v>
      </c>
      <c r="V1069" s="2" t="s">
        <v>69</v>
      </c>
      <c r="W1069" s="2">
        <v>2.2999999999999998</v>
      </c>
    </row>
    <row r="1070" spans="1:23" ht="15.75" customHeight="1" x14ac:dyDescent="0.25">
      <c r="A1070" s="2" t="s">
        <v>2815</v>
      </c>
      <c r="B1070" s="2" t="s">
        <v>2817</v>
      </c>
      <c r="C1070" s="2" t="s">
        <v>106</v>
      </c>
      <c r="D1070" s="2" t="s">
        <v>62</v>
      </c>
      <c r="E1070" s="2" t="s">
        <v>64</v>
      </c>
      <c r="F1070" s="2" t="s">
        <v>364</v>
      </c>
      <c r="G1070" s="2" t="s">
        <v>740</v>
      </c>
      <c r="H1070" s="2" t="s">
        <v>700</v>
      </c>
      <c r="I1070" s="2" t="s">
        <v>47</v>
      </c>
      <c r="J1070" s="2" t="s">
        <v>741</v>
      </c>
      <c r="K1070" s="2" t="s">
        <v>742</v>
      </c>
      <c r="L1070" s="2" t="s">
        <v>366</v>
      </c>
      <c r="M1070" s="2">
        <v>50</v>
      </c>
      <c r="N1070" s="2" t="b">
        <v>0</v>
      </c>
      <c r="O1070" s="2">
        <v>0.85022026431718056</v>
      </c>
      <c r="P1070" s="2">
        <v>0.8318965517241379</v>
      </c>
      <c r="Q1070" s="2">
        <v>0.86936936936936937</v>
      </c>
      <c r="R1070" s="2" t="s">
        <v>74</v>
      </c>
      <c r="S1070" s="2" t="s">
        <v>2693</v>
      </c>
      <c r="T1070" s="2" t="s">
        <v>2694</v>
      </c>
      <c r="U1070" s="2" t="b">
        <v>1</v>
      </c>
      <c r="V1070" s="2" t="s">
        <v>69</v>
      </c>
      <c r="W1070" s="2">
        <v>1.9</v>
      </c>
    </row>
    <row r="1071" spans="1:23" ht="15.75" customHeight="1" x14ac:dyDescent="0.25">
      <c r="A1071" s="2" t="s">
        <v>2815</v>
      </c>
      <c r="B1071" s="2" t="s">
        <v>2817</v>
      </c>
      <c r="C1071" s="2" t="s">
        <v>106</v>
      </c>
      <c r="D1071" s="2" t="s">
        <v>62</v>
      </c>
      <c r="E1071" s="2" t="s">
        <v>64</v>
      </c>
      <c r="F1071" s="2" t="s">
        <v>364</v>
      </c>
      <c r="G1071" s="2" t="s">
        <v>745</v>
      </c>
      <c r="H1071" s="2" t="s">
        <v>700</v>
      </c>
      <c r="I1071" s="2" t="s">
        <v>47</v>
      </c>
      <c r="J1071" s="2" t="s">
        <v>746</v>
      </c>
      <c r="K1071" s="2" t="s">
        <v>747</v>
      </c>
      <c r="L1071" s="2" t="s">
        <v>366</v>
      </c>
      <c r="M1071" s="2">
        <v>51</v>
      </c>
      <c r="N1071" s="2" t="b">
        <v>0</v>
      </c>
      <c r="O1071" s="2">
        <v>0.8590308370044053</v>
      </c>
      <c r="P1071" s="2">
        <v>0.84051724137931039</v>
      </c>
      <c r="Q1071" s="2">
        <v>0.8783783783783784</v>
      </c>
      <c r="R1071" s="2" t="s">
        <v>74</v>
      </c>
      <c r="S1071" s="2" t="s">
        <v>2695</v>
      </c>
      <c r="T1071" s="2" t="s">
        <v>2696</v>
      </c>
      <c r="U1071" s="2" t="b">
        <v>1</v>
      </c>
      <c r="V1071" s="2" t="s">
        <v>69</v>
      </c>
      <c r="W1071" s="2">
        <v>1.9</v>
      </c>
    </row>
    <row r="1072" spans="1:23" ht="15.75" customHeight="1" x14ac:dyDescent="0.25">
      <c r="A1072" s="2" t="s">
        <v>2815</v>
      </c>
      <c r="B1072" s="2" t="s">
        <v>2817</v>
      </c>
      <c r="C1072" s="2" t="s">
        <v>106</v>
      </c>
      <c r="D1072" s="2" t="s">
        <v>62</v>
      </c>
      <c r="E1072" s="2" t="s">
        <v>64</v>
      </c>
      <c r="F1072" s="2" t="s">
        <v>364</v>
      </c>
      <c r="G1072" s="2" t="s">
        <v>750</v>
      </c>
      <c r="H1072" s="2" t="s">
        <v>700</v>
      </c>
      <c r="I1072" s="2" t="s">
        <v>47</v>
      </c>
      <c r="J1072" s="2" t="s">
        <v>751</v>
      </c>
      <c r="K1072" s="2" t="s">
        <v>752</v>
      </c>
      <c r="L1072" s="2" t="s">
        <v>366</v>
      </c>
      <c r="M1072" s="2">
        <v>52</v>
      </c>
      <c r="N1072" s="2" t="b">
        <v>0</v>
      </c>
      <c r="O1072" s="2">
        <v>0.83116883116883122</v>
      </c>
      <c r="P1072" s="2">
        <v>0.8</v>
      </c>
      <c r="Q1072" s="2">
        <v>0.86486486486486491</v>
      </c>
      <c r="R1072" s="2" t="s">
        <v>74</v>
      </c>
      <c r="S1072" s="2" t="s">
        <v>2697</v>
      </c>
      <c r="T1072" s="2" t="s">
        <v>2698</v>
      </c>
      <c r="U1072" s="2" t="b">
        <v>1</v>
      </c>
      <c r="V1072" s="2" t="s">
        <v>69</v>
      </c>
      <c r="W1072" s="2">
        <v>2.2999999999999998</v>
      </c>
    </row>
    <row r="1073" spans="1:23" ht="15.75" customHeight="1" x14ac:dyDescent="0.25">
      <c r="A1073" s="2" t="s">
        <v>2815</v>
      </c>
      <c r="B1073" s="2" t="s">
        <v>2817</v>
      </c>
      <c r="C1073" s="2" t="s">
        <v>106</v>
      </c>
      <c r="D1073" s="2" t="s">
        <v>62</v>
      </c>
      <c r="E1073" s="2" t="s">
        <v>64</v>
      </c>
      <c r="F1073" s="2" t="s">
        <v>364</v>
      </c>
      <c r="G1073" s="2" t="s">
        <v>755</v>
      </c>
      <c r="H1073" s="2" t="s">
        <v>700</v>
      </c>
      <c r="I1073" s="2" t="s">
        <v>47</v>
      </c>
      <c r="J1073" s="2" t="s">
        <v>756</v>
      </c>
      <c r="K1073" s="2" t="s">
        <v>757</v>
      </c>
      <c r="L1073" s="2" t="s">
        <v>366</v>
      </c>
      <c r="M1073" s="2">
        <v>53</v>
      </c>
      <c r="N1073" s="2" t="b">
        <v>0</v>
      </c>
      <c r="O1073" s="2">
        <v>0.84835164835164845</v>
      </c>
      <c r="P1073" s="2">
        <v>0.8283261802575107</v>
      </c>
      <c r="Q1073" s="2">
        <v>0.86936936936936937</v>
      </c>
      <c r="R1073" s="2" t="s">
        <v>74</v>
      </c>
      <c r="S1073" s="2" t="s">
        <v>2699</v>
      </c>
      <c r="T1073" s="2" t="s">
        <v>2700</v>
      </c>
      <c r="U1073" s="2" t="b">
        <v>1</v>
      </c>
      <c r="V1073" s="2" t="s">
        <v>69</v>
      </c>
      <c r="W1073" s="2">
        <v>2.1</v>
      </c>
    </row>
    <row r="1074" spans="1:23" ht="15.75" customHeight="1" x14ac:dyDescent="0.25">
      <c r="A1074" s="2" t="s">
        <v>2815</v>
      </c>
      <c r="B1074" s="2" t="s">
        <v>2817</v>
      </c>
      <c r="C1074" s="2" t="s">
        <v>106</v>
      </c>
      <c r="D1074" s="2" t="s">
        <v>62</v>
      </c>
      <c r="E1074" s="2" t="s">
        <v>64</v>
      </c>
      <c r="F1074" s="2" t="s">
        <v>364</v>
      </c>
      <c r="G1074" s="2" t="s">
        <v>760</v>
      </c>
      <c r="H1074" s="2" t="s">
        <v>700</v>
      </c>
      <c r="I1074" s="2" t="s">
        <v>47</v>
      </c>
      <c r="J1074" s="2" t="s">
        <v>761</v>
      </c>
      <c r="K1074" s="2" t="s">
        <v>762</v>
      </c>
      <c r="L1074" s="2" t="s">
        <v>366</v>
      </c>
      <c r="M1074" s="2">
        <v>54</v>
      </c>
      <c r="N1074" s="2" t="b">
        <v>0</v>
      </c>
      <c r="O1074" s="2">
        <v>0.84632516703786187</v>
      </c>
      <c r="P1074" s="2">
        <v>0.83700440528634357</v>
      </c>
      <c r="Q1074" s="2">
        <v>0.85585585585585588</v>
      </c>
      <c r="R1074" s="2" t="s">
        <v>74</v>
      </c>
      <c r="S1074" s="2" t="s">
        <v>2701</v>
      </c>
      <c r="T1074" s="2" t="s">
        <v>2702</v>
      </c>
      <c r="U1074" s="2" t="b">
        <v>1</v>
      </c>
      <c r="V1074" s="2" t="s">
        <v>69</v>
      </c>
      <c r="W1074" s="2">
        <v>1.8</v>
      </c>
    </row>
    <row r="1075" spans="1:23" ht="15.75" customHeight="1" x14ac:dyDescent="0.25">
      <c r="A1075" s="2" t="s">
        <v>2815</v>
      </c>
      <c r="B1075" s="2" t="s">
        <v>2817</v>
      </c>
      <c r="C1075" s="2" t="s">
        <v>106</v>
      </c>
      <c r="D1075" s="2" t="s">
        <v>62</v>
      </c>
      <c r="E1075" s="2" t="s">
        <v>64</v>
      </c>
      <c r="F1075" s="2" t="s">
        <v>364</v>
      </c>
      <c r="G1075" s="2" t="s">
        <v>765</v>
      </c>
      <c r="H1075" s="2" t="s">
        <v>700</v>
      </c>
      <c r="I1075" s="2" t="s">
        <v>47</v>
      </c>
      <c r="J1075" s="2" t="s">
        <v>766</v>
      </c>
      <c r="K1075" s="2" t="s">
        <v>767</v>
      </c>
      <c r="L1075" s="2" t="s">
        <v>366</v>
      </c>
      <c r="M1075" s="2">
        <v>55</v>
      </c>
      <c r="N1075" s="2" t="b">
        <v>0</v>
      </c>
      <c r="O1075" s="2">
        <v>0.8507795100222717</v>
      </c>
      <c r="P1075" s="2">
        <v>0.84140969162995594</v>
      </c>
      <c r="Q1075" s="2">
        <v>0.86036036036036034</v>
      </c>
      <c r="R1075" s="2" t="s">
        <v>74</v>
      </c>
      <c r="S1075" s="2" t="s">
        <v>2703</v>
      </c>
      <c r="T1075" s="2" t="s">
        <v>2704</v>
      </c>
      <c r="U1075" s="2" t="b">
        <v>1</v>
      </c>
      <c r="V1075" s="2" t="s">
        <v>69</v>
      </c>
      <c r="W1075" s="2">
        <v>2.2999999999999998</v>
      </c>
    </row>
    <row r="1076" spans="1:23" ht="15.75" customHeight="1" x14ac:dyDescent="0.25">
      <c r="A1076" s="2" t="s">
        <v>2815</v>
      </c>
      <c r="B1076" s="2" t="s">
        <v>2817</v>
      </c>
      <c r="C1076" s="2" t="s">
        <v>106</v>
      </c>
      <c r="D1076" s="2" t="s">
        <v>62</v>
      </c>
      <c r="E1076" s="2" t="s">
        <v>64</v>
      </c>
      <c r="F1076" s="2" t="s">
        <v>364</v>
      </c>
      <c r="G1076" s="2" t="s">
        <v>770</v>
      </c>
      <c r="H1076" s="2" t="s">
        <v>700</v>
      </c>
      <c r="I1076" s="2" t="s">
        <v>47</v>
      </c>
      <c r="J1076" s="2" t="s">
        <v>771</v>
      </c>
      <c r="K1076" s="2" t="s">
        <v>772</v>
      </c>
      <c r="L1076" s="2" t="s">
        <v>366</v>
      </c>
      <c r="M1076" s="2">
        <v>56</v>
      </c>
      <c r="N1076" s="2" t="b">
        <v>0</v>
      </c>
      <c r="O1076" s="2">
        <v>0.83700440528634368</v>
      </c>
      <c r="P1076" s="2">
        <v>0.81896551724137934</v>
      </c>
      <c r="Q1076" s="2">
        <v>0.85585585585585588</v>
      </c>
      <c r="R1076" s="2" t="s">
        <v>74</v>
      </c>
      <c r="S1076" s="2" t="s">
        <v>2705</v>
      </c>
      <c r="T1076" s="2" t="s">
        <v>2706</v>
      </c>
      <c r="U1076" s="2" t="b">
        <v>1</v>
      </c>
      <c r="V1076" s="2" t="s">
        <v>69</v>
      </c>
      <c r="W1076" s="2">
        <v>1.3</v>
      </c>
    </row>
    <row r="1077" spans="1:23" ht="15.75" customHeight="1" x14ac:dyDescent="0.25">
      <c r="A1077" s="2" t="s">
        <v>2815</v>
      </c>
      <c r="B1077" s="2" t="s">
        <v>2817</v>
      </c>
      <c r="C1077" s="2" t="s">
        <v>106</v>
      </c>
      <c r="D1077" s="2" t="s">
        <v>62</v>
      </c>
      <c r="E1077" s="2" t="s">
        <v>64</v>
      </c>
      <c r="F1077" s="2" t="s">
        <v>364</v>
      </c>
      <c r="G1077" s="2" t="s">
        <v>775</v>
      </c>
      <c r="H1077" s="2" t="s">
        <v>700</v>
      </c>
      <c r="I1077" s="2" t="s">
        <v>47</v>
      </c>
      <c r="J1077" s="2" t="s">
        <v>776</v>
      </c>
      <c r="K1077" s="2" t="s">
        <v>777</v>
      </c>
      <c r="L1077" s="2" t="s">
        <v>366</v>
      </c>
      <c r="M1077" s="2">
        <v>57</v>
      </c>
      <c r="N1077" s="2" t="b">
        <v>0</v>
      </c>
      <c r="O1077" s="2">
        <v>0.84070796460176989</v>
      </c>
      <c r="P1077" s="2">
        <v>0.82608695652173914</v>
      </c>
      <c r="Q1077" s="2">
        <v>0.85585585585585588</v>
      </c>
      <c r="R1077" s="2" t="s">
        <v>74</v>
      </c>
      <c r="S1077" s="2" t="s">
        <v>2707</v>
      </c>
      <c r="T1077" s="2" t="s">
        <v>2708</v>
      </c>
      <c r="U1077" s="2" t="b">
        <v>1</v>
      </c>
      <c r="V1077" s="2" t="s">
        <v>69</v>
      </c>
      <c r="W1077" s="2">
        <v>1.3</v>
      </c>
    </row>
    <row r="1078" spans="1:23" ht="15.75" customHeight="1" x14ac:dyDescent="0.25">
      <c r="A1078" s="2" t="s">
        <v>2815</v>
      </c>
      <c r="B1078" s="2" t="s">
        <v>2817</v>
      </c>
      <c r="C1078" s="2" t="s">
        <v>106</v>
      </c>
      <c r="D1078" s="2" t="s">
        <v>62</v>
      </c>
      <c r="E1078" s="2" t="s">
        <v>64</v>
      </c>
      <c r="F1078" s="2" t="s">
        <v>364</v>
      </c>
      <c r="G1078" s="2" t="s">
        <v>780</v>
      </c>
      <c r="H1078" s="2" t="s">
        <v>700</v>
      </c>
      <c r="I1078" s="2" t="s">
        <v>47</v>
      </c>
      <c r="J1078" s="2" t="s">
        <v>781</v>
      </c>
      <c r="K1078" s="2" t="s">
        <v>782</v>
      </c>
      <c r="L1078" s="2" t="s">
        <v>366</v>
      </c>
      <c r="M1078" s="2">
        <v>58</v>
      </c>
      <c r="N1078" s="2" t="b">
        <v>0</v>
      </c>
      <c r="O1078" s="2">
        <v>0.8527472527472526</v>
      </c>
      <c r="P1078" s="2">
        <v>0.83261802575107291</v>
      </c>
      <c r="Q1078" s="2">
        <v>0.87387387387387383</v>
      </c>
      <c r="R1078" s="2" t="s">
        <v>74</v>
      </c>
      <c r="S1078" s="2" t="s">
        <v>2709</v>
      </c>
      <c r="T1078" s="2" t="s">
        <v>2710</v>
      </c>
      <c r="U1078" s="2" t="b">
        <v>1</v>
      </c>
      <c r="V1078" s="2" t="s">
        <v>69</v>
      </c>
      <c r="W1078" s="2">
        <v>1.3</v>
      </c>
    </row>
    <row r="1079" spans="1:23" ht="15.75" customHeight="1" x14ac:dyDescent="0.25">
      <c r="A1079" s="2" t="s">
        <v>2815</v>
      </c>
      <c r="B1079" s="2" t="s">
        <v>2817</v>
      </c>
      <c r="C1079" s="2" t="s">
        <v>106</v>
      </c>
      <c r="D1079" s="2" t="s">
        <v>62</v>
      </c>
      <c r="E1079" s="2" t="s">
        <v>64</v>
      </c>
      <c r="F1079" s="2" t="s">
        <v>364</v>
      </c>
      <c r="G1079" s="2" t="s">
        <v>785</v>
      </c>
      <c r="H1079" s="2" t="s">
        <v>700</v>
      </c>
      <c r="I1079" s="2" t="s">
        <v>47</v>
      </c>
      <c r="J1079" s="2" t="s">
        <v>786</v>
      </c>
      <c r="K1079" s="2" t="s">
        <v>787</v>
      </c>
      <c r="L1079" s="2" t="s">
        <v>366</v>
      </c>
      <c r="M1079" s="2">
        <v>59</v>
      </c>
      <c r="N1079" s="2" t="b">
        <v>0</v>
      </c>
      <c r="O1079" s="2">
        <v>0.85651214128035313</v>
      </c>
      <c r="P1079" s="2">
        <v>0.83982683982683981</v>
      </c>
      <c r="Q1079" s="2">
        <v>0.87387387387387383</v>
      </c>
      <c r="R1079" s="2" t="s">
        <v>74</v>
      </c>
      <c r="S1079" s="2" t="s">
        <v>2711</v>
      </c>
      <c r="T1079" s="2" t="s">
        <v>2712</v>
      </c>
      <c r="U1079" s="2" t="b">
        <v>1</v>
      </c>
      <c r="V1079" s="2" t="s">
        <v>69</v>
      </c>
      <c r="W1079" s="2">
        <v>1.7</v>
      </c>
    </row>
    <row r="1080" spans="1:23" ht="15.75" customHeight="1" x14ac:dyDescent="0.25">
      <c r="A1080" s="2" t="s">
        <v>2815</v>
      </c>
      <c r="B1080" s="2" t="s">
        <v>2817</v>
      </c>
      <c r="C1080" s="2" t="s">
        <v>106</v>
      </c>
      <c r="D1080" s="2" t="s">
        <v>62</v>
      </c>
      <c r="E1080" s="2" t="s">
        <v>64</v>
      </c>
      <c r="F1080" s="2" t="s">
        <v>364</v>
      </c>
      <c r="G1080" s="2" t="s">
        <v>790</v>
      </c>
      <c r="H1080" s="2" t="s">
        <v>700</v>
      </c>
      <c r="I1080" s="2" t="s">
        <v>47</v>
      </c>
      <c r="J1080" s="2" t="s">
        <v>791</v>
      </c>
      <c r="K1080" s="2" t="s">
        <v>792</v>
      </c>
      <c r="L1080" s="2" t="s">
        <v>366</v>
      </c>
      <c r="M1080" s="2">
        <v>60</v>
      </c>
      <c r="N1080" s="2" t="b">
        <v>0</v>
      </c>
      <c r="O1080" s="2">
        <v>0.84463894967177233</v>
      </c>
      <c r="P1080" s="2">
        <v>0.82127659574468082</v>
      </c>
      <c r="Q1080" s="2">
        <v>0.86936936936936937</v>
      </c>
      <c r="R1080" s="2" t="s">
        <v>74</v>
      </c>
      <c r="S1080" s="2" t="s">
        <v>2713</v>
      </c>
      <c r="T1080" s="2" t="s">
        <v>2714</v>
      </c>
      <c r="U1080" s="2" t="b">
        <v>1</v>
      </c>
      <c r="V1080" s="2" t="s">
        <v>69</v>
      </c>
      <c r="W1080" s="2">
        <v>1.3</v>
      </c>
    </row>
    <row r="1081" spans="1:23" ht="15.75" customHeight="1" x14ac:dyDescent="0.25">
      <c r="A1081" s="2" t="s">
        <v>2815</v>
      </c>
      <c r="B1081" s="2" t="s">
        <v>2817</v>
      </c>
      <c r="C1081" s="2" t="s">
        <v>106</v>
      </c>
      <c r="D1081" s="2" t="s">
        <v>62</v>
      </c>
      <c r="E1081" s="2" t="s">
        <v>64</v>
      </c>
      <c r="F1081" s="2" t="s">
        <v>364</v>
      </c>
      <c r="G1081" s="2" t="s">
        <v>795</v>
      </c>
      <c r="H1081" s="2" t="s">
        <v>700</v>
      </c>
      <c r="I1081" s="2" t="s">
        <v>47</v>
      </c>
      <c r="J1081" s="2" t="s">
        <v>796</v>
      </c>
      <c r="K1081" s="2" t="s">
        <v>797</v>
      </c>
      <c r="L1081" s="2" t="s">
        <v>366</v>
      </c>
      <c r="M1081" s="2">
        <v>61</v>
      </c>
      <c r="N1081" s="2" t="b">
        <v>0</v>
      </c>
      <c r="O1081" s="2">
        <v>0.8488888888888888</v>
      </c>
      <c r="P1081" s="2">
        <v>0.83771929824561409</v>
      </c>
      <c r="Q1081" s="2">
        <v>0.86036036036036034</v>
      </c>
      <c r="R1081" s="2" t="s">
        <v>74</v>
      </c>
      <c r="S1081" s="2" t="s">
        <v>2715</v>
      </c>
      <c r="T1081" s="2" t="s">
        <v>2716</v>
      </c>
      <c r="U1081" s="2" t="b">
        <v>1</v>
      </c>
      <c r="V1081" s="2" t="s">
        <v>69</v>
      </c>
      <c r="W1081" s="2">
        <v>1.7</v>
      </c>
    </row>
    <row r="1082" spans="1:23" ht="15.75" customHeight="1" x14ac:dyDescent="0.25">
      <c r="A1082" s="2" t="s">
        <v>2815</v>
      </c>
      <c r="B1082" s="2" t="s">
        <v>2817</v>
      </c>
      <c r="C1082" s="2" t="s">
        <v>106</v>
      </c>
      <c r="D1082" s="2" t="s">
        <v>73</v>
      </c>
      <c r="E1082" s="2" t="s">
        <v>75</v>
      </c>
      <c r="F1082" s="2" t="s">
        <v>55</v>
      </c>
      <c r="G1082" s="2" t="s">
        <v>56</v>
      </c>
      <c r="H1082" s="2" t="s">
        <v>57</v>
      </c>
      <c r="I1082" s="2" t="s">
        <v>32</v>
      </c>
      <c r="J1082" s="2" t="s">
        <v>59</v>
      </c>
      <c r="K1082" s="2" t="s">
        <v>60</v>
      </c>
      <c r="L1082" s="2" t="s">
        <v>61</v>
      </c>
      <c r="M1082" s="2">
        <v>42</v>
      </c>
      <c r="N1082" s="2" t="b">
        <v>1</v>
      </c>
      <c r="O1082" s="2">
        <v>0.79002079002079006</v>
      </c>
      <c r="P1082" s="2">
        <v>0.75697211155378485</v>
      </c>
      <c r="Q1082" s="2">
        <v>0.82608695652173914</v>
      </c>
      <c r="R1082" s="2" t="s">
        <v>74</v>
      </c>
      <c r="S1082" s="2" t="s">
        <v>2717</v>
      </c>
      <c r="T1082" s="2" t="s">
        <v>2718</v>
      </c>
      <c r="U1082" s="2" t="b">
        <v>1</v>
      </c>
      <c r="V1082" s="2" t="s">
        <v>69</v>
      </c>
      <c r="W1082" s="2">
        <v>1.8</v>
      </c>
    </row>
    <row r="1083" spans="1:23" ht="15.75" customHeight="1" x14ac:dyDescent="0.25">
      <c r="A1083" s="2" t="s">
        <v>2815</v>
      </c>
      <c r="B1083" s="2" t="s">
        <v>2817</v>
      </c>
      <c r="C1083" s="2" t="s">
        <v>106</v>
      </c>
      <c r="D1083" s="2" t="s">
        <v>73</v>
      </c>
      <c r="E1083" s="2" t="s">
        <v>75</v>
      </c>
      <c r="F1083" s="2" t="s">
        <v>55</v>
      </c>
      <c r="G1083" s="2" t="s">
        <v>70</v>
      </c>
      <c r="H1083" s="2" t="s">
        <v>57</v>
      </c>
      <c r="I1083" s="2" t="s">
        <v>32</v>
      </c>
      <c r="J1083" s="2" t="s">
        <v>71</v>
      </c>
      <c r="K1083" s="2" t="s">
        <v>72</v>
      </c>
      <c r="L1083" s="2" t="s">
        <v>61</v>
      </c>
      <c r="M1083" s="2">
        <v>43</v>
      </c>
      <c r="N1083" s="2" t="b">
        <v>1</v>
      </c>
      <c r="O1083" s="2">
        <v>0.71428571428571419</v>
      </c>
      <c r="P1083" s="2">
        <v>0.69105691056910568</v>
      </c>
      <c r="Q1083" s="2">
        <v>0.73913043478260865</v>
      </c>
      <c r="R1083" s="2" t="s">
        <v>74</v>
      </c>
      <c r="S1083" s="2" t="s">
        <v>2719</v>
      </c>
      <c r="T1083" s="2" t="s">
        <v>2720</v>
      </c>
      <c r="U1083" s="2" t="b">
        <v>1</v>
      </c>
      <c r="V1083" s="2" t="s">
        <v>69</v>
      </c>
      <c r="W1083" s="2">
        <v>1.3</v>
      </c>
    </row>
    <row r="1084" spans="1:23" ht="15.75" customHeight="1" x14ac:dyDescent="0.25">
      <c r="A1084" s="2" t="s">
        <v>2815</v>
      </c>
      <c r="B1084" s="2" t="s">
        <v>2817</v>
      </c>
      <c r="C1084" s="2" t="s">
        <v>106</v>
      </c>
      <c r="D1084" s="2" t="s">
        <v>73</v>
      </c>
      <c r="E1084" s="2" t="s">
        <v>75</v>
      </c>
      <c r="F1084" s="2" t="s">
        <v>55</v>
      </c>
      <c r="G1084" s="2" t="s">
        <v>78</v>
      </c>
      <c r="H1084" s="2" t="s">
        <v>57</v>
      </c>
      <c r="I1084" s="2" t="s">
        <v>32</v>
      </c>
      <c r="J1084" s="2" t="s">
        <v>79</v>
      </c>
      <c r="K1084" s="2" t="s">
        <v>80</v>
      </c>
      <c r="L1084" s="2" t="s">
        <v>61</v>
      </c>
      <c r="M1084" s="2">
        <v>44</v>
      </c>
      <c r="N1084" s="2" t="b">
        <v>1</v>
      </c>
      <c r="O1084" s="2">
        <v>0.7653276955602536</v>
      </c>
      <c r="P1084" s="2">
        <v>0.74485596707818935</v>
      </c>
      <c r="Q1084" s="2">
        <v>0.78695652173913044</v>
      </c>
      <c r="R1084" s="2" t="s">
        <v>74</v>
      </c>
      <c r="S1084" s="2" t="s">
        <v>2721</v>
      </c>
      <c r="T1084" s="2" t="s">
        <v>2722</v>
      </c>
      <c r="U1084" s="2" t="b">
        <v>1</v>
      </c>
      <c r="V1084" s="2" t="s">
        <v>69</v>
      </c>
      <c r="W1084" s="2">
        <v>1.3</v>
      </c>
    </row>
    <row r="1085" spans="1:23" ht="15.75" customHeight="1" x14ac:dyDescent="0.25">
      <c r="A1085" s="2" t="s">
        <v>2815</v>
      </c>
      <c r="B1085" s="2" t="s">
        <v>2817</v>
      </c>
      <c r="C1085" s="2" t="s">
        <v>106</v>
      </c>
      <c r="D1085" s="2" t="s">
        <v>73</v>
      </c>
      <c r="E1085" s="2" t="s">
        <v>75</v>
      </c>
      <c r="F1085" s="2" t="s">
        <v>55</v>
      </c>
      <c r="G1085" s="2" t="s">
        <v>85</v>
      </c>
      <c r="H1085" s="2" t="s">
        <v>57</v>
      </c>
      <c r="I1085" s="2" t="s">
        <v>32</v>
      </c>
      <c r="J1085" s="2" t="s">
        <v>86</v>
      </c>
      <c r="K1085" s="2" t="s">
        <v>87</v>
      </c>
      <c r="L1085" s="2" t="s">
        <v>61</v>
      </c>
      <c r="M1085" s="2">
        <v>45</v>
      </c>
      <c r="N1085" s="2" t="b">
        <v>1</v>
      </c>
      <c r="O1085" s="2">
        <v>0.78813559322033888</v>
      </c>
      <c r="P1085" s="2">
        <v>0.76859504132231404</v>
      </c>
      <c r="Q1085" s="2">
        <v>0.80869565217391304</v>
      </c>
      <c r="R1085" s="2" t="s">
        <v>74</v>
      </c>
      <c r="S1085" s="2" t="s">
        <v>2723</v>
      </c>
      <c r="T1085" s="2" t="s">
        <v>2724</v>
      </c>
      <c r="U1085" s="2" t="b">
        <v>1</v>
      </c>
      <c r="V1085" s="2" t="s">
        <v>69</v>
      </c>
      <c r="W1085" s="2">
        <v>1.7</v>
      </c>
    </row>
    <row r="1086" spans="1:23" ht="15.75" customHeight="1" x14ac:dyDescent="0.25">
      <c r="A1086" s="2" t="s">
        <v>2815</v>
      </c>
      <c r="B1086" s="2" t="s">
        <v>2817</v>
      </c>
      <c r="C1086" s="2" t="s">
        <v>106</v>
      </c>
      <c r="D1086" s="2" t="s">
        <v>73</v>
      </c>
      <c r="E1086" s="2" t="s">
        <v>75</v>
      </c>
      <c r="F1086" s="2" t="s">
        <v>55</v>
      </c>
      <c r="G1086" s="2" t="s">
        <v>92</v>
      </c>
      <c r="H1086" s="2" t="s">
        <v>57</v>
      </c>
      <c r="I1086" s="2" t="s">
        <v>32</v>
      </c>
      <c r="J1086" s="2" t="s">
        <v>93</v>
      </c>
      <c r="K1086" s="2" t="s">
        <v>95</v>
      </c>
      <c r="L1086" s="2" t="s">
        <v>61</v>
      </c>
      <c r="M1086" s="2">
        <v>46</v>
      </c>
      <c r="N1086" s="2" t="b">
        <v>1</v>
      </c>
      <c r="O1086" s="2">
        <v>0.74418604651162801</v>
      </c>
      <c r="P1086" s="2">
        <v>0.72427983539094654</v>
      </c>
      <c r="Q1086" s="2">
        <v>0.76521739130434785</v>
      </c>
      <c r="R1086" s="2" t="s">
        <v>74</v>
      </c>
      <c r="S1086" s="2" t="s">
        <v>2725</v>
      </c>
      <c r="T1086" s="2" t="s">
        <v>2726</v>
      </c>
      <c r="U1086" s="2" t="b">
        <v>1</v>
      </c>
      <c r="V1086" s="2" t="s">
        <v>69</v>
      </c>
      <c r="W1086" s="2">
        <v>1.3</v>
      </c>
    </row>
    <row r="1087" spans="1:23" ht="15.75" customHeight="1" x14ac:dyDescent="0.25">
      <c r="A1087" s="2" t="s">
        <v>2815</v>
      </c>
      <c r="B1087" s="2" t="s">
        <v>2817</v>
      </c>
      <c r="C1087" s="2" t="s">
        <v>106</v>
      </c>
      <c r="D1087" s="2" t="s">
        <v>73</v>
      </c>
      <c r="E1087" s="2" t="s">
        <v>75</v>
      </c>
      <c r="F1087" s="2" t="s">
        <v>55</v>
      </c>
      <c r="G1087" s="2" t="s">
        <v>99</v>
      </c>
      <c r="H1087" s="2" t="s">
        <v>57</v>
      </c>
      <c r="I1087" s="2" t="s">
        <v>32</v>
      </c>
      <c r="J1087" s="2" t="s">
        <v>100</v>
      </c>
      <c r="K1087" s="2" t="s">
        <v>101</v>
      </c>
      <c r="L1087" s="2" t="s">
        <v>61</v>
      </c>
      <c r="M1087" s="2">
        <v>47</v>
      </c>
      <c r="N1087" s="2" t="b">
        <v>1</v>
      </c>
      <c r="O1087" s="2">
        <v>0.79002079002079006</v>
      </c>
      <c r="P1087" s="2">
        <v>0.75697211155378485</v>
      </c>
      <c r="Q1087" s="2">
        <v>0.82608695652173914</v>
      </c>
      <c r="R1087" s="2" t="s">
        <v>74</v>
      </c>
      <c r="S1087" s="2" t="s">
        <v>2727</v>
      </c>
      <c r="T1087" s="2" t="s">
        <v>2728</v>
      </c>
      <c r="U1087" s="2" t="b">
        <v>1</v>
      </c>
      <c r="V1087" s="2" t="s">
        <v>69</v>
      </c>
      <c r="W1087" s="2">
        <v>1.7</v>
      </c>
    </row>
    <row r="1088" spans="1:23" ht="15.75" customHeight="1" x14ac:dyDescent="0.25">
      <c r="A1088" s="2" t="s">
        <v>2815</v>
      </c>
      <c r="B1088" s="2" t="s">
        <v>2817</v>
      </c>
      <c r="C1088" s="2" t="s">
        <v>106</v>
      </c>
      <c r="D1088" s="2" t="s">
        <v>73</v>
      </c>
      <c r="E1088" s="2" t="s">
        <v>75</v>
      </c>
      <c r="F1088" s="2" t="s">
        <v>55</v>
      </c>
      <c r="G1088" s="2" t="s">
        <v>107</v>
      </c>
      <c r="H1088" s="2" t="s">
        <v>57</v>
      </c>
      <c r="I1088" s="2" t="s">
        <v>32</v>
      </c>
      <c r="J1088" s="2" t="s">
        <v>108</v>
      </c>
      <c r="K1088" s="2" t="s">
        <v>109</v>
      </c>
      <c r="L1088" s="2" t="s">
        <v>61</v>
      </c>
      <c r="M1088" s="2">
        <v>48</v>
      </c>
      <c r="N1088" s="2" t="b">
        <v>1</v>
      </c>
      <c r="O1088" s="2">
        <v>0.80761099365750522</v>
      </c>
      <c r="P1088" s="2">
        <v>0.78600823045267487</v>
      </c>
      <c r="Q1088" s="2">
        <v>0.83043478260869563</v>
      </c>
      <c r="R1088" s="2" t="s">
        <v>74</v>
      </c>
      <c r="S1088" s="2" t="s">
        <v>2729</v>
      </c>
      <c r="T1088" s="2" t="s">
        <v>2730</v>
      </c>
      <c r="U1088" s="2" t="b">
        <v>1</v>
      </c>
      <c r="V1088" s="2" t="s">
        <v>69</v>
      </c>
      <c r="W1088" s="2">
        <v>1.3</v>
      </c>
    </row>
    <row r="1089" spans="1:23" ht="15.75" customHeight="1" x14ac:dyDescent="0.25">
      <c r="A1089" s="2" t="s">
        <v>2815</v>
      </c>
      <c r="B1089" s="2" t="s">
        <v>2817</v>
      </c>
      <c r="C1089" s="2" t="s">
        <v>106</v>
      </c>
      <c r="D1089" s="2" t="s">
        <v>73</v>
      </c>
      <c r="E1089" s="2" t="s">
        <v>75</v>
      </c>
      <c r="F1089" s="2" t="s">
        <v>55</v>
      </c>
      <c r="G1089" s="2" t="s">
        <v>112</v>
      </c>
      <c r="H1089" s="2" t="s">
        <v>57</v>
      </c>
      <c r="I1089" s="2" t="s">
        <v>32</v>
      </c>
      <c r="J1089" s="2" t="s">
        <v>113</v>
      </c>
      <c r="K1089" s="2" t="s">
        <v>114</v>
      </c>
      <c r="L1089" s="2" t="s">
        <v>61</v>
      </c>
      <c r="M1089" s="2">
        <v>49</v>
      </c>
      <c r="N1089" s="2" t="b">
        <v>1</v>
      </c>
      <c r="O1089" s="2">
        <v>0.77142857142857146</v>
      </c>
      <c r="P1089" s="2">
        <v>0.72692307692307689</v>
      </c>
      <c r="Q1089" s="2">
        <v>0.82173913043478264</v>
      </c>
      <c r="R1089" s="2" t="s">
        <v>74</v>
      </c>
      <c r="S1089" s="2" t="s">
        <v>2731</v>
      </c>
      <c r="T1089" s="2" t="s">
        <v>2732</v>
      </c>
      <c r="U1089" s="2" t="b">
        <v>1</v>
      </c>
      <c r="V1089" s="2" t="s">
        <v>69</v>
      </c>
      <c r="W1089" s="2">
        <v>1.3</v>
      </c>
    </row>
    <row r="1090" spans="1:23" ht="15.75" customHeight="1" x14ac:dyDescent="0.25">
      <c r="A1090" s="2" t="s">
        <v>2815</v>
      </c>
      <c r="B1090" s="2" t="s">
        <v>2817</v>
      </c>
      <c r="C1090" s="2" t="s">
        <v>106</v>
      </c>
      <c r="D1090" s="2" t="s">
        <v>73</v>
      </c>
      <c r="E1090" s="2" t="s">
        <v>75</v>
      </c>
      <c r="F1090" s="2" t="s">
        <v>55</v>
      </c>
      <c r="G1090" s="2" t="s">
        <v>117</v>
      </c>
      <c r="H1090" s="2" t="s">
        <v>57</v>
      </c>
      <c r="I1090" s="2" t="s">
        <v>32</v>
      </c>
      <c r="J1090" s="2" t="s">
        <v>118</v>
      </c>
      <c r="K1090" s="2" t="s">
        <v>119</v>
      </c>
      <c r="L1090" s="2" t="s">
        <v>61</v>
      </c>
      <c r="M1090" s="2">
        <v>50</v>
      </c>
      <c r="N1090" s="2" t="b">
        <v>1</v>
      </c>
      <c r="O1090" s="2">
        <v>0.78600823045267498</v>
      </c>
      <c r="P1090" s="2">
        <v>0.74609375</v>
      </c>
      <c r="Q1090" s="2">
        <v>0.83043478260869563</v>
      </c>
      <c r="R1090" s="2" t="s">
        <v>74</v>
      </c>
      <c r="S1090" s="2" t="s">
        <v>2733</v>
      </c>
      <c r="T1090" s="2" t="s">
        <v>2734</v>
      </c>
      <c r="U1090" s="2" t="b">
        <v>1</v>
      </c>
      <c r="V1090" s="2" t="s">
        <v>69</v>
      </c>
      <c r="W1090" s="2">
        <v>1.7</v>
      </c>
    </row>
    <row r="1091" spans="1:23" ht="15.75" customHeight="1" x14ac:dyDescent="0.25">
      <c r="A1091" s="2" t="s">
        <v>2815</v>
      </c>
      <c r="B1091" s="2" t="s">
        <v>2817</v>
      </c>
      <c r="C1091" s="2" t="s">
        <v>106</v>
      </c>
      <c r="D1091" s="2" t="s">
        <v>73</v>
      </c>
      <c r="E1091" s="2" t="s">
        <v>75</v>
      </c>
      <c r="F1091" s="2" t="s">
        <v>55</v>
      </c>
      <c r="G1091" s="2" t="s">
        <v>122</v>
      </c>
      <c r="H1091" s="2" t="s">
        <v>57</v>
      </c>
      <c r="I1091" s="2" t="s">
        <v>32</v>
      </c>
      <c r="J1091" s="2" t="s">
        <v>123</v>
      </c>
      <c r="K1091" s="2" t="s">
        <v>124</v>
      </c>
      <c r="L1091" s="2" t="s">
        <v>61</v>
      </c>
      <c r="M1091" s="2">
        <v>51</v>
      </c>
      <c r="N1091" s="2" t="b">
        <v>1</v>
      </c>
      <c r="O1091" s="2">
        <v>0.75</v>
      </c>
      <c r="P1091" s="2">
        <v>0.73140495867768596</v>
      </c>
      <c r="Q1091" s="2">
        <v>0.76956521739130435</v>
      </c>
      <c r="R1091" s="2" t="s">
        <v>74</v>
      </c>
      <c r="S1091" s="2" t="s">
        <v>2735</v>
      </c>
      <c r="T1091" s="2" t="s">
        <v>2736</v>
      </c>
      <c r="U1091" s="2" t="b">
        <v>1</v>
      </c>
      <c r="V1091" s="2" t="s">
        <v>69</v>
      </c>
      <c r="W1091" s="2">
        <v>1.3</v>
      </c>
    </row>
    <row r="1092" spans="1:23" ht="15.75" customHeight="1" x14ac:dyDescent="0.25">
      <c r="A1092" s="2" t="s">
        <v>2815</v>
      </c>
      <c r="B1092" s="2" t="s">
        <v>2817</v>
      </c>
      <c r="C1092" s="2" t="s">
        <v>106</v>
      </c>
      <c r="D1092" s="2" t="s">
        <v>73</v>
      </c>
      <c r="E1092" s="2" t="s">
        <v>75</v>
      </c>
      <c r="F1092" s="2" t="s">
        <v>55</v>
      </c>
      <c r="G1092" s="2" t="s">
        <v>127</v>
      </c>
      <c r="H1092" s="2" t="s">
        <v>57</v>
      </c>
      <c r="I1092" s="2" t="s">
        <v>32</v>
      </c>
      <c r="J1092" s="2" t="s">
        <v>128</v>
      </c>
      <c r="K1092" s="2" t="s">
        <v>129</v>
      </c>
      <c r="L1092" s="2" t="s">
        <v>61</v>
      </c>
      <c r="M1092" s="2">
        <v>52</v>
      </c>
      <c r="N1092" s="2" t="b">
        <v>1</v>
      </c>
      <c r="O1092" s="2">
        <v>0.80167014613778709</v>
      </c>
      <c r="P1092" s="2">
        <v>0.77108433734939763</v>
      </c>
      <c r="Q1092" s="2">
        <v>0.83478260869565213</v>
      </c>
      <c r="R1092" s="2" t="s">
        <v>74</v>
      </c>
      <c r="S1092" s="2" t="s">
        <v>2737</v>
      </c>
      <c r="T1092" s="2" t="s">
        <v>2738</v>
      </c>
      <c r="U1092" s="2" t="b">
        <v>1</v>
      </c>
      <c r="V1092" s="2" t="s">
        <v>69</v>
      </c>
      <c r="W1092" s="2">
        <v>1.3</v>
      </c>
    </row>
    <row r="1093" spans="1:23" ht="15.75" customHeight="1" x14ac:dyDescent="0.25">
      <c r="A1093" s="2" t="s">
        <v>2815</v>
      </c>
      <c r="B1093" s="2" t="s">
        <v>2817</v>
      </c>
      <c r="C1093" s="2" t="s">
        <v>106</v>
      </c>
      <c r="D1093" s="2" t="s">
        <v>73</v>
      </c>
      <c r="E1093" s="2" t="s">
        <v>75</v>
      </c>
      <c r="F1093" s="2" t="s">
        <v>55</v>
      </c>
      <c r="G1093" s="2" t="s">
        <v>132</v>
      </c>
      <c r="H1093" s="2" t="s">
        <v>57</v>
      </c>
      <c r="I1093" s="2" t="s">
        <v>32</v>
      </c>
      <c r="J1093" s="2" t="s">
        <v>133</v>
      </c>
      <c r="K1093" s="2" t="s">
        <v>134</v>
      </c>
      <c r="L1093" s="2" t="s">
        <v>61</v>
      </c>
      <c r="M1093" s="2">
        <v>53</v>
      </c>
      <c r="N1093" s="2" t="b">
        <v>1</v>
      </c>
      <c r="O1093" s="2">
        <v>0.73730684326710816</v>
      </c>
      <c r="P1093" s="2">
        <v>0.7488789237668162</v>
      </c>
      <c r="Q1093" s="2">
        <v>0.72608695652173916</v>
      </c>
      <c r="R1093" s="2" t="s">
        <v>74</v>
      </c>
      <c r="S1093" s="2" t="s">
        <v>2739</v>
      </c>
      <c r="T1093" s="2" t="s">
        <v>2740</v>
      </c>
      <c r="U1093" s="2" t="b">
        <v>1</v>
      </c>
      <c r="V1093" s="2" t="s">
        <v>69</v>
      </c>
      <c r="W1093" s="2">
        <v>1.3</v>
      </c>
    </row>
    <row r="1094" spans="1:23" ht="15.75" customHeight="1" x14ac:dyDescent="0.25">
      <c r="A1094" s="2" t="s">
        <v>2815</v>
      </c>
      <c r="B1094" s="2" t="s">
        <v>2817</v>
      </c>
      <c r="C1094" s="2" t="s">
        <v>106</v>
      </c>
      <c r="D1094" s="2" t="s">
        <v>73</v>
      </c>
      <c r="E1094" s="2" t="s">
        <v>75</v>
      </c>
      <c r="F1094" s="2" t="s">
        <v>55</v>
      </c>
      <c r="G1094" s="2" t="s">
        <v>137</v>
      </c>
      <c r="H1094" s="2" t="s">
        <v>57</v>
      </c>
      <c r="I1094" s="2" t="s">
        <v>32</v>
      </c>
      <c r="J1094" s="2" t="s">
        <v>138</v>
      </c>
      <c r="K1094" s="2" t="s">
        <v>139</v>
      </c>
      <c r="L1094" s="2" t="s">
        <v>61</v>
      </c>
      <c r="M1094" s="2">
        <v>54</v>
      </c>
      <c r="N1094" s="2" t="b">
        <v>1</v>
      </c>
      <c r="O1094" s="2">
        <v>0.74730021598272134</v>
      </c>
      <c r="P1094" s="2">
        <v>0.74248927038626611</v>
      </c>
      <c r="Q1094" s="2">
        <v>0.75217391304347825</v>
      </c>
      <c r="R1094" s="2" t="s">
        <v>74</v>
      </c>
      <c r="S1094" s="2" t="s">
        <v>2741</v>
      </c>
      <c r="T1094" s="2" t="s">
        <v>2742</v>
      </c>
      <c r="U1094" s="2" t="b">
        <v>1</v>
      </c>
      <c r="V1094" s="2" t="s">
        <v>69</v>
      </c>
      <c r="W1094" s="2">
        <v>1.8</v>
      </c>
    </row>
    <row r="1095" spans="1:23" ht="15.75" customHeight="1" x14ac:dyDescent="0.25">
      <c r="A1095" s="2" t="s">
        <v>2815</v>
      </c>
      <c r="B1095" s="2" t="s">
        <v>2817</v>
      </c>
      <c r="C1095" s="2" t="s">
        <v>106</v>
      </c>
      <c r="D1095" s="2" t="s">
        <v>73</v>
      </c>
      <c r="E1095" s="2" t="s">
        <v>75</v>
      </c>
      <c r="F1095" s="2" t="s">
        <v>55</v>
      </c>
      <c r="G1095" s="2" t="s">
        <v>142</v>
      </c>
      <c r="H1095" s="2" t="s">
        <v>57</v>
      </c>
      <c r="I1095" s="2" t="s">
        <v>32</v>
      </c>
      <c r="J1095" s="2" t="s">
        <v>143</v>
      </c>
      <c r="K1095" s="2" t="s">
        <v>144</v>
      </c>
      <c r="L1095" s="2" t="s">
        <v>61</v>
      </c>
      <c r="M1095" s="2">
        <v>55</v>
      </c>
      <c r="N1095" s="2" t="b">
        <v>1</v>
      </c>
      <c r="O1095" s="2">
        <v>0.75</v>
      </c>
      <c r="P1095" s="2">
        <v>0.75663716814159288</v>
      </c>
      <c r="Q1095" s="2">
        <v>0.74347826086956526</v>
      </c>
      <c r="R1095" s="2" t="s">
        <v>74</v>
      </c>
      <c r="S1095" s="2" t="s">
        <v>2743</v>
      </c>
      <c r="T1095" s="2" t="s">
        <v>2744</v>
      </c>
      <c r="U1095" s="2" t="b">
        <v>1</v>
      </c>
      <c r="V1095" s="2" t="s">
        <v>69</v>
      </c>
      <c r="W1095" s="2">
        <v>1.4</v>
      </c>
    </row>
    <row r="1096" spans="1:23" ht="15.75" customHeight="1" x14ac:dyDescent="0.25">
      <c r="A1096" s="2" t="s">
        <v>2815</v>
      </c>
      <c r="B1096" s="2" t="s">
        <v>2817</v>
      </c>
      <c r="C1096" s="2" t="s">
        <v>106</v>
      </c>
      <c r="D1096" s="2" t="s">
        <v>73</v>
      </c>
      <c r="E1096" s="2" t="s">
        <v>75</v>
      </c>
      <c r="F1096" s="2" t="s">
        <v>55</v>
      </c>
      <c r="G1096" s="2" t="s">
        <v>148</v>
      </c>
      <c r="H1096" s="2" t="s">
        <v>57</v>
      </c>
      <c r="I1096" s="2" t="s">
        <v>32</v>
      </c>
      <c r="J1096" s="2" t="s">
        <v>149</v>
      </c>
      <c r="K1096" s="2" t="s">
        <v>150</v>
      </c>
      <c r="L1096" s="2" t="s">
        <v>61</v>
      </c>
      <c r="M1096" s="2">
        <v>56</v>
      </c>
      <c r="N1096" s="2" t="b">
        <v>1</v>
      </c>
      <c r="O1096" s="2">
        <v>0.79157894736842105</v>
      </c>
      <c r="P1096" s="2">
        <v>0.76734693877551019</v>
      </c>
      <c r="Q1096" s="2">
        <v>0.81739130434782614</v>
      </c>
      <c r="R1096" s="2" t="s">
        <v>74</v>
      </c>
      <c r="S1096" s="2" t="s">
        <v>2745</v>
      </c>
      <c r="T1096" s="2" t="s">
        <v>2746</v>
      </c>
      <c r="U1096" s="2" t="b">
        <v>1</v>
      </c>
      <c r="V1096" s="2" t="s">
        <v>69</v>
      </c>
      <c r="W1096" s="2">
        <v>1.7</v>
      </c>
    </row>
    <row r="1097" spans="1:23" ht="15.75" customHeight="1" x14ac:dyDescent="0.25">
      <c r="A1097" s="2" t="s">
        <v>2815</v>
      </c>
      <c r="B1097" s="2" t="s">
        <v>2817</v>
      </c>
      <c r="C1097" s="2" t="s">
        <v>106</v>
      </c>
      <c r="D1097" s="2" t="s">
        <v>73</v>
      </c>
      <c r="E1097" s="2" t="s">
        <v>75</v>
      </c>
      <c r="F1097" s="2" t="s">
        <v>55</v>
      </c>
      <c r="G1097" s="2" t="s">
        <v>153</v>
      </c>
      <c r="H1097" s="2" t="s">
        <v>57</v>
      </c>
      <c r="I1097" s="2" t="s">
        <v>32</v>
      </c>
      <c r="J1097" s="2" t="s">
        <v>154</v>
      </c>
      <c r="K1097" s="2" t="s">
        <v>155</v>
      </c>
      <c r="L1097" s="2" t="s">
        <v>61</v>
      </c>
      <c r="M1097" s="2">
        <v>57</v>
      </c>
      <c r="N1097" s="2" t="b">
        <v>1</v>
      </c>
      <c r="O1097" s="2">
        <v>0.76457883369330448</v>
      </c>
      <c r="P1097" s="2">
        <v>0.75965665236051505</v>
      </c>
      <c r="Q1097" s="2">
        <v>0.76956521739130435</v>
      </c>
      <c r="R1097" s="2" t="s">
        <v>74</v>
      </c>
      <c r="S1097" s="2" t="s">
        <v>2747</v>
      </c>
      <c r="T1097" s="2" t="s">
        <v>2748</v>
      </c>
      <c r="U1097" s="2" t="b">
        <v>1</v>
      </c>
      <c r="V1097" s="2" t="s">
        <v>69</v>
      </c>
      <c r="W1097" s="2">
        <v>1.3</v>
      </c>
    </row>
    <row r="1098" spans="1:23" ht="15.75" customHeight="1" x14ac:dyDescent="0.25">
      <c r="A1098" s="2" t="s">
        <v>2815</v>
      </c>
      <c r="B1098" s="2" t="s">
        <v>2817</v>
      </c>
      <c r="C1098" s="2" t="s">
        <v>106</v>
      </c>
      <c r="D1098" s="2" t="s">
        <v>73</v>
      </c>
      <c r="E1098" s="2" t="s">
        <v>75</v>
      </c>
      <c r="F1098" s="2" t="s">
        <v>55</v>
      </c>
      <c r="G1098" s="2" t="s">
        <v>158</v>
      </c>
      <c r="H1098" s="2" t="s">
        <v>57</v>
      </c>
      <c r="I1098" s="2" t="s">
        <v>32</v>
      </c>
      <c r="J1098" s="2" t="s">
        <v>159</v>
      </c>
      <c r="K1098" s="2" t="s">
        <v>160</v>
      </c>
      <c r="L1098" s="2" t="s">
        <v>61</v>
      </c>
      <c r="M1098" s="2">
        <v>58</v>
      </c>
      <c r="N1098" s="2" t="b">
        <v>1</v>
      </c>
      <c r="O1098" s="2">
        <v>0.79253112033195028</v>
      </c>
      <c r="P1098" s="2">
        <v>0.75793650793650791</v>
      </c>
      <c r="Q1098" s="2">
        <v>0.83043478260869563</v>
      </c>
      <c r="R1098" s="2" t="s">
        <v>74</v>
      </c>
      <c r="S1098" s="2" t="s">
        <v>2749</v>
      </c>
      <c r="T1098" s="2" t="s">
        <v>2750</v>
      </c>
      <c r="U1098" s="2" t="b">
        <v>1</v>
      </c>
      <c r="V1098" s="2" t="s">
        <v>69</v>
      </c>
      <c r="W1098" s="2">
        <v>1.3</v>
      </c>
    </row>
    <row r="1099" spans="1:23" ht="15.75" customHeight="1" x14ac:dyDescent="0.25">
      <c r="A1099" s="2" t="s">
        <v>2815</v>
      </c>
      <c r="B1099" s="2" t="s">
        <v>2817</v>
      </c>
      <c r="C1099" s="2" t="s">
        <v>106</v>
      </c>
      <c r="D1099" s="2" t="s">
        <v>73</v>
      </c>
      <c r="E1099" s="2" t="s">
        <v>75</v>
      </c>
      <c r="F1099" s="2" t="s">
        <v>55</v>
      </c>
      <c r="G1099" s="2" t="s">
        <v>163</v>
      </c>
      <c r="H1099" s="2" t="s">
        <v>57</v>
      </c>
      <c r="I1099" s="2" t="s">
        <v>32</v>
      </c>
      <c r="J1099" s="2" t="s">
        <v>164</v>
      </c>
      <c r="K1099" s="2" t="s">
        <v>165</v>
      </c>
      <c r="L1099" s="2" t="s">
        <v>61</v>
      </c>
      <c r="M1099" s="2">
        <v>59</v>
      </c>
      <c r="N1099" s="2" t="b">
        <v>1</v>
      </c>
      <c r="O1099" s="2">
        <v>0.79668049792531104</v>
      </c>
      <c r="P1099" s="2">
        <v>0.76190476190476186</v>
      </c>
      <c r="Q1099" s="2">
        <v>0.83478260869565213</v>
      </c>
      <c r="R1099" s="2" t="s">
        <v>74</v>
      </c>
      <c r="S1099" s="2" t="s">
        <v>2751</v>
      </c>
      <c r="T1099" s="2" t="s">
        <v>2752</v>
      </c>
      <c r="U1099" s="2" t="b">
        <v>1</v>
      </c>
      <c r="V1099" s="2" t="s">
        <v>69</v>
      </c>
      <c r="W1099" s="2">
        <v>1.7</v>
      </c>
    </row>
    <row r="1100" spans="1:23" ht="15.75" customHeight="1" x14ac:dyDescent="0.25">
      <c r="A1100" s="2" t="s">
        <v>2815</v>
      </c>
      <c r="B1100" s="2" t="s">
        <v>2817</v>
      </c>
      <c r="C1100" s="2" t="s">
        <v>106</v>
      </c>
      <c r="D1100" s="2" t="s">
        <v>73</v>
      </c>
      <c r="E1100" s="2" t="s">
        <v>75</v>
      </c>
      <c r="F1100" s="2" t="s">
        <v>55</v>
      </c>
      <c r="G1100" s="2" t="s">
        <v>168</v>
      </c>
      <c r="H1100" s="2" t="s">
        <v>57</v>
      </c>
      <c r="I1100" s="2" t="s">
        <v>32</v>
      </c>
      <c r="J1100" s="2" t="s">
        <v>169</v>
      </c>
      <c r="K1100" s="2" t="s">
        <v>170</v>
      </c>
      <c r="L1100" s="2" t="s">
        <v>61</v>
      </c>
      <c r="M1100" s="2">
        <v>60</v>
      </c>
      <c r="N1100" s="2" t="b">
        <v>1</v>
      </c>
      <c r="O1100" s="2">
        <v>0.77052631578947361</v>
      </c>
      <c r="P1100" s="2">
        <v>0.74693877551020404</v>
      </c>
      <c r="Q1100" s="2">
        <v>0.79565217391304344</v>
      </c>
      <c r="R1100" s="2" t="s">
        <v>74</v>
      </c>
      <c r="S1100" s="2" t="s">
        <v>2753</v>
      </c>
      <c r="T1100" s="2" t="s">
        <v>2754</v>
      </c>
      <c r="U1100" s="2" t="b">
        <v>1</v>
      </c>
      <c r="V1100" s="2" t="s">
        <v>69</v>
      </c>
      <c r="W1100" s="2">
        <v>1.3</v>
      </c>
    </row>
    <row r="1101" spans="1:23" ht="15.75" customHeight="1" x14ac:dyDescent="0.25">
      <c r="A1101" s="2" t="s">
        <v>2815</v>
      </c>
      <c r="B1101" s="2" t="s">
        <v>2817</v>
      </c>
      <c r="C1101" s="2" t="s">
        <v>106</v>
      </c>
      <c r="D1101" s="2" t="s">
        <v>73</v>
      </c>
      <c r="E1101" s="2" t="s">
        <v>75</v>
      </c>
      <c r="F1101" s="2" t="s">
        <v>55</v>
      </c>
      <c r="G1101" s="2" t="s">
        <v>173</v>
      </c>
      <c r="H1101" s="2" t="s">
        <v>57</v>
      </c>
      <c r="I1101" s="2" t="s">
        <v>32</v>
      </c>
      <c r="J1101" s="2" t="s">
        <v>174</v>
      </c>
      <c r="K1101" s="2" t="s">
        <v>175</v>
      </c>
      <c r="L1101" s="2" t="s">
        <v>61</v>
      </c>
      <c r="M1101" s="2">
        <v>61</v>
      </c>
      <c r="N1101" s="2" t="b">
        <v>1</v>
      </c>
      <c r="O1101" s="2">
        <v>0.76923076923076927</v>
      </c>
      <c r="P1101" s="2">
        <v>0.75630252100840334</v>
      </c>
      <c r="Q1101" s="2">
        <v>0.78260869565217395</v>
      </c>
      <c r="R1101" s="2" t="s">
        <v>74</v>
      </c>
      <c r="S1101" s="2" t="s">
        <v>2755</v>
      </c>
      <c r="T1101" s="2" t="s">
        <v>2756</v>
      </c>
      <c r="U1101" s="2" t="b">
        <v>1</v>
      </c>
      <c r="V1101" s="2" t="s">
        <v>69</v>
      </c>
      <c r="W1101" s="2">
        <v>1.3</v>
      </c>
    </row>
    <row r="1102" spans="1:23" ht="15.75" customHeight="1" x14ac:dyDescent="0.25">
      <c r="A1102" s="2" t="s">
        <v>2815</v>
      </c>
      <c r="B1102" s="2" t="s">
        <v>2817</v>
      </c>
      <c r="C1102" s="2" t="s">
        <v>106</v>
      </c>
      <c r="D1102" s="2" t="s">
        <v>73</v>
      </c>
      <c r="E1102" s="2" t="s">
        <v>75</v>
      </c>
      <c r="F1102" s="2" t="s">
        <v>55</v>
      </c>
      <c r="G1102" s="2" t="s">
        <v>178</v>
      </c>
      <c r="H1102" s="2" t="s">
        <v>179</v>
      </c>
      <c r="I1102" s="2" t="s">
        <v>12</v>
      </c>
      <c r="J1102" s="2" t="s">
        <v>180</v>
      </c>
      <c r="K1102" s="2" t="s">
        <v>181</v>
      </c>
      <c r="L1102" s="2" t="s">
        <v>182</v>
      </c>
      <c r="M1102" s="2">
        <v>42</v>
      </c>
      <c r="N1102" s="2" t="b">
        <v>0</v>
      </c>
      <c r="O1102" s="2">
        <v>0.72839506172839508</v>
      </c>
      <c r="P1102" s="2">
        <v>0.76129032258064511</v>
      </c>
      <c r="Q1102" s="2">
        <v>0.69822485207100593</v>
      </c>
      <c r="R1102" s="2" t="s">
        <v>74</v>
      </c>
      <c r="S1102" s="2" t="s">
        <v>2757</v>
      </c>
      <c r="T1102" s="2" t="s">
        <v>2758</v>
      </c>
      <c r="U1102" s="2" t="b">
        <v>1</v>
      </c>
      <c r="V1102" s="2" t="s">
        <v>69</v>
      </c>
      <c r="W1102" s="2">
        <v>1.6</v>
      </c>
    </row>
    <row r="1103" spans="1:23" ht="15.75" customHeight="1" x14ac:dyDescent="0.25">
      <c r="A1103" s="2" t="s">
        <v>2815</v>
      </c>
      <c r="B1103" s="2" t="s">
        <v>2817</v>
      </c>
      <c r="C1103" s="2" t="s">
        <v>106</v>
      </c>
      <c r="D1103" s="2" t="s">
        <v>73</v>
      </c>
      <c r="E1103" s="2" t="s">
        <v>75</v>
      </c>
      <c r="F1103" s="2" t="s">
        <v>55</v>
      </c>
      <c r="G1103" s="2" t="s">
        <v>185</v>
      </c>
      <c r="H1103" s="2" t="s">
        <v>179</v>
      </c>
      <c r="I1103" s="2" t="s">
        <v>12</v>
      </c>
      <c r="J1103" s="2" t="s">
        <v>186</v>
      </c>
      <c r="K1103" s="2" t="s">
        <v>187</v>
      </c>
      <c r="L1103" s="2" t="s">
        <v>182</v>
      </c>
      <c r="M1103" s="2">
        <v>43</v>
      </c>
      <c r="N1103" s="2" t="b">
        <v>0</v>
      </c>
      <c r="O1103" s="2">
        <v>0.80681818181818177</v>
      </c>
      <c r="P1103" s="2">
        <v>0.77595628415300544</v>
      </c>
      <c r="Q1103" s="2">
        <v>0.84023668639053251</v>
      </c>
      <c r="R1103" s="2" t="s">
        <v>74</v>
      </c>
      <c r="S1103" s="2" t="s">
        <v>2759</v>
      </c>
      <c r="T1103" s="2" t="s">
        <v>2760</v>
      </c>
      <c r="U1103" s="2" t="b">
        <v>1</v>
      </c>
      <c r="V1103" s="2" t="s">
        <v>69</v>
      </c>
      <c r="W1103" s="2">
        <v>1.2</v>
      </c>
    </row>
    <row r="1104" spans="1:23" ht="15.75" customHeight="1" x14ac:dyDescent="0.25">
      <c r="A1104" s="2" t="s">
        <v>2815</v>
      </c>
      <c r="B1104" s="2" t="s">
        <v>2817</v>
      </c>
      <c r="C1104" s="2" t="s">
        <v>106</v>
      </c>
      <c r="D1104" s="2" t="s">
        <v>73</v>
      </c>
      <c r="E1104" s="2" t="s">
        <v>75</v>
      </c>
      <c r="F1104" s="2" t="s">
        <v>55</v>
      </c>
      <c r="G1104" s="2" t="s">
        <v>191</v>
      </c>
      <c r="H1104" s="2" t="s">
        <v>179</v>
      </c>
      <c r="I1104" s="2" t="s">
        <v>12</v>
      </c>
      <c r="J1104" s="2" t="s">
        <v>192</v>
      </c>
      <c r="K1104" s="2" t="s">
        <v>193</v>
      </c>
      <c r="L1104" s="2" t="s">
        <v>182</v>
      </c>
      <c r="M1104" s="2">
        <v>44</v>
      </c>
      <c r="N1104" s="2" t="b">
        <v>0</v>
      </c>
      <c r="O1104" s="2">
        <v>0.77714285714285702</v>
      </c>
      <c r="P1104" s="2">
        <v>0.75138121546961323</v>
      </c>
      <c r="Q1104" s="2">
        <v>0.80473372781065089</v>
      </c>
      <c r="R1104" s="2" t="s">
        <v>74</v>
      </c>
      <c r="S1104" s="2" t="s">
        <v>2761</v>
      </c>
      <c r="T1104" s="2" t="s">
        <v>2762</v>
      </c>
      <c r="U1104" s="2" t="b">
        <v>1</v>
      </c>
      <c r="V1104" s="2" t="s">
        <v>69</v>
      </c>
      <c r="W1104" s="2">
        <v>1.2</v>
      </c>
    </row>
    <row r="1105" spans="1:23" ht="15.75" customHeight="1" x14ac:dyDescent="0.25">
      <c r="A1105" s="2" t="s">
        <v>2815</v>
      </c>
      <c r="B1105" s="2" t="s">
        <v>2817</v>
      </c>
      <c r="C1105" s="2" t="s">
        <v>106</v>
      </c>
      <c r="D1105" s="2" t="s">
        <v>73</v>
      </c>
      <c r="E1105" s="2" t="s">
        <v>75</v>
      </c>
      <c r="F1105" s="2" t="s">
        <v>55</v>
      </c>
      <c r="G1105" s="2" t="s">
        <v>196</v>
      </c>
      <c r="H1105" s="2" t="s">
        <v>179</v>
      </c>
      <c r="I1105" s="2" t="s">
        <v>12</v>
      </c>
      <c r="J1105" s="2" t="s">
        <v>197</v>
      </c>
      <c r="K1105" s="2" t="s">
        <v>198</v>
      </c>
      <c r="L1105" s="2" t="s">
        <v>182</v>
      </c>
      <c r="M1105" s="2">
        <v>45</v>
      </c>
      <c r="N1105" s="2" t="b">
        <v>0</v>
      </c>
      <c r="O1105" s="2">
        <v>0.7658402203856749</v>
      </c>
      <c r="P1105" s="2">
        <v>0.71649484536082475</v>
      </c>
      <c r="Q1105" s="2">
        <v>0.8224852071005917</v>
      </c>
      <c r="R1105" s="2" t="s">
        <v>74</v>
      </c>
      <c r="S1105" s="2" t="s">
        <v>2763</v>
      </c>
      <c r="T1105" s="2" t="s">
        <v>2764</v>
      </c>
      <c r="U1105" s="2" t="b">
        <v>1</v>
      </c>
      <c r="V1105" s="2" t="s">
        <v>69</v>
      </c>
      <c r="W1105" s="2">
        <v>1.1000000000000001</v>
      </c>
    </row>
    <row r="1106" spans="1:23" ht="15.75" customHeight="1" x14ac:dyDescent="0.25">
      <c r="A1106" s="2" t="s">
        <v>2815</v>
      </c>
      <c r="B1106" s="2" t="s">
        <v>2817</v>
      </c>
      <c r="C1106" s="2" t="s">
        <v>106</v>
      </c>
      <c r="D1106" s="2" t="s">
        <v>73</v>
      </c>
      <c r="E1106" s="2" t="s">
        <v>75</v>
      </c>
      <c r="F1106" s="2" t="s">
        <v>55</v>
      </c>
      <c r="G1106" s="2" t="s">
        <v>201</v>
      </c>
      <c r="H1106" s="2" t="s">
        <v>179</v>
      </c>
      <c r="I1106" s="2" t="s">
        <v>12</v>
      </c>
      <c r="J1106" s="2" t="s">
        <v>202</v>
      </c>
      <c r="K1106" s="2" t="s">
        <v>203</v>
      </c>
      <c r="L1106" s="2" t="s">
        <v>182</v>
      </c>
      <c r="M1106" s="2">
        <v>46</v>
      </c>
      <c r="N1106" s="2" t="b">
        <v>0</v>
      </c>
      <c r="O1106" s="2">
        <v>0.8125</v>
      </c>
      <c r="P1106" s="2">
        <v>0.78142076502732238</v>
      </c>
      <c r="Q1106" s="2">
        <v>0.84615384615384615</v>
      </c>
      <c r="R1106" s="2" t="s">
        <v>74</v>
      </c>
      <c r="S1106" s="2" t="s">
        <v>2765</v>
      </c>
      <c r="T1106" s="2" t="s">
        <v>2766</v>
      </c>
      <c r="U1106" s="2" t="b">
        <v>1</v>
      </c>
      <c r="V1106" s="2" t="s">
        <v>69</v>
      </c>
      <c r="W1106" s="2">
        <v>1.6</v>
      </c>
    </row>
    <row r="1107" spans="1:23" ht="15.75" customHeight="1" x14ac:dyDescent="0.25">
      <c r="A1107" s="2" t="s">
        <v>2815</v>
      </c>
      <c r="B1107" s="2" t="s">
        <v>2817</v>
      </c>
      <c r="C1107" s="2" t="s">
        <v>106</v>
      </c>
      <c r="D1107" s="2" t="s">
        <v>73</v>
      </c>
      <c r="E1107" s="2" t="s">
        <v>75</v>
      </c>
      <c r="F1107" s="2" t="s">
        <v>55</v>
      </c>
      <c r="G1107" s="2" t="s">
        <v>206</v>
      </c>
      <c r="H1107" s="2" t="s">
        <v>179</v>
      </c>
      <c r="I1107" s="2" t="s">
        <v>12</v>
      </c>
      <c r="J1107" s="2" t="s">
        <v>207</v>
      </c>
      <c r="K1107" s="2" t="s">
        <v>208</v>
      </c>
      <c r="L1107" s="2" t="s">
        <v>182</v>
      </c>
      <c r="M1107" s="2">
        <v>47</v>
      </c>
      <c r="N1107" s="2" t="b">
        <v>0</v>
      </c>
      <c r="O1107" s="2">
        <v>0.8262108262108262</v>
      </c>
      <c r="P1107" s="2">
        <v>0.79670329670329665</v>
      </c>
      <c r="Q1107" s="2">
        <v>0.85798816568047342</v>
      </c>
      <c r="R1107" s="2" t="s">
        <v>74</v>
      </c>
      <c r="S1107" s="2" t="s">
        <v>2767</v>
      </c>
      <c r="T1107" s="2" t="s">
        <v>2768</v>
      </c>
      <c r="U1107" s="2" t="b">
        <v>1</v>
      </c>
      <c r="V1107" s="2" t="s">
        <v>69</v>
      </c>
      <c r="W1107" s="2">
        <v>1.1000000000000001</v>
      </c>
    </row>
    <row r="1108" spans="1:23" ht="15.75" customHeight="1" x14ac:dyDescent="0.25">
      <c r="A1108" s="2" t="s">
        <v>2815</v>
      </c>
      <c r="B1108" s="2" t="s">
        <v>2817</v>
      </c>
      <c r="C1108" s="2" t="s">
        <v>106</v>
      </c>
      <c r="D1108" s="2" t="s">
        <v>73</v>
      </c>
      <c r="E1108" s="2" t="s">
        <v>75</v>
      </c>
      <c r="F1108" s="2" t="s">
        <v>55</v>
      </c>
      <c r="G1108" s="2" t="s">
        <v>211</v>
      </c>
      <c r="H1108" s="2" t="s">
        <v>179</v>
      </c>
      <c r="I1108" s="2" t="s">
        <v>12</v>
      </c>
      <c r="J1108" s="2" t="s">
        <v>212</v>
      </c>
      <c r="K1108" s="2" t="s">
        <v>213</v>
      </c>
      <c r="L1108" s="2" t="s">
        <v>182</v>
      </c>
      <c r="M1108" s="2">
        <v>48</v>
      </c>
      <c r="N1108" s="2" t="b">
        <v>0</v>
      </c>
      <c r="O1108" s="2">
        <v>0.78309859154929573</v>
      </c>
      <c r="P1108" s="2">
        <v>0.74731182795698925</v>
      </c>
      <c r="Q1108" s="2">
        <v>0.8224852071005917</v>
      </c>
      <c r="R1108" s="2" t="s">
        <v>74</v>
      </c>
      <c r="S1108" s="2" t="s">
        <v>2769</v>
      </c>
      <c r="T1108" s="2" t="s">
        <v>2770</v>
      </c>
      <c r="U1108" s="2" t="b">
        <v>1</v>
      </c>
      <c r="V1108" s="2" t="s">
        <v>69</v>
      </c>
      <c r="W1108" s="2">
        <v>1.1000000000000001</v>
      </c>
    </row>
    <row r="1109" spans="1:23" ht="15.75" customHeight="1" x14ac:dyDescent="0.25">
      <c r="A1109" s="2" t="s">
        <v>2815</v>
      </c>
      <c r="B1109" s="2" t="s">
        <v>2817</v>
      </c>
      <c r="C1109" s="2" t="s">
        <v>106</v>
      </c>
      <c r="D1109" s="2" t="s">
        <v>73</v>
      </c>
      <c r="E1109" s="2" t="s">
        <v>75</v>
      </c>
      <c r="F1109" s="2" t="s">
        <v>55</v>
      </c>
      <c r="G1109" s="2" t="s">
        <v>216</v>
      </c>
      <c r="H1109" s="2" t="s">
        <v>179</v>
      </c>
      <c r="I1109" s="2" t="s">
        <v>12</v>
      </c>
      <c r="J1109" s="2" t="s">
        <v>217</v>
      </c>
      <c r="K1109" s="2" t="s">
        <v>218</v>
      </c>
      <c r="L1109" s="2" t="s">
        <v>182</v>
      </c>
      <c r="M1109" s="2">
        <v>49</v>
      </c>
      <c r="N1109" s="2" t="b">
        <v>0</v>
      </c>
      <c r="O1109" s="2">
        <v>0.77142857142857146</v>
      </c>
      <c r="P1109" s="2">
        <v>0.7458563535911602</v>
      </c>
      <c r="Q1109" s="2">
        <v>0.79881656804733725</v>
      </c>
      <c r="R1109" s="2" t="s">
        <v>74</v>
      </c>
      <c r="S1109" s="2" t="s">
        <v>2771</v>
      </c>
      <c r="T1109" s="2" t="s">
        <v>2772</v>
      </c>
      <c r="U1109" s="2" t="b">
        <v>1</v>
      </c>
      <c r="V1109" s="2" t="s">
        <v>69</v>
      </c>
      <c r="W1109" s="2">
        <v>1.6</v>
      </c>
    </row>
    <row r="1110" spans="1:23" ht="15.75" customHeight="1" x14ac:dyDescent="0.25">
      <c r="A1110" s="2" t="s">
        <v>2815</v>
      </c>
      <c r="B1110" s="2" t="s">
        <v>2817</v>
      </c>
      <c r="C1110" s="2" t="s">
        <v>106</v>
      </c>
      <c r="D1110" s="2" t="s">
        <v>73</v>
      </c>
      <c r="E1110" s="2" t="s">
        <v>75</v>
      </c>
      <c r="F1110" s="2" t="s">
        <v>55</v>
      </c>
      <c r="G1110" s="2" t="s">
        <v>221</v>
      </c>
      <c r="H1110" s="2" t="s">
        <v>179</v>
      </c>
      <c r="I1110" s="2" t="s">
        <v>12</v>
      </c>
      <c r="J1110" s="2" t="s">
        <v>222</v>
      </c>
      <c r="K1110" s="2" t="s">
        <v>223</v>
      </c>
      <c r="L1110" s="2" t="s">
        <v>182</v>
      </c>
      <c r="M1110" s="2">
        <v>50</v>
      </c>
      <c r="N1110" s="2" t="b">
        <v>0</v>
      </c>
      <c r="O1110" s="2">
        <v>0.8125</v>
      </c>
      <c r="P1110" s="2">
        <v>0.78142076502732238</v>
      </c>
      <c r="Q1110" s="2">
        <v>0.84615384615384615</v>
      </c>
      <c r="R1110" s="2" t="s">
        <v>74</v>
      </c>
      <c r="S1110" s="2" t="s">
        <v>2773</v>
      </c>
      <c r="T1110" s="2" t="s">
        <v>2774</v>
      </c>
      <c r="U1110" s="2" t="b">
        <v>1</v>
      </c>
      <c r="V1110" s="2" t="s">
        <v>69</v>
      </c>
      <c r="W1110" s="2">
        <v>1.1000000000000001</v>
      </c>
    </row>
    <row r="1111" spans="1:23" ht="15.75" customHeight="1" x14ac:dyDescent="0.25">
      <c r="A1111" s="2" t="s">
        <v>2815</v>
      </c>
      <c r="B1111" s="2" t="s">
        <v>2817</v>
      </c>
      <c r="C1111" s="2" t="s">
        <v>106</v>
      </c>
      <c r="D1111" s="2" t="s">
        <v>73</v>
      </c>
      <c r="E1111" s="2" t="s">
        <v>75</v>
      </c>
      <c r="F1111" s="2" t="s">
        <v>55</v>
      </c>
      <c r="G1111" s="2" t="s">
        <v>226</v>
      </c>
      <c r="H1111" s="2" t="s">
        <v>179</v>
      </c>
      <c r="I1111" s="2" t="s">
        <v>12</v>
      </c>
      <c r="J1111" s="2" t="s">
        <v>227</v>
      </c>
      <c r="K1111" s="2" t="s">
        <v>228</v>
      </c>
      <c r="L1111" s="2" t="s">
        <v>182</v>
      </c>
      <c r="M1111" s="2">
        <v>51</v>
      </c>
      <c r="N1111" s="2" t="b">
        <v>0</v>
      </c>
      <c r="O1111" s="2">
        <v>0.82285714285714284</v>
      </c>
      <c r="P1111" s="2">
        <v>0.79558011049723754</v>
      </c>
      <c r="Q1111" s="2">
        <v>0.85207100591715978</v>
      </c>
      <c r="R1111" s="2" t="s">
        <v>74</v>
      </c>
      <c r="S1111" s="2" t="s">
        <v>2775</v>
      </c>
      <c r="T1111" s="2" t="s">
        <v>2776</v>
      </c>
      <c r="U1111" s="2" t="b">
        <v>1</v>
      </c>
      <c r="V1111" s="2" t="s">
        <v>69</v>
      </c>
      <c r="W1111" s="2">
        <v>1.2</v>
      </c>
    </row>
    <row r="1112" spans="1:23" ht="15.75" customHeight="1" x14ac:dyDescent="0.25">
      <c r="A1112" s="2" t="s">
        <v>2815</v>
      </c>
      <c r="B1112" s="2" t="s">
        <v>2817</v>
      </c>
      <c r="C1112" s="2" t="s">
        <v>106</v>
      </c>
      <c r="D1112" s="2" t="s">
        <v>73</v>
      </c>
      <c r="E1112" s="2" t="s">
        <v>75</v>
      </c>
      <c r="F1112" s="2" t="s">
        <v>55</v>
      </c>
      <c r="G1112" s="2" t="s">
        <v>231</v>
      </c>
      <c r="H1112" s="2" t="s">
        <v>179</v>
      </c>
      <c r="I1112" s="2" t="s">
        <v>12</v>
      </c>
      <c r="J1112" s="2" t="s">
        <v>232</v>
      </c>
      <c r="K1112" s="2" t="s">
        <v>233</v>
      </c>
      <c r="L1112" s="2" t="s">
        <v>182</v>
      </c>
      <c r="M1112" s="2">
        <v>52</v>
      </c>
      <c r="N1112" s="2" t="b">
        <v>0</v>
      </c>
      <c r="O1112" s="2">
        <v>0.79545454545454541</v>
      </c>
      <c r="P1112" s="2">
        <v>0.76502732240437155</v>
      </c>
      <c r="Q1112" s="2">
        <v>0.82840236686390534</v>
      </c>
      <c r="R1112" s="2" t="s">
        <v>74</v>
      </c>
      <c r="S1112" s="2" t="s">
        <v>2777</v>
      </c>
      <c r="T1112" s="2" t="s">
        <v>2778</v>
      </c>
      <c r="U1112" s="2" t="b">
        <v>1</v>
      </c>
      <c r="V1112" s="2" t="s">
        <v>69</v>
      </c>
      <c r="W1112" s="2">
        <v>1.2</v>
      </c>
    </row>
    <row r="1113" spans="1:23" ht="15.75" customHeight="1" x14ac:dyDescent="0.25">
      <c r="A1113" s="2" t="s">
        <v>2815</v>
      </c>
      <c r="B1113" s="2" t="s">
        <v>2817</v>
      </c>
      <c r="C1113" s="2" t="s">
        <v>106</v>
      </c>
      <c r="D1113" s="2" t="s">
        <v>73</v>
      </c>
      <c r="E1113" s="2" t="s">
        <v>75</v>
      </c>
      <c r="F1113" s="2" t="s">
        <v>55</v>
      </c>
      <c r="G1113" s="2" t="s">
        <v>236</v>
      </c>
      <c r="H1113" s="2" t="s">
        <v>179</v>
      </c>
      <c r="I1113" s="2" t="s">
        <v>12</v>
      </c>
      <c r="J1113" s="2" t="s">
        <v>237</v>
      </c>
      <c r="K1113" s="2" t="s">
        <v>238</v>
      </c>
      <c r="L1113" s="2" t="s">
        <v>182</v>
      </c>
      <c r="M1113" s="2">
        <v>53</v>
      </c>
      <c r="N1113" s="2" t="b">
        <v>0</v>
      </c>
      <c r="O1113" s="2">
        <v>0.81714285714285706</v>
      </c>
      <c r="P1113" s="2">
        <v>0.79005524861878451</v>
      </c>
      <c r="Q1113" s="2">
        <v>0.84615384615384615</v>
      </c>
      <c r="R1113" s="2" t="s">
        <v>74</v>
      </c>
      <c r="S1113" s="2" t="s">
        <v>2779</v>
      </c>
      <c r="T1113" s="2" t="s">
        <v>2780</v>
      </c>
      <c r="U1113" s="2" t="b">
        <v>1</v>
      </c>
      <c r="V1113" s="2" t="s">
        <v>69</v>
      </c>
      <c r="W1113" s="2">
        <v>1.6</v>
      </c>
    </row>
    <row r="1114" spans="1:23" ht="15.75" customHeight="1" x14ac:dyDescent="0.25">
      <c r="A1114" s="2" t="s">
        <v>2815</v>
      </c>
      <c r="B1114" s="2" t="s">
        <v>2817</v>
      </c>
      <c r="C1114" s="2" t="s">
        <v>106</v>
      </c>
      <c r="D1114" s="2" t="s">
        <v>73</v>
      </c>
      <c r="E1114" s="2" t="s">
        <v>75</v>
      </c>
      <c r="F1114" s="2" t="s">
        <v>55</v>
      </c>
      <c r="G1114" s="2" t="s">
        <v>241</v>
      </c>
      <c r="H1114" s="2" t="s">
        <v>179</v>
      </c>
      <c r="I1114" s="2" t="s">
        <v>12</v>
      </c>
      <c r="J1114" s="2" t="s">
        <v>242</v>
      </c>
      <c r="K1114" s="2" t="s">
        <v>243</v>
      </c>
      <c r="L1114" s="2" t="s">
        <v>182</v>
      </c>
      <c r="M1114" s="2">
        <v>54</v>
      </c>
      <c r="N1114" s="2" t="b">
        <v>0</v>
      </c>
      <c r="O1114" s="2">
        <v>0.78977272727272729</v>
      </c>
      <c r="P1114" s="2">
        <v>0.7595628415300546</v>
      </c>
      <c r="Q1114" s="2">
        <v>0.8224852071005917</v>
      </c>
      <c r="R1114" s="2" t="s">
        <v>74</v>
      </c>
      <c r="S1114" s="2" t="s">
        <v>2781</v>
      </c>
      <c r="T1114" s="2" t="s">
        <v>2782</v>
      </c>
      <c r="U1114" s="2" t="b">
        <v>1</v>
      </c>
      <c r="V1114" s="2" t="s">
        <v>69</v>
      </c>
      <c r="W1114" s="2">
        <v>1.1000000000000001</v>
      </c>
    </row>
    <row r="1115" spans="1:23" ht="15.75" customHeight="1" x14ac:dyDescent="0.25">
      <c r="A1115" s="2" t="s">
        <v>2815</v>
      </c>
      <c r="B1115" s="2" t="s">
        <v>2817</v>
      </c>
      <c r="C1115" s="2" t="s">
        <v>106</v>
      </c>
      <c r="D1115" s="2" t="s">
        <v>73</v>
      </c>
      <c r="E1115" s="2" t="s">
        <v>75</v>
      </c>
      <c r="F1115" s="2" t="s">
        <v>55</v>
      </c>
      <c r="G1115" s="2" t="s">
        <v>246</v>
      </c>
      <c r="H1115" s="2" t="s">
        <v>179</v>
      </c>
      <c r="I1115" s="2" t="s">
        <v>12</v>
      </c>
      <c r="J1115" s="2" t="s">
        <v>247</v>
      </c>
      <c r="K1115" s="2" t="s">
        <v>248</v>
      </c>
      <c r="L1115" s="2" t="s">
        <v>182</v>
      </c>
      <c r="M1115" s="2">
        <v>55</v>
      </c>
      <c r="N1115" s="2" t="b">
        <v>0</v>
      </c>
      <c r="O1115" s="2">
        <v>0.81126760563380274</v>
      </c>
      <c r="P1115" s="2">
        <v>0.77419354838709675</v>
      </c>
      <c r="Q1115" s="2">
        <v>0.85207100591715978</v>
      </c>
      <c r="R1115" s="2" t="s">
        <v>74</v>
      </c>
      <c r="S1115" s="2" t="s">
        <v>2783</v>
      </c>
      <c r="T1115" s="2" t="s">
        <v>2784</v>
      </c>
      <c r="U1115" s="2" t="b">
        <v>1</v>
      </c>
      <c r="V1115" s="2" t="s">
        <v>69</v>
      </c>
      <c r="W1115" s="2">
        <v>1.2</v>
      </c>
    </row>
    <row r="1116" spans="1:23" ht="15.75" customHeight="1" x14ac:dyDescent="0.25">
      <c r="A1116" s="2" t="s">
        <v>2815</v>
      </c>
      <c r="B1116" s="2" t="s">
        <v>2817</v>
      </c>
      <c r="C1116" s="2" t="s">
        <v>106</v>
      </c>
      <c r="D1116" s="2" t="s">
        <v>73</v>
      </c>
      <c r="E1116" s="2" t="s">
        <v>75</v>
      </c>
      <c r="F1116" s="2" t="s">
        <v>55</v>
      </c>
      <c r="G1116" s="2" t="s">
        <v>251</v>
      </c>
      <c r="H1116" s="2" t="s">
        <v>179</v>
      </c>
      <c r="I1116" s="2" t="s">
        <v>12</v>
      </c>
      <c r="J1116" s="2" t="s">
        <v>252</v>
      </c>
      <c r="K1116" s="2" t="s">
        <v>253</v>
      </c>
      <c r="L1116" s="2" t="s">
        <v>182</v>
      </c>
      <c r="M1116" s="2">
        <v>56</v>
      </c>
      <c r="N1116" s="2" t="b">
        <v>0</v>
      </c>
      <c r="O1116" s="2">
        <v>0.79665738161559885</v>
      </c>
      <c r="P1116" s="2">
        <v>0.75263157894736843</v>
      </c>
      <c r="Q1116" s="2">
        <v>0.84615384615384615</v>
      </c>
      <c r="R1116" s="2" t="s">
        <v>74</v>
      </c>
      <c r="S1116" s="2" t="s">
        <v>2785</v>
      </c>
      <c r="T1116" s="2" t="s">
        <v>2786</v>
      </c>
      <c r="U1116" s="2" t="b">
        <v>1</v>
      </c>
      <c r="V1116" s="2" t="s">
        <v>69</v>
      </c>
      <c r="W1116" s="2">
        <v>1.1000000000000001</v>
      </c>
    </row>
    <row r="1117" spans="1:23" ht="15.75" customHeight="1" x14ac:dyDescent="0.25">
      <c r="A1117" s="2" t="s">
        <v>2815</v>
      </c>
      <c r="B1117" s="2" t="s">
        <v>2817</v>
      </c>
      <c r="C1117" s="2" t="s">
        <v>106</v>
      </c>
      <c r="D1117" s="2" t="s">
        <v>73</v>
      </c>
      <c r="E1117" s="2" t="s">
        <v>75</v>
      </c>
      <c r="F1117" s="2" t="s">
        <v>55</v>
      </c>
      <c r="G1117" s="2" t="s">
        <v>256</v>
      </c>
      <c r="H1117" s="2" t="s">
        <v>179</v>
      </c>
      <c r="I1117" s="2" t="s">
        <v>12</v>
      </c>
      <c r="J1117" s="2" t="s">
        <v>257</v>
      </c>
      <c r="K1117" s="2" t="s">
        <v>258</v>
      </c>
      <c r="L1117" s="2" t="s">
        <v>182</v>
      </c>
      <c r="M1117" s="2">
        <v>57</v>
      </c>
      <c r="N1117" s="2" t="b">
        <v>0</v>
      </c>
      <c r="O1117" s="2">
        <v>0.79320113314447593</v>
      </c>
      <c r="P1117" s="2">
        <v>0.76086956521739135</v>
      </c>
      <c r="Q1117" s="2">
        <v>0.82840236686390534</v>
      </c>
      <c r="R1117" s="2" t="s">
        <v>74</v>
      </c>
      <c r="S1117" s="2" t="s">
        <v>2787</v>
      </c>
      <c r="T1117" s="2" t="s">
        <v>2788</v>
      </c>
      <c r="U1117" s="2" t="b">
        <v>1</v>
      </c>
      <c r="V1117" s="2" t="s">
        <v>69</v>
      </c>
      <c r="W1117" s="2">
        <v>1.6</v>
      </c>
    </row>
    <row r="1118" spans="1:23" ht="15.75" customHeight="1" x14ac:dyDescent="0.25">
      <c r="A1118" s="2" t="s">
        <v>2815</v>
      </c>
      <c r="B1118" s="2" t="s">
        <v>2817</v>
      </c>
      <c r="C1118" s="2" t="s">
        <v>106</v>
      </c>
      <c r="D1118" s="2" t="s">
        <v>73</v>
      </c>
      <c r="E1118" s="2" t="s">
        <v>75</v>
      </c>
      <c r="F1118" s="2" t="s">
        <v>55</v>
      </c>
      <c r="G1118" s="2" t="s">
        <v>261</v>
      </c>
      <c r="H1118" s="2" t="s">
        <v>179</v>
      </c>
      <c r="I1118" s="2" t="s">
        <v>12</v>
      </c>
      <c r="J1118" s="2" t="s">
        <v>262</v>
      </c>
      <c r="K1118" s="2" t="s">
        <v>263</v>
      </c>
      <c r="L1118" s="2" t="s">
        <v>182</v>
      </c>
      <c r="M1118" s="2">
        <v>58</v>
      </c>
      <c r="N1118" s="2" t="b">
        <v>0</v>
      </c>
      <c r="O1118" s="2">
        <v>0.79885057471264365</v>
      </c>
      <c r="P1118" s="2">
        <v>0.77653631284916202</v>
      </c>
      <c r="Q1118" s="2">
        <v>0.8224852071005917</v>
      </c>
      <c r="R1118" s="2" t="s">
        <v>74</v>
      </c>
      <c r="S1118" s="2" t="s">
        <v>2789</v>
      </c>
      <c r="T1118" s="2" t="s">
        <v>2790</v>
      </c>
      <c r="U1118" s="2" t="b">
        <v>1</v>
      </c>
      <c r="V1118" s="2" t="s">
        <v>69</v>
      </c>
      <c r="W1118" s="2">
        <v>1.2</v>
      </c>
    </row>
    <row r="1119" spans="1:23" ht="15.75" customHeight="1" x14ac:dyDescent="0.25">
      <c r="A1119" s="2" t="s">
        <v>2815</v>
      </c>
      <c r="B1119" s="2" t="s">
        <v>2817</v>
      </c>
      <c r="C1119" s="2" t="s">
        <v>106</v>
      </c>
      <c r="D1119" s="2" t="s">
        <v>73</v>
      </c>
      <c r="E1119" s="2" t="s">
        <v>75</v>
      </c>
      <c r="F1119" s="2" t="s">
        <v>55</v>
      </c>
      <c r="G1119" s="2" t="s">
        <v>266</v>
      </c>
      <c r="H1119" s="2" t="s">
        <v>179</v>
      </c>
      <c r="I1119" s="2" t="s">
        <v>12</v>
      </c>
      <c r="J1119" s="2" t="s">
        <v>267</v>
      </c>
      <c r="K1119" s="2" t="s">
        <v>268</v>
      </c>
      <c r="L1119" s="2" t="s">
        <v>182</v>
      </c>
      <c r="M1119" s="2">
        <v>59</v>
      </c>
      <c r="N1119" s="2" t="b">
        <v>0</v>
      </c>
      <c r="O1119" s="2">
        <v>0.72121212121212119</v>
      </c>
      <c r="P1119" s="2">
        <v>0.73913043478260865</v>
      </c>
      <c r="Q1119" s="2">
        <v>0.70414201183431957</v>
      </c>
      <c r="R1119" s="2" t="s">
        <v>74</v>
      </c>
      <c r="S1119" s="2" t="s">
        <v>2791</v>
      </c>
      <c r="T1119" s="2" t="s">
        <v>2792</v>
      </c>
      <c r="U1119" s="2" t="b">
        <v>1</v>
      </c>
      <c r="V1119" s="2" t="s">
        <v>69</v>
      </c>
      <c r="W1119" s="2">
        <v>1.1000000000000001</v>
      </c>
    </row>
    <row r="1120" spans="1:23" ht="15.75" customHeight="1" x14ac:dyDescent="0.25">
      <c r="A1120" s="2" t="s">
        <v>2815</v>
      </c>
      <c r="B1120" s="2" t="s">
        <v>2817</v>
      </c>
      <c r="C1120" s="2" t="s">
        <v>106</v>
      </c>
      <c r="D1120" s="2" t="s">
        <v>73</v>
      </c>
      <c r="E1120" s="2" t="s">
        <v>75</v>
      </c>
      <c r="F1120" s="2" t="s">
        <v>55</v>
      </c>
      <c r="G1120" s="2" t="s">
        <v>271</v>
      </c>
      <c r="H1120" s="2" t="s">
        <v>179</v>
      </c>
      <c r="I1120" s="2" t="s">
        <v>12</v>
      </c>
      <c r="J1120" s="2" t="s">
        <v>272</v>
      </c>
      <c r="K1120" s="2" t="s">
        <v>273</v>
      </c>
      <c r="L1120" s="2" t="s">
        <v>182</v>
      </c>
      <c r="M1120" s="2">
        <v>60</v>
      </c>
      <c r="N1120" s="2" t="b">
        <v>0</v>
      </c>
      <c r="O1120" s="2">
        <v>0.77363896848137548</v>
      </c>
      <c r="P1120" s="2">
        <v>0.75</v>
      </c>
      <c r="Q1120" s="2">
        <v>0.79881656804733725</v>
      </c>
      <c r="R1120" s="2" t="s">
        <v>74</v>
      </c>
      <c r="S1120" s="2" t="s">
        <v>2793</v>
      </c>
      <c r="T1120" s="2" t="s">
        <v>2794</v>
      </c>
      <c r="U1120" s="2" t="b">
        <v>1</v>
      </c>
      <c r="V1120" s="2" t="s">
        <v>69</v>
      </c>
      <c r="W1120" s="2">
        <v>1.6</v>
      </c>
    </row>
    <row r="1121" spans="1:23" ht="15.75" customHeight="1" x14ac:dyDescent="0.25">
      <c r="A1121" s="2" t="s">
        <v>2815</v>
      </c>
      <c r="B1121" s="2" t="s">
        <v>2817</v>
      </c>
      <c r="C1121" s="2" t="s">
        <v>106</v>
      </c>
      <c r="D1121" s="2" t="s">
        <v>73</v>
      </c>
      <c r="E1121" s="2" t="s">
        <v>75</v>
      </c>
      <c r="F1121" s="2" t="s">
        <v>55</v>
      </c>
      <c r="G1121" s="2" t="s">
        <v>276</v>
      </c>
      <c r="H1121" s="2" t="s">
        <v>179</v>
      </c>
      <c r="I1121" s="2" t="s">
        <v>12</v>
      </c>
      <c r="J1121" s="2" t="s">
        <v>277</v>
      </c>
      <c r="K1121" s="2" t="s">
        <v>278</v>
      </c>
      <c r="L1121" s="2" t="s">
        <v>182</v>
      </c>
      <c r="M1121" s="2">
        <v>61</v>
      </c>
      <c r="N1121" s="2" t="b">
        <v>0</v>
      </c>
      <c r="O1121" s="2">
        <v>0.79551820728291323</v>
      </c>
      <c r="P1121" s="2">
        <v>0.75531914893617025</v>
      </c>
      <c r="Q1121" s="2">
        <v>0.84023668639053251</v>
      </c>
      <c r="R1121" s="2" t="s">
        <v>74</v>
      </c>
      <c r="S1121" s="2" t="s">
        <v>2795</v>
      </c>
      <c r="T1121" s="2" t="s">
        <v>2796</v>
      </c>
      <c r="U1121" s="2" t="b">
        <v>1</v>
      </c>
      <c r="V1121" s="2" t="s">
        <v>69</v>
      </c>
      <c r="W1121" s="2">
        <v>1.2</v>
      </c>
    </row>
    <row r="1122" spans="1:23" ht="15.75" customHeight="1" x14ac:dyDescent="0.25">
      <c r="A1122" s="2" t="s">
        <v>2815</v>
      </c>
      <c r="B1122" s="2" t="s">
        <v>2817</v>
      </c>
      <c r="C1122" s="2" t="s">
        <v>106</v>
      </c>
      <c r="D1122" s="2" t="s">
        <v>73</v>
      </c>
      <c r="E1122" s="2" t="s">
        <v>75</v>
      </c>
      <c r="F1122" s="2" t="s">
        <v>55</v>
      </c>
      <c r="G1122" s="2" t="s">
        <v>281</v>
      </c>
      <c r="H1122" s="2" t="s">
        <v>282</v>
      </c>
      <c r="I1122" s="2" t="s">
        <v>26</v>
      </c>
      <c r="J1122" s="2" t="s">
        <v>283</v>
      </c>
      <c r="K1122" s="2" t="s">
        <v>284</v>
      </c>
      <c r="L1122" s="2" t="s">
        <v>285</v>
      </c>
      <c r="M1122" s="2">
        <v>42</v>
      </c>
      <c r="N1122" s="2" t="b">
        <v>0</v>
      </c>
      <c r="O1122" s="2">
        <v>0.80089485458612975</v>
      </c>
      <c r="P1122" s="2">
        <v>0.79555555555555557</v>
      </c>
      <c r="Q1122" s="2">
        <v>0.80630630630630629</v>
      </c>
      <c r="R1122" s="2" t="s">
        <v>74</v>
      </c>
      <c r="S1122" s="2" t="s">
        <v>2797</v>
      </c>
      <c r="T1122" s="2" t="s">
        <v>2798</v>
      </c>
      <c r="U1122" s="2" t="b">
        <v>1</v>
      </c>
      <c r="V1122" s="2" t="s">
        <v>69</v>
      </c>
      <c r="W1122" s="2">
        <v>1.8</v>
      </c>
    </row>
    <row r="1123" spans="1:23" ht="15.75" customHeight="1" x14ac:dyDescent="0.25">
      <c r="A1123" s="2" t="s">
        <v>2815</v>
      </c>
      <c r="B1123" s="2" t="s">
        <v>2817</v>
      </c>
      <c r="C1123" s="2" t="s">
        <v>106</v>
      </c>
      <c r="D1123" s="2" t="s">
        <v>73</v>
      </c>
      <c r="E1123" s="2" t="s">
        <v>75</v>
      </c>
      <c r="F1123" s="2" t="s">
        <v>55</v>
      </c>
      <c r="G1123" s="2" t="s">
        <v>288</v>
      </c>
      <c r="H1123" s="2" t="s">
        <v>282</v>
      </c>
      <c r="I1123" s="2" t="s">
        <v>26</v>
      </c>
      <c r="J1123" s="2" t="s">
        <v>289</v>
      </c>
      <c r="K1123" s="2" t="s">
        <v>290</v>
      </c>
      <c r="L1123" s="2" t="s">
        <v>285</v>
      </c>
      <c r="M1123" s="2">
        <v>43</v>
      </c>
      <c r="N1123" s="2" t="b">
        <v>0</v>
      </c>
      <c r="O1123" s="2">
        <v>0.76923076923076927</v>
      </c>
      <c r="P1123" s="2">
        <v>0.77272727272727271</v>
      </c>
      <c r="Q1123" s="2">
        <v>0.76576576576576572</v>
      </c>
      <c r="R1123" s="2" t="s">
        <v>74</v>
      </c>
      <c r="S1123" s="2" t="s">
        <v>2799</v>
      </c>
      <c r="T1123" s="2" t="s">
        <v>2800</v>
      </c>
      <c r="U1123" s="2" t="b">
        <v>1</v>
      </c>
      <c r="V1123" s="2" t="s">
        <v>69</v>
      </c>
      <c r="W1123" s="2">
        <v>1.8</v>
      </c>
    </row>
    <row r="1124" spans="1:23" ht="15.75" customHeight="1" x14ac:dyDescent="0.25">
      <c r="A1124" s="2" t="s">
        <v>2815</v>
      </c>
      <c r="B1124" s="2" t="s">
        <v>2817</v>
      </c>
      <c r="C1124" s="2" t="s">
        <v>106</v>
      </c>
      <c r="D1124" s="2" t="s">
        <v>73</v>
      </c>
      <c r="E1124" s="2" t="s">
        <v>75</v>
      </c>
      <c r="F1124" s="2" t="s">
        <v>55</v>
      </c>
      <c r="G1124" s="2" t="s">
        <v>293</v>
      </c>
      <c r="H1124" s="2" t="s">
        <v>282</v>
      </c>
      <c r="I1124" s="2" t="s">
        <v>26</v>
      </c>
      <c r="J1124" s="2" t="s">
        <v>294</v>
      </c>
      <c r="K1124" s="2" t="s">
        <v>295</v>
      </c>
      <c r="L1124" s="2" t="s">
        <v>285</v>
      </c>
      <c r="M1124" s="2">
        <v>44</v>
      </c>
      <c r="N1124" s="2" t="b">
        <v>0</v>
      </c>
      <c r="O1124" s="2">
        <v>0.75663716814159288</v>
      </c>
      <c r="P1124" s="2">
        <v>0.74347826086956526</v>
      </c>
      <c r="Q1124" s="2">
        <v>0.77027027027027029</v>
      </c>
      <c r="R1124" s="2" t="s">
        <v>74</v>
      </c>
      <c r="S1124" s="2" t="s">
        <v>2801</v>
      </c>
      <c r="T1124" s="2" t="s">
        <v>2802</v>
      </c>
      <c r="U1124" s="2" t="b">
        <v>1</v>
      </c>
      <c r="V1124" s="2" t="s">
        <v>69</v>
      </c>
      <c r="W1124" s="2">
        <v>1.3</v>
      </c>
    </row>
    <row r="1125" spans="1:23" ht="15.75" customHeight="1" x14ac:dyDescent="0.25">
      <c r="A1125" s="2" t="s">
        <v>2815</v>
      </c>
      <c r="B1125" s="2" t="s">
        <v>2817</v>
      </c>
      <c r="C1125" s="2" t="s">
        <v>106</v>
      </c>
      <c r="D1125" s="2" t="s">
        <v>73</v>
      </c>
      <c r="E1125" s="2" t="s">
        <v>75</v>
      </c>
      <c r="F1125" s="2" t="s">
        <v>55</v>
      </c>
      <c r="G1125" s="2" t="s">
        <v>298</v>
      </c>
      <c r="H1125" s="2" t="s">
        <v>282</v>
      </c>
      <c r="I1125" s="2" t="s">
        <v>26</v>
      </c>
      <c r="J1125" s="2" t="s">
        <v>299</v>
      </c>
      <c r="K1125" s="2" t="s">
        <v>300</v>
      </c>
      <c r="L1125" s="2" t="s">
        <v>285</v>
      </c>
      <c r="M1125" s="2">
        <v>45</v>
      </c>
      <c r="N1125" s="2" t="b">
        <v>0</v>
      </c>
      <c r="O1125" s="2">
        <v>0.81057268722466969</v>
      </c>
      <c r="P1125" s="2">
        <v>0.7931034482758621</v>
      </c>
      <c r="Q1125" s="2">
        <v>0.8288288288288288</v>
      </c>
      <c r="R1125" s="2" t="s">
        <v>74</v>
      </c>
      <c r="S1125" s="2" t="s">
        <v>2803</v>
      </c>
      <c r="T1125" s="2" t="s">
        <v>2804</v>
      </c>
      <c r="U1125" s="2" t="b">
        <v>1</v>
      </c>
      <c r="V1125" s="2" t="s">
        <v>69</v>
      </c>
      <c r="W1125" s="2">
        <v>1.3</v>
      </c>
    </row>
    <row r="1126" spans="1:23" ht="15.75" customHeight="1" x14ac:dyDescent="0.25">
      <c r="A1126" s="2" t="s">
        <v>2815</v>
      </c>
      <c r="B1126" s="2" t="s">
        <v>2817</v>
      </c>
      <c r="C1126" s="2" t="s">
        <v>106</v>
      </c>
      <c r="D1126" s="2" t="s">
        <v>73</v>
      </c>
      <c r="E1126" s="2" t="s">
        <v>75</v>
      </c>
      <c r="F1126" s="2" t="s">
        <v>55</v>
      </c>
      <c r="G1126" s="2" t="s">
        <v>303</v>
      </c>
      <c r="H1126" s="2" t="s">
        <v>282</v>
      </c>
      <c r="I1126" s="2" t="s">
        <v>26</v>
      </c>
      <c r="J1126" s="2" t="s">
        <v>304</v>
      </c>
      <c r="K1126" s="2" t="s">
        <v>305</v>
      </c>
      <c r="L1126" s="2" t="s">
        <v>285</v>
      </c>
      <c r="M1126" s="2">
        <v>46</v>
      </c>
      <c r="N1126" s="2" t="b">
        <v>0</v>
      </c>
      <c r="O1126" s="2">
        <v>0.80345572354211658</v>
      </c>
      <c r="P1126" s="2">
        <v>0.77178423236514526</v>
      </c>
      <c r="Q1126" s="2">
        <v>0.83783783783783783</v>
      </c>
      <c r="R1126" s="2" t="s">
        <v>74</v>
      </c>
      <c r="S1126" s="2" t="s">
        <v>2805</v>
      </c>
      <c r="T1126" s="2" t="s">
        <v>2806</v>
      </c>
      <c r="U1126" s="2" t="b">
        <v>1</v>
      </c>
      <c r="V1126" s="2" t="s">
        <v>69</v>
      </c>
      <c r="W1126" s="2">
        <v>1.7</v>
      </c>
    </row>
    <row r="1127" spans="1:23" ht="15.75" customHeight="1" x14ac:dyDescent="0.25">
      <c r="A1127" s="2" t="s">
        <v>2815</v>
      </c>
      <c r="B1127" s="2" t="s">
        <v>2817</v>
      </c>
      <c r="C1127" s="2" t="s">
        <v>106</v>
      </c>
      <c r="D1127" s="2" t="s">
        <v>73</v>
      </c>
      <c r="E1127" s="2" t="s">
        <v>75</v>
      </c>
      <c r="F1127" s="2" t="s">
        <v>55</v>
      </c>
      <c r="G1127" s="2" t="s">
        <v>308</v>
      </c>
      <c r="H1127" s="2" t="s">
        <v>282</v>
      </c>
      <c r="I1127" s="2" t="s">
        <v>26</v>
      </c>
      <c r="J1127" s="2" t="s">
        <v>309</v>
      </c>
      <c r="K1127" s="2" t="s">
        <v>310</v>
      </c>
      <c r="L1127" s="2" t="s">
        <v>285</v>
      </c>
      <c r="M1127" s="2">
        <v>47</v>
      </c>
      <c r="N1127" s="2" t="b">
        <v>0</v>
      </c>
      <c r="O1127" s="2">
        <v>0.81818181818181801</v>
      </c>
      <c r="P1127" s="2">
        <v>0.78749999999999998</v>
      </c>
      <c r="Q1127" s="2">
        <v>0.85135135135135132</v>
      </c>
      <c r="R1127" s="2" t="s">
        <v>74</v>
      </c>
      <c r="S1127" s="2" t="s">
        <v>2807</v>
      </c>
      <c r="T1127" s="2" t="s">
        <v>2808</v>
      </c>
      <c r="U1127" s="2" t="b">
        <v>1</v>
      </c>
      <c r="V1127" s="2" t="s">
        <v>69</v>
      </c>
      <c r="W1127" s="2">
        <v>1.3</v>
      </c>
    </row>
    <row r="1128" spans="1:23" ht="15.75" customHeight="1" x14ac:dyDescent="0.25">
      <c r="A1128" s="2" t="s">
        <v>2815</v>
      </c>
      <c r="B1128" s="2" t="s">
        <v>2817</v>
      </c>
      <c r="C1128" s="2" t="s">
        <v>106</v>
      </c>
      <c r="D1128" s="2" t="s">
        <v>73</v>
      </c>
      <c r="E1128" s="2" t="s">
        <v>75</v>
      </c>
      <c r="F1128" s="2" t="s">
        <v>55</v>
      </c>
      <c r="G1128" s="2" t="s">
        <v>313</v>
      </c>
      <c r="H1128" s="2" t="s">
        <v>282</v>
      </c>
      <c r="I1128" s="2" t="s">
        <v>26</v>
      </c>
      <c r="J1128" s="2" t="s">
        <v>314</v>
      </c>
      <c r="K1128" s="2" t="s">
        <v>315</v>
      </c>
      <c r="L1128" s="2" t="s">
        <v>285</v>
      </c>
      <c r="M1128" s="2">
        <v>48</v>
      </c>
      <c r="N1128" s="2" t="b">
        <v>0</v>
      </c>
      <c r="O1128" s="2">
        <v>0.74730021598272145</v>
      </c>
      <c r="P1128" s="2">
        <v>0.71784232365145229</v>
      </c>
      <c r="Q1128" s="2">
        <v>0.77927927927927931</v>
      </c>
      <c r="R1128" s="2" t="s">
        <v>74</v>
      </c>
      <c r="S1128" s="2" t="s">
        <v>2809</v>
      </c>
      <c r="T1128" s="2" t="s">
        <v>2810</v>
      </c>
      <c r="U1128" s="2" t="b">
        <v>1</v>
      </c>
      <c r="V1128" s="2" t="s">
        <v>69</v>
      </c>
      <c r="W1128" s="2">
        <v>1.3</v>
      </c>
    </row>
    <row r="1129" spans="1:23" ht="15.75" customHeight="1" x14ac:dyDescent="0.25">
      <c r="A1129" s="2" t="s">
        <v>2815</v>
      </c>
      <c r="B1129" s="2" t="s">
        <v>2817</v>
      </c>
      <c r="C1129" s="2" t="s">
        <v>106</v>
      </c>
      <c r="D1129" s="2" t="s">
        <v>73</v>
      </c>
      <c r="E1129" s="2" t="s">
        <v>75</v>
      </c>
      <c r="F1129" s="2" t="s">
        <v>55</v>
      </c>
      <c r="G1129" s="2" t="s">
        <v>318</v>
      </c>
      <c r="H1129" s="2" t="s">
        <v>282</v>
      </c>
      <c r="I1129" s="2" t="s">
        <v>26</v>
      </c>
      <c r="J1129" s="2" t="s">
        <v>319</v>
      </c>
      <c r="K1129" s="2" t="s">
        <v>320</v>
      </c>
      <c r="L1129" s="2" t="s">
        <v>285</v>
      </c>
      <c r="M1129" s="2">
        <v>49</v>
      </c>
      <c r="N1129" s="2" t="b">
        <v>0</v>
      </c>
      <c r="O1129" s="2">
        <v>0.82819383259911894</v>
      </c>
      <c r="P1129" s="2">
        <v>0.81034482758620685</v>
      </c>
      <c r="Q1129" s="2">
        <v>0.84684684684684686</v>
      </c>
      <c r="R1129" s="2" t="s">
        <v>74</v>
      </c>
      <c r="S1129" s="2" t="s">
        <v>2811</v>
      </c>
      <c r="T1129" s="2" t="s">
        <v>2812</v>
      </c>
      <c r="U1129" s="2" t="b">
        <v>1</v>
      </c>
      <c r="V1129" s="2" t="s">
        <v>69</v>
      </c>
      <c r="W1129" s="2">
        <v>1.8</v>
      </c>
    </row>
    <row r="1130" spans="1:23" ht="15.75" customHeight="1" x14ac:dyDescent="0.25">
      <c r="A1130" s="2" t="s">
        <v>2815</v>
      </c>
      <c r="B1130" s="2" t="s">
        <v>2817</v>
      </c>
      <c r="C1130" s="2" t="s">
        <v>106</v>
      </c>
      <c r="D1130" s="2" t="s">
        <v>73</v>
      </c>
      <c r="E1130" s="2" t="s">
        <v>75</v>
      </c>
      <c r="F1130" s="2" t="s">
        <v>55</v>
      </c>
      <c r="G1130" s="2" t="s">
        <v>323</v>
      </c>
      <c r="H1130" s="2" t="s">
        <v>282</v>
      </c>
      <c r="I1130" s="2" t="s">
        <v>26</v>
      </c>
      <c r="J1130" s="2" t="s">
        <v>324</v>
      </c>
      <c r="K1130" s="2" t="s">
        <v>325</v>
      </c>
      <c r="L1130" s="2" t="s">
        <v>285</v>
      </c>
      <c r="M1130" s="2">
        <v>50</v>
      </c>
      <c r="N1130" s="2" t="b">
        <v>0</v>
      </c>
      <c r="O1130" s="2">
        <v>0.74770642201834869</v>
      </c>
      <c r="P1130" s="2">
        <v>0.76168224299065423</v>
      </c>
      <c r="Q1130" s="2">
        <v>0.73423423423423428</v>
      </c>
      <c r="R1130" s="2" t="s">
        <v>74</v>
      </c>
      <c r="S1130" s="2" t="s">
        <v>2813</v>
      </c>
      <c r="T1130" s="2" t="s">
        <v>2814</v>
      </c>
      <c r="U1130" s="2" t="b">
        <v>1</v>
      </c>
      <c r="V1130" s="2" t="s">
        <v>69</v>
      </c>
      <c r="W1130" s="2">
        <v>1.3</v>
      </c>
    </row>
    <row r="1131" spans="1:23" ht="15.75" customHeight="1" x14ac:dyDescent="0.25">
      <c r="A1131" s="2" t="s">
        <v>2815</v>
      </c>
      <c r="B1131" s="2" t="s">
        <v>2817</v>
      </c>
      <c r="C1131" s="2" t="s">
        <v>106</v>
      </c>
      <c r="D1131" s="2" t="s">
        <v>73</v>
      </c>
      <c r="E1131" s="2" t="s">
        <v>75</v>
      </c>
      <c r="F1131" s="2" t="s">
        <v>55</v>
      </c>
      <c r="G1131" s="2" t="s">
        <v>328</v>
      </c>
      <c r="H1131" s="2" t="s">
        <v>282</v>
      </c>
      <c r="I1131" s="2" t="s">
        <v>26</v>
      </c>
      <c r="J1131" s="2" t="s">
        <v>329</v>
      </c>
      <c r="K1131" s="2" t="s">
        <v>330</v>
      </c>
      <c r="L1131" s="2" t="s">
        <v>285</v>
      </c>
      <c r="M1131" s="2">
        <v>51</v>
      </c>
      <c r="N1131" s="2" t="b">
        <v>0</v>
      </c>
      <c r="O1131" s="2">
        <v>0.80174291938997833</v>
      </c>
      <c r="P1131" s="2">
        <v>0.77637130801687759</v>
      </c>
      <c r="Q1131" s="2">
        <v>0.8288288288288288</v>
      </c>
      <c r="R1131" s="2" t="s">
        <v>74</v>
      </c>
      <c r="S1131" s="2" t="s">
        <v>2816</v>
      </c>
      <c r="T1131" s="2" t="s">
        <v>2818</v>
      </c>
      <c r="U1131" s="2" t="b">
        <v>1</v>
      </c>
      <c r="V1131" s="2" t="s">
        <v>69</v>
      </c>
      <c r="W1131" s="2">
        <v>1.4</v>
      </c>
    </row>
    <row r="1132" spans="1:23" ht="15.75" customHeight="1" x14ac:dyDescent="0.25">
      <c r="A1132" s="2" t="s">
        <v>2815</v>
      </c>
      <c r="B1132" s="2" t="s">
        <v>2817</v>
      </c>
      <c r="C1132" s="2" t="s">
        <v>106</v>
      </c>
      <c r="D1132" s="2" t="s">
        <v>73</v>
      </c>
      <c r="E1132" s="2" t="s">
        <v>75</v>
      </c>
      <c r="F1132" s="2" t="s">
        <v>55</v>
      </c>
      <c r="G1132" s="2" t="s">
        <v>333</v>
      </c>
      <c r="H1132" s="2" t="s">
        <v>282</v>
      </c>
      <c r="I1132" s="2" t="s">
        <v>26</v>
      </c>
      <c r="J1132" s="2" t="s">
        <v>334</v>
      </c>
      <c r="K1132" s="2" t="s">
        <v>335</v>
      </c>
      <c r="L1132" s="2" t="s">
        <v>285</v>
      </c>
      <c r="M1132" s="2">
        <v>52</v>
      </c>
      <c r="N1132" s="2" t="b">
        <v>0</v>
      </c>
      <c r="O1132" s="2">
        <v>0.74654377880184331</v>
      </c>
      <c r="P1132" s="2">
        <v>0.76415094339622647</v>
      </c>
      <c r="Q1132" s="2">
        <v>0.72972972972972971</v>
      </c>
      <c r="R1132" s="2" t="s">
        <v>74</v>
      </c>
      <c r="S1132" s="2" t="s">
        <v>2819</v>
      </c>
      <c r="T1132" s="2" t="s">
        <v>2820</v>
      </c>
      <c r="U1132" s="2" t="b">
        <v>1</v>
      </c>
      <c r="V1132" s="2" t="s">
        <v>69</v>
      </c>
      <c r="W1132" s="2">
        <v>1.7</v>
      </c>
    </row>
    <row r="1133" spans="1:23" ht="15.75" customHeight="1" x14ac:dyDescent="0.25">
      <c r="A1133" s="2" t="s">
        <v>2815</v>
      </c>
      <c r="B1133" s="2" t="s">
        <v>2817</v>
      </c>
      <c r="C1133" s="2" t="s">
        <v>106</v>
      </c>
      <c r="D1133" s="2" t="s">
        <v>73</v>
      </c>
      <c r="E1133" s="2" t="s">
        <v>75</v>
      </c>
      <c r="F1133" s="2" t="s">
        <v>55</v>
      </c>
      <c r="G1133" s="2" t="s">
        <v>338</v>
      </c>
      <c r="H1133" s="2" t="s">
        <v>282</v>
      </c>
      <c r="I1133" s="2" t="s">
        <v>26</v>
      </c>
      <c r="J1133" s="2" t="s">
        <v>339</v>
      </c>
      <c r="K1133" s="2" t="s">
        <v>340</v>
      </c>
      <c r="L1133" s="2" t="s">
        <v>285</v>
      </c>
      <c r="M1133" s="2">
        <v>53</v>
      </c>
      <c r="N1133" s="2" t="b">
        <v>0</v>
      </c>
      <c r="O1133" s="2">
        <v>0.82819383259911894</v>
      </c>
      <c r="P1133" s="2">
        <v>0.81034482758620685</v>
      </c>
      <c r="Q1133" s="2">
        <v>0.84684684684684686</v>
      </c>
      <c r="R1133" s="2" t="s">
        <v>74</v>
      </c>
      <c r="S1133" s="2" t="s">
        <v>2821</v>
      </c>
      <c r="T1133" s="2" t="s">
        <v>2822</v>
      </c>
      <c r="U1133" s="2" t="b">
        <v>1</v>
      </c>
      <c r="V1133" s="2" t="s">
        <v>69</v>
      </c>
      <c r="W1133" s="2">
        <v>1.4</v>
      </c>
    </row>
    <row r="1134" spans="1:23" ht="15.75" customHeight="1" x14ac:dyDescent="0.25">
      <c r="A1134" s="2" t="s">
        <v>2815</v>
      </c>
      <c r="B1134" s="2" t="s">
        <v>2817</v>
      </c>
      <c r="C1134" s="2" t="s">
        <v>106</v>
      </c>
      <c r="D1134" s="2" t="s">
        <v>73</v>
      </c>
      <c r="E1134" s="2" t="s">
        <v>75</v>
      </c>
      <c r="F1134" s="2" t="s">
        <v>55</v>
      </c>
      <c r="G1134" s="2" t="s">
        <v>343</v>
      </c>
      <c r="H1134" s="2" t="s">
        <v>282</v>
      </c>
      <c r="I1134" s="2" t="s">
        <v>26</v>
      </c>
      <c r="J1134" s="2" t="s">
        <v>344</v>
      </c>
      <c r="K1134" s="2" t="s">
        <v>345</v>
      </c>
      <c r="L1134" s="2" t="s">
        <v>285</v>
      </c>
      <c r="M1134" s="2">
        <v>54</v>
      </c>
      <c r="N1134" s="2" t="b">
        <v>0</v>
      </c>
      <c r="O1134" s="2">
        <v>0.81938325991189431</v>
      </c>
      <c r="P1134" s="2">
        <v>0.80172413793103448</v>
      </c>
      <c r="Q1134" s="2">
        <v>0.83783783783783783</v>
      </c>
      <c r="R1134" s="2" t="s">
        <v>74</v>
      </c>
      <c r="S1134" s="2" t="s">
        <v>2823</v>
      </c>
      <c r="T1134" s="2" t="s">
        <v>2824</v>
      </c>
      <c r="U1134" s="2" t="b">
        <v>1</v>
      </c>
      <c r="V1134" s="2" t="s">
        <v>69</v>
      </c>
      <c r="W1134" s="2">
        <v>1.3</v>
      </c>
    </row>
    <row r="1135" spans="1:23" ht="15.75" customHeight="1" x14ac:dyDescent="0.25">
      <c r="A1135" s="2" t="s">
        <v>2815</v>
      </c>
      <c r="B1135" s="2" t="s">
        <v>2817</v>
      </c>
      <c r="C1135" s="2" t="s">
        <v>106</v>
      </c>
      <c r="D1135" s="2" t="s">
        <v>73</v>
      </c>
      <c r="E1135" s="2" t="s">
        <v>75</v>
      </c>
      <c r="F1135" s="2" t="s">
        <v>55</v>
      </c>
      <c r="G1135" s="2" t="s">
        <v>349</v>
      </c>
      <c r="H1135" s="2" t="s">
        <v>282</v>
      </c>
      <c r="I1135" s="2" t="s">
        <v>26</v>
      </c>
      <c r="J1135" s="2" t="s">
        <v>351</v>
      </c>
      <c r="K1135" s="2" t="s">
        <v>352</v>
      </c>
      <c r="L1135" s="2" t="s">
        <v>285</v>
      </c>
      <c r="M1135" s="2">
        <v>55</v>
      </c>
      <c r="N1135" s="2" t="b">
        <v>0</v>
      </c>
      <c r="O1135" s="2">
        <v>0.76456876456876455</v>
      </c>
      <c r="P1135" s="2">
        <v>0.79227053140096615</v>
      </c>
      <c r="Q1135" s="2">
        <v>0.73873873873873874</v>
      </c>
      <c r="R1135" s="2" t="s">
        <v>74</v>
      </c>
      <c r="S1135" s="2" t="s">
        <v>2825</v>
      </c>
      <c r="T1135" s="2" t="s">
        <v>2826</v>
      </c>
      <c r="U1135" s="2" t="b">
        <v>1</v>
      </c>
      <c r="V1135" s="2" t="s">
        <v>69</v>
      </c>
      <c r="W1135" s="2">
        <v>1.8</v>
      </c>
    </row>
    <row r="1136" spans="1:23" ht="15.75" customHeight="1" x14ac:dyDescent="0.25">
      <c r="A1136" s="2" t="s">
        <v>2815</v>
      </c>
      <c r="B1136" s="2" t="s">
        <v>2817</v>
      </c>
      <c r="C1136" s="2" t="s">
        <v>106</v>
      </c>
      <c r="D1136" s="2" t="s">
        <v>73</v>
      </c>
      <c r="E1136" s="2" t="s">
        <v>75</v>
      </c>
      <c r="F1136" s="2" t="s">
        <v>55</v>
      </c>
      <c r="G1136" s="2" t="s">
        <v>363</v>
      </c>
      <c r="H1136" s="2" t="s">
        <v>282</v>
      </c>
      <c r="I1136" s="2" t="s">
        <v>26</v>
      </c>
      <c r="J1136" s="2" t="s">
        <v>367</v>
      </c>
      <c r="K1136" s="2" t="s">
        <v>368</v>
      </c>
      <c r="L1136" s="2" t="s">
        <v>285</v>
      </c>
      <c r="M1136" s="2">
        <v>56</v>
      </c>
      <c r="N1136" s="2" t="b">
        <v>0</v>
      </c>
      <c r="O1136" s="2">
        <v>0.78587196467991161</v>
      </c>
      <c r="P1136" s="2">
        <v>0.77056277056277056</v>
      </c>
      <c r="Q1136" s="2">
        <v>0.80180180180180183</v>
      </c>
      <c r="R1136" s="2" t="s">
        <v>74</v>
      </c>
      <c r="S1136" s="2" t="s">
        <v>2827</v>
      </c>
      <c r="T1136" s="2" t="s">
        <v>2828</v>
      </c>
      <c r="U1136" s="2" t="b">
        <v>1</v>
      </c>
      <c r="V1136" s="2" t="s">
        <v>69</v>
      </c>
      <c r="W1136" s="2">
        <v>1.4</v>
      </c>
    </row>
    <row r="1137" spans="1:23" ht="15.75" customHeight="1" x14ac:dyDescent="0.25">
      <c r="A1137" s="2" t="s">
        <v>2815</v>
      </c>
      <c r="B1137" s="2" t="s">
        <v>2817</v>
      </c>
      <c r="C1137" s="2" t="s">
        <v>106</v>
      </c>
      <c r="D1137" s="2" t="s">
        <v>73</v>
      </c>
      <c r="E1137" s="2" t="s">
        <v>75</v>
      </c>
      <c r="F1137" s="2" t="s">
        <v>55</v>
      </c>
      <c r="G1137" s="2" t="s">
        <v>378</v>
      </c>
      <c r="H1137" s="2" t="s">
        <v>282</v>
      </c>
      <c r="I1137" s="2" t="s">
        <v>26</v>
      </c>
      <c r="J1137" s="2" t="s">
        <v>380</v>
      </c>
      <c r="K1137" s="2" t="s">
        <v>381</v>
      </c>
      <c r="L1137" s="2" t="s">
        <v>285</v>
      </c>
      <c r="M1137" s="2">
        <v>57</v>
      </c>
      <c r="N1137" s="2" t="b">
        <v>0</v>
      </c>
      <c r="O1137" s="2">
        <v>0.84140969162995594</v>
      </c>
      <c r="P1137" s="2">
        <v>0.82327586206896552</v>
      </c>
      <c r="Q1137" s="2">
        <v>0.86036036036036034</v>
      </c>
      <c r="R1137" s="2" t="s">
        <v>74</v>
      </c>
      <c r="S1137" s="2" t="s">
        <v>2829</v>
      </c>
      <c r="T1137" s="2" t="s">
        <v>2830</v>
      </c>
      <c r="U1137" s="2" t="b">
        <v>1</v>
      </c>
      <c r="V1137" s="2" t="s">
        <v>69</v>
      </c>
      <c r="W1137" s="2">
        <v>1.3</v>
      </c>
    </row>
    <row r="1138" spans="1:23" ht="15.75" customHeight="1" x14ac:dyDescent="0.25">
      <c r="A1138" s="2" t="s">
        <v>2815</v>
      </c>
      <c r="B1138" s="2" t="s">
        <v>2817</v>
      </c>
      <c r="C1138" s="2" t="s">
        <v>106</v>
      </c>
      <c r="D1138" s="2" t="s">
        <v>73</v>
      </c>
      <c r="E1138" s="2" t="s">
        <v>75</v>
      </c>
      <c r="F1138" s="2" t="s">
        <v>55</v>
      </c>
      <c r="G1138" s="2" t="s">
        <v>389</v>
      </c>
      <c r="H1138" s="2" t="s">
        <v>282</v>
      </c>
      <c r="I1138" s="2" t="s">
        <v>26</v>
      </c>
      <c r="J1138" s="2" t="s">
        <v>390</v>
      </c>
      <c r="K1138" s="2" t="s">
        <v>391</v>
      </c>
      <c r="L1138" s="2" t="s">
        <v>285</v>
      </c>
      <c r="M1138" s="2">
        <v>58</v>
      </c>
      <c r="N1138" s="2" t="b">
        <v>0</v>
      </c>
      <c r="O1138" s="2">
        <v>0.8325991189427312</v>
      </c>
      <c r="P1138" s="2">
        <v>0.81465517241379315</v>
      </c>
      <c r="Q1138" s="2">
        <v>0.85135135135135132</v>
      </c>
      <c r="R1138" s="2" t="s">
        <v>74</v>
      </c>
      <c r="S1138" s="2" t="s">
        <v>2831</v>
      </c>
      <c r="T1138" s="2" t="s">
        <v>2832</v>
      </c>
      <c r="U1138" s="2" t="b">
        <v>1</v>
      </c>
      <c r="V1138" s="2" t="s">
        <v>69</v>
      </c>
      <c r="W1138" s="2">
        <v>1.3</v>
      </c>
    </row>
    <row r="1139" spans="1:23" ht="15.75" customHeight="1" x14ac:dyDescent="0.25">
      <c r="A1139" s="2" t="s">
        <v>2815</v>
      </c>
      <c r="B1139" s="2" t="s">
        <v>2817</v>
      </c>
      <c r="C1139" s="2" t="s">
        <v>106</v>
      </c>
      <c r="D1139" s="2" t="s">
        <v>73</v>
      </c>
      <c r="E1139" s="2" t="s">
        <v>75</v>
      </c>
      <c r="F1139" s="2" t="s">
        <v>55</v>
      </c>
      <c r="G1139" s="2" t="s">
        <v>395</v>
      </c>
      <c r="H1139" s="2" t="s">
        <v>282</v>
      </c>
      <c r="I1139" s="2" t="s">
        <v>26</v>
      </c>
      <c r="J1139" s="2" t="s">
        <v>397</v>
      </c>
      <c r="K1139" s="2" t="s">
        <v>398</v>
      </c>
      <c r="L1139" s="2" t="s">
        <v>285</v>
      </c>
      <c r="M1139" s="2">
        <v>59</v>
      </c>
      <c r="N1139" s="2" t="b">
        <v>0</v>
      </c>
      <c r="O1139" s="2">
        <v>0.79302832244008714</v>
      </c>
      <c r="P1139" s="2">
        <v>0.76793248945147674</v>
      </c>
      <c r="Q1139" s="2">
        <v>0.81981981981981977</v>
      </c>
      <c r="R1139" s="2" t="s">
        <v>74</v>
      </c>
      <c r="S1139" s="2" t="s">
        <v>2833</v>
      </c>
      <c r="T1139" s="2" t="s">
        <v>2834</v>
      </c>
      <c r="U1139" s="2" t="b">
        <v>1</v>
      </c>
      <c r="V1139" s="2" t="s">
        <v>69</v>
      </c>
      <c r="W1139" s="2">
        <v>1.8</v>
      </c>
    </row>
    <row r="1140" spans="1:23" ht="15.75" customHeight="1" x14ac:dyDescent="0.25">
      <c r="A1140" s="2" t="s">
        <v>2815</v>
      </c>
      <c r="B1140" s="2" t="s">
        <v>2817</v>
      </c>
      <c r="C1140" s="2" t="s">
        <v>106</v>
      </c>
      <c r="D1140" s="2" t="s">
        <v>73</v>
      </c>
      <c r="E1140" s="2" t="s">
        <v>75</v>
      </c>
      <c r="F1140" s="2" t="s">
        <v>55</v>
      </c>
      <c r="G1140" s="2" t="s">
        <v>401</v>
      </c>
      <c r="H1140" s="2" t="s">
        <v>282</v>
      </c>
      <c r="I1140" s="2" t="s">
        <v>26</v>
      </c>
      <c r="J1140" s="2" t="s">
        <v>402</v>
      </c>
      <c r="K1140" s="2" t="s">
        <v>403</v>
      </c>
      <c r="L1140" s="2" t="s">
        <v>285</v>
      </c>
      <c r="M1140" s="2">
        <v>60</v>
      </c>
      <c r="N1140" s="2" t="b">
        <v>0</v>
      </c>
      <c r="O1140" s="2">
        <v>0.8086021505376344</v>
      </c>
      <c r="P1140" s="2">
        <v>0.77366255144032925</v>
      </c>
      <c r="Q1140" s="2">
        <v>0.84684684684684686</v>
      </c>
      <c r="R1140" s="2" t="s">
        <v>74</v>
      </c>
      <c r="S1140" s="2" t="s">
        <v>2835</v>
      </c>
      <c r="T1140" s="2" t="s">
        <v>2836</v>
      </c>
      <c r="U1140" s="2" t="b">
        <v>1</v>
      </c>
      <c r="V1140" s="2" t="s">
        <v>69</v>
      </c>
      <c r="W1140" s="2">
        <v>1.4</v>
      </c>
    </row>
    <row r="1141" spans="1:23" ht="15.75" customHeight="1" x14ac:dyDescent="0.25">
      <c r="A1141" s="2" t="s">
        <v>2815</v>
      </c>
      <c r="B1141" s="2" t="s">
        <v>2817</v>
      </c>
      <c r="C1141" s="2" t="s">
        <v>106</v>
      </c>
      <c r="D1141" s="2" t="s">
        <v>73</v>
      </c>
      <c r="E1141" s="2" t="s">
        <v>75</v>
      </c>
      <c r="F1141" s="2" t="s">
        <v>55</v>
      </c>
      <c r="G1141" s="2" t="s">
        <v>406</v>
      </c>
      <c r="H1141" s="2" t="s">
        <v>282</v>
      </c>
      <c r="I1141" s="2" t="s">
        <v>26</v>
      </c>
      <c r="J1141" s="2" t="s">
        <v>407</v>
      </c>
      <c r="K1141" s="2" t="s">
        <v>408</v>
      </c>
      <c r="L1141" s="2" t="s">
        <v>285</v>
      </c>
      <c r="M1141" s="2">
        <v>61</v>
      </c>
      <c r="N1141" s="2" t="b">
        <v>0</v>
      </c>
      <c r="O1141" s="2">
        <v>0.80257510729613735</v>
      </c>
      <c r="P1141" s="2">
        <v>0.76639344262295084</v>
      </c>
      <c r="Q1141" s="2">
        <v>0.84234234234234229</v>
      </c>
      <c r="R1141" s="2" t="s">
        <v>74</v>
      </c>
      <c r="S1141" s="2" t="s">
        <v>2837</v>
      </c>
      <c r="T1141" s="2" t="s">
        <v>2838</v>
      </c>
      <c r="U1141" s="2" t="b">
        <v>1</v>
      </c>
      <c r="V1141" s="2" t="s">
        <v>69</v>
      </c>
      <c r="W1141" s="2">
        <v>1.8</v>
      </c>
    </row>
    <row r="1142" spans="1:23" ht="15.75" customHeight="1" x14ac:dyDescent="0.25">
      <c r="A1142" s="2" t="s">
        <v>2815</v>
      </c>
      <c r="B1142" s="2" t="s">
        <v>2817</v>
      </c>
      <c r="C1142" s="2" t="s">
        <v>106</v>
      </c>
      <c r="D1142" s="2" t="s">
        <v>73</v>
      </c>
      <c r="E1142" s="2" t="s">
        <v>75</v>
      </c>
      <c r="F1142" s="2" t="s">
        <v>364</v>
      </c>
      <c r="G1142" s="2" t="s">
        <v>411</v>
      </c>
      <c r="H1142" s="2" t="s">
        <v>412</v>
      </c>
      <c r="I1142" s="2" t="s">
        <v>54</v>
      </c>
      <c r="J1142" s="2" t="s">
        <v>413</v>
      </c>
      <c r="K1142" s="2" t="s">
        <v>414</v>
      </c>
      <c r="L1142" s="2" t="s">
        <v>377</v>
      </c>
      <c r="M1142" s="2">
        <v>42</v>
      </c>
      <c r="N1142" s="2" t="b">
        <v>0</v>
      </c>
      <c r="O1142" s="2">
        <v>0.86128364389233958</v>
      </c>
      <c r="P1142" s="2">
        <v>0.82213438735177868</v>
      </c>
      <c r="Q1142" s="2">
        <v>0.90434782608695652</v>
      </c>
      <c r="R1142" s="2" t="s">
        <v>74</v>
      </c>
      <c r="S1142" s="2" t="s">
        <v>2839</v>
      </c>
      <c r="T1142" s="2" t="s">
        <v>2840</v>
      </c>
      <c r="U1142" s="2" t="b">
        <v>1</v>
      </c>
      <c r="V1142" s="2" t="s">
        <v>69</v>
      </c>
      <c r="W1142" s="2">
        <v>1.8</v>
      </c>
    </row>
    <row r="1143" spans="1:23" ht="15.75" customHeight="1" x14ac:dyDescent="0.25">
      <c r="A1143" s="2" t="s">
        <v>2815</v>
      </c>
      <c r="B1143" s="2" t="s">
        <v>2817</v>
      </c>
      <c r="C1143" s="2" t="s">
        <v>106</v>
      </c>
      <c r="D1143" s="2" t="s">
        <v>73</v>
      </c>
      <c r="E1143" s="2" t="s">
        <v>75</v>
      </c>
      <c r="F1143" s="2" t="s">
        <v>364</v>
      </c>
      <c r="G1143" s="2" t="s">
        <v>417</v>
      </c>
      <c r="H1143" s="2" t="s">
        <v>412</v>
      </c>
      <c r="I1143" s="2" t="s">
        <v>54</v>
      </c>
      <c r="J1143" s="2" t="s">
        <v>418</v>
      </c>
      <c r="K1143" s="2" t="s">
        <v>419</v>
      </c>
      <c r="L1143" s="2" t="s">
        <v>377</v>
      </c>
      <c r="M1143" s="2">
        <v>43</v>
      </c>
      <c r="N1143" s="2" t="b">
        <v>0</v>
      </c>
      <c r="O1143" s="2">
        <v>0.86721991701244816</v>
      </c>
      <c r="P1143" s="2">
        <v>0.82936507936507942</v>
      </c>
      <c r="Q1143" s="2">
        <v>0.90869565217391302</v>
      </c>
      <c r="R1143" s="2" t="s">
        <v>74</v>
      </c>
      <c r="S1143" s="2" t="s">
        <v>2841</v>
      </c>
      <c r="T1143" s="2" t="s">
        <v>2842</v>
      </c>
      <c r="U1143" s="2" t="b">
        <v>1</v>
      </c>
      <c r="V1143" s="2" t="s">
        <v>69</v>
      </c>
      <c r="W1143" s="2">
        <v>1.3</v>
      </c>
    </row>
    <row r="1144" spans="1:23" ht="15.75" customHeight="1" x14ac:dyDescent="0.25">
      <c r="A1144" s="2" t="s">
        <v>2815</v>
      </c>
      <c r="B1144" s="2" t="s">
        <v>2817</v>
      </c>
      <c r="C1144" s="2" t="s">
        <v>106</v>
      </c>
      <c r="D1144" s="2" t="s">
        <v>73</v>
      </c>
      <c r="E1144" s="2" t="s">
        <v>75</v>
      </c>
      <c r="F1144" s="2" t="s">
        <v>364</v>
      </c>
      <c r="G1144" s="2" t="s">
        <v>422</v>
      </c>
      <c r="H1144" s="2" t="s">
        <v>412</v>
      </c>
      <c r="I1144" s="2" t="s">
        <v>54</v>
      </c>
      <c r="J1144" s="2" t="s">
        <v>423</v>
      </c>
      <c r="K1144" s="2" t="s">
        <v>424</v>
      </c>
      <c r="L1144" s="2" t="s">
        <v>377</v>
      </c>
      <c r="M1144" s="2">
        <v>44</v>
      </c>
      <c r="N1144" s="2" t="b">
        <v>0</v>
      </c>
      <c r="O1144" s="2">
        <v>0.86070686070686075</v>
      </c>
      <c r="P1144" s="2">
        <v>0.82470119521912355</v>
      </c>
      <c r="Q1144" s="2">
        <v>0.9</v>
      </c>
      <c r="R1144" s="2" t="s">
        <v>74</v>
      </c>
      <c r="S1144" s="2" t="s">
        <v>2843</v>
      </c>
      <c r="T1144" s="2" t="s">
        <v>2844</v>
      </c>
      <c r="U1144" s="2" t="b">
        <v>1</v>
      </c>
      <c r="V1144" s="2" t="s">
        <v>69</v>
      </c>
      <c r="W1144" s="2">
        <v>1.8</v>
      </c>
    </row>
    <row r="1145" spans="1:23" ht="15.75" customHeight="1" x14ac:dyDescent="0.25">
      <c r="A1145" s="2" t="s">
        <v>2815</v>
      </c>
      <c r="B1145" s="2" t="s">
        <v>2817</v>
      </c>
      <c r="C1145" s="2" t="s">
        <v>106</v>
      </c>
      <c r="D1145" s="2" t="s">
        <v>73</v>
      </c>
      <c r="E1145" s="2" t="s">
        <v>75</v>
      </c>
      <c r="F1145" s="2" t="s">
        <v>364</v>
      </c>
      <c r="G1145" s="2" t="s">
        <v>427</v>
      </c>
      <c r="H1145" s="2" t="s">
        <v>412</v>
      </c>
      <c r="I1145" s="2" t="s">
        <v>54</v>
      </c>
      <c r="J1145" s="2" t="s">
        <v>428</v>
      </c>
      <c r="K1145" s="2" t="s">
        <v>429</v>
      </c>
      <c r="L1145" s="2" t="s">
        <v>377</v>
      </c>
      <c r="M1145" s="2">
        <v>45</v>
      </c>
      <c r="N1145" s="2" t="b">
        <v>0</v>
      </c>
      <c r="O1145" s="2">
        <v>0.85714285714285698</v>
      </c>
      <c r="P1145" s="2">
        <v>0.82926829268292679</v>
      </c>
      <c r="Q1145" s="2">
        <v>0.88695652173913042</v>
      </c>
      <c r="R1145" s="2" t="s">
        <v>74</v>
      </c>
      <c r="S1145" s="2" t="s">
        <v>2845</v>
      </c>
      <c r="T1145" s="2" t="s">
        <v>2846</v>
      </c>
      <c r="U1145" s="2" t="b">
        <v>1</v>
      </c>
      <c r="V1145" s="2" t="s">
        <v>69</v>
      </c>
      <c r="W1145" s="2">
        <v>1.4</v>
      </c>
    </row>
    <row r="1146" spans="1:23" ht="15.75" customHeight="1" x14ac:dyDescent="0.25">
      <c r="A1146" s="2" t="s">
        <v>2815</v>
      </c>
      <c r="B1146" s="2" t="s">
        <v>2817</v>
      </c>
      <c r="C1146" s="2" t="s">
        <v>106</v>
      </c>
      <c r="D1146" s="2" t="s">
        <v>73</v>
      </c>
      <c r="E1146" s="2" t="s">
        <v>75</v>
      </c>
      <c r="F1146" s="2" t="s">
        <v>364</v>
      </c>
      <c r="G1146" s="2" t="s">
        <v>432</v>
      </c>
      <c r="H1146" s="2" t="s">
        <v>412</v>
      </c>
      <c r="I1146" s="2" t="s">
        <v>54</v>
      </c>
      <c r="J1146" s="2" t="s">
        <v>433</v>
      </c>
      <c r="K1146" s="2" t="s">
        <v>434</v>
      </c>
      <c r="L1146" s="2" t="s">
        <v>377</v>
      </c>
      <c r="M1146" s="2">
        <v>46</v>
      </c>
      <c r="N1146" s="2" t="b">
        <v>0</v>
      </c>
      <c r="O1146" s="2">
        <v>0.86307053941908707</v>
      </c>
      <c r="P1146" s="2">
        <v>0.82539682539682535</v>
      </c>
      <c r="Q1146" s="2">
        <v>0.90434782608695652</v>
      </c>
      <c r="R1146" s="2" t="s">
        <v>74</v>
      </c>
      <c r="S1146" s="2" t="s">
        <v>2847</v>
      </c>
      <c r="T1146" s="2" t="s">
        <v>2848</v>
      </c>
      <c r="U1146" s="2" t="b">
        <v>1</v>
      </c>
      <c r="V1146" s="2" t="s">
        <v>69</v>
      </c>
      <c r="W1146" s="2">
        <v>1.3</v>
      </c>
    </row>
    <row r="1147" spans="1:23" ht="15.75" customHeight="1" x14ac:dyDescent="0.25">
      <c r="A1147" s="2" t="s">
        <v>2815</v>
      </c>
      <c r="B1147" s="2" t="s">
        <v>2817</v>
      </c>
      <c r="C1147" s="2" t="s">
        <v>106</v>
      </c>
      <c r="D1147" s="2" t="s">
        <v>73</v>
      </c>
      <c r="E1147" s="2" t="s">
        <v>75</v>
      </c>
      <c r="F1147" s="2" t="s">
        <v>364</v>
      </c>
      <c r="G1147" s="2" t="s">
        <v>437</v>
      </c>
      <c r="H1147" s="2" t="s">
        <v>412</v>
      </c>
      <c r="I1147" s="2" t="s">
        <v>54</v>
      </c>
      <c r="J1147" s="2" t="s">
        <v>438</v>
      </c>
      <c r="K1147" s="2" t="s">
        <v>439</v>
      </c>
      <c r="L1147" s="2" t="s">
        <v>377</v>
      </c>
      <c r="M1147" s="2">
        <v>47</v>
      </c>
      <c r="N1147" s="2" t="b">
        <v>0</v>
      </c>
      <c r="O1147" s="2">
        <v>0.86128364389233958</v>
      </c>
      <c r="P1147" s="2">
        <v>0.82213438735177868</v>
      </c>
      <c r="Q1147" s="2">
        <v>0.90434782608695652</v>
      </c>
      <c r="R1147" s="2" t="s">
        <v>74</v>
      </c>
      <c r="S1147" s="2" t="s">
        <v>2849</v>
      </c>
      <c r="T1147" s="2" t="s">
        <v>2850</v>
      </c>
      <c r="U1147" s="2" t="b">
        <v>1</v>
      </c>
      <c r="V1147" s="2" t="s">
        <v>69</v>
      </c>
      <c r="W1147" s="2">
        <v>1.8</v>
      </c>
    </row>
    <row r="1148" spans="1:23" ht="15.75" customHeight="1" x14ac:dyDescent="0.25">
      <c r="A1148" s="2" t="s">
        <v>2815</v>
      </c>
      <c r="B1148" s="2" t="s">
        <v>2817</v>
      </c>
      <c r="C1148" s="2" t="s">
        <v>106</v>
      </c>
      <c r="D1148" s="2" t="s">
        <v>73</v>
      </c>
      <c r="E1148" s="2" t="s">
        <v>75</v>
      </c>
      <c r="F1148" s="2" t="s">
        <v>364</v>
      </c>
      <c r="G1148" s="2" t="s">
        <v>442</v>
      </c>
      <c r="H1148" s="2" t="s">
        <v>412</v>
      </c>
      <c r="I1148" s="2" t="s">
        <v>54</v>
      </c>
      <c r="J1148" s="2" t="s">
        <v>443</v>
      </c>
      <c r="K1148" s="2" t="s">
        <v>444</v>
      </c>
      <c r="L1148" s="2" t="s">
        <v>377</v>
      </c>
      <c r="M1148" s="2">
        <v>48</v>
      </c>
      <c r="N1148" s="2" t="b">
        <v>0</v>
      </c>
      <c r="O1148" s="2">
        <v>0.84836065573770492</v>
      </c>
      <c r="P1148" s="2">
        <v>0.80232558139534882</v>
      </c>
      <c r="Q1148" s="2">
        <v>0.9</v>
      </c>
      <c r="R1148" s="2" t="s">
        <v>74</v>
      </c>
      <c r="S1148" s="2" t="s">
        <v>2851</v>
      </c>
      <c r="T1148" s="2" t="s">
        <v>2852</v>
      </c>
      <c r="U1148" s="2" t="b">
        <v>1</v>
      </c>
      <c r="V1148" s="2" t="s">
        <v>69</v>
      </c>
      <c r="W1148" s="2">
        <v>1.3</v>
      </c>
    </row>
    <row r="1149" spans="1:23" ht="15.75" customHeight="1" x14ac:dyDescent="0.25">
      <c r="A1149" s="2" t="s">
        <v>2815</v>
      </c>
      <c r="B1149" s="2" t="s">
        <v>2817</v>
      </c>
      <c r="C1149" s="2" t="s">
        <v>106</v>
      </c>
      <c r="D1149" s="2" t="s">
        <v>73</v>
      </c>
      <c r="E1149" s="2" t="s">
        <v>75</v>
      </c>
      <c r="F1149" s="2" t="s">
        <v>364</v>
      </c>
      <c r="G1149" s="2" t="s">
        <v>447</v>
      </c>
      <c r="H1149" s="2" t="s">
        <v>412</v>
      </c>
      <c r="I1149" s="2" t="s">
        <v>54</v>
      </c>
      <c r="J1149" s="2" t="s">
        <v>448</v>
      </c>
      <c r="K1149" s="2" t="s">
        <v>449</v>
      </c>
      <c r="L1149" s="2" t="s">
        <v>377</v>
      </c>
      <c r="M1149" s="2">
        <v>49</v>
      </c>
      <c r="N1149" s="2" t="b">
        <v>0</v>
      </c>
      <c r="O1149" s="2">
        <v>0.84647302904564314</v>
      </c>
      <c r="P1149" s="2">
        <v>0.80952380952380953</v>
      </c>
      <c r="Q1149" s="2">
        <v>0.88695652173913042</v>
      </c>
      <c r="R1149" s="2" t="s">
        <v>74</v>
      </c>
      <c r="S1149" s="2" t="s">
        <v>2853</v>
      </c>
      <c r="T1149" s="2" t="s">
        <v>2854</v>
      </c>
      <c r="U1149" s="2" t="b">
        <v>1</v>
      </c>
      <c r="V1149" s="2" t="s">
        <v>69</v>
      </c>
      <c r="W1149" s="2">
        <v>1.3</v>
      </c>
    </row>
    <row r="1150" spans="1:23" ht="15.75" customHeight="1" x14ac:dyDescent="0.25">
      <c r="A1150" s="2" t="s">
        <v>2815</v>
      </c>
      <c r="B1150" s="2" t="s">
        <v>2817</v>
      </c>
      <c r="C1150" s="2" t="s">
        <v>106</v>
      </c>
      <c r="D1150" s="2" t="s">
        <v>73</v>
      </c>
      <c r="E1150" s="2" t="s">
        <v>75</v>
      </c>
      <c r="F1150" s="2" t="s">
        <v>364</v>
      </c>
      <c r="G1150" s="2" t="s">
        <v>452</v>
      </c>
      <c r="H1150" s="2" t="s">
        <v>412</v>
      </c>
      <c r="I1150" s="2" t="s">
        <v>54</v>
      </c>
      <c r="J1150" s="2" t="s">
        <v>453</v>
      </c>
      <c r="K1150" s="2" t="s">
        <v>454</v>
      </c>
      <c r="L1150" s="2" t="s">
        <v>377</v>
      </c>
      <c r="M1150" s="2">
        <v>50</v>
      </c>
      <c r="N1150" s="2" t="b">
        <v>0</v>
      </c>
      <c r="O1150" s="2">
        <v>0.85239085239085233</v>
      </c>
      <c r="P1150" s="2">
        <v>0.81673306772908372</v>
      </c>
      <c r="Q1150" s="2">
        <v>0.89130434782608692</v>
      </c>
      <c r="R1150" s="2" t="s">
        <v>74</v>
      </c>
      <c r="S1150" s="2" t="s">
        <v>2855</v>
      </c>
      <c r="T1150" s="2" t="s">
        <v>2856</v>
      </c>
      <c r="U1150" s="2" t="b">
        <v>1</v>
      </c>
      <c r="V1150" s="2" t="s">
        <v>69</v>
      </c>
      <c r="W1150" s="2">
        <v>1.8</v>
      </c>
    </row>
    <row r="1151" spans="1:23" ht="15.75" customHeight="1" x14ac:dyDescent="0.25">
      <c r="A1151" s="2" t="s">
        <v>2815</v>
      </c>
      <c r="B1151" s="2" t="s">
        <v>2817</v>
      </c>
      <c r="C1151" s="2" t="s">
        <v>106</v>
      </c>
      <c r="D1151" s="2" t="s">
        <v>73</v>
      </c>
      <c r="E1151" s="2" t="s">
        <v>75</v>
      </c>
      <c r="F1151" s="2" t="s">
        <v>364</v>
      </c>
      <c r="G1151" s="2" t="s">
        <v>457</v>
      </c>
      <c r="H1151" s="2" t="s">
        <v>412</v>
      </c>
      <c r="I1151" s="2" t="s">
        <v>54</v>
      </c>
      <c r="J1151" s="2" t="s">
        <v>458</v>
      </c>
      <c r="K1151" s="2" t="s">
        <v>459</v>
      </c>
      <c r="L1151" s="2" t="s">
        <v>377</v>
      </c>
      <c r="M1151" s="2">
        <v>51</v>
      </c>
      <c r="N1151" s="2" t="b">
        <v>0</v>
      </c>
      <c r="O1151" s="2">
        <v>0.85123966942148765</v>
      </c>
      <c r="P1151" s="2">
        <v>0.8110236220472441</v>
      </c>
      <c r="Q1151" s="2">
        <v>0.89565217391304353</v>
      </c>
      <c r="R1151" s="2" t="s">
        <v>74</v>
      </c>
      <c r="S1151" s="2" t="s">
        <v>2857</v>
      </c>
      <c r="T1151" s="2" t="s">
        <v>2858</v>
      </c>
      <c r="U1151" s="2" t="b">
        <v>1</v>
      </c>
      <c r="V1151" s="2" t="s">
        <v>69</v>
      </c>
      <c r="W1151" s="2">
        <v>1.3</v>
      </c>
    </row>
    <row r="1152" spans="1:23" ht="15.75" customHeight="1" x14ac:dyDescent="0.25">
      <c r="A1152" s="2" t="s">
        <v>2815</v>
      </c>
      <c r="B1152" s="2" t="s">
        <v>2817</v>
      </c>
      <c r="C1152" s="2" t="s">
        <v>106</v>
      </c>
      <c r="D1152" s="2" t="s">
        <v>73</v>
      </c>
      <c r="E1152" s="2" t="s">
        <v>75</v>
      </c>
      <c r="F1152" s="2" t="s">
        <v>364</v>
      </c>
      <c r="G1152" s="2" t="s">
        <v>462</v>
      </c>
      <c r="H1152" s="2" t="s">
        <v>412</v>
      </c>
      <c r="I1152" s="2" t="s">
        <v>54</v>
      </c>
      <c r="J1152" s="2" t="s">
        <v>463</v>
      </c>
      <c r="K1152" s="2" t="s">
        <v>464</v>
      </c>
      <c r="L1152" s="2" t="s">
        <v>377</v>
      </c>
      <c r="M1152" s="2">
        <v>52</v>
      </c>
      <c r="N1152" s="2" t="b">
        <v>0</v>
      </c>
      <c r="O1152" s="2">
        <v>0.86070686070686075</v>
      </c>
      <c r="P1152" s="2">
        <v>0.82470119521912355</v>
      </c>
      <c r="Q1152" s="2">
        <v>0.9</v>
      </c>
      <c r="R1152" s="2" t="s">
        <v>74</v>
      </c>
      <c r="S1152" s="2" t="s">
        <v>2859</v>
      </c>
      <c r="T1152" s="2" t="s">
        <v>2860</v>
      </c>
      <c r="U1152" s="2" t="b">
        <v>1</v>
      </c>
      <c r="V1152" s="2" t="s">
        <v>69</v>
      </c>
      <c r="W1152" s="2">
        <v>1.3</v>
      </c>
    </row>
    <row r="1153" spans="1:23" ht="15.75" customHeight="1" x14ac:dyDescent="0.25">
      <c r="A1153" s="2" t="s">
        <v>2815</v>
      </c>
      <c r="B1153" s="2" t="s">
        <v>2817</v>
      </c>
      <c r="C1153" s="2" t="s">
        <v>106</v>
      </c>
      <c r="D1153" s="2" t="s">
        <v>73</v>
      </c>
      <c r="E1153" s="2" t="s">
        <v>75</v>
      </c>
      <c r="F1153" s="2" t="s">
        <v>364</v>
      </c>
      <c r="G1153" s="2" t="s">
        <v>467</v>
      </c>
      <c r="H1153" s="2" t="s">
        <v>412</v>
      </c>
      <c r="I1153" s="2" t="s">
        <v>54</v>
      </c>
      <c r="J1153" s="2" t="s">
        <v>468</v>
      </c>
      <c r="K1153" s="2" t="s">
        <v>469</v>
      </c>
      <c r="L1153" s="2" t="s">
        <v>377</v>
      </c>
      <c r="M1153" s="2">
        <v>53</v>
      </c>
      <c r="N1153" s="2" t="b">
        <v>0</v>
      </c>
      <c r="O1153" s="2">
        <v>0.85477178423236522</v>
      </c>
      <c r="P1153" s="2">
        <v>0.81746031746031744</v>
      </c>
      <c r="Q1153" s="2">
        <v>0.89565217391304353</v>
      </c>
      <c r="R1153" s="2" t="s">
        <v>74</v>
      </c>
      <c r="S1153" s="2" t="s">
        <v>2861</v>
      </c>
      <c r="T1153" s="2" t="s">
        <v>2862</v>
      </c>
      <c r="U1153" s="2" t="b">
        <v>1</v>
      </c>
      <c r="V1153" s="2" t="s">
        <v>69</v>
      </c>
      <c r="W1153" s="2">
        <v>1.8</v>
      </c>
    </row>
    <row r="1154" spans="1:23" ht="15.75" customHeight="1" x14ac:dyDescent="0.25">
      <c r="A1154" s="2" t="s">
        <v>2815</v>
      </c>
      <c r="B1154" s="2" t="s">
        <v>2817</v>
      </c>
      <c r="C1154" s="2" t="s">
        <v>106</v>
      </c>
      <c r="D1154" s="2" t="s">
        <v>73</v>
      </c>
      <c r="E1154" s="2" t="s">
        <v>75</v>
      </c>
      <c r="F1154" s="2" t="s">
        <v>364</v>
      </c>
      <c r="G1154" s="2" t="s">
        <v>472</v>
      </c>
      <c r="H1154" s="2" t="s">
        <v>412</v>
      </c>
      <c r="I1154" s="2" t="s">
        <v>54</v>
      </c>
      <c r="J1154" s="2" t="s">
        <v>473</v>
      </c>
      <c r="K1154" s="2" t="s">
        <v>474</v>
      </c>
      <c r="L1154" s="2" t="s">
        <v>377</v>
      </c>
      <c r="M1154" s="2">
        <v>54</v>
      </c>
      <c r="N1154" s="2" t="b">
        <v>0</v>
      </c>
      <c r="O1154" s="2">
        <v>0.86192468619246865</v>
      </c>
      <c r="P1154" s="2">
        <v>0.83064516129032262</v>
      </c>
      <c r="Q1154" s="2">
        <v>0.89565217391304353</v>
      </c>
      <c r="R1154" s="2" t="s">
        <v>74</v>
      </c>
      <c r="S1154" s="2" t="s">
        <v>2863</v>
      </c>
      <c r="T1154" s="2" t="s">
        <v>2864</v>
      </c>
      <c r="U1154" s="2" t="b">
        <v>1</v>
      </c>
      <c r="V1154" s="2" t="s">
        <v>69</v>
      </c>
      <c r="W1154" s="2">
        <v>1.4</v>
      </c>
    </row>
    <row r="1155" spans="1:23" ht="15.75" customHeight="1" x14ac:dyDescent="0.25">
      <c r="A1155" s="2" t="s">
        <v>2815</v>
      </c>
      <c r="B1155" s="2" t="s">
        <v>2817</v>
      </c>
      <c r="C1155" s="2" t="s">
        <v>106</v>
      </c>
      <c r="D1155" s="2" t="s">
        <v>73</v>
      </c>
      <c r="E1155" s="2" t="s">
        <v>75</v>
      </c>
      <c r="F1155" s="2" t="s">
        <v>364</v>
      </c>
      <c r="G1155" s="2" t="s">
        <v>477</v>
      </c>
      <c r="H1155" s="2" t="s">
        <v>412</v>
      </c>
      <c r="I1155" s="2" t="s">
        <v>54</v>
      </c>
      <c r="J1155" s="2" t="s">
        <v>478</v>
      </c>
      <c r="K1155" s="2" t="s">
        <v>479</v>
      </c>
      <c r="L1155" s="2" t="s">
        <v>377</v>
      </c>
      <c r="M1155" s="2">
        <v>55</v>
      </c>
      <c r="N1155" s="2" t="b">
        <v>0</v>
      </c>
      <c r="O1155" s="2">
        <v>0.85123966942148765</v>
      </c>
      <c r="P1155" s="2">
        <v>0.8110236220472441</v>
      </c>
      <c r="Q1155" s="2">
        <v>0.89565217391304353</v>
      </c>
      <c r="R1155" s="2" t="s">
        <v>74</v>
      </c>
      <c r="S1155" s="2" t="s">
        <v>2865</v>
      </c>
      <c r="T1155" s="2" t="s">
        <v>2866</v>
      </c>
      <c r="U1155" s="2" t="b">
        <v>1</v>
      </c>
      <c r="V1155" s="2" t="s">
        <v>69</v>
      </c>
      <c r="W1155" s="2">
        <v>1.3</v>
      </c>
    </row>
    <row r="1156" spans="1:23" ht="15.75" customHeight="1" x14ac:dyDescent="0.25">
      <c r="A1156" s="2" t="s">
        <v>2815</v>
      </c>
      <c r="B1156" s="2" t="s">
        <v>2817</v>
      </c>
      <c r="C1156" s="2" t="s">
        <v>106</v>
      </c>
      <c r="D1156" s="2" t="s">
        <v>73</v>
      </c>
      <c r="E1156" s="2" t="s">
        <v>75</v>
      </c>
      <c r="F1156" s="2" t="s">
        <v>364</v>
      </c>
      <c r="G1156" s="2" t="s">
        <v>482</v>
      </c>
      <c r="H1156" s="2" t="s">
        <v>412</v>
      </c>
      <c r="I1156" s="2" t="s">
        <v>54</v>
      </c>
      <c r="J1156" s="2" t="s">
        <v>483</v>
      </c>
      <c r="K1156" s="2" t="s">
        <v>484</v>
      </c>
      <c r="L1156" s="2" t="s">
        <v>377</v>
      </c>
      <c r="M1156" s="2">
        <v>56</v>
      </c>
      <c r="N1156" s="2" t="b">
        <v>0</v>
      </c>
      <c r="O1156" s="2">
        <v>0.87136929460580903</v>
      </c>
      <c r="P1156" s="2">
        <v>0.83333333333333337</v>
      </c>
      <c r="Q1156" s="2">
        <v>0.91304347826086951</v>
      </c>
      <c r="R1156" s="2" t="s">
        <v>74</v>
      </c>
      <c r="S1156" s="2" t="s">
        <v>2867</v>
      </c>
      <c r="T1156" s="2" t="s">
        <v>2868</v>
      </c>
      <c r="U1156" s="2" t="b">
        <v>1</v>
      </c>
      <c r="V1156" s="2" t="s">
        <v>69</v>
      </c>
      <c r="W1156" s="2">
        <v>1.8</v>
      </c>
    </row>
    <row r="1157" spans="1:23" ht="15.75" customHeight="1" x14ac:dyDescent="0.25">
      <c r="A1157" s="2" t="s">
        <v>2815</v>
      </c>
      <c r="B1157" s="2" t="s">
        <v>2817</v>
      </c>
      <c r="C1157" s="2" t="s">
        <v>106</v>
      </c>
      <c r="D1157" s="2" t="s">
        <v>73</v>
      </c>
      <c r="E1157" s="2" t="s">
        <v>75</v>
      </c>
      <c r="F1157" s="2" t="s">
        <v>364</v>
      </c>
      <c r="G1157" s="2" t="s">
        <v>487</v>
      </c>
      <c r="H1157" s="2" t="s">
        <v>412</v>
      </c>
      <c r="I1157" s="2" t="s">
        <v>54</v>
      </c>
      <c r="J1157" s="2" t="s">
        <v>488</v>
      </c>
      <c r="K1157" s="2" t="s">
        <v>489</v>
      </c>
      <c r="L1157" s="2" t="s">
        <v>377</v>
      </c>
      <c r="M1157" s="2">
        <v>57</v>
      </c>
      <c r="N1157" s="2" t="b">
        <v>0</v>
      </c>
      <c r="O1157" s="2">
        <v>0.8565488565488566</v>
      </c>
      <c r="P1157" s="2">
        <v>0.82071713147410363</v>
      </c>
      <c r="Q1157" s="2">
        <v>0.89565217391304353</v>
      </c>
      <c r="R1157" s="2" t="s">
        <v>74</v>
      </c>
      <c r="S1157" s="2" t="s">
        <v>2869</v>
      </c>
      <c r="T1157" s="2" t="s">
        <v>2870</v>
      </c>
      <c r="U1157" s="2" t="b">
        <v>1</v>
      </c>
      <c r="V1157" s="2" t="s">
        <v>69</v>
      </c>
      <c r="W1157" s="2">
        <v>1.3</v>
      </c>
    </row>
    <row r="1158" spans="1:23" ht="15.75" customHeight="1" x14ac:dyDescent="0.25">
      <c r="A1158" s="2" t="s">
        <v>2815</v>
      </c>
      <c r="B1158" s="2" t="s">
        <v>2817</v>
      </c>
      <c r="C1158" s="2" t="s">
        <v>106</v>
      </c>
      <c r="D1158" s="2" t="s">
        <v>73</v>
      </c>
      <c r="E1158" s="2" t="s">
        <v>75</v>
      </c>
      <c r="F1158" s="2" t="s">
        <v>364</v>
      </c>
      <c r="G1158" s="2" t="s">
        <v>492</v>
      </c>
      <c r="H1158" s="2" t="s">
        <v>412</v>
      </c>
      <c r="I1158" s="2" t="s">
        <v>54</v>
      </c>
      <c r="J1158" s="2" t="s">
        <v>493</v>
      </c>
      <c r="K1158" s="2" t="s">
        <v>494</v>
      </c>
      <c r="L1158" s="2" t="s">
        <v>377</v>
      </c>
      <c r="M1158" s="2">
        <v>58</v>
      </c>
      <c r="N1158" s="2" t="b">
        <v>0</v>
      </c>
      <c r="O1158" s="2">
        <v>0.84166666666666667</v>
      </c>
      <c r="P1158" s="2">
        <v>0.80800000000000005</v>
      </c>
      <c r="Q1158" s="2">
        <v>0.87826086956521743</v>
      </c>
      <c r="R1158" s="2" t="s">
        <v>74</v>
      </c>
      <c r="S1158" s="2" t="s">
        <v>2871</v>
      </c>
      <c r="T1158" s="2" t="s">
        <v>2872</v>
      </c>
      <c r="U1158" s="2" t="b">
        <v>1</v>
      </c>
      <c r="V1158" s="2" t="s">
        <v>69</v>
      </c>
      <c r="W1158" s="2">
        <v>1.3</v>
      </c>
    </row>
    <row r="1159" spans="1:23" ht="15.75" customHeight="1" x14ac:dyDescent="0.25">
      <c r="A1159" s="2" t="s">
        <v>2815</v>
      </c>
      <c r="B1159" s="2" t="s">
        <v>2817</v>
      </c>
      <c r="C1159" s="2" t="s">
        <v>106</v>
      </c>
      <c r="D1159" s="2" t="s">
        <v>73</v>
      </c>
      <c r="E1159" s="2" t="s">
        <v>75</v>
      </c>
      <c r="F1159" s="2" t="s">
        <v>364</v>
      </c>
      <c r="G1159" s="2" t="s">
        <v>497</v>
      </c>
      <c r="H1159" s="2" t="s">
        <v>412</v>
      </c>
      <c r="I1159" s="2" t="s">
        <v>54</v>
      </c>
      <c r="J1159" s="2" t="s">
        <v>498</v>
      </c>
      <c r="K1159" s="2" t="s">
        <v>499</v>
      </c>
      <c r="L1159" s="2" t="s">
        <v>377</v>
      </c>
      <c r="M1159" s="2">
        <v>59</v>
      </c>
      <c r="N1159" s="2" t="b">
        <v>0</v>
      </c>
      <c r="O1159" s="2">
        <v>0.85833333333333339</v>
      </c>
      <c r="P1159" s="2">
        <v>0.82399999999999995</v>
      </c>
      <c r="Q1159" s="2">
        <v>0.89565217391304353</v>
      </c>
      <c r="R1159" s="2" t="s">
        <v>74</v>
      </c>
      <c r="S1159" s="2" t="s">
        <v>2873</v>
      </c>
      <c r="T1159" s="2" t="s">
        <v>2874</v>
      </c>
      <c r="U1159" s="2" t="b">
        <v>1</v>
      </c>
      <c r="V1159" s="2" t="s">
        <v>69</v>
      </c>
      <c r="W1159" s="2">
        <v>1.7</v>
      </c>
    </row>
    <row r="1160" spans="1:23" ht="15.75" customHeight="1" x14ac:dyDescent="0.25">
      <c r="A1160" s="2" t="s">
        <v>2815</v>
      </c>
      <c r="B1160" s="2" t="s">
        <v>2817</v>
      </c>
      <c r="C1160" s="2" t="s">
        <v>106</v>
      </c>
      <c r="D1160" s="2" t="s">
        <v>73</v>
      </c>
      <c r="E1160" s="2" t="s">
        <v>75</v>
      </c>
      <c r="F1160" s="2" t="s">
        <v>364</v>
      </c>
      <c r="G1160" s="2" t="s">
        <v>502</v>
      </c>
      <c r="H1160" s="2" t="s">
        <v>412</v>
      </c>
      <c r="I1160" s="2" t="s">
        <v>54</v>
      </c>
      <c r="J1160" s="2" t="s">
        <v>503</v>
      </c>
      <c r="K1160" s="2" t="s">
        <v>504</v>
      </c>
      <c r="L1160" s="2" t="s">
        <v>377</v>
      </c>
      <c r="M1160" s="2">
        <v>60</v>
      </c>
      <c r="N1160" s="2" t="b">
        <v>0</v>
      </c>
      <c r="O1160" s="2">
        <v>0.86956521739130432</v>
      </c>
      <c r="P1160" s="2">
        <v>0.83003952569169959</v>
      </c>
      <c r="Q1160" s="2">
        <v>0.91304347826086951</v>
      </c>
      <c r="R1160" s="2" t="s">
        <v>74</v>
      </c>
      <c r="S1160" s="2" t="s">
        <v>2875</v>
      </c>
      <c r="T1160" s="2" t="s">
        <v>2876</v>
      </c>
      <c r="U1160" s="2" t="b">
        <v>1</v>
      </c>
      <c r="V1160" s="2" t="s">
        <v>69</v>
      </c>
      <c r="W1160" s="2">
        <v>1.3</v>
      </c>
    </row>
    <row r="1161" spans="1:23" ht="15.75" customHeight="1" x14ac:dyDescent="0.25">
      <c r="A1161" s="2" t="s">
        <v>2815</v>
      </c>
      <c r="B1161" s="2" t="s">
        <v>2817</v>
      </c>
      <c r="C1161" s="2" t="s">
        <v>106</v>
      </c>
      <c r="D1161" s="2" t="s">
        <v>73</v>
      </c>
      <c r="E1161" s="2" t="s">
        <v>75</v>
      </c>
      <c r="F1161" s="2" t="s">
        <v>364</v>
      </c>
      <c r="G1161" s="2" t="s">
        <v>507</v>
      </c>
      <c r="H1161" s="2" t="s">
        <v>412</v>
      </c>
      <c r="I1161" s="2" t="s">
        <v>54</v>
      </c>
      <c r="J1161" s="2" t="s">
        <v>508</v>
      </c>
      <c r="K1161" s="2" t="s">
        <v>509</v>
      </c>
      <c r="L1161" s="2" t="s">
        <v>377</v>
      </c>
      <c r="M1161" s="2">
        <v>61</v>
      </c>
      <c r="N1161" s="2" t="b">
        <v>0</v>
      </c>
      <c r="O1161" s="2">
        <v>0.85185185185185197</v>
      </c>
      <c r="P1161" s="2">
        <v>0.80859375</v>
      </c>
      <c r="Q1161" s="2">
        <v>0.9</v>
      </c>
      <c r="R1161" s="2" t="s">
        <v>74</v>
      </c>
      <c r="S1161" s="2" t="s">
        <v>2877</v>
      </c>
      <c r="T1161" s="2" t="s">
        <v>2878</v>
      </c>
      <c r="U1161" s="2" t="b">
        <v>1</v>
      </c>
      <c r="V1161" s="2" t="s">
        <v>69</v>
      </c>
      <c r="W1161" s="2">
        <v>1.3</v>
      </c>
    </row>
    <row r="1162" spans="1:23" ht="15.75" customHeight="1" x14ac:dyDescent="0.25">
      <c r="A1162" s="2" t="s">
        <v>2815</v>
      </c>
      <c r="B1162" s="2" t="s">
        <v>2817</v>
      </c>
      <c r="C1162" s="2" t="s">
        <v>106</v>
      </c>
      <c r="D1162" s="2" t="s">
        <v>73</v>
      </c>
      <c r="E1162" s="2" t="s">
        <v>75</v>
      </c>
      <c r="F1162" s="2" t="s">
        <v>364</v>
      </c>
      <c r="G1162" s="2" t="s">
        <v>512</v>
      </c>
      <c r="H1162" s="2" t="s">
        <v>513</v>
      </c>
      <c r="I1162" s="2" t="s">
        <v>40</v>
      </c>
      <c r="J1162" s="2" t="s">
        <v>514</v>
      </c>
      <c r="K1162" s="2" t="s">
        <v>515</v>
      </c>
      <c r="L1162" s="2" t="s">
        <v>372</v>
      </c>
      <c r="M1162" s="2">
        <v>42</v>
      </c>
      <c r="N1162" s="2" t="b">
        <v>0</v>
      </c>
      <c r="O1162" s="2">
        <v>0.85070422535211254</v>
      </c>
      <c r="P1162" s="2">
        <v>0.81182795698924726</v>
      </c>
      <c r="Q1162" s="2">
        <v>0.89349112426035504</v>
      </c>
      <c r="R1162" s="2" t="s">
        <v>74</v>
      </c>
      <c r="S1162" s="2" t="s">
        <v>2879</v>
      </c>
      <c r="T1162" s="2" t="s">
        <v>2880</v>
      </c>
      <c r="U1162" s="2" t="b">
        <v>1</v>
      </c>
      <c r="V1162" s="2" t="s">
        <v>69</v>
      </c>
      <c r="W1162" s="2">
        <v>1.4</v>
      </c>
    </row>
    <row r="1163" spans="1:23" ht="15.75" customHeight="1" x14ac:dyDescent="0.25">
      <c r="A1163" s="2" t="s">
        <v>2815</v>
      </c>
      <c r="B1163" s="2" t="s">
        <v>2817</v>
      </c>
      <c r="C1163" s="2" t="s">
        <v>106</v>
      </c>
      <c r="D1163" s="2" t="s">
        <v>73</v>
      </c>
      <c r="E1163" s="2" t="s">
        <v>75</v>
      </c>
      <c r="F1163" s="2" t="s">
        <v>364</v>
      </c>
      <c r="G1163" s="2" t="s">
        <v>518</v>
      </c>
      <c r="H1163" s="2" t="s">
        <v>513</v>
      </c>
      <c r="I1163" s="2" t="s">
        <v>40</v>
      </c>
      <c r="J1163" s="2" t="s">
        <v>519</v>
      </c>
      <c r="K1163" s="2" t="s">
        <v>520</v>
      </c>
      <c r="L1163" s="2" t="s">
        <v>372</v>
      </c>
      <c r="M1163" s="2">
        <v>43</v>
      </c>
      <c r="N1163" s="2" t="b">
        <v>0</v>
      </c>
      <c r="O1163" s="2">
        <v>0.84180790960451968</v>
      </c>
      <c r="P1163" s="2">
        <v>0.80540540540540539</v>
      </c>
      <c r="Q1163" s="2">
        <v>0.88165680473372776</v>
      </c>
      <c r="R1163" s="2" t="s">
        <v>74</v>
      </c>
      <c r="S1163" s="2" t="s">
        <v>2881</v>
      </c>
      <c r="T1163" s="2" t="s">
        <v>2882</v>
      </c>
      <c r="U1163" s="2" t="b">
        <v>1</v>
      </c>
      <c r="V1163" s="2" t="s">
        <v>69</v>
      </c>
      <c r="W1163" s="2">
        <v>1.2</v>
      </c>
    </row>
    <row r="1164" spans="1:23" ht="15.75" customHeight="1" x14ac:dyDescent="0.25">
      <c r="A1164" s="2" t="s">
        <v>2815</v>
      </c>
      <c r="B1164" s="2" t="s">
        <v>2817</v>
      </c>
      <c r="C1164" s="2" t="s">
        <v>106</v>
      </c>
      <c r="D1164" s="2" t="s">
        <v>73</v>
      </c>
      <c r="E1164" s="2" t="s">
        <v>75</v>
      </c>
      <c r="F1164" s="2" t="s">
        <v>364</v>
      </c>
      <c r="G1164" s="2" t="s">
        <v>523</v>
      </c>
      <c r="H1164" s="2" t="s">
        <v>513</v>
      </c>
      <c r="I1164" s="2" t="s">
        <v>40</v>
      </c>
      <c r="J1164" s="2" t="s">
        <v>524</v>
      </c>
      <c r="K1164" s="2" t="s">
        <v>525</v>
      </c>
      <c r="L1164" s="2" t="s">
        <v>372</v>
      </c>
      <c r="M1164" s="2">
        <v>44</v>
      </c>
      <c r="N1164" s="2" t="b">
        <v>0</v>
      </c>
      <c r="O1164" s="2">
        <v>0.84900284900284884</v>
      </c>
      <c r="P1164" s="2">
        <v>0.81868131868131866</v>
      </c>
      <c r="Q1164" s="2">
        <v>0.88165680473372776</v>
      </c>
      <c r="R1164" s="2" t="s">
        <v>74</v>
      </c>
      <c r="S1164" s="2" t="s">
        <v>2883</v>
      </c>
      <c r="T1164" s="2" t="s">
        <v>2884</v>
      </c>
      <c r="U1164" s="2" t="b">
        <v>1</v>
      </c>
      <c r="V1164" s="2" t="s">
        <v>69</v>
      </c>
      <c r="W1164" s="2">
        <v>1.2</v>
      </c>
    </row>
    <row r="1165" spans="1:23" ht="15.75" customHeight="1" x14ac:dyDescent="0.25">
      <c r="A1165" s="2" t="s">
        <v>2815</v>
      </c>
      <c r="B1165" s="2" t="s">
        <v>2817</v>
      </c>
      <c r="C1165" s="2" t="s">
        <v>106</v>
      </c>
      <c r="D1165" s="2" t="s">
        <v>73</v>
      </c>
      <c r="E1165" s="2" t="s">
        <v>75</v>
      </c>
      <c r="F1165" s="2" t="s">
        <v>364</v>
      </c>
      <c r="G1165" s="2" t="s">
        <v>528</v>
      </c>
      <c r="H1165" s="2" t="s">
        <v>513</v>
      </c>
      <c r="I1165" s="2" t="s">
        <v>40</v>
      </c>
      <c r="J1165" s="2" t="s">
        <v>529</v>
      </c>
      <c r="K1165" s="2" t="s">
        <v>530</v>
      </c>
      <c r="L1165" s="2" t="s">
        <v>372</v>
      </c>
      <c r="M1165" s="2">
        <v>45</v>
      </c>
      <c r="N1165" s="2" t="b">
        <v>0</v>
      </c>
      <c r="O1165" s="2">
        <v>0.86118980169971671</v>
      </c>
      <c r="P1165" s="2">
        <v>0.82608695652173914</v>
      </c>
      <c r="Q1165" s="2">
        <v>0.89940828402366868</v>
      </c>
      <c r="R1165" s="2" t="s">
        <v>74</v>
      </c>
      <c r="S1165" s="2" t="s">
        <v>2885</v>
      </c>
      <c r="T1165" s="2" t="s">
        <v>2886</v>
      </c>
      <c r="U1165" s="2" t="b">
        <v>1</v>
      </c>
      <c r="V1165" s="2" t="s">
        <v>69</v>
      </c>
      <c r="W1165" s="2">
        <v>1.6</v>
      </c>
    </row>
    <row r="1166" spans="1:23" ht="15.75" customHeight="1" x14ac:dyDescent="0.25">
      <c r="A1166" s="2" t="s">
        <v>2815</v>
      </c>
      <c r="B1166" s="2" t="s">
        <v>2817</v>
      </c>
      <c r="C1166" s="2" t="s">
        <v>106</v>
      </c>
      <c r="D1166" s="2" t="s">
        <v>73</v>
      </c>
      <c r="E1166" s="2" t="s">
        <v>75</v>
      </c>
      <c r="F1166" s="2" t="s">
        <v>364</v>
      </c>
      <c r="G1166" s="2" t="s">
        <v>533</v>
      </c>
      <c r="H1166" s="2" t="s">
        <v>513</v>
      </c>
      <c r="I1166" s="2" t="s">
        <v>40</v>
      </c>
      <c r="J1166" s="2" t="s">
        <v>534</v>
      </c>
      <c r="K1166" s="2" t="s">
        <v>535</v>
      </c>
      <c r="L1166" s="2" t="s">
        <v>372</v>
      </c>
      <c r="M1166" s="2">
        <v>46</v>
      </c>
      <c r="N1166" s="2" t="b">
        <v>0</v>
      </c>
      <c r="O1166" s="2">
        <v>0.84507042253521136</v>
      </c>
      <c r="P1166" s="2">
        <v>0.80645161290322576</v>
      </c>
      <c r="Q1166" s="2">
        <v>0.8875739644970414</v>
      </c>
      <c r="R1166" s="2" t="s">
        <v>74</v>
      </c>
      <c r="S1166" s="2" t="s">
        <v>2887</v>
      </c>
      <c r="T1166" s="2" t="s">
        <v>2888</v>
      </c>
      <c r="U1166" s="2" t="b">
        <v>1</v>
      </c>
      <c r="V1166" s="2" t="s">
        <v>69</v>
      </c>
      <c r="W1166" s="2">
        <v>1.2</v>
      </c>
    </row>
    <row r="1167" spans="1:23" ht="15.75" customHeight="1" x14ac:dyDescent="0.25">
      <c r="A1167" s="2" t="s">
        <v>2815</v>
      </c>
      <c r="B1167" s="2" t="s">
        <v>2817</v>
      </c>
      <c r="C1167" s="2" t="s">
        <v>106</v>
      </c>
      <c r="D1167" s="2" t="s">
        <v>73</v>
      </c>
      <c r="E1167" s="2" t="s">
        <v>75</v>
      </c>
      <c r="F1167" s="2" t="s">
        <v>364</v>
      </c>
      <c r="G1167" s="2" t="s">
        <v>538</v>
      </c>
      <c r="H1167" s="2" t="s">
        <v>513</v>
      </c>
      <c r="I1167" s="2" t="s">
        <v>40</v>
      </c>
      <c r="J1167" s="2" t="s">
        <v>539</v>
      </c>
      <c r="K1167" s="2" t="s">
        <v>540</v>
      </c>
      <c r="L1167" s="2" t="s">
        <v>372</v>
      </c>
      <c r="M1167" s="2">
        <v>47</v>
      </c>
      <c r="N1167" s="2" t="b">
        <v>0</v>
      </c>
      <c r="O1167" s="2">
        <v>0.84419263456090643</v>
      </c>
      <c r="P1167" s="2">
        <v>0.80978260869565222</v>
      </c>
      <c r="Q1167" s="2">
        <v>0.88165680473372776</v>
      </c>
      <c r="R1167" s="2" t="s">
        <v>74</v>
      </c>
      <c r="S1167" s="2" t="s">
        <v>2889</v>
      </c>
      <c r="T1167" s="2" t="s">
        <v>2890</v>
      </c>
      <c r="U1167" s="2" t="b">
        <v>1</v>
      </c>
      <c r="V1167" s="2" t="s">
        <v>69</v>
      </c>
      <c r="W1167" s="2">
        <v>1.2</v>
      </c>
    </row>
    <row r="1168" spans="1:23" ht="15.75" customHeight="1" x14ac:dyDescent="0.25">
      <c r="A1168" s="2" t="s">
        <v>2815</v>
      </c>
      <c r="B1168" s="2" t="s">
        <v>2817</v>
      </c>
      <c r="C1168" s="2" t="s">
        <v>106</v>
      </c>
      <c r="D1168" s="2" t="s">
        <v>73</v>
      </c>
      <c r="E1168" s="2" t="s">
        <v>75</v>
      </c>
      <c r="F1168" s="2" t="s">
        <v>364</v>
      </c>
      <c r="G1168" s="2" t="s">
        <v>550</v>
      </c>
      <c r="H1168" s="2" t="s">
        <v>513</v>
      </c>
      <c r="I1168" s="2" t="s">
        <v>40</v>
      </c>
      <c r="J1168" s="2" t="s">
        <v>555</v>
      </c>
      <c r="K1168" s="2" t="s">
        <v>557</v>
      </c>
      <c r="L1168" s="2" t="s">
        <v>372</v>
      </c>
      <c r="M1168" s="2">
        <v>48</v>
      </c>
      <c r="N1168" s="2" t="b">
        <v>0</v>
      </c>
      <c r="O1168" s="2">
        <v>0.82681564245810057</v>
      </c>
      <c r="P1168" s="2">
        <v>0.78306878306878303</v>
      </c>
      <c r="Q1168" s="2">
        <v>0.87573964497041423</v>
      </c>
      <c r="R1168" s="2" t="s">
        <v>74</v>
      </c>
      <c r="S1168" s="2" t="s">
        <v>2891</v>
      </c>
      <c r="T1168" s="2" t="s">
        <v>2892</v>
      </c>
      <c r="U1168" s="2" t="b">
        <v>1</v>
      </c>
      <c r="V1168" s="2" t="s">
        <v>69</v>
      </c>
      <c r="W1168" s="2">
        <v>1.2</v>
      </c>
    </row>
    <row r="1169" spans="1:23" ht="15.75" customHeight="1" x14ac:dyDescent="0.25">
      <c r="A1169" s="2" t="s">
        <v>2815</v>
      </c>
      <c r="B1169" s="2" t="s">
        <v>2817</v>
      </c>
      <c r="C1169" s="2" t="s">
        <v>106</v>
      </c>
      <c r="D1169" s="2" t="s">
        <v>73</v>
      </c>
      <c r="E1169" s="2" t="s">
        <v>75</v>
      </c>
      <c r="F1169" s="2" t="s">
        <v>364</v>
      </c>
      <c r="G1169" s="2" t="s">
        <v>572</v>
      </c>
      <c r="H1169" s="2" t="s">
        <v>513</v>
      </c>
      <c r="I1169" s="2" t="s">
        <v>40</v>
      </c>
      <c r="J1169" s="2" t="s">
        <v>575</v>
      </c>
      <c r="K1169" s="2" t="s">
        <v>576</v>
      </c>
      <c r="L1169" s="2" t="s">
        <v>372</v>
      </c>
      <c r="M1169" s="2">
        <v>49</v>
      </c>
      <c r="N1169" s="2" t="b">
        <v>0</v>
      </c>
      <c r="O1169" s="2">
        <v>0.84507042253521136</v>
      </c>
      <c r="P1169" s="2">
        <v>0.80645161290322576</v>
      </c>
      <c r="Q1169" s="2">
        <v>0.8875739644970414</v>
      </c>
      <c r="R1169" s="2" t="s">
        <v>74</v>
      </c>
      <c r="S1169" s="2" t="s">
        <v>2893</v>
      </c>
      <c r="T1169" s="2" t="s">
        <v>2894</v>
      </c>
      <c r="U1169" s="2" t="b">
        <v>1</v>
      </c>
      <c r="V1169" s="2" t="s">
        <v>69</v>
      </c>
      <c r="W1169" s="2">
        <v>1.6</v>
      </c>
    </row>
    <row r="1170" spans="1:23" ht="15.75" customHeight="1" x14ac:dyDescent="0.25">
      <c r="A1170" s="2" t="s">
        <v>2815</v>
      </c>
      <c r="B1170" s="2" t="s">
        <v>2817</v>
      </c>
      <c r="C1170" s="2" t="s">
        <v>106</v>
      </c>
      <c r="D1170" s="2" t="s">
        <v>73</v>
      </c>
      <c r="E1170" s="2" t="s">
        <v>75</v>
      </c>
      <c r="F1170" s="2" t="s">
        <v>364</v>
      </c>
      <c r="G1170" s="2" t="s">
        <v>587</v>
      </c>
      <c r="H1170" s="2" t="s">
        <v>513</v>
      </c>
      <c r="I1170" s="2" t="s">
        <v>40</v>
      </c>
      <c r="J1170" s="2" t="s">
        <v>589</v>
      </c>
      <c r="K1170" s="2" t="s">
        <v>591</v>
      </c>
      <c r="L1170" s="2" t="s">
        <v>372</v>
      </c>
      <c r="M1170" s="2">
        <v>50</v>
      </c>
      <c r="N1170" s="2" t="b">
        <v>0</v>
      </c>
      <c r="O1170" s="2">
        <v>0.85310734463276838</v>
      </c>
      <c r="P1170" s="2">
        <v>0.81621621621621621</v>
      </c>
      <c r="Q1170" s="2">
        <v>0.89349112426035504</v>
      </c>
      <c r="R1170" s="2" t="s">
        <v>74</v>
      </c>
      <c r="S1170" s="2" t="s">
        <v>2895</v>
      </c>
      <c r="T1170" s="2" t="s">
        <v>2896</v>
      </c>
      <c r="U1170" s="2" t="b">
        <v>1</v>
      </c>
      <c r="V1170" s="2" t="s">
        <v>69</v>
      </c>
      <c r="W1170" s="2">
        <v>1.2</v>
      </c>
    </row>
    <row r="1171" spans="1:23" ht="15.75" customHeight="1" x14ac:dyDescent="0.25">
      <c r="A1171" s="2" t="s">
        <v>2815</v>
      </c>
      <c r="B1171" s="2" t="s">
        <v>2817</v>
      </c>
      <c r="C1171" s="2" t="s">
        <v>106</v>
      </c>
      <c r="D1171" s="2" t="s">
        <v>73</v>
      </c>
      <c r="E1171" s="2" t="s">
        <v>75</v>
      </c>
      <c r="F1171" s="2" t="s">
        <v>364</v>
      </c>
      <c r="G1171" s="2" t="s">
        <v>601</v>
      </c>
      <c r="H1171" s="2" t="s">
        <v>513</v>
      </c>
      <c r="I1171" s="2" t="s">
        <v>40</v>
      </c>
      <c r="J1171" s="2" t="s">
        <v>603</v>
      </c>
      <c r="K1171" s="2" t="s">
        <v>604</v>
      </c>
      <c r="L1171" s="2" t="s">
        <v>372</v>
      </c>
      <c r="M1171" s="2">
        <v>51</v>
      </c>
      <c r="N1171" s="2" t="b">
        <v>0</v>
      </c>
      <c r="O1171" s="2">
        <v>0.8539325842696629</v>
      </c>
      <c r="P1171" s="2">
        <v>0.81283422459893051</v>
      </c>
      <c r="Q1171" s="2">
        <v>0.89940828402366868</v>
      </c>
      <c r="R1171" s="2" t="s">
        <v>74</v>
      </c>
      <c r="S1171" s="2" t="s">
        <v>2897</v>
      </c>
      <c r="T1171" s="2" t="s">
        <v>2898</v>
      </c>
      <c r="U1171" s="2" t="b">
        <v>1</v>
      </c>
      <c r="V1171" s="2" t="s">
        <v>69</v>
      </c>
      <c r="W1171" s="2">
        <v>1.2</v>
      </c>
    </row>
    <row r="1172" spans="1:23" ht="15.75" customHeight="1" x14ac:dyDescent="0.25">
      <c r="A1172" s="2" t="s">
        <v>2815</v>
      </c>
      <c r="B1172" s="2" t="s">
        <v>2817</v>
      </c>
      <c r="C1172" s="2" t="s">
        <v>106</v>
      </c>
      <c r="D1172" s="2" t="s">
        <v>73</v>
      </c>
      <c r="E1172" s="2" t="s">
        <v>75</v>
      </c>
      <c r="F1172" s="2" t="s">
        <v>364</v>
      </c>
      <c r="G1172" s="2" t="s">
        <v>618</v>
      </c>
      <c r="H1172" s="2" t="s">
        <v>513</v>
      </c>
      <c r="I1172" s="2" t="s">
        <v>40</v>
      </c>
      <c r="J1172" s="2" t="s">
        <v>622</v>
      </c>
      <c r="K1172" s="2" t="s">
        <v>624</v>
      </c>
      <c r="L1172" s="2" t="s">
        <v>372</v>
      </c>
      <c r="M1172" s="2">
        <v>52</v>
      </c>
      <c r="N1172" s="2" t="b">
        <v>0</v>
      </c>
      <c r="O1172" s="2">
        <v>0.84419263456090643</v>
      </c>
      <c r="P1172" s="2">
        <v>0.80978260869565222</v>
      </c>
      <c r="Q1172" s="2">
        <v>0.88165680473372776</v>
      </c>
      <c r="R1172" s="2" t="s">
        <v>74</v>
      </c>
      <c r="S1172" s="2" t="s">
        <v>2899</v>
      </c>
      <c r="T1172" s="2" t="s">
        <v>2900</v>
      </c>
      <c r="U1172" s="2" t="b">
        <v>1</v>
      </c>
      <c r="V1172" s="2" t="s">
        <v>69</v>
      </c>
      <c r="W1172" s="2">
        <v>1.2</v>
      </c>
    </row>
    <row r="1173" spans="1:23" ht="15.75" customHeight="1" x14ac:dyDescent="0.25">
      <c r="A1173" s="2" t="s">
        <v>2815</v>
      </c>
      <c r="B1173" s="2" t="s">
        <v>2817</v>
      </c>
      <c r="C1173" s="2" t="s">
        <v>106</v>
      </c>
      <c r="D1173" s="2" t="s">
        <v>73</v>
      </c>
      <c r="E1173" s="2" t="s">
        <v>75</v>
      </c>
      <c r="F1173" s="2" t="s">
        <v>364</v>
      </c>
      <c r="G1173" s="2" t="s">
        <v>640</v>
      </c>
      <c r="H1173" s="2" t="s">
        <v>513</v>
      </c>
      <c r="I1173" s="2" t="s">
        <v>40</v>
      </c>
      <c r="J1173" s="2" t="s">
        <v>643</v>
      </c>
      <c r="K1173" s="2" t="s">
        <v>644</v>
      </c>
      <c r="L1173" s="2" t="s">
        <v>372</v>
      </c>
      <c r="M1173" s="2">
        <v>53</v>
      </c>
      <c r="N1173" s="2" t="b">
        <v>0</v>
      </c>
      <c r="O1173" s="2">
        <v>0.84813753581661899</v>
      </c>
      <c r="P1173" s="2">
        <v>0.82222222222222219</v>
      </c>
      <c r="Q1173" s="2">
        <v>0.87573964497041423</v>
      </c>
      <c r="R1173" s="2" t="s">
        <v>74</v>
      </c>
      <c r="S1173" s="2" t="s">
        <v>2901</v>
      </c>
      <c r="T1173" s="2" t="s">
        <v>2902</v>
      </c>
      <c r="U1173" s="2" t="b">
        <v>1</v>
      </c>
      <c r="V1173" s="2" t="s">
        <v>69</v>
      </c>
      <c r="W1173" s="2">
        <v>1.6</v>
      </c>
    </row>
    <row r="1174" spans="1:23" ht="15.75" customHeight="1" x14ac:dyDescent="0.25">
      <c r="A1174" s="2" t="s">
        <v>2815</v>
      </c>
      <c r="B1174" s="2" t="s">
        <v>2817</v>
      </c>
      <c r="C1174" s="2" t="s">
        <v>106</v>
      </c>
      <c r="D1174" s="2" t="s">
        <v>73</v>
      </c>
      <c r="E1174" s="2" t="s">
        <v>75</v>
      </c>
      <c r="F1174" s="2" t="s">
        <v>364</v>
      </c>
      <c r="G1174" s="2" t="s">
        <v>659</v>
      </c>
      <c r="H1174" s="2" t="s">
        <v>513</v>
      </c>
      <c r="I1174" s="2" t="s">
        <v>40</v>
      </c>
      <c r="J1174" s="2" t="s">
        <v>660</v>
      </c>
      <c r="K1174" s="2" t="s">
        <v>661</v>
      </c>
      <c r="L1174" s="2" t="s">
        <v>372</v>
      </c>
      <c r="M1174" s="2">
        <v>54</v>
      </c>
      <c r="N1174" s="2" t="b">
        <v>0</v>
      </c>
      <c r="O1174" s="2">
        <v>0.86609686609686609</v>
      </c>
      <c r="P1174" s="2">
        <v>0.8351648351648352</v>
      </c>
      <c r="Q1174" s="2">
        <v>0.89940828402366868</v>
      </c>
      <c r="R1174" s="2" t="s">
        <v>74</v>
      </c>
      <c r="S1174" s="2" t="s">
        <v>2903</v>
      </c>
      <c r="T1174" s="2" t="s">
        <v>2904</v>
      </c>
      <c r="U1174" s="2" t="b">
        <v>1</v>
      </c>
      <c r="V1174" s="2" t="s">
        <v>69</v>
      </c>
      <c r="W1174" s="2">
        <v>1.2</v>
      </c>
    </row>
    <row r="1175" spans="1:23" ht="15.75" customHeight="1" x14ac:dyDescent="0.25">
      <c r="A1175" s="2" t="s">
        <v>2815</v>
      </c>
      <c r="B1175" s="2" t="s">
        <v>2817</v>
      </c>
      <c r="C1175" s="2" t="s">
        <v>106</v>
      </c>
      <c r="D1175" s="2" t="s">
        <v>73</v>
      </c>
      <c r="E1175" s="2" t="s">
        <v>75</v>
      </c>
      <c r="F1175" s="2" t="s">
        <v>364</v>
      </c>
      <c r="G1175" s="2" t="s">
        <v>664</v>
      </c>
      <c r="H1175" s="2" t="s">
        <v>513</v>
      </c>
      <c r="I1175" s="2" t="s">
        <v>40</v>
      </c>
      <c r="J1175" s="2" t="s">
        <v>665</v>
      </c>
      <c r="K1175" s="2" t="s">
        <v>666</v>
      </c>
      <c r="L1175" s="2" t="s">
        <v>372</v>
      </c>
      <c r="M1175" s="2">
        <v>55</v>
      </c>
      <c r="N1175" s="2" t="b">
        <v>0</v>
      </c>
      <c r="O1175" s="2">
        <v>0.84330484330484323</v>
      </c>
      <c r="P1175" s="2">
        <v>0.81318681318681318</v>
      </c>
      <c r="Q1175" s="2">
        <v>0.87573964497041423</v>
      </c>
      <c r="R1175" s="2" t="s">
        <v>74</v>
      </c>
      <c r="S1175" s="2" t="s">
        <v>2905</v>
      </c>
      <c r="T1175" s="2" t="s">
        <v>2906</v>
      </c>
      <c r="U1175" s="2" t="b">
        <v>1</v>
      </c>
      <c r="V1175" s="2" t="s">
        <v>69</v>
      </c>
      <c r="W1175" s="2">
        <v>1.2</v>
      </c>
    </row>
    <row r="1176" spans="1:23" ht="15.75" customHeight="1" x14ac:dyDescent="0.25">
      <c r="A1176" s="2" t="s">
        <v>2815</v>
      </c>
      <c r="B1176" s="2" t="s">
        <v>2817</v>
      </c>
      <c r="C1176" s="2" t="s">
        <v>106</v>
      </c>
      <c r="D1176" s="2" t="s">
        <v>73</v>
      </c>
      <c r="E1176" s="2" t="s">
        <v>75</v>
      </c>
      <c r="F1176" s="2" t="s">
        <v>364</v>
      </c>
      <c r="G1176" s="2" t="s">
        <v>669</v>
      </c>
      <c r="H1176" s="2" t="s">
        <v>513</v>
      </c>
      <c r="I1176" s="2" t="s">
        <v>40</v>
      </c>
      <c r="J1176" s="2" t="s">
        <v>670</v>
      </c>
      <c r="K1176" s="2" t="s">
        <v>671</v>
      </c>
      <c r="L1176" s="2" t="s">
        <v>372</v>
      </c>
      <c r="M1176" s="2">
        <v>56</v>
      </c>
      <c r="N1176" s="2" t="b">
        <v>0</v>
      </c>
      <c r="O1176" s="2">
        <v>0.83286118980169965</v>
      </c>
      <c r="P1176" s="2">
        <v>0.79891304347826086</v>
      </c>
      <c r="Q1176" s="2">
        <v>0.86982248520710059</v>
      </c>
      <c r="R1176" s="2" t="s">
        <v>74</v>
      </c>
      <c r="S1176" s="2" t="s">
        <v>2907</v>
      </c>
      <c r="T1176" s="2" t="s">
        <v>2908</v>
      </c>
      <c r="U1176" s="2" t="b">
        <v>1</v>
      </c>
      <c r="V1176" s="2" t="s">
        <v>69</v>
      </c>
      <c r="W1176" s="2">
        <v>1.6</v>
      </c>
    </row>
    <row r="1177" spans="1:23" ht="15.75" customHeight="1" x14ac:dyDescent="0.25">
      <c r="A1177" s="2" t="s">
        <v>2815</v>
      </c>
      <c r="B1177" s="2" t="s">
        <v>2817</v>
      </c>
      <c r="C1177" s="2" t="s">
        <v>106</v>
      </c>
      <c r="D1177" s="2" t="s">
        <v>73</v>
      </c>
      <c r="E1177" s="2" t="s">
        <v>75</v>
      </c>
      <c r="F1177" s="2" t="s">
        <v>364</v>
      </c>
      <c r="G1177" s="2" t="s">
        <v>674</v>
      </c>
      <c r="H1177" s="2" t="s">
        <v>513</v>
      </c>
      <c r="I1177" s="2" t="s">
        <v>40</v>
      </c>
      <c r="J1177" s="2" t="s">
        <v>675</v>
      </c>
      <c r="K1177" s="2" t="s">
        <v>676</v>
      </c>
      <c r="L1177" s="2" t="s">
        <v>372</v>
      </c>
      <c r="M1177" s="2">
        <v>57</v>
      </c>
      <c r="N1177" s="2" t="b">
        <v>0</v>
      </c>
      <c r="O1177" s="2">
        <v>0.81232492997198891</v>
      </c>
      <c r="P1177" s="2">
        <v>0.77127659574468088</v>
      </c>
      <c r="Q1177" s="2">
        <v>0.85798816568047342</v>
      </c>
      <c r="R1177" s="2" t="s">
        <v>74</v>
      </c>
      <c r="S1177" s="2" t="s">
        <v>2909</v>
      </c>
      <c r="T1177" s="2" t="s">
        <v>2910</v>
      </c>
      <c r="U1177" s="2" t="b">
        <v>1</v>
      </c>
      <c r="V1177" s="2" t="s">
        <v>69</v>
      </c>
      <c r="W1177" s="2">
        <v>1.2</v>
      </c>
    </row>
    <row r="1178" spans="1:23" ht="15.75" customHeight="1" x14ac:dyDescent="0.25">
      <c r="A1178" s="2" t="s">
        <v>2815</v>
      </c>
      <c r="B1178" s="2" t="s">
        <v>2817</v>
      </c>
      <c r="C1178" s="2" t="s">
        <v>106</v>
      </c>
      <c r="D1178" s="2" t="s">
        <v>73</v>
      </c>
      <c r="E1178" s="2" t="s">
        <v>75</v>
      </c>
      <c r="F1178" s="2" t="s">
        <v>364</v>
      </c>
      <c r="G1178" s="2" t="s">
        <v>679</v>
      </c>
      <c r="H1178" s="2" t="s">
        <v>513</v>
      </c>
      <c r="I1178" s="2" t="s">
        <v>40</v>
      </c>
      <c r="J1178" s="2" t="s">
        <v>680</v>
      </c>
      <c r="K1178" s="2" t="s">
        <v>681</v>
      </c>
      <c r="L1178" s="2" t="s">
        <v>372</v>
      </c>
      <c r="M1178" s="2">
        <v>58</v>
      </c>
      <c r="N1178" s="2" t="b">
        <v>0</v>
      </c>
      <c r="O1178" s="2">
        <v>0.83286118980169965</v>
      </c>
      <c r="P1178" s="2">
        <v>0.79891304347826086</v>
      </c>
      <c r="Q1178" s="2">
        <v>0.86982248520710059</v>
      </c>
      <c r="R1178" s="2" t="s">
        <v>74</v>
      </c>
      <c r="S1178" s="2" t="s">
        <v>2911</v>
      </c>
      <c r="T1178" s="2" t="s">
        <v>2912</v>
      </c>
      <c r="U1178" s="2" t="b">
        <v>1</v>
      </c>
      <c r="V1178" s="2" t="s">
        <v>69</v>
      </c>
      <c r="W1178" s="2">
        <v>1.2</v>
      </c>
    </row>
    <row r="1179" spans="1:23" ht="15.75" customHeight="1" x14ac:dyDescent="0.25">
      <c r="A1179" s="2" t="s">
        <v>2815</v>
      </c>
      <c r="B1179" s="2" t="s">
        <v>2817</v>
      </c>
      <c r="C1179" s="2" t="s">
        <v>106</v>
      </c>
      <c r="D1179" s="2" t="s">
        <v>73</v>
      </c>
      <c r="E1179" s="2" t="s">
        <v>75</v>
      </c>
      <c r="F1179" s="2" t="s">
        <v>364</v>
      </c>
      <c r="G1179" s="2" t="s">
        <v>684</v>
      </c>
      <c r="H1179" s="2" t="s">
        <v>513</v>
      </c>
      <c r="I1179" s="2" t="s">
        <v>40</v>
      </c>
      <c r="J1179" s="2" t="s">
        <v>685</v>
      </c>
      <c r="K1179" s="2" t="s">
        <v>686</v>
      </c>
      <c r="L1179" s="2" t="s">
        <v>372</v>
      </c>
      <c r="M1179" s="2">
        <v>59</v>
      </c>
      <c r="N1179" s="2" t="b">
        <v>0</v>
      </c>
      <c r="O1179" s="2">
        <v>0.84033613445378152</v>
      </c>
      <c r="P1179" s="2">
        <v>0.7978723404255319</v>
      </c>
      <c r="Q1179" s="2">
        <v>0.8875739644970414</v>
      </c>
      <c r="R1179" s="2" t="s">
        <v>74</v>
      </c>
      <c r="S1179" s="2" t="s">
        <v>2913</v>
      </c>
      <c r="T1179" s="2" t="s">
        <v>2914</v>
      </c>
      <c r="U1179" s="2" t="b">
        <v>1</v>
      </c>
      <c r="V1179" s="2" t="s">
        <v>69</v>
      </c>
      <c r="W1179" s="2">
        <v>1.2</v>
      </c>
    </row>
    <row r="1180" spans="1:23" ht="15.75" customHeight="1" x14ac:dyDescent="0.25">
      <c r="A1180" s="2" t="s">
        <v>2815</v>
      </c>
      <c r="B1180" s="2" t="s">
        <v>2817</v>
      </c>
      <c r="C1180" s="2" t="s">
        <v>106</v>
      </c>
      <c r="D1180" s="2" t="s">
        <v>73</v>
      </c>
      <c r="E1180" s="2" t="s">
        <v>75</v>
      </c>
      <c r="F1180" s="2" t="s">
        <v>364</v>
      </c>
      <c r="G1180" s="2" t="s">
        <v>689</v>
      </c>
      <c r="H1180" s="2" t="s">
        <v>513</v>
      </c>
      <c r="I1180" s="2" t="s">
        <v>40</v>
      </c>
      <c r="J1180" s="2" t="s">
        <v>690</v>
      </c>
      <c r="K1180" s="2" t="s">
        <v>691</v>
      </c>
      <c r="L1180" s="2" t="s">
        <v>372</v>
      </c>
      <c r="M1180" s="2">
        <v>60</v>
      </c>
      <c r="N1180" s="2" t="b">
        <v>0</v>
      </c>
      <c r="O1180" s="2">
        <v>0.84330484330484323</v>
      </c>
      <c r="P1180" s="2">
        <v>0.81318681318681318</v>
      </c>
      <c r="Q1180" s="2">
        <v>0.87573964497041423</v>
      </c>
      <c r="R1180" s="2" t="s">
        <v>74</v>
      </c>
      <c r="S1180" s="2" t="s">
        <v>2915</v>
      </c>
      <c r="T1180" s="2" t="s">
        <v>2916</v>
      </c>
      <c r="U1180" s="2" t="b">
        <v>1</v>
      </c>
      <c r="V1180" s="2" t="s">
        <v>69</v>
      </c>
      <c r="W1180" s="2">
        <v>1.6</v>
      </c>
    </row>
    <row r="1181" spans="1:23" ht="15.75" customHeight="1" x14ac:dyDescent="0.25">
      <c r="A1181" s="2" t="s">
        <v>2815</v>
      </c>
      <c r="B1181" s="2" t="s">
        <v>2817</v>
      </c>
      <c r="C1181" s="2" t="s">
        <v>106</v>
      </c>
      <c r="D1181" s="2" t="s">
        <v>73</v>
      </c>
      <c r="E1181" s="2" t="s">
        <v>75</v>
      </c>
      <c r="F1181" s="2" t="s">
        <v>364</v>
      </c>
      <c r="G1181" s="2" t="s">
        <v>694</v>
      </c>
      <c r="H1181" s="2" t="s">
        <v>513</v>
      </c>
      <c r="I1181" s="2" t="s">
        <v>40</v>
      </c>
      <c r="J1181" s="2" t="s">
        <v>695</v>
      </c>
      <c r="K1181" s="2" t="s">
        <v>696</v>
      </c>
      <c r="L1181" s="2" t="s">
        <v>372</v>
      </c>
      <c r="M1181" s="2">
        <v>61</v>
      </c>
      <c r="N1181" s="2" t="b">
        <v>0</v>
      </c>
      <c r="O1181" s="2">
        <v>0.85310734463276838</v>
      </c>
      <c r="P1181" s="2">
        <v>0.81621621621621621</v>
      </c>
      <c r="Q1181" s="2">
        <v>0.89349112426035504</v>
      </c>
      <c r="R1181" s="2" t="s">
        <v>74</v>
      </c>
      <c r="S1181" s="2" t="s">
        <v>2917</v>
      </c>
      <c r="T1181" s="2" t="s">
        <v>2918</v>
      </c>
      <c r="U1181" s="2" t="b">
        <v>1</v>
      </c>
      <c r="V1181" s="2" t="s">
        <v>69</v>
      </c>
      <c r="W1181" s="2">
        <v>1.2</v>
      </c>
    </row>
    <row r="1182" spans="1:23" ht="15.75" customHeight="1" x14ac:dyDescent="0.25">
      <c r="A1182" s="2" t="s">
        <v>2815</v>
      </c>
      <c r="B1182" s="2" t="s">
        <v>2817</v>
      </c>
      <c r="C1182" s="2" t="s">
        <v>106</v>
      </c>
      <c r="D1182" s="2" t="s">
        <v>73</v>
      </c>
      <c r="E1182" s="2" t="s">
        <v>75</v>
      </c>
      <c r="F1182" s="2" t="s">
        <v>364</v>
      </c>
      <c r="G1182" s="2" t="s">
        <v>699</v>
      </c>
      <c r="H1182" s="2" t="s">
        <v>700</v>
      </c>
      <c r="I1182" s="2" t="s">
        <v>47</v>
      </c>
      <c r="J1182" s="2" t="s">
        <v>701</v>
      </c>
      <c r="K1182" s="2" t="s">
        <v>702</v>
      </c>
      <c r="L1182" s="2" t="s">
        <v>366</v>
      </c>
      <c r="M1182" s="2">
        <v>42</v>
      </c>
      <c r="N1182" s="2" t="b">
        <v>0</v>
      </c>
      <c r="O1182" s="2">
        <v>0.85838779956427014</v>
      </c>
      <c r="P1182" s="2">
        <v>0.83122362869198307</v>
      </c>
      <c r="Q1182" s="2">
        <v>0.88738738738738743</v>
      </c>
      <c r="R1182" s="2" t="s">
        <v>74</v>
      </c>
      <c r="S1182" s="2" t="s">
        <v>2919</v>
      </c>
      <c r="T1182" s="2" t="s">
        <v>2920</v>
      </c>
      <c r="U1182" s="2" t="b">
        <v>1</v>
      </c>
      <c r="V1182" s="2" t="s">
        <v>69</v>
      </c>
      <c r="W1182" s="2">
        <v>1.8</v>
      </c>
    </row>
    <row r="1183" spans="1:23" ht="15.75" customHeight="1" x14ac:dyDescent="0.25">
      <c r="A1183" s="2" t="s">
        <v>2815</v>
      </c>
      <c r="B1183" s="2" t="s">
        <v>2817</v>
      </c>
      <c r="C1183" s="2" t="s">
        <v>106</v>
      </c>
      <c r="D1183" s="2" t="s">
        <v>73</v>
      </c>
      <c r="E1183" s="2" t="s">
        <v>75</v>
      </c>
      <c r="F1183" s="2" t="s">
        <v>364</v>
      </c>
      <c r="G1183" s="2" t="s">
        <v>705</v>
      </c>
      <c r="H1183" s="2" t="s">
        <v>700</v>
      </c>
      <c r="I1183" s="2" t="s">
        <v>47</v>
      </c>
      <c r="J1183" s="2" t="s">
        <v>706</v>
      </c>
      <c r="K1183" s="2" t="s">
        <v>707</v>
      </c>
      <c r="L1183" s="2" t="s">
        <v>366</v>
      </c>
      <c r="M1183" s="2">
        <v>43</v>
      </c>
      <c r="N1183" s="2" t="b">
        <v>0</v>
      </c>
      <c r="O1183" s="2">
        <v>0.85964912280701755</v>
      </c>
      <c r="P1183" s="2">
        <v>0.83760683760683763</v>
      </c>
      <c r="Q1183" s="2">
        <v>0.88288288288288286</v>
      </c>
      <c r="R1183" s="2" t="s">
        <v>74</v>
      </c>
      <c r="S1183" s="2" t="s">
        <v>2921</v>
      </c>
      <c r="T1183" s="2" t="s">
        <v>2922</v>
      </c>
      <c r="U1183" s="2" t="b">
        <v>1</v>
      </c>
      <c r="V1183" s="2" t="s">
        <v>69</v>
      </c>
      <c r="W1183" s="2">
        <v>1.8</v>
      </c>
    </row>
    <row r="1184" spans="1:23" ht="15.75" customHeight="1" x14ac:dyDescent="0.25">
      <c r="A1184" s="2" t="s">
        <v>2815</v>
      </c>
      <c r="B1184" s="2" t="s">
        <v>2817</v>
      </c>
      <c r="C1184" s="2" t="s">
        <v>106</v>
      </c>
      <c r="D1184" s="2" t="s">
        <v>73</v>
      </c>
      <c r="E1184" s="2" t="s">
        <v>75</v>
      </c>
      <c r="F1184" s="2" t="s">
        <v>364</v>
      </c>
      <c r="G1184" s="2" t="s">
        <v>710</v>
      </c>
      <c r="H1184" s="2" t="s">
        <v>700</v>
      </c>
      <c r="I1184" s="2" t="s">
        <v>47</v>
      </c>
      <c r="J1184" s="2" t="s">
        <v>711</v>
      </c>
      <c r="K1184" s="2" t="s">
        <v>712</v>
      </c>
      <c r="L1184" s="2" t="s">
        <v>366</v>
      </c>
      <c r="M1184" s="2">
        <v>44</v>
      </c>
      <c r="N1184" s="2" t="b">
        <v>0</v>
      </c>
      <c r="O1184" s="2">
        <v>0.85398230088495586</v>
      </c>
      <c r="P1184" s="2">
        <v>0.83913043478260874</v>
      </c>
      <c r="Q1184" s="2">
        <v>0.86936936936936937</v>
      </c>
      <c r="R1184" s="2" t="s">
        <v>74</v>
      </c>
      <c r="S1184" s="2" t="s">
        <v>2923</v>
      </c>
      <c r="T1184" s="2" t="s">
        <v>2924</v>
      </c>
      <c r="U1184" s="2" t="b">
        <v>1</v>
      </c>
      <c r="V1184" s="2" t="s">
        <v>69</v>
      </c>
      <c r="W1184" s="2">
        <v>1.4</v>
      </c>
    </row>
    <row r="1185" spans="1:23" ht="15.75" customHeight="1" x14ac:dyDescent="0.25">
      <c r="A1185" s="2" t="s">
        <v>2815</v>
      </c>
      <c r="B1185" s="2" t="s">
        <v>2817</v>
      </c>
      <c r="C1185" s="2" t="s">
        <v>106</v>
      </c>
      <c r="D1185" s="2" t="s">
        <v>73</v>
      </c>
      <c r="E1185" s="2" t="s">
        <v>75</v>
      </c>
      <c r="F1185" s="2" t="s">
        <v>364</v>
      </c>
      <c r="G1185" s="2" t="s">
        <v>715</v>
      </c>
      <c r="H1185" s="2" t="s">
        <v>700</v>
      </c>
      <c r="I1185" s="2" t="s">
        <v>47</v>
      </c>
      <c r="J1185" s="2" t="s">
        <v>716</v>
      </c>
      <c r="K1185" s="2" t="s">
        <v>717</v>
      </c>
      <c r="L1185" s="2" t="s">
        <v>366</v>
      </c>
      <c r="M1185" s="2">
        <v>45</v>
      </c>
      <c r="N1185" s="2" t="b">
        <v>0</v>
      </c>
      <c r="O1185" s="2">
        <v>0.8416485900216919</v>
      </c>
      <c r="P1185" s="2">
        <v>0.81171548117154813</v>
      </c>
      <c r="Q1185" s="2">
        <v>0.87387387387387383</v>
      </c>
      <c r="R1185" s="2" t="s">
        <v>74</v>
      </c>
      <c r="S1185" s="2" t="s">
        <v>2925</v>
      </c>
      <c r="T1185" s="2" t="s">
        <v>2926</v>
      </c>
      <c r="U1185" s="2" t="b">
        <v>1</v>
      </c>
      <c r="V1185" s="2" t="s">
        <v>69</v>
      </c>
      <c r="W1185" s="2">
        <v>1.3</v>
      </c>
    </row>
    <row r="1186" spans="1:23" ht="15.75" customHeight="1" x14ac:dyDescent="0.25">
      <c r="A1186" s="2" t="s">
        <v>2815</v>
      </c>
      <c r="B1186" s="2" t="s">
        <v>2817</v>
      </c>
      <c r="C1186" s="2" t="s">
        <v>106</v>
      </c>
      <c r="D1186" s="2" t="s">
        <v>73</v>
      </c>
      <c r="E1186" s="2" t="s">
        <v>75</v>
      </c>
      <c r="F1186" s="2" t="s">
        <v>364</v>
      </c>
      <c r="G1186" s="2" t="s">
        <v>720</v>
      </c>
      <c r="H1186" s="2" t="s">
        <v>700</v>
      </c>
      <c r="I1186" s="2" t="s">
        <v>47</v>
      </c>
      <c r="J1186" s="2" t="s">
        <v>721</v>
      </c>
      <c r="K1186" s="2" t="s">
        <v>722</v>
      </c>
      <c r="L1186" s="2" t="s">
        <v>366</v>
      </c>
      <c r="M1186" s="2">
        <v>46</v>
      </c>
      <c r="N1186" s="2" t="b">
        <v>0</v>
      </c>
      <c r="O1186" s="2">
        <v>0.85087719298245612</v>
      </c>
      <c r="P1186" s="2">
        <v>0.82905982905982911</v>
      </c>
      <c r="Q1186" s="2">
        <v>0.87387387387387383</v>
      </c>
      <c r="R1186" s="2" t="s">
        <v>74</v>
      </c>
      <c r="S1186" s="2" t="s">
        <v>2927</v>
      </c>
      <c r="T1186" s="2" t="s">
        <v>2928</v>
      </c>
      <c r="U1186" s="2" t="b">
        <v>1</v>
      </c>
      <c r="V1186" s="2" t="s">
        <v>69</v>
      </c>
      <c r="W1186" s="2">
        <v>1.8</v>
      </c>
    </row>
    <row r="1187" spans="1:23" ht="15.75" customHeight="1" x14ac:dyDescent="0.25">
      <c r="A1187" s="2" t="s">
        <v>2815</v>
      </c>
      <c r="B1187" s="2" t="s">
        <v>2817</v>
      </c>
      <c r="C1187" s="2" t="s">
        <v>106</v>
      </c>
      <c r="D1187" s="2" t="s">
        <v>73</v>
      </c>
      <c r="E1187" s="2" t="s">
        <v>75</v>
      </c>
      <c r="F1187" s="2" t="s">
        <v>364</v>
      </c>
      <c r="G1187" s="2" t="s">
        <v>725</v>
      </c>
      <c r="H1187" s="2" t="s">
        <v>700</v>
      </c>
      <c r="I1187" s="2" t="s">
        <v>47</v>
      </c>
      <c r="J1187" s="2" t="s">
        <v>726</v>
      </c>
      <c r="K1187" s="2" t="s">
        <v>727</v>
      </c>
      <c r="L1187" s="2" t="s">
        <v>366</v>
      </c>
      <c r="M1187" s="2">
        <v>47</v>
      </c>
      <c r="N1187" s="2" t="b">
        <v>0</v>
      </c>
      <c r="O1187" s="2">
        <v>0.83982683982683981</v>
      </c>
      <c r="P1187" s="2">
        <v>0.80833333333333335</v>
      </c>
      <c r="Q1187" s="2">
        <v>0.87387387387387383</v>
      </c>
      <c r="R1187" s="2" t="s">
        <v>74</v>
      </c>
      <c r="S1187" s="2" t="s">
        <v>2929</v>
      </c>
      <c r="T1187" s="2" t="s">
        <v>2930</v>
      </c>
      <c r="U1187" s="2" t="b">
        <v>1</v>
      </c>
      <c r="V1187" s="2" t="s">
        <v>69</v>
      </c>
      <c r="W1187" s="2">
        <v>1.3</v>
      </c>
    </row>
    <row r="1188" spans="1:23" ht="15.75" customHeight="1" x14ac:dyDescent="0.25">
      <c r="A1188" s="2" t="s">
        <v>2815</v>
      </c>
      <c r="B1188" s="2" t="s">
        <v>2817</v>
      </c>
      <c r="C1188" s="2" t="s">
        <v>106</v>
      </c>
      <c r="D1188" s="2" t="s">
        <v>73</v>
      </c>
      <c r="E1188" s="2" t="s">
        <v>75</v>
      </c>
      <c r="F1188" s="2" t="s">
        <v>364</v>
      </c>
      <c r="G1188" s="2" t="s">
        <v>730</v>
      </c>
      <c r="H1188" s="2" t="s">
        <v>700</v>
      </c>
      <c r="I1188" s="2" t="s">
        <v>47</v>
      </c>
      <c r="J1188" s="2" t="s">
        <v>731</v>
      </c>
      <c r="K1188" s="2" t="s">
        <v>732</v>
      </c>
      <c r="L1188" s="2" t="s">
        <v>366</v>
      </c>
      <c r="M1188" s="2">
        <v>48</v>
      </c>
      <c r="N1188" s="2" t="b">
        <v>0</v>
      </c>
      <c r="O1188" s="2">
        <v>0.83549783549783552</v>
      </c>
      <c r="P1188" s="2">
        <v>0.8041666666666667</v>
      </c>
      <c r="Q1188" s="2">
        <v>0.86936936936936937</v>
      </c>
      <c r="R1188" s="2" t="s">
        <v>74</v>
      </c>
      <c r="S1188" s="2" t="s">
        <v>2931</v>
      </c>
      <c r="T1188" s="2" t="s">
        <v>2932</v>
      </c>
      <c r="U1188" s="2" t="b">
        <v>1</v>
      </c>
      <c r="V1188" s="2" t="s">
        <v>69</v>
      </c>
      <c r="W1188" s="2">
        <v>1.3</v>
      </c>
    </row>
    <row r="1189" spans="1:23" ht="15.75" customHeight="1" x14ac:dyDescent="0.25">
      <c r="A1189" s="2" t="s">
        <v>2815</v>
      </c>
      <c r="B1189" s="2" t="s">
        <v>2817</v>
      </c>
      <c r="C1189" s="2" t="s">
        <v>106</v>
      </c>
      <c r="D1189" s="2" t="s">
        <v>73</v>
      </c>
      <c r="E1189" s="2" t="s">
        <v>75</v>
      </c>
      <c r="F1189" s="2" t="s">
        <v>364</v>
      </c>
      <c r="G1189" s="2" t="s">
        <v>735</v>
      </c>
      <c r="H1189" s="2" t="s">
        <v>700</v>
      </c>
      <c r="I1189" s="2" t="s">
        <v>47</v>
      </c>
      <c r="J1189" s="2" t="s">
        <v>736</v>
      </c>
      <c r="K1189" s="2" t="s">
        <v>737</v>
      </c>
      <c r="L1189" s="2" t="s">
        <v>366</v>
      </c>
      <c r="M1189" s="2">
        <v>49</v>
      </c>
      <c r="N1189" s="2" t="b">
        <v>0</v>
      </c>
      <c r="O1189" s="2">
        <v>0.85144124168514423</v>
      </c>
      <c r="P1189" s="2">
        <v>0.83842794759825323</v>
      </c>
      <c r="Q1189" s="2">
        <v>0.86486486486486491</v>
      </c>
      <c r="R1189" s="2" t="s">
        <v>74</v>
      </c>
      <c r="S1189" s="2" t="s">
        <v>2933</v>
      </c>
      <c r="T1189" s="2" t="s">
        <v>2934</v>
      </c>
      <c r="U1189" s="2" t="b">
        <v>1</v>
      </c>
      <c r="V1189" s="2" t="s">
        <v>69</v>
      </c>
      <c r="W1189" s="2">
        <v>1.7</v>
      </c>
    </row>
    <row r="1190" spans="1:23" ht="15.75" customHeight="1" x14ac:dyDescent="0.25">
      <c r="A1190" s="2" t="s">
        <v>2815</v>
      </c>
      <c r="B1190" s="2" t="s">
        <v>2817</v>
      </c>
      <c r="C1190" s="2" t="s">
        <v>106</v>
      </c>
      <c r="D1190" s="2" t="s">
        <v>73</v>
      </c>
      <c r="E1190" s="2" t="s">
        <v>75</v>
      </c>
      <c r="F1190" s="2" t="s">
        <v>364</v>
      </c>
      <c r="G1190" s="2" t="s">
        <v>740</v>
      </c>
      <c r="H1190" s="2" t="s">
        <v>700</v>
      </c>
      <c r="I1190" s="2" t="s">
        <v>47</v>
      </c>
      <c r="J1190" s="2" t="s">
        <v>741</v>
      </c>
      <c r="K1190" s="2" t="s">
        <v>742</v>
      </c>
      <c r="L1190" s="2" t="s">
        <v>366</v>
      </c>
      <c r="M1190" s="2">
        <v>50</v>
      </c>
      <c r="N1190" s="2" t="b">
        <v>0</v>
      </c>
      <c r="O1190" s="2">
        <v>0.85152838427947608</v>
      </c>
      <c r="P1190" s="2">
        <v>0.82627118644067798</v>
      </c>
      <c r="Q1190" s="2">
        <v>0.8783783783783784</v>
      </c>
      <c r="R1190" s="2" t="s">
        <v>74</v>
      </c>
      <c r="S1190" s="2" t="s">
        <v>2935</v>
      </c>
      <c r="T1190" s="2" t="s">
        <v>2936</v>
      </c>
      <c r="U1190" s="2" t="b">
        <v>1</v>
      </c>
      <c r="V1190" s="2" t="s">
        <v>69</v>
      </c>
      <c r="W1190" s="2">
        <v>1.4</v>
      </c>
    </row>
    <row r="1191" spans="1:23" ht="15.75" customHeight="1" x14ac:dyDescent="0.25">
      <c r="A1191" s="2" t="s">
        <v>2815</v>
      </c>
      <c r="B1191" s="2" t="s">
        <v>2817</v>
      </c>
      <c r="C1191" s="2" t="s">
        <v>106</v>
      </c>
      <c r="D1191" s="2" t="s">
        <v>73</v>
      </c>
      <c r="E1191" s="2" t="s">
        <v>75</v>
      </c>
      <c r="F1191" s="2" t="s">
        <v>364</v>
      </c>
      <c r="G1191" s="2" t="s">
        <v>745</v>
      </c>
      <c r="H1191" s="2" t="s">
        <v>700</v>
      </c>
      <c r="I1191" s="2" t="s">
        <v>47</v>
      </c>
      <c r="J1191" s="2" t="s">
        <v>746</v>
      </c>
      <c r="K1191" s="2" t="s">
        <v>747</v>
      </c>
      <c r="L1191" s="2" t="s">
        <v>366</v>
      </c>
      <c r="M1191" s="2">
        <v>51</v>
      </c>
      <c r="N1191" s="2" t="b">
        <v>0</v>
      </c>
      <c r="O1191" s="2">
        <v>0.86343612334801756</v>
      </c>
      <c r="P1191" s="2">
        <v>0.84482758620689657</v>
      </c>
      <c r="Q1191" s="2">
        <v>0.88288288288288286</v>
      </c>
      <c r="R1191" s="2" t="s">
        <v>74</v>
      </c>
      <c r="S1191" s="2" t="s">
        <v>2937</v>
      </c>
      <c r="T1191" s="2" t="s">
        <v>2938</v>
      </c>
      <c r="U1191" s="2" t="b">
        <v>1</v>
      </c>
      <c r="V1191" s="2" t="s">
        <v>69</v>
      </c>
      <c r="W1191" s="2">
        <v>1.4</v>
      </c>
    </row>
    <row r="1192" spans="1:23" ht="15.75" customHeight="1" x14ac:dyDescent="0.25">
      <c r="A1192" s="2" t="s">
        <v>2815</v>
      </c>
      <c r="B1192" s="2" t="s">
        <v>2817</v>
      </c>
      <c r="C1192" s="2" t="s">
        <v>106</v>
      </c>
      <c r="D1192" s="2" t="s">
        <v>73</v>
      </c>
      <c r="E1192" s="2" t="s">
        <v>75</v>
      </c>
      <c r="F1192" s="2" t="s">
        <v>364</v>
      </c>
      <c r="G1192" s="2" t="s">
        <v>750</v>
      </c>
      <c r="H1192" s="2" t="s">
        <v>700</v>
      </c>
      <c r="I1192" s="2" t="s">
        <v>47</v>
      </c>
      <c r="J1192" s="2" t="s">
        <v>751</v>
      </c>
      <c r="K1192" s="2" t="s">
        <v>752</v>
      </c>
      <c r="L1192" s="2" t="s">
        <v>366</v>
      </c>
      <c r="M1192" s="2">
        <v>52</v>
      </c>
      <c r="N1192" s="2" t="b">
        <v>0</v>
      </c>
      <c r="O1192" s="2">
        <v>0.85403050108932466</v>
      </c>
      <c r="P1192" s="2">
        <v>0.8270042194092827</v>
      </c>
      <c r="Q1192" s="2">
        <v>0.88288288288288286</v>
      </c>
      <c r="R1192" s="2" t="s">
        <v>74</v>
      </c>
      <c r="S1192" s="2" t="s">
        <v>2939</v>
      </c>
      <c r="T1192" s="2" t="s">
        <v>2940</v>
      </c>
      <c r="U1192" s="2" t="b">
        <v>1</v>
      </c>
      <c r="V1192" s="2" t="s">
        <v>69</v>
      </c>
      <c r="W1192" s="2">
        <v>1.8</v>
      </c>
    </row>
    <row r="1193" spans="1:23" ht="15.75" customHeight="1" x14ac:dyDescent="0.25">
      <c r="A1193" s="2" t="s">
        <v>2815</v>
      </c>
      <c r="B1193" s="2" t="s">
        <v>2817</v>
      </c>
      <c r="C1193" s="2" t="s">
        <v>106</v>
      </c>
      <c r="D1193" s="2" t="s">
        <v>73</v>
      </c>
      <c r="E1193" s="2" t="s">
        <v>75</v>
      </c>
      <c r="F1193" s="2" t="s">
        <v>364</v>
      </c>
      <c r="G1193" s="2" t="s">
        <v>755</v>
      </c>
      <c r="H1193" s="2" t="s">
        <v>700</v>
      </c>
      <c r="I1193" s="2" t="s">
        <v>47</v>
      </c>
      <c r="J1193" s="2" t="s">
        <v>756</v>
      </c>
      <c r="K1193" s="2" t="s">
        <v>757</v>
      </c>
      <c r="L1193" s="2" t="s">
        <v>366</v>
      </c>
      <c r="M1193" s="2">
        <v>53</v>
      </c>
      <c r="N1193" s="2" t="b">
        <v>0</v>
      </c>
      <c r="O1193" s="2">
        <v>0.85776805251641142</v>
      </c>
      <c r="P1193" s="2">
        <v>0.83404255319148934</v>
      </c>
      <c r="Q1193" s="2">
        <v>0.88288288288288286</v>
      </c>
      <c r="R1193" s="2" t="s">
        <v>74</v>
      </c>
      <c r="S1193" s="2" t="s">
        <v>2941</v>
      </c>
      <c r="T1193" s="2" t="s">
        <v>2942</v>
      </c>
      <c r="U1193" s="2" t="b">
        <v>1</v>
      </c>
      <c r="V1193" s="2" t="s">
        <v>69</v>
      </c>
      <c r="W1193" s="2">
        <v>1.3</v>
      </c>
    </row>
    <row r="1194" spans="1:23" ht="15.75" customHeight="1" x14ac:dyDescent="0.25">
      <c r="A1194" s="2" t="s">
        <v>2815</v>
      </c>
      <c r="B1194" s="2" t="s">
        <v>2817</v>
      </c>
      <c r="C1194" s="2" t="s">
        <v>106</v>
      </c>
      <c r="D1194" s="2" t="s">
        <v>73</v>
      </c>
      <c r="E1194" s="2" t="s">
        <v>75</v>
      </c>
      <c r="F1194" s="2" t="s">
        <v>364</v>
      </c>
      <c r="G1194" s="2" t="s">
        <v>760</v>
      </c>
      <c r="H1194" s="2" t="s">
        <v>700</v>
      </c>
      <c r="I1194" s="2" t="s">
        <v>47</v>
      </c>
      <c r="J1194" s="2" t="s">
        <v>761</v>
      </c>
      <c r="K1194" s="2" t="s">
        <v>762</v>
      </c>
      <c r="L1194" s="2" t="s">
        <v>366</v>
      </c>
      <c r="M1194" s="2">
        <v>54</v>
      </c>
      <c r="N1194" s="2" t="b">
        <v>0</v>
      </c>
      <c r="O1194" s="2">
        <v>0.84140969162995594</v>
      </c>
      <c r="P1194" s="2">
        <v>0.82327586206896552</v>
      </c>
      <c r="Q1194" s="2">
        <v>0.86036036036036034</v>
      </c>
      <c r="R1194" s="2" t="s">
        <v>74</v>
      </c>
      <c r="S1194" s="2" t="s">
        <v>2943</v>
      </c>
      <c r="T1194" s="2" t="s">
        <v>2944</v>
      </c>
      <c r="U1194" s="2" t="b">
        <v>1</v>
      </c>
      <c r="V1194" s="2" t="s">
        <v>69</v>
      </c>
      <c r="W1194" s="2">
        <v>1.3</v>
      </c>
    </row>
    <row r="1195" spans="1:23" ht="15.75" customHeight="1" x14ac:dyDescent="0.25">
      <c r="A1195" s="2" t="s">
        <v>2815</v>
      </c>
      <c r="B1195" s="2" t="s">
        <v>2817</v>
      </c>
      <c r="C1195" s="2" t="s">
        <v>106</v>
      </c>
      <c r="D1195" s="2" t="s">
        <v>73</v>
      </c>
      <c r="E1195" s="2" t="s">
        <v>75</v>
      </c>
      <c r="F1195" s="2" t="s">
        <v>364</v>
      </c>
      <c r="G1195" s="2" t="s">
        <v>765</v>
      </c>
      <c r="H1195" s="2" t="s">
        <v>700</v>
      </c>
      <c r="I1195" s="2" t="s">
        <v>47</v>
      </c>
      <c r="J1195" s="2" t="s">
        <v>766</v>
      </c>
      <c r="K1195" s="2" t="s">
        <v>767</v>
      </c>
      <c r="L1195" s="2" t="s">
        <v>366</v>
      </c>
      <c r="M1195" s="2">
        <v>55</v>
      </c>
      <c r="N1195" s="2" t="b">
        <v>0</v>
      </c>
      <c r="O1195" s="2">
        <v>0.86283185840707977</v>
      </c>
      <c r="P1195" s="2">
        <v>0.84782608695652173</v>
      </c>
      <c r="Q1195" s="2">
        <v>0.8783783783783784</v>
      </c>
      <c r="R1195" s="2" t="s">
        <v>74</v>
      </c>
      <c r="S1195" s="2" t="s">
        <v>2945</v>
      </c>
      <c r="T1195" s="2" t="s">
        <v>2946</v>
      </c>
      <c r="U1195" s="2" t="b">
        <v>1</v>
      </c>
      <c r="V1195" s="2" t="s">
        <v>69</v>
      </c>
      <c r="W1195" s="2">
        <v>1.8</v>
      </c>
    </row>
    <row r="1196" spans="1:23" ht="15.75" customHeight="1" x14ac:dyDescent="0.25">
      <c r="A1196" s="2" t="s">
        <v>2815</v>
      </c>
      <c r="B1196" s="2" t="s">
        <v>2817</v>
      </c>
      <c r="C1196" s="2" t="s">
        <v>106</v>
      </c>
      <c r="D1196" s="2" t="s">
        <v>73</v>
      </c>
      <c r="E1196" s="2" t="s">
        <v>75</v>
      </c>
      <c r="F1196" s="2" t="s">
        <v>364</v>
      </c>
      <c r="G1196" s="2" t="s">
        <v>770</v>
      </c>
      <c r="H1196" s="2" t="s">
        <v>700</v>
      </c>
      <c r="I1196" s="2" t="s">
        <v>47</v>
      </c>
      <c r="J1196" s="2" t="s">
        <v>771</v>
      </c>
      <c r="K1196" s="2" t="s">
        <v>772</v>
      </c>
      <c r="L1196" s="2" t="s">
        <v>366</v>
      </c>
      <c r="M1196" s="2">
        <v>56</v>
      </c>
      <c r="N1196" s="2" t="b">
        <v>0</v>
      </c>
      <c r="O1196" s="2">
        <v>0.85398230088495586</v>
      </c>
      <c r="P1196" s="2">
        <v>0.83913043478260874</v>
      </c>
      <c r="Q1196" s="2">
        <v>0.86936936936936937</v>
      </c>
      <c r="R1196" s="2" t="s">
        <v>74</v>
      </c>
      <c r="S1196" s="2" t="s">
        <v>2947</v>
      </c>
      <c r="T1196" s="2" t="s">
        <v>2948</v>
      </c>
      <c r="U1196" s="2" t="b">
        <v>1</v>
      </c>
      <c r="V1196" s="2" t="s">
        <v>69</v>
      </c>
      <c r="W1196" s="2">
        <v>1.3</v>
      </c>
    </row>
    <row r="1197" spans="1:23" ht="15.75" customHeight="1" x14ac:dyDescent="0.25">
      <c r="A1197" s="2" t="s">
        <v>2815</v>
      </c>
      <c r="B1197" s="2" t="s">
        <v>2817</v>
      </c>
      <c r="C1197" s="2" t="s">
        <v>106</v>
      </c>
      <c r="D1197" s="2" t="s">
        <v>73</v>
      </c>
      <c r="E1197" s="2" t="s">
        <v>75</v>
      </c>
      <c r="F1197" s="2" t="s">
        <v>364</v>
      </c>
      <c r="G1197" s="2" t="s">
        <v>775</v>
      </c>
      <c r="H1197" s="2" t="s">
        <v>700</v>
      </c>
      <c r="I1197" s="2" t="s">
        <v>47</v>
      </c>
      <c r="J1197" s="2" t="s">
        <v>776</v>
      </c>
      <c r="K1197" s="2" t="s">
        <v>777</v>
      </c>
      <c r="L1197" s="2" t="s">
        <v>366</v>
      </c>
      <c r="M1197" s="2">
        <v>57</v>
      </c>
      <c r="N1197" s="2" t="b">
        <v>0</v>
      </c>
      <c r="O1197" s="2">
        <v>0.84901531728665192</v>
      </c>
      <c r="P1197" s="2">
        <v>0.82553191489361699</v>
      </c>
      <c r="Q1197" s="2">
        <v>0.87387387387387383</v>
      </c>
      <c r="R1197" s="2" t="s">
        <v>74</v>
      </c>
      <c r="S1197" s="2" t="s">
        <v>2949</v>
      </c>
      <c r="T1197" s="2" t="s">
        <v>2950</v>
      </c>
      <c r="U1197" s="2" t="b">
        <v>1</v>
      </c>
      <c r="V1197" s="2" t="s">
        <v>69</v>
      </c>
      <c r="W1197" s="2">
        <v>1.3</v>
      </c>
    </row>
    <row r="1198" spans="1:23" ht="15.75" customHeight="1" x14ac:dyDescent="0.25">
      <c r="A1198" s="2" t="s">
        <v>2815</v>
      </c>
      <c r="B1198" s="2" t="s">
        <v>2817</v>
      </c>
      <c r="C1198" s="2" t="s">
        <v>106</v>
      </c>
      <c r="D1198" s="2" t="s">
        <v>73</v>
      </c>
      <c r="E1198" s="2" t="s">
        <v>75</v>
      </c>
      <c r="F1198" s="2" t="s">
        <v>364</v>
      </c>
      <c r="G1198" s="2" t="s">
        <v>780</v>
      </c>
      <c r="H1198" s="2" t="s">
        <v>700</v>
      </c>
      <c r="I1198" s="2" t="s">
        <v>47</v>
      </c>
      <c r="J1198" s="2" t="s">
        <v>781</v>
      </c>
      <c r="K1198" s="2" t="s">
        <v>782</v>
      </c>
      <c r="L1198" s="2" t="s">
        <v>366</v>
      </c>
      <c r="M1198" s="2">
        <v>58</v>
      </c>
      <c r="N1198" s="2" t="b">
        <v>0</v>
      </c>
      <c r="O1198" s="2">
        <v>0.84531590413943347</v>
      </c>
      <c r="P1198" s="2">
        <v>0.81856540084388185</v>
      </c>
      <c r="Q1198" s="2">
        <v>0.87387387387387383</v>
      </c>
      <c r="R1198" s="2" t="s">
        <v>74</v>
      </c>
      <c r="S1198" s="2" t="s">
        <v>2951</v>
      </c>
      <c r="T1198" s="2" t="s">
        <v>2952</v>
      </c>
      <c r="U1198" s="2" t="b">
        <v>1</v>
      </c>
      <c r="V1198" s="2" t="s">
        <v>69</v>
      </c>
      <c r="W1198" s="2">
        <v>1.8</v>
      </c>
    </row>
    <row r="1199" spans="1:23" ht="15.75" customHeight="1" x14ac:dyDescent="0.25">
      <c r="A1199" s="2" t="s">
        <v>2815</v>
      </c>
      <c r="B1199" s="2" t="s">
        <v>2817</v>
      </c>
      <c r="C1199" s="2" t="s">
        <v>106</v>
      </c>
      <c r="D1199" s="2" t="s">
        <v>73</v>
      </c>
      <c r="E1199" s="2" t="s">
        <v>75</v>
      </c>
      <c r="F1199" s="2" t="s">
        <v>364</v>
      </c>
      <c r="G1199" s="2" t="s">
        <v>785</v>
      </c>
      <c r="H1199" s="2" t="s">
        <v>700</v>
      </c>
      <c r="I1199" s="2" t="s">
        <v>47</v>
      </c>
      <c r="J1199" s="2" t="s">
        <v>786</v>
      </c>
      <c r="K1199" s="2" t="s">
        <v>787</v>
      </c>
      <c r="L1199" s="2" t="s">
        <v>366</v>
      </c>
      <c r="M1199" s="2">
        <v>59</v>
      </c>
      <c r="N1199" s="2" t="b">
        <v>0</v>
      </c>
      <c r="O1199" s="2">
        <v>0.86283185840707977</v>
      </c>
      <c r="P1199" s="2">
        <v>0.84782608695652173</v>
      </c>
      <c r="Q1199" s="2">
        <v>0.8783783783783784</v>
      </c>
      <c r="R1199" s="2" t="s">
        <v>74</v>
      </c>
      <c r="S1199" s="2" t="s">
        <v>2953</v>
      </c>
      <c r="T1199" s="2" t="s">
        <v>2954</v>
      </c>
      <c r="U1199" s="2" t="b">
        <v>1</v>
      </c>
      <c r="V1199" s="2" t="s">
        <v>69</v>
      </c>
      <c r="W1199" s="2">
        <v>1.4</v>
      </c>
    </row>
    <row r="1200" spans="1:23" ht="15.75" customHeight="1" x14ac:dyDescent="0.25">
      <c r="A1200" s="2" t="s">
        <v>2815</v>
      </c>
      <c r="B1200" s="2" t="s">
        <v>2817</v>
      </c>
      <c r="C1200" s="2" t="s">
        <v>106</v>
      </c>
      <c r="D1200" s="2" t="s">
        <v>73</v>
      </c>
      <c r="E1200" s="2" t="s">
        <v>75</v>
      </c>
      <c r="F1200" s="2" t="s">
        <v>364</v>
      </c>
      <c r="G1200" s="2" t="s">
        <v>790</v>
      </c>
      <c r="H1200" s="2" t="s">
        <v>700</v>
      </c>
      <c r="I1200" s="2" t="s">
        <v>47</v>
      </c>
      <c r="J1200" s="2" t="s">
        <v>791</v>
      </c>
      <c r="K1200" s="2" t="s">
        <v>792</v>
      </c>
      <c r="L1200" s="2" t="s">
        <v>366</v>
      </c>
      <c r="M1200" s="2">
        <v>60</v>
      </c>
      <c r="N1200" s="2" t="b">
        <v>0</v>
      </c>
      <c r="O1200" s="2">
        <v>0.85339168490153183</v>
      </c>
      <c r="P1200" s="2">
        <v>0.82978723404255317</v>
      </c>
      <c r="Q1200" s="2">
        <v>0.8783783783783784</v>
      </c>
      <c r="R1200" s="2" t="s">
        <v>74</v>
      </c>
      <c r="S1200" s="2" t="s">
        <v>2955</v>
      </c>
      <c r="T1200" s="2" t="s">
        <v>2956</v>
      </c>
      <c r="U1200" s="2" t="b">
        <v>1</v>
      </c>
      <c r="V1200" s="2" t="s">
        <v>69</v>
      </c>
      <c r="W1200" s="2">
        <v>1.7</v>
      </c>
    </row>
    <row r="1201" spans="1:23" ht="15.75" customHeight="1" x14ac:dyDescent="0.25">
      <c r="A1201" s="2" t="s">
        <v>2815</v>
      </c>
      <c r="B1201" s="2" t="s">
        <v>2817</v>
      </c>
      <c r="C1201" s="2" t="s">
        <v>106</v>
      </c>
      <c r="D1201" s="2" t="s">
        <v>73</v>
      </c>
      <c r="E1201" s="2" t="s">
        <v>75</v>
      </c>
      <c r="F1201" s="2" t="s">
        <v>364</v>
      </c>
      <c r="G1201" s="2" t="s">
        <v>795</v>
      </c>
      <c r="H1201" s="2" t="s">
        <v>700</v>
      </c>
      <c r="I1201" s="2" t="s">
        <v>47</v>
      </c>
      <c r="J1201" s="2" t="s">
        <v>796</v>
      </c>
      <c r="K1201" s="2" t="s">
        <v>797</v>
      </c>
      <c r="L1201" s="2" t="s">
        <v>366</v>
      </c>
      <c r="M1201" s="2">
        <v>61</v>
      </c>
      <c r="N1201" s="2" t="b">
        <v>0</v>
      </c>
      <c r="O1201" s="2">
        <v>0.84955752212389379</v>
      </c>
      <c r="P1201" s="2">
        <v>0.83478260869565213</v>
      </c>
      <c r="Q1201" s="2">
        <v>0.86486486486486491</v>
      </c>
      <c r="R1201" s="2" t="s">
        <v>74</v>
      </c>
      <c r="S1201" s="2" t="s">
        <v>2957</v>
      </c>
      <c r="T1201" s="2" t="s">
        <v>2958</v>
      </c>
      <c r="U1201" s="2" t="b">
        <v>1</v>
      </c>
      <c r="V1201" s="2" t="s">
        <v>69</v>
      </c>
      <c r="W1201" s="2">
        <v>1.3</v>
      </c>
    </row>
    <row r="1202" spans="1:23" ht="15.75" customHeight="1" x14ac:dyDescent="0.25">
      <c r="A1202" s="2" t="s">
        <v>3953</v>
      </c>
      <c r="B1202" s="2" t="s">
        <v>3954</v>
      </c>
      <c r="C1202" s="2" t="s">
        <v>147</v>
      </c>
      <c r="D1202" s="2" t="s">
        <v>23</v>
      </c>
      <c r="E1202" s="2" t="s">
        <v>24</v>
      </c>
      <c r="F1202" s="2" t="s">
        <v>55</v>
      </c>
      <c r="G1202" s="2" t="s">
        <v>56</v>
      </c>
      <c r="H1202" s="2" t="s">
        <v>57</v>
      </c>
      <c r="I1202" s="2" t="s">
        <v>32</v>
      </c>
      <c r="J1202" s="2" t="s">
        <v>59</v>
      </c>
      <c r="K1202" s="2" t="s">
        <v>60</v>
      </c>
      <c r="L1202" s="2" t="s">
        <v>61</v>
      </c>
      <c r="M1202" s="2">
        <v>42</v>
      </c>
      <c r="N1202" s="2" t="b">
        <v>1</v>
      </c>
      <c r="O1202" s="2">
        <v>0.78496868475991644</v>
      </c>
      <c r="P1202" s="2">
        <v>0.75502008032128509</v>
      </c>
      <c r="Q1202" s="2">
        <v>0.81739130434782614</v>
      </c>
      <c r="R1202" s="2" t="s">
        <v>65</v>
      </c>
      <c r="S1202" s="2" t="s">
        <v>2959</v>
      </c>
      <c r="T1202" s="2" t="s">
        <v>2960</v>
      </c>
      <c r="U1202" s="2" t="b">
        <v>1</v>
      </c>
      <c r="V1202" s="2" t="s">
        <v>69</v>
      </c>
      <c r="W1202" s="2">
        <v>0.6</v>
      </c>
    </row>
    <row r="1203" spans="1:23" ht="15.75" customHeight="1" x14ac:dyDescent="0.25">
      <c r="A1203" s="2" t="s">
        <v>3953</v>
      </c>
      <c r="B1203" s="2" t="s">
        <v>3954</v>
      </c>
      <c r="C1203" s="2" t="s">
        <v>147</v>
      </c>
      <c r="D1203" s="2" t="s">
        <v>23</v>
      </c>
      <c r="E1203" s="2" t="s">
        <v>24</v>
      </c>
      <c r="F1203" s="2" t="s">
        <v>55</v>
      </c>
      <c r="G1203" s="2" t="s">
        <v>70</v>
      </c>
      <c r="H1203" s="2" t="s">
        <v>57</v>
      </c>
      <c r="I1203" s="2" t="s">
        <v>32</v>
      </c>
      <c r="J1203" s="2" t="s">
        <v>71</v>
      </c>
      <c r="K1203" s="2" t="s">
        <v>72</v>
      </c>
      <c r="L1203" s="2" t="s">
        <v>61</v>
      </c>
      <c r="M1203" s="2">
        <v>43</v>
      </c>
      <c r="N1203" s="2" t="b">
        <v>1</v>
      </c>
      <c r="O1203" s="2">
        <v>0.74239350912778912</v>
      </c>
      <c r="P1203" s="2">
        <v>0.69581749049429653</v>
      </c>
      <c r="Q1203" s="2">
        <v>0.79565217391304344</v>
      </c>
      <c r="R1203" s="2" t="s">
        <v>74</v>
      </c>
      <c r="S1203" s="2" t="s">
        <v>2961</v>
      </c>
      <c r="T1203" s="2" t="s">
        <v>2962</v>
      </c>
      <c r="U1203" s="2" t="b">
        <v>0</v>
      </c>
      <c r="V1203" s="2" t="s">
        <v>69</v>
      </c>
      <c r="W1203" s="2">
        <v>53</v>
      </c>
    </row>
    <row r="1204" spans="1:23" ht="15.75" customHeight="1" x14ac:dyDescent="0.25">
      <c r="A1204" s="2" t="s">
        <v>3953</v>
      </c>
      <c r="B1204" s="2" t="s">
        <v>3954</v>
      </c>
      <c r="C1204" s="2" t="s">
        <v>147</v>
      </c>
      <c r="D1204" s="2" t="s">
        <v>23</v>
      </c>
      <c r="E1204" s="2" t="s">
        <v>24</v>
      </c>
      <c r="F1204" s="2" t="s">
        <v>55</v>
      </c>
      <c r="G1204" s="2" t="s">
        <v>78</v>
      </c>
      <c r="H1204" s="2" t="s">
        <v>57</v>
      </c>
      <c r="I1204" s="2" t="s">
        <v>32</v>
      </c>
      <c r="J1204" s="2" t="s">
        <v>79</v>
      </c>
      <c r="K1204" s="2" t="s">
        <v>80</v>
      </c>
      <c r="L1204" s="2" t="s">
        <v>61</v>
      </c>
      <c r="M1204" s="2">
        <v>44</v>
      </c>
      <c r="N1204" s="2" t="b">
        <v>1</v>
      </c>
      <c r="O1204" s="2">
        <v>0.74239350912778912</v>
      </c>
      <c r="P1204" s="2">
        <v>0.69581749049429653</v>
      </c>
      <c r="Q1204" s="2">
        <v>0.79565217391304344</v>
      </c>
      <c r="R1204" s="2" t="s">
        <v>74</v>
      </c>
      <c r="S1204" s="2" t="s">
        <v>2963</v>
      </c>
      <c r="T1204" s="2" t="s">
        <v>2964</v>
      </c>
      <c r="U1204" s="2" t="b">
        <v>0</v>
      </c>
      <c r="V1204" s="2" t="s">
        <v>69</v>
      </c>
      <c r="W1204" s="2">
        <v>53.5</v>
      </c>
    </row>
    <row r="1205" spans="1:23" ht="15.75" customHeight="1" x14ac:dyDescent="0.25">
      <c r="A1205" s="2" t="s">
        <v>3953</v>
      </c>
      <c r="B1205" s="2" t="s">
        <v>3954</v>
      </c>
      <c r="C1205" s="2" t="s">
        <v>147</v>
      </c>
      <c r="D1205" s="2" t="s">
        <v>23</v>
      </c>
      <c r="E1205" s="2" t="s">
        <v>24</v>
      </c>
      <c r="F1205" s="2" t="s">
        <v>55</v>
      </c>
      <c r="G1205" s="2" t="s">
        <v>85</v>
      </c>
      <c r="H1205" s="2" t="s">
        <v>57</v>
      </c>
      <c r="I1205" s="2" t="s">
        <v>32</v>
      </c>
      <c r="J1205" s="2" t="s">
        <v>86</v>
      </c>
      <c r="K1205" s="2" t="s">
        <v>87</v>
      </c>
      <c r="L1205" s="2" t="s">
        <v>61</v>
      </c>
      <c r="M1205" s="2">
        <v>45</v>
      </c>
      <c r="N1205" s="2" t="b">
        <v>1</v>
      </c>
      <c r="O1205" s="2">
        <v>0.74239350912778912</v>
      </c>
      <c r="P1205" s="2">
        <v>0.69581749049429653</v>
      </c>
      <c r="Q1205" s="2">
        <v>0.79565217391304344</v>
      </c>
      <c r="R1205" s="2" t="s">
        <v>74</v>
      </c>
      <c r="S1205" s="2" t="s">
        <v>2965</v>
      </c>
      <c r="T1205" s="2" t="s">
        <v>2966</v>
      </c>
      <c r="U1205" s="2" t="b">
        <v>0</v>
      </c>
      <c r="V1205" s="2" t="s">
        <v>69</v>
      </c>
      <c r="W1205" s="2">
        <v>53.1</v>
      </c>
    </row>
    <row r="1206" spans="1:23" ht="15.75" customHeight="1" x14ac:dyDescent="0.25">
      <c r="A1206" s="2" t="s">
        <v>3953</v>
      </c>
      <c r="B1206" s="2" t="s">
        <v>3954</v>
      </c>
      <c r="C1206" s="2" t="s">
        <v>147</v>
      </c>
      <c r="D1206" s="2" t="s">
        <v>23</v>
      </c>
      <c r="E1206" s="2" t="s">
        <v>24</v>
      </c>
      <c r="F1206" s="2" t="s">
        <v>55</v>
      </c>
      <c r="G1206" s="2" t="s">
        <v>92</v>
      </c>
      <c r="H1206" s="2" t="s">
        <v>57</v>
      </c>
      <c r="I1206" s="2" t="s">
        <v>32</v>
      </c>
      <c r="J1206" s="2" t="s">
        <v>93</v>
      </c>
      <c r="K1206" s="2" t="s">
        <v>95</v>
      </c>
      <c r="L1206" s="2" t="s">
        <v>61</v>
      </c>
      <c r="M1206" s="2">
        <v>46</v>
      </c>
      <c r="N1206" s="2" t="b">
        <v>1</v>
      </c>
      <c r="O1206" s="2">
        <v>0.74239350912778912</v>
      </c>
      <c r="P1206" s="2">
        <v>0.69581749049429653</v>
      </c>
      <c r="Q1206" s="2">
        <v>0.79565217391304344</v>
      </c>
      <c r="R1206" s="2" t="s">
        <v>74</v>
      </c>
      <c r="S1206" s="2" t="s">
        <v>2967</v>
      </c>
      <c r="T1206" s="2" t="s">
        <v>2968</v>
      </c>
      <c r="U1206" s="2" t="b">
        <v>0</v>
      </c>
      <c r="V1206" s="2" t="s">
        <v>69</v>
      </c>
      <c r="W1206" s="2">
        <v>53.3</v>
      </c>
    </row>
    <row r="1207" spans="1:23" ht="15.75" customHeight="1" x14ac:dyDescent="0.25">
      <c r="A1207" s="2" t="s">
        <v>3953</v>
      </c>
      <c r="B1207" s="2" t="s">
        <v>3954</v>
      </c>
      <c r="C1207" s="2" t="s">
        <v>147</v>
      </c>
      <c r="D1207" s="2" t="s">
        <v>23</v>
      </c>
      <c r="E1207" s="2" t="s">
        <v>24</v>
      </c>
      <c r="F1207" s="2" t="s">
        <v>55</v>
      </c>
      <c r="G1207" s="2" t="s">
        <v>99</v>
      </c>
      <c r="H1207" s="2" t="s">
        <v>57</v>
      </c>
      <c r="I1207" s="2" t="s">
        <v>32</v>
      </c>
      <c r="J1207" s="2" t="s">
        <v>100</v>
      </c>
      <c r="K1207" s="2" t="s">
        <v>101</v>
      </c>
      <c r="L1207" s="2" t="s">
        <v>61</v>
      </c>
      <c r="M1207" s="2">
        <v>47</v>
      </c>
      <c r="N1207" s="2" t="b">
        <v>1</v>
      </c>
      <c r="O1207" s="2">
        <v>0.74239350912778912</v>
      </c>
      <c r="P1207" s="2">
        <v>0.69581749049429653</v>
      </c>
      <c r="Q1207" s="2">
        <v>0.79565217391304344</v>
      </c>
      <c r="R1207" s="2" t="s">
        <v>74</v>
      </c>
      <c r="S1207" s="2" t="s">
        <v>2969</v>
      </c>
      <c r="T1207" s="2" t="s">
        <v>2970</v>
      </c>
      <c r="U1207" s="2" t="b">
        <v>0</v>
      </c>
      <c r="V1207" s="2" t="s">
        <v>69</v>
      </c>
      <c r="W1207" s="2">
        <v>53.1</v>
      </c>
    </row>
    <row r="1208" spans="1:23" ht="15.75" customHeight="1" x14ac:dyDescent="0.25">
      <c r="A1208" s="2" t="s">
        <v>3953</v>
      </c>
      <c r="B1208" s="2" t="s">
        <v>3954</v>
      </c>
      <c r="C1208" s="2" t="s">
        <v>147</v>
      </c>
      <c r="D1208" s="2" t="s">
        <v>23</v>
      </c>
      <c r="E1208" s="2" t="s">
        <v>24</v>
      </c>
      <c r="F1208" s="2" t="s">
        <v>55</v>
      </c>
      <c r="G1208" s="2" t="s">
        <v>107</v>
      </c>
      <c r="H1208" s="2" t="s">
        <v>57</v>
      </c>
      <c r="I1208" s="2" t="s">
        <v>32</v>
      </c>
      <c r="J1208" s="2" t="s">
        <v>108</v>
      </c>
      <c r="K1208" s="2" t="s">
        <v>109</v>
      </c>
      <c r="L1208" s="2" t="s">
        <v>61</v>
      </c>
      <c r="M1208" s="2">
        <v>48</v>
      </c>
      <c r="N1208" s="2" t="b">
        <v>1</v>
      </c>
      <c r="O1208" s="2">
        <v>0.74239350912778912</v>
      </c>
      <c r="P1208" s="2">
        <v>0.69581749049429653</v>
      </c>
      <c r="Q1208" s="2">
        <v>0.79565217391304344</v>
      </c>
      <c r="R1208" s="2" t="s">
        <v>74</v>
      </c>
      <c r="S1208" s="2" t="s">
        <v>2971</v>
      </c>
      <c r="T1208" s="2" t="s">
        <v>2972</v>
      </c>
      <c r="U1208" s="2" t="b">
        <v>0</v>
      </c>
      <c r="V1208" s="2" t="s">
        <v>69</v>
      </c>
      <c r="W1208" s="2">
        <v>53.7</v>
      </c>
    </row>
    <row r="1209" spans="1:23" ht="15.75" customHeight="1" x14ac:dyDescent="0.25">
      <c r="A1209" s="2" t="s">
        <v>3953</v>
      </c>
      <c r="B1209" s="2" t="s">
        <v>3954</v>
      </c>
      <c r="C1209" s="2" t="s">
        <v>147</v>
      </c>
      <c r="D1209" s="2" t="s">
        <v>23</v>
      </c>
      <c r="E1209" s="2" t="s">
        <v>24</v>
      </c>
      <c r="F1209" s="2" t="s">
        <v>55</v>
      </c>
      <c r="G1209" s="2" t="s">
        <v>112</v>
      </c>
      <c r="H1209" s="2" t="s">
        <v>57</v>
      </c>
      <c r="I1209" s="2" t="s">
        <v>32</v>
      </c>
      <c r="J1209" s="2" t="s">
        <v>113</v>
      </c>
      <c r="K1209" s="2" t="s">
        <v>114</v>
      </c>
      <c r="L1209" s="2" t="s">
        <v>61</v>
      </c>
      <c r="M1209" s="2">
        <v>49</v>
      </c>
      <c r="N1209" s="2" t="b">
        <v>1</v>
      </c>
      <c r="O1209" s="2">
        <v>0.74239350912778912</v>
      </c>
      <c r="P1209" s="2">
        <v>0.69581749049429653</v>
      </c>
      <c r="Q1209" s="2">
        <v>0.79565217391304344</v>
      </c>
      <c r="R1209" s="2" t="s">
        <v>74</v>
      </c>
      <c r="S1209" s="2" t="s">
        <v>2973</v>
      </c>
      <c r="T1209" s="2" t="s">
        <v>2974</v>
      </c>
      <c r="U1209" s="2" t="b">
        <v>0</v>
      </c>
      <c r="V1209" s="2" t="s">
        <v>69</v>
      </c>
      <c r="W1209" s="2">
        <v>53.2</v>
      </c>
    </row>
    <row r="1210" spans="1:23" ht="15.75" customHeight="1" x14ac:dyDescent="0.25">
      <c r="A1210" s="2" t="s">
        <v>3953</v>
      </c>
      <c r="B1210" s="2" t="s">
        <v>3954</v>
      </c>
      <c r="C1210" s="2" t="s">
        <v>147</v>
      </c>
      <c r="D1210" s="2" t="s">
        <v>23</v>
      </c>
      <c r="E1210" s="2" t="s">
        <v>24</v>
      </c>
      <c r="F1210" s="2" t="s">
        <v>55</v>
      </c>
      <c r="G1210" s="2" t="s">
        <v>117</v>
      </c>
      <c r="H1210" s="2" t="s">
        <v>57</v>
      </c>
      <c r="I1210" s="2" t="s">
        <v>32</v>
      </c>
      <c r="J1210" s="2" t="s">
        <v>118</v>
      </c>
      <c r="K1210" s="2" t="s">
        <v>119</v>
      </c>
      <c r="L1210" s="2" t="s">
        <v>61</v>
      </c>
      <c r="M1210" s="2">
        <v>50</v>
      </c>
      <c r="N1210" s="2" t="b">
        <v>1</v>
      </c>
      <c r="O1210" s="2">
        <v>0.74239350912778912</v>
      </c>
      <c r="P1210" s="2">
        <v>0.69581749049429653</v>
      </c>
      <c r="Q1210" s="2">
        <v>0.79565217391304344</v>
      </c>
      <c r="R1210" s="2" t="s">
        <v>74</v>
      </c>
      <c r="S1210" s="2" t="s">
        <v>2975</v>
      </c>
      <c r="T1210" s="2" t="s">
        <v>2976</v>
      </c>
      <c r="U1210" s="2" t="b">
        <v>0</v>
      </c>
      <c r="V1210" s="2" t="s">
        <v>69</v>
      </c>
      <c r="W1210" s="2">
        <v>53.1</v>
      </c>
    </row>
    <row r="1211" spans="1:23" ht="15.75" customHeight="1" x14ac:dyDescent="0.25">
      <c r="A1211" s="2" t="s">
        <v>3953</v>
      </c>
      <c r="B1211" s="2" t="s">
        <v>3954</v>
      </c>
      <c r="C1211" s="2" t="s">
        <v>147</v>
      </c>
      <c r="D1211" s="2" t="s">
        <v>23</v>
      </c>
      <c r="E1211" s="2" t="s">
        <v>24</v>
      </c>
      <c r="F1211" s="2" t="s">
        <v>55</v>
      </c>
      <c r="G1211" s="2" t="s">
        <v>122</v>
      </c>
      <c r="H1211" s="2" t="s">
        <v>57</v>
      </c>
      <c r="I1211" s="2" t="s">
        <v>32</v>
      </c>
      <c r="J1211" s="2" t="s">
        <v>123</v>
      </c>
      <c r="K1211" s="2" t="s">
        <v>124</v>
      </c>
      <c r="L1211" s="2" t="s">
        <v>61</v>
      </c>
      <c r="M1211" s="2">
        <v>51</v>
      </c>
      <c r="N1211" s="2" t="b">
        <v>1</v>
      </c>
      <c r="O1211" s="2">
        <v>0.74239350912778912</v>
      </c>
      <c r="P1211" s="2">
        <v>0.69581749049429653</v>
      </c>
      <c r="Q1211" s="2">
        <v>0.79565217391304344</v>
      </c>
      <c r="R1211" s="2" t="s">
        <v>74</v>
      </c>
      <c r="S1211" s="2" t="s">
        <v>2977</v>
      </c>
      <c r="T1211" s="2" t="s">
        <v>2978</v>
      </c>
      <c r="U1211" s="2" t="b">
        <v>0</v>
      </c>
      <c r="V1211" s="2" t="s">
        <v>69</v>
      </c>
      <c r="W1211" s="2">
        <v>53.1</v>
      </c>
    </row>
    <row r="1212" spans="1:23" ht="15.75" customHeight="1" x14ac:dyDescent="0.25">
      <c r="A1212" s="2" t="s">
        <v>3953</v>
      </c>
      <c r="B1212" s="2" t="s">
        <v>3954</v>
      </c>
      <c r="C1212" s="2" t="s">
        <v>147</v>
      </c>
      <c r="D1212" s="2" t="s">
        <v>23</v>
      </c>
      <c r="E1212" s="2" t="s">
        <v>24</v>
      </c>
      <c r="F1212" s="2" t="s">
        <v>55</v>
      </c>
      <c r="G1212" s="2" t="s">
        <v>127</v>
      </c>
      <c r="H1212" s="2" t="s">
        <v>57</v>
      </c>
      <c r="I1212" s="2" t="s">
        <v>32</v>
      </c>
      <c r="J1212" s="2" t="s">
        <v>128</v>
      </c>
      <c r="K1212" s="2" t="s">
        <v>129</v>
      </c>
      <c r="L1212" s="2" t="s">
        <v>61</v>
      </c>
      <c r="M1212" s="2">
        <v>52</v>
      </c>
      <c r="N1212" s="2" t="b">
        <v>1</v>
      </c>
      <c r="O1212" s="2">
        <v>0.74239350912778912</v>
      </c>
      <c r="P1212" s="2">
        <v>0.69581749049429653</v>
      </c>
      <c r="Q1212" s="2">
        <v>0.79565217391304344</v>
      </c>
      <c r="R1212" s="2" t="s">
        <v>74</v>
      </c>
      <c r="S1212" s="2" t="s">
        <v>2979</v>
      </c>
      <c r="T1212" s="2" t="s">
        <v>2980</v>
      </c>
      <c r="U1212" s="2" t="b">
        <v>0</v>
      </c>
      <c r="V1212" s="2" t="s">
        <v>69</v>
      </c>
      <c r="W1212" s="2">
        <v>53.4</v>
      </c>
    </row>
    <row r="1213" spans="1:23" ht="15.75" customHeight="1" x14ac:dyDescent="0.25">
      <c r="A1213" s="2" t="s">
        <v>3953</v>
      </c>
      <c r="B1213" s="2" t="s">
        <v>3954</v>
      </c>
      <c r="C1213" s="2" t="s">
        <v>147</v>
      </c>
      <c r="D1213" s="2" t="s">
        <v>23</v>
      </c>
      <c r="E1213" s="2" t="s">
        <v>24</v>
      </c>
      <c r="F1213" s="2" t="s">
        <v>55</v>
      </c>
      <c r="G1213" s="2" t="s">
        <v>132</v>
      </c>
      <c r="H1213" s="2" t="s">
        <v>57</v>
      </c>
      <c r="I1213" s="2" t="s">
        <v>32</v>
      </c>
      <c r="J1213" s="2" t="s">
        <v>133</v>
      </c>
      <c r="K1213" s="2" t="s">
        <v>134</v>
      </c>
      <c r="L1213" s="2" t="s">
        <v>61</v>
      </c>
      <c r="M1213" s="2">
        <v>53</v>
      </c>
      <c r="N1213" s="2" t="b">
        <v>1</v>
      </c>
      <c r="O1213" s="2">
        <v>0.74239350912778912</v>
      </c>
      <c r="P1213" s="2">
        <v>0.69581749049429653</v>
      </c>
      <c r="Q1213" s="2">
        <v>0.79565217391304344</v>
      </c>
      <c r="R1213" s="2" t="s">
        <v>74</v>
      </c>
      <c r="S1213" s="2" t="s">
        <v>2981</v>
      </c>
      <c r="T1213" s="2" t="s">
        <v>2982</v>
      </c>
      <c r="U1213" s="2" t="b">
        <v>0</v>
      </c>
      <c r="V1213" s="2" t="s">
        <v>69</v>
      </c>
      <c r="W1213" s="2">
        <v>53.4</v>
      </c>
    </row>
    <row r="1214" spans="1:23" ht="15.75" customHeight="1" x14ac:dyDescent="0.25">
      <c r="A1214" s="2" t="s">
        <v>3953</v>
      </c>
      <c r="B1214" s="2" t="s">
        <v>3954</v>
      </c>
      <c r="C1214" s="2" t="s">
        <v>147</v>
      </c>
      <c r="D1214" s="2" t="s">
        <v>23</v>
      </c>
      <c r="E1214" s="2" t="s">
        <v>24</v>
      </c>
      <c r="F1214" s="2" t="s">
        <v>55</v>
      </c>
      <c r="G1214" s="2" t="s">
        <v>137</v>
      </c>
      <c r="H1214" s="2" t="s">
        <v>57</v>
      </c>
      <c r="I1214" s="2" t="s">
        <v>32</v>
      </c>
      <c r="J1214" s="2" t="s">
        <v>138</v>
      </c>
      <c r="K1214" s="2" t="s">
        <v>139</v>
      </c>
      <c r="L1214" s="2" t="s">
        <v>61</v>
      </c>
      <c r="M1214" s="2">
        <v>54</v>
      </c>
      <c r="N1214" s="2" t="b">
        <v>1</v>
      </c>
      <c r="O1214" s="2">
        <v>0.74239350912778912</v>
      </c>
      <c r="P1214" s="2">
        <v>0.69581749049429653</v>
      </c>
      <c r="Q1214" s="2">
        <v>0.79565217391304344</v>
      </c>
      <c r="R1214" s="2" t="s">
        <v>74</v>
      </c>
      <c r="S1214" s="2" t="s">
        <v>2983</v>
      </c>
      <c r="T1214" s="2" t="s">
        <v>2984</v>
      </c>
      <c r="U1214" s="2" t="b">
        <v>0</v>
      </c>
      <c r="V1214" s="2" t="s">
        <v>69</v>
      </c>
      <c r="W1214" s="2">
        <v>54</v>
      </c>
    </row>
    <row r="1215" spans="1:23" ht="15.75" customHeight="1" x14ac:dyDescent="0.25">
      <c r="A1215" s="2" t="s">
        <v>3953</v>
      </c>
      <c r="B1215" s="2" t="s">
        <v>3954</v>
      </c>
      <c r="C1215" s="2" t="s">
        <v>147</v>
      </c>
      <c r="D1215" s="2" t="s">
        <v>23</v>
      </c>
      <c r="E1215" s="2" t="s">
        <v>24</v>
      </c>
      <c r="F1215" s="2" t="s">
        <v>55</v>
      </c>
      <c r="G1215" s="2" t="s">
        <v>142</v>
      </c>
      <c r="H1215" s="2" t="s">
        <v>57</v>
      </c>
      <c r="I1215" s="2" t="s">
        <v>32</v>
      </c>
      <c r="J1215" s="2" t="s">
        <v>143</v>
      </c>
      <c r="K1215" s="2" t="s">
        <v>144</v>
      </c>
      <c r="L1215" s="2" t="s">
        <v>61</v>
      </c>
      <c r="M1215" s="2">
        <v>55</v>
      </c>
      <c r="N1215" s="2" t="b">
        <v>1</v>
      </c>
      <c r="O1215" s="2">
        <v>0.74239350912778912</v>
      </c>
      <c r="P1215" s="2">
        <v>0.69581749049429653</v>
      </c>
      <c r="Q1215" s="2">
        <v>0.79565217391304344</v>
      </c>
      <c r="R1215" s="2" t="s">
        <v>74</v>
      </c>
      <c r="S1215" s="2" t="s">
        <v>2985</v>
      </c>
      <c r="T1215" s="2" t="s">
        <v>2986</v>
      </c>
      <c r="U1215" s="2" t="b">
        <v>0</v>
      </c>
      <c r="V1215" s="2" t="s">
        <v>69</v>
      </c>
      <c r="W1215" s="2">
        <v>53.6</v>
      </c>
    </row>
    <row r="1216" spans="1:23" ht="15.75" customHeight="1" x14ac:dyDescent="0.25">
      <c r="A1216" s="2" t="s">
        <v>3953</v>
      </c>
      <c r="B1216" s="2" t="s">
        <v>3954</v>
      </c>
      <c r="C1216" s="2" t="s">
        <v>147</v>
      </c>
      <c r="D1216" s="2" t="s">
        <v>23</v>
      </c>
      <c r="E1216" s="2" t="s">
        <v>24</v>
      </c>
      <c r="F1216" s="2" t="s">
        <v>55</v>
      </c>
      <c r="G1216" s="2" t="s">
        <v>148</v>
      </c>
      <c r="H1216" s="2" t="s">
        <v>57</v>
      </c>
      <c r="I1216" s="2" t="s">
        <v>32</v>
      </c>
      <c r="J1216" s="2" t="s">
        <v>149</v>
      </c>
      <c r="K1216" s="2" t="s">
        <v>150</v>
      </c>
      <c r="L1216" s="2" t="s">
        <v>61</v>
      </c>
      <c r="M1216" s="2">
        <v>56</v>
      </c>
      <c r="N1216" s="2" t="b">
        <v>1</v>
      </c>
      <c r="O1216" s="2">
        <v>0.74239350912778912</v>
      </c>
      <c r="P1216" s="2">
        <v>0.69581749049429653</v>
      </c>
      <c r="Q1216" s="2">
        <v>0.79565217391304344</v>
      </c>
      <c r="R1216" s="2" t="s">
        <v>74</v>
      </c>
      <c r="S1216" s="2" t="s">
        <v>2987</v>
      </c>
      <c r="T1216" s="2" t="s">
        <v>2988</v>
      </c>
      <c r="U1216" s="2" t="b">
        <v>0</v>
      </c>
      <c r="V1216" s="2" t="s">
        <v>69</v>
      </c>
      <c r="W1216" s="2">
        <v>53.3</v>
      </c>
    </row>
    <row r="1217" spans="1:23" ht="15.75" customHeight="1" x14ac:dyDescent="0.25">
      <c r="A1217" s="2" t="s">
        <v>3953</v>
      </c>
      <c r="B1217" s="2" t="s">
        <v>3954</v>
      </c>
      <c r="C1217" s="2" t="s">
        <v>147</v>
      </c>
      <c r="D1217" s="2" t="s">
        <v>23</v>
      </c>
      <c r="E1217" s="2" t="s">
        <v>24</v>
      </c>
      <c r="F1217" s="2" t="s">
        <v>55</v>
      </c>
      <c r="G1217" s="2" t="s">
        <v>153</v>
      </c>
      <c r="H1217" s="2" t="s">
        <v>57</v>
      </c>
      <c r="I1217" s="2" t="s">
        <v>32</v>
      </c>
      <c r="J1217" s="2" t="s">
        <v>154</v>
      </c>
      <c r="K1217" s="2" t="s">
        <v>155</v>
      </c>
      <c r="L1217" s="2" t="s">
        <v>61</v>
      </c>
      <c r="M1217" s="2">
        <v>57</v>
      </c>
      <c r="N1217" s="2" t="b">
        <v>1</v>
      </c>
      <c r="O1217" s="2">
        <v>0.74239350912778912</v>
      </c>
      <c r="P1217" s="2">
        <v>0.69581749049429653</v>
      </c>
      <c r="Q1217" s="2">
        <v>0.79565217391304344</v>
      </c>
      <c r="R1217" s="2" t="s">
        <v>74</v>
      </c>
      <c r="S1217" s="2" t="s">
        <v>2989</v>
      </c>
      <c r="T1217" s="2" t="s">
        <v>2990</v>
      </c>
      <c r="U1217" s="2" t="b">
        <v>0</v>
      </c>
      <c r="V1217" s="2" t="s">
        <v>69</v>
      </c>
      <c r="W1217" s="2">
        <v>53.7</v>
      </c>
    </row>
    <row r="1218" spans="1:23" ht="15.75" customHeight="1" x14ac:dyDescent="0.25">
      <c r="A1218" s="2" t="s">
        <v>3953</v>
      </c>
      <c r="B1218" s="2" t="s">
        <v>3954</v>
      </c>
      <c r="C1218" s="2" t="s">
        <v>147</v>
      </c>
      <c r="D1218" s="2" t="s">
        <v>23</v>
      </c>
      <c r="E1218" s="2" t="s">
        <v>24</v>
      </c>
      <c r="F1218" s="2" t="s">
        <v>55</v>
      </c>
      <c r="G1218" s="2" t="s">
        <v>158</v>
      </c>
      <c r="H1218" s="2" t="s">
        <v>57</v>
      </c>
      <c r="I1218" s="2" t="s">
        <v>32</v>
      </c>
      <c r="J1218" s="2" t="s">
        <v>159</v>
      </c>
      <c r="K1218" s="2" t="s">
        <v>160</v>
      </c>
      <c r="L1218" s="2" t="s">
        <v>61</v>
      </c>
      <c r="M1218" s="2">
        <v>58</v>
      </c>
      <c r="N1218" s="2" t="b">
        <v>1</v>
      </c>
      <c r="O1218" s="2">
        <v>0.74239350912778912</v>
      </c>
      <c r="P1218" s="2">
        <v>0.69581749049429653</v>
      </c>
      <c r="Q1218" s="2">
        <v>0.79565217391304344</v>
      </c>
      <c r="R1218" s="2" t="s">
        <v>74</v>
      </c>
      <c r="S1218" s="2" t="s">
        <v>2991</v>
      </c>
      <c r="T1218" s="2" t="s">
        <v>2992</v>
      </c>
      <c r="U1218" s="2" t="b">
        <v>0</v>
      </c>
      <c r="V1218" s="2" t="s">
        <v>69</v>
      </c>
      <c r="W1218" s="2">
        <v>53.5</v>
      </c>
    </row>
    <row r="1219" spans="1:23" ht="15.75" customHeight="1" x14ac:dyDescent="0.25">
      <c r="A1219" s="2" t="s">
        <v>3953</v>
      </c>
      <c r="B1219" s="2" t="s">
        <v>3954</v>
      </c>
      <c r="C1219" s="2" t="s">
        <v>147</v>
      </c>
      <c r="D1219" s="2" t="s">
        <v>23</v>
      </c>
      <c r="E1219" s="2" t="s">
        <v>24</v>
      </c>
      <c r="F1219" s="2" t="s">
        <v>55</v>
      </c>
      <c r="G1219" s="2" t="s">
        <v>163</v>
      </c>
      <c r="H1219" s="2" t="s">
        <v>57</v>
      </c>
      <c r="I1219" s="2" t="s">
        <v>32</v>
      </c>
      <c r="J1219" s="2" t="s">
        <v>164</v>
      </c>
      <c r="K1219" s="2" t="s">
        <v>165</v>
      </c>
      <c r="L1219" s="2" t="s">
        <v>61</v>
      </c>
      <c r="M1219" s="2">
        <v>59</v>
      </c>
      <c r="N1219" s="2" t="b">
        <v>1</v>
      </c>
      <c r="O1219" s="2">
        <v>0.74239350912778912</v>
      </c>
      <c r="P1219" s="2">
        <v>0.69581749049429653</v>
      </c>
      <c r="Q1219" s="2">
        <v>0.79565217391304344</v>
      </c>
      <c r="R1219" s="2" t="s">
        <v>74</v>
      </c>
      <c r="S1219" s="2" t="s">
        <v>2993</v>
      </c>
      <c r="T1219" s="2" t="s">
        <v>2994</v>
      </c>
      <c r="U1219" s="2" t="b">
        <v>0</v>
      </c>
      <c r="V1219" s="2" t="s">
        <v>69</v>
      </c>
      <c r="W1219" s="2">
        <v>53.2</v>
      </c>
    </row>
    <row r="1220" spans="1:23" ht="15.75" customHeight="1" x14ac:dyDescent="0.25">
      <c r="A1220" s="2" t="s">
        <v>3953</v>
      </c>
      <c r="B1220" s="2" t="s">
        <v>3954</v>
      </c>
      <c r="C1220" s="2" t="s">
        <v>147</v>
      </c>
      <c r="D1220" s="2" t="s">
        <v>23</v>
      </c>
      <c r="E1220" s="2" t="s">
        <v>24</v>
      </c>
      <c r="F1220" s="2" t="s">
        <v>55</v>
      </c>
      <c r="G1220" s="2" t="s">
        <v>168</v>
      </c>
      <c r="H1220" s="2" t="s">
        <v>57</v>
      </c>
      <c r="I1220" s="2" t="s">
        <v>32</v>
      </c>
      <c r="J1220" s="2" t="s">
        <v>169</v>
      </c>
      <c r="K1220" s="2" t="s">
        <v>170</v>
      </c>
      <c r="L1220" s="2" t="s">
        <v>61</v>
      </c>
      <c r="M1220" s="2">
        <v>60</v>
      </c>
      <c r="N1220" s="2" t="b">
        <v>1</v>
      </c>
      <c r="O1220" s="2">
        <v>0.74239350912778912</v>
      </c>
      <c r="P1220" s="2">
        <v>0.69581749049429653</v>
      </c>
      <c r="Q1220" s="2">
        <v>0.79565217391304344</v>
      </c>
      <c r="R1220" s="2" t="s">
        <v>74</v>
      </c>
      <c r="S1220" s="2" t="s">
        <v>2995</v>
      </c>
      <c r="T1220" s="2" t="s">
        <v>2996</v>
      </c>
      <c r="U1220" s="2" t="b">
        <v>0</v>
      </c>
      <c r="V1220" s="2" t="s">
        <v>69</v>
      </c>
      <c r="W1220" s="2">
        <v>53.4</v>
      </c>
    </row>
    <row r="1221" spans="1:23" ht="15.75" customHeight="1" x14ac:dyDescent="0.25">
      <c r="A1221" s="2" t="s">
        <v>3953</v>
      </c>
      <c r="B1221" s="2" t="s">
        <v>3954</v>
      </c>
      <c r="C1221" s="2" t="s">
        <v>147</v>
      </c>
      <c r="D1221" s="2" t="s">
        <v>23</v>
      </c>
      <c r="E1221" s="2" t="s">
        <v>24</v>
      </c>
      <c r="F1221" s="2" t="s">
        <v>55</v>
      </c>
      <c r="G1221" s="2" t="s">
        <v>173</v>
      </c>
      <c r="H1221" s="2" t="s">
        <v>57</v>
      </c>
      <c r="I1221" s="2" t="s">
        <v>32</v>
      </c>
      <c r="J1221" s="2" t="s">
        <v>174</v>
      </c>
      <c r="K1221" s="2" t="s">
        <v>175</v>
      </c>
      <c r="L1221" s="2" t="s">
        <v>61</v>
      </c>
      <c r="M1221" s="2">
        <v>61</v>
      </c>
      <c r="N1221" s="2" t="b">
        <v>1</v>
      </c>
      <c r="O1221" s="2">
        <v>0.74239350912778912</v>
      </c>
      <c r="P1221" s="2">
        <v>0.69581749049429653</v>
      </c>
      <c r="Q1221" s="2">
        <v>0.79565217391304344</v>
      </c>
      <c r="R1221" s="2" t="s">
        <v>74</v>
      </c>
      <c r="S1221" s="2" t="s">
        <v>2997</v>
      </c>
      <c r="T1221" s="2" t="s">
        <v>2998</v>
      </c>
      <c r="U1221" s="2" t="b">
        <v>0</v>
      </c>
      <c r="V1221" s="2" t="s">
        <v>69</v>
      </c>
      <c r="W1221" s="2">
        <v>53.6</v>
      </c>
    </row>
    <row r="1222" spans="1:23" ht="15.75" customHeight="1" x14ac:dyDescent="0.25">
      <c r="A1222" s="2" t="s">
        <v>3953</v>
      </c>
      <c r="B1222" s="2" t="s">
        <v>3954</v>
      </c>
      <c r="C1222" s="2" t="s">
        <v>147</v>
      </c>
      <c r="D1222" s="2" t="s">
        <v>23</v>
      </c>
      <c r="E1222" s="2" t="s">
        <v>24</v>
      </c>
      <c r="F1222" s="2" t="s">
        <v>55</v>
      </c>
      <c r="G1222" s="2" t="s">
        <v>178</v>
      </c>
      <c r="H1222" s="2" t="s">
        <v>179</v>
      </c>
      <c r="I1222" s="2" t="s">
        <v>12</v>
      </c>
      <c r="J1222" s="2" t="s">
        <v>180</v>
      </c>
      <c r="K1222" s="2" t="s">
        <v>181</v>
      </c>
      <c r="L1222" s="2" t="s">
        <v>182</v>
      </c>
      <c r="M1222" s="2">
        <v>42</v>
      </c>
      <c r="N1222" s="2" t="b">
        <v>0</v>
      </c>
      <c r="O1222" s="2">
        <v>0.75482093663911842</v>
      </c>
      <c r="P1222" s="2">
        <v>0.70618556701030932</v>
      </c>
      <c r="Q1222" s="2">
        <v>0.81065088757396453</v>
      </c>
      <c r="R1222" s="2" t="s">
        <v>65</v>
      </c>
      <c r="S1222" s="2" t="s">
        <v>2999</v>
      </c>
      <c r="T1222" s="2" t="s">
        <v>3000</v>
      </c>
      <c r="U1222" s="2" t="b">
        <v>1</v>
      </c>
      <c r="V1222" s="2" t="s">
        <v>69</v>
      </c>
      <c r="W1222" s="2">
        <v>0.7</v>
      </c>
    </row>
    <row r="1223" spans="1:23" ht="15.75" customHeight="1" x14ac:dyDescent="0.25">
      <c r="A1223" s="2" t="s">
        <v>3953</v>
      </c>
      <c r="B1223" s="2" t="s">
        <v>3954</v>
      </c>
      <c r="C1223" s="2" t="s">
        <v>147</v>
      </c>
      <c r="D1223" s="2" t="s">
        <v>23</v>
      </c>
      <c r="E1223" s="2" t="s">
        <v>24</v>
      </c>
      <c r="F1223" s="2" t="s">
        <v>55</v>
      </c>
      <c r="G1223" s="2" t="s">
        <v>185</v>
      </c>
      <c r="H1223" s="2" t="s">
        <v>179</v>
      </c>
      <c r="I1223" s="2" t="s">
        <v>12</v>
      </c>
      <c r="J1223" s="2" t="s">
        <v>186</v>
      </c>
      <c r="K1223" s="2" t="s">
        <v>187</v>
      </c>
      <c r="L1223" s="2" t="s">
        <v>182</v>
      </c>
      <c r="M1223" s="2">
        <v>43</v>
      </c>
      <c r="N1223" s="2" t="b">
        <v>0</v>
      </c>
      <c r="O1223" s="2">
        <v>0.75482093663911842</v>
      </c>
      <c r="P1223" s="2">
        <v>0.70618556701030932</v>
      </c>
      <c r="Q1223" s="2">
        <v>0.81065088757396453</v>
      </c>
      <c r="R1223" s="2" t="s">
        <v>74</v>
      </c>
      <c r="S1223" s="2" t="s">
        <v>3001</v>
      </c>
      <c r="T1223" s="2" t="s">
        <v>3002</v>
      </c>
      <c r="U1223" s="2" t="b">
        <v>0</v>
      </c>
      <c r="V1223" s="2" t="s">
        <v>69</v>
      </c>
      <c r="W1223" s="2">
        <v>51.3</v>
      </c>
    </row>
    <row r="1224" spans="1:23" ht="15.75" customHeight="1" x14ac:dyDescent="0.25">
      <c r="A1224" s="2" t="s">
        <v>3953</v>
      </c>
      <c r="B1224" s="2" t="s">
        <v>3954</v>
      </c>
      <c r="C1224" s="2" t="s">
        <v>147</v>
      </c>
      <c r="D1224" s="2" t="s">
        <v>23</v>
      </c>
      <c r="E1224" s="2" t="s">
        <v>24</v>
      </c>
      <c r="F1224" s="2" t="s">
        <v>55</v>
      </c>
      <c r="G1224" s="2" t="s">
        <v>191</v>
      </c>
      <c r="H1224" s="2" t="s">
        <v>179</v>
      </c>
      <c r="I1224" s="2" t="s">
        <v>12</v>
      </c>
      <c r="J1224" s="2" t="s">
        <v>192</v>
      </c>
      <c r="K1224" s="2" t="s">
        <v>193</v>
      </c>
      <c r="L1224" s="2" t="s">
        <v>182</v>
      </c>
      <c r="M1224" s="2">
        <v>44</v>
      </c>
      <c r="N1224" s="2" t="b">
        <v>0</v>
      </c>
      <c r="O1224" s="2">
        <v>0.75482093663911842</v>
      </c>
      <c r="P1224" s="2">
        <v>0.70618556701030932</v>
      </c>
      <c r="Q1224" s="2">
        <v>0.81065088757396453</v>
      </c>
      <c r="R1224" s="2" t="s">
        <v>74</v>
      </c>
      <c r="S1224" s="2" t="s">
        <v>3003</v>
      </c>
      <c r="T1224" s="2" t="s">
        <v>3004</v>
      </c>
      <c r="U1224" s="2" t="b">
        <v>0</v>
      </c>
      <c r="V1224" s="2" t="s">
        <v>69</v>
      </c>
      <c r="W1224" s="2">
        <v>51.1</v>
      </c>
    </row>
    <row r="1225" spans="1:23" ht="15.75" customHeight="1" x14ac:dyDescent="0.25">
      <c r="A1225" s="2" t="s">
        <v>3953</v>
      </c>
      <c r="B1225" s="2" t="s">
        <v>3954</v>
      </c>
      <c r="C1225" s="2" t="s">
        <v>147</v>
      </c>
      <c r="D1225" s="2" t="s">
        <v>23</v>
      </c>
      <c r="E1225" s="2" t="s">
        <v>24</v>
      </c>
      <c r="F1225" s="2" t="s">
        <v>55</v>
      </c>
      <c r="G1225" s="2" t="s">
        <v>196</v>
      </c>
      <c r="H1225" s="2" t="s">
        <v>179</v>
      </c>
      <c r="I1225" s="2" t="s">
        <v>12</v>
      </c>
      <c r="J1225" s="2" t="s">
        <v>197</v>
      </c>
      <c r="K1225" s="2" t="s">
        <v>198</v>
      </c>
      <c r="L1225" s="2" t="s">
        <v>182</v>
      </c>
      <c r="M1225" s="2">
        <v>45</v>
      </c>
      <c r="N1225" s="2" t="b">
        <v>0</v>
      </c>
      <c r="O1225" s="2">
        <v>0.75482093663911842</v>
      </c>
      <c r="P1225" s="2">
        <v>0.70618556701030932</v>
      </c>
      <c r="Q1225" s="2">
        <v>0.81065088757396453</v>
      </c>
      <c r="R1225" s="2" t="s">
        <v>74</v>
      </c>
      <c r="S1225" s="2" t="s">
        <v>3005</v>
      </c>
      <c r="T1225" s="2" t="s">
        <v>3006</v>
      </c>
      <c r="U1225" s="2" t="b">
        <v>0</v>
      </c>
      <c r="V1225" s="2" t="s">
        <v>69</v>
      </c>
      <c r="W1225" s="2">
        <v>50.9</v>
      </c>
    </row>
    <row r="1226" spans="1:23" ht="15.75" customHeight="1" x14ac:dyDescent="0.25">
      <c r="A1226" s="2" t="s">
        <v>3953</v>
      </c>
      <c r="B1226" s="2" t="s">
        <v>3954</v>
      </c>
      <c r="C1226" s="2" t="s">
        <v>147</v>
      </c>
      <c r="D1226" s="2" t="s">
        <v>23</v>
      </c>
      <c r="E1226" s="2" t="s">
        <v>24</v>
      </c>
      <c r="F1226" s="2" t="s">
        <v>55</v>
      </c>
      <c r="G1226" s="2" t="s">
        <v>201</v>
      </c>
      <c r="H1226" s="2" t="s">
        <v>179</v>
      </c>
      <c r="I1226" s="2" t="s">
        <v>12</v>
      </c>
      <c r="J1226" s="2" t="s">
        <v>202</v>
      </c>
      <c r="K1226" s="2" t="s">
        <v>203</v>
      </c>
      <c r="L1226" s="2" t="s">
        <v>182</v>
      </c>
      <c r="M1226" s="2">
        <v>46</v>
      </c>
      <c r="N1226" s="2" t="b">
        <v>0</v>
      </c>
      <c r="O1226" s="2">
        <v>0.75482093663911842</v>
      </c>
      <c r="P1226" s="2">
        <v>0.70618556701030932</v>
      </c>
      <c r="Q1226" s="2">
        <v>0.81065088757396453</v>
      </c>
      <c r="R1226" s="2" t="s">
        <v>74</v>
      </c>
      <c r="S1226" s="2" t="s">
        <v>3007</v>
      </c>
      <c r="T1226" s="2" t="s">
        <v>3008</v>
      </c>
      <c r="U1226" s="2" t="b">
        <v>0</v>
      </c>
      <c r="V1226" s="2" t="s">
        <v>69</v>
      </c>
      <c r="W1226" s="2">
        <v>51.1</v>
      </c>
    </row>
    <row r="1227" spans="1:23" ht="15.75" customHeight="1" x14ac:dyDescent="0.25">
      <c r="A1227" s="2" t="s">
        <v>3953</v>
      </c>
      <c r="B1227" s="2" t="s">
        <v>3954</v>
      </c>
      <c r="C1227" s="2" t="s">
        <v>147</v>
      </c>
      <c r="D1227" s="2" t="s">
        <v>23</v>
      </c>
      <c r="E1227" s="2" t="s">
        <v>24</v>
      </c>
      <c r="F1227" s="2" t="s">
        <v>55</v>
      </c>
      <c r="G1227" s="2" t="s">
        <v>206</v>
      </c>
      <c r="H1227" s="2" t="s">
        <v>179</v>
      </c>
      <c r="I1227" s="2" t="s">
        <v>12</v>
      </c>
      <c r="J1227" s="2" t="s">
        <v>207</v>
      </c>
      <c r="K1227" s="2" t="s">
        <v>208</v>
      </c>
      <c r="L1227" s="2" t="s">
        <v>182</v>
      </c>
      <c r="M1227" s="2">
        <v>47</v>
      </c>
      <c r="N1227" s="2" t="b">
        <v>0</v>
      </c>
      <c r="O1227" s="2">
        <v>0.75482093663911842</v>
      </c>
      <c r="P1227" s="2">
        <v>0.70618556701030932</v>
      </c>
      <c r="Q1227" s="2">
        <v>0.81065088757396453</v>
      </c>
      <c r="R1227" s="2" t="s">
        <v>74</v>
      </c>
      <c r="S1227" s="2" t="s">
        <v>3009</v>
      </c>
      <c r="T1227" s="2" t="s">
        <v>3010</v>
      </c>
      <c r="U1227" s="2" t="b">
        <v>0</v>
      </c>
      <c r="V1227" s="2" t="s">
        <v>69</v>
      </c>
      <c r="W1227" s="2">
        <v>51.2</v>
      </c>
    </row>
    <row r="1228" spans="1:23" ht="15.75" customHeight="1" x14ac:dyDescent="0.25">
      <c r="A1228" s="2" t="s">
        <v>3953</v>
      </c>
      <c r="B1228" s="2" t="s">
        <v>3954</v>
      </c>
      <c r="C1228" s="2" t="s">
        <v>147</v>
      </c>
      <c r="D1228" s="2" t="s">
        <v>23</v>
      </c>
      <c r="E1228" s="2" t="s">
        <v>24</v>
      </c>
      <c r="F1228" s="2" t="s">
        <v>55</v>
      </c>
      <c r="G1228" s="2" t="s">
        <v>211</v>
      </c>
      <c r="H1228" s="2" t="s">
        <v>179</v>
      </c>
      <c r="I1228" s="2" t="s">
        <v>12</v>
      </c>
      <c r="J1228" s="2" t="s">
        <v>212</v>
      </c>
      <c r="K1228" s="2" t="s">
        <v>213</v>
      </c>
      <c r="L1228" s="2" t="s">
        <v>182</v>
      </c>
      <c r="M1228" s="2">
        <v>48</v>
      </c>
      <c r="N1228" s="2" t="b">
        <v>0</v>
      </c>
      <c r="O1228" s="2">
        <v>0.75482093663911842</v>
      </c>
      <c r="P1228" s="2">
        <v>0.70618556701030932</v>
      </c>
      <c r="Q1228" s="2">
        <v>0.81065088757396453</v>
      </c>
      <c r="R1228" s="2" t="s">
        <v>74</v>
      </c>
      <c r="S1228" s="2" t="s">
        <v>3011</v>
      </c>
      <c r="T1228" s="2" t="s">
        <v>3012</v>
      </c>
      <c r="U1228" s="2" t="b">
        <v>0</v>
      </c>
      <c r="V1228" s="2" t="s">
        <v>69</v>
      </c>
      <c r="W1228" s="2">
        <v>51.3</v>
      </c>
    </row>
    <row r="1229" spans="1:23" ht="15.75" customHeight="1" x14ac:dyDescent="0.25">
      <c r="A1229" s="2" t="s">
        <v>3953</v>
      </c>
      <c r="B1229" s="2" t="s">
        <v>3954</v>
      </c>
      <c r="C1229" s="2" t="s">
        <v>147</v>
      </c>
      <c r="D1229" s="2" t="s">
        <v>23</v>
      </c>
      <c r="E1229" s="2" t="s">
        <v>24</v>
      </c>
      <c r="F1229" s="2" t="s">
        <v>55</v>
      </c>
      <c r="G1229" s="2" t="s">
        <v>216</v>
      </c>
      <c r="H1229" s="2" t="s">
        <v>179</v>
      </c>
      <c r="I1229" s="2" t="s">
        <v>12</v>
      </c>
      <c r="J1229" s="2" t="s">
        <v>217</v>
      </c>
      <c r="K1229" s="2" t="s">
        <v>218</v>
      </c>
      <c r="L1229" s="2" t="s">
        <v>182</v>
      </c>
      <c r="M1229" s="2">
        <v>49</v>
      </c>
      <c r="N1229" s="2" t="b">
        <v>0</v>
      </c>
      <c r="O1229" s="2">
        <v>0.75482093663911842</v>
      </c>
      <c r="P1229" s="2">
        <v>0.70618556701030932</v>
      </c>
      <c r="Q1229" s="2">
        <v>0.81065088757396453</v>
      </c>
      <c r="R1229" s="2" t="s">
        <v>74</v>
      </c>
      <c r="S1229" s="2" t="s">
        <v>3013</v>
      </c>
      <c r="T1229" s="2" t="s">
        <v>3014</v>
      </c>
      <c r="U1229" s="2" t="b">
        <v>0</v>
      </c>
      <c r="V1229" s="2" t="s">
        <v>69</v>
      </c>
      <c r="W1229" s="2">
        <v>51.5</v>
      </c>
    </row>
    <row r="1230" spans="1:23" ht="15.75" customHeight="1" x14ac:dyDescent="0.25">
      <c r="A1230" s="2" t="s">
        <v>3953</v>
      </c>
      <c r="B1230" s="2" t="s">
        <v>3954</v>
      </c>
      <c r="C1230" s="2" t="s">
        <v>147</v>
      </c>
      <c r="D1230" s="2" t="s">
        <v>23</v>
      </c>
      <c r="E1230" s="2" t="s">
        <v>24</v>
      </c>
      <c r="F1230" s="2" t="s">
        <v>55</v>
      </c>
      <c r="G1230" s="2" t="s">
        <v>221</v>
      </c>
      <c r="H1230" s="2" t="s">
        <v>179</v>
      </c>
      <c r="I1230" s="2" t="s">
        <v>12</v>
      </c>
      <c r="J1230" s="2" t="s">
        <v>222</v>
      </c>
      <c r="K1230" s="2" t="s">
        <v>223</v>
      </c>
      <c r="L1230" s="2" t="s">
        <v>182</v>
      </c>
      <c r="M1230" s="2">
        <v>50</v>
      </c>
      <c r="N1230" s="2" t="b">
        <v>0</v>
      </c>
      <c r="O1230" s="2">
        <v>0.75482093663911842</v>
      </c>
      <c r="P1230" s="2">
        <v>0.70618556701030932</v>
      </c>
      <c r="Q1230" s="2">
        <v>0.81065088757396453</v>
      </c>
      <c r="R1230" s="2" t="s">
        <v>74</v>
      </c>
      <c r="S1230" s="2" t="s">
        <v>3015</v>
      </c>
      <c r="T1230" s="2" t="s">
        <v>3016</v>
      </c>
      <c r="U1230" s="2" t="b">
        <v>0</v>
      </c>
      <c r="V1230" s="2" t="s">
        <v>69</v>
      </c>
      <c r="W1230" s="2">
        <v>50.1</v>
      </c>
    </row>
    <row r="1231" spans="1:23" ht="15.75" customHeight="1" x14ac:dyDescent="0.25">
      <c r="A1231" s="2" t="s">
        <v>3953</v>
      </c>
      <c r="B1231" s="2" t="s">
        <v>3954</v>
      </c>
      <c r="C1231" s="2" t="s">
        <v>147</v>
      </c>
      <c r="D1231" s="2" t="s">
        <v>23</v>
      </c>
      <c r="E1231" s="2" t="s">
        <v>24</v>
      </c>
      <c r="F1231" s="2" t="s">
        <v>55</v>
      </c>
      <c r="G1231" s="2" t="s">
        <v>226</v>
      </c>
      <c r="H1231" s="2" t="s">
        <v>179</v>
      </c>
      <c r="I1231" s="2" t="s">
        <v>12</v>
      </c>
      <c r="J1231" s="2" t="s">
        <v>227</v>
      </c>
      <c r="K1231" s="2" t="s">
        <v>228</v>
      </c>
      <c r="L1231" s="2" t="s">
        <v>182</v>
      </c>
      <c r="M1231" s="2">
        <v>51</v>
      </c>
      <c r="N1231" s="2" t="b">
        <v>0</v>
      </c>
      <c r="O1231" s="2">
        <v>0.75482093663911842</v>
      </c>
      <c r="P1231" s="2">
        <v>0.70618556701030932</v>
      </c>
      <c r="Q1231" s="2">
        <v>0.81065088757396453</v>
      </c>
      <c r="R1231" s="2" t="s">
        <v>74</v>
      </c>
      <c r="S1231" s="2" t="s">
        <v>3017</v>
      </c>
      <c r="T1231" s="2" t="s">
        <v>3018</v>
      </c>
      <c r="U1231" s="2" t="b">
        <v>0</v>
      </c>
      <c r="V1231" s="2" t="s">
        <v>69</v>
      </c>
      <c r="W1231" s="2">
        <v>51.6</v>
      </c>
    </row>
    <row r="1232" spans="1:23" ht="15.75" customHeight="1" x14ac:dyDescent="0.25">
      <c r="A1232" s="2" t="s">
        <v>3953</v>
      </c>
      <c r="B1232" s="2" t="s">
        <v>3954</v>
      </c>
      <c r="C1232" s="2" t="s">
        <v>147</v>
      </c>
      <c r="D1232" s="2" t="s">
        <v>23</v>
      </c>
      <c r="E1232" s="2" t="s">
        <v>24</v>
      </c>
      <c r="F1232" s="2" t="s">
        <v>55</v>
      </c>
      <c r="G1232" s="2" t="s">
        <v>231</v>
      </c>
      <c r="H1232" s="2" t="s">
        <v>179</v>
      </c>
      <c r="I1232" s="2" t="s">
        <v>12</v>
      </c>
      <c r="J1232" s="2" t="s">
        <v>232</v>
      </c>
      <c r="K1232" s="2" t="s">
        <v>233</v>
      </c>
      <c r="L1232" s="2" t="s">
        <v>182</v>
      </c>
      <c r="M1232" s="2">
        <v>52</v>
      </c>
      <c r="N1232" s="2" t="b">
        <v>0</v>
      </c>
      <c r="O1232" s="2">
        <v>0.75482093663911842</v>
      </c>
      <c r="P1232" s="2">
        <v>0.70618556701030932</v>
      </c>
      <c r="Q1232" s="2">
        <v>0.81065088757396453</v>
      </c>
      <c r="R1232" s="2" t="s">
        <v>74</v>
      </c>
      <c r="S1232" s="2" t="s">
        <v>3019</v>
      </c>
      <c r="T1232" s="2" t="s">
        <v>3020</v>
      </c>
      <c r="U1232" s="2" t="b">
        <v>0</v>
      </c>
      <c r="V1232" s="2" t="s">
        <v>69</v>
      </c>
      <c r="W1232" s="2">
        <v>51</v>
      </c>
    </row>
    <row r="1233" spans="1:23" ht="15.75" customHeight="1" x14ac:dyDescent="0.25">
      <c r="A1233" s="2" t="s">
        <v>3953</v>
      </c>
      <c r="B1233" s="2" t="s">
        <v>3954</v>
      </c>
      <c r="C1233" s="2" t="s">
        <v>147</v>
      </c>
      <c r="D1233" s="2" t="s">
        <v>23</v>
      </c>
      <c r="E1233" s="2" t="s">
        <v>24</v>
      </c>
      <c r="F1233" s="2" t="s">
        <v>55</v>
      </c>
      <c r="G1233" s="2" t="s">
        <v>236</v>
      </c>
      <c r="H1233" s="2" t="s">
        <v>179</v>
      </c>
      <c r="I1233" s="2" t="s">
        <v>12</v>
      </c>
      <c r="J1233" s="2" t="s">
        <v>237</v>
      </c>
      <c r="K1233" s="2" t="s">
        <v>238</v>
      </c>
      <c r="L1233" s="2" t="s">
        <v>182</v>
      </c>
      <c r="M1233" s="2">
        <v>53</v>
      </c>
      <c r="N1233" s="2" t="b">
        <v>0</v>
      </c>
      <c r="O1233" s="2">
        <v>0.75482093663911842</v>
      </c>
      <c r="P1233" s="2">
        <v>0.70618556701030932</v>
      </c>
      <c r="Q1233" s="2">
        <v>0.81065088757396453</v>
      </c>
      <c r="R1233" s="2" t="s">
        <v>74</v>
      </c>
      <c r="S1233" s="2" t="s">
        <v>3021</v>
      </c>
      <c r="T1233" s="2" t="s">
        <v>3022</v>
      </c>
      <c r="U1233" s="2" t="b">
        <v>0</v>
      </c>
      <c r="V1233" s="2" t="s">
        <v>69</v>
      </c>
      <c r="W1233" s="2">
        <v>52.2</v>
      </c>
    </row>
    <row r="1234" spans="1:23" ht="15.75" customHeight="1" x14ac:dyDescent="0.25">
      <c r="A1234" s="2" t="s">
        <v>3953</v>
      </c>
      <c r="B1234" s="2" t="s">
        <v>3954</v>
      </c>
      <c r="C1234" s="2" t="s">
        <v>147</v>
      </c>
      <c r="D1234" s="2" t="s">
        <v>23</v>
      </c>
      <c r="E1234" s="2" t="s">
        <v>24</v>
      </c>
      <c r="F1234" s="2" t="s">
        <v>55</v>
      </c>
      <c r="G1234" s="2" t="s">
        <v>241</v>
      </c>
      <c r="H1234" s="2" t="s">
        <v>179</v>
      </c>
      <c r="I1234" s="2" t="s">
        <v>12</v>
      </c>
      <c r="J1234" s="2" t="s">
        <v>242</v>
      </c>
      <c r="K1234" s="2" t="s">
        <v>243</v>
      </c>
      <c r="L1234" s="2" t="s">
        <v>182</v>
      </c>
      <c r="M1234" s="2">
        <v>54</v>
      </c>
      <c r="N1234" s="2" t="b">
        <v>0</v>
      </c>
      <c r="O1234" s="2">
        <v>0.75482093663911842</v>
      </c>
      <c r="P1234" s="2">
        <v>0.70618556701030932</v>
      </c>
      <c r="Q1234" s="2">
        <v>0.81065088757396453</v>
      </c>
      <c r="R1234" s="2" t="s">
        <v>74</v>
      </c>
      <c r="S1234" s="2" t="s">
        <v>3023</v>
      </c>
      <c r="T1234" s="2" t="s">
        <v>3024</v>
      </c>
      <c r="U1234" s="2" t="b">
        <v>0</v>
      </c>
      <c r="V1234" s="2" t="s">
        <v>69</v>
      </c>
      <c r="W1234" s="2">
        <v>51.7</v>
      </c>
    </row>
    <row r="1235" spans="1:23" ht="15.75" customHeight="1" x14ac:dyDescent="0.25">
      <c r="A1235" s="2" t="s">
        <v>3953</v>
      </c>
      <c r="B1235" s="2" t="s">
        <v>3954</v>
      </c>
      <c r="C1235" s="2" t="s">
        <v>147</v>
      </c>
      <c r="D1235" s="2" t="s">
        <v>23</v>
      </c>
      <c r="E1235" s="2" t="s">
        <v>24</v>
      </c>
      <c r="F1235" s="2" t="s">
        <v>55</v>
      </c>
      <c r="G1235" s="2" t="s">
        <v>246</v>
      </c>
      <c r="H1235" s="2" t="s">
        <v>179</v>
      </c>
      <c r="I1235" s="2" t="s">
        <v>12</v>
      </c>
      <c r="J1235" s="2" t="s">
        <v>247</v>
      </c>
      <c r="K1235" s="2" t="s">
        <v>248</v>
      </c>
      <c r="L1235" s="2" t="s">
        <v>182</v>
      </c>
      <c r="M1235" s="2">
        <v>55</v>
      </c>
      <c r="N1235" s="2" t="b">
        <v>0</v>
      </c>
      <c r="O1235" s="2">
        <v>0.75482093663911842</v>
      </c>
      <c r="P1235" s="2">
        <v>0.70618556701030932</v>
      </c>
      <c r="Q1235" s="2">
        <v>0.81065088757396453</v>
      </c>
      <c r="R1235" s="2" t="s">
        <v>74</v>
      </c>
      <c r="S1235" s="2" t="s">
        <v>3025</v>
      </c>
      <c r="T1235" s="2" t="s">
        <v>3026</v>
      </c>
      <c r="U1235" s="2" t="b">
        <v>0</v>
      </c>
      <c r="V1235" s="2" t="s">
        <v>69</v>
      </c>
      <c r="W1235" s="2">
        <v>52</v>
      </c>
    </row>
    <row r="1236" spans="1:23" ht="15.75" customHeight="1" x14ac:dyDescent="0.25">
      <c r="A1236" s="2" t="s">
        <v>3953</v>
      </c>
      <c r="B1236" s="2" t="s">
        <v>3954</v>
      </c>
      <c r="C1236" s="2" t="s">
        <v>147</v>
      </c>
      <c r="D1236" s="2" t="s">
        <v>23</v>
      </c>
      <c r="E1236" s="2" t="s">
        <v>24</v>
      </c>
      <c r="F1236" s="2" t="s">
        <v>55</v>
      </c>
      <c r="G1236" s="2" t="s">
        <v>251</v>
      </c>
      <c r="H1236" s="2" t="s">
        <v>179</v>
      </c>
      <c r="I1236" s="2" t="s">
        <v>12</v>
      </c>
      <c r="J1236" s="2" t="s">
        <v>252</v>
      </c>
      <c r="K1236" s="2" t="s">
        <v>253</v>
      </c>
      <c r="L1236" s="2" t="s">
        <v>182</v>
      </c>
      <c r="M1236" s="2">
        <v>56</v>
      </c>
      <c r="N1236" s="2" t="b">
        <v>0</v>
      </c>
      <c r="O1236" s="2">
        <v>0.75482093663911842</v>
      </c>
      <c r="P1236" s="2">
        <v>0.70618556701030932</v>
      </c>
      <c r="Q1236" s="2">
        <v>0.81065088757396453</v>
      </c>
      <c r="R1236" s="2" t="s">
        <v>74</v>
      </c>
      <c r="S1236" s="2" t="s">
        <v>3027</v>
      </c>
      <c r="T1236" s="2" t="s">
        <v>3028</v>
      </c>
      <c r="U1236" s="2" t="b">
        <v>0</v>
      </c>
      <c r="V1236" s="2" t="s">
        <v>69</v>
      </c>
      <c r="W1236" s="2">
        <v>51.6</v>
      </c>
    </row>
    <row r="1237" spans="1:23" ht="15.75" customHeight="1" x14ac:dyDescent="0.25">
      <c r="A1237" s="2" t="s">
        <v>3953</v>
      </c>
      <c r="B1237" s="2" t="s">
        <v>3954</v>
      </c>
      <c r="C1237" s="2" t="s">
        <v>147</v>
      </c>
      <c r="D1237" s="2" t="s">
        <v>23</v>
      </c>
      <c r="E1237" s="2" t="s">
        <v>24</v>
      </c>
      <c r="F1237" s="2" t="s">
        <v>55</v>
      </c>
      <c r="G1237" s="2" t="s">
        <v>256</v>
      </c>
      <c r="H1237" s="2" t="s">
        <v>179</v>
      </c>
      <c r="I1237" s="2" t="s">
        <v>12</v>
      </c>
      <c r="J1237" s="2" t="s">
        <v>257</v>
      </c>
      <c r="K1237" s="2" t="s">
        <v>258</v>
      </c>
      <c r="L1237" s="2" t="s">
        <v>182</v>
      </c>
      <c r="M1237" s="2">
        <v>57</v>
      </c>
      <c r="N1237" s="2" t="b">
        <v>0</v>
      </c>
      <c r="O1237" s="2">
        <v>0.75482093663911842</v>
      </c>
      <c r="P1237" s="2">
        <v>0.70618556701030932</v>
      </c>
      <c r="Q1237" s="2">
        <v>0.81065088757396453</v>
      </c>
      <c r="R1237" s="2" t="s">
        <v>74</v>
      </c>
      <c r="S1237" s="2" t="s">
        <v>3029</v>
      </c>
      <c r="T1237" s="2" t="s">
        <v>3030</v>
      </c>
      <c r="U1237" s="2" t="b">
        <v>0</v>
      </c>
      <c r="V1237" s="2" t="s">
        <v>69</v>
      </c>
      <c r="W1237" s="2">
        <v>51.5</v>
      </c>
    </row>
    <row r="1238" spans="1:23" ht="15.75" customHeight="1" x14ac:dyDescent="0.25">
      <c r="A1238" s="2" t="s">
        <v>3953</v>
      </c>
      <c r="B1238" s="2" t="s">
        <v>3954</v>
      </c>
      <c r="C1238" s="2" t="s">
        <v>147</v>
      </c>
      <c r="D1238" s="2" t="s">
        <v>23</v>
      </c>
      <c r="E1238" s="2" t="s">
        <v>24</v>
      </c>
      <c r="F1238" s="2" t="s">
        <v>55</v>
      </c>
      <c r="G1238" s="2" t="s">
        <v>261</v>
      </c>
      <c r="H1238" s="2" t="s">
        <v>179</v>
      </c>
      <c r="I1238" s="2" t="s">
        <v>12</v>
      </c>
      <c r="J1238" s="2" t="s">
        <v>262</v>
      </c>
      <c r="K1238" s="2" t="s">
        <v>263</v>
      </c>
      <c r="L1238" s="2" t="s">
        <v>182</v>
      </c>
      <c r="M1238" s="2">
        <v>58</v>
      </c>
      <c r="N1238" s="2" t="b">
        <v>0</v>
      </c>
      <c r="O1238" s="2">
        <v>0.75482093663911842</v>
      </c>
      <c r="P1238" s="2">
        <v>0.70618556701030932</v>
      </c>
      <c r="Q1238" s="2">
        <v>0.81065088757396453</v>
      </c>
      <c r="R1238" s="2" t="s">
        <v>74</v>
      </c>
      <c r="S1238" s="2" t="s">
        <v>3031</v>
      </c>
      <c r="T1238" s="2" t="s">
        <v>3032</v>
      </c>
      <c r="U1238" s="2" t="b">
        <v>0</v>
      </c>
      <c r="V1238" s="2" t="s">
        <v>69</v>
      </c>
      <c r="W1238" s="2">
        <v>51.4</v>
      </c>
    </row>
    <row r="1239" spans="1:23" ht="15.75" customHeight="1" x14ac:dyDescent="0.25">
      <c r="A1239" s="2" t="s">
        <v>3953</v>
      </c>
      <c r="B1239" s="2" t="s">
        <v>3954</v>
      </c>
      <c r="C1239" s="2" t="s">
        <v>147</v>
      </c>
      <c r="D1239" s="2" t="s">
        <v>23</v>
      </c>
      <c r="E1239" s="2" t="s">
        <v>24</v>
      </c>
      <c r="F1239" s="2" t="s">
        <v>55</v>
      </c>
      <c r="G1239" s="2" t="s">
        <v>266</v>
      </c>
      <c r="H1239" s="2" t="s">
        <v>179</v>
      </c>
      <c r="I1239" s="2" t="s">
        <v>12</v>
      </c>
      <c r="J1239" s="2" t="s">
        <v>267</v>
      </c>
      <c r="K1239" s="2" t="s">
        <v>268</v>
      </c>
      <c r="L1239" s="2" t="s">
        <v>182</v>
      </c>
      <c r="M1239" s="2">
        <v>59</v>
      </c>
      <c r="N1239" s="2" t="b">
        <v>0</v>
      </c>
      <c r="O1239" s="2">
        <v>0.75482093663911842</v>
      </c>
      <c r="P1239" s="2">
        <v>0.70618556701030932</v>
      </c>
      <c r="Q1239" s="2">
        <v>0.81065088757396453</v>
      </c>
      <c r="R1239" s="2" t="s">
        <v>74</v>
      </c>
      <c r="S1239" s="2" t="s">
        <v>3033</v>
      </c>
      <c r="T1239" s="2" t="s">
        <v>3034</v>
      </c>
      <c r="U1239" s="2" t="b">
        <v>0</v>
      </c>
      <c r="V1239" s="2" t="s">
        <v>69</v>
      </c>
      <c r="W1239" s="2">
        <v>51.2</v>
      </c>
    </row>
    <row r="1240" spans="1:23" ht="15.75" customHeight="1" x14ac:dyDescent="0.25">
      <c r="A1240" s="2" t="s">
        <v>3953</v>
      </c>
      <c r="B1240" s="2" t="s">
        <v>3954</v>
      </c>
      <c r="C1240" s="2" t="s">
        <v>147</v>
      </c>
      <c r="D1240" s="2" t="s">
        <v>23</v>
      </c>
      <c r="E1240" s="2" t="s">
        <v>24</v>
      </c>
      <c r="F1240" s="2" t="s">
        <v>55</v>
      </c>
      <c r="G1240" s="2" t="s">
        <v>271</v>
      </c>
      <c r="H1240" s="2" t="s">
        <v>179</v>
      </c>
      <c r="I1240" s="2" t="s">
        <v>12</v>
      </c>
      <c r="J1240" s="2" t="s">
        <v>272</v>
      </c>
      <c r="K1240" s="2" t="s">
        <v>273</v>
      </c>
      <c r="L1240" s="2" t="s">
        <v>182</v>
      </c>
      <c r="M1240" s="2">
        <v>60</v>
      </c>
      <c r="N1240" s="2" t="b">
        <v>0</v>
      </c>
      <c r="O1240" s="2">
        <v>0.75482093663911842</v>
      </c>
      <c r="P1240" s="2">
        <v>0.70618556701030932</v>
      </c>
      <c r="Q1240" s="2">
        <v>0.81065088757396453</v>
      </c>
      <c r="R1240" s="2" t="s">
        <v>74</v>
      </c>
      <c r="S1240" s="2" t="s">
        <v>3035</v>
      </c>
      <c r="T1240" s="2" t="s">
        <v>3036</v>
      </c>
      <c r="U1240" s="2" t="b">
        <v>0</v>
      </c>
      <c r="V1240" s="2" t="s">
        <v>69</v>
      </c>
      <c r="W1240" s="2">
        <v>51.6</v>
      </c>
    </row>
    <row r="1241" spans="1:23" ht="15.75" customHeight="1" x14ac:dyDescent="0.25">
      <c r="A1241" s="2" t="s">
        <v>3953</v>
      </c>
      <c r="B1241" s="2" t="s">
        <v>3954</v>
      </c>
      <c r="C1241" s="2" t="s">
        <v>147</v>
      </c>
      <c r="D1241" s="2" t="s">
        <v>23</v>
      </c>
      <c r="E1241" s="2" t="s">
        <v>24</v>
      </c>
      <c r="F1241" s="2" t="s">
        <v>55</v>
      </c>
      <c r="G1241" s="2" t="s">
        <v>276</v>
      </c>
      <c r="H1241" s="2" t="s">
        <v>179</v>
      </c>
      <c r="I1241" s="2" t="s">
        <v>12</v>
      </c>
      <c r="J1241" s="2" t="s">
        <v>277</v>
      </c>
      <c r="K1241" s="2" t="s">
        <v>278</v>
      </c>
      <c r="L1241" s="2" t="s">
        <v>182</v>
      </c>
      <c r="M1241" s="2">
        <v>61</v>
      </c>
      <c r="N1241" s="2" t="b">
        <v>0</v>
      </c>
      <c r="O1241" s="2">
        <v>0.75482093663911842</v>
      </c>
      <c r="P1241" s="2">
        <v>0.70618556701030932</v>
      </c>
      <c r="Q1241" s="2">
        <v>0.81065088757396453</v>
      </c>
      <c r="R1241" s="2" t="s">
        <v>74</v>
      </c>
      <c r="S1241" s="2" t="s">
        <v>3037</v>
      </c>
      <c r="T1241" s="2" t="s">
        <v>3038</v>
      </c>
      <c r="U1241" s="2" t="b">
        <v>0</v>
      </c>
      <c r="V1241" s="2" t="s">
        <v>69</v>
      </c>
      <c r="W1241" s="2">
        <v>51</v>
      </c>
    </row>
    <row r="1242" spans="1:23" ht="15.75" customHeight="1" x14ac:dyDescent="0.25">
      <c r="A1242" s="2" t="s">
        <v>3953</v>
      </c>
      <c r="B1242" s="2" t="s">
        <v>3954</v>
      </c>
      <c r="C1242" s="2" t="s">
        <v>147</v>
      </c>
      <c r="D1242" s="2" t="s">
        <v>23</v>
      </c>
      <c r="E1242" s="2" t="s">
        <v>24</v>
      </c>
      <c r="F1242" s="2" t="s">
        <v>55</v>
      </c>
      <c r="G1242" s="2" t="s">
        <v>281</v>
      </c>
      <c r="H1242" s="2" t="s">
        <v>282</v>
      </c>
      <c r="I1242" s="2" t="s">
        <v>26</v>
      </c>
      <c r="J1242" s="2" t="s">
        <v>283</v>
      </c>
      <c r="K1242" s="2" t="s">
        <v>284</v>
      </c>
      <c r="L1242" s="2" t="s">
        <v>285</v>
      </c>
      <c r="M1242" s="2">
        <v>42</v>
      </c>
      <c r="N1242" s="2" t="b">
        <v>0</v>
      </c>
      <c r="O1242" s="2">
        <v>0.76923076923076927</v>
      </c>
      <c r="P1242" s="2">
        <v>0.75107296137339052</v>
      </c>
      <c r="Q1242" s="2">
        <v>0.78828828828828834</v>
      </c>
      <c r="R1242" s="2" t="s">
        <v>65</v>
      </c>
      <c r="S1242" s="2" t="s">
        <v>3039</v>
      </c>
      <c r="T1242" s="2" t="s">
        <v>3040</v>
      </c>
      <c r="U1242" s="2" t="b">
        <v>1</v>
      </c>
      <c r="V1242" s="2" t="s">
        <v>69</v>
      </c>
      <c r="W1242" s="2">
        <v>0.9</v>
      </c>
    </row>
    <row r="1243" spans="1:23" ht="15.75" customHeight="1" x14ac:dyDescent="0.25">
      <c r="A1243" s="2" t="s">
        <v>3953</v>
      </c>
      <c r="B1243" s="2" t="s">
        <v>3954</v>
      </c>
      <c r="C1243" s="2" t="s">
        <v>147</v>
      </c>
      <c r="D1243" s="2" t="s">
        <v>23</v>
      </c>
      <c r="E1243" s="2" t="s">
        <v>24</v>
      </c>
      <c r="F1243" s="2" t="s">
        <v>55</v>
      </c>
      <c r="G1243" s="2" t="s">
        <v>288</v>
      </c>
      <c r="H1243" s="2" t="s">
        <v>282</v>
      </c>
      <c r="I1243" s="2" t="s">
        <v>26</v>
      </c>
      <c r="J1243" s="2" t="s">
        <v>289</v>
      </c>
      <c r="K1243" s="2" t="s">
        <v>290</v>
      </c>
      <c r="L1243" s="2" t="s">
        <v>285</v>
      </c>
      <c r="M1243" s="2">
        <v>43</v>
      </c>
      <c r="N1243" s="2" t="b">
        <v>0</v>
      </c>
      <c r="O1243" s="2">
        <v>0.76923076923076927</v>
      </c>
      <c r="P1243" s="2">
        <v>0.75107296137339052</v>
      </c>
      <c r="Q1243" s="2">
        <v>0.78828828828828834</v>
      </c>
      <c r="R1243" s="2" t="s">
        <v>74</v>
      </c>
      <c r="S1243" s="2" t="s">
        <v>3041</v>
      </c>
      <c r="T1243" s="2" t="s">
        <v>3042</v>
      </c>
      <c r="U1243" s="2" t="b">
        <v>0</v>
      </c>
      <c r="V1243" s="2" t="s">
        <v>69</v>
      </c>
      <c r="W1243" s="2">
        <v>53.3</v>
      </c>
    </row>
    <row r="1244" spans="1:23" ht="15.75" customHeight="1" x14ac:dyDescent="0.25">
      <c r="A1244" s="2" t="s">
        <v>3953</v>
      </c>
      <c r="B1244" s="2" t="s">
        <v>3954</v>
      </c>
      <c r="C1244" s="2" t="s">
        <v>147</v>
      </c>
      <c r="D1244" s="2" t="s">
        <v>23</v>
      </c>
      <c r="E1244" s="2" t="s">
        <v>24</v>
      </c>
      <c r="F1244" s="2" t="s">
        <v>55</v>
      </c>
      <c r="G1244" s="2" t="s">
        <v>293</v>
      </c>
      <c r="H1244" s="2" t="s">
        <v>282</v>
      </c>
      <c r="I1244" s="2" t="s">
        <v>26</v>
      </c>
      <c r="J1244" s="2" t="s">
        <v>294</v>
      </c>
      <c r="K1244" s="2" t="s">
        <v>295</v>
      </c>
      <c r="L1244" s="2" t="s">
        <v>285</v>
      </c>
      <c r="M1244" s="2">
        <v>44</v>
      </c>
      <c r="N1244" s="2" t="b">
        <v>0</v>
      </c>
      <c r="O1244" s="2">
        <v>0.76923076923076927</v>
      </c>
      <c r="P1244" s="2">
        <v>0.75107296137339052</v>
      </c>
      <c r="Q1244" s="2">
        <v>0.78828828828828834</v>
      </c>
      <c r="R1244" s="2" t="s">
        <v>74</v>
      </c>
      <c r="S1244" s="2" t="s">
        <v>3043</v>
      </c>
      <c r="T1244" s="2" t="s">
        <v>3044</v>
      </c>
      <c r="U1244" s="2" t="b">
        <v>0</v>
      </c>
      <c r="V1244" s="2" t="s">
        <v>69</v>
      </c>
      <c r="W1244" s="2">
        <v>52.7</v>
      </c>
    </row>
    <row r="1245" spans="1:23" ht="15.75" customHeight="1" x14ac:dyDescent="0.25">
      <c r="A1245" s="2" t="s">
        <v>3953</v>
      </c>
      <c r="B1245" s="2" t="s">
        <v>3954</v>
      </c>
      <c r="C1245" s="2" t="s">
        <v>147</v>
      </c>
      <c r="D1245" s="2" t="s">
        <v>23</v>
      </c>
      <c r="E1245" s="2" t="s">
        <v>24</v>
      </c>
      <c r="F1245" s="2" t="s">
        <v>55</v>
      </c>
      <c r="G1245" s="2" t="s">
        <v>298</v>
      </c>
      <c r="H1245" s="2" t="s">
        <v>282</v>
      </c>
      <c r="I1245" s="2" t="s">
        <v>26</v>
      </c>
      <c r="J1245" s="2" t="s">
        <v>299</v>
      </c>
      <c r="K1245" s="2" t="s">
        <v>300</v>
      </c>
      <c r="L1245" s="2" t="s">
        <v>285</v>
      </c>
      <c r="M1245" s="2">
        <v>45</v>
      </c>
      <c r="N1245" s="2" t="b">
        <v>0</v>
      </c>
      <c r="O1245" s="2">
        <v>0.76923076923076927</v>
      </c>
      <c r="P1245" s="2">
        <v>0.75107296137339052</v>
      </c>
      <c r="Q1245" s="2">
        <v>0.78828828828828834</v>
      </c>
      <c r="R1245" s="2" t="s">
        <v>74</v>
      </c>
      <c r="S1245" s="2" t="s">
        <v>3045</v>
      </c>
      <c r="T1245" s="2" t="s">
        <v>3046</v>
      </c>
      <c r="U1245" s="2" t="b">
        <v>0</v>
      </c>
      <c r="V1245" s="2" t="s">
        <v>69</v>
      </c>
      <c r="W1245" s="2">
        <v>52.8</v>
      </c>
    </row>
    <row r="1246" spans="1:23" ht="15.75" customHeight="1" x14ac:dyDescent="0.25">
      <c r="A1246" s="2" t="s">
        <v>3953</v>
      </c>
      <c r="B1246" s="2" t="s">
        <v>3954</v>
      </c>
      <c r="C1246" s="2" t="s">
        <v>147</v>
      </c>
      <c r="D1246" s="2" t="s">
        <v>23</v>
      </c>
      <c r="E1246" s="2" t="s">
        <v>24</v>
      </c>
      <c r="F1246" s="2" t="s">
        <v>55</v>
      </c>
      <c r="G1246" s="2" t="s">
        <v>303</v>
      </c>
      <c r="H1246" s="2" t="s">
        <v>282</v>
      </c>
      <c r="I1246" s="2" t="s">
        <v>26</v>
      </c>
      <c r="J1246" s="2" t="s">
        <v>304</v>
      </c>
      <c r="K1246" s="2" t="s">
        <v>305</v>
      </c>
      <c r="L1246" s="2" t="s">
        <v>285</v>
      </c>
      <c r="M1246" s="2">
        <v>46</v>
      </c>
      <c r="N1246" s="2" t="b">
        <v>0</v>
      </c>
      <c r="O1246" s="2">
        <v>0.76923076923076927</v>
      </c>
      <c r="P1246" s="2">
        <v>0.75107296137339052</v>
      </c>
      <c r="Q1246" s="2">
        <v>0.78828828828828834</v>
      </c>
      <c r="R1246" s="2" t="s">
        <v>74</v>
      </c>
      <c r="S1246" s="2" t="s">
        <v>3047</v>
      </c>
      <c r="T1246" s="2" t="s">
        <v>3048</v>
      </c>
      <c r="U1246" s="2" t="b">
        <v>0</v>
      </c>
      <c r="V1246" s="2" t="s">
        <v>69</v>
      </c>
      <c r="W1246" s="2">
        <v>54.1</v>
      </c>
    </row>
    <row r="1247" spans="1:23" ht="15.75" customHeight="1" x14ac:dyDescent="0.25">
      <c r="A1247" s="2" t="s">
        <v>3953</v>
      </c>
      <c r="B1247" s="2" t="s">
        <v>3954</v>
      </c>
      <c r="C1247" s="2" t="s">
        <v>147</v>
      </c>
      <c r="D1247" s="2" t="s">
        <v>23</v>
      </c>
      <c r="E1247" s="2" t="s">
        <v>24</v>
      </c>
      <c r="F1247" s="2" t="s">
        <v>55</v>
      </c>
      <c r="G1247" s="2" t="s">
        <v>308</v>
      </c>
      <c r="H1247" s="2" t="s">
        <v>282</v>
      </c>
      <c r="I1247" s="2" t="s">
        <v>26</v>
      </c>
      <c r="J1247" s="2" t="s">
        <v>309</v>
      </c>
      <c r="K1247" s="2" t="s">
        <v>310</v>
      </c>
      <c r="L1247" s="2" t="s">
        <v>285</v>
      </c>
      <c r="M1247" s="2">
        <v>47</v>
      </c>
      <c r="N1247" s="2" t="b">
        <v>0</v>
      </c>
      <c r="O1247" s="2">
        <v>0.76923076923076927</v>
      </c>
      <c r="P1247" s="2">
        <v>0.75107296137339052</v>
      </c>
      <c r="Q1247" s="2">
        <v>0.78828828828828834</v>
      </c>
      <c r="R1247" s="2" t="s">
        <v>74</v>
      </c>
      <c r="S1247" s="2" t="s">
        <v>3049</v>
      </c>
      <c r="T1247" s="2" t="s">
        <v>3050</v>
      </c>
      <c r="U1247" s="2" t="b">
        <v>0</v>
      </c>
      <c r="V1247" s="2" t="s">
        <v>69</v>
      </c>
      <c r="W1247" s="2">
        <v>53.5</v>
      </c>
    </row>
    <row r="1248" spans="1:23" ht="15.75" customHeight="1" x14ac:dyDescent="0.25">
      <c r="A1248" s="2" t="s">
        <v>3953</v>
      </c>
      <c r="B1248" s="2" t="s">
        <v>3954</v>
      </c>
      <c r="C1248" s="2" t="s">
        <v>147</v>
      </c>
      <c r="D1248" s="2" t="s">
        <v>23</v>
      </c>
      <c r="E1248" s="2" t="s">
        <v>24</v>
      </c>
      <c r="F1248" s="2" t="s">
        <v>55</v>
      </c>
      <c r="G1248" s="2" t="s">
        <v>313</v>
      </c>
      <c r="H1248" s="2" t="s">
        <v>282</v>
      </c>
      <c r="I1248" s="2" t="s">
        <v>26</v>
      </c>
      <c r="J1248" s="2" t="s">
        <v>314</v>
      </c>
      <c r="K1248" s="2" t="s">
        <v>315</v>
      </c>
      <c r="L1248" s="2" t="s">
        <v>285</v>
      </c>
      <c r="M1248" s="2">
        <v>48</v>
      </c>
      <c r="N1248" s="2" t="b">
        <v>0</v>
      </c>
      <c r="O1248" s="2">
        <v>0.76923076923076927</v>
      </c>
      <c r="P1248" s="2">
        <v>0.75107296137339052</v>
      </c>
      <c r="Q1248" s="2">
        <v>0.78828828828828834</v>
      </c>
      <c r="R1248" s="2" t="s">
        <v>74</v>
      </c>
      <c r="S1248" s="2" t="s">
        <v>3051</v>
      </c>
      <c r="T1248" s="2" t="s">
        <v>3052</v>
      </c>
      <c r="U1248" s="2" t="b">
        <v>0</v>
      </c>
      <c r="V1248" s="2" t="s">
        <v>69</v>
      </c>
      <c r="W1248" s="2">
        <v>53.3</v>
      </c>
    </row>
    <row r="1249" spans="1:23" ht="15.75" customHeight="1" x14ac:dyDescent="0.25">
      <c r="A1249" s="2" t="s">
        <v>3953</v>
      </c>
      <c r="B1249" s="2" t="s">
        <v>3954</v>
      </c>
      <c r="C1249" s="2" t="s">
        <v>147</v>
      </c>
      <c r="D1249" s="2" t="s">
        <v>23</v>
      </c>
      <c r="E1249" s="2" t="s">
        <v>24</v>
      </c>
      <c r="F1249" s="2" t="s">
        <v>55</v>
      </c>
      <c r="G1249" s="2" t="s">
        <v>318</v>
      </c>
      <c r="H1249" s="2" t="s">
        <v>282</v>
      </c>
      <c r="I1249" s="2" t="s">
        <v>26</v>
      </c>
      <c r="J1249" s="2" t="s">
        <v>319</v>
      </c>
      <c r="K1249" s="2" t="s">
        <v>320</v>
      </c>
      <c r="L1249" s="2" t="s">
        <v>285</v>
      </c>
      <c r="M1249" s="2">
        <v>49</v>
      </c>
      <c r="N1249" s="2" t="b">
        <v>0</v>
      </c>
      <c r="O1249" s="2">
        <v>0.76923076923076927</v>
      </c>
      <c r="P1249" s="2">
        <v>0.75107296137339052</v>
      </c>
      <c r="Q1249" s="2">
        <v>0.78828828828828834</v>
      </c>
      <c r="R1249" s="2" t="s">
        <v>74</v>
      </c>
      <c r="S1249" s="2" t="s">
        <v>3053</v>
      </c>
      <c r="T1249" s="2" t="s">
        <v>3054</v>
      </c>
      <c r="U1249" s="2" t="b">
        <v>0</v>
      </c>
      <c r="V1249" s="2" t="s">
        <v>69</v>
      </c>
      <c r="W1249" s="2">
        <v>54.3</v>
      </c>
    </row>
    <row r="1250" spans="1:23" ht="15.75" customHeight="1" x14ac:dyDescent="0.25">
      <c r="A1250" s="2" t="s">
        <v>3953</v>
      </c>
      <c r="B1250" s="2" t="s">
        <v>3954</v>
      </c>
      <c r="C1250" s="2" t="s">
        <v>147</v>
      </c>
      <c r="D1250" s="2" t="s">
        <v>23</v>
      </c>
      <c r="E1250" s="2" t="s">
        <v>24</v>
      </c>
      <c r="F1250" s="2" t="s">
        <v>55</v>
      </c>
      <c r="G1250" s="2" t="s">
        <v>323</v>
      </c>
      <c r="H1250" s="2" t="s">
        <v>282</v>
      </c>
      <c r="I1250" s="2" t="s">
        <v>26</v>
      </c>
      <c r="J1250" s="2" t="s">
        <v>324</v>
      </c>
      <c r="K1250" s="2" t="s">
        <v>325</v>
      </c>
      <c r="L1250" s="2" t="s">
        <v>285</v>
      </c>
      <c r="M1250" s="2">
        <v>50</v>
      </c>
      <c r="N1250" s="2" t="b">
        <v>0</v>
      </c>
      <c r="O1250" s="2">
        <v>0.76923076923076927</v>
      </c>
      <c r="P1250" s="2">
        <v>0.75107296137339052</v>
      </c>
      <c r="Q1250" s="2">
        <v>0.78828828828828834</v>
      </c>
      <c r="R1250" s="2" t="s">
        <v>74</v>
      </c>
      <c r="S1250" s="2" t="s">
        <v>3055</v>
      </c>
      <c r="T1250" s="2" t="s">
        <v>3056</v>
      </c>
      <c r="U1250" s="2" t="b">
        <v>0</v>
      </c>
      <c r="V1250" s="2" t="s">
        <v>69</v>
      </c>
      <c r="W1250" s="2">
        <v>53.1</v>
      </c>
    </row>
    <row r="1251" spans="1:23" ht="15.75" customHeight="1" x14ac:dyDescent="0.25">
      <c r="A1251" s="2" t="s">
        <v>3953</v>
      </c>
      <c r="B1251" s="2" t="s">
        <v>3954</v>
      </c>
      <c r="C1251" s="2" t="s">
        <v>147</v>
      </c>
      <c r="D1251" s="2" t="s">
        <v>23</v>
      </c>
      <c r="E1251" s="2" t="s">
        <v>24</v>
      </c>
      <c r="F1251" s="2" t="s">
        <v>55</v>
      </c>
      <c r="G1251" s="2" t="s">
        <v>328</v>
      </c>
      <c r="H1251" s="2" t="s">
        <v>282</v>
      </c>
      <c r="I1251" s="2" t="s">
        <v>26</v>
      </c>
      <c r="J1251" s="2" t="s">
        <v>329</v>
      </c>
      <c r="K1251" s="2" t="s">
        <v>330</v>
      </c>
      <c r="L1251" s="2" t="s">
        <v>285</v>
      </c>
      <c r="M1251" s="2">
        <v>51</v>
      </c>
      <c r="N1251" s="2" t="b">
        <v>0</v>
      </c>
      <c r="O1251" s="2">
        <v>0.76923076923076927</v>
      </c>
      <c r="P1251" s="2">
        <v>0.75107296137339052</v>
      </c>
      <c r="Q1251" s="2">
        <v>0.78828828828828834</v>
      </c>
      <c r="R1251" s="2" t="s">
        <v>74</v>
      </c>
      <c r="S1251" s="2" t="s">
        <v>3057</v>
      </c>
      <c r="T1251" s="2" t="s">
        <v>3058</v>
      </c>
      <c r="U1251" s="2" t="b">
        <v>0</v>
      </c>
      <c r="V1251" s="2" t="s">
        <v>69</v>
      </c>
      <c r="W1251" s="2">
        <v>51.8</v>
      </c>
    </row>
    <row r="1252" spans="1:23" ht="15.75" customHeight="1" x14ac:dyDescent="0.25">
      <c r="A1252" s="2" t="s">
        <v>3953</v>
      </c>
      <c r="B1252" s="2" t="s">
        <v>3954</v>
      </c>
      <c r="C1252" s="2" t="s">
        <v>147</v>
      </c>
      <c r="D1252" s="2" t="s">
        <v>23</v>
      </c>
      <c r="E1252" s="2" t="s">
        <v>24</v>
      </c>
      <c r="F1252" s="2" t="s">
        <v>55</v>
      </c>
      <c r="G1252" s="2" t="s">
        <v>333</v>
      </c>
      <c r="H1252" s="2" t="s">
        <v>282</v>
      </c>
      <c r="I1252" s="2" t="s">
        <v>26</v>
      </c>
      <c r="J1252" s="2" t="s">
        <v>334</v>
      </c>
      <c r="K1252" s="2" t="s">
        <v>335</v>
      </c>
      <c r="L1252" s="2" t="s">
        <v>285</v>
      </c>
      <c r="M1252" s="2">
        <v>52</v>
      </c>
      <c r="N1252" s="2" t="b">
        <v>0</v>
      </c>
      <c r="O1252" s="2">
        <v>0.76923076923076927</v>
      </c>
      <c r="P1252" s="2">
        <v>0.75107296137339052</v>
      </c>
      <c r="Q1252" s="2">
        <v>0.78828828828828834</v>
      </c>
      <c r="R1252" s="2" t="s">
        <v>74</v>
      </c>
      <c r="S1252" s="2" t="s">
        <v>3059</v>
      </c>
      <c r="T1252" s="2" t="s">
        <v>3060</v>
      </c>
      <c r="U1252" s="2" t="b">
        <v>0</v>
      </c>
      <c r="V1252" s="2" t="s">
        <v>69</v>
      </c>
      <c r="W1252" s="2">
        <v>53.2</v>
      </c>
    </row>
    <row r="1253" spans="1:23" ht="15.75" customHeight="1" x14ac:dyDescent="0.25">
      <c r="A1253" s="2" t="s">
        <v>3953</v>
      </c>
      <c r="B1253" s="2" t="s">
        <v>3954</v>
      </c>
      <c r="C1253" s="2" t="s">
        <v>147</v>
      </c>
      <c r="D1253" s="2" t="s">
        <v>23</v>
      </c>
      <c r="E1253" s="2" t="s">
        <v>24</v>
      </c>
      <c r="F1253" s="2" t="s">
        <v>55</v>
      </c>
      <c r="G1253" s="2" t="s">
        <v>338</v>
      </c>
      <c r="H1253" s="2" t="s">
        <v>282</v>
      </c>
      <c r="I1253" s="2" t="s">
        <v>26</v>
      </c>
      <c r="J1253" s="2" t="s">
        <v>339</v>
      </c>
      <c r="K1253" s="2" t="s">
        <v>340</v>
      </c>
      <c r="L1253" s="2" t="s">
        <v>285</v>
      </c>
      <c r="M1253" s="2">
        <v>53</v>
      </c>
      <c r="N1253" s="2" t="b">
        <v>0</v>
      </c>
      <c r="O1253" s="2">
        <v>0.76923076923076927</v>
      </c>
      <c r="P1253" s="2">
        <v>0.75107296137339052</v>
      </c>
      <c r="Q1253" s="2">
        <v>0.78828828828828834</v>
      </c>
      <c r="R1253" s="2" t="s">
        <v>74</v>
      </c>
      <c r="S1253" s="2" t="s">
        <v>3061</v>
      </c>
      <c r="T1253" s="2" t="s">
        <v>3062</v>
      </c>
      <c r="U1253" s="2" t="b">
        <v>0</v>
      </c>
      <c r="V1253" s="2" t="s">
        <v>69</v>
      </c>
      <c r="W1253" s="2">
        <v>53.5</v>
      </c>
    </row>
    <row r="1254" spans="1:23" ht="15.75" customHeight="1" x14ac:dyDescent="0.25">
      <c r="A1254" s="2" t="s">
        <v>3953</v>
      </c>
      <c r="B1254" s="2" t="s">
        <v>3954</v>
      </c>
      <c r="C1254" s="2" t="s">
        <v>147</v>
      </c>
      <c r="D1254" s="2" t="s">
        <v>23</v>
      </c>
      <c r="E1254" s="2" t="s">
        <v>24</v>
      </c>
      <c r="F1254" s="2" t="s">
        <v>55</v>
      </c>
      <c r="G1254" s="2" t="s">
        <v>343</v>
      </c>
      <c r="H1254" s="2" t="s">
        <v>282</v>
      </c>
      <c r="I1254" s="2" t="s">
        <v>26</v>
      </c>
      <c r="J1254" s="2" t="s">
        <v>344</v>
      </c>
      <c r="K1254" s="2" t="s">
        <v>345</v>
      </c>
      <c r="L1254" s="2" t="s">
        <v>285</v>
      </c>
      <c r="M1254" s="2">
        <v>54</v>
      </c>
      <c r="N1254" s="2" t="b">
        <v>0</v>
      </c>
      <c r="O1254" s="2">
        <v>0.76923076923076927</v>
      </c>
      <c r="P1254" s="2">
        <v>0.75107296137339052</v>
      </c>
      <c r="Q1254" s="2">
        <v>0.78828828828828834</v>
      </c>
      <c r="R1254" s="2" t="s">
        <v>74</v>
      </c>
      <c r="S1254" s="2" t="s">
        <v>3063</v>
      </c>
      <c r="T1254" s="2" t="s">
        <v>3064</v>
      </c>
      <c r="U1254" s="2" t="b">
        <v>0</v>
      </c>
      <c r="V1254" s="2" t="s">
        <v>69</v>
      </c>
      <c r="W1254" s="2">
        <v>53.9</v>
      </c>
    </row>
    <row r="1255" spans="1:23" ht="15.75" customHeight="1" x14ac:dyDescent="0.25">
      <c r="A1255" s="2" t="s">
        <v>3953</v>
      </c>
      <c r="B1255" s="2" t="s">
        <v>3954</v>
      </c>
      <c r="C1255" s="2" t="s">
        <v>147</v>
      </c>
      <c r="D1255" s="2" t="s">
        <v>23</v>
      </c>
      <c r="E1255" s="2" t="s">
        <v>24</v>
      </c>
      <c r="F1255" s="2" t="s">
        <v>55</v>
      </c>
      <c r="G1255" s="2" t="s">
        <v>349</v>
      </c>
      <c r="H1255" s="2" t="s">
        <v>282</v>
      </c>
      <c r="I1255" s="2" t="s">
        <v>26</v>
      </c>
      <c r="J1255" s="2" t="s">
        <v>351</v>
      </c>
      <c r="K1255" s="2" t="s">
        <v>352</v>
      </c>
      <c r="L1255" s="2" t="s">
        <v>285</v>
      </c>
      <c r="M1255" s="2">
        <v>55</v>
      </c>
      <c r="N1255" s="2" t="b">
        <v>0</v>
      </c>
      <c r="O1255" s="2">
        <v>0.76923076923076927</v>
      </c>
      <c r="P1255" s="2">
        <v>0.75107296137339052</v>
      </c>
      <c r="Q1255" s="2">
        <v>0.78828828828828834</v>
      </c>
      <c r="R1255" s="2" t="s">
        <v>74</v>
      </c>
      <c r="S1255" s="2" t="s">
        <v>3065</v>
      </c>
      <c r="T1255" s="2" t="s">
        <v>3066</v>
      </c>
      <c r="U1255" s="2" t="b">
        <v>0</v>
      </c>
      <c r="V1255" s="2" t="s">
        <v>69</v>
      </c>
      <c r="W1255" s="2">
        <v>53.8</v>
      </c>
    </row>
    <row r="1256" spans="1:23" ht="15.75" customHeight="1" x14ac:dyDescent="0.25">
      <c r="A1256" s="2" t="s">
        <v>3953</v>
      </c>
      <c r="B1256" s="2" t="s">
        <v>3954</v>
      </c>
      <c r="C1256" s="2" t="s">
        <v>147</v>
      </c>
      <c r="D1256" s="2" t="s">
        <v>23</v>
      </c>
      <c r="E1256" s="2" t="s">
        <v>24</v>
      </c>
      <c r="F1256" s="2" t="s">
        <v>55</v>
      </c>
      <c r="G1256" s="2" t="s">
        <v>363</v>
      </c>
      <c r="H1256" s="2" t="s">
        <v>282</v>
      </c>
      <c r="I1256" s="2" t="s">
        <v>26</v>
      </c>
      <c r="J1256" s="2" t="s">
        <v>367</v>
      </c>
      <c r="K1256" s="2" t="s">
        <v>368</v>
      </c>
      <c r="L1256" s="2" t="s">
        <v>285</v>
      </c>
      <c r="M1256" s="2">
        <v>56</v>
      </c>
      <c r="N1256" s="2" t="b">
        <v>0</v>
      </c>
      <c r="O1256" s="2">
        <v>0.76923076923076927</v>
      </c>
      <c r="P1256" s="2">
        <v>0.75107296137339052</v>
      </c>
      <c r="Q1256" s="2">
        <v>0.78828828828828834</v>
      </c>
      <c r="R1256" s="2" t="s">
        <v>74</v>
      </c>
      <c r="S1256" s="2" t="s">
        <v>3067</v>
      </c>
      <c r="T1256" s="2" t="s">
        <v>3068</v>
      </c>
      <c r="U1256" s="2" t="b">
        <v>0</v>
      </c>
      <c r="V1256" s="2" t="s">
        <v>69</v>
      </c>
      <c r="W1256" s="2">
        <v>54.2</v>
      </c>
    </row>
    <row r="1257" spans="1:23" ht="15.75" customHeight="1" x14ac:dyDescent="0.25">
      <c r="A1257" s="2" t="s">
        <v>3953</v>
      </c>
      <c r="B1257" s="2" t="s">
        <v>3954</v>
      </c>
      <c r="C1257" s="2" t="s">
        <v>147</v>
      </c>
      <c r="D1257" s="2" t="s">
        <v>23</v>
      </c>
      <c r="E1257" s="2" t="s">
        <v>24</v>
      </c>
      <c r="F1257" s="2" t="s">
        <v>55</v>
      </c>
      <c r="G1257" s="2" t="s">
        <v>378</v>
      </c>
      <c r="H1257" s="2" t="s">
        <v>282</v>
      </c>
      <c r="I1257" s="2" t="s">
        <v>26</v>
      </c>
      <c r="J1257" s="2" t="s">
        <v>380</v>
      </c>
      <c r="K1257" s="2" t="s">
        <v>381</v>
      </c>
      <c r="L1257" s="2" t="s">
        <v>285</v>
      </c>
      <c r="M1257" s="2">
        <v>57</v>
      </c>
      <c r="N1257" s="2" t="b">
        <v>0</v>
      </c>
      <c r="O1257" s="2">
        <v>0.76923076923076927</v>
      </c>
      <c r="P1257" s="2">
        <v>0.75107296137339052</v>
      </c>
      <c r="Q1257" s="2">
        <v>0.78828828828828834</v>
      </c>
      <c r="R1257" s="2" t="s">
        <v>74</v>
      </c>
      <c r="S1257" s="2" t="s">
        <v>3069</v>
      </c>
      <c r="T1257" s="2" t="s">
        <v>3070</v>
      </c>
      <c r="U1257" s="2" t="b">
        <v>0</v>
      </c>
      <c r="V1257" s="2" t="s">
        <v>69</v>
      </c>
      <c r="W1257" s="2">
        <v>53.3</v>
      </c>
    </row>
    <row r="1258" spans="1:23" ht="15.75" customHeight="1" x14ac:dyDescent="0.25">
      <c r="A1258" s="2" t="s">
        <v>3953</v>
      </c>
      <c r="B1258" s="2" t="s">
        <v>3954</v>
      </c>
      <c r="C1258" s="2" t="s">
        <v>147</v>
      </c>
      <c r="D1258" s="2" t="s">
        <v>23</v>
      </c>
      <c r="E1258" s="2" t="s">
        <v>24</v>
      </c>
      <c r="F1258" s="2" t="s">
        <v>55</v>
      </c>
      <c r="G1258" s="2" t="s">
        <v>389</v>
      </c>
      <c r="H1258" s="2" t="s">
        <v>282</v>
      </c>
      <c r="I1258" s="2" t="s">
        <v>26</v>
      </c>
      <c r="J1258" s="2" t="s">
        <v>390</v>
      </c>
      <c r="K1258" s="2" t="s">
        <v>391</v>
      </c>
      <c r="L1258" s="2" t="s">
        <v>285</v>
      </c>
      <c r="M1258" s="2">
        <v>58</v>
      </c>
      <c r="N1258" s="2" t="b">
        <v>0</v>
      </c>
      <c r="O1258" s="2">
        <v>0.76923076923076927</v>
      </c>
      <c r="P1258" s="2">
        <v>0.75107296137339052</v>
      </c>
      <c r="Q1258" s="2">
        <v>0.78828828828828834</v>
      </c>
      <c r="R1258" s="2" t="s">
        <v>74</v>
      </c>
      <c r="S1258" s="2" t="s">
        <v>3071</v>
      </c>
      <c r="T1258" s="2" t="s">
        <v>3072</v>
      </c>
      <c r="U1258" s="2" t="b">
        <v>0</v>
      </c>
      <c r="V1258" s="2" t="s">
        <v>69</v>
      </c>
      <c r="W1258" s="2">
        <v>52.9</v>
      </c>
    </row>
    <row r="1259" spans="1:23" ht="15.75" customHeight="1" x14ac:dyDescent="0.25">
      <c r="A1259" s="2" t="s">
        <v>3953</v>
      </c>
      <c r="B1259" s="2" t="s">
        <v>3954</v>
      </c>
      <c r="C1259" s="2" t="s">
        <v>147</v>
      </c>
      <c r="D1259" s="2" t="s">
        <v>23</v>
      </c>
      <c r="E1259" s="2" t="s">
        <v>24</v>
      </c>
      <c r="F1259" s="2" t="s">
        <v>55</v>
      </c>
      <c r="G1259" s="2" t="s">
        <v>395</v>
      </c>
      <c r="H1259" s="2" t="s">
        <v>282</v>
      </c>
      <c r="I1259" s="2" t="s">
        <v>26</v>
      </c>
      <c r="J1259" s="2" t="s">
        <v>397</v>
      </c>
      <c r="K1259" s="2" t="s">
        <v>398</v>
      </c>
      <c r="L1259" s="2" t="s">
        <v>285</v>
      </c>
      <c r="M1259" s="2">
        <v>59</v>
      </c>
      <c r="N1259" s="2" t="b">
        <v>0</v>
      </c>
      <c r="O1259" s="2">
        <v>0.76923076923076927</v>
      </c>
      <c r="P1259" s="2">
        <v>0.75107296137339052</v>
      </c>
      <c r="Q1259" s="2">
        <v>0.78828828828828834</v>
      </c>
      <c r="R1259" s="2" t="s">
        <v>74</v>
      </c>
      <c r="S1259" s="2" t="s">
        <v>3073</v>
      </c>
      <c r="T1259" s="2" t="s">
        <v>3074</v>
      </c>
      <c r="U1259" s="2" t="b">
        <v>0</v>
      </c>
      <c r="V1259" s="2" t="s">
        <v>69</v>
      </c>
      <c r="W1259" s="2">
        <v>53.3</v>
      </c>
    </row>
    <row r="1260" spans="1:23" ht="15.75" customHeight="1" x14ac:dyDescent="0.25">
      <c r="A1260" s="2" t="s">
        <v>3953</v>
      </c>
      <c r="B1260" s="2" t="s">
        <v>3954</v>
      </c>
      <c r="C1260" s="2" t="s">
        <v>147</v>
      </c>
      <c r="D1260" s="2" t="s">
        <v>23</v>
      </c>
      <c r="E1260" s="2" t="s">
        <v>24</v>
      </c>
      <c r="F1260" s="2" t="s">
        <v>55</v>
      </c>
      <c r="G1260" s="2" t="s">
        <v>401</v>
      </c>
      <c r="H1260" s="2" t="s">
        <v>282</v>
      </c>
      <c r="I1260" s="2" t="s">
        <v>26</v>
      </c>
      <c r="J1260" s="2" t="s">
        <v>402</v>
      </c>
      <c r="K1260" s="2" t="s">
        <v>403</v>
      </c>
      <c r="L1260" s="2" t="s">
        <v>285</v>
      </c>
      <c r="M1260" s="2">
        <v>60</v>
      </c>
      <c r="N1260" s="2" t="b">
        <v>0</v>
      </c>
      <c r="O1260" s="2">
        <v>0.76923076923076927</v>
      </c>
      <c r="P1260" s="2">
        <v>0.75107296137339052</v>
      </c>
      <c r="Q1260" s="2">
        <v>0.78828828828828834</v>
      </c>
      <c r="R1260" s="2" t="s">
        <v>74</v>
      </c>
      <c r="S1260" s="2" t="s">
        <v>3075</v>
      </c>
      <c r="T1260" s="2" t="s">
        <v>3076</v>
      </c>
      <c r="U1260" s="2" t="b">
        <v>0</v>
      </c>
      <c r="V1260" s="2" t="s">
        <v>69</v>
      </c>
      <c r="W1260" s="2">
        <v>53.6</v>
      </c>
    </row>
    <row r="1261" spans="1:23" ht="15.75" customHeight="1" x14ac:dyDescent="0.25">
      <c r="A1261" s="2" t="s">
        <v>3953</v>
      </c>
      <c r="B1261" s="2" t="s">
        <v>3954</v>
      </c>
      <c r="C1261" s="2" t="s">
        <v>147</v>
      </c>
      <c r="D1261" s="2" t="s">
        <v>23</v>
      </c>
      <c r="E1261" s="2" t="s">
        <v>24</v>
      </c>
      <c r="F1261" s="2" t="s">
        <v>55</v>
      </c>
      <c r="G1261" s="2" t="s">
        <v>406</v>
      </c>
      <c r="H1261" s="2" t="s">
        <v>282</v>
      </c>
      <c r="I1261" s="2" t="s">
        <v>26</v>
      </c>
      <c r="J1261" s="2" t="s">
        <v>407</v>
      </c>
      <c r="K1261" s="2" t="s">
        <v>408</v>
      </c>
      <c r="L1261" s="2" t="s">
        <v>285</v>
      </c>
      <c r="M1261" s="2">
        <v>61</v>
      </c>
      <c r="N1261" s="2" t="b">
        <v>0</v>
      </c>
      <c r="O1261" s="2">
        <v>0.76923076923076927</v>
      </c>
      <c r="P1261" s="2">
        <v>0.75107296137339052</v>
      </c>
      <c r="Q1261" s="2">
        <v>0.78828828828828834</v>
      </c>
      <c r="R1261" s="2" t="s">
        <v>74</v>
      </c>
      <c r="S1261" s="2" t="s">
        <v>3077</v>
      </c>
      <c r="T1261" s="2" t="s">
        <v>3078</v>
      </c>
      <c r="U1261" s="2" t="b">
        <v>0</v>
      </c>
      <c r="V1261" s="2" t="s">
        <v>69</v>
      </c>
      <c r="W1261" s="2">
        <v>53.2</v>
      </c>
    </row>
    <row r="1262" spans="1:23" ht="15.75" customHeight="1" x14ac:dyDescent="0.25">
      <c r="A1262" s="2" t="s">
        <v>3953</v>
      </c>
      <c r="B1262" s="2" t="s">
        <v>3954</v>
      </c>
      <c r="C1262" s="2" t="s">
        <v>147</v>
      </c>
      <c r="D1262" s="2" t="s">
        <v>23</v>
      </c>
      <c r="E1262" s="2" t="s">
        <v>24</v>
      </c>
      <c r="F1262" s="2" t="s">
        <v>364</v>
      </c>
      <c r="G1262" s="2" t="s">
        <v>411</v>
      </c>
      <c r="H1262" s="2" t="s">
        <v>412</v>
      </c>
      <c r="I1262" s="2" t="s">
        <v>54</v>
      </c>
      <c r="J1262" s="2" t="s">
        <v>413</v>
      </c>
      <c r="K1262" s="2" t="s">
        <v>414</v>
      </c>
      <c r="L1262" s="2" t="s">
        <v>377</v>
      </c>
      <c r="M1262" s="2">
        <v>42</v>
      </c>
      <c r="N1262" s="2" t="b">
        <v>0</v>
      </c>
      <c r="O1262" s="2">
        <v>0.76859504132231404</v>
      </c>
      <c r="P1262" s="2">
        <v>0.73228346456692917</v>
      </c>
      <c r="Q1262" s="2">
        <v>0.80869565217391304</v>
      </c>
      <c r="R1262" s="2" t="s">
        <v>65</v>
      </c>
      <c r="S1262" s="2" t="s">
        <v>3079</v>
      </c>
      <c r="T1262" s="2" t="s">
        <v>3080</v>
      </c>
      <c r="U1262" s="2" t="b">
        <v>1</v>
      </c>
      <c r="V1262" s="2" t="s">
        <v>69</v>
      </c>
      <c r="W1262" s="2">
        <v>0.8</v>
      </c>
    </row>
    <row r="1263" spans="1:23" ht="15.75" customHeight="1" x14ac:dyDescent="0.25">
      <c r="A1263" s="2" t="s">
        <v>3953</v>
      </c>
      <c r="B1263" s="2" t="s">
        <v>3954</v>
      </c>
      <c r="C1263" s="2" t="s">
        <v>147</v>
      </c>
      <c r="D1263" s="2" t="s">
        <v>23</v>
      </c>
      <c r="E1263" s="2" t="s">
        <v>24</v>
      </c>
      <c r="F1263" s="2" t="s">
        <v>364</v>
      </c>
      <c r="G1263" s="2" t="s">
        <v>417</v>
      </c>
      <c r="H1263" s="2" t="s">
        <v>412</v>
      </c>
      <c r="I1263" s="2" t="s">
        <v>54</v>
      </c>
      <c r="J1263" s="2" t="s">
        <v>418</v>
      </c>
      <c r="K1263" s="2" t="s">
        <v>419</v>
      </c>
      <c r="L1263" s="2" t="s">
        <v>377</v>
      </c>
      <c r="M1263" s="2">
        <v>43</v>
      </c>
      <c r="N1263" s="2" t="b">
        <v>0</v>
      </c>
      <c r="O1263" s="2">
        <v>0.78902953586497893</v>
      </c>
      <c r="P1263" s="2">
        <v>0.76639344262295084</v>
      </c>
      <c r="Q1263" s="2">
        <v>0.81304347826086953</v>
      </c>
      <c r="R1263" s="2" t="s">
        <v>74</v>
      </c>
      <c r="S1263" s="2" t="s">
        <v>3081</v>
      </c>
      <c r="T1263" s="2" t="s">
        <v>3082</v>
      </c>
      <c r="U1263" s="2" t="b">
        <v>0</v>
      </c>
      <c r="V1263" s="2" t="s">
        <v>69</v>
      </c>
      <c r="W1263" s="2">
        <v>210</v>
      </c>
    </row>
    <row r="1264" spans="1:23" ht="15.75" customHeight="1" x14ac:dyDescent="0.25">
      <c r="A1264" s="2" t="s">
        <v>3953</v>
      </c>
      <c r="B1264" s="2" t="s">
        <v>3954</v>
      </c>
      <c r="C1264" s="2" t="s">
        <v>147</v>
      </c>
      <c r="D1264" s="2" t="s">
        <v>23</v>
      </c>
      <c r="E1264" s="2" t="s">
        <v>24</v>
      </c>
      <c r="F1264" s="2" t="s">
        <v>364</v>
      </c>
      <c r="G1264" s="2" t="s">
        <v>422</v>
      </c>
      <c r="H1264" s="2" t="s">
        <v>412</v>
      </c>
      <c r="I1264" s="2" t="s">
        <v>54</v>
      </c>
      <c r="J1264" s="2" t="s">
        <v>423</v>
      </c>
      <c r="K1264" s="2" t="s">
        <v>424</v>
      </c>
      <c r="L1264" s="2" t="s">
        <v>377</v>
      </c>
      <c r="M1264" s="2">
        <v>44</v>
      </c>
      <c r="N1264" s="2" t="b">
        <v>0</v>
      </c>
      <c r="O1264" s="2">
        <v>0.79917184265010366</v>
      </c>
      <c r="P1264" s="2">
        <v>0.76284584980237158</v>
      </c>
      <c r="Q1264" s="2">
        <v>0.83913043478260874</v>
      </c>
      <c r="R1264" s="2" t="s">
        <v>74</v>
      </c>
      <c r="S1264" s="2" t="s">
        <v>3083</v>
      </c>
      <c r="T1264" s="2" t="s">
        <v>3084</v>
      </c>
      <c r="U1264" s="2" t="b">
        <v>0</v>
      </c>
      <c r="V1264" s="2" t="s">
        <v>69</v>
      </c>
      <c r="W1264" s="2">
        <v>237.5</v>
      </c>
    </row>
    <row r="1265" spans="1:23" ht="15.75" customHeight="1" x14ac:dyDescent="0.25">
      <c r="A1265" s="2" t="s">
        <v>3953</v>
      </c>
      <c r="B1265" s="2" t="s">
        <v>3954</v>
      </c>
      <c r="C1265" s="2" t="s">
        <v>147</v>
      </c>
      <c r="D1265" s="2" t="s">
        <v>23</v>
      </c>
      <c r="E1265" s="2" t="s">
        <v>24</v>
      </c>
      <c r="F1265" s="2" t="s">
        <v>364</v>
      </c>
      <c r="G1265" s="2" t="s">
        <v>427</v>
      </c>
      <c r="H1265" s="2" t="s">
        <v>412</v>
      </c>
      <c r="I1265" s="2" t="s">
        <v>54</v>
      </c>
      <c r="J1265" s="2" t="s">
        <v>428</v>
      </c>
      <c r="K1265" s="2" t="s">
        <v>429</v>
      </c>
      <c r="L1265" s="2" t="s">
        <v>377</v>
      </c>
      <c r="M1265" s="2">
        <v>45</v>
      </c>
      <c r="N1265" s="2" t="b">
        <v>0</v>
      </c>
      <c r="O1265" s="2">
        <v>0.80338266384778023</v>
      </c>
      <c r="P1265" s="2">
        <v>0.78189300411522633</v>
      </c>
      <c r="Q1265" s="2">
        <v>0.82608695652173914</v>
      </c>
      <c r="R1265" s="2" t="s">
        <v>74</v>
      </c>
      <c r="S1265" s="2" t="s">
        <v>3085</v>
      </c>
      <c r="T1265" s="2" t="s">
        <v>3086</v>
      </c>
      <c r="U1265" s="2" t="b">
        <v>0</v>
      </c>
      <c r="V1265" s="2" t="s">
        <v>69</v>
      </c>
      <c r="W1265" s="2">
        <v>226.1</v>
      </c>
    </row>
    <row r="1266" spans="1:23" ht="15.75" customHeight="1" x14ac:dyDescent="0.25">
      <c r="A1266" s="2" t="s">
        <v>3953</v>
      </c>
      <c r="B1266" s="2" t="s">
        <v>3954</v>
      </c>
      <c r="C1266" s="2" t="s">
        <v>147</v>
      </c>
      <c r="D1266" s="2" t="s">
        <v>23</v>
      </c>
      <c r="E1266" s="2" t="s">
        <v>24</v>
      </c>
      <c r="F1266" s="2" t="s">
        <v>364</v>
      </c>
      <c r="G1266" s="2" t="s">
        <v>432</v>
      </c>
      <c r="H1266" s="2" t="s">
        <v>412</v>
      </c>
      <c r="I1266" s="2" t="s">
        <v>54</v>
      </c>
      <c r="J1266" s="2" t="s">
        <v>433</v>
      </c>
      <c r="K1266" s="2" t="s">
        <v>434</v>
      </c>
      <c r="L1266" s="2" t="s">
        <v>377</v>
      </c>
      <c r="M1266" s="2">
        <v>46</v>
      </c>
      <c r="N1266" s="2" t="b">
        <v>0</v>
      </c>
      <c r="O1266" s="2">
        <v>0.79833679833679827</v>
      </c>
      <c r="P1266" s="2">
        <v>0.76494023904382469</v>
      </c>
      <c r="Q1266" s="2">
        <v>0.83478260869565213</v>
      </c>
      <c r="R1266" s="2" t="s">
        <v>74</v>
      </c>
      <c r="S1266" s="2" t="s">
        <v>3087</v>
      </c>
      <c r="T1266" s="2" t="s">
        <v>3088</v>
      </c>
      <c r="U1266" s="2" t="b">
        <v>0</v>
      </c>
      <c r="V1266" s="2" t="s">
        <v>69</v>
      </c>
      <c r="W1266" s="2">
        <v>225.5</v>
      </c>
    </row>
    <row r="1267" spans="1:23" ht="15.75" customHeight="1" x14ac:dyDescent="0.25">
      <c r="A1267" s="2" t="s">
        <v>3953</v>
      </c>
      <c r="B1267" s="2" t="s">
        <v>3954</v>
      </c>
      <c r="C1267" s="2" t="s">
        <v>147</v>
      </c>
      <c r="D1267" s="2" t="s">
        <v>23</v>
      </c>
      <c r="E1267" s="2" t="s">
        <v>24</v>
      </c>
      <c r="F1267" s="2" t="s">
        <v>364</v>
      </c>
      <c r="G1267" s="2" t="s">
        <v>437</v>
      </c>
      <c r="H1267" s="2" t="s">
        <v>412</v>
      </c>
      <c r="I1267" s="2" t="s">
        <v>54</v>
      </c>
      <c r="J1267" s="2" t="s">
        <v>438</v>
      </c>
      <c r="K1267" s="2" t="s">
        <v>439</v>
      </c>
      <c r="L1267" s="2" t="s">
        <v>377</v>
      </c>
      <c r="M1267" s="2">
        <v>47</v>
      </c>
      <c r="N1267" s="2" t="b">
        <v>0</v>
      </c>
      <c r="O1267" s="2">
        <v>0.78455284552845539</v>
      </c>
      <c r="P1267" s="2">
        <v>0.73664122137404575</v>
      </c>
      <c r="Q1267" s="2">
        <v>0.83913043478260874</v>
      </c>
      <c r="R1267" s="2" t="s">
        <v>74</v>
      </c>
      <c r="S1267" s="2" t="s">
        <v>3089</v>
      </c>
      <c r="T1267" s="2" t="s">
        <v>3090</v>
      </c>
      <c r="U1267" s="2" t="b">
        <v>0</v>
      </c>
      <c r="V1267" s="2" t="s">
        <v>69</v>
      </c>
      <c r="W1267" s="2">
        <v>240.7</v>
      </c>
    </row>
    <row r="1268" spans="1:23" ht="15.75" customHeight="1" x14ac:dyDescent="0.25">
      <c r="A1268" s="2" t="s">
        <v>3953</v>
      </c>
      <c r="B1268" s="2" t="s">
        <v>3954</v>
      </c>
      <c r="C1268" s="2" t="s">
        <v>147</v>
      </c>
      <c r="D1268" s="2" t="s">
        <v>23</v>
      </c>
      <c r="E1268" s="2" t="s">
        <v>24</v>
      </c>
      <c r="F1268" s="2" t="s">
        <v>364</v>
      </c>
      <c r="G1268" s="2" t="s">
        <v>442</v>
      </c>
      <c r="H1268" s="2" t="s">
        <v>412</v>
      </c>
      <c r="I1268" s="2" t="s">
        <v>54</v>
      </c>
      <c r="J1268" s="2" t="s">
        <v>443</v>
      </c>
      <c r="K1268" s="2" t="s">
        <v>444</v>
      </c>
      <c r="L1268" s="2" t="s">
        <v>377</v>
      </c>
      <c r="M1268" s="2">
        <v>48</v>
      </c>
      <c r="N1268" s="2" t="b">
        <v>0</v>
      </c>
      <c r="O1268" s="2">
        <v>0.79915433403805503</v>
      </c>
      <c r="P1268" s="2">
        <v>0.77777777777777779</v>
      </c>
      <c r="Q1268" s="2">
        <v>0.82173913043478264</v>
      </c>
      <c r="R1268" s="2" t="s">
        <v>74</v>
      </c>
      <c r="S1268" s="2" t="s">
        <v>3091</v>
      </c>
      <c r="T1268" s="2" t="s">
        <v>3092</v>
      </c>
      <c r="U1268" s="2" t="b">
        <v>0</v>
      </c>
      <c r="V1268" s="2" t="s">
        <v>69</v>
      </c>
      <c r="W1268" s="2">
        <v>213.2</v>
      </c>
    </row>
    <row r="1269" spans="1:23" ht="15.75" customHeight="1" x14ac:dyDescent="0.25">
      <c r="A1269" s="2" t="s">
        <v>3953</v>
      </c>
      <c r="B1269" s="2" t="s">
        <v>3954</v>
      </c>
      <c r="C1269" s="2" t="s">
        <v>147</v>
      </c>
      <c r="D1269" s="2" t="s">
        <v>23</v>
      </c>
      <c r="E1269" s="2" t="s">
        <v>24</v>
      </c>
      <c r="F1269" s="2" t="s">
        <v>364</v>
      </c>
      <c r="G1269" s="2" t="s">
        <v>447</v>
      </c>
      <c r="H1269" s="2" t="s">
        <v>412</v>
      </c>
      <c r="I1269" s="2" t="s">
        <v>54</v>
      </c>
      <c r="J1269" s="2" t="s">
        <v>448</v>
      </c>
      <c r="K1269" s="2" t="s">
        <v>449</v>
      </c>
      <c r="L1269" s="2" t="s">
        <v>377</v>
      </c>
      <c r="M1269" s="2">
        <v>49</v>
      </c>
      <c r="N1269" s="2" t="b">
        <v>0</v>
      </c>
      <c r="O1269" s="2">
        <v>0.79831932773109249</v>
      </c>
      <c r="P1269" s="2">
        <v>0.77235772357723576</v>
      </c>
      <c r="Q1269" s="2">
        <v>0.82608695652173914</v>
      </c>
      <c r="R1269" s="2" t="s">
        <v>74</v>
      </c>
      <c r="S1269" s="2" t="s">
        <v>3093</v>
      </c>
      <c r="T1269" s="2" t="s">
        <v>3094</v>
      </c>
      <c r="U1269" s="2" t="b">
        <v>0</v>
      </c>
      <c r="V1269" s="2" t="s">
        <v>69</v>
      </c>
      <c r="W1269" s="2">
        <v>239.7</v>
      </c>
    </row>
    <row r="1270" spans="1:23" ht="15.75" customHeight="1" x14ac:dyDescent="0.25">
      <c r="A1270" s="2" t="s">
        <v>3953</v>
      </c>
      <c r="B1270" s="2" t="s">
        <v>3954</v>
      </c>
      <c r="C1270" s="2" t="s">
        <v>147</v>
      </c>
      <c r="D1270" s="2" t="s">
        <v>23</v>
      </c>
      <c r="E1270" s="2" t="s">
        <v>24</v>
      </c>
      <c r="F1270" s="2" t="s">
        <v>364</v>
      </c>
      <c r="G1270" s="2" t="s">
        <v>452</v>
      </c>
      <c r="H1270" s="2" t="s">
        <v>412</v>
      </c>
      <c r="I1270" s="2" t="s">
        <v>54</v>
      </c>
      <c r="J1270" s="2" t="s">
        <v>453</v>
      </c>
      <c r="K1270" s="2" t="s">
        <v>454</v>
      </c>
      <c r="L1270" s="2" t="s">
        <v>377</v>
      </c>
      <c r="M1270" s="2">
        <v>50</v>
      </c>
      <c r="N1270" s="2" t="b">
        <v>0</v>
      </c>
      <c r="O1270" s="2">
        <v>0.80252100840336138</v>
      </c>
      <c r="P1270" s="2">
        <v>0.77642276422764223</v>
      </c>
      <c r="Q1270" s="2">
        <v>0.83043478260869563</v>
      </c>
      <c r="R1270" s="2" t="s">
        <v>74</v>
      </c>
      <c r="S1270" s="2" t="s">
        <v>3095</v>
      </c>
      <c r="T1270" s="2" t="s">
        <v>3096</v>
      </c>
      <c r="U1270" s="2" t="b">
        <v>0</v>
      </c>
      <c r="V1270" s="2" t="s">
        <v>69</v>
      </c>
      <c r="W1270" s="2">
        <v>223.7</v>
      </c>
    </row>
    <row r="1271" spans="1:23" ht="15.75" customHeight="1" x14ac:dyDescent="0.25">
      <c r="A1271" s="2" t="s">
        <v>3953</v>
      </c>
      <c r="B1271" s="2" t="s">
        <v>3954</v>
      </c>
      <c r="C1271" s="2" t="s">
        <v>147</v>
      </c>
      <c r="D1271" s="2" t="s">
        <v>23</v>
      </c>
      <c r="E1271" s="2" t="s">
        <v>24</v>
      </c>
      <c r="F1271" s="2" t="s">
        <v>364</v>
      </c>
      <c r="G1271" s="2" t="s">
        <v>457</v>
      </c>
      <c r="H1271" s="2" t="s">
        <v>412</v>
      </c>
      <c r="I1271" s="2" t="s">
        <v>54</v>
      </c>
      <c r="J1271" s="2" t="s">
        <v>458</v>
      </c>
      <c r="K1271" s="2" t="s">
        <v>459</v>
      </c>
      <c r="L1271" s="2" t="s">
        <v>377</v>
      </c>
      <c r="M1271" s="2">
        <v>51</v>
      </c>
      <c r="N1271" s="2" t="b">
        <v>0</v>
      </c>
      <c r="O1271" s="2">
        <v>0.81183932346723031</v>
      </c>
      <c r="P1271" s="2">
        <v>0.79012345679012341</v>
      </c>
      <c r="Q1271" s="2">
        <v>0.83478260869565213</v>
      </c>
      <c r="R1271" s="2" t="s">
        <v>74</v>
      </c>
      <c r="S1271" s="2" t="s">
        <v>3097</v>
      </c>
      <c r="T1271" s="2" t="s">
        <v>3098</v>
      </c>
      <c r="U1271" s="2" t="b">
        <v>0</v>
      </c>
      <c r="V1271" s="2" t="s">
        <v>69</v>
      </c>
      <c r="W1271" s="2">
        <v>240.5</v>
      </c>
    </row>
    <row r="1272" spans="1:23" ht="15.75" customHeight="1" x14ac:dyDescent="0.25">
      <c r="A1272" s="2" t="s">
        <v>3953</v>
      </c>
      <c r="B1272" s="2" t="s">
        <v>3954</v>
      </c>
      <c r="C1272" s="2" t="s">
        <v>147</v>
      </c>
      <c r="D1272" s="2" t="s">
        <v>23</v>
      </c>
      <c r="E1272" s="2" t="s">
        <v>24</v>
      </c>
      <c r="F1272" s="2" t="s">
        <v>364</v>
      </c>
      <c r="G1272" s="2" t="s">
        <v>462</v>
      </c>
      <c r="H1272" s="2" t="s">
        <v>412</v>
      </c>
      <c r="I1272" s="2" t="s">
        <v>54</v>
      </c>
      <c r="J1272" s="2" t="s">
        <v>463</v>
      </c>
      <c r="K1272" s="2" t="s">
        <v>464</v>
      </c>
      <c r="L1272" s="2" t="s">
        <v>377</v>
      </c>
      <c r="M1272" s="2">
        <v>52</v>
      </c>
      <c r="N1272" s="2" t="b">
        <v>0</v>
      </c>
      <c r="O1272" s="2">
        <v>0.77801268498942933</v>
      </c>
      <c r="P1272" s="2">
        <v>0.75720164609053497</v>
      </c>
      <c r="Q1272" s="2">
        <v>0.8</v>
      </c>
      <c r="R1272" s="2" t="s">
        <v>74</v>
      </c>
      <c r="S1272" s="2" t="s">
        <v>3099</v>
      </c>
      <c r="T1272" s="2" t="s">
        <v>3100</v>
      </c>
      <c r="U1272" s="2" t="b">
        <v>0</v>
      </c>
      <c r="V1272" s="2" t="s">
        <v>69</v>
      </c>
      <c r="W1272" s="2">
        <v>241.6</v>
      </c>
    </row>
    <row r="1273" spans="1:23" ht="15.75" customHeight="1" x14ac:dyDescent="0.25">
      <c r="A1273" s="2" t="s">
        <v>3953</v>
      </c>
      <c r="B1273" s="2" t="s">
        <v>3954</v>
      </c>
      <c r="C1273" s="2" t="s">
        <v>147</v>
      </c>
      <c r="D1273" s="2" t="s">
        <v>23</v>
      </c>
      <c r="E1273" s="2" t="s">
        <v>24</v>
      </c>
      <c r="F1273" s="2" t="s">
        <v>364</v>
      </c>
      <c r="G1273" s="2" t="s">
        <v>467</v>
      </c>
      <c r="H1273" s="2" t="s">
        <v>412</v>
      </c>
      <c r="I1273" s="2" t="s">
        <v>54</v>
      </c>
      <c r="J1273" s="2" t="s">
        <v>468</v>
      </c>
      <c r="K1273" s="2" t="s">
        <v>469</v>
      </c>
      <c r="L1273" s="2" t="s">
        <v>377</v>
      </c>
      <c r="M1273" s="2">
        <v>53</v>
      </c>
      <c r="N1273" s="2" t="b">
        <v>0</v>
      </c>
      <c r="O1273" s="2">
        <v>0.78315789473684205</v>
      </c>
      <c r="P1273" s="2">
        <v>0.75918367346938775</v>
      </c>
      <c r="Q1273" s="2">
        <v>0.80869565217391304</v>
      </c>
      <c r="R1273" s="2" t="s">
        <v>74</v>
      </c>
      <c r="S1273" s="2" t="s">
        <v>3101</v>
      </c>
      <c r="T1273" s="2" t="s">
        <v>3102</v>
      </c>
      <c r="U1273" s="2" t="b">
        <v>0</v>
      </c>
      <c r="V1273" s="2" t="s">
        <v>69</v>
      </c>
      <c r="W1273" s="2">
        <v>236.8</v>
      </c>
    </row>
    <row r="1274" spans="1:23" ht="15.75" customHeight="1" x14ac:dyDescent="0.25">
      <c r="A1274" s="2" t="s">
        <v>3953</v>
      </c>
      <c r="B1274" s="2" t="s">
        <v>3954</v>
      </c>
      <c r="C1274" s="2" t="s">
        <v>147</v>
      </c>
      <c r="D1274" s="2" t="s">
        <v>23</v>
      </c>
      <c r="E1274" s="2" t="s">
        <v>24</v>
      </c>
      <c r="F1274" s="2" t="s">
        <v>364</v>
      </c>
      <c r="G1274" s="2" t="s">
        <v>472</v>
      </c>
      <c r="H1274" s="2" t="s">
        <v>412</v>
      </c>
      <c r="I1274" s="2" t="s">
        <v>54</v>
      </c>
      <c r="J1274" s="2" t="s">
        <v>473</v>
      </c>
      <c r="K1274" s="2" t="s">
        <v>474</v>
      </c>
      <c r="L1274" s="2" t="s">
        <v>377</v>
      </c>
      <c r="M1274" s="2">
        <v>54</v>
      </c>
      <c r="N1274" s="2" t="b">
        <v>0</v>
      </c>
      <c r="O1274" s="2">
        <v>0.79166666666666674</v>
      </c>
      <c r="P1274" s="2">
        <v>0.76</v>
      </c>
      <c r="Q1274" s="2">
        <v>0.82608695652173914</v>
      </c>
      <c r="R1274" s="2" t="s">
        <v>74</v>
      </c>
      <c r="S1274" s="2" t="s">
        <v>3103</v>
      </c>
      <c r="T1274" s="2" t="s">
        <v>3104</v>
      </c>
      <c r="U1274" s="2" t="b">
        <v>0</v>
      </c>
      <c r="V1274" s="2" t="s">
        <v>69</v>
      </c>
      <c r="W1274" s="2">
        <v>186.8</v>
      </c>
    </row>
    <row r="1275" spans="1:23" ht="15.75" customHeight="1" x14ac:dyDescent="0.25">
      <c r="A1275" s="2" t="s">
        <v>3953</v>
      </c>
      <c r="B1275" s="2" t="s">
        <v>3954</v>
      </c>
      <c r="C1275" s="2" t="s">
        <v>147</v>
      </c>
      <c r="D1275" s="2" t="s">
        <v>23</v>
      </c>
      <c r="E1275" s="2" t="s">
        <v>24</v>
      </c>
      <c r="F1275" s="2" t="s">
        <v>364</v>
      </c>
      <c r="G1275" s="2" t="s">
        <v>477</v>
      </c>
      <c r="H1275" s="2" t="s">
        <v>412</v>
      </c>
      <c r="I1275" s="2" t="s">
        <v>54</v>
      </c>
      <c r="J1275" s="2" t="s">
        <v>478</v>
      </c>
      <c r="K1275" s="2" t="s">
        <v>479</v>
      </c>
      <c r="L1275" s="2" t="s">
        <v>377</v>
      </c>
      <c r="M1275" s="2">
        <v>55</v>
      </c>
      <c r="N1275" s="2" t="b">
        <v>0</v>
      </c>
      <c r="O1275" s="2">
        <v>0.80425531914893622</v>
      </c>
      <c r="P1275" s="2">
        <v>0.78749999999999998</v>
      </c>
      <c r="Q1275" s="2">
        <v>0.82173913043478264</v>
      </c>
      <c r="R1275" s="2" t="s">
        <v>74</v>
      </c>
      <c r="S1275" s="2" t="s">
        <v>3105</v>
      </c>
      <c r="T1275" s="2" t="s">
        <v>3106</v>
      </c>
      <c r="U1275" s="2" t="b">
        <v>0</v>
      </c>
      <c r="V1275" s="2" t="s">
        <v>69</v>
      </c>
      <c r="W1275" s="2">
        <v>241.4</v>
      </c>
    </row>
    <row r="1276" spans="1:23" ht="15.75" customHeight="1" x14ac:dyDescent="0.25">
      <c r="A1276" s="2" t="s">
        <v>3953</v>
      </c>
      <c r="B1276" s="2" t="s">
        <v>3954</v>
      </c>
      <c r="C1276" s="2" t="s">
        <v>147</v>
      </c>
      <c r="D1276" s="2" t="s">
        <v>23</v>
      </c>
      <c r="E1276" s="2" t="s">
        <v>24</v>
      </c>
      <c r="F1276" s="2" t="s">
        <v>364</v>
      </c>
      <c r="G1276" s="2" t="s">
        <v>482</v>
      </c>
      <c r="H1276" s="2" t="s">
        <v>412</v>
      </c>
      <c r="I1276" s="2" t="s">
        <v>54</v>
      </c>
      <c r="J1276" s="2" t="s">
        <v>483</v>
      </c>
      <c r="K1276" s="2" t="s">
        <v>484</v>
      </c>
      <c r="L1276" s="2" t="s">
        <v>377</v>
      </c>
      <c r="M1276" s="2">
        <v>56</v>
      </c>
      <c r="N1276" s="2" t="b">
        <v>0</v>
      </c>
      <c r="O1276" s="2">
        <v>0.78242677824267781</v>
      </c>
      <c r="P1276" s="2">
        <v>0.75403225806451613</v>
      </c>
      <c r="Q1276" s="2">
        <v>0.81304347826086953</v>
      </c>
      <c r="R1276" s="2" t="s">
        <v>74</v>
      </c>
      <c r="S1276" s="2" t="s">
        <v>3107</v>
      </c>
      <c r="T1276" s="2" t="s">
        <v>3108</v>
      </c>
      <c r="U1276" s="2" t="b">
        <v>0</v>
      </c>
      <c r="V1276" s="2" t="s">
        <v>69</v>
      </c>
      <c r="W1276" s="2">
        <v>200.4</v>
      </c>
    </row>
    <row r="1277" spans="1:23" ht="15.75" customHeight="1" x14ac:dyDescent="0.25">
      <c r="A1277" s="2" t="s">
        <v>3953</v>
      </c>
      <c r="B1277" s="2" t="s">
        <v>3954</v>
      </c>
      <c r="C1277" s="2" t="s">
        <v>147</v>
      </c>
      <c r="D1277" s="2" t="s">
        <v>23</v>
      </c>
      <c r="E1277" s="2" t="s">
        <v>24</v>
      </c>
      <c r="F1277" s="2" t="s">
        <v>364</v>
      </c>
      <c r="G1277" s="2" t="s">
        <v>487</v>
      </c>
      <c r="H1277" s="2" t="s">
        <v>412</v>
      </c>
      <c r="I1277" s="2" t="s">
        <v>54</v>
      </c>
      <c r="J1277" s="2" t="s">
        <v>488</v>
      </c>
      <c r="K1277" s="2" t="s">
        <v>489</v>
      </c>
      <c r="L1277" s="2" t="s">
        <v>377</v>
      </c>
      <c r="M1277" s="2">
        <v>57</v>
      </c>
      <c r="N1277" s="2" t="b">
        <v>0</v>
      </c>
      <c r="O1277" s="2">
        <v>0.79324894514767941</v>
      </c>
      <c r="P1277" s="2">
        <v>0.77049180327868849</v>
      </c>
      <c r="Q1277" s="2">
        <v>0.81739130434782614</v>
      </c>
      <c r="R1277" s="2" t="s">
        <v>74</v>
      </c>
      <c r="S1277" s="2" t="s">
        <v>3109</v>
      </c>
      <c r="T1277" s="2" t="s">
        <v>3110</v>
      </c>
      <c r="U1277" s="2" t="b">
        <v>0</v>
      </c>
      <c r="V1277" s="2" t="s">
        <v>69</v>
      </c>
      <c r="W1277" s="2">
        <v>227.5</v>
      </c>
    </row>
    <row r="1278" spans="1:23" ht="15.75" customHeight="1" x14ac:dyDescent="0.25">
      <c r="A1278" s="2" t="s">
        <v>3953</v>
      </c>
      <c r="B1278" s="2" t="s">
        <v>3954</v>
      </c>
      <c r="C1278" s="2" t="s">
        <v>147</v>
      </c>
      <c r="D1278" s="2" t="s">
        <v>23</v>
      </c>
      <c r="E1278" s="2" t="s">
        <v>24</v>
      </c>
      <c r="F1278" s="2" t="s">
        <v>364</v>
      </c>
      <c r="G1278" s="2" t="s">
        <v>492</v>
      </c>
      <c r="H1278" s="2" t="s">
        <v>412</v>
      </c>
      <c r="I1278" s="2" t="s">
        <v>54</v>
      </c>
      <c r="J1278" s="2" t="s">
        <v>493</v>
      </c>
      <c r="K1278" s="2" t="s">
        <v>494</v>
      </c>
      <c r="L1278" s="2" t="s">
        <v>377</v>
      </c>
      <c r="M1278" s="2">
        <v>58</v>
      </c>
      <c r="N1278" s="2" t="b">
        <v>0</v>
      </c>
      <c r="O1278" s="2">
        <v>0.78315789473684205</v>
      </c>
      <c r="P1278" s="2">
        <v>0.75918367346938775</v>
      </c>
      <c r="Q1278" s="2">
        <v>0.80869565217391304</v>
      </c>
      <c r="R1278" s="2" t="s">
        <v>74</v>
      </c>
      <c r="S1278" s="2" t="s">
        <v>3111</v>
      </c>
      <c r="T1278" s="2" t="s">
        <v>3112</v>
      </c>
      <c r="U1278" s="2" t="b">
        <v>0</v>
      </c>
      <c r="V1278" s="2" t="s">
        <v>69</v>
      </c>
      <c r="W1278" s="2">
        <v>239.5</v>
      </c>
    </row>
    <row r="1279" spans="1:23" ht="15.75" customHeight="1" x14ac:dyDescent="0.25">
      <c r="A1279" s="2" t="s">
        <v>3953</v>
      </c>
      <c r="B1279" s="2" t="s">
        <v>3954</v>
      </c>
      <c r="C1279" s="2" t="s">
        <v>147</v>
      </c>
      <c r="D1279" s="2" t="s">
        <v>23</v>
      </c>
      <c r="E1279" s="2" t="s">
        <v>24</v>
      </c>
      <c r="F1279" s="2" t="s">
        <v>364</v>
      </c>
      <c r="G1279" s="2" t="s">
        <v>497</v>
      </c>
      <c r="H1279" s="2" t="s">
        <v>412</v>
      </c>
      <c r="I1279" s="2" t="s">
        <v>54</v>
      </c>
      <c r="J1279" s="2" t="s">
        <v>498</v>
      </c>
      <c r="K1279" s="2" t="s">
        <v>499</v>
      </c>
      <c r="L1279" s="2" t="s">
        <v>377</v>
      </c>
      <c r="M1279" s="2">
        <v>59</v>
      </c>
      <c r="N1279" s="2" t="b">
        <v>0</v>
      </c>
      <c r="O1279" s="2">
        <v>0.78170478170478175</v>
      </c>
      <c r="P1279" s="2">
        <v>0.74900398406374502</v>
      </c>
      <c r="Q1279" s="2">
        <v>0.81739130434782614</v>
      </c>
      <c r="R1279" s="2" t="s">
        <v>74</v>
      </c>
      <c r="S1279" s="2" t="s">
        <v>3113</v>
      </c>
      <c r="T1279" s="2" t="s">
        <v>3114</v>
      </c>
      <c r="U1279" s="2" t="b">
        <v>0</v>
      </c>
      <c r="V1279" s="2" t="s">
        <v>69</v>
      </c>
      <c r="W1279" s="2">
        <v>183.8</v>
      </c>
    </row>
    <row r="1280" spans="1:23" ht="15.75" customHeight="1" x14ac:dyDescent="0.25">
      <c r="A1280" s="2" t="s">
        <v>3953</v>
      </c>
      <c r="B1280" s="2" t="s">
        <v>3954</v>
      </c>
      <c r="C1280" s="2" t="s">
        <v>147</v>
      </c>
      <c r="D1280" s="2" t="s">
        <v>23</v>
      </c>
      <c r="E1280" s="2" t="s">
        <v>24</v>
      </c>
      <c r="F1280" s="2" t="s">
        <v>364</v>
      </c>
      <c r="G1280" s="2" t="s">
        <v>502</v>
      </c>
      <c r="H1280" s="2" t="s">
        <v>412</v>
      </c>
      <c r="I1280" s="2" t="s">
        <v>54</v>
      </c>
      <c r="J1280" s="2" t="s">
        <v>503</v>
      </c>
      <c r="K1280" s="2" t="s">
        <v>504</v>
      </c>
      <c r="L1280" s="2" t="s">
        <v>377</v>
      </c>
      <c r="M1280" s="2">
        <v>60</v>
      </c>
      <c r="N1280" s="2" t="b">
        <v>0</v>
      </c>
      <c r="O1280" s="2">
        <v>0.79069767441860461</v>
      </c>
      <c r="P1280" s="2">
        <v>0.76954732510288071</v>
      </c>
      <c r="Q1280" s="2">
        <v>0.81304347826086953</v>
      </c>
      <c r="R1280" s="2" t="s">
        <v>74</v>
      </c>
      <c r="S1280" s="2" t="s">
        <v>3115</v>
      </c>
      <c r="T1280" s="2" t="s">
        <v>3116</v>
      </c>
      <c r="U1280" s="2" t="b">
        <v>0</v>
      </c>
      <c r="V1280" s="2" t="s">
        <v>69</v>
      </c>
      <c r="W1280" s="2">
        <v>199.7</v>
      </c>
    </row>
    <row r="1281" spans="1:23" ht="15.75" customHeight="1" x14ac:dyDescent="0.25">
      <c r="A1281" s="2" t="s">
        <v>3953</v>
      </c>
      <c r="B1281" s="2" t="s">
        <v>3954</v>
      </c>
      <c r="C1281" s="2" t="s">
        <v>147</v>
      </c>
      <c r="D1281" s="2" t="s">
        <v>23</v>
      </c>
      <c r="E1281" s="2" t="s">
        <v>24</v>
      </c>
      <c r="F1281" s="2" t="s">
        <v>364</v>
      </c>
      <c r="G1281" s="2" t="s">
        <v>507</v>
      </c>
      <c r="H1281" s="2" t="s">
        <v>412</v>
      </c>
      <c r="I1281" s="2" t="s">
        <v>54</v>
      </c>
      <c r="J1281" s="2" t="s">
        <v>508</v>
      </c>
      <c r="K1281" s="2" t="s">
        <v>509</v>
      </c>
      <c r="L1281" s="2" t="s">
        <v>377</v>
      </c>
      <c r="M1281" s="2">
        <v>61</v>
      </c>
      <c r="N1281" s="2" t="b">
        <v>0</v>
      </c>
      <c r="O1281" s="2">
        <v>0.8</v>
      </c>
      <c r="P1281" s="2">
        <v>0.78333333333333333</v>
      </c>
      <c r="Q1281" s="2">
        <v>0.81739130434782614</v>
      </c>
      <c r="R1281" s="2" t="s">
        <v>74</v>
      </c>
      <c r="S1281" s="2" t="s">
        <v>3117</v>
      </c>
      <c r="T1281" s="2" t="s">
        <v>3118</v>
      </c>
      <c r="U1281" s="2" t="b">
        <v>0</v>
      </c>
      <c r="V1281" s="2" t="s">
        <v>69</v>
      </c>
      <c r="W1281" s="2">
        <v>209.1</v>
      </c>
    </row>
    <row r="1282" spans="1:23" ht="15.75" customHeight="1" x14ac:dyDescent="0.25">
      <c r="A1282" s="2" t="s">
        <v>3953</v>
      </c>
      <c r="B1282" s="2" t="s">
        <v>3954</v>
      </c>
      <c r="C1282" s="2" t="s">
        <v>147</v>
      </c>
      <c r="D1282" s="2" t="s">
        <v>23</v>
      </c>
      <c r="E1282" s="2" t="s">
        <v>24</v>
      </c>
      <c r="F1282" s="2" t="s">
        <v>364</v>
      </c>
      <c r="G1282" s="2" t="s">
        <v>512</v>
      </c>
      <c r="H1282" s="2" t="s">
        <v>513</v>
      </c>
      <c r="I1282" s="2" t="s">
        <v>40</v>
      </c>
      <c r="J1282" s="2" t="s">
        <v>514</v>
      </c>
      <c r="K1282" s="2" t="s">
        <v>515</v>
      </c>
      <c r="L1282" s="2" t="s">
        <v>372</v>
      </c>
      <c r="M1282" s="2">
        <v>42</v>
      </c>
      <c r="N1282" s="2" t="b">
        <v>0</v>
      </c>
      <c r="O1282" s="2">
        <v>0.78977272727272729</v>
      </c>
      <c r="P1282" s="2">
        <v>0.7595628415300546</v>
      </c>
      <c r="Q1282" s="2">
        <v>0.8224852071005917</v>
      </c>
      <c r="R1282" s="2" t="s">
        <v>65</v>
      </c>
      <c r="S1282" s="2" t="s">
        <v>3119</v>
      </c>
      <c r="T1282" s="2" t="s">
        <v>3120</v>
      </c>
      <c r="U1282" s="2" t="b">
        <v>1</v>
      </c>
      <c r="V1282" s="2" t="s">
        <v>69</v>
      </c>
      <c r="W1282" s="2">
        <v>0.9</v>
      </c>
    </row>
    <row r="1283" spans="1:23" ht="15.75" customHeight="1" x14ac:dyDescent="0.25">
      <c r="A1283" s="2" t="s">
        <v>3953</v>
      </c>
      <c r="B1283" s="2" t="s">
        <v>3954</v>
      </c>
      <c r="C1283" s="2" t="s">
        <v>147</v>
      </c>
      <c r="D1283" s="2" t="s">
        <v>23</v>
      </c>
      <c r="E1283" s="2" t="s">
        <v>24</v>
      </c>
      <c r="F1283" s="2" t="s">
        <v>364</v>
      </c>
      <c r="G1283" s="2" t="s">
        <v>518</v>
      </c>
      <c r="H1283" s="2" t="s">
        <v>513</v>
      </c>
      <c r="I1283" s="2" t="s">
        <v>40</v>
      </c>
      <c r="J1283" s="2" t="s">
        <v>519</v>
      </c>
      <c r="K1283" s="2" t="s">
        <v>520</v>
      </c>
      <c r="L1283" s="2" t="s">
        <v>372</v>
      </c>
      <c r="M1283" s="2">
        <v>43</v>
      </c>
      <c r="N1283" s="2" t="b">
        <v>0</v>
      </c>
      <c r="O1283" s="2">
        <v>0.80886426592797789</v>
      </c>
      <c r="P1283" s="2">
        <v>0.76041666666666663</v>
      </c>
      <c r="Q1283" s="2">
        <v>0.86390532544378695</v>
      </c>
      <c r="R1283" s="2" t="s">
        <v>74</v>
      </c>
      <c r="S1283" s="2" t="s">
        <v>3121</v>
      </c>
      <c r="T1283" s="2" t="s">
        <v>3122</v>
      </c>
      <c r="U1283" s="2" t="b">
        <v>0</v>
      </c>
      <c r="V1283" s="2" t="s">
        <v>69</v>
      </c>
      <c r="W1283" s="2">
        <v>198.9</v>
      </c>
    </row>
    <row r="1284" spans="1:23" ht="15.75" customHeight="1" x14ac:dyDescent="0.25">
      <c r="A1284" s="2" t="s">
        <v>3953</v>
      </c>
      <c r="B1284" s="2" t="s">
        <v>3954</v>
      </c>
      <c r="C1284" s="2" t="s">
        <v>147</v>
      </c>
      <c r="D1284" s="2" t="s">
        <v>23</v>
      </c>
      <c r="E1284" s="2" t="s">
        <v>24</v>
      </c>
      <c r="F1284" s="2" t="s">
        <v>364</v>
      </c>
      <c r="G1284" s="2" t="s">
        <v>523</v>
      </c>
      <c r="H1284" s="2" t="s">
        <v>513</v>
      </c>
      <c r="I1284" s="2" t="s">
        <v>40</v>
      </c>
      <c r="J1284" s="2" t="s">
        <v>524</v>
      </c>
      <c r="K1284" s="2" t="s">
        <v>525</v>
      </c>
      <c r="L1284" s="2" t="s">
        <v>372</v>
      </c>
      <c r="M1284" s="2">
        <v>44</v>
      </c>
      <c r="N1284" s="2" t="b">
        <v>0</v>
      </c>
      <c r="O1284" s="2">
        <v>0.78062678062678059</v>
      </c>
      <c r="P1284" s="2">
        <v>0.75274725274725274</v>
      </c>
      <c r="Q1284" s="2">
        <v>0.81065088757396453</v>
      </c>
      <c r="R1284" s="2" t="s">
        <v>74</v>
      </c>
      <c r="S1284" s="2" t="s">
        <v>3123</v>
      </c>
      <c r="T1284" s="2" t="s">
        <v>3124</v>
      </c>
      <c r="U1284" s="2" t="b">
        <v>0</v>
      </c>
      <c r="V1284" s="2" t="s">
        <v>69</v>
      </c>
      <c r="W1284" s="2">
        <v>171.8</v>
      </c>
    </row>
    <row r="1285" spans="1:23" ht="15.75" customHeight="1" x14ac:dyDescent="0.25">
      <c r="A1285" s="2" t="s">
        <v>3953</v>
      </c>
      <c r="B1285" s="2" t="s">
        <v>3954</v>
      </c>
      <c r="C1285" s="2" t="s">
        <v>147</v>
      </c>
      <c r="D1285" s="2" t="s">
        <v>23</v>
      </c>
      <c r="E1285" s="2" t="s">
        <v>24</v>
      </c>
      <c r="F1285" s="2" t="s">
        <v>364</v>
      </c>
      <c r="G1285" s="2" t="s">
        <v>528</v>
      </c>
      <c r="H1285" s="2" t="s">
        <v>513</v>
      </c>
      <c r="I1285" s="2" t="s">
        <v>40</v>
      </c>
      <c r="J1285" s="2" t="s">
        <v>529</v>
      </c>
      <c r="K1285" s="2" t="s">
        <v>530</v>
      </c>
      <c r="L1285" s="2" t="s">
        <v>372</v>
      </c>
      <c r="M1285" s="2">
        <v>45</v>
      </c>
      <c r="N1285" s="2" t="b">
        <v>0</v>
      </c>
      <c r="O1285" s="2">
        <v>0.80337078651685379</v>
      </c>
      <c r="P1285" s="2">
        <v>0.76470588235294112</v>
      </c>
      <c r="Q1285" s="2">
        <v>0.84615384615384615</v>
      </c>
      <c r="R1285" s="2" t="s">
        <v>74</v>
      </c>
      <c r="S1285" s="2" t="s">
        <v>3125</v>
      </c>
      <c r="T1285" s="2" t="s">
        <v>3126</v>
      </c>
      <c r="U1285" s="2" t="b">
        <v>0</v>
      </c>
      <c r="V1285" s="2" t="s">
        <v>69</v>
      </c>
      <c r="W1285" s="2">
        <v>199</v>
      </c>
    </row>
    <row r="1286" spans="1:23" ht="15.75" customHeight="1" x14ac:dyDescent="0.25">
      <c r="A1286" s="2" t="s">
        <v>3953</v>
      </c>
      <c r="B1286" s="2" t="s">
        <v>3954</v>
      </c>
      <c r="C1286" s="2" t="s">
        <v>147</v>
      </c>
      <c r="D1286" s="2" t="s">
        <v>23</v>
      </c>
      <c r="E1286" s="2" t="s">
        <v>24</v>
      </c>
      <c r="F1286" s="2" t="s">
        <v>364</v>
      </c>
      <c r="G1286" s="2" t="s">
        <v>533</v>
      </c>
      <c r="H1286" s="2" t="s">
        <v>513</v>
      </c>
      <c r="I1286" s="2" t="s">
        <v>40</v>
      </c>
      <c r="J1286" s="2" t="s">
        <v>534</v>
      </c>
      <c r="K1286" s="2" t="s">
        <v>535</v>
      </c>
      <c r="L1286" s="2" t="s">
        <v>372</v>
      </c>
      <c r="M1286" s="2">
        <v>46</v>
      </c>
      <c r="N1286" s="2" t="b">
        <v>0</v>
      </c>
      <c r="O1286" s="2">
        <v>0.79772079772079774</v>
      </c>
      <c r="P1286" s="2">
        <v>0.76923076923076927</v>
      </c>
      <c r="Q1286" s="2">
        <v>0.82840236686390534</v>
      </c>
      <c r="R1286" s="2" t="s">
        <v>74</v>
      </c>
      <c r="S1286" s="2" t="s">
        <v>3127</v>
      </c>
      <c r="T1286" s="2" t="s">
        <v>3128</v>
      </c>
      <c r="U1286" s="2" t="b">
        <v>0</v>
      </c>
      <c r="V1286" s="2" t="s">
        <v>69</v>
      </c>
      <c r="W1286" s="2">
        <v>186</v>
      </c>
    </row>
    <row r="1287" spans="1:23" ht="15.75" customHeight="1" x14ac:dyDescent="0.25">
      <c r="A1287" s="2" t="s">
        <v>3953</v>
      </c>
      <c r="B1287" s="2" t="s">
        <v>3954</v>
      </c>
      <c r="C1287" s="2" t="s">
        <v>147</v>
      </c>
      <c r="D1287" s="2" t="s">
        <v>23</v>
      </c>
      <c r="E1287" s="2" t="s">
        <v>24</v>
      </c>
      <c r="F1287" s="2" t="s">
        <v>364</v>
      </c>
      <c r="G1287" s="2" t="s">
        <v>538</v>
      </c>
      <c r="H1287" s="2" t="s">
        <v>513</v>
      </c>
      <c r="I1287" s="2" t="s">
        <v>40</v>
      </c>
      <c r="J1287" s="2" t="s">
        <v>539</v>
      </c>
      <c r="K1287" s="2" t="s">
        <v>540</v>
      </c>
      <c r="L1287" s="2" t="s">
        <v>372</v>
      </c>
      <c r="M1287" s="2">
        <v>47</v>
      </c>
      <c r="N1287" s="2" t="b">
        <v>0</v>
      </c>
      <c r="O1287" s="2">
        <v>0.78021978021978022</v>
      </c>
      <c r="P1287" s="2">
        <v>0.72820512820512817</v>
      </c>
      <c r="Q1287" s="2">
        <v>0.84023668639053251</v>
      </c>
      <c r="R1287" s="2" t="s">
        <v>74</v>
      </c>
      <c r="S1287" s="2" t="s">
        <v>3129</v>
      </c>
      <c r="T1287" s="2" t="s">
        <v>3130</v>
      </c>
      <c r="U1287" s="2" t="b">
        <v>0</v>
      </c>
      <c r="V1287" s="2" t="s">
        <v>69</v>
      </c>
      <c r="W1287" s="2">
        <v>200.3</v>
      </c>
    </row>
    <row r="1288" spans="1:23" ht="15.75" customHeight="1" x14ac:dyDescent="0.25">
      <c r="A1288" s="2" t="s">
        <v>3953</v>
      </c>
      <c r="B1288" s="2" t="s">
        <v>3954</v>
      </c>
      <c r="C1288" s="2" t="s">
        <v>147</v>
      </c>
      <c r="D1288" s="2" t="s">
        <v>23</v>
      </c>
      <c r="E1288" s="2" t="s">
        <v>24</v>
      </c>
      <c r="F1288" s="2" t="s">
        <v>364</v>
      </c>
      <c r="G1288" s="2" t="s">
        <v>550</v>
      </c>
      <c r="H1288" s="2" t="s">
        <v>513</v>
      </c>
      <c r="I1288" s="2" t="s">
        <v>40</v>
      </c>
      <c r="J1288" s="2" t="s">
        <v>555</v>
      </c>
      <c r="K1288" s="2" t="s">
        <v>557</v>
      </c>
      <c r="L1288" s="2" t="s">
        <v>372</v>
      </c>
      <c r="M1288" s="2">
        <v>48</v>
      </c>
      <c r="N1288" s="2" t="b">
        <v>0</v>
      </c>
      <c r="O1288" s="2">
        <v>0.78787878787878785</v>
      </c>
      <c r="P1288" s="2">
        <v>0.73711340206185572</v>
      </c>
      <c r="Q1288" s="2">
        <v>0.84615384615384615</v>
      </c>
      <c r="R1288" s="2" t="s">
        <v>74</v>
      </c>
      <c r="S1288" s="2" t="s">
        <v>3131</v>
      </c>
      <c r="T1288" s="2" t="s">
        <v>3132</v>
      </c>
      <c r="U1288" s="2" t="b">
        <v>0</v>
      </c>
      <c r="V1288" s="2" t="s">
        <v>69</v>
      </c>
      <c r="W1288" s="2">
        <v>172.4</v>
      </c>
    </row>
    <row r="1289" spans="1:23" ht="15.75" customHeight="1" x14ac:dyDescent="0.25">
      <c r="A1289" s="2" t="s">
        <v>3953</v>
      </c>
      <c r="B1289" s="2" t="s">
        <v>3954</v>
      </c>
      <c r="C1289" s="2" t="s">
        <v>147</v>
      </c>
      <c r="D1289" s="2" t="s">
        <v>23</v>
      </c>
      <c r="E1289" s="2" t="s">
        <v>24</v>
      </c>
      <c r="F1289" s="2" t="s">
        <v>364</v>
      </c>
      <c r="G1289" s="2" t="s">
        <v>572</v>
      </c>
      <c r="H1289" s="2" t="s">
        <v>513</v>
      </c>
      <c r="I1289" s="2" t="s">
        <v>40</v>
      </c>
      <c r="J1289" s="2" t="s">
        <v>575</v>
      </c>
      <c r="K1289" s="2" t="s">
        <v>576</v>
      </c>
      <c r="L1289" s="2" t="s">
        <v>372</v>
      </c>
      <c r="M1289" s="2">
        <v>49</v>
      </c>
      <c r="N1289" s="2" t="b">
        <v>0</v>
      </c>
      <c r="O1289" s="2">
        <v>0.78991596638655459</v>
      </c>
      <c r="P1289" s="2">
        <v>0.75</v>
      </c>
      <c r="Q1289" s="2">
        <v>0.83431952662721898</v>
      </c>
      <c r="R1289" s="2" t="s">
        <v>74</v>
      </c>
      <c r="S1289" s="2" t="s">
        <v>3133</v>
      </c>
      <c r="T1289" s="2" t="s">
        <v>3134</v>
      </c>
      <c r="U1289" s="2" t="b">
        <v>0</v>
      </c>
      <c r="V1289" s="2" t="s">
        <v>69</v>
      </c>
      <c r="W1289" s="2">
        <v>226.3</v>
      </c>
    </row>
    <row r="1290" spans="1:23" ht="15.75" customHeight="1" x14ac:dyDescent="0.25">
      <c r="A1290" s="2" t="s">
        <v>3953</v>
      </c>
      <c r="B1290" s="2" t="s">
        <v>3954</v>
      </c>
      <c r="C1290" s="2" t="s">
        <v>147</v>
      </c>
      <c r="D1290" s="2" t="s">
        <v>23</v>
      </c>
      <c r="E1290" s="2" t="s">
        <v>24</v>
      </c>
      <c r="F1290" s="2" t="s">
        <v>364</v>
      </c>
      <c r="G1290" s="2" t="s">
        <v>587</v>
      </c>
      <c r="H1290" s="2" t="s">
        <v>513</v>
      </c>
      <c r="I1290" s="2" t="s">
        <v>40</v>
      </c>
      <c r="J1290" s="2" t="s">
        <v>589</v>
      </c>
      <c r="K1290" s="2" t="s">
        <v>591</v>
      </c>
      <c r="L1290" s="2" t="s">
        <v>372</v>
      </c>
      <c r="M1290" s="2">
        <v>50</v>
      </c>
      <c r="N1290" s="2" t="b">
        <v>0</v>
      </c>
      <c r="O1290" s="2">
        <v>0.81564245810055858</v>
      </c>
      <c r="P1290" s="2">
        <v>0.77248677248677244</v>
      </c>
      <c r="Q1290" s="2">
        <v>0.86390532544378695</v>
      </c>
      <c r="R1290" s="2" t="s">
        <v>74</v>
      </c>
      <c r="S1290" s="2" t="s">
        <v>3135</v>
      </c>
      <c r="T1290" s="2" t="s">
        <v>3136</v>
      </c>
      <c r="U1290" s="2" t="b">
        <v>0</v>
      </c>
      <c r="V1290" s="2" t="s">
        <v>69</v>
      </c>
      <c r="W1290" s="2">
        <v>172.6</v>
      </c>
    </row>
    <row r="1291" spans="1:23" ht="15.75" customHeight="1" x14ac:dyDescent="0.25">
      <c r="A1291" s="2" t="s">
        <v>3953</v>
      </c>
      <c r="B1291" s="2" t="s">
        <v>3954</v>
      </c>
      <c r="C1291" s="2" t="s">
        <v>147</v>
      </c>
      <c r="D1291" s="2" t="s">
        <v>23</v>
      </c>
      <c r="E1291" s="2" t="s">
        <v>24</v>
      </c>
      <c r="F1291" s="2" t="s">
        <v>364</v>
      </c>
      <c r="G1291" s="2" t="s">
        <v>601</v>
      </c>
      <c r="H1291" s="2" t="s">
        <v>513</v>
      </c>
      <c r="I1291" s="2" t="s">
        <v>40</v>
      </c>
      <c r="J1291" s="2" t="s">
        <v>603</v>
      </c>
      <c r="K1291" s="2" t="s">
        <v>604</v>
      </c>
      <c r="L1291" s="2" t="s">
        <v>372</v>
      </c>
      <c r="M1291" s="2">
        <v>51</v>
      </c>
      <c r="N1291" s="2" t="b">
        <v>0</v>
      </c>
      <c r="O1291" s="2">
        <v>0.79999999999999982</v>
      </c>
      <c r="P1291" s="2">
        <v>0.76344086021505375</v>
      </c>
      <c r="Q1291" s="2">
        <v>0.84023668639053251</v>
      </c>
      <c r="R1291" s="2" t="s">
        <v>74</v>
      </c>
      <c r="S1291" s="2" t="s">
        <v>3137</v>
      </c>
      <c r="T1291" s="2" t="s">
        <v>3138</v>
      </c>
      <c r="U1291" s="2" t="b">
        <v>0</v>
      </c>
      <c r="V1291" s="2" t="s">
        <v>69</v>
      </c>
      <c r="W1291" s="2">
        <v>172.2</v>
      </c>
    </row>
    <row r="1292" spans="1:23" ht="15.75" customHeight="1" x14ac:dyDescent="0.25">
      <c r="A1292" s="2" t="s">
        <v>3953</v>
      </c>
      <c r="B1292" s="2" t="s">
        <v>3954</v>
      </c>
      <c r="C1292" s="2" t="s">
        <v>147</v>
      </c>
      <c r="D1292" s="2" t="s">
        <v>23</v>
      </c>
      <c r="E1292" s="2" t="s">
        <v>24</v>
      </c>
      <c r="F1292" s="2" t="s">
        <v>364</v>
      </c>
      <c r="G1292" s="2" t="s">
        <v>618</v>
      </c>
      <c r="H1292" s="2" t="s">
        <v>513</v>
      </c>
      <c r="I1292" s="2" t="s">
        <v>40</v>
      </c>
      <c r="J1292" s="2" t="s">
        <v>622</v>
      </c>
      <c r="K1292" s="2" t="s">
        <v>624</v>
      </c>
      <c r="L1292" s="2" t="s">
        <v>372</v>
      </c>
      <c r="M1292" s="2">
        <v>52</v>
      </c>
      <c r="N1292" s="2" t="b">
        <v>0</v>
      </c>
      <c r="O1292" s="2">
        <v>0.76454293628808856</v>
      </c>
      <c r="P1292" s="2">
        <v>0.71875</v>
      </c>
      <c r="Q1292" s="2">
        <v>0.81656804733727806</v>
      </c>
      <c r="R1292" s="2" t="s">
        <v>74</v>
      </c>
      <c r="S1292" s="2" t="s">
        <v>3139</v>
      </c>
      <c r="T1292" s="2" t="s">
        <v>3140</v>
      </c>
      <c r="U1292" s="2" t="b">
        <v>0</v>
      </c>
      <c r="V1292" s="2" t="s">
        <v>69</v>
      </c>
      <c r="W1292" s="2">
        <v>198.3</v>
      </c>
    </row>
    <row r="1293" spans="1:23" ht="15.75" customHeight="1" x14ac:dyDescent="0.25">
      <c r="A1293" s="2" t="s">
        <v>3953</v>
      </c>
      <c r="B1293" s="2" t="s">
        <v>3954</v>
      </c>
      <c r="C1293" s="2" t="s">
        <v>147</v>
      </c>
      <c r="D1293" s="2" t="s">
        <v>23</v>
      </c>
      <c r="E1293" s="2" t="s">
        <v>24</v>
      </c>
      <c r="F1293" s="2" t="s">
        <v>364</v>
      </c>
      <c r="G1293" s="2" t="s">
        <v>640</v>
      </c>
      <c r="H1293" s="2" t="s">
        <v>513</v>
      </c>
      <c r="I1293" s="2" t="s">
        <v>40</v>
      </c>
      <c r="J1293" s="2" t="s">
        <v>643</v>
      </c>
      <c r="K1293" s="2" t="s">
        <v>644</v>
      </c>
      <c r="L1293" s="2" t="s">
        <v>372</v>
      </c>
      <c r="M1293" s="2">
        <v>53</v>
      </c>
      <c r="N1293" s="2" t="b">
        <v>0</v>
      </c>
      <c r="O1293" s="2">
        <v>0.79551820728291323</v>
      </c>
      <c r="P1293" s="2">
        <v>0.75531914893617025</v>
      </c>
      <c r="Q1293" s="2">
        <v>0.84023668639053251</v>
      </c>
      <c r="R1293" s="2" t="s">
        <v>74</v>
      </c>
      <c r="S1293" s="2" t="s">
        <v>3141</v>
      </c>
      <c r="T1293" s="2" t="s">
        <v>3142</v>
      </c>
      <c r="U1293" s="2" t="b">
        <v>0</v>
      </c>
      <c r="V1293" s="2" t="s">
        <v>69</v>
      </c>
      <c r="W1293" s="2">
        <v>170.5</v>
      </c>
    </row>
    <row r="1294" spans="1:23" ht="15.75" customHeight="1" x14ac:dyDescent="0.25">
      <c r="A1294" s="2" t="s">
        <v>3953</v>
      </c>
      <c r="B1294" s="2" t="s">
        <v>3954</v>
      </c>
      <c r="C1294" s="2" t="s">
        <v>147</v>
      </c>
      <c r="D1294" s="2" t="s">
        <v>23</v>
      </c>
      <c r="E1294" s="2" t="s">
        <v>24</v>
      </c>
      <c r="F1294" s="2" t="s">
        <v>364</v>
      </c>
      <c r="G1294" s="2" t="s">
        <v>659</v>
      </c>
      <c r="H1294" s="2" t="s">
        <v>513</v>
      </c>
      <c r="I1294" s="2" t="s">
        <v>40</v>
      </c>
      <c r="J1294" s="2" t="s">
        <v>660</v>
      </c>
      <c r="K1294" s="2" t="s">
        <v>661</v>
      </c>
      <c r="L1294" s="2" t="s">
        <v>372</v>
      </c>
      <c r="M1294" s="2">
        <v>54</v>
      </c>
      <c r="N1294" s="2" t="b">
        <v>0</v>
      </c>
      <c r="O1294" s="2">
        <v>0.7988826815642458</v>
      </c>
      <c r="P1294" s="2">
        <v>0.75661375661375663</v>
      </c>
      <c r="Q1294" s="2">
        <v>0.84615384615384615</v>
      </c>
      <c r="R1294" s="2" t="s">
        <v>74</v>
      </c>
      <c r="S1294" s="2" t="s">
        <v>3143</v>
      </c>
      <c r="T1294" s="2" t="s">
        <v>3144</v>
      </c>
      <c r="U1294" s="2" t="b">
        <v>0</v>
      </c>
      <c r="V1294" s="2" t="s">
        <v>69</v>
      </c>
      <c r="W1294" s="2">
        <v>225.7</v>
      </c>
    </row>
    <row r="1295" spans="1:23" ht="15.75" customHeight="1" x14ac:dyDescent="0.25">
      <c r="A1295" s="2" t="s">
        <v>3953</v>
      </c>
      <c r="B1295" s="2" t="s">
        <v>3954</v>
      </c>
      <c r="C1295" s="2" t="s">
        <v>147</v>
      </c>
      <c r="D1295" s="2" t="s">
        <v>23</v>
      </c>
      <c r="E1295" s="2" t="s">
        <v>24</v>
      </c>
      <c r="F1295" s="2" t="s">
        <v>364</v>
      </c>
      <c r="G1295" s="2" t="s">
        <v>664</v>
      </c>
      <c r="H1295" s="2" t="s">
        <v>513</v>
      </c>
      <c r="I1295" s="2" t="s">
        <v>40</v>
      </c>
      <c r="J1295" s="2" t="s">
        <v>665</v>
      </c>
      <c r="K1295" s="2" t="s">
        <v>666</v>
      </c>
      <c r="L1295" s="2" t="s">
        <v>372</v>
      </c>
      <c r="M1295" s="2">
        <v>55</v>
      </c>
      <c r="N1295" s="2" t="b">
        <v>0</v>
      </c>
      <c r="O1295" s="2">
        <v>0.82386363636363646</v>
      </c>
      <c r="P1295" s="2">
        <v>0.79234972677595628</v>
      </c>
      <c r="Q1295" s="2">
        <v>0.85798816568047342</v>
      </c>
      <c r="R1295" s="2" t="s">
        <v>74</v>
      </c>
      <c r="S1295" s="2" t="s">
        <v>3145</v>
      </c>
      <c r="T1295" s="2" t="s">
        <v>3146</v>
      </c>
      <c r="U1295" s="2" t="b">
        <v>0</v>
      </c>
      <c r="V1295" s="2" t="s">
        <v>69</v>
      </c>
      <c r="W1295" s="2">
        <v>213.6</v>
      </c>
    </row>
    <row r="1296" spans="1:23" ht="15.75" customHeight="1" x14ac:dyDescent="0.25">
      <c r="A1296" s="2" t="s">
        <v>3953</v>
      </c>
      <c r="B1296" s="2" t="s">
        <v>3954</v>
      </c>
      <c r="C1296" s="2" t="s">
        <v>147</v>
      </c>
      <c r="D1296" s="2" t="s">
        <v>23</v>
      </c>
      <c r="E1296" s="2" t="s">
        <v>24</v>
      </c>
      <c r="F1296" s="2" t="s">
        <v>364</v>
      </c>
      <c r="G1296" s="2" t="s">
        <v>669</v>
      </c>
      <c r="H1296" s="2" t="s">
        <v>513</v>
      </c>
      <c r="I1296" s="2" t="s">
        <v>40</v>
      </c>
      <c r="J1296" s="2" t="s">
        <v>670</v>
      </c>
      <c r="K1296" s="2" t="s">
        <v>671</v>
      </c>
      <c r="L1296" s="2" t="s">
        <v>372</v>
      </c>
      <c r="M1296" s="2">
        <v>56</v>
      </c>
      <c r="N1296" s="2" t="b">
        <v>0</v>
      </c>
      <c r="O1296" s="2">
        <v>0.79999999999999982</v>
      </c>
      <c r="P1296" s="2">
        <v>0.76344086021505375</v>
      </c>
      <c r="Q1296" s="2">
        <v>0.84023668639053251</v>
      </c>
      <c r="R1296" s="2" t="s">
        <v>74</v>
      </c>
      <c r="S1296" s="2" t="s">
        <v>3147</v>
      </c>
      <c r="T1296" s="2" t="s">
        <v>3148</v>
      </c>
      <c r="U1296" s="2" t="b">
        <v>0</v>
      </c>
      <c r="V1296" s="2" t="s">
        <v>69</v>
      </c>
      <c r="W1296" s="2">
        <v>241.1</v>
      </c>
    </row>
    <row r="1297" spans="1:23" ht="15.75" customHeight="1" x14ac:dyDescent="0.25">
      <c r="A1297" s="2" t="s">
        <v>3953</v>
      </c>
      <c r="B1297" s="2" t="s">
        <v>3954</v>
      </c>
      <c r="C1297" s="2" t="s">
        <v>147</v>
      </c>
      <c r="D1297" s="2" t="s">
        <v>23</v>
      </c>
      <c r="E1297" s="2" t="s">
        <v>24</v>
      </c>
      <c r="F1297" s="2" t="s">
        <v>364</v>
      </c>
      <c r="G1297" s="2" t="s">
        <v>674</v>
      </c>
      <c r="H1297" s="2" t="s">
        <v>513</v>
      </c>
      <c r="I1297" s="2" t="s">
        <v>40</v>
      </c>
      <c r="J1297" s="2" t="s">
        <v>675</v>
      </c>
      <c r="K1297" s="2" t="s">
        <v>676</v>
      </c>
      <c r="L1297" s="2" t="s">
        <v>372</v>
      </c>
      <c r="M1297" s="2">
        <v>57</v>
      </c>
      <c r="N1297" s="2" t="b">
        <v>0</v>
      </c>
      <c r="O1297" s="2">
        <v>0.80691642651296835</v>
      </c>
      <c r="P1297" s="2">
        <v>0.7865168539325843</v>
      </c>
      <c r="Q1297" s="2">
        <v>0.82840236686390534</v>
      </c>
      <c r="R1297" s="2" t="s">
        <v>74</v>
      </c>
      <c r="S1297" s="2" t="s">
        <v>3149</v>
      </c>
      <c r="T1297" s="2" t="s">
        <v>3150</v>
      </c>
      <c r="U1297" s="2" t="b">
        <v>0</v>
      </c>
      <c r="V1297" s="2" t="s">
        <v>69</v>
      </c>
      <c r="W1297" s="2">
        <v>172.5</v>
      </c>
    </row>
    <row r="1298" spans="1:23" ht="15.75" customHeight="1" x14ac:dyDescent="0.25">
      <c r="A1298" s="2" t="s">
        <v>3953</v>
      </c>
      <c r="B1298" s="2" t="s">
        <v>3954</v>
      </c>
      <c r="C1298" s="2" t="s">
        <v>147</v>
      </c>
      <c r="D1298" s="2" t="s">
        <v>23</v>
      </c>
      <c r="E1298" s="2" t="s">
        <v>24</v>
      </c>
      <c r="F1298" s="2" t="s">
        <v>364</v>
      </c>
      <c r="G1298" s="2" t="s">
        <v>679</v>
      </c>
      <c r="H1298" s="2" t="s">
        <v>513</v>
      </c>
      <c r="I1298" s="2" t="s">
        <v>40</v>
      </c>
      <c r="J1298" s="2" t="s">
        <v>680</v>
      </c>
      <c r="K1298" s="2" t="s">
        <v>681</v>
      </c>
      <c r="L1298" s="2" t="s">
        <v>372</v>
      </c>
      <c r="M1298" s="2">
        <v>58</v>
      </c>
      <c r="N1298" s="2" t="b">
        <v>0</v>
      </c>
      <c r="O1298" s="2">
        <v>0.77717391304347827</v>
      </c>
      <c r="P1298" s="2">
        <v>0.71859296482412061</v>
      </c>
      <c r="Q1298" s="2">
        <v>0.84615384615384615</v>
      </c>
      <c r="R1298" s="2" t="s">
        <v>74</v>
      </c>
      <c r="S1298" s="2" t="s">
        <v>3151</v>
      </c>
      <c r="T1298" s="2" t="s">
        <v>3152</v>
      </c>
      <c r="U1298" s="2" t="b">
        <v>0</v>
      </c>
      <c r="V1298" s="2" t="s">
        <v>69</v>
      </c>
      <c r="W1298" s="2">
        <v>183.8</v>
      </c>
    </row>
    <row r="1299" spans="1:23" ht="15.75" customHeight="1" x14ac:dyDescent="0.25">
      <c r="A1299" s="2" t="s">
        <v>3953</v>
      </c>
      <c r="B1299" s="2" t="s">
        <v>3954</v>
      </c>
      <c r="C1299" s="2" t="s">
        <v>147</v>
      </c>
      <c r="D1299" s="2" t="s">
        <v>23</v>
      </c>
      <c r="E1299" s="2" t="s">
        <v>24</v>
      </c>
      <c r="F1299" s="2" t="s">
        <v>364</v>
      </c>
      <c r="G1299" s="2" t="s">
        <v>684</v>
      </c>
      <c r="H1299" s="2" t="s">
        <v>513</v>
      </c>
      <c r="I1299" s="2" t="s">
        <v>40</v>
      </c>
      <c r="J1299" s="2" t="s">
        <v>685</v>
      </c>
      <c r="K1299" s="2" t="s">
        <v>686</v>
      </c>
      <c r="L1299" s="2" t="s">
        <v>372</v>
      </c>
      <c r="M1299" s="2">
        <v>59</v>
      </c>
      <c r="N1299" s="2" t="b">
        <v>0</v>
      </c>
      <c r="O1299" s="2">
        <v>0.79444444444444451</v>
      </c>
      <c r="P1299" s="2">
        <v>0.74869109947643975</v>
      </c>
      <c r="Q1299" s="2">
        <v>0.84615384615384615</v>
      </c>
      <c r="R1299" s="2" t="s">
        <v>74</v>
      </c>
      <c r="S1299" s="2" t="s">
        <v>3153</v>
      </c>
      <c r="T1299" s="2" t="s">
        <v>3154</v>
      </c>
      <c r="U1299" s="2" t="b">
        <v>0</v>
      </c>
      <c r="V1299" s="2" t="s">
        <v>69</v>
      </c>
      <c r="W1299" s="2">
        <v>198.5</v>
      </c>
    </row>
    <row r="1300" spans="1:23" ht="15.75" customHeight="1" x14ac:dyDescent="0.25">
      <c r="A1300" s="2" t="s">
        <v>3953</v>
      </c>
      <c r="B1300" s="2" t="s">
        <v>3954</v>
      </c>
      <c r="C1300" s="2" t="s">
        <v>147</v>
      </c>
      <c r="D1300" s="2" t="s">
        <v>23</v>
      </c>
      <c r="E1300" s="2" t="s">
        <v>24</v>
      </c>
      <c r="F1300" s="2" t="s">
        <v>364</v>
      </c>
      <c r="G1300" s="2" t="s">
        <v>689</v>
      </c>
      <c r="H1300" s="2" t="s">
        <v>513</v>
      </c>
      <c r="I1300" s="2" t="s">
        <v>40</v>
      </c>
      <c r="J1300" s="2" t="s">
        <v>690</v>
      </c>
      <c r="K1300" s="2" t="s">
        <v>691</v>
      </c>
      <c r="L1300" s="2" t="s">
        <v>372</v>
      </c>
      <c r="M1300" s="2">
        <v>60</v>
      </c>
      <c r="N1300" s="2" t="b">
        <v>0</v>
      </c>
      <c r="O1300" s="2">
        <v>0.80110497237569056</v>
      </c>
      <c r="P1300" s="2">
        <v>0.75129533678756477</v>
      </c>
      <c r="Q1300" s="2">
        <v>0.85798816568047342</v>
      </c>
      <c r="R1300" s="2" t="s">
        <v>74</v>
      </c>
      <c r="S1300" s="2" t="s">
        <v>3155</v>
      </c>
      <c r="T1300" s="2" t="s">
        <v>3156</v>
      </c>
      <c r="U1300" s="2" t="b">
        <v>0</v>
      </c>
      <c r="V1300" s="2" t="s">
        <v>69</v>
      </c>
      <c r="W1300" s="2">
        <v>200.8</v>
      </c>
    </row>
    <row r="1301" spans="1:23" ht="15.75" customHeight="1" x14ac:dyDescent="0.25">
      <c r="A1301" s="2" t="s">
        <v>3953</v>
      </c>
      <c r="B1301" s="2" t="s">
        <v>3954</v>
      </c>
      <c r="C1301" s="2" t="s">
        <v>147</v>
      </c>
      <c r="D1301" s="2" t="s">
        <v>23</v>
      </c>
      <c r="E1301" s="2" t="s">
        <v>24</v>
      </c>
      <c r="F1301" s="2" t="s">
        <v>364</v>
      </c>
      <c r="G1301" s="2" t="s">
        <v>694</v>
      </c>
      <c r="H1301" s="2" t="s">
        <v>513</v>
      </c>
      <c r="I1301" s="2" t="s">
        <v>40</v>
      </c>
      <c r="J1301" s="2" t="s">
        <v>695</v>
      </c>
      <c r="K1301" s="2" t="s">
        <v>696</v>
      </c>
      <c r="L1301" s="2" t="s">
        <v>372</v>
      </c>
      <c r="M1301" s="2">
        <v>61</v>
      </c>
      <c r="N1301" s="2" t="b">
        <v>0</v>
      </c>
      <c r="O1301" s="2">
        <v>0.81894150417827294</v>
      </c>
      <c r="P1301" s="2">
        <v>0.77368421052631575</v>
      </c>
      <c r="Q1301" s="2">
        <v>0.86982248520710059</v>
      </c>
      <c r="R1301" s="2" t="s">
        <v>74</v>
      </c>
      <c r="S1301" s="2" t="s">
        <v>3157</v>
      </c>
      <c r="T1301" s="2" t="s">
        <v>3158</v>
      </c>
      <c r="U1301" s="2" t="b">
        <v>0</v>
      </c>
      <c r="V1301" s="2" t="s">
        <v>69</v>
      </c>
      <c r="W1301" s="2">
        <v>173.2</v>
      </c>
    </row>
    <row r="1302" spans="1:23" ht="15.75" customHeight="1" x14ac:dyDescent="0.25">
      <c r="A1302" s="2" t="s">
        <v>3953</v>
      </c>
      <c r="B1302" s="2" t="s">
        <v>3954</v>
      </c>
      <c r="C1302" s="2" t="s">
        <v>147</v>
      </c>
      <c r="D1302" s="2" t="s">
        <v>23</v>
      </c>
      <c r="E1302" s="2" t="s">
        <v>24</v>
      </c>
      <c r="F1302" s="2" t="s">
        <v>364</v>
      </c>
      <c r="G1302" s="2" t="s">
        <v>699</v>
      </c>
      <c r="H1302" s="2" t="s">
        <v>700</v>
      </c>
      <c r="I1302" s="2" t="s">
        <v>47</v>
      </c>
      <c r="J1302" s="2" t="s">
        <v>701</v>
      </c>
      <c r="K1302" s="2" t="s">
        <v>702</v>
      </c>
      <c r="L1302" s="2" t="s">
        <v>366</v>
      </c>
      <c r="M1302" s="2">
        <v>42</v>
      </c>
      <c r="N1302" s="2" t="b">
        <v>0</v>
      </c>
      <c r="O1302" s="2">
        <v>0.82959641255605376</v>
      </c>
      <c r="P1302" s="2">
        <v>0.8258928571428571</v>
      </c>
      <c r="Q1302" s="2">
        <v>0.83333333333333337</v>
      </c>
      <c r="R1302" s="2" t="s">
        <v>65</v>
      </c>
      <c r="S1302" s="2" t="s">
        <v>3159</v>
      </c>
      <c r="T1302" s="2" t="s">
        <v>3160</v>
      </c>
      <c r="U1302" s="2" t="b">
        <v>1</v>
      </c>
      <c r="V1302" s="2" t="s">
        <v>69</v>
      </c>
      <c r="W1302" s="2">
        <v>0.8</v>
      </c>
    </row>
    <row r="1303" spans="1:23" ht="15.75" customHeight="1" x14ac:dyDescent="0.25">
      <c r="A1303" s="2" t="s">
        <v>3953</v>
      </c>
      <c r="B1303" s="2" t="s">
        <v>3954</v>
      </c>
      <c r="C1303" s="2" t="s">
        <v>147</v>
      </c>
      <c r="D1303" s="2" t="s">
        <v>23</v>
      </c>
      <c r="E1303" s="2" t="s">
        <v>24</v>
      </c>
      <c r="F1303" s="2" t="s">
        <v>364</v>
      </c>
      <c r="G1303" s="2" t="s">
        <v>705</v>
      </c>
      <c r="H1303" s="2" t="s">
        <v>700</v>
      </c>
      <c r="I1303" s="2" t="s">
        <v>47</v>
      </c>
      <c r="J1303" s="2" t="s">
        <v>706</v>
      </c>
      <c r="K1303" s="2" t="s">
        <v>707</v>
      </c>
      <c r="L1303" s="2" t="s">
        <v>366</v>
      </c>
      <c r="M1303" s="2">
        <v>43</v>
      </c>
      <c r="N1303" s="2" t="b">
        <v>0</v>
      </c>
      <c r="O1303" s="2">
        <v>0.81333333333333346</v>
      </c>
      <c r="P1303" s="2">
        <v>0.80263157894736847</v>
      </c>
      <c r="Q1303" s="2">
        <v>0.82432432432432434</v>
      </c>
      <c r="R1303" s="2" t="s">
        <v>74</v>
      </c>
      <c r="S1303" s="2" t="s">
        <v>3161</v>
      </c>
      <c r="T1303" s="2" t="s">
        <v>3162</v>
      </c>
      <c r="U1303" s="2" t="b">
        <v>0</v>
      </c>
      <c r="V1303" s="2" t="s">
        <v>69</v>
      </c>
      <c r="W1303" s="2">
        <v>234.2</v>
      </c>
    </row>
    <row r="1304" spans="1:23" ht="15.75" customHeight="1" x14ac:dyDescent="0.25">
      <c r="A1304" s="2" t="s">
        <v>3953</v>
      </c>
      <c r="B1304" s="2" t="s">
        <v>3954</v>
      </c>
      <c r="C1304" s="2" t="s">
        <v>147</v>
      </c>
      <c r="D1304" s="2" t="s">
        <v>23</v>
      </c>
      <c r="E1304" s="2" t="s">
        <v>24</v>
      </c>
      <c r="F1304" s="2" t="s">
        <v>364</v>
      </c>
      <c r="G1304" s="2" t="s">
        <v>710</v>
      </c>
      <c r="H1304" s="2" t="s">
        <v>700</v>
      </c>
      <c r="I1304" s="2" t="s">
        <v>47</v>
      </c>
      <c r="J1304" s="2" t="s">
        <v>711</v>
      </c>
      <c r="K1304" s="2" t="s">
        <v>712</v>
      </c>
      <c r="L1304" s="2" t="s">
        <v>366</v>
      </c>
      <c r="M1304" s="2">
        <v>44</v>
      </c>
      <c r="N1304" s="2" t="b">
        <v>0</v>
      </c>
      <c r="O1304" s="2">
        <v>0.8355555555555555</v>
      </c>
      <c r="P1304" s="2">
        <v>0.82456140350877194</v>
      </c>
      <c r="Q1304" s="2">
        <v>0.84684684684684686</v>
      </c>
      <c r="R1304" s="2" t="s">
        <v>74</v>
      </c>
      <c r="S1304" s="2" t="s">
        <v>3163</v>
      </c>
      <c r="T1304" s="2" t="s">
        <v>3164</v>
      </c>
      <c r="U1304" s="2" t="b">
        <v>0</v>
      </c>
      <c r="V1304" s="2" t="s">
        <v>69</v>
      </c>
      <c r="W1304" s="2">
        <v>169.5</v>
      </c>
    </row>
    <row r="1305" spans="1:23" ht="15.75" customHeight="1" x14ac:dyDescent="0.25">
      <c r="A1305" s="2" t="s">
        <v>3953</v>
      </c>
      <c r="B1305" s="2" t="s">
        <v>3954</v>
      </c>
      <c r="C1305" s="2" t="s">
        <v>147</v>
      </c>
      <c r="D1305" s="2" t="s">
        <v>23</v>
      </c>
      <c r="E1305" s="2" t="s">
        <v>24</v>
      </c>
      <c r="F1305" s="2" t="s">
        <v>364</v>
      </c>
      <c r="G1305" s="2" t="s">
        <v>715</v>
      </c>
      <c r="H1305" s="2" t="s">
        <v>700</v>
      </c>
      <c r="I1305" s="2" t="s">
        <v>47</v>
      </c>
      <c r="J1305" s="2" t="s">
        <v>716</v>
      </c>
      <c r="K1305" s="2" t="s">
        <v>717</v>
      </c>
      <c r="L1305" s="2" t="s">
        <v>366</v>
      </c>
      <c r="M1305" s="2">
        <v>45</v>
      </c>
      <c r="N1305" s="2" t="b">
        <v>0</v>
      </c>
      <c r="O1305" s="2">
        <v>0.82850779510022277</v>
      </c>
      <c r="P1305" s="2">
        <v>0.81938325991189431</v>
      </c>
      <c r="Q1305" s="2">
        <v>0.83783783783783783</v>
      </c>
      <c r="R1305" s="2" t="s">
        <v>74</v>
      </c>
      <c r="S1305" s="2" t="s">
        <v>3165</v>
      </c>
      <c r="T1305" s="2" t="s">
        <v>3166</v>
      </c>
      <c r="U1305" s="2" t="b">
        <v>0</v>
      </c>
      <c r="V1305" s="2" t="s">
        <v>69</v>
      </c>
      <c r="W1305" s="2">
        <v>183.5</v>
      </c>
    </row>
    <row r="1306" spans="1:23" ht="15.75" customHeight="1" x14ac:dyDescent="0.25">
      <c r="A1306" s="2" t="s">
        <v>3953</v>
      </c>
      <c r="B1306" s="2" t="s">
        <v>3954</v>
      </c>
      <c r="C1306" s="2" t="s">
        <v>147</v>
      </c>
      <c r="D1306" s="2" t="s">
        <v>23</v>
      </c>
      <c r="E1306" s="2" t="s">
        <v>24</v>
      </c>
      <c r="F1306" s="2" t="s">
        <v>364</v>
      </c>
      <c r="G1306" s="2" t="s">
        <v>720</v>
      </c>
      <c r="H1306" s="2" t="s">
        <v>700</v>
      </c>
      <c r="I1306" s="2" t="s">
        <v>47</v>
      </c>
      <c r="J1306" s="2" t="s">
        <v>721</v>
      </c>
      <c r="K1306" s="2" t="s">
        <v>722</v>
      </c>
      <c r="L1306" s="2" t="s">
        <v>366</v>
      </c>
      <c r="M1306" s="2">
        <v>46</v>
      </c>
      <c r="N1306" s="2" t="b">
        <v>0</v>
      </c>
      <c r="O1306" s="2">
        <v>0.80973451327433632</v>
      </c>
      <c r="P1306" s="2">
        <v>0.79565217391304344</v>
      </c>
      <c r="Q1306" s="2">
        <v>0.82432432432432434</v>
      </c>
      <c r="R1306" s="2" t="s">
        <v>74</v>
      </c>
      <c r="S1306" s="2" t="s">
        <v>3167</v>
      </c>
      <c r="T1306" s="2" t="s">
        <v>3168</v>
      </c>
      <c r="U1306" s="2" t="b">
        <v>0</v>
      </c>
      <c r="V1306" s="2" t="s">
        <v>69</v>
      </c>
      <c r="W1306" s="2">
        <v>186.2</v>
      </c>
    </row>
    <row r="1307" spans="1:23" ht="15.75" customHeight="1" x14ac:dyDescent="0.25">
      <c r="A1307" s="2" t="s">
        <v>3953</v>
      </c>
      <c r="B1307" s="2" t="s">
        <v>3954</v>
      </c>
      <c r="C1307" s="2" t="s">
        <v>147</v>
      </c>
      <c r="D1307" s="2" t="s">
        <v>23</v>
      </c>
      <c r="E1307" s="2" t="s">
        <v>24</v>
      </c>
      <c r="F1307" s="2" t="s">
        <v>364</v>
      </c>
      <c r="G1307" s="2" t="s">
        <v>725</v>
      </c>
      <c r="H1307" s="2" t="s">
        <v>700</v>
      </c>
      <c r="I1307" s="2" t="s">
        <v>47</v>
      </c>
      <c r="J1307" s="2" t="s">
        <v>726</v>
      </c>
      <c r="K1307" s="2" t="s">
        <v>727</v>
      </c>
      <c r="L1307" s="2" t="s">
        <v>366</v>
      </c>
      <c r="M1307" s="2">
        <v>47</v>
      </c>
      <c r="N1307" s="2" t="b">
        <v>0</v>
      </c>
      <c r="O1307" s="2">
        <v>0.81838074398249461</v>
      </c>
      <c r="P1307" s="2">
        <v>0.79574468085106387</v>
      </c>
      <c r="Q1307" s="2">
        <v>0.84234234234234229</v>
      </c>
      <c r="R1307" s="2" t="s">
        <v>74</v>
      </c>
      <c r="S1307" s="2" t="s">
        <v>3169</v>
      </c>
      <c r="T1307" s="2" t="s">
        <v>3170</v>
      </c>
      <c r="U1307" s="2" t="b">
        <v>0</v>
      </c>
      <c r="V1307" s="2" t="s">
        <v>69</v>
      </c>
      <c r="W1307" s="2">
        <v>194.3</v>
      </c>
    </row>
    <row r="1308" spans="1:23" ht="15.75" customHeight="1" x14ac:dyDescent="0.25">
      <c r="A1308" s="2" t="s">
        <v>3953</v>
      </c>
      <c r="B1308" s="2" t="s">
        <v>3954</v>
      </c>
      <c r="C1308" s="2" t="s">
        <v>147</v>
      </c>
      <c r="D1308" s="2" t="s">
        <v>23</v>
      </c>
      <c r="E1308" s="2" t="s">
        <v>24</v>
      </c>
      <c r="F1308" s="2" t="s">
        <v>364</v>
      </c>
      <c r="G1308" s="2" t="s">
        <v>730</v>
      </c>
      <c r="H1308" s="2" t="s">
        <v>700</v>
      </c>
      <c r="I1308" s="2" t="s">
        <v>47</v>
      </c>
      <c r="J1308" s="2" t="s">
        <v>731</v>
      </c>
      <c r="K1308" s="2" t="s">
        <v>732</v>
      </c>
      <c r="L1308" s="2" t="s">
        <v>366</v>
      </c>
      <c r="M1308" s="2">
        <v>48</v>
      </c>
      <c r="N1308" s="2" t="b">
        <v>0</v>
      </c>
      <c r="O1308" s="2">
        <v>0.82894736842105265</v>
      </c>
      <c r="P1308" s="2">
        <v>0.80769230769230771</v>
      </c>
      <c r="Q1308" s="2">
        <v>0.85135135135135132</v>
      </c>
      <c r="R1308" s="2" t="s">
        <v>74</v>
      </c>
      <c r="S1308" s="2" t="s">
        <v>3171</v>
      </c>
      <c r="T1308" s="2" t="s">
        <v>3172</v>
      </c>
      <c r="U1308" s="2" t="b">
        <v>0</v>
      </c>
      <c r="V1308" s="2" t="s">
        <v>69</v>
      </c>
      <c r="W1308" s="2">
        <v>233.4</v>
      </c>
    </row>
    <row r="1309" spans="1:23" ht="15.75" customHeight="1" x14ac:dyDescent="0.25">
      <c r="A1309" s="2" t="s">
        <v>3953</v>
      </c>
      <c r="B1309" s="2" t="s">
        <v>3954</v>
      </c>
      <c r="C1309" s="2" t="s">
        <v>147</v>
      </c>
      <c r="D1309" s="2" t="s">
        <v>23</v>
      </c>
      <c r="E1309" s="2" t="s">
        <v>24</v>
      </c>
      <c r="F1309" s="2" t="s">
        <v>364</v>
      </c>
      <c r="G1309" s="2" t="s">
        <v>735</v>
      </c>
      <c r="H1309" s="2" t="s">
        <v>700</v>
      </c>
      <c r="I1309" s="2" t="s">
        <v>47</v>
      </c>
      <c r="J1309" s="2" t="s">
        <v>736</v>
      </c>
      <c r="K1309" s="2" t="s">
        <v>737</v>
      </c>
      <c r="L1309" s="2" t="s">
        <v>366</v>
      </c>
      <c r="M1309" s="2">
        <v>49</v>
      </c>
      <c r="N1309" s="2" t="b">
        <v>0</v>
      </c>
      <c r="O1309" s="2">
        <v>0.82300884955752207</v>
      </c>
      <c r="P1309" s="2">
        <v>0.80869565217391304</v>
      </c>
      <c r="Q1309" s="2">
        <v>0.83783783783783783</v>
      </c>
      <c r="R1309" s="2" t="s">
        <v>74</v>
      </c>
      <c r="S1309" s="2" t="s">
        <v>3173</v>
      </c>
      <c r="T1309" s="2" t="s">
        <v>3174</v>
      </c>
      <c r="U1309" s="2" t="b">
        <v>0</v>
      </c>
      <c r="V1309" s="2" t="s">
        <v>69</v>
      </c>
      <c r="W1309" s="2">
        <v>220.4</v>
      </c>
    </row>
    <row r="1310" spans="1:23" ht="15.75" customHeight="1" x14ac:dyDescent="0.25">
      <c r="A1310" s="2" t="s">
        <v>3953</v>
      </c>
      <c r="B1310" s="2" t="s">
        <v>3954</v>
      </c>
      <c r="C1310" s="2" t="s">
        <v>147</v>
      </c>
      <c r="D1310" s="2" t="s">
        <v>23</v>
      </c>
      <c r="E1310" s="2" t="s">
        <v>24</v>
      </c>
      <c r="F1310" s="2" t="s">
        <v>364</v>
      </c>
      <c r="G1310" s="2" t="s">
        <v>740</v>
      </c>
      <c r="H1310" s="2" t="s">
        <v>700</v>
      </c>
      <c r="I1310" s="2" t="s">
        <v>47</v>
      </c>
      <c r="J1310" s="2" t="s">
        <v>741</v>
      </c>
      <c r="K1310" s="2" t="s">
        <v>742</v>
      </c>
      <c r="L1310" s="2" t="s">
        <v>366</v>
      </c>
      <c r="M1310" s="2">
        <v>50</v>
      </c>
      <c r="N1310" s="2" t="b">
        <v>0</v>
      </c>
      <c r="O1310" s="2">
        <v>0.81333333333333346</v>
      </c>
      <c r="P1310" s="2">
        <v>0.80263157894736847</v>
      </c>
      <c r="Q1310" s="2">
        <v>0.82432432432432434</v>
      </c>
      <c r="R1310" s="2" t="s">
        <v>74</v>
      </c>
      <c r="S1310" s="2" t="s">
        <v>3175</v>
      </c>
      <c r="T1310" s="2" t="s">
        <v>3176</v>
      </c>
      <c r="U1310" s="2" t="b">
        <v>0</v>
      </c>
      <c r="V1310" s="2" t="s">
        <v>69</v>
      </c>
      <c r="W1310" s="2">
        <v>221</v>
      </c>
    </row>
    <row r="1311" spans="1:23" ht="15.75" customHeight="1" x14ac:dyDescent="0.25">
      <c r="A1311" s="2" t="s">
        <v>3953</v>
      </c>
      <c r="B1311" s="2" t="s">
        <v>3954</v>
      </c>
      <c r="C1311" s="2" t="s">
        <v>147</v>
      </c>
      <c r="D1311" s="2" t="s">
        <v>23</v>
      </c>
      <c r="E1311" s="2" t="s">
        <v>24</v>
      </c>
      <c r="F1311" s="2" t="s">
        <v>364</v>
      </c>
      <c r="G1311" s="2" t="s">
        <v>745</v>
      </c>
      <c r="H1311" s="2" t="s">
        <v>700</v>
      </c>
      <c r="I1311" s="2" t="s">
        <v>47</v>
      </c>
      <c r="J1311" s="2" t="s">
        <v>746</v>
      </c>
      <c r="K1311" s="2" t="s">
        <v>747</v>
      </c>
      <c r="L1311" s="2" t="s">
        <v>366</v>
      </c>
      <c r="M1311" s="2">
        <v>51</v>
      </c>
      <c r="N1311" s="2" t="b">
        <v>0</v>
      </c>
      <c r="O1311" s="2">
        <v>0.81415929203539827</v>
      </c>
      <c r="P1311" s="2">
        <v>0.8</v>
      </c>
      <c r="Q1311" s="2">
        <v>0.8288288288288288</v>
      </c>
      <c r="R1311" s="2" t="s">
        <v>74</v>
      </c>
      <c r="S1311" s="2" t="s">
        <v>3177</v>
      </c>
      <c r="T1311" s="2" t="s">
        <v>3178</v>
      </c>
      <c r="U1311" s="2" t="b">
        <v>0</v>
      </c>
      <c r="V1311" s="2" t="s">
        <v>69</v>
      </c>
      <c r="W1311" s="2">
        <v>220.4</v>
      </c>
    </row>
    <row r="1312" spans="1:23" ht="15.75" customHeight="1" x14ac:dyDescent="0.25">
      <c r="A1312" s="2" t="s">
        <v>3953</v>
      </c>
      <c r="B1312" s="2" t="s">
        <v>3954</v>
      </c>
      <c r="C1312" s="2" t="s">
        <v>147</v>
      </c>
      <c r="D1312" s="2" t="s">
        <v>23</v>
      </c>
      <c r="E1312" s="2" t="s">
        <v>24</v>
      </c>
      <c r="F1312" s="2" t="s">
        <v>364</v>
      </c>
      <c r="G1312" s="2" t="s">
        <v>750</v>
      </c>
      <c r="H1312" s="2" t="s">
        <v>700</v>
      </c>
      <c r="I1312" s="2" t="s">
        <v>47</v>
      </c>
      <c r="J1312" s="2" t="s">
        <v>751</v>
      </c>
      <c r="K1312" s="2" t="s">
        <v>752</v>
      </c>
      <c r="L1312" s="2" t="s">
        <v>366</v>
      </c>
      <c r="M1312" s="2">
        <v>52</v>
      </c>
      <c r="N1312" s="2" t="b">
        <v>0</v>
      </c>
      <c r="O1312" s="2">
        <v>0.8258928571428571</v>
      </c>
      <c r="P1312" s="2">
        <v>0.81858407079646023</v>
      </c>
      <c r="Q1312" s="2">
        <v>0.83333333333333337</v>
      </c>
      <c r="R1312" s="2" t="s">
        <v>74</v>
      </c>
      <c r="S1312" s="2" t="s">
        <v>3179</v>
      </c>
      <c r="T1312" s="2" t="s">
        <v>3180</v>
      </c>
      <c r="U1312" s="2" t="b">
        <v>0</v>
      </c>
      <c r="V1312" s="2" t="s">
        <v>69</v>
      </c>
      <c r="W1312" s="2">
        <v>220.4</v>
      </c>
    </row>
    <row r="1313" spans="1:23" ht="15.75" customHeight="1" x14ac:dyDescent="0.25">
      <c r="A1313" s="2" t="s">
        <v>3953</v>
      </c>
      <c r="B1313" s="2" t="s">
        <v>3954</v>
      </c>
      <c r="C1313" s="2" t="s">
        <v>147</v>
      </c>
      <c r="D1313" s="2" t="s">
        <v>23</v>
      </c>
      <c r="E1313" s="2" t="s">
        <v>24</v>
      </c>
      <c r="F1313" s="2" t="s">
        <v>364</v>
      </c>
      <c r="G1313" s="2" t="s">
        <v>755</v>
      </c>
      <c r="H1313" s="2" t="s">
        <v>700</v>
      </c>
      <c r="I1313" s="2" t="s">
        <v>47</v>
      </c>
      <c r="J1313" s="2" t="s">
        <v>756</v>
      </c>
      <c r="K1313" s="2" t="s">
        <v>757</v>
      </c>
      <c r="L1313" s="2" t="s">
        <v>366</v>
      </c>
      <c r="M1313" s="2">
        <v>53</v>
      </c>
      <c r="N1313" s="2" t="b">
        <v>0</v>
      </c>
      <c r="O1313" s="2">
        <v>0.81677704194260492</v>
      </c>
      <c r="P1313" s="2">
        <v>0.80086580086580084</v>
      </c>
      <c r="Q1313" s="2">
        <v>0.83333333333333337</v>
      </c>
      <c r="R1313" s="2" t="s">
        <v>74</v>
      </c>
      <c r="S1313" s="2" t="s">
        <v>3181</v>
      </c>
      <c r="T1313" s="2" t="s">
        <v>3182</v>
      </c>
      <c r="U1313" s="2" t="b">
        <v>0</v>
      </c>
      <c r="V1313" s="2" t="s">
        <v>69</v>
      </c>
      <c r="W1313" s="2">
        <v>233</v>
      </c>
    </row>
    <row r="1314" spans="1:23" ht="15.75" customHeight="1" x14ac:dyDescent="0.25">
      <c r="A1314" s="2" t="s">
        <v>3953</v>
      </c>
      <c r="B1314" s="2" t="s">
        <v>3954</v>
      </c>
      <c r="C1314" s="2" t="s">
        <v>147</v>
      </c>
      <c r="D1314" s="2" t="s">
        <v>23</v>
      </c>
      <c r="E1314" s="2" t="s">
        <v>24</v>
      </c>
      <c r="F1314" s="2" t="s">
        <v>364</v>
      </c>
      <c r="G1314" s="2" t="s">
        <v>760</v>
      </c>
      <c r="H1314" s="2" t="s">
        <v>700</v>
      </c>
      <c r="I1314" s="2" t="s">
        <v>47</v>
      </c>
      <c r="J1314" s="2" t="s">
        <v>761</v>
      </c>
      <c r="K1314" s="2" t="s">
        <v>762</v>
      </c>
      <c r="L1314" s="2" t="s">
        <v>366</v>
      </c>
      <c r="M1314" s="2">
        <v>54</v>
      </c>
      <c r="N1314" s="2" t="b">
        <v>0</v>
      </c>
      <c r="O1314" s="2">
        <v>0.81938325991189431</v>
      </c>
      <c r="P1314" s="2">
        <v>0.80172413793103448</v>
      </c>
      <c r="Q1314" s="2">
        <v>0.83783783783783783</v>
      </c>
      <c r="R1314" s="2" t="s">
        <v>74</v>
      </c>
      <c r="S1314" s="2" t="s">
        <v>3183</v>
      </c>
      <c r="T1314" s="2" t="s">
        <v>3184</v>
      </c>
      <c r="U1314" s="2" t="b">
        <v>0</v>
      </c>
      <c r="V1314" s="2" t="s">
        <v>69</v>
      </c>
      <c r="W1314" s="2">
        <v>192.9</v>
      </c>
    </row>
    <row r="1315" spans="1:23" ht="15.75" customHeight="1" x14ac:dyDescent="0.25">
      <c r="A1315" s="2" t="s">
        <v>3953</v>
      </c>
      <c r="B1315" s="2" t="s">
        <v>3954</v>
      </c>
      <c r="C1315" s="2" t="s">
        <v>147</v>
      </c>
      <c r="D1315" s="2" t="s">
        <v>23</v>
      </c>
      <c r="E1315" s="2" t="s">
        <v>24</v>
      </c>
      <c r="F1315" s="2" t="s">
        <v>364</v>
      </c>
      <c r="G1315" s="2" t="s">
        <v>765</v>
      </c>
      <c r="H1315" s="2" t="s">
        <v>700</v>
      </c>
      <c r="I1315" s="2" t="s">
        <v>47</v>
      </c>
      <c r="J1315" s="2" t="s">
        <v>766</v>
      </c>
      <c r="K1315" s="2" t="s">
        <v>767</v>
      </c>
      <c r="L1315" s="2" t="s">
        <v>366</v>
      </c>
      <c r="M1315" s="2">
        <v>55</v>
      </c>
      <c r="N1315" s="2" t="b">
        <v>0</v>
      </c>
      <c r="O1315" s="2">
        <v>0.8318584070796462</v>
      </c>
      <c r="P1315" s="2">
        <v>0.81739130434782614</v>
      </c>
      <c r="Q1315" s="2">
        <v>0.84684684684684686</v>
      </c>
      <c r="R1315" s="2" t="s">
        <v>74</v>
      </c>
      <c r="S1315" s="2" t="s">
        <v>3185</v>
      </c>
      <c r="T1315" s="2" t="s">
        <v>3186</v>
      </c>
      <c r="U1315" s="2" t="b">
        <v>0</v>
      </c>
      <c r="V1315" s="2" t="s">
        <v>69</v>
      </c>
      <c r="W1315" s="2">
        <v>233.5</v>
      </c>
    </row>
    <row r="1316" spans="1:23" ht="15.75" customHeight="1" x14ac:dyDescent="0.25">
      <c r="A1316" s="2" t="s">
        <v>3953</v>
      </c>
      <c r="B1316" s="2" t="s">
        <v>3954</v>
      </c>
      <c r="C1316" s="2" t="s">
        <v>147</v>
      </c>
      <c r="D1316" s="2" t="s">
        <v>23</v>
      </c>
      <c r="E1316" s="2" t="s">
        <v>24</v>
      </c>
      <c r="F1316" s="2" t="s">
        <v>364</v>
      </c>
      <c r="G1316" s="2" t="s">
        <v>770</v>
      </c>
      <c r="H1316" s="2" t="s">
        <v>700</v>
      </c>
      <c r="I1316" s="2" t="s">
        <v>47</v>
      </c>
      <c r="J1316" s="2" t="s">
        <v>771</v>
      </c>
      <c r="K1316" s="2" t="s">
        <v>772</v>
      </c>
      <c r="L1316" s="2" t="s">
        <v>366</v>
      </c>
      <c r="M1316" s="2">
        <v>56</v>
      </c>
      <c r="N1316" s="2" t="b">
        <v>0</v>
      </c>
      <c r="O1316" s="2">
        <v>0.82142857142857151</v>
      </c>
      <c r="P1316" s="2">
        <v>0.81415929203539827</v>
      </c>
      <c r="Q1316" s="2">
        <v>0.8288288288288288</v>
      </c>
      <c r="R1316" s="2" t="s">
        <v>74</v>
      </c>
      <c r="S1316" s="2" t="s">
        <v>3187</v>
      </c>
      <c r="T1316" s="2" t="s">
        <v>3188</v>
      </c>
      <c r="U1316" s="2" t="b">
        <v>0</v>
      </c>
      <c r="V1316" s="2" t="s">
        <v>69</v>
      </c>
      <c r="W1316" s="2">
        <v>195.3</v>
      </c>
    </row>
    <row r="1317" spans="1:23" ht="15.75" customHeight="1" x14ac:dyDescent="0.25">
      <c r="A1317" s="2" t="s">
        <v>3953</v>
      </c>
      <c r="B1317" s="2" t="s">
        <v>3954</v>
      </c>
      <c r="C1317" s="2" t="s">
        <v>147</v>
      </c>
      <c r="D1317" s="2" t="s">
        <v>23</v>
      </c>
      <c r="E1317" s="2" t="s">
        <v>24</v>
      </c>
      <c r="F1317" s="2" t="s">
        <v>364</v>
      </c>
      <c r="G1317" s="2" t="s">
        <v>775</v>
      </c>
      <c r="H1317" s="2" t="s">
        <v>700</v>
      </c>
      <c r="I1317" s="2" t="s">
        <v>47</v>
      </c>
      <c r="J1317" s="2" t="s">
        <v>776</v>
      </c>
      <c r="K1317" s="2" t="s">
        <v>777</v>
      </c>
      <c r="L1317" s="2" t="s">
        <v>366</v>
      </c>
      <c r="M1317" s="2">
        <v>57</v>
      </c>
      <c r="N1317" s="2" t="b">
        <v>0</v>
      </c>
      <c r="O1317" s="2">
        <v>0.8169642857142857</v>
      </c>
      <c r="P1317" s="2">
        <v>0.80973451327433632</v>
      </c>
      <c r="Q1317" s="2">
        <v>0.82432432432432434</v>
      </c>
      <c r="R1317" s="2" t="s">
        <v>74</v>
      </c>
      <c r="S1317" s="2" t="s">
        <v>3189</v>
      </c>
      <c r="T1317" s="2" t="s">
        <v>3190</v>
      </c>
      <c r="U1317" s="2" t="b">
        <v>0</v>
      </c>
      <c r="V1317" s="2" t="s">
        <v>69</v>
      </c>
      <c r="W1317" s="2">
        <v>181.5</v>
      </c>
    </row>
    <row r="1318" spans="1:23" ht="15.75" customHeight="1" x14ac:dyDescent="0.25">
      <c r="A1318" s="2" t="s">
        <v>3953</v>
      </c>
      <c r="B1318" s="2" t="s">
        <v>3954</v>
      </c>
      <c r="C1318" s="2" t="s">
        <v>147</v>
      </c>
      <c r="D1318" s="2" t="s">
        <v>23</v>
      </c>
      <c r="E1318" s="2" t="s">
        <v>24</v>
      </c>
      <c r="F1318" s="2" t="s">
        <v>364</v>
      </c>
      <c r="G1318" s="2" t="s">
        <v>780</v>
      </c>
      <c r="H1318" s="2" t="s">
        <v>700</v>
      </c>
      <c r="I1318" s="2" t="s">
        <v>47</v>
      </c>
      <c r="J1318" s="2" t="s">
        <v>781</v>
      </c>
      <c r="K1318" s="2" t="s">
        <v>782</v>
      </c>
      <c r="L1318" s="2" t="s">
        <v>366</v>
      </c>
      <c r="M1318" s="2">
        <v>58</v>
      </c>
      <c r="N1318" s="2" t="b">
        <v>0</v>
      </c>
      <c r="O1318" s="2">
        <v>0.81415929203539827</v>
      </c>
      <c r="P1318" s="2">
        <v>0.8</v>
      </c>
      <c r="Q1318" s="2">
        <v>0.8288288288288288</v>
      </c>
      <c r="R1318" s="2" t="s">
        <v>74</v>
      </c>
      <c r="S1318" s="2" t="s">
        <v>3191</v>
      </c>
      <c r="T1318" s="2" t="s">
        <v>3192</v>
      </c>
      <c r="U1318" s="2" t="b">
        <v>0</v>
      </c>
      <c r="V1318" s="2" t="s">
        <v>69</v>
      </c>
      <c r="W1318" s="2">
        <v>234.8</v>
      </c>
    </row>
    <row r="1319" spans="1:23" ht="15.75" customHeight="1" x14ac:dyDescent="0.25">
      <c r="A1319" s="2" t="s">
        <v>3953</v>
      </c>
      <c r="B1319" s="2" t="s">
        <v>3954</v>
      </c>
      <c r="C1319" s="2" t="s">
        <v>147</v>
      </c>
      <c r="D1319" s="2" t="s">
        <v>23</v>
      </c>
      <c r="E1319" s="2" t="s">
        <v>24</v>
      </c>
      <c r="F1319" s="2" t="s">
        <v>364</v>
      </c>
      <c r="G1319" s="2" t="s">
        <v>785</v>
      </c>
      <c r="H1319" s="2" t="s">
        <v>700</v>
      </c>
      <c r="I1319" s="2" t="s">
        <v>47</v>
      </c>
      <c r="J1319" s="2" t="s">
        <v>786</v>
      </c>
      <c r="K1319" s="2" t="s">
        <v>787</v>
      </c>
      <c r="L1319" s="2" t="s">
        <v>366</v>
      </c>
      <c r="M1319" s="2">
        <v>59</v>
      </c>
      <c r="N1319" s="2" t="b">
        <v>0</v>
      </c>
      <c r="O1319" s="2">
        <v>0.80260303687635581</v>
      </c>
      <c r="P1319" s="2">
        <v>0.77405857740585771</v>
      </c>
      <c r="Q1319" s="2">
        <v>0.83333333333333337</v>
      </c>
      <c r="R1319" s="2" t="s">
        <v>74</v>
      </c>
      <c r="S1319" s="2" t="s">
        <v>3193</v>
      </c>
      <c r="T1319" s="2" t="s">
        <v>3194</v>
      </c>
      <c r="U1319" s="2" t="b">
        <v>0</v>
      </c>
      <c r="V1319" s="2" t="s">
        <v>69</v>
      </c>
      <c r="W1319" s="2">
        <v>247.7</v>
      </c>
    </row>
    <row r="1320" spans="1:23" ht="15.75" customHeight="1" x14ac:dyDescent="0.25">
      <c r="A1320" s="2" t="s">
        <v>3953</v>
      </c>
      <c r="B1320" s="2" t="s">
        <v>3954</v>
      </c>
      <c r="C1320" s="2" t="s">
        <v>147</v>
      </c>
      <c r="D1320" s="2" t="s">
        <v>23</v>
      </c>
      <c r="E1320" s="2" t="s">
        <v>24</v>
      </c>
      <c r="F1320" s="2" t="s">
        <v>364</v>
      </c>
      <c r="G1320" s="2" t="s">
        <v>790</v>
      </c>
      <c r="H1320" s="2" t="s">
        <v>700</v>
      </c>
      <c r="I1320" s="2" t="s">
        <v>47</v>
      </c>
      <c r="J1320" s="2" t="s">
        <v>791</v>
      </c>
      <c r="K1320" s="2" t="s">
        <v>792</v>
      </c>
      <c r="L1320" s="2" t="s">
        <v>366</v>
      </c>
      <c r="M1320" s="2">
        <v>60</v>
      </c>
      <c r="N1320" s="2" t="b">
        <v>0</v>
      </c>
      <c r="O1320" s="2">
        <v>0.82926829268292679</v>
      </c>
      <c r="P1320" s="2">
        <v>0.81659388646288211</v>
      </c>
      <c r="Q1320" s="2">
        <v>0.84234234234234229</v>
      </c>
      <c r="R1320" s="2" t="s">
        <v>74</v>
      </c>
      <c r="S1320" s="2" t="s">
        <v>3195</v>
      </c>
      <c r="T1320" s="2" t="s">
        <v>3196</v>
      </c>
      <c r="U1320" s="2" t="b">
        <v>0</v>
      </c>
      <c r="V1320" s="2" t="s">
        <v>69</v>
      </c>
      <c r="W1320" s="2">
        <v>229.8</v>
      </c>
    </row>
    <row r="1321" spans="1:23" ht="15.75" customHeight="1" x14ac:dyDescent="0.25">
      <c r="A1321" s="2" t="s">
        <v>3953</v>
      </c>
      <c r="B1321" s="2" t="s">
        <v>3954</v>
      </c>
      <c r="C1321" s="2" t="s">
        <v>147</v>
      </c>
      <c r="D1321" s="2" t="s">
        <v>23</v>
      </c>
      <c r="E1321" s="2" t="s">
        <v>24</v>
      </c>
      <c r="F1321" s="2" t="s">
        <v>364</v>
      </c>
      <c r="G1321" s="2" t="s">
        <v>795</v>
      </c>
      <c r="H1321" s="2" t="s">
        <v>700</v>
      </c>
      <c r="I1321" s="2" t="s">
        <v>47</v>
      </c>
      <c r="J1321" s="2" t="s">
        <v>796</v>
      </c>
      <c r="K1321" s="2" t="s">
        <v>797</v>
      </c>
      <c r="L1321" s="2" t="s">
        <v>366</v>
      </c>
      <c r="M1321" s="2">
        <v>61</v>
      </c>
      <c r="N1321" s="2" t="b">
        <v>0</v>
      </c>
      <c r="O1321" s="2">
        <v>0.83370288248337032</v>
      </c>
      <c r="P1321" s="2">
        <v>0.82096069868995636</v>
      </c>
      <c r="Q1321" s="2">
        <v>0.84684684684684686</v>
      </c>
      <c r="R1321" s="2" t="s">
        <v>74</v>
      </c>
      <c r="S1321" s="2" t="s">
        <v>3197</v>
      </c>
      <c r="T1321" s="2" t="s">
        <v>3198</v>
      </c>
      <c r="U1321" s="2" t="b">
        <v>0</v>
      </c>
      <c r="V1321" s="2" t="s">
        <v>69</v>
      </c>
      <c r="W1321" s="2">
        <v>229.6</v>
      </c>
    </row>
    <row r="1322" spans="1:23" ht="15.75" customHeight="1" x14ac:dyDescent="0.25">
      <c r="A1322" s="2" t="s">
        <v>3953</v>
      </c>
      <c r="B1322" s="2" t="s">
        <v>3954</v>
      </c>
      <c r="C1322" s="2" t="s">
        <v>147</v>
      </c>
      <c r="D1322" s="2" t="s">
        <v>37</v>
      </c>
      <c r="E1322" s="2" t="s">
        <v>38</v>
      </c>
      <c r="F1322" s="2" t="s">
        <v>55</v>
      </c>
      <c r="G1322" s="2" t="s">
        <v>56</v>
      </c>
      <c r="H1322" s="2" t="s">
        <v>57</v>
      </c>
      <c r="I1322" s="2" t="s">
        <v>32</v>
      </c>
      <c r="J1322" s="2" t="s">
        <v>59</v>
      </c>
      <c r="K1322" s="2" t="s">
        <v>60</v>
      </c>
      <c r="L1322" s="2" t="s">
        <v>61</v>
      </c>
      <c r="M1322" s="2">
        <v>42</v>
      </c>
      <c r="N1322" s="2" t="b">
        <v>1</v>
      </c>
      <c r="O1322" s="2">
        <v>0.77707006369426745</v>
      </c>
      <c r="R1322" s="2" t="s">
        <v>65</v>
      </c>
      <c r="S1322" s="2" t="s">
        <v>3199</v>
      </c>
      <c r="T1322" s="2" t="s">
        <v>3200</v>
      </c>
      <c r="U1322" s="2" t="b">
        <v>1</v>
      </c>
      <c r="V1322" s="2" t="s">
        <v>69</v>
      </c>
      <c r="W1322" s="2">
        <v>1</v>
      </c>
    </row>
    <row r="1323" spans="1:23" ht="15.75" customHeight="1" x14ac:dyDescent="0.25">
      <c r="A1323" s="2" t="s">
        <v>3953</v>
      </c>
      <c r="B1323" s="2" t="s">
        <v>3954</v>
      </c>
      <c r="C1323" s="2" t="s">
        <v>147</v>
      </c>
      <c r="D1323" s="2" t="s">
        <v>37</v>
      </c>
      <c r="E1323" s="2" t="s">
        <v>38</v>
      </c>
      <c r="F1323" s="2" t="s">
        <v>55</v>
      </c>
      <c r="G1323" s="2" t="s">
        <v>70</v>
      </c>
      <c r="H1323" s="2" t="s">
        <v>57</v>
      </c>
      <c r="I1323" s="2" t="s">
        <v>32</v>
      </c>
      <c r="J1323" s="2" t="s">
        <v>71</v>
      </c>
      <c r="K1323" s="2" t="s">
        <v>72</v>
      </c>
      <c r="L1323" s="2" t="s">
        <v>61</v>
      </c>
      <c r="M1323" s="2">
        <v>43</v>
      </c>
      <c r="N1323" s="2" t="b">
        <v>1</v>
      </c>
      <c r="O1323" s="2">
        <v>0.71610169491525433</v>
      </c>
      <c r="R1323" s="2" t="s">
        <v>65</v>
      </c>
      <c r="S1323" s="2" t="s">
        <v>3201</v>
      </c>
      <c r="T1323" s="2" t="s">
        <v>3202</v>
      </c>
      <c r="U1323" s="2" t="b">
        <v>1</v>
      </c>
      <c r="V1323" s="2" t="s">
        <v>69</v>
      </c>
      <c r="W1323" s="2">
        <v>0.7</v>
      </c>
    </row>
    <row r="1324" spans="1:23" ht="15.75" customHeight="1" x14ac:dyDescent="0.25">
      <c r="A1324" s="2" t="s">
        <v>3953</v>
      </c>
      <c r="B1324" s="2" t="s">
        <v>3954</v>
      </c>
      <c r="C1324" s="2" t="s">
        <v>147</v>
      </c>
      <c r="D1324" s="2" t="s">
        <v>37</v>
      </c>
      <c r="E1324" s="2" t="s">
        <v>38</v>
      </c>
      <c r="F1324" s="2" t="s">
        <v>55</v>
      </c>
      <c r="G1324" s="2" t="s">
        <v>78</v>
      </c>
      <c r="H1324" s="2" t="s">
        <v>57</v>
      </c>
      <c r="I1324" s="2" t="s">
        <v>32</v>
      </c>
      <c r="J1324" s="2" t="s">
        <v>79</v>
      </c>
      <c r="K1324" s="2" t="s">
        <v>80</v>
      </c>
      <c r="L1324" s="2" t="s">
        <v>61</v>
      </c>
      <c r="M1324" s="2">
        <v>44</v>
      </c>
      <c r="N1324" s="2" t="b">
        <v>1</v>
      </c>
      <c r="O1324" s="2">
        <v>0.773218142548596</v>
      </c>
      <c r="R1324" s="2" t="s">
        <v>65</v>
      </c>
      <c r="S1324" s="2" t="s">
        <v>3203</v>
      </c>
      <c r="T1324" s="2" t="s">
        <v>3204</v>
      </c>
      <c r="U1324" s="2" t="b">
        <v>1</v>
      </c>
      <c r="V1324" s="2" t="s">
        <v>69</v>
      </c>
      <c r="W1324" s="2">
        <v>1.2</v>
      </c>
    </row>
    <row r="1325" spans="1:23" ht="15.75" customHeight="1" x14ac:dyDescent="0.25">
      <c r="A1325" s="2" t="s">
        <v>3953</v>
      </c>
      <c r="B1325" s="2" t="s">
        <v>3954</v>
      </c>
      <c r="C1325" s="2" t="s">
        <v>147</v>
      </c>
      <c r="D1325" s="2" t="s">
        <v>37</v>
      </c>
      <c r="E1325" s="2" t="s">
        <v>38</v>
      </c>
      <c r="F1325" s="2" t="s">
        <v>55</v>
      </c>
      <c r="G1325" s="2" t="s">
        <v>85</v>
      </c>
      <c r="H1325" s="2" t="s">
        <v>57</v>
      </c>
      <c r="I1325" s="2" t="s">
        <v>32</v>
      </c>
      <c r="J1325" s="2" t="s">
        <v>86</v>
      </c>
      <c r="K1325" s="2" t="s">
        <v>87</v>
      </c>
      <c r="L1325" s="2" t="s">
        <v>61</v>
      </c>
      <c r="M1325" s="2">
        <v>45</v>
      </c>
      <c r="N1325" s="2" t="b">
        <v>1</v>
      </c>
      <c r="O1325" s="2">
        <v>0.73939393939393938</v>
      </c>
      <c r="R1325" s="2" t="s">
        <v>65</v>
      </c>
      <c r="S1325" s="2" t="s">
        <v>3205</v>
      </c>
      <c r="T1325" s="2" t="s">
        <v>3206</v>
      </c>
      <c r="U1325" s="2" t="b">
        <v>1</v>
      </c>
      <c r="V1325" s="2" t="s">
        <v>69</v>
      </c>
      <c r="W1325" s="2">
        <v>0.6</v>
      </c>
    </row>
    <row r="1326" spans="1:23" ht="15.75" customHeight="1" x14ac:dyDescent="0.25">
      <c r="A1326" s="2" t="s">
        <v>3953</v>
      </c>
      <c r="B1326" s="2" t="s">
        <v>3954</v>
      </c>
      <c r="C1326" s="2" t="s">
        <v>147</v>
      </c>
      <c r="D1326" s="2" t="s">
        <v>37</v>
      </c>
      <c r="E1326" s="2" t="s">
        <v>38</v>
      </c>
      <c r="F1326" s="2" t="s">
        <v>55</v>
      </c>
      <c r="G1326" s="2" t="s">
        <v>92</v>
      </c>
      <c r="H1326" s="2" t="s">
        <v>57</v>
      </c>
      <c r="I1326" s="2" t="s">
        <v>32</v>
      </c>
      <c r="J1326" s="2" t="s">
        <v>93</v>
      </c>
      <c r="K1326" s="2" t="s">
        <v>95</v>
      </c>
      <c r="L1326" s="2" t="s">
        <v>61</v>
      </c>
      <c r="M1326" s="2">
        <v>46</v>
      </c>
      <c r="N1326" s="2" t="b">
        <v>1</v>
      </c>
      <c r="O1326" s="2">
        <v>0.7366167023554604</v>
      </c>
      <c r="R1326" s="2" t="s">
        <v>65</v>
      </c>
      <c r="S1326" s="2" t="s">
        <v>3207</v>
      </c>
      <c r="T1326" s="2" t="s">
        <v>3208</v>
      </c>
      <c r="U1326" s="2" t="b">
        <v>1</v>
      </c>
      <c r="V1326" s="2" t="s">
        <v>69</v>
      </c>
      <c r="W1326" s="2">
        <v>0.6</v>
      </c>
    </row>
    <row r="1327" spans="1:23" ht="15.75" customHeight="1" x14ac:dyDescent="0.25">
      <c r="A1327" s="2" t="s">
        <v>3953</v>
      </c>
      <c r="B1327" s="2" t="s">
        <v>3954</v>
      </c>
      <c r="C1327" s="2" t="s">
        <v>147</v>
      </c>
      <c r="D1327" s="2" t="s">
        <v>37</v>
      </c>
      <c r="E1327" s="2" t="s">
        <v>38</v>
      </c>
      <c r="F1327" s="2" t="s">
        <v>55</v>
      </c>
      <c r="G1327" s="2" t="s">
        <v>99</v>
      </c>
      <c r="H1327" s="2" t="s">
        <v>57</v>
      </c>
      <c r="I1327" s="2" t="s">
        <v>32</v>
      </c>
      <c r="J1327" s="2" t="s">
        <v>100</v>
      </c>
      <c r="K1327" s="2" t="s">
        <v>101</v>
      </c>
      <c r="L1327" s="2" t="s">
        <v>61</v>
      </c>
      <c r="M1327" s="2">
        <v>47</v>
      </c>
      <c r="N1327" s="2" t="b">
        <v>1</v>
      </c>
      <c r="O1327" s="2">
        <v>0.7295081967213114</v>
      </c>
      <c r="R1327" s="2" t="s">
        <v>65</v>
      </c>
      <c r="S1327" s="2" t="s">
        <v>3209</v>
      </c>
      <c r="T1327" s="2" t="s">
        <v>3210</v>
      </c>
      <c r="U1327" s="2" t="b">
        <v>1</v>
      </c>
      <c r="V1327" s="2" t="s">
        <v>69</v>
      </c>
      <c r="W1327" s="2">
        <v>0.8</v>
      </c>
    </row>
    <row r="1328" spans="1:23" ht="15.75" customHeight="1" x14ac:dyDescent="0.25">
      <c r="A1328" s="2" t="s">
        <v>3953</v>
      </c>
      <c r="B1328" s="2" t="s">
        <v>3954</v>
      </c>
      <c r="C1328" s="2" t="s">
        <v>147</v>
      </c>
      <c r="D1328" s="2" t="s">
        <v>37</v>
      </c>
      <c r="E1328" s="2" t="s">
        <v>38</v>
      </c>
      <c r="F1328" s="2" t="s">
        <v>55</v>
      </c>
      <c r="G1328" s="2" t="s">
        <v>107</v>
      </c>
      <c r="H1328" s="2" t="s">
        <v>57</v>
      </c>
      <c r="I1328" s="2" t="s">
        <v>32</v>
      </c>
      <c r="J1328" s="2" t="s">
        <v>108</v>
      </c>
      <c r="K1328" s="2" t="s">
        <v>109</v>
      </c>
      <c r="L1328" s="2" t="s">
        <v>61</v>
      </c>
      <c r="M1328" s="2">
        <v>48</v>
      </c>
      <c r="N1328" s="2" t="b">
        <v>1</v>
      </c>
      <c r="O1328" s="2">
        <v>0.74028629856850714</v>
      </c>
      <c r="R1328" s="2" t="s">
        <v>65</v>
      </c>
      <c r="S1328" s="2" t="s">
        <v>3211</v>
      </c>
      <c r="T1328" s="2" t="s">
        <v>3212</v>
      </c>
      <c r="U1328" s="2" t="b">
        <v>1</v>
      </c>
      <c r="V1328" s="2" t="s">
        <v>69</v>
      </c>
      <c r="W1328" s="2">
        <v>0.6</v>
      </c>
    </row>
    <row r="1329" spans="1:23" ht="15.75" customHeight="1" x14ac:dyDescent="0.25">
      <c r="A1329" s="2" t="s">
        <v>3953</v>
      </c>
      <c r="B1329" s="2" t="s">
        <v>3954</v>
      </c>
      <c r="C1329" s="2" t="s">
        <v>147</v>
      </c>
      <c r="D1329" s="2" t="s">
        <v>37</v>
      </c>
      <c r="E1329" s="2" t="s">
        <v>38</v>
      </c>
      <c r="F1329" s="2" t="s">
        <v>55</v>
      </c>
      <c r="G1329" s="2" t="s">
        <v>112</v>
      </c>
      <c r="H1329" s="2" t="s">
        <v>57</v>
      </c>
      <c r="I1329" s="2" t="s">
        <v>32</v>
      </c>
      <c r="J1329" s="2" t="s">
        <v>113</v>
      </c>
      <c r="K1329" s="2" t="s">
        <v>114</v>
      </c>
      <c r="L1329" s="2" t="s">
        <v>61</v>
      </c>
      <c r="M1329" s="2">
        <v>49</v>
      </c>
      <c r="N1329" s="2" t="b">
        <v>1</v>
      </c>
      <c r="O1329" s="2">
        <v>0.72323232323232334</v>
      </c>
      <c r="R1329" s="2" t="s">
        <v>65</v>
      </c>
      <c r="S1329" s="2" t="s">
        <v>3213</v>
      </c>
      <c r="T1329" s="2" t="s">
        <v>3214</v>
      </c>
      <c r="U1329" s="2" t="b">
        <v>1</v>
      </c>
      <c r="V1329" s="2" t="s">
        <v>69</v>
      </c>
      <c r="W1329" s="2">
        <v>0.6</v>
      </c>
    </row>
    <row r="1330" spans="1:23" ht="15.75" customHeight="1" x14ac:dyDescent="0.25">
      <c r="A1330" s="2" t="s">
        <v>3953</v>
      </c>
      <c r="B1330" s="2" t="s">
        <v>3954</v>
      </c>
      <c r="C1330" s="2" t="s">
        <v>147</v>
      </c>
      <c r="D1330" s="2" t="s">
        <v>37</v>
      </c>
      <c r="E1330" s="2" t="s">
        <v>38</v>
      </c>
      <c r="F1330" s="2" t="s">
        <v>55</v>
      </c>
      <c r="G1330" s="2" t="s">
        <v>117</v>
      </c>
      <c r="H1330" s="2" t="s">
        <v>57</v>
      </c>
      <c r="I1330" s="2" t="s">
        <v>32</v>
      </c>
      <c r="J1330" s="2" t="s">
        <v>118</v>
      </c>
      <c r="K1330" s="2" t="s">
        <v>119</v>
      </c>
      <c r="L1330" s="2" t="s">
        <v>61</v>
      </c>
      <c r="M1330" s="2">
        <v>50</v>
      </c>
      <c r="N1330" s="2" t="b">
        <v>1</v>
      </c>
      <c r="O1330" s="2">
        <v>0.67289719626168221</v>
      </c>
      <c r="R1330" s="2" t="s">
        <v>65</v>
      </c>
      <c r="S1330" s="2" t="s">
        <v>3215</v>
      </c>
      <c r="T1330" s="2" t="s">
        <v>3216</v>
      </c>
      <c r="U1330" s="2" t="b">
        <v>1</v>
      </c>
      <c r="V1330" s="2" t="s">
        <v>69</v>
      </c>
      <c r="W1330" s="2">
        <v>0.6</v>
      </c>
    </row>
    <row r="1331" spans="1:23" ht="15.75" customHeight="1" x14ac:dyDescent="0.25">
      <c r="A1331" s="2" t="s">
        <v>3953</v>
      </c>
      <c r="B1331" s="2" t="s">
        <v>3954</v>
      </c>
      <c r="C1331" s="2" t="s">
        <v>147</v>
      </c>
      <c r="D1331" s="2" t="s">
        <v>37</v>
      </c>
      <c r="E1331" s="2" t="s">
        <v>38</v>
      </c>
      <c r="F1331" s="2" t="s">
        <v>55</v>
      </c>
      <c r="G1331" s="2" t="s">
        <v>122</v>
      </c>
      <c r="H1331" s="2" t="s">
        <v>57</v>
      </c>
      <c r="I1331" s="2" t="s">
        <v>32</v>
      </c>
      <c r="J1331" s="2" t="s">
        <v>123</v>
      </c>
      <c r="K1331" s="2" t="s">
        <v>124</v>
      </c>
      <c r="L1331" s="2" t="s">
        <v>61</v>
      </c>
      <c r="M1331" s="2">
        <v>51</v>
      </c>
      <c r="N1331" s="2" t="b">
        <v>1</v>
      </c>
      <c r="O1331" s="2">
        <v>0.73210633946830272</v>
      </c>
      <c r="R1331" s="2" t="s">
        <v>65</v>
      </c>
      <c r="S1331" s="2" t="s">
        <v>3217</v>
      </c>
      <c r="T1331" s="2" t="s">
        <v>3218</v>
      </c>
      <c r="U1331" s="2" t="b">
        <v>1</v>
      </c>
      <c r="V1331" s="2" t="s">
        <v>69</v>
      </c>
      <c r="W1331" s="2">
        <v>0.6</v>
      </c>
    </row>
    <row r="1332" spans="1:23" ht="15.75" customHeight="1" x14ac:dyDescent="0.25">
      <c r="A1332" s="2" t="s">
        <v>3953</v>
      </c>
      <c r="B1332" s="2" t="s">
        <v>3954</v>
      </c>
      <c r="C1332" s="2" t="s">
        <v>147</v>
      </c>
      <c r="D1332" s="2" t="s">
        <v>37</v>
      </c>
      <c r="E1332" s="2" t="s">
        <v>38</v>
      </c>
      <c r="F1332" s="2" t="s">
        <v>55</v>
      </c>
      <c r="G1332" s="2" t="s">
        <v>127</v>
      </c>
      <c r="H1332" s="2" t="s">
        <v>57</v>
      </c>
      <c r="I1332" s="2" t="s">
        <v>32</v>
      </c>
      <c r="J1332" s="2" t="s">
        <v>128</v>
      </c>
      <c r="K1332" s="2" t="s">
        <v>129</v>
      </c>
      <c r="L1332" s="2" t="s">
        <v>61</v>
      </c>
      <c r="M1332" s="2">
        <v>52</v>
      </c>
      <c r="N1332" s="2" t="b">
        <v>1</v>
      </c>
      <c r="O1332" s="2">
        <v>0.73839662447257393</v>
      </c>
      <c r="R1332" s="2" t="s">
        <v>65</v>
      </c>
      <c r="S1332" s="2" t="s">
        <v>3219</v>
      </c>
      <c r="T1332" s="2" t="s">
        <v>3220</v>
      </c>
      <c r="U1332" s="2" t="b">
        <v>1</v>
      </c>
      <c r="V1332" s="2" t="s">
        <v>69</v>
      </c>
      <c r="W1332" s="2">
        <v>0.6</v>
      </c>
    </row>
    <row r="1333" spans="1:23" ht="15.75" customHeight="1" x14ac:dyDescent="0.25">
      <c r="A1333" s="2" t="s">
        <v>3953</v>
      </c>
      <c r="B1333" s="2" t="s">
        <v>3954</v>
      </c>
      <c r="C1333" s="2" t="s">
        <v>147</v>
      </c>
      <c r="D1333" s="2" t="s">
        <v>37</v>
      </c>
      <c r="E1333" s="2" t="s">
        <v>38</v>
      </c>
      <c r="F1333" s="2" t="s">
        <v>55</v>
      </c>
      <c r="G1333" s="2" t="s">
        <v>132</v>
      </c>
      <c r="H1333" s="2" t="s">
        <v>57</v>
      </c>
      <c r="I1333" s="2" t="s">
        <v>32</v>
      </c>
      <c r="J1333" s="2" t="s">
        <v>133</v>
      </c>
      <c r="K1333" s="2" t="s">
        <v>134</v>
      </c>
      <c r="L1333" s="2" t="s">
        <v>61</v>
      </c>
      <c r="M1333" s="2">
        <v>53</v>
      </c>
      <c r="N1333" s="2" t="b">
        <v>1</v>
      </c>
      <c r="O1333" s="2">
        <v>0.73809523809523814</v>
      </c>
      <c r="R1333" s="2" t="s">
        <v>65</v>
      </c>
      <c r="S1333" s="2" t="s">
        <v>3221</v>
      </c>
      <c r="T1333" s="2" t="s">
        <v>3222</v>
      </c>
      <c r="U1333" s="2" t="b">
        <v>1</v>
      </c>
      <c r="V1333" s="2" t="s">
        <v>69</v>
      </c>
      <c r="W1333" s="2">
        <v>0.6</v>
      </c>
    </row>
    <row r="1334" spans="1:23" ht="15.75" customHeight="1" x14ac:dyDescent="0.25">
      <c r="A1334" s="2" t="s">
        <v>3953</v>
      </c>
      <c r="B1334" s="2" t="s">
        <v>3954</v>
      </c>
      <c r="C1334" s="2" t="s">
        <v>147</v>
      </c>
      <c r="D1334" s="2" t="s">
        <v>37</v>
      </c>
      <c r="E1334" s="2" t="s">
        <v>38</v>
      </c>
      <c r="F1334" s="2" t="s">
        <v>55</v>
      </c>
      <c r="G1334" s="2" t="s">
        <v>137</v>
      </c>
      <c r="H1334" s="2" t="s">
        <v>57</v>
      </c>
      <c r="I1334" s="2" t="s">
        <v>32</v>
      </c>
      <c r="J1334" s="2" t="s">
        <v>138</v>
      </c>
      <c r="K1334" s="2" t="s">
        <v>139</v>
      </c>
      <c r="L1334" s="2" t="s">
        <v>61</v>
      </c>
      <c r="M1334" s="2">
        <v>54</v>
      </c>
      <c r="N1334" s="2" t="b">
        <v>1</v>
      </c>
      <c r="O1334" s="2">
        <v>0.72376873661670249</v>
      </c>
      <c r="R1334" s="2" t="s">
        <v>65</v>
      </c>
      <c r="S1334" s="2" t="s">
        <v>3223</v>
      </c>
      <c r="T1334" s="2" t="s">
        <v>3224</v>
      </c>
      <c r="U1334" s="2" t="b">
        <v>1</v>
      </c>
      <c r="V1334" s="2" t="s">
        <v>69</v>
      </c>
      <c r="W1334" s="2">
        <v>0.6</v>
      </c>
    </row>
    <row r="1335" spans="1:23" ht="15.75" customHeight="1" x14ac:dyDescent="0.25">
      <c r="A1335" s="2" t="s">
        <v>3953</v>
      </c>
      <c r="B1335" s="2" t="s">
        <v>3954</v>
      </c>
      <c r="C1335" s="2" t="s">
        <v>147</v>
      </c>
      <c r="D1335" s="2" t="s">
        <v>37</v>
      </c>
      <c r="E1335" s="2" t="s">
        <v>38</v>
      </c>
      <c r="F1335" s="2" t="s">
        <v>55</v>
      </c>
      <c r="G1335" s="2" t="s">
        <v>142</v>
      </c>
      <c r="H1335" s="2" t="s">
        <v>57</v>
      </c>
      <c r="I1335" s="2" t="s">
        <v>32</v>
      </c>
      <c r="J1335" s="2" t="s">
        <v>143</v>
      </c>
      <c r="K1335" s="2" t="s">
        <v>144</v>
      </c>
      <c r="L1335" s="2" t="s">
        <v>61</v>
      </c>
      <c r="M1335" s="2">
        <v>55</v>
      </c>
      <c r="N1335" s="2" t="b">
        <v>1</v>
      </c>
      <c r="O1335" s="2">
        <v>0.76106194690265483</v>
      </c>
      <c r="R1335" s="2" t="s">
        <v>65</v>
      </c>
      <c r="S1335" s="2" t="s">
        <v>3225</v>
      </c>
      <c r="T1335" s="2" t="s">
        <v>3226</v>
      </c>
      <c r="U1335" s="2" t="b">
        <v>1</v>
      </c>
      <c r="V1335" s="2" t="s">
        <v>69</v>
      </c>
      <c r="W1335" s="2">
        <v>0.6</v>
      </c>
    </row>
    <row r="1336" spans="1:23" ht="15.75" customHeight="1" x14ac:dyDescent="0.25">
      <c r="A1336" s="2" t="s">
        <v>3953</v>
      </c>
      <c r="B1336" s="2" t="s">
        <v>3954</v>
      </c>
      <c r="C1336" s="2" t="s">
        <v>147</v>
      </c>
      <c r="D1336" s="2" t="s">
        <v>37</v>
      </c>
      <c r="E1336" s="2" t="s">
        <v>38</v>
      </c>
      <c r="F1336" s="2" t="s">
        <v>55</v>
      </c>
      <c r="G1336" s="2" t="s">
        <v>148</v>
      </c>
      <c r="H1336" s="2" t="s">
        <v>57</v>
      </c>
      <c r="I1336" s="2" t="s">
        <v>32</v>
      </c>
      <c r="J1336" s="2" t="s">
        <v>149</v>
      </c>
      <c r="K1336" s="2" t="s">
        <v>150</v>
      </c>
      <c r="L1336" s="2" t="s">
        <v>61</v>
      </c>
      <c r="M1336" s="2">
        <v>56</v>
      </c>
      <c r="N1336" s="2" t="b">
        <v>1</v>
      </c>
      <c r="O1336" s="2">
        <v>0.76190476190476175</v>
      </c>
      <c r="R1336" s="2" t="s">
        <v>65</v>
      </c>
      <c r="S1336" s="2" t="s">
        <v>3227</v>
      </c>
      <c r="T1336" s="2" t="s">
        <v>3228</v>
      </c>
      <c r="U1336" s="2" t="b">
        <v>1</v>
      </c>
      <c r="V1336" s="2" t="s">
        <v>69</v>
      </c>
      <c r="W1336" s="2">
        <v>0.6</v>
      </c>
    </row>
    <row r="1337" spans="1:23" ht="15.75" customHeight="1" x14ac:dyDescent="0.25">
      <c r="A1337" s="2" t="s">
        <v>3953</v>
      </c>
      <c r="B1337" s="2" t="s">
        <v>3954</v>
      </c>
      <c r="C1337" s="2" t="s">
        <v>147</v>
      </c>
      <c r="D1337" s="2" t="s">
        <v>37</v>
      </c>
      <c r="E1337" s="2" t="s">
        <v>38</v>
      </c>
      <c r="F1337" s="2" t="s">
        <v>55</v>
      </c>
      <c r="G1337" s="2" t="s">
        <v>153</v>
      </c>
      <c r="H1337" s="2" t="s">
        <v>57</v>
      </c>
      <c r="I1337" s="2" t="s">
        <v>32</v>
      </c>
      <c r="J1337" s="2" t="s">
        <v>154</v>
      </c>
      <c r="K1337" s="2" t="s">
        <v>155</v>
      </c>
      <c r="L1337" s="2" t="s">
        <v>61</v>
      </c>
      <c r="M1337" s="2">
        <v>57</v>
      </c>
      <c r="N1337" s="2" t="b">
        <v>1</v>
      </c>
      <c r="O1337" s="2">
        <v>0.73833671399594325</v>
      </c>
      <c r="R1337" s="2" t="s">
        <v>65</v>
      </c>
      <c r="S1337" s="2" t="s">
        <v>3229</v>
      </c>
      <c r="T1337" s="2" t="s">
        <v>3230</v>
      </c>
      <c r="U1337" s="2" t="b">
        <v>1</v>
      </c>
      <c r="V1337" s="2" t="s">
        <v>69</v>
      </c>
      <c r="W1337" s="2">
        <v>0.6</v>
      </c>
    </row>
    <row r="1338" spans="1:23" ht="15.75" customHeight="1" x14ac:dyDescent="0.25">
      <c r="A1338" s="2" t="s">
        <v>3953</v>
      </c>
      <c r="B1338" s="2" t="s">
        <v>3954</v>
      </c>
      <c r="C1338" s="2" t="s">
        <v>147</v>
      </c>
      <c r="D1338" s="2" t="s">
        <v>37</v>
      </c>
      <c r="E1338" s="2" t="s">
        <v>38</v>
      </c>
      <c r="F1338" s="2" t="s">
        <v>55</v>
      </c>
      <c r="G1338" s="2" t="s">
        <v>158</v>
      </c>
      <c r="H1338" s="2" t="s">
        <v>57</v>
      </c>
      <c r="I1338" s="2" t="s">
        <v>32</v>
      </c>
      <c r="J1338" s="2" t="s">
        <v>159</v>
      </c>
      <c r="K1338" s="2" t="s">
        <v>160</v>
      </c>
      <c r="L1338" s="2" t="s">
        <v>61</v>
      </c>
      <c r="M1338" s="2">
        <v>58</v>
      </c>
      <c r="N1338" s="2" t="b">
        <v>1</v>
      </c>
      <c r="O1338" s="2">
        <v>0.7283702213279678</v>
      </c>
      <c r="R1338" s="2" t="s">
        <v>65</v>
      </c>
      <c r="S1338" s="2" t="s">
        <v>3231</v>
      </c>
      <c r="T1338" s="2" t="s">
        <v>3232</v>
      </c>
      <c r="U1338" s="2" t="b">
        <v>1</v>
      </c>
      <c r="V1338" s="2" t="s">
        <v>69</v>
      </c>
      <c r="W1338" s="2">
        <v>0.6</v>
      </c>
    </row>
    <row r="1339" spans="1:23" ht="15.75" customHeight="1" x14ac:dyDescent="0.25">
      <c r="A1339" s="2" t="s">
        <v>3953</v>
      </c>
      <c r="B1339" s="2" t="s">
        <v>3954</v>
      </c>
      <c r="C1339" s="2" t="s">
        <v>147</v>
      </c>
      <c r="D1339" s="2" t="s">
        <v>37</v>
      </c>
      <c r="E1339" s="2" t="s">
        <v>38</v>
      </c>
      <c r="F1339" s="2" t="s">
        <v>55</v>
      </c>
      <c r="G1339" s="2" t="s">
        <v>163</v>
      </c>
      <c r="H1339" s="2" t="s">
        <v>57</v>
      </c>
      <c r="I1339" s="2" t="s">
        <v>32</v>
      </c>
      <c r="J1339" s="2" t="s">
        <v>164</v>
      </c>
      <c r="K1339" s="2" t="s">
        <v>165</v>
      </c>
      <c r="L1339" s="2" t="s">
        <v>61</v>
      </c>
      <c r="M1339" s="2">
        <v>59</v>
      </c>
      <c r="N1339" s="2" t="b">
        <v>1</v>
      </c>
      <c r="O1339" s="2">
        <v>0.7361702127659574</v>
      </c>
      <c r="R1339" s="2" t="s">
        <v>65</v>
      </c>
      <c r="S1339" s="2" t="s">
        <v>3233</v>
      </c>
      <c r="T1339" s="2" t="s">
        <v>3234</v>
      </c>
      <c r="U1339" s="2" t="b">
        <v>1</v>
      </c>
      <c r="V1339" s="2" t="s">
        <v>69</v>
      </c>
      <c r="W1339" s="2">
        <v>0.6</v>
      </c>
    </row>
    <row r="1340" spans="1:23" ht="15.75" customHeight="1" x14ac:dyDescent="0.25">
      <c r="A1340" s="2" t="s">
        <v>3953</v>
      </c>
      <c r="B1340" s="2" t="s">
        <v>3954</v>
      </c>
      <c r="C1340" s="2" t="s">
        <v>147</v>
      </c>
      <c r="D1340" s="2" t="s">
        <v>37</v>
      </c>
      <c r="E1340" s="2" t="s">
        <v>38</v>
      </c>
      <c r="F1340" s="2" t="s">
        <v>55</v>
      </c>
      <c r="G1340" s="2" t="s">
        <v>168</v>
      </c>
      <c r="H1340" s="2" t="s">
        <v>57</v>
      </c>
      <c r="I1340" s="2" t="s">
        <v>32</v>
      </c>
      <c r="J1340" s="2" t="s">
        <v>169</v>
      </c>
      <c r="K1340" s="2" t="s">
        <v>170</v>
      </c>
      <c r="L1340" s="2" t="s">
        <v>61</v>
      </c>
      <c r="M1340" s="2">
        <v>60</v>
      </c>
      <c r="N1340" s="2" t="b">
        <v>1</v>
      </c>
      <c r="O1340" s="2">
        <v>0.80178173719376389</v>
      </c>
      <c r="R1340" s="2" t="s">
        <v>65</v>
      </c>
      <c r="S1340" s="2" t="s">
        <v>3235</v>
      </c>
      <c r="T1340" s="2" t="s">
        <v>3236</v>
      </c>
      <c r="U1340" s="2" t="b">
        <v>1</v>
      </c>
      <c r="V1340" s="2" t="s">
        <v>69</v>
      </c>
      <c r="W1340" s="2">
        <v>0.6</v>
      </c>
    </row>
    <row r="1341" spans="1:23" ht="15.75" customHeight="1" x14ac:dyDescent="0.25">
      <c r="A1341" s="2" t="s">
        <v>3953</v>
      </c>
      <c r="B1341" s="2" t="s">
        <v>3954</v>
      </c>
      <c r="C1341" s="2" t="s">
        <v>147</v>
      </c>
      <c r="D1341" s="2" t="s">
        <v>37</v>
      </c>
      <c r="E1341" s="2" t="s">
        <v>38</v>
      </c>
      <c r="F1341" s="2" t="s">
        <v>55</v>
      </c>
      <c r="G1341" s="2" t="s">
        <v>173</v>
      </c>
      <c r="H1341" s="2" t="s">
        <v>57</v>
      </c>
      <c r="I1341" s="2" t="s">
        <v>32</v>
      </c>
      <c r="J1341" s="2" t="s">
        <v>174</v>
      </c>
      <c r="K1341" s="2" t="s">
        <v>175</v>
      </c>
      <c r="L1341" s="2" t="s">
        <v>61</v>
      </c>
      <c r="M1341" s="2">
        <v>61</v>
      </c>
      <c r="N1341" s="2" t="b">
        <v>1</v>
      </c>
      <c r="O1341" s="2">
        <v>0.72368421052631582</v>
      </c>
      <c r="R1341" s="2" t="s">
        <v>65</v>
      </c>
      <c r="S1341" s="2" t="s">
        <v>3237</v>
      </c>
      <c r="T1341" s="2" t="s">
        <v>3238</v>
      </c>
      <c r="U1341" s="2" t="b">
        <v>1</v>
      </c>
      <c r="V1341" s="2" t="s">
        <v>69</v>
      </c>
      <c r="W1341" s="2">
        <v>0.9</v>
      </c>
    </row>
    <row r="1342" spans="1:23" ht="15.75" customHeight="1" x14ac:dyDescent="0.25">
      <c r="A1342" s="2" t="s">
        <v>3953</v>
      </c>
      <c r="B1342" s="2" t="s">
        <v>3954</v>
      </c>
      <c r="C1342" s="2" t="s">
        <v>147</v>
      </c>
      <c r="D1342" s="2" t="s">
        <v>37</v>
      </c>
      <c r="E1342" s="2" t="s">
        <v>38</v>
      </c>
      <c r="F1342" s="2" t="s">
        <v>55</v>
      </c>
      <c r="G1342" s="2" t="s">
        <v>178</v>
      </c>
      <c r="H1342" s="2" t="s">
        <v>179</v>
      </c>
      <c r="I1342" s="2" t="s">
        <v>12</v>
      </c>
      <c r="J1342" s="2" t="s">
        <v>180</v>
      </c>
      <c r="K1342" s="2" t="s">
        <v>181</v>
      </c>
      <c r="L1342" s="2" t="s">
        <v>182</v>
      </c>
      <c r="M1342" s="2">
        <v>42</v>
      </c>
      <c r="N1342" s="2" t="b">
        <v>0</v>
      </c>
      <c r="O1342" s="2">
        <v>0.74863387978142093</v>
      </c>
      <c r="R1342" s="2" t="s">
        <v>65</v>
      </c>
      <c r="S1342" s="2" t="s">
        <v>3239</v>
      </c>
      <c r="T1342" s="2" t="s">
        <v>3240</v>
      </c>
      <c r="U1342" s="2" t="b">
        <v>1</v>
      </c>
      <c r="V1342" s="2" t="s">
        <v>69</v>
      </c>
      <c r="W1342" s="2">
        <v>0.9</v>
      </c>
    </row>
    <row r="1343" spans="1:23" ht="15.75" customHeight="1" x14ac:dyDescent="0.25">
      <c r="A1343" s="2" t="s">
        <v>3953</v>
      </c>
      <c r="B1343" s="2" t="s">
        <v>3954</v>
      </c>
      <c r="C1343" s="2" t="s">
        <v>147</v>
      </c>
      <c r="D1343" s="2" t="s">
        <v>37</v>
      </c>
      <c r="E1343" s="2" t="s">
        <v>38</v>
      </c>
      <c r="F1343" s="2" t="s">
        <v>55</v>
      </c>
      <c r="G1343" s="2" t="s">
        <v>185</v>
      </c>
      <c r="H1343" s="2" t="s">
        <v>179</v>
      </c>
      <c r="I1343" s="2" t="s">
        <v>12</v>
      </c>
      <c r="J1343" s="2" t="s">
        <v>186</v>
      </c>
      <c r="K1343" s="2" t="s">
        <v>187</v>
      </c>
      <c r="L1343" s="2" t="s">
        <v>182</v>
      </c>
      <c r="M1343" s="2">
        <v>43</v>
      </c>
      <c r="N1343" s="2" t="b">
        <v>0</v>
      </c>
      <c r="O1343" s="2">
        <v>0.75783475783475784</v>
      </c>
      <c r="R1343" s="2" t="s">
        <v>65</v>
      </c>
      <c r="S1343" s="2" t="s">
        <v>3241</v>
      </c>
      <c r="T1343" s="2" t="s">
        <v>3242</v>
      </c>
      <c r="U1343" s="2" t="b">
        <v>1</v>
      </c>
      <c r="V1343" s="2" t="s">
        <v>69</v>
      </c>
      <c r="W1343" s="2">
        <v>0.6</v>
      </c>
    </row>
    <row r="1344" spans="1:23" ht="15.75" customHeight="1" x14ac:dyDescent="0.25">
      <c r="A1344" s="2" t="s">
        <v>3953</v>
      </c>
      <c r="B1344" s="2" t="s">
        <v>3954</v>
      </c>
      <c r="C1344" s="2" t="s">
        <v>147</v>
      </c>
      <c r="D1344" s="2" t="s">
        <v>37</v>
      </c>
      <c r="E1344" s="2" t="s">
        <v>38</v>
      </c>
      <c r="F1344" s="2" t="s">
        <v>55</v>
      </c>
      <c r="G1344" s="2" t="s">
        <v>191</v>
      </c>
      <c r="H1344" s="2" t="s">
        <v>179</v>
      </c>
      <c r="I1344" s="2" t="s">
        <v>12</v>
      </c>
      <c r="J1344" s="2" t="s">
        <v>192</v>
      </c>
      <c r="K1344" s="2" t="s">
        <v>193</v>
      </c>
      <c r="L1344" s="2" t="s">
        <v>182</v>
      </c>
      <c r="M1344" s="2">
        <v>44</v>
      </c>
      <c r="N1344" s="2" t="b">
        <v>0</v>
      </c>
      <c r="O1344" s="2">
        <v>0.79428571428571437</v>
      </c>
      <c r="R1344" s="2" t="s">
        <v>65</v>
      </c>
      <c r="S1344" s="2" t="s">
        <v>3243</v>
      </c>
      <c r="T1344" s="2" t="s">
        <v>3244</v>
      </c>
      <c r="U1344" s="2" t="b">
        <v>1</v>
      </c>
      <c r="V1344" s="2" t="s">
        <v>69</v>
      </c>
      <c r="W1344" s="2">
        <v>0.7</v>
      </c>
    </row>
    <row r="1345" spans="1:23" ht="15.75" customHeight="1" x14ac:dyDescent="0.25">
      <c r="A1345" s="2" t="s">
        <v>3953</v>
      </c>
      <c r="B1345" s="2" t="s">
        <v>3954</v>
      </c>
      <c r="C1345" s="2" t="s">
        <v>147</v>
      </c>
      <c r="D1345" s="2" t="s">
        <v>37</v>
      </c>
      <c r="E1345" s="2" t="s">
        <v>38</v>
      </c>
      <c r="F1345" s="2" t="s">
        <v>55</v>
      </c>
      <c r="G1345" s="2" t="s">
        <v>196</v>
      </c>
      <c r="H1345" s="2" t="s">
        <v>179</v>
      </c>
      <c r="I1345" s="2" t="s">
        <v>12</v>
      </c>
      <c r="J1345" s="2" t="s">
        <v>197</v>
      </c>
      <c r="K1345" s="2" t="s">
        <v>198</v>
      </c>
      <c r="L1345" s="2" t="s">
        <v>182</v>
      </c>
      <c r="M1345" s="2">
        <v>45</v>
      </c>
      <c r="N1345" s="2" t="b">
        <v>0</v>
      </c>
      <c r="O1345" s="2">
        <v>0.72727272727272729</v>
      </c>
      <c r="R1345" s="2" t="s">
        <v>65</v>
      </c>
      <c r="S1345" s="2" t="s">
        <v>3245</v>
      </c>
      <c r="T1345" s="2" t="s">
        <v>3246</v>
      </c>
      <c r="U1345" s="2" t="b">
        <v>1</v>
      </c>
      <c r="V1345" s="2" t="s">
        <v>69</v>
      </c>
      <c r="W1345" s="2">
        <v>0.6</v>
      </c>
    </row>
    <row r="1346" spans="1:23" ht="15.75" customHeight="1" x14ac:dyDescent="0.25">
      <c r="A1346" s="2" t="s">
        <v>3953</v>
      </c>
      <c r="B1346" s="2" t="s">
        <v>3954</v>
      </c>
      <c r="C1346" s="2" t="s">
        <v>147</v>
      </c>
      <c r="D1346" s="2" t="s">
        <v>37</v>
      </c>
      <c r="E1346" s="2" t="s">
        <v>38</v>
      </c>
      <c r="F1346" s="2" t="s">
        <v>55</v>
      </c>
      <c r="G1346" s="2" t="s">
        <v>201</v>
      </c>
      <c r="H1346" s="2" t="s">
        <v>179</v>
      </c>
      <c r="I1346" s="2" t="s">
        <v>12</v>
      </c>
      <c r="J1346" s="2" t="s">
        <v>202</v>
      </c>
      <c r="K1346" s="2" t="s">
        <v>203</v>
      </c>
      <c r="L1346" s="2" t="s">
        <v>182</v>
      </c>
      <c r="M1346" s="2">
        <v>46</v>
      </c>
      <c r="N1346" s="2" t="b">
        <v>0</v>
      </c>
      <c r="O1346" s="2">
        <v>0.74431818181818177</v>
      </c>
      <c r="R1346" s="2" t="s">
        <v>65</v>
      </c>
      <c r="S1346" s="2" t="s">
        <v>3247</v>
      </c>
      <c r="T1346" s="2" t="s">
        <v>3248</v>
      </c>
      <c r="U1346" s="2" t="b">
        <v>1</v>
      </c>
      <c r="V1346" s="2" t="s">
        <v>69</v>
      </c>
      <c r="W1346" s="2">
        <v>0.6</v>
      </c>
    </row>
    <row r="1347" spans="1:23" ht="15.75" customHeight="1" x14ac:dyDescent="0.25">
      <c r="A1347" s="2" t="s">
        <v>3953</v>
      </c>
      <c r="B1347" s="2" t="s">
        <v>3954</v>
      </c>
      <c r="C1347" s="2" t="s">
        <v>147</v>
      </c>
      <c r="D1347" s="2" t="s">
        <v>37</v>
      </c>
      <c r="E1347" s="2" t="s">
        <v>38</v>
      </c>
      <c r="F1347" s="2" t="s">
        <v>55</v>
      </c>
      <c r="G1347" s="2" t="s">
        <v>206</v>
      </c>
      <c r="H1347" s="2" t="s">
        <v>179</v>
      </c>
      <c r="I1347" s="2" t="s">
        <v>12</v>
      </c>
      <c r="J1347" s="2" t="s">
        <v>207</v>
      </c>
      <c r="K1347" s="2" t="s">
        <v>208</v>
      </c>
      <c r="L1347" s="2" t="s">
        <v>182</v>
      </c>
      <c r="M1347" s="2">
        <v>47</v>
      </c>
      <c r="N1347" s="2" t="b">
        <v>0</v>
      </c>
      <c r="O1347" s="2">
        <v>0.77053824362606227</v>
      </c>
      <c r="R1347" s="2" t="s">
        <v>65</v>
      </c>
      <c r="S1347" s="2" t="s">
        <v>3249</v>
      </c>
      <c r="T1347" s="2" t="s">
        <v>3250</v>
      </c>
      <c r="U1347" s="2" t="b">
        <v>1</v>
      </c>
      <c r="V1347" s="2" t="s">
        <v>69</v>
      </c>
      <c r="W1347" s="2">
        <v>0.6</v>
      </c>
    </row>
    <row r="1348" spans="1:23" ht="15.75" customHeight="1" x14ac:dyDescent="0.25">
      <c r="A1348" s="2" t="s">
        <v>3953</v>
      </c>
      <c r="B1348" s="2" t="s">
        <v>3954</v>
      </c>
      <c r="C1348" s="2" t="s">
        <v>147</v>
      </c>
      <c r="D1348" s="2" t="s">
        <v>37</v>
      </c>
      <c r="E1348" s="2" t="s">
        <v>38</v>
      </c>
      <c r="F1348" s="2" t="s">
        <v>55</v>
      </c>
      <c r="G1348" s="2" t="s">
        <v>211</v>
      </c>
      <c r="H1348" s="2" t="s">
        <v>179</v>
      </c>
      <c r="I1348" s="2" t="s">
        <v>12</v>
      </c>
      <c r="J1348" s="2" t="s">
        <v>212</v>
      </c>
      <c r="K1348" s="2" t="s">
        <v>213</v>
      </c>
      <c r="L1348" s="2" t="s">
        <v>182</v>
      </c>
      <c r="M1348" s="2">
        <v>48</v>
      </c>
      <c r="N1348" s="2" t="b">
        <v>0</v>
      </c>
      <c r="O1348" s="2">
        <v>0.76300578034682087</v>
      </c>
      <c r="R1348" s="2" t="s">
        <v>65</v>
      </c>
      <c r="S1348" s="2" t="s">
        <v>3251</v>
      </c>
      <c r="T1348" s="2" t="s">
        <v>3252</v>
      </c>
      <c r="U1348" s="2" t="b">
        <v>1</v>
      </c>
      <c r="V1348" s="2" t="s">
        <v>69</v>
      </c>
      <c r="W1348" s="2">
        <v>0.6</v>
      </c>
    </row>
    <row r="1349" spans="1:23" ht="15.75" customHeight="1" x14ac:dyDescent="0.25">
      <c r="A1349" s="2" t="s">
        <v>3953</v>
      </c>
      <c r="B1349" s="2" t="s">
        <v>3954</v>
      </c>
      <c r="C1349" s="2" t="s">
        <v>147</v>
      </c>
      <c r="D1349" s="2" t="s">
        <v>37</v>
      </c>
      <c r="E1349" s="2" t="s">
        <v>38</v>
      </c>
      <c r="F1349" s="2" t="s">
        <v>55</v>
      </c>
      <c r="G1349" s="2" t="s">
        <v>216</v>
      </c>
      <c r="H1349" s="2" t="s">
        <v>179</v>
      </c>
      <c r="I1349" s="2" t="s">
        <v>12</v>
      </c>
      <c r="J1349" s="2" t="s">
        <v>217</v>
      </c>
      <c r="K1349" s="2" t="s">
        <v>218</v>
      </c>
      <c r="L1349" s="2" t="s">
        <v>182</v>
      </c>
      <c r="M1349" s="2">
        <v>49</v>
      </c>
      <c r="N1349" s="2" t="b">
        <v>0</v>
      </c>
      <c r="O1349" s="2">
        <v>0.75200000000000011</v>
      </c>
      <c r="R1349" s="2" t="s">
        <v>65</v>
      </c>
      <c r="S1349" s="2" t="s">
        <v>3253</v>
      </c>
      <c r="T1349" s="2" t="s">
        <v>3254</v>
      </c>
      <c r="U1349" s="2" t="b">
        <v>1</v>
      </c>
      <c r="V1349" s="2" t="s">
        <v>69</v>
      </c>
      <c r="W1349" s="2">
        <v>0.6</v>
      </c>
    </row>
    <row r="1350" spans="1:23" ht="15.75" customHeight="1" x14ac:dyDescent="0.25">
      <c r="A1350" s="2" t="s">
        <v>3953</v>
      </c>
      <c r="B1350" s="2" t="s">
        <v>3954</v>
      </c>
      <c r="C1350" s="2" t="s">
        <v>147</v>
      </c>
      <c r="D1350" s="2" t="s">
        <v>37</v>
      </c>
      <c r="E1350" s="2" t="s">
        <v>38</v>
      </c>
      <c r="F1350" s="2" t="s">
        <v>55</v>
      </c>
      <c r="G1350" s="2" t="s">
        <v>221</v>
      </c>
      <c r="H1350" s="2" t="s">
        <v>179</v>
      </c>
      <c r="I1350" s="2" t="s">
        <v>12</v>
      </c>
      <c r="J1350" s="2" t="s">
        <v>222</v>
      </c>
      <c r="K1350" s="2" t="s">
        <v>223</v>
      </c>
      <c r="L1350" s="2" t="s">
        <v>182</v>
      </c>
      <c r="M1350" s="2">
        <v>50</v>
      </c>
      <c r="N1350" s="2" t="b">
        <v>0</v>
      </c>
      <c r="O1350" s="2">
        <v>0.76243093922651939</v>
      </c>
      <c r="R1350" s="2" t="s">
        <v>65</v>
      </c>
      <c r="S1350" s="2" t="s">
        <v>3255</v>
      </c>
      <c r="T1350" s="2" t="s">
        <v>3256</v>
      </c>
      <c r="U1350" s="2" t="b">
        <v>1</v>
      </c>
      <c r="V1350" s="2" t="s">
        <v>69</v>
      </c>
      <c r="W1350" s="2">
        <v>0.6</v>
      </c>
    </row>
    <row r="1351" spans="1:23" ht="15.75" customHeight="1" x14ac:dyDescent="0.25">
      <c r="A1351" s="2" t="s">
        <v>3953</v>
      </c>
      <c r="B1351" s="2" t="s">
        <v>3954</v>
      </c>
      <c r="C1351" s="2" t="s">
        <v>147</v>
      </c>
      <c r="D1351" s="2" t="s">
        <v>37</v>
      </c>
      <c r="E1351" s="2" t="s">
        <v>38</v>
      </c>
      <c r="F1351" s="2" t="s">
        <v>55</v>
      </c>
      <c r="G1351" s="2" t="s">
        <v>226</v>
      </c>
      <c r="H1351" s="2" t="s">
        <v>179</v>
      </c>
      <c r="I1351" s="2" t="s">
        <v>12</v>
      </c>
      <c r="J1351" s="2" t="s">
        <v>227</v>
      </c>
      <c r="K1351" s="2" t="s">
        <v>228</v>
      </c>
      <c r="L1351" s="2" t="s">
        <v>182</v>
      </c>
      <c r="M1351" s="2">
        <v>51</v>
      </c>
      <c r="N1351" s="2" t="b">
        <v>0</v>
      </c>
      <c r="O1351" s="2">
        <v>0.72521246458923516</v>
      </c>
      <c r="R1351" s="2" t="s">
        <v>65</v>
      </c>
      <c r="S1351" s="2" t="s">
        <v>3257</v>
      </c>
      <c r="T1351" s="2" t="s">
        <v>3258</v>
      </c>
      <c r="U1351" s="2" t="b">
        <v>1</v>
      </c>
      <c r="V1351" s="2" t="s">
        <v>69</v>
      </c>
      <c r="W1351" s="2">
        <v>0.7</v>
      </c>
    </row>
    <row r="1352" spans="1:23" ht="15.75" customHeight="1" x14ac:dyDescent="0.25">
      <c r="A1352" s="2" t="s">
        <v>3953</v>
      </c>
      <c r="B1352" s="2" t="s">
        <v>3954</v>
      </c>
      <c r="C1352" s="2" t="s">
        <v>147</v>
      </c>
      <c r="D1352" s="2" t="s">
        <v>37</v>
      </c>
      <c r="E1352" s="2" t="s">
        <v>38</v>
      </c>
      <c r="F1352" s="2" t="s">
        <v>55</v>
      </c>
      <c r="G1352" s="2" t="s">
        <v>231</v>
      </c>
      <c r="H1352" s="2" t="s">
        <v>179</v>
      </c>
      <c r="I1352" s="2" t="s">
        <v>12</v>
      </c>
      <c r="J1352" s="2" t="s">
        <v>232</v>
      </c>
      <c r="K1352" s="2" t="s">
        <v>233</v>
      </c>
      <c r="L1352" s="2" t="s">
        <v>182</v>
      </c>
      <c r="M1352" s="2">
        <v>52</v>
      </c>
      <c r="N1352" s="2" t="b">
        <v>0</v>
      </c>
      <c r="O1352" s="2">
        <v>0.75630252100840334</v>
      </c>
      <c r="R1352" s="2" t="s">
        <v>65</v>
      </c>
      <c r="S1352" s="2" t="s">
        <v>3259</v>
      </c>
      <c r="T1352" s="2" t="s">
        <v>3260</v>
      </c>
      <c r="U1352" s="2" t="b">
        <v>1</v>
      </c>
      <c r="V1352" s="2" t="s">
        <v>69</v>
      </c>
      <c r="W1352" s="2">
        <v>0.7</v>
      </c>
    </row>
    <row r="1353" spans="1:23" ht="15.75" customHeight="1" x14ac:dyDescent="0.25">
      <c r="A1353" s="2" t="s">
        <v>3953</v>
      </c>
      <c r="B1353" s="2" t="s">
        <v>3954</v>
      </c>
      <c r="C1353" s="2" t="s">
        <v>147</v>
      </c>
      <c r="D1353" s="2" t="s">
        <v>37</v>
      </c>
      <c r="E1353" s="2" t="s">
        <v>38</v>
      </c>
      <c r="F1353" s="2" t="s">
        <v>55</v>
      </c>
      <c r="G1353" s="2" t="s">
        <v>236</v>
      </c>
      <c r="H1353" s="2" t="s">
        <v>179</v>
      </c>
      <c r="I1353" s="2" t="s">
        <v>12</v>
      </c>
      <c r="J1353" s="2" t="s">
        <v>237</v>
      </c>
      <c r="K1353" s="2" t="s">
        <v>238</v>
      </c>
      <c r="L1353" s="2" t="s">
        <v>182</v>
      </c>
      <c r="M1353" s="2">
        <v>53</v>
      </c>
      <c r="N1353" s="2" t="b">
        <v>0</v>
      </c>
      <c r="O1353" s="2">
        <v>0.75492957746478873</v>
      </c>
      <c r="R1353" s="2" t="s">
        <v>65</v>
      </c>
      <c r="S1353" s="2" t="s">
        <v>3261</v>
      </c>
      <c r="T1353" s="2" t="s">
        <v>3262</v>
      </c>
      <c r="U1353" s="2" t="b">
        <v>1</v>
      </c>
      <c r="V1353" s="2" t="s">
        <v>69</v>
      </c>
      <c r="W1353" s="2">
        <v>0.6</v>
      </c>
    </row>
    <row r="1354" spans="1:23" ht="15.75" customHeight="1" x14ac:dyDescent="0.25">
      <c r="A1354" s="2" t="s">
        <v>3953</v>
      </c>
      <c r="B1354" s="2" t="s">
        <v>3954</v>
      </c>
      <c r="C1354" s="2" t="s">
        <v>147</v>
      </c>
      <c r="D1354" s="2" t="s">
        <v>37</v>
      </c>
      <c r="E1354" s="2" t="s">
        <v>38</v>
      </c>
      <c r="F1354" s="2" t="s">
        <v>55</v>
      </c>
      <c r="G1354" s="2" t="s">
        <v>241</v>
      </c>
      <c r="H1354" s="2" t="s">
        <v>179</v>
      </c>
      <c r="I1354" s="2" t="s">
        <v>12</v>
      </c>
      <c r="J1354" s="2" t="s">
        <v>242</v>
      </c>
      <c r="K1354" s="2" t="s">
        <v>243</v>
      </c>
      <c r="L1354" s="2" t="s">
        <v>182</v>
      </c>
      <c r="M1354" s="2">
        <v>54</v>
      </c>
      <c r="N1354" s="2" t="b">
        <v>0</v>
      </c>
      <c r="O1354" s="2">
        <v>0.76033057851239672</v>
      </c>
      <c r="R1354" s="2" t="s">
        <v>65</v>
      </c>
      <c r="S1354" s="2" t="s">
        <v>3263</v>
      </c>
      <c r="T1354" s="2" t="s">
        <v>3264</v>
      </c>
      <c r="U1354" s="2" t="b">
        <v>1</v>
      </c>
      <c r="V1354" s="2" t="s">
        <v>69</v>
      </c>
      <c r="W1354" s="2">
        <v>0.6</v>
      </c>
    </row>
    <row r="1355" spans="1:23" ht="15.75" customHeight="1" x14ac:dyDescent="0.25">
      <c r="A1355" s="2" t="s">
        <v>3953</v>
      </c>
      <c r="B1355" s="2" t="s">
        <v>3954</v>
      </c>
      <c r="C1355" s="2" t="s">
        <v>147</v>
      </c>
      <c r="D1355" s="2" t="s">
        <v>37</v>
      </c>
      <c r="E1355" s="2" t="s">
        <v>38</v>
      </c>
      <c r="F1355" s="2" t="s">
        <v>55</v>
      </c>
      <c r="G1355" s="2" t="s">
        <v>246</v>
      </c>
      <c r="H1355" s="2" t="s">
        <v>179</v>
      </c>
      <c r="I1355" s="2" t="s">
        <v>12</v>
      </c>
      <c r="J1355" s="2" t="s">
        <v>247</v>
      </c>
      <c r="K1355" s="2" t="s">
        <v>248</v>
      </c>
      <c r="L1355" s="2" t="s">
        <v>182</v>
      </c>
      <c r="M1355" s="2">
        <v>55</v>
      </c>
      <c r="N1355" s="2" t="b">
        <v>0</v>
      </c>
      <c r="O1355" s="2">
        <v>0.77348066298342533</v>
      </c>
      <c r="R1355" s="2" t="s">
        <v>65</v>
      </c>
      <c r="S1355" s="2" t="s">
        <v>3265</v>
      </c>
      <c r="T1355" s="2" t="s">
        <v>3266</v>
      </c>
      <c r="U1355" s="2" t="b">
        <v>1</v>
      </c>
      <c r="V1355" s="2" t="s">
        <v>69</v>
      </c>
      <c r="W1355" s="2">
        <v>0.6</v>
      </c>
    </row>
    <row r="1356" spans="1:23" ht="15.75" customHeight="1" x14ac:dyDescent="0.25">
      <c r="A1356" s="2" t="s">
        <v>3953</v>
      </c>
      <c r="B1356" s="2" t="s">
        <v>3954</v>
      </c>
      <c r="C1356" s="2" t="s">
        <v>147</v>
      </c>
      <c r="D1356" s="2" t="s">
        <v>37</v>
      </c>
      <c r="E1356" s="2" t="s">
        <v>38</v>
      </c>
      <c r="F1356" s="2" t="s">
        <v>55</v>
      </c>
      <c r="G1356" s="2" t="s">
        <v>251</v>
      </c>
      <c r="H1356" s="2" t="s">
        <v>179</v>
      </c>
      <c r="I1356" s="2" t="s">
        <v>12</v>
      </c>
      <c r="J1356" s="2" t="s">
        <v>252</v>
      </c>
      <c r="K1356" s="2" t="s">
        <v>253</v>
      </c>
      <c r="L1356" s="2" t="s">
        <v>182</v>
      </c>
      <c r="M1356" s="2">
        <v>56</v>
      </c>
      <c r="N1356" s="2" t="b">
        <v>0</v>
      </c>
      <c r="O1356" s="2">
        <v>0.75294117647058834</v>
      </c>
      <c r="R1356" s="2" t="s">
        <v>65</v>
      </c>
      <c r="S1356" s="2" t="s">
        <v>3267</v>
      </c>
      <c r="T1356" s="2" t="s">
        <v>3268</v>
      </c>
      <c r="U1356" s="2" t="b">
        <v>1</v>
      </c>
      <c r="V1356" s="2" t="s">
        <v>69</v>
      </c>
      <c r="W1356" s="2">
        <v>0.6</v>
      </c>
    </row>
    <row r="1357" spans="1:23" ht="15.75" customHeight="1" x14ac:dyDescent="0.25">
      <c r="A1357" s="2" t="s">
        <v>3953</v>
      </c>
      <c r="B1357" s="2" t="s">
        <v>3954</v>
      </c>
      <c r="C1357" s="2" t="s">
        <v>147</v>
      </c>
      <c r="D1357" s="2" t="s">
        <v>37</v>
      </c>
      <c r="E1357" s="2" t="s">
        <v>38</v>
      </c>
      <c r="F1357" s="2" t="s">
        <v>55</v>
      </c>
      <c r="G1357" s="2" t="s">
        <v>256</v>
      </c>
      <c r="H1357" s="2" t="s">
        <v>179</v>
      </c>
      <c r="I1357" s="2" t="s">
        <v>12</v>
      </c>
      <c r="J1357" s="2" t="s">
        <v>257</v>
      </c>
      <c r="K1357" s="2" t="s">
        <v>258</v>
      </c>
      <c r="L1357" s="2" t="s">
        <v>182</v>
      </c>
      <c r="M1357" s="2">
        <v>57</v>
      </c>
      <c r="N1357" s="2" t="b">
        <v>0</v>
      </c>
      <c r="O1357" s="2">
        <v>0.78260869565217395</v>
      </c>
      <c r="R1357" s="2" t="s">
        <v>65</v>
      </c>
      <c r="S1357" s="2" t="s">
        <v>3269</v>
      </c>
      <c r="T1357" s="2" t="s">
        <v>3270</v>
      </c>
      <c r="U1357" s="2" t="b">
        <v>1</v>
      </c>
      <c r="V1357" s="2" t="s">
        <v>69</v>
      </c>
      <c r="W1357" s="2">
        <v>0.6</v>
      </c>
    </row>
    <row r="1358" spans="1:23" ht="15.75" customHeight="1" x14ac:dyDescent="0.25">
      <c r="A1358" s="2" t="s">
        <v>3953</v>
      </c>
      <c r="B1358" s="2" t="s">
        <v>3954</v>
      </c>
      <c r="C1358" s="2" t="s">
        <v>147</v>
      </c>
      <c r="D1358" s="2" t="s">
        <v>37</v>
      </c>
      <c r="E1358" s="2" t="s">
        <v>38</v>
      </c>
      <c r="F1358" s="2" t="s">
        <v>55</v>
      </c>
      <c r="G1358" s="2" t="s">
        <v>261</v>
      </c>
      <c r="H1358" s="2" t="s">
        <v>179</v>
      </c>
      <c r="I1358" s="2" t="s">
        <v>12</v>
      </c>
      <c r="J1358" s="2" t="s">
        <v>262</v>
      </c>
      <c r="K1358" s="2" t="s">
        <v>263</v>
      </c>
      <c r="L1358" s="2" t="s">
        <v>182</v>
      </c>
      <c r="M1358" s="2">
        <v>58</v>
      </c>
      <c r="N1358" s="2" t="b">
        <v>0</v>
      </c>
      <c r="O1358" s="2">
        <v>0.73513513513513518</v>
      </c>
      <c r="R1358" s="2" t="s">
        <v>65</v>
      </c>
      <c r="S1358" s="2" t="s">
        <v>3271</v>
      </c>
      <c r="T1358" s="2" t="s">
        <v>3272</v>
      </c>
      <c r="U1358" s="2" t="b">
        <v>1</v>
      </c>
      <c r="V1358" s="2" t="s">
        <v>69</v>
      </c>
      <c r="W1358" s="2">
        <v>1.3</v>
      </c>
    </row>
    <row r="1359" spans="1:23" ht="15.75" customHeight="1" x14ac:dyDescent="0.25">
      <c r="A1359" s="2" t="s">
        <v>3953</v>
      </c>
      <c r="B1359" s="2" t="s">
        <v>3954</v>
      </c>
      <c r="C1359" s="2" t="s">
        <v>147</v>
      </c>
      <c r="D1359" s="2" t="s">
        <v>37</v>
      </c>
      <c r="E1359" s="2" t="s">
        <v>38</v>
      </c>
      <c r="F1359" s="2" t="s">
        <v>55</v>
      </c>
      <c r="G1359" s="2" t="s">
        <v>266</v>
      </c>
      <c r="H1359" s="2" t="s">
        <v>179</v>
      </c>
      <c r="I1359" s="2" t="s">
        <v>12</v>
      </c>
      <c r="J1359" s="2" t="s">
        <v>267</v>
      </c>
      <c r="K1359" s="2" t="s">
        <v>268</v>
      </c>
      <c r="L1359" s="2" t="s">
        <v>182</v>
      </c>
      <c r="M1359" s="2">
        <v>59</v>
      </c>
      <c r="N1359" s="2" t="b">
        <v>0</v>
      </c>
      <c r="O1359" s="2">
        <v>0.76243093922651939</v>
      </c>
      <c r="R1359" s="2" t="s">
        <v>65</v>
      </c>
      <c r="S1359" s="2" t="s">
        <v>3273</v>
      </c>
      <c r="T1359" s="2" t="s">
        <v>3274</v>
      </c>
      <c r="U1359" s="2" t="b">
        <v>1</v>
      </c>
      <c r="V1359" s="2" t="s">
        <v>69</v>
      </c>
      <c r="W1359" s="2">
        <v>0.6</v>
      </c>
    </row>
    <row r="1360" spans="1:23" ht="15.75" customHeight="1" x14ac:dyDescent="0.25">
      <c r="A1360" s="2" t="s">
        <v>3953</v>
      </c>
      <c r="B1360" s="2" t="s">
        <v>3954</v>
      </c>
      <c r="C1360" s="2" t="s">
        <v>147</v>
      </c>
      <c r="D1360" s="2" t="s">
        <v>37</v>
      </c>
      <c r="E1360" s="2" t="s">
        <v>38</v>
      </c>
      <c r="F1360" s="2" t="s">
        <v>55</v>
      </c>
      <c r="G1360" s="2" t="s">
        <v>271</v>
      </c>
      <c r="H1360" s="2" t="s">
        <v>179</v>
      </c>
      <c r="I1360" s="2" t="s">
        <v>12</v>
      </c>
      <c r="J1360" s="2" t="s">
        <v>272</v>
      </c>
      <c r="K1360" s="2" t="s">
        <v>273</v>
      </c>
      <c r="L1360" s="2" t="s">
        <v>182</v>
      </c>
      <c r="M1360" s="2">
        <v>60</v>
      </c>
      <c r="N1360" s="2" t="b">
        <v>0</v>
      </c>
      <c r="O1360" s="2">
        <v>0.78409090909090906</v>
      </c>
      <c r="R1360" s="2" t="s">
        <v>65</v>
      </c>
      <c r="S1360" s="2" t="s">
        <v>3275</v>
      </c>
      <c r="T1360" s="2" t="s">
        <v>3276</v>
      </c>
      <c r="U1360" s="2" t="b">
        <v>1</v>
      </c>
      <c r="V1360" s="2" t="s">
        <v>69</v>
      </c>
      <c r="W1360" s="2">
        <v>0.6</v>
      </c>
    </row>
    <row r="1361" spans="1:23" ht="15.75" customHeight="1" x14ac:dyDescent="0.25">
      <c r="A1361" s="2" t="s">
        <v>3953</v>
      </c>
      <c r="B1361" s="2" t="s">
        <v>3954</v>
      </c>
      <c r="C1361" s="2" t="s">
        <v>147</v>
      </c>
      <c r="D1361" s="2" t="s">
        <v>37</v>
      </c>
      <c r="E1361" s="2" t="s">
        <v>38</v>
      </c>
      <c r="F1361" s="2" t="s">
        <v>55</v>
      </c>
      <c r="G1361" s="2" t="s">
        <v>276</v>
      </c>
      <c r="H1361" s="2" t="s">
        <v>179</v>
      </c>
      <c r="I1361" s="2" t="s">
        <v>12</v>
      </c>
      <c r="J1361" s="2" t="s">
        <v>277</v>
      </c>
      <c r="K1361" s="2" t="s">
        <v>278</v>
      </c>
      <c r="L1361" s="2" t="s">
        <v>182</v>
      </c>
      <c r="M1361" s="2">
        <v>61</v>
      </c>
      <c r="N1361" s="2" t="b">
        <v>0</v>
      </c>
      <c r="O1361" s="2">
        <v>0.77492877492877488</v>
      </c>
      <c r="R1361" s="2" t="s">
        <v>65</v>
      </c>
      <c r="S1361" s="2" t="s">
        <v>3277</v>
      </c>
      <c r="T1361" s="2" t="s">
        <v>3278</v>
      </c>
      <c r="U1361" s="2" t="b">
        <v>1</v>
      </c>
      <c r="V1361" s="2" t="s">
        <v>69</v>
      </c>
      <c r="W1361" s="2">
        <v>0.8</v>
      </c>
    </row>
    <row r="1362" spans="1:23" ht="15.75" customHeight="1" x14ac:dyDescent="0.25">
      <c r="A1362" s="2" t="s">
        <v>3953</v>
      </c>
      <c r="B1362" s="2" t="s">
        <v>3954</v>
      </c>
      <c r="C1362" s="2" t="s">
        <v>147</v>
      </c>
      <c r="D1362" s="2" t="s">
        <v>37</v>
      </c>
      <c r="E1362" s="2" t="s">
        <v>38</v>
      </c>
      <c r="F1362" s="2" t="s">
        <v>55</v>
      </c>
      <c r="G1362" s="2" t="s">
        <v>281</v>
      </c>
      <c r="H1362" s="2" t="s">
        <v>282</v>
      </c>
      <c r="I1362" s="2" t="s">
        <v>26</v>
      </c>
      <c r="J1362" s="2" t="s">
        <v>283</v>
      </c>
      <c r="K1362" s="2" t="s">
        <v>284</v>
      </c>
      <c r="L1362" s="2" t="s">
        <v>285</v>
      </c>
      <c r="M1362" s="2">
        <v>42</v>
      </c>
      <c r="N1362" s="2" t="b">
        <v>0</v>
      </c>
      <c r="O1362" s="2">
        <v>0.75159235668789803</v>
      </c>
      <c r="R1362" s="2" t="s">
        <v>65</v>
      </c>
      <c r="S1362" s="2" t="s">
        <v>3279</v>
      </c>
      <c r="T1362" s="2" t="s">
        <v>3280</v>
      </c>
      <c r="U1362" s="2" t="b">
        <v>1</v>
      </c>
      <c r="V1362" s="2" t="s">
        <v>69</v>
      </c>
      <c r="W1362" s="2">
        <v>0.9</v>
      </c>
    </row>
    <row r="1363" spans="1:23" ht="15.75" customHeight="1" x14ac:dyDescent="0.25">
      <c r="A1363" s="2" t="s">
        <v>3953</v>
      </c>
      <c r="B1363" s="2" t="s">
        <v>3954</v>
      </c>
      <c r="C1363" s="2" t="s">
        <v>147</v>
      </c>
      <c r="D1363" s="2" t="s">
        <v>37</v>
      </c>
      <c r="E1363" s="2" t="s">
        <v>38</v>
      </c>
      <c r="F1363" s="2" t="s">
        <v>55</v>
      </c>
      <c r="G1363" s="2" t="s">
        <v>288</v>
      </c>
      <c r="H1363" s="2" t="s">
        <v>282</v>
      </c>
      <c r="I1363" s="2" t="s">
        <v>26</v>
      </c>
      <c r="J1363" s="2" t="s">
        <v>289</v>
      </c>
      <c r="K1363" s="2" t="s">
        <v>290</v>
      </c>
      <c r="L1363" s="2" t="s">
        <v>285</v>
      </c>
      <c r="M1363" s="2">
        <v>43</v>
      </c>
      <c r="N1363" s="2" t="b">
        <v>0</v>
      </c>
      <c r="O1363" s="2">
        <v>0.7531914893617021</v>
      </c>
      <c r="R1363" s="2" t="s">
        <v>65</v>
      </c>
      <c r="S1363" s="2" t="s">
        <v>3281</v>
      </c>
      <c r="T1363" s="2" t="s">
        <v>3282</v>
      </c>
      <c r="U1363" s="2" t="b">
        <v>1</v>
      </c>
      <c r="V1363" s="2" t="s">
        <v>69</v>
      </c>
      <c r="W1363" s="2">
        <v>0.7</v>
      </c>
    </row>
    <row r="1364" spans="1:23" ht="15.75" customHeight="1" x14ac:dyDescent="0.25">
      <c r="A1364" s="2" t="s">
        <v>3953</v>
      </c>
      <c r="B1364" s="2" t="s">
        <v>3954</v>
      </c>
      <c r="C1364" s="2" t="s">
        <v>147</v>
      </c>
      <c r="D1364" s="2" t="s">
        <v>37</v>
      </c>
      <c r="E1364" s="2" t="s">
        <v>38</v>
      </c>
      <c r="F1364" s="2" t="s">
        <v>55</v>
      </c>
      <c r="G1364" s="2" t="s">
        <v>293</v>
      </c>
      <c r="H1364" s="2" t="s">
        <v>282</v>
      </c>
      <c r="I1364" s="2" t="s">
        <v>26</v>
      </c>
      <c r="J1364" s="2" t="s">
        <v>294</v>
      </c>
      <c r="K1364" s="2" t="s">
        <v>295</v>
      </c>
      <c r="L1364" s="2" t="s">
        <v>285</v>
      </c>
      <c r="M1364" s="2">
        <v>44</v>
      </c>
      <c r="N1364" s="2" t="b">
        <v>0</v>
      </c>
      <c r="O1364" s="2">
        <v>0.74518201284796559</v>
      </c>
      <c r="R1364" s="2" t="s">
        <v>65</v>
      </c>
      <c r="S1364" s="2" t="s">
        <v>3283</v>
      </c>
      <c r="T1364" s="2" t="s">
        <v>3284</v>
      </c>
      <c r="U1364" s="2" t="b">
        <v>1</v>
      </c>
      <c r="V1364" s="2" t="s">
        <v>69</v>
      </c>
      <c r="W1364" s="2">
        <v>0.6</v>
      </c>
    </row>
    <row r="1365" spans="1:23" ht="15.75" customHeight="1" x14ac:dyDescent="0.25">
      <c r="A1365" s="2" t="s">
        <v>3953</v>
      </c>
      <c r="B1365" s="2" t="s">
        <v>3954</v>
      </c>
      <c r="C1365" s="2" t="s">
        <v>147</v>
      </c>
      <c r="D1365" s="2" t="s">
        <v>37</v>
      </c>
      <c r="E1365" s="2" t="s">
        <v>38</v>
      </c>
      <c r="F1365" s="2" t="s">
        <v>55</v>
      </c>
      <c r="G1365" s="2" t="s">
        <v>298</v>
      </c>
      <c r="H1365" s="2" t="s">
        <v>282</v>
      </c>
      <c r="I1365" s="2" t="s">
        <v>26</v>
      </c>
      <c r="J1365" s="2" t="s">
        <v>299</v>
      </c>
      <c r="K1365" s="2" t="s">
        <v>300</v>
      </c>
      <c r="L1365" s="2" t="s">
        <v>285</v>
      </c>
      <c r="M1365" s="2">
        <v>45</v>
      </c>
      <c r="N1365" s="2" t="b">
        <v>0</v>
      </c>
      <c r="O1365" s="2">
        <v>0.70196078431372555</v>
      </c>
      <c r="R1365" s="2" t="s">
        <v>65</v>
      </c>
      <c r="S1365" s="2" t="s">
        <v>3285</v>
      </c>
      <c r="T1365" s="2" t="s">
        <v>3286</v>
      </c>
      <c r="U1365" s="2" t="b">
        <v>1</v>
      </c>
      <c r="V1365" s="2" t="s">
        <v>69</v>
      </c>
      <c r="W1365" s="2">
        <v>0.6</v>
      </c>
    </row>
    <row r="1366" spans="1:23" ht="15.75" customHeight="1" x14ac:dyDescent="0.25">
      <c r="A1366" s="2" t="s">
        <v>3953</v>
      </c>
      <c r="B1366" s="2" t="s">
        <v>3954</v>
      </c>
      <c r="C1366" s="2" t="s">
        <v>147</v>
      </c>
      <c r="D1366" s="2" t="s">
        <v>37</v>
      </c>
      <c r="E1366" s="2" t="s">
        <v>38</v>
      </c>
      <c r="F1366" s="2" t="s">
        <v>55</v>
      </c>
      <c r="G1366" s="2" t="s">
        <v>303</v>
      </c>
      <c r="H1366" s="2" t="s">
        <v>282</v>
      </c>
      <c r="I1366" s="2" t="s">
        <v>26</v>
      </c>
      <c r="J1366" s="2" t="s">
        <v>304</v>
      </c>
      <c r="K1366" s="2" t="s">
        <v>305</v>
      </c>
      <c r="L1366" s="2" t="s">
        <v>285</v>
      </c>
      <c r="M1366" s="2">
        <v>46</v>
      </c>
      <c r="N1366" s="2" t="b">
        <v>0</v>
      </c>
      <c r="O1366" s="2">
        <v>0.76271186440677974</v>
      </c>
      <c r="R1366" s="2" t="s">
        <v>65</v>
      </c>
      <c r="S1366" s="2" t="s">
        <v>3287</v>
      </c>
      <c r="T1366" s="2" t="s">
        <v>3288</v>
      </c>
      <c r="U1366" s="2" t="b">
        <v>1</v>
      </c>
      <c r="V1366" s="2" t="s">
        <v>69</v>
      </c>
      <c r="W1366" s="2">
        <v>0.8</v>
      </c>
    </row>
    <row r="1367" spans="1:23" ht="15.75" customHeight="1" x14ac:dyDescent="0.25">
      <c r="A1367" s="2" t="s">
        <v>3953</v>
      </c>
      <c r="B1367" s="2" t="s">
        <v>3954</v>
      </c>
      <c r="C1367" s="2" t="s">
        <v>147</v>
      </c>
      <c r="D1367" s="2" t="s">
        <v>37</v>
      </c>
      <c r="E1367" s="2" t="s">
        <v>38</v>
      </c>
      <c r="F1367" s="2" t="s">
        <v>55</v>
      </c>
      <c r="G1367" s="2" t="s">
        <v>308</v>
      </c>
      <c r="H1367" s="2" t="s">
        <v>282</v>
      </c>
      <c r="I1367" s="2" t="s">
        <v>26</v>
      </c>
      <c r="J1367" s="2" t="s">
        <v>309</v>
      </c>
      <c r="K1367" s="2" t="s">
        <v>310</v>
      </c>
      <c r="L1367" s="2" t="s">
        <v>285</v>
      </c>
      <c r="M1367" s="2">
        <v>47</v>
      </c>
      <c r="N1367" s="2" t="b">
        <v>0</v>
      </c>
      <c r="O1367" s="2">
        <v>0.77489177489177496</v>
      </c>
      <c r="R1367" s="2" t="s">
        <v>65</v>
      </c>
      <c r="S1367" s="2" t="s">
        <v>3289</v>
      </c>
      <c r="T1367" s="2" t="s">
        <v>3290</v>
      </c>
      <c r="U1367" s="2" t="b">
        <v>1</v>
      </c>
      <c r="V1367" s="2" t="s">
        <v>69</v>
      </c>
      <c r="W1367" s="2">
        <v>0.6</v>
      </c>
    </row>
    <row r="1368" spans="1:23" ht="15.75" customHeight="1" x14ac:dyDescent="0.25">
      <c r="A1368" s="2" t="s">
        <v>3953</v>
      </c>
      <c r="B1368" s="2" t="s">
        <v>3954</v>
      </c>
      <c r="C1368" s="2" t="s">
        <v>147</v>
      </c>
      <c r="D1368" s="2" t="s">
        <v>37</v>
      </c>
      <c r="E1368" s="2" t="s">
        <v>38</v>
      </c>
      <c r="F1368" s="2" t="s">
        <v>55</v>
      </c>
      <c r="G1368" s="2" t="s">
        <v>313</v>
      </c>
      <c r="H1368" s="2" t="s">
        <v>282</v>
      </c>
      <c r="I1368" s="2" t="s">
        <v>26</v>
      </c>
      <c r="J1368" s="2" t="s">
        <v>314</v>
      </c>
      <c r="K1368" s="2" t="s">
        <v>315</v>
      </c>
      <c r="L1368" s="2" t="s">
        <v>285</v>
      </c>
      <c r="M1368" s="2">
        <v>48</v>
      </c>
      <c r="N1368" s="2" t="b">
        <v>0</v>
      </c>
      <c r="O1368" s="2">
        <v>0.73728813559322037</v>
      </c>
      <c r="R1368" s="2" t="s">
        <v>65</v>
      </c>
      <c r="S1368" s="2" t="s">
        <v>3291</v>
      </c>
      <c r="T1368" s="2" t="s">
        <v>3292</v>
      </c>
      <c r="U1368" s="2" t="b">
        <v>1</v>
      </c>
      <c r="V1368" s="2" t="s">
        <v>69</v>
      </c>
      <c r="W1368" s="2">
        <v>0.6</v>
      </c>
    </row>
    <row r="1369" spans="1:23" ht="15.75" customHeight="1" x14ac:dyDescent="0.25">
      <c r="A1369" s="2" t="s">
        <v>3953</v>
      </c>
      <c r="B1369" s="2" t="s">
        <v>3954</v>
      </c>
      <c r="C1369" s="2" t="s">
        <v>147</v>
      </c>
      <c r="D1369" s="2" t="s">
        <v>37</v>
      </c>
      <c r="E1369" s="2" t="s">
        <v>38</v>
      </c>
      <c r="F1369" s="2" t="s">
        <v>55</v>
      </c>
      <c r="G1369" s="2" t="s">
        <v>318</v>
      </c>
      <c r="H1369" s="2" t="s">
        <v>282</v>
      </c>
      <c r="I1369" s="2" t="s">
        <v>26</v>
      </c>
      <c r="J1369" s="2" t="s">
        <v>319</v>
      </c>
      <c r="K1369" s="2" t="s">
        <v>320</v>
      </c>
      <c r="L1369" s="2" t="s">
        <v>285</v>
      </c>
      <c r="M1369" s="2">
        <v>49</v>
      </c>
      <c r="N1369" s="2" t="b">
        <v>0</v>
      </c>
      <c r="O1369" s="2">
        <v>0.73029045643153523</v>
      </c>
      <c r="R1369" s="2" t="s">
        <v>65</v>
      </c>
      <c r="S1369" s="2" t="s">
        <v>3293</v>
      </c>
      <c r="T1369" s="2" t="s">
        <v>3294</v>
      </c>
      <c r="U1369" s="2" t="b">
        <v>1</v>
      </c>
      <c r="V1369" s="2" t="s">
        <v>69</v>
      </c>
      <c r="W1369" s="2">
        <v>0.6</v>
      </c>
    </row>
    <row r="1370" spans="1:23" ht="15.75" customHeight="1" x14ac:dyDescent="0.25">
      <c r="A1370" s="2" t="s">
        <v>3953</v>
      </c>
      <c r="B1370" s="2" t="s">
        <v>3954</v>
      </c>
      <c r="C1370" s="2" t="s">
        <v>147</v>
      </c>
      <c r="D1370" s="2" t="s">
        <v>37</v>
      </c>
      <c r="E1370" s="2" t="s">
        <v>38</v>
      </c>
      <c r="F1370" s="2" t="s">
        <v>55</v>
      </c>
      <c r="G1370" s="2" t="s">
        <v>323</v>
      </c>
      <c r="H1370" s="2" t="s">
        <v>282</v>
      </c>
      <c r="I1370" s="2" t="s">
        <v>26</v>
      </c>
      <c r="J1370" s="2" t="s">
        <v>324</v>
      </c>
      <c r="K1370" s="2" t="s">
        <v>325</v>
      </c>
      <c r="L1370" s="2" t="s">
        <v>285</v>
      </c>
      <c r="M1370" s="2">
        <v>50</v>
      </c>
      <c r="N1370" s="2" t="b">
        <v>0</v>
      </c>
      <c r="O1370" s="2">
        <v>0.72955974842767291</v>
      </c>
      <c r="R1370" s="2" t="s">
        <v>65</v>
      </c>
      <c r="S1370" s="2" t="s">
        <v>3295</v>
      </c>
      <c r="T1370" s="2" t="s">
        <v>3296</v>
      </c>
      <c r="U1370" s="2" t="b">
        <v>1</v>
      </c>
      <c r="V1370" s="2" t="s">
        <v>69</v>
      </c>
      <c r="W1370" s="2">
        <v>0.6</v>
      </c>
    </row>
    <row r="1371" spans="1:23" ht="15.75" customHeight="1" x14ac:dyDescent="0.25">
      <c r="A1371" s="2" t="s">
        <v>3953</v>
      </c>
      <c r="B1371" s="2" t="s">
        <v>3954</v>
      </c>
      <c r="C1371" s="2" t="s">
        <v>147</v>
      </c>
      <c r="D1371" s="2" t="s">
        <v>37</v>
      </c>
      <c r="E1371" s="2" t="s">
        <v>38</v>
      </c>
      <c r="F1371" s="2" t="s">
        <v>55</v>
      </c>
      <c r="G1371" s="2" t="s">
        <v>328</v>
      </c>
      <c r="H1371" s="2" t="s">
        <v>282</v>
      </c>
      <c r="I1371" s="2" t="s">
        <v>26</v>
      </c>
      <c r="J1371" s="2" t="s">
        <v>329</v>
      </c>
      <c r="K1371" s="2" t="s">
        <v>330</v>
      </c>
      <c r="L1371" s="2" t="s">
        <v>285</v>
      </c>
      <c r="M1371" s="2">
        <v>51</v>
      </c>
      <c r="N1371" s="2" t="b">
        <v>0</v>
      </c>
      <c r="O1371" s="2">
        <v>0.74645030425963488</v>
      </c>
      <c r="R1371" s="2" t="s">
        <v>65</v>
      </c>
      <c r="S1371" s="2" t="s">
        <v>3297</v>
      </c>
      <c r="T1371" s="2" t="s">
        <v>3298</v>
      </c>
      <c r="U1371" s="2" t="b">
        <v>1</v>
      </c>
      <c r="V1371" s="2" t="s">
        <v>69</v>
      </c>
      <c r="W1371" s="2">
        <v>0.6</v>
      </c>
    </row>
    <row r="1372" spans="1:23" ht="15.75" customHeight="1" x14ac:dyDescent="0.25">
      <c r="A1372" s="2" t="s">
        <v>3953</v>
      </c>
      <c r="B1372" s="2" t="s">
        <v>3954</v>
      </c>
      <c r="C1372" s="2" t="s">
        <v>147</v>
      </c>
      <c r="D1372" s="2" t="s">
        <v>37</v>
      </c>
      <c r="E1372" s="2" t="s">
        <v>38</v>
      </c>
      <c r="F1372" s="2" t="s">
        <v>55</v>
      </c>
      <c r="G1372" s="2" t="s">
        <v>333</v>
      </c>
      <c r="H1372" s="2" t="s">
        <v>282</v>
      </c>
      <c r="I1372" s="2" t="s">
        <v>26</v>
      </c>
      <c r="J1372" s="2" t="s">
        <v>334</v>
      </c>
      <c r="K1372" s="2" t="s">
        <v>335</v>
      </c>
      <c r="L1372" s="2" t="s">
        <v>285</v>
      </c>
      <c r="M1372" s="2">
        <v>52</v>
      </c>
      <c r="N1372" s="2" t="b">
        <v>0</v>
      </c>
      <c r="O1372" s="2">
        <v>0.75906183368869928</v>
      </c>
      <c r="R1372" s="2" t="s">
        <v>65</v>
      </c>
      <c r="S1372" s="2" t="s">
        <v>3299</v>
      </c>
      <c r="T1372" s="2" t="s">
        <v>3300</v>
      </c>
      <c r="U1372" s="2" t="b">
        <v>1</v>
      </c>
      <c r="V1372" s="2" t="s">
        <v>69</v>
      </c>
      <c r="W1372" s="2">
        <v>0.6</v>
      </c>
    </row>
    <row r="1373" spans="1:23" ht="15.75" customHeight="1" x14ac:dyDescent="0.25">
      <c r="A1373" s="2" t="s">
        <v>3953</v>
      </c>
      <c r="B1373" s="2" t="s">
        <v>3954</v>
      </c>
      <c r="C1373" s="2" t="s">
        <v>147</v>
      </c>
      <c r="D1373" s="2" t="s">
        <v>37</v>
      </c>
      <c r="E1373" s="2" t="s">
        <v>38</v>
      </c>
      <c r="F1373" s="2" t="s">
        <v>55</v>
      </c>
      <c r="G1373" s="2" t="s">
        <v>338</v>
      </c>
      <c r="H1373" s="2" t="s">
        <v>282</v>
      </c>
      <c r="I1373" s="2" t="s">
        <v>26</v>
      </c>
      <c r="J1373" s="2" t="s">
        <v>339</v>
      </c>
      <c r="K1373" s="2" t="s">
        <v>340</v>
      </c>
      <c r="L1373" s="2" t="s">
        <v>285</v>
      </c>
      <c r="M1373" s="2">
        <v>53</v>
      </c>
      <c r="N1373" s="2" t="b">
        <v>0</v>
      </c>
      <c r="O1373" s="2">
        <v>0.78587196467991161</v>
      </c>
      <c r="R1373" s="2" t="s">
        <v>65</v>
      </c>
      <c r="S1373" s="2" t="s">
        <v>3301</v>
      </c>
      <c r="T1373" s="2" t="s">
        <v>3302</v>
      </c>
      <c r="U1373" s="2" t="b">
        <v>1</v>
      </c>
      <c r="V1373" s="2" t="s">
        <v>69</v>
      </c>
      <c r="W1373" s="2">
        <v>0.9</v>
      </c>
    </row>
    <row r="1374" spans="1:23" ht="15.75" customHeight="1" x14ac:dyDescent="0.25">
      <c r="A1374" s="2" t="s">
        <v>3953</v>
      </c>
      <c r="B1374" s="2" t="s">
        <v>3954</v>
      </c>
      <c r="C1374" s="2" t="s">
        <v>147</v>
      </c>
      <c r="D1374" s="2" t="s">
        <v>37</v>
      </c>
      <c r="E1374" s="2" t="s">
        <v>38</v>
      </c>
      <c r="F1374" s="2" t="s">
        <v>55</v>
      </c>
      <c r="G1374" s="2" t="s">
        <v>343</v>
      </c>
      <c r="H1374" s="2" t="s">
        <v>282</v>
      </c>
      <c r="I1374" s="2" t="s">
        <v>26</v>
      </c>
      <c r="J1374" s="2" t="s">
        <v>344</v>
      </c>
      <c r="K1374" s="2" t="s">
        <v>345</v>
      </c>
      <c r="L1374" s="2" t="s">
        <v>285</v>
      </c>
      <c r="M1374" s="2">
        <v>54</v>
      </c>
      <c r="N1374" s="2" t="b">
        <v>0</v>
      </c>
      <c r="O1374" s="2">
        <v>0.75</v>
      </c>
      <c r="R1374" s="2" t="s">
        <v>65</v>
      </c>
      <c r="S1374" s="2" t="s">
        <v>3303</v>
      </c>
      <c r="T1374" s="2" t="s">
        <v>3304</v>
      </c>
      <c r="U1374" s="2" t="b">
        <v>1</v>
      </c>
      <c r="V1374" s="2" t="s">
        <v>69</v>
      </c>
      <c r="W1374" s="2">
        <v>0.6</v>
      </c>
    </row>
    <row r="1375" spans="1:23" ht="15.75" customHeight="1" x14ac:dyDescent="0.25">
      <c r="A1375" s="2" t="s">
        <v>3953</v>
      </c>
      <c r="B1375" s="2" t="s">
        <v>3954</v>
      </c>
      <c r="C1375" s="2" t="s">
        <v>147</v>
      </c>
      <c r="D1375" s="2" t="s">
        <v>37</v>
      </c>
      <c r="E1375" s="2" t="s">
        <v>38</v>
      </c>
      <c r="F1375" s="2" t="s">
        <v>55</v>
      </c>
      <c r="G1375" s="2" t="s">
        <v>349</v>
      </c>
      <c r="H1375" s="2" t="s">
        <v>282</v>
      </c>
      <c r="I1375" s="2" t="s">
        <v>26</v>
      </c>
      <c r="J1375" s="2" t="s">
        <v>351</v>
      </c>
      <c r="K1375" s="2" t="s">
        <v>352</v>
      </c>
      <c r="L1375" s="2" t="s">
        <v>285</v>
      </c>
      <c r="M1375" s="2">
        <v>55</v>
      </c>
      <c r="N1375" s="2" t="b">
        <v>0</v>
      </c>
      <c r="O1375" s="2">
        <v>0.79458239277652365</v>
      </c>
      <c r="R1375" s="2" t="s">
        <v>65</v>
      </c>
      <c r="S1375" s="2" t="s">
        <v>3305</v>
      </c>
      <c r="T1375" s="2" t="s">
        <v>3306</v>
      </c>
      <c r="U1375" s="2" t="b">
        <v>1</v>
      </c>
      <c r="V1375" s="2" t="s">
        <v>69</v>
      </c>
      <c r="W1375" s="2">
        <v>0.6</v>
      </c>
    </row>
    <row r="1376" spans="1:23" ht="15.75" customHeight="1" x14ac:dyDescent="0.25">
      <c r="A1376" s="2" t="s">
        <v>3953</v>
      </c>
      <c r="B1376" s="2" t="s">
        <v>3954</v>
      </c>
      <c r="C1376" s="2" t="s">
        <v>147</v>
      </c>
      <c r="D1376" s="2" t="s">
        <v>37</v>
      </c>
      <c r="E1376" s="2" t="s">
        <v>38</v>
      </c>
      <c r="F1376" s="2" t="s">
        <v>55</v>
      </c>
      <c r="G1376" s="2" t="s">
        <v>363</v>
      </c>
      <c r="H1376" s="2" t="s">
        <v>282</v>
      </c>
      <c r="I1376" s="2" t="s">
        <v>26</v>
      </c>
      <c r="J1376" s="2" t="s">
        <v>367</v>
      </c>
      <c r="K1376" s="2" t="s">
        <v>368</v>
      </c>
      <c r="L1376" s="2" t="s">
        <v>285</v>
      </c>
      <c r="M1376" s="2">
        <v>56</v>
      </c>
      <c r="N1376" s="2" t="b">
        <v>0</v>
      </c>
      <c r="O1376" s="2">
        <v>0.71311475409836067</v>
      </c>
      <c r="R1376" s="2" t="s">
        <v>65</v>
      </c>
      <c r="S1376" s="2" t="s">
        <v>3307</v>
      </c>
      <c r="T1376" s="2" t="s">
        <v>3308</v>
      </c>
      <c r="U1376" s="2" t="b">
        <v>1</v>
      </c>
      <c r="V1376" s="2" t="s">
        <v>69</v>
      </c>
      <c r="W1376" s="2">
        <v>0.7</v>
      </c>
    </row>
    <row r="1377" spans="1:23" ht="15.75" customHeight="1" x14ac:dyDescent="0.25">
      <c r="A1377" s="2" t="s">
        <v>3953</v>
      </c>
      <c r="B1377" s="2" t="s">
        <v>3954</v>
      </c>
      <c r="C1377" s="2" t="s">
        <v>147</v>
      </c>
      <c r="D1377" s="2" t="s">
        <v>37</v>
      </c>
      <c r="E1377" s="2" t="s">
        <v>38</v>
      </c>
      <c r="F1377" s="2" t="s">
        <v>55</v>
      </c>
      <c r="G1377" s="2" t="s">
        <v>378</v>
      </c>
      <c r="H1377" s="2" t="s">
        <v>282</v>
      </c>
      <c r="I1377" s="2" t="s">
        <v>26</v>
      </c>
      <c r="J1377" s="2" t="s">
        <v>380</v>
      </c>
      <c r="K1377" s="2" t="s">
        <v>381</v>
      </c>
      <c r="L1377" s="2" t="s">
        <v>285</v>
      </c>
      <c r="M1377" s="2">
        <v>57</v>
      </c>
      <c r="N1377" s="2" t="b">
        <v>0</v>
      </c>
      <c r="O1377" s="2">
        <v>0.76659528907922914</v>
      </c>
      <c r="R1377" s="2" t="s">
        <v>65</v>
      </c>
      <c r="S1377" s="2" t="s">
        <v>3309</v>
      </c>
      <c r="T1377" s="2" t="s">
        <v>3310</v>
      </c>
      <c r="U1377" s="2" t="b">
        <v>1</v>
      </c>
      <c r="V1377" s="2" t="s">
        <v>69</v>
      </c>
      <c r="W1377" s="2">
        <v>0.6</v>
      </c>
    </row>
    <row r="1378" spans="1:23" ht="15.75" customHeight="1" x14ac:dyDescent="0.25">
      <c r="A1378" s="2" t="s">
        <v>3953</v>
      </c>
      <c r="B1378" s="2" t="s">
        <v>3954</v>
      </c>
      <c r="C1378" s="2" t="s">
        <v>147</v>
      </c>
      <c r="D1378" s="2" t="s">
        <v>37</v>
      </c>
      <c r="E1378" s="2" t="s">
        <v>38</v>
      </c>
      <c r="F1378" s="2" t="s">
        <v>55</v>
      </c>
      <c r="G1378" s="2" t="s">
        <v>389</v>
      </c>
      <c r="H1378" s="2" t="s">
        <v>282</v>
      </c>
      <c r="I1378" s="2" t="s">
        <v>26</v>
      </c>
      <c r="J1378" s="2" t="s">
        <v>390</v>
      </c>
      <c r="K1378" s="2" t="s">
        <v>391</v>
      </c>
      <c r="L1378" s="2" t="s">
        <v>285</v>
      </c>
      <c r="M1378" s="2">
        <v>58</v>
      </c>
      <c r="N1378" s="2" t="b">
        <v>0</v>
      </c>
      <c r="O1378" s="2">
        <v>0.743099787685775</v>
      </c>
      <c r="R1378" s="2" t="s">
        <v>65</v>
      </c>
      <c r="S1378" s="2" t="s">
        <v>3311</v>
      </c>
      <c r="T1378" s="2" t="s">
        <v>3312</v>
      </c>
      <c r="U1378" s="2" t="b">
        <v>1</v>
      </c>
      <c r="V1378" s="2" t="s">
        <v>69</v>
      </c>
      <c r="W1378" s="2">
        <v>0.8</v>
      </c>
    </row>
    <row r="1379" spans="1:23" ht="15.75" customHeight="1" x14ac:dyDescent="0.25">
      <c r="A1379" s="2" t="s">
        <v>3953</v>
      </c>
      <c r="B1379" s="2" t="s">
        <v>3954</v>
      </c>
      <c r="C1379" s="2" t="s">
        <v>147</v>
      </c>
      <c r="D1379" s="2" t="s">
        <v>37</v>
      </c>
      <c r="E1379" s="2" t="s">
        <v>38</v>
      </c>
      <c r="F1379" s="2" t="s">
        <v>55</v>
      </c>
      <c r="G1379" s="2" t="s">
        <v>395</v>
      </c>
      <c r="H1379" s="2" t="s">
        <v>282</v>
      </c>
      <c r="I1379" s="2" t="s">
        <v>26</v>
      </c>
      <c r="J1379" s="2" t="s">
        <v>397</v>
      </c>
      <c r="K1379" s="2" t="s">
        <v>398</v>
      </c>
      <c r="L1379" s="2" t="s">
        <v>285</v>
      </c>
      <c r="M1379" s="2">
        <v>59</v>
      </c>
      <c r="N1379" s="2" t="b">
        <v>0</v>
      </c>
      <c r="O1379" s="2">
        <v>0.72016460905349811</v>
      </c>
      <c r="R1379" s="2" t="s">
        <v>65</v>
      </c>
      <c r="S1379" s="2" t="s">
        <v>3313</v>
      </c>
      <c r="T1379" s="2" t="s">
        <v>3314</v>
      </c>
      <c r="U1379" s="2" t="b">
        <v>1</v>
      </c>
      <c r="V1379" s="2" t="s">
        <v>69</v>
      </c>
      <c r="W1379" s="2">
        <v>0.6</v>
      </c>
    </row>
    <row r="1380" spans="1:23" ht="15.75" customHeight="1" x14ac:dyDescent="0.25">
      <c r="A1380" s="2" t="s">
        <v>3953</v>
      </c>
      <c r="B1380" s="2" t="s">
        <v>3954</v>
      </c>
      <c r="C1380" s="2" t="s">
        <v>147</v>
      </c>
      <c r="D1380" s="2" t="s">
        <v>37</v>
      </c>
      <c r="E1380" s="2" t="s">
        <v>38</v>
      </c>
      <c r="F1380" s="2" t="s">
        <v>55</v>
      </c>
      <c r="G1380" s="2" t="s">
        <v>401</v>
      </c>
      <c r="H1380" s="2" t="s">
        <v>282</v>
      </c>
      <c r="I1380" s="2" t="s">
        <v>26</v>
      </c>
      <c r="J1380" s="2" t="s">
        <v>402</v>
      </c>
      <c r="K1380" s="2" t="s">
        <v>403</v>
      </c>
      <c r="L1380" s="2" t="s">
        <v>285</v>
      </c>
      <c r="M1380" s="2">
        <v>60</v>
      </c>
      <c r="N1380" s="2" t="b">
        <v>0</v>
      </c>
      <c r="O1380" s="2">
        <v>0.74739039665970775</v>
      </c>
      <c r="R1380" s="2" t="s">
        <v>65</v>
      </c>
      <c r="S1380" s="2" t="s">
        <v>3315</v>
      </c>
      <c r="T1380" s="2" t="s">
        <v>3316</v>
      </c>
      <c r="U1380" s="2" t="b">
        <v>1</v>
      </c>
      <c r="V1380" s="2" t="s">
        <v>69</v>
      </c>
      <c r="W1380" s="2">
        <v>0.6</v>
      </c>
    </row>
    <row r="1381" spans="1:23" ht="15.75" customHeight="1" x14ac:dyDescent="0.25">
      <c r="A1381" s="2" t="s">
        <v>3953</v>
      </c>
      <c r="B1381" s="2" t="s">
        <v>3954</v>
      </c>
      <c r="C1381" s="2" t="s">
        <v>147</v>
      </c>
      <c r="D1381" s="2" t="s">
        <v>37</v>
      </c>
      <c r="E1381" s="2" t="s">
        <v>38</v>
      </c>
      <c r="F1381" s="2" t="s">
        <v>55</v>
      </c>
      <c r="G1381" s="2" t="s">
        <v>406</v>
      </c>
      <c r="H1381" s="2" t="s">
        <v>282</v>
      </c>
      <c r="I1381" s="2" t="s">
        <v>26</v>
      </c>
      <c r="J1381" s="2" t="s">
        <v>407</v>
      </c>
      <c r="K1381" s="2" t="s">
        <v>408</v>
      </c>
      <c r="L1381" s="2" t="s">
        <v>285</v>
      </c>
      <c r="M1381" s="2">
        <v>61</v>
      </c>
      <c r="N1381" s="2" t="b">
        <v>0</v>
      </c>
      <c r="O1381" s="2">
        <v>0.75555555555555542</v>
      </c>
      <c r="R1381" s="2" t="s">
        <v>65</v>
      </c>
      <c r="S1381" s="2" t="s">
        <v>3317</v>
      </c>
      <c r="T1381" s="2" t="s">
        <v>3318</v>
      </c>
      <c r="U1381" s="2" t="b">
        <v>1</v>
      </c>
      <c r="V1381" s="2" t="s">
        <v>69</v>
      </c>
      <c r="W1381" s="2">
        <v>0.6</v>
      </c>
    </row>
    <row r="1382" spans="1:23" ht="15.75" customHeight="1" x14ac:dyDescent="0.25">
      <c r="A1382" s="2" t="s">
        <v>3953</v>
      </c>
      <c r="B1382" s="2" t="s">
        <v>3954</v>
      </c>
      <c r="C1382" s="2" t="s">
        <v>147</v>
      </c>
      <c r="D1382" s="2" t="s">
        <v>37</v>
      </c>
      <c r="E1382" s="2" t="s">
        <v>38</v>
      </c>
      <c r="F1382" s="2" t="s">
        <v>364</v>
      </c>
      <c r="G1382" s="2" t="s">
        <v>411</v>
      </c>
      <c r="H1382" s="2" t="s">
        <v>412</v>
      </c>
      <c r="I1382" s="2" t="s">
        <v>54</v>
      </c>
      <c r="J1382" s="2" t="s">
        <v>413</v>
      </c>
      <c r="K1382" s="2" t="s">
        <v>414</v>
      </c>
      <c r="L1382" s="2" t="s">
        <v>377</v>
      </c>
      <c r="M1382" s="2">
        <v>42</v>
      </c>
      <c r="N1382" s="2" t="b">
        <v>0</v>
      </c>
      <c r="O1382" s="2">
        <v>0.79002079002079006</v>
      </c>
      <c r="R1382" s="2" t="s">
        <v>65</v>
      </c>
      <c r="S1382" s="2" t="s">
        <v>3319</v>
      </c>
      <c r="T1382" s="2" t="s">
        <v>3320</v>
      </c>
      <c r="U1382" s="2" t="b">
        <v>1</v>
      </c>
      <c r="V1382" s="2" t="s">
        <v>69</v>
      </c>
      <c r="W1382" s="2">
        <v>0.9</v>
      </c>
    </row>
    <row r="1383" spans="1:23" ht="15.75" customHeight="1" x14ac:dyDescent="0.25">
      <c r="A1383" s="2" t="s">
        <v>3953</v>
      </c>
      <c r="B1383" s="2" t="s">
        <v>3954</v>
      </c>
      <c r="C1383" s="2" t="s">
        <v>147</v>
      </c>
      <c r="D1383" s="2" t="s">
        <v>37</v>
      </c>
      <c r="E1383" s="2" t="s">
        <v>38</v>
      </c>
      <c r="F1383" s="2" t="s">
        <v>364</v>
      </c>
      <c r="G1383" s="2" t="s">
        <v>417</v>
      </c>
      <c r="H1383" s="2" t="s">
        <v>412</v>
      </c>
      <c r="I1383" s="2" t="s">
        <v>54</v>
      </c>
      <c r="J1383" s="2" t="s">
        <v>418</v>
      </c>
      <c r="K1383" s="2" t="s">
        <v>419</v>
      </c>
      <c r="L1383" s="2" t="s">
        <v>377</v>
      </c>
      <c r="M1383" s="2">
        <v>43</v>
      </c>
      <c r="N1383" s="2" t="b">
        <v>0</v>
      </c>
      <c r="O1383" s="2">
        <v>0.79237288135593231</v>
      </c>
      <c r="R1383" s="2" t="s">
        <v>65</v>
      </c>
      <c r="S1383" s="2" t="s">
        <v>3321</v>
      </c>
      <c r="T1383" s="2" t="s">
        <v>3322</v>
      </c>
      <c r="U1383" s="2" t="b">
        <v>1</v>
      </c>
      <c r="V1383" s="2" t="s">
        <v>69</v>
      </c>
      <c r="W1383" s="2">
        <v>0.6</v>
      </c>
    </row>
    <row r="1384" spans="1:23" ht="15.75" customHeight="1" x14ac:dyDescent="0.25">
      <c r="A1384" s="2" t="s">
        <v>3953</v>
      </c>
      <c r="B1384" s="2" t="s">
        <v>3954</v>
      </c>
      <c r="C1384" s="2" t="s">
        <v>147</v>
      </c>
      <c r="D1384" s="2" t="s">
        <v>37</v>
      </c>
      <c r="E1384" s="2" t="s">
        <v>38</v>
      </c>
      <c r="F1384" s="2" t="s">
        <v>364</v>
      </c>
      <c r="G1384" s="2" t="s">
        <v>422</v>
      </c>
      <c r="H1384" s="2" t="s">
        <v>412</v>
      </c>
      <c r="I1384" s="2" t="s">
        <v>54</v>
      </c>
      <c r="J1384" s="2" t="s">
        <v>423</v>
      </c>
      <c r="K1384" s="2" t="s">
        <v>424</v>
      </c>
      <c r="L1384" s="2" t="s">
        <v>377</v>
      </c>
      <c r="M1384" s="2">
        <v>44</v>
      </c>
      <c r="N1384" s="2" t="b">
        <v>0</v>
      </c>
      <c r="O1384" s="2">
        <v>0.78099173553719015</v>
      </c>
      <c r="R1384" s="2" t="s">
        <v>65</v>
      </c>
      <c r="S1384" s="2" t="s">
        <v>3323</v>
      </c>
      <c r="T1384" s="2" t="s">
        <v>3324</v>
      </c>
      <c r="U1384" s="2" t="b">
        <v>1</v>
      </c>
      <c r="V1384" s="2" t="s">
        <v>69</v>
      </c>
      <c r="W1384" s="2">
        <v>0.6</v>
      </c>
    </row>
    <row r="1385" spans="1:23" ht="15.75" customHeight="1" x14ac:dyDescent="0.25">
      <c r="A1385" s="2" t="s">
        <v>3953</v>
      </c>
      <c r="B1385" s="2" t="s">
        <v>3954</v>
      </c>
      <c r="C1385" s="2" t="s">
        <v>147</v>
      </c>
      <c r="D1385" s="2" t="s">
        <v>37</v>
      </c>
      <c r="E1385" s="2" t="s">
        <v>38</v>
      </c>
      <c r="F1385" s="2" t="s">
        <v>364</v>
      </c>
      <c r="G1385" s="2" t="s">
        <v>427</v>
      </c>
      <c r="H1385" s="2" t="s">
        <v>412</v>
      </c>
      <c r="I1385" s="2" t="s">
        <v>54</v>
      </c>
      <c r="J1385" s="2" t="s">
        <v>428</v>
      </c>
      <c r="K1385" s="2" t="s">
        <v>429</v>
      </c>
      <c r="L1385" s="2" t="s">
        <v>377</v>
      </c>
      <c r="M1385" s="2">
        <v>45</v>
      </c>
      <c r="N1385" s="2" t="b">
        <v>0</v>
      </c>
      <c r="O1385" s="2">
        <v>0.78406708595387842</v>
      </c>
      <c r="R1385" s="2" t="s">
        <v>65</v>
      </c>
      <c r="S1385" s="2" t="s">
        <v>3325</v>
      </c>
      <c r="T1385" s="2" t="s">
        <v>3326</v>
      </c>
      <c r="U1385" s="2" t="b">
        <v>1</v>
      </c>
      <c r="V1385" s="2" t="s">
        <v>69</v>
      </c>
      <c r="W1385" s="2">
        <v>0.6</v>
      </c>
    </row>
    <row r="1386" spans="1:23" ht="15.75" customHeight="1" x14ac:dyDescent="0.25">
      <c r="A1386" s="2" t="s">
        <v>3953</v>
      </c>
      <c r="B1386" s="2" t="s">
        <v>3954</v>
      </c>
      <c r="C1386" s="2" t="s">
        <v>147</v>
      </c>
      <c r="D1386" s="2" t="s">
        <v>37</v>
      </c>
      <c r="E1386" s="2" t="s">
        <v>38</v>
      </c>
      <c r="F1386" s="2" t="s">
        <v>364</v>
      </c>
      <c r="G1386" s="2" t="s">
        <v>432</v>
      </c>
      <c r="H1386" s="2" t="s">
        <v>412</v>
      </c>
      <c r="I1386" s="2" t="s">
        <v>54</v>
      </c>
      <c r="J1386" s="2" t="s">
        <v>433</v>
      </c>
      <c r="K1386" s="2" t="s">
        <v>434</v>
      </c>
      <c r="L1386" s="2" t="s">
        <v>377</v>
      </c>
      <c r="M1386" s="2">
        <v>46</v>
      </c>
      <c r="N1386" s="2" t="b">
        <v>0</v>
      </c>
      <c r="O1386" s="2">
        <v>0.76955602536997891</v>
      </c>
      <c r="R1386" s="2" t="s">
        <v>65</v>
      </c>
      <c r="S1386" s="2" t="s">
        <v>3327</v>
      </c>
      <c r="T1386" s="2" t="s">
        <v>3328</v>
      </c>
      <c r="U1386" s="2" t="b">
        <v>1</v>
      </c>
      <c r="V1386" s="2" t="s">
        <v>69</v>
      </c>
      <c r="W1386" s="2">
        <v>0.6</v>
      </c>
    </row>
    <row r="1387" spans="1:23" ht="15.75" customHeight="1" x14ac:dyDescent="0.25">
      <c r="A1387" s="2" t="s">
        <v>3953</v>
      </c>
      <c r="B1387" s="2" t="s">
        <v>3954</v>
      </c>
      <c r="C1387" s="2" t="s">
        <v>147</v>
      </c>
      <c r="D1387" s="2" t="s">
        <v>37</v>
      </c>
      <c r="E1387" s="2" t="s">
        <v>38</v>
      </c>
      <c r="F1387" s="2" t="s">
        <v>364</v>
      </c>
      <c r="G1387" s="2" t="s">
        <v>437</v>
      </c>
      <c r="H1387" s="2" t="s">
        <v>412</v>
      </c>
      <c r="I1387" s="2" t="s">
        <v>54</v>
      </c>
      <c r="J1387" s="2" t="s">
        <v>438</v>
      </c>
      <c r="K1387" s="2" t="s">
        <v>439</v>
      </c>
      <c r="L1387" s="2" t="s">
        <v>377</v>
      </c>
      <c r="M1387" s="2">
        <v>47</v>
      </c>
      <c r="N1387" s="2" t="b">
        <v>0</v>
      </c>
      <c r="O1387" s="2">
        <v>0.78260869565217395</v>
      </c>
      <c r="R1387" s="2" t="s">
        <v>65</v>
      </c>
      <c r="S1387" s="2" t="s">
        <v>3329</v>
      </c>
      <c r="T1387" s="2" t="s">
        <v>3330</v>
      </c>
      <c r="U1387" s="2" t="b">
        <v>1</v>
      </c>
      <c r="V1387" s="2" t="s">
        <v>69</v>
      </c>
      <c r="W1387" s="2">
        <v>0.6</v>
      </c>
    </row>
    <row r="1388" spans="1:23" ht="15.75" customHeight="1" x14ac:dyDescent="0.25">
      <c r="A1388" s="2" t="s">
        <v>3953</v>
      </c>
      <c r="B1388" s="2" t="s">
        <v>3954</v>
      </c>
      <c r="C1388" s="2" t="s">
        <v>147</v>
      </c>
      <c r="D1388" s="2" t="s">
        <v>37</v>
      </c>
      <c r="E1388" s="2" t="s">
        <v>38</v>
      </c>
      <c r="F1388" s="2" t="s">
        <v>364</v>
      </c>
      <c r="G1388" s="2" t="s">
        <v>442</v>
      </c>
      <c r="H1388" s="2" t="s">
        <v>412</v>
      </c>
      <c r="I1388" s="2" t="s">
        <v>54</v>
      </c>
      <c r="J1388" s="2" t="s">
        <v>443</v>
      </c>
      <c r="K1388" s="2" t="s">
        <v>444</v>
      </c>
      <c r="L1388" s="2" t="s">
        <v>377</v>
      </c>
      <c r="M1388" s="2">
        <v>48</v>
      </c>
      <c r="N1388" s="2" t="b">
        <v>0</v>
      </c>
      <c r="O1388" s="2">
        <v>0.80084745762711873</v>
      </c>
      <c r="R1388" s="2" t="s">
        <v>65</v>
      </c>
      <c r="S1388" s="2" t="s">
        <v>3331</v>
      </c>
      <c r="T1388" s="2" t="s">
        <v>3332</v>
      </c>
      <c r="U1388" s="2" t="b">
        <v>1</v>
      </c>
      <c r="V1388" s="2" t="s">
        <v>69</v>
      </c>
      <c r="W1388" s="2">
        <v>0.6</v>
      </c>
    </row>
    <row r="1389" spans="1:23" ht="15.75" customHeight="1" x14ac:dyDescent="0.25">
      <c r="A1389" s="2" t="s">
        <v>3953</v>
      </c>
      <c r="B1389" s="2" t="s">
        <v>3954</v>
      </c>
      <c r="C1389" s="2" t="s">
        <v>147</v>
      </c>
      <c r="D1389" s="2" t="s">
        <v>37</v>
      </c>
      <c r="E1389" s="2" t="s">
        <v>38</v>
      </c>
      <c r="F1389" s="2" t="s">
        <v>364</v>
      </c>
      <c r="G1389" s="2" t="s">
        <v>447</v>
      </c>
      <c r="H1389" s="2" t="s">
        <v>412</v>
      </c>
      <c r="I1389" s="2" t="s">
        <v>54</v>
      </c>
      <c r="J1389" s="2" t="s">
        <v>448</v>
      </c>
      <c r="K1389" s="2" t="s">
        <v>449</v>
      </c>
      <c r="L1389" s="2" t="s">
        <v>377</v>
      </c>
      <c r="M1389" s="2">
        <v>49</v>
      </c>
      <c r="N1389" s="2" t="b">
        <v>0</v>
      </c>
      <c r="O1389" s="2">
        <v>0.79746835443037989</v>
      </c>
      <c r="R1389" s="2" t="s">
        <v>65</v>
      </c>
      <c r="S1389" s="2" t="s">
        <v>3333</v>
      </c>
      <c r="T1389" s="2" t="s">
        <v>3334</v>
      </c>
      <c r="U1389" s="2" t="b">
        <v>1</v>
      </c>
      <c r="V1389" s="2" t="s">
        <v>69</v>
      </c>
      <c r="W1389" s="2">
        <v>0.6</v>
      </c>
    </row>
    <row r="1390" spans="1:23" ht="15.75" customHeight="1" x14ac:dyDescent="0.25">
      <c r="A1390" s="2" t="s">
        <v>3953</v>
      </c>
      <c r="B1390" s="2" t="s">
        <v>3954</v>
      </c>
      <c r="C1390" s="2" t="s">
        <v>147</v>
      </c>
      <c r="D1390" s="2" t="s">
        <v>37</v>
      </c>
      <c r="E1390" s="2" t="s">
        <v>38</v>
      </c>
      <c r="F1390" s="2" t="s">
        <v>364</v>
      </c>
      <c r="G1390" s="2" t="s">
        <v>452</v>
      </c>
      <c r="H1390" s="2" t="s">
        <v>412</v>
      </c>
      <c r="I1390" s="2" t="s">
        <v>54</v>
      </c>
      <c r="J1390" s="2" t="s">
        <v>453</v>
      </c>
      <c r="K1390" s="2" t="s">
        <v>454</v>
      </c>
      <c r="L1390" s="2" t="s">
        <v>377</v>
      </c>
      <c r="M1390" s="2">
        <v>50</v>
      </c>
      <c r="N1390" s="2" t="b">
        <v>0</v>
      </c>
      <c r="O1390" s="2">
        <v>0.78980891719745228</v>
      </c>
      <c r="R1390" s="2" t="s">
        <v>65</v>
      </c>
      <c r="S1390" s="2" t="s">
        <v>3335</v>
      </c>
      <c r="T1390" s="2" t="s">
        <v>3336</v>
      </c>
      <c r="U1390" s="2" t="b">
        <v>1</v>
      </c>
      <c r="V1390" s="2" t="s">
        <v>69</v>
      </c>
      <c r="W1390" s="2">
        <v>0.6</v>
      </c>
    </row>
    <row r="1391" spans="1:23" ht="15.75" customHeight="1" x14ac:dyDescent="0.25">
      <c r="A1391" s="2" t="s">
        <v>3953</v>
      </c>
      <c r="B1391" s="2" t="s">
        <v>3954</v>
      </c>
      <c r="C1391" s="2" t="s">
        <v>147</v>
      </c>
      <c r="D1391" s="2" t="s">
        <v>37</v>
      </c>
      <c r="E1391" s="2" t="s">
        <v>38</v>
      </c>
      <c r="F1391" s="2" t="s">
        <v>364</v>
      </c>
      <c r="G1391" s="2" t="s">
        <v>457</v>
      </c>
      <c r="H1391" s="2" t="s">
        <v>412</v>
      </c>
      <c r="I1391" s="2" t="s">
        <v>54</v>
      </c>
      <c r="J1391" s="2" t="s">
        <v>458</v>
      </c>
      <c r="K1391" s="2" t="s">
        <v>459</v>
      </c>
      <c r="L1391" s="2" t="s">
        <v>377</v>
      </c>
      <c r="M1391" s="2">
        <v>51</v>
      </c>
      <c r="N1391" s="2" t="b">
        <v>0</v>
      </c>
      <c r="O1391" s="2">
        <v>0.80425531914893633</v>
      </c>
      <c r="R1391" s="2" t="s">
        <v>65</v>
      </c>
      <c r="S1391" s="2" t="s">
        <v>3337</v>
      </c>
      <c r="T1391" s="2" t="s">
        <v>3338</v>
      </c>
      <c r="U1391" s="2" t="b">
        <v>1</v>
      </c>
      <c r="V1391" s="2" t="s">
        <v>69</v>
      </c>
      <c r="W1391" s="2">
        <v>0.6</v>
      </c>
    </row>
    <row r="1392" spans="1:23" ht="15.75" customHeight="1" x14ac:dyDescent="0.25">
      <c r="A1392" s="2" t="s">
        <v>3953</v>
      </c>
      <c r="B1392" s="2" t="s">
        <v>3954</v>
      </c>
      <c r="C1392" s="2" t="s">
        <v>147</v>
      </c>
      <c r="D1392" s="2" t="s">
        <v>37</v>
      </c>
      <c r="E1392" s="2" t="s">
        <v>38</v>
      </c>
      <c r="F1392" s="2" t="s">
        <v>364</v>
      </c>
      <c r="G1392" s="2" t="s">
        <v>462</v>
      </c>
      <c r="H1392" s="2" t="s">
        <v>412</v>
      </c>
      <c r="I1392" s="2" t="s">
        <v>54</v>
      </c>
      <c r="J1392" s="2" t="s">
        <v>463</v>
      </c>
      <c r="K1392" s="2" t="s">
        <v>464</v>
      </c>
      <c r="L1392" s="2" t="s">
        <v>377</v>
      </c>
      <c r="M1392" s="2">
        <v>52</v>
      </c>
      <c r="N1392" s="2" t="b">
        <v>0</v>
      </c>
      <c r="O1392" s="2">
        <v>0.81779661016949157</v>
      </c>
      <c r="R1392" s="2" t="s">
        <v>65</v>
      </c>
      <c r="S1392" s="2" t="s">
        <v>3339</v>
      </c>
      <c r="T1392" s="2" t="s">
        <v>3340</v>
      </c>
      <c r="U1392" s="2" t="b">
        <v>1</v>
      </c>
      <c r="V1392" s="2" t="s">
        <v>69</v>
      </c>
      <c r="W1392" s="2">
        <v>0.6</v>
      </c>
    </row>
    <row r="1393" spans="1:23" ht="15.75" customHeight="1" x14ac:dyDescent="0.25">
      <c r="A1393" s="2" t="s">
        <v>3953</v>
      </c>
      <c r="B1393" s="2" t="s">
        <v>3954</v>
      </c>
      <c r="C1393" s="2" t="s">
        <v>147</v>
      </c>
      <c r="D1393" s="2" t="s">
        <v>37</v>
      </c>
      <c r="E1393" s="2" t="s">
        <v>38</v>
      </c>
      <c r="F1393" s="2" t="s">
        <v>364</v>
      </c>
      <c r="G1393" s="2" t="s">
        <v>467</v>
      </c>
      <c r="H1393" s="2" t="s">
        <v>412</v>
      </c>
      <c r="I1393" s="2" t="s">
        <v>54</v>
      </c>
      <c r="J1393" s="2" t="s">
        <v>468</v>
      </c>
      <c r="K1393" s="2" t="s">
        <v>469</v>
      </c>
      <c r="L1393" s="2" t="s">
        <v>377</v>
      </c>
      <c r="M1393" s="2">
        <v>53</v>
      </c>
      <c r="N1393" s="2" t="b">
        <v>0</v>
      </c>
      <c r="O1393" s="2">
        <v>0.7773109243697478</v>
      </c>
      <c r="R1393" s="2" t="s">
        <v>65</v>
      </c>
      <c r="S1393" s="2" t="s">
        <v>3341</v>
      </c>
      <c r="T1393" s="2" t="s">
        <v>3342</v>
      </c>
      <c r="U1393" s="2" t="b">
        <v>1</v>
      </c>
      <c r="V1393" s="2" t="s">
        <v>69</v>
      </c>
      <c r="W1393" s="2">
        <v>0.8</v>
      </c>
    </row>
    <row r="1394" spans="1:23" ht="15.75" customHeight="1" x14ac:dyDescent="0.25">
      <c r="A1394" s="2" t="s">
        <v>3953</v>
      </c>
      <c r="B1394" s="2" t="s">
        <v>3954</v>
      </c>
      <c r="C1394" s="2" t="s">
        <v>147</v>
      </c>
      <c r="D1394" s="2" t="s">
        <v>37</v>
      </c>
      <c r="E1394" s="2" t="s">
        <v>38</v>
      </c>
      <c r="F1394" s="2" t="s">
        <v>364</v>
      </c>
      <c r="G1394" s="2" t="s">
        <v>472</v>
      </c>
      <c r="H1394" s="2" t="s">
        <v>412</v>
      </c>
      <c r="I1394" s="2" t="s">
        <v>54</v>
      </c>
      <c r="J1394" s="2" t="s">
        <v>473</v>
      </c>
      <c r="K1394" s="2" t="s">
        <v>474</v>
      </c>
      <c r="L1394" s="2" t="s">
        <v>377</v>
      </c>
      <c r="M1394" s="2">
        <v>54</v>
      </c>
      <c r="N1394" s="2" t="b">
        <v>0</v>
      </c>
      <c r="O1394" s="2">
        <v>0.78481012658227844</v>
      </c>
      <c r="R1394" s="2" t="s">
        <v>65</v>
      </c>
      <c r="S1394" s="2" t="s">
        <v>3343</v>
      </c>
      <c r="T1394" s="2" t="s">
        <v>3344</v>
      </c>
      <c r="U1394" s="2" t="b">
        <v>1</v>
      </c>
      <c r="V1394" s="2" t="s">
        <v>69</v>
      </c>
      <c r="W1394" s="2">
        <v>0.6</v>
      </c>
    </row>
    <row r="1395" spans="1:23" ht="15.75" customHeight="1" x14ac:dyDescent="0.25">
      <c r="A1395" s="2" t="s">
        <v>3953</v>
      </c>
      <c r="B1395" s="2" t="s">
        <v>3954</v>
      </c>
      <c r="C1395" s="2" t="s">
        <v>147</v>
      </c>
      <c r="D1395" s="2" t="s">
        <v>37</v>
      </c>
      <c r="E1395" s="2" t="s">
        <v>38</v>
      </c>
      <c r="F1395" s="2" t="s">
        <v>364</v>
      </c>
      <c r="G1395" s="2" t="s">
        <v>477</v>
      </c>
      <c r="H1395" s="2" t="s">
        <v>412</v>
      </c>
      <c r="I1395" s="2" t="s">
        <v>54</v>
      </c>
      <c r="J1395" s="2" t="s">
        <v>478</v>
      </c>
      <c r="K1395" s="2" t="s">
        <v>479</v>
      </c>
      <c r="L1395" s="2" t="s">
        <v>377</v>
      </c>
      <c r="M1395" s="2">
        <v>55</v>
      </c>
      <c r="N1395" s="2" t="b">
        <v>0</v>
      </c>
      <c r="O1395" s="2">
        <v>0.78333333333333344</v>
      </c>
      <c r="R1395" s="2" t="s">
        <v>65</v>
      </c>
      <c r="S1395" s="2" t="s">
        <v>3345</v>
      </c>
      <c r="T1395" s="2" t="s">
        <v>3346</v>
      </c>
      <c r="U1395" s="2" t="b">
        <v>1</v>
      </c>
      <c r="V1395" s="2" t="s">
        <v>69</v>
      </c>
      <c r="W1395" s="2">
        <v>0.6</v>
      </c>
    </row>
    <row r="1396" spans="1:23" ht="15.75" customHeight="1" x14ac:dyDescent="0.25">
      <c r="A1396" s="2" t="s">
        <v>3953</v>
      </c>
      <c r="B1396" s="2" t="s">
        <v>3954</v>
      </c>
      <c r="C1396" s="2" t="s">
        <v>147</v>
      </c>
      <c r="D1396" s="2" t="s">
        <v>37</v>
      </c>
      <c r="E1396" s="2" t="s">
        <v>38</v>
      </c>
      <c r="F1396" s="2" t="s">
        <v>364</v>
      </c>
      <c r="G1396" s="2" t="s">
        <v>482</v>
      </c>
      <c r="H1396" s="2" t="s">
        <v>412</v>
      </c>
      <c r="I1396" s="2" t="s">
        <v>54</v>
      </c>
      <c r="J1396" s="2" t="s">
        <v>483</v>
      </c>
      <c r="K1396" s="2" t="s">
        <v>484</v>
      </c>
      <c r="L1396" s="2" t="s">
        <v>377</v>
      </c>
      <c r="M1396" s="2">
        <v>56</v>
      </c>
      <c r="N1396" s="2" t="b">
        <v>0</v>
      </c>
      <c r="O1396" s="2">
        <v>0.80170575692963753</v>
      </c>
      <c r="R1396" s="2" t="s">
        <v>65</v>
      </c>
      <c r="S1396" s="2" t="s">
        <v>3347</v>
      </c>
      <c r="T1396" s="2" t="s">
        <v>3348</v>
      </c>
      <c r="U1396" s="2" t="b">
        <v>1</v>
      </c>
      <c r="V1396" s="2" t="s">
        <v>69</v>
      </c>
      <c r="W1396" s="2">
        <v>0.6</v>
      </c>
    </row>
    <row r="1397" spans="1:23" ht="15.75" customHeight="1" x14ac:dyDescent="0.25">
      <c r="A1397" s="2" t="s">
        <v>3953</v>
      </c>
      <c r="B1397" s="2" t="s">
        <v>3954</v>
      </c>
      <c r="C1397" s="2" t="s">
        <v>147</v>
      </c>
      <c r="D1397" s="2" t="s">
        <v>37</v>
      </c>
      <c r="E1397" s="2" t="s">
        <v>38</v>
      </c>
      <c r="F1397" s="2" t="s">
        <v>364</v>
      </c>
      <c r="G1397" s="2" t="s">
        <v>487</v>
      </c>
      <c r="H1397" s="2" t="s">
        <v>412</v>
      </c>
      <c r="I1397" s="2" t="s">
        <v>54</v>
      </c>
      <c r="J1397" s="2" t="s">
        <v>488</v>
      </c>
      <c r="K1397" s="2" t="s">
        <v>489</v>
      </c>
      <c r="L1397" s="2" t="s">
        <v>377</v>
      </c>
      <c r="M1397" s="2">
        <v>57</v>
      </c>
      <c r="N1397" s="2" t="b">
        <v>0</v>
      </c>
      <c r="O1397" s="2">
        <v>0.79002079002079006</v>
      </c>
      <c r="R1397" s="2" t="s">
        <v>65</v>
      </c>
      <c r="S1397" s="2" t="s">
        <v>3349</v>
      </c>
      <c r="T1397" s="2" t="s">
        <v>3350</v>
      </c>
      <c r="U1397" s="2" t="b">
        <v>1</v>
      </c>
      <c r="V1397" s="2" t="s">
        <v>69</v>
      </c>
      <c r="W1397" s="2">
        <v>0.7</v>
      </c>
    </row>
    <row r="1398" spans="1:23" ht="15.75" customHeight="1" x14ac:dyDescent="0.25">
      <c r="A1398" s="2" t="s">
        <v>3953</v>
      </c>
      <c r="B1398" s="2" t="s">
        <v>3954</v>
      </c>
      <c r="C1398" s="2" t="s">
        <v>147</v>
      </c>
      <c r="D1398" s="2" t="s">
        <v>37</v>
      </c>
      <c r="E1398" s="2" t="s">
        <v>38</v>
      </c>
      <c r="F1398" s="2" t="s">
        <v>364</v>
      </c>
      <c r="G1398" s="2" t="s">
        <v>492</v>
      </c>
      <c r="H1398" s="2" t="s">
        <v>412</v>
      </c>
      <c r="I1398" s="2" t="s">
        <v>54</v>
      </c>
      <c r="J1398" s="2" t="s">
        <v>493</v>
      </c>
      <c r="K1398" s="2" t="s">
        <v>494</v>
      </c>
      <c r="L1398" s="2" t="s">
        <v>377</v>
      </c>
      <c r="M1398" s="2">
        <v>58</v>
      </c>
      <c r="N1398" s="2" t="b">
        <v>0</v>
      </c>
      <c r="O1398" s="2">
        <v>0.79749478079331937</v>
      </c>
      <c r="R1398" s="2" t="s">
        <v>65</v>
      </c>
      <c r="S1398" s="2" t="s">
        <v>3351</v>
      </c>
      <c r="T1398" s="2" t="s">
        <v>3352</v>
      </c>
      <c r="U1398" s="2" t="b">
        <v>1</v>
      </c>
      <c r="V1398" s="2" t="s">
        <v>69</v>
      </c>
      <c r="W1398" s="2">
        <v>0.6</v>
      </c>
    </row>
    <row r="1399" spans="1:23" ht="15.75" customHeight="1" x14ac:dyDescent="0.25">
      <c r="A1399" s="2" t="s">
        <v>3953</v>
      </c>
      <c r="B1399" s="2" t="s">
        <v>3954</v>
      </c>
      <c r="C1399" s="2" t="s">
        <v>147</v>
      </c>
      <c r="D1399" s="2" t="s">
        <v>37</v>
      </c>
      <c r="E1399" s="2" t="s">
        <v>38</v>
      </c>
      <c r="F1399" s="2" t="s">
        <v>364</v>
      </c>
      <c r="G1399" s="2" t="s">
        <v>497</v>
      </c>
      <c r="H1399" s="2" t="s">
        <v>412</v>
      </c>
      <c r="I1399" s="2" t="s">
        <v>54</v>
      </c>
      <c r="J1399" s="2" t="s">
        <v>498</v>
      </c>
      <c r="K1399" s="2" t="s">
        <v>499</v>
      </c>
      <c r="L1399" s="2" t="s">
        <v>377</v>
      </c>
      <c r="M1399" s="2">
        <v>59</v>
      </c>
      <c r="N1399" s="2" t="b">
        <v>0</v>
      </c>
      <c r="O1399" s="2">
        <v>0.78695652173913044</v>
      </c>
      <c r="R1399" s="2" t="s">
        <v>65</v>
      </c>
      <c r="S1399" s="2" t="s">
        <v>3353</v>
      </c>
      <c r="T1399" s="2" t="s">
        <v>3354</v>
      </c>
      <c r="U1399" s="2" t="b">
        <v>1</v>
      </c>
      <c r="V1399" s="2" t="s">
        <v>69</v>
      </c>
      <c r="W1399" s="2">
        <v>0.6</v>
      </c>
    </row>
    <row r="1400" spans="1:23" ht="15.75" customHeight="1" x14ac:dyDescent="0.25">
      <c r="A1400" s="2" t="s">
        <v>3953</v>
      </c>
      <c r="B1400" s="2" t="s">
        <v>3954</v>
      </c>
      <c r="C1400" s="2" t="s">
        <v>147</v>
      </c>
      <c r="D1400" s="2" t="s">
        <v>37</v>
      </c>
      <c r="E1400" s="2" t="s">
        <v>38</v>
      </c>
      <c r="F1400" s="2" t="s">
        <v>364</v>
      </c>
      <c r="G1400" s="2" t="s">
        <v>502</v>
      </c>
      <c r="H1400" s="2" t="s">
        <v>412</v>
      </c>
      <c r="I1400" s="2" t="s">
        <v>54</v>
      </c>
      <c r="J1400" s="2" t="s">
        <v>503</v>
      </c>
      <c r="K1400" s="2" t="s">
        <v>504</v>
      </c>
      <c r="L1400" s="2" t="s">
        <v>377</v>
      </c>
      <c r="M1400" s="2">
        <v>60</v>
      </c>
      <c r="N1400" s="2" t="b">
        <v>0</v>
      </c>
      <c r="O1400" s="2">
        <v>0.77868852459016391</v>
      </c>
      <c r="R1400" s="2" t="s">
        <v>65</v>
      </c>
      <c r="S1400" s="2" t="s">
        <v>3355</v>
      </c>
      <c r="T1400" s="2" t="s">
        <v>3356</v>
      </c>
      <c r="U1400" s="2" t="b">
        <v>1</v>
      </c>
      <c r="V1400" s="2" t="s">
        <v>69</v>
      </c>
      <c r="W1400" s="2">
        <v>0.6</v>
      </c>
    </row>
    <row r="1401" spans="1:23" ht="15.75" customHeight="1" x14ac:dyDescent="0.25">
      <c r="A1401" s="2" t="s">
        <v>3953</v>
      </c>
      <c r="B1401" s="2" t="s">
        <v>3954</v>
      </c>
      <c r="C1401" s="2" t="s">
        <v>147</v>
      </c>
      <c r="D1401" s="2" t="s">
        <v>37</v>
      </c>
      <c r="E1401" s="2" t="s">
        <v>38</v>
      </c>
      <c r="F1401" s="2" t="s">
        <v>364</v>
      </c>
      <c r="G1401" s="2" t="s">
        <v>507</v>
      </c>
      <c r="H1401" s="2" t="s">
        <v>412</v>
      </c>
      <c r="I1401" s="2" t="s">
        <v>54</v>
      </c>
      <c r="J1401" s="2" t="s">
        <v>508</v>
      </c>
      <c r="K1401" s="2" t="s">
        <v>509</v>
      </c>
      <c r="L1401" s="2" t="s">
        <v>377</v>
      </c>
      <c r="M1401" s="2">
        <v>61</v>
      </c>
      <c r="N1401" s="2" t="b">
        <v>0</v>
      </c>
      <c r="O1401" s="2">
        <v>0.79508196721311475</v>
      </c>
      <c r="R1401" s="2" t="s">
        <v>65</v>
      </c>
      <c r="S1401" s="2" t="s">
        <v>3357</v>
      </c>
      <c r="T1401" s="2" t="s">
        <v>3358</v>
      </c>
      <c r="U1401" s="2" t="b">
        <v>1</v>
      </c>
      <c r="V1401" s="2" t="s">
        <v>69</v>
      </c>
      <c r="W1401" s="2">
        <v>0.6</v>
      </c>
    </row>
    <row r="1402" spans="1:23" ht="15.75" customHeight="1" x14ac:dyDescent="0.25">
      <c r="A1402" s="2" t="s">
        <v>3953</v>
      </c>
      <c r="B1402" s="2" t="s">
        <v>3954</v>
      </c>
      <c r="C1402" s="2" t="s">
        <v>147</v>
      </c>
      <c r="D1402" s="2" t="s">
        <v>37</v>
      </c>
      <c r="E1402" s="2" t="s">
        <v>38</v>
      </c>
      <c r="F1402" s="2" t="s">
        <v>364</v>
      </c>
      <c r="G1402" s="2" t="s">
        <v>512</v>
      </c>
      <c r="H1402" s="2" t="s">
        <v>513</v>
      </c>
      <c r="I1402" s="2" t="s">
        <v>40</v>
      </c>
      <c r="J1402" s="2" t="s">
        <v>514</v>
      </c>
      <c r="K1402" s="2" t="s">
        <v>515</v>
      </c>
      <c r="L1402" s="2" t="s">
        <v>372</v>
      </c>
      <c r="M1402" s="2">
        <v>42</v>
      </c>
      <c r="N1402" s="2" t="b">
        <v>0</v>
      </c>
      <c r="O1402" s="2">
        <v>0.79538904899135443</v>
      </c>
      <c r="R1402" s="2" t="s">
        <v>65</v>
      </c>
      <c r="S1402" s="2" t="s">
        <v>3359</v>
      </c>
      <c r="T1402" s="2" t="s">
        <v>3360</v>
      </c>
      <c r="U1402" s="2" t="b">
        <v>1</v>
      </c>
      <c r="V1402" s="2" t="s">
        <v>69</v>
      </c>
      <c r="W1402" s="2">
        <v>1</v>
      </c>
    </row>
    <row r="1403" spans="1:23" ht="15.75" customHeight="1" x14ac:dyDescent="0.25">
      <c r="A1403" s="2" t="s">
        <v>3953</v>
      </c>
      <c r="B1403" s="2" t="s">
        <v>3954</v>
      </c>
      <c r="C1403" s="2" t="s">
        <v>147</v>
      </c>
      <c r="D1403" s="2" t="s">
        <v>37</v>
      </c>
      <c r="E1403" s="2" t="s">
        <v>38</v>
      </c>
      <c r="F1403" s="2" t="s">
        <v>364</v>
      </c>
      <c r="G1403" s="2" t="s">
        <v>518</v>
      </c>
      <c r="H1403" s="2" t="s">
        <v>513</v>
      </c>
      <c r="I1403" s="2" t="s">
        <v>40</v>
      </c>
      <c r="J1403" s="2" t="s">
        <v>519</v>
      </c>
      <c r="K1403" s="2" t="s">
        <v>520</v>
      </c>
      <c r="L1403" s="2" t="s">
        <v>372</v>
      </c>
      <c r="M1403" s="2">
        <v>43</v>
      </c>
      <c r="N1403" s="2" t="b">
        <v>0</v>
      </c>
      <c r="O1403" s="2">
        <v>0.77777777777777779</v>
      </c>
      <c r="R1403" s="2" t="s">
        <v>65</v>
      </c>
      <c r="S1403" s="2" t="s">
        <v>3361</v>
      </c>
      <c r="T1403" s="2" t="s">
        <v>3362</v>
      </c>
      <c r="U1403" s="2" t="b">
        <v>1</v>
      </c>
      <c r="V1403" s="2" t="s">
        <v>69</v>
      </c>
      <c r="W1403" s="2">
        <v>0.6</v>
      </c>
    </row>
    <row r="1404" spans="1:23" ht="15.75" customHeight="1" x14ac:dyDescent="0.25">
      <c r="A1404" s="2" t="s">
        <v>3953</v>
      </c>
      <c r="B1404" s="2" t="s">
        <v>3954</v>
      </c>
      <c r="C1404" s="2" t="s">
        <v>147</v>
      </c>
      <c r="D1404" s="2" t="s">
        <v>37</v>
      </c>
      <c r="E1404" s="2" t="s">
        <v>38</v>
      </c>
      <c r="F1404" s="2" t="s">
        <v>364</v>
      </c>
      <c r="G1404" s="2" t="s">
        <v>523</v>
      </c>
      <c r="H1404" s="2" t="s">
        <v>513</v>
      </c>
      <c r="I1404" s="2" t="s">
        <v>40</v>
      </c>
      <c r="J1404" s="2" t="s">
        <v>524</v>
      </c>
      <c r="K1404" s="2" t="s">
        <v>525</v>
      </c>
      <c r="L1404" s="2" t="s">
        <v>372</v>
      </c>
      <c r="M1404" s="2">
        <v>44</v>
      </c>
      <c r="N1404" s="2" t="b">
        <v>0</v>
      </c>
      <c r="O1404" s="2">
        <v>0.80116959064327486</v>
      </c>
      <c r="R1404" s="2" t="s">
        <v>65</v>
      </c>
      <c r="S1404" s="2" t="s">
        <v>3363</v>
      </c>
      <c r="T1404" s="2" t="s">
        <v>3364</v>
      </c>
      <c r="U1404" s="2" t="b">
        <v>1</v>
      </c>
      <c r="V1404" s="2" t="s">
        <v>69</v>
      </c>
      <c r="W1404" s="2">
        <v>0.6</v>
      </c>
    </row>
    <row r="1405" spans="1:23" ht="15.75" customHeight="1" x14ac:dyDescent="0.25">
      <c r="A1405" s="2" t="s">
        <v>3953</v>
      </c>
      <c r="B1405" s="2" t="s">
        <v>3954</v>
      </c>
      <c r="C1405" s="2" t="s">
        <v>147</v>
      </c>
      <c r="D1405" s="2" t="s">
        <v>37</v>
      </c>
      <c r="E1405" s="2" t="s">
        <v>38</v>
      </c>
      <c r="F1405" s="2" t="s">
        <v>364</v>
      </c>
      <c r="G1405" s="2" t="s">
        <v>528</v>
      </c>
      <c r="H1405" s="2" t="s">
        <v>513</v>
      </c>
      <c r="I1405" s="2" t="s">
        <v>40</v>
      </c>
      <c r="J1405" s="2" t="s">
        <v>529</v>
      </c>
      <c r="K1405" s="2" t="s">
        <v>530</v>
      </c>
      <c r="L1405" s="2" t="s">
        <v>372</v>
      </c>
      <c r="M1405" s="2">
        <v>45</v>
      </c>
      <c r="N1405" s="2" t="b">
        <v>0</v>
      </c>
      <c r="O1405" s="2">
        <v>0.81632653061224481</v>
      </c>
      <c r="R1405" s="2" t="s">
        <v>65</v>
      </c>
      <c r="S1405" s="2" t="s">
        <v>3365</v>
      </c>
      <c r="T1405" s="2" t="s">
        <v>3366</v>
      </c>
      <c r="U1405" s="2" t="b">
        <v>1</v>
      </c>
      <c r="V1405" s="2" t="s">
        <v>69</v>
      </c>
      <c r="W1405" s="2">
        <v>0.6</v>
      </c>
    </row>
    <row r="1406" spans="1:23" ht="15.75" customHeight="1" x14ac:dyDescent="0.25">
      <c r="A1406" s="2" t="s">
        <v>3953</v>
      </c>
      <c r="B1406" s="2" t="s">
        <v>3954</v>
      </c>
      <c r="C1406" s="2" t="s">
        <v>147</v>
      </c>
      <c r="D1406" s="2" t="s">
        <v>37</v>
      </c>
      <c r="E1406" s="2" t="s">
        <v>38</v>
      </c>
      <c r="F1406" s="2" t="s">
        <v>364</v>
      </c>
      <c r="G1406" s="2" t="s">
        <v>533</v>
      </c>
      <c r="H1406" s="2" t="s">
        <v>513</v>
      </c>
      <c r="I1406" s="2" t="s">
        <v>40</v>
      </c>
      <c r="J1406" s="2" t="s">
        <v>534</v>
      </c>
      <c r="K1406" s="2" t="s">
        <v>535</v>
      </c>
      <c r="L1406" s="2" t="s">
        <v>372</v>
      </c>
      <c r="M1406" s="2">
        <v>46</v>
      </c>
      <c r="N1406" s="2" t="b">
        <v>0</v>
      </c>
      <c r="O1406" s="2">
        <v>0.77653631284916202</v>
      </c>
      <c r="R1406" s="2" t="s">
        <v>65</v>
      </c>
      <c r="S1406" s="2" t="s">
        <v>3367</v>
      </c>
      <c r="T1406" s="2" t="s">
        <v>3368</v>
      </c>
      <c r="U1406" s="2" t="b">
        <v>1</v>
      </c>
      <c r="V1406" s="2" t="s">
        <v>69</v>
      </c>
      <c r="W1406" s="2">
        <v>0.6</v>
      </c>
    </row>
    <row r="1407" spans="1:23" ht="15.75" customHeight="1" x14ac:dyDescent="0.25">
      <c r="A1407" s="2" t="s">
        <v>3953</v>
      </c>
      <c r="B1407" s="2" t="s">
        <v>3954</v>
      </c>
      <c r="C1407" s="2" t="s">
        <v>147</v>
      </c>
      <c r="D1407" s="2" t="s">
        <v>37</v>
      </c>
      <c r="E1407" s="2" t="s">
        <v>38</v>
      </c>
      <c r="F1407" s="2" t="s">
        <v>364</v>
      </c>
      <c r="G1407" s="2" t="s">
        <v>538</v>
      </c>
      <c r="H1407" s="2" t="s">
        <v>513</v>
      </c>
      <c r="I1407" s="2" t="s">
        <v>40</v>
      </c>
      <c r="J1407" s="2" t="s">
        <v>539</v>
      </c>
      <c r="K1407" s="2" t="s">
        <v>540</v>
      </c>
      <c r="L1407" s="2" t="s">
        <v>372</v>
      </c>
      <c r="M1407" s="2">
        <v>47</v>
      </c>
      <c r="N1407" s="2" t="b">
        <v>0</v>
      </c>
      <c r="O1407" s="2">
        <v>0.78260869565217395</v>
      </c>
      <c r="R1407" s="2" t="s">
        <v>65</v>
      </c>
      <c r="S1407" s="2" t="s">
        <v>3369</v>
      </c>
      <c r="T1407" s="2" t="s">
        <v>3370</v>
      </c>
      <c r="U1407" s="2" t="b">
        <v>1</v>
      </c>
      <c r="V1407" s="2" t="s">
        <v>69</v>
      </c>
      <c r="W1407" s="2">
        <v>0.6</v>
      </c>
    </row>
    <row r="1408" spans="1:23" ht="15.75" customHeight="1" x14ac:dyDescent="0.25">
      <c r="A1408" s="2" t="s">
        <v>3953</v>
      </c>
      <c r="B1408" s="2" t="s">
        <v>3954</v>
      </c>
      <c r="C1408" s="2" t="s">
        <v>147</v>
      </c>
      <c r="D1408" s="2" t="s">
        <v>37</v>
      </c>
      <c r="E1408" s="2" t="s">
        <v>38</v>
      </c>
      <c r="F1408" s="2" t="s">
        <v>364</v>
      </c>
      <c r="G1408" s="2" t="s">
        <v>550</v>
      </c>
      <c r="H1408" s="2" t="s">
        <v>513</v>
      </c>
      <c r="I1408" s="2" t="s">
        <v>40</v>
      </c>
      <c r="J1408" s="2" t="s">
        <v>555</v>
      </c>
      <c r="K1408" s="2" t="s">
        <v>557</v>
      </c>
      <c r="L1408" s="2" t="s">
        <v>372</v>
      </c>
      <c r="M1408" s="2">
        <v>48</v>
      </c>
      <c r="N1408" s="2" t="b">
        <v>0</v>
      </c>
      <c r="O1408" s="2">
        <v>0.78089887640449451</v>
      </c>
      <c r="R1408" s="2" t="s">
        <v>65</v>
      </c>
      <c r="S1408" s="2" t="s">
        <v>3371</v>
      </c>
      <c r="T1408" s="2" t="s">
        <v>3372</v>
      </c>
      <c r="U1408" s="2" t="b">
        <v>1</v>
      </c>
      <c r="V1408" s="2" t="s">
        <v>69</v>
      </c>
      <c r="W1408" s="2">
        <v>0.6</v>
      </c>
    </row>
    <row r="1409" spans="1:23" ht="15.75" customHeight="1" x14ac:dyDescent="0.25">
      <c r="A1409" s="2" t="s">
        <v>3953</v>
      </c>
      <c r="B1409" s="2" t="s">
        <v>3954</v>
      </c>
      <c r="C1409" s="2" t="s">
        <v>147</v>
      </c>
      <c r="D1409" s="2" t="s">
        <v>37</v>
      </c>
      <c r="E1409" s="2" t="s">
        <v>38</v>
      </c>
      <c r="F1409" s="2" t="s">
        <v>364</v>
      </c>
      <c r="G1409" s="2" t="s">
        <v>572</v>
      </c>
      <c r="H1409" s="2" t="s">
        <v>513</v>
      </c>
      <c r="I1409" s="2" t="s">
        <v>40</v>
      </c>
      <c r="J1409" s="2" t="s">
        <v>575</v>
      </c>
      <c r="K1409" s="2" t="s">
        <v>576</v>
      </c>
      <c r="L1409" s="2" t="s">
        <v>372</v>
      </c>
      <c r="M1409" s="2">
        <v>49</v>
      </c>
      <c r="N1409" s="2" t="b">
        <v>0</v>
      </c>
      <c r="O1409" s="2">
        <v>0.79428571428571437</v>
      </c>
      <c r="R1409" s="2" t="s">
        <v>65</v>
      </c>
      <c r="S1409" s="2" t="s">
        <v>3373</v>
      </c>
      <c r="T1409" s="2" t="s">
        <v>3374</v>
      </c>
      <c r="U1409" s="2" t="b">
        <v>1</v>
      </c>
      <c r="V1409" s="2" t="s">
        <v>69</v>
      </c>
      <c r="W1409" s="2">
        <v>0.6</v>
      </c>
    </row>
    <row r="1410" spans="1:23" ht="15.75" customHeight="1" x14ac:dyDescent="0.25">
      <c r="A1410" s="2" t="s">
        <v>3953</v>
      </c>
      <c r="B1410" s="2" t="s">
        <v>3954</v>
      </c>
      <c r="C1410" s="2" t="s">
        <v>147</v>
      </c>
      <c r="D1410" s="2" t="s">
        <v>37</v>
      </c>
      <c r="E1410" s="2" t="s">
        <v>38</v>
      </c>
      <c r="F1410" s="2" t="s">
        <v>364</v>
      </c>
      <c r="G1410" s="2" t="s">
        <v>587</v>
      </c>
      <c r="H1410" s="2" t="s">
        <v>513</v>
      </c>
      <c r="I1410" s="2" t="s">
        <v>40</v>
      </c>
      <c r="J1410" s="2" t="s">
        <v>589</v>
      </c>
      <c r="K1410" s="2" t="s">
        <v>591</v>
      </c>
      <c r="L1410" s="2" t="s">
        <v>372</v>
      </c>
      <c r="M1410" s="2">
        <v>50</v>
      </c>
      <c r="N1410" s="2" t="b">
        <v>0</v>
      </c>
      <c r="O1410" s="2">
        <v>0.76923076923076927</v>
      </c>
      <c r="R1410" s="2" t="s">
        <v>65</v>
      </c>
      <c r="S1410" s="2" t="s">
        <v>3375</v>
      </c>
      <c r="T1410" s="2" t="s">
        <v>3376</v>
      </c>
      <c r="U1410" s="2" t="b">
        <v>1</v>
      </c>
      <c r="V1410" s="2" t="s">
        <v>69</v>
      </c>
      <c r="W1410" s="2">
        <v>0.6</v>
      </c>
    </row>
    <row r="1411" spans="1:23" ht="15.75" customHeight="1" x14ac:dyDescent="0.25">
      <c r="A1411" s="2" t="s">
        <v>3953</v>
      </c>
      <c r="B1411" s="2" t="s">
        <v>3954</v>
      </c>
      <c r="C1411" s="2" t="s">
        <v>147</v>
      </c>
      <c r="D1411" s="2" t="s">
        <v>37</v>
      </c>
      <c r="E1411" s="2" t="s">
        <v>38</v>
      </c>
      <c r="F1411" s="2" t="s">
        <v>364</v>
      </c>
      <c r="G1411" s="2" t="s">
        <v>601</v>
      </c>
      <c r="H1411" s="2" t="s">
        <v>513</v>
      </c>
      <c r="I1411" s="2" t="s">
        <v>40</v>
      </c>
      <c r="J1411" s="2" t="s">
        <v>603</v>
      </c>
      <c r="K1411" s="2" t="s">
        <v>604</v>
      </c>
      <c r="L1411" s="2" t="s">
        <v>372</v>
      </c>
      <c r="M1411" s="2">
        <v>51</v>
      </c>
      <c r="N1411" s="2" t="b">
        <v>0</v>
      </c>
      <c r="O1411" s="2">
        <v>0.77272727272727271</v>
      </c>
      <c r="R1411" s="2" t="s">
        <v>65</v>
      </c>
      <c r="S1411" s="2" t="s">
        <v>3377</v>
      </c>
      <c r="T1411" s="2" t="s">
        <v>3378</v>
      </c>
      <c r="U1411" s="2" t="b">
        <v>1</v>
      </c>
      <c r="V1411" s="2" t="s">
        <v>69</v>
      </c>
      <c r="W1411" s="2">
        <v>0.6</v>
      </c>
    </row>
    <row r="1412" spans="1:23" ht="15.75" customHeight="1" x14ac:dyDescent="0.25">
      <c r="A1412" s="2" t="s">
        <v>3953</v>
      </c>
      <c r="B1412" s="2" t="s">
        <v>3954</v>
      </c>
      <c r="C1412" s="2" t="s">
        <v>147</v>
      </c>
      <c r="D1412" s="2" t="s">
        <v>37</v>
      </c>
      <c r="E1412" s="2" t="s">
        <v>38</v>
      </c>
      <c r="F1412" s="2" t="s">
        <v>364</v>
      </c>
      <c r="G1412" s="2" t="s">
        <v>618</v>
      </c>
      <c r="H1412" s="2" t="s">
        <v>513</v>
      </c>
      <c r="I1412" s="2" t="s">
        <v>40</v>
      </c>
      <c r="J1412" s="2" t="s">
        <v>622</v>
      </c>
      <c r="K1412" s="2" t="s">
        <v>624</v>
      </c>
      <c r="L1412" s="2" t="s">
        <v>372</v>
      </c>
      <c r="M1412" s="2">
        <v>52</v>
      </c>
      <c r="N1412" s="2" t="b">
        <v>0</v>
      </c>
      <c r="O1412" s="2">
        <v>0.7580174927113702</v>
      </c>
      <c r="R1412" s="2" t="s">
        <v>65</v>
      </c>
      <c r="S1412" s="2" t="s">
        <v>3379</v>
      </c>
      <c r="T1412" s="2" t="s">
        <v>3380</v>
      </c>
      <c r="U1412" s="2" t="b">
        <v>1</v>
      </c>
      <c r="V1412" s="2" t="s">
        <v>69</v>
      </c>
      <c r="W1412" s="2">
        <v>0.6</v>
      </c>
    </row>
    <row r="1413" spans="1:23" ht="15.75" customHeight="1" x14ac:dyDescent="0.25">
      <c r="A1413" s="2" t="s">
        <v>3953</v>
      </c>
      <c r="B1413" s="2" t="s">
        <v>3954</v>
      </c>
      <c r="C1413" s="2" t="s">
        <v>147</v>
      </c>
      <c r="D1413" s="2" t="s">
        <v>37</v>
      </c>
      <c r="E1413" s="2" t="s">
        <v>38</v>
      </c>
      <c r="F1413" s="2" t="s">
        <v>364</v>
      </c>
      <c r="G1413" s="2" t="s">
        <v>640</v>
      </c>
      <c r="H1413" s="2" t="s">
        <v>513</v>
      </c>
      <c r="I1413" s="2" t="s">
        <v>40</v>
      </c>
      <c r="J1413" s="2" t="s">
        <v>643</v>
      </c>
      <c r="K1413" s="2" t="s">
        <v>644</v>
      </c>
      <c r="L1413" s="2" t="s">
        <v>372</v>
      </c>
      <c r="M1413" s="2">
        <v>53</v>
      </c>
      <c r="N1413" s="2" t="b">
        <v>0</v>
      </c>
      <c r="O1413" s="2">
        <v>0.79300291545189505</v>
      </c>
      <c r="R1413" s="2" t="s">
        <v>65</v>
      </c>
      <c r="S1413" s="2" t="s">
        <v>3381</v>
      </c>
      <c r="T1413" s="2" t="s">
        <v>3382</v>
      </c>
      <c r="U1413" s="2" t="b">
        <v>1</v>
      </c>
      <c r="V1413" s="2" t="s">
        <v>69</v>
      </c>
      <c r="W1413" s="2">
        <v>0.6</v>
      </c>
    </row>
    <row r="1414" spans="1:23" ht="15.75" customHeight="1" x14ac:dyDescent="0.25">
      <c r="A1414" s="2" t="s">
        <v>3953</v>
      </c>
      <c r="B1414" s="2" t="s">
        <v>3954</v>
      </c>
      <c r="C1414" s="2" t="s">
        <v>147</v>
      </c>
      <c r="D1414" s="2" t="s">
        <v>37</v>
      </c>
      <c r="E1414" s="2" t="s">
        <v>38</v>
      </c>
      <c r="F1414" s="2" t="s">
        <v>364</v>
      </c>
      <c r="G1414" s="2" t="s">
        <v>659</v>
      </c>
      <c r="H1414" s="2" t="s">
        <v>513</v>
      </c>
      <c r="I1414" s="2" t="s">
        <v>40</v>
      </c>
      <c r="J1414" s="2" t="s">
        <v>660</v>
      </c>
      <c r="K1414" s="2" t="s">
        <v>661</v>
      </c>
      <c r="L1414" s="2" t="s">
        <v>372</v>
      </c>
      <c r="M1414" s="2">
        <v>54</v>
      </c>
      <c r="N1414" s="2" t="b">
        <v>0</v>
      </c>
      <c r="O1414" s="2">
        <v>0.78753541076487255</v>
      </c>
      <c r="R1414" s="2" t="s">
        <v>65</v>
      </c>
      <c r="S1414" s="2" t="s">
        <v>3383</v>
      </c>
      <c r="T1414" s="2" t="s">
        <v>3384</v>
      </c>
      <c r="U1414" s="2" t="b">
        <v>1</v>
      </c>
      <c r="V1414" s="2" t="s">
        <v>69</v>
      </c>
      <c r="W1414" s="2">
        <v>0.6</v>
      </c>
    </row>
    <row r="1415" spans="1:23" ht="15.75" customHeight="1" x14ac:dyDescent="0.25">
      <c r="A1415" s="2" t="s">
        <v>3953</v>
      </c>
      <c r="B1415" s="2" t="s">
        <v>3954</v>
      </c>
      <c r="C1415" s="2" t="s">
        <v>147</v>
      </c>
      <c r="D1415" s="2" t="s">
        <v>37</v>
      </c>
      <c r="E1415" s="2" t="s">
        <v>38</v>
      </c>
      <c r="F1415" s="2" t="s">
        <v>364</v>
      </c>
      <c r="G1415" s="2" t="s">
        <v>664</v>
      </c>
      <c r="H1415" s="2" t="s">
        <v>513</v>
      </c>
      <c r="I1415" s="2" t="s">
        <v>40</v>
      </c>
      <c r="J1415" s="2" t="s">
        <v>665</v>
      </c>
      <c r="K1415" s="2" t="s">
        <v>666</v>
      </c>
      <c r="L1415" s="2" t="s">
        <v>372</v>
      </c>
      <c r="M1415" s="2">
        <v>55</v>
      </c>
      <c r="N1415" s="2" t="b">
        <v>0</v>
      </c>
      <c r="O1415" s="2">
        <v>0.81049562682215737</v>
      </c>
      <c r="R1415" s="2" t="s">
        <v>65</v>
      </c>
      <c r="S1415" s="2" t="s">
        <v>3385</v>
      </c>
      <c r="T1415" s="2" t="s">
        <v>3386</v>
      </c>
      <c r="U1415" s="2" t="b">
        <v>1</v>
      </c>
      <c r="V1415" s="2" t="s">
        <v>69</v>
      </c>
      <c r="W1415" s="2">
        <v>0.7</v>
      </c>
    </row>
    <row r="1416" spans="1:23" ht="15.75" customHeight="1" x14ac:dyDescent="0.25">
      <c r="A1416" s="2" t="s">
        <v>3953</v>
      </c>
      <c r="B1416" s="2" t="s">
        <v>3954</v>
      </c>
      <c r="C1416" s="2" t="s">
        <v>147</v>
      </c>
      <c r="D1416" s="2" t="s">
        <v>37</v>
      </c>
      <c r="E1416" s="2" t="s">
        <v>38</v>
      </c>
      <c r="F1416" s="2" t="s">
        <v>364</v>
      </c>
      <c r="G1416" s="2" t="s">
        <v>669</v>
      </c>
      <c r="H1416" s="2" t="s">
        <v>513</v>
      </c>
      <c r="I1416" s="2" t="s">
        <v>40</v>
      </c>
      <c r="J1416" s="2" t="s">
        <v>670</v>
      </c>
      <c r="K1416" s="2" t="s">
        <v>671</v>
      </c>
      <c r="L1416" s="2" t="s">
        <v>372</v>
      </c>
      <c r="M1416" s="2">
        <v>56</v>
      </c>
      <c r="N1416" s="2" t="b">
        <v>0</v>
      </c>
      <c r="O1416" s="2">
        <v>0.76744186046511631</v>
      </c>
      <c r="R1416" s="2" t="s">
        <v>65</v>
      </c>
      <c r="S1416" s="2" t="s">
        <v>3387</v>
      </c>
      <c r="T1416" s="2" t="s">
        <v>3388</v>
      </c>
      <c r="U1416" s="2" t="b">
        <v>1</v>
      </c>
      <c r="V1416" s="2" t="s">
        <v>69</v>
      </c>
      <c r="W1416" s="2">
        <v>0.6</v>
      </c>
    </row>
    <row r="1417" spans="1:23" ht="15.75" customHeight="1" x14ac:dyDescent="0.25">
      <c r="A1417" s="2" t="s">
        <v>3953</v>
      </c>
      <c r="B1417" s="2" t="s">
        <v>3954</v>
      </c>
      <c r="C1417" s="2" t="s">
        <v>147</v>
      </c>
      <c r="D1417" s="2" t="s">
        <v>37</v>
      </c>
      <c r="E1417" s="2" t="s">
        <v>38</v>
      </c>
      <c r="F1417" s="2" t="s">
        <v>364</v>
      </c>
      <c r="G1417" s="2" t="s">
        <v>674</v>
      </c>
      <c r="H1417" s="2" t="s">
        <v>513</v>
      </c>
      <c r="I1417" s="2" t="s">
        <v>40</v>
      </c>
      <c r="J1417" s="2" t="s">
        <v>675</v>
      </c>
      <c r="K1417" s="2" t="s">
        <v>676</v>
      </c>
      <c r="L1417" s="2" t="s">
        <v>372</v>
      </c>
      <c r="M1417" s="2">
        <v>57</v>
      </c>
      <c r="N1417" s="2" t="b">
        <v>0</v>
      </c>
      <c r="O1417" s="2">
        <v>0.73684210526315785</v>
      </c>
      <c r="R1417" s="2" t="s">
        <v>65</v>
      </c>
      <c r="S1417" s="2" t="s">
        <v>3389</v>
      </c>
      <c r="T1417" s="2" t="s">
        <v>3390</v>
      </c>
      <c r="U1417" s="2" t="b">
        <v>1</v>
      </c>
      <c r="V1417" s="2" t="s">
        <v>69</v>
      </c>
      <c r="W1417" s="2">
        <v>0.7</v>
      </c>
    </row>
    <row r="1418" spans="1:23" ht="15.75" customHeight="1" x14ac:dyDescent="0.25">
      <c r="A1418" s="2" t="s">
        <v>3953</v>
      </c>
      <c r="B1418" s="2" t="s">
        <v>3954</v>
      </c>
      <c r="C1418" s="2" t="s">
        <v>147</v>
      </c>
      <c r="D1418" s="2" t="s">
        <v>37</v>
      </c>
      <c r="E1418" s="2" t="s">
        <v>38</v>
      </c>
      <c r="F1418" s="2" t="s">
        <v>364</v>
      </c>
      <c r="G1418" s="2" t="s">
        <v>679</v>
      </c>
      <c r="H1418" s="2" t="s">
        <v>513</v>
      </c>
      <c r="I1418" s="2" t="s">
        <v>40</v>
      </c>
      <c r="J1418" s="2" t="s">
        <v>680</v>
      </c>
      <c r="K1418" s="2" t="s">
        <v>681</v>
      </c>
      <c r="L1418" s="2" t="s">
        <v>372</v>
      </c>
      <c r="M1418" s="2">
        <v>58</v>
      </c>
      <c r="N1418" s="2" t="b">
        <v>0</v>
      </c>
      <c r="O1418" s="2">
        <v>0.78488372093023262</v>
      </c>
      <c r="R1418" s="2" t="s">
        <v>65</v>
      </c>
      <c r="S1418" s="2" t="s">
        <v>3391</v>
      </c>
      <c r="T1418" s="2" t="s">
        <v>3392</v>
      </c>
      <c r="U1418" s="2" t="b">
        <v>1</v>
      </c>
      <c r="V1418" s="2" t="s">
        <v>69</v>
      </c>
      <c r="W1418" s="2">
        <v>0.6</v>
      </c>
    </row>
    <row r="1419" spans="1:23" ht="15.75" customHeight="1" x14ac:dyDescent="0.25">
      <c r="A1419" s="2" t="s">
        <v>3953</v>
      </c>
      <c r="B1419" s="2" t="s">
        <v>3954</v>
      </c>
      <c r="C1419" s="2" t="s">
        <v>147</v>
      </c>
      <c r="D1419" s="2" t="s">
        <v>37</v>
      </c>
      <c r="E1419" s="2" t="s">
        <v>38</v>
      </c>
      <c r="F1419" s="2" t="s">
        <v>364</v>
      </c>
      <c r="G1419" s="2" t="s">
        <v>684</v>
      </c>
      <c r="H1419" s="2" t="s">
        <v>513</v>
      </c>
      <c r="I1419" s="2" t="s">
        <v>40</v>
      </c>
      <c r="J1419" s="2" t="s">
        <v>685</v>
      </c>
      <c r="K1419" s="2" t="s">
        <v>686</v>
      </c>
      <c r="L1419" s="2" t="s">
        <v>372</v>
      </c>
      <c r="M1419" s="2">
        <v>59</v>
      </c>
      <c r="N1419" s="2" t="b">
        <v>0</v>
      </c>
      <c r="O1419" s="2">
        <v>0.80466472303206993</v>
      </c>
      <c r="R1419" s="2" t="s">
        <v>65</v>
      </c>
      <c r="S1419" s="2" t="s">
        <v>3393</v>
      </c>
      <c r="T1419" s="2" t="s">
        <v>3394</v>
      </c>
      <c r="U1419" s="2" t="b">
        <v>1</v>
      </c>
      <c r="V1419" s="2" t="s">
        <v>69</v>
      </c>
      <c r="W1419" s="2">
        <v>0.5</v>
      </c>
    </row>
    <row r="1420" spans="1:23" ht="15.75" customHeight="1" x14ac:dyDescent="0.25">
      <c r="A1420" s="2" t="s">
        <v>3953</v>
      </c>
      <c r="B1420" s="2" t="s">
        <v>3954</v>
      </c>
      <c r="C1420" s="2" t="s">
        <v>147</v>
      </c>
      <c r="D1420" s="2" t="s">
        <v>37</v>
      </c>
      <c r="E1420" s="2" t="s">
        <v>38</v>
      </c>
      <c r="F1420" s="2" t="s">
        <v>364</v>
      </c>
      <c r="G1420" s="2" t="s">
        <v>689</v>
      </c>
      <c r="H1420" s="2" t="s">
        <v>513</v>
      </c>
      <c r="I1420" s="2" t="s">
        <v>40</v>
      </c>
      <c r="J1420" s="2" t="s">
        <v>690</v>
      </c>
      <c r="K1420" s="2" t="s">
        <v>691</v>
      </c>
      <c r="L1420" s="2" t="s">
        <v>372</v>
      </c>
      <c r="M1420" s="2">
        <v>60</v>
      </c>
      <c r="N1420" s="2" t="b">
        <v>0</v>
      </c>
      <c r="O1420" s="2">
        <v>0.78717201166180761</v>
      </c>
      <c r="R1420" s="2" t="s">
        <v>65</v>
      </c>
      <c r="S1420" s="2" t="s">
        <v>3395</v>
      </c>
      <c r="T1420" s="2" t="s">
        <v>3396</v>
      </c>
      <c r="U1420" s="2" t="b">
        <v>1</v>
      </c>
      <c r="V1420" s="2" t="s">
        <v>69</v>
      </c>
      <c r="W1420" s="2">
        <v>0.6</v>
      </c>
    </row>
    <row r="1421" spans="1:23" ht="15.75" customHeight="1" x14ac:dyDescent="0.25">
      <c r="A1421" s="2" t="s">
        <v>3953</v>
      </c>
      <c r="B1421" s="2" t="s">
        <v>3954</v>
      </c>
      <c r="C1421" s="2" t="s">
        <v>147</v>
      </c>
      <c r="D1421" s="2" t="s">
        <v>37</v>
      </c>
      <c r="E1421" s="2" t="s">
        <v>38</v>
      </c>
      <c r="F1421" s="2" t="s">
        <v>364</v>
      </c>
      <c r="G1421" s="2" t="s">
        <v>694</v>
      </c>
      <c r="H1421" s="2" t="s">
        <v>513</v>
      </c>
      <c r="I1421" s="2" t="s">
        <v>40</v>
      </c>
      <c r="J1421" s="2" t="s">
        <v>695</v>
      </c>
      <c r="K1421" s="2" t="s">
        <v>696</v>
      </c>
      <c r="L1421" s="2" t="s">
        <v>372</v>
      </c>
      <c r="M1421" s="2">
        <v>61</v>
      </c>
      <c r="N1421" s="2" t="b">
        <v>0</v>
      </c>
      <c r="O1421" s="2">
        <v>0.78717201166180761</v>
      </c>
      <c r="R1421" s="2" t="s">
        <v>65</v>
      </c>
      <c r="S1421" s="2" t="s">
        <v>3397</v>
      </c>
      <c r="T1421" s="2" t="s">
        <v>3398</v>
      </c>
      <c r="U1421" s="2" t="b">
        <v>1</v>
      </c>
      <c r="V1421" s="2" t="s">
        <v>69</v>
      </c>
      <c r="W1421" s="2">
        <v>0.6</v>
      </c>
    </row>
    <row r="1422" spans="1:23" ht="15.75" customHeight="1" x14ac:dyDescent="0.25">
      <c r="A1422" s="2" t="s">
        <v>3953</v>
      </c>
      <c r="B1422" s="2" t="s">
        <v>3954</v>
      </c>
      <c r="C1422" s="2" t="s">
        <v>147</v>
      </c>
      <c r="D1422" s="2" t="s">
        <v>37</v>
      </c>
      <c r="E1422" s="2" t="s">
        <v>38</v>
      </c>
      <c r="F1422" s="2" t="s">
        <v>364</v>
      </c>
      <c r="G1422" s="2" t="s">
        <v>699</v>
      </c>
      <c r="H1422" s="2" t="s">
        <v>700</v>
      </c>
      <c r="I1422" s="2" t="s">
        <v>47</v>
      </c>
      <c r="J1422" s="2" t="s">
        <v>701</v>
      </c>
      <c r="K1422" s="2" t="s">
        <v>702</v>
      </c>
      <c r="L1422" s="2" t="s">
        <v>366</v>
      </c>
      <c r="M1422" s="2">
        <v>42</v>
      </c>
      <c r="N1422" s="2" t="b">
        <v>0</v>
      </c>
      <c r="O1422" s="2">
        <v>0.83370288248337032</v>
      </c>
      <c r="R1422" s="2" t="s">
        <v>65</v>
      </c>
      <c r="S1422" s="2" t="s">
        <v>3399</v>
      </c>
      <c r="T1422" s="2" t="s">
        <v>3400</v>
      </c>
      <c r="U1422" s="2" t="b">
        <v>1</v>
      </c>
      <c r="V1422" s="2" t="s">
        <v>69</v>
      </c>
      <c r="W1422" s="2">
        <v>0.6</v>
      </c>
    </row>
    <row r="1423" spans="1:23" ht="15.75" customHeight="1" x14ac:dyDescent="0.25">
      <c r="A1423" s="2" t="s">
        <v>3953</v>
      </c>
      <c r="B1423" s="2" t="s">
        <v>3954</v>
      </c>
      <c r="C1423" s="2" t="s">
        <v>147</v>
      </c>
      <c r="D1423" s="2" t="s">
        <v>37</v>
      </c>
      <c r="E1423" s="2" t="s">
        <v>38</v>
      </c>
      <c r="F1423" s="2" t="s">
        <v>364</v>
      </c>
      <c r="G1423" s="2" t="s">
        <v>705</v>
      </c>
      <c r="H1423" s="2" t="s">
        <v>700</v>
      </c>
      <c r="I1423" s="2" t="s">
        <v>47</v>
      </c>
      <c r="J1423" s="2" t="s">
        <v>706</v>
      </c>
      <c r="K1423" s="2" t="s">
        <v>707</v>
      </c>
      <c r="L1423" s="2" t="s">
        <v>366</v>
      </c>
      <c r="M1423" s="2">
        <v>43</v>
      </c>
      <c r="N1423" s="2" t="b">
        <v>0</v>
      </c>
      <c r="O1423" s="2">
        <v>0.81917211328976047</v>
      </c>
      <c r="R1423" s="2" t="s">
        <v>65</v>
      </c>
      <c r="S1423" s="2" t="s">
        <v>3401</v>
      </c>
      <c r="T1423" s="2" t="s">
        <v>3402</v>
      </c>
      <c r="U1423" s="2" t="b">
        <v>1</v>
      </c>
      <c r="V1423" s="2" t="s">
        <v>69</v>
      </c>
      <c r="W1423" s="2">
        <v>0.6</v>
      </c>
    </row>
    <row r="1424" spans="1:23" ht="15.75" customHeight="1" x14ac:dyDescent="0.25">
      <c r="A1424" s="2" t="s">
        <v>3953</v>
      </c>
      <c r="B1424" s="2" t="s">
        <v>3954</v>
      </c>
      <c r="C1424" s="2" t="s">
        <v>147</v>
      </c>
      <c r="D1424" s="2" t="s">
        <v>37</v>
      </c>
      <c r="E1424" s="2" t="s">
        <v>38</v>
      </c>
      <c r="F1424" s="2" t="s">
        <v>364</v>
      </c>
      <c r="G1424" s="2" t="s">
        <v>710</v>
      </c>
      <c r="H1424" s="2" t="s">
        <v>700</v>
      </c>
      <c r="I1424" s="2" t="s">
        <v>47</v>
      </c>
      <c r="J1424" s="2" t="s">
        <v>711</v>
      </c>
      <c r="K1424" s="2" t="s">
        <v>712</v>
      </c>
      <c r="L1424" s="2" t="s">
        <v>366</v>
      </c>
      <c r="M1424" s="2">
        <v>44</v>
      </c>
      <c r="N1424" s="2" t="b">
        <v>0</v>
      </c>
      <c r="O1424" s="2">
        <v>0.79399141630901293</v>
      </c>
      <c r="R1424" s="2" t="s">
        <v>65</v>
      </c>
      <c r="S1424" s="2" t="s">
        <v>3403</v>
      </c>
      <c r="T1424" s="2" t="s">
        <v>3404</v>
      </c>
      <c r="U1424" s="2" t="b">
        <v>1</v>
      </c>
      <c r="V1424" s="2" t="s">
        <v>69</v>
      </c>
      <c r="W1424" s="2">
        <v>0.6</v>
      </c>
    </row>
    <row r="1425" spans="1:23" ht="15.75" customHeight="1" x14ac:dyDescent="0.25">
      <c r="A1425" s="2" t="s">
        <v>3953</v>
      </c>
      <c r="B1425" s="2" t="s">
        <v>3954</v>
      </c>
      <c r="C1425" s="2" t="s">
        <v>147</v>
      </c>
      <c r="D1425" s="2" t="s">
        <v>37</v>
      </c>
      <c r="E1425" s="2" t="s">
        <v>38</v>
      </c>
      <c r="F1425" s="2" t="s">
        <v>364</v>
      </c>
      <c r="G1425" s="2" t="s">
        <v>715</v>
      </c>
      <c r="H1425" s="2" t="s">
        <v>700</v>
      </c>
      <c r="I1425" s="2" t="s">
        <v>47</v>
      </c>
      <c r="J1425" s="2" t="s">
        <v>716</v>
      </c>
      <c r="K1425" s="2" t="s">
        <v>717</v>
      </c>
      <c r="L1425" s="2" t="s">
        <v>366</v>
      </c>
      <c r="M1425" s="2">
        <v>45</v>
      </c>
      <c r="N1425" s="2" t="b">
        <v>0</v>
      </c>
      <c r="O1425" s="2">
        <v>0.82850779510022277</v>
      </c>
      <c r="R1425" s="2" t="s">
        <v>65</v>
      </c>
      <c r="S1425" s="2" t="s">
        <v>3405</v>
      </c>
      <c r="T1425" s="2" t="s">
        <v>3406</v>
      </c>
      <c r="U1425" s="2" t="b">
        <v>1</v>
      </c>
      <c r="V1425" s="2" t="s">
        <v>69</v>
      </c>
      <c r="W1425" s="2">
        <v>0.6</v>
      </c>
    </row>
    <row r="1426" spans="1:23" ht="15.75" customHeight="1" x14ac:dyDescent="0.25">
      <c r="A1426" s="2" t="s">
        <v>3953</v>
      </c>
      <c r="B1426" s="2" t="s">
        <v>3954</v>
      </c>
      <c r="C1426" s="2" t="s">
        <v>147</v>
      </c>
      <c r="D1426" s="2" t="s">
        <v>37</v>
      </c>
      <c r="E1426" s="2" t="s">
        <v>38</v>
      </c>
      <c r="F1426" s="2" t="s">
        <v>364</v>
      </c>
      <c r="G1426" s="2" t="s">
        <v>720</v>
      </c>
      <c r="H1426" s="2" t="s">
        <v>700</v>
      </c>
      <c r="I1426" s="2" t="s">
        <v>47</v>
      </c>
      <c r="J1426" s="2" t="s">
        <v>721</v>
      </c>
      <c r="K1426" s="2" t="s">
        <v>722</v>
      </c>
      <c r="L1426" s="2" t="s">
        <v>366</v>
      </c>
      <c r="M1426" s="2">
        <v>46</v>
      </c>
      <c r="N1426" s="2" t="b">
        <v>0</v>
      </c>
      <c r="O1426" s="2">
        <v>0.816593886462882</v>
      </c>
      <c r="R1426" s="2" t="s">
        <v>65</v>
      </c>
      <c r="S1426" s="2" t="s">
        <v>3407</v>
      </c>
      <c r="T1426" s="2" t="s">
        <v>3408</v>
      </c>
      <c r="U1426" s="2" t="b">
        <v>1</v>
      </c>
      <c r="V1426" s="2" t="s">
        <v>69</v>
      </c>
      <c r="W1426" s="2">
        <v>0.6</v>
      </c>
    </row>
    <row r="1427" spans="1:23" ht="15.75" customHeight="1" x14ac:dyDescent="0.25">
      <c r="A1427" s="2" t="s">
        <v>3953</v>
      </c>
      <c r="B1427" s="2" t="s">
        <v>3954</v>
      </c>
      <c r="C1427" s="2" t="s">
        <v>147</v>
      </c>
      <c r="D1427" s="2" t="s">
        <v>37</v>
      </c>
      <c r="E1427" s="2" t="s">
        <v>38</v>
      </c>
      <c r="F1427" s="2" t="s">
        <v>364</v>
      </c>
      <c r="G1427" s="2" t="s">
        <v>725</v>
      </c>
      <c r="H1427" s="2" t="s">
        <v>700</v>
      </c>
      <c r="I1427" s="2" t="s">
        <v>47</v>
      </c>
      <c r="J1427" s="2" t="s">
        <v>726</v>
      </c>
      <c r="K1427" s="2" t="s">
        <v>727</v>
      </c>
      <c r="L1427" s="2" t="s">
        <v>366</v>
      </c>
      <c r="M1427" s="2">
        <v>47</v>
      </c>
      <c r="N1427" s="2" t="b">
        <v>0</v>
      </c>
      <c r="O1427" s="2">
        <v>0.8</v>
      </c>
      <c r="R1427" s="2" t="s">
        <v>65</v>
      </c>
      <c r="S1427" s="2" t="s">
        <v>3409</v>
      </c>
      <c r="T1427" s="2" t="s">
        <v>3410</v>
      </c>
      <c r="U1427" s="2" t="b">
        <v>1</v>
      </c>
      <c r="V1427" s="2" t="s">
        <v>69</v>
      </c>
      <c r="W1427" s="2">
        <v>0.6</v>
      </c>
    </row>
    <row r="1428" spans="1:23" ht="15.75" customHeight="1" x14ac:dyDescent="0.25">
      <c r="A1428" s="2" t="s">
        <v>3953</v>
      </c>
      <c r="B1428" s="2" t="s">
        <v>3954</v>
      </c>
      <c r="C1428" s="2" t="s">
        <v>147</v>
      </c>
      <c r="D1428" s="2" t="s">
        <v>37</v>
      </c>
      <c r="E1428" s="2" t="s">
        <v>38</v>
      </c>
      <c r="F1428" s="2" t="s">
        <v>364</v>
      </c>
      <c r="G1428" s="2" t="s">
        <v>730</v>
      </c>
      <c r="H1428" s="2" t="s">
        <v>700</v>
      </c>
      <c r="I1428" s="2" t="s">
        <v>47</v>
      </c>
      <c r="J1428" s="2" t="s">
        <v>731</v>
      </c>
      <c r="K1428" s="2" t="s">
        <v>732</v>
      </c>
      <c r="L1428" s="2" t="s">
        <v>366</v>
      </c>
      <c r="M1428" s="2">
        <v>48</v>
      </c>
      <c r="N1428" s="2" t="b">
        <v>0</v>
      </c>
      <c r="O1428" s="2">
        <v>0.82483370288248348</v>
      </c>
      <c r="R1428" s="2" t="s">
        <v>65</v>
      </c>
      <c r="S1428" s="2" t="s">
        <v>3411</v>
      </c>
      <c r="T1428" s="2" t="s">
        <v>3412</v>
      </c>
      <c r="U1428" s="2" t="b">
        <v>1</v>
      </c>
      <c r="V1428" s="2" t="s">
        <v>69</v>
      </c>
      <c r="W1428" s="2">
        <v>0.6</v>
      </c>
    </row>
    <row r="1429" spans="1:23" ht="15.75" customHeight="1" x14ac:dyDescent="0.25">
      <c r="A1429" s="2" t="s">
        <v>3953</v>
      </c>
      <c r="B1429" s="2" t="s">
        <v>3954</v>
      </c>
      <c r="C1429" s="2" t="s">
        <v>147</v>
      </c>
      <c r="D1429" s="2" t="s">
        <v>37</v>
      </c>
      <c r="E1429" s="2" t="s">
        <v>38</v>
      </c>
      <c r="F1429" s="2" t="s">
        <v>364</v>
      </c>
      <c r="G1429" s="2" t="s">
        <v>735</v>
      </c>
      <c r="H1429" s="2" t="s">
        <v>700</v>
      </c>
      <c r="I1429" s="2" t="s">
        <v>47</v>
      </c>
      <c r="J1429" s="2" t="s">
        <v>736</v>
      </c>
      <c r="K1429" s="2" t="s">
        <v>737</v>
      </c>
      <c r="L1429" s="2" t="s">
        <v>366</v>
      </c>
      <c r="M1429" s="2">
        <v>49</v>
      </c>
      <c r="N1429" s="2" t="b">
        <v>0</v>
      </c>
      <c r="O1429" s="2">
        <v>0.84563758389261745</v>
      </c>
      <c r="R1429" s="2" t="s">
        <v>65</v>
      </c>
      <c r="S1429" s="2" t="s">
        <v>3413</v>
      </c>
      <c r="T1429" s="2" t="s">
        <v>3414</v>
      </c>
      <c r="U1429" s="2" t="b">
        <v>1</v>
      </c>
      <c r="V1429" s="2" t="s">
        <v>69</v>
      </c>
      <c r="W1429" s="2">
        <v>0.6</v>
      </c>
    </row>
    <row r="1430" spans="1:23" ht="15.75" customHeight="1" x14ac:dyDescent="0.25">
      <c r="A1430" s="2" t="s">
        <v>3953</v>
      </c>
      <c r="B1430" s="2" t="s">
        <v>3954</v>
      </c>
      <c r="C1430" s="2" t="s">
        <v>147</v>
      </c>
      <c r="D1430" s="2" t="s">
        <v>37</v>
      </c>
      <c r="E1430" s="2" t="s">
        <v>38</v>
      </c>
      <c r="F1430" s="2" t="s">
        <v>364</v>
      </c>
      <c r="G1430" s="2" t="s">
        <v>740</v>
      </c>
      <c r="H1430" s="2" t="s">
        <v>700</v>
      </c>
      <c r="I1430" s="2" t="s">
        <v>47</v>
      </c>
      <c r="J1430" s="2" t="s">
        <v>741</v>
      </c>
      <c r="K1430" s="2" t="s">
        <v>742</v>
      </c>
      <c r="L1430" s="2" t="s">
        <v>366</v>
      </c>
      <c r="M1430" s="2">
        <v>50</v>
      </c>
      <c r="N1430" s="2" t="b">
        <v>0</v>
      </c>
      <c r="O1430" s="2">
        <v>0.83111111111111113</v>
      </c>
      <c r="R1430" s="2" t="s">
        <v>65</v>
      </c>
      <c r="S1430" s="2" t="s">
        <v>3415</v>
      </c>
      <c r="T1430" s="2" t="s">
        <v>3416</v>
      </c>
      <c r="U1430" s="2" t="b">
        <v>1</v>
      </c>
      <c r="V1430" s="2" t="s">
        <v>69</v>
      </c>
      <c r="W1430" s="2">
        <v>0.5</v>
      </c>
    </row>
    <row r="1431" spans="1:23" ht="15.75" customHeight="1" x14ac:dyDescent="0.25">
      <c r="A1431" s="2" t="s">
        <v>3953</v>
      </c>
      <c r="B1431" s="2" t="s">
        <v>3954</v>
      </c>
      <c r="C1431" s="2" t="s">
        <v>147</v>
      </c>
      <c r="D1431" s="2" t="s">
        <v>37</v>
      </c>
      <c r="E1431" s="2" t="s">
        <v>38</v>
      </c>
      <c r="F1431" s="2" t="s">
        <v>364</v>
      </c>
      <c r="G1431" s="2" t="s">
        <v>745</v>
      </c>
      <c r="H1431" s="2" t="s">
        <v>700</v>
      </c>
      <c r="I1431" s="2" t="s">
        <v>47</v>
      </c>
      <c r="J1431" s="2" t="s">
        <v>746</v>
      </c>
      <c r="K1431" s="2" t="s">
        <v>747</v>
      </c>
      <c r="L1431" s="2" t="s">
        <v>366</v>
      </c>
      <c r="M1431" s="2">
        <v>51</v>
      </c>
      <c r="N1431" s="2" t="b">
        <v>0</v>
      </c>
      <c r="O1431" s="2">
        <v>0.82302771855010659</v>
      </c>
      <c r="R1431" s="2" t="s">
        <v>65</v>
      </c>
      <c r="S1431" s="2" t="s">
        <v>3417</v>
      </c>
      <c r="T1431" s="2" t="s">
        <v>3418</v>
      </c>
      <c r="U1431" s="2" t="b">
        <v>1</v>
      </c>
      <c r="V1431" s="2" t="s">
        <v>69</v>
      </c>
      <c r="W1431" s="2">
        <v>0.9</v>
      </c>
    </row>
    <row r="1432" spans="1:23" ht="15.75" customHeight="1" x14ac:dyDescent="0.25">
      <c r="A1432" s="2" t="s">
        <v>3953</v>
      </c>
      <c r="B1432" s="2" t="s">
        <v>3954</v>
      </c>
      <c r="C1432" s="2" t="s">
        <v>147</v>
      </c>
      <c r="D1432" s="2" t="s">
        <v>37</v>
      </c>
      <c r="E1432" s="2" t="s">
        <v>38</v>
      </c>
      <c r="F1432" s="2" t="s">
        <v>364</v>
      </c>
      <c r="G1432" s="2" t="s">
        <v>750</v>
      </c>
      <c r="H1432" s="2" t="s">
        <v>700</v>
      </c>
      <c r="I1432" s="2" t="s">
        <v>47</v>
      </c>
      <c r="J1432" s="2" t="s">
        <v>751</v>
      </c>
      <c r="K1432" s="2" t="s">
        <v>752</v>
      </c>
      <c r="L1432" s="2" t="s">
        <v>366</v>
      </c>
      <c r="M1432" s="2">
        <v>52</v>
      </c>
      <c r="N1432" s="2" t="b">
        <v>0</v>
      </c>
      <c r="O1432" s="2">
        <v>0.84000000000000008</v>
      </c>
      <c r="R1432" s="2" t="s">
        <v>65</v>
      </c>
      <c r="S1432" s="2" t="s">
        <v>3419</v>
      </c>
      <c r="T1432" s="2" t="s">
        <v>3420</v>
      </c>
      <c r="U1432" s="2" t="b">
        <v>1</v>
      </c>
      <c r="V1432" s="2" t="s">
        <v>69</v>
      </c>
      <c r="W1432" s="2">
        <v>0.6</v>
      </c>
    </row>
    <row r="1433" spans="1:23" ht="15.75" customHeight="1" x14ac:dyDescent="0.25">
      <c r="A1433" s="2" t="s">
        <v>3953</v>
      </c>
      <c r="B1433" s="2" t="s">
        <v>3954</v>
      </c>
      <c r="C1433" s="2" t="s">
        <v>147</v>
      </c>
      <c r="D1433" s="2" t="s">
        <v>37</v>
      </c>
      <c r="E1433" s="2" t="s">
        <v>38</v>
      </c>
      <c r="F1433" s="2" t="s">
        <v>364</v>
      </c>
      <c r="G1433" s="2" t="s">
        <v>755</v>
      </c>
      <c r="H1433" s="2" t="s">
        <v>700</v>
      </c>
      <c r="I1433" s="2" t="s">
        <v>47</v>
      </c>
      <c r="J1433" s="2" t="s">
        <v>756</v>
      </c>
      <c r="K1433" s="2" t="s">
        <v>757</v>
      </c>
      <c r="L1433" s="2" t="s">
        <v>366</v>
      </c>
      <c r="M1433" s="2">
        <v>53</v>
      </c>
      <c r="N1433" s="2" t="b">
        <v>0</v>
      </c>
      <c r="O1433" s="2">
        <v>0.81758241758241768</v>
      </c>
      <c r="R1433" s="2" t="s">
        <v>65</v>
      </c>
      <c r="S1433" s="2" t="s">
        <v>3421</v>
      </c>
      <c r="T1433" s="2" t="s">
        <v>3422</v>
      </c>
      <c r="U1433" s="2" t="b">
        <v>1</v>
      </c>
      <c r="V1433" s="2" t="s">
        <v>69</v>
      </c>
      <c r="W1433" s="2">
        <v>0.6</v>
      </c>
    </row>
    <row r="1434" spans="1:23" ht="15.75" customHeight="1" x14ac:dyDescent="0.25">
      <c r="A1434" s="2" t="s">
        <v>3953</v>
      </c>
      <c r="B1434" s="2" t="s">
        <v>3954</v>
      </c>
      <c r="C1434" s="2" t="s">
        <v>147</v>
      </c>
      <c r="D1434" s="2" t="s">
        <v>37</v>
      </c>
      <c r="E1434" s="2" t="s">
        <v>38</v>
      </c>
      <c r="F1434" s="2" t="s">
        <v>364</v>
      </c>
      <c r="G1434" s="2" t="s">
        <v>760</v>
      </c>
      <c r="H1434" s="2" t="s">
        <v>700</v>
      </c>
      <c r="I1434" s="2" t="s">
        <v>47</v>
      </c>
      <c r="J1434" s="2" t="s">
        <v>761</v>
      </c>
      <c r="K1434" s="2" t="s">
        <v>762</v>
      </c>
      <c r="L1434" s="2" t="s">
        <v>366</v>
      </c>
      <c r="M1434" s="2">
        <v>54</v>
      </c>
      <c r="N1434" s="2" t="b">
        <v>0</v>
      </c>
      <c r="O1434" s="2">
        <v>0.81318681318681318</v>
      </c>
      <c r="R1434" s="2" t="s">
        <v>65</v>
      </c>
      <c r="S1434" s="2" t="s">
        <v>3423</v>
      </c>
      <c r="T1434" s="2" t="s">
        <v>3424</v>
      </c>
      <c r="U1434" s="2" t="b">
        <v>1</v>
      </c>
      <c r="V1434" s="2" t="s">
        <v>69</v>
      </c>
      <c r="W1434" s="2">
        <v>0.6</v>
      </c>
    </row>
    <row r="1435" spans="1:23" ht="15.75" customHeight="1" x14ac:dyDescent="0.25">
      <c r="A1435" s="2" t="s">
        <v>3953</v>
      </c>
      <c r="B1435" s="2" t="s">
        <v>3954</v>
      </c>
      <c r="C1435" s="2" t="s">
        <v>147</v>
      </c>
      <c r="D1435" s="2" t="s">
        <v>37</v>
      </c>
      <c r="E1435" s="2" t="s">
        <v>38</v>
      </c>
      <c r="F1435" s="2" t="s">
        <v>364</v>
      </c>
      <c r="G1435" s="2" t="s">
        <v>765</v>
      </c>
      <c r="H1435" s="2" t="s">
        <v>700</v>
      </c>
      <c r="I1435" s="2" t="s">
        <v>47</v>
      </c>
      <c r="J1435" s="2" t="s">
        <v>766</v>
      </c>
      <c r="K1435" s="2" t="s">
        <v>767</v>
      </c>
      <c r="L1435" s="2" t="s">
        <v>366</v>
      </c>
      <c r="M1435" s="2">
        <v>55</v>
      </c>
      <c r="N1435" s="2" t="b">
        <v>0</v>
      </c>
      <c r="O1435" s="2">
        <v>0.83668903803132</v>
      </c>
      <c r="R1435" s="2" t="s">
        <v>65</v>
      </c>
      <c r="S1435" s="2" t="s">
        <v>3425</v>
      </c>
      <c r="T1435" s="2" t="s">
        <v>3426</v>
      </c>
      <c r="U1435" s="2" t="b">
        <v>1</v>
      </c>
      <c r="V1435" s="2" t="s">
        <v>69</v>
      </c>
      <c r="W1435" s="2">
        <v>0.6</v>
      </c>
    </row>
    <row r="1436" spans="1:23" ht="15.75" customHeight="1" x14ac:dyDescent="0.25">
      <c r="A1436" s="2" t="s">
        <v>3953</v>
      </c>
      <c r="B1436" s="2" t="s">
        <v>3954</v>
      </c>
      <c r="C1436" s="2" t="s">
        <v>147</v>
      </c>
      <c r="D1436" s="2" t="s">
        <v>37</v>
      </c>
      <c r="E1436" s="2" t="s">
        <v>38</v>
      </c>
      <c r="F1436" s="2" t="s">
        <v>364</v>
      </c>
      <c r="G1436" s="2" t="s">
        <v>770</v>
      </c>
      <c r="H1436" s="2" t="s">
        <v>700</v>
      </c>
      <c r="I1436" s="2" t="s">
        <v>47</v>
      </c>
      <c r="J1436" s="2" t="s">
        <v>771</v>
      </c>
      <c r="K1436" s="2" t="s">
        <v>772</v>
      </c>
      <c r="L1436" s="2" t="s">
        <v>366</v>
      </c>
      <c r="M1436" s="2">
        <v>56</v>
      </c>
      <c r="N1436" s="2" t="b">
        <v>0</v>
      </c>
      <c r="O1436" s="2">
        <v>0.82039911308203983</v>
      </c>
      <c r="R1436" s="2" t="s">
        <v>65</v>
      </c>
      <c r="S1436" s="2" t="s">
        <v>3427</v>
      </c>
      <c r="T1436" s="2" t="s">
        <v>3428</v>
      </c>
      <c r="U1436" s="2" t="b">
        <v>1</v>
      </c>
      <c r="V1436" s="2" t="s">
        <v>69</v>
      </c>
      <c r="W1436" s="2">
        <v>0.6</v>
      </c>
    </row>
    <row r="1437" spans="1:23" ht="15.75" customHeight="1" x14ac:dyDescent="0.25">
      <c r="A1437" s="2" t="s">
        <v>3953</v>
      </c>
      <c r="B1437" s="2" t="s">
        <v>3954</v>
      </c>
      <c r="C1437" s="2" t="s">
        <v>147</v>
      </c>
      <c r="D1437" s="2" t="s">
        <v>37</v>
      </c>
      <c r="E1437" s="2" t="s">
        <v>38</v>
      </c>
      <c r="F1437" s="2" t="s">
        <v>364</v>
      </c>
      <c r="G1437" s="2" t="s">
        <v>775</v>
      </c>
      <c r="H1437" s="2" t="s">
        <v>700</v>
      </c>
      <c r="I1437" s="2" t="s">
        <v>47</v>
      </c>
      <c r="J1437" s="2" t="s">
        <v>776</v>
      </c>
      <c r="K1437" s="2" t="s">
        <v>777</v>
      </c>
      <c r="L1437" s="2" t="s">
        <v>366</v>
      </c>
      <c r="M1437" s="2">
        <v>57</v>
      </c>
      <c r="N1437" s="2" t="b">
        <v>0</v>
      </c>
      <c r="O1437" s="2">
        <v>0.81758241758241768</v>
      </c>
      <c r="R1437" s="2" t="s">
        <v>65</v>
      </c>
      <c r="S1437" s="2" t="s">
        <v>3429</v>
      </c>
      <c r="T1437" s="2" t="s">
        <v>3430</v>
      </c>
      <c r="U1437" s="2" t="b">
        <v>1</v>
      </c>
      <c r="V1437" s="2" t="s">
        <v>69</v>
      </c>
      <c r="W1437" s="2">
        <v>0.6</v>
      </c>
    </row>
    <row r="1438" spans="1:23" ht="15.75" customHeight="1" x14ac:dyDescent="0.25">
      <c r="A1438" s="2" t="s">
        <v>3953</v>
      </c>
      <c r="B1438" s="2" t="s">
        <v>3954</v>
      </c>
      <c r="C1438" s="2" t="s">
        <v>147</v>
      </c>
      <c r="D1438" s="2" t="s">
        <v>37</v>
      </c>
      <c r="E1438" s="2" t="s">
        <v>38</v>
      </c>
      <c r="F1438" s="2" t="s">
        <v>364</v>
      </c>
      <c r="G1438" s="2" t="s">
        <v>780</v>
      </c>
      <c r="H1438" s="2" t="s">
        <v>700</v>
      </c>
      <c r="I1438" s="2" t="s">
        <v>47</v>
      </c>
      <c r="J1438" s="2" t="s">
        <v>781</v>
      </c>
      <c r="K1438" s="2" t="s">
        <v>782</v>
      </c>
      <c r="L1438" s="2" t="s">
        <v>366</v>
      </c>
      <c r="M1438" s="2">
        <v>58</v>
      </c>
      <c r="N1438" s="2" t="b">
        <v>0</v>
      </c>
      <c r="O1438" s="2">
        <v>0.80973451327433632</v>
      </c>
      <c r="R1438" s="2" t="s">
        <v>65</v>
      </c>
      <c r="S1438" s="2" t="s">
        <v>3431</v>
      </c>
      <c r="T1438" s="2" t="s">
        <v>3432</v>
      </c>
      <c r="U1438" s="2" t="b">
        <v>1</v>
      </c>
      <c r="V1438" s="2" t="s">
        <v>69</v>
      </c>
      <c r="W1438" s="2">
        <v>0.7</v>
      </c>
    </row>
    <row r="1439" spans="1:23" ht="15.75" customHeight="1" x14ac:dyDescent="0.25">
      <c r="A1439" s="2" t="s">
        <v>3953</v>
      </c>
      <c r="B1439" s="2" t="s">
        <v>3954</v>
      </c>
      <c r="C1439" s="2" t="s">
        <v>147</v>
      </c>
      <c r="D1439" s="2" t="s">
        <v>37</v>
      </c>
      <c r="E1439" s="2" t="s">
        <v>38</v>
      </c>
      <c r="F1439" s="2" t="s">
        <v>364</v>
      </c>
      <c r="G1439" s="2" t="s">
        <v>785</v>
      </c>
      <c r="H1439" s="2" t="s">
        <v>700</v>
      </c>
      <c r="I1439" s="2" t="s">
        <v>47</v>
      </c>
      <c r="J1439" s="2" t="s">
        <v>786</v>
      </c>
      <c r="K1439" s="2" t="s">
        <v>787</v>
      </c>
      <c r="L1439" s="2" t="s">
        <v>366</v>
      </c>
      <c r="M1439" s="2">
        <v>59</v>
      </c>
      <c r="N1439" s="2" t="b">
        <v>0</v>
      </c>
      <c r="O1439" s="2">
        <v>0.8318584070796462</v>
      </c>
      <c r="R1439" s="2" t="s">
        <v>65</v>
      </c>
      <c r="S1439" s="2" t="s">
        <v>3433</v>
      </c>
      <c r="T1439" s="2" t="s">
        <v>3434</v>
      </c>
      <c r="U1439" s="2" t="b">
        <v>1</v>
      </c>
      <c r="V1439" s="2" t="s">
        <v>69</v>
      </c>
      <c r="W1439" s="2">
        <v>0</v>
      </c>
    </row>
    <row r="1440" spans="1:23" ht="15.75" customHeight="1" x14ac:dyDescent="0.25">
      <c r="A1440" s="2" t="s">
        <v>3953</v>
      </c>
      <c r="B1440" s="2" t="s">
        <v>3954</v>
      </c>
      <c r="C1440" s="2" t="s">
        <v>147</v>
      </c>
      <c r="D1440" s="2" t="s">
        <v>37</v>
      </c>
      <c r="E1440" s="2" t="s">
        <v>38</v>
      </c>
      <c r="F1440" s="2" t="s">
        <v>364</v>
      </c>
      <c r="G1440" s="2" t="s">
        <v>790</v>
      </c>
      <c r="H1440" s="2" t="s">
        <v>700</v>
      </c>
      <c r="I1440" s="2" t="s">
        <v>47</v>
      </c>
      <c r="J1440" s="2" t="s">
        <v>791</v>
      </c>
      <c r="K1440" s="2" t="s">
        <v>792</v>
      </c>
      <c r="L1440" s="2" t="s">
        <v>366</v>
      </c>
      <c r="M1440" s="2">
        <v>60</v>
      </c>
      <c r="N1440" s="2" t="b">
        <v>0</v>
      </c>
      <c r="O1440" s="2">
        <v>0.82378854625550657</v>
      </c>
      <c r="R1440" s="2" t="s">
        <v>65</v>
      </c>
      <c r="S1440" s="2" t="s">
        <v>3435</v>
      </c>
      <c r="T1440" s="2" t="s">
        <v>3436</v>
      </c>
      <c r="U1440" s="2" t="b">
        <v>1</v>
      </c>
      <c r="V1440" s="2" t="s">
        <v>69</v>
      </c>
      <c r="W1440" s="2">
        <v>0</v>
      </c>
    </row>
    <row r="1441" spans="1:23" ht="15.75" customHeight="1" x14ac:dyDescent="0.25">
      <c r="A1441" s="2" t="s">
        <v>3953</v>
      </c>
      <c r="B1441" s="2" t="s">
        <v>3954</v>
      </c>
      <c r="C1441" s="2" t="s">
        <v>147</v>
      </c>
      <c r="D1441" s="2" t="s">
        <v>37</v>
      </c>
      <c r="E1441" s="2" t="s">
        <v>38</v>
      </c>
      <c r="F1441" s="2" t="s">
        <v>364</v>
      </c>
      <c r="G1441" s="2" t="s">
        <v>795</v>
      </c>
      <c r="H1441" s="2" t="s">
        <v>700</v>
      </c>
      <c r="I1441" s="2" t="s">
        <v>47</v>
      </c>
      <c r="J1441" s="2" t="s">
        <v>796</v>
      </c>
      <c r="K1441" s="2" t="s">
        <v>797</v>
      </c>
      <c r="L1441" s="2" t="s">
        <v>366</v>
      </c>
      <c r="M1441" s="2">
        <v>61</v>
      </c>
      <c r="N1441" s="2" t="b">
        <v>0</v>
      </c>
      <c r="O1441" s="2">
        <v>0.8351648351648352</v>
      </c>
      <c r="R1441" s="2" t="s">
        <v>65</v>
      </c>
      <c r="S1441" s="2" t="s">
        <v>3437</v>
      </c>
      <c r="T1441" s="2" t="s">
        <v>3438</v>
      </c>
      <c r="U1441" s="2" t="b">
        <v>1</v>
      </c>
      <c r="V1441" s="2" t="s">
        <v>69</v>
      </c>
      <c r="W1441" s="2">
        <v>0</v>
      </c>
    </row>
    <row r="1442" spans="1:23" ht="15.75" customHeight="1" x14ac:dyDescent="0.25">
      <c r="A1442" s="2" t="s">
        <v>3953</v>
      </c>
      <c r="B1442" s="2" t="s">
        <v>3954</v>
      </c>
      <c r="C1442" s="2" t="s">
        <v>147</v>
      </c>
      <c r="D1442" s="2" t="s">
        <v>45</v>
      </c>
      <c r="E1442" s="2" t="s">
        <v>46</v>
      </c>
      <c r="F1442" s="2" t="s">
        <v>55</v>
      </c>
      <c r="G1442" s="2" t="s">
        <v>56</v>
      </c>
      <c r="H1442" s="2" t="s">
        <v>57</v>
      </c>
      <c r="I1442" s="2" t="s">
        <v>32</v>
      </c>
      <c r="J1442" s="2" t="s">
        <v>59</v>
      </c>
      <c r="K1442" s="2" t="s">
        <v>60</v>
      </c>
      <c r="L1442" s="2" t="s">
        <v>61</v>
      </c>
      <c r="M1442" s="2">
        <v>42</v>
      </c>
      <c r="N1442" s="2" t="b">
        <v>1</v>
      </c>
      <c r="O1442" s="2">
        <v>0.77801268498942933</v>
      </c>
      <c r="P1442" s="2">
        <v>0.75720164609053497</v>
      </c>
      <c r="Q1442" s="2">
        <v>0.8</v>
      </c>
      <c r="R1442" s="2" t="s">
        <v>74</v>
      </c>
      <c r="S1442" s="2" t="s">
        <v>3439</v>
      </c>
      <c r="T1442" s="2" t="s">
        <v>3440</v>
      </c>
      <c r="U1442" s="2" t="b">
        <v>1</v>
      </c>
      <c r="V1442" s="2" t="s">
        <v>69</v>
      </c>
      <c r="W1442" s="2">
        <v>2.6</v>
      </c>
    </row>
    <row r="1443" spans="1:23" ht="15.75" customHeight="1" x14ac:dyDescent="0.25">
      <c r="A1443" s="2" t="s">
        <v>3953</v>
      </c>
      <c r="B1443" s="2" t="s">
        <v>3954</v>
      </c>
      <c r="C1443" s="2" t="s">
        <v>147</v>
      </c>
      <c r="D1443" s="2" t="s">
        <v>45</v>
      </c>
      <c r="E1443" s="2" t="s">
        <v>46</v>
      </c>
      <c r="F1443" s="2" t="s">
        <v>55</v>
      </c>
      <c r="G1443" s="2" t="s">
        <v>70</v>
      </c>
      <c r="H1443" s="2" t="s">
        <v>57</v>
      </c>
      <c r="I1443" s="2" t="s">
        <v>32</v>
      </c>
      <c r="J1443" s="2" t="s">
        <v>71</v>
      </c>
      <c r="K1443" s="2" t="s">
        <v>72</v>
      </c>
      <c r="L1443" s="2" t="s">
        <v>61</v>
      </c>
      <c r="M1443" s="2">
        <v>43</v>
      </c>
      <c r="N1443" s="2" t="b">
        <v>1</v>
      </c>
      <c r="O1443" s="2">
        <v>0.70736842105263165</v>
      </c>
      <c r="P1443" s="2">
        <v>0.68571428571428572</v>
      </c>
      <c r="Q1443" s="2">
        <v>0.73043478260869565</v>
      </c>
      <c r="R1443" s="2" t="s">
        <v>74</v>
      </c>
      <c r="S1443" s="2" t="s">
        <v>3441</v>
      </c>
      <c r="T1443" s="2" t="s">
        <v>3442</v>
      </c>
      <c r="U1443" s="2" t="b">
        <v>1</v>
      </c>
      <c r="V1443" s="2" t="s">
        <v>69</v>
      </c>
      <c r="W1443" s="2">
        <v>2.8</v>
      </c>
    </row>
    <row r="1444" spans="1:23" ht="15.75" customHeight="1" x14ac:dyDescent="0.25">
      <c r="A1444" s="2" t="s">
        <v>3953</v>
      </c>
      <c r="B1444" s="2" t="s">
        <v>3954</v>
      </c>
      <c r="C1444" s="2" t="s">
        <v>147</v>
      </c>
      <c r="D1444" s="2" t="s">
        <v>45</v>
      </c>
      <c r="E1444" s="2" t="s">
        <v>46</v>
      </c>
      <c r="F1444" s="2" t="s">
        <v>55</v>
      </c>
      <c r="G1444" s="2" t="s">
        <v>78</v>
      </c>
      <c r="H1444" s="2" t="s">
        <v>57</v>
      </c>
      <c r="I1444" s="2" t="s">
        <v>32</v>
      </c>
      <c r="J1444" s="2" t="s">
        <v>79</v>
      </c>
      <c r="K1444" s="2" t="s">
        <v>80</v>
      </c>
      <c r="L1444" s="2" t="s">
        <v>61</v>
      </c>
      <c r="M1444" s="2">
        <v>44</v>
      </c>
      <c r="N1444" s="2" t="b">
        <v>1</v>
      </c>
      <c r="O1444" s="2">
        <v>0.77682403433476388</v>
      </c>
      <c r="P1444" s="2">
        <v>0.76694915254237284</v>
      </c>
      <c r="Q1444" s="2">
        <v>0.78695652173913044</v>
      </c>
      <c r="R1444" s="2" t="s">
        <v>74</v>
      </c>
      <c r="S1444" s="2" t="s">
        <v>3443</v>
      </c>
      <c r="T1444" s="2" t="s">
        <v>3444</v>
      </c>
      <c r="U1444" s="2" t="b">
        <v>1</v>
      </c>
      <c r="V1444" s="2" t="s">
        <v>69</v>
      </c>
      <c r="W1444" s="2">
        <v>1.4</v>
      </c>
    </row>
    <row r="1445" spans="1:23" ht="15.75" customHeight="1" x14ac:dyDescent="0.25">
      <c r="A1445" s="2" t="s">
        <v>3953</v>
      </c>
      <c r="B1445" s="2" t="s">
        <v>3954</v>
      </c>
      <c r="C1445" s="2" t="s">
        <v>147</v>
      </c>
      <c r="D1445" s="2" t="s">
        <v>45</v>
      </c>
      <c r="E1445" s="2" t="s">
        <v>46</v>
      </c>
      <c r="F1445" s="2" t="s">
        <v>55</v>
      </c>
      <c r="G1445" s="2" t="s">
        <v>85</v>
      </c>
      <c r="H1445" s="2" t="s">
        <v>57</v>
      </c>
      <c r="I1445" s="2" t="s">
        <v>32</v>
      </c>
      <c r="J1445" s="2" t="s">
        <v>86</v>
      </c>
      <c r="K1445" s="2" t="s">
        <v>87</v>
      </c>
      <c r="L1445" s="2" t="s">
        <v>61</v>
      </c>
      <c r="M1445" s="2">
        <v>45</v>
      </c>
      <c r="N1445" s="2" t="b">
        <v>1</v>
      </c>
      <c r="O1445" s="2">
        <v>0.73641851106639833</v>
      </c>
      <c r="P1445" s="2">
        <v>0.6853932584269663</v>
      </c>
      <c r="Q1445" s="2">
        <v>0.79565217391304344</v>
      </c>
      <c r="R1445" s="2" t="s">
        <v>74</v>
      </c>
      <c r="S1445" s="2" t="s">
        <v>3445</v>
      </c>
      <c r="T1445" s="2" t="s">
        <v>3446</v>
      </c>
      <c r="U1445" s="2" t="b">
        <v>1</v>
      </c>
      <c r="V1445" s="2" t="s">
        <v>69</v>
      </c>
      <c r="W1445" s="2">
        <v>1.8</v>
      </c>
    </row>
    <row r="1446" spans="1:23" ht="15.75" customHeight="1" x14ac:dyDescent="0.25">
      <c r="A1446" s="2" t="s">
        <v>3953</v>
      </c>
      <c r="B1446" s="2" t="s">
        <v>3954</v>
      </c>
      <c r="C1446" s="2" t="s">
        <v>147</v>
      </c>
      <c r="D1446" s="2" t="s">
        <v>45</v>
      </c>
      <c r="E1446" s="2" t="s">
        <v>46</v>
      </c>
      <c r="F1446" s="2" t="s">
        <v>55</v>
      </c>
      <c r="G1446" s="2" t="s">
        <v>92</v>
      </c>
      <c r="H1446" s="2" t="s">
        <v>57</v>
      </c>
      <c r="I1446" s="2" t="s">
        <v>32</v>
      </c>
      <c r="J1446" s="2" t="s">
        <v>93</v>
      </c>
      <c r="K1446" s="2" t="s">
        <v>95</v>
      </c>
      <c r="L1446" s="2" t="s">
        <v>61</v>
      </c>
      <c r="M1446" s="2">
        <v>46</v>
      </c>
      <c r="N1446" s="2" t="b">
        <v>1</v>
      </c>
      <c r="O1446" s="2">
        <v>0.71914893617021292</v>
      </c>
      <c r="P1446" s="2">
        <v>0.70416666666666672</v>
      </c>
      <c r="Q1446" s="2">
        <v>0.73478260869565215</v>
      </c>
      <c r="R1446" s="2" t="s">
        <v>74</v>
      </c>
      <c r="S1446" s="2" t="s">
        <v>3447</v>
      </c>
      <c r="T1446" s="2" t="s">
        <v>3448</v>
      </c>
      <c r="U1446" s="2" t="b">
        <v>1</v>
      </c>
      <c r="V1446" s="2" t="s">
        <v>69</v>
      </c>
      <c r="W1446" s="2">
        <v>1.4</v>
      </c>
    </row>
    <row r="1447" spans="1:23" ht="15.75" customHeight="1" x14ac:dyDescent="0.25">
      <c r="A1447" s="2" t="s">
        <v>3953</v>
      </c>
      <c r="B1447" s="2" t="s">
        <v>3954</v>
      </c>
      <c r="C1447" s="2" t="s">
        <v>147</v>
      </c>
      <c r="D1447" s="2" t="s">
        <v>45</v>
      </c>
      <c r="E1447" s="2" t="s">
        <v>46</v>
      </c>
      <c r="F1447" s="2" t="s">
        <v>55</v>
      </c>
      <c r="G1447" s="2" t="s">
        <v>99</v>
      </c>
      <c r="H1447" s="2" t="s">
        <v>57</v>
      </c>
      <c r="I1447" s="2" t="s">
        <v>32</v>
      </c>
      <c r="J1447" s="2" t="s">
        <v>100</v>
      </c>
      <c r="K1447" s="2" t="s">
        <v>101</v>
      </c>
      <c r="L1447" s="2" t="s">
        <v>61</v>
      </c>
      <c r="M1447" s="2">
        <v>47</v>
      </c>
      <c r="N1447" s="2" t="b">
        <v>1</v>
      </c>
      <c r="O1447" s="2">
        <v>0.73619631901840499</v>
      </c>
      <c r="P1447" s="2">
        <v>0.69498069498069504</v>
      </c>
      <c r="Q1447" s="2">
        <v>0.78260869565217395</v>
      </c>
      <c r="R1447" s="2" t="s">
        <v>74</v>
      </c>
      <c r="S1447" s="2" t="s">
        <v>3449</v>
      </c>
      <c r="T1447" s="2" t="s">
        <v>3450</v>
      </c>
      <c r="U1447" s="2" t="b">
        <v>1</v>
      </c>
      <c r="V1447" s="2" t="s">
        <v>69</v>
      </c>
      <c r="W1447" s="2">
        <v>1.6</v>
      </c>
    </row>
    <row r="1448" spans="1:23" ht="15.75" customHeight="1" x14ac:dyDescent="0.25">
      <c r="A1448" s="2" t="s">
        <v>3953</v>
      </c>
      <c r="B1448" s="2" t="s">
        <v>3954</v>
      </c>
      <c r="C1448" s="2" t="s">
        <v>147</v>
      </c>
      <c r="D1448" s="2" t="s">
        <v>45</v>
      </c>
      <c r="E1448" s="2" t="s">
        <v>46</v>
      </c>
      <c r="F1448" s="2" t="s">
        <v>55</v>
      </c>
      <c r="G1448" s="2" t="s">
        <v>107</v>
      </c>
      <c r="H1448" s="2" t="s">
        <v>57</v>
      </c>
      <c r="I1448" s="2" t="s">
        <v>32</v>
      </c>
      <c r="J1448" s="2" t="s">
        <v>108</v>
      </c>
      <c r="K1448" s="2" t="s">
        <v>109</v>
      </c>
      <c r="L1448" s="2" t="s">
        <v>61</v>
      </c>
      <c r="M1448" s="2">
        <v>48</v>
      </c>
      <c r="N1448" s="2" t="b">
        <v>1</v>
      </c>
      <c r="O1448" s="2">
        <v>0.74693877551020416</v>
      </c>
      <c r="P1448" s="2">
        <v>0.7038461538461539</v>
      </c>
      <c r="Q1448" s="2">
        <v>0.79565217391304344</v>
      </c>
      <c r="R1448" s="2" t="s">
        <v>74</v>
      </c>
      <c r="S1448" s="2" t="s">
        <v>3451</v>
      </c>
      <c r="T1448" s="2" t="s">
        <v>3452</v>
      </c>
      <c r="U1448" s="2" t="b">
        <v>1</v>
      </c>
      <c r="V1448" s="2" t="s">
        <v>69</v>
      </c>
      <c r="W1448" s="2">
        <v>1.4</v>
      </c>
    </row>
    <row r="1449" spans="1:23" ht="15.75" customHeight="1" x14ac:dyDescent="0.25">
      <c r="A1449" s="2" t="s">
        <v>3953</v>
      </c>
      <c r="B1449" s="2" t="s">
        <v>3954</v>
      </c>
      <c r="C1449" s="2" t="s">
        <v>147</v>
      </c>
      <c r="D1449" s="2" t="s">
        <v>45</v>
      </c>
      <c r="E1449" s="2" t="s">
        <v>46</v>
      </c>
      <c r="F1449" s="2" t="s">
        <v>55</v>
      </c>
      <c r="G1449" s="2" t="s">
        <v>112</v>
      </c>
      <c r="H1449" s="2" t="s">
        <v>57</v>
      </c>
      <c r="I1449" s="2" t="s">
        <v>32</v>
      </c>
      <c r="J1449" s="2" t="s">
        <v>113</v>
      </c>
      <c r="K1449" s="2" t="s">
        <v>114</v>
      </c>
      <c r="L1449" s="2" t="s">
        <v>61</v>
      </c>
      <c r="M1449" s="2">
        <v>49</v>
      </c>
      <c r="N1449" s="2" t="b">
        <v>1</v>
      </c>
      <c r="O1449" s="2">
        <v>0.72032193158953728</v>
      </c>
      <c r="P1449" s="2">
        <v>0.67041198501872656</v>
      </c>
      <c r="Q1449" s="2">
        <v>0.77826086956521734</v>
      </c>
      <c r="R1449" s="2" t="s">
        <v>74</v>
      </c>
      <c r="S1449" s="2" t="s">
        <v>3453</v>
      </c>
      <c r="T1449" s="2" t="s">
        <v>3454</v>
      </c>
      <c r="U1449" s="2" t="b">
        <v>1</v>
      </c>
      <c r="V1449" s="2" t="s">
        <v>69</v>
      </c>
      <c r="W1449" s="2">
        <v>1.4</v>
      </c>
    </row>
    <row r="1450" spans="1:23" ht="15.75" customHeight="1" x14ac:dyDescent="0.25">
      <c r="A1450" s="2" t="s">
        <v>3953</v>
      </c>
      <c r="B1450" s="2" t="s">
        <v>3954</v>
      </c>
      <c r="C1450" s="2" t="s">
        <v>147</v>
      </c>
      <c r="D1450" s="2" t="s">
        <v>45</v>
      </c>
      <c r="E1450" s="2" t="s">
        <v>46</v>
      </c>
      <c r="F1450" s="2" t="s">
        <v>55</v>
      </c>
      <c r="G1450" s="2" t="s">
        <v>117</v>
      </c>
      <c r="H1450" s="2" t="s">
        <v>57</v>
      </c>
      <c r="I1450" s="2" t="s">
        <v>32</v>
      </c>
      <c r="J1450" s="2" t="s">
        <v>118</v>
      </c>
      <c r="K1450" s="2" t="s">
        <v>119</v>
      </c>
      <c r="L1450" s="2" t="s">
        <v>61</v>
      </c>
      <c r="M1450" s="2">
        <v>50</v>
      </c>
      <c r="N1450" s="2" t="b">
        <v>1</v>
      </c>
      <c r="O1450" s="2">
        <v>0.67282809611829952</v>
      </c>
      <c r="P1450" s="2">
        <v>0.58520900321543412</v>
      </c>
      <c r="Q1450" s="2">
        <v>0.79130434782608694</v>
      </c>
      <c r="R1450" s="2" t="s">
        <v>74</v>
      </c>
      <c r="S1450" s="2" t="s">
        <v>3455</v>
      </c>
      <c r="T1450" s="2" t="s">
        <v>3456</v>
      </c>
      <c r="U1450" s="2" t="b">
        <v>1</v>
      </c>
      <c r="V1450" s="2" t="s">
        <v>69</v>
      </c>
      <c r="W1450" s="2">
        <v>1.4</v>
      </c>
    </row>
    <row r="1451" spans="1:23" ht="15.75" customHeight="1" x14ac:dyDescent="0.25">
      <c r="A1451" s="2" t="s">
        <v>3953</v>
      </c>
      <c r="B1451" s="2" t="s">
        <v>3954</v>
      </c>
      <c r="C1451" s="2" t="s">
        <v>147</v>
      </c>
      <c r="D1451" s="2" t="s">
        <v>45</v>
      </c>
      <c r="E1451" s="2" t="s">
        <v>46</v>
      </c>
      <c r="F1451" s="2" t="s">
        <v>55</v>
      </c>
      <c r="G1451" s="2" t="s">
        <v>122</v>
      </c>
      <c r="H1451" s="2" t="s">
        <v>57</v>
      </c>
      <c r="I1451" s="2" t="s">
        <v>32</v>
      </c>
      <c r="J1451" s="2" t="s">
        <v>123</v>
      </c>
      <c r="K1451" s="2" t="s">
        <v>124</v>
      </c>
      <c r="L1451" s="2" t="s">
        <v>61</v>
      </c>
      <c r="M1451" s="2">
        <v>51</v>
      </c>
      <c r="N1451" s="2" t="b">
        <v>1</v>
      </c>
      <c r="O1451" s="2">
        <v>0.74134419551934827</v>
      </c>
      <c r="P1451" s="2">
        <v>0.69731800766283525</v>
      </c>
      <c r="Q1451" s="2">
        <v>0.79130434782608694</v>
      </c>
      <c r="R1451" s="2" t="s">
        <v>74</v>
      </c>
      <c r="S1451" s="2" t="s">
        <v>3457</v>
      </c>
      <c r="T1451" s="2" t="s">
        <v>3458</v>
      </c>
      <c r="U1451" s="2" t="b">
        <v>1</v>
      </c>
      <c r="V1451" s="2" t="s">
        <v>69</v>
      </c>
      <c r="W1451" s="2">
        <v>1.8</v>
      </c>
    </row>
    <row r="1452" spans="1:23" ht="15.75" customHeight="1" x14ac:dyDescent="0.25">
      <c r="A1452" s="2" t="s">
        <v>3953</v>
      </c>
      <c r="B1452" s="2" t="s">
        <v>3954</v>
      </c>
      <c r="C1452" s="2" t="s">
        <v>147</v>
      </c>
      <c r="D1452" s="2" t="s">
        <v>45</v>
      </c>
      <c r="E1452" s="2" t="s">
        <v>46</v>
      </c>
      <c r="F1452" s="2" t="s">
        <v>55</v>
      </c>
      <c r="G1452" s="2" t="s">
        <v>127</v>
      </c>
      <c r="H1452" s="2" t="s">
        <v>57</v>
      </c>
      <c r="I1452" s="2" t="s">
        <v>32</v>
      </c>
      <c r="J1452" s="2" t="s">
        <v>128</v>
      </c>
      <c r="K1452" s="2" t="s">
        <v>129</v>
      </c>
      <c r="L1452" s="2" t="s">
        <v>61</v>
      </c>
      <c r="M1452" s="2">
        <v>52</v>
      </c>
      <c r="N1452" s="2" t="b">
        <v>1</v>
      </c>
      <c r="O1452" s="2">
        <v>0.73109243697478987</v>
      </c>
      <c r="P1452" s="2">
        <v>0.70731707317073167</v>
      </c>
      <c r="Q1452" s="2">
        <v>0.75652173913043474</v>
      </c>
      <c r="R1452" s="2" t="s">
        <v>74</v>
      </c>
      <c r="S1452" s="2" t="s">
        <v>3459</v>
      </c>
      <c r="T1452" s="2" t="s">
        <v>3460</v>
      </c>
      <c r="U1452" s="2" t="b">
        <v>1</v>
      </c>
      <c r="V1452" s="2" t="s">
        <v>69</v>
      </c>
      <c r="W1452" s="2">
        <v>1.4</v>
      </c>
    </row>
    <row r="1453" spans="1:23" ht="15.75" customHeight="1" x14ac:dyDescent="0.25">
      <c r="A1453" s="2" t="s">
        <v>3953</v>
      </c>
      <c r="B1453" s="2" t="s">
        <v>3954</v>
      </c>
      <c r="C1453" s="2" t="s">
        <v>147</v>
      </c>
      <c r="D1453" s="2" t="s">
        <v>45</v>
      </c>
      <c r="E1453" s="2" t="s">
        <v>46</v>
      </c>
      <c r="F1453" s="2" t="s">
        <v>55</v>
      </c>
      <c r="G1453" s="2" t="s">
        <v>132</v>
      </c>
      <c r="H1453" s="2" t="s">
        <v>57</v>
      </c>
      <c r="I1453" s="2" t="s">
        <v>32</v>
      </c>
      <c r="J1453" s="2" t="s">
        <v>133</v>
      </c>
      <c r="K1453" s="2" t="s">
        <v>134</v>
      </c>
      <c r="L1453" s="2" t="s">
        <v>61</v>
      </c>
      <c r="M1453" s="2">
        <v>53</v>
      </c>
      <c r="N1453" s="2" t="b">
        <v>1</v>
      </c>
      <c r="O1453" s="2">
        <v>0.73663366336633662</v>
      </c>
      <c r="P1453" s="2">
        <v>0.67636363636363639</v>
      </c>
      <c r="Q1453" s="2">
        <v>0.80869565217391304</v>
      </c>
      <c r="R1453" s="2" t="s">
        <v>74</v>
      </c>
      <c r="S1453" s="2" t="s">
        <v>3461</v>
      </c>
      <c r="T1453" s="2" t="s">
        <v>3462</v>
      </c>
      <c r="U1453" s="2" t="b">
        <v>1</v>
      </c>
      <c r="V1453" s="2" t="s">
        <v>69</v>
      </c>
      <c r="W1453" s="2">
        <v>1.4</v>
      </c>
    </row>
    <row r="1454" spans="1:23" ht="15.75" customHeight="1" x14ac:dyDescent="0.25">
      <c r="A1454" s="2" t="s">
        <v>3953</v>
      </c>
      <c r="B1454" s="2" t="s">
        <v>3954</v>
      </c>
      <c r="C1454" s="2" t="s">
        <v>147</v>
      </c>
      <c r="D1454" s="2" t="s">
        <v>45</v>
      </c>
      <c r="E1454" s="2" t="s">
        <v>46</v>
      </c>
      <c r="F1454" s="2" t="s">
        <v>55</v>
      </c>
      <c r="G1454" s="2" t="s">
        <v>137</v>
      </c>
      <c r="H1454" s="2" t="s">
        <v>57</v>
      </c>
      <c r="I1454" s="2" t="s">
        <v>32</v>
      </c>
      <c r="J1454" s="2" t="s">
        <v>138</v>
      </c>
      <c r="K1454" s="2" t="s">
        <v>139</v>
      </c>
      <c r="L1454" s="2" t="s">
        <v>61</v>
      </c>
      <c r="M1454" s="2">
        <v>54</v>
      </c>
      <c r="N1454" s="2" t="b">
        <v>1</v>
      </c>
      <c r="O1454" s="2">
        <v>0.7350427350427351</v>
      </c>
      <c r="P1454" s="2">
        <v>0.72268907563025209</v>
      </c>
      <c r="Q1454" s="2">
        <v>0.74782608695652175</v>
      </c>
      <c r="R1454" s="2" t="s">
        <v>74</v>
      </c>
      <c r="S1454" s="2" t="s">
        <v>3463</v>
      </c>
      <c r="T1454" s="2" t="s">
        <v>3464</v>
      </c>
      <c r="U1454" s="2" t="b">
        <v>1</v>
      </c>
      <c r="V1454" s="2" t="s">
        <v>69</v>
      </c>
      <c r="W1454" s="2">
        <v>1.4</v>
      </c>
    </row>
    <row r="1455" spans="1:23" ht="15.75" customHeight="1" x14ac:dyDescent="0.25">
      <c r="A1455" s="2" t="s">
        <v>3953</v>
      </c>
      <c r="B1455" s="2" t="s">
        <v>3954</v>
      </c>
      <c r="C1455" s="2" t="s">
        <v>147</v>
      </c>
      <c r="D1455" s="2" t="s">
        <v>45</v>
      </c>
      <c r="E1455" s="2" t="s">
        <v>46</v>
      </c>
      <c r="F1455" s="2" t="s">
        <v>55</v>
      </c>
      <c r="G1455" s="2" t="s">
        <v>142</v>
      </c>
      <c r="H1455" s="2" t="s">
        <v>57</v>
      </c>
      <c r="I1455" s="2" t="s">
        <v>32</v>
      </c>
      <c r="J1455" s="2" t="s">
        <v>143</v>
      </c>
      <c r="K1455" s="2" t="s">
        <v>144</v>
      </c>
      <c r="L1455" s="2" t="s">
        <v>61</v>
      </c>
      <c r="M1455" s="2">
        <v>55</v>
      </c>
      <c r="N1455" s="2" t="b">
        <v>1</v>
      </c>
      <c r="O1455" s="2">
        <v>0.75604395604395591</v>
      </c>
      <c r="P1455" s="2">
        <v>0.76444444444444448</v>
      </c>
      <c r="Q1455" s="2">
        <v>0.74782608695652175</v>
      </c>
      <c r="R1455" s="2" t="s">
        <v>74</v>
      </c>
      <c r="S1455" s="2" t="s">
        <v>3465</v>
      </c>
      <c r="T1455" s="2" t="s">
        <v>3466</v>
      </c>
      <c r="U1455" s="2" t="b">
        <v>1</v>
      </c>
      <c r="V1455" s="2" t="s">
        <v>69</v>
      </c>
      <c r="W1455" s="2">
        <v>1.3</v>
      </c>
    </row>
    <row r="1456" spans="1:23" ht="15.75" customHeight="1" x14ac:dyDescent="0.25">
      <c r="A1456" s="2" t="s">
        <v>3953</v>
      </c>
      <c r="B1456" s="2" t="s">
        <v>3954</v>
      </c>
      <c r="C1456" s="2" t="s">
        <v>147</v>
      </c>
      <c r="D1456" s="2" t="s">
        <v>45</v>
      </c>
      <c r="E1456" s="2" t="s">
        <v>46</v>
      </c>
      <c r="F1456" s="2" t="s">
        <v>55</v>
      </c>
      <c r="G1456" s="2" t="s">
        <v>148</v>
      </c>
      <c r="H1456" s="2" t="s">
        <v>57</v>
      </c>
      <c r="I1456" s="2" t="s">
        <v>32</v>
      </c>
      <c r="J1456" s="2" t="s">
        <v>149</v>
      </c>
      <c r="K1456" s="2" t="s">
        <v>150</v>
      </c>
      <c r="L1456" s="2" t="s">
        <v>61</v>
      </c>
      <c r="M1456" s="2">
        <v>56</v>
      </c>
      <c r="N1456" s="2" t="b">
        <v>1</v>
      </c>
      <c r="O1456" s="2">
        <v>0.75463917525773194</v>
      </c>
      <c r="P1456" s="2">
        <v>0.71764705882352942</v>
      </c>
      <c r="Q1456" s="2">
        <v>0.79565217391304344</v>
      </c>
      <c r="R1456" s="2" t="s">
        <v>74</v>
      </c>
      <c r="S1456" s="2" t="s">
        <v>3467</v>
      </c>
      <c r="T1456" s="2" t="s">
        <v>3468</v>
      </c>
      <c r="U1456" s="2" t="b">
        <v>1</v>
      </c>
      <c r="V1456" s="2" t="s">
        <v>69</v>
      </c>
      <c r="W1456" s="2">
        <v>1.4</v>
      </c>
    </row>
    <row r="1457" spans="1:23" ht="15.75" customHeight="1" x14ac:dyDescent="0.25">
      <c r="A1457" s="2" t="s">
        <v>3953</v>
      </c>
      <c r="B1457" s="2" t="s">
        <v>3954</v>
      </c>
      <c r="C1457" s="2" t="s">
        <v>147</v>
      </c>
      <c r="D1457" s="2" t="s">
        <v>45</v>
      </c>
      <c r="E1457" s="2" t="s">
        <v>46</v>
      </c>
      <c r="F1457" s="2" t="s">
        <v>55</v>
      </c>
      <c r="G1457" s="2" t="s">
        <v>153</v>
      </c>
      <c r="H1457" s="2" t="s">
        <v>57</v>
      </c>
      <c r="I1457" s="2" t="s">
        <v>32</v>
      </c>
      <c r="J1457" s="2" t="s">
        <v>154</v>
      </c>
      <c r="K1457" s="2" t="s">
        <v>155</v>
      </c>
      <c r="L1457" s="2" t="s">
        <v>61</v>
      </c>
      <c r="M1457" s="2">
        <v>57</v>
      </c>
      <c r="N1457" s="2" t="b">
        <v>1</v>
      </c>
      <c r="O1457" s="2">
        <v>0.74193548387096775</v>
      </c>
      <c r="P1457" s="2">
        <v>0.69172932330827064</v>
      </c>
      <c r="Q1457" s="2">
        <v>0.8</v>
      </c>
      <c r="R1457" s="2" t="s">
        <v>74</v>
      </c>
      <c r="S1457" s="2" t="s">
        <v>3469</v>
      </c>
      <c r="T1457" s="2" t="s">
        <v>3470</v>
      </c>
      <c r="U1457" s="2" t="b">
        <v>1</v>
      </c>
      <c r="V1457" s="2" t="s">
        <v>69</v>
      </c>
      <c r="W1457" s="2">
        <v>1.8</v>
      </c>
    </row>
    <row r="1458" spans="1:23" ht="15.75" customHeight="1" x14ac:dyDescent="0.25">
      <c r="A1458" s="2" t="s">
        <v>3953</v>
      </c>
      <c r="B1458" s="2" t="s">
        <v>3954</v>
      </c>
      <c r="C1458" s="2" t="s">
        <v>147</v>
      </c>
      <c r="D1458" s="2" t="s">
        <v>45</v>
      </c>
      <c r="E1458" s="2" t="s">
        <v>46</v>
      </c>
      <c r="F1458" s="2" t="s">
        <v>55</v>
      </c>
      <c r="G1458" s="2" t="s">
        <v>158</v>
      </c>
      <c r="H1458" s="2" t="s">
        <v>57</v>
      </c>
      <c r="I1458" s="2" t="s">
        <v>32</v>
      </c>
      <c r="J1458" s="2" t="s">
        <v>159</v>
      </c>
      <c r="K1458" s="2" t="s">
        <v>160</v>
      </c>
      <c r="L1458" s="2" t="s">
        <v>61</v>
      </c>
      <c r="M1458" s="2">
        <v>58</v>
      </c>
      <c r="N1458" s="2" t="b">
        <v>1</v>
      </c>
      <c r="O1458" s="2">
        <v>0.72255489021956087</v>
      </c>
      <c r="P1458" s="2">
        <v>0.66789667896678961</v>
      </c>
      <c r="Q1458" s="2">
        <v>0.78695652173913044</v>
      </c>
      <c r="R1458" s="2" t="s">
        <v>74</v>
      </c>
      <c r="S1458" s="2" t="s">
        <v>3471</v>
      </c>
      <c r="T1458" s="2" t="s">
        <v>3472</v>
      </c>
      <c r="U1458" s="2" t="b">
        <v>1</v>
      </c>
      <c r="V1458" s="2" t="s">
        <v>69</v>
      </c>
      <c r="W1458" s="2">
        <v>1.4</v>
      </c>
    </row>
    <row r="1459" spans="1:23" ht="15.75" customHeight="1" x14ac:dyDescent="0.25">
      <c r="A1459" s="2" t="s">
        <v>3953</v>
      </c>
      <c r="B1459" s="2" t="s">
        <v>3954</v>
      </c>
      <c r="C1459" s="2" t="s">
        <v>147</v>
      </c>
      <c r="D1459" s="2" t="s">
        <v>45</v>
      </c>
      <c r="E1459" s="2" t="s">
        <v>46</v>
      </c>
      <c r="F1459" s="2" t="s">
        <v>55</v>
      </c>
      <c r="G1459" s="2" t="s">
        <v>163</v>
      </c>
      <c r="H1459" s="2" t="s">
        <v>57</v>
      </c>
      <c r="I1459" s="2" t="s">
        <v>32</v>
      </c>
      <c r="J1459" s="2" t="s">
        <v>164</v>
      </c>
      <c r="K1459" s="2" t="s">
        <v>165</v>
      </c>
      <c r="L1459" s="2" t="s">
        <v>61</v>
      </c>
      <c r="M1459" s="2">
        <v>59</v>
      </c>
      <c r="N1459" s="2" t="b">
        <v>1</v>
      </c>
      <c r="O1459" s="2">
        <v>0.72573839662447248</v>
      </c>
      <c r="P1459" s="2">
        <v>0.70491803278688525</v>
      </c>
      <c r="Q1459" s="2">
        <v>0.74782608695652175</v>
      </c>
      <c r="R1459" s="2" t="s">
        <v>74</v>
      </c>
      <c r="S1459" s="2" t="s">
        <v>3473</v>
      </c>
      <c r="T1459" s="2" t="s">
        <v>3474</v>
      </c>
      <c r="U1459" s="2" t="b">
        <v>1</v>
      </c>
      <c r="V1459" s="2" t="s">
        <v>69</v>
      </c>
      <c r="W1459" s="2">
        <v>1.6</v>
      </c>
    </row>
    <row r="1460" spans="1:23" ht="15.75" customHeight="1" x14ac:dyDescent="0.25">
      <c r="A1460" s="2" t="s">
        <v>3953</v>
      </c>
      <c r="B1460" s="2" t="s">
        <v>3954</v>
      </c>
      <c r="C1460" s="2" t="s">
        <v>147</v>
      </c>
      <c r="D1460" s="2" t="s">
        <v>45</v>
      </c>
      <c r="E1460" s="2" t="s">
        <v>46</v>
      </c>
      <c r="F1460" s="2" t="s">
        <v>55</v>
      </c>
      <c r="G1460" s="2" t="s">
        <v>168</v>
      </c>
      <c r="H1460" s="2" t="s">
        <v>57</v>
      </c>
      <c r="I1460" s="2" t="s">
        <v>32</v>
      </c>
      <c r="J1460" s="2" t="s">
        <v>169</v>
      </c>
      <c r="K1460" s="2" t="s">
        <v>170</v>
      </c>
      <c r="L1460" s="2" t="s">
        <v>61</v>
      </c>
      <c r="M1460" s="2">
        <v>60</v>
      </c>
      <c r="N1460" s="2" t="b">
        <v>1</v>
      </c>
      <c r="O1460" s="2">
        <v>0.80888888888888899</v>
      </c>
      <c r="P1460" s="2">
        <v>0.82727272727272727</v>
      </c>
      <c r="Q1460" s="2">
        <v>0.79130434782608694</v>
      </c>
      <c r="R1460" s="2" t="s">
        <v>74</v>
      </c>
      <c r="S1460" s="2" t="s">
        <v>3475</v>
      </c>
      <c r="T1460" s="2" t="s">
        <v>3476</v>
      </c>
      <c r="U1460" s="2" t="b">
        <v>1</v>
      </c>
      <c r="V1460" s="2" t="s">
        <v>69</v>
      </c>
      <c r="W1460" s="2">
        <v>1.4</v>
      </c>
    </row>
    <row r="1461" spans="1:23" ht="15.75" customHeight="1" x14ac:dyDescent="0.25">
      <c r="A1461" s="2" t="s">
        <v>3953</v>
      </c>
      <c r="B1461" s="2" t="s">
        <v>3954</v>
      </c>
      <c r="C1461" s="2" t="s">
        <v>147</v>
      </c>
      <c r="D1461" s="2" t="s">
        <v>45</v>
      </c>
      <c r="E1461" s="2" t="s">
        <v>46</v>
      </c>
      <c r="F1461" s="2" t="s">
        <v>55</v>
      </c>
      <c r="G1461" s="2" t="s">
        <v>173</v>
      </c>
      <c r="H1461" s="2" t="s">
        <v>57</v>
      </c>
      <c r="I1461" s="2" t="s">
        <v>32</v>
      </c>
      <c r="J1461" s="2" t="s">
        <v>174</v>
      </c>
      <c r="K1461" s="2" t="s">
        <v>175</v>
      </c>
      <c r="L1461" s="2" t="s">
        <v>61</v>
      </c>
      <c r="M1461" s="2">
        <v>61</v>
      </c>
      <c r="N1461" s="2" t="b">
        <v>1</v>
      </c>
      <c r="O1461" s="2">
        <v>0.7264770240700219</v>
      </c>
      <c r="P1461" s="2">
        <v>0.7312775330396476</v>
      </c>
      <c r="Q1461" s="2">
        <v>0.72173913043478266</v>
      </c>
      <c r="R1461" s="2" t="s">
        <v>74</v>
      </c>
      <c r="S1461" s="2" t="s">
        <v>3477</v>
      </c>
      <c r="T1461" s="2" t="s">
        <v>3478</v>
      </c>
      <c r="U1461" s="2" t="b">
        <v>1</v>
      </c>
      <c r="V1461" s="2" t="s">
        <v>69</v>
      </c>
      <c r="W1461" s="2">
        <v>1.4</v>
      </c>
    </row>
    <row r="1462" spans="1:23" ht="15.75" customHeight="1" x14ac:dyDescent="0.25">
      <c r="A1462" s="2" t="s">
        <v>3953</v>
      </c>
      <c r="B1462" s="2" t="s">
        <v>3954</v>
      </c>
      <c r="C1462" s="2" t="s">
        <v>147</v>
      </c>
      <c r="D1462" s="2" t="s">
        <v>45</v>
      </c>
      <c r="E1462" s="2" t="s">
        <v>46</v>
      </c>
      <c r="F1462" s="2" t="s">
        <v>55</v>
      </c>
      <c r="G1462" s="2" t="s">
        <v>178</v>
      </c>
      <c r="H1462" s="2" t="s">
        <v>179</v>
      </c>
      <c r="I1462" s="2" t="s">
        <v>12</v>
      </c>
      <c r="J1462" s="2" t="s">
        <v>180</v>
      </c>
      <c r="K1462" s="2" t="s">
        <v>181</v>
      </c>
      <c r="L1462" s="2" t="s">
        <v>182</v>
      </c>
      <c r="M1462" s="2">
        <v>42</v>
      </c>
      <c r="N1462" s="2" t="b">
        <v>0</v>
      </c>
      <c r="O1462" s="2">
        <v>0.75543478260869557</v>
      </c>
      <c r="P1462" s="2">
        <v>0.69849246231155782</v>
      </c>
      <c r="Q1462" s="2">
        <v>0.8224852071005917</v>
      </c>
      <c r="R1462" s="2" t="s">
        <v>74</v>
      </c>
      <c r="S1462" s="2" t="s">
        <v>3479</v>
      </c>
      <c r="T1462" s="2" t="s">
        <v>3480</v>
      </c>
      <c r="U1462" s="2" t="b">
        <v>1</v>
      </c>
      <c r="V1462" s="2" t="s">
        <v>69</v>
      </c>
      <c r="W1462" s="2">
        <v>1.9</v>
      </c>
    </row>
    <row r="1463" spans="1:23" ht="15.75" customHeight="1" x14ac:dyDescent="0.25">
      <c r="A1463" s="2" t="s">
        <v>3953</v>
      </c>
      <c r="B1463" s="2" t="s">
        <v>3954</v>
      </c>
      <c r="C1463" s="2" t="s">
        <v>147</v>
      </c>
      <c r="D1463" s="2" t="s">
        <v>45</v>
      </c>
      <c r="E1463" s="2" t="s">
        <v>46</v>
      </c>
      <c r="F1463" s="2" t="s">
        <v>55</v>
      </c>
      <c r="G1463" s="2" t="s">
        <v>185</v>
      </c>
      <c r="H1463" s="2" t="s">
        <v>179</v>
      </c>
      <c r="I1463" s="2" t="s">
        <v>12</v>
      </c>
      <c r="J1463" s="2" t="s">
        <v>186</v>
      </c>
      <c r="K1463" s="2" t="s">
        <v>187</v>
      </c>
      <c r="L1463" s="2" t="s">
        <v>182</v>
      </c>
      <c r="M1463" s="2">
        <v>43</v>
      </c>
      <c r="N1463" s="2" t="b">
        <v>0</v>
      </c>
      <c r="O1463" s="2">
        <v>0.75920679886685549</v>
      </c>
      <c r="P1463" s="2">
        <v>0.72826086956521741</v>
      </c>
      <c r="Q1463" s="2">
        <v>0.79289940828402372</v>
      </c>
      <c r="R1463" s="2" t="s">
        <v>74</v>
      </c>
      <c r="S1463" s="2" t="s">
        <v>3481</v>
      </c>
      <c r="T1463" s="2" t="s">
        <v>3482</v>
      </c>
      <c r="U1463" s="2" t="b">
        <v>1</v>
      </c>
      <c r="V1463" s="2" t="s">
        <v>69</v>
      </c>
      <c r="W1463" s="2">
        <v>1.7</v>
      </c>
    </row>
    <row r="1464" spans="1:23" ht="15.75" customHeight="1" x14ac:dyDescent="0.25">
      <c r="A1464" s="2" t="s">
        <v>3953</v>
      </c>
      <c r="B1464" s="2" t="s">
        <v>3954</v>
      </c>
      <c r="C1464" s="2" t="s">
        <v>147</v>
      </c>
      <c r="D1464" s="2" t="s">
        <v>45</v>
      </c>
      <c r="E1464" s="2" t="s">
        <v>46</v>
      </c>
      <c r="F1464" s="2" t="s">
        <v>55</v>
      </c>
      <c r="G1464" s="2" t="s">
        <v>191</v>
      </c>
      <c r="H1464" s="2" t="s">
        <v>179</v>
      </c>
      <c r="I1464" s="2" t="s">
        <v>12</v>
      </c>
      <c r="J1464" s="2" t="s">
        <v>192</v>
      </c>
      <c r="K1464" s="2" t="s">
        <v>193</v>
      </c>
      <c r="L1464" s="2" t="s">
        <v>182</v>
      </c>
      <c r="M1464" s="2">
        <v>44</v>
      </c>
      <c r="N1464" s="2" t="b">
        <v>0</v>
      </c>
      <c r="O1464" s="2">
        <v>0.79545454545454541</v>
      </c>
      <c r="P1464" s="2">
        <v>0.76502732240437155</v>
      </c>
      <c r="Q1464" s="2">
        <v>0.82840236686390534</v>
      </c>
      <c r="R1464" s="2" t="s">
        <v>74</v>
      </c>
      <c r="S1464" s="2" t="s">
        <v>3483</v>
      </c>
      <c r="T1464" s="2" t="s">
        <v>3484</v>
      </c>
      <c r="U1464" s="2" t="b">
        <v>1</v>
      </c>
      <c r="V1464" s="2" t="s">
        <v>69</v>
      </c>
      <c r="W1464" s="2">
        <v>1.3</v>
      </c>
    </row>
    <row r="1465" spans="1:23" ht="15.75" customHeight="1" x14ac:dyDescent="0.25">
      <c r="A1465" s="2" t="s">
        <v>3953</v>
      </c>
      <c r="B1465" s="2" t="s">
        <v>3954</v>
      </c>
      <c r="C1465" s="2" t="s">
        <v>147</v>
      </c>
      <c r="D1465" s="2" t="s">
        <v>45</v>
      </c>
      <c r="E1465" s="2" t="s">
        <v>46</v>
      </c>
      <c r="F1465" s="2" t="s">
        <v>55</v>
      </c>
      <c r="G1465" s="2" t="s">
        <v>196</v>
      </c>
      <c r="H1465" s="2" t="s">
        <v>179</v>
      </c>
      <c r="I1465" s="2" t="s">
        <v>12</v>
      </c>
      <c r="J1465" s="2" t="s">
        <v>197</v>
      </c>
      <c r="K1465" s="2" t="s">
        <v>198</v>
      </c>
      <c r="L1465" s="2" t="s">
        <v>182</v>
      </c>
      <c r="M1465" s="2">
        <v>45</v>
      </c>
      <c r="N1465" s="2" t="b">
        <v>0</v>
      </c>
      <c r="O1465" s="2">
        <v>0.7231638418079096</v>
      </c>
      <c r="P1465" s="2">
        <v>0.69189189189189193</v>
      </c>
      <c r="Q1465" s="2">
        <v>0.75739644970414199</v>
      </c>
      <c r="R1465" s="2" t="s">
        <v>74</v>
      </c>
      <c r="S1465" s="2" t="s">
        <v>3485</v>
      </c>
      <c r="T1465" s="2" t="s">
        <v>3486</v>
      </c>
      <c r="U1465" s="2" t="b">
        <v>1</v>
      </c>
      <c r="V1465" s="2" t="s">
        <v>69</v>
      </c>
      <c r="W1465" s="2">
        <v>1.3</v>
      </c>
    </row>
    <row r="1466" spans="1:23" ht="15.75" customHeight="1" x14ac:dyDescent="0.25">
      <c r="A1466" s="2" t="s">
        <v>3953</v>
      </c>
      <c r="B1466" s="2" t="s">
        <v>3954</v>
      </c>
      <c r="C1466" s="2" t="s">
        <v>147</v>
      </c>
      <c r="D1466" s="2" t="s">
        <v>45</v>
      </c>
      <c r="E1466" s="2" t="s">
        <v>46</v>
      </c>
      <c r="F1466" s="2" t="s">
        <v>55</v>
      </c>
      <c r="G1466" s="2" t="s">
        <v>201</v>
      </c>
      <c r="H1466" s="2" t="s">
        <v>179</v>
      </c>
      <c r="I1466" s="2" t="s">
        <v>12</v>
      </c>
      <c r="J1466" s="2" t="s">
        <v>202</v>
      </c>
      <c r="K1466" s="2" t="s">
        <v>203</v>
      </c>
      <c r="L1466" s="2" t="s">
        <v>182</v>
      </c>
      <c r="M1466" s="2">
        <v>46</v>
      </c>
      <c r="N1466" s="2" t="b">
        <v>0</v>
      </c>
      <c r="O1466" s="2">
        <v>0.75141242937853103</v>
      </c>
      <c r="P1466" s="2">
        <v>0.7189189189189189</v>
      </c>
      <c r="Q1466" s="2">
        <v>0.78698224852071008</v>
      </c>
      <c r="R1466" s="2" t="s">
        <v>74</v>
      </c>
      <c r="S1466" s="2" t="s">
        <v>3487</v>
      </c>
      <c r="T1466" s="2" t="s">
        <v>3488</v>
      </c>
      <c r="U1466" s="2" t="b">
        <v>1</v>
      </c>
      <c r="V1466" s="2" t="s">
        <v>69</v>
      </c>
      <c r="W1466" s="2">
        <v>1.3</v>
      </c>
    </row>
    <row r="1467" spans="1:23" ht="15.75" customHeight="1" x14ac:dyDescent="0.25">
      <c r="A1467" s="2" t="s">
        <v>3953</v>
      </c>
      <c r="B1467" s="2" t="s">
        <v>3954</v>
      </c>
      <c r="C1467" s="2" t="s">
        <v>147</v>
      </c>
      <c r="D1467" s="2" t="s">
        <v>45</v>
      </c>
      <c r="E1467" s="2" t="s">
        <v>46</v>
      </c>
      <c r="F1467" s="2" t="s">
        <v>55</v>
      </c>
      <c r="G1467" s="2" t="s">
        <v>206</v>
      </c>
      <c r="H1467" s="2" t="s">
        <v>179</v>
      </c>
      <c r="I1467" s="2" t="s">
        <v>12</v>
      </c>
      <c r="J1467" s="2" t="s">
        <v>207</v>
      </c>
      <c r="K1467" s="2" t="s">
        <v>208</v>
      </c>
      <c r="L1467" s="2" t="s">
        <v>182</v>
      </c>
      <c r="M1467" s="2">
        <v>47</v>
      </c>
      <c r="N1467" s="2" t="b">
        <v>0</v>
      </c>
      <c r="O1467" s="2">
        <v>0.76619718309859164</v>
      </c>
      <c r="P1467" s="2">
        <v>0.73118279569892475</v>
      </c>
      <c r="Q1467" s="2">
        <v>0.80473372781065089</v>
      </c>
      <c r="R1467" s="2" t="s">
        <v>74</v>
      </c>
      <c r="S1467" s="2" t="s">
        <v>3489</v>
      </c>
      <c r="T1467" s="2" t="s">
        <v>3490</v>
      </c>
      <c r="U1467" s="2" t="b">
        <v>1</v>
      </c>
      <c r="V1467" s="2" t="s">
        <v>69</v>
      </c>
      <c r="W1467" s="2">
        <v>1.3</v>
      </c>
    </row>
    <row r="1468" spans="1:23" ht="15.75" customHeight="1" x14ac:dyDescent="0.25">
      <c r="A1468" s="2" t="s">
        <v>3953</v>
      </c>
      <c r="B1468" s="2" t="s">
        <v>3954</v>
      </c>
      <c r="C1468" s="2" t="s">
        <v>147</v>
      </c>
      <c r="D1468" s="2" t="s">
        <v>45</v>
      </c>
      <c r="E1468" s="2" t="s">
        <v>46</v>
      </c>
      <c r="F1468" s="2" t="s">
        <v>55</v>
      </c>
      <c r="G1468" s="2" t="s">
        <v>211</v>
      </c>
      <c r="H1468" s="2" t="s">
        <v>179</v>
      </c>
      <c r="I1468" s="2" t="s">
        <v>12</v>
      </c>
      <c r="J1468" s="2" t="s">
        <v>212</v>
      </c>
      <c r="K1468" s="2" t="s">
        <v>213</v>
      </c>
      <c r="L1468" s="2" t="s">
        <v>182</v>
      </c>
      <c r="M1468" s="2">
        <v>48</v>
      </c>
      <c r="N1468" s="2" t="b">
        <v>0</v>
      </c>
      <c r="O1468" s="2">
        <v>0.75862068965517249</v>
      </c>
      <c r="P1468" s="2">
        <v>0.73743016759776536</v>
      </c>
      <c r="Q1468" s="2">
        <v>0.78106508875739644</v>
      </c>
      <c r="R1468" s="2" t="s">
        <v>74</v>
      </c>
      <c r="S1468" s="2" t="s">
        <v>3491</v>
      </c>
      <c r="T1468" s="2" t="s">
        <v>3492</v>
      </c>
      <c r="U1468" s="2" t="b">
        <v>1</v>
      </c>
      <c r="V1468" s="2" t="s">
        <v>69</v>
      </c>
      <c r="W1468" s="2">
        <v>2.1</v>
      </c>
    </row>
    <row r="1469" spans="1:23" ht="15.75" customHeight="1" x14ac:dyDescent="0.25">
      <c r="A1469" s="2" t="s">
        <v>3953</v>
      </c>
      <c r="B1469" s="2" t="s">
        <v>3954</v>
      </c>
      <c r="C1469" s="2" t="s">
        <v>147</v>
      </c>
      <c r="D1469" s="2" t="s">
        <v>45</v>
      </c>
      <c r="E1469" s="2" t="s">
        <v>46</v>
      </c>
      <c r="F1469" s="2" t="s">
        <v>55</v>
      </c>
      <c r="G1469" s="2" t="s">
        <v>216</v>
      </c>
      <c r="H1469" s="2" t="s">
        <v>179</v>
      </c>
      <c r="I1469" s="2" t="s">
        <v>12</v>
      </c>
      <c r="J1469" s="2" t="s">
        <v>217</v>
      </c>
      <c r="K1469" s="2" t="s">
        <v>218</v>
      </c>
      <c r="L1469" s="2" t="s">
        <v>182</v>
      </c>
      <c r="M1469" s="2">
        <v>49</v>
      </c>
      <c r="N1469" s="2" t="b">
        <v>0</v>
      </c>
      <c r="O1469" s="2">
        <v>0.76392572944297077</v>
      </c>
      <c r="P1469" s="2">
        <v>0.69230769230769229</v>
      </c>
      <c r="Q1469" s="2">
        <v>0.85207100591715978</v>
      </c>
      <c r="R1469" s="2" t="s">
        <v>74</v>
      </c>
      <c r="S1469" s="2" t="s">
        <v>3493</v>
      </c>
      <c r="T1469" s="2" t="s">
        <v>3494</v>
      </c>
      <c r="U1469" s="2" t="b">
        <v>1</v>
      </c>
      <c r="V1469" s="2" t="s">
        <v>69</v>
      </c>
      <c r="W1469" s="2">
        <v>1.3</v>
      </c>
    </row>
    <row r="1470" spans="1:23" ht="15.75" customHeight="1" x14ac:dyDescent="0.25">
      <c r="A1470" s="2" t="s">
        <v>3953</v>
      </c>
      <c r="B1470" s="2" t="s">
        <v>3954</v>
      </c>
      <c r="C1470" s="2" t="s">
        <v>147</v>
      </c>
      <c r="D1470" s="2" t="s">
        <v>45</v>
      </c>
      <c r="E1470" s="2" t="s">
        <v>46</v>
      </c>
      <c r="F1470" s="2" t="s">
        <v>55</v>
      </c>
      <c r="G1470" s="2" t="s">
        <v>221</v>
      </c>
      <c r="H1470" s="2" t="s">
        <v>179</v>
      </c>
      <c r="I1470" s="2" t="s">
        <v>12</v>
      </c>
      <c r="J1470" s="2" t="s">
        <v>222</v>
      </c>
      <c r="K1470" s="2" t="s">
        <v>223</v>
      </c>
      <c r="L1470" s="2" t="s">
        <v>182</v>
      </c>
      <c r="M1470" s="2">
        <v>50</v>
      </c>
      <c r="N1470" s="2" t="b">
        <v>0</v>
      </c>
      <c r="O1470" s="2">
        <v>0.73770491803278671</v>
      </c>
      <c r="P1470" s="2">
        <v>0.68527918781725883</v>
      </c>
      <c r="Q1470" s="2">
        <v>0.79881656804733725</v>
      </c>
      <c r="R1470" s="2" t="s">
        <v>74</v>
      </c>
      <c r="S1470" s="2" t="s">
        <v>3495</v>
      </c>
      <c r="T1470" s="2" t="s">
        <v>3496</v>
      </c>
      <c r="U1470" s="2" t="b">
        <v>1</v>
      </c>
      <c r="V1470" s="2" t="s">
        <v>69</v>
      </c>
      <c r="W1470" s="2">
        <v>1.6</v>
      </c>
    </row>
    <row r="1471" spans="1:23" ht="15.75" customHeight="1" x14ac:dyDescent="0.25">
      <c r="A1471" s="2" t="s">
        <v>3953</v>
      </c>
      <c r="B1471" s="2" t="s">
        <v>3954</v>
      </c>
      <c r="C1471" s="2" t="s">
        <v>147</v>
      </c>
      <c r="D1471" s="2" t="s">
        <v>45</v>
      </c>
      <c r="E1471" s="2" t="s">
        <v>46</v>
      </c>
      <c r="F1471" s="2" t="s">
        <v>55</v>
      </c>
      <c r="G1471" s="2" t="s">
        <v>226</v>
      </c>
      <c r="H1471" s="2" t="s">
        <v>179</v>
      </c>
      <c r="I1471" s="2" t="s">
        <v>12</v>
      </c>
      <c r="J1471" s="2" t="s">
        <v>227</v>
      </c>
      <c r="K1471" s="2" t="s">
        <v>228</v>
      </c>
      <c r="L1471" s="2" t="s">
        <v>182</v>
      </c>
      <c r="M1471" s="2">
        <v>51</v>
      </c>
      <c r="N1471" s="2" t="b">
        <v>0</v>
      </c>
      <c r="O1471" s="2">
        <v>0.73239436619718312</v>
      </c>
      <c r="P1471" s="2">
        <v>0.69892473118279574</v>
      </c>
      <c r="Q1471" s="2">
        <v>0.76923076923076927</v>
      </c>
      <c r="R1471" s="2" t="s">
        <v>74</v>
      </c>
      <c r="S1471" s="2" t="s">
        <v>3497</v>
      </c>
      <c r="T1471" s="2" t="s">
        <v>3498</v>
      </c>
      <c r="U1471" s="2" t="b">
        <v>1</v>
      </c>
      <c r="V1471" s="2" t="s">
        <v>69</v>
      </c>
      <c r="W1471" s="2">
        <v>1.3</v>
      </c>
    </row>
    <row r="1472" spans="1:23" ht="15.75" customHeight="1" x14ac:dyDescent="0.25">
      <c r="A1472" s="2" t="s">
        <v>3953</v>
      </c>
      <c r="B1472" s="2" t="s">
        <v>3954</v>
      </c>
      <c r="C1472" s="2" t="s">
        <v>147</v>
      </c>
      <c r="D1472" s="2" t="s">
        <v>45</v>
      </c>
      <c r="E1472" s="2" t="s">
        <v>46</v>
      </c>
      <c r="F1472" s="2" t="s">
        <v>55</v>
      </c>
      <c r="G1472" s="2" t="s">
        <v>231</v>
      </c>
      <c r="H1472" s="2" t="s">
        <v>179</v>
      </c>
      <c r="I1472" s="2" t="s">
        <v>12</v>
      </c>
      <c r="J1472" s="2" t="s">
        <v>232</v>
      </c>
      <c r="K1472" s="2" t="s">
        <v>233</v>
      </c>
      <c r="L1472" s="2" t="s">
        <v>182</v>
      </c>
      <c r="M1472" s="2">
        <v>52</v>
      </c>
      <c r="N1472" s="2" t="b">
        <v>0</v>
      </c>
      <c r="O1472" s="2">
        <v>0.75766016713091922</v>
      </c>
      <c r="P1472" s="2">
        <v>0.71578947368421053</v>
      </c>
      <c r="Q1472" s="2">
        <v>0.80473372781065089</v>
      </c>
      <c r="R1472" s="2" t="s">
        <v>74</v>
      </c>
      <c r="S1472" s="2" t="s">
        <v>3499</v>
      </c>
      <c r="T1472" s="2" t="s">
        <v>3500</v>
      </c>
      <c r="U1472" s="2" t="b">
        <v>1</v>
      </c>
      <c r="V1472" s="2" t="s">
        <v>69</v>
      </c>
      <c r="W1472" s="2">
        <v>1.3</v>
      </c>
    </row>
    <row r="1473" spans="1:23" ht="15.75" customHeight="1" x14ac:dyDescent="0.25">
      <c r="A1473" s="2" t="s">
        <v>3953</v>
      </c>
      <c r="B1473" s="2" t="s">
        <v>3954</v>
      </c>
      <c r="C1473" s="2" t="s">
        <v>147</v>
      </c>
      <c r="D1473" s="2" t="s">
        <v>45</v>
      </c>
      <c r="E1473" s="2" t="s">
        <v>46</v>
      </c>
      <c r="F1473" s="2" t="s">
        <v>55</v>
      </c>
      <c r="G1473" s="2" t="s">
        <v>236</v>
      </c>
      <c r="H1473" s="2" t="s">
        <v>179</v>
      </c>
      <c r="I1473" s="2" t="s">
        <v>12</v>
      </c>
      <c r="J1473" s="2" t="s">
        <v>237</v>
      </c>
      <c r="K1473" s="2" t="s">
        <v>238</v>
      </c>
      <c r="L1473" s="2" t="s">
        <v>182</v>
      </c>
      <c r="M1473" s="2">
        <v>53</v>
      </c>
      <c r="N1473" s="2" t="b">
        <v>0</v>
      </c>
      <c r="O1473" s="2">
        <v>0.75070028011204482</v>
      </c>
      <c r="P1473" s="2">
        <v>0.71276595744680848</v>
      </c>
      <c r="Q1473" s="2">
        <v>0.79289940828402372</v>
      </c>
      <c r="R1473" s="2" t="s">
        <v>74</v>
      </c>
      <c r="S1473" s="2" t="s">
        <v>3501</v>
      </c>
      <c r="T1473" s="2" t="s">
        <v>3502</v>
      </c>
      <c r="U1473" s="2" t="b">
        <v>1</v>
      </c>
      <c r="V1473" s="2" t="s">
        <v>69</v>
      </c>
      <c r="W1473" s="2">
        <v>1.3</v>
      </c>
    </row>
    <row r="1474" spans="1:23" ht="15.75" customHeight="1" x14ac:dyDescent="0.25">
      <c r="A1474" s="2" t="s">
        <v>3953</v>
      </c>
      <c r="B1474" s="2" t="s">
        <v>3954</v>
      </c>
      <c r="C1474" s="2" t="s">
        <v>147</v>
      </c>
      <c r="D1474" s="2" t="s">
        <v>45</v>
      </c>
      <c r="E1474" s="2" t="s">
        <v>46</v>
      </c>
      <c r="F1474" s="2" t="s">
        <v>55</v>
      </c>
      <c r="G1474" s="2" t="s">
        <v>241</v>
      </c>
      <c r="H1474" s="2" t="s">
        <v>179</v>
      </c>
      <c r="I1474" s="2" t="s">
        <v>12</v>
      </c>
      <c r="J1474" s="2" t="s">
        <v>242</v>
      </c>
      <c r="K1474" s="2" t="s">
        <v>243</v>
      </c>
      <c r="L1474" s="2" t="s">
        <v>182</v>
      </c>
      <c r="M1474" s="2">
        <v>54</v>
      </c>
      <c r="N1474" s="2" t="b">
        <v>0</v>
      </c>
      <c r="O1474" s="2">
        <v>0.76712328767123295</v>
      </c>
      <c r="P1474" s="2">
        <v>0.7142857142857143</v>
      </c>
      <c r="Q1474" s="2">
        <v>0.82840236686390534</v>
      </c>
      <c r="R1474" s="2" t="s">
        <v>74</v>
      </c>
      <c r="S1474" s="2" t="s">
        <v>3503</v>
      </c>
      <c r="T1474" s="2" t="s">
        <v>3504</v>
      </c>
      <c r="U1474" s="2" t="b">
        <v>1</v>
      </c>
      <c r="V1474" s="2" t="s">
        <v>69</v>
      </c>
      <c r="W1474" s="2">
        <v>1.3</v>
      </c>
    </row>
    <row r="1475" spans="1:23" ht="15.75" customHeight="1" x14ac:dyDescent="0.25">
      <c r="A1475" s="2" t="s">
        <v>3953</v>
      </c>
      <c r="B1475" s="2" t="s">
        <v>3954</v>
      </c>
      <c r="C1475" s="2" t="s">
        <v>147</v>
      </c>
      <c r="D1475" s="2" t="s">
        <v>45</v>
      </c>
      <c r="E1475" s="2" t="s">
        <v>46</v>
      </c>
      <c r="F1475" s="2" t="s">
        <v>55</v>
      </c>
      <c r="G1475" s="2" t="s">
        <v>246</v>
      </c>
      <c r="H1475" s="2" t="s">
        <v>179</v>
      </c>
      <c r="I1475" s="2" t="s">
        <v>12</v>
      </c>
      <c r="J1475" s="2" t="s">
        <v>247</v>
      </c>
      <c r="K1475" s="2" t="s">
        <v>248</v>
      </c>
      <c r="L1475" s="2" t="s">
        <v>182</v>
      </c>
      <c r="M1475" s="2">
        <v>55</v>
      </c>
      <c r="N1475" s="2" t="b">
        <v>0</v>
      </c>
      <c r="O1475" s="2">
        <v>0.78021978021978022</v>
      </c>
      <c r="P1475" s="2">
        <v>0.72820512820512817</v>
      </c>
      <c r="Q1475" s="2">
        <v>0.84023668639053251</v>
      </c>
      <c r="R1475" s="2" t="s">
        <v>74</v>
      </c>
      <c r="S1475" s="2" t="s">
        <v>3505</v>
      </c>
      <c r="T1475" s="2" t="s">
        <v>3506</v>
      </c>
      <c r="U1475" s="2" t="b">
        <v>1</v>
      </c>
      <c r="V1475" s="2" t="s">
        <v>69</v>
      </c>
      <c r="W1475" s="2">
        <v>1.3</v>
      </c>
    </row>
    <row r="1476" spans="1:23" ht="15.75" customHeight="1" x14ac:dyDescent="0.25">
      <c r="A1476" s="2" t="s">
        <v>3953</v>
      </c>
      <c r="B1476" s="2" t="s">
        <v>3954</v>
      </c>
      <c r="C1476" s="2" t="s">
        <v>147</v>
      </c>
      <c r="D1476" s="2" t="s">
        <v>45</v>
      </c>
      <c r="E1476" s="2" t="s">
        <v>46</v>
      </c>
      <c r="F1476" s="2" t="s">
        <v>55</v>
      </c>
      <c r="G1476" s="2" t="s">
        <v>251</v>
      </c>
      <c r="H1476" s="2" t="s">
        <v>179</v>
      </c>
      <c r="I1476" s="2" t="s">
        <v>12</v>
      </c>
      <c r="J1476" s="2" t="s">
        <v>252</v>
      </c>
      <c r="K1476" s="2" t="s">
        <v>253</v>
      </c>
      <c r="L1476" s="2" t="s">
        <v>182</v>
      </c>
      <c r="M1476" s="2">
        <v>56</v>
      </c>
      <c r="N1476" s="2" t="b">
        <v>0</v>
      </c>
      <c r="O1476" s="2">
        <v>0.76023391812865493</v>
      </c>
      <c r="P1476" s="2">
        <v>0.75144508670520227</v>
      </c>
      <c r="Q1476" s="2">
        <v>0.76923076923076927</v>
      </c>
      <c r="R1476" s="2" t="s">
        <v>74</v>
      </c>
      <c r="S1476" s="2" t="s">
        <v>3507</v>
      </c>
      <c r="T1476" s="2" t="s">
        <v>3508</v>
      </c>
      <c r="U1476" s="2" t="b">
        <v>1</v>
      </c>
      <c r="V1476" s="2" t="s">
        <v>69</v>
      </c>
      <c r="W1476" s="2">
        <v>1.3</v>
      </c>
    </row>
    <row r="1477" spans="1:23" ht="15.75" customHeight="1" x14ac:dyDescent="0.25">
      <c r="A1477" s="2" t="s">
        <v>3953</v>
      </c>
      <c r="B1477" s="2" t="s">
        <v>3954</v>
      </c>
      <c r="C1477" s="2" t="s">
        <v>147</v>
      </c>
      <c r="D1477" s="2" t="s">
        <v>45</v>
      </c>
      <c r="E1477" s="2" t="s">
        <v>46</v>
      </c>
      <c r="F1477" s="2" t="s">
        <v>55</v>
      </c>
      <c r="G1477" s="2" t="s">
        <v>256</v>
      </c>
      <c r="H1477" s="2" t="s">
        <v>179</v>
      </c>
      <c r="I1477" s="2" t="s">
        <v>12</v>
      </c>
      <c r="J1477" s="2" t="s">
        <v>257</v>
      </c>
      <c r="K1477" s="2" t="s">
        <v>258</v>
      </c>
      <c r="L1477" s="2" t="s">
        <v>182</v>
      </c>
      <c r="M1477" s="2">
        <v>57</v>
      </c>
      <c r="N1477" s="2" t="b">
        <v>0</v>
      </c>
      <c r="O1477" s="2">
        <v>0.78386167146974062</v>
      </c>
      <c r="P1477" s="2">
        <v>0.7640449438202247</v>
      </c>
      <c r="Q1477" s="2">
        <v>0.80473372781065089</v>
      </c>
      <c r="R1477" s="2" t="s">
        <v>74</v>
      </c>
      <c r="S1477" s="2" t="s">
        <v>3509</v>
      </c>
      <c r="T1477" s="2" t="s">
        <v>3510</v>
      </c>
      <c r="U1477" s="2" t="b">
        <v>1</v>
      </c>
      <c r="V1477" s="2" t="s">
        <v>69</v>
      </c>
      <c r="W1477" s="2">
        <v>1.7</v>
      </c>
    </row>
    <row r="1478" spans="1:23" ht="15.75" customHeight="1" x14ac:dyDescent="0.25">
      <c r="A1478" s="2" t="s">
        <v>3953</v>
      </c>
      <c r="B1478" s="2" t="s">
        <v>3954</v>
      </c>
      <c r="C1478" s="2" t="s">
        <v>147</v>
      </c>
      <c r="D1478" s="2" t="s">
        <v>45</v>
      </c>
      <c r="E1478" s="2" t="s">
        <v>46</v>
      </c>
      <c r="F1478" s="2" t="s">
        <v>55</v>
      </c>
      <c r="G1478" s="2" t="s">
        <v>261</v>
      </c>
      <c r="H1478" s="2" t="s">
        <v>179</v>
      </c>
      <c r="I1478" s="2" t="s">
        <v>12</v>
      </c>
      <c r="J1478" s="2" t="s">
        <v>262</v>
      </c>
      <c r="K1478" s="2" t="s">
        <v>263</v>
      </c>
      <c r="L1478" s="2" t="s">
        <v>182</v>
      </c>
      <c r="M1478" s="2">
        <v>58</v>
      </c>
      <c r="N1478" s="2" t="b">
        <v>0</v>
      </c>
      <c r="O1478" s="2">
        <v>0.73655913978494614</v>
      </c>
      <c r="P1478" s="2">
        <v>0.67487684729064035</v>
      </c>
      <c r="Q1478" s="2">
        <v>0.81065088757396453</v>
      </c>
      <c r="R1478" s="2" t="s">
        <v>74</v>
      </c>
      <c r="S1478" s="2" t="s">
        <v>3511</v>
      </c>
      <c r="T1478" s="2" t="s">
        <v>3512</v>
      </c>
      <c r="U1478" s="2" t="b">
        <v>1</v>
      </c>
      <c r="V1478" s="2" t="s">
        <v>69</v>
      </c>
      <c r="W1478" s="2">
        <v>1.5</v>
      </c>
    </row>
    <row r="1479" spans="1:23" ht="15.75" customHeight="1" x14ac:dyDescent="0.25">
      <c r="A1479" s="2" t="s">
        <v>3953</v>
      </c>
      <c r="B1479" s="2" t="s">
        <v>3954</v>
      </c>
      <c r="C1479" s="2" t="s">
        <v>147</v>
      </c>
      <c r="D1479" s="2" t="s">
        <v>45</v>
      </c>
      <c r="E1479" s="2" t="s">
        <v>46</v>
      </c>
      <c r="F1479" s="2" t="s">
        <v>55</v>
      </c>
      <c r="G1479" s="2" t="s">
        <v>266</v>
      </c>
      <c r="H1479" s="2" t="s">
        <v>179</v>
      </c>
      <c r="I1479" s="2" t="s">
        <v>12</v>
      </c>
      <c r="J1479" s="2" t="s">
        <v>267</v>
      </c>
      <c r="K1479" s="2" t="s">
        <v>268</v>
      </c>
      <c r="L1479" s="2" t="s">
        <v>182</v>
      </c>
      <c r="M1479" s="2">
        <v>59</v>
      </c>
      <c r="N1479" s="2" t="b">
        <v>0</v>
      </c>
      <c r="O1479" s="2">
        <v>0.76373626373626369</v>
      </c>
      <c r="P1479" s="2">
        <v>0.71282051282051284</v>
      </c>
      <c r="Q1479" s="2">
        <v>0.8224852071005917</v>
      </c>
      <c r="R1479" s="2" t="s">
        <v>74</v>
      </c>
      <c r="S1479" s="2" t="s">
        <v>3513</v>
      </c>
      <c r="T1479" s="2" t="s">
        <v>3514</v>
      </c>
      <c r="U1479" s="2" t="b">
        <v>1</v>
      </c>
      <c r="V1479" s="2" t="s">
        <v>69</v>
      </c>
      <c r="W1479" s="2">
        <v>1.3</v>
      </c>
    </row>
    <row r="1480" spans="1:23" ht="15.75" customHeight="1" x14ac:dyDescent="0.25">
      <c r="A1480" s="2" t="s">
        <v>3953</v>
      </c>
      <c r="B1480" s="2" t="s">
        <v>3954</v>
      </c>
      <c r="C1480" s="2" t="s">
        <v>147</v>
      </c>
      <c r="D1480" s="2" t="s">
        <v>45</v>
      </c>
      <c r="E1480" s="2" t="s">
        <v>46</v>
      </c>
      <c r="F1480" s="2" t="s">
        <v>55</v>
      </c>
      <c r="G1480" s="2" t="s">
        <v>271</v>
      </c>
      <c r="H1480" s="2" t="s">
        <v>179</v>
      </c>
      <c r="I1480" s="2" t="s">
        <v>12</v>
      </c>
      <c r="J1480" s="2" t="s">
        <v>272</v>
      </c>
      <c r="K1480" s="2" t="s">
        <v>273</v>
      </c>
      <c r="L1480" s="2" t="s">
        <v>182</v>
      </c>
      <c r="M1480" s="2">
        <v>60</v>
      </c>
      <c r="N1480" s="2" t="b">
        <v>0</v>
      </c>
      <c r="O1480" s="2">
        <v>0.78531073446327682</v>
      </c>
      <c r="P1480" s="2">
        <v>0.75135135135135134</v>
      </c>
      <c r="Q1480" s="2">
        <v>0.8224852071005917</v>
      </c>
      <c r="R1480" s="2" t="s">
        <v>74</v>
      </c>
      <c r="S1480" s="2" t="s">
        <v>3515</v>
      </c>
      <c r="T1480" s="2" t="s">
        <v>3516</v>
      </c>
      <c r="U1480" s="2" t="b">
        <v>1</v>
      </c>
      <c r="V1480" s="2" t="s">
        <v>69</v>
      </c>
      <c r="W1480" s="2">
        <v>1.3</v>
      </c>
    </row>
    <row r="1481" spans="1:23" ht="15.75" customHeight="1" x14ac:dyDescent="0.25">
      <c r="A1481" s="2" t="s">
        <v>3953</v>
      </c>
      <c r="B1481" s="2" t="s">
        <v>3954</v>
      </c>
      <c r="C1481" s="2" t="s">
        <v>147</v>
      </c>
      <c r="D1481" s="2" t="s">
        <v>45</v>
      </c>
      <c r="E1481" s="2" t="s">
        <v>46</v>
      </c>
      <c r="F1481" s="2" t="s">
        <v>55</v>
      </c>
      <c r="G1481" s="2" t="s">
        <v>276</v>
      </c>
      <c r="H1481" s="2" t="s">
        <v>179</v>
      </c>
      <c r="I1481" s="2" t="s">
        <v>12</v>
      </c>
      <c r="J1481" s="2" t="s">
        <v>277</v>
      </c>
      <c r="K1481" s="2" t="s">
        <v>278</v>
      </c>
      <c r="L1481" s="2" t="s">
        <v>182</v>
      </c>
      <c r="M1481" s="2">
        <v>61</v>
      </c>
      <c r="N1481" s="2" t="b">
        <v>0</v>
      </c>
      <c r="O1481" s="2">
        <v>0.77620396600566577</v>
      </c>
      <c r="P1481" s="2">
        <v>0.74456521739130432</v>
      </c>
      <c r="Q1481" s="2">
        <v>0.81065088757396453</v>
      </c>
      <c r="R1481" s="2" t="s">
        <v>74</v>
      </c>
      <c r="S1481" s="2" t="s">
        <v>3517</v>
      </c>
      <c r="T1481" s="2" t="s">
        <v>3518</v>
      </c>
      <c r="U1481" s="2" t="b">
        <v>1</v>
      </c>
      <c r="V1481" s="2" t="s">
        <v>69</v>
      </c>
      <c r="W1481" s="2">
        <v>1.3</v>
      </c>
    </row>
    <row r="1482" spans="1:23" ht="15.75" customHeight="1" x14ac:dyDescent="0.25">
      <c r="A1482" s="2" t="s">
        <v>3953</v>
      </c>
      <c r="B1482" s="2" t="s">
        <v>3954</v>
      </c>
      <c r="C1482" s="2" t="s">
        <v>147</v>
      </c>
      <c r="D1482" s="2" t="s">
        <v>45</v>
      </c>
      <c r="E1482" s="2" t="s">
        <v>46</v>
      </c>
      <c r="F1482" s="2" t="s">
        <v>55</v>
      </c>
      <c r="G1482" s="2" t="s">
        <v>281</v>
      </c>
      <c r="H1482" s="2" t="s">
        <v>282</v>
      </c>
      <c r="I1482" s="2" t="s">
        <v>26</v>
      </c>
      <c r="J1482" s="2" t="s">
        <v>283</v>
      </c>
      <c r="K1482" s="2" t="s">
        <v>284</v>
      </c>
      <c r="L1482" s="2" t="s">
        <v>285</v>
      </c>
      <c r="M1482" s="2">
        <v>42</v>
      </c>
      <c r="N1482" s="2" t="b">
        <v>0</v>
      </c>
      <c r="O1482" s="2">
        <v>0.74841437632135321</v>
      </c>
      <c r="P1482" s="2">
        <v>0.70517928286852594</v>
      </c>
      <c r="Q1482" s="2">
        <v>0.79729729729729726</v>
      </c>
      <c r="R1482" s="2" t="s">
        <v>74</v>
      </c>
      <c r="S1482" s="2" t="s">
        <v>3519</v>
      </c>
      <c r="T1482" s="2" t="s">
        <v>3520</v>
      </c>
      <c r="U1482" s="2" t="b">
        <v>1</v>
      </c>
      <c r="V1482" s="2" t="s">
        <v>69</v>
      </c>
      <c r="W1482" s="2">
        <v>2.2000000000000002</v>
      </c>
    </row>
    <row r="1483" spans="1:23" ht="15.75" customHeight="1" x14ac:dyDescent="0.25">
      <c r="A1483" s="2" t="s">
        <v>3953</v>
      </c>
      <c r="B1483" s="2" t="s">
        <v>3954</v>
      </c>
      <c r="C1483" s="2" t="s">
        <v>147</v>
      </c>
      <c r="D1483" s="2" t="s">
        <v>45</v>
      </c>
      <c r="E1483" s="2" t="s">
        <v>46</v>
      </c>
      <c r="F1483" s="2" t="s">
        <v>55</v>
      </c>
      <c r="G1483" s="2" t="s">
        <v>288</v>
      </c>
      <c r="H1483" s="2" t="s">
        <v>282</v>
      </c>
      <c r="I1483" s="2" t="s">
        <v>26</v>
      </c>
      <c r="J1483" s="2" t="s">
        <v>289</v>
      </c>
      <c r="K1483" s="2" t="s">
        <v>290</v>
      </c>
      <c r="L1483" s="2" t="s">
        <v>285</v>
      </c>
      <c r="M1483" s="2">
        <v>43</v>
      </c>
      <c r="N1483" s="2" t="b">
        <v>0</v>
      </c>
      <c r="O1483" s="2">
        <v>0.75159235668789803</v>
      </c>
      <c r="P1483" s="2">
        <v>0.71084337349397586</v>
      </c>
      <c r="Q1483" s="2">
        <v>0.79729729729729726</v>
      </c>
      <c r="R1483" s="2" t="s">
        <v>74</v>
      </c>
      <c r="S1483" s="2" t="s">
        <v>3521</v>
      </c>
      <c r="T1483" s="2" t="s">
        <v>3522</v>
      </c>
      <c r="U1483" s="2" t="b">
        <v>1</v>
      </c>
      <c r="V1483" s="2" t="s">
        <v>69</v>
      </c>
      <c r="W1483" s="2">
        <v>1.4</v>
      </c>
    </row>
    <row r="1484" spans="1:23" ht="15.75" customHeight="1" x14ac:dyDescent="0.25">
      <c r="A1484" s="2" t="s">
        <v>3953</v>
      </c>
      <c r="B1484" s="2" t="s">
        <v>3954</v>
      </c>
      <c r="C1484" s="2" t="s">
        <v>147</v>
      </c>
      <c r="D1484" s="2" t="s">
        <v>45</v>
      </c>
      <c r="E1484" s="2" t="s">
        <v>46</v>
      </c>
      <c r="F1484" s="2" t="s">
        <v>55</v>
      </c>
      <c r="G1484" s="2" t="s">
        <v>293</v>
      </c>
      <c r="H1484" s="2" t="s">
        <v>282</v>
      </c>
      <c r="I1484" s="2" t="s">
        <v>26</v>
      </c>
      <c r="J1484" s="2" t="s">
        <v>294</v>
      </c>
      <c r="K1484" s="2" t="s">
        <v>295</v>
      </c>
      <c r="L1484" s="2" t="s">
        <v>285</v>
      </c>
      <c r="M1484" s="2">
        <v>44</v>
      </c>
      <c r="N1484" s="2" t="b">
        <v>0</v>
      </c>
      <c r="O1484" s="2">
        <v>0.74518201284796559</v>
      </c>
      <c r="P1484" s="2">
        <v>0.71020408163265303</v>
      </c>
      <c r="Q1484" s="2">
        <v>0.78378378378378377</v>
      </c>
      <c r="R1484" s="2" t="s">
        <v>74</v>
      </c>
      <c r="S1484" s="2" t="s">
        <v>3523</v>
      </c>
      <c r="T1484" s="2" t="s">
        <v>3524</v>
      </c>
      <c r="U1484" s="2" t="b">
        <v>1</v>
      </c>
      <c r="V1484" s="2" t="s">
        <v>69</v>
      </c>
      <c r="W1484" s="2">
        <v>1.8</v>
      </c>
    </row>
    <row r="1485" spans="1:23" ht="15.75" customHeight="1" x14ac:dyDescent="0.25">
      <c r="A1485" s="2" t="s">
        <v>3953</v>
      </c>
      <c r="B1485" s="2" t="s">
        <v>3954</v>
      </c>
      <c r="C1485" s="2" t="s">
        <v>147</v>
      </c>
      <c r="D1485" s="2" t="s">
        <v>45</v>
      </c>
      <c r="E1485" s="2" t="s">
        <v>46</v>
      </c>
      <c r="F1485" s="2" t="s">
        <v>55</v>
      </c>
      <c r="G1485" s="2" t="s">
        <v>298</v>
      </c>
      <c r="H1485" s="2" t="s">
        <v>282</v>
      </c>
      <c r="I1485" s="2" t="s">
        <v>26</v>
      </c>
      <c r="J1485" s="2" t="s">
        <v>299</v>
      </c>
      <c r="K1485" s="2" t="s">
        <v>300</v>
      </c>
      <c r="L1485" s="2" t="s">
        <v>285</v>
      </c>
      <c r="M1485" s="2">
        <v>45</v>
      </c>
      <c r="N1485" s="2" t="b">
        <v>0</v>
      </c>
      <c r="O1485" s="2">
        <v>0.70841487279843451</v>
      </c>
      <c r="P1485" s="2">
        <v>0.62629757785467133</v>
      </c>
      <c r="Q1485" s="2">
        <v>0.81531531531531531</v>
      </c>
      <c r="R1485" s="2" t="s">
        <v>74</v>
      </c>
      <c r="S1485" s="2" t="s">
        <v>3525</v>
      </c>
      <c r="T1485" s="2" t="s">
        <v>3526</v>
      </c>
      <c r="U1485" s="2" t="b">
        <v>1</v>
      </c>
      <c r="V1485" s="2" t="s">
        <v>69</v>
      </c>
      <c r="W1485" s="2">
        <v>1.4</v>
      </c>
    </row>
    <row r="1486" spans="1:23" ht="15.75" customHeight="1" x14ac:dyDescent="0.25">
      <c r="A1486" s="2" t="s">
        <v>3953</v>
      </c>
      <c r="B1486" s="2" t="s">
        <v>3954</v>
      </c>
      <c r="C1486" s="2" t="s">
        <v>147</v>
      </c>
      <c r="D1486" s="2" t="s">
        <v>45</v>
      </c>
      <c r="E1486" s="2" t="s">
        <v>46</v>
      </c>
      <c r="F1486" s="2" t="s">
        <v>55</v>
      </c>
      <c r="G1486" s="2" t="s">
        <v>303</v>
      </c>
      <c r="H1486" s="2" t="s">
        <v>282</v>
      </c>
      <c r="I1486" s="2" t="s">
        <v>26</v>
      </c>
      <c r="J1486" s="2" t="s">
        <v>304</v>
      </c>
      <c r="K1486" s="2" t="s">
        <v>305</v>
      </c>
      <c r="L1486" s="2" t="s">
        <v>285</v>
      </c>
      <c r="M1486" s="2">
        <v>46</v>
      </c>
      <c r="N1486" s="2" t="b">
        <v>0</v>
      </c>
      <c r="O1486" s="2">
        <v>0.74683544303797478</v>
      </c>
      <c r="P1486" s="2">
        <v>0.70238095238095233</v>
      </c>
      <c r="Q1486" s="2">
        <v>0.79729729729729726</v>
      </c>
      <c r="R1486" s="2" t="s">
        <v>74</v>
      </c>
      <c r="S1486" s="2" t="s">
        <v>3527</v>
      </c>
      <c r="T1486" s="2" t="s">
        <v>3528</v>
      </c>
      <c r="U1486" s="2" t="b">
        <v>1</v>
      </c>
      <c r="V1486" s="2" t="s">
        <v>69</v>
      </c>
      <c r="W1486" s="2">
        <v>1.4</v>
      </c>
    </row>
    <row r="1487" spans="1:23" ht="15.75" customHeight="1" x14ac:dyDescent="0.25">
      <c r="A1487" s="2" t="s">
        <v>3953</v>
      </c>
      <c r="B1487" s="2" t="s">
        <v>3954</v>
      </c>
      <c r="C1487" s="2" t="s">
        <v>147</v>
      </c>
      <c r="D1487" s="2" t="s">
        <v>45</v>
      </c>
      <c r="E1487" s="2" t="s">
        <v>46</v>
      </c>
      <c r="F1487" s="2" t="s">
        <v>55</v>
      </c>
      <c r="G1487" s="2" t="s">
        <v>308</v>
      </c>
      <c r="H1487" s="2" t="s">
        <v>282</v>
      </c>
      <c r="I1487" s="2" t="s">
        <v>26</v>
      </c>
      <c r="J1487" s="2" t="s">
        <v>309</v>
      </c>
      <c r="K1487" s="2" t="s">
        <v>310</v>
      </c>
      <c r="L1487" s="2" t="s">
        <v>285</v>
      </c>
      <c r="M1487" s="2">
        <v>47</v>
      </c>
      <c r="N1487" s="2" t="b">
        <v>0</v>
      </c>
      <c r="O1487" s="2">
        <v>0.77489177489177496</v>
      </c>
      <c r="P1487" s="2">
        <v>0.74583333333333335</v>
      </c>
      <c r="Q1487" s="2">
        <v>0.80630630630630629</v>
      </c>
      <c r="R1487" s="2" t="s">
        <v>74</v>
      </c>
      <c r="S1487" s="2" t="s">
        <v>3529</v>
      </c>
      <c r="T1487" s="2" t="s">
        <v>3530</v>
      </c>
      <c r="U1487" s="2" t="b">
        <v>1</v>
      </c>
      <c r="V1487" s="2" t="s">
        <v>69</v>
      </c>
      <c r="W1487" s="2">
        <v>1.4</v>
      </c>
    </row>
    <row r="1488" spans="1:23" ht="15.75" customHeight="1" x14ac:dyDescent="0.25">
      <c r="A1488" s="2" t="s">
        <v>3953</v>
      </c>
      <c r="B1488" s="2" t="s">
        <v>3954</v>
      </c>
      <c r="C1488" s="2" t="s">
        <v>147</v>
      </c>
      <c r="D1488" s="2" t="s">
        <v>45</v>
      </c>
      <c r="E1488" s="2" t="s">
        <v>46</v>
      </c>
      <c r="F1488" s="2" t="s">
        <v>55</v>
      </c>
      <c r="G1488" s="2" t="s">
        <v>313</v>
      </c>
      <c r="H1488" s="2" t="s">
        <v>282</v>
      </c>
      <c r="I1488" s="2" t="s">
        <v>26</v>
      </c>
      <c r="J1488" s="2" t="s">
        <v>314</v>
      </c>
      <c r="K1488" s="2" t="s">
        <v>315</v>
      </c>
      <c r="L1488" s="2" t="s">
        <v>285</v>
      </c>
      <c r="M1488" s="2">
        <v>48</v>
      </c>
      <c r="N1488" s="2" t="b">
        <v>0</v>
      </c>
      <c r="O1488" s="2">
        <v>0.75000000000000011</v>
      </c>
      <c r="P1488" s="2">
        <v>0.70799999999999996</v>
      </c>
      <c r="Q1488" s="2">
        <v>0.79729729729729726</v>
      </c>
      <c r="R1488" s="2" t="s">
        <v>74</v>
      </c>
      <c r="S1488" s="2" t="s">
        <v>3531</v>
      </c>
      <c r="T1488" s="2" t="s">
        <v>3532</v>
      </c>
      <c r="U1488" s="2" t="b">
        <v>1</v>
      </c>
      <c r="V1488" s="2" t="s">
        <v>69</v>
      </c>
      <c r="W1488" s="2">
        <v>1.4</v>
      </c>
    </row>
    <row r="1489" spans="1:23" ht="15.75" customHeight="1" x14ac:dyDescent="0.25">
      <c r="A1489" s="2" t="s">
        <v>3953</v>
      </c>
      <c r="B1489" s="2" t="s">
        <v>3954</v>
      </c>
      <c r="C1489" s="2" t="s">
        <v>147</v>
      </c>
      <c r="D1489" s="2" t="s">
        <v>45</v>
      </c>
      <c r="E1489" s="2" t="s">
        <v>46</v>
      </c>
      <c r="F1489" s="2" t="s">
        <v>55</v>
      </c>
      <c r="G1489" s="2" t="s">
        <v>318</v>
      </c>
      <c r="H1489" s="2" t="s">
        <v>282</v>
      </c>
      <c r="I1489" s="2" t="s">
        <v>26</v>
      </c>
      <c r="J1489" s="2" t="s">
        <v>319</v>
      </c>
      <c r="K1489" s="2" t="s">
        <v>320</v>
      </c>
      <c r="L1489" s="2" t="s">
        <v>285</v>
      </c>
      <c r="M1489" s="2">
        <v>49</v>
      </c>
      <c r="N1489" s="2" t="b">
        <v>0</v>
      </c>
      <c r="O1489" s="2">
        <v>0.72877846790890277</v>
      </c>
      <c r="P1489" s="2">
        <v>0.67432950191570884</v>
      </c>
      <c r="Q1489" s="2">
        <v>0.7927927927927928</v>
      </c>
      <c r="R1489" s="2" t="s">
        <v>74</v>
      </c>
      <c r="S1489" s="2" t="s">
        <v>3533</v>
      </c>
      <c r="T1489" s="2" t="s">
        <v>3534</v>
      </c>
      <c r="U1489" s="2" t="b">
        <v>1</v>
      </c>
      <c r="V1489" s="2" t="s">
        <v>69</v>
      </c>
      <c r="W1489" s="2">
        <v>1.8</v>
      </c>
    </row>
    <row r="1490" spans="1:23" ht="15.75" customHeight="1" x14ac:dyDescent="0.25">
      <c r="A1490" s="2" t="s">
        <v>3953</v>
      </c>
      <c r="B1490" s="2" t="s">
        <v>3954</v>
      </c>
      <c r="C1490" s="2" t="s">
        <v>147</v>
      </c>
      <c r="D1490" s="2" t="s">
        <v>45</v>
      </c>
      <c r="E1490" s="2" t="s">
        <v>46</v>
      </c>
      <c r="F1490" s="2" t="s">
        <v>55</v>
      </c>
      <c r="G1490" s="2" t="s">
        <v>323</v>
      </c>
      <c r="H1490" s="2" t="s">
        <v>282</v>
      </c>
      <c r="I1490" s="2" t="s">
        <v>26</v>
      </c>
      <c r="J1490" s="2" t="s">
        <v>324</v>
      </c>
      <c r="K1490" s="2" t="s">
        <v>325</v>
      </c>
      <c r="L1490" s="2" t="s">
        <v>285</v>
      </c>
      <c r="M1490" s="2">
        <v>50</v>
      </c>
      <c r="N1490" s="2" t="b">
        <v>0</v>
      </c>
      <c r="O1490" s="2">
        <v>0.74213836477987427</v>
      </c>
      <c r="P1490" s="2">
        <v>0.69411764705882351</v>
      </c>
      <c r="Q1490" s="2">
        <v>0.79729729729729726</v>
      </c>
      <c r="R1490" s="2" t="s">
        <v>74</v>
      </c>
      <c r="S1490" s="2" t="s">
        <v>3535</v>
      </c>
      <c r="T1490" s="2" t="s">
        <v>3536</v>
      </c>
      <c r="U1490" s="2" t="b">
        <v>1</v>
      </c>
      <c r="V1490" s="2" t="s">
        <v>69</v>
      </c>
      <c r="W1490" s="2">
        <v>1.4</v>
      </c>
    </row>
    <row r="1491" spans="1:23" ht="15.75" customHeight="1" x14ac:dyDescent="0.25">
      <c r="A1491" s="2" t="s">
        <v>3953</v>
      </c>
      <c r="B1491" s="2" t="s">
        <v>3954</v>
      </c>
      <c r="C1491" s="2" t="s">
        <v>147</v>
      </c>
      <c r="D1491" s="2" t="s">
        <v>45</v>
      </c>
      <c r="E1491" s="2" t="s">
        <v>46</v>
      </c>
      <c r="F1491" s="2" t="s">
        <v>55</v>
      </c>
      <c r="G1491" s="2" t="s">
        <v>328</v>
      </c>
      <c r="H1491" s="2" t="s">
        <v>282</v>
      </c>
      <c r="I1491" s="2" t="s">
        <v>26</v>
      </c>
      <c r="J1491" s="2" t="s">
        <v>329</v>
      </c>
      <c r="K1491" s="2" t="s">
        <v>330</v>
      </c>
      <c r="L1491" s="2" t="s">
        <v>285</v>
      </c>
      <c r="M1491" s="2">
        <v>51</v>
      </c>
      <c r="N1491" s="2" t="b">
        <v>0</v>
      </c>
      <c r="O1491" s="2">
        <v>0.74089068825910942</v>
      </c>
      <c r="P1491" s="2">
        <v>0.67279411764705888</v>
      </c>
      <c r="Q1491" s="2">
        <v>0.82432432432432434</v>
      </c>
      <c r="R1491" s="2" t="s">
        <v>74</v>
      </c>
      <c r="S1491" s="2" t="s">
        <v>3537</v>
      </c>
      <c r="T1491" s="2" t="s">
        <v>3538</v>
      </c>
      <c r="U1491" s="2" t="b">
        <v>1</v>
      </c>
      <c r="V1491" s="2" t="s">
        <v>69</v>
      </c>
      <c r="W1491" s="2">
        <v>1.5</v>
      </c>
    </row>
    <row r="1492" spans="1:23" ht="15.75" customHeight="1" x14ac:dyDescent="0.25">
      <c r="A1492" s="2" t="s">
        <v>3953</v>
      </c>
      <c r="B1492" s="2" t="s">
        <v>3954</v>
      </c>
      <c r="C1492" s="2" t="s">
        <v>147</v>
      </c>
      <c r="D1492" s="2" t="s">
        <v>45</v>
      </c>
      <c r="E1492" s="2" t="s">
        <v>46</v>
      </c>
      <c r="F1492" s="2" t="s">
        <v>55</v>
      </c>
      <c r="G1492" s="2" t="s">
        <v>333</v>
      </c>
      <c r="H1492" s="2" t="s">
        <v>282</v>
      </c>
      <c r="I1492" s="2" t="s">
        <v>26</v>
      </c>
      <c r="J1492" s="2" t="s">
        <v>334</v>
      </c>
      <c r="K1492" s="2" t="s">
        <v>335</v>
      </c>
      <c r="L1492" s="2" t="s">
        <v>285</v>
      </c>
      <c r="M1492" s="2">
        <v>52</v>
      </c>
      <c r="N1492" s="2" t="b">
        <v>0</v>
      </c>
      <c r="O1492" s="2">
        <v>0.76332622601279299</v>
      </c>
      <c r="P1492" s="2">
        <v>0.7246963562753036</v>
      </c>
      <c r="Q1492" s="2">
        <v>0.80630630630630629</v>
      </c>
      <c r="R1492" s="2" t="s">
        <v>74</v>
      </c>
      <c r="S1492" s="2" t="s">
        <v>3539</v>
      </c>
      <c r="T1492" s="2" t="s">
        <v>3540</v>
      </c>
      <c r="U1492" s="2" t="b">
        <v>1</v>
      </c>
      <c r="V1492" s="2" t="s">
        <v>69</v>
      </c>
      <c r="W1492" s="2">
        <v>2.2999999999999998</v>
      </c>
    </row>
    <row r="1493" spans="1:23" ht="15.75" customHeight="1" x14ac:dyDescent="0.25">
      <c r="A1493" s="2" t="s">
        <v>3953</v>
      </c>
      <c r="B1493" s="2" t="s">
        <v>3954</v>
      </c>
      <c r="C1493" s="2" t="s">
        <v>147</v>
      </c>
      <c r="D1493" s="2" t="s">
        <v>45</v>
      </c>
      <c r="E1493" s="2" t="s">
        <v>46</v>
      </c>
      <c r="F1493" s="2" t="s">
        <v>55</v>
      </c>
      <c r="G1493" s="2" t="s">
        <v>338</v>
      </c>
      <c r="H1493" s="2" t="s">
        <v>282</v>
      </c>
      <c r="I1493" s="2" t="s">
        <v>26</v>
      </c>
      <c r="J1493" s="2" t="s">
        <v>339</v>
      </c>
      <c r="K1493" s="2" t="s">
        <v>340</v>
      </c>
      <c r="L1493" s="2" t="s">
        <v>285</v>
      </c>
      <c r="M1493" s="2">
        <v>53</v>
      </c>
      <c r="N1493" s="2" t="b">
        <v>0</v>
      </c>
      <c r="O1493" s="2">
        <v>0.78854625550660784</v>
      </c>
      <c r="P1493" s="2">
        <v>0.77155172413793105</v>
      </c>
      <c r="Q1493" s="2">
        <v>0.80630630630630629</v>
      </c>
      <c r="R1493" s="2" t="s">
        <v>74</v>
      </c>
      <c r="S1493" s="2" t="s">
        <v>3541</v>
      </c>
      <c r="T1493" s="2" t="s">
        <v>3542</v>
      </c>
      <c r="U1493" s="2" t="b">
        <v>1</v>
      </c>
      <c r="V1493" s="2" t="s">
        <v>69</v>
      </c>
      <c r="W1493" s="2">
        <v>1.4</v>
      </c>
    </row>
    <row r="1494" spans="1:23" ht="15.75" customHeight="1" x14ac:dyDescent="0.25">
      <c r="A1494" s="2" t="s">
        <v>3953</v>
      </c>
      <c r="B1494" s="2" t="s">
        <v>3954</v>
      </c>
      <c r="C1494" s="2" t="s">
        <v>147</v>
      </c>
      <c r="D1494" s="2" t="s">
        <v>45</v>
      </c>
      <c r="E1494" s="2" t="s">
        <v>46</v>
      </c>
      <c r="F1494" s="2" t="s">
        <v>55</v>
      </c>
      <c r="G1494" s="2" t="s">
        <v>343</v>
      </c>
      <c r="H1494" s="2" t="s">
        <v>282</v>
      </c>
      <c r="I1494" s="2" t="s">
        <v>26</v>
      </c>
      <c r="J1494" s="2" t="s">
        <v>344</v>
      </c>
      <c r="K1494" s="2" t="s">
        <v>345</v>
      </c>
      <c r="L1494" s="2" t="s">
        <v>285</v>
      </c>
      <c r="M1494" s="2">
        <v>54</v>
      </c>
      <c r="N1494" s="2" t="b">
        <v>0</v>
      </c>
      <c r="O1494" s="2">
        <v>0.74398249452954035</v>
      </c>
      <c r="P1494" s="2">
        <v>0.72340425531914898</v>
      </c>
      <c r="Q1494" s="2">
        <v>0.76576576576576572</v>
      </c>
      <c r="R1494" s="2" t="s">
        <v>74</v>
      </c>
      <c r="S1494" s="2" t="s">
        <v>3543</v>
      </c>
      <c r="T1494" s="2" t="s">
        <v>3544</v>
      </c>
      <c r="U1494" s="2" t="b">
        <v>1</v>
      </c>
      <c r="V1494" s="2" t="s">
        <v>69</v>
      </c>
      <c r="W1494" s="2">
        <v>1.4</v>
      </c>
    </row>
    <row r="1495" spans="1:23" ht="15.75" customHeight="1" x14ac:dyDescent="0.25">
      <c r="A1495" s="2" t="s">
        <v>3953</v>
      </c>
      <c r="B1495" s="2" t="s">
        <v>3954</v>
      </c>
      <c r="C1495" s="2" t="s">
        <v>147</v>
      </c>
      <c r="D1495" s="2" t="s">
        <v>45</v>
      </c>
      <c r="E1495" s="2" t="s">
        <v>46</v>
      </c>
      <c r="F1495" s="2" t="s">
        <v>55</v>
      </c>
      <c r="G1495" s="2" t="s">
        <v>349</v>
      </c>
      <c r="H1495" s="2" t="s">
        <v>282</v>
      </c>
      <c r="I1495" s="2" t="s">
        <v>26</v>
      </c>
      <c r="J1495" s="2" t="s">
        <v>351</v>
      </c>
      <c r="K1495" s="2" t="s">
        <v>352</v>
      </c>
      <c r="L1495" s="2" t="s">
        <v>285</v>
      </c>
      <c r="M1495" s="2">
        <v>55</v>
      </c>
      <c r="N1495" s="2" t="b">
        <v>0</v>
      </c>
      <c r="O1495" s="2">
        <v>0.79458239277652365</v>
      </c>
      <c r="P1495" s="2">
        <v>0.7963800904977375</v>
      </c>
      <c r="Q1495" s="2">
        <v>0.7927927927927928</v>
      </c>
      <c r="R1495" s="2" t="s">
        <v>74</v>
      </c>
      <c r="S1495" s="2" t="s">
        <v>3545</v>
      </c>
      <c r="T1495" s="2" t="s">
        <v>3546</v>
      </c>
      <c r="U1495" s="2" t="b">
        <v>1</v>
      </c>
      <c r="V1495" s="2" t="s">
        <v>69</v>
      </c>
      <c r="W1495" s="2">
        <v>1.4</v>
      </c>
    </row>
    <row r="1496" spans="1:23" ht="15.75" customHeight="1" x14ac:dyDescent="0.25">
      <c r="A1496" s="2" t="s">
        <v>3953</v>
      </c>
      <c r="B1496" s="2" t="s">
        <v>3954</v>
      </c>
      <c r="C1496" s="2" t="s">
        <v>147</v>
      </c>
      <c r="D1496" s="2" t="s">
        <v>45</v>
      </c>
      <c r="E1496" s="2" t="s">
        <v>46</v>
      </c>
      <c r="F1496" s="2" t="s">
        <v>55</v>
      </c>
      <c r="G1496" s="2" t="s">
        <v>363</v>
      </c>
      <c r="H1496" s="2" t="s">
        <v>282</v>
      </c>
      <c r="I1496" s="2" t="s">
        <v>26</v>
      </c>
      <c r="J1496" s="2" t="s">
        <v>367</v>
      </c>
      <c r="K1496" s="2" t="s">
        <v>368</v>
      </c>
      <c r="L1496" s="2" t="s">
        <v>285</v>
      </c>
      <c r="M1496" s="2">
        <v>56</v>
      </c>
      <c r="N1496" s="2" t="b">
        <v>0</v>
      </c>
      <c r="O1496" s="2">
        <v>0.71721311475409832</v>
      </c>
      <c r="P1496" s="2">
        <v>0.65789473684210531</v>
      </c>
      <c r="Q1496" s="2">
        <v>0.78828828828828834</v>
      </c>
      <c r="R1496" s="2" t="s">
        <v>74</v>
      </c>
      <c r="S1496" s="2" t="s">
        <v>3547</v>
      </c>
      <c r="T1496" s="2" t="s">
        <v>3548</v>
      </c>
      <c r="U1496" s="2" t="b">
        <v>1</v>
      </c>
      <c r="V1496" s="2" t="s">
        <v>69</v>
      </c>
      <c r="W1496" s="2">
        <v>2</v>
      </c>
    </row>
    <row r="1497" spans="1:23" ht="15.75" customHeight="1" x14ac:dyDescent="0.25">
      <c r="A1497" s="2" t="s">
        <v>3953</v>
      </c>
      <c r="B1497" s="2" t="s">
        <v>3954</v>
      </c>
      <c r="C1497" s="2" t="s">
        <v>147</v>
      </c>
      <c r="D1497" s="2" t="s">
        <v>45</v>
      </c>
      <c r="E1497" s="2" t="s">
        <v>46</v>
      </c>
      <c r="F1497" s="2" t="s">
        <v>55</v>
      </c>
      <c r="G1497" s="2" t="s">
        <v>378</v>
      </c>
      <c r="H1497" s="2" t="s">
        <v>282</v>
      </c>
      <c r="I1497" s="2" t="s">
        <v>26</v>
      </c>
      <c r="J1497" s="2" t="s">
        <v>380</v>
      </c>
      <c r="K1497" s="2" t="s">
        <v>381</v>
      </c>
      <c r="L1497" s="2" t="s">
        <v>285</v>
      </c>
      <c r="M1497" s="2">
        <v>57</v>
      </c>
      <c r="N1497" s="2" t="b">
        <v>0</v>
      </c>
      <c r="O1497" s="2">
        <v>0.76923076923076938</v>
      </c>
      <c r="P1497" s="2">
        <v>0.73170731707317072</v>
      </c>
      <c r="Q1497" s="2">
        <v>0.81081081081081086</v>
      </c>
      <c r="R1497" s="2" t="s">
        <v>74</v>
      </c>
      <c r="S1497" s="2" t="s">
        <v>3549</v>
      </c>
      <c r="T1497" s="2" t="s">
        <v>3550</v>
      </c>
      <c r="U1497" s="2" t="b">
        <v>1</v>
      </c>
      <c r="V1497" s="2" t="s">
        <v>69</v>
      </c>
      <c r="W1497" s="2">
        <v>1.4</v>
      </c>
    </row>
    <row r="1498" spans="1:23" ht="15.75" customHeight="1" x14ac:dyDescent="0.25">
      <c r="A1498" s="2" t="s">
        <v>3953</v>
      </c>
      <c r="B1498" s="2" t="s">
        <v>3954</v>
      </c>
      <c r="C1498" s="2" t="s">
        <v>147</v>
      </c>
      <c r="D1498" s="2" t="s">
        <v>45</v>
      </c>
      <c r="E1498" s="2" t="s">
        <v>46</v>
      </c>
      <c r="F1498" s="2" t="s">
        <v>55</v>
      </c>
      <c r="G1498" s="2" t="s">
        <v>389</v>
      </c>
      <c r="H1498" s="2" t="s">
        <v>282</v>
      </c>
      <c r="I1498" s="2" t="s">
        <v>26</v>
      </c>
      <c r="J1498" s="2" t="s">
        <v>390</v>
      </c>
      <c r="K1498" s="2" t="s">
        <v>391</v>
      </c>
      <c r="L1498" s="2" t="s">
        <v>285</v>
      </c>
      <c r="M1498" s="2">
        <v>58</v>
      </c>
      <c r="N1498" s="2" t="b">
        <v>0</v>
      </c>
      <c r="O1498" s="2">
        <v>0.75159235668789803</v>
      </c>
      <c r="P1498" s="2">
        <v>0.71084337349397586</v>
      </c>
      <c r="Q1498" s="2">
        <v>0.79729729729729726</v>
      </c>
      <c r="R1498" s="2" t="s">
        <v>74</v>
      </c>
      <c r="S1498" s="2" t="s">
        <v>3551</v>
      </c>
      <c r="T1498" s="2" t="s">
        <v>3552</v>
      </c>
      <c r="U1498" s="2" t="b">
        <v>1</v>
      </c>
      <c r="V1498" s="2" t="s">
        <v>69</v>
      </c>
      <c r="W1498" s="2">
        <v>1.4</v>
      </c>
    </row>
    <row r="1499" spans="1:23" ht="15.75" customHeight="1" x14ac:dyDescent="0.25">
      <c r="A1499" s="2" t="s">
        <v>3953</v>
      </c>
      <c r="B1499" s="2" t="s">
        <v>3954</v>
      </c>
      <c r="C1499" s="2" t="s">
        <v>147</v>
      </c>
      <c r="D1499" s="2" t="s">
        <v>45</v>
      </c>
      <c r="E1499" s="2" t="s">
        <v>46</v>
      </c>
      <c r="F1499" s="2" t="s">
        <v>55</v>
      </c>
      <c r="G1499" s="2" t="s">
        <v>395</v>
      </c>
      <c r="H1499" s="2" t="s">
        <v>282</v>
      </c>
      <c r="I1499" s="2" t="s">
        <v>26</v>
      </c>
      <c r="J1499" s="2" t="s">
        <v>397</v>
      </c>
      <c r="K1499" s="2" t="s">
        <v>398</v>
      </c>
      <c r="L1499" s="2" t="s">
        <v>285</v>
      </c>
      <c r="M1499" s="2">
        <v>59</v>
      </c>
      <c r="N1499" s="2" t="b">
        <v>0</v>
      </c>
      <c r="O1499" s="2">
        <v>0.72839506172839485</v>
      </c>
      <c r="P1499" s="2">
        <v>0.67045454545454541</v>
      </c>
      <c r="Q1499" s="2">
        <v>0.79729729729729726</v>
      </c>
      <c r="R1499" s="2" t="s">
        <v>74</v>
      </c>
      <c r="S1499" s="2" t="s">
        <v>3553</v>
      </c>
      <c r="T1499" s="2" t="s">
        <v>3554</v>
      </c>
      <c r="U1499" s="2" t="b">
        <v>1</v>
      </c>
      <c r="V1499" s="2" t="s">
        <v>69</v>
      </c>
      <c r="W1499" s="2">
        <v>1.4</v>
      </c>
    </row>
    <row r="1500" spans="1:23" ht="15.75" customHeight="1" x14ac:dyDescent="0.25">
      <c r="A1500" s="2" t="s">
        <v>3953</v>
      </c>
      <c r="B1500" s="2" t="s">
        <v>3954</v>
      </c>
      <c r="C1500" s="2" t="s">
        <v>147</v>
      </c>
      <c r="D1500" s="2" t="s">
        <v>45</v>
      </c>
      <c r="E1500" s="2" t="s">
        <v>46</v>
      </c>
      <c r="F1500" s="2" t="s">
        <v>55</v>
      </c>
      <c r="G1500" s="2" t="s">
        <v>401</v>
      </c>
      <c r="H1500" s="2" t="s">
        <v>282</v>
      </c>
      <c r="I1500" s="2" t="s">
        <v>26</v>
      </c>
      <c r="J1500" s="2" t="s">
        <v>402</v>
      </c>
      <c r="K1500" s="2" t="s">
        <v>403</v>
      </c>
      <c r="L1500" s="2" t="s">
        <v>285</v>
      </c>
      <c r="M1500" s="2">
        <v>60</v>
      </c>
      <c r="N1500" s="2" t="b">
        <v>0</v>
      </c>
      <c r="O1500" s="2">
        <v>0.7416666666666667</v>
      </c>
      <c r="P1500" s="2">
        <v>0.68992248062015504</v>
      </c>
      <c r="Q1500" s="2">
        <v>0.80180180180180183</v>
      </c>
      <c r="R1500" s="2" t="s">
        <v>74</v>
      </c>
      <c r="S1500" s="2" t="s">
        <v>3555</v>
      </c>
      <c r="T1500" s="2" t="s">
        <v>3556</v>
      </c>
      <c r="U1500" s="2" t="b">
        <v>1</v>
      </c>
      <c r="V1500" s="2" t="s">
        <v>69</v>
      </c>
      <c r="W1500" s="2">
        <v>1.4</v>
      </c>
    </row>
    <row r="1501" spans="1:23" ht="15.75" customHeight="1" x14ac:dyDescent="0.25">
      <c r="A1501" s="2" t="s">
        <v>3953</v>
      </c>
      <c r="B1501" s="2" t="s">
        <v>3954</v>
      </c>
      <c r="C1501" s="2" t="s">
        <v>147</v>
      </c>
      <c r="D1501" s="2" t="s">
        <v>45</v>
      </c>
      <c r="E1501" s="2" t="s">
        <v>46</v>
      </c>
      <c r="F1501" s="2" t="s">
        <v>55</v>
      </c>
      <c r="G1501" s="2" t="s">
        <v>406</v>
      </c>
      <c r="H1501" s="2" t="s">
        <v>282</v>
      </c>
      <c r="I1501" s="2" t="s">
        <v>26</v>
      </c>
      <c r="J1501" s="2" t="s">
        <v>407</v>
      </c>
      <c r="K1501" s="2" t="s">
        <v>408</v>
      </c>
      <c r="L1501" s="2" t="s">
        <v>285</v>
      </c>
      <c r="M1501" s="2">
        <v>61</v>
      </c>
      <c r="N1501" s="2" t="b">
        <v>0</v>
      </c>
      <c r="O1501" s="2">
        <v>0.76888888888888896</v>
      </c>
      <c r="P1501" s="2">
        <v>0.75877192982456143</v>
      </c>
      <c r="Q1501" s="2">
        <v>0.77927927927927931</v>
      </c>
      <c r="R1501" s="2" t="s">
        <v>74</v>
      </c>
      <c r="S1501" s="2" t="s">
        <v>3557</v>
      </c>
      <c r="T1501" s="2" t="s">
        <v>3558</v>
      </c>
      <c r="U1501" s="2" t="b">
        <v>1</v>
      </c>
      <c r="V1501" s="2" t="s">
        <v>69</v>
      </c>
      <c r="W1501" s="2">
        <v>1.4</v>
      </c>
    </row>
    <row r="1502" spans="1:23" ht="15.75" customHeight="1" x14ac:dyDescent="0.25">
      <c r="A1502" s="2" t="s">
        <v>3953</v>
      </c>
      <c r="B1502" s="2" t="s">
        <v>3954</v>
      </c>
      <c r="C1502" s="2" t="s">
        <v>147</v>
      </c>
      <c r="D1502" s="2" t="s">
        <v>45</v>
      </c>
      <c r="E1502" s="2" t="s">
        <v>46</v>
      </c>
      <c r="F1502" s="2" t="s">
        <v>364</v>
      </c>
      <c r="G1502" s="2" t="s">
        <v>411</v>
      </c>
      <c r="H1502" s="2" t="s">
        <v>412</v>
      </c>
      <c r="I1502" s="2" t="s">
        <v>54</v>
      </c>
      <c r="J1502" s="2" t="s">
        <v>413</v>
      </c>
      <c r="K1502" s="2" t="s">
        <v>414</v>
      </c>
      <c r="L1502" s="2" t="s">
        <v>377</v>
      </c>
      <c r="M1502" s="2">
        <v>42</v>
      </c>
      <c r="N1502" s="2" t="b">
        <v>0</v>
      </c>
      <c r="O1502" s="2">
        <v>0.79668049792531104</v>
      </c>
      <c r="P1502" s="2">
        <v>0.76190476190476186</v>
      </c>
      <c r="Q1502" s="2">
        <v>0.83478260869565213</v>
      </c>
      <c r="R1502" s="2" t="s">
        <v>74</v>
      </c>
      <c r="S1502" s="2" t="s">
        <v>3559</v>
      </c>
      <c r="T1502" s="2" t="s">
        <v>3560</v>
      </c>
      <c r="U1502" s="2" t="b">
        <v>1</v>
      </c>
      <c r="V1502" s="2" t="s">
        <v>69</v>
      </c>
      <c r="W1502" s="2">
        <v>2.9</v>
      </c>
    </row>
    <row r="1503" spans="1:23" ht="15.75" customHeight="1" x14ac:dyDescent="0.25">
      <c r="A1503" s="2" t="s">
        <v>3953</v>
      </c>
      <c r="B1503" s="2" t="s">
        <v>3954</v>
      </c>
      <c r="C1503" s="2" t="s">
        <v>147</v>
      </c>
      <c r="D1503" s="2" t="s">
        <v>45</v>
      </c>
      <c r="E1503" s="2" t="s">
        <v>46</v>
      </c>
      <c r="F1503" s="2" t="s">
        <v>364</v>
      </c>
      <c r="G1503" s="2" t="s">
        <v>417</v>
      </c>
      <c r="H1503" s="2" t="s">
        <v>412</v>
      </c>
      <c r="I1503" s="2" t="s">
        <v>54</v>
      </c>
      <c r="J1503" s="2" t="s">
        <v>418</v>
      </c>
      <c r="K1503" s="2" t="s">
        <v>419</v>
      </c>
      <c r="L1503" s="2" t="s">
        <v>377</v>
      </c>
      <c r="M1503" s="2">
        <v>43</v>
      </c>
      <c r="N1503" s="2" t="b">
        <v>0</v>
      </c>
      <c r="O1503" s="2">
        <v>0.79915433403805503</v>
      </c>
      <c r="P1503" s="2">
        <v>0.77777777777777779</v>
      </c>
      <c r="Q1503" s="2">
        <v>0.82173913043478264</v>
      </c>
      <c r="R1503" s="2" t="s">
        <v>74</v>
      </c>
      <c r="S1503" s="2" t="s">
        <v>3561</v>
      </c>
      <c r="T1503" s="2" t="s">
        <v>3562</v>
      </c>
      <c r="U1503" s="2" t="b">
        <v>1</v>
      </c>
      <c r="V1503" s="2" t="s">
        <v>69</v>
      </c>
      <c r="W1503" s="2">
        <v>1.8</v>
      </c>
    </row>
    <row r="1504" spans="1:23" ht="15.75" customHeight="1" x14ac:dyDescent="0.25">
      <c r="A1504" s="2" t="s">
        <v>3953</v>
      </c>
      <c r="B1504" s="2" t="s">
        <v>3954</v>
      </c>
      <c r="C1504" s="2" t="s">
        <v>147</v>
      </c>
      <c r="D1504" s="2" t="s">
        <v>45</v>
      </c>
      <c r="E1504" s="2" t="s">
        <v>46</v>
      </c>
      <c r="F1504" s="2" t="s">
        <v>364</v>
      </c>
      <c r="G1504" s="2" t="s">
        <v>422</v>
      </c>
      <c r="H1504" s="2" t="s">
        <v>412</v>
      </c>
      <c r="I1504" s="2" t="s">
        <v>54</v>
      </c>
      <c r="J1504" s="2" t="s">
        <v>423</v>
      </c>
      <c r="K1504" s="2" t="s">
        <v>424</v>
      </c>
      <c r="L1504" s="2" t="s">
        <v>377</v>
      </c>
      <c r="M1504" s="2">
        <v>44</v>
      </c>
      <c r="N1504" s="2" t="b">
        <v>0</v>
      </c>
      <c r="O1504" s="2">
        <v>0.78762886597938142</v>
      </c>
      <c r="P1504" s="2">
        <v>0.74901960784313726</v>
      </c>
      <c r="Q1504" s="2">
        <v>0.83043478260869563</v>
      </c>
      <c r="R1504" s="2" t="s">
        <v>74</v>
      </c>
      <c r="S1504" s="2" t="s">
        <v>3563</v>
      </c>
      <c r="T1504" s="2" t="s">
        <v>3564</v>
      </c>
      <c r="U1504" s="2" t="b">
        <v>1</v>
      </c>
      <c r="V1504" s="2" t="s">
        <v>69</v>
      </c>
      <c r="W1504" s="2">
        <v>1.4</v>
      </c>
    </row>
    <row r="1505" spans="1:23" ht="15.75" customHeight="1" x14ac:dyDescent="0.25">
      <c r="A1505" s="2" t="s">
        <v>3953</v>
      </c>
      <c r="B1505" s="2" t="s">
        <v>3954</v>
      </c>
      <c r="C1505" s="2" t="s">
        <v>147</v>
      </c>
      <c r="D1505" s="2" t="s">
        <v>45</v>
      </c>
      <c r="E1505" s="2" t="s">
        <v>46</v>
      </c>
      <c r="F1505" s="2" t="s">
        <v>364</v>
      </c>
      <c r="G1505" s="2" t="s">
        <v>427</v>
      </c>
      <c r="H1505" s="2" t="s">
        <v>412</v>
      </c>
      <c r="I1505" s="2" t="s">
        <v>54</v>
      </c>
      <c r="J1505" s="2" t="s">
        <v>428</v>
      </c>
      <c r="K1505" s="2" t="s">
        <v>429</v>
      </c>
      <c r="L1505" s="2" t="s">
        <v>377</v>
      </c>
      <c r="M1505" s="2">
        <v>45</v>
      </c>
      <c r="N1505" s="2" t="b">
        <v>0</v>
      </c>
      <c r="O1505" s="2">
        <v>0.79079497907949792</v>
      </c>
      <c r="P1505" s="2">
        <v>0.76209677419354838</v>
      </c>
      <c r="Q1505" s="2">
        <v>0.82173913043478264</v>
      </c>
      <c r="R1505" s="2" t="s">
        <v>74</v>
      </c>
      <c r="S1505" s="2" t="s">
        <v>3565</v>
      </c>
      <c r="T1505" s="2" t="s">
        <v>3566</v>
      </c>
      <c r="U1505" s="2" t="b">
        <v>1</v>
      </c>
      <c r="V1505" s="2" t="s">
        <v>69</v>
      </c>
      <c r="W1505" s="2">
        <v>1.4</v>
      </c>
    </row>
    <row r="1506" spans="1:23" ht="15.75" customHeight="1" x14ac:dyDescent="0.25">
      <c r="A1506" s="2" t="s">
        <v>3953</v>
      </c>
      <c r="B1506" s="2" t="s">
        <v>3954</v>
      </c>
      <c r="C1506" s="2" t="s">
        <v>147</v>
      </c>
      <c r="D1506" s="2" t="s">
        <v>45</v>
      </c>
      <c r="E1506" s="2" t="s">
        <v>46</v>
      </c>
      <c r="F1506" s="2" t="s">
        <v>364</v>
      </c>
      <c r="G1506" s="2" t="s">
        <v>432</v>
      </c>
      <c r="H1506" s="2" t="s">
        <v>412</v>
      </c>
      <c r="I1506" s="2" t="s">
        <v>54</v>
      </c>
      <c r="J1506" s="2" t="s">
        <v>433</v>
      </c>
      <c r="K1506" s="2" t="s">
        <v>434</v>
      </c>
      <c r="L1506" s="2" t="s">
        <v>377</v>
      </c>
      <c r="M1506" s="2">
        <v>46</v>
      </c>
      <c r="N1506" s="2" t="b">
        <v>0</v>
      </c>
      <c r="O1506" s="2">
        <v>0.78481012658227833</v>
      </c>
      <c r="P1506" s="2">
        <v>0.76229508196721307</v>
      </c>
      <c r="Q1506" s="2">
        <v>0.80869565217391304</v>
      </c>
      <c r="R1506" s="2" t="s">
        <v>74</v>
      </c>
      <c r="S1506" s="2" t="s">
        <v>3567</v>
      </c>
      <c r="T1506" s="2" t="s">
        <v>3568</v>
      </c>
      <c r="U1506" s="2" t="b">
        <v>1</v>
      </c>
      <c r="V1506" s="2" t="s">
        <v>69</v>
      </c>
      <c r="W1506" s="2">
        <v>1.4</v>
      </c>
    </row>
    <row r="1507" spans="1:23" ht="15.75" customHeight="1" x14ac:dyDescent="0.25">
      <c r="A1507" s="2" t="s">
        <v>3953</v>
      </c>
      <c r="B1507" s="2" t="s">
        <v>3954</v>
      </c>
      <c r="C1507" s="2" t="s">
        <v>147</v>
      </c>
      <c r="D1507" s="2" t="s">
        <v>45</v>
      </c>
      <c r="E1507" s="2" t="s">
        <v>46</v>
      </c>
      <c r="F1507" s="2" t="s">
        <v>364</v>
      </c>
      <c r="G1507" s="2" t="s">
        <v>437</v>
      </c>
      <c r="H1507" s="2" t="s">
        <v>412</v>
      </c>
      <c r="I1507" s="2" t="s">
        <v>54</v>
      </c>
      <c r="J1507" s="2" t="s">
        <v>438</v>
      </c>
      <c r="K1507" s="2" t="s">
        <v>439</v>
      </c>
      <c r="L1507" s="2" t="s">
        <v>377</v>
      </c>
      <c r="M1507" s="2">
        <v>47</v>
      </c>
      <c r="N1507" s="2" t="b">
        <v>0</v>
      </c>
      <c r="O1507" s="2">
        <v>0.7851239669421487</v>
      </c>
      <c r="P1507" s="2">
        <v>0.74803149606299213</v>
      </c>
      <c r="Q1507" s="2">
        <v>0.82608695652173914</v>
      </c>
      <c r="R1507" s="2" t="s">
        <v>74</v>
      </c>
      <c r="S1507" s="2" t="s">
        <v>3569</v>
      </c>
      <c r="T1507" s="2" t="s">
        <v>3570</v>
      </c>
      <c r="U1507" s="2" t="b">
        <v>1</v>
      </c>
      <c r="V1507" s="2" t="s">
        <v>69</v>
      </c>
      <c r="W1507" s="2">
        <v>1.4</v>
      </c>
    </row>
    <row r="1508" spans="1:23" ht="15.75" customHeight="1" x14ac:dyDescent="0.25">
      <c r="A1508" s="2" t="s">
        <v>3953</v>
      </c>
      <c r="B1508" s="2" t="s">
        <v>3954</v>
      </c>
      <c r="C1508" s="2" t="s">
        <v>147</v>
      </c>
      <c r="D1508" s="2" t="s">
        <v>45</v>
      </c>
      <c r="E1508" s="2" t="s">
        <v>46</v>
      </c>
      <c r="F1508" s="2" t="s">
        <v>364</v>
      </c>
      <c r="G1508" s="2" t="s">
        <v>442</v>
      </c>
      <c r="H1508" s="2" t="s">
        <v>412</v>
      </c>
      <c r="I1508" s="2" t="s">
        <v>54</v>
      </c>
      <c r="J1508" s="2" t="s">
        <v>443</v>
      </c>
      <c r="K1508" s="2" t="s">
        <v>444</v>
      </c>
      <c r="L1508" s="2" t="s">
        <v>377</v>
      </c>
      <c r="M1508" s="2">
        <v>48</v>
      </c>
      <c r="N1508" s="2" t="b">
        <v>0</v>
      </c>
      <c r="O1508" s="2">
        <v>0.80338266384778023</v>
      </c>
      <c r="P1508" s="2">
        <v>0.78189300411522633</v>
      </c>
      <c r="Q1508" s="2">
        <v>0.82608695652173914</v>
      </c>
      <c r="R1508" s="2" t="s">
        <v>74</v>
      </c>
      <c r="S1508" s="2" t="s">
        <v>3571</v>
      </c>
      <c r="T1508" s="2" t="s">
        <v>3572</v>
      </c>
      <c r="U1508" s="2" t="b">
        <v>1</v>
      </c>
      <c r="V1508" s="2" t="s">
        <v>69</v>
      </c>
      <c r="W1508" s="2">
        <v>1.4</v>
      </c>
    </row>
    <row r="1509" spans="1:23" ht="15.75" customHeight="1" x14ac:dyDescent="0.25">
      <c r="A1509" s="2" t="s">
        <v>3953</v>
      </c>
      <c r="B1509" s="2" t="s">
        <v>3954</v>
      </c>
      <c r="C1509" s="2" t="s">
        <v>147</v>
      </c>
      <c r="D1509" s="2" t="s">
        <v>45</v>
      </c>
      <c r="E1509" s="2" t="s">
        <v>46</v>
      </c>
      <c r="F1509" s="2" t="s">
        <v>364</v>
      </c>
      <c r="G1509" s="2" t="s">
        <v>447</v>
      </c>
      <c r="H1509" s="2" t="s">
        <v>412</v>
      </c>
      <c r="I1509" s="2" t="s">
        <v>54</v>
      </c>
      <c r="J1509" s="2" t="s">
        <v>448</v>
      </c>
      <c r="K1509" s="2" t="s">
        <v>449</v>
      </c>
      <c r="L1509" s="2" t="s">
        <v>377</v>
      </c>
      <c r="M1509" s="2">
        <v>49</v>
      </c>
      <c r="N1509" s="2" t="b">
        <v>0</v>
      </c>
      <c r="O1509" s="2">
        <v>0.8042105263157896</v>
      </c>
      <c r="P1509" s="2">
        <v>0.7795918367346939</v>
      </c>
      <c r="Q1509" s="2">
        <v>0.83043478260869563</v>
      </c>
      <c r="R1509" s="2" t="s">
        <v>74</v>
      </c>
      <c r="S1509" s="2" t="s">
        <v>3573</v>
      </c>
      <c r="T1509" s="2" t="s">
        <v>3574</v>
      </c>
      <c r="U1509" s="2" t="b">
        <v>1</v>
      </c>
      <c r="V1509" s="2" t="s">
        <v>69</v>
      </c>
      <c r="W1509" s="2">
        <v>1.7</v>
      </c>
    </row>
    <row r="1510" spans="1:23" ht="15.75" customHeight="1" x14ac:dyDescent="0.25">
      <c r="A1510" s="2" t="s">
        <v>3953</v>
      </c>
      <c r="B1510" s="2" t="s">
        <v>3954</v>
      </c>
      <c r="C1510" s="2" t="s">
        <v>147</v>
      </c>
      <c r="D1510" s="2" t="s">
        <v>45</v>
      </c>
      <c r="E1510" s="2" t="s">
        <v>46</v>
      </c>
      <c r="F1510" s="2" t="s">
        <v>364</v>
      </c>
      <c r="G1510" s="2" t="s">
        <v>452</v>
      </c>
      <c r="H1510" s="2" t="s">
        <v>412</v>
      </c>
      <c r="I1510" s="2" t="s">
        <v>54</v>
      </c>
      <c r="J1510" s="2" t="s">
        <v>453</v>
      </c>
      <c r="K1510" s="2" t="s">
        <v>454</v>
      </c>
      <c r="L1510" s="2" t="s">
        <v>377</v>
      </c>
      <c r="M1510" s="2">
        <v>50</v>
      </c>
      <c r="N1510" s="2" t="b">
        <v>0</v>
      </c>
      <c r="O1510" s="2">
        <v>0.79237288135593209</v>
      </c>
      <c r="P1510" s="2">
        <v>0.77272727272727271</v>
      </c>
      <c r="Q1510" s="2">
        <v>0.81304347826086953</v>
      </c>
      <c r="R1510" s="2" t="s">
        <v>74</v>
      </c>
      <c r="S1510" s="2" t="s">
        <v>3575</v>
      </c>
      <c r="T1510" s="2" t="s">
        <v>3576</v>
      </c>
      <c r="U1510" s="2" t="b">
        <v>1</v>
      </c>
      <c r="V1510" s="2" t="s">
        <v>69</v>
      </c>
      <c r="W1510" s="2">
        <v>1.4</v>
      </c>
    </row>
    <row r="1511" spans="1:23" ht="15.75" customHeight="1" x14ac:dyDescent="0.25">
      <c r="A1511" s="2" t="s">
        <v>3953</v>
      </c>
      <c r="B1511" s="2" t="s">
        <v>3954</v>
      </c>
      <c r="C1511" s="2" t="s">
        <v>147</v>
      </c>
      <c r="D1511" s="2" t="s">
        <v>45</v>
      </c>
      <c r="E1511" s="2" t="s">
        <v>46</v>
      </c>
      <c r="F1511" s="2" t="s">
        <v>364</v>
      </c>
      <c r="G1511" s="2" t="s">
        <v>457</v>
      </c>
      <c r="H1511" s="2" t="s">
        <v>412</v>
      </c>
      <c r="I1511" s="2" t="s">
        <v>54</v>
      </c>
      <c r="J1511" s="2" t="s">
        <v>458</v>
      </c>
      <c r="K1511" s="2" t="s">
        <v>459</v>
      </c>
      <c r="L1511" s="2" t="s">
        <v>377</v>
      </c>
      <c r="M1511" s="2">
        <v>51</v>
      </c>
      <c r="N1511" s="2" t="b">
        <v>0</v>
      </c>
      <c r="O1511" s="2">
        <v>0.81104033970276002</v>
      </c>
      <c r="P1511" s="2">
        <v>0.79253112033195017</v>
      </c>
      <c r="Q1511" s="2">
        <v>0.83043478260869563</v>
      </c>
      <c r="R1511" s="2" t="s">
        <v>74</v>
      </c>
      <c r="S1511" s="2" t="s">
        <v>3577</v>
      </c>
      <c r="T1511" s="2" t="s">
        <v>3578</v>
      </c>
      <c r="U1511" s="2" t="b">
        <v>1</v>
      </c>
      <c r="V1511" s="2" t="s">
        <v>69</v>
      </c>
      <c r="W1511" s="2">
        <v>1.3</v>
      </c>
    </row>
    <row r="1512" spans="1:23" ht="15.75" customHeight="1" x14ac:dyDescent="0.25">
      <c r="A1512" s="2" t="s">
        <v>3953</v>
      </c>
      <c r="B1512" s="2" t="s">
        <v>3954</v>
      </c>
      <c r="C1512" s="2" t="s">
        <v>147</v>
      </c>
      <c r="D1512" s="2" t="s">
        <v>45</v>
      </c>
      <c r="E1512" s="2" t="s">
        <v>46</v>
      </c>
      <c r="F1512" s="2" t="s">
        <v>364</v>
      </c>
      <c r="G1512" s="2" t="s">
        <v>462</v>
      </c>
      <c r="H1512" s="2" t="s">
        <v>412</v>
      </c>
      <c r="I1512" s="2" t="s">
        <v>54</v>
      </c>
      <c r="J1512" s="2" t="s">
        <v>463</v>
      </c>
      <c r="K1512" s="2" t="s">
        <v>464</v>
      </c>
      <c r="L1512" s="2" t="s">
        <v>377</v>
      </c>
      <c r="M1512" s="2">
        <v>52</v>
      </c>
      <c r="N1512" s="2" t="b">
        <v>0</v>
      </c>
      <c r="O1512" s="2">
        <v>0.81856540084388196</v>
      </c>
      <c r="P1512" s="2">
        <v>0.79508196721311475</v>
      </c>
      <c r="Q1512" s="2">
        <v>0.84347826086956523</v>
      </c>
      <c r="R1512" s="2" t="s">
        <v>74</v>
      </c>
      <c r="S1512" s="2" t="s">
        <v>3579</v>
      </c>
      <c r="T1512" s="2" t="s">
        <v>3580</v>
      </c>
      <c r="U1512" s="2" t="b">
        <v>1</v>
      </c>
      <c r="V1512" s="2" t="s">
        <v>69</v>
      </c>
      <c r="W1512" s="2">
        <v>1.4</v>
      </c>
    </row>
    <row r="1513" spans="1:23" ht="15.75" customHeight="1" x14ac:dyDescent="0.25">
      <c r="A1513" s="2" t="s">
        <v>3953</v>
      </c>
      <c r="B1513" s="2" t="s">
        <v>3954</v>
      </c>
      <c r="C1513" s="2" t="s">
        <v>147</v>
      </c>
      <c r="D1513" s="2" t="s">
        <v>45</v>
      </c>
      <c r="E1513" s="2" t="s">
        <v>46</v>
      </c>
      <c r="F1513" s="2" t="s">
        <v>364</v>
      </c>
      <c r="G1513" s="2" t="s">
        <v>467</v>
      </c>
      <c r="H1513" s="2" t="s">
        <v>412</v>
      </c>
      <c r="I1513" s="2" t="s">
        <v>54</v>
      </c>
      <c r="J1513" s="2" t="s">
        <v>468</v>
      </c>
      <c r="K1513" s="2" t="s">
        <v>469</v>
      </c>
      <c r="L1513" s="2" t="s">
        <v>377</v>
      </c>
      <c r="M1513" s="2">
        <v>53</v>
      </c>
      <c r="N1513" s="2" t="b">
        <v>0</v>
      </c>
      <c r="O1513" s="2">
        <v>0.78825995807127891</v>
      </c>
      <c r="P1513" s="2">
        <v>0.76113360323886636</v>
      </c>
      <c r="Q1513" s="2">
        <v>0.81739130434782614</v>
      </c>
      <c r="R1513" s="2" t="s">
        <v>74</v>
      </c>
      <c r="S1513" s="2" t="s">
        <v>3581</v>
      </c>
      <c r="T1513" s="2" t="s">
        <v>3582</v>
      </c>
      <c r="U1513" s="2" t="b">
        <v>1</v>
      </c>
      <c r="V1513" s="2" t="s">
        <v>69</v>
      </c>
      <c r="W1513" s="2">
        <v>1.6</v>
      </c>
    </row>
    <row r="1514" spans="1:23" ht="15.75" customHeight="1" x14ac:dyDescent="0.25">
      <c r="A1514" s="2" t="s">
        <v>3953</v>
      </c>
      <c r="B1514" s="2" t="s">
        <v>3954</v>
      </c>
      <c r="C1514" s="2" t="s">
        <v>147</v>
      </c>
      <c r="D1514" s="2" t="s">
        <v>45</v>
      </c>
      <c r="E1514" s="2" t="s">
        <v>46</v>
      </c>
      <c r="F1514" s="2" t="s">
        <v>364</v>
      </c>
      <c r="G1514" s="2" t="s">
        <v>472</v>
      </c>
      <c r="H1514" s="2" t="s">
        <v>412</v>
      </c>
      <c r="I1514" s="2" t="s">
        <v>54</v>
      </c>
      <c r="J1514" s="2" t="s">
        <v>473</v>
      </c>
      <c r="K1514" s="2" t="s">
        <v>474</v>
      </c>
      <c r="L1514" s="2" t="s">
        <v>377</v>
      </c>
      <c r="M1514" s="2">
        <v>54</v>
      </c>
      <c r="N1514" s="2" t="b">
        <v>0</v>
      </c>
      <c r="O1514" s="2">
        <v>0.7957894736842106</v>
      </c>
      <c r="P1514" s="2">
        <v>0.77142857142857146</v>
      </c>
      <c r="Q1514" s="2">
        <v>0.82173913043478264</v>
      </c>
      <c r="R1514" s="2" t="s">
        <v>74</v>
      </c>
      <c r="S1514" s="2" t="s">
        <v>3583</v>
      </c>
      <c r="T1514" s="2" t="s">
        <v>3584</v>
      </c>
      <c r="U1514" s="2" t="b">
        <v>1</v>
      </c>
      <c r="V1514" s="2" t="s">
        <v>69</v>
      </c>
      <c r="W1514" s="2">
        <v>1.4</v>
      </c>
    </row>
    <row r="1515" spans="1:23" ht="15.75" customHeight="1" x14ac:dyDescent="0.25">
      <c r="A1515" s="2" t="s">
        <v>3953</v>
      </c>
      <c r="B1515" s="2" t="s">
        <v>3954</v>
      </c>
      <c r="C1515" s="2" t="s">
        <v>147</v>
      </c>
      <c r="D1515" s="2" t="s">
        <v>45</v>
      </c>
      <c r="E1515" s="2" t="s">
        <v>46</v>
      </c>
      <c r="F1515" s="2" t="s">
        <v>364</v>
      </c>
      <c r="G1515" s="2" t="s">
        <v>477</v>
      </c>
      <c r="H1515" s="2" t="s">
        <v>412</v>
      </c>
      <c r="I1515" s="2" t="s">
        <v>54</v>
      </c>
      <c r="J1515" s="2" t="s">
        <v>478</v>
      </c>
      <c r="K1515" s="2" t="s">
        <v>479</v>
      </c>
      <c r="L1515" s="2" t="s">
        <v>377</v>
      </c>
      <c r="M1515" s="2">
        <v>55</v>
      </c>
      <c r="N1515" s="2" t="b">
        <v>0</v>
      </c>
      <c r="O1515" s="2">
        <v>0.78586278586278591</v>
      </c>
      <c r="P1515" s="2">
        <v>0.75298804780876494</v>
      </c>
      <c r="Q1515" s="2">
        <v>0.82173913043478264</v>
      </c>
      <c r="R1515" s="2" t="s">
        <v>74</v>
      </c>
      <c r="S1515" s="2" t="s">
        <v>3585</v>
      </c>
      <c r="T1515" s="2" t="s">
        <v>3586</v>
      </c>
      <c r="U1515" s="2" t="b">
        <v>1</v>
      </c>
      <c r="V1515" s="2" t="s">
        <v>69</v>
      </c>
      <c r="W1515" s="2">
        <v>1.4</v>
      </c>
    </row>
    <row r="1516" spans="1:23" ht="15.75" customHeight="1" x14ac:dyDescent="0.25">
      <c r="A1516" s="2" t="s">
        <v>3953</v>
      </c>
      <c r="B1516" s="2" t="s">
        <v>3954</v>
      </c>
      <c r="C1516" s="2" t="s">
        <v>147</v>
      </c>
      <c r="D1516" s="2" t="s">
        <v>45</v>
      </c>
      <c r="E1516" s="2" t="s">
        <v>46</v>
      </c>
      <c r="F1516" s="2" t="s">
        <v>364</v>
      </c>
      <c r="G1516" s="2" t="s">
        <v>482</v>
      </c>
      <c r="H1516" s="2" t="s">
        <v>412</v>
      </c>
      <c r="I1516" s="2" t="s">
        <v>54</v>
      </c>
      <c r="J1516" s="2" t="s">
        <v>483</v>
      </c>
      <c r="K1516" s="2" t="s">
        <v>484</v>
      </c>
      <c r="L1516" s="2" t="s">
        <v>377</v>
      </c>
      <c r="M1516" s="2">
        <v>56</v>
      </c>
      <c r="N1516" s="2" t="b">
        <v>0</v>
      </c>
      <c r="O1516" s="2">
        <v>0.80425531914893622</v>
      </c>
      <c r="P1516" s="2">
        <v>0.78749999999999998</v>
      </c>
      <c r="Q1516" s="2">
        <v>0.82173913043478264</v>
      </c>
      <c r="R1516" s="2" t="s">
        <v>74</v>
      </c>
      <c r="S1516" s="2" t="s">
        <v>3587</v>
      </c>
      <c r="T1516" s="2" t="s">
        <v>3588</v>
      </c>
      <c r="U1516" s="2" t="b">
        <v>1</v>
      </c>
      <c r="V1516" s="2" t="s">
        <v>69</v>
      </c>
      <c r="W1516" s="2">
        <v>1.8</v>
      </c>
    </row>
    <row r="1517" spans="1:23" ht="15.75" customHeight="1" x14ac:dyDescent="0.25">
      <c r="A1517" s="2" t="s">
        <v>3953</v>
      </c>
      <c r="B1517" s="2" t="s">
        <v>3954</v>
      </c>
      <c r="C1517" s="2" t="s">
        <v>147</v>
      </c>
      <c r="D1517" s="2" t="s">
        <v>45</v>
      </c>
      <c r="E1517" s="2" t="s">
        <v>46</v>
      </c>
      <c r="F1517" s="2" t="s">
        <v>364</v>
      </c>
      <c r="G1517" s="2" t="s">
        <v>487</v>
      </c>
      <c r="H1517" s="2" t="s">
        <v>412</v>
      </c>
      <c r="I1517" s="2" t="s">
        <v>54</v>
      </c>
      <c r="J1517" s="2" t="s">
        <v>488</v>
      </c>
      <c r="K1517" s="2" t="s">
        <v>489</v>
      </c>
      <c r="L1517" s="2" t="s">
        <v>377</v>
      </c>
      <c r="M1517" s="2">
        <v>57</v>
      </c>
      <c r="N1517" s="2" t="b">
        <v>0</v>
      </c>
      <c r="O1517" s="2">
        <v>0.79668049792531104</v>
      </c>
      <c r="P1517" s="2">
        <v>0.76190476190476186</v>
      </c>
      <c r="Q1517" s="2">
        <v>0.83478260869565213</v>
      </c>
      <c r="R1517" s="2" t="s">
        <v>74</v>
      </c>
      <c r="S1517" s="2" t="s">
        <v>3589</v>
      </c>
      <c r="T1517" s="2" t="s">
        <v>3590</v>
      </c>
      <c r="U1517" s="2" t="b">
        <v>1</v>
      </c>
      <c r="V1517" s="2" t="s">
        <v>69</v>
      </c>
      <c r="W1517" s="2">
        <v>1.4</v>
      </c>
    </row>
    <row r="1518" spans="1:23" ht="15.75" customHeight="1" x14ac:dyDescent="0.25">
      <c r="A1518" s="2" t="s">
        <v>3953</v>
      </c>
      <c r="B1518" s="2" t="s">
        <v>3954</v>
      </c>
      <c r="C1518" s="2" t="s">
        <v>147</v>
      </c>
      <c r="D1518" s="2" t="s">
        <v>45</v>
      </c>
      <c r="E1518" s="2" t="s">
        <v>46</v>
      </c>
      <c r="F1518" s="2" t="s">
        <v>364</v>
      </c>
      <c r="G1518" s="2" t="s">
        <v>492</v>
      </c>
      <c r="H1518" s="2" t="s">
        <v>412</v>
      </c>
      <c r="I1518" s="2" t="s">
        <v>54</v>
      </c>
      <c r="J1518" s="2" t="s">
        <v>493</v>
      </c>
      <c r="K1518" s="2" t="s">
        <v>494</v>
      </c>
      <c r="L1518" s="2" t="s">
        <v>377</v>
      </c>
      <c r="M1518" s="2">
        <v>58</v>
      </c>
      <c r="N1518" s="2" t="b">
        <v>0</v>
      </c>
      <c r="O1518" s="2">
        <v>0.8</v>
      </c>
      <c r="P1518" s="2">
        <v>0.76800000000000002</v>
      </c>
      <c r="Q1518" s="2">
        <v>0.83478260869565213</v>
      </c>
      <c r="R1518" s="2" t="s">
        <v>74</v>
      </c>
      <c r="S1518" s="2" t="s">
        <v>3591</v>
      </c>
      <c r="T1518" s="2" t="s">
        <v>3592</v>
      </c>
      <c r="U1518" s="2" t="b">
        <v>1</v>
      </c>
      <c r="V1518" s="2" t="s">
        <v>69</v>
      </c>
      <c r="W1518" s="2">
        <v>1.4</v>
      </c>
    </row>
    <row r="1519" spans="1:23" ht="15.75" customHeight="1" x14ac:dyDescent="0.25">
      <c r="A1519" s="2" t="s">
        <v>3953</v>
      </c>
      <c r="B1519" s="2" t="s">
        <v>3954</v>
      </c>
      <c r="C1519" s="2" t="s">
        <v>147</v>
      </c>
      <c r="D1519" s="2" t="s">
        <v>45</v>
      </c>
      <c r="E1519" s="2" t="s">
        <v>46</v>
      </c>
      <c r="F1519" s="2" t="s">
        <v>364</v>
      </c>
      <c r="G1519" s="2" t="s">
        <v>497</v>
      </c>
      <c r="H1519" s="2" t="s">
        <v>412</v>
      </c>
      <c r="I1519" s="2" t="s">
        <v>54</v>
      </c>
      <c r="J1519" s="2" t="s">
        <v>498</v>
      </c>
      <c r="K1519" s="2" t="s">
        <v>499</v>
      </c>
      <c r="L1519" s="2" t="s">
        <v>377</v>
      </c>
      <c r="M1519" s="2">
        <v>59</v>
      </c>
      <c r="N1519" s="2" t="b">
        <v>0</v>
      </c>
      <c r="O1519" s="2">
        <v>0.79826464208242953</v>
      </c>
      <c r="P1519" s="2">
        <v>0.79653679653679654</v>
      </c>
      <c r="Q1519" s="2">
        <v>0.8</v>
      </c>
      <c r="R1519" s="2" t="s">
        <v>74</v>
      </c>
      <c r="S1519" s="2" t="s">
        <v>3593</v>
      </c>
      <c r="T1519" s="2" t="s">
        <v>3594</v>
      </c>
      <c r="U1519" s="2" t="b">
        <v>1</v>
      </c>
      <c r="V1519" s="2" t="s">
        <v>69</v>
      </c>
      <c r="W1519" s="2">
        <v>1.4</v>
      </c>
    </row>
    <row r="1520" spans="1:23" ht="15.75" customHeight="1" x14ac:dyDescent="0.25">
      <c r="A1520" s="2" t="s">
        <v>3953</v>
      </c>
      <c r="B1520" s="2" t="s">
        <v>3954</v>
      </c>
      <c r="C1520" s="2" t="s">
        <v>147</v>
      </c>
      <c r="D1520" s="2" t="s">
        <v>45</v>
      </c>
      <c r="E1520" s="2" t="s">
        <v>46</v>
      </c>
      <c r="F1520" s="2" t="s">
        <v>364</v>
      </c>
      <c r="G1520" s="2" t="s">
        <v>502</v>
      </c>
      <c r="H1520" s="2" t="s">
        <v>412</v>
      </c>
      <c r="I1520" s="2" t="s">
        <v>54</v>
      </c>
      <c r="J1520" s="2" t="s">
        <v>503</v>
      </c>
      <c r="K1520" s="2" t="s">
        <v>504</v>
      </c>
      <c r="L1520" s="2" t="s">
        <v>377</v>
      </c>
      <c r="M1520" s="2">
        <v>60</v>
      </c>
      <c r="N1520" s="2" t="b">
        <v>0</v>
      </c>
      <c r="O1520" s="2">
        <v>0.78775510204081645</v>
      </c>
      <c r="P1520" s="2">
        <v>0.74230769230769234</v>
      </c>
      <c r="Q1520" s="2">
        <v>0.83913043478260874</v>
      </c>
      <c r="R1520" s="2" t="s">
        <v>74</v>
      </c>
      <c r="S1520" s="2" t="s">
        <v>3595</v>
      </c>
      <c r="T1520" s="2" t="s">
        <v>3596</v>
      </c>
      <c r="U1520" s="2" t="b">
        <v>1</v>
      </c>
      <c r="V1520" s="2" t="s">
        <v>69</v>
      </c>
      <c r="W1520" s="2">
        <v>1.6</v>
      </c>
    </row>
    <row r="1521" spans="1:23" ht="15.75" customHeight="1" x14ac:dyDescent="0.25">
      <c r="A1521" s="2" t="s">
        <v>3953</v>
      </c>
      <c r="B1521" s="2" t="s">
        <v>3954</v>
      </c>
      <c r="C1521" s="2" t="s">
        <v>147</v>
      </c>
      <c r="D1521" s="2" t="s">
        <v>45</v>
      </c>
      <c r="E1521" s="2" t="s">
        <v>46</v>
      </c>
      <c r="F1521" s="2" t="s">
        <v>364</v>
      </c>
      <c r="G1521" s="2" t="s">
        <v>507</v>
      </c>
      <c r="H1521" s="2" t="s">
        <v>412</v>
      </c>
      <c r="I1521" s="2" t="s">
        <v>54</v>
      </c>
      <c r="J1521" s="2" t="s">
        <v>508</v>
      </c>
      <c r="K1521" s="2" t="s">
        <v>509</v>
      </c>
      <c r="L1521" s="2" t="s">
        <v>377</v>
      </c>
      <c r="M1521" s="2">
        <v>61</v>
      </c>
      <c r="N1521" s="2" t="b">
        <v>0</v>
      </c>
      <c r="O1521" s="2">
        <v>0.79591836734693888</v>
      </c>
      <c r="P1521" s="2">
        <v>0.75</v>
      </c>
      <c r="Q1521" s="2">
        <v>0.84782608695652173</v>
      </c>
      <c r="R1521" s="2" t="s">
        <v>74</v>
      </c>
      <c r="S1521" s="2" t="s">
        <v>3597</v>
      </c>
      <c r="T1521" s="2" t="s">
        <v>3598</v>
      </c>
      <c r="U1521" s="2" t="b">
        <v>1</v>
      </c>
      <c r="V1521" s="2" t="s">
        <v>69</v>
      </c>
      <c r="W1521" s="2">
        <v>1.4</v>
      </c>
    </row>
    <row r="1522" spans="1:23" ht="15.75" customHeight="1" x14ac:dyDescent="0.25">
      <c r="A1522" s="2" t="s">
        <v>3953</v>
      </c>
      <c r="B1522" s="2" t="s">
        <v>3954</v>
      </c>
      <c r="C1522" s="2" t="s">
        <v>147</v>
      </c>
      <c r="D1522" s="2" t="s">
        <v>45</v>
      </c>
      <c r="E1522" s="2" t="s">
        <v>46</v>
      </c>
      <c r="F1522" s="2" t="s">
        <v>364</v>
      </c>
      <c r="G1522" s="2" t="s">
        <v>512</v>
      </c>
      <c r="H1522" s="2" t="s">
        <v>513</v>
      </c>
      <c r="I1522" s="2" t="s">
        <v>40</v>
      </c>
      <c r="J1522" s="2" t="s">
        <v>514</v>
      </c>
      <c r="K1522" s="2" t="s">
        <v>515</v>
      </c>
      <c r="L1522" s="2" t="s">
        <v>372</v>
      </c>
      <c r="M1522" s="2">
        <v>42</v>
      </c>
      <c r="N1522" s="2" t="b">
        <v>0</v>
      </c>
      <c r="O1522" s="2">
        <v>0.80229226361031514</v>
      </c>
      <c r="P1522" s="2">
        <v>0.77777777777777779</v>
      </c>
      <c r="Q1522" s="2">
        <v>0.82840236686390534</v>
      </c>
      <c r="R1522" s="2" t="s">
        <v>74</v>
      </c>
      <c r="S1522" s="2" t="s">
        <v>3599</v>
      </c>
      <c r="T1522" s="2" t="s">
        <v>3600</v>
      </c>
      <c r="U1522" s="2" t="b">
        <v>1</v>
      </c>
      <c r="V1522" s="2" t="s">
        <v>69</v>
      </c>
      <c r="W1522" s="2">
        <v>2</v>
      </c>
    </row>
    <row r="1523" spans="1:23" ht="15.75" customHeight="1" x14ac:dyDescent="0.25">
      <c r="A1523" s="2" t="s">
        <v>3953</v>
      </c>
      <c r="B1523" s="2" t="s">
        <v>3954</v>
      </c>
      <c r="C1523" s="2" t="s">
        <v>147</v>
      </c>
      <c r="D1523" s="2" t="s">
        <v>45</v>
      </c>
      <c r="E1523" s="2" t="s">
        <v>46</v>
      </c>
      <c r="F1523" s="2" t="s">
        <v>364</v>
      </c>
      <c r="G1523" s="2" t="s">
        <v>518</v>
      </c>
      <c r="H1523" s="2" t="s">
        <v>513</v>
      </c>
      <c r="I1523" s="2" t="s">
        <v>40</v>
      </c>
      <c r="J1523" s="2" t="s">
        <v>519</v>
      </c>
      <c r="K1523" s="2" t="s">
        <v>520</v>
      </c>
      <c r="L1523" s="2" t="s">
        <v>372</v>
      </c>
      <c r="M1523" s="2">
        <v>43</v>
      </c>
      <c r="N1523" s="2" t="b">
        <v>0</v>
      </c>
      <c r="O1523" s="2">
        <v>0.77906976744186052</v>
      </c>
      <c r="P1523" s="2">
        <v>0.76571428571428568</v>
      </c>
      <c r="Q1523" s="2">
        <v>0.79289940828402372</v>
      </c>
      <c r="R1523" s="2" t="s">
        <v>74</v>
      </c>
      <c r="S1523" s="2" t="s">
        <v>3601</v>
      </c>
      <c r="T1523" s="2" t="s">
        <v>3602</v>
      </c>
      <c r="U1523" s="2" t="b">
        <v>1</v>
      </c>
      <c r="V1523" s="2" t="s">
        <v>69</v>
      </c>
      <c r="W1523" s="2">
        <v>1.4</v>
      </c>
    </row>
    <row r="1524" spans="1:23" ht="15.75" customHeight="1" x14ac:dyDescent="0.25">
      <c r="A1524" s="2" t="s">
        <v>3953</v>
      </c>
      <c r="B1524" s="2" t="s">
        <v>3954</v>
      </c>
      <c r="C1524" s="2" t="s">
        <v>147</v>
      </c>
      <c r="D1524" s="2" t="s">
        <v>45</v>
      </c>
      <c r="E1524" s="2" t="s">
        <v>46</v>
      </c>
      <c r="F1524" s="2" t="s">
        <v>364</v>
      </c>
      <c r="G1524" s="2" t="s">
        <v>523</v>
      </c>
      <c r="H1524" s="2" t="s">
        <v>513</v>
      </c>
      <c r="I1524" s="2" t="s">
        <v>40</v>
      </c>
      <c r="J1524" s="2" t="s">
        <v>524</v>
      </c>
      <c r="K1524" s="2" t="s">
        <v>525</v>
      </c>
      <c r="L1524" s="2" t="s">
        <v>372</v>
      </c>
      <c r="M1524" s="2">
        <v>44</v>
      </c>
      <c r="N1524" s="2" t="b">
        <v>0</v>
      </c>
      <c r="O1524" s="2">
        <v>0.80232558139534893</v>
      </c>
      <c r="P1524" s="2">
        <v>0.78857142857142859</v>
      </c>
      <c r="Q1524" s="2">
        <v>0.81656804733727806</v>
      </c>
      <c r="R1524" s="2" t="s">
        <v>74</v>
      </c>
      <c r="S1524" s="2" t="s">
        <v>3603</v>
      </c>
      <c r="T1524" s="2" t="s">
        <v>3604</v>
      </c>
      <c r="U1524" s="2" t="b">
        <v>1</v>
      </c>
      <c r="V1524" s="2" t="s">
        <v>69</v>
      </c>
      <c r="W1524" s="2">
        <v>1.4</v>
      </c>
    </row>
    <row r="1525" spans="1:23" ht="15.75" customHeight="1" x14ac:dyDescent="0.25">
      <c r="A1525" s="2" t="s">
        <v>3953</v>
      </c>
      <c r="B1525" s="2" t="s">
        <v>3954</v>
      </c>
      <c r="C1525" s="2" t="s">
        <v>147</v>
      </c>
      <c r="D1525" s="2" t="s">
        <v>45</v>
      </c>
      <c r="E1525" s="2" t="s">
        <v>46</v>
      </c>
      <c r="F1525" s="2" t="s">
        <v>364</v>
      </c>
      <c r="G1525" s="2" t="s">
        <v>528</v>
      </c>
      <c r="H1525" s="2" t="s">
        <v>513</v>
      </c>
      <c r="I1525" s="2" t="s">
        <v>40</v>
      </c>
      <c r="J1525" s="2" t="s">
        <v>529</v>
      </c>
      <c r="K1525" s="2" t="s">
        <v>530</v>
      </c>
      <c r="L1525" s="2" t="s">
        <v>372</v>
      </c>
      <c r="M1525" s="2">
        <v>45</v>
      </c>
      <c r="N1525" s="2" t="b">
        <v>0</v>
      </c>
      <c r="O1525" s="2">
        <v>0.81159420289855067</v>
      </c>
      <c r="P1525" s="2">
        <v>0.79545454545454541</v>
      </c>
      <c r="Q1525" s="2">
        <v>0.82840236686390534</v>
      </c>
      <c r="R1525" s="2" t="s">
        <v>74</v>
      </c>
      <c r="S1525" s="2" t="s">
        <v>3605</v>
      </c>
      <c r="T1525" s="2" t="s">
        <v>3606</v>
      </c>
      <c r="U1525" s="2" t="b">
        <v>1</v>
      </c>
      <c r="V1525" s="2" t="s">
        <v>69</v>
      </c>
      <c r="W1525" s="2">
        <v>1.3</v>
      </c>
    </row>
    <row r="1526" spans="1:23" ht="15.75" customHeight="1" x14ac:dyDescent="0.25">
      <c r="A1526" s="2" t="s">
        <v>3953</v>
      </c>
      <c r="B1526" s="2" t="s">
        <v>3954</v>
      </c>
      <c r="C1526" s="2" t="s">
        <v>147</v>
      </c>
      <c r="D1526" s="2" t="s">
        <v>45</v>
      </c>
      <c r="E1526" s="2" t="s">
        <v>46</v>
      </c>
      <c r="F1526" s="2" t="s">
        <v>364</v>
      </c>
      <c r="G1526" s="2" t="s">
        <v>533</v>
      </c>
      <c r="H1526" s="2" t="s">
        <v>513</v>
      </c>
      <c r="I1526" s="2" t="s">
        <v>40</v>
      </c>
      <c r="J1526" s="2" t="s">
        <v>534</v>
      </c>
      <c r="K1526" s="2" t="s">
        <v>535</v>
      </c>
      <c r="L1526" s="2" t="s">
        <v>372</v>
      </c>
      <c r="M1526" s="2">
        <v>46</v>
      </c>
      <c r="N1526" s="2" t="b">
        <v>0</v>
      </c>
      <c r="O1526" s="2">
        <v>0.77222222222222237</v>
      </c>
      <c r="P1526" s="2">
        <v>0.72774869109947649</v>
      </c>
      <c r="Q1526" s="2">
        <v>0.8224852071005917</v>
      </c>
      <c r="R1526" s="2" t="s">
        <v>74</v>
      </c>
      <c r="S1526" s="2" t="s">
        <v>3607</v>
      </c>
      <c r="T1526" s="2" t="s">
        <v>3608</v>
      </c>
      <c r="U1526" s="2" t="b">
        <v>1</v>
      </c>
      <c r="V1526" s="2" t="s">
        <v>69</v>
      </c>
      <c r="W1526" s="2">
        <v>1.4</v>
      </c>
    </row>
    <row r="1527" spans="1:23" ht="15.75" customHeight="1" x14ac:dyDescent="0.25">
      <c r="A1527" s="2" t="s">
        <v>3953</v>
      </c>
      <c r="B1527" s="2" t="s">
        <v>3954</v>
      </c>
      <c r="C1527" s="2" t="s">
        <v>147</v>
      </c>
      <c r="D1527" s="2" t="s">
        <v>45</v>
      </c>
      <c r="E1527" s="2" t="s">
        <v>46</v>
      </c>
      <c r="F1527" s="2" t="s">
        <v>364</v>
      </c>
      <c r="G1527" s="2" t="s">
        <v>538</v>
      </c>
      <c r="H1527" s="2" t="s">
        <v>513</v>
      </c>
      <c r="I1527" s="2" t="s">
        <v>40</v>
      </c>
      <c r="J1527" s="2" t="s">
        <v>539</v>
      </c>
      <c r="K1527" s="2" t="s">
        <v>540</v>
      </c>
      <c r="L1527" s="2" t="s">
        <v>372</v>
      </c>
      <c r="M1527" s="2">
        <v>47</v>
      </c>
      <c r="N1527" s="2" t="b">
        <v>0</v>
      </c>
      <c r="O1527" s="2">
        <v>0.78962536023054752</v>
      </c>
      <c r="P1527" s="2">
        <v>0.7696629213483146</v>
      </c>
      <c r="Q1527" s="2">
        <v>0.81065088757396453</v>
      </c>
      <c r="R1527" s="2" t="s">
        <v>74</v>
      </c>
      <c r="S1527" s="2" t="s">
        <v>3609</v>
      </c>
      <c r="T1527" s="2" t="s">
        <v>3610</v>
      </c>
      <c r="U1527" s="2" t="b">
        <v>1</v>
      </c>
      <c r="V1527" s="2" t="s">
        <v>69</v>
      </c>
      <c r="W1527" s="2">
        <v>1.3</v>
      </c>
    </row>
    <row r="1528" spans="1:23" ht="15.75" customHeight="1" x14ac:dyDescent="0.25">
      <c r="A1528" s="2" t="s">
        <v>3953</v>
      </c>
      <c r="B1528" s="2" t="s">
        <v>3954</v>
      </c>
      <c r="C1528" s="2" t="s">
        <v>147</v>
      </c>
      <c r="D1528" s="2" t="s">
        <v>45</v>
      </c>
      <c r="E1528" s="2" t="s">
        <v>46</v>
      </c>
      <c r="F1528" s="2" t="s">
        <v>364</v>
      </c>
      <c r="G1528" s="2" t="s">
        <v>550</v>
      </c>
      <c r="H1528" s="2" t="s">
        <v>513</v>
      </c>
      <c r="I1528" s="2" t="s">
        <v>40</v>
      </c>
      <c r="J1528" s="2" t="s">
        <v>555</v>
      </c>
      <c r="K1528" s="2" t="s">
        <v>557</v>
      </c>
      <c r="L1528" s="2" t="s">
        <v>372</v>
      </c>
      <c r="M1528" s="2">
        <v>48</v>
      </c>
      <c r="N1528" s="2" t="b">
        <v>0</v>
      </c>
      <c r="O1528" s="2">
        <v>0.77653631284916202</v>
      </c>
      <c r="P1528" s="2">
        <v>0.73544973544973546</v>
      </c>
      <c r="Q1528" s="2">
        <v>0.8224852071005917</v>
      </c>
      <c r="R1528" s="2" t="s">
        <v>74</v>
      </c>
      <c r="S1528" s="2" t="s">
        <v>3611</v>
      </c>
      <c r="T1528" s="2" t="s">
        <v>3612</v>
      </c>
      <c r="U1528" s="2" t="b">
        <v>1</v>
      </c>
      <c r="V1528" s="2" t="s">
        <v>69</v>
      </c>
      <c r="W1528" s="2">
        <v>1.3</v>
      </c>
    </row>
    <row r="1529" spans="1:23" ht="15.75" customHeight="1" x14ac:dyDescent="0.25">
      <c r="A1529" s="2" t="s">
        <v>3953</v>
      </c>
      <c r="B1529" s="2" t="s">
        <v>3954</v>
      </c>
      <c r="C1529" s="2" t="s">
        <v>147</v>
      </c>
      <c r="D1529" s="2" t="s">
        <v>45</v>
      </c>
      <c r="E1529" s="2" t="s">
        <v>46</v>
      </c>
      <c r="F1529" s="2" t="s">
        <v>364</v>
      </c>
      <c r="G1529" s="2" t="s">
        <v>572</v>
      </c>
      <c r="H1529" s="2" t="s">
        <v>513</v>
      </c>
      <c r="I1529" s="2" t="s">
        <v>40</v>
      </c>
      <c r="J1529" s="2" t="s">
        <v>575</v>
      </c>
      <c r="K1529" s="2" t="s">
        <v>576</v>
      </c>
      <c r="L1529" s="2" t="s">
        <v>372</v>
      </c>
      <c r="M1529" s="2">
        <v>49</v>
      </c>
      <c r="N1529" s="2" t="b">
        <v>0</v>
      </c>
      <c r="O1529" s="2">
        <v>0.80113636363636365</v>
      </c>
      <c r="P1529" s="2">
        <v>0.77049180327868849</v>
      </c>
      <c r="Q1529" s="2">
        <v>0.83431952662721898</v>
      </c>
      <c r="R1529" s="2" t="s">
        <v>74</v>
      </c>
      <c r="S1529" s="2" t="s">
        <v>3613</v>
      </c>
      <c r="T1529" s="2" t="s">
        <v>3614</v>
      </c>
      <c r="U1529" s="2" t="b">
        <v>1</v>
      </c>
      <c r="V1529" s="2" t="s">
        <v>69</v>
      </c>
      <c r="W1529" s="2">
        <v>1.7</v>
      </c>
    </row>
    <row r="1530" spans="1:23" ht="15.75" customHeight="1" x14ac:dyDescent="0.25">
      <c r="A1530" s="2" t="s">
        <v>3953</v>
      </c>
      <c r="B1530" s="2" t="s">
        <v>3954</v>
      </c>
      <c r="C1530" s="2" t="s">
        <v>147</v>
      </c>
      <c r="D1530" s="2" t="s">
        <v>45</v>
      </c>
      <c r="E1530" s="2" t="s">
        <v>46</v>
      </c>
      <c r="F1530" s="2" t="s">
        <v>364</v>
      </c>
      <c r="G1530" s="2" t="s">
        <v>587</v>
      </c>
      <c r="H1530" s="2" t="s">
        <v>513</v>
      </c>
      <c r="I1530" s="2" t="s">
        <v>40</v>
      </c>
      <c r="J1530" s="2" t="s">
        <v>589</v>
      </c>
      <c r="K1530" s="2" t="s">
        <v>591</v>
      </c>
      <c r="L1530" s="2" t="s">
        <v>372</v>
      </c>
      <c r="M1530" s="2">
        <v>50</v>
      </c>
      <c r="N1530" s="2" t="b">
        <v>0</v>
      </c>
      <c r="O1530" s="2">
        <v>0.77620396600566577</v>
      </c>
      <c r="P1530" s="2">
        <v>0.74456521739130432</v>
      </c>
      <c r="Q1530" s="2">
        <v>0.81065088757396453</v>
      </c>
      <c r="R1530" s="2" t="s">
        <v>74</v>
      </c>
      <c r="S1530" s="2" t="s">
        <v>3615</v>
      </c>
      <c r="T1530" s="2" t="s">
        <v>3616</v>
      </c>
      <c r="U1530" s="2" t="b">
        <v>1</v>
      </c>
      <c r="V1530" s="2" t="s">
        <v>69</v>
      </c>
      <c r="W1530" s="2">
        <v>1.3</v>
      </c>
    </row>
    <row r="1531" spans="1:23" ht="15.75" customHeight="1" x14ac:dyDescent="0.25">
      <c r="A1531" s="2" t="s">
        <v>3953</v>
      </c>
      <c r="B1531" s="2" t="s">
        <v>3954</v>
      </c>
      <c r="C1531" s="2" t="s">
        <v>147</v>
      </c>
      <c r="D1531" s="2" t="s">
        <v>45</v>
      </c>
      <c r="E1531" s="2" t="s">
        <v>46</v>
      </c>
      <c r="F1531" s="2" t="s">
        <v>364</v>
      </c>
      <c r="G1531" s="2" t="s">
        <v>601</v>
      </c>
      <c r="H1531" s="2" t="s">
        <v>513</v>
      </c>
      <c r="I1531" s="2" t="s">
        <v>40</v>
      </c>
      <c r="J1531" s="2" t="s">
        <v>603</v>
      </c>
      <c r="K1531" s="2" t="s">
        <v>604</v>
      </c>
      <c r="L1531" s="2" t="s">
        <v>372</v>
      </c>
      <c r="M1531" s="2">
        <v>51</v>
      </c>
      <c r="N1531" s="2" t="b">
        <v>0</v>
      </c>
      <c r="O1531" s="2">
        <v>0.77966101694915257</v>
      </c>
      <c r="P1531" s="2">
        <v>0.74594594594594599</v>
      </c>
      <c r="Q1531" s="2">
        <v>0.81656804733727806</v>
      </c>
      <c r="R1531" s="2" t="s">
        <v>74</v>
      </c>
      <c r="S1531" s="2" t="s">
        <v>3617</v>
      </c>
      <c r="T1531" s="2" t="s">
        <v>3618</v>
      </c>
      <c r="U1531" s="2" t="b">
        <v>1</v>
      </c>
      <c r="V1531" s="2" t="s">
        <v>69</v>
      </c>
      <c r="W1531" s="2">
        <v>1.3</v>
      </c>
    </row>
    <row r="1532" spans="1:23" ht="15.75" customHeight="1" x14ac:dyDescent="0.25">
      <c r="A1532" s="2" t="s">
        <v>3953</v>
      </c>
      <c r="B1532" s="2" t="s">
        <v>3954</v>
      </c>
      <c r="C1532" s="2" t="s">
        <v>147</v>
      </c>
      <c r="D1532" s="2" t="s">
        <v>45</v>
      </c>
      <c r="E1532" s="2" t="s">
        <v>46</v>
      </c>
      <c r="F1532" s="2" t="s">
        <v>364</v>
      </c>
      <c r="G1532" s="2" t="s">
        <v>618</v>
      </c>
      <c r="H1532" s="2" t="s">
        <v>513</v>
      </c>
      <c r="I1532" s="2" t="s">
        <v>40</v>
      </c>
      <c r="J1532" s="2" t="s">
        <v>622</v>
      </c>
      <c r="K1532" s="2" t="s">
        <v>624</v>
      </c>
      <c r="L1532" s="2" t="s">
        <v>372</v>
      </c>
      <c r="M1532" s="2">
        <v>52</v>
      </c>
      <c r="N1532" s="2" t="b">
        <v>0</v>
      </c>
      <c r="O1532" s="2">
        <v>0.76521739130434785</v>
      </c>
      <c r="P1532" s="2">
        <v>0.75</v>
      </c>
      <c r="Q1532" s="2">
        <v>0.78106508875739644</v>
      </c>
      <c r="R1532" s="2" t="s">
        <v>74</v>
      </c>
      <c r="S1532" s="2" t="s">
        <v>3619</v>
      </c>
      <c r="T1532" s="2" t="s">
        <v>3620</v>
      </c>
      <c r="U1532" s="2" t="b">
        <v>1</v>
      </c>
      <c r="V1532" s="2" t="s">
        <v>69</v>
      </c>
      <c r="W1532" s="2">
        <v>1.3</v>
      </c>
    </row>
    <row r="1533" spans="1:23" ht="15.75" customHeight="1" x14ac:dyDescent="0.25">
      <c r="A1533" s="2" t="s">
        <v>3953</v>
      </c>
      <c r="B1533" s="2" t="s">
        <v>3954</v>
      </c>
      <c r="C1533" s="2" t="s">
        <v>147</v>
      </c>
      <c r="D1533" s="2" t="s">
        <v>45</v>
      </c>
      <c r="E1533" s="2" t="s">
        <v>46</v>
      </c>
      <c r="F1533" s="2" t="s">
        <v>364</v>
      </c>
      <c r="G1533" s="2" t="s">
        <v>640</v>
      </c>
      <c r="H1533" s="2" t="s">
        <v>513</v>
      </c>
      <c r="I1533" s="2" t="s">
        <v>40</v>
      </c>
      <c r="J1533" s="2" t="s">
        <v>643</v>
      </c>
      <c r="K1533" s="2" t="s">
        <v>644</v>
      </c>
      <c r="L1533" s="2" t="s">
        <v>372</v>
      </c>
      <c r="M1533" s="2">
        <v>53</v>
      </c>
      <c r="N1533" s="2" t="b">
        <v>0</v>
      </c>
      <c r="O1533" s="2">
        <v>0.78260869565217395</v>
      </c>
      <c r="P1533" s="2">
        <v>0.76704545454545459</v>
      </c>
      <c r="Q1533" s="2">
        <v>0.79881656804733725</v>
      </c>
      <c r="R1533" s="2" t="s">
        <v>74</v>
      </c>
      <c r="S1533" s="2" t="s">
        <v>3621</v>
      </c>
      <c r="T1533" s="2" t="s">
        <v>3622</v>
      </c>
      <c r="U1533" s="2" t="b">
        <v>1</v>
      </c>
      <c r="V1533" s="2" t="s">
        <v>69</v>
      </c>
      <c r="W1533" s="2">
        <v>1.3</v>
      </c>
    </row>
    <row r="1534" spans="1:23" ht="15.75" customHeight="1" x14ac:dyDescent="0.25">
      <c r="A1534" s="2" t="s">
        <v>3953</v>
      </c>
      <c r="B1534" s="2" t="s">
        <v>3954</v>
      </c>
      <c r="C1534" s="2" t="s">
        <v>147</v>
      </c>
      <c r="D1534" s="2" t="s">
        <v>45</v>
      </c>
      <c r="E1534" s="2" t="s">
        <v>46</v>
      </c>
      <c r="F1534" s="2" t="s">
        <v>364</v>
      </c>
      <c r="G1534" s="2" t="s">
        <v>659</v>
      </c>
      <c r="H1534" s="2" t="s">
        <v>513</v>
      </c>
      <c r="I1534" s="2" t="s">
        <v>40</v>
      </c>
      <c r="J1534" s="2" t="s">
        <v>660</v>
      </c>
      <c r="K1534" s="2" t="s">
        <v>661</v>
      </c>
      <c r="L1534" s="2" t="s">
        <v>372</v>
      </c>
      <c r="M1534" s="2">
        <v>54</v>
      </c>
      <c r="N1534" s="2" t="b">
        <v>0</v>
      </c>
      <c r="O1534" s="2">
        <v>0.78873239436619724</v>
      </c>
      <c r="P1534" s="2">
        <v>0.75268817204301075</v>
      </c>
      <c r="Q1534" s="2">
        <v>0.82840236686390534</v>
      </c>
      <c r="R1534" s="2" t="s">
        <v>74</v>
      </c>
      <c r="S1534" s="2" t="s">
        <v>3623</v>
      </c>
      <c r="T1534" s="2" t="s">
        <v>3624</v>
      </c>
      <c r="U1534" s="2" t="b">
        <v>1</v>
      </c>
      <c r="V1534" s="2" t="s">
        <v>69</v>
      </c>
      <c r="W1534" s="2">
        <v>1.4</v>
      </c>
    </row>
    <row r="1535" spans="1:23" ht="15.75" customHeight="1" x14ac:dyDescent="0.25">
      <c r="A1535" s="2" t="s">
        <v>3953</v>
      </c>
      <c r="B1535" s="2" t="s">
        <v>3954</v>
      </c>
      <c r="C1535" s="2" t="s">
        <v>147</v>
      </c>
      <c r="D1535" s="2" t="s">
        <v>45</v>
      </c>
      <c r="E1535" s="2" t="s">
        <v>46</v>
      </c>
      <c r="F1535" s="2" t="s">
        <v>364</v>
      </c>
      <c r="G1535" s="2" t="s">
        <v>664</v>
      </c>
      <c r="H1535" s="2" t="s">
        <v>513</v>
      </c>
      <c r="I1535" s="2" t="s">
        <v>40</v>
      </c>
      <c r="J1535" s="2" t="s">
        <v>665</v>
      </c>
      <c r="K1535" s="2" t="s">
        <v>666</v>
      </c>
      <c r="L1535" s="2" t="s">
        <v>372</v>
      </c>
      <c r="M1535" s="2">
        <v>55</v>
      </c>
      <c r="N1535" s="2" t="b">
        <v>0</v>
      </c>
      <c r="O1535" s="2">
        <v>0.8057971014492753</v>
      </c>
      <c r="P1535" s="2">
        <v>0.78977272727272729</v>
      </c>
      <c r="Q1535" s="2">
        <v>0.8224852071005917</v>
      </c>
      <c r="R1535" s="2" t="s">
        <v>74</v>
      </c>
      <c r="S1535" s="2" t="s">
        <v>3625</v>
      </c>
      <c r="T1535" s="2" t="s">
        <v>3626</v>
      </c>
      <c r="U1535" s="2" t="b">
        <v>1</v>
      </c>
      <c r="V1535" s="2" t="s">
        <v>69</v>
      </c>
      <c r="W1535" s="2">
        <v>1.4</v>
      </c>
    </row>
    <row r="1536" spans="1:23" ht="15.75" customHeight="1" x14ac:dyDescent="0.25">
      <c r="A1536" s="2" t="s">
        <v>3953</v>
      </c>
      <c r="B1536" s="2" t="s">
        <v>3954</v>
      </c>
      <c r="C1536" s="2" t="s">
        <v>147</v>
      </c>
      <c r="D1536" s="2" t="s">
        <v>45</v>
      </c>
      <c r="E1536" s="2" t="s">
        <v>46</v>
      </c>
      <c r="F1536" s="2" t="s">
        <v>364</v>
      </c>
      <c r="G1536" s="2" t="s">
        <v>669</v>
      </c>
      <c r="H1536" s="2" t="s">
        <v>513</v>
      </c>
      <c r="I1536" s="2" t="s">
        <v>40</v>
      </c>
      <c r="J1536" s="2" t="s">
        <v>670</v>
      </c>
      <c r="K1536" s="2" t="s">
        <v>671</v>
      </c>
      <c r="L1536" s="2" t="s">
        <v>372</v>
      </c>
      <c r="M1536" s="2">
        <v>56</v>
      </c>
      <c r="N1536" s="2" t="b">
        <v>0</v>
      </c>
      <c r="O1536" s="2">
        <v>0.76878612716763006</v>
      </c>
      <c r="P1536" s="2">
        <v>0.75141242937853103</v>
      </c>
      <c r="Q1536" s="2">
        <v>0.78698224852071008</v>
      </c>
      <c r="R1536" s="2" t="s">
        <v>74</v>
      </c>
      <c r="S1536" s="2" t="s">
        <v>3627</v>
      </c>
      <c r="T1536" s="2" t="s">
        <v>3628</v>
      </c>
      <c r="U1536" s="2" t="b">
        <v>1</v>
      </c>
      <c r="V1536" s="2" t="s">
        <v>69</v>
      </c>
      <c r="W1536" s="2">
        <v>1.6</v>
      </c>
    </row>
    <row r="1537" spans="1:23" ht="15.75" customHeight="1" x14ac:dyDescent="0.25">
      <c r="A1537" s="2" t="s">
        <v>3953</v>
      </c>
      <c r="B1537" s="2" t="s">
        <v>3954</v>
      </c>
      <c r="C1537" s="2" t="s">
        <v>147</v>
      </c>
      <c r="D1537" s="2" t="s">
        <v>45</v>
      </c>
      <c r="E1537" s="2" t="s">
        <v>46</v>
      </c>
      <c r="F1537" s="2" t="s">
        <v>364</v>
      </c>
      <c r="G1537" s="2" t="s">
        <v>674</v>
      </c>
      <c r="H1537" s="2" t="s">
        <v>513</v>
      </c>
      <c r="I1537" s="2" t="s">
        <v>40</v>
      </c>
      <c r="J1537" s="2" t="s">
        <v>675</v>
      </c>
      <c r="K1537" s="2" t="s">
        <v>676</v>
      </c>
      <c r="L1537" s="2" t="s">
        <v>372</v>
      </c>
      <c r="M1537" s="2">
        <v>57</v>
      </c>
      <c r="N1537" s="2" t="b">
        <v>0</v>
      </c>
      <c r="O1537" s="2">
        <v>0.74380165289256195</v>
      </c>
      <c r="P1537" s="2">
        <v>0.69587628865979378</v>
      </c>
      <c r="Q1537" s="2">
        <v>0.79881656804733725</v>
      </c>
      <c r="R1537" s="2" t="s">
        <v>74</v>
      </c>
      <c r="S1537" s="2" t="s">
        <v>3629</v>
      </c>
      <c r="T1537" s="2" t="s">
        <v>3630</v>
      </c>
      <c r="U1537" s="2" t="b">
        <v>1</v>
      </c>
      <c r="V1537" s="2" t="s">
        <v>69</v>
      </c>
      <c r="W1537" s="2">
        <v>1.2</v>
      </c>
    </row>
    <row r="1538" spans="1:23" ht="15.75" customHeight="1" x14ac:dyDescent="0.25">
      <c r="A1538" s="2" t="s">
        <v>3953</v>
      </c>
      <c r="B1538" s="2" t="s">
        <v>3954</v>
      </c>
      <c r="C1538" s="2" t="s">
        <v>147</v>
      </c>
      <c r="D1538" s="2" t="s">
        <v>45</v>
      </c>
      <c r="E1538" s="2" t="s">
        <v>46</v>
      </c>
      <c r="F1538" s="2" t="s">
        <v>364</v>
      </c>
      <c r="G1538" s="2" t="s">
        <v>679</v>
      </c>
      <c r="H1538" s="2" t="s">
        <v>513</v>
      </c>
      <c r="I1538" s="2" t="s">
        <v>40</v>
      </c>
      <c r="J1538" s="2" t="s">
        <v>680</v>
      </c>
      <c r="K1538" s="2" t="s">
        <v>681</v>
      </c>
      <c r="L1538" s="2" t="s">
        <v>372</v>
      </c>
      <c r="M1538" s="2">
        <v>58</v>
      </c>
      <c r="N1538" s="2" t="b">
        <v>0</v>
      </c>
      <c r="O1538" s="2">
        <v>0.78034682080924844</v>
      </c>
      <c r="P1538" s="2">
        <v>0.76271186440677963</v>
      </c>
      <c r="Q1538" s="2">
        <v>0.79881656804733725</v>
      </c>
      <c r="R1538" s="2" t="s">
        <v>74</v>
      </c>
      <c r="S1538" s="2" t="s">
        <v>3631</v>
      </c>
      <c r="T1538" s="2" t="s">
        <v>3632</v>
      </c>
      <c r="U1538" s="2" t="b">
        <v>1</v>
      </c>
      <c r="V1538" s="2" t="s">
        <v>69</v>
      </c>
      <c r="W1538" s="2">
        <v>1.3</v>
      </c>
    </row>
    <row r="1539" spans="1:23" ht="15.75" customHeight="1" x14ac:dyDescent="0.25">
      <c r="A1539" s="2" t="s">
        <v>3953</v>
      </c>
      <c r="B1539" s="2" t="s">
        <v>3954</v>
      </c>
      <c r="C1539" s="2" t="s">
        <v>147</v>
      </c>
      <c r="D1539" s="2" t="s">
        <v>45</v>
      </c>
      <c r="E1539" s="2" t="s">
        <v>46</v>
      </c>
      <c r="F1539" s="2" t="s">
        <v>364</v>
      </c>
      <c r="G1539" s="2" t="s">
        <v>684</v>
      </c>
      <c r="H1539" s="2" t="s">
        <v>513</v>
      </c>
      <c r="I1539" s="2" t="s">
        <v>40</v>
      </c>
      <c r="J1539" s="2" t="s">
        <v>685</v>
      </c>
      <c r="K1539" s="2" t="s">
        <v>686</v>
      </c>
      <c r="L1539" s="2" t="s">
        <v>372</v>
      </c>
      <c r="M1539" s="2">
        <v>59</v>
      </c>
      <c r="N1539" s="2" t="b">
        <v>0</v>
      </c>
      <c r="O1539" s="2">
        <v>0.8</v>
      </c>
      <c r="P1539" s="2">
        <v>0.78409090909090906</v>
      </c>
      <c r="Q1539" s="2">
        <v>0.81656804733727806</v>
      </c>
      <c r="R1539" s="2" t="s">
        <v>74</v>
      </c>
      <c r="S1539" s="2" t="s">
        <v>3633</v>
      </c>
      <c r="T1539" s="2" t="s">
        <v>3634</v>
      </c>
      <c r="U1539" s="2" t="b">
        <v>1</v>
      </c>
      <c r="V1539" s="2" t="s">
        <v>69</v>
      </c>
      <c r="W1539" s="2">
        <v>1.3</v>
      </c>
    </row>
    <row r="1540" spans="1:23" ht="15.75" customHeight="1" x14ac:dyDescent="0.25">
      <c r="A1540" s="2" t="s">
        <v>3953</v>
      </c>
      <c r="B1540" s="2" t="s">
        <v>3954</v>
      </c>
      <c r="C1540" s="2" t="s">
        <v>147</v>
      </c>
      <c r="D1540" s="2" t="s">
        <v>45</v>
      </c>
      <c r="E1540" s="2" t="s">
        <v>46</v>
      </c>
      <c r="F1540" s="2" t="s">
        <v>364</v>
      </c>
      <c r="G1540" s="2" t="s">
        <v>689</v>
      </c>
      <c r="H1540" s="2" t="s">
        <v>513</v>
      </c>
      <c r="I1540" s="2" t="s">
        <v>40</v>
      </c>
      <c r="J1540" s="2" t="s">
        <v>690</v>
      </c>
      <c r="K1540" s="2" t="s">
        <v>691</v>
      </c>
      <c r="L1540" s="2" t="s">
        <v>372</v>
      </c>
      <c r="M1540" s="2">
        <v>60</v>
      </c>
      <c r="N1540" s="2" t="b">
        <v>0</v>
      </c>
      <c r="O1540" s="2">
        <v>0.78260869565217395</v>
      </c>
      <c r="P1540" s="2">
        <v>0.76704545454545459</v>
      </c>
      <c r="Q1540" s="2">
        <v>0.79881656804733725</v>
      </c>
      <c r="R1540" s="2" t="s">
        <v>74</v>
      </c>
      <c r="S1540" s="2" t="s">
        <v>3635</v>
      </c>
      <c r="T1540" s="2" t="s">
        <v>3636</v>
      </c>
      <c r="U1540" s="2" t="b">
        <v>1</v>
      </c>
      <c r="V1540" s="2" t="s">
        <v>69</v>
      </c>
      <c r="W1540" s="2">
        <v>1.3</v>
      </c>
    </row>
    <row r="1541" spans="1:23" ht="15.75" customHeight="1" x14ac:dyDescent="0.25">
      <c r="A1541" s="2" t="s">
        <v>3953</v>
      </c>
      <c r="B1541" s="2" t="s">
        <v>3954</v>
      </c>
      <c r="C1541" s="2" t="s">
        <v>147</v>
      </c>
      <c r="D1541" s="2" t="s">
        <v>45</v>
      </c>
      <c r="E1541" s="2" t="s">
        <v>46</v>
      </c>
      <c r="F1541" s="2" t="s">
        <v>364</v>
      </c>
      <c r="G1541" s="2" t="s">
        <v>694</v>
      </c>
      <c r="H1541" s="2" t="s">
        <v>513</v>
      </c>
      <c r="I1541" s="2" t="s">
        <v>40</v>
      </c>
      <c r="J1541" s="2" t="s">
        <v>695</v>
      </c>
      <c r="K1541" s="2" t="s">
        <v>696</v>
      </c>
      <c r="L1541" s="2" t="s">
        <v>372</v>
      </c>
      <c r="M1541" s="2">
        <v>61</v>
      </c>
      <c r="N1541" s="2" t="b">
        <v>0</v>
      </c>
      <c r="O1541" s="2">
        <v>0.78260869565217395</v>
      </c>
      <c r="P1541" s="2">
        <v>0.76704545454545459</v>
      </c>
      <c r="Q1541" s="2">
        <v>0.79881656804733725</v>
      </c>
      <c r="R1541" s="2" t="s">
        <v>74</v>
      </c>
      <c r="S1541" s="2" t="s">
        <v>3637</v>
      </c>
      <c r="T1541" s="2" t="s">
        <v>3638</v>
      </c>
      <c r="U1541" s="2" t="b">
        <v>1</v>
      </c>
      <c r="V1541" s="2" t="s">
        <v>69</v>
      </c>
      <c r="W1541" s="2">
        <v>1.3</v>
      </c>
    </row>
    <row r="1542" spans="1:23" ht="15.75" customHeight="1" x14ac:dyDescent="0.25">
      <c r="A1542" s="2" t="s">
        <v>3953</v>
      </c>
      <c r="B1542" s="2" t="s">
        <v>3954</v>
      </c>
      <c r="C1542" s="2" t="s">
        <v>147</v>
      </c>
      <c r="D1542" s="2" t="s">
        <v>45</v>
      </c>
      <c r="E1542" s="2" t="s">
        <v>46</v>
      </c>
      <c r="F1542" s="2" t="s">
        <v>364</v>
      </c>
      <c r="G1542" s="2" t="s">
        <v>699</v>
      </c>
      <c r="H1542" s="2" t="s">
        <v>700</v>
      </c>
      <c r="I1542" s="2" t="s">
        <v>47</v>
      </c>
      <c r="J1542" s="2" t="s">
        <v>701</v>
      </c>
      <c r="K1542" s="2" t="s">
        <v>702</v>
      </c>
      <c r="L1542" s="2" t="s">
        <v>366</v>
      </c>
      <c r="M1542" s="2">
        <v>42</v>
      </c>
      <c r="N1542" s="2" t="b">
        <v>0</v>
      </c>
      <c r="O1542" s="2">
        <v>0.82926829268292679</v>
      </c>
      <c r="P1542" s="2">
        <v>0.81659388646288211</v>
      </c>
      <c r="Q1542" s="2">
        <v>0.84234234234234229</v>
      </c>
      <c r="R1542" s="2" t="s">
        <v>74</v>
      </c>
      <c r="S1542" s="2" t="s">
        <v>3639</v>
      </c>
      <c r="T1542" s="2" t="s">
        <v>3640</v>
      </c>
      <c r="U1542" s="2" t="b">
        <v>1</v>
      </c>
      <c r="V1542" s="2" t="s">
        <v>69</v>
      </c>
      <c r="W1542" s="2">
        <v>1.7</v>
      </c>
    </row>
    <row r="1543" spans="1:23" ht="15.75" customHeight="1" x14ac:dyDescent="0.25">
      <c r="A1543" s="2" t="s">
        <v>3953</v>
      </c>
      <c r="B1543" s="2" t="s">
        <v>3954</v>
      </c>
      <c r="C1543" s="2" t="s">
        <v>147</v>
      </c>
      <c r="D1543" s="2" t="s">
        <v>45</v>
      </c>
      <c r="E1543" s="2" t="s">
        <v>46</v>
      </c>
      <c r="F1543" s="2" t="s">
        <v>364</v>
      </c>
      <c r="G1543" s="2" t="s">
        <v>705</v>
      </c>
      <c r="H1543" s="2" t="s">
        <v>700</v>
      </c>
      <c r="I1543" s="2" t="s">
        <v>47</v>
      </c>
      <c r="J1543" s="2" t="s">
        <v>706</v>
      </c>
      <c r="K1543" s="2" t="s">
        <v>707</v>
      </c>
      <c r="L1543" s="2" t="s">
        <v>366</v>
      </c>
      <c r="M1543" s="2">
        <v>43</v>
      </c>
      <c r="N1543" s="2" t="b">
        <v>0</v>
      </c>
      <c r="O1543" s="2">
        <v>0.82352941176470584</v>
      </c>
      <c r="P1543" s="2">
        <v>0.79746835443037978</v>
      </c>
      <c r="Q1543" s="2">
        <v>0.85135135135135132</v>
      </c>
      <c r="R1543" s="2" t="s">
        <v>74</v>
      </c>
      <c r="S1543" s="2" t="s">
        <v>3641</v>
      </c>
      <c r="T1543" s="2" t="s">
        <v>3642</v>
      </c>
      <c r="U1543" s="2" t="b">
        <v>1</v>
      </c>
      <c r="V1543" s="2" t="s">
        <v>69</v>
      </c>
      <c r="W1543" s="2">
        <v>1.4</v>
      </c>
    </row>
    <row r="1544" spans="1:23" ht="15.75" customHeight="1" x14ac:dyDescent="0.25">
      <c r="A1544" s="2" t="s">
        <v>3953</v>
      </c>
      <c r="B1544" s="2" t="s">
        <v>3954</v>
      </c>
      <c r="C1544" s="2" t="s">
        <v>147</v>
      </c>
      <c r="D1544" s="2" t="s">
        <v>45</v>
      </c>
      <c r="E1544" s="2" t="s">
        <v>46</v>
      </c>
      <c r="F1544" s="2" t="s">
        <v>364</v>
      </c>
      <c r="G1544" s="2" t="s">
        <v>710</v>
      </c>
      <c r="H1544" s="2" t="s">
        <v>700</v>
      </c>
      <c r="I1544" s="2" t="s">
        <v>47</v>
      </c>
      <c r="J1544" s="2" t="s">
        <v>711</v>
      </c>
      <c r="K1544" s="2" t="s">
        <v>712</v>
      </c>
      <c r="L1544" s="2" t="s">
        <v>366</v>
      </c>
      <c r="M1544" s="2">
        <v>44</v>
      </c>
      <c r="N1544" s="2" t="b">
        <v>0</v>
      </c>
      <c r="O1544" s="2">
        <v>0.79399141630901293</v>
      </c>
      <c r="P1544" s="2">
        <v>0.75819672131147542</v>
      </c>
      <c r="Q1544" s="2">
        <v>0.83333333333333337</v>
      </c>
      <c r="R1544" s="2" t="s">
        <v>74</v>
      </c>
      <c r="S1544" s="2" t="s">
        <v>3643</v>
      </c>
      <c r="T1544" s="2" t="s">
        <v>3644</v>
      </c>
      <c r="U1544" s="2" t="b">
        <v>1</v>
      </c>
      <c r="V1544" s="2" t="s">
        <v>69</v>
      </c>
      <c r="W1544" s="2">
        <v>1.4</v>
      </c>
    </row>
    <row r="1545" spans="1:23" ht="15.75" customHeight="1" x14ac:dyDescent="0.25">
      <c r="A1545" s="2" t="s">
        <v>3953</v>
      </c>
      <c r="B1545" s="2" t="s">
        <v>3954</v>
      </c>
      <c r="C1545" s="2" t="s">
        <v>147</v>
      </c>
      <c r="D1545" s="2" t="s">
        <v>45</v>
      </c>
      <c r="E1545" s="2" t="s">
        <v>46</v>
      </c>
      <c r="F1545" s="2" t="s">
        <v>364</v>
      </c>
      <c r="G1545" s="2" t="s">
        <v>715</v>
      </c>
      <c r="H1545" s="2" t="s">
        <v>700</v>
      </c>
      <c r="I1545" s="2" t="s">
        <v>47</v>
      </c>
      <c r="J1545" s="2" t="s">
        <v>716</v>
      </c>
      <c r="K1545" s="2" t="s">
        <v>717</v>
      </c>
      <c r="L1545" s="2" t="s">
        <v>366</v>
      </c>
      <c r="M1545" s="2">
        <v>45</v>
      </c>
      <c r="N1545" s="2" t="b">
        <v>0</v>
      </c>
      <c r="O1545" s="2">
        <v>0.82850779510022277</v>
      </c>
      <c r="P1545" s="2">
        <v>0.81938325991189431</v>
      </c>
      <c r="Q1545" s="2">
        <v>0.83783783783783783</v>
      </c>
      <c r="R1545" s="2" t="s">
        <v>74</v>
      </c>
      <c r="S1545" s="2" t="s">
        <v>3645</v>
      </c>
      <c r="T1545" s="2" t="s">
        <v>3646</v>
      </c>
      <c r="U1545" s="2" t="b">
        <v>1</v>
      </c>
      <c r="V1545" s="2" t="s">
        <v>69</v>
      </c>
      <c r="W1545" s="2">
        <v>1.4</v>
      </c>
    </row>
    <row r="1546" spans="1:23" ht="15.75" customHeight="1" x14ac:dyDescent="0.25">
      <c r="A1546" s="2" t="s">
        <v>3953</v>
      </c>
      <c r="B1546" s="2" t="s">
        <v>3954</v>
      </c>
      <c r="C1546" s="2" t="s">
        <v>147</v>
      </c>
      <c r="D1546" s="2" t="s">
        <v>45</v>
      </c>
      <c r="E1546" s="2" t="s">
        <v>46</v>
      </c>
      <c r="F1546" s="2" t="s">
        <v>364</v>
      </c>
      <c r="G1546" s="2" t="s">
        <v>720</v>
      </c>
      <c r="H1546" s="2" t="s">
        <v>700</v>
      </c>
      <c r="I1546" s="2" t="s">
        <v>47</v>
      </c>
      <c r="J1546" s="2" t="s">
        <v>721</v>
      </c>
      <c r="K1546" s="2" t="s">
        <v>722</v>
      </c>
      <c r="L1546" s="2" t="s">
        <v>366</v>
      </c>
      <c r="M1546" s="2">
        <v>46</v>
      </c>
      <c r="N1546" s="2" t="b">
        <v>0</v>
      </c>
      <c r="O1546" s="2">
        <v>0.81222707423580787</v>
      </c>
      <c r="P1546" s="2">
        <v>0.78813559322033899</v>
      </c>
      <c r="Q1546" s="2">
        <v>0.83783783783783783</v>
      </c>
      <c r="R1546" s="2" t="s">
        <v>74</v>
      </c>
      <c r="S1546" s="2" t="s">
        <v>3647</v>
      </c>
      <c r="T1546" s="2" t="s">
        <v>3648</v>
      </c>
      <c r="U1546" s="2" t="b">
        <v>1</v>
      </c>
      <c r="V1546" s="2" t="s">
        <v>69</v>
      </c>
      <c r="W1546" s="2">
        <v>1.4</v>
      </c>
    </row>
    <row r="1547" spans="1:23" ht="15.75" customHeight="1" x14ac:dyDescent="0.25">
      <c r="A1547" s="2" t="s">
        <v>3953</v>
      </c>
      <c r="B1547" s="2" t="s">
        <v>3954</v>
      </c>
      <c r="C1547" s="2" t="s">
        <v>147</v>
      </c>
      <c r="D1547" s="2" t="s">
        <v>45</v>
      </c>
      <c r="E1547" s="2" t="s">
        <v>46</v>
      </c>
      <c r="F1547" s="2" t="s">
        <v>364</v>
      </c>
      <c r="G1547" s="2" t="s">
        <v>725</v>
      </c>
      <c r="H1547" s="2" t="s">
        <v>700</v>
      </c>
      <c r="I1547" s="2" t="s">
        <v>47</v>
      </c>
      <c r="J1547" s="2" t="s">
        <v>726</v>
      </c>
      <c r="K1547" s="2" t="s">
        <v>727</v>
      </c>
      <c r="L1547" s="2" t="s">
        <v>366</v>
      </c>
      <c r="M1547" s="2">
        <v>47</v>
      </c>
      <c r="N1547" s="2" t="b">
        <v>0</v>
      </c>
      <c r="O1547" s="2">
        <v>0.80434782608695654</v>
      </c>
      <c r="P1547" s="2">
        <v>0.77731092436974791</v>
      </c>
      <c r="Q1547" s="2">
        <v>0.83333333333333337</v>
      </c>
      <c r="R1547" s="2" t="s">
        <v>74</v>
      </c>
      <c r="S1547" s="2" t="s">
        <v>3649</v>
      </c>
      <c r="T1547" s="2" t="s">
        <v>3650</v>
      </c>
      <c r="U1547" s="2" t="b">
        <v>1</v>
      </c>
      <c r="V1547" s="2" t="s">
        <v>69</v>
      </c>
      <c r="W1547" s="2">
        <v>1.4</v>
      </c>
    </row>
    <row r="1548" spans="1:23" ht="15.75" customHeight="1" x14ac:dyDescent="0.25">
      <c r="A1548" s="2" t="s">
        <v>3953</v>
      </c>
      <c r="B1548" s="2" t="s">
        <v>3954</v>
      </c>
      <c r="C1548" s="2" t="s">
        <v>147</v>
      </c>
      <c r="D1548" s="2" t="s">
        <v>45</v>
      </c>
      <c r="E1548" s="2" t="s">
        <v>46</v>
      </c>
      <c r="F1548" s="2" t="s">
        <v>364</v>
      </c>
      <c r="G1548" s="2" t="s">
        <v>730</v>
      </c>
      <c r="H1548" s="2" t="s">
        <v>700</v>
      </c>
      <c r="I1548" s="2" t="s">
        <v>47</v>
      </c>
      <c r="J1548" s="2" t="s">
        <v>731</v>
      </c>
      <c r="K1548" s="2" t="s">
        <v>732</v>
      </c>
      <c r="L1548" s="2" t="s">
        <v>366</v>
      </c>
      <c r="M1548" s="2">
        <v>48</v>
      </c>
      <c r="N1548" s="2" t="b">
        <v>0</v>
      </c>
      <c r="O1548" s="2">
        <v>0.82483370288248348</v>
      </c>
      <c r="P1548" s="2">
        <v>0.81222707423580787</v>
      </c>
      <c r="Q1548" s="2">
        <v>0.83783783783783783</v>
      </c>
      <c r="R1548" s="2" t="s">
        <v>74</v>
      </c>
      <c r="S1548" s="2" t="s">
        <v>3651</v>
      </c>
      <c r="T1548" s="2" t="s">
        <v>3652</v>
      </c>
      <c r="U1548" s="2" t="b">
        <v>1</v>
      </c>
      <c r="V1548" s="2" t="s">
        <v>69</v>
      </c>
      <c r="W1548" s="2">
        <v>1.8</v>
      </c>
    </row>
    <row r="1549" spans="1:23" ht="15.75" customHeight="1" x14ac:dyDescent="0.25">
      <c r="A1549" s="2" t="s">
        <v>3953</v>
      </c>
      <c r="B1549" s="2" t="s">
        <v>3954</v>
      </c>
      <c r="C1549" s="2" t="s">
        <v>147</v>
      </c>
      <c r="D1549" s="2" t="s">
        <v>45</v>
      </c>
      <c r="E1549" s="2" t="s">
        <v>46</v>
      </c>
      <c r="F1549" s="2" t="s">
        <v>364</v>
      </c>
      <c r="G1549" s="2" t="s">
        <v>735</v>
      </c>
      <c r="H1549" s="2" t="s">
        <v>700</v>
      </c>
      <c r="I1549" s="2" t="s">
        <v>47</v>
      </c>
      <c r="J1549" s="2" t="s">
        <v>736</v>
      </c>
      <c r="K1549" s="2" t="s">
        <v>737</v>
      </c>
      <c r="L1549" s="2" t="s">
        <v>366</v>
      </c>
      <c r="M1549" s="2">
        <v>49</v>
      </c>
      <c r="N1549" s="2" t="b">
        <v>0</v>
      </c>
      <c r="O1549" s="2">
        <v>0.84563758389261745</v>
      </c>
      <c r="P1549" s="2">
        <v>0.84</v>
      </c>
      <c r="Q1549" s="2">
        <v>0.85135135135135132</v>
      </c>
      <c r="R1549" s="2" t="s">
        <v>74</v>
      </c>
      <c r="S1549" s="2" t="s">
        <v>3653</v>
      </c>
      <c r="T1549" s="2" t="s">
        <v>3654</v>
      </c>
      <c r="U1549" s="2" t="b">
        <v>1</v>
      </c>
      <c r="V1549" s="2" t="s">
        <v>69</v>
      </c>
      <c r="W1549" s="2">
        <v>1.4</v>
      </c>
    </row>
    <row r="1550" spans="1:23" ht="15.75" customHeight="1" x14ac:dyDescent="0.25">
      <c r="A1550" s="2" t="s">
        <v>3953</v>
      </c>
      <c r="B1550" s="2" t="s">
        <v>3954</v>
      </c>
      <c r="C1550" s="2" t="s">
        <v>147</v>
      </c>
      <c r="D1550" s="2" t="s">
        <v>45</v>
      </c>
      <c r="E1550" s="2" t="s">
        <v>46</v>
      </c>
      <c r="F1550" s="2" t="s">
        <v>364</v>
      </c>
      <c r="G1550" s="2" t="s">
        <v>740</v>
      </c>
      <c r="H1550" s="2" t="s">
        <v>700</v>
      </c>
      <c r="I1550" s="2" t="s">
        <v>47</v>
      </c>
      <c r="J1550" s="2" t="s">
        <v>741</v>
      </c>
      <c r="K1550" s="2" t="s">
        <v>742</v>
      </c>
      <c r="L1550" s="2" t="s">
        <v>366</v>
      </c>
      <c r="M1550" s="2">
        <v>50</v>
      </c>
      <c r="N1550" s="2" t="b">
        <v>0</v>
      </c>
      <c r="O1550" s="2">
        <v>0.83111111111111113</v>
      </c>
      <c r="P1550" s="2">
        <v>0.82017543859649122</v>
      </c>
      <c r="Q1550" s="2">
        <v>0.84234234234234229</v>
      </c>
      <c r="R1550" s="2" t="s">
        <v>74</v>
      </c>
      <c r="S1550" s="2" t="s">
        <v>3655</v>
      </c>
      <c r="T1550" s="2" t="s">
        <v>3656</v>
      </c>
      <c r="U1550" s="2" t="b">
        <v>1</v>
      </c>
      <c r="V1550" s="2" t="s">
        <v>69</v>
      </c>
      <c r="W1550" s="2">
        <v>1.3</v>
      </c>
    </row>
    <row r="1551" spans="1:23" ht="15.75" customHeight="1" x14ac:dyDescent="0.25">
      <c r="A1551" s="2" t="s">
        <v>3953</v>
      </c>
      <c r="B1551" s="2" t="s">
        <v>3954</v>
      </c>
      <c r="C1551" s="2" t="s">
        <v>147</v>
      </c>
      <c r="D1551" s="2" t="s">
        <v>45</v>
      </c>
      <c r="E1551" s="2" t="s">
        <v>46</v>
      </c>
      <c r="F1551" s="2" t="s">
        <v>364</v>
      </c>
      <c r="G1551" s="2" t="s">
        <v>745</v>
      </c>
      <c r="H1551" s="2" t="s">
        <v>700</v>
      </c>
      <c r="I1551" s="2" t="s">
        <v>47</v>
      </c>
      <c r="J1551" s="2" t="s">
        <v>746</v>
      </c>
      <c r="K1551" s="2" t="s">
        <v>747</v>
      </c>
      <c r="L1551" s="2" t="s">
        <v>366</v>
      </c>
      <c r="M1551" s="2">
        <v>51</v>
      </c>
      <c r="N1551" s="2" t="b">
        <v>0</v>
      </c>
      <c r="O1551" s="2">
        <v>0.81876332622601278</v>
      </c>
      <c r="P1551" s="2">
        <v>0.77732793522267207</v>
      </c>
      <c r="Q1551" s="2">
        <v>0.86486486486486491</v>
      </c>
      <c r="R1551" s="2" t="s">
        <v>74</v>
      </c>
      <c r="S1551" s="2" t="s">
        <v>3657</v>
      </c>
      <c r="T1551" s="2" t="s">
        <v>3658</v>
      </c>
      <c r="U1551" s="2" t="b">
        <v>1</v>
      </c>
      <c r="V1551" s="2" t="s">
        <v>69</v>
      </c>
      <c r="W1551" s="2">
        <v>1.4</v>
      </c>
    </row>
    <row r="1552" spans="1:23" ht="15.75" customHeight="1" x14ac:dyDescent="0.25">
      <c r="A1552" s="2" t="s">
        <v>3953</v>
      </c>
      <c r="B1552" s="2" t="s">
        <v>3954</v>
      </c>
      <c r="C1552" s="2" t="s">
        <v>147</v>
      </c>
      <c r="D1552" s="2" t="s">
        <v>45</v>
      </c>
      <c r="E1552" s="2" t="s">
        <v>46</v>
      </c>
      <c r="F1552" s="2" t="s">
        <v>364</v>
      </c>
      <c r="G1552" s="2" t="s">
        <v>750</v>
      </c>
      <c r="H1552" s="2" t="s">
        <v>700</v>
      </c>
      <c r="I1552" s="2" t="s">
        <v>47</v>
      </c>
      <c r="J1552" s="2" t="s">
        <v>751</v>
      </c>
      <c r="K1552" s="2" t="s">
        <v>752</v>
      </c>
      <c r="L1552" s="2" t="s">
        <v>366</v>
      </c>
      <c r="M1552" s="2">
        <v>52</v>
      </c>
      <c r="N1552" s="2" t="b">
        <v>0</v>
      </c>
      <c r="O1552" s="2">
        <v>0.84444444444444455</v>
      </c>
      <c r="P1552" s="2">
        <v>0.83333333333333337</v>
      </c>
      <c r="Q1552" s="2">
        <v>0.85585585585585588</v>
      </c>
      <c r="R1552" s="2" t="s">
        <v>74</v>
      </c>
      <c r="S1552" s="2" t="s">
        <v>3659</v>
      </c>
      <c r="T1552" s="2" t="s">
        <v>3660</v>
      </c>
      <c r="U1552" s="2" t="b">
        <v>1</v>
      </c>
      <c r="V1552" s="2" t="s">
        <v>69</v>
      </c>
      <c r="W1552" s="2">
        <v>1.4</v>
      </c>
    </row>
    <row r="1553" spans="1:23" ht="15.75" customHeight="1" x14ac:dyDescent="0.25">
      <c r="A1553" s="2" t="s">
        <v>3953</v>
      </c>
      <c r="B1553" s="2" t="s">
        <v>3954</v>
      </c>
      <c r="C1553" s="2" t="s">
        <v>147</v>
      </c>
      <c r="D1553" s="2" t="s">
        <v>45</v>
      </c>
      <c r="E1553" s="2" t="s">
        <v>46</v>
      </c>
      <c r="F1553" s="2" t="s">
        <v>364</v>
      </c>
      <c r="G1553" s="2" t="s">
        <v>755</v>
      </c>
      <c r="H1553" s="2" t="s">
        <v>700</v>
      </c>
      <c r="I1553" s="2" t="s">
        <v>47</v>
      </c>
      <c r="J1553" s="2" t="s">
        <v>756</v>
      </c>
      <c r="K1553" s="2" t="s">
        <v>757</v>
      </c>
      <c r="L1553" s="2" t="s">
        <v>366</v>
      </c>
      <c r="M1553" s="2">
        <v>53</v>
      </c>
      <c r="N1553" s="2" t="b">
        <v>0</v>
      </c>
      <c r="O1553" s="2">
        <v>0.82197802197802183</v>
      </c>
      <c r="P1553" s="2">
        <v>0.80257510729613735</v>
      </c>
      <c r="Q1553" s="2">
        <v>0.84234234234234229</v>
      </c>
      <c r="R1553" s="2" t="s">
        <v>74</v>
      </c>
      <c r="S1553" s="2" t="s">
        <v>3661</v>
      </c>
      <c r="T1553" s="2" t="s">
        <v>3662</v>
      </c>
      <c r="U1553" s="2" t="b">
        <v>1</v>
      </c>
      <c r="V1553" s="2" t="s">
        <v>69</v>
      </c>
      <c r="W1553" s="2">
        <v>1.4</v>
      </c>
    </row>
    <row r="1554" spans="1:23" ht="15.75" customHeight="1" x14ac:dyDescent="0.25">
      <c r="A1554" s="2" t="s">
        <v>3953</v>
      </c>
      <c r="B1554" s="2" t="s">
        <v>3954</v>
      </c>
      <c r="C1554" s="2" t="s">
        <v>147</v>
      </c>
      <c r="D1554" s="2" t="s">
        <v>45</v>
      </c>
      <c r="E1554" s="2" t="s">
        <v>46</v>
      </c>
      <c r="F1554" s="2" t="s">
        <v>364</v>
      </c>
      <c r="G1554" s="2" t="s">
        <v>760</v>
      </c>
      <c r="H1554" s="2" t="s">
        <v>700</v>
      </c>
      <c r="I1554" s="2" t="s">
        <v>47</v>
      </c>
      <c r="J1554" s="2" t="s">
        <v>761</v>
      </c>
      <c r="K1554" s="2" t="s">
        <v>762</v>
      </c>
      <c r="L1554" s="2" t="s">
        <v>366</v>
      </c>
      <c r="M1554" s="2">
        <v>54</v>
      </c>
      <c r="N1554" s="2" t="b">
        <v>0</v>
      </c>
      <c r="O1554" s="2">
        <v>0.81758241758241768</v>
      </c>
      <c r="P1554" s="2">
        <v>0.79828326180257514</v>
      </c>
      <c r="Q1554" s="2">
        <v>0.83783783783783783</v>
      </c>
      <c r="R1554" s="2" t="s">
        <v>74</v>
      </c>
      <c r="S1554" s="2" t="s">
        <v>3663</v>
      </c>
      <c r="T1554" s="2" t="s">
        <v>3664</v>
      </c>
      <c r="U1554" s="2" t="b">
        <v>1</v>
      </c>
      <c r="V1554" s="2" t="s">
        <v>69</v>
      </c>
      <c r="W1554" s="2">
        <v>1.4</v>
      </c>
    </row>
    <row r="1555" spans="1:23" ht="15.75" customHeight="1" x14ac:dyDescent="0.25">
      <c r="A1555" s="2" t="s">
        <v>3953</v>
      </c>
      <c r="B1555" s="2" t="s">
        <v>3954</v>
      </c>
      <c r="C1555" s="2" t="s">
        <v>147</v>
      </c>
      <c r="D1555" s="2" t="s">
        <v>45</v>
      </c>
      <c r="E1555" s="2" t="s">
        <v>46</v>
      </c>
      <c r="F1555" s="2" t="s">
        <v>364</v>
      </c>
      <c r="G1555" s="2" t="s">
        <v>765</v>
      </c>
      <c r="H1555" s="2" t="s">
        <v>700</v>
      </c>
      <c r="I1555" s="2" t="s">
        <v>47</v>
      </c>
      <c r="J1555" s="2" t="s">
        <v>766</v>
      </c>
      <c r="K1555" s="2" t="s">
        <v>767</v>
      </c>
      <c r="L1555" s="2" t="s">
        <v>366</v>
      </c>
      <c r="M1555" s="2">
        <v>55</v>
      </c>
      <c r="N1555" s="2" t="b">
        <v>0</v>
      </c>
      <c r="O1555" s="2">
        <v>0.85011185682326629</v>
      </c>
      <c r="P1555" s="2">
        <v>0.84444444444444444</v>
      </c>
      <c r="Q1555" s="2">
        <v>0.85585585585585588</v>
      </c>
      <c r="R1555" s="2" t="s">
        <v>74</v>
      </c>
      <c r="S1555" s="2" t="s">
        <v>3665</v>
      </c>
      <c r="T1555" s="2" t="s">
        <v>3666</v>
      </c>
      <c r="U1555" s="2" t="b">
        <v>1</v>
      </c>
      <c r="V1555" s="2" t="s">
        <v>69</v>
      </c>
      <c r="W1555" s="2">
        <v>1.7</v>
      </c>
    </row>
    <row r="1556" spans="1:23" ht="15.75" customHeight="1" x14ac:dyDescent="0.25">
      <c r="A1556" s="2" t="s">
        <v>3953</v>
      </c>
      <c r="B1556" s="2" t="s">
        <v>3954</v>
      </c>
      <c r="C1556" s="2" t="s">
        <v>147</v>
      </c>
      <c r="D1556" s="2" t="s">
        <v>45</v>
      </c>
      <c r="E1556" s="2" t="s">
        <v>46</v>
      </c>
      <c r="F1556" s="2" t="s">
        <v>364</v>
      </c>
      <c r="G1556" s="2" t="s">
        <v>770</v>
      </c>
      <c r="H1556" s="2" t="s">
        <v>700</v>
      </c>
      <c r="I1556" s="2" t="s">
        <v>47</v>
      </c>
      <c r="J1556" s="2" t="s">
        <v>771</v>
      </c>
      <c r="K1556" s="2" t="s">
        <v>772</v>
      </c>
      <c r="L1556" s="2" t="s">
        <v>366</v>
      </c>
      <c r="M1556" s="2">
        <v>56</v>
      </c>
      <c r="N1556" s="2" t="b">
        <v>0</v>
      </c>
      <c r="O1556" s="2">
        <v>0.82483370288248348</v>
      </c>
      <c r="P1556" s="2">
        <v>0.81222707423580787</v>
      </c>
      <c r="Q1556" s="2">
        <v>0.83783783783783783</v>
      </c>
      <c r="R1556" s="2" t="s">
        <v>74</v>
      </c>
      <c r="S1556" s="2" t="s">
        <v>3667</v>
      </c>
      <c r="T1556" s="2" t="s">
        <v>3668</v>
      </c>
      <c r="U1556" s="2" t="b">
        <v>1</v>
      </c>
      <c r="V1556" s="2" t="s">
        <v>69</v>
      </c>
      <c r="W1556" s="2">
        <v>1.6</v>
      </c>
    </row>
    <row r="1557" spans="1:23" ht="15.75" customHeight="1" x14ac:dyDescent="0.25">
      <c r="A1557" s="2" t="s">
        <v>3953</v>
      </c>
      <c r="B1557" s="2" t="s">
        <v>3954</v>
      </c>
      <c r="C1557" s="2" t="s">
        <v>147</v>
      </c>
      <c r="D1557" s="2" t="s">
        <v>45</v>
      </c>
      <c r="E1557" s="2" t="s">
        <v>46</v>
      </c>
      <c r="F1557" s="2" t="s">
        <v>364</v>
      </c>
      <c r="G1557" s="2" t="s">
        <v>775</v>
      </c>
      <c r="H1557" s="2" t="s">
        <v>700</v>
      </c>
      <c r="I1557" s="2" t="s">
        <v>47</v>
      </c>
      <c r="J1557" s="2" t="s">
        <v>776</v>
      </c>
      <c r="K1557" s="2" t="s">
        <v>777</v>
      </c>
      <c r="L1557" s="2" t="s">
        <v>366</v>
      </c>
      <c r="M1557" s="2">
        <v>57</v>
      </c>
      <c r="N1557" s="2" t="b">
        <v>0</v>
      </c>
      <c r="O1557" s="2">
        <v>0.81758241758241768</v>
      </c>
      <c r="P1557" s="2">
        <v>0.79828326180257514</v>
      </c>
      <c r="Q1557" s="2">
        <v>0.83783783783783783</v>
      </c>
      <c r="R1557" s="2" t="s">
        <v>74</v>
      </c>
      <c r="S1557" s="2" t="s">
        <v>3669</v>
      </c>
      <c r="T1557" s="2" t="s">
        <v>3670</v>
      </c>
      <c r="U1557" s="2" t="b">
        <v>1</v>
      </c>
      <c r="V1557" s="2" t="s">
        <v>69</v>
      </c>
      <c r="W1557" s="2">
        <v>1.4</v>
      </c>
    </row>
    <row r="1558" spans="1:23" ht="15.75" customHeight="1" x14ac:dyDescent="0.25">
      <c r="A1558" s="2" t="s">
        <v>3953</v>
      </c>
      <c r="B1558" s="2" t="s">
        <v>3954</v>
      </c>
      <c r="C1558" s="2" t="s">
        <v>147</v>
      </c>
      <c r="D1558" s="2" t="s">
        <v>45</v>
      </c>
      <c r="E1558" s="2" t="s">
        <v>46</v>
      </c>
      <c r="F1558" s="2" t="s">
        <v>364</v>
      </c>
      <c r="G1558" s="2" t="s">
        <v>780</v>
      </c>
      <c r="H1558" s="2" t="s">
        <v>700</v>
      </c>
      <c r="I1558" s="2" t="s">
        <v>47</v>
      </c>
      <c r="J1558" s="2" t="s">
        <v>781</v>
      </c>
      <c r="K1558" s="2" t="s">
        <v>782</v>
      </c>
      <c r="L1558" s="2" t="s">
        <v>366</v>
      </c>
      <c r="M1558" s="2">
        <v>58</v>
      </c>
      <c r="N1558" s="2" t="b">
        <v>0</v>
      </c>
      <c r="O1558" s="2">
        <v>0.80973451327433632</v>
      </c>
      <c r="P1558" s="2">
        <v>0.79565217391304344</v>
      </c>
      <c r="Q1558" s="2">
        <v>0.82432432432432434</v>
      </c>
      <c r="R1558" s="2" t="s">
        <v>74</v>
      </c>
      <c r="S1558" s="2" t="s">
        <v>3671</v>
      </c>
      <c r="T1558" s="2" t="s">
        <v>3672</v>
      </c>
      <c r="U1558" s="2" t="b">
        <v>1</v>
      </c>
      <c r="V1558" s="2" t="s">
        <v>69</v>
      </c>
      <c r="W1558" s="2">
        <v>1.4</v>
      </c>
    </row>
    <row r="1559" spans="1:23" ht="15.75" customHeight="1" x14ac:dyDescent="0.25">
      <c r="A1559" s="2" t="s">
        <v>3953</v>
      </c>
      <c r="B1559" s="2" t="s">
        <v>3954</v>
      </c>
      <c r="C1559" s="2" t="s">
        <v>147</v>
      </c>
      <c r="D1559" s="2" t="s">
        <v>45</v>
      </c>
      <c r="E1559" s="2" t="s">
        <v>46</v>
      </c>
      <c r="F1559" s="2" t="s">
        <v>364</v>
      </c>
      <c r="G1559" s="2" t="s">
        <v>785</v>
      </c>
      <c r="H1559" s="2" t="s">
        <v>700</v>
      </c>
      <c r="I1559" s="2" t="s">
        <v>47</v>
      </c>
      <c r="J1559" s="2" t="s">
        <v>786</v>
      </c>
      <c r="K1559" s="2" t="s">
        <v>787</v>
      </c>
      <c r="L1559" s="2" t="s">
        <v>366</v>
      </c>
      <c r="M1559" s="2">
        <v>59</v>
      </c>
      <c r="N1559" s="2" t="b">
        <v>0</v>
      </c>
      <c r="O1559" s="2">
        <v>0.84070796460176989</v>
      </c>
      <c r="P1559" s="2">
        <v>0.82608695652173914</v>
      </c>
      <c r="Q1559" s="2">
        <v>0.85585585585585588</v>
      </c>
      <c r="R1559" s="2" t="s">
        <v>74</v>
      </c>
      <c r="S1559" s="2" t="s">
        <v>3673</v>
      </c>
      <c r="T1559" s="2" t="s">
        <v>3672</v>
      </c>
      <c r="U1559" s="2" t="b">
        <v>1</v>
      </c>
      <c r="V1559" s="2" t="s">
        <v>69</v>
      </c>
      <c r="W1559" s="2">
        <v>0.8</v>
      </c>
    </row>
    <row r="1560" spans="1:23" ht="15.75" customHeight="1" x14ac:dyDescent="0.25">
      <c r="A1560" s="2" t="s">
        <v>3953</v>
      </c>
      <c r="B1560" s="2" t="s">
        <v>3954</v>
      </c>
      <c r="C1560" s="2" t="s">
        <v>147</v>
      </c>
      <c r="D1560" s="2" t="s">
        <v>45</v>
      </c>
      <c r="E1560" s="2" t="s">
        <v>46</v>
      </c>
      <c r="F1560" s="2" t="s">
        <v>364</v>
      </c>
      <c r="G1560" s="2" t="s">
        <v>790</v>
      </c>
      <c r="H1560" s="2" t="s">
        <v>700</v>
      </c>
      <c r="I1560" s="2" t="s">
        <v>47</v>
      </c>
      <c r="J1560" s="2" t="s">
        <v>791</v>
      </c>
      <c r="K1560" s="2" t="s">
        <v>792</v>
      </c>
      <c r="L1560" s="2" t="s">
        <v>366</v>
      </c>
      <c r="M1560" s="2">
        <v>60</v>
      </c>
      <c r="N1560" s="2" t="b">
        <v>0</v>
      </c>
      <c r="O1560" s="2">
        <v>0.82819383259911894</v>
      </c>
      <c r="P1560" s="2">
        <v>0.81034482758620685</v>
      </c>
      <c r="Q1560" s="2">
        <v>0.84684684684684686</v>
      </c>
      <c r="R1560" s="2" t="s">
        <v>74</v>
      </c>
      <c r="S1560" s="2" t="s">
        <v>3674</v>
      </c>
      <c r="T1560" s="2" t="s">
        <v>3675</v>
      </c>
      <c r="U1560" s="2" t="b">
        <v>1</v>
      </c>
      <c r="V1560" s="2" t="s">
        <v>69</v>
      </c>
      <c r="W1560" s="2">
        <v>0.8</v>
      </c>
    </row>
    <row r="1561" spans="1:23" ht="15.75" customHeight="1" x14ac:dyDescent="0.25">
      <c r="A1561" s="2" t="s">
        <v>3953</v>
      </c>
      <c r="B1561" s="2" t="s">
        <v>3954</v>
      </c>
      <c r="C1561" s="2" t="s">
        <v>147</v>
      </c>
      <c r="D1561" s="2" t="s">
        <v>45</v>
      </c>
      <c r="E1561" s="2" t="s">
        <v>46</v>
      </c>
      <c r="F1561" s="2" t="s">
        <v>364</v>
      </c>
      <c r="G1561" s="2" t="s">
        <v>795</v>
      </c>
      <c r="H1561" s="2" t="s">
        <v>700</v>
      </c>
      <c r="I1561" s="2" t="s">
        <v>47</v>
      </c>
      <c r="J1561" s="2" t="s">
        <v>796</v>
      </c>
      <c r="K1561" s="2" t="s">
        <v>797</v>
      </c>
      <c r="L1561" s="2" t="s">
        <v>366</v>
      </c>
      <c r="M1561" s="2">
        <v>61</v>
      </c>
      <c r="N1561" s="2" t="b">
        <v>0</v>
      </c>
      <c r="O1561" s="2">
        <v>0.84210526315789469</v>
      </c>
      <c r="P1561" s="2">
        <v>0.82051282051282048</v>
      </c>
      <c r="Q1561" s="2">
        <v>0.86486486486486491</v>
      </c>
      <c r="R1561" s="2" t="s">
        <v>74</v>
      </c>
      <c r="S1561" s="2" t="s">
        <v>3676</v>
      </c>
      <c r="T1561" s="2" t="s">
        <v>3677</v>
      </c>
      <c r="U1561" s="2" t="b">
        <v>1</v>
      </c>
      <c r="V1561" s="2" t="s">
        <v>69</v>
      </c>
      <c r="W1561" s="2">
        <v>1.2</v>
      </c>
    </row>
    <row r="1562" spans="1:23" ht="15.75" customHeight="1" x14ac:dyDescent="0.25">
      <c r="A1562" s="2" t="s">
        <v>3953</v>
      </c>
      <c r="B1562" s="2" t="s">
        <v>3954</v>
      </c>
      <c r="C1562" s="2" t="s">
        <v>147</v>
      </c>
      <c r="D1562" s="2" t="s">
        <v>62</v>
      </c>
      <c r="E1562" s="2" t="s">
        <v>64</v>
      </c>
      <c r="F1562" s="2" t="s">
        <v>55</v>
      </c>
      <c r="G1562" s="2" t="s">
        <v>56</v>
      </c>
      <c r="H1562" s="2" t="s">
        <v>57</v>
      </c>
      <c r="I1562" s="2" t="s">
        <v>32</v>
      </c>
      <c r="J1562" s="2" t="s">
        <v>59</v>
      </c>
      <c r="K1562" s="2" t="s">
        <v>60</v>
      </c>
      <c r="L1562" s="2" t="s">
        <v>61</v>
      </c>
      <c r="M1562" s="2">
        <v>42</v>
      </c>
      <c r="N1562" s="2" t="b">
        <v>1</v>
      </c>
      <c r="O1562" s="2">
        <v>0.77542372881355937</v>
      </c>
      <c r="P1562" s="2">
        <v>0.75619834710743805</v>
      </c>
      <c r="Q1562" s="2">
        <v>0.79565217391304344</v>
      </c>
      <c r="R1562" s="2" t="s">
        <v>74</v>
      </c>
      <c r="S1562" s="2" t="s">
        <v>3678</v>
      </c>
      <c r="T1562" s="2" t="s">
        <v>3679</v>
      </c>
      <c r="U1562" s="2" t="b">
        <v>1</v>
      </c>
      <c r="V1562" s="2" t="s">
        <v>69</v>
      </c>
      <c r="W1562" s="2">
        <v>2.2000000000000002</v>
      </c>
    </row>
    <row r="1563" spans="1:23" ht="15.75" customHeight="1" x14ac:dyDescent="0.25">
      <c r="A1563" s="2" t="s">
        <v>3953</v>
      </c>
      <c r="B1563" s="2" t="s">
        <v>3954</v>
      </c>
      <c r="C1563" s="2" t="s">
        <v>147</v>
      </c>
      <c r="D1563" s="2" t="s">
        <v>62</v>
      </c>
      <c r="E1563" s="2" t="s">
        <v>64</v>
      </c>
      <c r="F1563" s="2" t="s">
        <v>55</v>
      </c>
      <c r="G1563" s="2" t="s">
        <v>70</v>
      </c>
      <c r="H1563" s="2" t="s">
        <v>57</v>
      </c>
      <c r="I1563" s="2" t="s">
        <v>32</v>
      </c>
      <c r="J1563" s="2" t="s">
        <v>71</v>
      </c>
      <c r="K1563" s="2" t="s">
        <v>72</v>
      </c>
      <c r="L1563" s="2" t="s">
        <v>61</v>
      </c>
      <c r="M1563" s="2">
        <v>43</v>
      </c>
      <c r="N1563" s="2" t="b">
        <v>1</v>
      </c>
      <c r="O1563" s="2">
        <v>0.75368421052631573</v>
      </c>
      <c r="P1563" s="2">
        <v>0.73061224489795917</v>
      </c>
      <c r="Q1563" s="2">
        <v>0.77826086956521734</v>
      </c>
      <c r="R1563" s="2" t="s">
        <v>74</v>
      </c>
      <c r="S1563" s="2" t="s">
        <v>3680</v>
      </c>
      <c r="T1563" s="2" t="s">
        <v>3681</v>
      </c>
      <c r="U1563" s="2" t="b">
        <v>1</v>
      </c>
      <c r="V1563" s="2" t="s">
        <v>69</v>
      </c>
      <c r="W1563" s="2">
        <v>2.9</v>
      </c>
    </row>
    <row r="1564" spans="1:23" ht="15.75" customHeight="1" x14ac:dyDescent="0.25">
      <c r="A1564" s="2" t="s">
        <v>3953</v>
      </c>
      <c r="B1564" s="2" t="s">
        <v>3954</v>
      </c>
      <c r="C1564" s="2" t="s">
        <v>147</v>
      </c>
      <c r="D1564" s="2" t="s">
        <v>62</v>
      </c>
      <c r="E1564" s="2" t="s">
        <v>64</v>
      </c>
      <c r="F1564" s="2" t="s">
        <v>55</v>
      </c>
      <c r="G1564" s="2" t="s">
        <v>78</v>
      </c>
      <c r="H1564" s="2" t="s">
        <v>57</v>
      </c>
      <c r="I1564" s="2" t="s">
        <v>32</v>
      </c>
      <c r="J1564" s="2" t="s">
        <v>79</v>
      </c>
      <c r="K1564" s="2" t="s">
        <v>80</v>
      </c>
      <c r="L1564" s="2" t="s">
        <v>61</v>
      </c>
      <c r="M1564" s="2">
        <v>44</v>
      </c>
      <c r="N1564" s="2" t="b">
        <v>1</v>
      </c>
      <c r="O1564" s="2">
        <v>0.7526427061310782</v>
      </c>
      <c r="P1564" s="2">
        <v>0.73251028806584362</v>
      </c>
      <c r="Q1564" s="2">
        <v>0.77391304347826084</v>
      </c>
      <c r="R1564" s="2" t="s">
        <v>74</v>
      </c>
      <c r="S1564" s="2" t="s">
        <v>3682</v>
      </c>
      <c r="T1564" s="2" t="s">
        <v>3683</v>
      </c>
      <c r="U1564" s="2" t="b">
        <v>1</v>
      </c>
      <c r="V1564" s="2" t="s">
        <v>69</v>
      </c>
      <c r="W1564" s="2">
        <v>2.5</v>
      </c>
    </row>
    <row r="1565" spans="1:23" ht="15.75" customHeight="1" x14ac:dyDescent="0.25">
      <c r="A1565" s="2" t="s">
        <v>3953</v>
      </c>
      <c r="B1565" s="2" t="s">
        <v>3954</v>
      </c>
      <c r="C1565" s="2" t="s">
        <v>147</v>
      </c>
      <c r="D1565" s="2" t="s">
        <v>62</v>
      </c>
      <c r="E1565" s="2" t="s">
        <v>64</v>
      </c>
      <c r="F1565" s="2" t="s">
        <v>55</v>
      </c>
      <c r="G1565" s="2" t="s">
        <v>85</v>
      </c>
      <c r="H1565" s="2" t="s">
        <v>57</v>
      </c>
      <c r="I1565" s="2" t="s">
        <v>32</v>
      </c>
      <c r="J1565" s="2" t="s">
        <v>86</v>
      </c>
      <c r="K1565" s="2" t="s">
        <v>87</v>
      </c>
      <c r="L1565" s="2" t="s">
        <v>61</v>
      </c>
      <c r="M1565" s="2">
        <v>45</v>
      </c>
      <c r="N1565" s="2" t="b">
        <v>1</v>
      </c>
      <c r="O1565" s="2">
        <v>0.75675675675675669</v>
      </c>
      <c r="P1565" s="2">
        <v>0.72509960159362552</v>
      </c>
      <c r="Q1565" s="2">
        <v>0.79130434782608694</v>
      </c>
      <c r="R1565" s="2" t="s">
        <v>74</v>
      </c>
      <c r="S1565" s="2" t="s">
        <v>3684</v>
      </c>
      <c r="T1565" s="2" t="s">
        <v>3685</v>
      </c>
      <c r="U1565" s="2" t="b">
        <v>1</v>
      </c>
      <c r="V1565" s="2" t="s">
        <v>69</v>
      </c>
      <c r="W1565" s="2">
        <v>1.9</v>
      </c>
    </row>
    <row r="1566" spans="1:23" ht="15.75" customHeight="1" x14ac:dyDescent="0.25">
      <c r="A1566" s="2" t="s">
        <v>3953</v>
      </c>
      <c r="B1566" s="2" t="s">
        <v>3954</v>
      </c>
      <c r="C1566" s="2" t="s">
        <v>147</v>
      </c>
      <c r="D1566" s="2" t="s">
        <v>62</v>
      </c>
      <c r="E1566" s="2" t="s">
        <v>64</v>
      </c>
      <c r="F1566" s="2" t="s">
        <v>55</v>
      </c>
      <c r="G1566" s="2" t="s">
        <v>92</v>
      </c>
      <c r="H1566" s="2" t="s">
        <v>57</v>
      </c>
      <c r="I1566" s="2" t="s">
        <v>32</v>
      </c>
      <c r="J1566" s="2" t="s">
        <v>93</v>
      </c>
      <c r="K1566" s="2" t="s">
        <v>95</v>
      </c>
      <c r="L1566" s="2" t="s">
        <v>61</v>
      </c>
      <c r="M1566" s="2">
        <v>46</v>
      </c>
      <c r="N1566" s="2" t="b">
        <v>1</v>
      </c>
      <c r="O1566" s="2">
        <v>0.75630252100840334</v>
      </c>
      <c r="P1566" s="2">
        <v>0.73170731707317072</v>
      </c>
      <c r="Q1566" s="2">
        <v>0.78260869565217395</v>
      </c>
      <c r="R1566" s="2" t="s">
        <v>74</v>
      </c>
      <c r="S1566" s="2" t="s">
        <v>3686</v>
      </c>
      <c r="T1566" s="2" t="s">
        <v>3687</v>
      </c>
      <c r="U1566" s="2" t="b">
        <v>1</v>
      </c>
      <c r="V1566" s="2" t="s">
        <v>69</v>
      </c>
      <c r="W1566" s="2">
        <v>1.9</v>
      </c>
    </row>
    <row r="1567" spans="1:23" ht="15.75" customHeight="1" x14ac:dyDescent="0.25">
      <c r="A1567" s="2" t="s">
        <v>3953</v>
      </c>
      <c r="B1567" s="2" t="s">
        <v>3954</v>
      </c>
      <c r="C1567" s="2" t="s">
        <v>147</v>
      </c>
      <c r="D1567" s="2" t="s">
        <v>62</v>
      </c>
      <c r="E1567" s="2" t="s">
        <v>64</v>
      </c>
      <c r="F1567" s="2" t="s">
        <v>55</v>
      </c>
      <c r="G1567" s="2" t="s">
        <v>99</v>
      </c>
      <c r="H1567" s="2" t="s">
        <v>57</v>
      </c>
      <c r="I1567" s="2" t="s">
        <v>32</v>
      </c>
      <c r="J1567" s="2" t="s">
        <v>100</v>
      </c>
      <c r="K1567" s="2" t="s">
        <v>101</v>
      </c>
      <c r="L1567" s="2" t="s">
        <v>61</v>
      </c>
      <c r="M1567" s="2">
        <v>47</v>
      </c>
      <c r="N1567" s="2" t="b">
        <v>1</v>
      </c>
      <c r="O1567" s="2">
        <v>0.74526315789473685</v>
      </c>
      <c r="P1567" s="2">
        <v>0.72244897959183674</v>
      </c>
      <c r="Q1567" s="2">
        <v>0.76956521739130435</v>
      </c>
      <c r="R1567" s="2" t="s">
        <v>74</v>
      </c>
      <c r="S1567" s="2" t="s">
        <v>3688</v>
      </c>
      <c r="T1567" s="2" t="s">
        <v>3689</v>
      </c>
      <c r="U1567" s="2" t="b">
        <v>1</v>
      </c>
      <c r="V1567" s="2" t="s">
        <v>69</v>
      </c>
      <c r="W1567" s="2">
        <v>2.2999999999999998</v>
      </c>
    </row>
    <row r="1568" spans="1:23" ht="15.75" customHeight="1" x14ac:dyDescent="0.25">
      <c r="A1568" s="2" t="s">
        <v>3953</v>
      </c>
      <c r="B1568" s="2" t="s">
        <v>3954</v>
      </c>
      <c r="C1568" s="2" t="s">
        <v>147</v>
      </c>
      <c r="D1568" s="2" t="s">
        <v>62</v>
      </c>
      <c r="E1568" s="2" t="s">
        <v>64</v>
      </c>
      <c r="F1568" s="2" t="s">
        <v>55</v>
      </c>
      <c r="G1568" s="2" t="s">
        <v>107</v>
      </c>
      <c r="H1568" s="2" t="s">
        <v>57</v>
      </c>
      <c r="I1568" s="2" t="s">
        <v>32</v>
      </c>
      <c r="J1568" s="2" t="s">
        <v>108</v>
      </c>
      <c r="K1568" s="2" t="s">
        <v>109</v>
      </c>
      <c r="L1568" s="2" t="s">
        <v>61</v>
      </c>
      <c r="M1568" s="2">
        <v>48</v>
      </c>
      <c r="N1568" s="2" t="b">
        <v>1</v>
      </c>
      <c r="O1568" s="2">
        <v>0.7531380753138075</v>
      </c>
      <c r="P1568" s="2">
        <v>0.72580645161290325</v>
      </c>
      <c r="Q1568" s="2">
        <v>0.78260869565217395</v>
      </c>
      <c r="R1568" s="2" t="s">
        <v>74</v>
      </c>
      <c r="S1568" s="2" t="s">
        <v>3690</v>
      </c>
      <c r="T1568" s="2" t="s">
        <v>3691</v>
      </c>
      <c r="U1568" s="2" t="b">
        <v>1</v>
      </c>
      <c r="V1568" s="2" t="s">
        <v>69</v>
      </c>
      <c r="W1568" s="2">
        <v>1.9</v>
      </c>
    </row>
    <row r="1569" spans="1:23" ht="15.75" customHeight="1" x14ac:dyDescent="0.25">
      <c r="A1569" s="2" t="s">
        <v>3953</v>
      </c>
      <c r="B1569" s="2" t="s">
        <v>3954</v>
      </c>
      <c r="C1569" s="2" t="s">
        <v>147</v>
      </c>
      <c r="D1569" s="2" t="s">
        <v>62</v>
      </c>
      <c r="E1569" s="2" t="s">
        <v>64</v>
      </c>
      <c r="F1569" s="2" t="s">
        <v>55</v>
      </c>
      <c r="G1569" s="2" t="s">
        <v>112</v>
      </c>
      <c r="H1569" s="2" t="s">
        <v>57</v>
      </c>
      <c r="I1569" s="2" t="s">
        <v>32</v>
      </c>
      <c r="J1569" s="2" t="s">
        <v>113</v>
      </c>
      <c r="K1569" s="2" t="s">
        <v>114</v>
      </c>
      <c r="L1569" s="2" t="s">
        <v>61</v>
      </c>
      <c r="M1569" s="2">
        <v>49</v>
      </c>
      <c r="N1569" s="2" t="b">
        <v>1</v>
      </c>
      <c r="O1569" s="2">
        <v>0.73553719008264451</v>
      </c>
      <c r="P1569" s="2">
        <v>0.70078740157480313</v>
      </c>
      <c r="Q1569" s="2">
        <v>0.77391304347826084</v>
      </c>
      <c r="R1569" s="2" t="s">
        <v>74</v>
      </c>
      <c r="S1569" s="2" t="s">
        <v>3692</v>
      </c>
      <c r="T1569" s="2" t="s">
        <v>3693</v>
      </c>
      <c r="U1569" s="2" t="b">
        <v>1</v>
      </c>
      <c r="V1569" s="2" t="s">
        <v>69</v>
      </c>
      <c r="W1569" s="2">
        <v>2.1</v>
      </c>
    </row>
    <row r="1570" spans="1:23" ht="15.75" customHeight="1" x14ac:dyDescent="0.25">
      <c r="A1570" s="2" t="s">
        <v>3953</v>
      </c>
      <c r="B1570" s="2" t="s">
        <v>3954</v>
      </c>
      <c r="C1570" s="2" t="s">
        <v>147</v>
      </c>
      <c r="D1570" s="2" t="s">
        <v>62</v>
      </c>
      <c r="E1570" s="2" t="s">
        <v>64</v>
      </c>
      <c r="F1570" s="2" t="s">
        <v>55</v>
      </c>
      <c r="G1570" s="2" t="s">
        <v>117</v>
      </c>
      <c r="H1570" s="2" t="s">
        <v>57</v>
      </c>
      <c r="I1570" s="2" t="s">
        <v>32</v>
      </c>
      <c r="J1570" s="2" t="s">
        <v>118</v>
      </c>
      <c r="K1570" s="2" t="s">
        <v>119</v>
      </c>
      <c r="L1570" s="2" t="s">
        <v>61</v>
      </c>
      <c r="M1570" s="2">
        <v>50</v>
      </c>
      <c r="N1570" s="2" t="b">
        <v>1</v>
      </c>
      <c r="O1570" s="2">
        <v>0.74947368421052629</v>
      </c>
      <c r="P1570" s="2">
        <v>0.72653061224489801</v>
      </c>
      <c r="Q1570" s="2">
        <v>0.77391304347826084</v>
      </c>
      <c r="R1570" s="2" t="s">
        <v>74</v>
      </c>
      <c r="S1570" s="2" t="s">
        <v>3694</v>
      </c>
      <c r="T1570" s="2" t="s">
        <v>3695</v>
      </c>
      <c r="U1570" s="2" t="b">
        <v>1</v>
      </c>
      <c r="V1570" s="2" t="s">
        <v>69</v>
      </c>
      <c r="W1570" s="2">
        <v>2.2999999999999998</v>
      </c>
    </row>
    <row r="1571" spans="1:23" ht="15.75" customHeight="1" x14ac:dyDescent="0.25">
      <c r="A1571" s="2" t="s">
        <v>3953</v>
      </c>
      <c r="B1571" s="2" t="s">
        <v>3954</v>
      </c>
      <c r="C1571" s="2" t="s">
        <v>147</v>
      </c>
      <c r="D1571" s="2" t="s">
        <v>62</v>
      </c>
      <c r="E1571" s="2" t="s">
        <v>64</v>
      </c>
      <c r="F1571" s="2" t="s">
        <v>55</v>
      </c>
      <c r="G1571" s="2" t="s">
        <v>122</v>
      </c>
      <c r="H1571" s="2" t="s">
        <v>57</v>
      </c>
      <c r="I1571" s="2" t="s">
        <v>32</v>
      </c>
      <c r="J1571" s="2" t="s">
        <v>123</v>
      </c>
      <c r="K1571" s="2" t="s">
        <v>124</v>
      </c>
      <c r="L1571" s="2" t="s">
        <v>61</v>
      </c>
      <c r="M1571" s="2">
        <v>51</v>
      </c>
      <c r="N1571" s="2" t="b">
        <v>1</v>
      </c>
      <c r="O1571" s="2">
        <v>0.7463917525773196</v>
      </c>
      <c r="P1571" s="2">
        <v>0.70980392156862748</v>
      </c>
      <c r="Q1571" s="2">
        <v>0.78695652173913044</v>
      </c>
      <c r="R1571" s="2" t="s">
        <v>74</v>
      </c>
      <c r="S1571" s="2" t="s">
        <v>3696</v>
      </c>
      <c r="T1571" s="2" t="s">
        <v>3697</v>
      </c>
      <c r="U1571" s="2" t="b">
        <v>1</v>
      </c>
      <c r="V1571" s="2" t="s">
        <v>69</v>
      </c>
      <c r="W1571" s="2">
        <v>2.1</v>
      </c>
    </row>
    <row r="1572" spans="1:23" ht="15.75" customHeight="1" x14ac:dyDescent="0.25">
      <c r="A1572" s="2" t="s">
        <v>3953</v>
      </c>
      <c r="B1572" s="2" t="s">
        <v>3954</v>
      </c>
      <c r="C1572" s="2" t="s">
        <v>147</v>
      </c>
      <c r="D1572" s="2" t="s">
        <v>62</v>
      </c>
      <c r="E1572" s="2" t="s">
        <v>64</v>
      </c>
      <c r="F1572" s="2" t="s">
        <v>55</v>
      </c>
      <c r="G1572" s="2" t="s">
        <v>127</v>
      </c>
      <c r="H1572" s="2" t="s">
        <v>57</v>
      </c>
      <c r="I1572" s="2" t="s">
        <v>32</v>
      </c>
      <c r="J1572" s="2" t="s">
        <v>128</v>
      </c>
      <c r="K1572" s="2" t="s">
        <v>129</v>
      </c>
      <c r="L1572" s="2" t="s">
        <v>61</v>
      </c>
      <c r="M1572" s="2">
        <v>52</v>
      </c>
      <c r="N1572" s="2" t="b">
        <v>1</v>
      </c>
      <c r="O1572" s="2">
        <v>0.76050420168067223</v>
      </c>
      <c r="P1572" s="2">
        <v>0.73577235772357719</v>
      </c>
      <c r="Q1572" s="2">
        <v>0.78695652173913044</v>
      </c>
      <c r="R1572" s="2" t="s">
        <v>74</v>
      </c>
      <c r="S1572" s="2" t="s">
        <v>3698</v>
      </c>
      <c r="T1572" s="2" t="s">
        <v>3699</v>
      </c>
      <c r="U1572" s="2" t="b">
        <v>1</v>
      </c>
      <c r="V1572" s="2" t="s">
        <v>69</v>
      </c>
      <c r="W1572" s="2">
        <v>1.9</v>
      </c>
    </row>
    <row r="1573" spans="1:23" ht="15.75" customHeight="1" x14ac:dyDescent="0.25">
      <c r="A1573" s="2" t="s">
        <v>3953</v>
      </c>
      <c r="B1573" s="2" t="s">
        <v>3954</v>
      </c>
      <c r="C1573" s="2" t="s">
        <v>147</v>
      </c>
      <c r="D1573" s="2" t="s">
        <v>62</v>
      </c>
      <c r="E1573" s="2" t="s">
        <v>64</v>
      </c>
      <c r="F1573" s="2" t="s">
        <v>55</v>
      </c>
      <c r="G1573" s="2" t="s">
        <v>132</v>
      </c>
      <c r="H1573" s="2" t="s">
        <v>57</v>
      </c>
      <c r="I1573" s="2" t="s">
        <v>32</v>
      </c>
      <c r="J1573" s="2" t="s">
        <v>133</v>
      </c>
      <c r="K1573" s="2" t="s">
        <v>134</v>
      </c>
      <c r="L1573" s="2" t="s">
        <v>61</v>
      </c>
      <c r="M1573" s="2">
        <v>53</v>
      </c>
      <c r="N1573" s="2" t="b">
        <v>1</v>
      </c>
      <c r="O1573" s="2">
        <v>0.77731092436974802</v>
      </c>
      <c r="P1573" s="2">
        <v>0.75203252032520329</v>
      </c>
      <c r="Q1573" s="2">
        <v>0.80434782608695654</v>
      </c>
      <c r="R1573" s="2" t="s">
        <v>74</v>
      </c>
      <c r="S1573" s="2" t="s">
        <v>3700</v>
      </c>
      <c r="T1573" s="2" t="s">
        <v>3701</v>
      </c>
      <c r="U1573" s="2" t="b">
        <v>1</v>
      </c>
      <c r="V1573" s="2" t="s">
        <v>69</v>
      </c>
      <c r="W1573" s="2">
        <v>1.9</v>
      </c>
    </row>
    <row r="1574" spans="1:23" ht="15.75" customHeight="1" x14ac:dyDescent="0.25">
      <c r="A1574" s="2" t="s">
        <v>3953</v>
      </c>
      <c r="B1574" s="2" t="s">
        <v>3954</v>
      </c>
      <c r="C1574" s="2" t="s">
        <v>147</v>
      </c>
      <c r="D1574" s="2" t="s">
        <v>62</v>
      </c>
      <c r="E1574" s="2" t="s">
        <v>64</v>
      </c>
      <c r="F1574" s="2" t="s">
        <v>55</v>
      </c>
      <c r="G1574" s="2" t="s">
        <v>137</v>
      </c>
      <c r="H1574" s="2" t="s">
        <v>57</v>
      </c>
      <c r="I1574" s="2" t="s">
        <v>32</v>
      </c>
      <c r="J1574" s="2" t="s">
        <v>138</v>
      </c>
      <c r="K1574" s="2" t="s">
        <v>139</v>
      </c>
      <c r="L1574" s="2" t="s">
        <v>61</v>
      </c>
      <c r="M1574" s="2">
        <v>54</v>
      </c>
      <c r="N1574" s="2" t="b">
        <v>1</v>
      </c>
      <c r="O1574" s="2">
        <v>0.7337526205450734</v>
      </c>
      <c r="P1574" s="2">
        <v>0.708502024291498</v>
      </c>
      <c r="Q1574" s="2">
        <v>0.76086956521739135</v>
      </c>
      <c r="R1574" s="2" t="s">
        <v>74</v>
      </c>
      <c r="S1574" s="2" t="s">
        <v>3702</v>
      </c>
      <c r="T1574" s="2" t="s">
        <v>3703</v>
      </c>
      <c r="U1574" s="2" t="b">
        <v>1</v>
      </c>
      <c r="V1574" s="2" t="s">
        <v>69</v>
      </c>
      <c r="W1574" s="2">
        <v>2.2000000000000002</v>
      </c>
    </row>
    <row r="1575" spans="1:23" ht="15.75" customHeight="1" x14ac:dyDescent="0.25">
      <c r="A1575" s="2" t="s">
        <v>3953</v>
      </c>
      <c r="B1575" s="2" t="s">
        <v>3954</v>
      </c>
      <c r="C1575" s="2" t="s">
        <v>147</v>
      </c>
      <c r="D1575" s="2" t="s">
        <v>62</v>
      </c>
      <c r="E1575" s="2" t="s">
        <v>64</v>
      </c>
      <c r="F1575" s="2" t="s">
        <v>55</v>
      </c>
      <c r="G1575" s="2" t="s">
        <v>142</v>
      </c>
      <c r="H1575" s="2" t="s">
        <v>57</v>
      </c>
      <c r="I1575" s="2" t="s">
        <v>32</v>
      </c>
      <c r="J1575" s="2" t="s">
        <v>143</v>
      </c>
      <c r="K1575" s="2" t="s">
        <v>144</v>
      </c>
      <c r="L1575" s="2" t="s">
        <v>61</v>
      </c>
      <c r="M1575" s="2">
        <v>55</v>
      </c>
      <c r="N1575" s="2" t="b">
        <v>1</v>
      </c>
      <c r="O1575" s="2">
        <v>0.75641025641025639</v>
      </c>
      <c r="P1575" s="2">
        <v>0.74369747899159666</v>
      </c>
      <c r="Q1575" s="2">
        <v>0.76956521739130435</v>
      </c>
      <c r="R1575" s="2" t="s">
        <v>74</v>
      </c>
      <c r="S1575" s="2" t="s">
        <v>3704</v>
      </c>
      <c r="T1575" s="2" t="s">
        <v>3705</v>
      </c>
      <c r="U1575" s="2" t="b">
        <v>1</v>
      </c>
      <c r="V1575" s="2" t="s">
        <v>69</v>
      </c>
      <c r="W1575" s="2">
        <v>1.9</v>
      </c>
    </row>
    <row r="1576" spans="1:23" ht="15.75" customHeight="1" x14ac:dyDescent="0.25">
      <c r="A1576" s="2" t="s">
        <v>3953</v>
      </c>
      <c r="B1576" s="2" t="s">
        <v>3954</v>
      </c>
      <c r="C1576" s="2" t="s">
        <v>147</v>
      </c>
      <c r="D1576" s="2" t="s">
        <v>62</v>
      </c>
      <c r="E1576" s="2" t="s">
        <v>64</v>
      </c>
      <c r="F1576" s="2" t="s">
        <v>55</v>
      </c>
      <c r="G1576" s="2" t="s">
        <v>148</v>
      </c>
      <c r="H1576" s="2" t="s">
        <v>57</v>
      </c>
      <c r="I1576" s="2" t="s">
        <v>32</v>
      </c>
      <c r="J1576" s="2" t="s">
        <v>149</v>
      </c>
      <c r="K1576" s="2" t="s">
        <v>150</v>
      </c>
      <c r="L1576" s="2" t="s">
        <v>61</v>
      </c>
      <c r="M1576" s="2">
        <v>56</v>
      </c>
      <c r="N1576" s="2" t="b">
        <v>1</v>
      </c>
      <c r="O1576" s="2">
        <v>0.75619834710743794</v>
      </c>
      <c r="P1576" s="2">
        <v>0.72047244094488194</v>
      </c>
      <c r="Q1576" s="2">
        <v>0.79565217391304344</v>
      </c>
      <c r="R1576" s="2" t="s">
        <v>74</v>
      </c>
      <c r="S1576" s="2" t="s">
        <v>3706</v>
      </c>
      <c r="T1576" s="2" t="s">
        <v>3707</v>
      </c>
      <c r="U1576" s="2" t="b">
        <v>1</v>
      </c>
      <c r="V1576" s="2" t="s">
        <v>69</v>
      </c>
      <c r="W1576" s="2">
        <v>1.9</v>
      </c>
    </row>
    <row r="1577" spans="1:23" ht="15.75" customHeight="1" x14ac:dyDescent="0.25">
      <c r="A1577" s="2" t="s">
        <v>3953</v>
      </c>
      <c r="B1577" s="2" t="s">
        <v>3954</v>
      </c>
      <c r="C1577" s="2" t="s">
        <v>147</v>
      </c>
      <c r="D1577" s="2" t="s">
        <v>62</v>
      </c>
      <c r="E1577" s="2" t="s">
        <v>64</v>
      </c>
      <c r="F1577" s="2" t="s">
        <v>55</v>
      </c>
      <c r="G1577" s="2" t="s">
        <v>153</v>
      </c>
      <c r="H1577" s="2" t="s">
        <v>57</v>
      </c>
      <c r="I1577" s="2" t="s">
        <v>32</v>
      </c>
      <c r="J1577" s="2" t="s">
        <v>154</v>
      </c>
      <c r="K1577" s="2" t="s">
        <v>155</v>
      </c>
      <c r="L1577" s="2" t="s">
        <v>61</v>
      </c>
      <c r="M1577" s="2">
        <v>57</v>
      </c>
      <c r="N1577" s="2" t="b">
        <v>1</v>
      </c>
      <c r="O1577" s="2">
        <v>0.74948240165631463</v>
      </c>
      <c r="P1577" s="2">
        <v>0.71541501976284583</v>
      </c>
      <c r="Q1577" s="2">
        <v>0.78695652173913044</v>
      </c>
      <c r="R1577" s="2" t="s">
        <v>74</v>
      </c>
      <c r="S1577" s="2" t="s">
        <v>3708</v>
      </c>
      <c r="T1577" s="2" t="s">
        <v>3709</v>
      </c>
      <c r="U1577" s="2" t="b">
        <v>1</v>
      </c>
      <c r="V1577" s="2" t="s">
        <v>69</v>
      </c>
      <c r="W1577" s="2">
        <v>2.2000000000000002</v>
      </c>
    </row>
    <row r="1578" spans="1:23" ht="15.75" customHeight="1" x14ac:dyDescent="0.25">
      <c r="A1578" s="2" t="s">
        <v>3953</v>
      </c>
      <c r="B1578" s="2" t="s">
        <v>3954</v>
      </c>
      <c r="C1578" s="2" t="s">
        <v>147</v>
      </c>
      <c r="D1578" s="2" t="s">
        <v>62</v>
      </c>
      <c r="E1578" s="2" t="s">
        <v>64</v>
      </c>
      <c r="F1578" s="2" t="s">
        <v>55</v>
      </c>
      <c r="G1578" s="2" t="s">
        <v>158</v>
      </c>
      <c r="H1578" s="2" t="s">
        <v>57</v>
      </c>
      <c r="I1578" s="2" t="s">
        <v>32</v>
      </c>
      <c r="J1578" s="2" t="s">
        <v>159</v>
      </c>
      <c r="K1578" s="2" t="s">
        <v>160</v>
      </c>
      <c r="L1578" s="2" t="s">
        <v>61</v>
      </c>
      <c r="M1578" s="2">
        <v>58</v>
      </c>
      <c r="N1578" s="2" t="b">
        <v>1</v>
      </c>
      <c r="O1578" s="2">
        <v>0.74058577405857751</v>
      </c>
      <c r="P1578" s="2">
        <v>0.71370967741935487</v>
      </c>
      <c r="Q1578" s="2">
        <v>0.76956521739130435</v>
      </c>
      <c r="R1578" s="2" t="s">
        <v>74</v>
      </c>
      <c r="S1578" s="2" t="s">
        <v>3710</v>
      </c>
      <c r="T1578" s="2" t="s">
        <v>3711</v>
      </c>
      <c r="U1578" s="2" t="b">
        <v>1</v>
      </c>
      <c r="V1578" s="2" t="s">
        <v>69</v>
      </c>
      <c r="W1578" s="2">
        <v>1.9</v>
      </c>
    </row>
    <row r="1579" spans="1:23" ht="15.75" customHeight="1" x14ac:dyDescent="0.25">
      <c r="A1579" s="2" t="s">
        <v>3953</v>
      </c>
      <c r="B1579" s="2" t="s">
        <v>3954</v>
      </c>
      <c r="C1579" s="2" t="s">
        <v>147</v>
      </c>
      <c r="D1579" s="2" t="s">
        <v>62</v>
      </c>
      <c r="E1579" s="2" t="s">
        <v>64</v>
      </c>
      <c r="F1579" s="2" t="s">
        <v>55</v>
      </c>
      <c r="G1579" s="2" t="s">
        <v>163</v>
      </c>
      <c r="H1579" s="2" t="s">
        <v>57</v>
      </c>
      <c r="I1579" s="2" t="s">
        <v>32</v>
      </c>
      <c r="J1579" s="2" t="s">
        <v>164</v>
      </c>
      <c r="K1579" s="2" t="s">
        <v>165</v>
      </c>
      <c r="L1579" s="2" t="s">
        <v>61</v>
      </c>
      <c r="M1579" s="2">
        <v>59</v>
      </c>
      <c r="N1579" s="2" t="b">
        <v>1</v>
      </c>
      <c r="O1579" s="2">
        <v>0.73903966597077242</v>
      </c>
      <c r="P1579" s="2">
        <v>0.71084337349397586</v>
      </c>
      <c r="Q1579" s="2">
        <v>0.76956521739130435</v>
      </c>
      <c r="R1579" s="2" t="s">
        <v>74</v>
      </c>
      <c r="S1579" s="2" t="s">
        <v>3712</v>
      </c>
      <c r="T1579" s="2" t="s">
        <v>3713</v>
      </c>
      <c r="U1579" s="2" t="b">
        <v>1</v>
      </c>
      <c r="V1579" s="2" t="s">
        <v>69</v>
      </c>
      <c r="W1579" s="2">
        <v>1.8</v>
      </c>
    </row>
    <row r="1580" spans="1:23" ht="15.75" customHeight="1" x14ac:dyDescent="0.25">
      <c r="A1580" s="2" t="s">
        <v>3953</v>
      </c>
      <c r="B1580" s="2" t="s">
        <v>3954</v>
      </c>
      <c r="C1580" s="2" t="s">
        <v>147</v>
      </c>
      <c r="D1580" s="2" t="s">
        <v>62</v>
      </c>
      <c r="E1580" s="2" t="s">
        <v>64</v>
      </c>
      <c r="F1580" s="2" t="s">
        <v>55</v>
      </c>
      <c r="G1580" s="2" t="s">
        <v>168</v>
      </c>
      <c r="H1580" s="2" t="s">
        <v>57</v>
      </c>
      <c r="I1580" s="2" t="s">
        <v>32</v>
      </c>
      <c r="J1580" s="2" t="s">
        <v>169</v>
      </c>
      <c r="K1580" s="2" t="s">
        <v>170</v>
      </c>
      <c r="L1580" s="2" t="s">
        <v>61</v>
      </c>
      <c r="M1580" s="2">
        <v>60</v>
      </c>
      <c r="N1580" s="2" t="b">
        <v>1</v>
      </c>
      <c r="O1580" s="2">
        <v>0.76759061833688702</v>
      </c>
      <c r="P1580" s="2">
        <v>0.7531380753138075</v>
      </c>
      <c r="Q1580" s="2">
        <v>0.78260869565217395</v>
      </c>
      <c r="R1580" s="2" t="s">
        <v>74</v>
      </c>
      <c r="S1580" s="2" t="s">
        <v>3714</v>
      </c>
      <c r="T1580" s="2" t="s">
        <v>3715</v>
      </c>
      <c r="U1580" s="2" t="b">
        <v>1</v>
      </c>
      <c r="V1580" s="2" t="s">
        <v>69</v>
      </c>
      <c r="W1580" s="2">
        <v>2.2999999999999998</v>
      </c>
    </row>
    <row r="1581" spans="1:23" ht="15.75" customHeight="1" x14ac:dyDescent="0.25">
      <c r="A1581" s="2" t="s">
        <v>3953</v>
      </c>
      <c r="B1581" s="2" t="s">
        <v>3954</v>
      </c>
      <c r="C1581" s="2" t="s">
        <v>147</v>
      </c>
      <c r="D1581" s="2" t="s">
        <v>62</v>
      </c>
      <c r="E1581" s="2" t="s">
        <v>64</v>
      </c>
      <c r="F1581" s="2" t="s">
        <v>55</v>
      </c>
      <c r="G1581" s="2" t="s">
        <v>173</v>
      </c>
      <c r="H1581" s="2" t="s">
        <v>57</v>
      </c>
      <c r="I1581" s="2" t="s">
        <v>32</v>
      </c>
      <c r="J1581" s="2" t="s">
        <v>174</v>
      </c>
      <c r="K1581" s="2" t="s">
        <v>175</v>
      </c>
      <c r="L1581" s="2" t="s">
        <v>61</v>
      </c>
      <c r="M1581" s="2">
        <v>61</v>
      </c>
      <c r="N1581" s="2" t="b">
        <v>1</v>
      </c>
      <c r="O1581" s="2">
        <v>0.74678111587982843</v>
      </c>
      <c r="P1581" s="2">
        <v>0.73728813559322037</v>
      </c>
      <c r="Q1581" s="2">
        <v>0.75652173913043474</v>
      </c>
      <c r="R1581" s="2" t="s">
        <v>74</v>
      </c>
      <c r="S1581" s="2" t="s">
        <v>3716</v>
      </c>
      <c r="T1581" s="2" t="s">
        <v>3717</v>
      </c>
      <c r="U1581" s="2" t="b">
        <v>1</v>
      </c>
      <c r="V1581" s="2" t="s">
        <v>69</v>
      </c>
      <c r="W1581" s="2">
        <v>1.8</v>
      </c>
    </row>
    <row r="1582" spans="1:23" ht="15.75" customHeight="1" x14ac:dyDescent="0.25">
      <c r="A1582" s="2" t="s">
        <v>3953</v>
      </c>
      <c r="B1582" s="2" t="s">
        <v>3954</v>
      </c>
      <c r="C1582" s="2" t="s">
        <v>147</v>
      </c>
      <c r="D1582" s="2" t="s">
        <v>62</v>
      </c>
      <c r="E1582" s="2" t="s">
        <v>64</v>
      </c>
      <c r="F1582" s="2" t="s">
        <v>55</v>
      </c>
      <c r="G1582" s="2" t="s">
        <v>178</v>
      </c>
      <c r="H1582" s="2" t="s">
        <v>179</v>
      </c>
      <c r="I1582" s="2" t="s">
        <v>12</v>
      </c>
      <c r="J1582" s="2" t="s">
        <v>180</v>
      </c>
      <c r="K1582" s="2" t="s">
        <v>181</v>
      </c>
      <c r="L1582" s="2" t="s">
        <v>182</v>
      </c>
      <c r="M1582" s="2">
        <v>42</v>
      </c>
      <c r="N1582" s="2" t="b">
        <v>0</v>
      </c>
      <c r="O1582" s="2">
        <v>0.76323119777158777</v>
      </c>
      <c r="P1582" s="2">
        <v>0.72105263157894739</v>
      </c>
      <c r="Q1582" s="2">
        <v>0.81065088757396453</v>
      </c>
      <c r="R1582" s="2" t="s">
        <v>74</v>
      </c>
      <c r="S1582" s="2" t="s">
        <v>3718</v>
      </c>
      <c r="T1582" s="2" t="s">
        <v>3719</v>
      </c>
      <c r="U1582" s="2" t="b">
        <v>1</v>
      </c>
      <c r="V1582" s="2" t="s">
        <v>69</v>
      </c>
      <c r="W1582" s="2">
        <v>2.2000000000000002</v>
      </c>
    </row>
    <row r="1583" spans="1:23" ht="15.75" customHeight="1" x14ac:dyDescent="0.25">
      <c r="A1583" s="2" t="s">
        <v>3953</v>
      </c>
      <c r="B1583" s="2" t="s">
        <v>3954</v>
      </c>
      <c r="C1583" s="2" t="s">
        <v>147</v>
      </c>
      <c r="D1583" s="2" t="s">
        <v>62</v>
      </c>
      <c r="E1583" s="2" t="s">
        <v>64</v>
      </c>
      <c r="F1583" s="2" t="s">
        <v>55</v>
      </c>
      <c r="G1583" s="2" t="s">
        <v>185</v>
      </c>
      <c r="H1583" s="2" t="s">
        <v>179</v>
      </c>
      <c r="I1583" s="2" t="s">
        <v>12</v>
      </c>
      <c r="J1583" s="2" t="s">
        <v>186</v>
      </c>
      <c r="K1583" s="2" t="s">
        <v>187</v>
      </c>
      <c r="L1583" s="2" t="s">
        <v>182</v>
      </c>
      <c r="M1583" s="2">
        <v>43</v>
      </c>
      <c r="N1583" s="2" t="b">
        <v>0</v>
      </c>
      <c r="O1583" s="2">
        <v>0.7584269662921348</v>
      </c>
      <c r="P1583" s="2">
        <v>0.72192513368983957</v>
      </c>
      <c r="Q1583" s="2">
        <v>0.79881656804733725</v>
      </c>
      <c r="R1583" s="2" t="s">
        <v>74</v>
      </c>
      <c r="S1583" s="2" t="s">
        <v>3720</v>
      </c>
      <c r="T1583" s="2" t="s">
        <v>3721</v>
      </c>
      <c r="U1583" s="2" t="b">
        <v>1</v>
      </c>
      <c r="V1583" s="2" t="s">
        <v>69</v>
      </c>
      <c r="W1583" s="2">
        <v>2.1</v>
      </c>
    </row>
    <row r="1584" spans="1:23" ht="15.75" customHeight="1" x14ac:dyDescent="0.25">
      <c r="A1584" s="2" t="s">
        <v>3953</v>
      </c>
      <c r="B1584" s="2" t="s">
        <v>3954</v>
      </c>
      <c r="C1584" s="2" t="s">
        <v>147</v>
      </c>
      <c r="D1584" s="2" t="s">
        <v>62</v>
      </c>
      <c r="E1584" s="2" t="s">
        <v>64</v>
      </c>
      <c r="F1584" s="2" t="s">
        <v>55</v>
      </c>
      <c r="G1584" s="2" t="s">
        <v>191</v>
      </c>
      <c r="H1584" s="2" t="s">
        <v>179</v>
      </c>
      <c r="I1584" s="2" t="s">
        <v>12</v>
      </c>
      <c r="J1584" s="2" t="s">
        <v>192</v>
      </c>
      <c r="K1584" s="2" t="s">
        <v>193</v>
      </c>
      <c r="L1584" s="2" t="s">
        <v>182</v>
      </c>
      <c r="M1584" s="2">
        <v>44</v>
      </c>
      <c r="N1584" s="2" t="b">
        <v>0</v>
      </c>
      <c r="O1584" s="2">
        <v>0.76056338028169013</v>
      </c>
      <c r="P1584" s="2">
        <v>0.72580645161290325</v>
      </c>
      <c r="Q1584" s="2">
        <v>0.79881656804733725</v>
      </c>
      <c r="R1584" s="2" t="s">
        <v>74</v>
      </c>
      <c r="S1584" s="2" t="s">
        <v>3722</v>
      </c>
      <c r="T1584" s="2" t="s">
        <v>3723</v>
      </c>
      <c r="U1584" s="2" t="b">
        <v>1</v>
      </c>
      <c r="V1584" s="2" t="s">
        <v>69</v>
      </c>
      <c r="W1584" s="2">
        <v>1.7</v>
      </c>
    </row>
    <row r="1585" spans="1:23" ht="15.75" customHeight="1" x14ac:dyDescent="0.25">
      <c r="A1585" s="2" t="s">
        <v>3953</v>
      </c>
      <c r="B1585" s="2" t="s">
        <v>3954</v>
      </c>
      <c r="C1585" s="2" t="s">
        <v>147</v>
      </c>
      <c r="D1585" s="2" t="s">
        <v>62</v>
      </c>
      <c r="E1585" s="2" t="s">
        <v>64</v>
      </c>
      <c r="F1585" s="2" t="s">
        <v>55</v>
      </c>
      <c r="G1585" s="2" t="s">
        <v>196</v>
      </c>
      <c r="H1585" s="2" t="s">
        <v>179</v>
      </c>
      <c r="I1585" s="2" t="s">
        <v>12</v>
      </c>
      <c r="J1585" s="2" t="s">
        <v>197</v>
      </c>
      <c r="K1585" s="2" t="s">
        <v>198</v>
      </c>
      <c r="L1585" s="2" t="s">
        <v>182</v>
      </c>
      <c r="M1585" s="2">
        <v>45</v>
      </c>
      <c r="N1585" s="2" t="b">
        <v>0</v>
      </c>
      <c r="O1585" s="2">
        <v>0.75070028011204482</v>
      </c>
      <c r="P1585" s="2">
        <v>0.71276595744680848</v>
      </c>
      <c r="Q1585" s="2">
        <v>0.79289940828402372</v>
      </c>
      <c r="R1585" s="2" t="s">
        <v>74</v>
      </c>
      <c r="S1585" s="2" t="s">
        <v>3724</v>
      </c>
      <c r="T1585" s="2" t="s">
        <v>3725</v>
      </c>
      <c r="U1585" s="2" t="b">
        <v>1</v>
      </c>
      <c r="V1585" s="2" t="s">
        <v>69</v>
      </c>
      <c r="W1585" s="2">
        <v>1.7</v>
      </c>
    </row>
    <row r="1586" spans="1:23" ht="15.75" customHeight="1" x14ac:dyDescent="0.25">
      <c r="A1586" s="2" t="s">
        <v>3953</v>
      </c>
      <c r="B1586" s="2" t="s">
        <v>3954</v>
      </c>
      <c r="C1586" s="2" t="s">
        <v>147</v>
      </c>
      <c r="D1586" s="2" t="s">
        <v>62</v>
      </c>
      <c r="E1586" s="2" t="s">
        <v>64</v>
      </c>
      <c r="F1586" s="2" t="s">
        <v>55</v>
      </c>
      <c r="G1586" s="2" t="s">
        <v>201</v>
      </c>
      <c r="H1586" s="2" t="s">
        <v>179</v>
      </c>
      <c r="I1586" s="2" t="s">
        <v>12</v>
      </c>
      <c r="J1586" s="2" t="s">
        <v>202</v>
      </c>
      <c r="K1586" s="2" t="s">
        <v>203</v>
      </c>
      <c r="L1586" s="2" t="s">
        <v>182</v>
      </c>
      <c r="M1586" s="2">
        <v>46</v>
      </c>
      <c r="N1586" s="2" t="b">
        <v>0</v>
      </c>
      <c r="O1586" s="2">
        <v>0.76217765042979946</v>
      </c>
      <c r="P1586" s="2">
        <v>0.73888888888888893</v>
      </c>
      <c r="Q1586" s="2">
        <v>0.78698224852071008</v>
      </c>
      <c r="R1586" s="2" t="s">
        <v>74</v>
      </c>
      <c r="S1586" s="2" t="s">
        <v>3726</v>
      </c>
      <c r="T1586" s="2" t="s">
        <v>3727</v>
      </c>
      <c r="U1586" s="2" t="b">
        <v>1</v>
      </c>
      <c r="V1586" s="2" t="s">
        <v>69</v>
      </c>
      <c r="W1586" s="2">
        <v>2.1</v>
      </c>
    </row>
    <row r="1587" spans="1:23" ht="15.75" customHeight="1" x14ac:dyDescent="0.25">
      <c r="A1587" s="2" t="s">
        <v>3953</v>
      </c>
      <c r="B1587" s="2" t="s">
        <v>3954</v>
      </c>
      <c r="C1587" s="2" t="s">
        <v>147</v>
      </c>
      <c r="D1587" s="2" t="s">
        <v>62</v>
      </c>
      <c r="E1587" s="2" t="s">
        <v>64</v>
      </c>
      <c r="F1587" s="2" t="s">
        <v>55</v>
      </c>
      <c r="G1587" s="2" t="s">
        <v>206</v>
      </c>
      <c r="H1587" s="2" t="s">
        <v>179</v>
      </c>
      <c r="I1587" s="2" t="s">
        <v>12</v>
      </c>
      <c r="J1587" s="2" t="s">
        <v>207</v>
      </c>
      <c r="K1587" s="2" t="s">
        <v>208</v>
      </c>
      <c r="L1587" s="2" t="s">
        <v>182</v>
      </c>
      <c r="M1587" s="2">
        <v>47</v>
      </c>
      <c r="N1587" s="2" t="b">
        <v>0</v>
      </c>
      <c r="O1587" s="2">
        <v>0.77310924369747902</v>
      </c>
      <c r="P1587" s="2">
        <v>0.73404255319148937</v>
      </c>
      <c r="Q1587" s="2">
        <v>0.81656804733727806</v>
      </c>
      <c r="R1587" s="2" t="s">
        <v>74</v>
      </c>
      <c r="S1587" s="2" t="s">
        <v>3728</v>
      </c>
      <c r="T1587" s="2" t="s">
        <v>3729</v>
      </c>
      <c r="U1587" s="2" t="b">
        <v>1</v>
      </c>
      <c r="V1587" s="2" t="s">
        <v>69</v>
      </c>
      <c r="W1587" s="2">
        <v>1.7</v>
      </c>
    </row>
    <row r="1588" spans="1:23" ht="15.75" customHeight="1" x14ac:dyDescent="0.25">
      <c r="A1588" s="2" t="s">
        <v>3953</v>
      </c>
      <c r="B1588" s="2" t="s">
        <v>3954</v>
      </c>
      <c r="C1588" s="2" t="s">
        <v>147</v>
      </c>
      <c r="D1588" s="2" t="s">
        <v>62</v>
      </c>
      <c r="E1588" s="2" t="s">
        <v>64</v>
      </c>
      <c r="F1588" s="2" t="s">
        <v>55</v>
      </c>
      <c r="G1588" s="2" t="s">
        <v>211</v>
      </c>
      <c r="H1588" s="2" t="s">
        <v>179</v>
      </c>
      <c r="I1588" s="2" t="s">
        <v>12</v>
      </c>
      <c r="J1588" s="2" t="s">
        <v>212</v>
      </c>
      <c r="K1588" s="2" t="s">
        <v>213</v>
      </c>
      <c r="L1588" s="2" t="s">
        <v>182</v>
      </c>
      <c r="M1588" s="2">
        <v>48</v>
      </c>
      <c r="N1588" s="2" t="b">
        <v>0</v>
      </c>
      <c r="O1588" s="2">
        <v>0.73949579831932766</v>
      </c>
      <c r="P1588" s="2">
        <v>0.7021276595744681</v>
      </c>
      <c r="Q1588" s="2">
        <v>0.78106508875739644</v>
      </c>
      <c r="R1588" s="2" t="s">
        <v>74</v>
      </c>
      <c r="S1588" s="2" t="s">
        <v>3730</v>
      </c>
      <c r="T1588" s="2" t="s">
        <v>3731</v>
      </c>
      <c r="U1588" s="2" t="b">
        <v>1</v>
      </c>
      <c r="V1588" s="2" t="s">
        <v>69</v>
      </c>
      <c r="W1588" s="2">
        <v>1.7</v>
      </c>
    </row>
    <row r="1589" spans="1:23" ht="15.75" customHeight="1" x14ac:dyDescent="0.25">
      <c r="A1589" s="2" t="s">
        <v>3953</v>
      </c>
      <c r="B1589" s="2" t="s">
        <v>3954</v>
      </c>
      <c r="C1589" s="2" t="s">
        <v>147</v>
      </c>
      <c r="D1589" s="2" t="s">
        <v>62</v>
      </c>
      <c r="E1589" s="2" t="s">
        <v>64</v>
      </c>
      <c r="F1589" s="2" t="s">
        <v>55</v>
      </c>
      <c r="G1589" s="2" t="s">
        <v>216</v>
      </c>
      <c r="H1589" s="2" t="s">
        <v>179</v>
      </c>
      <c r="I1589" s="2" t="s">
        <v>12</v>
      </c>
      <c r="J1589" s="2" t="s">
        <v>217</v>
      </c>
      <c r="K1589" s="2" t="s">
        <v>218</v>
      </c>
      <c r="L1589" s="2" t="s">
        <v>182</v>
      </c>
      <c r="M1589" s="2">
        <v>49</v>
      </c>
      <c r="N1589" s="2" t="b">
        <v>0</v>
      </c>
      <c r="O1589" s="2">
        <v>0.75274725274725274</v>
      </c>
      <c r="P1589" s="2">
        <v>0.70256410256410251</v>
      </c>
      <c r="Q1589" s="2">
        <v>0.81065088757396453</v>
      </c>
      <c r="R1589" s="2" t="s">
        <v>74</v>
      </c>
      <c r="S1589" s="2" t="s">
        <v>3732</v>
      </c>
      <c r="T1589" s="2" t="s">
        <v>3733</v>
      </c>
      <c r="U1589" s="2" t="b">
        <v>1</v>
      </c>
      <c r="V1589" s="2" t="s">
        <v>69</v>
      </c>
      <c r="W1589" s="2">
        <v>1.7</v>
      </c>
    </row>
    <row r="1590" spans="1:23" ht="15.75" customHeight="1" x14ac:dyDescent="0.25">
      <c r="A1590" s="2" t="s">
        <v>3953</v>
      </c>
      <c r="B1590" s="2" t="s">
        <v>3954</v>
      </c>
      <c r="C1590" s="2" t="s">
        <v>147</v>
      </c>
      <c r="D1590" s="2" t="s">
        <v>62</v>
      </c>
      <c r="E1590" s="2" t="s">
        <v>64</v>
      </c>
      <c r="F1590" s="2" t="s">
        <v>55</v>
      </c>
      <c r="G1590" s="2" t="s">
        <v>221</v>
      </c>
      <c r="H1590" s="2" t="s">
        <v>179</v>
      </c>
      <c r="I1590" s="2" t="s">
        <v>12</v>
      </c>
      <c r="J1590" s="2" t="s">
        <v>222</v>
      </c>
      <c r="K1590" s="2" t="s">
        <v>223</v>
      </c>
      <c r="L1590" s="2" t="s">
        <v>182</v>
      </c>
      <c r="M1590" s="2">
        <v>50</v>
      </c>
      <c r="N1590" s="2" t="b">
        <v>0</v>
      </c>
      <c r="O1590" s="2">
        <v>0.76666666666666661</v>
      </c>
      <c r="P1590" s="2">
        <v>0.72251308900523559</v>
      </c>
      <c r="Q1590" s="2">
        <v>0.81656804733727806</v>
      </c>
      <c r="R1590" s="2" t="s">
        <v>74</v>
      </c>
      <c r="S1590" s="2" t="s">
        <v>3734</v>
      </c>
      <c r="T1590" s="2" t="s">
        <v>3735</v>
      </c>
      <c r="U1590" s="2" t="b">
        <v>1</v>
      </c>
      <c r="V1590" s="2" t="s">
        <v>69</v>
      </c>
      <c r="W1590" s="2">
        <v>2.1</v>
      </c>
    </row>
    <row r="1591" spans="1:23" ht="15.75" customHeight="1" x14ac:dyDescent="0.25">
      <c r="A1591" s="2" t="s">
        <v>3953</v>
      </c>
      <c r="B1591" s="2" t="s">
        <v>3954</v>
      </c>
      <c r="C1591" s="2" t="s">
        <v>147</v>
      </c>
      <c r="D1591" s="2" t="s">
        <v>62</v>
      </c>
      <c r="E1591" s="2" t="s">
        <v>64</v>
      </c>
      <c r="F1591" s="2" t="s">
        <v>55</v>
      </c>
      <c r="G1591" s="2" t="s">
        <v>226</v>
      </c>
      <c r="H1591" s="2" t="s">
        <v>179</v>
      </c>
      <c r="I1591" s="2" t="s">
        <v>12</v>
      </c>
      <c r="J1591" s="2" t="s">
        <v>227</v>
      </c>
      <c r="K1591" s="2" t="s">
        <v>228</v>
      </c>
      <c r="L1591" s="2" t="s">
        <v>182</v>
      </c>
      <c r="M1591" s="2">
        <v>51</v>
      </c>
      <c r="N1591" s="2" t="b">
        <v>0</v>
      </c>
      <c r="O1591" s="2">
        <v>0.76536312849162003</v>
      </c>
      <c r="P1591" s="2">
        <v>0.72486772486772488</v>
      </c>
      <c r="Q1591" s="2">
        <v>0.81065088757396453</v>
      </c>
      <c r="R1591" s="2" t="s">
        <v>74</v>
      </c>
      <c r="S1591" s="2" t="s">
        <v>3736</v>
      </c>
      <c r="T1591" s="2" t="s">
        <v>3737</v>
      </c>
      <c r="U1591" s="2" t="b">
        <v>1</v>
      </c>
      <c r="V1591" s="2" t="s">
        <v>69</v>
      </c>
      <c r="W1591" s="2">
        <v>1.7</v>
      </c>
    </row>
    <row r="1592" spans="1:23" ht="15.75" customHeight="1" x14ac:dyDescent="0.25">
      <c r="A1592" s="2" t="s">
        <v>3953</v>
      </c>
      <c r="B1592" s="2" t="s">
        <v>3954</v>
      </c>
      <c r="C1592" s="2" t="s">
        <v>147</v>
      </c>
      <c r="D1592" s="2" t="s">
        <v>62</v>
      </c>
      <c r="E1592" s="2" t="s">
        <v>64</v>
      </c>
      <c r="F1592" s="2" t="s">
        <v>55</v>
      </c>
      <c r="G1592" s="2" t="s">
        <v>231</v>
      </c>
      <c r="H1592" s="2" t="s">
        <v>179</v>
      </c>
      <c r="I1592" s="2" t="s">
        <v>12</v>
      </c>
      <c r="J1592" s="2" t="s">
        <v>232</v>
      </c>
      <c r="K1592" s="2" t="s">
        <v>233</v>
      </c>
      <c r="L1592" s="2" t="s">
        <v>182</v>
      </c>
      <c r="M1592" s="2">
        <v>52</v>
      </c>
      <c r="N1592" s="2" t="b">
        <v>0</v>
      </c>
      <c r="O1592" s="2">
        <v>0.75766016713091922</v>
      </c>
      <c r="P1592" s="2">
        <v>0.71578947368421053</v>
      </c>
      <c r="Q1592" s="2">
        <v>0.80473372781065089</v>
      </c>
      <c r="R1592" s="2" t="s">
        <v>74</v>
      </c>
      <c r="S1592" s="2" t="s">
        <v>3738</v>
      </c>
      <c r="T1592" s="2" t="s">
        <v>3739</v>
      </c>
      <c r="U1592" s="2" t="b">
        <v>1</v>
      </c>
      <c r="V1592" s="2" t="s">
        <v>69</v>
      </c>
      <c r="W1592" s="2">
        <v>1.7</v>
      </c>
    </row>
    <row r="1593" spans="1:23" ht="15.75" customHeight="1" x14ac:dyDescent="0.25">
      <c r="A1593" s="2" t="s">
        <v>3953</v>
      </c>
      <c r="B1593" s="2" t="s">
        <v>3954</v>
      </c>
      <c r="C1593" s="2" t="s">
        <v>147</v>
      </c>
      <c r="D1593" s="2" t="s">
        <v>62</v>
      </c>
      <c r="E1593" s="2" t="s">
        <v>64</v>
      </c>
      <c r="F1593" s="2" t="s">
        <v>55</v>
      </c>
      <c r="G1593" s="2" t="s">
        <v>236</v>
      </c>
      <c r="H1593" s="2" t="s">
        <v>179</v>
      </c>
      <c r="I1593" s="2" t="s">
        <v>12</v>
      </c>
      <c r="J1593" s="2" t="s">
        <v>237</v>
      </c>
      <c r="K1593" s="2" t="s">
        <v>238</v>
      </c>
      <c r="L1593" s="2" t="s">
        <v>182</v>
      </c>
      <c r="M1593" s="2">
        <v>53</v>
      </c>
      <c r="N1593" s="2" t="b">
        <v>0</v>
      </c>
      <c r="O1593" s="2">
        <v>0.75280898876404501</v>
      </c>
      <c r="P1593" s="2">
        <v>0.71657754010695185</v>
      </c>
      <c r="Q1593" s="2">
        <v>0.79289940828402372</v>
      </c>
      <c r="R1593" s="2" t="s">
        <v>74</v>
      </c>
      <c r="S1593" s="2" t="s">
        <v>3740</v>
      </c>
      <c r="T1593" s="2" t="s">
        <v>3741</v>
      </c>
      <c r="U1593" s="2" t="b">
        <v>1</v>
      </c>
      <c r="V1593" s="2" t="s">
        <v>69</v>
      </c>
      <c r="W1593" s="2">
        <v>2.1</v>
      </c>
    </row>
    <row r="1594" spans="1:23" ht="15.75" customHeight="1" x14ac:dyDescent="0.25">
      <c r="A1594" s="2" t="s">
        <v>3953</v>
      </c>
      <c r="B1594" s="2" t="s">
        <v>3954</v>
      </c>
      <c r="C1594" s="2" t="s">
        <v>147</v>
      </c>
      <c r="D1594" s="2" t="s">
        <v>62</v>
      </c>
      <c r="E1594" s="2" t="s">
        <v>64</v>
      </c>
      <c r="F1594" s="2" t="s">
        <v>55</v>
      </c>
      <c r="G1594" s="2" t="s">
        <v>241</v>
      </c>
      <c r="H1594" s="2" t="s">
        <v>179</v>
      </c>
      <c r="I1594" s="2" t="s">
        <v>12</v>
      </c>
      <c r="J1594" s="2" t="s">
        <v>242</v>
      </c>
      <c r="K1594" s="2" t="s">
        <v>243</v>
      </c>
      <c r="L1594" s="2" t="s">
        <v>182</v>
      </c>
      <c r="M1594" s="2">
        <v>54</v>
      </c>
      <c r="N1594" s="2" t="b">
        <v>0</v>
      </c>
      <c r="O1594" s="2">
        <v>0.76323119777158777</v>
      </c>
      <c r="P1594" s="2">
        <v>0.72105263157894739</v>
      </c>
      <c r="Q1594" s="2">
        <v>0.81065088757396453</v>
      </c>
      <c r="R1594" s="2" t="s">
        <v>74</v>
      </c>
      <c r="S1594" s="2" t="s">
        <v>3742</v>
      </c>
      <c r="T1594" s="2" t="s">
        <v>3743</v>
      </c>
      <c r="U1594" s="2" t="b">
        <v>1</v>
      </c>
      <c r="V1594" s="2" t="s">
        <v>69</v>
      </c>
      <c r="W1594" s="2">
        <v>1.7</v>
      </c>
    </row>
    <row r="1595" spans="1:23" ht="15.75" customHeight="1" x14ac:dyDescent="0.25">
      <c r="A1595" s="2" t="s">
        <v>3953</v>
      </c>
      <c r="B1595" s="2" t="s">
        <v>3954</v>
      </c>
      <c r="C1595" s="2" t="s">
        <v>147</v>
      </c>
      <c r="D1595" s="2" t="s">
        <v>62</v>
      </c>
      <c r="E1595" s="2" t="s">
        <v>64</v>
      </c>
      <c r="F1595" s="2" t="s">
        <v>55</v>
      </c>
      <c r="G1595" s="2" t="s">
        <v>246</v>
      </c>
      <c r="H1595" s="2" t="s">
        <v>179</v>
      </c>
      <c r="I1595" s="2" t="s">
        <v>12</v>
      </c>
      <c r="J1595" s="2" t="s">
        <v>247</v>
      </c>
      <c r="K1595" s="2" t="s">
        <v>248</v>
      </c>
      <c r="L1595" s="2" t="s">
        <v>182</v>
      </c>
      <c r="M1595" s="2">
        <v>55</v>
      </c>
      <c r="N1595" s="2" t="b">
        <v>0</v>
      </c>
      <c r="O1595" s="2">
        <v>0.78431372549019607</v>
      </c>
      <c r="P1595" s="2">
        <v>0.74468085106382975</v>
      </c>
      <c r="Q1595" s="2">
        <v>0.82840236686390534</v>
      </c>
      <c r="R1595" s="2" t="s">
        <v>74</v>
      </c>
      <c r="S1595" s="2" t="s">
        <v>3744</v>
      </c>
      <c r="T1595" s="2" t="s">
        <v>3745</v>
      </c>
      <c r="U1595" s="2" t="b">
        <v>1</v>
      </c>
      <c r="V1595" s="2" t="s">
        <v>69</v>
      </c>
      <c r="W1595" s="2">
        <v>1.7</v>
      </c>
    </row>
    <row r="1596" spans="1:23" ht="15.75" customHeight="1" x14ac:dyDescent="0.25">
      <c r="A1596" s="2" t="s">
        <v>3953</v>
      </c>
      <c r="B1596" s="2" t="s">
        <v>3954</v>
      </c>
      <c r="C1596" s="2" t="s">
        <v>147</v>
      </c>
      <c r="D1596" s="2" t="s">
        <v>62</v>
      </c>
      <c r="E1596" s="2" t="s">
        <v>64</v>
      </c>
      <c r="F1596" s="2" t="s">
        <v>55</v>
      </c>
      <c r="G1596" s="2" t="s">
        <v>251</v>
      </c>
      <c r="H1596" s="2" t="s">
        <v>179</v>
      </c>
      <c r="I1596" s="2" t="s">
        <v>12</v>
      </c>
      <c r="J1596" s="2" t="s">
        <v>252</v>
      </c>
      <c r="K1596" s="2" t="s">
        <v>253</v>
      </c>
      <c r="L1596" s="2" t="s">
        <v>182</v>
      </c>
      <c r="M1596" s="2">
        <v>56</v>
      </c>
      <c r="N1596" s="2" t="b">
        <v>0</v>
      </c>
      <c r="O1596" s="2">
        <v>0.74301675977653636</v>
      </c>
      <c r="P1596" s="2">
        <v>0.70370370370370372</v>
      </c>
      <c r="Q1596" s="2">
        <v>0.78698224852071008</v>
      </c>
      <c r="R1596" s="2" t="s">
        <v>74</v>
      </c>
      <c r="S1596" s="2" t="s">
        <v>3746</v>
      </c>
      <c r="T1596" s="2" t="s">
        <v>3747</v>
      </c>
      <c r="U1596" s="2" t="b">
        <v>1</v>
      </c>
      <c r="V1596" s="2" t="s">
        <v>69</v>
      </c>
      <c r="W1596" s="2">
        <v>1.7</v>
      </c>
    </row>
    <row r="1597" spans="1:23" ht="15.75" customHeight="1" x14ac:dyDescent="0.25">
      <c r="A1597" s="2" t="s">
        <v>3953</v>
      </c>
      <c r="B1597" s="2" t="s">
        <v>3954</v>
      </c>
      <c r="C1597" s="2" t="s">
        <v>147</v>
      </c>
      <c r="D1597" s="2" t="s">
        <v>62</v>
      </c>
      <c r="E1597" s="2" t="s">
        <v>64</v>
      </c>
      <c r="F1597" s="2" t="s">
        <v>55</v>
      </c>
      <c r="G1597" s="2" t="s">
        <v>256</v>
      </c>
      <c r="H1597" s="2" t="s">
        <v>179</v>
      </c>
      <c r="I1597" s="2" t="s">
        <v>12</v>
      </c>
      <c r="J1597" s="2" t="s">
        <v>257</v>
      </c>
      <c r="K1597" s="2" t="s">
        <v>258</v>
      </c>
      <c r="L1597" s="2" t="s">
        <v>182</v>
      </c>
      <c r="M1597" s="2">
        <v>57</v>
      </c>
      <c r="N1597" s="2" t="b">
        <v>0</v>
      </c>
      <c r="O1597" s="2">
        <v>0.76619718309859164</v>
      </c>
      <c r="P1597" s="2">
        <v>0.73118279569892475</v>
      </c>
      <c r="Q1597" s="2">
        <v>0.80473372781065089</v>
      </c>
      <c r="R1597" s="2" t="s">
        <v>74</v>
      </c>
      <c r="S1597" s="2" t="s">
        <v>3748</v>
      </c>
      <c r="T1597" s="2" t="s">
        <v>3749</v>
      </c>
      <c r="U1597" s="2" t="b">
        <v>1</v>
      </c>
      <c r="V1597" s="2" t="s">
        <v>69</v>
      </c>
      <c r="W1597" s="2">
        <v>2.8</v>
      </c>
    </row>
    <row r="1598" spans="1:23" ht="15.75" customHeight="1" x14ac:dyDescent="0.25">
      <c r="A1598" s="2" t="s">
        <v>3953</v>
      </c>
      <c r="B1598" s="2" t="s">
        <v>3954</v>
      </c>
      <c r="C1598" s="2" t="s">
        <v>147</v>
      </c>
      <c r="D1598" s="2" t="s">
        <v>62</v>
      </c>
      <c r="E1598" s="2" t="s">
        <v>64</v>
      </c>
      <c r="F1598" s="2" t="s">
        <v>55</v>
      </c>
      <c r="G1598" s="2" t="s">
        <v>261</v>
      </c>
      <c r="H1598" s="2" t="s">
        <v>179</v>
      </c>
      <c r="I1598" s="2" t="s">
        <v>12</v>
      </c>
      <c r="J1598" s="2" t="s">
        <v>262</v>
      </c>
      <c r="K1598" s="2" t="s">
        <v>263</v>
      </c>
      <c r="L1598" s="2" t="s">
        <v>182</v>
      </c>
      <c r="M1598" s="2">
        <v>58</v>
      </c>
      <c r="N1598" s="2" t="b">
        <v>0</v>
      </c>
      <c r="O1598" s="2">
        <v>0.74651810584958211</v>
      </c>
      <c r="P1598" s="2">
        <v>0.70526315789473681</v>
      </c>
      <c r="Q1598" s="2">
        <v>0.79289940828402372</v>
      </c>
      <c r="R1598" s="2" t="s">
        <v>74</v>
      </c>
      <c r="S1598" s="2" t="s">
        <v>3750</v>
      </c>
      <c r="T1598" s="2" t="s">
        <v>3751</v>
      </c>
      <c r="U1598" s="2" t="b">
        <v>1</v>
      </c>
      <c r="V1598" s="2" t="s">
        <v>69</v>
      </c>
      <c r="W1598" s="2">
        <v>1.7</v>
      </c>
    </row>
    <row r="1599" spans="1:23" ht="15.75" customHeight="1" x14ac:dyDescent="0.25">
      <c r="A1599" s="2" t="s">
        <v>3953</v>
      </c>
      <c r="B1599" s="2" t="s">
        <v>3954</v>
      </c>
      <c r="C1599" s="2" t="s">
        <v>147</v>
      </c>
      <c r="D1599" s="2" t="s">
        <v>62</v>
      </c>
      <c r="E1599" s="2" t="s">
        <v>64</v>
      </c>
      <c r="F1599" s="2" t="s">
        <v>55</v>
      </c>
      <c r="G1599" s="2" t="s">
        <v>266</v>
      </c>
      <c r="H1599" s="2" t="s">
        <v>179</v>
      </c>
      <c r="I1599" s="2" t="s">
        <v>12</v>
      </c>
      <c r="J1599" s="2" t="s">
        <v>267</v>
      </c>
      <c r="K1599" s="2" t="s">
        <v>268</v>
      </c>
      <c r="L1599" s="2" t="s">
        <v>182</v>
      </c>
      <c r="M1599" s="2">
        <v>59</v>
      </c>
      <c r="N1599" s="2" t="b">
        <v>0</v>
      </c>
      <c r="O1599" s="2">
        <v>0.75418994413407814</v>
      </c>
      <c r="P1599" s="2">
        <v>0.7142857142857143</v>
      </c>
      <c r="Q1599" s="2">
        <v>0.79881656804733725</v>
      </c>
      <c r="R1599" s="2" t="s">
        <v>74</v>
      </c>
      <c r="S1599" s="2" t="s">
        <v>3752</v>
      </c>
      <c r="T1599" s="2" t="s">
        <v>3753</v>
      </c>
      <c r="U1599" s="2" t="b">
        <v>1</v>
      </c>
      <c r="V1599" s="2" t="s">
        <v>69</v>
      </c>
      <c r="W1599" s="2">
        <v>1.7</v>
      </c>
    </row>
    <row r="1600" spans="1:23" ht="15.75" customHeight="1" x14ac:dyDescent="0.25">
      <c r="A1600" s="2" t="s">
        <v>3953</v>
      </c>
      <c r="B1600" s="2" t="s">
        <v>3954</v>
      </c>
      <c r="C1600" s="2" t="s">
        <v>147</v>
      </c>
      <c r="D1600" s="2" t="s">
        <v>62</v>
      </c>
      <c r="E1600" s="2" t="s">
        <v>64</v>
      </c>
      <c r="F1600" s="2" t="s">
        <v>55</v>
      </c>
      <c r="G1600" s="2" t="s">
        <v>271</v>
      </c>
      <c r="H1600" s="2" t="s">
        <v>179</v>
      </c>
      <c r="I1600" s="2" t="s">
        <v>12</v>
      </c>
      <c r="J1600" s="2" t="s">
        <v>272</v>
      </c>
      <c r="K1600" s="2" t="s">
        <v>273</v>
      </c>
      <c r="L1600" s="2" t="s">
        <v>182</v>
      </c>
      <c r="M1600" s="2">
        <v>60</v>
      </c>
      <c r="N1600" s="2" t="b">
        <v>0</v>
      </c>
      <c r="O1600" s="2">
        <v>0.74860335195530736</v>
      </c>
      <c r="P1600" s="2">
        <v>0.70899470899470896</v>
      </c>
      <c r="Q1600" s="2">
        <v>0.79289940828402372</v>
      </c>
      <c r="R1600" s="2" t="s">
        <v>74</v>
      </c>
      <c r="S1600" s="2" t="s">
        <v>3754</v>
      </c>
      <c r="T1600" s="2" t="s">
        <v>3755</v>
      </c>
      <c r="U1600" s="2" t="b">
        <v>1</v>
      </c>
      <c r="V1600" s="2" t="s">
        <v>69</v>
      </c>
      <c r="W1600" s="2">
        <v>2.1</v>
      </c>
    </row>
    <row r="1601" spans="1:23" ht="15.75" customHeight="1" x14ac:dyDescent="0.25">
      <c r="A1601" s="2" t="s">
        <v>3953</v>
      </c>
      <c r="B1601" s="2" t="s">
        <v>3954</v>
      </c>
      <c r="C1601" s="2" t="s">
        <v>147</v>
      </c>
      <c r="D1601" s="2" t="s">
        <v>62</v>
      </c>
      <c r="E1601" s="2" t="s">
        <v>64</v>
      </c>
      <c r="F1601" s="2" t="s">
        <v>55</v>
      </c>
      <c r="G1601" s="2" t="s">
        <v>276</v>
      </c>
      <c r="H1601" s="2" t="s">
        <v>179</v>
      </c>
      <c r="I1601" s="2" t="s">
        <v>12</v>
      </c>
      <c r="J1601" s="2" t="s">
        <v>277</v>
      </c>
      <c r="K1601" s="2" t="s">
        <v>278</v>
      </c>
      <c r="L1601" s="2" t="s">
        <v>182</v>
      </c>
      <c r="M1601" s="2">
        <v>61</v>
      </c>
      <c r="N1601" s="2" t="b">
        <v>0</v>
      </c>
      <c r="O1601" s="2">
        <v>0.75208913649025066</v>
      </c>
      <c r="P1601" s="2">
        <v>0.71052631578947367</v>
      </c>
      <c r="Q1601" s="2">
        <v>0.79881656804733725</v>
      </c>
      <c r="R1601" s="2" t="s">
        <v>74</v>
      </c>
      <c r="S1601" s="2" t="s">
        <v>3756</v>
      </c>
      <c r="T1601" s="2" t="s">
        <v>3757</v>
      </c>
      <c r="U1601" s="2" t="b">
        <v>1</v>
      </c>
      <c r="V1601" s="2" t="s">
        <v>69</v>
      </c>
      <c r="W1601" s="2">
        <v>1.8</v>
      </c>
    </row>
    <row r="1602" spans="1:23" ht="15.75" customHeight="1" x14ac:dyDescent="0.25">
      <c r="A1602" s="2" t="s">
        <v>3953</v>
      </c>
      <c r="B1602" s="2" t="s">
        <v>3954</v>
      </c>
      <c r="C1602" s="2" t="s">
        <v>147</v>
      </c>
      <c r="D1602" s="2" t="s">
        <v>62</v>
      </c>
      <c r="E1602" s="2" t="s">
        <v>64</v>
      </c>
      <c r="F1602" s="2" t="s">
        <v>55</v>
      </c>
      <c r="G1602" s="2" t="s">
        <v>281</v>
      </c>
      <c r="H1602" s="2" t="s">
        <v>282</v>
      </c>
      <c r="I1602" s="2" t="s">
        <v>26</v>
      </c>
      <c r="J1602" s="2" t="s">
        <v>283</v>
      </c>
      <c r="K1602" s="2" t="s">
        <v>284</v>
      </c>
      <c r="L1602" s="2" t="s">
        <v>285</v>
      </c>
      <c r="M1602" s="2">
        <v>42</v>
      </c>
      <c r="N1602" s="2" t="b">
        <v>0</v>
      </c>
      <c r="O1602" s="2">
        <v>0.77333333333333343</v>
      </c>
      <c r="P1602" s="2">
        <v>0.76315789473684215</v>
      </c>
      <c r="Q1602" s="2">
        <v>0.78378378378378377</v>
      </c>
      <c r="R1602" s="2" t="s">
        <v>74</v>
      </c>
      <c r="S1602" s="2" t="s">
        <v>3758</v>
      </c>
      <c r="T1602" s="2" t="s">
        <v>3759</v>
      </c>
      <c r="U1602" s="2" t="b">
        <v>1</v>
      </c>
      <c r="V1602" s="2" t="s">
        <v>69</v>
      </c>
      <c r="W1602" s="2">
        <v>2.8</v>
      </c>
    </row>
    <row r="1603" spans="1:23" ht="15.75" customHeight="1" x14ac:dyDescent="0.25">
      <c r="A1603" s="2" t="s">
        <v>3953</v>
      </c>
      <c r="B1603" s="2" t="s">
        <v>3954</v>
      </c>
      <c r="C1603" s="2" t="s">
        <v>147</v>
      </c>
      <c r="D1603" s="2" t="s">
        <v>62</v>
      </c>
      <c r="E1603" s="2" t="s">
        <v>64</v>
      </c>
      <c r="F1603" s="2" t="s">
        <v>55</v>
      </c>
      <c r="G1603" s="2" t="s">
        <v>288</v>
      </c>
      <c r="H1603" s="2" t="s">
        <v>282</v>
      </c>
      <c r="I1603" s="2" t="s">
        <v>26</v>
      </c>
      <c r="J1603" s="2" t="s">
        <v>289</v>
      </c>
      <c r="K1603" s="2" t="s">
        <v>290</v>
      </c>
      <c r="L1603" s="2" t="s">
        <v>285</v>
      </c>
      <c r="M1603" s="2">
        <v>43</v>
      </c>
      <c r="N1603" s="2" t="b">
        <v>0</v>
      </c>
      <c r="O1603" s="2">
        <v>0.76483516483516489</v>
      </c>
      <c r="P1603" s="2">
        <v>0.74678111587982832</v>
      </c>
      <c r="Q1603" s="2">
        <v>0.78378378378378377</v>
      </c>
      <c r="R1603" s="2" t="s">
        <v>74</v>
      </c>
      <c r="S1603" s="2" t="s">
        <v>3760</v>
      </c>
      <c r="T1603" s="2" t="s">
        <v>3761</v>
      </c>
      <c r="U1603" s="2" t="b">
        <v>1</v>
      </c>
      <c r="V1603" s="2" t="s">
        <v>69</v>
      </c>
      <c r="W1603" s="2">
        <v>2.2999999999999998</v>
      </c>
    </row>
    <row r="1604" spans="1:23" ht="15.75" customHeight="1" x14ac:dyDescent="0.25">
      <c r="A1604" s="2" t="s">
        <v>3953</v>
      </c>
      <c r="B1604" s="2" t="s">
        <v>3954</v>
      </c>
      <c r="C1604" s="2" t="s">
        <v>147</v>
      </c>
      <c r="D1604" s="2" t="s">
        <v>62</v>
      </c>
      <c r="E1604" s="2" t="s">
        <v>64</v>
      </c>
      <c r="F1604" s="2" t="s">
        <v>55</v>
      </c>
      <c r="G1604" s="2" t="s">
        <v>293</v>
      </c>
      <c r="H1604" s="2" t="s">
        <v>282</v>
      </c>
      <c r="I1604" s="2" t="s">
        <v>26</v>
      </c>
      <c r="J1604" s="2" t="s">
        <v>294</v>
      </c>
      <c r="K1604" s="2" t="s">
        <v>295</v>
      </c>
      <c r="L1604" s="2" t="s">
        <v>285</v>
      </c>
      <c r="M1604" s="2">
        <v>44</v>
      </c>
      <c r="N1604" s="2" t="b">
        <v>0</v>
      </c>
      <c r="O1604" s="2">
        <v>0.7723214285714286</v>
      </c>
      <c r="P1604" s="2">
        <v>0.76548672566371678</v>
      </c>
      <c r="Q1604" s="2">
        <v>0.77927927927927931</v>
      </c>
      <c r="R1604" s="2" t="s">
        <v>74</v>
      </c>
      <c r="S1604" s="2" t="s">
        <v>3762</v>
      </c>
      <c r="T1604" s="2" t="s">
        <v>3763</v>
      </c>
      <c r="U1604" s="2" t="b">
        <v>1</v>
      </c>
      <c r="V1604" s="2" t="s">
        <v>69</v>
      </c>
      <c r="W1604" s="2">
        <v>1.9</v>
      </c>
    </row>
    <row r="1605" spans="1:23" ht="15.75" customHeight="1" x14ac:dyDescent="0.25">
      <c r="A1605" s="2" t="s">
        <v>3953</v>
      </c>
      <c r="B1605" s="2" t="s">
        <v>3954</v>
      </c>
      <c r="C1605" s="2" t="s">
        <v>147</v>
      </c>
      <c r="D1605" s="2" t="s">
        <v>62</v>
      </c>
      <c r="E1605" s="2" t="s">
        <v>64</v>
      </c>
      <c r="F1605" s="2" t="s">
        <v>55</v>
      </c>
      <c r="G1605" s="2" t="s">
        <v>298</v>
      </c>
      <c r="H1605" s="2" t="s">
        <v>282</v>
      </c>
      <c r="I1605" s="2" t="s">
        <v>26</v>
      </c>
      <c r="J1605" s="2" t="s">
        <v>299</v>
      </c>
      <c r="K1605" s="2" t="s">
        <v>300</v>
      </c>
      <c r="L1605" s="2" t="s">
        <v>285</v>
      </c>
      <c r="M1605" s="2">
        <v>45</v>
      </c>
      <c r="N1605" s="2" t="b">
        <v>0</v>
      </c>
      <c r="O1605" s="2">
        <v>0.77533039647577084</v>
      </c>
      <c r="P1605" s="2">
        <v>0.75862068965517238</v>
      </c>
      <c r="Q1605" s="2">
        <v>0.7927927927927928</v>
      </c>
      <c r="R1605" s="2" t="s">
        <v>74</v>
      </c>
      <c r="S1605" s="2" t="s">
        <v>3764</v>
      </c>
      <c r="T1605" s="2" t="s">
        <v>3765</v>
      </c>
      <c r="U1605" s="2" t="b">
        <v>1</v>
      </c>
      <c r="V1605" s="2" t="s">
        <v>69</v>
      </c>
      <c r="W1605" s="2">
        <v>1.9</v>
      </c>
    </row>
    <row r="1606" spans="1:23" ht="15.75" customHeight="1" x14ac:dyDescent="0.25">
      <c r="A1606" s="2" t="s">
        <v>3953</v>
      </c>
      <c r="B1606" s="2" t="s">
        <v>3954</v>
      </c>
      <c r="C1606" s="2" t="s">
        <v>147</v>
      </c>
      <c r="D1606" s="2" t="s">
        <v>62</v>
      </c>
      <c r="E1606" s="2" t="s">
        <v>64</v>
      </c>
      <c r="F1606" s="2" t="s">
        <v>55</v>
      </c>
      <c r="G1606" s="2" t="s">
        <v>303</v>
      </c>
      <c r="H1606" s="2" t="s">
        <v>282</v>
      </c>
      <c r="I1606" s="2" t="s">
        <v>26</v>
      </c>
      <c r="J1606" s="2" t="s">
        <v>304</v>
      </c>
      <c r="K1606" s="2" t="s">
        <v>305</v>
      </c>
      <c r="L1606" s="2" t="s">
        <v>285</v>
      </c>
      <c r="M1606" s="2">
        <v>46</v>
      </c>
      <c r="N1606" s="2" t="b">
        <v>0</v>
      </c>
      <c r="O1606" s="2">
        <v>0.77362637362637365</v>
      </c>
      <c r="P1606" s="2">
        <v>0.75536480686695284</v>
      </c>
      <c r="Q1606" s="2">
        <v>0.7927927927927928</v>
      </c>
      <c r="R1606" s="2" t="s">
        <v>74</v>
      </c>
      <c r="S1606" s="2" t="s">
        <v>3766</v>
      </c>
      <c r="T1606" s="2" t="s">
        <v>3767</v>
      </c>
      <c r="U1606" s="2" t="b">
        <v>1</v>
      </c>
      <c r="V1606" s="2" t="s">
        <v>69</v>
      </c>
      <c r="W1606" s="2">
        <v>2.2000000000000002</v>
      </c>
    </row>
    <row r="1607" spans="1:23" ht="15.75" customHeight="1" x14ac:dyDescent="0.25">
      <c r="A1607" s="2" t="s">
        <v>3953</v>
      </c>
      <c r="B1607" s="2" t="s">
        <v>3954</v>
      </c>
      <c r="C1607" s="2" t="s">
        <v>147</v>
      </c>
      <c r="D1607" s="2" t="s">
        <v>62</v>
      </c>
      <c r="E1607" s="2" t="s">
        <v>64</v>
      </c>
      <c r="F1607" s="2" t="s">
        <v>55</v>
      </c>
      <c r="G1607" s="2" t="s">
        <v>308</v>
      </c>
      <c r="H1607" s="2" t="s">
        <v>282</v>
      </c>
      <c r="I1607" s="2" t="s">
        <v>26</v>
      </c>
      <c r="J1607" s="2" t="s">
        <v>309</v>
      </c>
      <c r="K1607" s="2" t="s">
        <v>310</v>
      </c>
      <c r="L1607" s="2" t="s">
        <v>285</v>
      </c>
      <c r="M1607" s="2">
        <v>47</v>
      </c>
      <c r="N1607" s="2" t="b">
        <v>0</v>
      </c>
      <c r="O1607" s="2">
        <v>0.7814569536423841</v>
      </c>
      <c r="P1607" s="2">
        <v>0.76623376623376627</v>
      </c>
      <c r="Q1607" s="2">
        <v>0.79729729729729726</v>
      </c>
      <c r="R1607" s="2" t="s">
        <v>74</v>
      </c>
      <c r="S1607" s="2" t="s">
        <v>3768</v>
      </c>
      <c r="T1607" s="2" t="s">
        <v>3769</v>
      </c>
      <c r="U1607" s="2" t="b">
        <v>1</v>
      </c>
      <c r="V1607" s="2" t="s">
        <v>69</v>
      </c>
      <c r="W1607" s="2">
        <v>1.8</v>
      </c>
    </row>
    <row r="1608" spans="1:23" ht="15.75" customHeight="1" x14ac:dyDescent="0.25">
      <c r="A1608" s="2" t="s">
        <v>3953</v>
      </c>
      <c r="B1608" s="2" t="s">
        <v>3954</v>
      </c>
      <c r="C1608" s="2" t="s">
        <v>147</v>
      </c>
      <c r="D1608" s="2" t="s">
        <v>62</v>
      </c>
      <c r="E1608" s="2" t="s">
        <v>64</v>
      </c>
      <c r="F1608" s="2" t="s">
        <v>55</v>
      </c>
      <c r="G1608" s="2" t="s">
        <v>313</v>
      </c>
      <c r="H1608" s="2" t="s">
        <v>282</v>
      </c>
      <c r="I1608" s="2" t="s">
        <v>26</v>
      </c>
      <c r="J1608" s="2" t="s">
        <v>314</v>
      </c>
      <c r="K1608" s="2" t="s">
        <v>315</v>
      </c>
      <c r="L1608" s="2" t="s">
        <v>285</v>
      </c>
      <c r="M1608" s="2">
        <v>48</v>
      </c>
      <c r="N1608" s="2" t="b">
        <v>0</v>
      </c>
      <c r="O1608" s="2">
        <v>0.77777777777777768</v>
      </c>
      <c r="P1608" s="2">
        <v>0.76754385964912286</v>
      </c>
      <c r="Q1608" s="2">
        <v>0.78828828828828834</v>
      </c>
      <c r="R1608" s="2" t="s">
        <v>74</v>
      </c>
      <c r="S1608" s="2" t="s">
        <v>3770</v>
      </c>
      <c r="T1608" s="2" t="s">
        <v>3771</v>
      </c>
      <c r="U1608" s="2" t="b">
        <v>1</v>
      </c>
      <c r="V1608" s="2" t="s">
        <v>69</v>
      </c>
      <c r="W1608" s="2">
        <v>1.8</v>
      </c>
    </row>
    <row r="1609" spans="1:23" ht="15.75" customHeight="1" x14ac:dyDescent="0.25">
      <c r="A1609" s="2" t="s">
        <v>3953</v>
      </c>
      <c r="B1609" s="2" t="s">
        <v>3954</v>
      </c>
      <c r="C1609" s="2" t="s">
        <v>147</v>
      </c>
      <c r="D1609" s="2" t="s">
        <v>62</v>
      </c>
      <c r="E1609" s="2" t="s">
        <v>64</v>
      </c>
      <c r="F1609" s="2" t="s">
        <v>55</v>
      </c>
      <c r="G1609" s="2" t="s">
        <v>318</v>
      </c>
      <c r="H1609" s="2" t="s">
        <v>282</v>
      </c>
      <c r="I1609" s="2" t="s">
        <v>26</v>
      </c>
      <c r="J1609" s="2" t="s">
        <v>319</v>
      </c>
      <c r="K1609" s="2" t="s">
        <v>320</v>
      </c>
      <c r="L1609" s="2" t="s">
        <v>285</v>
      </c>
      <c r="M1609" s="2">
        <v>49</v>
      </c>
      <c r="N1609" s="2" t="b">
        <v>0</v>
      </c>
      <c r="O1609" s="2">
        <v>0.77973568281938332</v>
      </c>
      <c r="P1609" s="2">
        <v>0.76293103448275867</v>
      </c>
      <c r="Q1609" s="2">
        <v>0.79729729729729726</v>
      </c>
      <c r="R1609" s="2" t="s">
        <v>74</v>
      </c>
      <c r="S1609" s="2" t="s">
        <v>3772</v>
      </c>
      <c r="T1609" s="2" t="s">
        <v>3773</v>
      </c>
      <c r="U1609" s="2" t="b">
        <v>1</v>
      </c>
      <c r="V1609" s="2" t="s">
        <v>69</v>
      </c>
      <c r="W1609" s="2">
        <v>2.2999999999999998</v>
      </c>
    </row>
    <row r="1610" spans="1:23" ht="15.75" customHeight="1" x14ac:dyDescent="0.25">
      <c r="A1610" s="2" t="s">
        <v>3953</v>
      </c>
      <c r="B1610" s="2" t="s">
        <v>3954</v>
      </c>
      <c r="C1610" s="2" t="s">
        <v>147</v>
      </c>
      <c r="D1610" s="2" t="s">
        <v>62</v>
      </c>
      <c r="E1610" s="2" t="s">
        <v>64</v>
      </c>
      <c r="F1610" s="2" t="s">
        <v>55</v>
      </c>
      <c r="G1610" s="2" t="s">
        <v>323</v>
      </c>
      <c r="H1610" s="2" t="s">
        <v>282</v>
      </c>
      <c r="I1610" s="2" t="s">
        <v>26</v>
      </c>
      <c r="J1610" s="2" t="s">
        <v>324</v>
      </c>
      <c r="K1610" s="2" t="s">
        <v>325</v>
      </c>
      <c r="L1610" s="2" t="s">
        <v>285</v>
      </c>
      <c r="M1610" s="2">
        <v>50</v>
      </c>
      <c r="N1610" s="2" t="b">
        <v>0</v>
      </c>
      <c r="O1610" s="2">
        <v>0.77876106194690264</v>
      </c>
      <c r="P1610" s="2">
        <v>0.76521739130434785</v>
      </c>
      <c r="Q1610" s="2">
        <v>0.7927927927927928</v>
      </c>
      <c r="R1610" s="2" t="s">
        <v>74</v>
      </c>
      <c r="S1610" s="2" t="s">
        <v>3774</v>
      </c>
      <c r="T1610" s="2" t="s">
        <v>3775</v>
      </c>
      <c r="U1610" s="2" t="b">
        <v>1</v>
      </c>
      <c r="V1610" s="2" t="s">
        <v>69</v>
      </c>
      <c r="W1610" s="2">
        <v>1.9</v>
      </c>
    </row>
    <row r="1611" spans="1:23" ht="15.75" customHeight="1" x14ac:dyDescent="0.25">
      <c r="A1611" s="2" t="s">
        <v>3953</v>
      </c>
      <c r="B1611" s="2" t="s">
        <v>3954</v>
      </c>
      <c r="C1611" s="2" t="s">
        <v>147</v>
      </c>
      <c r="D1611" s="2" t="s">
        <v>62</v>
      </c>
      <c r="E1611" s="2" t="s">
        <v>64</v>
      </c>
      <c r="F1611" s="2" t="s">
        <v>55</v>
      </c>
      <c r="G1611" s="2" t="s">
        <v>328</v>
      </c>
      <c r="H1611" s="2" t="s">
        <v>282</v>
      </c>
      <c r="I1611" s="2" t="s">
        <v>26</v>
      </c>
      <c r="J1611" s="2" t="s">
        <v>329</v>
      </c>
      <c r="K1611" s="2" t="s">
        <v>330</v>
      </c>
      <c r="L1611" s="2" t="s">
        <v>285</v>
      </c>
      <c r="M1611" s="2">
        <v>51</v>
      </c>
      <c r="N1611" s="2" t="b">
        <v>0</v>
      </c>
      <c r="O1611" s="2">
        <v>0.77362637362637365</v>
      </c>
      <c r="P1611" s="2">
        <v>0.75536480686695284</v>
      </c>
      <c r="Q1611" s="2">
        <v>0.7927927927927928</v>
      </c>
      <c r="R1611" s="2" t="s">
        <v>74</v>
      </c>
      <c r="S1611" s="2" t="s">
        <v>3776</v>
      </c>
      <c r="T1611" s="2" t="s">
        <v>3777</v>
      </c>
      <c r="U1611" s="2" t="b">
        <v>1</v>
      </c>
      <c r="V1611" s="2" t="s">
        <v>69</v>
      </c>
      <c r="W1611" s="2">
        <v>1.9</v>
      </c>
    </row>
    <row r="1612" spans="1:23" ht="15.75" customHeight="1" x14ac:dyDescent="0.25">
      <c r="A1612" s="2" t="s">
        <v>3953</v>
      </c>
      <c r="B1612" s="2" t="s">
        <v>3954</v>
      </c>
      <c r="C1612" s="2" t="s">
        <v>147</v>
      </c>
      <c r="D1612" s="2" t="s">
        <v>62</v>
      </c>
      <c r="E1612" s="2" t="s">
        <v>64</v>
      </c>
      <c r="F1612" s="2" t="s">
        <v>55</v>
      </c>
      <c r="G1612" s="2" t="s">
        <v>333</v>
      </c>
      <c r="H1612" s="2" t="s">
        <v>282</v>
      </c>
      <c r="I1612" s="2" t="s">
        <v>26</v>
      </c>
      <c r="J1612" s="2" t="s">
        <v>334</v>
      </c>
      <c r="K1612" s="2" t="s">
        <v>335</v>
      </c>
      <c r="L1612" s="2" t="s">
        <v>285</v>
      </c>
      <c r="M1612" s="2">
        <v>52</v>
      </c>
      <c r="N1612" s="2" t="b">
        <v>0</v>
      </c>
      <c r="O1612" s="2">
        <v>0.77876106194690264</v>
      </c>
      <c r="P1612" s="2">
        <v>0.76521739130434785</v>
      </c>
      <c r="Q1612" s="2">
        <v>0.7927927927927928</v>
      </c>
      <c r="R1612" s="2" t="s">
        <v>74</v>
      </c>
      <c r="S1612" s="2" t="s">
        <v>3778</v>
      </c>
      <c r="T1612" s="2" t="s">
        <v>3779</v>
      </c>
      <c r="U1612" s="2" t="b">
        <v>1</v>
      </c>
      <c r="V1612" s="2" t="s">
        <v>69</v>
      </c>
      <c r="W1612" s="2">
        <v>2.2999999999999998</v>
      </c>
    </row>
    <row r="1613" spans="1:23" ht="15.75" customHeight="1" x14ac:dyDescent="0.25">
      <c r="A1613" s="2" t="s">
        <v>3953</v>
      </c>
      <c r="B1613" s="2" t="s">
        <v>3954</v>
      </c>
      <c r="C1613" s="2" t="s">
        <v>147</v>
      </c>
      <c r="D1613" s="2" t="s">
        <v>62</v>
      </c>
      <c r="E1613" s="2" t="s">
        <v>64</v>
      </c>
      <c r="F1613" s="2" t="s">
        <v>55</v>
      </c>
      <c r="G1613" s="2" t="s">
        <v>338</v>
      </c>
      <c r="H1613" s="2" t="s">
        <v>282</v>
      </c>
      <c r="I1613" s="2" t="s">
        <v>26</v>
      </c>
      <c r="J1613" s="2" t="s">
        <v>339</v>
      </c>
      <c r="K1613" s="2" t="s">
        <v>340</v>
      </c>
      <c r="L1613" s="2" t="s">
        <v>285</v>
      </c>
      <c r="M1613" s="2">
        <v>53</v>
      </c>
      <c r="N1613" s="2" t="b">
        <v>0</v>
      </c>
      <c r="O1613" s="2">
        <v>0.78396436525612467</v>
      </c>
      <c r="P1613" s="2">
        <v>0.77533039647577096</v>
      </c>
      <c r="Q1613" s="2">
        <v>0.7927927927927928</v>
      </c>
      <c r="R1613" s="2" t="s">
        <v>74</v>
      </c>
      <c r="S1613" s="2" t="s">
        <v>3780</v>
      </c>
      <c r="T1613" s="2" t="s">
        <v>3781</v>
      </c>
      <c r="U1613" s="2" t="b">
        <v>1</v>
      </c>
      <c r="V1613" s="2" t="s">
        <v>69</v>
      </c>
      <c r="W1613" s="2">
        <v>1.8</v>
      </c>
    </row>
    <row r="1614" spans="1:23" ht="15.75" customHeight="1" x14ac:dyDescent="0.25">
      <c r="A1614" s="2" t="s">
        <v>3953</v>
      </c>
      <c r="B1614" s="2" t="s">
        <v>3954</v>
      </c>
      <c r="C1614" s="2" t="s">
        <v>147</v>
      </c>
      <c r="D1614" s="2" t="s">
        <v>62</v>
      </c>
      <c r="E1614" s="2" t="s">
        <v>64</v>
      </c>
      <c r="F1614" s="2" t="s">
        <v>55</v>
      </c>
      <c r="G1614" s="2" t="s">
        <v>343</v>
      </c>
      <c r="H1614" s="2" t="s">
        <v>282</v>
      </c>
      <c r="I1614" s="2" t="s">
        <v>26</v>
      </c>
      <c r="J1614" s="2" t="s">
        <v>344</v>
      </c>
      <c r="K1614" s="2" t="s">
        <v>345</v>
      </c>
      <c r="L1614" s="2" t="s">
        <v>285</v>
      </c>
      <c r="M1614" s="2">
        <v>54</v>
      </c>
      <c r="N1614" s="2" t="b">
        <v>0</v>
      </c>
      <c r="O1614" s="2">
        <v>0.78125</v>
      </c>
      <c r="P1614" s="2">
        <v>0.77433628318584069</v>
      </c>
      <c r="Q1614" s="2">
        <v>0.78828828828828834</v>
      </c>
      <c r="R1614" s="2" t="s">
        <v>74</v>
      </c>
      <c r="S1614" s="2" t="s">
        <v>3782</v>
      </c>
      <c r="T1614" s="2" t="s">
        <v>3783</v>
      </c>
      <c r="U1614" s="2" t="b">
        <v>1</v>
      </c>
      <c r="V1614" s="2" t="s">
        <v>69</v>
      </c>
      <c r="W1614" s="2">
        <v>1.9</v>
      </c>
    </row>
    <row r="1615" spans="1:23" ht="15.75" customHeight="1" x14ac:dyDescent="0.25">
      <c r="A1615" s="2" t="s">
        <v>3953</v>
      </c>
      <c r="B1615" s="2" t="s">
        <v>3954</v>
      </c>
      <c r="C1615" s="2" t="s">
        <v>147</v>
      </c>
      <c r="D1615" s="2" t="s">
        <v>62</v>
      </c>
      <c r="E1615" s="2" t="s">
        <v>64</v>
      </c>
      <c r="F1615" s="2" t="s">
        <v>55</v>
      </c>
      <c r="G1615" s="2" t="s">
        <v>349</v>
      </c>
      <c r="H1615" s="2" t="s">
        <v>282</v>
      </c>
      <c r="I1615" s="2" t="s">
        <v>26</v>
      </c>
      <c r="J1615" s="2" t="s">
        <v>351</v>
      </c>
      <c r="K1615" s="2" t="s">
        <v>352</v>
      </c>
      <c r="L1615" s="2" t="s">
        <v>285</v>
      </c>
      <c r="M1615" s="2">
        <v>55</v>
      </c>
      <c r="N1615" s="2" t="b">
        <v>0</v>
      </c>
      <c r="O1615" s="2">
        <v>0.78841870824053439</v>
      </c>
      <c r="P1615" s="2">
        <v>0.77973568281938321</v>
      </c>
      <c r="Q1615" s="2">
        <v>0.79729729729729726</v>
      </c>
      <c r="R1615" s="2" t="s">
        <v>74</v>
      </c>
      <c r="S1615" s="2" t="s">
        <v>3784</v>
      </c>
      <c r="T1615" s="2" t="s">
        <v>3785</v>
      </c>
      <c r="U1615" s="2" t="b">
        <v>1</v>
      </c>
      <c r="V1615" s="2" t="s">
        <v>69</v>
      </c>
      <c r="W1615" s="2">
        <v>1.9</v>
      </c>
    </row>
    <row r="1616" spans="1:23" ht="15.75" customHeight="1" x14ac:dyDescent="0.25">
      <c r="A1616" s="2" t="s">
        <v>3953</v>
      </c>
      <c r="B1616" s="2" t="s">
        <v>3954</v>
      </c>
      <c r="C1616" s="2" t="s">
        <v>147</v>
      </c>
      <c r="D1616" s="2" t="s">
        <v>62</v>
      </c>
      <c r="E1616" s="2" t="s">
        <v>64</v>
      </c>
      <c r="F1616" s="2" t="s">
        <v>55</v>
      </c>
      <c r="G1616" s="2" t="s">
        <v>363</v>
      </c>
      <c r="H1616" s="2" t="s">
        <v>282</v>
      </c>
      <c r="I1616" s="2" t="s">
        <v>26</v>
      </c>
      <c r="J1616" s="2" t="s">
        <v>367</v>
      </c>
      <c r="K1616" s="2" t="s">
        <v>368</v>
      </c>
      <c r="L1616" s="2" t="s">
        <v>285</v>
      </c>
      <c r="M1616" s="2">
        <v>56</v>
      </c>
      <c r="N1616" s="2" t="b">
        <v>0</v>
      </c>
      <c r="O1616" s="2">
        <v>0.77262693156732898</v>
      </c>
      <c r="P1616" s="2">
        <v>0.75757575757575757</v>
      </c>
      <c r="Q1616" s="2">
        <v>0.78828828828828834</v>
      </c>
      <c r="R1616" s="2" t="s">
        <v>74</v>
      </c>
      <c r="S1616" s="2" t="s">
        <v>3786</v>
      </c>
      <c r="T1616" s="2" t="s">
        <v>3787</v>
      </c>
      <c r="U1616" s="2" t="b">
        <v>1</v>
      </c>
      <c r="V1616" s="2" t="s">
        <v>69</v>
      </c>
      <c r="W1616" s="2">
        <v>2.4</v>
      </c>
    </row>
    <row r="1617" spans="1:23" ht="15.75" customHeight="1" x14ac:dyDescent="0.25">
      <c r="A1617" s="2" t="s">
        <v>3953</v>
      </c>
      <c r="B1617" s="2" t="s">
        <v>3954</v>
      </c>
      <c r="C1617" s="2" t="s">
        <v>147</v>
      </c>
      <c r="D1617" s="2" t="s">
        <v>62</v>
      </c>
      <c r="E1617" s="2" t="s">
        <v>64</v>
      </c>
      <c r="F1617" s="2" t="s">
        <v>55</v>
      </c>
      <c r="G1617" s="2" t="s">
        <v>378</v>
      </c>
      <c r="H1617" s="2" t="s">
        <v>282</v>
      </c>
      <c r="I1617" s="2" t="s">
        <v>26</v>
      </c>
      <c r="J1617" s="2" t="s">
        <v>380</v>
      </c>
      <c r="K1617" s="2" t="s">
        <v>381</v>
      </c>
      <c r="L1617" s="2" t="s">
        <v>285</v>
      </c>
      <c r="M1617" s="2">
        <v>57</v>
      </c>
      <c r="N1617" s="2" t="b">
        <v>0</v>
      </c>
      <c r="O1617" s="2">
        <v>0.78222222222222215</v>
      </c>
      <c r="P1617" s="2">
        <v>0.77192982456140347</v>
      </c>
      <c r="Q1617" s="2">
        <v>0.7927927927927928</v>
      </c>
      <c r="R1617" s="2" t="s">
        <v>74</v>
      </c>
      <c r="S1617" s="2" t="s">
        <v>3788</v>
      </c>
      <c r="T1617" s="2" t="s">
        <v>3789</v>
      </c>
      <c r="U1617" s="2" t="b">
        <v>1</v>
      </c>
      <c r="V1617" s="2" t="s">
        <v>69</v>
      </c>
      <c r="W1617" s="2">
        <v>1.8</v>
      </c>
    </row>
    <row r="1618" spans="1:23" ht="15.75" customHeight="1" x14ac:dyDescent="0.25">
      <c r="A1618" s="2" t="s">
        <v>3953</v>
      </c>
      <c r="B1618" s="2" t="s">
        <v>3954</v>
      </c>
      <c r="C1618" s="2" t="s">
        <v>147</v>
      </c>
      <c r="D1618" s="2" t="s">
        <v>62</v>
      </c>
      <c r="E1618" s="2" t="s">
        <v>64</v>
      </c>
      <c r="F1618" s="2" t="s">
        <v>55</v>
      </c>
      <c r="G1618" s="2" t="s">
        <v>389</v>
      </c>
      <c r="H1618" s="2" t="s">
        <v>282</v>
      </c>
      <c r="I1618" s="2" t="s">
        <v>26</v>
      </c>
      <c r="J1618" s="2" t="s">
        <v>390</v>
      </c>
      <c r="K1618" s="2" t="s">
        <v>391</v>
      </c>
      <c r="L1618" s="2" t="s">
        <v>285</v>
      </c>
      <c r="M1618" s="2">
        <v>58</v>
      </c>
      <c r="N1618" s="2" t="b">
        <v>0</v>
      </c>
      <c r="O1618" s="2">
        <v>0.7723214285714286</v>
      </c>
      <c r="P1618" s="2">
        <v>0.76548672566371678</v>
      </c>
      <c r="Q1618" s="2">
        <v>0.77927927927927931</v>
      </c>
      <c r="R1618" s="2" t="s">
        <v>74</v>
      </c>
      <c r="S1618" s="2" t="s">
        <v>3790</v>
      </c>
      <c r="T1618" s="2" t="s">
        <v>3791</v>
      </c>
      <c r="U1618" s="2" t="b">
        <v>1</v>
      </c>
      <c r="V1618" s="2" t="s">
        <v>69</v>
      </c>
      <c r="W1618" s="2">
        <v>1.9</v>
      </c>
    </row>
    <row r="1619" spans="1:23" ht="15.75" customHeight="1" x14ac:dyDescent="0.25">
      <c r="A1619" s="2" t="s">
        <v>3953</v>
      </c>
      <c r="B1619" s="2" t="s">
        <v>3954</v>
      </c>
      <c r="C1619" s="2" t="s">
        <v>147</v>
      </c>
      <c r="D1619" s="2" t="s">
        <v>62</v>
      </c>
      <c r="E1619" s="2" t="s">
        <v>64</v>
      </c>
      <c r="F1619" s="2" t="s">
        <v>55</v>
      </c>
      <c r="G1619" s="2" t="s">
        <v>395</v>
      </c>
      <c r="H1619" s="2" t="s">
        <v>282</v>
      </c>
      <c r="I1619" s="2" t="s">
        <v>26</v>
      </c>
      <c r="J1619" s="2" t="s">
        <v>397</v>
      </c>
      <c r="K1619" s="2" t="s">
        <v>398</v>
      </c>
      <c r="L1619" s="2" t="s">
        <v>285</v>
      </c>
      <c r="M1619" s="2">
        <v>59</v>
      </c>
      <c r="N1619" s="2" t="b">
        <v>0</v>
      </c>
      <c r="O1619" s="2">
        <v>0.77605321507760539</v>
      </c>
      <c r="P1619" s="2">
        <v>0.76419213973799127</v>
      </c>
      <c r="Q1619" s="2">
        <v>0.78828828828828834</v>
      </c>
      <c r="R1619" s="2" t="s">
        <v>74</v>
      </c>
      <c r="S1619" s="2" t="s">
        <v>3792</v>
      </c>
      <c r="T1619" s="2" t="s">
        <v>3793</v>
      </c>
      <c r="U1619" s="2" t="b">
        <v>1</v>
      </c>
      <c r="V1619" s="2" t="s">
        <v>69</v>
      </c>
      <c r="W1619" s="2">
        <v>2.2999999999999998</v>
      </c>
    </row>
    <row r="1620" spans="1:23" ht="15.75" customHeight="1" x14ac:dyDescent="0.25">
      <c r="A1620" s="2" t="s">
        <v>3953</v>
      </c>
      <c r="B1620" s="2" t="s">
        <v>3954</v>
      </c>
      <c r="C1620" s="2" t="s">
        <v>147</v>
      </c>
      <c r="D1620" s="2" t="s">
        <v>62</v>
      </c>
      <c r="E1620" s="2" t="s">
        <v>64</v>
      </c>
      <c r="F1620" s="2" t="s">
        <v>55</v>
      </c>
      <c r="G1620" s="2" t="s">
        <v>401</v>
      </c>
      <c r="H1620" s="2" t="s">
        <v>282</v>
      </c>
      <c r="I1620" s="2" t="s">
        <v>26</v>
      </c>
      <c r="J1620" s="2" t="s">
        <v>402</v>
      </c>
      <c r="K1620" s="2" t="s">
        <v>403</v>
      </c>
      <c r="L1620" s="2" t="s">
        <v>285</v>
      </c>
      <c r="M1620" s="2">
        <v>60</v>
      </c>
      <c r="N1620" s="2" t="b">
        <v>0</v>
      </c>
      <c r="O1620" s="2">
        <v>0.76888888888888896</v>
      </c>
      <c r="P1620" s="2">
        <v>0.75877192982456143</v>
      </c>
      <c r="Q1620" s="2">
        <v>0.77927927927927931</v>
      </c>
      <c r="R1620" s="2" t="s">
        <v>74</v>
      </c>
      <c r="S1620" s="2" t="s">
        <v>3794</v>
      </c>
      <c r="T1620" s="2" t="s">
        <v>3795</v>
      </c>
      <c r="U1620" s="2" t="b">
        <v>1</v>
      </c>
      <c r="V1620" s="2" t="s">
        <v>69</v>
      </c>
      <c r="W1620" s="2">
        <v>1.9</v>
      </c>
    </row>
    <row r="1621" spans="1:23" ht="15.75" customHeight="1" x14ac:dyDescent="0.25">
      <c r="A1621" s="2" t="s">
        <v>3953</v>
      </c>
      <c r="B1621" s="2" t="s">
        <v>3954</v>
      </c>
      <c r="C1621" s="2" t="s">
        <v>147</v>
      </c>
      <c r="D1621" s="2" t="s">
        <v>62</v>
      </c>
      <c r="E1621" s="2" t="s">
        <v>64</v>
      </c>
      <c r="F1621" s="2" t="s">
        <v>55</v>
      </c>
      <c r="G1621" s="2" t="s">
        <v>406</v>
      </c>
      <c r="H1621" s="2" t="s">
        <v>282</v>
      </c>
      <c r="I1621" s="2" t="s">
        <v>26</v>
      </c>
      <c r="J1621" s="2" t="s">
        <v>407</v>
      </c>
      <c r="K1621" s="2" t="s">
        <v>408</v>
      </c>
      <c r="L1621" s="2" t="s">
        <v>285</v>
      </c>
      <c r="M1621" s="2">
        <v>61</v>
      </c>
      <c r="N1621" s="2" t="b">
        <v>0</v>
      </c>
      <c r="O1621" s="2">
        <v>0.7743362831858408</v>
      </c>
      <c r="P1621" s="2">
        <v>0.76086956521739135</v>
      </c>
      <c r="Q1621" s="2">
        <v>0.78828828828828834</v>
      </c>
      <c r="R1621" s="2" t="s">
        <v>74</v>
      </c>
      <c r="S1621" s="2" t="s">
        <v>3796</v>
      </c>
      <c r="T1621" s="2" t="s">
        <v>3797</v>
      </c>
      <c r="U1621" s="2" t="b">
        <v>1</v>
      </c>
      <c r="V1621" s="2" t="s">
        <v>69</v>
      </c>
      <c r="W1621" s="2">
        <v>1.8</v>
      </c>
    </row>
    <row r="1622" spans="1:23" ht="15.75" customHeight="1" x14ac:dyDescent="0.25">
      <c r="A1622" s="2" t="s">
        <v>3953</v>
      </c>
      <c r="B1622" s="2" t="s">
        <v>3954</v>
      </c>
      <c r="C1622" s="2" t="s">
        <v>147</v>
      </c>
      <c r="D1622" s="2" t="s">
        <v>62</v>
      </c>
      <c r="E1622" s="2" t="s">
        <v>64</v>
      </c>
      <c r="F1622" s="2" t="s">
        <v>364</v>
      </c>
      <c r="G1622" s="2" t="s">
        <v>411</v>
      </c>
      <c r="H1622" s="2" t="s">
        <v>412</v>
      </c>
      <c r="I1622" s="2" t="s">
        <v>54</v>
      </c>
      <c r="J1622" s="2" t="s">
        <v>413</v>
      </c>
      <c r="K1622" s="2" t="s">
        <v>414</v>
      </c>
      <c r="L1622" s="2" t="s">
        <v>377</v>
      </c>
      <c r="M1622" s="2">
        <v>42</v>
      </c>
      <c r="N1622" s="2" t="b">
        <v>0</v>
      </c>
      <c r="O1622" s="2">
        <v>0.77754677754677759</v>
      </c>
      <c r="P1622" s="2">
        <v>0.7450199203187251</v>
      </c>
      <c r="Q1622" s="2">
        <v>0.81304347826086953</v>
      </c>
      <c r="R1622" s="2" t="s">
        <v>74</v>
      </c>
      <c r="S1622" s="2" t="s">
        <v>3798</v>
      </c>
      <c r="T1622" s="2" t="s">
        <v>3799</v>
      </c>
      <c r="U1622" s="2" t="b">
        <v>1</v>
      </c>
      <c r="V1622" s="2" t="s">
        <v>69</v>
      </c>
      <c r="W1622" s="2">
        <v>2.4</v>
      </c>
    </row>
    <row r="1623" spans="1:23" ht="15.75" customHeight="1" x14ac:dyDescent="0.25">
      <c r="A1623" s="2" t="s">
        <v>3953</v>
      </c>
      <c r="B1623" s="2" t="s">
        <v>3954</v>
      </c>
      <c r="C1623" s="2" t="s">
        <v>147</v>
      </c>
      <c r="D1623" s="2" t="s">
        <v>62</v>
      </c>
      <c r="E1623" s="2" t="s">
        <v>64</v>
      </c>
      <c r="F1623" s="2" t="s">
        <v>364</v>
      </c>
      <c r="G1623" s="2" t="s">
        <v>417</v>
      </c>
      <c r="H1623" s="2" t="s">
        <v>412</v>
      </c>
      <c r="I1623" s="2" t="s">
        <v>54</v>
      </c>
      <c r="J1623" s="2" t="s">
        <v>418</v>
      </c>
      <c r="K1623" s="2" t="s">
        <v>419</v>
      </c>
      <c r="L1623" s="2" t="s">
        <v>377</v>
      </c>
      <c r="M1623" s="2">
        <v>43</v>
      </c>
      <c r="N1623" s="2" t="b">
        <v>0</v>
      </c>
      <c r="O1623" s="2">
        <v>0.77661795407098111</v>
      </c>
      <c r="P1623" s="2">
        <v>0.74698795180722888</v>
      </c>
      <c r="Q1623" s="2">
        <v>0.80869565217391304</v>
      </c>
      <c r="R1623" s="2" t="s">
        <v>74</v>
      </c>
      <c r="S1623" s="2" t="s">
        <v>3800</v>
      </c>
      <c r="T1623" s="2" t="s">
        <v>3801</v>
      </c>
      <c r="U1623" s="2" t="b">
        <v>1</v>
      </c>
      <c r="V1623" s="2" t="s">
        <v>69</v>
      </c>
      <c r="W1623" s="2">
        <v>1.9</v>
      </c>
    </row>
    <row r="1624" spans="1:23" ht="15.75" customHeight="1" x14ac:dyDescent="0.25">
      <c r="A1624" s="2" t="s">
        <v>3953</v>
      </c>
      <c r="B1624" s="2" t="s">
        <v>3954</v>
      </c>
      <c r="C1624" s="2" t="s">
        <v>147</v>
      </c>
      <c r="D1624" s="2" t="s">
        <v>62</v>
      </c>
      <c r="E1624" s="2" t="s">
        <v>64</v>
      </c>
      <c r="F1624" s="2" t="s">
        <v>364</v>
      </c>
      <c r="G1624" s="2" t="s">
        <v>422</v>
      </c>
      <c r="H1624" s="2" t="s">
        <v>412</v>
      </c>
      <c r="I1624" s="2" t="s">
        <v>54</v>
      </c>
      <c r="J1624" s="2" t="s">
        <v>423</v>
      </c>
      <c r="K1624" s="2" t="s">
        <v>424</v>
      </c>
      <c r="L1624" s="2" t="s">
        <v>377</v>
      </c>
      <c r="M1624" s="2">
        <v>44</v>
      </c>
      <c r="N1624" s="2" t="b">
        <v>0</v>
      </c>
      <c r="O1624" s="2">
        <v>0.79417879417879422</v>
      </c>
      <c r="P1624" s="2">
        <v>0.76095617529880477</v>
      </c>
      <c r="Q1624" s="2">
        <v>0.83043478260869563</v>
      </c>
      <c r="R1624" s="2" t="s">
        <v>74</v>
      </c>
      <c r="S1624" s="2" t="s">
        <v>3802</v>
      </c>
      <c r="T1624" s="2" t="s">
        <v>3803</v>
      </c>
      <c r="U1624" s="2" t="b">
        <v>1</v>
      </c>
      <c r="V1624" s="2" t="s">
        <v>69</v>
      </c>
      <c r="W1624" s="2">
        <v>1.9</v>
      </c>
    </row>
    <row r="1625" spans="1:23" ht="15.75" customHeight="1" x14ac:dyDescent="0.25">
      <c r="A1625" s="2" t="s">
        <v>3953</v>
      </c>
      <c r="B1625" s="2" t="s">
        <v>3954</v>
      </c>
      <c r="C1625" s="2" t="s">
        <v>147</v>
      </c>
      <c r="D1625" s="2" t="s">
        <v>62</v>
      </c>
      <c r="E1625" s="2" t="s">
        <v>64</v>
      </c>
      <c r="F1625" s="2" t="s">
        <v>364</v>
      </c>
      <c r="G1625" s="2" t="s">
        <v>427</v>
      </c>
      <c r="H1625" s="2" t="s">
        <v>412</v>
      </c>
      <c r="I1625" s="2" t="s">
        <v>54</v>
      </c>
      <c r="J1625" s="2" t="s">
        <v>428</v>
      </c>
      <c r="K1625" s="2" t="s">
        <v>429</v>
      </c>
      <c r="L1625" s="2" t="s">
        <v>377</v>
      </c>
      <c r="M1625" s="2">
        <v>45</v>
      </c>
      <c r="N1625" s="2" t="b">
        <v>0</v>
      </c>
      <c r="O1625" s="2">
        <v>0.79497907949790791</v>
      </c>
      <c r="P1625" s="2">
        <v>0.7661290322580645</v>
      </c>
      <c r="Q1625" s="2">
        <v>0.82608695652173914</v>
      </c>
      <c r="R1625" s="2" t="s">
        <v>74</v>
      </c>
      <c r="S1625" s="2" t="s">
        <v>3804</v>
      </c>
      <c r="T1625" s="2" t="s">
        <v>3805</v>
      </c>
      <c r="U1625" s="2" t="b">
        <v>1</v>
      </c>
      <c r="V1625" s="2" t="s">
        <v>69</v>
      </c>
      <c r="W1625" s="2">
        <v>2.2999999999999998</v>
      </c>
    </row>
    <row r="1626" spans="1:23" ht="15.75" customHeight="1" x14ac:dyDescent="0.25">
      <c r="A1626" s="2" t="s">
        <v>3953</v>
      </c>
      <c r="B1626" s="2" t="s">
        <v>3954</v>
      </c>
      <c r="C1626" s="2" t="s">
        <v>147</v>
      </c>
      <c r="D1626" s="2" t="s">
        <v>62</v>
      </c>
      <c r="E1626" s="2" t="s">
        <v>64</v>
      </c>
      <c r="F1626" s="2" t="s">
        <v>364</v>
      </c>
      <c r="G1626" s="2" t="s">
        <v>432</v>
      </c>
      <c r="H1626" s="2" t="s">
        <v>412</v>
      </c>
      <c r="I1626" s="2" t="s">
        <v>54</v>
      </c>
      <c r="J1626" s="2" t="s">
        <v>433</v>
      </c>
      <c r="K1626" s="2" t="s">
        <v>434</v>
      </c>
      <c r="L1626" s="2" t="s">
        <v>377</v>
      </c>
      <c r="M1626" s="2">
        <v>46</v>
      </c>
      <c r="N1626" s="2" t="b">
        <v>0</v>
      </c>
      <c r="O1626" s="2">
        <v>0.78423236514522832</v>
      </c>
      <c r="P1626" s="2">
        <v>0.75</v>
      </c>
      <c r="Q1626" s="2">
        <v>0.82173913043478264</v>
      </c>
      <c r="R1626" s="2" t="s">
        <v>74</v>
      </c>
      <c r="S1626" s="2" t="s">
        <v>3806</v>
      </c>
      <c r="T1626" s="2" t="s">
        <v>3807</v>
      </c>
      <c r="U1626" s="2" t="b">
        <v>1</v>
      </c>
      <c r="V1626" s="2" t="s">
        <v>69</v>
      </c>
      <c r="W1626" s="2">
        <v>2</v>
      </c>
    </row>
    <row r="1627" spans="1:23" ht="15.75" customHeight="1" x14ac:dyDescent="0.25">
      <c r="A1627" s="2" t="s">
        <v>3953</v>
      </c>
      <c r="B1627" s="2" t="s">
        <v>3954</v>
      </c>
      <c r="C1627" s="2" t="s">
        <v>147</v>
      </c>
      <c r="D1627" s="2" t="s">
        <v>62</v>
      </c>
      <c r="E1627" s="2" t="s">
        <v>64</v>
      </c>
      <c r="F1627" s="2" t="s">
        <v>364</v>
      </c>
      <c r="G1627" s="2" t="s">
        <v>437</v>
      </c>
      <c r="H1627" s="2" t="s">
        <v>412</v>
      </c>
      <c r="I1627" s="2" t="s">
        <v>54</v>
      </c>
      <c r="J1627" s="2" t="s">
        <v>438</v>
      </c>
      <c r="K1627" s="2" t="s">
        <v>439</v>
      </c>
      <c r="L1627" s="2" t="s">
        <v>377</v>
      </c>
      <c r="M1627" s="2">
        <v>47</v>
      </c>
      <c r="N1627" s="2" t="b">
        <v>0</v>
      </c>
      <c r="O1627" s="2">
        <v>0.76422764227642281</v>
      </c>
      <c r="P1627" s="2">
        <v>0.71755725190839692</v>
      </c>
      <c r="Q1627" s="2">
        <v>0.81739130434782614</v>
      </c>
      <c r="R1627" s="2" t="s">
        <v>74</v>
      </c>
      <c r="S1627" s="2" t="s">
        <v>3808</v>
      </c>
      <c r="T1627" s="2" t="s">
        <v>3809</v>
      </c>
      <c r="U1627" s="2" t="b">
        <v>1</v>
      </c>
      <c r="V1627" s="2" t="s">
        <v>69</v>
      </c>
      <c r="W1627" s="2">
        <v>1.8</v>
      </c>
    </row>
    <row r="1628" spans="1:23" ht="15.75" customHeight="1" x14ac:dyDescent="0.25">
      <c r="A1628" s="2" t="s">
        <v>3953</v>
      </c>
      <c r="B1628" s="2" t="s">
        <v>3954</v>
      </c>
      <c r="C1628" s="2" t="s">
        <v>147</v>
      </c>
      <c r="D1628" s="2" t="s">
        <v>62</v>
      </c>
      <c r="E1628" s="2" t="s">
        <v>64</v>
      </c>
      <c r="F1628" s="2" t="s">
        <v>364</v>
      </c>
      <c r="G1628" s="2" t="s">
        <v>442</v>
      </c>
      <c r="H1628" s="2" t="s">
        <v>412</v>
      </c>
      <c r="I1628" s="2" t="s">
        <v>54</v>
      </c>
      <c r="J1628" s="2" t="s">
        <v>443</v>
      </c>
      <c r="K1628" s="2" t="s">
        <v>444</v>
      </c>
      <c r="L1628" s="2" t="s">
        <v>377</v>
      </c>
      <c r="M1628" s="2">
        <v>48</v>
      </c>
      <c r="N1628" s="2" t="b">
        <v>0</v>
      </c>
      <c r="O1628" s="2">
        <v>0.80084745762711873</v>
      </c>
      <c r="P1628" s="2">
        <v>0.78099173553719003</v>
      </c>
      <c r="Q1628" s="2">
        <v>0.82173913043478264</v>
      </c>
      <c r="R1628" s="2" t="s">
        <v>74</v>
      </c>
      <c r="S1628" s="2" t="s">
        <v>3810</v>
      </c>
      <c r="T1628" s="2" t="s">
        <v>3811</v>
      </c>
      <c r="U1628" s="2" t="b">
        <v>1</v>
      </c>
      <c r="V1628" s="2" t="s">
        <v>69</v>
      </c>
      <c r="W1628" s="2">
        <v>2.2999999999999998</v>
      </c>
    </row>
    <row r="1629" spans="1:23" ht="15.75" customHeight="1" x14ac:dyDescent="0.25">
      <c r="A1629" s="2" t="s">
        <v>3953</v>
      </c>
      <c r="B1629" s="2" t="s">
        <v>3954</v>
      </c>
      <c r="C1629" s="2" t="s">
        <v>147</v>
      </c>
      <c r="D1629" s="2" t="s">
        <v>62</v>
      </c>
      <c r="E1629" s="2" t="s">
        <v>64</v>
      </c>
      <c r="F1629" s="2" t="s">
        <v>364</v>
      </c>
      <c r="G1629" s="2" t="s">
        <v>447</v>
      </c>
      <c r="H1629" s="2" t="s">
        <v>412</v>
      </c>
      <c r="I1629" s="2" t="s">
        <v>54</v>
      </c>
      <c r="J1629" s="2" t="s">
        <v>448</v>
      </c>
      <c r="K1629" s="2" t="s">
        <v>449</v>
      </c>
      <c r="L1629" s="2" t="s">
        <v>377</v>
      </c>
      <c r="M1629" s="2">
        <v>49</v>
      </c>
      <c r="N1629" s="2" t="b">
        <v>0</v>
      </c>
      <c r="O1629" s="2">
        <v>0.78315789473684205</v>
      </c>
      <c r="P1629" s="2">
        <v>0.75918367346938775</v>
      </c>
      <c r="Q1629" s="2">
        <v>0.80869565217391304</v>
      </c>
      <c r="R1629" s="2" t="s">
        <v>74</v>
      </c>
      <c r="S1629" s="2" t="s">
        <v>3812</v>
      </c>
      <c r="T1629" s="2" t="s">
        <v>3813</v>
      </c>
      <c r="U1629" s="2" t="b">
        <v>1</v>
      </c>
      <c r="V1629" s="2" t="s">
        <v>69</v>
      </c>
      <c r="W1629" s="2">
        <v>1.8</v>
      </c>
    </row>
    <row r="1630" spans="1:23" ht="15.75" customHeight="1" x14ac:dyDescent="0.25">
      <c r="A1630" s="2" t="s">
        <v>3953</v>
      </c>
      <c r="B1630" s="2" t="s">
        <v>3954</v>
      </c>
      <c r="C1630" s="2" t="s">
        <v>147</v>
      </c>
      <c r="D1630" s="2" t="s">
        <v>62</v>
      </c>
      <c r="E1630" s="2" t="s">
        <v>64</v>
      </c>
      <c r="F1630" s="2" t="s">
        <v>364</v>
      </c>
      <c r="G1630" s="2" t="s">
        <v>452</v>
      </c>
      <c r="H1630" s="2" t="s">
        <v>412</v>
      </c>
      <c r="I1630" s="2" t="s">
        <v>54</v>
      </c>
      <c r="J1630" s="2" t="s">
        <v>453</v>
      </c>
      <c r="K1630" s="2" t="s">
        <v>454</v>
      </c>
      <c r="L1630" s="2" t="s">
        <v>377</v>
      </c>
      <c r="M1630" s="2">
        <v>50</v>
      </c>
      <c r="N1630" s="2" t="b">
        <v>0</v>
      </c>
      <c r="O1630" s="2">
        <v>0.78661087866108792</v>
      </c>
      <c r="P1630" s="2">
        <v>0.75806451612903225</v>
      </c>
      <c r="Q1630" s="2">
        <v>0.81739130434782614</v>
      </c>
      <c r="R1630" s="2" t="s">
        <v>74</v>
      </c>
      <c r="S1630" s="2" t="s">
        <v>3814</v>
      </c>
      <c r="T1630" s="2" t="s">
        <v>3815</v>
      </c>
      <c r="U1630" s="2" t="b">
        <v>1</v>
      </c>
      <c r="V1630" s="2" t="s">
        <v>69</v>
      </c>
      <c r="W1630" s="2">
        <v>2</v>
      </c>
    </row>
    <row r="1631" spans="1:23" ht="15.75" customHeight="1" x14ac:dyDescent="0.25">
      <c r="A1631" s="2" t="s">
        <v>3953</v>
      </c>
      <c r="B1631" s="2" t="s">
        <v>3954</v>
      </c>
      <c r="C1631" s="2" t="s">
        <v>147</v>
      </c>
      <c r="D1631" s="2" t="s">
        <v>62</v>
      </c>
      <c r="E1631" s="2" t="s">
        <v>64</v>
      </c>
      <c r="F1631" s="2" t="s">
        <v>364</v>
      </c>
      <c r="G1631" s="2" t="s">
        <v>457</v>
      </c>
      <c r="H1631" s="2" t="s">
        <v>412</v>
      </c>
      <c r="I1631" s="2" t="s">
        <v>54</v>
      </c>
      <c r="J1631" s="2" t="s">
        <v>458</v>
      </c>
      <c r="K1631" s="2" t="s">
        <v>459</v>
      </c>
      <c r="L1631" s="2" t="s">
        <v>377</v>
      </c>
      <c r="M1631" s="2">
        <v>51</v>
      </c>
      <c r="N1631" s="2" t="b">
        <v>0</v>
      </c>
      <c r="O1631" s="2">
        <v>0.78825995807127891</v>
      </c>
      <c r="P1631" s="2">
        <v>0.76113360323886636</v>
      </c>
      <c r="Q1631" s="2">
        <v>0.81739130434782614</v>
      </c>
      <c r="R1631" s="2" t="s">
        <v>74</v>
      </c>
      <c r="S1631" s="2" t="s">
        <v>3816</v>
      </c>
      <c r="T1631" s="2" t="s">
        <v>3817</v>
      </c>
      <c r="U1631" s="2" t="b">
        <v>1</v>
      </c>
      <c r="V1631" s="2" t="s">
        <v>69</v>
      </c>
      <c r="W1631" s="2">
        <v>2.2999999999999998</v>
      </c>
    </row>
    <row r="1632" spans="1:23" ht="15.75" customHeight="1" x14ac:dyDescent="0.25">
      <c r="A1632" s="2" t="s">
        <v>3953</v>
      </c>
      <c r="B1632" s="2" t="s">
        <v>3954</v>
      </c>
      <c r="C1632" s="2" t="s">
        <v>147</v>
      </c>
      <c r="D1632" s="2" t="s">
        <v>62</v>
      </c>
      <c r="E1632" s="2" t="s">
        <v>64</v>
      </c>
      <c r="F1632" s="2" t="s">
        <v>364</v>
      </c>
      <c r="G1632" s="2" t="s">
        <v>462</v>
      </c>
      <c r="H1632" s="2" t="s">
        <v>412</v>
      </c>
      <c r="I1632" s="2" t="s">
        <v>54</v>
      </c>
      <c r="J1632" s="2" t="s">
        <v>463</v>
      </c>
      <c r="K1632" s="2" t="s">
        <v>464</v>
      </c>
      <c r="L1632" s="2" t="s">
        <v>377</v>
      </c>
      <c r="M1632" s="2">
        <v>52</v>
      </c>
      <c r="N1632" s="2" t="b">
        <v>0</v>
      </c>
      <c r="O1632" s="2">
        <v>0.78825995807127891</v>
      </c>
      <c r="P1632" s="2">
        <v>0.76113360323886636</v>
      </c>
      <c r="Q1632" s="2">
        <v>0.81739130434782614</v>
      </c>
      <c r="R1632" s="2" t="s">
        <v>74</v>
      </c>
      <c r="S1632" s="2" t="s">
        <v>3818</v>
      </c>
      <c r="T1632" s="2" t="s">
        <v>3819</v>
      </c>
      <c r="U1632" s="2" t="b">
        <v>1</v>
      </c>
      <c r="V1632" s="2" t="s">
        <v>69</v>
      </c>
      <c r="W1632" s="2">
        <v>1.9</v>
      </c>
    </row>
    <row r="1633" spans="1:23" ht="15.75" customHeight="1" x14ac:dyDescent="0.25">
      <c r="A1633" s="2" t="s">
        <v>3953</v>
      </c>
      <c r="B1633" s="2" t="s">
        <v>3954</v>
      </c>
      <c r="C1633" s="2" t="s">
        <v>147</v>
      </c>
      <c r="D1633" s="2" t="s">
        <v>62</v>
      </c>
      <c r="E1633" s="2" t="s">
        <v>64</v>
      </c>
      <c r="F1633" s="2" t="s">
        <v>364</v>
      </c>
      <c r="G1633" s="2" t="s">
        <v>467</v>
      </c>
      <c r="H1633" s="2" t="s">
        <v>412</v>
      </c>
      <c r="I1633" s="2" t="s">
        <v>54</v>
      </c>
      <c r="J1633" s="2" t="s">
        <v>468</v>
      </c>
      <c r="K1633" s="2" t="s">
        <v>469</v>
      </c>
      <c r="L1633" s="2" t="s">
        <v>377</v>
      </c>
      <c r="M1633" s="2">
        <v>53</v>
      </c>
      <c r="N1633" s="2" t="b">
        <v>0</v>
      </c>
      <c r="O1633" s="2">
        <v>0.76826722338204589</v>
      </c>
      <c r="P1633" s="2">
        <v>0.73895582329317266</v>
      </c>
      <c r="Q1633" s="2">
        <v>0.8</v>
      </c>
      <c r="R1633" s="2" t="s">
        <v>74</v>
      </c>
      <c r="S1633" s="2" t="s">
        <v>3820</v>
      </c>
      <c r="T1633" s="2" t="s">
        <v>3821</v>
      </c>
      <c r="U1633" s="2" t="b">
        <v>1</v>
      </c>
      <c r="V1633" s="2" t="s">
        <v>69</v>
      </c>
      <c r="W1633" s="2">
        <v>1.8</v>
      </c>
    </row>
    <row r="1634" spans="1:23" ht="15.75" customHeight="1" x14ac:dyDescent="0.25">
      <c r="A1634" s="2" t="s">
        <v>3953</v>
      </c>
      <c r="B1634" s="2" t="s">
        <v>3954</v>
      </c>
      <c r="C1634" s="2" t="s">
        <v>147</v>
      </c>
      <c r="D1634" s="2" t="s">
        <v>62</v>
      </c>
      <c r="E1634" s="2" t="s">
        <v>64</v>
      </c>
      <c r="F1634" s="2" t="s">
        <v>364</v>
      </c>
      <c r="G1634" s="2" t="s">
        <v>472</v>
      </c>
      <c r="H1634" s="2" t="s">
        <v>412</v>
      </c>
      <c r="I1634" s="2" t="s">
        <v>54</v>
      </c>
      <c r="J1634" s="2" t="s">
        <v>473</v>
      </c>
      <c r="K1634" s="2" t="s">
        <v>474</v>
      </c>
      <c r="L1634" s="2" t="s">
        <v>377</v>
      </c>
      <c r="M1634" s="2">
        <v>54</v>
      </c>
      <c r="N1634" s="2" t="b">
        <v>0</v>
      </c>
      <c r="O1634" s="2">
        <v>0.78170478170478175</v>
      </c>
      <c r="P1634" s="2">
        <v>0.74900398406374502</v>
      </c>
      <c r="Q1634" s="2">
        <v>0.81739130434782614</v>
      </c>
      <c r="R1634" s="2" t="s">
        <v>74</v>
      </c>
      <c r="S1634" s="2" t="s">
        <v>3822</v>
      </c>
      <c r="T1634" s="2" t="s">
        <v>3823</v>
      </c>
      <c r="U1634" s="2" t="b">
        <v>1</v>
      </c>
      <c r="V1634" s="2" t="s">
        <v>69</v>
      </c>
      <c r="W1634" s="2">
        <v>2.2999999999999998</v>
      </c>
    </row>
    <row r="1635" spans="1:23" ht="15.75" customHeight="1" x14ac:dyDescent="0.25">
      <c r="A1635" s="2" t="s">
        <v>3953</v>
      </c>
      <c r="B1635" s="2" t="s">
        <v>3954</v>
      </c>
      <c r="C1635" s="2" t="s">
        <v>147</v>
      </c>
      <c r="D1635" s="2" t="s">
        <v>62</v>
      </c>
      <c r="E1635" s="2" t="s">
        <v>64</v>
      </c>
      <c r="F1635" s="2" t="s">
        <v>364</v>
      </c>
      <c r="G1635" s="2" t="s">
        <v>477</v>
      </c>
      <c r="H1635" s="2" t="s">
        <v>412</v>
      </c>
      <c r="I1635" s="2" t="s">
        <v>54</v>
      </c>
      <c r="J1635" s="2" t="s">
        <v>478</v>
      </c>
      <c r="K1635" s="2" t="s">
        <v>479</v>
      </c>
      <c r="L1635" s="2" t="s">
        <v>377</v>
      </c>
      <c r="M1635" s="2">
        <v>55</v>
      </c>
      <c r="N1635" s="2" t="b">
        <v>0</v>
      </c>
      <c r="O1635" s="2">
        <v>0.79497907949790791</v>
      </c>
      <c r="P1635" s="2">
        <v>0.7661290322580645</v>
      </c>
      <c r="Q1635" s="2">
        <v>0.82608695652173914</v>
      </c>
      <c r="R1635" s="2" t="s">
        <v>74</v>
      </c>
      <c r="S1635" s="2" t="s">
        <v>3824</v>
      </c>
      <c r="T1635" s="2" t="s">
        <v>3825</v>
      </c>
      <c r="U1635" s="2" t="b">
        <v>1</v>
      </c>
      <c r="V1635" s="2" t="s">
        <v>69</v>
      </c>
      <c r="W1635" s="2">
        <v>1.9</v>
      </c>
    </row>
    <row r="1636" spans="1:23" ht="15.75" customHeight="1" x14ac:dyDescent="0.25">
      <c r="A1636" s="2" t="s">
        <v>3953</v>
      </c>
      <c r="B1636" s="2" t="s">
        <v>3954</v>
      </c>
      <c r="C1636" s="2" t="s">
        <v>147</v>
      </c>
      <c r="D1636" s="2" t="s">
        <v>62</v>
      </c>
      <c r="E1636" s="2" t="s">
        <v>64</v>
      </c>
      <c r="F1636" s="2" t="s">
        <v>364</v>
      </c>
      <c r="G1636" s="2" t="s">
        <v>482</v>
      </c>
      <c r="H1636" s="2" t="s">
        <v>412</v>
      </c>
      <c r="I1636" s="2" t="s">
        <v>54</v>
      </c>
      <c r="J1636" s="2" t="s">
        <v>483</v>
      </c>
      <c r="K1636" s="2" t="s">
        <v>484</v>
      </c>
      <c r="L1636" s="2" t="s">
        <v>377</v>
      </c>
      <c r="M1636" s="2">
        <v>56</v>
      </c>
      <c r="N1636" s="2" t="b">
        <v>0</v>
      </c>
      <c r="O1636" s="2">
        <v>0.77987421383647793</v>
      </c>
      <c r="P1636" s="2">
        <v>0.75303643724696356</v>
      </c>
      <c r="Q1636" s="2">
        <v>0.80869565217391304</v>
      </c>
      <c r="R1636" s="2" t="s">
        <v>74</v>
      </c>
      <c r="S1636" s="2" t="s">
        <v>3826</v>
      </c>
      <c r="T1636" s="2" t="s">
        <v>3827</v>
      </c>
      <c r="U1636" s="2" t="b">
        <v>1</v>
      </c>
      <c r="V1636" s="2" t="s">
        <v>69</v>
      </c>
      <c r="W1636" s="2">
        <v>1.8</v>
      </c>
    </row>
    <row r="1637" spans="1:23" ht="15.75" customHeight="1" x14ac:dyDescent="0.25">
      <c r="A1637" s="2" t="s">
        <v>3953</v>
      </c>
      <c r="B1637" s="2" t="s">
        <v>3954</v>
      </c>
      <c r="C1637" s="2" t="s">
        <v>147</v>
      </c>
      <c r="D1637" s="2" t="s">
        <v>62</v>
      </c>
      <c r="E1637" s="2" t="s">
        <v>64</v>
      </c>
      <c r="F1637" s="2" t="s">
        <v>364</v>
      </c>
      <c r="G1637" s="2" t="s">
        <v>487</v>
      </c>
      <c r="H1637" s="2" t="s">
        <v>412</v>
      </c>
      <c r="I1637" s="2" t="s">
        <v>54</v>
      </c>
      <c r="J1637" s="2" t="s">
        <v>488</v>
      </c>
      <c r="K1637" s="2" t="s">
        <v>489</v>
      </c>
      <c r="L1637" s="2" t="s">
        <v>377</v>
      </c>
      <c r="M1637" s="2">
        <v>57</v>
      </c>
      <c r="N1637" s="2" t="b">
        <v>0</v>
      </c>
      <c r="O1637" s="2">
        <v>0.7653276955602536</v>
      </c>
      <c r="P1637" s="2">
        <v>0.74485596707818935</v>
      </c>
      <c r="Q1637" s="2">
        <v>0.78695652173913044</v>
      </c>
      <c r="R1637" s="2" t="s">
        <v>74</v>
      </c>
      <c r="S1637" s="2" t="s">
        <v>3828</v>
      </c>
      <c r="T1637" s="2" t="s">
        <v>3829</v>
      </c>
      <c r="U1637" s="2" t="b">
        <v>1</v>
      </c>
      <c r="V1637" s="2" t="s">
        <v>69</v>
      </c>
      <c r="W1637" s="2">
        <v>2.2000000000000002</v>
      </c>
    </row>
    <row r="1638" spans="1:23" ht="15.75" customHeight="1" x14ac:dyDescent="0.25">
      <c r="A1638" s="2" t="s">
        <v>3953</v>
      </c>
      <c r="B1638" s="2" t="s">
        <v>3954</v>
      </c>
      <c r="C1638" s="2" t="s">
        <v>147</v>
      </c>
      <c r="D1638" s="2" t="s">
        <v>62</v>
      </c>
      <c r="E1638" s="2" t="s">
        <v>64</v>
      </c>
      <c r="F1638" s="2" t="s">
        <v>364</v>
      </c>
      <c r="G1638" s="2" t="s">
        <v>492</v>
      </c>
      <c r="H1638" s="2" t="s">
        <v>412</v>
      </c>
      <c r="I1638" s="2" t="s">
        <v>54</v>
      </c>
      <c r="J1638" s="2" t="s">
        <v>493</v>
      </c>
      <c r="K1638" s="2" t="s">
        <v>494</v>
      </c>
      <c r="L1638" s="2" t="s">
        <v>377</v>
      </c>
      <c r="M1638" s="2">
        <v>58</v>
      </c>
      <c r="N1638" s="2" t="b">
        <v>0</v>
      </c>
      <c r="O1638" s="2">
        <v>0.80249480249480243</v>
      </c>
      <c r="P1638" s="2">
        <v>0.7689243027888446</v>
      </c>
      <c r="Q1638" s="2">
        <v>0.83913043478260874</v>
      </c>
      <c r="R1638" s="2" t="s">
        <v>74</v>
      </c>
      <c r="S1638" s="2" t="s">
        <v>3830</v>
      </c>
      <c r="T1638" s="2" t="s">
        <v>3831</v>
      </c>
      <c r="U1638" s="2" t="b">
        <v>1</v>
      </c>
      <c r="V1638" s="2" t="s">
        <v>69</v>
      </c>
      <c r="W1638" s="2">
        <v>1.8</v>
      </c>
    </row>
    <row r="1639" spans="1:23" ht="15.75" customHeight="1" x14ac:dyDescent="0.25">
      <c r="A1639" s="2" t="s">
        <v>3953</v>
      </c>
      <c r="B1639" s="2" t="s">
        <v>3954</v>
      </c>
      <c r="C1639" s="2" t="s">
        <v>147</v>
      </c>
      <c r="D1639" s="2" t="s">
        <v>62</v>
      </c>
      <c r="E1639" s="2" t="s">
        <v>64</v>
      </c>
      <c r="F1639" s="2" t="s">
        <v>364</v>
      </c>
      <c r="G1639" s="2" t="s">
        <v>497</v>
      </c>
      <c r="H1639" s="2" t="s">
        <v>412</v>
      </c>
      <c r="I1639" s="2" t="s">
        <v>54</v>
      </c>
      <c r="J1639" s="2" t="s">
        <v>498</v>
      </c>
      <c r="K1639" s="2" t="s">
        <v>499</v>
      </c>
      <c r="L1639" s="2" t="s">
        <v>377</v>
      </c>
      <c r="M1639" s="2">
        <v>59</v>
      </c>
      <c r="N1639" s="2" t="b">
        <v>0</v>
      </c>
      <c r="O1639" s="2">
        <v>0.76763485477178417</v>
      </c>
      <c r="P1639" s="2">
        <v>0.73412698412698407</v>
      </c>
      <c r="Q1639" s="2">
        <v>0.80434782608695654</v>
      </c>
      <c r="R1639" s="2" t="s">
        <v>74</v>
      </c>
      <c r="S1639" s="2" t="s">
        <v>3832</v>
      </c>
      <c r="T1639" s="2" t="s">
        <v>3833</v>
      </c>
      <c r="U1639" s="2" t="b">
        <v>1</v>
      </c>
      <c r="V1639" s="2" t="s">
        <v>69</v>
      </c>
      <c r="W1639" s="2">
        <v>1.9</v>
      </c>
    </row>
    <row r="1640" spans="1:23" ht="15.75" customHeight="1" x14ac:dyDescent="0.25">
      <c r="A1640" s="2" t="s">
        <v>3953</v>
      </c>
      <c r="B1640" s="2" t="s">
        <v>3954</v>
      </c>
      <c r="C1640" s="2" t="s">
        <v>147</v>
      </c>
      <c r="D1640" s="2" t="s">
        <v>62</v>
      </c>
      <c r="E1640" s="2" t="s">
        <v>64</v>
      </c>
      <c r="F1640" s="2" t="s">
        <v>364</v>
      </c>
      <c r="G1640" s="2" t="s">
        <v>502</v>
      </c>
      <c r="H1640" s="2" t="s">
        <v>412</v>
      </c>
      <c r="I1640" s="2" t="s">
        <v>54</v>
      </c>
      <c r="J1640" s="2" t="s">
        <v>503</v>
      </c>
      <c r="K1640" s="2" t="s">
        <v>504</v>
      </c>
      <c r="L1640" s="2" t="s">
        <v>377</v>
      </c>
      <c r="M1640" s="2">
        <v>60</v>
      </c>
      <c r="N1640" s="2" t="b">
        <v>0</v>
      </c>
      <c r="O1640" s="2">
        <v>0.8</v>
      </c>
      <c r="P1640" s="2">
        <v>0.77551020408163263</v>
      </c>
      <c r="Q1640" s="2">
        <v>0.82608695652173914</v>
      </c>
      <c r="R1640" s="2" t="s">
        <v>74</v>
      </c>
      <c r="S1640" s="2" t="s">
        <v>3834</v>
      </c>
      <c r="T1640" s="2" t="s">
        <v>3835</v>
      </c>
      <c r="U1640" s="2" t="b">
        <v>1</v>
      </c>
      <c r="V1640" s="2" t="s">
        <v>69</v>
      </c>
      <c r="W1640" s="2">
        <v>2.2000000000000002</v>
      </c>
    </row>
    <row r="1641" spans="1:23" ht="15.75" customHeight="1" x14ac:dyDescent="0.25">
      <c r="A1641" s="2" t="s">
        <v>3953</v>
      </c>
      <c r="B1641" s="2" t="s">
        <v>3954</v>
      </c>
      <c r="C1641" s="2" t="s">
        <v>147</v>
      </c>
      <c r="D1641" s="2" t="s">
        <v>62</v>
      </c>
      <c r="E1641" s="2" t="s">
        <v>64</v>
      </c>
      <c r="F1641" s="2" t="s">
        <v>364</v>
      </c>
      <c r="G1641" s="2" t="s">
        <v>507</v>
      </c>
      <c r="H1641" s="2" t="s">
        <v>412</v>
      </c>
      <c r="I1641" s="2" t="s">
        <v>54</v>
      </c>
      <c r="J1641" s="2" t="s">
        <v>508</v>
      </c>
      <c r="K1641" s="2" t="s">
        <v>509</v>
      </c>
      <c r="L1641" s="2" t="s">
        <v>377</v>
      </c>
      <c r="M1641" s="2">
        <v>61</v>
      </c>
      <c r="N1641" s="2" t="b">
        <v>0</v>
      </c>
      <c r="O1641" s="2">
        <v>0.79237288135593209</v>
      </c>
      <c r="P1641" s="2">
        <v>0.77272727272727271</v>
      </c>
      <c r="Q1641" s="2">
        <v>0.81304347826086953</v>
      </c>
      <c r="R1641" s="2" t="s">
        <v>74</v>
      </c>
      <c r="S1641" s="2" t="s">
        <v>3836</v>
      </c>
      <c r="T1641" s="2" t="s">
        <v>3837</v>
      </c>
      <c r="U1641" s="2" t="b">
        <v>1</v>
      </c>
      <c r="V1641" s="2" t="s">
        <v>69</v>
      </c>
      <c r="W1641" s="2">
        <v>1.9</v>
      </c>
    </row>
    <row r="1642" spans="1:23" ht="15.75" customHeight="1" x14ac:dyDescent="0.25">
      <c r="A1642" s="2" t="s">
        <v>3953</v>
      </c>
      <c r="B1642" s="2" t="s">
        <v>3954</v>
      </c>
      <c r="C1642" s="2" t="s">
        <v>147</v>
      </c>
      <c r="D1642" s="2" t="s">
        <v>62</v>
      </c>
      <c r="E1642" s="2" t="s">
        <v>64</v>
      </c>
      <c r="F1642" s="2" t="s">
        <v>364</v>
      </c>
      <c r="G1642" s="2" t="s">
        <v>512</v>
      </c>
      <c r="H1642" s="2" t="s">
        <v>513</v>
      </c>
      <c r="I1642" s="2" t="s">
        <v>40</v>
      </c>
      <c r="J1642" s="2" t="s">
        <v>514</v>
      </c>
      <c r="K1642" s="2" t="s">
        <v>515</v>
      </c>
      <c r="L1642" s="2" t="s">
        <v>372</v>
      </c>
      <c r="M1642" s="2">
        <v>42</v>
      </c>
      <c r="N1642" s="2" t="b">
        <v>0</v>
      </c>
      <c r="O1642" s="2">
        <v>0.77620396600566577</v>
      </c>
      <c r="P1642" s="2">
        <v>0.74456521739130432</v>
      </c>
      <c r="Q1642" s="2">
        <v>0.81065088757396453</v>
      </c>
      <c r="R1642" s="2" t="s">
        <v>74</v>
      </c>
      <c r="S1642" s="2" t="s">
        <v>3838</v>
      </c>
      <c r="T1642" s="2" t="s">
        <v>3839</v>
      </c>
      <c r="U1642" s="2" t="b">
        <v>1</v>
      </c>
      <c r="V1642" s="2" t="s">
        <v>69</v>
      </c>
      <c r="W1642" s="2">
        <v>2.1</v>
      </c>
    </row>
    <row r="1643" spans="1:23" ht="15.75" customHeight="1" x14ac:dyDescent="0.25">
      <c r="A1643" s="2" t="s">
        <v>3953</v>
      </c>
      <c r="B1643" s="2" t="s">
        <v>3954</v>
      </c>
      <c r="C1643" s="2" t="s">
        <v>147</v>
      </c>
      <c r="D1643" s="2" t="s">
        <v>62</v>
      </c>
      <c r="E1643" s="2" t="s">
        <v>64</v>
      </c>
      <c r="F1643" s="2" t="s">
        <v>364</v>
      </c>
      <c r="G1643" s="2" t="s">
        <v>518</v>
      </c>
      <c r="H1643" s="2" t="s">
        <v>513</v>
      </c>
      <c r="I1643" s="2" t="s">
        <v>40</v>
      </c>
      <c r="J1643" s="2" t="s">
        <v>519</v>
      </c>
      <c r="K1643" s="2" t="s">
        <v>520</v>
      </c>
      <c r="L1643" s="2" t="s">
        <v>372</v>
      </c>
      <c r="M1643" s="2">
        <v>43</v>
      </c>
      <c r="N1643" s="2" t="b">
        <v>0</v>
      </c>
      <c r="O1643" s="2">
        <v>0.80110497237569056</v>
      </c>
      <c r="P1643" s="2">
        <v>0.75129533678756477</v>
      </c>
      <c r="Q1643" s="2">
        <v>0.85798816568047342</v>
      </c>
      <c r="R1643" s="2" t="s">
        <v>74</v>
      </c>
      <c r="S1643" s="2" t="s">
        <v>3840</v>
      </c>
      <c r="T1643" s="2" t="s">
        <v>3841</v>
      </c>
      <c r="U1643" s="2" t="b">
        <v>1</v>
      </c>
      <c r="V1643" s="2" t="s">
        <v>69</v>
      </c>
      <c r="W1643" s="2">
        <v>2</v>
      </c>
    </row>
    <row r="1644" spans="1:23" ht="15.75" customHeight="1" x14ac:dyDescent="0.25">
      <c r="A1644" s="2" t="s">
        <v>3953</v>
      </c>
      <c r="B1644" s="2" t="s">
        <v>3954</v>
      </c>
      <c r="C1644" s="2" t="s">
        <v>147</v>
      </c>
      <c r="D1644" s="2" t="s">
        <v>62</v>
      </c>
      <c r="E1644" s="2" t="s">
        <v>64</v>
      </c>
      <c r="F1644" s="2" t="s">
        <v>364</v>
      </c>
      <c r="G1644" s="2" t="s">
        <v>523</v>
      </c>
      <c r="H1644" s="2" t="s">
        <v>513</v>
      </c>
      <c r="I1644" s="2" t="s">
        <v>40</v>
      </c>
      <c r="J1644" s="2" t="s">
        <v>524</v>
      </c>
      <c r="K1644" s="2" t="s">
        <v>525</v>
      </c>
      <c r="L1644" s="2" t="s">
        <v>372</v>
      </c>
      <c r="M1644" s="2">
        <v>44</v>
      </c>
      <c r="N1644" s="2" t="b">
        <v>0</v>
      </c>
      <c r="O1644" s="2">
        <v>0.79885057471264365</v>
      </c>
      <c r="P1644" s="2">
        <v>0.77653631284916202</v>
      </c>
      <c r="Q1644" s="2">
        <v>0.8224852071005917</v>
      </c>
      <c r="R1644" s="2" t="s">
        <v>74</v>
      </c>
      <c r="S1644" s="2" t="s">
        <v>3842</v>
      </c>
      <c r="T1644" s="2" t="s">
        <v>3843</v>
      </c>
      <c r="U1644" s="2" t="b">
        <v>1</v>
      </c>
      <c r="V1644" s="2" t="s">
        <v>69</v>
      </c>
      <c r="W1644" s="2">
        <v>1.7</v>
      </c>
    </row>
    <row r="1645" spans="1:23" ht="15.75" customHeight="1" x14ac:dyDescent="0.25">
      <c r="A1645" s="2" t="s">
        <v>3953</v>
      </c>
      <c r="B1645" s="2" t="s">
        <v>3954</v>
      </c>
      <c r="C1645" s="2" t="s">
        <v>147</v>
      </c>
      <c r="D1645" s="2" t="s">
        <v>62</v>
      </c>
      <c r="E1645" s="2" t="s">
        <v>64</v>
      </c>
      <c r="F1645" s="2" t="s">
        <v>364</v>
      </c>
      <c r="G1645" s="2" t="s">
        <v>528</v>
      </c>
      <c r="H1645" s="2" t="s">
        <v>513</v>
      </c>
      <c r="I1645" s="2" t="s">
        <v>40</v>
      </c>
      <c r="J1645" s="2" t="s">
        <v>529</v>
      </c>
      <c r="K1645" s="2" t="s">
        <v>530</v>
      </c>
      <c r="L1645" s="2" t="s">
        <v>372</v>
      </c>
      <c r="M1645" s="2">
        <v>45</v>
      </c>
      <c r="N1645" s="2" t="b">
        <v>0</v>
      </c>
      <c r="O1645" s="2">
        <v>0.78753541076487243</v>
      </c>
      <c r="P1645" s="2">
        <v>0.75543478260869568</v>
      </c>
      <c r="Q1645" s="2">
        <v>0.8224852071005917</v>
      </c>
      <c r="R1645" s="2" t="s">
        <v>74</v>
      </c>
      <c r="S1645" s="2" t="s">
        <v>3844</v>
      </c>
      <c r="T1645" s="2" t="s">
        <v>3845</v>
      </c>
      <c r="U1645" s="2" t="b">
        <v>1</v>
      </c>
      <c r="V1645" s="2" t="s">
        <v>69</v>
      </c>
      <c r="W1645" s="2">
        <v>1.9</v>
      </c>
    </row>
    <row r="1646" spans="1:23" ht="15.75" customHeight="1" x14ac:dyDescent="0.25">
      <c r="A1646" s="2" t="s">
        <v>3953</v>
      </c>
      <c r="B1646" s="2" t="s">
        <v>3954</v>
      </c>
      <c r="C1646" s="2" t="s">
        <v>147</v>
      </c>
      <c r="D1646" s="2" t="s">
        <v>62</v>
      </c>
      <c r="E1646" s="2" t="s">
        <v>64</v>
      </c>
      <c r="F1646" s="2" t="s">
        <v>364</v>
      </c>
      <c r="G1646" s="2" t="s">
        <v>533</v>
      </c>
      <c r="H1646" s="2" t="s">
        <v>513</v>
      </c>
      <c r="I1646" s="2" t="s">
        <v>40</v>
      </c>
      <c r="J1646" s="2" t="s">
        <v>534</v>
      </c>
      <c r="K1646" s="2" t="s">
        <v>535</v>
      </c>
      <c r="L1646" s="2" t="s">
        <v>372</v>
      </c>
      <c r="M1646" s="2">
        <v>46</v>
      </c>
      <c r="N1646" s="2" t="b">
        <v>0</v>
      </c>
      <c r="O1646" s="2">
        <v>0.76836158192090398</v>
      </c>
      <c r="P1646" s="2">
        <v>0.73513513513513518</v>
      </c>
      <c r="Q1646" s="2">
        <v>0.80473372781065089</v>
      </c>
      <c r="R1646" s="2" t="s">
        <v>74</v>
      </c>
      <c r="S1646" s="2" t="s">
        <v>3846</v>
      </c>
      <c r="T1646" s="2" t="s">
        <v>3847</v>
      </c>
      <c r="U1646" s="2" t="b">
        <v>1</v>
      </c>
      <c r="V1646" s="2" t="s">
        <v>69</v>
      </c>
      <c r="W1646" s="2">
        <v>1.7</v>
      </c>
    </row>
    <row r="1647" spans="1:23" ht="15.75" customHeight="1" x14ac:dyDescent="0.25">
      <c r="A1647" s="2" t="s">
        <v>3953</v>
      </c>
      <c r="B1647" s="2" t="s">
        <v>3954</v>
      </c>
      <c r="C1647" s="2" t="s">
        <v>147</v>
      </c>
      <c r="D1647" s="2" t="s">
        <v>62</v>
      </c>
      <c r="E1647" s="2" t="s">
        <v>64</v>
      </c>
      <c r="F1647" s="2" t="s">
        <v>364</v>
      </c>
      <c r="G1647" s="2" t="s">
        <v>538</v>
      </c>
      <c r="H1647" s="2" t="s">
        <v>513</v>
      </c>
      <c r="I1647" s="2" t="s">
        <v>40</v>
      </c>
      <c r="J1647" s="2" t="s">
        <v>539</v>
      </c>
      <c r="K1647" s="2" t="s">
        <v>540</v>
      </c>
      <c r="L1647" s="2" t="s">
        <v>372</v>
      </c>
      <c r="M1647" s="2">
        <v>47</v>
      </c>
      <c r="N1647" s="2" t="b">
        <v>0</v>
      </c>
      <c r="O1647" s="2">
        <v>0.77900552486187857</v>
      </c>
      <c r="P1647" s="2">
        <v>0.73056994818652854</v>
      </c>
      <c r="Q1647" s="2">
        <v>0.83431952662721898</v>
      </c>
      <c r="R1647" s="2" t="s">
        <v>74</v>
      </c>
      <c r="S1647" s="2" t="s">
        <v>3848</v>
      </c>
      <c r="T1647" s="2" t="s">
        <v>3849</v>
      </c>
      <c r="U1647" s="2" t="b">
        <v>1</v>
      </c>
      <c r="V1647" s="2" t="s">
        <v>69</v>
      </c>
      <c r="W1647" s="2">
        <v>2.1</v>
      </c>
    </row>
    <row r="1648" spans="1:23" ht="15.75" customHeight="1" x14ac:dyDescent="0.25">
      <c r="A1648" s="2" t="s">
        <v>3953</v>
      </c>
      <c r="B1648" s="2" t="s">
        <v>3954</v>
      </c>
      <c r="C1648" s="2" t="s">
        <v>147</v>
      </c>
      <c r="D1648" s="2" t="s">
        <v>62</v>
      </c>
      <c r="E1648" s="2" t="s">
        <v>64</v>
      </c>
      <c r="F1648" s="2" t="s">
        <v>364</v>
      </c>
      <c r="G1648" s="2" t="s">
        <v>550</v>
      </c>
      <c r="H1648" s="2" t="s">
        <v>513</v>
      </c>
      <c r="I1648" s="2" t="s">
        <v>40</v>
      </c>
      <c r="J1648" s="2" t="s">
        <v>555</v>
      </c>
      <c r="K1648" s="2" t="s">
        <v>557</v>
      </c>
      <c r="L1648" s="2" t="s">
        <v>372</v>
      </c>
      <c r="M1648" s="2">
        <v>48</v>
      </c>
      <c r="N1648" s="2" t="b">
        <v>0</v>
      </c>
      <c r="O1648" s="2">
        <v>0.79005524861878451</v>
      </c>
      <c r="P1648" s="2">
        <v>0.7409326424870466</v>
      </c>
      <c r="Q1648" s="2">
        <v>0.84615384615384615</v>
      </c>
      <c r="R1648" s="2" t="s">
        <v>74</v>
      </c>
      <c r="S1648" s="2" t="s">
        <v>3850</v>
      </c>
      <c r="T1648" s="2" t="s">
        <v>3851</v>
      </c>
      <c r="U1648" s="2" t="b">
        <v>1</v>
      </c>
      <c r="V1648" s="2" t="s">
        <v>69</v>
      </c>
      <c r="W1648" s="2">
        <v>1.7</v>
      </c>
    </row>
    <row r="1649" spans="1:23" ht="15.75" customHeight="1" x14ac:dyDescent="0.25">
      <c r="A1649" s="2" t="s">
        <v>3953</v>
      </c>
      <c r="B1649" s="2" t="s">
        <v>3954</v>
      </c>
      <c r="C1649" s="2" t="s">
        <v>147</v>
      </c>
      <c r="D1649" s="2" t="s">
        <v>62</v>
      </c>
      <c r="E1649" s="2" t="s">
        <v>64</v>
      </c>
      <c r="F1649" s="2" t="s">
        <v>364</v>
      </c>
      <c r="G1649" s="2" t="s">
        <v>572</v>
      </c>
      <c r="H1649" s="2" t="s">
        <v>513</v>
      </c>
      <c r="I1649" s="2" t="s">
        <v>40</v>
      </c>
      <c r="J1649" s="2" t="s">
        <v>575</v>
      </c>
      <c r="K1649" s="2" t="s">
        <v>576</v>
      </c>
      <c r="L1649" s="2" t="s">
        <v>372</v>
      </c>
      <c r="M1649" s="2">
        <v>49</v>
      </c>
      <c r="N1649" s="2" t="b">
        <v>0</v>
      </c>
      <c r="O1649" s="2">
        <v>0.76966292134831449</v>
      </c>
      <c r="P1649" s="2">
        <v>0.73262032085561501</v>
      </c>
      <c r="Q1649" s="2">
        <v>0.81065088757396453</v>
      </c>
      <c r="R1649" s="2" t="s">
        <v>74</v>
      </c>
      <c r="S1649" s="2" t="s">
        <v>3852</v>
      </c>
      <c r="T1649" s="2" t="s">
        <v>3853</v>
      </c>
      <c r="U1649" s="2" t="b">
        <v>1</v>
      </c>
      <c r="V1649" s="2" t="s">
        <v>69</v>
      </c>
      <c r="W1649" s="2">
        <v>1.7</v>
      </c>
    </row>
    <row r="1650" spans="1:23" ht="15.75" customHeight="1" x14ac:dyDescent="0.25">
      <c r="A1650" s="2" t="s">
        <v>3953</v>
      </c>
      <c r="B1650" s="2" t="s">
        <v>3954</v>
      </c>
      <c r="C1650" s="2" t="s">
        <v>147</v>
      </c>
      <c r="D1650" s="2" t="s">
        <v>62</v>
      </c>
      <c r="E1650" s="2" t="s">
        <v>64</v>
      </c>
      <c r="F1650" s="2" t="s">
        <v>364</v>
      </c>
      <c r="G1650" s="2" t="s">
        <v>587</v>
      </c>
      <c r="H1650" s="2" t="s">
        <v>513</v>
      </c>
      <c r="I1650" s="2" t="s">
        <v>40</v>
      </c>
      <c r="J1650" s="2" t="s">
        <v>589</v>
      </c>
      <c r="K1650" s="2" t="s">
        <v>591</v>
      </c>
      <c r="L1650" s="2" t="s">
        <v>372</v>
      </c>
      <c r="M1650" s="2">
        <v>50</v>
      </c>
      <c r="N1650" s="2" t="b">
        <v>0</v>
      </c>
      <c r="O1650" s="2">
        <v>0.81894150417827294</v>
      </c>
      <c r="P1650" s="2">
        <v>0.77368421052631575</v>
      </c>
      <c r="Q1650" s="2">
        <v>0.86982248520710059</v>
      </c>
      <c r="R1650" s="2" t="s">
        <v>74</v>
      </c>
      <c r="S1650" s="2" t="s">
        <v>3854</v>
      </c>
      <c r="T1650" s="2" t="s">
        <v>3855</v>
      </c>
      <c r="U1650" s="2" t="b">
        <v>1</v>
      </c>
      <c r="V1650" s="2" t="s">
        <v>69</v>
      </c>
      <c r="W1650" s="2">
        <v>2.1</v>
      </c>
    </row>
    <row r="1651" spans="1:23" ht="15.75" customHeight="1" x14ac:dyDescent="0.25">
      <c r="A1651" s="2" t="s">
        <v>3953</v>
      </c>
      <c r="B1651" s="2" t="s">
        <v>3954</v>
      </c>
      <c r="C1651" s="2" t="s">
        <v>147</v>
      </c>
      <c r="D1651" s="2" t="s">
        <v>62</v>
      </c>
      <c r="E1651" s="2" t="s">
        <v>64</v>
      </c>
      <c r="F1651" s="2" t="s">
        <v>364</v>
      </c>
      <c r="G1651" s="2" t="s">
        <v>601</v>
      </c>
      <c r="H1651" s="2" t="s">
        <v>513</v>
      </c>
      <c r="I1651" s="2" t="s">
        <v>40</v>
      </c>
      <c r="J1651" s="2" t="s">
        <v>603</v>
      </c>
      <c r="K1651" s="2" t="s">
        <v>604</v>
      </c>
      <c r="L1651" s="2" t="s">
        <v>372</v>
      </c>
      <c r="M1651" s="2">
        <v>51</v>
      </c>
      <c r="N1651" s="2" t="b">
        <v>0</v>
      </c>
      <c r="O1651" s="2">
        <v>0.78991596638655459</v>
      </c>
      <c r="P1651" s="2">
        <v>0.75</v>
      </c>
      <c r="Q1651" s="2">
        <v>0.83431952662721898</v>
      </c>
      <c r="R1651" s="2" t="s">
        <v>74</v>
      </c>
      <c r="S1651" s="2" t="s">
        <v>3856</v>
      </c>
      <c r="T1651" s="2" t="s">
        <v>3857</v>
      </c>
      <c r="U1651" s="2" t="b">
        <v>1</v>
      </c>
      <c r="V1651" s="2" t="s">
        <v>69</v>
      </c>
      <c r="W1651" s="2">
        <v>1.7</v>
      </c>
    </row>
    <row r="1652" spans="1:23" ht="15.75" customHeight="1" x14ac:dyDescent="0.25">
      <c r="A1652" s="2" t="s">
        <v>3953</v>
      </c>
      <c r="B1652" s="2" t="s">
        <v>3954</v>
      </c>
      <c r="C1652" s="2" t="s">
        <v>147</v>
      </c>
      <c r="D1652" s="2" t="s">
        <v>62</v>
      </c>
      <c r="E1652" s="2" t="s">
        <v>64</v>
      </c>
      <c r="F1652" s="2" t="s">
        <v>364</v>
      </c>
      <c r="G1652" s="2" t="s">
        <v>618</v>
      </c>
      <c r="H1652" s="2" t="s">
        <v>513</v>
      </c>
      <c r="I1652" s="2" t="s">
        <v>40</v>
      </c>
      <c r="J1652" s="2" t="s">
        <v>622</v>
      </c>
      <c r="K1652" s="2" t="s">
        <v>624</v>
      </c>
      <c r="L1652" s="2" t="s">
        <v>372</v>
      </c>
      <c r="M1652" s="2">
        <v>52</v>
      </c>
      <c r="N1652" s="2" t="b">
        <v>0</v>
      </c>
      <c r="O1652" s="2">
        <v>0.74380165289256195</v>
      </c>
      <c r="P1652" s="2">
        <v>0.69587628865979378</v>
      </c>
      <c r="Q1652" s="2">
        <v>0.79881656804733725</v>
      </c>
      <c r="R1652" s="2" t="s">
        <v>74</v>
      </c>
      <c r="S1652" s="2" t="s">
        <v>3858</v>
      </c>
      <c r="T1652" s="2" t="s">
        <v>3859</v>
      </c>
      <c r="U1652" s="2" t="b">
        <v>1</v>
      </c>
      <c r="V1652" s="2" t="s">
        <v>69</v>
      </c>
      <c r="W1652" s="2">
        <v>1.7</v>
      </c>
    </row>
    <row r="1653" spans="1:23" ht="15.75" customHeight="1" x14ac:dyDescent="0.25">
      <c r="A1653" s="2" t="s">
        <v>3953</v>
      </c>
      <c r="B1653" s="2" t="s">
        <v>3954</v>
      </c>
      <c r="C1653" s="2" t="s">
        <v>147</v>
      </c>
      <c r="D1653" s="2" t="s">
        <v>62</v>
      </c>
      <c r="E1653" s="2" t="s">
        <v>64</v>
      </c>
      <c r="F1653" s="2" t="s">
        <v>364</v>
      </c>
      <c r="G1653" s="2" t="s">
        <v>640</v>
      </c>
      <c r="H1653" s="2" t="s">
        <v>513</v>
      </c>
      <c r="I1653" s="2" t="s">
        <v>40</v>
      </c>
      <c r="J1653" s="2" t="s">
        <v>643</v>
      </c>
      <c r="K1653" s="2" t="s">
        <v>644</v>
      </c>
      <c r="L1653" s="2" t="s">
        <v>372</v>
      </c>
      <c r="M1653" s="2">
        <v>53</v>
      </c>
      <c r="N1653" s="2" t="b">
        <v>0</v>
      </c>
      <c r="O1653" s="2">
        <v>0.7921348314606742</v>
      </c>
      <c r="P1653" s="2">
        <v>0.75401069518716579</v>
      </c>
      <c r="Q1653" s="2">
        <v>0.83431952662721898</v>
      </c>
      <c r="R1653" s="2" t="s">
        <v>74</v>
      </c>
      <c r="S1653" s="2" t="s">
        <v>3860</v>
      </c>
      <c r="T1653" s="2" t="s">
        <v>3861</v>
      </c>
      <c r="U1653" s="2" t="b">
        <v>1</v>
      </c>
      <c r="V1653" s="2" t="s">
        <v>69</v>
      </c>
      <c r="W1653" s="2">
        <v>2.1</v>
      </c>
    </row>
    <row r="1654" spans="1:23" ht="15.75" customHeight="1" x14ac:dyDescent="0.25">
      <c r="A1654" s="2" t="s">
        <v>3953</v>
      </c>
      <c r="B1654" s="2" t="s">
        <v>3954</v>
      </c>
      <c r="C1654" s="2" t="s">
        <v>147</v>
      </c>
      <c r="D1654" s="2" t="s">
        <v>62</v>
      </c>
      <c r="E1654" s="2" t="s">
        <v>64</v>
      </c>
      <c r="F1654" s="2" t="s">
        <v>364</v>
      </c>
      <c r="G1654" s="2" t="s">
        <v>659</v>
      </c>
      <c r="H1654" s="2" t="s">
        <v>513</v>
      </c>
      <c r="I1654" s="2" t="s">
        <v>40</v>
      </c>
      <c r="J1654" s="2" t="s">
        <v>660</v>
      </c>
      <c r="K1654" s="2" t="s">
        <v>661</v>
      </c>
      <c r="L1654" s="2" t="s">
        <v>372</v>
      </c>
      <c r="M1654" s="2">
        <v>54</v>
      </c>
      <c r="N1654" s="2" t="b">
        <v>0</v>
      </c>
      <c r="O1654" s="2">
        <v>0.77134986225895319</v>
      </c>
      <c r="P1654" s="2">
        <v>0.72164948453608246</v>
      </c>
      <c r="Q1654" s="2">
        <v>0.82840236686390534</v>
      </c>
      <c r="R1654" s="2" t="s">
        <v>74</v>
      </c>
      <c r="S1654" s="2" t="s">
        <v>3862</v>
      </c>
      <c r="T1654" s="2" t="s">
        <v>3863</v>
      </c>
      <c r="U1654" s="2" t="b">
        <v>1</v>
      </c>
      <c r="V1654" s="2" t="s">
        <v>69</v>
      </c>
      <c r="W1654" s="2">
        <v>1.7</v>
      </c>
    </row>
    <row r="1655" spans="1:23" ht="15.75" customHeight="1" x14ac:dyDescent="0.25">
      <c r="A1655" s="2" t="s">
        <v>3953</v>
      </c>
      <c r="B1655" s="2" t="s">
        <v>3954</v>
      </c>
      <c r="C1655" s="2" t="s">
        <v>147</v>
      </c>
      <c r="D1655" s="2" t="s">
        <v>62</v>
      </c>
      <c r="E1655" s="2" t="s">
        <v>64</v>
      </c>
      <c r="F1655" s="2" t="s">
        <v>364</v>
      </c>
      <c r="G1655" s="2" t="s">
        <v>664</v>
      </c>
      <c r="H1655" s="2" t="s">
        <v>513</v>
      </c>
      <c r="I1655" s="2" t="s">
        <v>40</v>
      </c>
      <c r="J1655" s="2" t="s">
        <v>665</v>
      </c>
      <c r="K1655" s="2" t="s">
        <v>666</v>
      </c>
      <c r="L1655" s="2" t="s">
        <v>372</v>
      </c>
      <c r="M1655" s="2">
        <v>55</v>
      </c>
      <c r="N1655" s="2" t="b">
        <v>0</v>
      </c>
      <c r="O1655" s="2">
        <v>0.8192090395480226</v>
      </c>
      <c r="P1655" s="2">
        <v>0.78378378378378377</v>
      </c>
      <c r="Q1655" s="2">
        <v>0.85798816568047342</v>
      </c>
      <c r="R1655" s="2" t="s">
        <v>74</v>
      </c>
      <c r="S1655" s="2" t="s">
        <v>3864</v>
      </c>
      <c r="T1655" s="2" t="s">
        <v>3865</v>
      </c>
      <c r="U1655" s="2" t="b">
        <v>1</v>
      </c>
      <c r="V1655" s="2" t="s">
        <v>69</v>
      </c>
      <c r="W1655" s="2">
        <v>1.7</v>
      </c>
    </row>
    <row r="1656" spans="1:23" ht="15.75" customHeight="1" x14ac:dyDescent="0.25">
      <c r="A1656" s="2" t="s">
        <v>3953</v>
      </c>
      <c r="B1656" s="2" t="s">
        <v>3954</v>
      </c>
      <c r="C1656" s="2" t="s">
        <v>147</v>
      </c>
      <c r="D1656" s="2" t="s">
        <v>62</v>
      </c>
      <c r="E1656" s="2" t="s">
        <v>64</v>
      </c>
      <c r="F1656" s="2" t="s">
        <v>364</v>
      </c>
      <c r="G1656" s="2" t="s">
        <v>669</v>
      </c>
      <c r="H1656" s="2" t="s">
        <v>513</v>
      </c>
      <c r="I1656" s="2" t="s">
        <v>40</v>
      </c>
      <c r="J1656" s="2" t="s">
        <v>670</v>
      </c>
      <c r="K1656" s="2" t="s">
        <v>671</v>
      </c>
      <c r="L1656" s="2" t="s">
        <v>372</v>
      </c>
      <c r="M1656" s="2">
        <v>56</v>
      </c>
      <c r="N1656" s="2" t="b">
        <v>0</v>
      </c>
      <c r="O1656" s="2">
        <v>0.78651685393258419</v>
      </c>
      <c r="P1656" s="2">
        <v>0.74866310160427807</v>
      </c>
      <c r="Q1656" s="2">
        <v>0.82840236686390534</v>
      </c>
      <c r="R1656" s="2" t="s">
        <v>74</v>
      </c>
      <c r="S1656" s="2" t="s">
        <v>3866</v>
      </c>
      <c r="T1656" s="2" t="s">
        <v>3867</v>
      </c>
      <c r="U1656" s="2" t="b">
        <v>1</v>
      </c>
      <c r="V1656" s="2" t="s">
        <v>69</v>
      </c>
      <c r="W1656" s="2">
        <v>1.7</v>
      </c>
    </row>
    <row r="1657" spans="1:23" ht="15.75" customHeight="1" x14ac:dyDescent="0.25">
      <c r="A1657" s="2" t="s">
        <v>3953</v>
      </c>
      <c r="B1657" s="2" t="s">
        <v>3954</v>
      </c>
      <c r="C1657" s="2" t="s">
        <v>147</v>
      </c>
      <c r="D1657" s="2" t="s">
        <v>62</v>
      </c>
      <c r="E1657" s="2" t="s">
        <v>64</v>
      </c>
      <c r="F1657" s="2" t="s">
        <v>364</v>
      </c>
      <c r="G1657" s="2" t="s">
        <v>674</v>
      </c>
      <c r="H1657" s="2" t="s">
        <v>513</v>
      </c>
      <c r="I1657" s="2" t="s">
        <v>40</v>
      </c>
      <c r="J1657" s="2" t="s">
        <v>675</v>
      </c>
      <c r="K1657" s="2" t="s">
        <v>676</v>
      </c>
      <c r="L1657" s="2" t="s">
        <v>372</v>
      </c>
      <c r="M1657" s="2">
        <v>57</v>
      </c>
      <c r="N1657" s="2" t="b">
        <v>0</v>
      </c>
      <c r="O1657" s="2">
        <v>0.78062678062678059</v>
      </c>
      <c r="P1657" s="2">
        <v>0.75274725274725274</v>
      </c>
      <c r="Q1657" s="2">
        <v>0.81065088757396453</v>
      </c>
      <c r="R1657" s="2" t="s">
        <v>74</v>
      </c>
      <c r="S1657" s="2" t="s">
        <v>3868</v>
      </c>
      <c r="T1657" s="2" t="s">
        <v>3869</v>
      </c>
      <c r="U1657" s="2" t="b">
        <v>1</v>
      </c>
      <c r="V1657" s="2" t="s">
        <v>69</v>
      </c>
      <c r="W1657" s="2">
        <v>2.1</v>
      </c>
    </row>
    <row r="1658" spans="1:23" ht="15.75" customHeight="1" x14ac:dyDescent="0.25">
      <c r="A1658" s="2" t="s">
        <v>3953</v>
      </c>
      <c r="B1658" s="2" t="s">
        <v>3954</v>
      </c>
      <c r="C1658" s="2" t="s">
        <v>147</v>
      </c>
      <c r="D1658" s="2" t="s">
        <v>62</v>
      </c>
      <c r="E1658" s="2" t="s">
        <v>64</v>
      </c>
      <c r="F1658" s="2" t="s">
        <v>364</v>
      </c>
      <c r="G1658" s="2" t="s">
        <v>679</v>
      </c>
      <c r="H1658" s="2" t="s">
        <v>513</v>
      </c>
      <c r="I1658" s="2" t="s">
        <v>40</v>
      </c>
      <c r="J1658" s="2" t="s">
        <v>680</v>
      </c>
      <c r="K1658" s="2" t="s">
        <v>681</v>
      </c>
      <c r="L1658" s="2" t="s">
        <v>372</v>
      </c>
      <c r="M1658" s="2">
        <v>58</v>
      </c>
      <c r="N1658" s="2" t="b">
        <v>0</v>
      </c>
      <c r="O1658" s="2">
        <v>0.78904109589041105</v>
      </c>
      <c r="P1658" s="2">
        <v>0.73469387755102045</v>
      </c>
      <c r="Q1658" s="2">
        <v>0.85207100591715978</v>
      </c>
      <c r="R1658" s="2" t="s">
        <v>74</v>
      </c>
      <c r="S1658" s="2" t="s">
        <v>3870</v>
      </c>
      <c r="T1658" s="2" t="s">
        <v>3871</v>
      </c>
      <c r="U1658" s="2" t="b">
        <v>1</v>
      </c>
      <c r="V1658" s="2" t="s">
        <v>69</v>
      </c>
      <c r="W1658" s="2">
        <v>1.7</v>
      </c>
    </row>
    <row r="1659" spans="1:23" ht="15.75" customHeight="1" x14ac:dyDescent="0.25">
      <c r="A1659" s="2" t="s">
        <v>3953</v>
      </c>
      <c r="B1659" s="2" t="s">
        <v>3954</v>
      </c>
      <c r="C1659" s="2" t="s">
        <v>147</v>
      </c>
      <c r="D1659" s="2" t="s">
        <v>62</v>
      </c>
      <c r="E1659" s="2" t="s">
        <v>64</v>
      </c>
      <c r="F1659" s="2" t="s">
        <v>364</v>
      </c>
      <c r="G1659" s="2" t="s">
        <v>684</v>
      </c>
      <c r="H1659" s="2" t="s">
        <v>513</v>
      </c>
      <c r="I1659" s="2" t="s">
        <v>40</v>
      </c>
      <c r="J1659" s="2" t="s">
        <v>685</v>
      </c>
      <c r="K1659" s="2" t="s">
        <v>686</v>
      </c>
      <c r="L1659" s="2" t="s">
        <v>372</v>
      </c>
      <c r="M1659" s="2">
        <v>59</v>
      </c>
      <c r="N1659" s="2" t="b">
        <v>0</v>
      </c>
      <c r="O1659" s="2">
        <v>0.78453038674033149</v>
      </c>
      <c r="P1659" s="2">
        <v>0.73575129533678751</v>
      </c>
      <c r="Q1659" s="2">
        <v>0.84023668639053251</v>
      </c>
      <c r="R1659" s="2" t="s">
        <v>74</v>
      </c>
      <c r="S1659" s="2" t="s">
        <v>3872</v>
      </c>
      <c r="T1659" s="2" t="s">
        <v>3873</v>
      </c>
      <c r="U1659" s="2" t="b">
        <v>1</v>
      </c>
      <c r="V1659" s="2" t="s">
        <v>69</v>
      </c>
      <c r="W1659" s="2">
        <v>1.7</v>
      </c>
    </row>
    <row r="1660" spans="1:23" ht="15.75" customHeight="1" x14ac:dyDescent="0.25">
      <c r="A1660" s="2" t="s">
        <v>3953</v>
      </c>
      <c r="B1660" s="2" t="s">
        <v>3954</v>
      </c>
      <c r="C1660" s="2" t="s">
        <v>147</v>
      </c>
      <c r="D1660" s="2" t="s">
        <v>62</v>
      </c>
      <c r="E1660" s="2" t="s">
        <v>64</v>
      </c>
      <c r="F1660" s="2" t="s">
        <v>364</v>
      </c>
      <c r="G1660" s="2" t="s">
        <v>689</v>
      </c>
      <c r="H1660" s="2" t="s">
        <v>513</v>
      </c>
      <c r="I1660" s="2" t="s">
        <v>40</v>
      </c>
      <c r="J1660" s="2" t="s">
        <v>690</v>
      </c>
      <c r="K1660" s="2" t="s">
        <v>691</v>
      </c>
      <c r="L1660" s="2" t="s">
        <v>372</v>
      </c>
      <c r="M1660" s="2">
        <v>60</v>
      </c>
      <c r="N1660" s="2" t="b">
        <v>0</v>
      </c>
      <c r="O1660" s="2">
        <v>0.8044692737430168</v>
      </c>
      <c r="P1660" s="2">
        <v>0.76190476190476186</v>
      </c>
      <c r="Q1660" s="2">
        <v>0.85207100591715978</v>
      </c>
      <c r="R1660" s="2" t="s">
        <v>74</v>
      </c>
      <c r="S1660" s="2" t="s">
        <v>3874</v>
      </c>
      <c r="T1660" s="2" t="s">
        <v>3875</v>
      </c>
      <c r="U1660" s="2" t="b">
        <v>1</v>
      </c>
      <c r="V1660" s="2" t="s">
        <v>69</v>
      </c>
      <c r="W1660" s="2">
        <v>1.6</v>
      </c>
    </row>
    <row r="1661" spans="1:23" ht="15.75" customHeight="1" x14ac:dyDescent="0.25">
      <c r="A1661" s="2" t="s">
        <v>3953</v>
      </c>
      <c r="B1661" s="2" t="s">
        <v>3954</v>
      </c>
      <c r="C1661" s="2" t="s">
        <v>147</v>
      </c>
      <c r="D1661" s="2" t="s">
        <v>62</v>
      </c>
      <c r="E1661" s="2" t="s">
        <v>64</v>
      </c>
      <c r="F1661" s="2" t="s">
        <v>364</v>
      </c>
      <c r="G1661" s="2" t="s">
        <v>694</v>
      </c>
      <c r="H1661" s="2" t="s">
        <v>513</v>
      </c>
      <c r="I1661" s="2" t="s">
        <v>40</v>
      </c>
      <c r="J1661" s="2" t="s">
        <v>695</v>
      </c>
      <c r="K1661" s="2" t="s">
        <v>696</v>
      </c>
      <c r="L1661" s="2" t="s">
        <v>372</v>
      </c>
      <c r="M1661" s="2">
        <v>61</v>
      </c>
      <c r="N1661" s="2" t="b">
        <v>0</v>
      </c>
      <c r="O1661" s="2">
        <v>0.78888888888888897</v>
      </c>
      <c r="P1661" s="2">
        <v>0.74345549738219896</v>
      </c>
      <c r="Q1661" s="2">
        <v>0.84023668639053251</v>
      </c>
      <c r="R1661" s="2" t="s">
        <v>74</v>
      </c>
      <c r="S1661" s="2" t="s">
        <v>3876</v>
      </c>
      <c r="T1661" s="2" t="s">
        <v>3877</v>
      </c>
      <c r="U1661" s="2" t="b">
        <v>1</v>
      </c>
      <c r="V1661" s="2" t="s">
        <v>69</v>
      </c>
      <c r="W1661" s="2">
        <v>2.2000000000000002</v>
      </c>
    </row>
    <row r="1662" spans="1:23" ht="15.75" customHeight="1" x14ac:dyDescent="0.25">
      <c r="A1662" s="2" t="s">
        <v>3953</v>
      </c>
      <c r="B1662" s="2" t="s">
        <v>3954</v>
      </c>
      <c r="C1662" s="2" t="s">
        <v>147</v>
      </c>
      <c r="D1662" s="2" t="s">
        <v>62</v>
      </c>
      <c r="E1662" s="2" t="s">
        <v>64</v>
      </c>
      <c r="F1662" s="2" t="s">
        <v>364</v>
      </c>
      <c r="G1662" s="2" t="s">
        <v>699</v>
      </c>
      <c r="H1662" s="2" t="s">
        <v>700</v>
      </c>
      <c r="I1662" s="2" t="s">
        <v>47</v>
      </c>
      <c r="J1662" s="2" t="s">
        <v>701</v>
      </c>
      <c r="K1662" s="2" t="s">
        <v>702</v>
      </c>
      <c r="L1662" s="2" t="s">
        <v>366</v>
      </c>
      <c r="M1662" s="2">
        <v>42</v>
      </c>
      <c r="N1662" s="2" t="b">
        <v>0</v>
      </c>
      <c r="O1662" s="2">
        <v>0.81333333333333346</v>
      </c>
      <c r="P1662" s="2">
        <v>0.80263157894736847</v>
      </c>
      <c r="Q1662" s="2">
        <v>0.82432432432432434</v>
      </c>
      <c r="R1662" s="2" t="s">
        <v>74</v>
      </c>
      <c r="S1662" s="2" t="s">
        <v>3878</v>
      </c>
      <c r="T1662" s="2" t="s">
        <v>3879</v>
      </c>
      <c r="U1662" s="2" t="b">
        <v>1</v>
      </c>
      <c r="V1662" s="2" t="s">
        <v>69</v>
      </c>
      <c r="W1662" s="2">
        <v>2.6</v>
      </c>
    </row>
    <row r="1663" spans="1:23" ht="15.75" customHeight="1" x14ac:dyDescent="0.25">
      <c r="A1663" s="2" t="s">
        <v>3953</v>
      </c>
      <c r="B1663" s="2" t="s">
        <v>3954</v>
      </c>
      <c r="C1663" s="2" t="s">
        <v>147</v>
      </c>
      <c r="D1663" s="2" t="s">
        <v>62</v>
      </c>
      <c r="E1663" s="2" t="s">
        <v>64</v>
      </c>
      <c r="F1663" s="2" t="s">
        <v>364</v>
      </c>
      <c r="G1663" s="2" t="s">
        <v>705</v>
      </c>
      <c r="H1663" s="2" t="s">
        <v>700</v>
      </c>
      <c r="I1663" s="2" t="s">
        <v>47</v>
      </c>
      <c r="J1663" s="2" t="s">
        <v>706</v>
      </c>
      <c r="K1663" s="2" t="s">
        <v>707</v>
      </c>
      <c r="L1663" s="2" t="s">
        <v>366</v>
      </c>
      <c r="M1663" s="2">
        <v>43</v>
      </c>
      <c r="N1663" s="2" t="b">
        <v>0</v>
      </c>
      <c r="O1663" s="2">
        <v>0.82017543859649134</v>
      </c>
      <c r="P1663" s="2">
        <v>0.79914529914529919</v>
      </c>
      <c r="Q1663" s="2">
        <v>0.84234234234234229</v>
      </c>
      <c r="R1663" s="2" t="s">
        <v>74</v>
      </c>
      <c r="S1663" s="2" t="s">
        <v>3880</v>
      </c>
      <c r="T1663" s="2" t="s">
        <v>3881</v>
      </c>
      <c r="U1663" s="2" t="b">
        <v>1</v>
      </c>
      <c r="V1663" s="2" t="s">
        <v>69</v>
      </c>
      <c r="W1663" s="2">
        <v>1.9</v>
      </c>
    </row>
    <row r="1664" spans="1:23" ht="15.75" customHeight="1" x14ac:dyDescent="0.25">
      <c r="A1664" s="2" t="s">
        <v>3953</v>
      </c>
      <c r="B1664" s="2" t="s">
        <v>3954</v>
      </c>
      <c r="C1664" s="2" t="s">
        <v>147</v>
      </c>
      <c r="D1664" s="2" t="s">
        <v>62</v>
      </c>
      <c r="E1664" s="2" t="s">
        <v>64</v>
      </c>
      <c r="F1664" s="2" t="s">
        <v>364</v>
      </c>
      <c r="G1664" s="2" t="s">
        <v>710</v>
      </c>
      <c r="H1664" s="2" t="s">
        <v>700</v>
      </c>
      <c r="I1664" s="2" t="s">
        <v>47</v>
      </c>
      <c r="J1664" s="2" t="s">
        <v>711</v>
      </c>
      <c r="K1664" s="2" t="s">
        <v>712</v>
      </c>
      <c r="L1664" s="2" t="s">
        <v>366</v>
      </c>
      <c r="M1664" s="2">
        <v>44</v>
      </c>
      <c r="N1664" s="2" t="b">
        <v>0</v>
      </c>
      <c r="O1664" s="2">
        <v>0.83370288248337032</v>
      </c>
      <c r="P1664" s="2">
        <v>0.82096069868995636</v>
      </c>
      <c r="Q1664" s="2">
        <v>0.84684684684684686</v>
      </c>
      <c r="R1664" s="2" t="s">
        <v>74</v>
      </c>
      <c r="S1664" s="2" t="s">
        <v>3882</v>
      </c>
      <c r="T1664" s="2" t="s">
        <v>3883</v>
      </c>
      <c r="U1664" s="2" t="b">
        <v>1</v>
      </c>
      <c r="V1664" s="2" t="s">
        <v>69</v>
      </c>
      <c r="W1664" s="2">
        <v>2.2999999999999998</v>
      </c>
    </row>
    <row r="1665" spans="1:23" ht="15.75" customHeight="1" x14ac:dyDescent="0.25">
      <c r="A1665" s="2" t="s">
        <v>3953</v>
      </c>
      <c r="B1665" s="2" t="s">
        <v>3954</v>
      </c>
      <c r="C1665" s="2" t="s">
        <v>147</v>
      </c>
      <c r="D1665" s="2" t="s">
        <v>62</v>
      </c>
      <c r="E1665" s="2" t="s">
        <v>64</v>
      </c>
      <c r="F1665" s="2" t="s">
        <v>364</v>
      </c>
      <c r="G1665" s="2" t="s">
        <v>715</v>
      </c>
      <c r="H1665" s="2" t="s">
        <v>700</v>
      </c>
      <c r="I1665" s="2" t="s">
        <v>47</v>
      </c>
      <c r="J1665" s="2" t="s">
        <v>716</v>
      </c>
      <c r="K1665" s="2" t="s">
        <v>717</v>
      </c>
      <c r="L1665" s="2" t="s">
        <v>366</v>
      </c>
      <c r="M1665" s="2">
        <v>45</v>
      </c>
      <c r="N1665" s="2" t="b">
        <v>0</v>
      </c>
      <c r="O1665" s="2">
        <v>0.81415929203539827</v>
      </c>
      <c r="P1665" s="2">
        <v>0.8</v>
      </c>
      <c r="Q1665" s="2">
        <v>0.8288288288288288</v>
      </c>
      <c r="R1665" s="2" t="s">
        <v>74</v>
      </c>
      <c r="S1665" s="2" t="s">
        <v>3884</v>
      </c>
      <c r="T1665" s="2" t="s">
        <v>3885</v>
      </c>
      <c r="U1665" s="2" t="b">
        <v>1</v>
      </c>
      <c r="V1665" s="2" t="s">
        <v>69</v>
      </c>
      <c r="W1665" s="2">
        <v>1.8</v>
      </c>
    </row>
    <row r="1666" spans="1:23" ht="15.75" customHeight="1" x14ac:dyDescent="0.25">
      <c r="A1666" s="2" t="s">
        <v>3953</v>
      </c>
      <c r="B1666" s="2" t="s">
        <v>3954</v>
      </c>
      <c r="C1666" s="2" t="s">
        <v>147</v>
      </c>
      <c r="D1666" s="2" t="s">
        <v>62</v>
      </c>
      <c r="E1666" s="2" t="s">
        <v>64</v>
      </c>
      <c r="F1666" s="2" t="s">
        <v>364</v>
      </c>
      <c r="G1666" s="2" t="s">
        <v>720</v>
      </c>
      <c r="H1666" s="2" t="s">
        <v>700</v>
      </c>
      <c r="I1666" s="2" t="s">
        <v>47</v>
      </c>
      <c r="J1666" s="2" t="s">
        <v>721</v>
      </c>
      <c r="K1666" s="2" t="s">
        <v>722</v>
      </c>
      <c r="L1666" s="2" t="s">
        <v>366</v>
      </c>
      <c r="M1666" s="2">
        <v>46</v>
      </c>
      <c r="N1666" s="2" t="b">
        <v>0</v>
      </c>
      <c r="O1666" s="2">
        <v>0.81481481481481477</v>
      </c>
      <c r="P1666" s="2">
        <v>0.78902953586497893</v>
      </c>
      <c r="Q1666" s="2">
        <v>0.84234234234234229</v>
      </c>
      <c r="R1666" s="2" t="s">
        <v>74</v>
      </c>
      <c r="S1666" s="2" t="s">
        <v>3886</v>
      </c>
      <c r="T1666" s="2" t="s">
        <v>3887</v>
      </c>
      <c r="U1666" s="2" t="b">
        <v>1</v>
      </c>
      <c r="V1666" s="2" t="s">
        <v>69</v>
      </c>
      <c r="W1666" s="2">
        <v>1.9</v>
      </c>
    </row>
    <row r="1667" spans="1:23" ht="15.75" customHeight="1" x14ac:dyDescent="0.25">
      <c r="A1667" s="2" t="s">
        <v>3953</v>
      </c>
      <c r="B1667" s="2" t="s">
        <v>3954</v>
      </c>
      <c r="C1667" s="2" t="s">
        <v>147</v>
      </c>
      <c r="D1667" s="2" t="s">
        <v>62</v>
      </c>
      <c r="E1667" s="2" t="s">
        <v>64</v>
      </c>
      <c r="F1667" s="2" t="s">
        <v>364</v>
      </c>
      <c r="G1667" s="2" t="s">
        <v>725</v>
      </c>
      <c r="H1667" s="2" t="s">
        <v>700</v>
      </c>
      <c r="I1667" s="2" t="s">
        <v>47</v>
      </c>
      <c r="J1667" s="2" t="s">
        <v>726</v>
      </c>
      <c r="K1667" s="2" t="s">
        <v>727</v>
      </c>
      <c r="L1667" s="2" t="s">
        <v>366</v>
      </c>
      <c r="M1667" s="2">
        <v>47</v>
      </c>
      <c r="N1667" s="2" t="b">
        <v>0</v>
      </c>
      <c r="O1667" s="2">
        <v>0.816593886462882</v>
      </c>
      <c r="P1667" s="2">
        <v>0.7923728813559322</v>
      </c>
      <c r="Q1667" s="2">
        <v>0.84234234234234229</v>
      </c>
      <c r="R1667" s="2" t="s">
        <v>74</v>
      </c>
      <c r="S1667" s="2" t="s">
        <v>3888</v>
      </c>
      <c r="T1667" s="2" t="s">
        <v>3889</v>
      </c>
      <c r="U1667" s="2" t="b">
        <v>1</v>
      </c>
      <c r="V1667" s="2" t="s">
        <v>69</v>
      </c>
      <c r="W1667" s="2">
        <v>2.2999999999999998</v>
      </c>
    </row>
    <row r="1668" spans="1:23" ht="15.75" customHeight="1" x14ac:dyDescent="0.25">
      <c r="A1668" s="2" t="s">
        <v>3953</v>
      </c>
      <c r="B1668" s="2" t="s">
        <v>3954</v>
      </c>
      <c r="C1668" s="2" t="s">
        <v>147</v>
      </c>
      <c r="D1668" s="2" t="s">
        <v>62</v>
      </c>
      <c r="E1668" s="2" t="s">
        <v>64</v>
      </c>
      <c r="F1668" s="2" t="s">
        <v>364</v>
      </c>
      <c r="G1668" s="2" t="s">
        <v>730</v>
      </c>
      <c r="H1668" s="2" t="s">
        <v>700</v>
      </c>
      <c r="I1668" s="2" t="s">
        <v>47</v>
      </c>
      <c r="J1668" s="2" t="s">
        <v>731</v>
      </c>
      <c r="K1668" s="2" t="s">
        <v>732</v>
      </c>
      <c r="L1668" s="2" t="s">
        <v>366</v>
      </c>
      <c r="M1668" s="2">
        <v>48</v>
      </c>
      <c r="N1668" s="2" t="b">
        <v>0</v>
      </c>
      <c r="O1668" s="2">
        <v>0.81938325991189431</v>
      </c>
      <c r="P1668" s="2">
        <v>0.80172413793103448</v>
      </c>
      <c r="Q1668" s="2">
        <v>0.83783783783783783</v>
      </c>
      <c r="R1668" s="2" t="s">
        <v>74</v>
      </c>
      <c r="S1668" s="2" t="s">
        <v>3890</v>
      </c>
      <c r="T1668" s="2" t="s">
        <v>3891</v>
      </c>
      <c r="U1668" s="2" t="b">
        <v>1</v>
      </c>
      <c r="V1668" s="2" t="s">
        <v>69</v>
      </c>
      <c r="W1668" s="2">
        <v>1.9</v>
      </c>
    </row>
    <row r="1669" spans="1:23" ht="15.75" customHeight="1" x14ac:dyDescent="0.25">
      <c r="A1669" s="2" t="s">
        <v>3953</v>
      </c>
      <c r="B1669" s="2" t="s">
        <v>3954</v>
      </c>
      <c r="C1669" s="2" t="s">
        <v>147</v>
      </c>
      <c r="D1669" s="2" t="s">
        <v>62</v>
      </c>
      <c r="E1669" s="2" t="s">
        <v>64</v>
      </c>
      <c r="F1669" s="2" t="s">
        <v>364</v>
      </c>
      <c r="G1669" s="2" t="s">
        <v>735</v>
      </c>
      <c r="H1669" s="2" t="s">
        <v>700</v>
      </c>
      <c r="I1669" s="2" t="s">
        <v>47</v>
      </c>
      <c r="J1669" s="2" t="s">
        <v>736</v>
      </c>
      <c r="K1669" s="2" t="s">
        <v>737</v>
      </c>
      <c r="L1669" s="2" t="s">
        <v>366</v>
      </c>
      <c r="M1669" s="2">
        <v>49</v>
      </c>
      <c r="N1669" s="2" t="b">
        <v>0</v>
      </c>
      <c r="O1669" s="2">
        <v>0.81677704194260492</v>
      </c>
      <c r="P1669" s="2">
        <v>0.80086580086580084</v>
      </c>
      <c r="Q1669" s="2">
        <v>0.83333333333333337</v>
      </c>
      <c r="R1669" s="2" t="s">
        <v>74</v>
      </c>
      <c r="S1669" s="2" t="s">
        <v>3892</v>
      </c>
      <c r="T1669" s="2" t="s">
        <v>3893</v>
      </c>
      <c r="U1669" s="2" t="b">
        <v>1</v>
      </c>
      <c r="V1669" s="2" t="s">
        <v>69</v>
      </c>
      <c r="W1669" s="2">
        <v>1.9</v>
      </c>
    </row>
    <row r="1670" spans="1:23" ht="15.75" customHeight="1" x14ac:dyDescent="0.25">
      <c r="A1670" s="2" t="s">
        <v>3953</v>
      </c>
      <c r="B1670" s="2" t="s">
        <v>3954</v>
      </c>
      <c r="C1670" s="2" t="s">
        <v>147</v>
      </c>
      <c r="D1670" s="2" t="s">
        <v>62</v>
      </c>
      <c r="E1670" s="2" t="s">
        <v>64</v>
      </c>
      <c r="F1670" s="2" t="s">
        <v>364</v>
      </c>
      <c r="G1670" s="2" t="s">
        <v>740</v>
      </c>
      <c r="H1670" s="2" t="s">
        <v>700</v>
      </c>
      <c r="I1670" s="2" t="s">
        <v>47</v>
      </c>
      <c r="J1670" s="2" t="s">
        <v>741</v>
      </c>
      <c r="K1670" s="2" t="s">
        <v>742</v>
      </c>
      <c r="L1670" s="2" t="s">
        <v>366</v>
      </c>
      <c r="M1670" s="2">
        <v>50</v>
      </c>
      <c r="N1670" s="2" t="b">
        <v>0</v>
      </c>
      <c r="O1670" s="2">
        <v>0.82300884955752207</v>
      </c>
      <c r="P1670" s="2">
        <v>0.80869565217391304</v>
      </c>
      <c r="Q1670" s="2">
        <v>0.83783783783783783</v>
      </c>
      <c r="R1670" s="2" t="s">
        <v>74</v>
      </c>
      <c r="S1670" s="2" t="s">
        <v>3894</v>
      </c>
      <c r="T1670" s="2" t="s">
        <v>3895</v>
      </c>
      <c r="U1670" s="2" t="b">
        <v>1</v>
      </c>
      <c r="V1670" s="2" t="s">
        <v>69</v>
      </c>
      <c r="W1670" s="2">
        <v>2.2000000000000002</v>
      </c>
    </row>
    <row r="1671" spans="1:23" ht="15.75" customHeight="1" x14ac:dyDescent="0.25">
      <c r="A1671" s="2" t="s">
        <v>3953</v>
      </c>
      <c r="B1671" s="2" t="s">
        <v>3954</v>
      </c>
      <c r="C1671" s="2" t="s">
        <v>147</v>
      </c>
      <c r="D1671" s="2" t="s">
        <v>62</v>
      </c>
      <c r="E1671" s="2" t="s">
        <v>64</v>
      </c>
      <c r="F1671" s="2" t="s">
        <v>364</v>
      </c>
      <c r="G1671" s="2" t="s">
        <v>745</v>
      </c>
      <c r="H1671" s="2" t="s">
        <v>700</v>
      </c>
      <c r="I1671" s="2" t="s">
        <v>47</v>
      </c>
      <c r="J1671" s="2" t="s">
        <v>746</v>
      </c>
      <c r="K1671" s="2" t="s">
        <v>747</v>
      </c>
      <c r="L1671" s="2" t="s">
        <v>366</v>
      </c>
      <c r="M1671" s="2">
        <v>51</v>
      </c>
      <c r="N1671" s="2" t="b">
        <v>0</v>
      </c>
      <c r="O1671" s="2">
        <v>0.81758241758241768</v>
      </c>
      <c r="P1671" s="2">
        <v>0.79828326180257514</v>
      </c>
      <c r="Q1671" s="2">
        <v>0.83783783783783783</v>
      </c>
      <c r="R1671" s="2" t="s">
        <v>74</v>
      </c>
      <c r="S1671" s="2" t="s">
        <v>3896</v>
      </c>
      <c r="T1671" s="2" t="s">
        <v>3897</v>
      </c>
      <c r="U1671" s="2" t="b">
        <v>1</v>
      </c>
      <c r="V1671" s="2" t="s">
        <v>69</v>
      </c>
      <c r="W1671" s="2">
        <v>1.9</v>
      </c>
    </row>
    <row r="1672" spans="1:23" ht="15.75" customHeight="1" x14ac:dyDescent="0.25">
      <c r="A1672" s="2" t="s">
        <v>3953</v>
      </c>
      <c r="B1672" s="2" t="s">
        <v>3954</v>
      </c>
      <c r="C1672" s="2" t="s">
        <v>147</v>
      </c>
      <c r="D1672" s="2" t="s">
        <v>62</v>
      </c>
      <c r="E1672" s="2" t="s">
        <v>64</v>
      </c>
      <c r="F1672" s="2" t="s">
        <v>364</v>
      </c>
      <c r="G1672" s="2" t="s">
        <v>750</v>
      </c>
      <c r="H1672" s="2" t="s">
        <v>700</v>
      </c>
      <c r="I1672" s="2" t="s">
        <v>47</v>
      </c>
      <c r="J1672" s="2" t="s">
        <v>751</v>
      </c>
      <c r="K1672" s="2" t="s">
        <v>752</v>
      </c>
      <c r="L1672" s="2" t="s">
        <v>366</v>
      </c>
      <c r="M1672" s="2">
        <v>52</v>
      </c>
      <c r="N1672" s="2" t="b">
        <v>0</v>
      </c>
      <c r="O1672" s="2">
        <v>0.8258928571428571</v>
      </c>
      <c r="P1672" s="2">
        <v>0.81858407079646023</v>
      </c>
      <c r="Q1672" s="2">
        <v>0.83333333333333337</v>
      </c>
      <c r="R1672" s="2" t="s">
        <v>74</v>
      </c>
      <c r="S1672" s="2" t="s">
        <v>3898</v>
      </c>
      <c r="T1672" s="2" t="s">
        <v>3899</v>
      </c>
      <c r="U1672" s="2" t="b">
        <v>1</v>
      </c>
      <c r="V1672" s="2" t="s">
        <v>69</v>
      </c>
      <c r="W1672" s="2">
        <v>1.8</v>
      </c>
    </row>
    <row r="1673" spans="1:23" ht="15.75" customHeight="1" x14ac:dyDescent="0.25">
      <c r="A1673" s="2" t="s">
        <v>3953</v>
      </c>
      <c r="B1673" s="2" t="s">
        <v>3954</v>
      </c>
      <c r="C1673" s="2" t="s">
        <v>147</v>
      </c>
      <c r="D1673" s="2" t="s">
        <v>62</v>
      </c>
      <c r="E1673" s="2" t="s">
        <v>64</v>
      </c>
      <c r="F1673" s="2" t="s">
        <v>364</v>
      </c>
      <c r="G1673" s="2" t="s">
        <v>755</v>
      </c>
      <c r="H1673" s="2" t="s">
        <v>700</v>
      </c>
      <c r="I1673" s="2" t="s">
        <v>47</v>
      </c>
      <c r="J1673" s="2" t="s">
        <v>756</v>
      </c>
      <c r="K1673" s="2" t="s">
        <v>757</v>
      </c>
      <c r="L1673" s="2" t="s">
        <v>366</v>
      </c>
      <c r="M1673" s="2">
        <v>53</v>
      </c>
      <c r="N1673" s="2" t="b">
        <v>0</v>
      </c>
      <c r="O1673" s="2">
        <v>0.82378854625550657</v>
      </c>
      <c r="P1673" s="2">
        <v>0.80603448275862066</v>
      </c>
      <c r="Q1673" s="2">
        <v>0.84234234234234229</v>
      </c>
      <c r="R1673" s="2" t="s">
        <v>74</v>
      </c>
      <c r="S1673" s="2" t="s">
        <v>3900</v>
      </c>
      <c r="T1673" s="2" t="s">
        <v>3901</v>
      </c>
      <c r="U1673" s="2" t="b">
        <v>1</v>
      </c>
      <c r="V1673" s="2" t="s">
        <v>69</v>
      </c>
      <c r="W1673" s="2">
        <v>2.2999999999999998</v>
      </c>
    </row>
    <row r="1674" spans="1:23" ht="15.75" customHeight="1" x14ac:dyDescent="0.25">
      <c r="A1674" s="2" t="s">
        <v>3953</v>
      </c>
      <c r="B1674" s="2" t="s">
        <v>3954</v>
      </c>
      <c r="C1674" s="2" t="s">
        <v>147</v>
      </c>
      <c r="D1674" s="2" t="s">
        <v>62</v>
      </c>
      <c r="E1674" s="2" t="s">
        <v>64</v>
      </c>
      <c r="F1674" s="2" t="s">
        <v>364</v>
      </c>
      <c r="G1674" s="2" t="s">
        <v>760</v>
      </c>
      <c r="H1674" s="2" t="s">
        <v>700</v>
      </c>
      <c r="I1674" s="2" t="s">
        <v>47</v>
      </c>
      <c r="J1674" s="2" t="s">
        <v>761</v>
      </c>
      <c r="K1674" s="2" t="s">
        <v>762</v>
      </c>
      <c r="L1674" s="2" t="s">
        <v>366</v>
      </c>
      <c r="M1674" s="2">
        <v>54</v>
      </c>
      <c r="N1674" s="2" t="b">
        <v>0</v>
      </c>
      <c r="O1674" s="2">
        <v>0.8325991189427312</v>
      </c>
      <c r="P1674" s="2">
        <v>0.81465517241379315</v>
      </c>
      <c r="Q1674" s="2">
        <v>0.85135135135135132</v>
      </c>
      <c r="R1674" s="2" t="s">
        <v>74</v>
      </c>
      <c r="S1674" s="2" t="s">
        <v>3902</v>
      </c>
      <c r="T1674" s="2" t="s">
        <v>3903</v>
      </c>
      <c r="U1674" s="2" t="b">
        <v>1</v>
      </c>
      <c r="V1674" s="2" t="s">
        <v>69</v>
      </c>
      <c r="W1674" s="2">
        <v>1.9</v>
      </c>
    </row>
    <row r="1675" spans="1:23" ht="15.75" customHeight="1" x14ac:dyDescent="0.25">
      <c r="A1675" s="2" t="s">
        <v>3953</v>
      </c>
      <c r="B1675" s="2" t="s">
        <v>3954</v>
      </c>
      <c r="C1675" s="2" t="s">
        <v>147</v>
      </c>
      <c r="D1675" s="2" t="s">
        <v>62</v>
      </c>
      <c r="E1675" s="2" t="s">
        <v>64</v>
      </c>
      <c r="F1675" s="2" t="s">
        <v>364</v>
      </c>
      <c r="G1675" s="2" t="s">
        <v>765</v>
      </c>
      <c r="H1675" s="2" t="s">
        <v>700</v>
      </c>
      <c r="I1675" s="2" t="s">
        <v>47</v>
      </c>
      <c r="J1675" s="2" t="s">
        <v>766</v>
      </c>
      <c r="K1675" s="2" t="s">
        <v>767</v>
      </c>
      <c r="L1675" s="2" t="s">
        <v>366</v>
      </c>
      <c r="M1675" s="2">
        <v>55</v>
      </c>
      <c r="N1675" s="2" t="b">
        <v>0</v>
      </c>
      <c r="O1675" s="2">
        <v>0.84257206208425717</v>
      </c>
      <c r="P1675" s="2">
        <v>0.82969432314410485</v>
      </c>
      <c r="Q1675" s="2">
        <v>0.85585585585585588</v>
      </c>
      <c r="R1675" s="2" t="s">
        <v>74</v>
      </c>
      <c r="S1675" s="2" t="s">
        <v>3904</v>
      </c>
      <c r="T1675" s="2" t="s">
        <v>3905</v>
      </c>
      <c r="U1675" s="2" t="b">
        <v>1</v>
      </c>
      <c r="V1675" s="2" t="s">
        <v>69</v>
      </c>
      <c r="W1675" s="2">
        <v>1.8</v>
      </c>
    </row>
    <row r="1676" spans="1:23" ht="15.75" customHeight="1" x14ac:dyDescent="0.25">
      <c r="A1676" s="2" t="s">
        <v>3953</v>
      </c>
      <c r="B1676" s="2" t="s">
        <v>3954</v>
      </c>
      <c r="C1676" s="2" t="s">
        <v>147</v>
      </c>
      <c r="D1676" s="2" t="s">
        <v>62</v>
      </c>
      <c r="E1676" s="2" t="s">
        <v>64</v>
      </c>
      <c r="F1676" s="2" t="s">
        <v>364</v>
      </c>
      <c r="G1676" s="2" t="s">
        <v>770</v>
      </c>
      <c r="H1676" s="2" t="s">
        <v>700</v>
      </c>
      <c r="I1676" s="2" t="s">
        <v>47</v>
      </c>
      <c r="J1676" s="2" t="s">
        <v>771</v>
      </c>
      <c r="K1676" s="2" t="s">
        <v>772</v>
      </c>
      <c r="L1676" s="2" t="s">
        <v>366</v>
      </c>
      <c r="M1676" s="2">
        <v>56</v>
      </c>
      <c r="N1676" s="2" t="b">
        <v>0</v>
      </c>
      <c r="O1676" s="2">
        <v>0.81777777777777783</v>
      </c>
      <c r="P1676" s="2">
        <v>0.80701754385964908</v>
      </c>
      <c r="Q1676" s="2">
        <v>0.8288288288288288</v>
      </c>
      <c r="R1676" s="2" t="s">
        <v>74</v>
      </c>
      <c r="S1676" s="2" t="s">
        <v>3906</v>
      </c>
      <c r="T1676" s="2" t="s">
        <v>3907</v>
      </c>
      <c r="U1676" s="2" t="b">
        <v>1</v>
      </c>
      <c r="V1676" s="2" t="s">
        <v>69</v>
      </c>
      <c r="W1676" s="2">
        <v>2.2999999999999998</v>
      </c>
    </row>
    <row r="1677" spans="1:23" ht="15.75" customHeight="1" x14ac:dyDescent="0.25">
      <c r="A1677" s="2" t="s">
        <v>3953</v>
      </c>
      <c r="B1677" s="2" t="s">
        <v>3954</v>
      </c>
      <c r="C1677" s="2" t="s">
        <v>147</v>
      </c>
      <c r="D1677" s="2" t="s">
        <v>62</v>
      </c>
      <c r="E1677" s="2" t="s">
        <v>64</v>
      </c>
      <c r="F1677" s="2" t="s">
        <v>364</v>
      </c>
      <c r="G1677" s="2" t="s">
        <v>775</v>
      </c>
      <c r="H1677" s="2" t="s">
        <v>700</v>
      </c>
      <c r="I1677" s="2" t="s">
        <v>47</v>
      </c>
      <c r="J1677" s="2" t="s">
        <v>776</v>
      </c>
      <c r="K1677" s="2" t="s">
        <v>777</v>
      </c>
      <c r="L1677" s="2" t="s">
        <v>366</v>
      </c>
      <c r="M1677" s="2">
        <v>57</v>
      </c>
      <c r="N1677" s="2" t="b">
        <v>0</v>
      </c>
      <c r="O1677" s="2">
        <v>0.82300884955752207</v>
      </c>
      <c r="P1677" s="2">
        <v>0.80869565217391304</v>
      </c>
      <c r="Q1677" s="2">
        <v>0.83783783783783783</v>
      </c>
      <c r="R1677" s="2" t="s">
        <v>74</v>
      </c>
      <c r="S1677" s="2" t="s">
        <v>3908</v>
      </c>
      <c r="T1677" s="2" t="s">
        <v>3909</v>
      </c>
      <c r="U1677" s="2" t="b">
        <v>1</v>
      </c>
      <c r="V1677" s="2" t="s">
        <v>69</v>
      </c>
      <c r="W1677" s="2">
        <v>1.9</v>
      </c>
    </row>
    <row r="1678" spans="1:23" ht="15.75" customHeight="1" x14ac:dyDescent="0.25">
      <c r="A1678" s="2" t="s">
        <v>3953</v>
      </c>
      <c r="B1678" s="2" t="s">
        <v>3954</v>
      </c>
      <c r="C1678" s="2" t="s">
        <v>147</v>
      </c>
      <c r="D1678" s="2" t="s">
        <v>62</v>
      </c>
      <c r="E1678" s="2" t="s">
        <v>64</v>
      </c>
      <c r="F1678" s="2" t="s">
        <v>364</v>
      </c>
      <c r="G1678" s="2" t="s">
        <v>780</v>
      </c>
      <c r="H1678" s="2" t="s">
        <v>700</v>
      </c>
      <c r="I1678" s="2" t="s">
        <v>47</v>
      </c>
      <c r="J1678" s="2" t="s">
        <v>781</v>
      </c>
      <c r="K1678" s="2" t="s">
        <v>782</v>
      </c>
      <c r="L1678" s="2" t="s">
        <v>366</v>
      </c>
      <c r="M1678" s="2">
        <v>58</v>
      </c>
      <c r="N1678" s="2" t="b">
        <v>0</v>
      </c>
      <c r="O1678" s="2">
        <v>0.82483370288248348</v>
      </c>
      <c r="P1678" s="2">
        <v>0.81222707423580787</v>
      </c>
      <c r="Q1678" s="2">
        <v>0.83783783783783783</v>
      </c>
      <c r="R1678" s="2" t="s">
        <v>74</v>
      </c>
      <c r="S1678" s="2" t="s">
        <v>3910</v>
      </c>
      <c r="T1678" s="2" t="s">
        <v>3911</v>
      </c>
      <c r="U1678" s="2" t="b">
        <v>1</v>
      </c>
      <c r="V1678" s="2" t="s">
        <v>69</v>
      </c>
      <c r="W1678" s="2">
        <v>2</v>
      </c>
    </row>
    <row r="1679" spans="1:23" ht="15.75" customHeight="1" x14ac:dyDescent="0.25">
      <c r="A1679" s="2" t="s">
        <v>3953</v>
      </c>
      <c r="B1679" s="2" t="s">
        <v>3954</v>
      </c>
      <c r="C1679" s="2" t="s">
        <v>147</v>
      </c>
      <c r="D1679" s="2" t="s">
        <v>62</v>
      </c>
      <c r="E1679" s="2" t="s">
        <v>64</v>
      </c>
      <c r="F1679" s="2" t="s">
        <v>364</v>
      </c>
      <c r="G1679" s="2" t="s">
        <v>785</v>
      </c>
      <c r="H1679" s="2" t="s">
        <v>700</v>
      </c>
      <c r="I1679" s="2" t="s">
        <v>47</v>
      </c>
      <c r="J1679" s="2" t="s">
        <v>786</v>
      </c>
      <c r="K1679" s="2" t="s">
        <v>787</v>
      </c>
      <c r="L1679" s="2" t="s">
        <v>366</v>
      </c>
      <c r="M1679" s="2">
        <v>59</v>
      </c>
      <c r="N1679" s="2" t="b">
        <v>0</v>
      </c>
      <c r="O1679" s="2">
        <v>0.81561822125813455</v>
      </c>
      <c r="P1679" s="2">
        <v>0.78661087866108792</v>
      </c>
      <c r="Q1679" s="2">
        <v>0.84684684684684686</v>
      </c>
      <c r="R1679" s="2" t="s">
        <v>74</v>
      </c>
      <c r="S1679" s="2" t="s">
        <v>3912</v>
      </c>
      <c r="T1679" s="2" t="s">
        <v>3913</v>
      </c>
      <c r="U1679" s="2" t="b">
        <v>1</v>
      </c>
      <c r="V1679" s="2" t="s">
        <v>69</v>
      </c>
      <c r="W1679" s="2">
        <v>1.7</v>
      </c>
    </row>
    <row r="1680" spans="1:23" ht="15.75" customHeight="1" x14ac:dyDescent="0.25">
      <c r="A1680" s="2" t="s">
        <v>3953</v>
      </c>
      <c r="B1680" s="2" t="s">
        <v>3954</v>
      </c>
      <c r="C1680" s="2" t="s">
        <v>147</v>
      </c>
      <c r="D1680" s="2" t="s">
        <v>62</v>
      </c>
      <c r="E1680" s="2" t="s">
        <v>64</v>
      </c>
      <c r="F1680" s="2" t="s">
        <v>364</v>
      </c>
      <c r="G1680" s="2" t="s">
        <v>790</v>
      </c>
      <c r="H1680" s="2" t="s">
        <v>700</v>
      </c>
      <c r="I1680" s="2" t="s">
        <v>47</v>
      </c>
      <c r="J1680" s="2" t="s">
        <v>791</v>
      </c>
      <c r="K1680" s="2" t="s">
        <v>792</v>
      </c>
      <c r="L1680" s="2" t="s">
        <v>366</v>
      </c>
      <c r="M1680" s="2">
        <v>60</v>
      </c>
      <c r="N1680" s="2" t="b">
        <v>0</v>
      </c>
      <c r="O1680" s="2">
        <v>0.82819383259911894</v>
      </c>
      <c r="P1680" s="2">
        <v>0.81034482758620685</v>
      </c>
      <c r="Q1680" s="2">
        <v>0.84684684684684686</v>
      </c>
      <c r="R1680" s="2" t="s">
        <v>74</v>
      </c>
      <c r="S1680" s="2" t="s">
        <v>3914</v>
      </c>
      <c r="T1680" s="2" t="s">
        <v>3915</v>
      </c>
      <c r="U1680" s="2" t="b">
        <v>1</v>
      </c>
      <c r="V1680" s="2" t="s">
        <v>69</v>
      </c>
      <c r="W1680" s="2">
        <v>1.3</v>
      </c>
    </row>
    <row r="1681" spans="1:23" ht="15.75" customHeight="1" x14ac:dyDescent="0.25">
      <c r="A1681" s="2" t="s">
        <v>3953</v>
      </c>
      <c r="B1681" s="2" t="s">
        <v>3954</v>
      </c>
      <c r="C1681" s="2" t="s">
        <v>147</v>
      </c>
      <c r="D1681" s="2" t="s">
        <v>62</v>
      </c>
      <c r="E1681" s="2" t="s">
        <v>64</v>
      </c>
      <c r="F1681" s="2" t="s">
        <v>364</v>
      </c>
      <c r="G1681" s="2" t="s">
        <v>795</v>
      </c>
      <c r="H1681" s="2" t="s">
        <v>700</v>
      </c>
      <c r="I1681" s="2" t="s">
        <v>47</v>
      </c>
      <c r="J1681" s="2" t="s">
        <v>796</v>
      </c>
      <c r="K1681" s="2" t="s">
        <v>797</v>
      </c>
      <c r="L1681" s="2" t="s">
        <v>366</v>
      </c>
      <c r="M1681" s="2">
        <v>61</v>
      </c>
      <c r="N1681" s="2" t="b">
        <v>0</v>
      </c>
      <c r="O1681" s="2">
        <v>0.84070796460176989</v>
      </c>
      <c r="P1681" s="2">
        <v>0.82608695652173914</v>
      </c>
      <c r="Q1681" s="2">
        <v>0.85585585585585588</v>
      </c>
      <c r="R1681" s="2" t="s">
        <v>74</v>
      </c>
      <c r="S1681" s="2" t="s">
        <v>3916</v>
      </c>
      <c r="T1681" s="2" t="s">
        <v>3917</v>
      </c>
      <c r="U1681" s="2" t="b">
        <v>1</v>
      </c>
      <c r="V1681" s="2" t="s">
        <v>69</v>
      </c>
      <c r="W1681" s="2">
        <v>1.3</v>
      </c>
    </row>
    <row r="1682" spans="1:23" ht="15.75" customHeight="1" x14ac:dyDescent="0.25">
      <c r="A1682" s="2" t="s">
        <v>3953</v>
      </c>
      <c r="B1682" s="2" t="s">
        <v>3954</v>
      </c>
      <c r="C1682" s="2" t="s">
        <v>147</v>
      </c>
      <c r="D1682" s="2" t="s">
        <v>73</v>
      </c>
      <c r="E1682" s="2" t="s">
        <v>75</v>
      </c>
      <c r="F1682" s="2" t="s">
        <v>55</v>
      </c>
      <c r="G1682" s="2" t="s">
        <v>56</v>
      </c>
      <c r="H1682" s="2" t="s">
        <v>57</v>
      </c>
      <c r="I1682" s="2" t="s">
        <v>32</v>
      </c>
      <c r="J1682" s="2" t="s">
        <v>59</v>
      </c>
      <c r="K1682" s="2" t="s">
        <v>60</v>
      </c>
      <c r="L1682" s="2" t="s">
        <v>61</v>
      </c>
      <c r="M1682" s="2">
        <v>42</v>
      </c>
      <c r="N1682" s="2" t="b">
        <v>1</v>
      </c>
      <c r="O1682" s="2">
        <v>0.81589958158995812</v>
      </c>
      <c r="P1682" s="2">
        <v>0.78629032258064513</v>
      </c>
      <c r="Q1682" s="2">
        <v>0.84782608695652173</v>
      </c>
      <c r="R1682" s="2" t="s">
        <v>74</v>
      </c>
      <c r="S1682" s="2" t="s">
        <v>3918</v>
      </c>
      <c r="T1682" s="2" t="s">
        <v>3919</v>
      </c>
      <c r="U1682" s="2" t="b">
        <v>1</v>
      </c>
      <c r="V1682" s="2" t="s">
        <v>69</v>
      </c>
      <c r="W1682" s="2">
        <v>1.8</v>
      </c>
    </row>
    <row r="1683" spans="1:23" ht="15.75" customHeight="1" x14ac:dyDescent="0.25">
      <c r="A1683" s="2" t="s">
        <v>3953</v>
      </c>
      <c r="B1683" s="2" t="s">
        <v>3954</v>
      </c>
      <c r="C1683" s="2" t="s">
        <v>147</v>
      </c>
      <c r="D1683" s="2" t="s">
        <v>73</v>
      </c>
      <c r="E1683" s="2" t="s">
        <v>75</v>
      </c>
      <c r="F1683" s="2" t="s">
        <v>55</v>
      </c>
      <c r="G1683" s="2" t="s">
        <v>70</v>
      </c>
      <c r="H1683" s="2" t="s">
        <v>57</v>
      </c>
      <c r="I1683" s="2" t="s">
        <v>32</v>
      </c>
      <c r="J1683" s="2" t="s">
        <v>71</v>
      </c>
      <c r="K1683" s="2" t="s">
        <v>72</v>
      </c>
      <c r="L1683" s="2" t="s">
        <v>61</v>
      </c>
      <c r="M1683" s="2">
        <v>43</v>
      </c>
      <c r="N1683" s="2" t="b">
        <v>1</v>
      </c>
      <c r="O1683" s="2">
        <v>0.78838174273858919</v>
      </c>
      <c r="P1683" s="2">
        <v>0.75396825396825395</v>
      </c>
      <c r="Q1683" s="2">
        <v>0.82608695652173914</v>
      </c>
      <c r="R1683" s="2" t="s">
        <v>74</v>
      </c>
      <c r="S1683" s="2" t="s">
        <v>3920</v>
      </c>
      <c r="T1683" s="2" t="s">
        <v>3921</v>
      </c>
      <c r="U1683" s="2" t="b">
        <v>1</v>
      </c>
      <c r="V1683" s="2" t="s">
        <v>69</v>
      </c>
      <c r="W1683" s="2">
        <v>1.3</v>
      </c>
    </row>
    <row r="1684" spans="1:23" ht="15.75" customHeight="1" x14ac:dyDescent="0.25">
      <c r="A1684" s="2" t="s">
        <v>3953</v>
      </c>
      <c r="B1684" s="2" t="s">
        <v>3954</v>
      </c>
      <c r="C1684" s="2" t="s">
        <v>147</v>
      </c>
      <c r="D1684" s="2" t="s">
        <v>73</v>
      </c>
      <c r="E1684" s="2" t="s">
        <v>75</v>
      </c>
      <c r="F1684" s="2" t="s">
        <v>55</v>
      </c>
      <c r="G1684" s="2" t="s">
        <v>78</v>
      </c>
      <c r="H1684" s="2" t="s">
        <v>57</v>
      </c>
      <c r="I1684" s="2" t="s">
        <v>32</v>
      </c>
      <c r="J1684" s="2" t="s">
        <v>79</v>
      </c>
      <c r="K1684" s="2" t="s">
        <v>80</v>
      </c>
      <c r="L1684" s="2" t="s">
        <v>61</v>
      </c>
      <c r="M1684" s="2">
        <v>44</v>
      </c>
      <c r="N1684" s="2" t="b">
        <v>1</v>
      </c>
      <c r="O1684" s="2">
        <v>0.7752577319587628</v>
      </c>
      <c r="P1684" s="2">
        <v>0.73725490196078436</v>
      </c>
      <c r="Q1684" s="2">
        <v>0.81739130434782614</v>
      </c>
      <c r="R1684" s="2" t="s">
        <v>74</v>
      </c>
      <c r="S1684" s="2" t="s">
        <v>3922</v>
      </c>
      <c r="T1684" s="2" t="s">
        <v>3923</v>
      </c>
      <c r="U1684" s="2" t="b">
        <v>1</v>
      </c>
      <c r="V1684" s="2" t="s">
        <v>69</v>
      </c>
      <c r="W1684" s="2">
        <v>1.7</v>
      </c>
    </row>
    <row r="1685" spans="1:23" ht="15.75" customHeight="1" x14ac:dyDescent="0.25">
      <c r="A1685" s="2" t="s">
        <v>3953</v>
      </c>
      <c r="B1685" s="2" t="s">
        <v>3954</v>
      </c>
      <c r="C1685" s="2" t="s">
        <v>147</v>
      </c>
      <c r="D1685" s="2" t="s">
        <v>73</v>
      </c>
      <c r="E1685" s="2" t="s">
        <v>75</v>
      </c>
      <c r="F1685" s="2" t="s">
        <v>55</v>
      </c>
      <c r="G1685" s="2" t="s">
        <v>85</v>
      </c>
      <c r="H1685" s="2" t="s">
        <v>57</v>
      </c>
      <c r="I1685" s="2" t="s">
        <v>32</v>
      </c>
      <c r="J1685" s="2" t="s">
        <v>86</v>
      </c>
      <c r="K1685" s="2" t="s">
        <v>87</v>
      </c>
      <c r="L1685" s="2" t="s">
        <v>61</v>
      </c>
      <c r="M1685" s="2">
        <v>45</v>
      </c>
      <c r="N1685" s="2" t="b">
        <v>1</v>
      </c>
      <c r="O1685" s="2">
        <v>0.80578512396694213</v>
      </c>
      <c r="P1685" s="2">
        <v>0.76771653543307083</v>
      </c>
      <c r="Q1685" s="2">
        <v>0.84782608695652173</v>
      </c>
      <c r="R1685" s="2" t="s">
        <v>74</v>
      </c>
      <c r="S1685" s="2" t="s">
        <v>3924</v>
      </c>
      <c r="T1685" s="2" t="s">
        <v>3925</v>
      </c>
      <c r="U1685" s="2" t="b">
        <v>1</v>
      </c>
      <c r="V1685" s="2" t="s">
        <v>69</v>
      </c>
      <c r="W1685" s="2">
        <v>1.3</v>
      </c>
    </row>
    <row r="1686" spans="1:23" ht="15.75" customHeight="1" x14ac:dyDescent="0.25">
      <c r="A1686" s="2" t="s">
        <v>3953</v>
      </c>
      <c r="B1686" s="2" t="s">
        <v>3954</v>
      </c>
      <c r="C1686" s="2" t="s">
        <v>147</v>
      </c>
      <c r="D1686" s="2" t="s">
        <v>73</v>
      </c>
      <c r="E1686" s="2" t="s">
        <v>75</v>
      </c>
      <c r="F1686" s="2" t="s">
        <v>55</v>
      </c>
      <c r="G1686" s="2" t="s">
        <v>92</v>
      </c>
      <c r="H1686" s="2" t="s">
        <v>57</v>
      </c>
      <c r="I1686" s="2" t="s">
        <v>32</v>
      </c>
      <c r="J1686" s="2" t="s">
        <v>93</v>
      </c>
      <c r="K1686" s="2" t="s">
        <v>95</v>
      </c>
      <c r="L1686" s="2" t="s">
        <v>61</v>
      </c>
      <c r="M1686" s="2">
        <v>46</v>
      </c>
      <c r="N1686" s="2" t="b">
        <v>1</v>
      </c>
      <c r="O1686" s="2">
        <v>0.77366255144032925</v>
      </c>
      <c r="P1686" s="2">
        <v>0.734375</v>
      </c>
      <c r="Q1686" s="2">
        <v>0.81739130434782614</v>
      </c>
      <c r="R1686" s="2" t="s">
        <v>74</v>
      </c>
      <c r="S1686" s="2" t="s">
        <v>3926</v>
      </c>
      <c r="T1686" s="2" t="s">
        <v>3927</v>
      </c>
      <c r="U1686" s="2" t="b">
        <v>1</v>
      </c>
      <c r="V1686" s="2" t="s">
        <v>69</v>
      </c>
      <c r="W1686" s="2">
        <v>1.3</v>
      </c>
    </row>
    <row r="1687" spans="1:23" ht="15.75" customHeight="1" x14ac:dyDescent="0.25">
      <c r="A1687" s="2" t="s">
        <v>3953</v>
      </c>
      <c r="B1687" s="2" t="s">
        <v>3954</v>
      </c>
      <c r="C1687" s="2" t="s">
        <v>147</v>
      </c>
      <c r="D1687" s="2" t="s">
        <v>73</v>
      </c>
      <c r="E1687" s="2" t="s">
        <v>75</v>
      </c>
      <c r="F1687" s="2" t="s">
        <v>55</v>
      </c>
      <c r="G1687" s="2" t="s">
        <v>99</v>
      </c>
      <c r="H1687" s="2" t="s">
        <v>57</v>
      </c>
      <c r="I1687" s="2" t="s">
        <v>32</v>
      </c>
      <c r="J1687" s="2" t="s">
        <v>100</v>
      </c>
      <c r="K1687" s="2" t="s">
        <v>101</v>
      </c>
      <c r="L1687" s="2" t="s">
        <v>61</v>
      </c>
      <c r="M1687" s="2">
        <v>47</v>
      </c>
      <c r="N1687" s="2" t="b">
        <v>1</v>
      </c>
      <c r="O1687" s="2">
        <v>0.79089026915113869</v>
      </c>
      <c r="P1687" s="2">
        <v>0.75494071146245056</v>
      </c>
      <c r="Q1687" s="2">
        <v>0.83043478260869563</v>
      </c>
      <c r="R1687" s="2" t="s">
        <v>74</v>
      </c>
      <c r="S1687" s="2" t="s">
        <v>3928</v>
      </c>
      <c r="T1687" s="2" t="s">
        <v>3929</v>
      </c>
      <c r="U1687" s="2" t="b">
        <v>1</v>
      </c>
      <c r="V1687" s="2" t="s">
        <v>69</v>
      </c>
      <c r="W1687" s="2">
        <v>1.7</v>
      </c>
    </row>
    <row r="1688" spans="1:23" ht="15.75" customHeight="1" x14ac:dyDescent="0.25">
      <c r="A1688" s="2" t="s">
        <v>3953</v>
      </c>
      <c r="B1688" s="2" t="s">
        <v>3954</v>
      </c>
      <c r="C1688" s="2" t="s">
        <v>147</v>
      </c>
      <c r="D1688" s="2" t="s">
        <v>73</v>
      </c>
      <c r="E1688" s="2" t="s">
        <v>75</v>
      </c>
      <c r="F1688" s="2" t="s">
        <v>55</v>
      </c>
      <c r="G1688" s="2" t="s">
        <v>107</v>
      </c>
      <c r="H1688" s="2" t="s">
        <v>57</v>
      </c>
      <c r="I1688" s="2" t="s">
        <v>32</v>
      </c>
      <c r="J1688" s="2" t="s">
        <v>108</v>
      </c>
      <c r="K1688" s="2" t="s">
        <v>109</v>
      </c>
      <c r="L1688" s="2" t="s">
        <v>61</v>
      </c>
      <c r="M1688" s="2">
        <v>48</v>
      </c>
      <c r="N1688" s="2" t="b">
        <v>1</v>
      </c>
      <c r="O1688" s="2">
        <v>0.78423236514522832</v>
      </c>
      <c r="P1688" s="2">
        <v>0.75</v>
      </c>
      <c r="Q1688" s="2">
        <v>0.82173913043478264</v>
      </c>
      <c r="R1688" s="2" t="s">
        <v>74</v>
      </c>
      <c r="S1688" s="2" t="s">
        <v>3930</v>
      </c>
      <c r="T1688" s="2" t="s">
        <v>3931</v>
      </c>
      <c r="U1688" s="2" t="b">
        <v>1</v>
      </c>
      <c r="V1688" s="2" t="s">
        <v>69</v>
      </c>
      <c r="W1688" s="2">
        <v>1.3</v>
      </c>
    </row>
    <row r="1689" spans="1:23" ht="15.75" customHeight="1" x14ac:dyDescent="0.25">
      <c r="A1689" s="2" t="s">
        <v>3953</v>
      </c>
      <c r="B1689" s="2" t="s">
        <v>3954</v>
      </c>
      <c r="C1689" s="2" t="s">
        <v>147</v>
      </c>
      <c r="D1689" s="2" t="s">
        <v>73</v>
      </c>
      <c r="E1689" s="2" t="s">
        <v>75</v>
      </c>
      <c r="F1689" s="2" t="s">
        <v>55</v>
      </c>
      <c r="G1689" s="2" t="s">
        <v>112</v>
      </c>
      <c r="H1689" s="2" t="s">
        <v>57</v>
      </c>
      <c r="I1689" s="2" t="s">
        <v>32</v>
      </c>
      <c r="J1689" s="2" t="s">
        <v>113</v>
      </c>
      <c r="K1689" s="2" t="s">
        <v>114</v>
      </c>
      <c r="L1689" s="2" t="s">
        <v>61</v>
      </c>
      <c r="M1689" s="2">
        <v>49</v>
      </c>
      <c r="N1689" s="2" t="b">
        <v>1</v>
      </c>
      <c r="O1689" s="2">
        <v>0.80497925311203322</v>
      </c>
      <c r="P1689" s="2">
        <v>0.76984126984126988</v>
      </c>
      <c r="Q1689" s="2">
        <v>0.84347826086956523</v>
      </c>
      <c r="R1689" s="2" t="s">
        <v>74</v>
      </c>
      <c r="S1689" s="2" t="s">
        <v>3932</v>
      </c>
      <c r="T1689" s="2" t="s">
        <v>3933</v>
      </c>
      <c r="U1689" s="2" t="b">
        <v>1</v>
      </c>
      <c r="V1689" s="2" t="s">
        <v>69</v>
      </c>
      <c r="W1689" s="2">
        <v>1.3</v>
      </c>
    </row>
    <row r="1690" spans="1:23" ht="15.75" customHeight="1" x14ac:dyDescent="0.25">
      <c r="A1690" s="2" t="s">
        <v>3953</v>
      </c>
      <c r="B1690" s="2" t="s">
        <v>3954</v>
      </c>
      <c r="C1690" s="2" t="s">
        <v>147</v>
      </c>
      <c r="D1690" s="2" t="s">
        <v>73</v>
      </c>
      <c r="E1690" s="2" t="s">
        <v>75</v>
      </c>
      <c r="F1690" s="2" t="s">
        <v>55</v>
      </c>
      <c r="G1690" s="2" t="s">
        <v>117</v>
      </c>
      <c r="H1690" s="2" t="s">
        <v>57</v>
      </c>
      <c r="I1690" s="2" t="s">
        <v>32</v>
      </c>
      <c r="J1690" s="2" t="s">
        <v>118</v>
      </c>
      <c r="K1690" s="2" t="s">
        <v>119</v>
      </c>
      <c r="L1690" s="2" t="s">
        <v>61</v>
      </c>
      <c r="M1690" s="2">
        <v>50</v>
      </c>
      <c r="N1690" s="2" t="b">
        <v>1</v>
      </c>
      <c r="O1690" s="2">
        <v>0.79583333333333317</v>
      </c>
      <c r="P1690" s="2">
        <v>0.76400000000000001</v>
      </c>
      <c r="Q1690" s="2">
        <v>0.83043478260869563</v>
      </c>
      <c r="R1690" s="2" t="s">
        <v>74</v>
      </c>
      <c r="S1690" s="2" t="s">
        <v>3934</v>
      </c>
      <c r="T1690" s="2" t="s">
        <v>3935</v>
      </c>
      <c r="U1690" s="2" t="b">
        <v>1</v>
      </c>
      <c r="V1690" s="2" t="s">
        <v>69</v>
      </c>
      <c r="W1690" s="2">
        <v>1.7</v>
      </c>
    </row>
    <row r="1691" spans="1:23" ht="15.75" customHeight="1" x14ac:dyDescent="0.25">
      <c r="A1691" s="2" t="s">
        <v>3953</v>
      </c>
      <c r="B1691" s="2" t="s">
        <v>3954</v>
      </c>
      <c r="C1691" s="2" t="s">
        <v>147</v>
      </c>
      <c r="D1691" s="2" t="s">
        <v>73</v>
      </c>
      <c r="E1691" s="2" t="s">
        <v>75</v>
      </c>
      <c r="F1691" s="2" t="s">
        <v>55</v>
      </c>
      <c r="G1691" s="2" t="s">
        <v>122</v>
      </c>
      <c r="H1691" s="2" t="s">
        <v>57</v>
      </c>
      <c r="I1691" s="2" t="s">
        <v>32</v>
      </c>
      <c r="J1691" s="2" t="s">
        <v>123</v>
      </c>
      <c r="K1691" s="2" t="s">
        <v>124</v>
      </c>
      <c r="L1691" s="2" t="s">
        <v>61</v>
      </c>
      <c r="M1691" s="2">
        <v>51</v>
      </c>
      <c r="N1691" s="2" t="b">
        <v>1</v>
      </c>
      <c r="O1691" s="2">
        <v>0.80082987551867213</v>
      </c>
      <c r="P1691" s="2">
        <v>0.76587301587301593</v>
      </c>
      <c r="Q1691" s="2">
        <v>0.83913043478260874</v>
      </c>
      <c r="R1691" s="2" t="s">
        <v>74</v>
      </c>
      <c r="S1691" s="2" t="s">
        <v>3936</v>
      </c>
      <c r="T1691" s="2" t="s">
        <v>3937</v>
      </c>
      <c r="U1691" s="2" t="b">
        <v>1</v>
      </c>
      <c r="V1691" s="2" t="s">
        <v>69</v>
      </c>
      <c r="W1691" s="2">
        <v>1.3</v>
      </c>
    </row>
    <row r="1692" spans="1:23" ht="15.75" customHeight="1" x14ac:dyDescent="0.25">
      <c r="A1692" s="2" t="s">
        <v>3953</v>
      </c>
      <c r="B1692" s="2" t="s">
        <v>3954</v>
      </c>
      <c r="C1692" s="2" t="s">
        <v>147</v>
      </c>
      <c r="D1692" s="2" t="s">
        <v>73</v>
      </c>
      <c r="E1692" s="2" t="s">
        <v>75</v>
      </c>
      <c r="F1692" s="2" t="s">
        <v>55</v>
      </c>
      <c r="G1692" s="2" t="s">
        <v>127</v>
      </c>
      <c r="H1692" s="2" t="s">
        <v>57</v>
      </c>
      <c r="I1692" s="2" t="s">
        <v>32</v>
      </c>
      <c r="J1692" s="2" t="s">
        <v>128</v>
      </c>
      <c r="K1692" s="2" t="s">
        <v>129</v>
      </c>
      <c r="L1692" s="2" t="s">
        <v>61</v>
      </c>
      <c r="M1692" s="2">
        <v>52</v>
      </c>
      <c r="N1692" s="2" t="b">
        <v>1</v>
      </c>
      <c r="O1692" s="2">
        <v>0.78749999999999998</v>
      </c>
      <c r="P1692" s="2">
        <v>0.75600000000000001</v>
      </c>
      <c r="Q1692" s="2">
        <v>0.82173913043478264</v>
      </c>
      <c r="R1692" s="2" t="s">
        <v>74</v>
      </c>
      <c r="S1692" s="2" t="s">
        <v>3938</v>
      </c>
      <c r="T1692" s="2" t="s">
        <v>3939</v>
      </c>
      <c r="U1692" s="2" t="b">
        <v>1</v>
      </c>
      <c r="V1692" s="2" t="s">
        <v>69</v>
      </c>
      <c r="W1692" s="2">
        <v>1.3</v>
      </c>
    </row>
    <row r="1693" spans="1:23" ht="15.75" customHeight="1" x14ac:dyDescent="0.25">
      <c r="A1693" s="2" t="s">
        <v>3953</v>
      </c>
      <c r="B1693" s="2" t="s">
        <v>3954</v>
      </c>
      <c r="C1693" s="2" t="s">
        <v>147</v>
      </c>
      <c r="D1693" s="2" t="s">
        <v>73</v>
      </c>
      <c r="E1693" s="2" t="s">
        <v>75</v>
      </c>
      <c r="F1693" s="2" t="s">
        <v>55</v>
      </c>
      <c r="G1693" s="2" t="s">
        <v>132</v>
      </c>
      <c r="H1693" s="2" t="s">
        <v>57</v>
      </c>
      <c r="I1693" s="2" t="s">
        <v>32</v>
      </c>
      <c r="J1693" s="2" t="s">
        <v>133</v>
      </c>
      <c r="K1693" s="2" t="s">
        <v>134</v>
      </c>
      <c r="L1693" s="2" t="s">
        <v>61</v>
      </c>
      <c r="M1693" s="2">
        <v>53</v>
      </c>
      <c r="N1693" s="2" t="b">
        <v>1</v>
      </c>
      <c r="O1693" s="2">
        <v>0.81912681912681917</v>
      </c>
      <c r="P1693" s="2">
        <v>0.78486055776892427</v>
      </c>
      <c r="Q1693" s="2">
        <v>0.85652173913043483</v>
      </c>
      <c r="R1693" s="2" t="s">
        <v>74</v>
      </c>
      <c r="S1693" s="2" t="s">
        <v>3940</v>
      </c>
      <c r="T1693" s="2" t="s">
        <v>3941</v>
      </c>
      <c r="U1693" s="2" t="b">
        <v>1</v>
      </c>
      <c r="V1693" s="2" t="s">
        <v>69</v>
      </c>
      <c r="W1693" s="2">
        <v>1.7</v>
      </c>
    </row>
    <row r="1694" spans="1:23" ht="15.75" customHeight="1" x14ac:dyDescent="0.25">
      <c r="A1694" s="2" t="s">
        <v>3953</v>
      </c>
      <c r="B1694" s="2" t="s">
        <v>3954</v>
      </c>
      <c r="C1694" s="2" t="s">
        <v>147</v>
      </c>
      <c r="D1694" s="2" t="s">
        <v>73</v>
      </c>
      <c r="E1694" s="2" t="s">
        <v>75</v>
      </c>
      <c r="F1694" s="2" t="s">
        <v>55</v>
      </c>
      <c r="G1694" s="2" t="s">
        <v>137</v>
      </c>
      <c r="H1694" s="2" t="s">
        <v>57</v>
      </c>
      <c r="I1694" s="2" t="s">
        <v>32</v>
      </c>
      <c r="J1694" s="2" t="s">
        <v>138</v>
      </c>
      <c r="K1694" s="2" t="s">
        <v>139</v>
      </c>
      <c r="L1694" s="2" t="s">
        <v>61</v>
      </c>
      <c r="M1694" s="2">
        <v>54</v>
      </c>
      <c r="N1694" s="2" t="b">
        <v>1</v>
      </c>
      <c r="O1694" s="2">
        <v>0.78762886597938142</v>
      </c>
      <c r="P1694" s="2">
        <v>0.74901960784313726</v>
      </c>
      <c r="Q1694" s="2">
        <v>0.83043478260869563</v>
      </c>
      <c r="R1694" s="2" t="s">
        <v>74</v>
      </c>
      <c r="S1694" s="2" t="s">
        <v>3942</v>
      </c>
      <c r="T1694" s="2" t="s">
        <v>3943</v>
      </c>
      <c r="U1694" s="2" t="b">
        <v>1</v>
      </c>
      <c r="V1694" s="2" t="s">
        <v>69</v>
      </c>
      <c r="W1694" s="2">
        <v>1.3</v>
      </c>
    </row>
    <row r="1695" spans="1:23" ht="15.75" customHeight="1" x14ac:dyDescent="0.25">
      <c r="A1695" s="2" t="s">
        <v>3953</v>
      </c>
      <c r="B1695" s="2" t="s">
        <v>3954</v>
      </c>
      <c r="C1695" s="2" t="s">
        <v>147</v>
      </c>
      <c r="D1695" s="2" t="s">
        <v>73</v>
      </c>
      <c r="E1695" s="2" t="s">
        <v>75</v>
      </c>
      <c r="F1695" s="2" t="s">
        <v>55</v>
      </c>
      <c r="G1695" s="2" t="s">
        <v>142</v>
      </c>
      <c r="H1695" s="2" t="s">
        <v>57</v>
      </c>
      <c r="I1695" s="2" t="s">
        <v>32</v>
      </c>
      <c r="J1695" s="2" t="s">
        <v>143</v>
      </c>
      <c r="K1695" s="2" t="s">
        <v>144</v>
      </c>
      <c r="L1695" s="2" t="s">
        <v>61</v>
      </c>
      <c r="M1695" s="2">
        <v>55</v>
      </c>
      <c r="N1695" s="2" t="b">
        <v>1</v>
      </c>
      <c r="O1695" s="2">
        <v>0.77338877338877343</v>
      </c>
      <c r="P1695" s="2">
        <v>0.74103585657370519</v>
      </c>
      <c r="Q1695" s="2">
        <v>0.80869565217391304</v>
      </c>
      <c r="R1695" s="2" t="s">
        <v>74</v>
      </c>
      <c r="S1695" s="2" t="s">
        <v>3944</v>
      </c>
      <c r="T1695" s="2" t="s">
        <v>3945</v>
      </c>
      <c r="U1695" s="2" t="b">
        <v>1</v>
      </c>
      <c r="V1695" s="2" t="s">
        <v>69</v>
      </c>
      <c r="W1695" s="2">
        <v>1.7</v>
      </c>
    </row>
    <row r="1696" spans="1:23" ht="15.75" customHeight="1" x14ac:dyDescent="0.25">
      <c r="A1696" s="2" t="s">
        <v>3953</v>
      </c>
      <c r="B1696" s="2" t="s">
        <v>3954</v>
      </c>
      <c r="C1696" s="2" t="s">
        <v>147</v>
      </c>
      <c r="D1696" s="2" t="s">
        <v>73</v>
      </c>
      <c r="E1696" s="2" t="s">
        <v>75</v>
      </c>
      <c r="F1696" s="2" t="s">
        <v>55</v>
      </c>
      <c r="G1696" s="2" t="s">
        <v>148</v>
      </c>
      <c r="H1696" s="2" t="s">
        <v>57</v>
      </c>
      <c r="I1696" s="2" t="s">
        <v>32</v>
      </c>
      <c r="J1696" s="2" t="s">
        <v>149</v>
      </c>
      <c r="K1696" s="2" t="s">
        <v>150</v>
      </c>
      <c r="L1696" s="2" t="s">
        <v>61</v>
      </c>
      <c r="M1696" s="2">
        <v>56</v>
      </c>
      <c r="N1696" s="2" t="b">
        <v>1</v>
      </c>
      <c r="O1696" s="2">
        <v>0.79183673469387761</v>
      </c>
      <c r="P1696" s="2">
        <v>0.74615384615384617</v>
      </c>
      <c r="Q1696" s="2">
        <v>0.84347826086956523</v>
      </c>
      <c r="R1696" s="2" t="s">
        <v>74</v>
      </c>
      <c r="S1696" s="2" t="s">
        <v>3946</v>
      </c>
      <c r="T1696" s="2" t="s">
        <v>3947</v>
      </c>
      <c r="U1696" s="2" t="b">
        <v>1</v>
      </c>
      <c r="V1696" s="2" t="s">
        <v>69</v>
      </c>
      <c r="W1696" s="2">
        <v>1.3</v>
      </c>
    </row>
    <row r="1697" spans="1:23" ht="15.75" customHeight="1" x14ac:dyDescent="0.25">
      <c r="A1697" s="2" t="s">
        <v>3953</v>
      </c>
      <c r="B1697" s="2" t="s">
        <v>3954</v>
      </c>
      <c r="C1697" s="2" t="s">
        <v>147</v>
      </c>
      <c r="D1697" s="2" t="s">
        <v>73</v>
      </c>
      <c r="E1697" s="2" t="s">
        <v>75</v>
      </c>
      <c r="F1697" s="2" t="s">
        <v>55</v>
      </c>
      <c r="G1697" s="2" t="s">
        <v>153</v>
      </c>
      <c r="H1697" s="2" t="s">
        <v>57</v>
      </c>
      <c r="I1697" s="2" t="s">
        <v>32</v>
      </c>
      <c r="J1697" s="2" t="s">
        <v>154</v>
      </c>
      <c r="K1697" s="2" t="s">
        <v>155</v>
      </c>
      <c r="L1697" s="2" t="s">
        <v>61</v>
      </c>
      <c r="M1697" s="2">
        <v>57</v>
      </c>
      <c r="N1697" s="2" t="b">
        <v>1</v>
      </c>
      <c r="O1697" s="2">
        <v>0.8091286307053942</v>
      </c>
      <c r="P1697" s="2">
        <v>0.77380952380952384</v>
      </c>
      <c r="Q1697" s="2">
        <v>0.84782608695652173</v>
      </c>
      <c r="R1697" s="2" t="s">
        <v>74</v>
      </c>
      <c r="S1697" s="2" t="s">
        <v>3948</v>
      </c>
      <c r="T1697" s="2" t="s">
        <v>3949</v>
      </c>
      <c r="U1697" s="2" t="b">
        <v>1</v>
      </c>
      <c r="V1697" s="2" t="s">
        <v>69</v>
      </c>
      <c r="W1697" s="2">
        <v>1.3</v>
      </c>
    </row>
    <row r="1698" spans="1:23" ht="15.75" customHeight="1" x14ac:dyDescent="0.25">
      <c r="A1698" s="2" t="s">
        <v>3953</v>
      </c>
      <c r="B1698" s="2" t="s">
        <v>3954</v>
      </c>
      <c r="C1698" s="2" t="s">
        <v>147</v>
      </c>
      <c r="D1698" s="2" t="s">
        <v>73</v>
      </c>
      <c r="E1698" s="2" t="s">
        <v>75</v>
      </c>
      <c r="F1698" s="2" t="s">
        <v>55</v>
      </c>
      <c r="G1698" s="2" t="s">
        <v>158</v>
      </c>
      <c r="H1698" s="2" t="s">
        <v>57</v>
      </c>
      <c r="I1698" s="2" t="s">
        <v>32</v>
      </c>
      <c r="J1698" s="2" t="s">
        <v>159</v>
      </c>
      <c r="K1698" s="2" t="s">
        <v>160</v>
      </c>
      <c r="L1698" s="2" t="s">
        <v>61</v>
      </c>
      <c r="M1698" s="2">
        <v>58</v>
      </c>
      <c r="N1698" s="2" t="b">
        <v>1</v>
      </c>
      <c r="O1698" s="2">
        <v>0.80246913580246915</v>
      </c>
      <c r="P1698" s="2">
        <v>0.76171875</v>
      </c>
      <c r="Q1698" s="2">
        <v>0.84782608695652173</v>
      </c>
      <c r="R1698" s="2" t="s">
        <v>74</v>
      </c>
      <c r="S1698" s="2" t="s">
        <v>3950</v>
      </c>
      <c r="T1698" s="2" t="s">
        <v>3951</v>
      </c>
      <c r="U1698" s="2" t="b">
        <v>1</v>
      </c>
      <c r="V1698" s="2" t="s">
        <v>69</v>
      </c>
      <c r="W1698" s="2">
        <v>1.7</v>
      </c>
    </row>
    <row r="1699" spans="1:23" ht="15.75" customHeight="1" x14ac:dyDescent="0.25">
      <c r="A1699" s="2" t="s">
        <v>3953</v>
      </c>
      <c r="B1699" s="2" t="s">
        <v>3954</v>
      </c>
      <c r="C1699" s="2" t="s">
        <v>147</v>
      </c>
      <c r="D1699" s="2" t="s">
        <v>73</v>
      </c>
      <c r="E1699" s="2" t="s">
        <v>75</v>
      </c>
      <c r="F1699" s="2" t="s">
        <v>55</v>
      </c>
      <c r="G1699" s="2" t="s">
        <v>163</v>
      </c>
      <c r="H1699" s="2" t="s">
        <v>57</v>
      </c>
      <c r="I1699" s="2" t="s">
        <v>32</v>
      </c>
      <c r="J1699" s="2" t="s">
        <v>164</v>
      </c>
      <c r="K1699" s="2" t="s">
        <v>165</v>
      </c>
      <c r="L1699" s="2" t="s">
        <v>61</v>
      </c>
      <c r="M1699" s="2">
        <v>59</v>
      </c>
      <c r="N1699" s="2" t="b">
        <v>1</v>
      </c>
      <c r="O1699" s="2">
        <v>0.79668049792531104</v>
      </c>
      <c r="P1699" s="2">
        <v>0.76190476190476186</v>
      </c>
      <c r="Q1699" s="2">
        <v>0.83478260869565213</v>
      </c>
      <c r="R1699" s="2" t="s">
        <v>74</v>
      </c>
      <c r="S1699" s="2" t="s">
        <v>3952</v>
      </c>
      <c r="T1699" s="2" t="s">
        <v>3955</v>
      </c>
      <c r="U1699" s="2" t="b">
        <v>1</v>
      </c>
      <c r="V1699" s="2" t="s">
        <v>69</v>
      </c>
      <c r="W1699" s="2">
        <v>1.3</v>
      </c>
    </row>
    <row r="1700" spans="1:23" ht="15.75" customHeight="1" x14ac:dyDescent="0.25">
      <c r="A1700" s="2" t="s">
        <v>3953</v>
      </c>
      <c r="B1700" s="2" t="s">
        <v>3954</v>
      </c>
      <c r="C1700" s="2" t="s">
        <v>147</v>
      </c>
      <c r="D1700" s="2" t="s">
        <v>73</v>
      </c>
      <c r="E1700" s="2" t="s">
        <v>75</v>
      </c>
      <c r="F1700" s="2" t="s">
        <v>55</v>
      </c>
      <c r="G1700" s="2" t="s">
        <v>168</v>
      </c>
      <c r="H1700" s="2" t="s">
        <v>57</v>
      </c>
      <c r="I1700" s="2" t="s">
        <v>32</v>
      </c>
      <c r="J1700" s="2" t="s">
        <v>169</v>
      </c>
      <c r="K1700" s="2" t="s">
        <v>170</v>
      </c>
      <c r="L1700" s="2" t="s">
        <v>61</v>
      </c>
      <c r="M1700" s="2">
        <v>60</v>
      </c>
      <c r="N1700" s="2" t="b">
        <v>1</v>
      </c>
      <c r="O1700" s="2">
        <v>0.80334728033472802</v>
      </c>
      <c r="P1700" s="2">
        <v>0.77419354838709675</v>
      </c>
      <c r="Q1700" s="2">
        <v>0.83478260869565213</v>
      </c>
      <c r="R1700" s="2" t="s">
        <v>74</v>
      </c>
      <c r="S1700" s="2" t="s">
        <v>3956</v>
      </c>
      <c r="T1700" s="2" t="s">
        <v>3957</v>
      </c>
      <c r="U1700" s="2" t="b">
        <v>1</v>
      </c>
      <c r="V1700" s="2" t="s">
        <v>69</v>
      </c>
      <c r="W1700" s="2">
        <v>1.3</v>
      </c>
    </row>
    <row r="1701" spans="1:23" ht="15.75" customHeight="1" x14ac:dyDescent="0.25">
      <c r="A1701" s="2" t="s">
        <v>3953</v>
      </c>
      <c r="B1701" s="2" t="s">
        <v>3954</v>
      </c>
      <c r="C1701" s="2" t="s">
        <v>147</v>
      </c>
      <c r="D1701" s="2" t="s">
        <v>73</v>
      </c>
      <c r="E1701" s="2" t="s">
        <v>75</v>
      </c>
      <c r="F1701" s="2" t="s">
        <v>55</v>
      </c>
      <c r="G1701" s="2" t="s">
        <v>173</v>
      </c>
      <c r="H1701" s="2" t="s">
        <v>57</v>
      </c>
      <c r="I1701" s="2" t="s">
        <v>32</v>
      </c>
      <c r="J1701" s="2" t="s">
        <v>174</v>
      </c>
      <c r="K1701" s="2" t="s">
        <v>175</v>
      </c>
      <c r="L1701" s="2" t="s">
        <v>61</v>
      </c>
      <c r="M1701" s="2">
        <v>61</v>
      </c>
      <c r="N1701" s="2" t="b">
        <v>1</v>
      </c>
      <c r="O1701" s="2">
        <v>0.78389830508474589</v>
      </c>
      <c r="P1701" s="2">
        <v>0.76446280991735538</v>
      </c>
      <c r="Q1701" s="2">
        <v>0.80434782608695654</v>
      </c>
      <c r="R1701" s="2" t="s">
        <v>74</v>
      </c>
      <c r="S1701" s="2" t="s">
        <v>3958</v>
      </c>
      <c r="T1701" s="2" t="s">
        <v>3959</v>
      </c>
      <c r="U1701" s="2" t="b">
        <v>1</v>
      </c>
      <c r="V1701" s="2" t="s">
        <v>69</v>
      </c>
      <c r="W1701" s="2">
        <v>1.7</v>
      </c>
    </row>
    <row r="1702" spans="1:23" ht="15.75" customHeight="1" x14ac:dyDescent="0.25">
      <c r="A1702" s="2" t="s">
        <v>3953</v>
      </c>
      <c r="B1702" s="2" t="s">
        <v>3954</v>
      </c>
      <c r="C1702" s="2" t="s">
        <v>147</v>
      </c>
      <c r="D1702" s="2" t="s">
        <v>73</v>
      </c>
      <c r="E1702" s="2" t="s">
        <v>75</v>
      </c>
      <c r="F1702" s="2" t="s">
        <v>55</v>
      </c>
      <c r="G1702" s="2" t="s">
        <v>178</v>
      </c>
      <c r="H1702" s="2" t="s">
        <v>179</v>
      </c>
      <c r="I1702" s="2" t="s">
        <v>12</v>
      </c>
      <c r="J1702" s="2" t="s">
        <v>180</v>
      </c>
      <c r="K1702" s="2" t="s">
        <v>181</v>
      </c>
      <c r="L1702" s="2" t="s">
        <v>182</v>
      </c>
      <c r="M1702" s="2">
        <v>42</v>
      </c>
      <c r="N1702" s="2" t="b">
        <v>0</v>
      </c>
      <c r="O1702" s="2">
        <v>0.79665738161559885</v>
      </c>
      <c r="P1702" s="2">
        <v>0.75263157894736843</v>
      </c>
      <c r="Q1702" s="2">
        <v>0.84615384615384615</v>
      </c>
      <c r="R1702" s="2" t="s">
        <v>74</v>
      </c>
      <c r="S1702" s="2" t="s">
        <v>3960</v>
      </c>
      <c r="T1702" s="2" t="s">
        <v>3961</v>
      </c>
      <c r="U1702" s="2" t="b">
        <v>1</v>
      </c>
      <c r="V1702" s="2" t="s">
        <v>69</v>
      </c>
      <c r="W1702" s="2">
        <v>1.6</v>
      </c>
    </row>
    <row r="1703" spans="1:23" ht="15.75" customHeight="1" x14ac:dyDescent="0.25">
      <c r="A1703" s="2" t="s">
        <v>3953</v>
      </c>
      <c r="B1703" s="2" t="s">
        <v>3954</v>
      </c>
      <c r="C1703" s="2" t="s">
        <v>147</v>
      </c>
      <c r="D1703" s="2" t="s">
        <v>73</v>
      </c>
      <c r="E1703" s="2" t="s">
        <v>75</v>
      </c>
      <c r="F1703" s="2" t="s">
        <v>55</v>
      </c>
      <c r="G1703" s="2" t="s">
        <v>185</v>
      </c>
      <c r="H1703" s="2" t="s">
        <v>179</v>
      </c>
      <c r="I1703" s="2" t="s">
        <v>12</v>
      </c>
      <c r="J1703" s="2" t="s">
        <v>186</v>
      </c>
      <c r="K1703" s="2" t="s">
        <v>187</v>
      </c>
      <c r="L1703" s="2" t="s">
        <v>182</v>
      </c>
      <c r="M1703" s="2">
        <v>43</v>
      </c>
      <c r="N1703" s="2" t="b">
        <v>0</v>
      </c>
      <c r="O1703" s="2">
        <v>0.7932960893854748</v>
      </c>
      <c r="P1703" s="2">
        <v>0.75132275132275128</v>
      </c>
      <c r="Q1703" s="2">
        <v>0.84023668639053251</v>
      </c>
      <c r="R1703" s="2" t="s">
        <v>74</v>
      </c>
      <c r="S1703" s="2" t="s">
        <v>3962</v>
      </c>
      <c r="T1703" s="2" t="s">
        <v>3963</v>
      </c>
      <c r="U1703" s="2" t="b">
        <v>1</v>
      </c>
      <c r="V1703" s="2" t="s">
        <v>69</v>
      </c>
      <c r="W1703" s="2">
        <v>1.1000000000000001</v>
      </c>
    </row>
    <row r="1704" spans="1:23" ht="15.75" customHeight="1" x14ac:dyDescent="0.25">
      <c r="A1704" s="2" t="s">
        <v>3953</v>
      </c>
      <c r="B1704" s="2" t="s">
        <v>3954</v>
      </c>
      <c r="C1704" s="2" t="s">
        <v>147</v>
      </c>
      <c r="D1704" s="2" t="s">
        <v>73</v>
      </c>
      <c r="E1704" s="2" t="s">
        <v>75</v>
      </c>
      <c r="F1704" s="2" t="s">
        <v>55</v>
      </c>
      <c r="G1704" s="2" t="s">
        <v>191</v>
      </c>
      <c r="H1704" s="2" t="s">
        <v>179</v>
      </c>
      <c r="I1704" s="2" t="s">
        <v>12</v>
      </c>
      <c r="J1704" s="2" t="s">
        <v>192</v>
      </c>
      <c r="K1704" s="2" t="s">
        <v>193</v>
      </c>
      <c r="L1704" s="2" t="s">
        <v>182</v>
      </c>
      <c r="M1704" s="2">
        <v>44</v>
      </c>
      <c r="N1704" s="2" t="b">
        <v>0</v>
      </c>
      <c r="O1704" s="2">
        <v>0.82022471910112349</v>
      </c>
      <c r="P1704" s="2">
        <v>0.78074866310160429</v>
      </c>
      <c r="Q1704" s="2">
        <v>0.86390532544378695</v>
      </c>
      <c r="R1704" s="2" t="s">
        <v>74</v>
      </c>
      <c r="S1704" s="2" t="s">
        <v>3964</v>
      </c>
      <c r="T1704" s="2" t="s">
        <v>3965</v>
      </c>
      <c r="U1704" s="2" t="b">
        <v>1</v>
      </c>
      <c r="V1704" s="2" t="s">
        <v>69</v>
      </c>
      <c r="W1704" s="2">
        <v>1.6</v>
      </c>
    </row>
    <row r="1705" spans="1:23" ht="15.75" customHeight="1" x14ac:dyDescent="0.25">
      <c r="A1705" s="2" t="s">
        <v>3953</v>
      </c>
      <c r="B1705" s="2" t="s">
        <v>3954</v>
      </c>
      <c r="C1705" s="2" t="s">
        <v>147</v>
      </c>
      <c r="D1705" s="2" t="s">
        <v>73</v>
      </c>
      <c r="E1705" s="2" t="s">
        <v>75</v>
      </c>
      <c r="F1705" s="2" t="s">
        <v>55</v>
      </c>
      <c r="G1705" s="2" t="s">
        <v>196</v>
      </c>
      <c r="H1705" s="2" t="s">
        <v>179</v>
      </c>
      <c r="I1705" s="2" t="s">
        <v>12</v>
      </c>
      <c r="J1705" s="2" t="s">
        <v>197</v>
      </c>
      <c r="K1705" s="2" t="s">
        <v>198</v>
      </c>
      <c r="L1705" s="2" t="s">
        <v>182</v>
      </c>
      <c r="M1705" s="2">
        <v>45</v>
      </c>
      <c r="N1705" s="2" t="b">
        <v>0</v>
      </c>
      <c r="O1705" s="2">
        <v>0.79436619718309853</v>
      </c>
      <c r="P1705" s="2">
        <v>0.75806451612903225</v>
      </c>
      <c r="Q1705" s="2">
        <v>0.83431952662721898</v>
      </c>
      <c r="R1705" s="2" t="s">
        <v>74</v>
      </c>
      <c r="S1705" s="2" t="s">
        <v>3966</v>
      </c>
      <c r="T1705" s="2" t="s">
        <v>3967</v>
      </c>
      <c r="U1705" s="2" t="b">
        <v>1</v>
      </c>
      <c r="V1705" s="2" t="s">
        <v>69</v>
      </c>
      <c r="W1705" s="2">
        <v>1.1000000000000001</v>
      </c>
    </row>
    <row r="1706" spans="1:23" ht="15.75" customHeight="1" x14ac:dyDescent="0.25">
      <c r="A1706" s="2" t="s">
        <v>3953</v>
      </c>
      <c r="B1706" s="2" t="s">
        <v>3954</v>
      </c>
      <c r="C1706" s="2" t="s">
        <v>147</v>
      </c>
      <c r="D1706" s="2" t="s">
        <v>73</v>
      </c>
      <c r="E1706" s="2" t="s">
        <v>75</v>
      </c>
      <c r="F1706" s="2" t="s">
        <v>55</v>
      </c>
      <c r="G1706" s="2" t="s">
        <v>201</v>
      </c>
      <c r="H1706" s="2" t="s">
        <v>179</v>
      </c>
      <c r="I1706" s="2" t="s">
        <v>12</v>
      </c>
      <c r="J1706" s="2" t="s">
        <v>202</v>
      </c>
      <c r="K1706" s="2" t="s">
        <v>203</v>
      </c>
      <c r="L1706" s="2" t="s">
        <v>182</v>
      </c>
      <c r="M1706" s="2">
        <v>46</v>
      </c>
      <c r="N1706" s="2" t="b">
        <v>0</v>
      </c>
      <c r="O1706" s="2">
        <v>0.80115273775216145</v>
      </c>
      <c r="P1706" s="2">
        <v>0.7808988764044944</v>
      </c>
      <c r="Q1706" s="2">
        <v>0.8224852071005917</v>
      </c>
      <c r="R1706" s="2" t="s">
        <v>74</v>
      </c>
      <c r="S1706" s="2" t="s">
        <v>3968</v>
      </c>
      <c r="T1706" s="2" t="s">
        <v>3969</v>
      </c>
      <c r="U1706" s="2" t="b">
        <v>1</v>
      </c>
      <c r="V1706" s="2" t="s">
        <v>69</v>
      </c>
      <c r="W1706" s="2">
        <v>1.1000000000000001</v>
      </c>
    </row>
    <row r="1707" spans="1:23" ht="15.75" customHeight="1" x14ac:dyDescent="0.25">
      <c r="A1707" s="2" t="s">
        <v>3953</v>
      </c>
      <c r="B1707" s="2" t="s">
        <v>3954</v>
      </c>
      <c r="C1707" s="2" t="s">
        <v>147</v>
      </c>
      <c r="D1707" s="2" t="s">
        <v>73</v>
      </c>
      <c r="E1707" s="2" t="s">
        <v>75</v>
      </c>
      <c r="F1707" s="2" t="s">
        <v>55</v>
      </c>
      <c r="G1707" s="2" t="s">
        <v>206</v>
      </c>
      <c r="H1707" s="2" t="s">
        <v>179</v>
      </c>
      <c r="I1707" s="2" t="s">
        <v>12</v>
      </c>
      <c r="J1707" s="2" t="s">
        <v>207</v>
      </c>
      <c r="K1707" s="2" t="s">
        <v>208</v>
      </c>
      <c r="L1707" s="2" t="s">
        <v>182</v>
      </c>
      <c r="M1707" s="2">
        <v>47</v>
      </c>
      <c r="N1707" s="2" t="b">
        <v>0</v>
      </c>
      <c r="O1707" s="2">
        <v>0.79661016949152552</v>
      </c>
      <c r="P1707" s="2">
        <v>0.76216216216216215</v>
      </c>
      <c r="Q1707" s="2">
        <v>0.83431952662721898</v>
      </c>
      <c r="R1707" s="2" t="s">
        <v>74</v>
      </c>
      <c r="S1707" s="2" t="s">
        <v>3970</v>
      </c>
      <c r="T1707" s="2" t="s">
        <v>3971</v>
      </c>
      <c r="U1707" s="2" t="b">
        <v>1</v>
      </c>
      <c r="V1707" s="2" t="s">
        <v>69</v>
      </c>
      <c r="W1707" s="2">
        <v>1.1000000000000001</v>
      </c>
    </row>
    <row r="1708" spans="1:23" ht="15.75" customHeight="1" x14ac:dyDescent="0.25">
      <c r="A1708" s="2" t="s">
        <v>3953</v>
      </c>
      <c r="B1708" s="2" t="s">
        <v>3954</v>
      </c>
      <c r="C1708" s="2" t="s">
        <v>147</v>
      </c>
      <c r="D1708" s="2" t="s">
        <v>73</v>
      </c>
      <c r="E1708" s="2" t="s">
        <v>75</v>
      </c>
      <c r="F1708" s="2" t="s">
        <v>55</v>
      </c>
      <c r="G1708" s="2" t="s">
        <v>211</v>
      </c>
      <c r="H1708" s="2" t="s">
        <v>179</v>
      </c>
      <c r="I1708" s="2" t="s">
        <v>12</v>
      </c>
      <c r="J1708" s="2" t="s">
        <v>212</v>
      </c>
      <c r="K1708" s="2" t="s">
        <v>213</v>
      </c>
      <c r="L1708" s="2" t="s">
        <v>182</v>
      </c>
      <c r="M1708" s="2">
        <v>48</v>
      </c>
      <c r="N1708" s="2" t="b">
        <v>0</v>
      </c>
      <c r="O1708" s="2">
        <v>0.78309859154929573</v>
      </c>
      <c r="P1708" s="2">
        <v>0.74731182795698925</v>
      </c>
      <c r="Q1708" s="2">
        <v>0.8224852071005917</v>
      </c>
      <c r="R1708" s="2" t="s">
        <v>74</v>
      </c>
      <c r="S1708" s="2" t="s">
        <v>3972</v>
      </c>
      <c r="T1708" s="2" t="s">
        <v>3973</v>
      </c>
      <c r="U1708" s="2" t="b">
        <v>1</v>
      </c>
      <c r="V1708" s="2" t="s">
        <v>69</v>
      </c>
      <c r="W1708" s="2">
        <v>1.6</v>
      </c>
    </row>
    <row r="1709" spans="1:23" ht="15.75" customHeight="1" x14ac:dyDescent="0.25">
      <c r="A1709" s="2" t="s">
        <v>3953</v>
      </c>
      <c r="B1709" s="2" t="s">
        <v>3954</v>
      </c>
      <c r="C1709" s="2" t="s">
        <v>147</v>
      </c>
      <c r="D1709" s="2" t="s">
        <v>73</v>
      </c>
      <c r="E1709" s="2" t="s">
        <v>75</v>
      </c>
      <c r="F1709" s="2" t="s">
        <v>55</v>
      </c>
      <c r="G1709" s="2" t="s">
        <v>216</v>
      </c>
      <c r="H1709" s="2" t="s">
        <v>179</v>
      </c>
      <c r="I1709" s="2" t="s">
        <v>12</v>
      </c>
      <c r="J1709" s="2" t="s">
        <v>217</v>
      </c>
      <c r="K1709" s="2" t="s">
        <v>218</v>
      </c>
      <c r="L1709" s="2" t="s">
        <v>182</v>
      </c>
      <c r="M1709" s="2">
        <v>49</v>
      </c>
      <c r="N1709" s="2" t="b">
        <v>0</v>
      </c>
      <c r="O1709" s="2">
        <v>0.80779944289693595</v>
      </c>
      <c r="P1709" s="2">
        <v>0.76315789473684215</v>
      </c>
      <c r="Q1709" s="2">
        <v>0.85798816568047342</v>
      </c>
      <c r="R1709" s="2" t="s">
        <v>74</v>
      </c>
      <c r="S1709" s="2" t="s">
        <v>3974</v>
      </c>
      <c r="T1709" s="2" t="s">
        <v>3975</v>
      </c>
      <c r="U1709" s="2" t="b">
        <v>1</v>
      </c>
      <c r="V1709" s="2" t="s">
        <v>69</v>
      </c>
      <c r="W1709" s="2">
        <v>1.1000000000000001</v>
      </c>
    </row>
    <row r="1710" spans="1:23" ht="15.75" customHeight="1" x14ac:dyDescent="0.25">
      <c r="A1710" s="2" t="s">
        <v>3953</v>
      </c>
      <c r="B1710" s="2" t="s">
        <v>3954</v>
      </c>
      <c r="C1710" s="2" t="s">
        <v>147</v>
      </c>
      <c r="D1710" s="2" t="s">
        <v>73</v>
      </c>
      <c r="E1710" s="2" t="s">
        <v>75</v>
      </c>
      <c r="F1710" s="2" t="s">
        <v>55</v>
      </c>
      <c r="G1710" s="2" t="s">
        <v>221</v>
      </c>
      <c r="H1710" s="2" t="s">
        <v>179</v>
      </c>
      <c r="I1710" s="2" t="s">
        <v>12</v>
      </c>
      <c r="J1710" s="2" t="s">
        <v>222</v>
      </c>
      <c r="K1710" s="2" t="s">
        <v>223</v>
      </c>
      <c r="L1710" s="2" t="s">
        <v>182</v>
      </c>
      <c r="M1710" s="2">
        <v>50</v>
      </c>
      <c r="N1710" s="2" t="b">
        <v>0</v>
      </c>
      <c r="O1710" s="2">
        <v>0.82285714285714284</v>
      </c>
      <c r="P1710" s="2">
        <v>0.79558011049723754</v>
      </c>
      <c r="Q1710" s="2">
        <v>0.85207100591715978</v>
      </c>
      <c r="R1710" s="2" t="s">
        <v>74</v>
      </c>
      <c r="S1710" s="2" t="s">
        <v>3976</v>
      </c>
      <c r="T1710" s="2" t="s">
        <v>3977</v>
      </c>
      <c r="U1710" s="2" t="b">
        <v>1</v>
      </c>
      <c r="V1710" s="2" t="s">
        <v>69</v>
      </c>
      <c r="W1710" s="2">
        <v>1.2</v>
      </c>
    </row>
    <row r="1711" spans="1:23" ht="15.75" customHeight="1" x14ac:dyDescent="0.25">
      <c r="A1711" s="2" t="s">
        <v>3953</v>
      </c>
      <c r="B1711" s="2" t="s">
        <v>3954</v>
      </c>
      <c r="C1711" s="2" t="s">
        <v>147</v>
      </c>
      <c r="D1711" s="2" t="s">
        <v>73</v>
      </c>
      <c r="E1711" s="2" t="s">
        <v>75</v>
      </c>
      <c r="F1711" s="2" t="s">
        <v>55</v>
      </c>
      <c r="G1711" s="2" t="s">
        <v>226</v>
      </c>
      <c r="H1711" s="2" t="s">
        <v>179</v>
      </c>
      <c r="I1711" s="2" t="s">
        <v>12</v>
      </c>
      <c r="J1711" s="2" t="s">
        <v>227</v>
      </c>
      <c r="K1711" s="2" t="s">
        <v>228</v>
      </c>
      <c r="L1711" s="2" t="s">
        <v>182</v>
      </c>
      <c r="M1711" s="2">
        <v>51</v>
      </c>
      <c r="N1711" s="2" t="b">
        <v>0</v>
      </c>
      <c r="O1711" s="2">
        <v>0.77777777777777779</v>
      </c>
      <c r="P1711" s="2">
        <v>0.73298429319371727</v>
      </c>
      <c r="Q1711" s="2">
        <v>0.82840236686390534</v>
      </c>
      <c r="R1711" s="2" t="s">
        <v>74</v>
      </c>
      <c r="S1711" s="2" t="s">
        <v>3978</v>
      </c>
      <c r="T1711" s="2" t="s">
        <v>3979</v>
      </c>
      <c r="U1711" s="2" t="b">
        <v>1</v>
      </c>
      <c r="V1711" s="2" t="s">
        <v>69</v>
      </c>
      <c r="W1711" s="2">
        <v>1.1000000000000001</v>
      </c>
    </row>
    <row r="1712" spans="1:23" ht="15.75" customHeight="1" x14ac:dyDescent="0.25">
      <c r="A1712" s="2" t="s">
        <v>3953</v>
      </c>
      <c r="B1712" s="2" t="s">
        <v>3954</v>
      </c>
      <c r="C1712" s="2" t="s">
        <v>147</v>
      </c>
      <c r="D1712" s="2" t="s">
        <v>73</v>
      </c>
      <c r="E1712" s="2" t="s">
        <v>75</v>
      </c>
      <c r="F1712" s="2" t="s">
        <v>55</v>
      </c>
      <c r="G1712" s="2" t="s">
        <v>231</v>
      </c>
      <c r="H1712" s="2" t="s">
        <v>179</v>
      </c>
      <c r="I1712" s="2" t="s">
        <v>12</v>
      </c>
      <c r="J1712" s="2" t="s">
        <v>232</v>
      </c>
      <c r="K1712" s="2" t="s">
        <v>233</v>
      </c>
      <c r="L1712" s="2" t="s">
        <v>182</v>
      </c>
      <c r="M1712" s="2">
        <v>52</v>
      </c>
      <c r="N1712" s="2" t="b">
        <v>0</v>
      </c>
      <c r="O1712" s="2">
        <v>0.7921348314606742</v>
      </c>
      <c r="P1712" s="2">
        <v>0.75401069518716579</v>
      </c>
      <c r="Q1712" s="2">
        <v>0.83431952662721898</v>
      </c>
      <c r="R1712" s="2" t="s">
        <v>74</v>
      </c>
      <c r="S1712" s="2" t="s">
        <v>3980</v>
      </c>
      <c r="T1712" s="2" t="s">
        <v>3981</v>
      </c>
      <c r="U1712" s="2" t="b">
        <v>1</v>
      </c>
      <c r="V1712" s="2" t="s">
        <v>69</v>
      </c>
      <c r="W1712" s="2">
        <v>1.5</v>
      </c>
    </row>
    <row r="1713" spans="1:23" ht="15.75" customHeight="1" x14ac:dyDescent="0.25">
      <c r="A1713" s="2" t="s">
        <v>3953</v>
      </c>
      <c r="B1713" s="2" t="s">
        <v>3954</v>
      </c>
      <c r="C1713" s="2" t="s">
        <v>147</v>
      </c>
      <c r="D1713" s="2" t="s">
        <v>73</v>
      </c>
      <c r="E1713" s="2" t="s">
        <v>75</v>
      </c>
      <c r="F1713" s="2" t="s">
        <v>55</v>
      </c>
      <c r="G1713" s="2" t="s">
        <v>236</v>
      </c>
      <c r="H1713" s="2" t="s">
        <v>179</v>
      </c>
      <c r="I1713" s="2" t="s">
        <v>12</v>
      </c>
      <c r="J1713" s="2" t="s">
        <v>237</v>
      </c>
      <c r="K1713" s="2" t="s">
        <v>238</v>
      </c>
      <c r="L1713" s="2" t="s">
        <v>182</v>
      </c>
      <c r="M1713" s="2">
        <v>53</v>
      </c>
      <c r="N1713" s="2" t="b">
        <v>0</v>
      </c>
      <c r="O1713" s="2">
        <v>0.80225988700564976</v>
      </c>
      <c r="P1713" s="2">
        <v>0.76756756756756761</v>
      </c>
      <c r="Q1713" s="2">
        <v>0.84023668639053251</v>
      </c>
      <c r="R1713" s="2" t="s">
        <v>74</v>
      </c>
      <c r="S1713" s="2" t="s">
        <v>3982</v>
      </c>
      <c r="T1713" s="2" t="s">
        <v>3983</v>
      </c>
      <c r="U1713" s="2" t="b">
        <v>1</v>
      </c>
      <c r="V1713" s="2" t="s">
        <v>69</v>
      </c>
      <c r="W1713" s="2">
        <v>1.1000000000000001</v>
      </c>
    </row>
    <row r="1714" spans="1:23" ht="15.75" customHeight="1" x14ac:dyDescent="0.25">
      <c r="A1714" s="2" t="s">
        <v>3953</v>
      </c>
      <c r="B1714" s="2" t="s">
        <v>3954</v>
      </c>
      <c r="C1714" s="2" t="s">
        <v>147</v>
      </c>
      <c r="D1714" s="2" t="s">
        <v>73</v>
      </c>
      <c r="E1714" s="2" t="s">
        <v>75</v>
      </c>
      <c r="F1714" s="2" t="s">
        <v>55</v>
      </c>
      <c r="G1714" s="2" t="s">
        <v>241</v>
      </c>
      <c r="H1714" s="2" t="s">
        <v>179</v>
      </c>
      <c r="I1714" s="2" t="s">
        <v>12</v>
      </c>
      <c r="J1714" s="2" t="s">
        <v>242</v>
      </c>
      <c r="K1714" s="2" t="s">
        <v>243</v>
      </c>
      <c r="L1714" s="2" t="s">
        <v>182</v>
      </c>
      <c r="M1714" s="2">
        <v>54</v>
      </c>
      <c r="N1714" s="2" t="b">
        <v>0</v>
      </c>
      <c r="O1714" s="2">
        <v>0.78651685393258419</v>
      </c>
      <c r="P1714" s="2">
        <v>0.74866310160427807</v>
      </c>
      <c r="Q1714" s="2">
        <v>0.82840236686390534</v>
      </c>
      <c r="R1714" s="2" t="s">
        <v>74</v>
      </c>
      <c r="S1714" s="2" t="s">
        <v>3984</v>
      </c>
      <c r="T1714" s="2" t="s">
        <v>3985</v>
      </c>
      <c r="U1714" s="2" t="b">
        <v>1</v>
      </c>
      <c r="V1714" s="2" t="s">
        <v>69</v>
      </c>
      <c r="W1714" s="2">
        <v>1.1000000000000001</v>
      </c>
    </row>
    <row r="1715" spans="1:23" ht="15.75" customHeight="1" x14ac:dyDescent="0.25">
      <c r="A1715" s="2" t="s">
        <v>3953</v>
      </c>
      <c r="B1715" s="2" t="s">
        <v>3954</v>
      </c>
      <c r="C1715" s="2" t="s">
        <v>147</v>
      </c>
      <c r="D1715" s="2" t="s">
        <v>73</v>
      </c>
      <c r="E1715" s="2" t="s">
        <v>75</v>
      </c>
      <c r="F1715" s="2" t="s">
        <v>55</v>
      </c>
      <c r="G1715" s="2" t="s">
        <v>246</v>
      </c>
      <c r="H1715" s="2" t="s">
        <v>179</v>
      </c>
      <c r="I1715" s="2" t="s">
        <v>12</v>
      </c>
      <c r="J1715" s="2" t="s">
        <v>247</v>
      </c>
      <c r="K1715" s="2" t="s">
        <v>248</v>
      </c>
      <c r="L1715" s="2" t="s">
        <v>182</v>
      </c>
      <c r="M1715" s="2">
        <v>55</v>
      </c>
      <c r="N1715" s="2" t="b">
        <v>0</v>
      </c>
      <c r="O1715" s="2">
        <v>0.82485875706214684</v>
      </c>
      <c r="P1715" s="2">
        <v>0.78918918918918923</v>
      </c>
      <c r="Q1715" s="2">
        <v>0.86390532544378695</v>
      </c>
      <c r="R1715" s="2" t="s">
        <v>74</v>
      </c>
      <c r="S1715" s="2" t="s">
        <v>3986</v>
      </c>
      <c r="T1715" s="2" t="s">
        <v>3987</v>
      </c>
      <c r="U1715" s="2" t="b">
        <v>1</v>
      </c>
      <c r="V1715" s="2" t="s">
        <v>69</v>
      </c>
      <c r="W1715" s="2">
        <v>1.5</v>
      </c>
    </row>
    <row r="1716" spans="1:23" ht="15.75" customHeight="1" x14ac:dyDescent="0.25">
      <c r="A1716" s="2" t="s">
        <v>3953</v>
      </c>
      <c r="B1716" s="2" t="s">
        <v>3954</v>
      </c>
      <c r="C1716" s="2" t="s">
        <v>147</v>
      </c>
      <c r="D1716" s="2" t="s">
        <v>73</v>
      </c>
      <c r="E1716" s="2" t="s">
        <v>75</v>
      </c>
      <c r="F1716" s="2" t="s">
        <v>55</v>
      </c>
      <c r="G1716" s="2" t="s">
        <v>251</v>
      </c>
      <c r="H1716" s="2" t="s">
        <v>179</v>
      </c>
      <c r="I1716" s="2" t="s">
        <v>12</v>
      </c>
      <c r="J1716" s="2" t="s">
        <v>252</v>
      </c>
      <c r="K1716" s="2" t="s">
        <v>253</v>
      </c>
      <c r="L1716" s="2" t="s">
        <v>182</v>
      </c>
      <c r="M1716" s="2">
        <v>56</v>
      </c>
      <c r="N1716" s="2" t="b">
        <v>0</v>
      </c>
      <c r="O1716" s="2">
        <v>0.80341880341880345</v>
      </c>
      <c r="P1716" s="2">
        <v>0.77472527472527475</v>
      </c>
      <c r="Q1716" s="2">
        <v>0.83431952662721898</v>
      </c>
      <c r="R1716" s="2" t="s">
        <v>74</v>
      </c>
      <c r="S1716" s="2" t="s">
        <v>3988</v>
      </c>
      <c r="T1716" s="2" t="s">
        <v>3989</v>
      </c>
      <c r="U1716" s="2" t="b">
        <v>1</v>
      </c>
      <c r="V1716" s="2" t="s">
        <v>69</v>
      </c>
      <c r="W1716" s="2">
        <v>1.2</v>
      </c>
    </row>
    <row r="1717" spans="1:23" ht="15.75" customHeight="1" x14ac:dyDescent="0.25">
      <c r="A1717" s="2" t="s">
        <v>3953</v>
      </c>
      <c r="B1717" s="2" t="s">
        <v>3954</v>
      </c>
      <c r="C1717" s="2" t="s">
        <v>147</v>
      </c>
      <c r="D1717" s="2" t="s">
        <v>73</v>
      </c>
      <c r="E1717" s="2" t="s">
        <v>75</v>
      </c>
      <c r="F1717" s="2" t="s">
        <v>55</v>
      </c>
      <c r="G1717" s="2" t="s">
        <v>256</v>
      </c>
      <c r="H1717" s="2" t="s">
        <v>179</v>
      </c>
      <c r="I1717" s="2" t="s">
        <v>12</v>
      </c>
      <c r="J1717" s="2" t="s">
        <v>257</v>
      </c>
      <c r="K1717" s="2" t="s">
        <v>258</v>
      </c>
      <c r="L1717" s="2" t="s">
        <v>182</v>
      </c>
      <c r="M1717" s="2">
        <v>57</v>
      </c>
      <c r="N1717" s="2" t="b">
        <v>0</v>
      </c>
      <c r="O1717" s="2">
        <v>0.79428571428571437</v>
      </c>
      <c r="P1717" s="2">
        <v>0.76795580110497241</v>
      </c>
      <c r="Q1717" s="2">
        <v>0.8224852071005917</v>
      </c>
      <c r="R1717" s="2" t="s">
        <v>74</v>
      </c>
      <c r="S1717" s="2" t="s">
        <v>3990</v>
      </c>
      <c r="T1717" s="2" t="s">
        <v>3991</v>
      </c>
      <c r="U1717" s="2" t="b">
        <v>1</v>
      </c>
      <c r="V1717" s="2" t="s">
        <v>69</v>
      </c>
      <c r="W1717" s="2">
        <v>1.1000000000000001</v>
      </c>
    </row>
    <row r="1718" spans="1:23" ht="15.75" customHeight="1" x14ac:dyDescent="0.25">
      <c r="A1718" s="2" t="s">
        <v>3953</v>
      </c>
      <c r="B1718" s="2" t="s">
        <v>3954</v>
      </c>
      <c r="C1718" s="2" t="s">
        <v>147</v>
      </c>
      <c r="D1718" s="2" t="s">
        <v>73</v>
      </c>
      <c r="E1718" s="2" t="s">
        <v>75</v>
      </c>
      <c r="F1718" s="2" t="s">
        <v>55</v>
      </c>
      <c r="G1718" s="2" t="s">
        <v>261</v>
      </c>
      <c r="H1718" s="2" t="s">
        <v>179</v>
      </c>
      <c r="I1718" s="2" t="s">
        <v>12</v>
      </c>
      <c r="J1718" s="2" t="s">
        <v>262</v>
      </c>
      <c r="K1718" s="2" t="s">
        <v>263</v>
      </c>
      <c r="L1718" s="2" t="s">
        <v>182</v>
      </c>
      <c r="M1718" s="2">
        <v>58</v>
      </c>
      <c r="N1718" s="2" t="b">
        <v>0</v>
      </c>
      <c r="O1718" s="2">
        <v>0.79320113314447593</v>
      </c>
      <c r="P1718" s="2">
        <v>0.76086956521739135</v>
      </c>
      <c r="Q1718" s="2">
        <v>0.82840236686390534</v>
      </c>
      <c r="R1718" s="2" t="s">
        <v>74</v>
      </c>
      <c r="S1718" s="2" t="s">
        <v>3992</v>
      </c>
      <c r="T1718" s="2" t="s">
        <v>3993</v>
      </c>
      <c r="U1718" s="2" t="b">
        <v>1</v>
      </c>
      <c r="V1718" s="2" t="s">
        <v>69</v>
      </c>
      <c r="W1718" s="2">
        <v>1.1000000000000001</v>
      </c>
    </row>
    <row r="1719" spans="1:23" ht="15.75" customHeight="1" x14ac:dyDescent="0.25">
      <c r="A1719" s="2" t="s">
        <v>3953</v>
      </c>
      <c r="B1719" s="2" t="s">
        <v>3954</v>
      </c>
      <c r="C1719" s="2" t="s">
        <v>147</v>
      </c>
      <c r="D1719" s="2" t="s">
        <v>73</v>
      </c>
      <c r="E1719" s="2" t="s">
        <v>75</v>
      </c>
      <c r="F1719" s="2" t="s">
        <v>55</v>
      </c>
      <c r="G1719" s="2" t="s">
        <v>266</v>
      </c>
      <c r="H1719" s="2" t="s">
        <v>179</v>
      </c>
      <c r="I1719" s="2" t="s">
        <v>12</v>
      </c>
      <c r="J1719" s="2" t="s">
        <v>267</v>
      </c>
      <c r="K1719" s="2" t="s">
        <v>268</v>
      </c>
      <c r="L1719" s="2" t="s">
        <v>182</v>
      </c>
      <c r="M1719" s="2">
        <v>59</v>
      </c>
      <c r="N1719" s="2" t="b">
        <v>0</v>
      </c>
      <c r="O1719" s="2">
        <v>0.79775280898876411</v>
      </c>
      <c r="P1719" s="2">
        <v>0.75935828877005351</v>
      </c>
      <c r="Q1719" s="2">
        <v>0.84023668639053251</v>
      </c>
      <c r="R1719" s="2" t="s">
        <v>74</v>
      </c>
      <c r="S1719" s="2" t="s">
        <v>3994</v>
      </c>
      <c r="T1719" s="2" t="s">
        <v>3995</v>
      </c>
      <c r="U1719" s="2" t="b">
        <v>1</v>
      </c>
      <c r="V1719" s="2" t="s">
        <v>69</v>
      </c>
      <c r="W1719" s="2">
        <v>1.5</v>
      </c>
    </row>
    <row r="1720" spans="1:23" ht="15.75" customHeight="1" x14ac:dyDescent="0.25">
      <c r="A1720" s="2" t="s">
        <v>3953</v>
      </c>
      <c r="B1720" s="2" t="s">
        <v>3954</v>
      </c>
      <c r="C1720" s="2" t="s">
        <v>147</v>
      </c>
      <c r="D1720" s="2" t="s">
        <v>73</v>
      </c>
      <c r="E1720" s="2" t="s">
        <v>75</v>
      </c>
      <c r="F1720" s="2" t="s">
        <v>55</v>
      </c>
      <c r="G1720" s="2" t="s">
        <v>271</v>
      </c>
      <c r="H1720" s="2" t="s">
        <v>179</v>
      </c>
      <c r="I1720" s="2" t="s">
        <v>12</v>
      </c>
      <c r="J1720" s="2" t="s">
        <v>272</v>
      </c>
      <c r="K1720" s="2" t="s">
        <v>273</v>
      </c>
      <c r="L1720" s="2" t="s">
        <v>182</v>
      </c>
      <c r="M1720" s="2">
        <v>60</v>
      </c>
      <c r="N1720" s="2" t="b">
        <v>0</v>
      </c>
      <c r="O1720" s="2">
        <v>0.7932960893854748</v>
      </c>
      <c r="P1720" s="2">
        <v>0.75132275132275128</v>
      </c>
      <c r="Q1720" s="2">
        <v>0.84023668639053251</v>
      </c>
      <c r="R1720" s="2" t="s">
        <v>74</v>
      </c>
      <c r="S1720" s="2" t="s">
        <v>3996</v>
      </c>
      <c r="T1720" s="2" t="s">
        <v>3997</v>
      </c>
      <c r="U1720" s="2" t="b">
        <v>1</v>
      </c>
      <c r="V1720" s="2" t="s">
        <v>69</v>
      </c>
      <c r="W1720" s="2">
        <v>1.2</v>
      </c>
    </row>
    <row r="1721" spans="1:23" ht="15.75" customHeight="1" x14ac:dyDescent="0.25">
      <c r="A1721" s="2" t="s">
        <v>3953</v>
      </c>
      <c r="B1721" s="2" t="s">
        <v>3954</v>
      </c>
      <c r="C1721" s="2" t="s">
        <v>147</v>
      </c>
      <c r="D1721" s="2" t="s">
        <v>73</v>
      </c>
      <c r="E1721" s="2" t="s">
        <v>75</v>
      </c>
      <c r="F1721" s="2" t="s">
        <v>55</v>
      </c>
      <c r="G1721" s="2" t="s">
        <v>276</v>
      </c>
      <c r="H1721" s="2" t="s">
        <v>179</v>
      </c>
      <c r="I1721" s="2" t="s">
        <v>12</v>
      </c>
      <c r="J1721" s="2" t="s">
        <v>277</v>
      </c>
      <c r="K1721" s="2" t="s">
        <v>278</v>
      </c>
      <c r="L1721" s="2" t="s">
        <v>182</v>
      </c>
      <c r="M1721" s="2">
        <v>61</v>
      </c>
      <c r="N1721" s="2" t="b">
        <v>0</v>
      </c>
      <c r="O1721" s="2">
        <v>0.79999999999999982</v>
      </c>
      <c r="P1721" s="2">
        <v>0.76344086021505375</v>
      </c>
      <c r="Q1721" s="2">
        <v>0.84023668639053251</v>
      </c>
      <c r="R1721" s="2" t="s">
        <v>74</v>
      </c>
      <c r="S1721" s="2" t="s">
        <v>3998</v>
      </c>
      <c r="T1721" s="2" t="s">
        <v>3999</v>
      </c>
      <c r="U1721" s="2" t="b">
        <v>1</v>
      </c>
      <c r="V1721" s="2" t="s">
        <v>69</v>
      </c>
      <c r="W1721" s="2">
        <v>1.1000000000000001</v>
      </c>
    </row>
    <row r="1722" spans="1:23" ht="15.75" customHeight="1" x14ac:dyDescent="0.25">
      <c r="A1722" s="2" t="s">
        <v>3953</v>
      </c>
      <c r="B1722" s="2" t="s">
        <v>3954</v>
      </c>
      <c r="C1722" s="2" t="s">
        <v>147</v>
      </c>
      <c r="D1722" s="2" t="s">
        <v>73</v>
      </c>
      <c r="E1722" s="2" t="s">
        <v>75</v>
      </c>
      <c r="F1722" s="2" t="s">
        <v>55</v>
      </c>
      <c r="G1722" s="2" t="s">
        <v>281</v>
      </c>
      <c r="H1722" s="2" t="s">
        <v>282</v>
      </c>
      <c r="I1722" s="2" t="s">
        <v>26</v>
      </c>
      <c r="J1722" s="2" t="s">
        <v>283</v>
      </c>
      <c r="K1722" s="2" t="s">
        <v>284</v>
      </c>
      <c r="L1722" s="2" t="s">
        <v>285</v>
      </c>
      <c r="M1722" s="2">
        <v>42</v>
      </c>
      <c r="N1722" s="2" t="b">
        <v>0</v>
      </c>
      <c r="O1722" s="2">
        <v>0.81959910913140299</v>
      </c>
      <c r="P1722" s="2">
        <v>0.81057268722466957</v>
      </c>
      <c r="Q1722" s="2">
        <v>0.8288288288288288</v>
      </c>
      <c r="R1722" s="2" t="s">
        <v>74</v>
      </c>
      <c r="S1722" s="2" t="s">
        <v>4000</v>
      </c>
      <c r="T1722" s="2" t="s">
        <v>4001</v>
      </c>
      <c r="U1722" s="2" t="b">
        <v>1</v>
      </c>
      <c r="V1722" s="2" t="s">
        <v>69</v>
      </c>
      <c r="W1722" s="2">
        <v>1.8</v>
      </c>
    </row>
    <row r="1723" spans="1:23" ht="15.75" customHeight="1" x14ac:dyDescent="0.25">
      <c r="A1723" s="2" t="s">
        <v>3953</v>
      </c>
      <c r="B1723" s="2" t="s">
        <v>3954</v>
      </c>
      <c r="C1723" s="2" t="s">
        <v>147</v>
      </c>
      <c r="D1723" s="2" t="s">
        <v>73</v>
      </c>
      <c r="E1723" s="2" t="s">
        <v>75</v>
      </c>
      <c r="F1723" s="2" t="s">
        <v>55</v>
      </c>
      <c r="G1723" s="2" t="s">
        <v>288</v>
      </c>
      <c r="H1723" s="2" t="s">
        <v>282</v>
      </c>
      <c r="I1723" s="2" t="s">
        <v>26</v>
      </c>
      <c r="J1723" s="2" t="s">
        <v>289</v>
      </c>
      <c r="K1723" s="2" t="s">
        <v>290</v>
      </c>
      <c r="L1723" s="2" t="s">
        <v>285</v>
      </c>
      <c r="M1723" s="2">
        <v>43</v>
      </c>
      <c r="N1723" s="2" t="b">
        <v>0</v>
      </c>
      <c r="O1723" s="2">
        <v>0.79385964912280704</v>
      </c>
      <c r="P1723" s="2">
        <v>0.77350427350427353</v>
      </c>
      <c r="Q1723" s="2">
        <v>0.81531531531531531</v>
      </c>
      <c r="R1723" s="2" t="s">
        <v>74</v>
      </c>
      <c r="S1723" s="2" t="s">
        <v>4002</v>
      </c>
      <c r="T1723" s="2" t="s">
        <v>4003</v>
      </c>
      <c r="U1723" s="2" t="b">
        <v>1</v>
      </c>
      <c r="V1723" s="2" t="s">
        <v>69</v>
      </c>
      <c r="W1723" s="2">
        <v>1.3</v>
      </c>
    </row>
    <row r="1724" spans="1:23" ht="15.75" customHeight="1" x14ac:dyDescent="0.25">
      <c r="A1724" s="2" t="s">
        <v>3953</v>
      </c>
      <c r="B1724" s="2" t="s">
        <v>3954</v>
      </c>
      <c r="C1724" s="2" t="s">
        <v>147</v>
      </c>
      <c r="D1724" s="2" t="s">
        <v>73</v>
      </c>
      <c r="E1724" s="2" t="s">
        <v>75</v>
      </c>
      <c r="F1724" s="2" t="s">
        <v>55</v>
      </c>
      <c r="G1724" s="2" t="s">
        <v>293</v>
      </c>
      <c r="H1724" s="2" t="s">
        <v>282</v>
      </c>
      <c r="I1724" s="2" t="s">
        <v>26</v>
      </c>
      <c r="J1724" s="2" t="s">
        <v>294</v>
      </c>
      <c r="K1724" s="2" t="s">
        <v>295</v>
      </c>
      <c r="L1724" s="2" t="s">
        <v>285</v>
      </c>
      <c r="M1724" s="2">
        <v>44</v>
      </c>
      <c r="N1724" s="2" t="b">
        <v>0</v>
      </c>
      <c r="O1724" s="2">
        <v>0.79212253829321666</v>
      </c>
      <c r="P1724" s="2">
        <v>0.77021276595744681</v>
      </c>
      <c r="Q1724" s="2">
        <v>0.81531531531531531</v>
      </c>
      <c r="R1724" s="2" t="s">
        <v>74</v>
      </c>
      <c r="S1724" s="2" t="s">
        <v>4004</v>
      </c>
      <c r="T1724" s="2" t="s">
        <v>4005</v>
      </c>
      <c r="U1724" s="2" t="b">
        <v>1</v>
      </c>
      <c r="V1724" s="2" t="s">
        <v>69</v>
      </c>
      <c r="W1724" s="2">
        <v>1.3</v>
      </c>
    </row>
    <row r="1725" spans="1:23" ht="15.75" customHeight="1" x14ac:dyDescent="0.25">
      <c r="A1725" s="2" t="s">
        <v>3953</v>
      </c>
      <c r="B1725" s="2" t="s">
        <v>3954</v>
      </c>
      <c r="C1725" s="2" t="s">
        <v>147</v>
      </c>
      <c r="D1725" s="2" t="s">
        <v>73</v>
      </c>
      <c r="E1725" s="2" t="s">
        <v>75</v>
      </c>
      <c r="F1725" s="2" t="s">
        <v>55</v>
      </c>
      <c r="G1725" s="2" t="s">
        <v>298</v>
      </c>
      <c r="H1725" s="2" t="s">
        <v>282</v>
      </c>
      <c r="I1725" s="2" t="s">
        <v>26</v>
      </c>
      <c r="J1725" s="2" t="s">
        <v>299</v>
      </c>
      <c r="K1725" s="2" t="s">
        <v>300</v>
      </c>
      <c r="L1725" s="2" t="s">
        <v>285</v>
      </c>
      <c r="M1725" s="2">
        <v>45</v>
      </c>
      <c r="N1725" s="2" t="b">
        <v>0</v>
      </c>
      <c r="O1725" s="2">
        <v>0.80616740088105721</v>
      </c>
      <c r="P1725" s="2">
        <v>0.78879310344827591</v>
      </c>
      <c r="Q1725" s="2">
        <v>0.82432432432432434</v>
      </c>
      <c r="R1725" s="2" t="s">
        <v>74</v>
      </c>
      <c r="S1725" s="2" t="s">
        <v>4006</v>
      </c>
      <c r="T1725" s="2" t="s">
        <v>4007</v>
      </c>
      <c r="U1725" s="2" t="b">
        <v>1</v>
      </c>
      <c r="V1725" s="2" t="s">
        <v>69</v>
      </c>
      <c r="W1725" s="2">
        <v>1.7</v>
      </c>
    </row>
    <row r="1726" spans="1:23" ht="15.75" customHeight="1" x14ac:dyDescent="0.25">
      <c r="A1726" s="2" t="s">
        <v>3953</v>
      </c>
      <c r="B1726" s="2" t="s">
        <v>3954</v>
      </c>
      <c r="C1726" s="2" t="s">
        <v>147</v>
      </c>
      <c r="D1726" s="2" t="s">
        <v>73</v>
      </c>
      <c r="E1726" s="2" t="s">
        <v>75</v>
      </c>
      <c r="F1726" s="2" t="s">
        <v>55</v>
      </c>
      <c r="G1726" s="2" t="s">
        <v>303</v>
      </c>
      <c r="H1726" s="2" t="s">
        <v>282</v>
      </c>
      <c r="I1726" s="2" t="s">
        <v>26</v>
      </c>
      <c r="J1726" s="2" t="s">
        <v>304</v>
      </c>
      <c r="K1726" s="2" t="s">
        <v>305</v>
      </c>
      <c r="L1726" s="2" t="s">
        <v>285</v>
      </c>
      <c r="M1726" s="2">
        <v>46</v>
      </c>
      <c r="N1726" s="2" t="b">
        <v>0</v>
      </c>
      <c r="O1726" s="2">
        <v>0.82456140350877194</v>
      </c>
      <c r="P1726" s="2">
        <v>0.80341880341880345</v>
      </c>
      <c r="Q1726" s="2">
        <v>0.84684684684684686</v>
      </c>
      <c r="R1726" s="2" t="s">
        <v>74</v>
      </c>
      <c r="S1726" s="2" t="s">
        <v>4008</v>
      </c>
      <c r="T1726" s="2" t="s">
        <v>4009</v>
      </c>
      <c r="U1726" s="2" t="b">
        <v>1</v>
      </c>
      <c r="V1726" s="2" t="s">
        <v>69</v>
      </c>
      <c r="W1726" s="2">
        <v>1.3</v>
      </c>
    </row>
    <row r="1727" spans="1:23" ht="15.75" customHeight="1" x14ac:dyDescent="0.25">
      <c r="A1727" s="2" t="s">
        <v>3953</v>
      </c>
      <c r="B1727" s="2" t="s">
        <v>3954</v>
      </c>
      <c r="C1727" s="2" t="s">
        <v>147</v>
      </c>
      <c r="D1727" s="2" t="s">
        <v>73</v>
      </c>
      <c r="E1727" s="2" t="s">
        <v>75</v>
      </c>
      <c r="F1727" s="2" t="s">
        <v>55</v>
      </c>
      <c r="G1727" s="2" t="s">
        <v>308</v>
      </c>
      <c r="H1727" s="2" t="s">
        <v>282</v>
      </c>
      <c r="I1727" s="2" t="s">
        <v>26</v>
      </c>
      <c r="J1727" s="2" t="s">
        <v>309</v>
      </c>
      <c r="K1727" s="2" t="s">
        <v>310</v>
      </c>
      <c r="L1727" s="2" t="s">
        <v>285</v>
      </c>
      <c r="M1727" s="2">
        <v>47</v>
      </c>
      <c r="N1727" s="2" t="b">
        <v>0</v>
      </c>
      <c r="O1727" s="2">
        <v>0.80176211453744495</v>
      </c>
      <c r="P1727" s="2">
        <v>0.78448275862068961</v>
      </c>
      <c r="Q1727" s="2">
        <v>0.81981981981981977</v>
      </c>
      <c r="R1727" s="2" t="s">
        <v>74</v>
      </c>
      <c r="S1727" s="2" t="s">
        <v>4010</v>
      </c>
      <c r="T1727" s="2" t="s">
        <v>4011</v>
      </c>
      <c r="U1727" s="2" t="b">
        <v>1</v>
      </c>
      <c r="V1727" s="2" t="s">
        <v>69</v>
      </c>
      <c r="W1727" s="2">
        <v>1.3</v>
      </c>
    </row>
    <row r="1728" spans="1:23" ht="15.75" customHeight="1" x14ac:dyDescent="0.25">
      <c r="A1728" s="2" t="s">
        <v>3953</v>
      </c>
      <c r="B1728" s="2" t="s">
        <v>3954</v>
      </c>
      <c r="C1728" s="2" t="s">
        <v>147</v>
      </c>
      <c r="D1728" s="2" t="s">
        <v>73</v>
      </c>
      <c r="E1728" s="2" t="s">
        <v>75</v>
      </c>
      <c r="F1728" s="2" t="s">
        <v>55</v>
      </c>
      <c r="G1728" s="2" t="s">
        <v>313</v>
      </c>
      <c r="H1728" s="2" t="s">
        <v>282</v>
      </c>
      <c r="I1728" s="2" t="s">
        <v>26</v>
      </c>
      <c r="J1728" s="2" t="s">
        <v>314</v>
      </c>
      <c r="K1728" s="2" t="s">
        <v>315</v>
      </c>
      <c r="L1728" s="2" t="s">
        <v>285</v>
      </c>
      <c r="M1728" s="2">
        <v>48</v>
      </c>
      <c r="N1728" s="2" t="b">
        <v>0</v>
      </c>
      <c r="O1728" s="2">
        <v>0.79560439560439566</v>
      </c>
      <c r="P1728" s="2">
        <v>0.77682403433476399</v>
      </c>
      <c r="Q1728" s="2">
        <v>0.81531531531531531</v>
      </c>
      <c r="R1728" s="2" t="s">
        <v>74</v>
      </c>
      <c r="S1728" s="2" t="s">
        <v>4012</v>
      </c>
      <c r="T1728" s="2" t="s">
        <v>4013</v>
      </c>
      <c r="U1728" s="2" t="b">
        <v>1</v>
      </c>
      <c r="V1728" s="2" t="s">
        <v>69</v>
      </c>
      <c r="W1728" s="2">
        <v>1.7</v>
      </c>
    </row>
    <row r="1729" spans="1:23" ht="15.75" customHeight="1" x14ac:dyDescent="0.25">
      <c r="A1729" s="2" t="s">
        <v>3953</v>
      </c>
      <c r="B1729" s="2" t="s">
        <v>3954</v>
      </c>
      <c r="C1729" s="2" t="s">
        <v>147</v>
      </c>
      <c r="D1729" s="2" t="s">
        <v>73</v>
      </c>
      <c r="E1729" s="2" t="s">
        <v>75</v>
      </c>
      <c r="F1729" s="2" t="s">
        <v>55</v>
      </c>
      <c r="G1729" s="2" t="s">
        <v>318</v>
      </c>
      <c r="H1729" s="2" t="s">
        <v>282</v>
      </c>
      <c r="I1729" s="2" t="s">
        <v>26</v>
      </c>
      <c r="J1729" s="2" t="s">
        <v>319</v>
      </c>
      <c r="K1729" s="2" t="s">
        <v>320</v>
      </c>
      <c r="L1729" s="2" t="s">
        <v>285</v>
      </c>
      <c r="M1729" s="2">
        <v>49</v>
      </c>
      <c r="N1729" s="2" t="b">
        <v>0</v>
      </c>
      <c r="O1729" s="2">
        <v>0.80530973451327426</v>
      </c>
      <c r="P1729" s="2">
        <v>0.79130434782608694</v>
      </c>
      <c r="Q1729" s="2">
        <v>0.81981981981981977</v>
      </c>
      <c r="R1729" s="2" t="s">
        <v>74</v>
      </c>
      <c r="S1729" s="2" t="s">
        <v>4014</v>
      </c>
      <c r="T1729" s="2" t="s">
        <v>4015</v>
      </c>
      <c r="U1729" s="2" t="b">
        <v>1</v>
      </c>
      <c r="V1729" s="2" t="s">
        <v>69</v>
      </c>
      <c r="W1729" s="2">
        <v>1.3</v>
      </c>
    </row>
    <row r="1730" spans="1:23" ht="15.75" customHeight="1" x14ac:dyDescent="0.25">
      <c r="A1730" s="2" t="s">
        <v>3953</v>
      </c>
      <c r="B1730" s="2" t="s">
        <v>3954</v>
      </c>
      <c r="C1730" s="2" t="s">
        <v>147</v>
      </c>
      <c r="D1730" s="2" t="s">
        <v>73</v>
      </c>
      <c r="E1730" s="2" t="s">
        <v>75</v>
      </c>
      <c r="F1730" s="2" t="s">
        <v>55</v>
      </c>
      <c r="G1730" s="2" t="s">
        <v>323</v>
      </c>
      <c r="H1730" s="2" t="s">
        <v>282</v>
      </c>
      <c r="I1730" s="2" t="s">
        <v>26</v>
      </c>
      <c r="J1730" s="2" t="s">
        <v>324</v>
      </c>
      <c r="K1730" s="2" t="s">
        <v>325</v>
      </c>
      <c r="L1730" s="2" t="s">
        <v>285</v>
      </c>
      <c r="M1730" s="2">
        <v>50</v>
      </c>
      <c r="N1730" s="2" t="b">
        <v>0</v>
      </c>
      <c r="O1730" s="2">
        <v>0.79120879120879117</v>
      </c>
      <c r="P1730" s="2">
        <v>0.77253218884120167</v>
      </c>
      <c r="Q1730" s="2">
        <v>0.81081081081081086</v>
      </c>
      <c r="R1730" s="2" t="s">
        <v>74</v>
      </c>
      <c r="S1730" s="2" t="s">
        <v>4016</v>
      </c>
      <c r="T1730" s="2" t="s">
        <v>4017</v>
      </c>
      <c r="U1730" s="2" t="b">
        <v>1</v>
      </c>
      <c r="V1730" s="2" t="s">
        <v>69</v>
      </c>
      <c r="W1730" s="2">
        <v>1.7</v>
      </c>
    </row>
    <row r="1731" spans="1:23" ht="15.75" customHeight="1" x14ac:dyDescent="0.25">
      <c r="A1731" s="2" t="s">
        <v>3953</v>
      </c>
      <c r="B1731" s="2" t="s">
        <v>3954</v>
      </c>
      <c r="C1731" s="2" t="s">
        <v>147</v>
      </c>
      <c r="D1731" s="2" t="s">
        <v>73</v>
      </c>
      <c r="E1731" s="2" t="s">
        <v>75</v>
      </c>
      <c r="F1731" s="2" t="s">
        <v>55</v>
      </c>
      <c r="G1731" s="2" t="s">
        <v>328</v>
      </c>
      <c r="H1731" s="2" t="s">
        <v>282</v>
      </c>
      <c r="I1731" s="2" t="s">
        <v>26</v>
      </c>
      <c r="J1731" s="2" t="s">
        <v>329</v>
      </c>
      <c r="K1731" s="2" t="s">
        <v>330</v>
      </c>
      <c r="L1731" s="2" t="s">
        <v>285</v>
      </c>
      <c r="M1731" s="2">
        <v>51</v>
      </c>
      <c r="N1731" s="2" t="b">
        <v>0</v>
      </c>
      <c r="O1731" s="2">
        <v>0.82819383259911894</v>
      </c>
      <c r="P1731" s="2">
        <v>0.81034482758620685</v>
      </c>
      <c r="Q1731" s="2">
        <v>0.84684684684684686</v>
      </c>
      <c r="R1731" s="2" t="s">
        <v>74</v>
      </c>
      <c r="S1731" s="2" t="s">
        <v>4018</v>
      </c>
      <c r="T1731" s="2" t="s">
        <v>4019</v>
      </c>
      <c r="U1731" s="2" t="b">
        <v>1</v>
      </c>
      <c r="V1731" s="2" t="s">
        <v>69</v>
      </c>
      <c r="W1731" s="2">
        <v>1.4</v>
      </c>
    </row>
    <row r="1732" spans="1:23" ht="15.75" customHeight="1" x14ac:dyDescent="0.25">
      <c r="A1732" s="2" t="s">
        <v>3953</v>
      </c>
      <c r="B1732" s="2" t="s">
        <v>3954</v>
      </c>
      <c r="C1732" s="2" t="s">
        <v>147</v>
      </c>
      <c r="D1732" s="2" t="s">
        <v>73</v>
      </c>
      <c r="E1732" s="2" t="s">
        <v>75</v>
      </c>
      <c r="F1732" s="2" t="s">
        <v>55</v>
      </c>
      <c r="G1732" s="2" t="s">
        <v>333</v>
      </c>
      <c r="H1732" s="2" t="s">
        <v>282</v>
      </c>
      <c r="I1732" s="2" t="s">
        <v>26</v>
      </c>
      <c r="J1732" s="2" t="s">
        <v>334</v>
      </c>
      <c r="K1732" s="2" t="s">
        <v>335</v>
      </c>
      <c r="L1732" s="2" t="s">
        <v>285</v>
      </c>
      <c r="M1732" s="2">
        <v>52</v>
      </c>
      <c r="N1732" s="2" t="b">
        <v>0</v>
      </c>
      <c r="O1732" s="2">
        <v>0.81152993348115299</v>
      </c>
      <c r="P1732" s="2">
        <v>0.79912663755458513</v>
      </c>
      <c r="Q1732" s="2">
        <v>0.82432432432432434</v>
      </c>
      <c r="R1732" s="2" t="s">
        <v>74</v>
      </c>
      <c r="S1732" s="2" t="s">
        <v>4020</v>
      </c>
      <c r="T1732" s="2" t="s">
        <v>4021</v>
      </c>
      <c r="U1732" s="2" t="b">
        <v>1</v>
      </c>
      <c r="V1732" s="2" t="s">
        <v>69</v>
      </c>
      <c r="W1732" s="2">
        <v>1.3</v>
      </c>
    </row>
    <row r="1733" spans="1:23" ht="15.75" customHeight="1" x14ac:dyDescent="0.25">
      <c r="A1733" s="2" t="s">
        <v>3953</v>
      </c>
      <c r="B1733" s="2" t="s">
        <v>3954</v>
      </c>
      <c r="C1733" s="2" t="s">
        <v>147</v>
      </c>
      <c r="D1733" s="2" t="s">
        <v>73</v>
      </c>
      <c r="E1733" s="2" t="s">
        <v>75</v>
      </c>
      <c r="F1733" s="2" t="s">
        <v>55</v>
      </c>
      <c r="G1733" s="2" t="s">
        <v>338</v>
      </c>
      <c r="H1733" s="2" t="s">
        <v>282</v>
      </c>
      <c r="I1733" s="2" t="s">
        <v>26</v>
      </c>
      <c r="J1733" s="2" t="s">
        <v>339</v>
      </c>
      <c r="K1733" s="2" t="s">
        <v>340</v>
      </c>
      <c r="L1733" s="2" t="s">
        <v>285</v>
      </c>
      <c r="M1733" s="2">
        <v>53</v>
      </c>
      <c r="N1733" s="2" t="b">
        <v>0</v>
      </c>
      <c r="O1733" s="2">
        <v>0.79911699779249445</v>
      </c>
      <c r="P1733" s="2">
        <v>0.78354978354978355</v>
      </c>
      <c r="Q1733" s="2">
        <v>0.81531531531531531</v>
      </c>
      <c r="R1733" s="2" t="s">
        <v>74</v>
      </c>
      <c r="S1733" s="2" t="s">
        <v>4022</v>
      </c>
      <c r="T1733" s="2" t="s">
        <v>4023</v>
      </c>
      <c r="U1733" s="2" t="b">
        <v>1</v>
      </c>
      <c r="V1733" s="2" t="s">
        <v>69</v>
      </c>
      <c r="W1733" s="2">
        <v>1.7</v>
      </c>
    </row>
    <row r="1734" spans="1:23" ht="15.75" customHeight="1" x14ac:dyDescent="0.25">
      <c r="A1734" s="2" t="s">
        <v>3953</v>
      </c>
      <c r="B1734" s="2" t="s">
        <v>3954</v>
      </c>
      <c r="C1734" s="2" t="s">
        <v>147</v>
      </c>
      <c r="D1734" s="2" t="s">
        <v>73</v>
      </c>
      <c r="E1734" s="2" t="s">
        <v>75</v>
      </c>
      <c r="F1734" s="2" t="s">
        <v>55</v>
      </c>
      <c r="G1734" s="2" t="s">
        <v>343</v>
      </c>
      <c r="H1734" s="2" t="s">
        <v>282</v>
      </c>
      <c r="I1734" s="2" t="s">
        <v>26</v>
      </c>
      <c r="J1734" s="2" t="s">
        <v>344</v>
      </c>
      <c r="K1734" s="2" t="s">
        <v>345</v>
      </c>
      <c r="L1734" s="2" t="s">
        <v>285</v>
      </c>
      <c r="M1734" s="2">
        <v>54</v>
      </c>
      <c r="N1734" s="2" t="b">
        <v>0</v>
      </c>
      <c r="O1734" s="2">
        <v>0.80266075388026614</v>
      </c>
      <c r="P1734" s="2">
        <v>0.79039301310043664</v>
      </c>
      <c r="Q1734" s="2">
        <v>0.81531531531531531</v>
      </c>
      <c r="R1734" s="2" t="s">
        <v>74</v>
      </c>
      <c r="S1734" s="2" t="s">
        <v>4024</v>
      </c>
      <c r="T1734" s="2" t="s">
        <v>4025</v>
      </c>
      <c r="U1734" s="2" t="b">
        <v>1</v>
      </c>
      <c r="V1734" s="2" t="s">
        <v>69</v>
      </c>
      <c r="W1734" s="2">
        <v>1.3</v>
      </c>
    </row>
    <row r="1735" spans="1:23" ht="15.75" customHeight="1" x14ac:dyDescent="0.25">
      <c r="A1735" s="2" t="s">
        <v>3953</v>
      </c>
      <c r="B1735" s="2" t="s">
        <v>3954</v>
      </c>
      <c r="C1735" s="2" t="s">
        <v>147</v>
      </c>
      <c r="D1735" s="2" t="s">
        <v>73</v>
      </c>
      <c r="E1735" s="2" t="s">
        <v>75</v>
      </c>
      <c r="F1735" s="2" t="s">
        <v>55</v>
      </c>
      <c r="G1735" s="2" t="s">
        <v>349</v>
      </c>
      <c r="H1735" s="2" t="s">
        <v>282</v>
      </c>
      <c r="I1735" s="2" t="s">
        <v>26</v>
      </c>
      <c r="J1735" s="2" t="s">
        <v>351</v>
      </c>
      <c r="K1735" s="2" t="s">
        <v>352</v>
      </c>
      <c r="L1735" s="2" t="s">
        <v>285</v>
      </c>
      <c r="M1735" s="2">
        <v>55</v>
      </c>
      <c r="N1735" s="2" t="b">
        <v>0</v>
      </c>
      <c r="O1735" s="2">
        <v>0.80623608017817361</v>
      </c>
      <c r="P1735" s="2">
        <v>0.79735682819383258</v>
      </c>
      <c r="Q1735" s="2">
        <v>0.81531531531531531</v>
      </c>
      <c r="R1735" s="2" t="s">
        <v>74</v>
      </c>
      <c r="S1735" s="2" t="s">
        <v>4026</v>
      </c>
      <c r="T1735" s="2" t="s">
        <v>4027</v>
      </c>
      <c r="U1735" s="2" t="b">
        <v>1</v>
      </c>
      <c r="V1735" s="2" t="s">
        <v>69</v>
      </c>
      <c r="W1735" s="2">
        <v>1.3</v>
      </c>
    </row>
    <row r="1736" spans="1:23" ht="15.75" customHeight="1" x14ac:dyDescent="0.25">
      <c r="A1736" s="2" t="s">
        <v>3953</v>
      </c>
      <c r="B1736" s="2" t="s">
        <v>3954</v>
      </c>
      <c r="C1736" s="2" t="s">
        <v>147</v>
      </c>
      <c r="D1736" s="2" t="s">
        <v>73</v>
      </c>
      <c r="E1736" s="2" t="s">
        <v>75</v>
      </c>
      <c r="F1736" s="2" t="s">
        <v>55</v>
      </c>
      <c r="G1736" s="2" t="s">
        <v>363</v>
      </c>
      <c r="H1736" s="2" t="s">
        <v>282</v>
      </c>
      <c r="I1736" s="2" t="s">
        <v>26</v>
      </c>
      <c r="J1736" s="2" t="s">
        <v>367</v>
      </c>
      <c r="K1736" s="2" t="s">
        <v>368</v>
      </c>
      <c r="L1736" s="2" t="s">
        <v>285</v>
      </c>
      <c r="M1736" s="2">
        <v>56</v>
      </c>
      <c r="N1736" s="2" t="b">
        <v>0</v>
      </c>
      <c r="O1736" s="2">
        <v>0.79302832244008714</v>
      </c>
      <c r="P1736" s="2">
        <v>0.76793248945147674</v>
      </c>
      <c r="Q1736" s="2">
        <v>0.81981981981981977</v>
      </c>
      <c r="R1736" s="2" t="s">
        <v>74</v>
      </c>
      <c r="S1736" s="2" t="s">
        <v>4028</v>
      </c>
      <c r="T1736" s="2" t="s">
        <v>4029</v>
      </c>
      <c r="U1736" s="2" t="b">
        <v>1</v>
      </c>
      <c r="V1736" s="2" t="s">
        <v>69</v>
      </c>
      <c r="W1736" s="2">
        <v>1.8</v>
      </c>
    </row>
    <row r="1737" spans="1:23" ht="15.75" customHeight="1" x14ac:dyDescent="0.25">
      <c r="A1737" s="2" t="s">
        <v>3953</v>
      </c>
      <c r="B1737" s="2" t="s">
        <v>3954</v>
      </c>
      <c r="C1737" s="2" t="s">
        <v>147</v>
      </c>
      <c r="D1737" s="2" t="s">
        <v>73</v>
      </c>
      <c r="E1737" s="2" t="s">
        <v>75</v>
      </c>
      <c r="F1737" s="2" t="s">
        <v>55</v>
      </c>
      <c r="G1737" s="2" t="s">
        <v>378</v>
      </c>
      <c r="H1737" s="2" t="s">
        <v>282</v>
      </c>
      <c r="I1737" s="2" t="s">
        <v>26</v>
      </c>
      <c r="J1737" s="2" t="s">
        <v>380</v>
      </c>
      <c r="K1737" s="2" t="s">
        <v>381</v>
      </c>
      <c r="L1737" s="2" t="s">
        <v>285</v>
      </c>
      <c r="M1737" s="2">
        <v>57</v>
      </c>
      <c r="N1737" s="2" t="b">
        <v>0</v>
      </c>
      <c r="O1737" s="2">
        <v>0.81400437636761491</v>
      </c>
      <c r="P1737" s="2">
        <v>0.79148936170212769</v>
      </c>
      <c r="Q1737" s="2">
        <v>0.83783783783783783</v>
      </c>
      <c r="R1737" s="2" t="s">
        <v>74</v>
      </c>
      <c r="S1737" s="2" t="s">
        <v>4030</v>
      </c>
      <c r="T1737" s="2" t="s">
        <v>4031</v>
      </c>
      <c r="U1737" s="2" t="b">
        <v>1</v>
      </c>
      <c r="V1737" s="2" t="s">
        <v>69</v>
      </c>
      <c r="W1737" s="2">
        <v>1.3</v>
      </c>
    </row>
    <row r="1738" spans="1:23" ht="15.75" customHeight="1" x14ac:dyDescent="0.25">
      <c r="A1738" s="2" t="s">
        <v>3953</v>
      </c>
      <c r="B1738" s="2" t="s">
        <v>3954</v>
      </c>
      <c r="C1738" s="2" t="s">
        <v>147</v>
      </c>
      <c r="D1738" s="2" t="s">
        <v>73</v>
      </c>
      <c r="E1738" s="2" t="s">
        <v>75</v>
      </c>
      <c r="F1738" s="2" t="s">
        <v>55</v>
      </c>
      <c r="G1738" s="2" t="s">
        <v>389</v>
      </c>
      <c r="H1738" s="2" t="s">
        <v>282</v>
      </c>
      <c r="I1738" s="2" t="s">
        <v>26</v>
      </c>
      <c r="J1738" s="2" t="s">
        <v>390</v>
      </c>
      <c r="K1738" s="2" t="s">
        <v>391</v>
      </c>
      <c r="L1738" s="2" t="s">
        <v>285</v>
      </c>
      <c r="M1738" s="2">
        <v>58</v>
      </c>
      <c r="N1738" s="2" t="b">
        <v>0</v>
      </c>
      <c r="O1738" s="2">
        <v>0.81140350877192979</v>
      </c>
      <c r="P1738" s="2">
        <v>0.79059829059829057</v>
      </c>
      <c r="Q1738" s="2">
        <v>0.83333333333333337</v>
      </c>
      <c r="R1738" s="2" t="s">
        <v>74</v>
      </c>
      <c r="S1738" s="2" t="s">
        <v>4032</v>
      </c>
      <c r="T1738" s="2" t="s">
        <v>4033</v>
      </c>
      <c r="U1738" s="2" t="b">
        <v>1</v>
      </c>
      <c r="V1738" s="2" t="s">
        <v>69</v>
      </c>
      <c r="W1738" s="2">
        <v>1.3</v>
      </c>
    </row>
    <row r="1739" spans="1:23" ht="15.75" customHeight="1" x14ac:dyDescent="0.25">
      <c r="A1739" s="2" t="s">
        <v>3953</v>
      </c>
      <c r="B1739" s="2" t="s">
        <v>3954</v>
      </c>
      <c r="C1739" s="2" t="s">
        <v>147</v>
      </c>
      <c r="D1739" s="2" t="s">
        <v>73</v>
      </c>
      <c r="E1739" s="2" t="s">
        <v>75</v>
      </c>
      <c r="F1739" s="2" t="s">
        <v>55</v>
      </c>
      <c r="G1739" s="2" t="s">
        <v>395</v>
      </c>
      <c r="H1739" s="2" t="s">
        <v>282</v>
      </c>
      <c r="I1739" s="2" t="s">
        <v>26</v>
      </c>
      <c r="J1739" s="2" t="s">
        <v>397</v>
      </c>
      <c r="K1739" s="2" t="s">
        <v>398</v>
      </c>
      <c r="L1739" s="2" t="s">
        <v>285</v>
      </c>
      <c r="M1739" s="2">
        <v>59</v>
      </c>
      <c r="N1739" s="2" t="b">
        <v>0</v>
      </c>
      <c r="O1739" s="2">
        <v>0.79912663755458513</v>
      </c>
      <c r="P1739" s="2">
        <v>0.77542372881355937</v>
      </c>
      <c r="Q1739" s="2">
        <v>0.82432432432432434</v>
      </c>
      <c r="R1739" s="2" t="s">
        <v>74</v>
      </c>
      <c r="S1739" s="2" t="s">
        <v>4034</v>
      </c>
      <c r="T1739" s="2" t="s">
        <v>4035</v>
      </c>
      <c r="U1739" s="2" t="b">
        <v>1</v>
      </c>
      <c r="V1739" s="2" t="s">
        <v>69</v>
      </c>
      <c r="W1739" s="2">
        <v>1.8</v>
      </c>
    </row>
    <row r="1740" spans="1:23" ht="15.75" customHeight="1" x14ac:dyDescent="0.25">
      <c r="A1740" s="2" t="s">
        <v>3953</v>
      </c>
      <c r="B1740" s="2" t="s">
        <v>3954</v>
      </c>
      <c r="C1740" s="2" t="s">
        <v>147</v>
      </c>
      <c r="D1740" s="2" t="s">
        <v>73</v>
      </c>
      <c r="E1740" s="2" t="s">
        <v>75</v>
      </c>
      <c r="F1740" s="2" t="s">
        <v>55</v>
      </c>
      <c r="G1740" s="2" t="s">
        <v>401</v>
      </c>
      <c r="H1740" s="2" t="s">
        <v>282</v>
      </c>
      <c r="I1740" s="2" t="s">
        <v>26</v>
      </c>
      <c r="J1740" s="2" t="s">
        <v>402</v>
      </c>
      <c r="K1740" s="2" t="s">
        <v>403</v>
      </c>
      <c r="L1740" s="2" t="s">
        <v>285</v>
      </c>
      <c r="M1740" s="2">
        <v>60</v>
      </c>
      <c r="N1740" s="2" t="b">
        <v>0</v>
      </c>
      <c r="O1740" s="2">
        <v>0.80087527352297594</v>
      </c>
      <c r="P1740" s="2">
        <v>0.77872340425531916</v>
      </c>
      <c r="Q1740" s="2">
        <v>0.82432432432432434</v>
      </c>
      <c r="R1740" s="2" t="s">
        <v>74</v>
      </c>
      <c r="S1740" s="2" t="s">
        <v>4036</v>
      </c>
      <c r="T1740" s="2" t="s">
        <v>4037</v>
      </c>
      <c r="U1740" s="2" t="b">
        <v>1</v>
      </c>
      <c r="V1740" s="2" t="s">
        <v>69</v>
      </c>
      <c r="W1740" s="2">
        <v>1.4</v>
      </c>
    </row>
    <row r="1741" spans="1:23" ht="15.75" customHeight="1" x14ac:dyDescent="0.25">
      <c r="A1741" s="2" t="s">
        <v>3953</v>
      </c>
      <c r="B1741" s="2" t="s">
        <v>3954</v>
      </c>
      <c r="C1741" s="2" t="s">
        <v>147</v>
      </c>
      <c r="D1741" s="2" t="s">
        <v>73</v>
      </c>
      <c r="E1741" s="2" t="s">
        <v>75</v>
      </c>
      <c r="F1741" s="2" t="s">
        <v>55</v>
      </c>
      <c r="G1741" s="2" t="s">
        <v>406</v>
      </c>
      <c r="H1741" s="2" t="s">
        <v>282</v>
      </c>
      <c r="I1741" s="2" t="s">
        <v>26</v>
      </c>
      <c r="J1741" s="2" t="s">
        <v>407</v>
      </c>
      <c r="K1741" s="2" t="s">
        <v>408</v>
      </c>
      <c r="L1741" s="2" t="s">
        <v>285</v>
      </c>
      <c r="M1741" s="2">
        <v>61</v>
      </c>
      <c r="N1741" s="2" t="b">
        <v>0</v>
      </c>
      <c r="O1741" s="2">
        <v>0.79379157427937908</v>
      </c>
      <c r="P1741" s="2">
        <v>0.78165938864628826</v>
      </c>
      <c r="Q1741" s="2">
        <v>0.80630630630630629</v>
      </c>
      <c r="R1741" s="2" t="s">
        <v>74</v>
      </c>
      <c r="S1741" s="2" t="s">
        <v>4038</v>
      </c>
      <c r="T1741" s="2" t="s">
        <v>4039</v>
      </c>
      <c r="U1741" s="2" t="b">
        <v>1</v>
      </c>
      <c r="V1741" s="2" t="s">
        <v>69</v>
      </c>
      <c r="W1741" s="2">
        <v>1.7</v>
      </c>
    </row>
    <row r="1742" spans="1:23" ht="15.75" customHeight="1" x14ac:dyDescent="0.25">
      <c r="A1742" s="2" t="s">
        <v>3953</v>
      </c>
      <c r="B1742" s="2" t="s">
        <v>3954</v>
      </c>
      <c r="C1742" s="2" t="s">
        <v>147</v>
      </c>
      <c r="D1742" s="2" t="s">
        <v>73</v>
      </c>
      <c r="E1742" s="2" t="s">
        <v>75</v>
      </c>
      <c r="F1742" s="2" t="s">
        <v>364</v>
      </c>
      <c r="G1742" s="2" t="s">
        <v>411</v>
      </c>
      <c r="H1742" s="2" t="s">
        <v>412</v>
      </c>
      <c r="I1742" s="2" t="s">
        <v>54</v>
      </c>
      <c r="J1742" s="2" t="s">
        <v>413</v>
      </c>
      <c r="K1742" s="2" t="s">
        <v>414</v>
      </c>
      <c r="L1742" s="2" t="s">
        <v>377</v>
      </c>
      <c r="M1742" s="2">
        <v>42</v>
      </c>
      <c r="N1742" s="2" t="b">
        <v>0</v>
      </c>
      <c r="O1742" s="2">
        <v>0.79166666666666674</v>
      </c>
      <c r="P1742" s="2">
        <v>0.76</v>
      </c>
      <c r="Q1742" s="2">
        <v>0.82608695652173914</v>
      </c>
      <c r="R1742" s="2" t="s">
        <v>74</v>
      </c>
      <c r="S1742" s="2" t="s">
        <v>4040</v>
      </c>
      <c r="T1742" s="2" t="s">
        <v>4041</v>
      </c>
      <c r="U1742" s="2" t="b">
        <v>1</v>
      </c>
      <c r="V1742" s="2" t="s">
        <v>69</v>
      </c>
      <c r="W1742" s="2">
        <v>1.7</v>
      </c>
    </row>
    <row r="1743" spans="1:23" ht="15.75" customHeight="1" x14ac:dyDescent="0.25">
      <c r="A1743" s="2" t="s">
        <v>3953</v>
      </c>
      <c r="B1743" s="2" t="s">
        <v>3954</v>
      </c>
      <c r="C1743" s="2" t="s">
        <v>147</v>
      </c>
      <c r="D1743" s="2" t="s">
        <v>73</v>
      </c>
      <c r="E1743" s="2" t="s">
        <v>75</v>
      </c>
      <c r="F1743" s="2" t="s">
        <v>364</v>
      </c>
      <c r="G1743" s="2" t="s">
        <v>417</v>
      </c>
      <c r="H1743" s="2" t="s">
        <v>412</v>
      </c>
      <c r="I1743" s="2" t="s">
        <v>54</v>
      </c>
      <c r="J1743" s="2" t="s">
        <v>418</v>
      </c>
      <c r="K1743" s="2" t="s">
        <v>419</v>
      </c>
      <c r="L1743" s="2" t="s">
        <v>377</v>
      </c>
      <c r="M1743" s="2">
        <v>43</v>
      </c>
      <c r="N1743" s="2" t="b">
        <v>0</v>
      </c>
      <c r="O1743" s="2">
        <v>0.8270042194092827</v>
      </c>
      <c r="P1743" s="2">
        <v>0.80327868852459017</v>
      </c>
      <c r="Q1743" s="2">
        <v>0.85217391304347823</v>
      </c>
      <c r="R1743" s="2" t="s">
        <v>74</v>
      </c>
      <c r="S1743" s="2" t="s">
        <v>4042</v>
      </c>
      <c r="T1743" s="2" t="s">
        <v>4043</v>
      </c>
      <c r="U1743" s="2" t="b">
        <v>1</v>
      </c>
      <c r="V1743" s="2" t="s">
        <v>69</v>
      </c>
      <c r="W1743" s="2">
        <v>1.3</v>
      </c>
    </row>
    <row r="1744" spans="1:23" ht="15.75" customHeight="1" x14ac:dyDescent="0.25">
      <c r="A1744" s="2" t="s">
        <v>3953</v>
      </c>
      <c r="B1744" s="2" t="s">
        <v>3954</v>
      </c>
      <c r="C1744" s="2" t="s">
        <v>147</v>
      </c>
      <c r="D1744" s="2" t="s">
        <v>73</v>
      </c>
      <c r="E1744" s="2" t="s">
        <v>75</v>
      </c>
      <c r="F1744" s="2" t="s">
        <v>364</v>
      </c>
      <c r="G1744" s="2" t="s">
        <v>422</v>
      </c>
      <c r="H1744" s="2" t="s">
        <v>412</v>
      </c>
      <c r="I1744" s="2" t="s">
        <v>54</v>
      </c>
      <c r="J1744" s="2" t="s">
        <v>423</v>
      </c>
      <c r="K1744" s="2" t="s">
        <v>424</v>
      </c>
      <c r="L1744" s="2" t="s">
        <v>377</v>
      </c>
      <c r="M1744" s="2">
        <v>44</v>
      </c>
      <c r="N1744" s="2" t="b">
        <v>0</v>
      </c>
      <c r="O1744" s="2">
        <v>0.83613445378151263</v>
      </c>
      <c r="P1744" s="2">
        <v>0.80894308943089432</v>
      </c>
      <c r="Q1744" s="2">
        <v>0.86521739130434783</v>
      </c>
      <c r="R1744" s="2" t="s">
        <v>74</v>
      </c>
      <c r="S1744" s="2" t="s">
        <v>4044</v>
      </c>
      <c r="T1744" s="2" t="s">
        <v>4045</v>
      </c>
      <c r="U1744" s="2" t="b">
        <v>1</v>
      </c>
      <c r="V1744" s="2" t="s">
        <v>69</v>
      </c>
      <c r="W1744" s="2">
        <v>1.7</v>
      </c>
    </row>
    <row r="1745" spans="1:23" ht="15.75" customHeight="1" x14ac:dyDescent="0.25">
      <c r="A1745" s="2" t="s">
        <v>3953</v>
      </c>
      <c r="B1745" s="2" t="s">
        <v>3954</v>
      </c>
      <c r="C1745" s="2" t="s">
        <v>147</v>
      </c>
      <c r="D1745" s="2" t="s">
        <v>73</v>
      </c>
      <c r="E1745" s="2" t="s">
        <v>75</v>
      </c>
      <c r="F1745" s="2" t="s">
        <v>364</v>
      </c>
      <c r="G1745" s="2" t="s">
        <v>427</v>
      </c>
      <c r="H1745" s="2" t="s">
        <v>412</v>
      </c>
      <c r="I1745" s="2" t="s">
        <v>54</v>
      </c>
      <c r="J1745" s="2" t="s">
        <v>428</v>
      </c>
      <c r="K1745" s="2" t="s">
        <v>429</v>
      </c>
      <c r="L1745" s="2" t="s">
        <v>377</v>
      </c>
      <c r="M1745" s="2">
        <v>45</v>
      </c>
      <c r="N1745" s="2" t="b">
        <v>0</v>
      </c>
      <c r="O1745" s="2">
        <v>0.82352941176470573</v>
      </c>
      <c r="P1745" s="2">
        <v>0.7967479674796748</v>
      </c>
      <c r="Q1745" s="2">
        <v>0.85217391304347823</v>
      </c>
      <c r="R1745" s="2" t="s">
        <v>74</v>
      </c>
      <c r="S1745" s="2" t="s">
        <v>4046</v>
      </c>
      <c r="T1745" s="2" t="s">
        <v>4047</v>
      </c>
      <c r="U1745" s="2" t="b">
        <v>1</v>
      </c>
      <c r="V1745" s="2" t="s">
        <v>69</v>
      </c>
      <c r="W1745" s="2">
        <v>1.3</v>
      </c>
    </row>
    <row r="1746" spans="1:23" ht="15.75" customHeight="1" x14ac:dyDescent="0.25">
      <c r="A1746" s="2" t="s">
        <v>3953</v>
      </c>
      <c r="B1746" s="2" t="s">
        <v>3954</v>
      </c>
      <c r="C1746" s="2" t="s">
        <v>147</v>
      </c>
      <c r="D1746" s="2" t="s">
        <v>73</v>
      </c>
      <c r="E1746" s="2" t="s">
        <v>75</v>
      </c>
      <c r="F1746" s="2" t="s">
        <v>364</v>
      </c>
      <c r="G1746" s="2" t="s">
        <v>432</v>
      </c>
      <c r="H1746" s="2" t="s">
        <v>412</v>
      </c>
      <c r="I1746" s="2" t="s">
        <v>54</v>
      </c>
      <c r="J1746" s="2" t="s">
        <v>433</v>
      </c>
      <c r="K1746" s="2" t="s">
        <v>434</v>
      </c>
      <c r="L1746" s="2" t="s">
        <v>377</v>
      </c>
      <c r="M1746" s="2">
        <v>46</v>
      </c>
      <c r="N1746" s="2" t="b">
        <v>0</v>
      </c>
      <c r="O1746" s="2">
        <v>0.81092436974789917</v>
      </c>
      <c r="P1746" s="2">
        <v>0.78455284552845528</v>
      </c>
      <c r="Q1746" s="2">
        <v>0.83913043478260874</v>
      </c>
      <c r="R1746" s="2" t="s">
        <v>74</v>
      </c>
      <c r="S1746" s="2" t="s">
        <v>4048</v>
      </c>
      <c r="T1746" s="2" t="s">
        <v>4049</v>
      </c>
      <c r="U1746" s="2" t="b">
        <v>1</v>
      </c>
      <c r="V1746" s="2" t="s">
        <v>69</v>
      </c>
      <c r="W1746" s="2">
        <v>1.3</v>
      </c>
    </row>
    <row r="1747" spans="1:23" ht="15.75" customHeight="1" x14ac:dyDescent="0.25">
      <c r="A1747" s="2" t="s">
        <v>3953</v>
      </c>
      <c r="B1747" s="2" t="s">
        <v>3954</v>
      </c>
      <c r="C1747" s="2" t="s">
        <v>147</v>
      </c>
      <c r="D1747" s="2" t="s">
        <v>73</v>
      </c>
      <c r="E1747" s="2" t="s">
        <v>75</v>
      </c>
      <c r="F1747" s="2" t="s">
        <v>364</v>
      </c>
      <c r="G1747" s="2" t="s">
        <v>437</v>
      </c>
      <c r="H1747" s="2" t="s">
        <v>412</v>
      </c>
      <c r="I1747" s="2" t="s">
        <v>54</v>
      </c>
      <c r="J1747" s="2" t="s">
        <v>438</v>
      </c>
      <c r="K1747" s="2" t="s">
        <v>439</v>
      </c>
      <c r="L1747" s="2" t="s">
        <v>377</v>
      </c>
      <c r="M1747" s="2">
        <v>47</v>
      </c>
      <c r="N1747" s="2" t="b">
        <v>0</v>
      </c>
      <c r="O1747" s="2">
        <v>0.83193277310924374</v>
      </c>
      <c r="P1747" s="2">
        <v>0.80487804878048785</v>
      </c>
      <c r="Q1747" s="2">
        <v>0.86086956521739133</v>
      </c>
      <c r="R1747" s="2" t="s">
        <v>74</v>
      </c>
      <c r="S1747" s="2" t="s">
        <v>4050</v>
      </c>
      <c r="T1747" s="2" t="s">
        <v>4051</v>
      </c>
      <c r="U1747" s="2" t="b">
        <v>1</v>
      </c>
      <c r="V1747" s="2" t="s">
        <v>69</v>
      </c>
      <c r="W1747" s="2">
        <v>1.7</v>
      </c>
    </row>
    <row r="1748" spans="1:23" ht="15.75" customHeight="1" x14ac:dyDescent="0.25">
      <c r="A1748" s="2" t="s">
        <v>3953</v>
      </c>
      <c r="B1748" s="2" t="s">
        <v>3954</v>
      </c>
      <c r="C1748" s="2" t="s">
        <v>147</v>
      </c>
      <c r="D1748" s="2" t="s">
        <v>73</v>
      </c>
      <c r="E1748" s="2" t="s">
        <v>75</v>
      </c>
      <c r="F1748" s="2" t="s">
        <v>364</v>
      </c>
      <c r="G1748" s="2" t="s">
        <v>442</v>
      </c>
      <c r="H1748" s="2" t="s">
        <v>412</v>
      </c>
      <c r="I1748" s="2" t="s">
        <v>54</v>
      </c>
      <c r="J1748" s="2" t="s">
        <v>443</v>
      </c>
      <c r="K1748" s="2" t="s">
        <v>444</v>
      </c>
      <c r="L1748" s="2" t="s">
        <v>377</v>
      </c>
      <c r="M1748" s="2">
        <v>48</v>
      </c>
      <c r="N1748" s="2" t="b">
        <v>0</v>
      </c>
      <c r="O1748" s="2">
        <v>0.81355932203389825</v>
      </c>
      <c r="P1748" s="2">
        <v>0.79338842975206614</v>
      </c>
      <c r="Q1748" s="2">
        <v>0.83478260869565213</v>
      </c>
      <c r="R1748" s="2" t="s">
        <v>74</v>
      </c>
      <c r="S1748" s="2" t="s">
        <v>4052</v>
      </c>
      <c r="T1748" s="2" t="s">
        <v>4053</v>
      </c>
      <c r="U1748" s="2" t="b">
        <v>1</v>
      </c>
      <c r="V1748" s="2" t="s">
        <v>69</v>
      </c>
      <c r="W1748" s="2">
        <v>1.3</v>
      </c>
    </row>
    <row r="1749" spans="1:23" ht="15.75" customHeight="1" x14ac:dyDescent="0.25">
      <c r="A1749" s="2" t="s">
        <v>3953</v>
      </c>
      <c r="B1749" s="2" t="s">
        <v>3954</v>
      </c>
      <c r="C1749" s="2" t="s">
        <v>147</v>
      </c>
      <c r="D1749" s="2" t="s">
        <v>73</v>
      </c>
      <c r="E1749" s="2" t="s">
        <v>75</v>
      </c>
      <c r="F1749" s="2" t="s">
        <v>364</v>
      </c>
      <c r="G1749" s="2" t="s">
        <v>447</v>
      </c>
      <c r="H1749" s="2" t="s">
        <v>412</v>
      </c>
      <c r="I1749" s="2" t="s">
        <v>54</v>
      </c>
      <c r="J1749" s="2" t="s">
        <v>448</v>
      </c>
      <c r="K1749" s="2" t="s">
        <v>449</v>
      </c>
      <c r="L1749" s="2" t="s">
        <v>377</v>
      </c>
      <c r="M1749" s="2">
        <v>49</v>
      </c>
      <c r="N1749" s="2" t="b">
        <v>0</v>
      </c>
      <c r="O1749" s="2">
        <v>0.82875264270613114</v>
      </c>
      <c r="P1749" s="2">
        <v>0.80658436213991769</v>
      </c>
      <c r="Q1749" s="2">
        <v>0.85217391304347823</v>
      </c>
      <c r="R1749" s="2" t="s">
        <v>74</v>
      </c>
      <c r="S1749" s="2" t="s">
        <v>4054</v>
      </c>
      <c r="T1749" s="2" t="s">
        <v>4055</v>
      </c>
      <c r="U1749" s="2" t="b">
        <v>1</v>
      </c>
      <c r="V1749" s="2" t="s">
        <v>69</v>
      </c>
      <c r="W1749" s="2">
        <v>1.7</v>
      </c>
    </row>
    <row r="1750" spans="1:23" ht="15.75" customHeight="1" x14ac:dyDescent="0.25">
      <c r="A1750" s="2" t="s">
        <v>3953</v>
      </c>
      <c r="B1750" s="2" t="s">
        <v>3954</v>
      </c>
      <c r="C1750" s="2" t="s">
        <v>147</v>
      </c>
      <c r="D1750" s="2" t="s">
        <v>73</v>
      </c>
      <c r="E1750" s="2" t="s">
        <v>75</v>
      </c>
      <c r="F1750" s="2" t="s">
        <v>364</v>
      </c>
      <c r="G1750" s="2" t="s">
        <v>452</v>
      </c>
      <c r="H1750" s="2" t="s">
        <v>412</v>
      </c>
      <c r="I1750" s="2" t="s">
        <v>54</v>
      </c>
      <c r="J1750" s="2" t="s">
        <v>453</v>
      </c>
      <c r="K1750" s="2" t="s">
        <v>454</v>
      </c>
      <c r="L1750" s="2" t="s">
        <v>377</v>
      </c>
      <c r="M1750" s="2">
        <v>50</v>
      </c>
      <c r="N1750" s="2" t="b">
        <v>0</v>
      </c>
      <c r="O1750" s="2">
        <v>0.83122362869198319</v>
      </c>
      <c r="P1750" s="2">
        <v>0.80737704918032782</v>
      </c>
      <c r="Q1750" s="2">
        <v>0.85652173913043483</v>
      </c>
      <c r="R1750" s="2" t="s">
        <v>74</v>
      </c>
      <c r="S1750" s="2" t="s">
        <v>4056</v>
      </c>
      <c r="T1750" s="2" t="s">
        <v>4057</v>
      </c>
      <c r="U1750" s="2" t="b">
        <v>1</v>
      </c>
      <c r="V1750" s="2" t="s">
        <v>69</v>
      </c>
      <c r="W1750" s="2">
        <v>1.3</v>
      </c>
    </row>
    <row r="1751" spans="1:23" ht="15.75" customHeight="1" x14ac:dyDescent="0.25">
      <c r="A1751" s="2" t="s">
        <v>3953</v>
      </c>
      <c r="B1751" s="2" t="s">
        <v>3954</v>
      </c>
      <c r="C1751" s="2" t="s">
        <v>147</v>
      </c>
      <c r="D1751" s="2" t="s">
        <v>73</v>
      </c>
      <c r="E1751" s="2" t="s">
        <v>75</v>
      </c>
      <c r="F1751" s="2" t="s">
        <v>364</v>
      </c>
      <c r="G1751" s="2" t="s">
        <v>457</v>
      </c>
      <c r="H1751" s="2" t="s">
        <v>412</v>
      </c>
      <c r="I1751" s="2" t="s">
        <v>54</v>
      </c>
      <c r="J1751" s="2" t="s">
        <v>458</v>
      </c>
      <c r="K1751" s="2" t="s">
        <v>459</v>
      </c>
      <c r="L1751" s="2" t="s">
        <v>377</v>
      </c>
      <c r="M1751" s="2">
        <v>51</v>
      </c>
      <c r="N1751" s="2" t="b">
        <v>0</v>
      </c>
      <c r="O1751" s="2">
        <v>0.84680851063829787</v>
      </c>
      <c r="P1751" s="2">
        <v>0.82916666666666672</v>
      </c>
      <c r="Q1751" s="2">
        <v>0.86521739130434783</v>
      </c>
      <c r="R1751" s="2" t="s">
        <v>74</v>
      </c>
      <c r="S1751" s="2" t="s">
        <v>4058</v>
      </c>
      <c r="T1751" s="2" t="s">
        <v>4059</v>
      </c>
      <c r="U1751" s="2" t="b">
        <v>1</v>
      </c>
      <c r="V1751" s="2" t="s">
        <v>69</v>
      </c>
      <c r="W1751" s="2">
        <v>1.3</v>
      </c>
    </row>
    <row r="1752" spans="1:23" ht="15.75" customHeight="1" x14ac:dyDescent="0.25">
      <c r="A1752" s="2" t="s">
        <v>3953</v>
      </c>
      <c r="B1752" s="2" t="s">
        <v>3954</v>
      </c>
      <c r="C1752" s="2" t="s">
        <v>147</v>
      </c>
      <c r="D1752" s="2" t="s">
        <v>73</v>
      </c>
      <c r="E1752" s="2" t="s">
        <v>75</v>
      </c>
      <c r="F1752" s="2" t="s">
        <v>364</v>
      </c>
      <c r="G1752" s="2" t="s">
        <v>462</v>
      </c>
      <c r="H1752" s="2" t="s">
        <v>412</v>
      </c>
      <c r="I1752" s="2" t="s">
        <v>54</v>
      </c>
      <c r="J1752" s="2" t="s">
        <v>463</v>
      </c>
      <c r="K1752" s="2" t="s">
        <v>464</v>
      </c>
      <c r="L1752" s="2" t="s">
        <v>377</v>
      </c>
      <c r="M1752" s="2">
        <v>52</v>
      </c>
      <c r="N1752" s="2" t="b">
        <v>0</v>
      </c>
      <c r="O1752" s="2">
        <v>0.82452431289640593</v>
      </c>
      <c r="P1752" s="2">
        <v>0.80246913580246915</v>
      </c>
      <c r="Q1752" s="2">
        <v>0.84782608695652173</v>
      </c>
      <c r="R1752" s="2" t="s">
        <v>74</v>
      </c>
      <c r="S1752" s="2" t="s">
        <v>4060</v>
      </c>
      <c r="T1752" s="2" t="s">
        <v>4061</v>
      </c>
      <c r="U1752" s="2" t="b">
        <v>1</v>
      </c>
      <c r="V1752" s="2" t="s">
        <v>69</v>
      </c>
      <c r="W1752" s="2">
        <v>1.7</v>
      </c>
    </row>
    <row r="1753" spans="1:23" ht="15.75" customHeight="1" x14ac:dyDescent="0.25">
      <c r="A1753" s="2" t="s">
        <v>3953</v>
      </c>
      <c r="B1753" s="2" t="s">
        <v>3954</v>
      </c>
      <c r="C1753" s="2" t="s">
        <v>147</v>
      </c>
      <c r="D1753" s="2" t="s">
        <v>73</v>
      </c>
      <c r="E1753" s="2" t="s">
        <v>75</v>
      </c>
      <c r="F1753" s="2" t="s">
        <v>364</v>
      </c>
      <c r="G1753" s="2" t="s">
        <v>467</v>
      </c>
      <c r="H1753" s="2" t="s">
        <v>412</v>
      </c>
      <c r="I1753" s="2" t="s">
        <v>54</v>
      </c>
      <c r="J1753" s="2" t="s">
        <v>468</v>
      </c>
      <c r="K1753" s="2" t="s">
        <v>469</v>
      </c>
      <c r="L1753" s="2" t="s">
        <v>377</v>
      </c>
      <c r="M1753" s="2">
        <v>53</v>
      </c>
      <c r="N1753" s="2" t="b">
        <v>0</v>
      </c>
      <c r="O1753" s="2">
        <v>0.81837160751565763</v>
      </c>
      <c r="P1753" s="2">
        <v>0.78714859437751006</v>
      </c>
      <c r="Q1753" s="2">
        <v>0.85217391304347823</v>
      </c>
      <c r="R1753" s="2" t="s">
        <v>74</v>
      </c>
      <c r="S1753" s="2" t="s">
        <v>4062</v>
      </c>
      <c r="T1753" s="2" t="s">
        <v>4063</v>
      </c>
      <c r="U1753" s="2" t="b">
        <v>1</v>
      </c>
      <c r="V1753" s="2" t="s">
        <v>69</v>
      </c>
      <c r="W1753" s="2">
        <v>1.3</v>
      </c>
    </row>
    <row r="1754" spans="1:23" ht="15.75" customHeight="1" x14ac:dyDescent="0.25">
      <c r="A1754" s="2" t="s">
        <v>3953</v>
      </c>
      <c r="B1754" s="2" t="s">
        <v>3954</v>
      </c>
      <c r="C1754" s="2" t="s">
        <v>147</v>
      </c>
      <c r="D1754" s="2" t="s">
        <v>73</v>
      </c>
      <c r="E1754" s="2" t="s">
        <v>75</v>
      </c>
      <c r="F1754" s="2" t="s">
        <v>364</v>
      </c>
      <c r="G1754" s="2" t="s">
        <v>472</v>
      </c>
      <c r="H1754" s="2" t="s">
        <v>412</v>
      </c>
      <c r="I1754" s="2" t="s">
        <v>54</v>
      </c>
      <c r="J1754" s="2" t="s">
        <v>473</v>
      </c>
      <c r="K1754" s="2" t="s">
        <v>474</v>
      </c>
      <c r="L1754" s="2" t="s">
        <v>377</v>
      </c>
      <c r="M1754" s="2">
        <v>54</v>
      </c>
      <c r="N1754" s="2" t="b">
        <v>0</v>
      </c>
      <c r="O1754" s="2">
        <v>0.81434599156118137</v>
      </c>
      <c r="P1754" s="2">
        <v>0.79098360655737709</v>
      </c>
      <c r="Q1754" s="2">
        <v>0.83913043478260874</v>
      </c>
      <c r="R1754" s="2" t="s">
        <v>74</v>
      </c>
      <c r="S1754" s="2" t="s">
        <v>4064</v>
      </c>
      <c r="T1754" s="2" t="s">
        <v>4065</v>
      </c>
      <c r="U1754" s="2" t="b">
        <v>1</v>
      </c>
      <c r="V1754" s="2" t="s">
        <v>69</v>
      </c>
      <c r="W1754" s="2">
        <v>1.7</v>
      </c>
    </row>
    <row r="1755" spans="1:23" ht="15.75" customHeight="1" x14ac:dyDescent="0.25">
      <c r="A1755" s="2" t="s">
        <v>3953</v>
      </c>
      <c r="B1755" s="2" t="s">
        <v>3954</v>
      </c>
      <c r="C1755" s="2" t="s">
        <v>147</v>
      </c>
      <c r="D1755" s="2" t="s">
        <v>73</v>
      </c>
      <c r="E1755" s="2" t="s">
        <v>75</v>
      </c>
      <c r="F1755" s="2" t="s">
        <v>364</v>
      </c>
      <c r="G1755" s="2" t="s">
        <v>477</v>
      </c>
      <c r="H1755" s="2" t="s">
        <v>412</v>
      </c>
      <c r="I1755" s="2" t="s">
        <v>54</v>
      </c>
      <c r="J1755" s="2" t="s">
        <v>478</v>
      </c>
      <c r="K1755" s="2" t="s">
        <v>479</v>
      </c>
      <c r="L1755" s="2" t="s">
        <v>377</v>
      </c>
      <c r="M1755" s="2">
        <v>55</v>
      </c>
      <c r="N1755" s="2" t="b">
        <v>0</v>
      </c>
      <c r="O1755" s="2">
        <v>0.85169491525423724</v>
      </c>
      <c r="P1755" s="2">
        <v>0.83057851239669422</v>
      </c>
      <c r="Q1755" s="2">
        <v>0.87391304347826082</v>
      </c>
      <c r="R1755" s="2" t="s">
        <v>74</v>
      </c>
      <c r="S1755" s="2" t="s">
        <v>4066</v>
      </c>
      <c r="T1755" s="2" t="s">
        <v>4067</v>
      </c>
      <c r="U1755" s="2" t="b">
        <v>1</v>
      </c>
      <c r="V1755" s="2" t="s">
        <v>69</v>
      </c>
      <c r="W1755" s="2">
        <v>1.3</v>
      </c>
    </row>
    <row r="1756" spans="1:23" ht="15.75" customHeight="1" x14ac:dyDescent="0.25">
      <c r="A1756" s="2" t="s">
        <v>3953</v>
      </c>
      <c r="B1756" s="2" t="s">
        <v>3954</v>
      </c>
      <c r="C1756" s="2" t="s">
        <v>147</v>
      </c>
      <c r="D1756" s="2" t="s">
        <v>73</v>
      </c>
      <c r="E1756" s="2" t="s">
        <v>75</v>
      </c>
      <c r="F1756" s="2" t="s">
        <v>364</v>
      </c>
      <c r="G1756" s="2" t="s">
        <v>482</v>
      </c>
      <c r="H1756" s="2" t="s">
        <v>412</v>
      </c>
      <c r="I1756" s="2" t="s">
        <v>54</v>
      </c>
      <c r="J1756" s="2" t="s">
        <v>483</v>
      </c>
      <c r="K1756" s="2" t="s">
        <v>484</v>
      </c>
      <c r="L1756" s="2" t="s">
        <v>377</v>
      </c>
      <c r="M1756" s="2">
        <v>56</v>
      </c>
      <c r="N1756" s="2" t="b">
        <v>0</v>
      </c>
      <c r="O1756" s="2">
        <v>0.810126582278481</v>
      </c>
      <c r="P1756" s="2">
        <v>0.78688524590163933</v>
      </c>
      <c r="Q1756" s="2">
        <v>0.83478260869565213</v>
      </c>
      <c r="R1756" s="2" t="s">
        <v>74</v>
      </c>
      <c r="S1756" s="2" t="s">
        <v>4068</v>
      </c>
      <c r="T1756" s="2" t="s">
        <v>4069</v>
      </c>
      <c r="U1756" s="2" t="b">
        <v>1</v>
      </c>
      <c r="V1756" s="2" t="s">
        <v>69</v>
      </c>
      <c r="W1756" s="2">
        <v>1.3</v>
      </c>
    </row>
    <row r="1757" spans="1:23" ht="15.75" customHeight="1" x14ac:dyDescent="0.25">
      <c r="A1757" s="2" t="s">
        <v>3953</v>
      </c>
      <c r="B1757" s="2" t="s">
        <v>3954</v>
      </c>
      <c r="C1757" s="2" t="s">
        <v>147</v>
      </c>
      <c r="D1757" s="2" t="s">
        <v>73</v>
      </c>
      <c r="E1757" s="2" t="s">
        <v>75</v>
      </c>
      <c r="F1757" s="2" t="s">
        <v>364</v>
      </c>
      <c r="G1757" s="2" t="s">
        <v>487</v>
      </c>
      <c r="H1757" s="2" t="s">
        <v>412</v>
      </c>
      <c r="I1757" s="2" t="s">
        <v>54</v>
      </c>
      <c r="J1757" s="2" t="s">
        <v>488</v>
      </c>
      <c r="K1757" s="2" t="s">
        <v>489</v>
      </c>
      <c r="L1757" s="2" t="s">
        <v>377</v>
      </c>
      <c r="M1757" s="2">
        <v>57</v>
      </c>
      <c r="N1757" s="2" t="b">
        <v>0</v>
      </c>
      <c r="O1757" s="2">
        <v>0.83720930232558144</v>
      </c>
      <c r="P1757" s="2">
        <v>0.81481481481481477</v>
      </c>
      <c r="Q1757" s="2">
        <v>0.86086956521739133</v>
      </c>
      <c r="R1757" s="2" t="s">
        <v>74</v>
      </c>
      <c r="S1757" s="2" t="s">
        <v>4070</v>
      </c>
      <c r="T1757" s="2" t="s">
        <v>4071</v>
      </c>
      <c r="U1757" s="2" t="b">
        <v>1</v>
      </c>
      <c r="V1757" s="2" t="s">
        <v>69</v>
      </c>
      <c r="W1757" s="2">
        <v>1.7</v>
      </c>
    </row>
    <row r="1758" spans="1:23" ht="15.75" customHeight="1" x14ac:dyDescent="0.25">
      <c r="A1758" s="2" t="s">
        <v>3953</v>
      </c>
      <c r="B1758" s="2" t="s">
        <v>3954</v>
      </c>
      <c r="C1758" s="2" t="s">
        <v>147</v>
      </c>
      <c r="D1758" s="2" t="s">
        <v>73</v>
      </c>
      <c r="E1758" s="2" t="s">
        <v>75</v>
      </c>
      <c r="F1758" s="2" t="s">
        <v>364</v>
      </c>
      <c r="G1758" s="2" t="s">
        <v>492</v>
      </c>
      <c r="H1758" s="2" t="s">
        <v>412</v>
      </c>
      <c r="I1758" s="2" t="s">
        <v>54</v>
      </c>
      <c r="J1758" s="2" t="s">
        <v>493</v>
      </c>
      <c r="K1758" s="2" t="s">
        <v>494</v>
      </c>
      <c r="L1758" s="2" t="s">
        <v>377</v>
      </c>
      <c r="M1758" s="2">
        <v>58</v>
      </c>
      <c r="N1758" s="2" t="b">
        <v>0</v>
      </c>
      <c r="O1758" s="2">
        <v>0.84100418410041844</v>
      </c>
      <c r="P1758" s="2">
        <v>0.81048387096774188</v>
      </c>
      <c r="Q1758" s="2">
        <v>0.87391304347826082</v>
      </c>
      <c r="R1758" s="2" t="s">
        <v>74</v>
      </c>
      <c r="S1758" s="2" t="s">
        <v>4072</v>
      </c>
      <c r="T1758" s="2" t="s">
        <v>4073</v>
      </c>
      <c r="U1758" s="2" t="b">
        <v>1</v>
      </c>
      <c r="V1758" s="2" t="s">
        <v>69</v>
      </c>
      <c r="W1758" s="2">
        <v>1.3</v>
      </c>
    </row>
    <row r="1759" spans="1:23" ht="15.75" customHeight="1" x14ac:dyDescent="0.25">
      <c r="A1759" s="2" t="s">
        <v>3953</v>
      </c>
      <c r="B1759" s="2" t="s">
        <v>3954</v>
      </c>
      <c r="C1759" s="2" t="s">
        <v>147</v>
      </c>
      <c r="D1759" s="2" t="s">
        <v>73</v>
      </c>
      <c r="E1759" s="2" t="s">
        <v>75</v>
      </c>
      <c r="F1759" s="2" t="s">
        <v>364</v>
      </c>
      <c r="G1759" s="2" t="s">
        <v>497</v>
      </c>
      <c r="H1759" s="2" t="s">
        <v>412</v>
      </c>
      <c r="I1759" s="2" t="s">
        <v>54</v>
      </c>
      <c r="J1759" s="2" t="s">
        <v>498</v>
      </c>
      <c r="K1759" s="2" t="s">
        <v>499</v>
      </c>
      <c r="L1759" s="2" t="s">
        <v>377</v>
      </c>
      <c r="M1759" s="2">
        <v>59</v>
      </c>
      <c r="N1759" s="2" t="b">
        <v>0</v>
      </c>
      <c r="O1759" s="2">
        <v>0.7957894736842106</v>
      </c>
      <c r="P1759" s="2">
        <v>0.77142857142857146</v>
      </c>
      <c r="Q1759" s="2">
        <v>0.82173913043478264</v>
      </c>
      <c r="R1759" s="2" t="s">
        <v>74</v>
      </c>
      <c r="S1759" s="2" t="s">
        <v>4074</v>
      </c>
      <c r="T1759" s="2" t="s">
        <v>4075</v>
      </c>
      <c r="U1759" s="2" t="b">
        <v>1</v>
      </c>
      <c r="V1759" s="2" t="s">
        <v>69</v>
      </c>
      <c r="W1759" s="2">
        <v>1.3</v>
      </c>
    </row>
    <row r="1760" spans="1:23" ht="15.75" customHeight="1" x14ac:dyDescent="0.25">
      <c r="A1760" s="2" t="s">
        <v>3953</v>
      </c>
      <c r="B1760" s="2" t="s">
        <v>3954</v>
      </c>
      <c r="C1760" s="2" t="s">
        <v>147</v>
      </c>
      <c r="D1760" s="2" t="s">
        <v>73</v>
      </c>
      <c r="E1760" s="2" t="s">
        <v>75</v>
      </c>
      <c r="F1760" s="2" t="s">
        <v>364</v>
      </c>
      <c r="G1760" s="2" t="s">
        <v>502</v>
      </c>
      <c r="H1760" s="2" t="s">
        <v>412</v>
      </c>
      <c r="I1760" s="2" t="s">
        <v>54</v>
      </c>
      <c r="J1760" s="2" t="s">
        <v>503</v>
      </c>
      <c r="K1760" s="2" t="s">
        <v>504</v>
      </c>
      <c r="L1760" s="2" t="s">
        <v>377</v>
      </c>
      <c r="M1760" s="2">
        <v>60</v>
      </c>
      <c r="N1760" s="2" t="b">
        <v>0</v>
      </c>
      <c r="O1760" s="2">
        <v>0.82572614107883813</v>
      </c>
      <c r="P1760" s="2">
        <v>0.78968253968253965</v>
      </c>
      <c r="Q1760" s="2">
        <v>0.86521739130434783</v>
      </c>
      <c r="R1760" s="2" t="s">
        <v>74</v>
      </c>
      <c r="S1760" s="2" t="s">
        <v>4076</v>
      </c>
      <c r="T1760" s="2" t="s">
        <v>4077</v>
      </c>
      <c r="U1760" s="2" t="b">
        <v>1</v>
      </c>
      <c r="V1760" s="2" t="s">
        <v>69</v>
      </c>
      <c r="W1760" s="2">
        <v>1.7</v>
      </c>
    </row>
    <row r="1761" spans="1:23" ht="15.75" customHeight="1" x14ac:dyDescent="0.25">
      <c r="A1761" s="2" t="s">
        <v>3953</v>
      </c>
      <c r="B1761" s="2" t="s">
        <v>3954</v>
      </c>
      <c r="C1761" s="2" t="s">
        <v>147</v>
      </c>
      <c r="D1761" s="2" t="s">
        <v>73</v>
      </c>
      <c r="E1761" s="2" t="s">
        <v>75</v>
      </c>
      <c r="F1761" s="2" t="s">
        <v>364</v>
      </c>
      <c r="G1761" s="2" t="s">
        <v>507</v>
      </c>
      <c r="H1761" s="2" t="s">
        <v>412</v>
      </c>
      <c r="I1761" s="2" t="s">
        <v>54</v>
      </c>
      <c r="J1761" s="2" t="s">
        <v>508</v>
      </c>
      <c r="K1761" s="2" t="s">
        <v>509</v>
      </c>
      <c r="L1761" s="2" t="s">
        <v>377</v>
      </c>
      <c r="M1761" s="2">
        <v>61</v>
      </c>
      <c r="N1761" s="2" t="b">
        <v>0</v>
      </c>
      <c r="O1761" s="2">
        <v>0.83333333333333326</v>
      </c>
      <c r="P1761" s="2">
        <v>0.8</v>
      </c>
      <c r="Q1761" s="2">
        <v>0.86956521739130432</v>
      </c>
      <c r="R1761" s="2" t="s">
        <v>74</v>
      </c>
      <c r="S1761" s="2" t="s">
        <v>4078</v>
      </c>
      <c r="T1761" s="2" t="s">
        <v>4079</v>
      </c>
      <c r="U1761" s="2" t="b">
        <v>1</v>
      </c>
      <c r="V1761" s="2" t="s">
        <v>69</v>
      </c>
      <c r="W1761" s="2">
        <v>1.3</v>
      </c>
    </row>
    <row r="1762" spans="1:23" ht="15.75" customHeight="1" x14ac:dyDescent="0.25">
      <c r="A1762" s="2" t="s">
        <v>3953</v>
      </c>
      <c r="B1762" s="2" t="s">
        <v>3954</v>
      </c>
      <c r="C1762" s="2" t="s">
        <v>147</v>
      </c>
      <c r="D1762" s="2" t="s">
        <v>73</v>
      </c>
      <c r="E1762" s="2" t="s">
        <v>75</v>
      </c>
      <c r="F1762" s="2" t="s">
        <v>364</v>
      </c>
      <c r="G1762" s="2" t="s">
        <v>512</v>
      </c>
      <c r="H1762" s="2" t="s">
        <v>513</v>
      </c>
      <c r="I1762" s="2" t="s">
        <v>40</v>
      </c>
      <c r="J1762" s="2" t="s">
        <v>514</v>
      </c>
      <c r="K1762" s="2" t="s">
        <v>515</v>
      </c>
      <c r="L1762" s="2" t="s">
        <v>372</v>
      </c>
      <c r="M1762" s="2">
        <v>42</v>
      </c>
      <c r="N1762" s="2" t="b">
        <v>0</v>
      </c>
      <c r="O1762" s="2">
        <v>0.82954545454545447</v>
      </c>
      <c r="P1762" s="2">
        <v>0.79781420765027322</v>
      </c>
      <c r="Q1762" s="2">
        <v>0.86390532544378695</v>
      </c>
      <c r="R1762" s="2" t="s">
        <v>74</v>
      </c>
      <c r="S1762" s="2" t="s">
        <v>4080</v>
      </c>
      <c r="T1762" s="2" t="s">
        <v>4081</v>
      </c>
      <c r="U1762" s="2" t="b">
        <v>1</v>
      </c>
      <c r="V1762" s="2" t="s">
        <v>69</v>
      </c>
      <c r="W1762" s="2">
        <v>1.7</v>
      </c>
    </row>
    <row r="1763" spans="1:23" ht="15.75" customHeight="1" x14ac:dyDescent="0.25">
      <c r="A1763" s="2" t="s">
        <v>3953</v>
      </c>
      <c r="B1763" s="2" t="s">
        <v>3954</v>
      </c>
      <c r="C1763" s="2" t="s">
        <v>147</v>
      </c>
      <c r="D1763" s="2" t="s">
        <v>73</v>
      </c>
      <c r="E1763" s="2" t="s">
        <v>75</v>
      </c>
      <c r="F1763" s="2" t="s">
        <v>364</v>
      </c>
      <c r="G1763" s="2" t="s">
        <v>518</v>
      </c>
      <c r="H1763" s="2" t="s">
        <v>513</v>
      </c>
      <c r="I1763" s="2" t="s">
        <v>40</v>
      </c>
      <c r="J1763" s="2" t="s">
        <v>519</v>
      </c>
      <c r="K1763" s="2" t="s">
        <v>520</v>
      </c>
      <c r="L1763" s="2" t="s">
        <v>372</v>
      </c>
      <c r="M1763" s="2">
        <v>43</v>
      </c>
      <c r="N1763" s="2" t="b">
        <v>0</v>
      </c>
      <c r="O1763" s="2">
        <v>0.83094555873925513</v>
      </c>
      <c r="P1763" s="2">
        <v>0.80555555555555558</v>
      </c>
      <c r="Q1763" s="2">
        <v>0.85798816568047342</v>
      </c>
      <c r="R1763" s="2" t="s">
        <v>74</v>
      </c>
      <c r="S1763" s="2" t="s">
        <v>4082</v>
      </c>
      <c r="T1763" s="2" t="s">
        <v>4083</v>
      </c>
      <c r="U1763" s="2" t="b">
        <v>1</v>
      </c>
      <c r="V1763" s="2" t="s">
        <v>69</v>
      </c>
      <c r="W1763" s="2">
        <v>1.1000000000000001</v>
      </c>
    </row>
    <row r="1764" spans="1:23" ht="15.75" customHeight="1" x14ac:dyDescent="0.25">
      <c r="A1764" s="2" t="s">
        <v>3953</v>
      </c>
      <c r="B1764" s="2" t="s">
        <v>3954</v>
      </c>
      <c r="C1764" s="2" t="s">
        <v>147</v>
      </c>
      <c r="D1764" s="2" t="s">
        <v>73</v>
      </c>
      <c r="E1764" s="2" t="s">
        <v>75</v>
      </c>
      <c r="F1764" s="2" t="s">
        <v>364</v>
      </c>
      <c r="G1764" s="2" t="s">
        <v>523</v>
      </c>
      <c r="H1764" s="2" t="s">
        <v>513</v>
      </c>
      <c r="I1764" s="2" t="s">
        <v>40</v>
      </c>
      <c r="J1764" s="2" t="s">
        <v>524</v>
      </c>
      <c r="K1764" s="2" t="s">
        <v>525</v>
      </c>
      <c r="L1764" s="2" t="s">
        <v>372</v>
      </c>
      <c r="M1764" s="2">
        <v>44</v>
      </c>
      <c r="N1764" s="2" t="b">
        <v>0</v>
      </c>
      <c r="O1764" s="2">
        <v>0.81844380403458217</v>
      </c>
      <c r="P1764" s="2">
        <v>0.797752808988764</v>
      </c>
      <c r="Q1764" s="2">
        <v>0.84023668639053251</v>
      </c>
      <c r="R1764" s="2" t="s">
        <v>74</v>
      </c>
      <c r="S1764" s="2" t="s">
        <v>4084</v>
      </c>
      <c r="T1764" s="2" t="s">
        <v>4085</v>
      </c>
      <c r="U1764" s="2" t="b">
        <v>1</v>
      </c>
      <c r="V1764" s="2" t="s">
        <v>69</v>
      </c>
      <c r="W1764" s="2">
        <v>1.6</v>
      </c>
    </row>
    <row r="1765" spans="1:23" ht="15.75" customHeight="1" x14ac:dyDescent="0.25">
      <c r="A1765" s="2" t="s">
        <v>3953</v>
      </c>
      <c r="B1765" s="2" t="s">
        <v>3954</v>
      </c>
      <c r="C1765" s="2" t="s">
        <v>147</v>
      </c>
      <c r="D1765" s="2" t="s">
        <v>73</v>
      </c>
      <c r="E1765" s="2" t="s">
        <v>75</v>
      </c>
      <c r="F1765" s="2" t="s">
        <v>364</v>
      </c>
      <c r="G1765" s="2" t="s">
        <v>528</v>
      </c>
      <c r="H1765" s="2" t="s">
        <v>513</v>
      </c>
      <c r="I1765" s="2" t="s">
        <v>40</v>
      </c>
      <c r="J1765" s="2" t="s">
        <v>529</v>
      </c>
      <c r="K1765" s="2" t="s">
        <v>530</v>
      </c>
      <c r="L1765" s="2" t="s">
        <v>372</v>
      </c>
      <c r="M1765" s="2">
        <v>45</v>
      </c>
      <c r="N1765" s="2" t="b">
        <v>0</v>
      </c>
      <c r="O1765" s="2">
        <v>0.83908045977011492</v>
      </c>
      <c r="P1765" s="2">
        <v>0.81564245810055869</v>
      </c>
      <c r="Q1765" s="2">
        <v>0.86390532544378695</v>
      </c>
      <c r="R1765" s="2" t="s">
        <v>74</v>
      </c>
      <c r="S1765" s="2" t="s">
        <v>4086</v>
      </c>
      <c r="T1765" s="2" t="s">
        <v>4087</v>
      </c>
      <c r="U1765" s="2" t="b">
        <v>1</v>
      </c>
      <c r="V1765" s="2" t="s">
        <v>69</v>
      </c>
      <c r="W1765" s="2">
        <v>1.2</v>
      </c>
    </row>
    <row r="1766" spans="1:23" ht="15.75" customHeight="1" x14ac:dyDescent="0.25">
      <c r="A1766" s="2" t="s">
        <v>3953</v>
      </c>
      <c r="B1766" s="2" t="s">
        <v>3954</v>
      </c>
      <c r="C1766" s="2" t="s">
        <v>147</v>
      </c>
      <c r="D1766" s="2" t="s">
        <v>73</v>
      </c>
      <c r="E1766" s="2" t="s">
        <v>75</v>
      </c>
      <c r="F1766" s="2" t="s">
        <v>364</v>
      </c>
      <c r="G1766" s="2" t="s">
        <v>533</v>
      </c>
      <c r="H1766" s="2" t="s">
        <v>513</v>
      </c>
      <c r="I1766" s="2" t="s">
        <v>40</v>
      </c>
      <c r="J1766" s="2" t="s">
        <v>534</v>
      </c>
      <c r="K1766" s="2" t="s">
        <v>535</v>
      </c>
      <c r="L1766" s="2" t="s">
        <v>372</v>
      </c>
      <c r="M1766" s="2">
        <v>46</v>
      </c>
      <c r="N1766" s="2" t="b">
        <v>0</v>
      </c>
      <c r="O1766" s="2">
        <v>0.8319088319088318</v>
      </c>
      <c r="P1766" s="2">
        <v>0.80219780219780223</v>
      </c>
      <c r="Q1766" s="2">
        <v>0.86390532544378695</v>
      </c>
      <c r="R1766" s="2" t="s">
        <v>74</v>
      </c>
      <c r="S1766" s="2" t="s">
        <v>4088</v>
      </c>
      <c r="T1766" s="2" t="s">
        <v>4089</v>
      </c>
      <c r="U1766" s="2" t="b">
        <v>1</v>
      </c>
      <c r="V1766" s="2" t="s">
        <v>69</v>
      </c>
      <c r="W1766" s="2">
        <v>1.2</v>
      </c>
    </row>
    <row r="1767" spans="1:23" ht="15.75" customHeight="1" x14ac:dyDescent="0.25">
      <c r="A1767" s="2" t="s">
        <v>3953</v>
      </c>
      <c r="B1767" s="2" t="s">
        <v>3954</v>
      </c>
      <c r="C1767" s="2" t="s">
        <v>147</v>
      </c>
      <c r="D1767" s="2" t="s">
        <v>73</v>
      </c>
      <c r="E1767" s="2" t="s">
        <v>75</v>
      </c>
      <c r="F1767" s="2" t="s">
        <v>364</v>
      </c>
      <c r="G1767" s="2" t="s">
        <v>538</v>
      </c>
      <c r="H1767" s="2" t="s">
        <v>513</v>
      </c>
      <c r="I1767" s="2" t="s">
        <v>40</v>
      </c>
      <c r="J1767" s="2" t="s">
        <v>539</v>
      </c>
      <c r="K1767" s="2" t="s">
        <v>540</v>
      </c>
      <c r="L1767" s="2" t="s">
        <v>372</v>
      </c>
      <c r="M1767" s="2">
        <v>47</v>
      </c>
      <c r="N1767" s="2" t="b">
        <v>0</v>
      </c>
      <c r="O1767" s="2">
        <v>0.82719546742209626</v>
      </c>
      <c r="P1767" s="2">
        <v>0.79347826086956519</v>
      </c>
      <c r="Q1767" s="2">
        <v>0.86390532544378695</v>
      </c>
      <c r="R1767" s="2" t="s">
        <v>74</v>
      </c>
      <c r="S1767" s="2" t="s">
        <v>4090</v>
      </c>
      <c r="T1767" s="2" t="s">
        <v>4091</v>
      </c>
      <c r="U1767" s="2" t="b">
        <v>1</v>
      </c>
      <c r="V1767" s="2" t="s">
        <v>69</v>
      </c>
      <c r="W1767" s="2">
        <v>1.5</v>
      </c>
    </row>
    <row r="1768" spans="1:23" ht="15.75" customHeight="1" x14ac:dyDescent="0.25">
      <c r="A1768" s="2" t="s">
        <v>3953</v>
      </c>
      <c r="B1768" s="2" t="s">
        <v>3954</v>
      </c>
      <c r="C1768" s="2" t="s">
        <v>147</v>
      </c>
      <c r="D1768" s="2" t="s">
        <v>73</v>
      </c>
      <c r="E1768" s="2" t="s">
        <v>75</v>
      </c>
      <c r="F1768" s="2" t="s">
        <v>364</v>
      </c>
      <c r="G1768" s="2" t="s">
        <v>550</v>
      </c>
      <c r="H1768" s="2" t="s">
        <v>513</v>
      </c>
      <c r="I1768" s="2" t="s">
        <v>40</v>
      </c>
      <c r="J1768" s="2" t="s">
        <v>555</v>
      </c>
      <c r="K1768" s="2" t="s">
        <v>557</v>
      </c>
      <c r="L1768" s="2" t="s">
        <v>372</v>
      </c>
      <c r="M1768" s="2">
        <v>48</v>
      </c>
      <c r="N1768" s="2" t="b">
        <v>0</v>
      </c>
      <c r="O1768" s="2">
        <v>0.82222222222222219</v>
      </c>
      <c r="P1768" s="2">
        <v>0.77486910994764402</v>
      </c>
      <c r="Q1768" s="2">
        <v>0.87573964497041423</v>
      </c>
      <c r="R1768" s="2" t="s">
        <v>74</v>
      </c>
      <c r="S1768" s="2" t="s">
        <v>4092</v>
      </c>
      <c r="T1768" s="2" t="s">
        <v>4093</v>
      </c>
      <c r="U1768" s="2" t="b">
        <v>1</v>
      </c>
      <c r="V1768" s="2" t="s">
        <v>69</v>
      </c>
      <c r="W1768" s="2">
        <v>1.2</v>
      </c>
    </row>
    <row r="1769" spans="1:23" ht="15.75" customHeight="1" x14ac:dyDescent="0.25">
      <c r="A1769" s="2" t="s">
        <v>3953</v>
      </c>
      <c r="B1769" s="2" t="s">
        <v>3954</v>
      </c>
      <c r="C1769" s="2" t="s">
        <v>147</v>
      </c>
      <c r="D1769" s="2" t="s">
        <v>73</v>
      </c>
      <c r="E1769" s="2" t="s">
        <v>75</v>
      </c>
      <c r="F1769" s="2" t="s">
        <v>364</v>
      </c>
      <c r="G1769" s="2" t="s">
        <v>572</v>
      </c>
      <c r="H1769" s="2" t="s">
        <v>513</v>
      </c>
      <c r="I1769" s="2" t="s">
        <v>40</v>
      </c>
      <c r="J1769" s="2" t="s">
        <v>575</v>
      </c>
      <c r="K1769" s="2" t="s">
        <v>576</v>
      </c>
      <c r="L1769" s="2" t="s">
        <v>372</v>
      </c>
      <c r="M1769" s="2">
        <v>49</v>
      </c>
      <c r="N1769" s="2" t="b">
        <v>0</v>
      </c>
      <c r="O1769" s="2">
        <v>0.83286118980169965</v>
      </c>
      <c r="P1769" s="2">
        <v>0.79891304347826086</v>
      </c>
      <c r="Q1769" s="2">
        <v>0.86982248520710059</v>
      </c>
      <c r="R1769" s="2" t="s">
        <v>74</v>
      </c>
      <c r="S1769" s="2" t="s">
        <v>4094</v>
      </c>
      <c r="T1769" s="2" t="s">
        <v>4095</v>
      </c>
      <c r="U1769" s="2" t="b">
        <v>1</v>
      </c>
      <c r="V1769" s="2" t="s">
        <v>69</v>
      </c>
      <c r="W1769" s="2">
        <v>1.1000000000000001</v>
      </c>
    </row>
    <row r="1770" spans="1:23" ht="15.75" customHeight="1" x14ac:dyDescent="0.25">
      <c r="A1770" s="2" t="s">
        <v>3953</v>
      </c>
      <c r="B1770" s="2" t="s">
        <v>3954</v>
      </c>
      <c r="C1770" s="2" t="s">
        <v>147</v>
      </c>
      <c r="D1770" s="2" t="s">
        <v>73</v>
      </c>
      <c r="E1770" s="2" t="s">
        <v>75</v>
      </c>
      <c r="F1770" s="2" t="s">
        <v>364</v>
      </c>
      <c r="G1770" s="2" t="s">
        <v>587</v>
      </c>
      <c r="H1770" s="2" t="s">
        <v>513</v>
      </c>
      <c r="I1770" s="2" t="s">
        <v>40</v>
      </c>
      <c r="J1770" s="2" t="s">
        <v>589</v>
      </c>
      <c r="K1770" s="2" t="s">
        <v>591</v>
      </c>
      <c r="L1770" s="2" t="s">
        <v>372</v>
      </c>
      <c r="M1770" s="2">
        <v>50</v>
      </c>
      <c r="N1770" s="2" t="b">
        <v>0</v>
      </c>
      <c r="O1770" s="2">
        <v>0.81481481481481477</v>
      </c>
      <c r="P1770" s="2">
        <v>0.7857142857142857</v>
      </c>
      <c r="Q1770" s="2">
        <v>0.84615384615384615</v>
      </c>
      <c r="R1770" s="2" t="s">
        <v>74</v>
      </c>
      <c r="S1770" s="2" t="s">
        <v>4096</v>
      </c>
      <c r="T1770" s="2" t="s">
        <v>4097</v>
      </c>
      <c r="U1770" s="2" t="b">
        <v>1</v>
      </c>
      <c r="V1770" s="2" t="s">
        <v>69</v>
      </c>
      <c r="W1770" s="2">
        <v>1.1000000000000001</v>
      </c>
    </row>
    <row r="1771" spans="1:23" ht="15.75" customHeight="1" x14ac:dyDescent="0.25">
      <c r="A1771" s="2" t="s">
        <v>3953</v>
      </c>
      <c r="B1771" s="2" t="s">
        <v>3954</v>
      </c>
      <c r="C1771" s="2" t="s">
        <v>147</v>
      </c>
      <c r="D1771" s="2" t="s">
        <v>73</v>
      </c>
      <c r="E1771" s="2" t="s">
        <v>75</v>
      </c>
      <c r="F1771" s="2" t="s">
        <v>364</v>
      </c>
      <c r="G1771" s="2" t="s">
        <v>601</v>
      </c>
      <c r="H1771" s="2" t="s">
        <v>513</v>
      </c>
      <c r="I1771" s="2" t="s">
        <v>40</v>
      </c>
      <c r="J1771" s="2" t="s">
        <v>603</v>
      </c>
      <c r="K1771" s="2" t="s">
        <v>604</v>
      </c>
      <c r="L1771" s="2" t="s">
        <v>372</v>
      </c>
      <c r="M1771" s="2">
        <v>51</v>
      </c>
      <c r="N1771" s="2" t="b">
        <v>0</v>
      </c>
      <c r="O1771" s="2">
        <v>0.83286118980169965</v>
      </c>
      <c r="P1771" s="2">
        <v>0.79891304347826086</v>
      </c>
      <c r="Q1771" s="2">
        <v>0.86982248520710059</v>
      </c>
      <c r="R1771" s="2" t="s">
        <v>74</v>
      </c>
      <c r="S1771" s="2" t="s">
        <v>4098</v>
      </c>
      <c r="T1771" s="2" t="s">
        <v>4099</v>
      </c>
      <c r="U1771" s="2" t="b">
        <v>1</v>
      </c>
      <c r="V1771" s="2" t="s">
        <v>69</v>
      </c>
      <c r="W1771" s="2">
        <v>1.5</v>
      </c>
    </row>
    <row r="1772" spans="1:23" ht="15.75" customHeight="1" x14ac:dyDescent="0.25">
      <c r="A1772" s="2" t="s">
        <v>3953</v>
      </c>
      <c r="B1772" s="2" t="s">
        <v>3954</v>
      </c>
      <c r="C1772" s="2" t="s">
        <v>147</v>
      </c>
      <c r="D1772" s="2" t="s">
        <v>73</v>
      </c>
      <c r="E1772" s="2" t="s">
        <v>75</v>
      </c>
      <c r="F1772" s="2" t="s">
        <v>364</v>
      </c>
      <c r="G1772" s="2" t="s">
        <v>618</v>
      </c>
      <c r="H1772" s="2" t="s">
        <v>513</v>
      </c>
      <c r="I1772" s="2" t="s">
        <v>40</v>
      </c>
      <c r="J1772" s="2" t="s">
        <v>622</v>
      </c>
      <c r="K1772" s="2" t="s">
        <v>624</v>
      </c>
      <c r="L1772" s="2" t="s">
        <v>372</v>
      </c>
      <c r="M1772" s="2">
        <v>52</v>
      </c>
      <c r="N1772" s="2" t="b">
        <v>0</v>
      </c>
      <c r="O1772" s="2">
        <v>0.80691642651296835</v>
      </c>
      <c r="P1772" s="2">
        <v>0.7865168539325843</v>
      </c>
      <c r="Q1772" s="2">
        <v>0.82840236686390534</v>
      </c>
      <c r="R1772" s="2" t="s">
        <v>74</v>
      </c>
      <c r="S1772" s="2" t="s">
        <v>4100</v>
      </c>
      <c r="T1772" s="2" t="s">
        <v>4101</v>
      </c>
      <c r="U1772" s="2" t="b">
        <v>1</v>
      </c>
      <c r="V1772" s="2" t="s">
        <v>69</v>
      </c>
      <c r="W1772" s="2">
        <v>1.2</v>
      </c>
    </row>
    <row r="1773" spans="1:23" ht="15.75" customHeight="1" x14ac:dyDescent="0.25">
      <c r="A1773" s="2" t="s">
        <v>3953</v>
      </c>
      <c r="B1773" s="2" t="s">
        <v>3954</v>
      </c>
      <c r="C1773" s="2" t="s">
        <v>147</v>
      </c>
      <c r="D1773" s="2" t="s">
        <v>73</v>
      </c>
      <c r="E1773" s="2" t="s">
        <v>75</v>
      </c>
      <c r="F1773" s="2" t="s">
        <v>364</v>
      </c>
      <c r="G1773" s="2" t="s">
        <v>640</v>
      </c>
      <c r="H1773" s="2" t="s">
        <v>513</v>
      </c>
      <c r="I1773" s="2" t="s">
        <v>40</v>
      </c>
      <c r="J1773" s="2" t="s">
        <v>643</v>
      </c>
      <c r="K1773" s="2" t="s">
        <v>644</v>
      </c>
      <c r="L1773" s="2" t="s">
        <v>372</v>
      </c>
      <c r="M1773" s="2">
        <v>53</v>
      </c>
      <c r="N1773" s="2" t="b">
        <v>0</v>
      </c>
      <c r="O1773" s="2">
        <v>0.8472622478386167</v>
      </c>
      <c r="P1773" s="2">
        <v>0.8258426966292135</v>
      </c>
      <c r="Q1773" s="2">
        <v>0.86982248520710059</v>
      </c>
      <c r="R1773" s="2" t="s">
        <v>74</v>
      </c>
      <c r="S1773" s="2" t="s">
        <v>4102</v>
      </c>
      <c r="T1773" s="2" t="s">
        <v>4103</v>
      </c>
      <c r="U1773" s="2" t="b">
        <v>1</v>
      </c>
      <c r="V1773" s="2" t="s">
        <v>69</v>
      </c>
      <c r="W1773" s="2">
        <v>1.1000000000000001</v>
      </c>
    </row>
    <row r="1774" spans="1:23" ht="15.75" customHeight="1" x14ac:dyDescent="0.25">
      <c r="A1774" s="2" t="s">
        <v>3953</v>
      </c>
      <c r="B1774" s="2" t="s">
        <v>3954</v>
      </c>
      <c r="C1774" s="2" t="s">
        <v>147</v>
      </c>
      <c r="D1774" s="2" t="s">
        <v>73</v>
      </c>
      <c r="E1774" s="2" t="s">
        <v>75</v>
      </c>
      <c r="F1774" s="2" t="s">
        <v>364</v>
      </c>
      <c r="G1774" s="2" t="s">
        <v>659</v>
      </c>
      <c r="H1774" s="2" t="s">
        <v>513</v>
      </c>
      <c r="I1774" s="2" t="s">
        <v>40</v>
      </c>
      <c r="J1774" s="2" t="s">
        <v>660</v>
      </c>
      <c r="K1774" s="2" t="s">
        <v>661</v>
      </c>
      <c r="L1774" s="2" t="s">
        <v>372</v>
      </c>
      <c r="M1774" s="2">
        <v>54</v>
      </c>
      <c r="N1774" s="2" t="b">
        <v>0</v>
      </c>
      <c r="O1774" s="2">
        <v>0.8314606741573034</v>
      </c>
      <c r="P1774" s="2">
        <v>0.79144385026737973</v>
      </c>
      <c r="Q1774" s="2">
        <v>0.87573964497041423</v>
      </c>
      <c r="R1774" s="2" t="s">
        <v>74</v>
      </c>
      <c r="S1774" s="2" t="s">
        <v>4104</v>
      </c>
      <c r="T1774" s="2" t="s">
        <v>4105</v>
      </c>
      <c r="U1774" s="2" t="b">
        <v>1</v>
      </c>
      <c r="V1774" s="2" t="s">
        <v>69</v>
      </c>
      <c r="W1774" s="2">
        <v>1.2</v>
      </c>
    </row>
    <row r="1775" spans="1:23" ht="15.75" customHeight="1" x14ac:dyDescent="0.25">
      <c r="A1775" s="2" t="s">
        <v>3953</v>
      </c>
      <c r="B1775" s="2" t="s">
        <v>3954</v>
      </c>
      <c r="C1775" s="2" t="s">
        <v>147</v>
      </c>
      <c r="D1775" s="2" t="s">
        <v>73</v>
      </c>
      <c r="E1775" s="2" t="s">
        <v>75</v>
      </c>
      <c r="F1775" s="2" t="s">
        <v>364</v>
      </c>
      <c r="G1775" s="2" t="s">
        <v>664</v>
      </c>
      <c r="H1775" s="2" t="s">
        <v>513</v>
      </c>
      <c r="I1775" s="2" t="s">
        <v>40</v>
      </c>
      <c r="J1775" s="2" t="s">
        <v>665</v>
      </c>
      <c r="K1775" s="2" t="s">
        <v>666</v>
      </c>
      <c r="L1775" s="2" t="s">
        <v>372</v>
      </c>
      <c r="M1775" s="2">
        <v>55</v>
      </c>
      <c r="N1775" s="2" t="b">
        <v>0</v>
      </c>
      <c r="O1775" s="2">
        <v>0.86956521739130432</v>
      </c>
      <c r="P1775" s="2">
        <v>0.85227272727272729</v>
      </c>
      <c r="Q1775" s="2">
        <v>0.8875739644970414</v>
      </c>
      <c r="R1775" s="2" t="s">
        <v>74</v>
      </c>
      <c r="S1775" s="2" t="s">
        <v>4106</v>
      </c>
      <c r="T1775" s="2" t="s">
        <v>4107</v>
      </c>
      <c r="U1775" s="2" t="b">
        <v>1</v>
      </c>
      <c r="V1775" s="2" t="s">
        <v>69</v>
      </c>
      <c r="W1775" s="2">
        <v>1.6</v>
      </c>
    </row>
    <row r="1776" spans="1:23" ht="15.75" customHeight="1" x14ac:dyDescent="0.25">
      <c r="A1776" s="2" t="s">
        <v>3953</v>
      </c>
      <c r="B1776" s="2" t="s">
        <v>3954</v>
      </c>
      <c r="C1776" s="2" t="s">
        <v>147</v>
      </c>
      <c r="D1776" s="2" t="s">
        <v>73</v>
      </c>
      <c r="E1776" s="2" t="s">
        <v>75</v>
      </c>
      <c r="F1776" s="2" t="s">
        <v>364</v>
      </c>
      <c r="G1776" s="2" t="s">
        <v>669</v>
      </c>
      <c r="H1776" s="2" t="s">
        <v>513</v>
      </c>
      <c r="I1776" s="2" t="s">
        <v>40</v>
      </c>
      <c r="J1776" s="2" t="s">
        <v>670</v>
      </c>
      <c r="K1776" s="2" t="s">
        <v>671</v>
      </c>
      <c r="L1776" s="2" t="s">
        <v>372</v>
      </c>
      <c r="M1776" s="2">
        <v>56</v>
      </c>
      <c r="N1776" s="2" t="b">
        <v>0</v>
      </c>
      <c r="O1776" s="2">
        <v>0.83573487031700289</v>
      </c>
      <c r="P1776" s="2">
        <v>0.8146067415730337</v>
      </c>
      <c r="Q1776" s="2">
        <v>0.85798816568047342</v>
      </c>
      <c r="R1776" s="2" t="s">
        <v>74</v>
      </c>
      <c r="S1776" s="2" t="s">
        <v>4108</v>
      </c>
      <c r="T1776" s="2" t="s">
        <v>4109</v>
      </c>
      <c r="U1776" s="2" t="b">
        <v>1</v>
      </c>
      <c r="V1776" s="2" t="s">
        <v>69</v>
      </c>
      <c r="W1776" s="2">
        <v>1.2</v>
      </c>
    </row>
    <row r="1777" spans="1:23" ht="15.75" customHeight="1" x14ac:dyDescent="0.25">
      <c r="A1777" s="2" t="s">
        <v>3953</v>
      </c>
      <c r="B1777" s="2" t="s">
        <v>3954</v>
      </c>
      <c r="C1777" s="2" t="s">
        <v>147</v>
      </c>
      <c r="D1777" s="2" t="s">
        <v>73</v>
      </c>
      <c r="E1777" s="2" t="s">
        <v>75</v>
      </c>
      <c r="F1777" s="2" t="s">
        <v>364</v>
      </c>
      <c r="G1777" s="2" t="s">
        <v>674</v>
      </c>
      <c r="H1777" s="2" t="s">
        <v>513</v>
      </c>
      <c r="I1777" s="2" t="s">
        <v>40</v>
      </c>
      <c r="J1777" s="2" t="s">
        <v>675</v>
      </c>
      <c r="K1777" s="2" t="s">
        <v>676</v>
      </c>
      <c r="L1777" s="2" t="s">
        <v>372</v>
      </c>
      <c r="M1777" s="2">
        <v>57</v>
      </c>
      <c r="N1777" s="2" t="b">
        <v>0</v>
      </c>
      <c r="O1777" s="2">
        <v>0.82152974504249288</v>
      </c>
      <c r="P1777" s="2">
        <v>0.78804347826086951</v>
      </c>
      <c r="Q1777" s="2">
        <v>0.85798816568047342</v>
      </c>
      <c r="R1777" s="2" t="s">
        <v>74</v>
      </c>
      <c r="S1777" s="2" t="s">
        <v>4110</v>
      </c>
      <c r="T1777" s="2" t="s">
        <v>4111</v>
      </c>
      <c r="U1777" s="2" t="b">
        <v>1</v>
      </c>
      <c r="V1777" s="2" t="s">
        <v>69</v>
      </c>
      <c r="W1777" s="2">
        <v>1.1000000000000001</v>
      </c>
    </row>
    <row r="1778" spans="1:23" ht="15.75" customHeight="1" x14ac:dyDescent="0.25">
      <c r="A1778" s="2" t="s">
        <v>3953</v>
      </c>
      <c r="B1778" s="2" t="s">
        <v>3954</v>
      </c>
      <c r="C1778" s="2" t="s">
        <v>147</v>
      </c>
      <c r="D1778" s="2" t="s">
        <v>73</v>
      </c>
      <c r="E1778" s="2" t="s">
        <v>75</v>
      </c>
      <c r="F1778" s="2" t="s">
        <v>364</v>
      </c>
      <c r="G1778" s="2" t="s">
        <v>679</v>
      </c>
      <c r="H1778" s="2" t="s">
        <v>513</v>
      </c>
      <c r="I1778" s="2" t="s">
        <v>40</v>
      </c>
      <c r="J1778" s="2" t="s">
        <v>680</v>
      </c>
      <c r="K1778" s="2" t="s">
        <v>681</v>
      </c>
      <c r="L1778" s="2" t="s">
        <v>372</v>
      </c>
      <c r="M1778" s="2">
        <v>58</v>
      </c>
      <c r="N1778" s="2" t="b">
        <v>0</v>
      </c>
      <c r="O1778" s="2">
        <v>0.82758620689655182</v>
      </c>
      <c r="P1778" s="2">
        <v>0.8044692737430168</v>
      </c>
      <c r="Q1778" s="2">
        <v>0.85207100591715978</v>
      </c>
      <c r="R1778" s="2" t="s">
        <v>74</v>
      </c>
      <c r="S1778" s="2" t="s">
        <v>4112</v>
      </c>
      <c r="T1778" s="2" t="s">
        <v>4113</v>
      </c>
      <c r="U1778" s="2" t="b">
        <v>1</v>
      </c>
      <c r="V1778" s="2" t="s">
        <v>69</v>
      </c>
      <c r="W1778" s="2">
        <v>1.5</v>
      </c>
    </row>
    <row r="1779" spans="1:23" ht="15.75" customHeight="1" x14ac:dyDescent="0.25">
      <c r="A1779" s="2" t="s">
        <v>3953</v>
      </c>
      <c r="B1779" s="2" t="s">
        <v>3954</v>
      </c>
      <c r="C1779" s="2" t="s">
        <v>147</v>
      </c>
      <c r="D1779" s="2" t="s">
        <v>73</v>
      </c>
      <c r="E1779" s="2" t="s">
        <v>75</v>
      </c>
      <c r="F1779" s="2" t="s">
        <v>364</v>
      </c>
      <c r="G1779" s="2" t="s">
        <v>684</v>
      </c>
      <c r="H1779" s="2" t="s">
        <v>513</v>
      </c>
      <c r="I1779" s="2" t="s">
        <v>40</v>
      </c>
      <c r="J1779" s="2" t="s">
        <v>685</v>
      </c>
      <c r="K1779" s="2" t="s">
        <v>686</v>
      </c>
      <c r="L1779" s="2" t="s">
        <v>372</v>
      </c>
      <c r="M1779" s="2">
        <v>59</v>
      </c>
      <c r="N1779" s="2" t="b">
        <v>0</v>
      </c>
      <c r="O1779" s="2">
        <v>0.83381924198250723</v>
      </c>
      <c r="P1779" s="2">
        <v>0.82183908045977017</v>
      </c>
      <c r="Q1779" s="2">
        <v>0.84615384615384615</v>
      </c>
      <c r="R1779" s="2" t="s">
        <v>74</v>
      </c>
      <c r="S1779" s="2" t="s">
        <v>4114</v>
      </c>
      <c r="T1779" s="2" t="s">
        <v>4115</v>
      </c>
      <c r="U1779" s="2" t="b">
        <v>1</v>
      </c>
      <c r="V1779" s="2" t="s">
        <v>69</v>
      </c>
      <c r="W1779" s="2">
        <v>1.2</v>
      </c>
    </row>
    <row r="1780" spans="1:23" ht="15.75" customHeight="1" x14ac:dyDescent="0.25">
      <c r="A1780" s="2" t="s">
        <v>3953</v>
      </c>
      <c r="B1780" s="2" t="s">
        <v>3954</v>
      </c>
      <c r="C1780" s="2" t="s">
        <v>147</v>
      </c>
      <c r="D1780" s="2" t="s">
        <v>73</v>
      </c>
      <c r="E1780" s="2" t="s">
        <v>75</v>
      </c>
      <c r="F1780" s="2" t="s">
        <v>364</v>
      </c>
      <c r="G1780" s="2" t="s">
        <v>689</v>
      </c>
      <c r="H1780" s="2" t="s">
        <v>513</v>
      </c>
      <c r="I1780" s="2" t="s">
        <v>40</v>
      </c>
      <c r="J1780" s="2" t="s">
        <v>690</v>
      </c>
      <c r="K1780" s="2" t="s">
        <v>691</v>
      </c>
      <c r="L1780" s="2" t="s">
        <v>372</v>
      </c>
      <c r="M1780" s="2">
        <v>60</v>
      </c>
      <c r="N1780" s="2" t="b">
        <v>0</v>
      </c>
      <c r="O1780" s="2">
        <v>0.82183908045977005</v>
      </c>
      <c r="P1780" s="2">
        <v>0.7988826815642458</v>
      </c>
      <c r="Q1780" s="2">
        <v>0.84615384615384615</v>
      </c>
      <c r="R1780" s="2" t="s">
        <v>74</v>
      </c>
      <c r="S1780" s="2" t="s">
        <v>4116</v>
      </c>
      <c r="T1780" s="2" t="s">
        <v>4117</v>
      </c>
      <c r="U1780" s="2" t="b">
        <v>1</v>
      </c>
      <c r="V1780" s="2" t="s">
        <v>69</v>
      </c>
      <c r="W1780" s="2">
        <v>1.1000000000000001</v>
      </c>
    </row>
    <row r="1781" spans="1:23" ht="15.75" customHeight="1" x14ac:dyDescent="0.25">
      <c r="A1781" s="2" t="s">
        <v>3953</v>
      </c>
      <c r="B1781" s="2" t="s">
        <v>3954</v>
      </c>
      <c r="C1781" s="2" t="s">
        <v>147</v>
      </c>
      <c r="D1781" s="2" t="s">
        <v>73</v>
      </c>
      <c r="E1781" s="2" t="s">
        <v>75</v>
      </c>
      <c r="F1781" s="2" t="s">
        <v>364</v>
      </c>
      <c r="G1781" s="2" t="s">
        <v>694</v>
      </c>
      <c r="H1781" s="2" t="s">
        <v>513</v>
      </c>
      <c r="I1781" s="2" t="s">
        <v>40</v>
      </c>
      <c r="J1781" s="2" t="s">
        <v>695</v>
      </c>
      <c r="K1781" s="2" t="s">
        <v>696</v>
      </c>
      <c r="L1781" s="2" t="s">
        <v>372</v>
      </c>
      <c r="M1781" s="2">
        <v>61</v>
      </c>
      <c r="N1781" s="2" t="b">
        <v>0</v>
      </c>
      <c r="O1781" s="2">
        <v>0.84482758620689657</v>
      </c>
      <c r="P1781" s="2">
        <v>0.82122905027932958</v>
      </c>
      <c r="Q1781" s="2">
        <v>0.86982248520710059</v>
      </c>
      <c r="R1781" s="2" t="s">
        <v>74</v>
      </c>
      <c r="S1781" s="2" t="s">
        <v>4118</v>
      </c>
      <c r="T1781" s="2" t="s">
        <v>4119</v>
      </c>
      <c r="U1781" s="2" t="b">
        <v>1</v>
      </c>
      <c r="V1781" s="2" t="s">
        <v>69</v>
      </c>
      <c r="W1781" s="2">
        <v>1.6</v>
      </c>
    </row>
    <row r="1782" spans="1:23" ht="15.75" customHeight="1" x14ac:dyDescent="0.25">
      <c r="A1782" s="2" t="s">
        <v>3953</v>
      </c>
      <c r="B1782" s="2" t="s">
        <v>3954</v>
      </c>
      <c r="C1782" s="2" t="s">
        <v>147</v>
      </c>
      <c r="D1782" s="2" t="s">
        <v>73</v>
      </c>
      <c r="E1782" s="2" t="s">
        <v>75</v>
      </c>
      <c r="F1782" s="2" t="s">
        <v>364</v>
      </c>
      <c r="G1782" s="2" t="s">
        <v>699</v>
      </c>
      <c r="H1782" s="2" t="s">
        <v>700</v>
      </c>
      <c r="I1782" s="2" t="s">
        <v>47</v>
      </c>
      <c r="J1782" s="2" t="s">
        <v>701</v>
      </c>
      <c r="K1782" s="2" t="s">
        <v>702</v>
      </c>
      <c r="L1782" s="2" t="s">
        <v>366</v>
      </c>
      <c r="M1782" s="2">
        <v>42</v>
      </c>
      <c r="N1782" s="2" t="b">
        <v>0</v>
      </c>
      <c r="O1782" s="2">
        <v>0.84070796460176989</v>
      </c>
      <c r="P1782" s="2">
        <v>0.82608695652173914</v>
      </c>
      <c r="Q1782" s="2">
        <v>0.85585585585585588</v>
      </c>
      <c r="R1782" s="2" t="s">
        <v>74</v>
      </c>
      <c r="S1782" s="2" t="s">
        <v>4120</v>
      </c>
      <c r="T1782" s="2" t="s">
        <v>4121</v>
      </c>
      <c r="U1782" s="2" t="b">
        <v>1</v>
      </c>
      <c r="V1782" s="2" t="s">
        <v>69</v>
      </c>
      <c r="W1782" s="2">
        <v>1.8</v>
      </c>
    </row>
    <row r="1783" spans="1:23" ht="15.75" customHeight="1" x14ac:dyDescent="0.25">
      <c r="A1783" s="2" t="s">
        <v>3953</v>
      </c>
      <c r="B1783" s="2" t="s">
        <v>3954</v>
      </c>
      <c r="C1783" s="2" t="s">
        <v>147</v>
      </c>
      <c r="D1783" s="2" t="s">
        <v>73</v>
      </c>
      <c r="E1783" s="2" t="s">
        <v>75</v>
      </c>
      <c r="F1783" s="2" t="s">
        <v>364</v>
      </c>
      <c r="G1783" s="2" t="s">
        <v>705</v>
      </c>
      <c r="H1783" s="2" t="s">
        <v>700</v>
      </c>
      <c r="I1783" s="2" t="s">
        <v>47</v>
      </c>
      <c r="J1783" s="2" t="s">
        <v>706</v>
      </c>
      <c r="K1783" s="2" t="s">
        <v>707</v>
      </c>
      <c r="L1783" s="2" t="s">
        <v>366</v>
      </c>
      <c r="M1783" s="2">
        <v>43</v>
      </c>
      <c r="N1783" s="2" t="b">
        <v>0</v>
      </c>
      <c r="O1783" s="2">
        <v>0.82819383259911894</v>
      </c>
      <c r="P1783" s="2">
        <v>0.81034482758620685</v>
      </c>
      <c r="Q1783" s="2">
        <v>0.84684684684684686</v>
      </c>
      <c r="R1783" s="2" t="s">
        <v>74</v>
      </c>
      <c r="S1783" s="2" t="s">
        <v>4122</v>
      </c>
      <c r="T1783" s="2" t="s">
        <v>4123</v>
      </c>
      <c r="U1783" s="2" t="b">
        <v>1</v>
      </c>
      <c r="V1783" s="2" t="s">
        <v>69</v>
      </c>
      <c r="W1783" s="2">
        <v>1.3</v>
      </c>
    </row>
    <row r="1784" spans="1:23" ht="15.75" customHeight="1" x14ac:dyDescent="0.25">
      <c r="A1784" s="2" t="s">
        <v>3953</v>
      </c>
      <c r="B1784" s="2" t="s">
        <v>3954</v>
      </c>
      <c r="C1784" s="2" t="s">
        <v>147</v>
      </c>
      <c r="D1784" s="2" t="s">
        <v>73</v>
      </c>
      <c r="E1784" s="2" t="s">
        <v>75</v>
      </c>
      <c r="F1784" s="2" t="s">
        <v>364</v>
      </c>
      <c r="G1784" s="2" t="s">
        <v>710</v>
      </c>
      <c r="H1784" s="2" t="s">
        <v>700</v>
      </c>
      <c r="I1784" s="2" t="s">
        <v>47</v>
      </c>
      <c r="J1784" s="2" t="s">
        <v>711</v>
      </c>
      <c r="K1784" s="2" t="s">
        <v>712</v>
      </c>
      <c r="L1784" s="2" t="s">
        <v>366</v>
      </c>
      <c r="M1784" s="2">
        <v>44</v>
      </c>
      <c r="N1784" s="2" t="b">
        <v>0</v>
      </c>
      <c r="O1784" s="2">
        <v>0.85209713024282552</v>
      </c>
      <c r="P1784" s="2">
        <v>0.83549783549783552</v>
      </c>
      <c r="Q1784" s="2">
        <v>0.86936936936936937</v>
      </c>
      <c r="R1784" s="2" t="s">
        <v>74</v>
      </c>
      <c r="S1784" s="2" t="s">
        <v>4124</v>
      </c>
      <c r="T1784" s="2" t="s">
        <v>4125</v>
      </c>
      <c r="U1784" s="2" t="b">
        <v>1</v>
      </c>
      <c r="V1784" s="2" t="s">
        <v>69</v>
      </c>
      <c r="W1784" s="2">
        <v>1.7</v>
      </c>
    </row>
    <row r="1785" spans="1:23" ht="15.75" customHeight="1" x14ac:dyDescent="0.25">
      <c r="A1785" s="2" t="s">
        <v>3953</v>
      </c>
      <c r="B1785" s="2" t="s">
        <v>3954</v>
      </c>
      <c r="C1785" s="2" t="s">
        <v>147</v>
      </c>
      <c r="D1785" s="2" t="s">
        <v>73</v>
      </c>
      <c r="E1785" s="2" t="s">
        <v>75</v>
      </c>
      <c r="F1785" s="2" t="s">
        <v>364</v>
      </c>
      <c r="G1785" s="2" t="s">
        <v>715</v>
      </c>
      <c r="H1785" s="2" t="s">
        <v>700</v>
      </c>
      <c r="I1785" s="2" t="s">
        <v>47</v>
      </c>
      <c r="J1785" s="2" t="s">
        <v>716</v>
      </c>
      <c r="K1785" s="2" t="s">
        <v>717</v>
      </c>
      <c r="L1785" s="2" t="s">
        <v>366</v>
      </c>
      <c r="M1785" s="2">
        <v>45</v>
      </c>
      <c r="N1785" s="2" t="b">
        <v>0</v>
      </c>
      <c r="O1785" s="2">
        <v>0.85011185682326629</v>
      </c>
      <c r="P1785" s="2">
        <v>0.84444444444444444</v>
      </c>
      <c r="Q1785" s="2">
        <v>0.85585585585585588</v>
      </c>
      <c r="R1785" s="2" t="s">
        <v>74</v>
      </c>
      <c r="S1785" s="2" t="s">
        <v>4126</v>
      </c>
      <c r="T1785" s="2" t="s">
        <v>4127</v>
      </c>
      <c r="U1785" s="2" t="b">
        <v>1</v>
      </c>
      <c r="V1785" s="2" t="s">
        <v>69</v>
      </c>
      <c r="W1785" s="2">
        <v>1.3</v>
      </c>
    </row>
    <row r="1786" spans="1:23" ht="15.75" customHeight="1" x14ac:dyDescent="0.25">
      <c r="A1786" s="2" t="s">
        <v>3953</v>
      </c>
      <c r="B1786" s="2" t="s">
        <v>3954</v>
      </c>
      <c r="C1786" s="2" t="s">
        <v>147</v>
      </c>
      <c r="D1786" s="2" t="s">
        <v>73</v>
      </c>
      <c r="E1786" s="2" t="s">
        <v>75</v>
      </c>
      <c r="F1786" s="2" t="s">
        <v>364</v>
      </c>
      <c r="G1786" s="2" t="s">
        <v>720</v>
      </c>
      <c r="H1786" s="2" t="s">
        <v>700</v>
      </c>
      <c r="I1786" s="2" t="s">
        <v>47</v>
      </c>
      <c r="J1786" s="2" t="s">
        <v>721</v>
      </c>
      <c r="K1786" s="2" t="s">
        <v>722</v>
      </c>
      <c r="L1786" s="2" t="s">
        <v>366</v>
      </c>
      <c r="M1786" s="2">
        <v>46</v>
      </c>
      <c r="N1786" s="2" t="b">
        <v>0</v>
      </c>
      <c r="O1786" s="2">
        <v>0.83842794759825334</v>
      </c>
      <c r="P1786" s="2">
        <v>0.81355932203389836</v>
      </c>
      <c r="Q1786" s="2">
        <v>0.86486486486486491</v>
      </c>
      <c r="R1786" s="2" t="s">
        <v>74</v>
      </c>
      <c r="S1786" s="2" t="s">
        <v>4128</v>
      </c>
      <c r="T1786" s="2" t="s">
        <v>4129</v>
      </c>
      <c r="U1786" s="2" t="b">
        <v>1</v>
      </c>
      <c r="V1786" s="2" t="s">
        <v>69</v>
      </c>
      <c r="W1786" s="2">
        <v>1.3</v>
      </c>
    </row>
    <row r="1787" spans="1:23" ht="15.75" customHeight="1" x14ac:dyDescent="0.25">
      <c r="A1787" s="2" t="s">
        <v>3953</v>
      </c>
      <c r="B1787" s="2" t="s">
        <v>3954</v>
      </c>
      <c r="C1787" s="2" t="s">
        <v>147</v>
      </c>
      <c r="D1787" s="2" t="s">
        <v>73</v>
      </c>
      <c r="E1787" s="2" t="s">
        <v>75</v>
      </c>
      <c r="F1787" s="2" t="s">
        <v>364</v>
      </c>
      <c r="G1787" s="2" t="s">
        <v>725</v>
      </c>
      <c r="H1787" s="2" t="s">
        <v>700</v>
      </c>
      <c r="I1787" s="2" t="s">
        <v>47</v>
      </c>
      <c r="J1787" s="2" t="s">
        <v>726</v>
      </c>
      <c r="K1787" s="2" t="s">
        <v>727</v>
      </c>
      <c r="L1787" s="2" t="s">
        <v>366</v>
      </c>
      <c r="M1787" s="2">
        <v>47</v>
      </c>
      <c r="N1787" s="2" t="b">
        <v>0</v>
      </c>
      <c r="O1787" s="2">
        <v>0.83885209713024289</v>
      </c>
      <c r="P1787" s="2">
        <v>0.82251082251082253</v>
      </c>
      <c r="Q1787" s="2">
        <v>0.85585585585585588</v>
      </c>
      <c r="R1787" s="2" t="s">
        <v>74</v>
      </c>
      <c r="S1787" s="2" t="s">
        <v>4130</v>
      </c>
      <c r="T1787" s="2" t="s">
        <v>4131</v>
      </c>
      <c r="U1787" s="2" t="b">
        <v>1</v>
      </c>
      <c r="V1787" s="2" t="s">
        <v>69</v>
      </c>
      <c r="W1787" s="2">
        <v>1.7</v>
      </c>
    </row>
    <row r="1788" spans="1:23" ht="15.75" customHeight="1" x14ac:dyDescent="0.25">
      <c r="A1788" s="2" t="s">
        <v>3953</v>
      </c>
      <c r="B1788" s="2" t="s">
        <v>3954</v>
      </c>
      <c r="C1788" s="2" t="s">
        <v>147</v>
      </c>
      <c r="D1788" s="2" t="s">
        <v>73</v>
      </c>
      <c r="E1788" s="2" t="s">
        <v>75</v>
      </c>
      <c r="F1788" s="2" t="s">
        <v>364</v>
      </c>
      <c r="G1788" s="2" t="s">
        <v>730</v>
      </c>
      <c r="H1788" s="2" t="s">
        <v>700</v>
      </c>
      <c r="I1788" s="2" t="s">
        <v>47</v>
      </c>
      <c r="J1788" s="2" t="s">
        <v>731</v>
      </c>
      <c r="K1788" s="2" t="s">
        <v>732</v>
      </c>
      <c r="L1788" s="2" t="s">
        <v>366</v>
      </c>
      <c r="M1788" s="2">
        <v>48</v>
      </c>
      <c r="N1788" s="2" t="b">
        <v>0</v>
      </c>
      <c r="O1788" s="2">
        <v>0.83956043956043958</v>
      </c>
      <c r="P1788" s="2">
        <v>0.81974248927038629</v>
      </c>
      <c r="Q1788" s="2">
        <v>0.86036036036036034</v>
      </c>
      <c r="R1788" s="2" t="s">
        <v>74</v>
      </c>
      <c r="S1788" s="2" t="s">
        <v>4132</v>
      </c>
      <c r="T1788" s="2" t="s">
        <v>4133</v>
      </c>
      <c r="U1788" s="2" t="b">
        <v>1</v>
      </c>
      <c r="V1788" s="2" t="s">
        <v>69</v>
      </c>
      <c r="W1788" s="2">
        <v>1.3</v>
      </c>
    </row>
    <row r="1789" spans="1:23" ht="15.75" customHeight="1" x14ac:dyDescent="0.25">
      <c r="A1789" s="2" t="s">
        <v>3953</v>
      </c>
      <c r="B1789" s="2" t="s">
        <v>3954</v>
      </c>
      <c r="C1789" s="2" t="s">
        <v>147</v>
      </c>
      <c r="D1789" s="2" t="s">
        <v>73</v>
      </c>
      <c r="E1789" s="2" t="s">
        <v>75</v>
      </c>
      <c r="F1789" s="2" t="s">
        <v>364</v>
      </c>
      <c r="G1789" s="2" t="s">
        <v>735</v>
      </c>
      <c r="H1789" s="2" t="s">
        <v>700</v>
      </c>
      <c r="I1789" s="2" t="s">
        <v>47</v>
      </c>
      <c r="J1789" s="2" t="s">
        <v>736</v>
      </c>
      <c r="K1789" s="2" t="s">
        <v>737</v>
      </c>
      <c r="L1789" s="2" t="s">
        <v>366</v>
      </c>
      <c r="M1789" s="2">
        <v>49</v>
      </c>
      <c r="N1789" s="2" t="b">
        <v>0</v>
      </c>
      <c r="O1789" s="2">
        <v>0.8392857142857143</v>
      </c>
      <c r="P1789" s="2">
        <v>0.83185840707964598</v>
      </c>
      <c r="Q1789" s="2">
        <v>0.84684684684684686</v>
      </c>
      <c r="R1789" s="2" t="s">
        <v>74</v>
      </c>
      <c r="S1789" s="2" t="s">
        <v>4134</v>
      </c>
      <c r="T1789" s="2" t="s">
        <v>4135</v>
      </c>
      <c r="U1789" s="2" t="b">
        <v>1</v>
      </c>
      <c r="V1789" s="2" t="s">
        <v>69</v>
      </c>
      <c r="W1789" s="2">
        <v>1.3</v>
      </c>
    </row>
    <row r="1790" spans="1:23" ht="15.75" customHeight="1" x14ac:dyDescent="0.25">
      <c r="A1790" s="2" t="s">
        <v>3953</v>
      </c>
      <c r="B1790" s="2" t="s">
        <v>3954</v>
      </c>
      <c r="C1790" s="2" t="s">
        <v>147</v>
      </c>
      <c r="D1790" s="2" t="s">
        <v>73</v>
      </c>
      <c r="E1790" s="2" t="s">
        <v>75</v>
      </c>
      <c r="F1790" s="2" t="s">
        <v>364</v>
      </c>
      <c r="G1790" s="2" t="s">
        <v>740</v>
      </c>
      <c r="H1790" s="2" t="s">
        <v>700</v>
      </c>
      <c r="I1790" s="2" t="s">
        <v>47</v>
      </c>
      <c r="J1790" s="2" t="s">
        <v>741</v>
      </c>
      <c r="K1790" s="2" t="s">
        <v>742</v>
      </c>
      <c r="L1790" s="2" t="s">
        <v>366</v>
      </c>
      <c r="M1790" s="2">
        <v>50</v>
      </c>
      <c r="N1790" s="2" t="b">
        <v>0</v>
      </c>
      <c r="O1790" s="2">
        <v>0.83813747228381374</v>
      </c>
      <c r="P1790" s="2">
        <v>0.8253275109170306</v>
      </c>
      <c r="Q1790" s="2">
        <v>0.85135135135135132</v>
      </c>
      <c r="R1790" s="2" t="s">
        <v>74</v>
      </c>
      <c r="S1790" s="2" t="s">
        <v>4136</v>
      </c>
      <c r="T1790" s="2" t="s">
        <v>4137</v>
      </c>
      <c r="U1790" s="2" t="b">
        <v>1</v>
      </c>
      <c r="V1790" s="2" t="s">
        <v>69</v>
      </c>
      <c r="W1790" s="2">
        <v>1.7</v>
      </c>
    </row>
    <row r="1791" spans="1:23" ht="15.75" customHeight="1" x14ac:dyDescent="0.25">
      <c r="A1791" s="2" t="s">
        <v>3953</v>
      </c>
      <c r="B1791" s="2" t="s">
        <v>3954</v>
      </c>
      <c r="C1791" s="2" t="s">
        <v>147</v>
      </c>
      <c r="D1791" s="2" t="s">
        <v>73</v>
      </c>
      <c r="E1791" s="2" t="s">
        <v>75</v>
      </c>
      <c r="F1791" s="2" t="s">
        <v>364</v>
      </c>
      <c r="G1791" s="2" t="s">
        <v>745</v>
      </c>
      <c r="H1791" s="2" t="s">
        <v>700</v>
      </c>
      <c r="I1791" s="2" t="s">
        <v>47</v>
      </c>
      <c r="J1791" s="2" t="s">
        <v>746</v>
      </c>
      <c r="K1791" s="2" t="s">
        <v>747</v>
      </c>
      <c r="L1791" s="2" t="s">
        <v>366</v>
      </c>
      <c r="M1791" s="2">
        <v>51</v>
      </c>
      <c r="N1791" s="2" t="b">
        <v>0</v>
      </c>
      <c r="O1791" s="2">
        <v>0.82352941176470584</v>
      </c>
      <c r="P1791" s="2">
        <v>0.79746835443037978</v>
      </c>
      <c r="Q1791" s="2">
        <v>0.85135135135135132</v>
      </c>
      <c r="R1791" s="2" t="s">
        <v>74</v>
      </c>
      <c r="S1791" s="2" t="s">
        <v>4138</v>
      </c>
      <c r="T1791" s="2" t="s">
        <v>4139</v>
      </c>
      <c r="U1791" s="2" t="b">
        <v>1</v>
      </c>
      <c r="V1791" s="2" t="s">
        <v>69</v>
      </c>
      <c r="W1791" s="2">
        <v>1.3</v>
      </c>
    </row>
    <row r="1792" spans="1:23" ht="15.75" customHeight="1" x14ac:dyDescent="0.25">
      <c r="A1792" s="2" t="s">
        <v>3953</v>
      </c>
      <c r="B1792" s="2" t="s">
        <v>3954</v>
      </c>
      <c r="C1792" s="2" t="s">
        <v>147</v>
      </c>
      <c r="D1792" s="2" t="s">
        <v>73</v>
      </c>
      <c r="E1792" s="2" t="s">
        <v>75</v>
      </c>
      <c r="F1792" s="2" t="s">
        <v>364</v>
      </c>
      <c r="G1792" s="2" t="s">
        <v>750</v>
      </c>
      <c r="H1792" s="2" t="s">
        <v>700</v>
      </c>
      <c r="I1792" s="2" t="s">
        <v>47</v>
      </c>
      <c r="J1792" s="2" t="s">
        <v>751</v>
      </c>
      <c r="K1792" s="2" t="s">
        <v>752</v>
      </c>
      <c r="L1792" s="2" t="s">
        <v>366</v>
      </c>
      <c r="M1792" s="2">
        <v>52</v>
      </c>
      <c r="N1792" s="2" t="b">
        <v>0</v>
      </c>
      <c r="O1792" s="2">
        <v>0.84000000000000008</v>
      </c>
      <c r="P1792" s="2">
        <v>0.82894736842105265</v>
      </c>
      <c r="Q1792" s="2">
        <v>0.85135135135135132</v>
      </c>
      <c r="R1792" s="2" t="s">
        <v>74</v>
      </c>
      <c r="S1792" s="2" t="s">
        <v>4140</v>
      </c>
      <c r="T1792" s="2" t="s">
        <v>4141</v>
      </c>
      <c r="U1792" s="2" t="b">
        <v>1</v>
      </c>
      <c r="V1792" s="2" t="s">
        <v>69</v>
      </c>
      <c r="W1792" s="2">
        <v>1.3</v>
      </c>
    </row>
    <row r="1793" spans="1:23" ht="15.75" customHeight="1" x14ac:dyDescent="0.25">
      <c r="A1793" s="2" t="s">
        <v>3953</v>
      </c>
      <c r="B1793" s="2" t="s">
        <v>3954</v>
      </c>
      <c r="C1793" s="2" t="s">
        <v>147</v>
      </c>
      <c r="D1793" s="2" t="s">
        <v>73</v>
      </c>
      <c r="E1793" s="2" t="s">
        <v>75</v>
      </c>
      <c r="F1793" s="2" t="s">
        <v>364</v>
      </c>
      <c r="G1793" s="2" t="s">
        <v>755</v>
      </c>
      <c r="H1793" s="2" t="s">
        <v>700</v>
      </c>
      <c r="I1793" s="2" t="s">
        <v>47</v>
      </c>
      <c r="J1793" s="2" t="s">
        <v>756</v>
      </c>
      <c r="K1793" s="2" t="s">
        <v>757</v>
      </c>
      <c r="L1793" s="2" t="s">
        <v>366</v>
      </c>
      <c r="M1793" s="2">
        <v>53</v>
      </c>
      <c r="N1793" s="2" t="b">
        <v>0</v>
      </c>
      <c r="O1793" s="2">
        <v>0.85209713024282552</v>
      </c>
      <c r="P1793" s="2">
        <v>0.83549783549783552</v>
      </c>
      <c r="Q1793" s="2">
        <v>0.86936936936936937</v>
      </c>
      <c r="R1793" s="2" t="s">
        <v>74</v>
      </c>
      <c r="S1793" s="2" t="s">
        <v>4142</v>
      </c>
      <c r="T1793" s="2" t="s">
        <v>4143</v>
      </c>
      <c r="U1793" s="2" t="b">
        <v>1</v>
      </c>
      <c r="V1793" s="2" t="s">
        <v>69</v>
      </c>
      <c r="W1793" s="2">
        <v>1.7</v>
      </c>
    </row>
    <row r="1794" spans="1:23" ht="15.75" customHeight="1" x14ac:dyDescent="0.25">
      <c r="A1794" s="2" t="s">
        <v>3953</v>
      </c>
      <c r="B1794" s="2" t="s">
        <v>3954</v>
      </c>
      <c r="C1794" s="2" t="s">
        <v>147</v>
      </c>
      <c r="D1794" s="2" t="s">
        <v>73</v>
      </c>
      <c r="E1794" s="2" t="s">
        <v>75</v>
      </c>
      <c r="F1794" s="2" t="s">
        <v>364</v>
      </c>
      <c r="G1794" s="2" t="s">
        <v>760</v>
      </c>
      <c r="H1794" s="2" t="s">
        <v>700</v>
      </c>
      <c r="I1794" s="2" t="s">
        <v>47</v>
      </c>
      <c r="J1794" s="2" t="s">
        <v>761</v>
      </c>
      <c r="K1794" s="2" t="s">
        <v>762</v>
      </c>
      <c r="L1794" s="2" t="s">
        <v>366</v>
      </c>
      <c r="M1794" s="2">
        <v>54</v>
      </c>
      <c r="N1794" s="2" t="b">
        <v>0</v>
      </c>
      <c r="O1794" s="2">
        <v>0.83408071748878931</v>
      </c>
      <c r="P1794" s="2">
        <v>0.8303571428571429</v>
      </c>
      <c r="Q1794" s="2">
        <v>0.83783783783783783</v>
      </c>
      <c r="R1794" s="2" t="s">
        <v>74</v>
      </c>
      <c r="S1794" s="2" t="s">
        <v>4144</v>
      </c>
      <c r="T1794" s="2" t="s">
        <v>4145</v>
      </c>
      <c r="U1794" s="2" t="b">
        <v>1</v>
      </c>
      <c r="V1794" s="2" t="s">
        <v>69</v>
      </c>
      <c r="W1794" s="2">
        <v>1.3</v>
      </c>
    </row>
    <row r="1795" spans="1:23" ht="15.75" customHeight="1" x14ac:dyDescent="0.25">
      <c r="A1795" s="2" t="s">
        <v>3953</v>
      </c>
      <c r="B1795" s="2" t="s">
        <v>3954</v>
      </c>
      <c r="C1795" s="2" t="s">
        <v>147</v>
      </c>
      <c r="D1795" s="2" t="s">
        <v>73</v>
      </c>
      <c r="E1795" s="2" t="s">
        <v>75</v>
      </c>
      <c r="F1795" s="2" t="s">
        <v>364</v>
      </c>
      <c r="G1795" s="2" t="s">
        <v>765</v>
      </c>
      <c r="H1795" s="2" t="s">
        <v>700</v>
      </c>
      <c r="I1795" s="2" t="s">
        <v>47</v>
      </c>
      <c r="J1795" s="2" t="s">
        <v>766</v>
      </c>
      <c r="K1795" s="2" t="s">
        <v>767</v>
      </c>
      <c r="L1795" s="2" t="s">
        <v>366</v>
      </c>
      <c r="M1795" s="2">
        <v>55</v>
      </c>
      <c r="N1795" s="2" t="b">
        <v>0</v>
      </c>
      <c r="O1795" s="2">
        <v>0.86222222222222211</v>
      </c>
      <c r="P1795" s="2">
        <v>0.85087719298245612</v>
      </c>
      <c r="Q1795" s="2">
        <v>0.87387387387387383</v>
      </c>
      <c r="R1795" s="2" t="s">
        <v>74</v>
      </c>
      <c r="S1795" s="2" t="s">
        <v>4146</v>
      </c>
      <c r="T1795" s="2" t="s">
        <v>4147</v>
      </c>
      <c r="U1795" s="2" t="b">
        <v>1</v>
      </c>
      <c r="V1795" s="2" t="s">
        <v>69</v>
      </c>
      <c r="W1795" s="2">
        <v>1.3</v>
      </c>
    </row>
    <row r="1796" spans="1:23" ht="15.75" customHeight="1" x14ac:dyDescent="0.25">
      <c r="A1796" s="2" t="s">
        <v>3953</v>
      </c>
      <c r="B1796" s="2" t="s">
        <v>3954</v>
      </c>
      <c r="C1796" s="2" t="s">
        <v>147</v>
      </c>
      <c r="D1796" s="2" t="s">
        <v>73</v>
      </c>
      <c r="E1796" s="2" t="s">
        <v>75</v>
      </c>
      <c r="F1796" s="2" t="s">
        <v>364</v>
      </c>
      <c r="G1796" s="2" t="s">
        <v>770</v>
      </c>
      <c r="H1796" s="2" t="s">
        <v>700</v>
      </c>
      <c r="I1796" s="2" t="s">
        <v>47</v>
      </c>
      <c r="J1796" s="2" t="s">
        <v>771</v>
      </c>
      <c r="K1796" s="2" t="s">
        <v>772</v>
      </c>
      <c r="L1796" s="2" t="s">
        <v>366</v>
      </c>
      <c r="M1796" s="2">
        <v>56</v>
      </c>
      <c r="N1796" s="2" t="b">
        <v>0</v>
      </c>
      <c r="O1796" s="2">
        <v>0.8318584070796462</v>
      </c>
      <c r="P1796" s="2">
        <v>0.81739130434782614</v>
      </c>
      <c r="Q1796" s="2">
        <v>0.84684684684684686</v>
      </c>
      <c r="R1796" s="2" t="s">
        <v>74</v>
      </c>
      <c r="S1796" s="2" t="s">
        <v>4148</v>
      </c>
      <c r="T1796" s="2" t="s">
        <v>4149</v>
      </c>
      <c r="U1796" s="2" t="b">
        <v>1</v>
      </c>
      <c r="V1796" s="2" t="s">
        <v>69</v>
      </c>
      <c r="W1796" s="2">
        <v>1.7</v>
      </c>
    </row>
    <row r="1797" spans="1:23" ht="15.75" customHeight="1" x14ac:dyDescent="0.25">
      <c r="A1797" s="2" t="s">
        <v>3953</v>
      </c>
      <c r="B1797" s="2" t="s">
        <v>3954</v>
      </c>
      <c r="C1797" s="2" t="s">
        <v>147</v>
      </c>
      <c r="D1797" s="2" t="s">
        <v>73</v>
      </c>
      <c r="E1797" s="2" t="s">
        <v>75</v>
      </c>
      <c r="F1797" s="2" t="s">
        <v>364</v>
      </c>
      <c r="G1797" s="2" t="s">
        <v>775</v>
      </c>
      <c r="H1797" s="2" t="s">
        <v>700</v>
      </c>
      <c r="I1797" s="2" t="s">
        <v>47</v>
      </c>
      <c r="J1797" s="2" t="s">
        <v>776</v>
      </c>
      <c r="K1797" s="2" t="s">
        <v>777</v>
      </c>
      <c r="L1797" s="2" t="s">
        <v>366</v>
      </c>
      <c r="M1797" s="2">
        <v>57</v>
      </c>
      <c r="N1797" s="2" t="b">
        <v>0</v>
      </c>
      <c r="O1797" s="2">
        <v>0.85972850678733026</v>
      </c>
      <c r="P1797" s="2">
        <v>0.86363636363636365</v>
      </c>
      <c r="Q1797" s="2">
        <v>0.85585585585585588</v>
      </c>
      <c r="R1797" s="2" t="s">
        <v>74</v>
      </c>
      <c r="S1797" s="2" t="s">
        <v>4150</v>
      </c>
      <c r="T1797" s="2" t="s">
        <v>4151</v>
      </c>
      <c r="U1797" s="2" t="b">
        <v>1</v>
      </c>
      <c r="V1797" s="2" t="s">
        <v>69</v>
      </c>
      <c r="W1797" s="2">
        <v>1.3</v>
      </c>
    </row>
    <row r="1798" spans="1:23" ht="15.75" customHeight="1" x14ac:dyDescent="0.25">
      <c r="A1798" s="2" t="s">
        <v>3953</v>
      </c>
      <c r="B1798" s="2" t="s">
        <v>3954</v>
      </c>
      <c r="C1798" s="2" t="s">
        <v>147</v>
      </c>
      <c r="D1798" s="2" t="s">
        <v>73</v>
      </c>
      <c r="E1798" s="2" t="s">
        <v>75</v>
      </c>
      <c r="F1798" s="2" t="s">
        <v>364</v>
      </c>
      <c r="G1798" s="2" t="s">
        <v>780</v>
      </c>
      <c r="H1798" s="2" t="s">
        <v>700</v>
      </c>
      <c r="I1798" s="2" t="s">
        <v>47</v>
      </c>
      <c r="J1798" s="2" t="s">
        <v>781</v>
      </c>
      <c r="K1798" s="2" t="s">
        <v>782</v>
      </c>
      <c r="L1798" s="2" t="s">
        <v>366</v>
      </c>
      <c r="M1798" s="2">
        <v>58</v>
      </c>
      <c r="N1798" s="2" t="b">
        <v>0</v>
      </c>
      <c r="O1798" s="2">
        <v>0.84070796460176989</v>
      </c>
      <c r="P1798" s="2">
        <v>0.82608695652173914</v>
      </c>
      <c r="Q1798" s="2">
        <v>0.85585585585585588</v>
      </c>
      <c r="R1798" s="2" t="s">
        <v>74</v>
      </c>
      <c r="S1798" s="2" t="s">
        <v>4152</v>
      </c>
      <c r="T1798" s="2" t="s">
        <v>4153</v>
      </c>
      <c r="U1798" s="2" t="b">
        <v>1</v>
      </c>
      <c r="V1798" s="2" t="s">
        <v>69</v>
      </c>
      <c r="W1798" s="2">
        <v>1.3</v>
      </c>
    </row>
    <row r="1799" spans="1:23" ht="15.75" customHeight="1" x14ac:dyDescent="0.25">
      <c r="A1799" s="2" t="s">
        <v>3953</v>
      </c>
      <c r="B1799" s="2" t="s">
        <v>3954</v>
      </c>
      <c r="C1799" s="2" t="s">
        <v>147</v>
      </c>
      <c r="D1799" s="2" t="s">
        <v>73</v>
      </c>
      <c r="E1799" s="2" t="s">
        <v>75</v>
      </c>
      <c r="F1799" s="2" t="s">
        <v>364</v>
      </c>
      <c r="G1799" s="2" t="s">
        <v>785</v>
      </c>
      <c r="H1799" s="2" t="s">
        <v>700</v>
      </c>
      <c r="I1799" s="2" t="s">
        <v>47</v>
      </c>
      <c r="J1799" s="2" t="s">
        <v>786</v>
      </c>
      <c r="K1799" s="2" t="s">
        <v>787</v>
      </c>
      <c r="L1799" s="2" t="s">
        <v>366</v>
      </c>
      <c r="M1799" s="2">
        <v>59</v>
      </c>
      <c r="N1799" s="2" t="b">
        <v>0</v>
      </c>
      <c r="O1799" s="2">
        <v>0.82743362831858391</v>
      </c>
      <c r="P1799" s="2">
        <v>0.81304347826086953</v>
      </c>
      <c r="Q1799" s="2">
        <v>0.84234234234234229</v>
      </c>
      <c r="R1799" s="2" t="s">
        <v>74</v>
      </c>
      <c r="S1799" s="2" t="s">
        <v>4154</v>
      </c>
      <c r="T1799" s="2" t="s">
        <v>4155</v>
      </c>
      <c r="U1799" s="2" t="b">
        <v>1</v>
      </c>
      <c r="V1799" s="2" t="s">
        <v>69</v>
      </c>
      <c r="W1799" s="2">
        <v>1.7</v>
      </c>
    </row>
    <row r="1800" spans="1:23" ht="15.75" customHeight="1" x14ac:dyDescent="0.25">
      <c r="A1800" s="2" t="s">
        <v>3953</v>
      </c>
      <c r="B1800" s="2" t="s">
        <v>3954</v>
      </c>
      <c r="C1800" s="2" t="s">
        <v>147</v>
      </c>
      <c r="D1800" s="2" t="s">
        <v>73</v>
      </c>
      <c r="E1800" s="2" t="s">
        <v>75</v>
      </c>
      <c r="F1800" s="2" t="s">
        <v>364</v>
      </c>
      <c r="G1800" s="2" t="s">
        <v>790</v>
      </c>
      <c r="H1800" s="2" t="s">
        <v>700</v>
      </c>
      <c r="I1800" s="2" t="s">
        <v>47</v>
      </c>
      <c r="J1800" s="2" t="s">
        <v>791</v>
      </c>
      <c r="K1800" s="2" t="s">
        <v>792</v>
      </c>
      <c r="L1800" s="2" t="s">
        <v>366</v>
      </c>
      <c r="M1800" s="2">
        <v>60</v>
      </c>
      <c r="N1800" s="2" t="b">
        <v>0</v>
      </c>
      <c r="O1800" s="2">
        <v>0.84257206208425717</v>
      </c>
      <c r="P1800" s="2">
        <v>0.82969432314410485</v>
      </c>
      <c r="Q1800" s="2">
        <v>0.85585585585585588</v>
      </c>
      <c r="R1800" s="2" t="s">
        <v>74</v>
      </c>
      <c r="S1800" s="2" t="s">
        <v>4156</v>
      </c>
      <c r="T1800" s="2" t="s">
        <v>4157</v>
      </c>
      <c r="U1800" s="2" t="b">
        <v>1</v>
      </c>
      <c r="V1800" s="2" t="s">
        <v>69</v>
      </c>
      <c r="W1800" s="2">
        <v>1.3</v>
      </c>
    </row>
    <row r="1801" spans="1:23" ht="15.75" customHeight="1" x14ac:dyDescent="0.25">
      <c r="A1801" s="2" t="s">
        <v>3953</v>
      </c>
      <c r="B1801" s="2" t="s">
        <v>3954</v>
      </c>
      <c r="C1801" s="2" t="s">
        <v>147</v>
      </c>
      <c r="D1801" s="2" t="s">
        <v>73</v>
      </c>
      <c r="E1801" s="2" t="s">
        <v>75</v>
      </c>
      <c r="F1801" s="2" t="s">
        <v>364</v>
      </c>
      <c r="G1801" s="2" t="s">
        <v>795</v>
      </c>
      <c r="H1801" s="2" t="s">
        <v>700</v>
      </c>
      <c r="I1801" s="2" t="s">
        <v>47</v>
      </c>
      <c r="J1801" s="2" t="s">
        <v>796</v>
      </c>
      <c r="K1801" s="2" t="s">
        <v>797</v>
      </c>
      <c r="L1801" s="2" t="s">
        <v>366</v>
      </c>
      <c r="M1801" s="2">
        <v>61</v>
      </c>
      <c r="N1801" s="2" t="b">
        <v>0</v>
      </c>
      <c r="O1801" s="2">
        <v>0.84513274336283184</v>
      </c>
      <c r="P1801" s="2">
        <v>0.83043478260869563</v>
      </c>
      <c r="Q1801" s="2">
        <v>0.86036036036036034</v>
      </c>
      <c r="R1801" s="2" t="s">
        <v>74</v>
      </c>
      <c r="S1801" s="2" t="s">
        <v>4158</v>
      </c>
      <c r="T1801" s="2" t="s">
        <v>4159</v>
      </c>
      <c r="U1801" s="2" t="b">
        <v>1</v>
      </c>
      <c r="V1801" s="2" t="s">
        <v>69</v>
      </c>
      <c r="W1801" s="2">
        <v>1.3</v>
      </c>
    </row>
    <row r="1802" spans="1:23" ht="15.75" customHeight="1" x14ac:dyDescent="0.25">
      <c r="A1802" s="2" t="s">
        <v>5200</v>
      </c>
      <c r="B1802" s="2" t="s">
        <v>5201</v>
      </c>
      <c r="C1802" s="2" t="s">
        <v>190</v>
      </c>
      <c r="D1802" s="2" t="s">
        <v>23</v>
      </c>
      <c r="E1802" s="2" t="s">
        <v>24</v>
      </c>
      <c r="F1802" s="2" t="s">
        <v>55</v>
      </c>
      <c r="G1802" s="2" t="s">
        <v>56</v>
      </c>
      <c r="H1802" s="2" t="s">
        <v>57</v>
      </c>
      <c r="I1802" s="2" t="s">
        <v>32</v>
      </c>
      <c r="J1802" s="2" t="s">
        <v>59</v>
      </c>
      <c r="K1802" s="2" t="s">
        <v>60</v>
      </c>
      <c r="L1802" s="2" t="s">
        <v>61</v>
      </c>
      <c r="M1802" s="2">
        <v>42</v>
      </c>
      <c r="N1802" s="2" t="b">
        <v>1</v>
      </c>
      <c r="O1802" s="2">
        <v>0.66807610993657518</v>
      </c>
      <c r="P1802" s="2">
        <v>0.65020576131687247</v>
      </c>
      <c r="Q1802" s="2">
        <v>0.68695652173913047</v>
      </c>
      <c r="R1802" s="2" t="s">
        <v>65</v>
      </c>
      <c r="S1802" s="2" t="s">
        <v>4160</v>
      </c>
      <c r="T1802" s="2" t="s">
        <v>4161</v>
      </c>
      <c r="U1802" s="2" t="b">
        <v>1</v>
      </c>
      <c r="V1802" s="2" t="s">
        <v>69</v>
      </c>
      <c r="W1802" s="2">
        <v>0.7</v>
      </c>
    </row>
    <row r="1803" spans="1:23" ht="15.75" customHeight="1" x14ac:dyDescent="0.25">
      <c r="A1803" s="2" t="s">
        <v>5200</v>
      </c>
      <c r="B1803" s="2" t="s">
        <v>5201</v>
      </c>
      <c r="C1803" s="2" t="s">
        <v>190</v>
      </c>
      <c r="D1803" s="2" t="s">
        <v>23</v>
      </c>
      <c r="E1803" s="2" t="s">
        <v>24</v>
      </c>
      <c r="F1803" s="2" t="s">
        <v>55</v>
      </c>
      <c r="G1803" s="2" t="s">
        <v>70</v>
      </c>
      <c r="H1803" s="2" t="s">
        <v>57</v>
      </c>
      <c r="I1803" s="2" t="s">
        <v>32</v>
      </c>
      <c r="J1803" s="2" t="s">
        <v>71</v>
      </c>
      <c r="K1803" s="2" t="s">
        <v>72</v>
      </c>
      <c r="L1803" s="2" t="s">
        <v>61</v>
      </c>
      <c r="M1803" s="2">
        <v>43</v>
      </c>
      <c r="N1803" s="2" t="b">
        <v>1</v>
      </c>
      <c r="O1803" s="2">
        <v>0.66386554621848737</v>
      </c>
      <c r="P1803" s="2">
        <v>0.64227642276422769</v>
      </c>
      <c r="Q1803" s="2">
        <v>0.68695652173913047</v>
      </c>
      <c r="R1803" s="2" t="s">
        <v>74</v>
      </c>
      <c r="S1803" s="2" t="s">
        <v>4162</v>
      </c>
      <c r="T1803" s="2" t="s">
        <v>4163</v>
      </c>
      <c r="U1803" s="2" t="b">
        <v>0</v>
      </c>
      <c r="V1803" s="2" t="s">
        <v>69</v>
      </c>
      <c r="W1803" s="2">
        <v>59</v>
      </c>
    </row>
    <row r="1804" spans="1:23" ht="15.75" customHeight="1" x14ac:dyDescent="0.25">
      <c r="A1804" s="2" t="s">
        <v>5200</v>
      </c>
      <c r="B1804" s="2" t="s">
        <v>5201</v>
      </c>
      <c r="C1804" s="2" t="s">
        <v>190</v>
      </c>
      <c r="D1804" s="2" t="s">
        <v>23</v>
      </c>
      <c r="E1804" s="2" t="s">
        <v>24</v>
      </c>
      <c r="F1804" s="2" t="s">
        <v>55</v>
      </c>
      <c r="G1804" s="2" t="s">
        <v>78</v>
      </c>
      <c r="H1804" s="2" t="s">
        <v>57</v>
      </c>
      <c r="I1804" s="2" t="s">
        <v>32</v>
      </c>
      <c r="J1804" s="2" t="s">
        <v>79</v>
      </c>
      <c r="K1804" s="2" t="s">
        <v>80</v>
      </c>
      <c r="L1804" s="2" t="s">
        <v>61</v>
      </c>
      <c r="M1804" s="2">
        <v>44</v>
      </c>
      <c r="N1804" s="2" t="b">
        <v>1</v>
      </c>
      <c r="O1804" s="2">
        <v>0.66386554621848737</v>
      </c>
      <c r="P1804" s="2">
        <v>0.64227642276422769</v>
      </c>
      <c r="Q1804" s="2">
        <v>0.68695652173913047</v>
      </c>
      <c r="R1804" s="2" t="s">
        <v>74</v>
      </c>
      <c r="S1804" s="2" t="s">
        <v>4164</v>
      </c>
      <c r="T1804" s="2" t="s">
        <v>4165</v>
      </c>
      <c r="U1804" s="2" t="b">
        <v>0</v>
      </c>
      <c r="V1804" s="2" t="s">
        <v>69</v>
      </c>
      <c r="W1804" s="2">
        <v>59</v>
      </c>
    </row>
    <row r="1805" spans="1:23" ht="15.75" customHeight="1" x14ac:dyDescent="0.25">
      <c r="A1805" s="2" t="s">
        <v>5200</v>
      </c>
      <c r="B1805" s="2" t="s">
        <v>5201</v>
      </c>
      <c r="C1805" s="2" t="s">
        <v>190</v>
      </c>
      <c r="D1805" s="2" t="s">
        <v>23</v>
      </c>
      <c r="E1805" s="2" t="s">
        <v>24</v>
      </c>
      <c r="F1805" s="2" t="s">
        <v>55</v>
      </c>
      <c r="G1805" s="2" t="s">
        <v>85</v>
      </c>
      <c r="H1805" s="2" t="s">
        <v>57</v>
      </c>
      <c r="I1805" s="2" t="s">
        <v>32</v>
      </c>
      <c r="J1805" s="2" t="s">
        <v>86</v>
      </c>
      <c r="K1805" s="2" t="s">
        <v>87</v>
      </c>
      <c r="L1805" s="2" t="s">
        <v>61</v>
      </c>
      <c r="M1805" s="2">
        <v>45</v>
      </c>
      <c r="N1805" s="2" t="b">
        <v>1</v>
      </c>
      <c r="O1805" s="2">
        <v>0.66386554621848737</v>
      </c>
      <c r="P1805" s="2">
        <v>0.64227642276422769</v>
      </c>
      <c r="Q1805" s="2">
        <v>0.68695652173913047</v>
      </c>
      <c r="R1805" s="2" t="s">
        <v>74</v>
      </c>
      <c r="S1805" s="2" t="s">
        <v>4166</v>
      </c>
      <c r="T1805" s="2" t="s">
        <v>4167</v>
      </c>
      <c r="U1805" s="2" t="b">
        <v>0</v>
      </c>
      <c r="V1805" s="2" t="s">
        <v>69</v>
      </c>
      <c r="W1805" s="2">
        <v>58.7</v>
      </c>
    </row>
    <row r="1806" spans="1:23" ht="15.75" customHeight="1" x14ac:dyDescent="0.25">
      <c r="A1806" s="2" t="s">
        <v>5200</v>
      </c>
      <c r="B1806" s="2" t="s">
        <v>5201</v>
      </c>
      <c r="C1806" s="2" t="s">
        <v>190</v>
      </c>
      <c r="D1806" s="2" t="s">
        <v>23</v>
      </c>
      <c r="E1806" s="2" t="s">
        <v>24</v>
      </c>
      <c r="F1806" s="2" t="s">
        <v>55</v>
      </c>
      <c r="G1806" s="2" t="s">
        <v>92</v>
      </c>
      <c r="H1806" s="2" t="s">
        <v>57</v>
      </c>
      <c r="I1806" s="2" t="s">
        <v>32</v>
      </c>
      <c r="J1806" s="2" t="s">
        <v>93</v>
      </c>
      <c r="K1806" s="2" t="s">
        <v>95</v>
      </c>
      <c r="L1806" s="2" t="s">
        <v>61</v>
      </c>
      <c r="M1806" s="2">
        <v>46</v>
      </c>
      <c r="N1806" s="2" t="b">
        <v>1</v>
      </c>
      <c r="O1806" s="2">
        <v>0.66386554621848737</v>
      </c>
      <c r="P1806" s="2">
        <v>0.64227642276422769</v>
      </c>
      <c r="Q1806" s="2">
        <v>0.68695652173913047</v>
      </c>
      <c r="R1806" s="2" t="s">
        <v>74</v>
      </c>
      <c r="S1806" s="2" t="s">
        <v>4168</v>
      </c>
      <c r="T1806" s="2" t="s">
        <v>4169</v>
      </c>
      <c r="U1806" s="2" t="b">
        <v>0</v>
      </c>
      <c r="V1806" s="2" t="s">
        <v>69</v>
      </c>
      <c r="W1806" s="2">
        <v>59.1</v>
      </c>
    </row>
    <row r="1807" spans="1:23" ht="15.75" customHeight="1" x14ac:dyDescent="0.25">
      <c r="A1807" s="2" t="s">
        <v>5200</v>
      </c>
      <c r="B1807" s="2" t="s">
        <v>5201</v>
      </c>
      <c r="C1807" s="2" t="s">
        <v>190</v>
      </c>
      <c r="D1807" s="2" t="s">
        <v>23</v>
      </c>
      <c r="E1807" s="2" t="s">
        <v>24</v>
      </c>
      <c r="F1807" s="2" t="s">
        <v>55</v>
      </c>
      <c r="G1807" s="2" t="s">
        <v>99</v>
      </c>
      <c r="H1807" s="2" t="s">
        <v>57</v>
      </c>
      <c r="I1807" s="2" t="s">
        <v>32</v>
      </c>
      <c r="J1807" s="2" t="s">
        <v>100</v>
      </c>
      <c r="K1807" s="2" t="s">
        <v>101</v>
      </c>
      <c r="L1807" s="2" t="s">
        <v>61</v>
      </c>
      <c r="M1807" s="2">
        <v>47</v>
      </c>
      <c r="N1807" s="2" t="b">
        <v>1</v>
      </c>
      <c r="O1807" s="2">
        <v>0.66386554621848737</v>
      </c>
      <c r="P1807" s="2">
        <v>0.64227642276422769</v>
      </c>
      <c r="Q1807" s="2">
        <v>0.68695652173913047</v>
      </c>
      <c r="R1807" s="2" t="s">
        <v>74</v>
      </c>
      <c r="S1807" s="2" t="s">
        <v>4170</v>
      </c>
      <c r="T1807" s="2" t="s">
        <v>4171</v>
      </c>
      <c r="U1807" s="2" t="b">
        <v>0</v>
      </c>
      <c r="V1807" s="2" t="s">
        <v>69</v>
      </c>
      <c r="W1807" s="2">
        <v>59.6</v>
      </c>
    </row>
    <row r="1808" spans="1:23" ht="15.75" customHeight="1" x14ac:dyDescent="0.25">
      <c r="A1808" s="2" t="s">
        <v>5200</v>
      </c>
      <c r="B1808" s="2" t="s">
        <v>5201</v>
      </c>
      <c r="C1808" s="2" t="s">
        <v>190</v>
      </c>
      <c r="D1808" s="2" t="s">
        <v>23</v>
      </c>
      <c r="E1808" s="2" t="s">
        <v>24</v>
      </c>
      <c r="F1808" s="2" t="s">
        <v>55</v>
      </c>
      <c r="G1808" s="2" t="s">
        <v>107</v>
      </c>
      <c r="H1808" s="2" t="s">
        <v>57</v>
      </c>
      <c r="I1808" s="2" t="s">
        <v>32</v>
      </c>
      <c r="J1808" s="2" t="s">
        <v>108</v>
      </c>
      <c r="K1808" s="2" t="s">
        <v>109</v>
      </c>
      <c r="L1808" s="2" t="s">
        <v>61</v>
      </c>
      <c r="M1808" s="2">
        <v>48</v>
      </c>
      <c r="N1808" s="2" t="b">
        <v>1</v>
      </c>
      <c r="O1808" s="2">
        <v>0.66386554621848737</v>
      </c>
      <c r="P1808" s="2">
        <v>0.64227642276422769</v>
      </c>
      <c r="Q1808" s="2">
        <v>0.68695652173913047</v>
      </c>
      <c r="R1808" s="2" t="s">
        <v>74</v>
      </c>
      <c r="S1808" s="2" t="s">
        <v>4172</v>
      </c>
      <c r="T1808" s="2" t="s">
        <v>4173</v>
      </c>
      <c r="U1808" s="2" t="b">
        <v>0</v>
      </c>
      <c r="V1808" s="2" t="s">
        <v>69</v>
      </c>
      <c r="W1808" s="2">
        <v>59.4</v>
      </c>
    </row>
    <row r="1809" spans="1:23" ht="15.75" customHeight="1" x14ac:dyDescent="0.25">
      <c r="A1809" s="2" t="s">
        <v>5200</v>
      </c>
      <c r="B1809" s="2" t="s">
        <v>5201</v>
      </c>
      <c r="C1809" s="2" t="s">
        <v>190</v>
      </c>
      <c r="D1809" s="2" t="s">
        <v>23</v>
      </c>
      <c r="E1809" s="2" t="s">
        <v>24</v>
      </c>
      <c r="F1809" s="2" t="s">
        <v>55</v>
      </c>
      <c r="G1809" s="2" t="s">
        <v>112</v>
      </c>
      <c r="H1809" s="2" t="s">
        <v>57</v>
      </c>
      <c r="I1809" s="2" t="s">
        <v>32</v>
      </c>
      <c r="J1809" s="2" t="s">
        <v>113</v>
      </c>
      <c r="K1809" s="2" t="s">
        <v>114</v>
      </c>
      <c r="L1809" s="2" t="s">
        <v>61</v>
      </c>
      <c r="M1809" s="2">
        <v>49</v>
      </c>
      <c r="N1809" s="2" t="b">
        <v>1</v>
      </c>
      <c r="O1809" s="2">
        <v>0.66386554621848737</v>
      </c>
      <c r="P1809" s="2">
        <v>0.64227642276422769</v>
      </c>
      <c r="Q1809" s="2">
        <v>0.68695652173913047</v>
      </c>
      <c r="R1809" s="2" t="s">
        <v>74</v>
      </c>
      <c r="S1809" s="2" t="s">
        <v>4174</v>
      </c>
      <c r="T1809" s="2" t="s">
        <v>4175</v>
      </c>
      <c r="U1809" s="2" t="b">
        <v>0</v>
      </c>
      <c r="V1809" s="2" t="s">
        <v>69</v>
      </c>
      <c r="W1809" s="2">
        <v>59.8</v>
      </c>
    </row>
    <row r="1810" spans="1:23" ht="15.75" customHeight="1" x14ac:dyDescent="0.25">
      <c r="A1810" s="2" t="s">
        <v>5200</v>
      </c>
      <c r="B1810" s="2" t="s">
        <v>5201</v>
      </c>
      <c r="C1810" s="2" t="s">
        <v>190</v>
      </c>
      <c r="D1810" s="2" t="s">
        <v>23</v>
      </c>
      <c r="E1810" s="2" t="s">
        <v>24</v>
      </c>
      <c r="F1810" s="2" t="s">
        <v>55</v>
      </c>
      <c r="G1810" s="2" t="s">
        <v>117</v>
      </c>
      <c r="H1810" s="2" t="s">
        <v>57</v>
      </c>
      <c r="I1810" s="2" t="s">
        <v>32</v>
      </c>
      <c r="J1810" s="2" t="s">
        <v>118</v>
      </c>
      <c r="K1810" s="2" t="s">
        <v>119</v>
      </c>
      <c r="L1810" s="2" t="s">
        <v>61</v>
      </c>
      <c r="M1810" s="2">
        <v>50</v>
      </c>
      <c r="N1810" s="2" t="b">
        <v>1</v>
      </c>
      <c r="O1810" s="2">
        <v>0.66386554621848737</v>
      </c>
      <c r="P1810" s="2">
        <v>0.64227642276422769</v>
      </c>
      <c r="Q1810" s="2">
        <v>0.68695652173913047</v>
      </c>
      <c r="R1810" s="2" t="s">
        <v>74</v>
      </c>
      <c r="S1810" s="2" t="s">
        <v>4176</v>
      </c>
      <c r="T1810" s="2" t="s">
        <v>4177</v>
      </c>
      <c r="U1810" s="2" t="b">
        <v>0</v>
      </c>
      <c r="V1810" s="2" t="s">
        <v>69</v>
      </c>
      <c r="W1810" s="2">
        <v>58.7</v>
      </c>
    </row>
    <row r="1811" spans="1:23" ht="15.75" customHeight="1" x14ac:dyDescent="0.25">
      <c r="A1811" s="2" t="s">
        <v>5200</v>
      </c>
      <c r="B1811" s="2" t="s">
        <v>5201</v>
      </c>
      <c r="C1811" s="2" t="s">
        <v>190</v>
      </c>
      <c r="D1811" s="2" t="s">
        <v>23</v>
      </c>
      <c r="E1811" s="2" t="s">
        <v>24</v>
      </c>
      <c r="F1811" s="2" t="s">
        <v>55</v>
      </c>
      <c r="G1811" s="2" t="s">
        <v>122</v>
      </c>
      <c r="H1811" s="2" t="s">
        <v>57</v>
      </c>
      <c r="I1811" s="2" t="s">
        <v>32</v>
      </c>
      <c r="J1811" s="2" t="s">
        <v>123</v>
      </c>
      <c r="K1811" s="2" t="s">
        <v>124</v>
      </c>
      <c r="L1811" s="2" t="s">
        <v>61</v>
      </c>
      <c r="M1811" s="2">
        <v>51</v>
      </c>
      <c r="N1811" s="2" t="b">
        <v>1</v>
      </c>
      <c r="O1811" s="2">
        <v>0.66386554621848737</v>
      </c>
      <c r="P1811" s="2">
        <v>0.64227642276422769</v>
      </c>
      <c r="Q1811" s="2">
        <v>0.68695652173913047</v>
      </c>
      <c r="R1811" s="2" t="s">
        <v>74</v>
      </c>
      <c r="S1811" s="2" t="s">
        <v>4178</v>
      </c>
      <c r="T1811" s="2" t="s">
        <v>4179</v>
      </c>
      <c r="U1811" s="2" t="b">
        <v>0</v>
      </c>
      <c r="V1811" s="2" t="s">
        <v>69</v>
      </c>
      <c r="W1811" s="2">
        <v>59</v>
      </c>
    </row>
    <row r="1812" spans="1:23" ht="15.75" customHeight="1" x14ac:dyDescent="0.25">
      <c r="A1812" s="2" t="s">
        <v>5200</v>
      </c>
      <c r="B1812" s="2" t="s">
        <v>5201</v>
      </c>
      <c r="C1812" s="2" t="s">
        <v>190</v>
      </c>
      <c r="D1812" s="2" t="s">
        <v>23</v>
      </c>
      <c r="E1812" s="2" t="s">
        <v>24</v>
      </c>
      <c r="F1812" s="2" t="s">
        <v>55</v>
      </c>
      <c r="G1812" s="2" t="s">
        <v>127</v>
      </c>
      <c r="H1812" s="2" t="s">
        <v>57</v>
      </c>
      <c r="I1812" s="2" t="s">
        <v>32</v>
      </c>
      <c r="J1812" s="2" t="s">
        <v>128</v>
      </c>
      <c r="K1812" s="2" t="s">
        <v>129</v>
      </c>
      <c r="L1812" s="2" t="s">
        <v>61</v>
      </c>
      <c r="M1812" s="2">
        <v>52</v>
      </c>
      <c r="N1812" s="2" t="b">
        <v>1</v>
      </c>
      <c r="O1812" s="2">
        <v>0.66386554621848737</v>
      </c>
      <c r="P1812" s="2">
        <v>0.64227642276422769</v>
      </c>
      <c r="Q1812" s="2">
        <v>0.68695652173913047</v>
      </c>
      <c r="R1812" s="2" t="s">
        <v>74</v>
      </c>
      <c r="S1812" s="2" t="s">
        <v>4180</v>
      </c>
      <c r="T1812" s="2" t="s">
        <v>4181</v>
      </c>
      <c r="U1812" s="2" t="b">
        <v>0</v>
      </c>
      <c r="V1812" s="2" t="s">
        <v>69</v>
      </c>
      <c r="W1812" s="2">
        <v>58.8</v>
      </c>
    </row>
    <row r="1813" spans="1:23" ht="15.75" customHeight="1" x14ac:dyDescent="0.25">
      <c r="A1813" s="2" t="s">
        <v>5200</v>
      </c>
      <c r="B1813" s="2" t="s">
        <v>5201</v>
      </c>
      <c r="C1813" s="2" t="s">
        <v>190</v>
      </c>
      <c r="D1813" s="2" t="s">
        <v>23</v>
      </c>
      <c r="E1813" s="2" t="s">
        <v>24</v>
      </c>
      <c r="F1813" s="2" t="s">
        <v>55</v>
      </c>
      <c r="G1813" s="2" t="s">
        <v>132</v>
      </c>
      <c r="H1813" s="2" t="s">
        <v>57</v>
      </c>
      <c r="I1813" s="2" t="s">
        <v>32</v>
      </c>
      <c r="J1813" s="2" t="s">
        <v>133</v>
      </c>
      <c r="K1813" s="2" t="s">
        <v>134</v>
      </c>
      <c r="L1813" s="2" t="s">
        <v>61</v>
      </c>
      <c r="M1813" s="2">
        <v>53</v>
      </c>
      <c r="N1813" s="2" t="b">
        <v>1</v>
      </c>
      <c r="O1813" s="2">
        <v>0.66386554621848737</v>
      </c>
      <c r="P1813" s="2">
        <v>0.64227642276422769</v>
      </c>
      <c r="Q1813" s="2">
        <v>0.68695652173913047</v>
      </c>
      <c r="R1813" s="2" t="s">
        <v>74</v>
      </c>
      <c r="S1813" s="2" t="s">
        <v>4182</v>
      </c>
      <c r="T1813" s="2" t="s">
        <v>4183</v>
      </c>
      <c r="U1813" s="2" t="b">
        <v>0</v>
      </c>
      <c r="V1813" s="2" t="s">
        <v>69</v>
      </c>
      <c r="W1813" s="2">
        <v>59.6</v>
      </c>
    </row>
    <row r="1814" spans="1:23" ht="15.75" customHeight="1" x14ac:dyDescent="0.25">
      <c r="A1814" s="2" t="s">
        <v>5200</v>
      </c>
      <c r="B1814" s="2" t="s">
        <v>5201</v>
      </c>
      <c r="C1814" s="2" t="s">
        <v>190</v>
      </c>
      <c r="D1814" s="2" t="s">
        <v>23</v>
      </c>
      <c r="E1814" s="2" t="s">
        <v>24</v>
      </c>
      <c r="F1814" s="2" t="s">
        <v>55</v>
      </c>
      <c r="G1814" s="2" t="s">
        <v>137</v>
      </c>
      <c r="H1814" s="2" t="s">
        <v>57</v>
      </c>
      <c r="I1814" s="2" t="s">
        <v>32</v>
      </c>
      <c r="J1814" s="2" t="s">
        <v>138</v>
      </c>
      <c r="K1814" s="2" t="s">
        <v>139</v>
      </c>
      <c r="L1814" s="2" t="s">
        <v>61</v>
      </c>
      <c r="M1814" s="2">
        <v>54</v>
      </c>
      <c r="N1814" s="2" t="b">
        <v>1</v>
      </c>
      <c r="O1814" s="2">
        <v>0.66386554621848737</v>
      </c>
      <c r="P1814" s="2">
        <v>0.64227642276422769</v>
      </c>
      <c r="Q1814" s="2">
        <v>0.68695652173913047</v>
      </c>
      <c r="R1814" s="2" t="s">
        <v>74</v>
      </c>
      <c r="S1814" s="2" t="s">
        <v>4184</v>
      </c>
      <c r="T1814" s="2" t="s">
        <v>4185</v>
      </c>
      <c r="U1814" s="2" t="b">
        <v>0</v>
      </c>
      <c r="V1814" s="2" t="s">
        <v>69</v>
      </c>
      <c r="W1814" s="2">
        <v>59.3</v>
      </c>
    </row>
    <row r="1815" spans="1:23" ht="15.75" customHeight="1" x14ac:dyDescent="0.25">
      <c r="A1815" s="2" t="s">
        <v>5200</v>
      </c>
      <c r="B1815" s="2" t="s">
        <v>5201</v>
      </c>
      <c r="C1815" s="2" t="s">
        <v>190</v>
      </c>
      <c r="D1815" s="2" t="s">
        <v>23</v>
      </c>
      <c r="E1815" s="2" t="s">
        <v>24</v>
      </c>
      <c r="F1815" s="2" t="s">
        <v>55</v>
      </c>
      <c r="G1815" s="2" t="s">
        <v>142</v>
      </c>
      <c r="H1815" s="2" t="s">
        <v>57</v>
      </c>
      <c r="I1815" s="2" t="s">
        <v>32</v>
      </c>
      <c r="J1815" s="2" t="s">
        <v>143</v>
      </c>
      <c r="K1815" s="2" t="s">
        <v>144</v>
      </c>
      <c r="L1815" s="2" t="s">
        <v>61</v>
      </c>
      <c r="M1815" s="2">
        <v>55</v>
      </c>
      <c r="N1815" s="2" t="b">
        <v>1</v>
      </c>
      <c r="O1815" s="2">
        <v>0.66386554621848737</v>
      </c>
      <c r="P1815" s="2">
        <v>0.64227642276422769</v>
      </c>
      <c r="Q1815" s="2">
        <v>0.68695652173913047</v>
      </c>
      <c r="R1815" s="2" t="s">
        <v>74</v>
      </c>
      <c r="S1815" s="2" t="s">
        <v>4186</v>
      </c>
      <c r="T1815" s="2" t="s">
        <v>4187</v>
      </c>
      <c r="U1815" s="2" t="b">
        <v>0</v>
      </c>
      <c r="V1815" s="2" t="s">
        <v>69</v>
      </c>
      <c r="W1815" s="2">
        <v>59.3</v>
      </c>
    </row>
    <row r="1816" spans="1:23" ht="15.75" customHeight="1" x14ac:dyDescent="0.25">
      <c r="A1816" s="2" t="s">
        <v>5200</v>
      </c>
      <c r="B1816" s="2" t="s">
        <v>5201</v>
      </c>
      <c r="C1816" s="2" t="s">
        <v>190</v>
      </c>
      <c r="D1816" s="2" t="s">
        <v>23</v>
      </c>
      <c r="E1816" s="2" t="s">
        <v>24</v>
      </c>
      <c r="F1816" s="2" t="s">
        <v>55</v>
      </c>
      <c r="G1816" s="2" t="s">
        <v>148</v>
      </c>
      <c r="H1816" s="2" t="s">
        <v>57</v>
      </c>
      <c r="I1816" s="2" t="s">
        <v>32</v>
      </c>
      <c r="J1816" s="2" t="s">
        <v>149</v>
      </c>
      <c r="K1816" s="2" t="s">
        <v>150</v>
      </c>
      <c r="L1816" s="2" t="s">
        <v>61</v>
      </c>
      <c r="M1816" s="2">
        <v>56</v>
      </c>
      <c r="N1816" s="2" t="b">
        <v>1</v>
      </c>
      <c r="O1816" s="2">
        <v>0.66386554621848737</v>
      </c>
      <c r="P1816" s="2">
        <v>0.64227642276422769</v>
      </c>
      <c r="Q1816" s="2">
        <v>0.68695652173913047</v>
      </c>
      <c r="R1816" s="2" t="s">
        <v>74</v>
      </c>
      <c r="S1816" s="2" t="s">
        <v>4188</v>
      </c>
      <c r="T1816" s="2" t="s">
        <v>4189</v>
      </c>
      <c r="U1816" s="2" t="b">
        <v>0</v>
      </c>
      <c r="V1816" s="2" t="s">
        <v>69</v>
      </c>
      <c r="W1816" s="2">
        <v>59.2</v>
      </c>
    </row>
    <row r="1817" spans="1:23" ht="15.75" customHeight="1" x14ac:dyDescent="0.25">
      <c r="A1817" s="2" t="s">
        <v>5200</v>
      </c>
      <c r="B1817" s="2" t="s">
        <v>5201</v>
      </c>
      <c r="C1817" s="2" t="s">
        <v>190</v>
      </c>
      <c r="D1817" s="2" t="s">
        <v>23</v>
      </c>
      <c r="E1817" s="2" t="s">
        <v>24</v>
      </c>
      <c r="F1817" s="2" t="s">
        <v>55</v>
      </c>
      <c r="G1817" s="2" t="s">
        <v>153</v>
      </c>
      <c r="H1817" s="2" t="s">
        <v>57</v>
      </c>
      <c r="I1817" s="2" t="s">
        <v>32</v>
      </c>
      <c r="J1817" s="2" t="s">
        <v>154</v>
      </c>
      <c r="K1817" s="2" t="s">
        <v>155</v>
      </c>
      <c r="L1817" s="2" t="s">
        <v>61</v>
      </c>
      <c r="M1817" s="2">
        <v>57</v>
      </c>
      <c r="N1817" s="2" t="b">
        <v>1</v>
      </c>
      <c r="O1817" s="2">
        <v>0.66386554621848737</v>
      </c>
      <c r="P1817" s="2">
        <v>0.64227642276422769</v>
      </c>
      <c r="Q1817" s="2">
        <v>0.68695652173913047</v>
      </c>
      <c r="R1817" s="2" t="s">
        <v>74</v>
      </c>
      <c r="S1817" s="2" t="s">
        <v>4190</v>
      </c>
      <c r="T1817" s="2" t="s">
        <v>4191</v>
      </c>
      <c r="U1817" s="2" t="b">
        <v>0</v>
      </c>
      <c r="V1817" s="2" t="s">
        <v>69</v>
      </c>
      <c r="W1817" s="2">
        <v>58.7</v>
      </c>
    </row>
    <row r="1818" spans="1:23" ht="15.75" customHeight="1" x14ac:dyDescent="0.25">
      <c r="A1818" s="2" t="s">
        <v>5200</v>
      </c>
      <c r="B1818" s="2" t="s">
        <v>5201</v>
      </c>
      <c r="C1818" s="2" t="s">
        <v>190</v>
      </c>
      <c r="D1818" s="2" t="s">
        <v>23</v>
      </c>
      <c r="E1818" s="2" t="s">
        <v>24</v>
      </c>
      <c r="F1818" s="2" t="s">
        <v>55</v>
      </c>
      <c r="G1818" s="2" t="s">
        <v>158</v>
      </c>
      <c r="H1818" s="2" t="s">
        <v>57</v>
      </c>
      <c r="I1818" s="2" t="s">
        <v>32</v>
      </c>
      <c r="J1818" s="2" t="s">
        <v>159</v>
      </c>
      <c r="K1818" s="2" t="s">
        <v>160</v>
      </c>
      <c r="L1818" s="2" t="s">
        <v>61</v>
      </c>
      <c r="M1818" s="2">
        <v>58</v>
      </c>
      <c r="N1818" s="2" t="b">
        <v>1</v>
      </c>
      <c r="O1818" s="2">
        <v>0.66386554621848737</v>
      </c>
      <c r="P1818" s="2">
        <v>0.64227642276422769</v>
      </c>
      <c r="Q1818" s="2">
        <v>0.68695652173913047</v>
      </c>
      <c r="R1818" s="2" t="s">
        <v>74</v>
      </c>
      <c r="S1818" s="2" t="s">
        <v>4192</v>
      </c>
      <c r="T1818" s="2" t="s">
        <v>4193</v>
      </c>
      <c r="U1818" s="2" t="b">
        <v>0</v>
      </c>
      <c r="V1818" s="2" t="s">
        <v>69</v>
      </c>
      <c r="W1818" s="2">
        <v>59.8</v>
      </c>
    </row>
    <row r="1819" spans="1:23" ht="15.75" customHeight="1" x14ac:dyDescent="0.25">
      <c r="A1819" s="2" t="s">
        <v>5200</v>
      </c>
      <c r="B1819" s="2" t="s">
        <v>5201</v>
      </c>
      <c r="C1819" s="2" t="s">
        <v>190</v>
      </c>
      <c r="D1819" s="2" t="s">
        <v>23</v>
      </c>
      <c r="E1819" s="2" t="s">
        <v>24</v>
      </c>
      <c r="F1819" s="2" t="s">
        <v>55</v>
      </c>
      <c r="G1819" s="2" t="s">
        <v>163</v>
      </c>
      <c r="H1819" s="2" t="s">
        <v>57</v>
      </c>
      <c r="I1819" s="2" t="s">
        <v>32</v>
      </c>
      <c r="J1819" s="2" t="s">
        <v>164</v>
      </c>
      <c r="K1819" s="2" t="s">
        <v>165</v>
      </c>
      <c r="L1819" s="2" t="s">
        <v>61</v>
      </c>
      <c r="M1819" s="2">
        <v>59</v>
      </c>
      <c r="N1819" s="2" t="b">
        <v>1</v>
      </c>
      <c r="O1819" s="2">
        <v>0.66386554621848737</v>
      </c>
      <c r="P1819" s="2">
        <v>0.64227642276422769</v>
      </c>
      <c r="Q1819" s="2">
        <v>0.68695652173913047</v>
      </c>
      <c r="R1819" s="2" t="s">
        <v>74</v>
      </c>
      <c r="S1819" s="2" t="s">
        <v>4194</v>
      </c>
      <c r="T1819" s="2" t="s">
        <v>4195</v>
      </c>
      <c r="U1819" s="2" t="b">
        <v>0</v>
      </c>
      <c r="V1819" s="2" t="s">
        <v>69</v>
      </c>
      <c r="W1819" s="2">
        <v>59.2</v>
      </c>
    </row>
    <row r="1820" spans="1:23" ht="15.75" customHeight="1" x14ac:dyDescent="0.25">
      <c r="A1820" s="2" t="s">
        <v>5200</v>
      </c>
      <c r="B1820" s="2" t="s">
        <v>5201</v>
      </c>
      <c r="C1820" s="2" t="s">
        <v>190</v>
      </c>
      <c r="D1820" s="2" t="s">
        <v>23</v>
      </c>
      <c r="E1820" s="2" t="s">
        <v>24</v>
      </c>
      <c r="F1820" s="2" t="s">
        <v>55</v>
      </c>
      <c r="G1820" s="2" t="s">
        <v>168</v>
      </c>
      <c r="H1820" s="2" t="s">
        <v>57</v>
      </c>
      <c r="I1820" s="2" t="s">
        <v>32</v>
      </c>
      <c r="J1820" s="2" t="s">
        <v>169</v>
      </c>
      <c r="K1820" s="2" t="s">
        <v>170</v>
      </c>
      <c r="L1820" s="2" t="s">
        <v>61</v>
      </c>
      <c r="M1820" s="2">
        <v>60</v>
      </c>
      <c r="N1820" s="2" t="b">
        <v>1</v>
      </c>
      <c r="O1820" s="2">
        <v>0.66386554621848737</v>
      </c>
      <c r="P1820" s="2">
        <v>0.64227642276422769</v>
      </c>
      <c r="Q1820" s="2">
        <v>0.68695652173913047</v>
      </c>
      <c r="R1820" s="2" t="s">
        <v>74</v>
      </c>
      <c r="S1820" s="2" t="s">
        <v>4196</v>
      </c>
      <c r="T1820" s="2" t="s">
        <v>4197</v>
      </c>
      <c r="U1820" s="2" t="b">
        <v>0</v>
      </c>
      <c r="V1820" s="2" t="s">
        <v>69</v>
      </c>
      <c r="W1820" s="2">
        <v>58.3</v>
      </c>
    </row>
    <row r="1821" spans="1:23" ht="15.75" customHeight="1" x14ac:dyDescent="0.25">
      <c r="A1821" s="2" t="s">
        <v>5200</v>
      </c>
      <c r="B1821" s="2" t="s">
        <v>5201</v>
      </c>
      <c r="C1821" s="2" t="s">
        <v>190</v>
      </c>
      <c r="D1821" s="2" t="s">
        <v>23</v>
      </c>
      <c r="E1821" s="2" t="s">
        <v>24</v>
      </c>
      <c r="F1821" s="2" t="s">
        <v>55</v>
      </c>
      <c r="G1821" s="2" t="s">
        <v>173</v>
      </c>
      <c r="H1821" s="2" t="s">
        <v>57</v>
      </c>
      <c r="I1821" s="2" t="s">
        <v>32</v>
      </c>
      <c r="J1821" s="2" t="s">
        <v>174</v>
      </c>
      <c r="K1821" s="2" t="s">
        <v>175</v>
      </c>
      <c r="L1821" s="2" t="s">
        <v>61</v>
      </c>
      <c r="M1821" s="2">
        <v>61</v>
      </c>
      <c r="N1821" s="2" t="b">
        <v>1</v>
      </c>
      <c r="O1821" s="2">
        <v>0.66386554621848737</v>
      </c>
      <c r="P1821" s="2">
        <v>0.64227642276422769</v>
      </c>
      <c r="Q1821" s="2">
        <v>0.68695652173913047</v>
      </c>
      <c r="R1821" s="2" t="s">
        <v>74</v>
      </c>
      <c r="S1821" s="2" t="s">
        <v>4198</v>
      </c>
      <c r="T1821" s="2" t="s">
        <v>4199</v>
      </c>
      <c r="U1821" s="2" t="b">
        <v>0</v>
      </c>
      <c r="V1821" s="2" t="s">
        <v>69</v>
      </c>
      <c r="W1821" s="2">
        <v>59.7</v>
      </c>
    </row>
    <row r="1822" spans="1:23" ht="15.75" customHeight="1" x14ac:dyDescent="0.25">
      <c r="A1822" s="2" t="s">
        <v>5200</v>
      </c>
      <c r="B1822" s="2" t="s">
        <v>5201</v>
      </c>
      <c r="C1822" s="2" t="s">
        <v>190</v>
      </c>
      <c r="D1822" s="2" t="s">
        <v>23</v>
      </c>
      <c r="E1822" s="2" t="s">
        <v>24</v>
      </c>
      <c r="F1822" s="2" t="s">
        <v>55</v>
      </c>
      <c r="G1822" s="2" t="s">
        <v>178</v>
      </c>
      <c r="H1822" s="2" t="s">
        <v>179</v>
      </c>
      <c r="I1822" s="2" t="s">
        <v>12</v>
      </c>
      <c r="J1822" s="2" t="s">
        <v>180</v>
      </c>
      <c r="K1822" s="2" t="s">
        <v>181</v>
      </c>
      <c r="L1822" s="2" t="s">
        <v>182</v>
      </c>
      <c r="M1822" s="2">
        <v>42</v>
      </c>
      <c r="N1822" s="2" t="b">
        <v>0</v>
      </c>
      <c r="O1822" s="2">
        <v>0.65753424657534254</v>
      </c>
      <c r="P1822" s="2">
        <v>0.61224489795918369</v>
      </c>
      <c r="Q1822" s="2">
        <v>0.7100591715976331</v>
      </c>
      <c r="R1822" s="2" t="s">
        <v>65</v>
      </c>
      <c r="S1822" s="2" t="s">
        <v>4200</v>
      </c>
      <c r="T1822" s="2" t="s">
        <v>4201</v>
      </c>
      <c r="U1822" s="2" t="b">
        <v>1</v>
      </c>
      <c r="V1822" s="2" t="s">
        <v>69</v>
      </c>
      <c r="W1822" s="2">
        <v>1</v>
      </c>
    </row>
    <row r="1823" spans="1:23" ht="15.75" customHeight="1" x14ac:dyDescent="0.25">
      <c r="A1823" s="2" t="s">
        <v>5200</v>
      </c>
      <c r="B1823" s="2" t="s">
        <v>5201</v>
      </c>
      <c r="C1823" s="2" t="s">
        <v>190</v>
      </c>
      <c r="D1823" s="2" t="s">
        <v>23</v>
      </c>
      <c r="E1823" s="2" t="s">
        <v>24</v>
      </c>
      <c r="F1823" s="2" t="s">
        <v>55</v>
      </c>
      <c r="G1823" s="2" t="s">
        <v>185</v>
      </c>
      <c r="H1823" s="2" t="s">
        <v>179</v>
      </c>
      <c r="I1823" s="2" t="s">
        <v>12</v>
      </c>
      <c r="J1823" s="2" t="s">
        <v>186</v>
      </c>
      <c r="K1823" s="2" t="s">
        <v>187</v>
      </c>
      <c r="L1823" s="2" t="s">
        <v>182</v>
      </c>
      <c r="M1823" s="2">
        <v>43</v>
      </c>
      <c r="N1823" s="2" t="b">
        <v>0</v>
      </c>
      <c r="O1823" s="2">
        <v>0.65753424657534254</v>
      </c>
      <c r="P1823" s="2">
        <v>0.61224489795918369</v>
      </c>
      <c r="Q1823" s="2">
        <v>0.7100591715976331</v>
      </c>
      <c r="R1823" s="2" t="s">
        <v>74</v>
      </c>
      <c r="S1823" s="2" t="s">
        <v>4202</v>
      </c>
      <c r="T1823" s="2" t="s">
        <v>4203</v>
      </c>
      <c r="U1823" s="2" t="b">
        <v>0</v>
      </c>
      <c r="V1823" s="2" t="s">
        <v>69</v>
      </c>
      <c r="W1823" s="2">
        <v>57.7</v>
      </c>
    </row>
    <row r="1824" spans="1:23" ht="15.75" customHeight="1" x14ac:dyDescent="0.25">
      <c r="A1824" s="2" t="s">
        <v>5200</v>
      </c>
      <c r="B1824" s="2" t="s">
        <v>5201</v>
      </c>
      <c r="C1824" s="2" t="s">
        <v>190</v>
      </c>
      <c r="D1824" s="2" t="s">
        <v>23</v>
      </c>
      <c r="E1824" s="2" t="s">
        <v>24</v>
      </c>
      <c r="F1824" s="2" t="s">
        <v>55</v>
      </c>
      <c r="G1824" s="2" t="s">
        <v>191</v>
      </c>
      <c r="H1824" s="2" t="s">
        <v>179</v>
      </c>
      <c r="I1824" s="2" t="s">
        <v>12</v>
      </c>
      <c r="J1824" s="2" t="s">
        <v>192</v>
      </c>
      <c r="K1824" s="2" t="s">
        <v>193</v>
      </c>
      <c r="L1824" s="2" t="s">
        <v>182</v>
      </c>
      <c r="M1824" s="2">
        <v>44</v>
      </c>
      <c r="N1824" s="2" t="b">
        <v>0</v>
      </c>
      <c r="O1824" s="2">
        <v>0.65753424657534254</v>
      </c>
      <c r="P1824" s="2">
        <v>0.61224489795918369</v>
      </c>
      <c r="Q1824" s="2">
        <v>0.7100591715976331</v>
      </c>
      <c r="R1824" s="2" t="s">
        <v>74</v>
      </c>
      <c r="S1824" s="2" t="s">
        <v>4204</v>
      </c>
      <c r="T1824" s="2" t="s">
        <v>4205</v>
      </c>
      <c r="U1824" s="2" t="b">
        <v>0</v>
      </c>
      <c r="V1824" s="2" t="s">
        <v>69</v>
      </c>
      <c r="W1824" s="2">
        <v>57.7</v>
      </c>
    </row>
    <row r="1825" spans="1:23" ht="15.75" customHeight="1" x14ac:dyDescent="0.25">
      <c r="A1825" s="2" t="s">
        <v>5200</v>
      </c>
      <c r="B1825" s="2" t="s">
        <v>5201</v>
      </c>
      <c r="C1825" s="2" t="s">
        <v>190</v>
      </c>
      <c r="D1825" s="2" t="s">
        <v>23</v>
      </c>
      <c r="E1825" s="2" t="s">
        <v>24</v>
      </c>
      <c r="F1825" s="2" t="s">
        <v>55</v>
      </c>
      <c r="G1825" s="2" t="s">
        <v>196</v>
      </c>
      <c r="H1825" s="2" t="s">
        <v>179</v>
      </c>
      <c r="I1825" s="2" t="s">
        <v>12</v>
      </c>
      <c r="J1825" s="2" t="s">
        <v>197</v>
      </c>
      <c r="K1825" s="2" t="s">
        <v>198</v>
      </c>
      <c r="L1825" s="2" t="s">
        <v>182</v>
      </c>
      <c r="M1825" s="2">
        <v>45</v>
      </c>
      <c r="N1825" s="2" t="b">
        <v>0</v>
      </c>
      <c r="O1825" s="2">
        <v>0.65753424657534254</v>
      </c>
      <c r="P1825" s="2">
        <v>0.61224489795918369</v>
      </c>
      <c r="Q1825" s="2">
        <v>0.7100591715976331</v>
      </c>
      <c r="R1825" s="2" t="s">
        <v>74</v>
      </c>
      <c r="S1825" s="2" t="s">
        <v>4206</v>
      </c>
      <c r="T1825" s="2" t="s">
        <v>4207</v>
      </c>
      <c r="U1825" s="2" t="b">
        <v>0</v>
      </c>
      <c r="V1825" s="2" t="s">
        <v>69</v>
      </c>
      <c r="W1825" s="2">
        <v>57.1</v>
      </c>
    </row>
    <row r="1826" spans="1:23" ht="15.75" customHeight="1" x14ac:dyDescent="0.25">
      <c r="A1826" s="2" t="s">
        <v>5200</v>
      </c>
      <c r="B1826" s="2" t="s">
        <v>5201</v>
      </c>
      <c r="C1826" s="2" t="s">
        <v>190</v>
      </c>
      <c r="D1826" s="2" t="s">
        <v>23</v>
      </c>
      <c r="E1826" s="2" t="s">
        <v>24</v>
      </c>
      <c r="F1826" s="2" t="s">
        <v>55</v>
      </c>
      <c r="G1826" s="2" t="s">
        <v>201</v>
      </c>
      <c r="H1826" s="2" t="s">
        <v>179</v>
      </c>
      <c r="I1826" s="2" t="s">
        <v>12</v>
      </c>
      <c r="J1826" s="2" t="s">
        <v>202</v>
      </c>
      <c r="K1826" s="2" t="s">
        <v>203</v>
      </c>
      <c r="L1826" s="2" t="s">
        <v>182</v>
      </c>
      <c r="M1826" s="2">
        <v>46</v>
      </c>
      <c r="N1826" s="2" t="b">
        <v>0</v>
      </c>
      <c r="O1826" s="2">
        <v>0.65753424657534254</v>
      </c>
      <c r="P1826" s="2">
        <v>0.61224489795918369</v>
      </c>
      <c r="Q1826" s="2">
        <v>0.7100591715976331</v>
      </c>
      <c r="R1826" s="2" t="s">
        <v>74</v>
      </c>
      <c r="S1826" s="2" t="s">
        <v>4208</v>
      </c>
      <c r="T1826" s="2" t="s">
        <v>4209</v>
      </c>
      <c r="U1826" s="2" t="b">
        <v>0</v>
      </c>
      <c r="V1826" s="2" t="s">
        <v>69</v>
      </c>
      <c r="W1826" s="2">
        <v>57.9</v>
      </c>
    </row>
    <row r="1827" spans="1:23" ht="15.75" customHeight="1" x14ac:dyDescent="0.25">
      <c r="A1827" s="2" t="s">
        <v>5200</v>
      </c>
      <c r="B1827" s="2" t="s">
        <v>5201</v>
      </c>
      <c r="C1827" s="2" t="s">
        <v>190</v>
      </c>
      <c r="D1827" s="2" t="s">
        <v>23</v>
      </c>
      <c r="E1827" s="2" t="s">
        <v>24</v>
      </c>
      <c r="F1827" s="2" t="s">
        <v>55</v>
      </c>
      <c r="G1827" s="2" t="s">
        <v>206</v>
      </c>
      <c r="H1827" s="2" t="s">
        <v>179</v>
      </c>
      <c r="I1827" s="2" t="s">
        <v>12</v>
      </c>
      <c r="J1827" s="2" t="s">
        <v>207</v>
      </c>
      <c r="K1827" s="2" t="s">
        <v>208</v>
      </c>
      <c r="L1827" s="2" t="s">
        <v>182</v>
      </c>
      <c r="M1827" s="2">
        <v>47</v>
      </c>
      <c r="N1827" s="2" t="b">
        <v>0</v>
      </c>
      <c r="O1827" s="2">
        <v>0.65753424657534254</v>
      </c>
      <c r="P1827" s="2">
        <v>0.61224489795918369</v>
      </c>
      <c r="Q1827" s="2">
        <v>0.7100591715976331</v>
      </c>
      <c r="R1827" s="2" t="s">
        <v>74</v>
      </c>
      <c r="S1827" s="2" t="s">
        <v>4210</v>
      </c>
      <c r="T1827" s="2" t="s">
        <v>4211</v>
      </c>
      <c r="U1827" s="2" t="b">
        <v>0</v>
      </c>
      <c r="V1827" s="2" t="s">
        <v>69</v>
      </c>
      <c r="W1827" s="2">
        <v>56.6</v>
      </c>
    </row>
    <row r="1828" spans="1:23" ht="15.75" customHeight="1" x14ac:dyDescent="0.25">
      <c r="A1828" s="2" t="s">
        <v>5200</v>
      </c>
      <c r="B1828" s="2" t="s">
        <v>5201</v>
      </c>
      <c r="C1828" s="2" t="s">
        <v>190</v>
      </c>
      <c r="D1828" s="2" t="s">
        <v>23</v>
      </c>
      <c r="E1828" s="2" t="s">
        <v>24</v>
      </c>
      <c r="F1828" s="2" t="s">
        <v>55</v>
      </c>
      <c r="G1828" s="2" t="s">
        <v>211</v>
      </c>
      <c r="H1828" s="2" t="s">
        <v>179</v>
      </c>
      <c r="I1828" s="2" t="s">
        <v>12</v>
      </c>
      <c r="J1828" s="2" t="s">
        <v>212</v>
      </c>
      <c r="K1828" s="2" t="s">
        <v>213</v>
      </c>
      <c r="L1828" s="2" t="s">
        <v>182</v>
      </c>
      <c r="M1828" s="2">
        <v>48</v>
      </c>
      <c r="N1828" s="2" t="b">
        <v>0</v>
      </c>
      <c r="O1828" s="2">
        <v>0.65753424657534254</v>
      </c>
      <c r="P1828" s="2">
        <v>0.61224489795918369</v>
      </c>
      <c r="Q1828" s="2">
        <v>0.7100591715976331</v>
      </c>
      <c r="R1828" s="2" t="s">
        <v>74</v>
      </c>
      <c r="S1828" s="2" t="s">
        <v>4212</v>
      </c>
      <c r="T1828" s="2" t="s">
        <v>4213</v>
      </c>
      <c r="U1828" s="2" t="b">
        <v>0</v>
      </c>
      <c r="V1828" s="2" t="s">
        <v>69</v>
      </c>
      <c r="W1828" s="2">
        <v>57</v>
      </c>
    </row>
    <row r="1829" spans="1:23" ht="15.75" customHeight="1" x14ac:dyDescent="0.25">
      <c r="A1829" s="2" t="s">
        <v>5200</v>
      </c>
      <c r="B1829" s="2" t="s">
        <v>5201</v>
      </c>
      <c r="C1829" s="2" t="s">
        <v>190</v>
      </c>
      <c r="D1829" s="2" t="s">
        <v>23</v>
      </c>
      <c r="E1829" s="2" t="s">
        <v>24</v>
      </c>
      <c r="F1829" s="2" t="s">
        <v>55</v>
      </c>
      <c r="G1829" s="2" t="s">
        <v>216</v>
      </c>
      <c r="H1829" s="2" t="s">
        <v>179</v>
      </c>
      <c r="I1829" s="2" t="s">
        <v>12</v>
      </c>
      <c r="J1829" s="2" t="s">
        <v>217</v>
      </c>
      <c r="K1829" s="2" t="s">
        <v>218</v>
      </c>
      <c r="L1829" s="2" t="s">
        <v>182</v>
      </c>
      <c r="M1829" s="2">
        <v>49</v>
      </c>
      <c r="N1829" s="2" t="b">
        <v>0</v>
      </c>
      <c r="O1829" s="2">
        <v>0.65753424657534254</v>
      </c>
      <c r="P1829" s="2">
        <v>0.61224489795918369</v>
      </c>
      <c r="Q1829" s="2">
        <v>0.7100591715976331</v>
      </c>
      <c r="R1829" s="2" t="s">
        <v>74</v>
      </c>
      <c r="S1829" s="2" t="s">
        <v>4214</v>
      </c>
      <c r="T1829" s="2" t="s">
        <v>4215</v>
      </c>
      <c r="U1829" s="2" t="b">
        <v>0</v>
      </c>
      <c r="V1829" s="2" t="s">
        <v>69</v>
      </c>
      <c r="W1829" s="2">
        <v>56.7</v>
      </c>
    </row>
    <row r="1830" spans="1:23" ht="15.75" customHeight="1" x14ac:dyDescent="0.25">
      <c r="A1830" s="2" t="s">
        <v>5200</v>
      </c>
      <c r="B1830" s="2" t="s">
        <v>5201</v>
      </c>
      <c r="C1830" s="2" t="s">
        <v>190</v>
      </c>
      <c r="D1830" s="2" t="s">
        <v>23</v>
      </c>
      <c r="E1830" s="2" t="s">
        <v>24</v>
      </c>
      <c r="F1830" s="2" t="s">
        <v>55</v>
      </c>
      <c r="G1830" s="2" t="s">
        <v>221</v>
      </c>
      <c r="H1830" s="2" t="s">
        <v>179</v>
      </c>
      <c r="I1830" s="2" t="s">
        <v>12</v>
      </c>
      <c r="J1830" s="2" t="s">
        <v>222</v>
      </c>
      <c r="K1830" s="2" t="s">
        <v>223</v>
      </c>
      <c r="L1830" s="2" t="s">
        <v>182</v>
      </c>
      <c r="M1830" s="2">
        <v>50</v>
      </c>
      <c r="N1830" s="2" t="b">
        <v>0</v>
      </c>
      <c r="O1830" s="2">
        <v>0.65753424657534254</v>
      </c>
      <c r="P1830" s="2">
        <v>0.61224489795918369</v>
      </c>
      <c r="Q1830" s="2">
        <v>0.7100591715976331</v>
      </c>
      <c r="R1830" s="2" t="s">
        <v>74</v>
      </c>
      <c r="S1830" s="2" t="s">
        <v>4216</v>
      </c>
      <c r="T1830" s="2" t="s">
        <v>4217</v>
      </c>
      <c r="U1830" s="2" t="b">
        <v>0</v>
      </c>
      <c r="V1830" s="2" t="s">
        <v>69</v>
      </c>
      <c r="W1830" s="2">
        <v>57.6</v>
      </c>
    </row>
    <row r="1831" spans="1:23" ht="15.75" customHeight="1" x14ac:dyDescent="0.25">
      <c r="A1831" s="2" t="s">
        <v>5200</v>
      </c>
      <c r="B1831" s="2" t="s">
        <v>5201</v>
      </c>
      <c r="C1831" s="2" t="s">
        <v>190</v>
      </c>
      <c r="D1831" s="2" t="s">
        <v>23</v>
      </c>
      <c r="E1831" s="2" t="s">
        <v>24</v>
      </c>
      <c r="F1831" s="2" t="s">
        <v>55</v>
      </c>
      <c r="G1831" s="2" t="s">
        <v>226</v>
      </c>
      <c r="H1831" s="2" t="s">
        <v>179</v>
      </c>
      <c r="I1831" s="2" t="s">
        <v>12</v>
      </c>
      <c r="J1831" s="2" t="s">
        <v>227</v>
      </c>
      <c r="K1831" s="2" t="s">
        <v>228</v>
      </c>
      <c r="L1831" s="2" t="s">
        <v>182</v>
      </c>
      <c r="M1831" s="2">
        <v>51</v>
      </c>
      <c r="N1831" s="2" t="b">
        <v>0</v>
      </c>
      <c r="O1831" s="2">
        <v>0.65753424657534254</v>
      </c>
      <c r="P1831" s="2">
        <v>0.61224489795918369</v>
      </c>
      <c r="Q1831" s="2">
        <v>0.7100591715976331</v>
      </c>
      <c r="R1831" s="2" t="s">
        <v>74</v>
      </c>
      <c r="S1831" s="2" t="s">
        <v>4218</v>
      </c>
      <c r="T1831" s="2" t="s">
        <v>4219</v>
      </c>
      <c r="U1831" s="2" t="b">
        <v>0</v>
      </c>
      <c r="V1831" s="2" t="s">
        <v>69</v>
      </c>
      <c r="W1831" s="2">
        <v>58.2</v>
      </c>
    </row>
    <row r="1832" spans="1:23" ht="15.75" customHeight="1" x14ac:dyDescent="0.25">
      <c r="A1832" s="2" t="s">
        <v>5200</v>
      </c>
      <c r="B1832" s="2" t="s">
        <v>5201</v>
      </c>
      <c r="C1832" s="2" t="s">
        <v>190</v>
      </c>
      <c r="D1832" s="2" t="s">
        <v>23</v>
      </c>
      <c r="E1832" s="2" t="s">
        <v>24</v>
      </c>
      <c r="F1832" s="2" t="s">
        <v>55</v>
      </c>
      <c r="G1832" s="2" t="s">
        <v>231</v>
      </c>
      <c r="H1832" s="2" t="s">
        <v>179</v>
      </c>
      <c r="I1832" s="2" t="s">
        <v>12</v>
      </c>
      <c r="J1832" s="2" t="s">
        <v>232</v>
      </c>
      <c r="K1832" s="2" t="s">
        <v>233</v>
      </c>
      <c r="L1832" s="2" t="s">
        <v>182</v>
      </c>
      <c r="M1832" s="2">
        <v>52</v>
      </c>
      <c r="N1832" s="2" t="b">
        <v>0</v>
      </c>
      <c r="O1832" s="2">
        <v>0.65753424657534254</v>
      </c>
      <c r="P1832" s="2">
        <v>0.61224489795918369</v>
      </c>
      <c r="Q1832" s="2">
        <v>0.7100591715976331</v>
      </c>
      <c r="R1832" s="2" t="s">
        <v>74</v>
      </c>
      <c r="S1832" s="2" t="s">
        <v>4220</v>
      </c>
      <c r="T1832" s="2" t="s">
        <v>4221</v>
      </c>
      <c r="U1832" s="2" t="b">
        <v>0</v>
      </c>
      <c r="V1832" s="2" t="s">
        <v>69</v>
      </c>
      <c r="W1832" s="2">
        <v>57.8</v>
      </c>
    </row>
    <row r="1833" spans="1:23" ht="15.75" customHeight="1" x14ac:dyDescent="0.25">
      <c r="A1833" s="2" t="s">
        <v>5200</v>
      </c>
      <c r="B1833" s="2" t="s">
        <v>5201</v>
      </c>
      <c r="C1833" s="2" t="s">
        <v>190</v>
      </c>
      <c r="D1833" s="2" t="s">
        <v>23</v>
      </c>
      <c r="E1833" s="2" t="s">
        <v>24</v>
      </c>
      <c r="F1833" s="2" t="s">
        <v>55</v>
      </c>
      <c r="G1833" s="2" t="s">
        <v>236</v>
      </c>
      <c r="H1833" s="2" t="s">
        <v>179</v>
      </c>
      <c r="I1833" s="2" t="s">
        <v>12</v>
      </c>
      <c r="J1833" s="2" t="s">
        <v>237</v>
      </c>
      <c r="K1833" s="2" t="s">
        <v>238</v>
      </c>
      <c r="L1833" s="2" t="s">
        <v>182</v>
      </c>
      <c r="M1833" s="2">
        <v>53</v>
      </c>
      <c r="N1833" s="2" t="b">
        <v>0</v>
      </c>
      <c r="O1833" s="2">
        <v>0.65753424657534254</v>
      </c>
      <c r="P1833" s="2">
        <v>0.61224489795918369</v>
      </c>
      <c r="Q1833" s="2">
        <v>0.7100591715976331</v>
      </c>
      <c r="R1833" s="2" t="s">
        <v>74</v>
      </c>
      <c r="S1833" s="2" t="s">
        <v>4222</v>
      </c>
      <c r="T1833" s="2" t="s">
        <v>4223</v>
      </c>
      <c r="U1833" s="2" t="b">
        <v>0</v>
      </c>
      <c r="V1833" s="2" t="s">
        <v>69</v>
      </c>
      <c r="W1833" s="2">
        <v>57.9</v>
      </c>
    </row>
    <row r="1834" spans="1:23" ht="15.75" customHeight="1" x14ac:dyDescent="0.25">
      <c r="A1834" s="2" t="s">
        <v>5200</v>
      </c>
      <c r="B1834" s="2" t="s">
        <v>5201</v>
      </c>
      <c r="C1834" s="2" t="s">
        <v>190</v>
      </c>
      <c r="D1834" s="2" t="s">
        <v>23</v>
      </c>
      <c r="E1834" s="2" t="s">
        <v>24</v>
      </c>
      <c r="F1834" s="2" t="s">
        <v>55</v>
      </c>
      <c r="G1834" s="2" t="s">
        <v>241</v>
      </c>
      <c r="H1834" s="2" t="s">
        <v>179</v>
      </c>
      <c r="I1834" s="2" t="s">
        <v>12</v>
      </c>
      <c r="J1834" s="2" t="s">
        <v>242</v>
      </c>
      <c r="K1834" s="2" t="s">
        <v>243</v>
      </c>
      <c r="L1834" s="2" t="s">
        <v>182</v>
      </c>
      <c r="M1834" s="2">
        <v>54</v>
      </c>
      <c r="N1834" s="2" t="b">
        <v>0</v>
      </c>
      <c r="O1834" s="2">
        <v>0.65753424657534254</v>
      </c>
      <c r="P1834" s="2">
        <v>0.61224489795918369</v>
      </c>
      <c r="Q1834" s="2">
        <v>0.7100591715976331</v>
      </c>
      <c r="R1834" s="2" t="s">
        <v>74</v>
      </c>
      <c r="S1834" s="2" t="s">
        <v>4224</v>
      </c>
      <c r="T1834" s="2" t="s">
        <v>4225</v>
      </c>
      <c r="U1834" s="2" t="b">
        <v>0</v>
      </c>
      <c r="V1834" s="2" t="s">
        <v>69</v>
      </c>
      <c r="W1834" s="2">
        <v>57.6</v>
      </c>
    </row>
    <row r="1835" spans="1:23" ht="15.75" customHeight="1" x14ac:dyDescent="0.25">
      <c r="A1835" s="2" t="s">
        <v>5200</v>
      </c>
      <c r="B1835" s="2" t="s">
        <v>5201</v>
      </c>
      <c r="C1835" s="2" t="s">
        <v>190</v>
      </c>
      <c r="D1835" s="2" t="s">
        <v>23</v>
      </c>
      <c r="E1835" s="2" t="s">
        <v>24</v>
      </c>
      <c r="F1835" s="2" t="s">
        <v>55</v>
      </c>
      <c r="G1835" s="2" t="s">
        <v>246</v>
      </c>
      <c r="H1835" s="2" t="s">
        <v>179</v>
      </c>
      <c r="I1835" s="2" t="s">
        <v>12</v>
      </c>
      <c r="J1835" s="2" t="s">
        <v>247</v>
      </c>
      <c r="K1835" s="2" t="s">
        <v>248</v>
      </c>
      <c r="L1835" s="2" t="s">
        <v>182</v>
      </c>
      <c r="M1835" s="2">
        <v>55</v>
      </c>
      <c r="N1835" s="2" t="b">
        <v>0</v>
      </c>
      <c r="O1835" s="2">
        <v>0.65753424657534254</v>
      </c>
      <c r="P1835" s="2">
        <v>0.61224489795918369</v>
      </c>
      <c r="Q1835" s="2">
        <v>0.7100591715976331</v>
      </c>
      <c r="R1835" s="2" t="s">
        <v>74</v>
      </c>
      <c r="S1835" s="2" t="s">
        <v>4226</v>
      </c>
      <c r="T1835" s="2" t="s">
        <v>4227</v>
      </c>
      <c r="U1835" s="2" t="b">
        <v>0</v>
      </c>
      <c r="V1835" s="2" t="s">
        <v>69</v>
      </c>
      <c r="W1835" s="2">
        <v>57.5</v>
      </c>
    </row>
    <row r="1836" spans="1:23" ht="15.75" customHeight="1" x14ac:dyDescent="0.25">
      <c r="A1836" s="2" t="s">
        <v>5200</v>
      </c>
      <c r="B1836" s="2" t="s">
        <v>5201</v>
      </c>
      <c r="C1836" s="2" t="s">
        <v>190</v>
      </c>
      <c r="D1836" s="2" t="s">
        <v>23</v>
      </c>
      <c r="E1836" s="2" t="s">
        <v>24</v>
      </c>
      <c r="F1836" s="2" t="s">
        <v>55</v>
      </c>
      <c r="G1836" s="2" t="s">
        <v>251</v>
      </c>
      <c r="H1836" s="2" t="s">
        <v>179</v>
      </c>
      <c r="I1836" s="2" t="s">
        <v>12</v>
      </c>
      <c r="J1836" s="2" t="s">
        <v>252</v>
      </c>
      <c r="K1836" s="2" t="s">
        <v>253</v>
      </c>
      <c r="L1836" s="2" t="s">
        <v>182</v>
      </c>
      <c r="M1836" s="2">
        <v>56</v>
      </c>
      <c r="N1836" s="2" t="b">
        <v>0</v>
      </c>
      <c r="O1836" s="2">
        <v>0.65753424657534254</v>
      </c>
      <c r="P1836" s="2">
        <v>0.61224489795918369</v>
      </c>
      <c r="Q1836" s="2">
        <v>0.7100591715976331</v>
      </c>
      <c r="R1836" s="2" t="s">
        <v>74</v>
      </c>
      <c r="S1836" s="2" t="s">
        <v>4228</v>
      </c>
      <c r="T1836" s="2" t="s">
        <v>4229</v>
      </c>
      <c r="U1836" s="2" t="b">
        <v>0</v>
      </c>
      <c r="V1836" s="2" t="s">
        <v>69</v>
      </c>
      <c r="W1836" s="2">
        <v>57.5</v>
      </c>
    </row>
    <row r="1837" spans="1:23" ht="15.75" customHeight="1" x14ac:dyDescent="0.25">
      <c r="A1837" s="2" t="s">
        <v>5200</v>
      </c>
      <c r="B1837" s="2" t="s">
        <v>5201</v>
      </c>
      <c r="C1837" s="2" t="s">
        <v>190</v>
      </c>
      <c r="D1837" s="2" t="s">
        <v>23</v>
      </c>
      <c r="E1837" s="2" t="s">
        <v>24</v>
      </c>
      <c r="F1837" s="2" t="s">
        <v>55</v>
      </c>
      <c r="G1837" s="2" t="s">
        <v>256</v>
      </c>
      <c r="H1837" s="2" t="s">
        <v>179</v>
      </c>
      <c r="I1837" s="2" t="s">
        <v>12</v>
      </c>
      <c r="J1837" s="2" t="s">
        <v>257</v>
      </c>
      <c r="K1837" s="2" t="s">
        <v>258</v>
      </c>
      <c r="L1837" s="2" t="s">
        <v>182</v>
      </c>
      <c r="M1837" s="2">
        <v>57</v>
      </c>
      <c r="N1837" s="2" t="b">
        <v>0</v>
      </c>
      <c r="O1837" s="2">
        <v>0.65753424657534254</v>
      </c>
      <c r="P1837" s="2">
        <v>0.61224489795918369</v>
      </c>
      <c r="Q1837" s="2">
        <v>0.7100591715976331</v>
      </c>
      <c r="R1837" s="2" t="s">
        <v>74</v>
      </c>
      <c r="S1837" s="2" t="s">
        <v>4230</v>
      </c>
      <c r="T1837" s="2" t="s">
        <v>4231</v>
      </c>
      <c r="U1837" s="2" t="b">
        <v>0</v>
      </c>
      <c r="V1837" s="2" t="s">
        <v>69</v>
      </c>
      <c r="W1837" s="2">
        <v>57.4</v>
      </c>
    </row>
    <row r="1838" spans="1:23" ht="15.75" customHeight="1" x14ac:dyDescent="0.25">
      <c r="A1838" s="2" t="s">
        <v>5200</v>
      </c>
      <c r="B1838" s="2" t="s">
        <v>5201</v>
      </c>
      <c r="C1838" s="2" t="s">
        <v>190</v>
      </c>
      <c r="D1838" s="2" t="s">
        <v>23</v>
      </c>
      <c r="E1838" s="2" t="s">
        <v>24</v>
      </c>
      <c r="F1838" s="2" t="s">
        <v>55</v>
      </c>
      <c r="G1838" s="2" t="s">
        <v>261</v>
      </c>
      <c r="H1838" s="2" t="s">
        <v>179</v>
      </c>
      <c r="I1838" s="2" t="s">
        <v>12</v>
      </c>
      <c r="J1838" s="2" t="s">
        <v>262</v>
      </c>
      <c r="K1838" s="2" t="s">
        <v>263</v>
      </c>
      <c r="L1838" s="2" t="s">
        <v>182</v>
      </c>
      <c r="M1838" s="2">
        <v>58</v>
      </c>
      <c r="N1838" s="2" t="b">
        <v>0</v>
      </c>
      <c r="O1838" s="2">
        <v>0.65753424657534254</v>
      </c>
      <c r="P1838" s="2">
        <v>0.61224489795918369</v>
      </c>
      <c r="Q1838" s="2">
        <v>0.7100591715976331</v>
      </c>
      <c r="R1838" s="2" t="s">
        <v>74</v>
      </c>
      <c r="S1838" s="2" t="s">
        <v>4232</v>
      </c>
      <c r="T1838" s="2" t="s">
        <v>4233</v>
      </c>
      <c r="U1838" s="2" t="b">
        <v>0</v>
      </c>
      <c r="V1838" s="2" t="s">
        <v>69</v>
      </c>
      <c r="W1838" s="2">
        <v>57.7</v>
      </c>
    </row>
    <row r="1839" spans="1:23" ht="15.75" customHeight="1" x14ac:dyDescent="0.25">
      <c r="A1839" s="2" t="s">
        <v>5200</v>
      </c>
      <c r="B1839" s="2" t="s">
        <v>5201</v>
      </c>
      <c r="C1839" s="2" t="s">
        <v>190</v>
      </c>
      <c r="D1839" s="2" t="s">
        <v>23</v>
      </c>
      <c r="E1839" s="2" t="s">
        <v>24</v>
      </c>
      <c r="F1839" s="2" t="s">
        <v>55</v>
      </c>
      <c r="G1839" s="2" t="s">
        <v>266</v>
      </c>
      <c r="H1839" s="2" t="s">
        <v>179</v>
      </c>
      <c r="I1839" s="2" t="s">
        <v>12</v>
      </c>
      <c r="J1839" s="2" t="s">
        <v>267</v>
      </c>
      <c r="K1839" s="2" t="s">
        <v>268</v>
      </c>
      <c r="L1839" s="2" t="s">
        <v>182</v>
      </c>
      <c r="M1839" s="2">
        <v>59</v>
      </c>
      <c r="N1839" s="2" t="b">
        <v>0</v>
      </c>
      <c r="O1839" s="2">
        <v>0.65753424657534254</v>
      </c>
      <c r="P1839" s="2">
        <v>0.61224489795918369</v>
      </c>
      <c r="Q1839" s="2">
        <v>0.7100591715976331</v>
      </c>
      <c r="R1839" s="2" t="s">
        <v>74</v>
      </c>
      <c r="S1839" s="2" t="s">
        <v>4234</v>
      </c>
      <c r="T1839" s="2" t="s">
        <v>4235</v>
      </c>
      <c r="U1839" s="2" t="b">
        <v>0</v>
      </c>
      <c r="V1839" s="2" t="s">
        <v>69</v>
      </c>
      <c r="W1839" s="2">
        <v>56.8</v>
      </c>
    </row>
    <row r="1840" spans="1:23" ht="15.75" customHeight="1" x14ac:dyDescent="0.25">
      <c r="A1840" s="2" t="s">
        <v>5200</v>
      </c>
      <c r="B1840" s="2" t="s">
        <v>5201</v>
      </c>
      <c r="C1840" s="2" t="s">
        <v>190</v>
      </c>
      <c r="D1840" s="2" t="s">
        <v>23</v>
      </c>
      <c r="E1840" s="2" t="s">
        <v>24</v>
      </c>
      <c r="F1840" s="2" t="s">
        <v>55</v>
      </c>
      <c r="G1840" s="2" t="s">
        <v>271</v>
      </c>
      <c r="H1840" s="2" t="s">
        <v>179</v>
      </c>
      <c r="I1840" s="2" t="s">
        <v>12</v>
      </c>
      <c r="J1840" s="2" t="s">
        <v>272</v>
      </c>
      <c r="K1840" s="2" t="s">
        <v>273</v>
      </c>
      <c r="L1840" s="2" t="s">
        <v>182</v>
      </c>
      <c r="M1840" s="2">
        <v>60</v>
      </c>
      <c r="N1840" s="2" t="b">
        <v>0</v>
      </c>
      <c r="O1840" s="2">
        <v>0.65753424657534254</v>
      </c>
      <c r="P1840" s="2">
        <v>0.61224489795918369</v>
      </c>
      <c r="Q1840" s="2">
        <v>0.7100591715976331</v>
      </c>
      <c r="R1840" s="2" t="s">
        <v>74</v>
      </c>
      <c r="S1840" s="2" t="s">
        <v>4236</v>
      </c>
      <c r="T1840" s="2" t="s">
        <v>4237</v>
      </c>
      <c r="U1840" s="2" t="b">
        <v>0</v>
      </c>
      <c r="V1840" s="2" t="s">
        <v>69</v>
      </c>
      <c r="W1840" s="2">
        <v>57.9</v>
      </c>
    </row>
    <row r="1841" spans="1:23" ht="15.75" customHeight="1" x14ac:dyDescent="0.25">
      <c r="A1841" s="2" t="s">
        <v>5200</v>
      </c>
      <c r="B1841" s="2" t="s">
        <v>5201</v>
      </c>
      <c r="C1841" s="2" t="s">
        <v>190</v>
      </c>
      <c r="D1841" s="2" t="s">
        <v>23</v>
      </c>
      <c r="E1841" s="2" t="s">
        <v>24</v>
      </c>
      <c r="F1841" s="2" t="s">
        <v>55</v>
      </c>
      <c r="G1841" s="2" t="s">
        <v>276</v>
      </c>
      <c r="H1841" s="2" t="s">
        <v>179</v>
      </c>
      <c r="I1841" s="2" t="s">
        <v>12</v>
      </c>
      <c r="J1841" s="2" t="s">
        <v>277</v>
      </c>
      <c r="K1841" s="2" t="s">
        <v>278</v>
      </c>
      <c r="L1841" s="2" t="s">
        <v>182</v>
      </c>
      <c r="M1841" s="2">
        <v>61</v>
      </c>
      <c r="N1841" s="2" t="b">
        <v>0</v>
      </c>
      <c r="O1841" s="2">
        <v>0.65753424657534254</v>
      </c>
      <c r="P1841" s="2">
        <v>0.61224489795918369</v>
      </c>
      <c r="Q1841" s="2">
        <v>0.7100591715976331</v>
      </c>
      <c r="R1841" s="2" t="s">
        <v>74</v>
      </c>
      <c r="S1841" s="2" t="s">
        <v>4238</v>
      </c>
      <c r="T1841" s="2" t="s">
        <v>4239</v>
      </c>
      <c r="U1841" s="2" t="b">
        <v>0</v>
      </c>
      <c r="V1841" s="2" t="s">
        <v>69</v>
      </c>
      <c r="W1841" s="2">
        <v>140</v>
      </c>
    </row>
    <row r="1842" spans="1:23" ht="15.75" customHeight="1" x14ac:dyDescent="0.25">
      <c r="A1842" s="2" t="s">
        <v>5200</v>
      </c>
      <c r="B1842" s="2" t="s">
        <v>5201</v>
      </c>
      <c r="C1842" s="2" t="s">
        <v>190</v>
      </c>
      <c r="D1842" s="2" t="s">
        <v>23</v>
      </c>
      <c r="E1842" s="2" t="s">
        <v>24</v>
      </c>
      <c r="F1842" s="2" t="s">
        <v>55</v>
      </c>
      <c r="G1842" s="2" t="s">
        <v>281</v>
      </c>
      <c r="H1842" s="2" t="s">
        <v>282</v>
      </c>
      <c r="I1842" s="2" t="s">
        <v>26</v>
      </c>
      <c r="J1842" s="2" t="s">
        <v>283</v>
      </c>
      <c r="K1842" s="2" t="s">
        <v>284</v>
      </c>
      <c r="L1842" s="2" t="s">
        <v>285</v>
      </c>
      <c r="M1842" s="2">
        <v>42</v>
      </c>
      <c r="N1842" s="2" t="b">
        <v>0</v>
      </c>
      <c r="O1842" s="2">
        <v>0.6464208242950108</v>
      </c>
      <c r="P1842" s="2">
        <v>0.62343096234309625</v>
      </c>
      <c r="Q1842" s="2">
        <v>0.6711711711711712</v>
      </c>
      <c r="R1842" s="2" t="s">
        <v>65</v>
      </c>
      <c r="S1842" s="2" t="s">
        <v>4240</v>
      </c>
      <c r="T1842" s="2" t="s">
        <v>4241</v>
      </c>
      <c r="U1842" s="2" t="b">
        <v>1</v>
      </c>
      <c r="V1842" s="2" t="s">
        <v>69</v>
      </c>
      <c r="W1842" s="2">
        <v>1.1000000000000001</v>
      </c>
    </row>
    <row r="1843" spans="1:23" ht="15.75" customHeight="1" x14ac:dyDescent="0.25">
      <c r="A1843" s="2" t="s">
        <v>5200</v>
      </c>
      <c r="B1843" s="2" t="s">
        <v>5201</v>
      </c>
      <c r="C1843" s="2" t="s">
        <v>190</v>
      </c>
      <c r="D1843" s="2" t="s">
        <v>23</v>
      </c>
      <c r="E1843" s="2" t="s">
        <v>24</v>
      </c>
      <c r="F1843" s="2" t="s">
        <v>55</v>
      </c>
      <c r="G1843" s="2" t="s">
        <v>288</v>
      </c>
      <c r="H1843" s="2" t="s">
        <v>282</v>
      </c>
      <c r="I1843" s="2" t="s">
        <v>26</v>
      </c>
      <c r="J1843" s="2" t="s">
        <v>289</v>
      </c>
      <c r="K1843" s="2" t="s">
        <v>290</v>
      </c>
      <c r="L1843" s="2" t="s">
        <v>285</v>
      </c>
      <c r="M1843" s="2">
        <v>43</v>
      </c>
      <c r="N1843" s="2" t="b">
        <v>0</v>
      </c>
      <c r="O1843" s="2">
        <v>0.62634989200863933</v>
      </c>
      <c r="P1843" s="2">
        <v>0.60165975103734437</v>
      </c>
      <c r="Q1843" s="2">
        <v>0.65315315315315314</v>
      </c>
      <c r="R1843" s="2" t="s">
        <v>74</v>
      </c>
      <c r="S1843" s="2" t="s">
        <v>4242</v>
      </c>
      <c r="T1843" s="2" t="s">
        <v>4243</v>
      </c>
      <c r="U1843" s="2" t="b">
        <v>0</v>
      </c>
      <c r="V1843" s="2" t="s">
        <v>69</v>
      </c>
      <c r="W1843" s="2">
        <v>59.9</v>
      </c>
    </row>
    <row r="1844" spans="1:23" ht="15.75" customHeight="1" x14ac:dyDescent="0.25">
      <c r="A1844" s="2" t="s">
        <v>5200</v>
      </c>
      <c r="B1844" s="2" t="s">
        <v>5201</v>
      </c>
      <c r="C1844" s="2" t="s">
        <v>190</v>
      </c>
      <c r="D1844" s="2" t="s">
        <v>23</v>
      </c>
      <c r="E1844" s="2" t="s">
        <v>24</v>
      </c>
      <c r="F1844" s="2" t="s">
        <v>55</v>
      </c>
      <c r="G1844" s="2" t="s">
        <v>293</v>
      </c>
      <c r="H1844" s="2" t="s">
        <v>282</v>
      </c>
      <c r="I1844" s="2" t="s">
        <v>26</v>
      </c>
      <c r="J1844" s="2" t="s">
        <v>294</v>
      </c>
      <c r="K1844" s="2" t="s">
        <v>295</v>
      </c>
      <c r="L1844" s="2" t="s">
        <v>285</v>
      </c>
      <c r="M1844" s="2">
        <v>44</v>
      </c>
      <c r="N1844" s="2" t="b">
        <v>0</v>
      </c>
      <c r="O1844" s="2">
        <v>0.62634989200863933</v>
      </c>
      <c r="P1844" s="2">
        <v>0.60165975103734437</v>
      </c>
      <c r="Q1844" s="2">
        <v>0.65315315315315314</v>
      </c>
      <c r="R1844" s="2" t="s">
        <v>74</v>
      </c>
      <c r="S1844" s="2" t="s">
        <v>4244</v>
      </c>
      <c r="T1844" s="2" t="s">
        <v>4245</v>
      </c>
      <c r="U1844" s="2" t="b">
        <v>0</v>
      </c>
      <c r="V1844" s="2" t="s">
        <v>69</v>
      </c>
      <c r="W1844" s="2">
        <v>59.2</v>
      </c>
    </row>
    <row r="1845" spans="1:23" ht="15.75" customHeight="1" x14ac:dyDescent="0.25">
      <c r="A1845" s="2" t="s">
        <v>5200</v>
      </c>
      <c r="B1845" s="2" t="s">
        <v>5201</v>
      </c>
      <c r="C1845" s="2" t="s">
        <v>190</v>
      </c>
      <c r="D1845" s="2" t="s">
        <v>23</v>
      </c>
      <c r="E1845" s="2" t="s">
        <v>24</v>
      </c>
      <c r="F1845" s="2" t="s">
        <v>55</v>
      </c>
      <c r="G1845" s="2" t="s">
        <v>298</v>
      </c>
      <c r="H1845" s="2" t="s">
        <v>282</v>
      </c>
      <c r="I1845" s="2" t="s">
        <v>26</v>
      </c>
      <c r="J1845" s="2" t="s">
        <v>299</v>
      </c>
      <c r="K1845" s="2" t="s">
        <v>300</v>
      </c>
      <c r="L1845" s="2" t="s">
        <v>285</v>
      </c>
      <c r="M1845" s="2">
        <v>45</v>
      </c>
      <c r="N1845" s="2" t="b">
        <v>0</v>
      </c>
      <c r="O1845" s="2">
        <v>0.62634989200863933</v>
      </c>
      <c r="P1845" s="2">
        <v>0.60165975103734437</v>
      </c>
      <c r="Q1845" s="2">
        <v>0.65315315315315314</v>
      </c>
      <c r="R1845" s="2" t="s">
        <v>74</v>
      </c>
      <c r="S1845" s="2" t="s">
        <v>4246</v>
      </c>
      <c r="T1845" s="2" t="s">
        <v>4247</v>
      </c>
      <c r="U1845" s="2" t="b">
        <v>0</v>
      </c>
      <c r="V1845" s="2" t="s">
        <v>69</v>
      </c>
      <c r="W1845" s="2">
        <v>59.5</v>
      </c>
    </row>
    <row r="1846" spans="1:23" ht="15.75" customHeight="1" x14ac:dyDescent="0.25">
      <c r="A1846" s="2" t="s">
        <v>5200</v>
      </c>
      <c r="B1846" s="2" t="s">
        <v>5201</v>
      </c>
      <c r="C1846" s="2" t="s">
        <v>190</v>
      </c>
      <c r="D1846" s="2" t="s">
        <v>23</v>
      </c>
      <c r="E1846" s="2" t="s">
        <v>24</v>
      </c>
      <c r="F1846" s="2" t="s">
        <v>55</v>
      </c>
      <c r="G1846" s="2" t="s">
        <v>303</v>
      </c>
      <c r="H1846" s="2" t="s">
        <v>282</v>
      </c>
      <c r="I1846" s="2" t="s">
        <v>26</v>
      </c>
      <c r="J1846" s="2" t="s">
        <v>304</v>
      </c>
      <c r="K1846" s="2" t="s">
        <v>305</v>
      </c>
      <c r="L1846" s="2" t="s">
        <v>285</v>
      </c>
      <c r="M1846" s="2">
        <v>46</v>
      </c>
      <c r="N1846" s="2" t="b">
        <v>0</v>
      </c>
      <c r="O1846" s="2">
        <v>0.62634989200863933</v>
      </c>
      <c r="P1846" s="2">
        <v>0.60165975103734437</v>
      </c>
      <c r="Q1846" s="2">
        <v>0.65315315315315314</v>
      </c>
      <c r="R1846" s="2" t="s">
        <v>74</v>
      </c>
      <c r="S1846" s="2" t="s">
        <v>4248</v>
      </c>
      <c r="T1846" s="2" t="s">
        <v>4249</v>
      </c>
      <c r="U1846" s="2" t="b">
        <v>0</v>
      </c>
      <c r="V1846" s="2" t="s">
        <v>69</v>
      </c>
      <c r="W1846" s="2">
        <v>59.2</v>
      </c>
    </row>
    <row r="1847" spans="1:23" ht="15.75" customHeight="1" x14ac:dyDescent="0.25">
      <c r="A1847" s="2" t="s">
        <v>5200</v>
      </c>
      <c r="B1847" s="2" t="s">
        <v>5201</v>
      </c>
      <c r="C1847" s="2" t="s">
        <v>190</v>
      </c>
      <c r="D1847" s="2" t="s">
        <v>23</v>
      </c>
      <c r="E1847" s="2" t="s">
        <v>24</v>
      </c>
      <c r="F1847" s="2" t="s">
        <v>55</v>
      </c>
      <c r="G1847" s="2" t="s">
        <v>308</v>
      </c>
      <c r="H1847" s="2" t="s">
        <v>282</v>
      </c>
      <c r="I1847" s="2" t="s">
        <v>26</v>
      </c>
      <c r="J1847" s="2" t="s">
        <v>309</v>
      </c>
      <c r="K1847" s="2" t="s">
        <v>310</v>
      </c>
      <c r="L1847" s="2" t="s">
        <v>285</v>
      </c>
      <c r="M1847" s="2">
        <v>47</v>
      </c>
      <c r="N1847" s="2" t="b">
        <v>0</v>
      </c>
      <c r="O1847" s="2">
        <v>0.62634989200863933</v>
      </c>
      <c r="P1847" s="2">
        <v>0.60165975103734437</v>
      </c>
      <c r="Q1847" s="2">
        <v>0.65315315315315314</v>
      </c>
      <c r="R1847" s="2" t="s">
        <v>74</v>
      </c>
      <c r="S1847" s="2" t="s">
        <v>4250</v>
      </c>
      <c r="T1847" s="2" t="s">
        <v>4251</v>
      </c>
      <c r="U1847" s="2" t="b">
        <v>0</v>
      </c>
      <c r="V1847" s="2" t="s">
        <v>69</v>
      </c>
      <c r="W1847" s="2">
        <v>58.4</v>
      </c>
    </row>
    <row r="1848" spans="1:23" ht="15.75" customHeight="1" x14ac:dyDescent="0.25">
      <c r="A1848" s="2" t="s">
        <v>5200</v>
      </c>
      <c r="B1848" s="2" t="s">
        <v>5201</v>
      </c>
      <c r="C1848" s="2" t="s">
        <v>190</v>
      </c>
      <c r="D1848" s="2" t="s">
        <v>23</v>
      </c>
      <c r="E1848" s="2" t="s">
        <v>24</v>
      </c>
      <c r="F1848" s="2" t="s">
        <v>55</v>
      </c>
      <c r="G1848" s="2" t="s">
        <v>313</v>
      </c>
      <c r="H1848" s="2" t="s">
        <v>282</v>
      </c>
      <c r="I1848" s="2" t="s">
        <v>26</v>
      </c>
      <c r="J1848" s="2" t="s">
        <v>314</v>
      </c>
      <c r="K1848" s="2" t="s">
        <v>315</v>
      </c>
      <c r="L1848" s="2" t="s">
        <v>285</v>
      </c>
      <c r="M1848" s="2">
        <v>48</v>
      </c>
      <c r="N1848" s="2" t="b">
        <v>0</v>
      </c>
      <c r="O1848" s="2">
        <v>0.62634989200863933</v>
      </c>
      <c r="P1848" s="2">
        <v>0.60165975103734437</v>
      </c>
      <c r="Q1848" s="2">
        <v>0.65315315315315314</v>
      </c>
      <c r="R1848" s="2" t="s">
        <v>74</v>
      </c>
      <c r="S1848" s="2" t="s">
        <v>4252</v>
      </c>
      <c r="T1848" s="2" t="s">
        <v>4253</v>
      </c>
      <c r="U1848" s="2" t="b">
        <v>0</v>
      </c>
      <c r="V1848" s="2" t="s">
        <v>69</v>
      </c>
      <c r="W1848" s="2">
        <v>59.5</v>
      </c>
    </row>
    <row r="1849" spans="1:23" ht="15.75" customHeight="1" x14ac:dyDescent="0.25">
      <c r="A1849" s="2" t="s">
        <v>5200</v>
      </c>
      <c r="B1849" s="2" t="s">
        <v>5201</v>
      </c>
      <c r="C1849" s="2" t="s">
        <v>190</v>
      </c>
      <c r="D1849" s="2" t="s">
        <v>23</v>
      </c>
      <c r="E1849" s="2" t="s">
        <v>24</v>
      </c>
      <c r="F1849" s="2" t="s">
        <v>55</v>
      </c>
      <c r="G1849" s="2" t="s">
        <v>318</v>
      </c>
      <c r="H1849" s="2" t="s">
        <v>282</v>
      </c>
      <c r="I1849" s="2" t="s">
        <v>26</v>
      </c>
      <c r="J1849" s="2" t="s">
        <v>319</v>
      </c>
      <c r="K1849" s="2" t="s">
        <v>320</v>
      </c>
      <c r="L1849" s="2" t="s">
        <v>285</v>
      </c>
      <c r="M1849" s="2">
        <v>49</v>
      </c>
      <c r="N1849" s="2" t="b">
        <v>0</v>
      </c>
      <c r="O1849" s="2">
        <v>0.62634989200863933</v>
      </c>
      <c r="P1849" s="2">
        <v>0.60165975103734437</v>
      </c>
      <c r="Q1849" s="2">
        <v>0.65315315315315314</v>
      </c>
      <c r="R1849" s="2" t="s">
        <v>74</v>
      </c>
      <c r="S1849" s="2" t="s">
        <v>4254</v>
      </c>
      <c r="T1849" s="2" t="s">
        <v>4255</v>
      </c>
      <c r="U1849" s="2" t="b">
        <v>0</v>
      </c>
      <c r="V1849" s="2" t="s">
        <v>69</v>
      </c>
      <c r="W1849" s="2">
        <v>59</v>
      </c>
    </row>
    <row r="1850" spans="1:23" ht="15.75" customHeight="1" x14ac:dyDescent="0.25">
      <c r="A1850" s="2" t="s">
        <v>5200</v>
      </c>
      <c r="B1850" s="2" t="s">
        <v>5201</v>
      </c>
      <c r="C1850" s="2" t="s">
        <v>190</v>
      </c>
      <c r="D1850" s="2" t="s">
        <v>23</v>
      </c>
      <c r="E1850" s="2" t="s">
        <v>24</v>
      </c>
      <c r="F1850" s="2" t="s">
        <v>55</v>
      </c>
      <c r="G1850" s="2" t="s">
        <v>323</v>
      </c>
      <c r="H1850" s="2" t="s">
        <v>282</v>
      </c>
      <c r="I1850" s="2" t="s">
        <v>26</v>
      </c>
      <c r="J1850" s="2" t="s">
        <v>324</v>
      </c>
      <c r="K1850" s="2" t="s">
        <v>325</v>
      </c>
      <c r="L1850" s="2" t="s">
        <v>285</v>
      </c>
      <c r="M1850" s="2">
        <v>50</v>
      </c>
      <c r="N1850" s="2" t="b">
        <v>0</v>
      </c>
      <c r="O1850" s="2">
        <v>0.62634989200863933</v>
      </c>
      <c r="P1850" s="2">
        <v>0.60165975103734437</v>
      </c>
      <c r="Q1850" s="2">
        <v>0.65315315315315314</v>
      </c>
      <c r="R1850" s="2" t="s">
        <v>74</v>
      </c>
      <c r="S1850" s="2" t="s">
        <v>4256</v>
      </c>
      <c r="T1850" s="2" t="s">
        <v>4257</v>
      </c>
      <c r="U1850" s="2" t="b">
        <v>0</v>
      </c>
      <c r="V1850" s="2" t="s">
        <v>69</v>
      </c>
      <c r="W1850" s="2">
        <v>59.2</v>
      </c>
    </row>
    <row r="1851" spans="1:23" ht="15.75" customHeight="1" x14ac:dyDescent="0.25">
      <c r="A1851" s="2" t="s">
        <v>5200</v>
      </c>
      <c r="B1851" s="2" t="s">
        <v>5201</v>
      </c>
      <c r="C1851" s="2" t="s">
        <v>190</v>
      </c>
      <c r="D1851" s="2" t="s">
        <v>23</v>
      </c>
      <c r="E1851" s="2" t="s">
        <v>24</v>
      </c>
      <c r="F1851" s="2" t="s">
        <v>55</v>
      </c>
      <c r="G1851" s="2" t="s">
        <v>328</v>
      </c>
      <c r="H1851" s="2" t="s">
        <v>282</v>
      </c>
      <c r="I1851" s="2" t="s">
        <v>26</v>
      </c>
      <c r="J1851" s="2" t="s">
        <v>329</v>
      </c>
      <c r="K1851" s="2" t="s">
        <v>330</v>
      </c>
      <c r="L1851" s="2" t="s">
        <v>285</v>
      </c>
      <c r="M1851" s="2">
        <v>51</v>
      </c>
      <c r="N1851" s="2" t="b">
        <v>0</v>
      </c>
      <c r="O1851" s="2">
        <v>0.62634989200863933</v>
      </c>
      <c r="P1851" s="2">
        <v>0.60165975103734437</v>
      </c>
      <c r="Q1851" s="2">
        <v>0.65315315315315314</v>
      </c>
      <c r="R1851" s="2" t="s">
        <v>74</v>
      </c>
      <c r="S1851" s="2" t="s">
        <v>4258</v>
      </c>
      <c r="T1851" s="2" t="s">
        <v>4259</v>
      </c>
      <c r="U1851" s="2" t="b">
        <v>0</v>
      </c>
      <c r="V1851" s="2" t="s">
        <v>69</v>
      </c>
      <c r="W1851" s="2">
        <v>59.5</v>
      </c>
    </row>
    <row r="1852" spans="1:23" ht="15.75" customHeight="1" x14ac:dyDescent="0.25">
      <c r="A1852" s="2" t="s">
        <v>5200</v>
      </c>
      <c r="B1852" s="2" t="s">
        <v>5201</v>
      </c>
      <c r="C1852" s="2" t="s">
        <v>190</v>
      </c>
      <c r="D1852" s="2" t="s">
        <v>23</v>
      </c>
      <c r="E1852" s="2" t="s">
        <v>24</v>
      </c>
      <c r="F1852" s="2" t="s">
        <v>55</v>
      </c>
      <c r="G1852" s="2" t="s">
        <v>333</v>
      </c>
      <c r="H1852" s="2" t="s">
        <v>282</v>
      </c>
      <c r="I1852" s="2" t="s">
        <v>26</v>
      </c>
      <c r="J1852" s="2" t="s">
        <v>334</v>
      </c>
      <c r="K1852" s="2" t="s">
        <v>335</v>
      </c>
      <c r="L1852" s="2" t="s">
        <v>285</v>
      </c>
      <c r="M1852" s="2">
        <v>52</v>
      </c>
      <c r="N1852" s="2" t="b">
        <v>0</v>
      </c>
      <c r="O1852" s="2">
        <v>0.62634989200863933</v>
      </c>
      <c r="P1852" s="2">
        <v>0.60165975103734437</v>
      </c>
      <c r="Q1852" s="2">
        <v>0.65315315315315314</v>
      </c>
      <c r="R1852" s="2" t="s">
        <v>74</v>
      </c>
      <c r="S1852" s="2" t="s">
        <v>4260</v>
      </c>
      <c r="T1852" s="2" t="s">
        <v>4261</v>
      </c>
      <c r="U1852" s="2" t="b">
        <v>0</v>
      </c>
      <c r="V1852" s="2" t="s">
        <v>69</v>
      </c>
      <c r="W1852" s="2">
        <v>59.2</v>
      </c>
    </row>
    <row r="1853" spans="1:23" ht="15.75" customHeight="1" x14ac:dyDescent="0.25">
      <c r="A1853" s="2" t="s">
        <v>5200</v>
      </c>
      <c r="B1853" s="2" t="s">
        <v>5201</v>
      </c>
      <c r="C1853" s="2" t="s">
        <v>190</v>
      </c>
      <c r="D1853" s="2" t="s">
        <v>23</v>
      </c>
      <c r="E1853" s="2" t="s">
        <v>24</v>
      </c>
      <c r="F1853" s="2" t="s">
        <v>55</v>
      </c>
      <c r="G1853" s="2" t="s">
        <v>338</v>
      </c>
      <c r="H1853" s="2" t="s">
        <v>282</v>
      </c>
      <c r="I1853" s="2" t="s">
        <v>26</v>
      </c>
      <c r="J1853" s="2" t="s">
        <v>339</v>
      </c>
      <c r="K1853" s="2" t="s">
        <v>340</v>
      </c>
      <c r="L1853" s="2" t="s">
        <v>285</v>
      </c>
      <c r="M1853" s="2">
        <v>53</v>
      </c>
      <c r="N1853" s="2" t="b">
        <v>0</v>
      </c>
      <c r="O1853" s="2">
        <v>0.62634989200863933</v>
      </c>
      <c r="P1853" s="2">
        <v>0.60165975103734437</v>
      </c>
      <c r="Q1853" s="2">
        <v>0.65315315315315314</v>
      </c>
      <c r="R1853" s="2" t="s">
        <v>74</v>
      </c>
      <c r="S1853" s="2" t="s">
        <v>4262</v>
      </c>
      <c r="T1853" s="2" t="s">
        <v>4263</v>
      </c>
      <c r="U1853" s="2" t="b">
        <v>0</v>
      </c>
      <c r="V1853" s="2" t="s">
        <v>69</v>
      </c>
      <c r="W1853" s="2">
        <v>58.8</v>
      </c>
    </row>
    <row r="1854" spans="1:23" ht="15.75" customHeight="1" x14ac:dyDescent="0.25">
      <c r="A1854" s="2" t="s">
        <v>5200</v>
      </c>
      <c r="B1854" s="2" t="s">
        <v>5201</v>
      </c>
      <c r="C1854" s="2" t="s">
        <v>190</v>
      </c>
      <c r="D1854" s="2" t="s">
        <v>23</v>
      </c>
      <c r="E1854" s="2" t="s">
        <v>24</v>
      </c>
      <c r="F1854" s="2" t="s">
        <v>55</v>
      </c>
      <c r="G1854" s="2" t="s">
        <v>343</v>
      </c>
      <c r="H1854" s="2" t="s">
        <v>282</v>
      </c>
      <c r="I1854" s="2" t="s">
        <v>26</v>
      </c>
      <c r="J1854" s="2" t="s">
        <v>344</v>
      </c>
      <c r="K1854" s="2" t="s">
        <v>345</v>
      </c>
      <c r="L1854" s="2" t="s">
        <v>285</v>
      </c>
      <c r="M1854" s="2">
        <v>54</v>
      </c>
      <c r="N1854" s="2" t="b">
        <v>0</v>
      </c>
      <c r="O1854" s="2">
        <v>0.62634989200863933</v>
      </c>
      <c r="P1854" s="2">
        <v>0.60165975103734437</v>
      </c>
      <c r="Q1854" s="2">
        <v>0.65315315315315314</v>
      </c>
      <c r="R1854" s="2" t="s">
        <v>74</v>
      </c>
      <c r="S1854" s="2" t="s">
        <v>4264</v>
      </c>
      <c r="T1854" s="2" t="s">
        <v>4265</v>
      </c>
      <c r="U1854" s="2" t="b">
        <v>0</v>
      </c>
      <c r="V1854" s="2" t="s">
        <v>69</v>
      </c>
      <c r="W1854" s="2">
        <v>60.3</v>
      </c>
    </row>
    <row r="1855" spans="1:23" ht="15.75" customHeight="1" x14ac:dyDescent="0.25">
      <c r="A1855" s="2" t="s">
        <v>5200</v>
      </c>
      <c r="B1855" s="2" t="s">
        <v>5201</v>
      </c>
      <c r="C1855" s="2" t="s">
        <v>190</v>
      </c>
      <c r="D1855" s="2" t="s">
        <v>23</v>
      </c>
      <c r="E1855" s="2" t="s">
        <v>24</v>
      </c>
      <c r="F1855" s="2" t="s">
        <v>55</v>
      </c>
      <c r="G1855" s="2" t="s">
        <v>349</v>
      </c>
      <c r="H1855" s="2" t="s">
        <v>282</v>
      </c>
      <c r="I1855" s="2" t="s">
        <v>26</v>
      </c>
      <c r="J1855" s="2" t="s">
        <v>351</v>
      </c>
      <c r="K1855" s="2" t="s">
        <v>352</v>
      </c>
      <c r="L1855" s="2" t="s">
        <v>285</v>
      </c>
      <c r="M1855" s="2">
        <v>55</v>
      </c>
      <c r="N1855" s="2" t="b">
        <v>0</v>
      </c>
      <c r="O1855" s="2">
        <v>0.62634989200863933</v>
      </c>
      <c r="P1855" s="2">
        <v>0.60165975103734437</v>
      </c>
      <c r="Q1855" s="2">
        <v>0.65315315315315314</v>
      </c>
      <c r="R1855" s="2" t="s">
        <v>74</v>
      </c>
      <c r="S1855" s="2" t="s">
        <v>4266</v>
      </c>
      <c r="T1855" s="2" t="s">
        <v>4267</v>
      </c>
      <c r="U1855" s="2" t="b">
        <v>0</v>
      </c>
      <c r="V1855" s="2" t="s">
        <v>69</v>
      </c>
      <c r="W1855" s="2">
        <v>59.2</v>
      </c>
    </row>
    <row r="1856" spans="1:23" ht="15.75" customHeight="1" x14ac:dyDescent="0.25">
      <c r="A1856" s="2" t="s">
        <v>5200</v>
      </c>
      <c r="B1856" s="2" t="s">
        <v>5201</v>
      </c>
      <c r="C1856" s="2" t="s">
        <v>190</v>
      </c>
      <c r="D1856" s="2" t="s">
        <v>23</v>
      </c>
      <c r="E1856" s="2" t="s">
        <v>24</v>
      </c>
      <c r="F1856" s="2" t="s">
        <v>55</v>
      </c>
      <c r="G1856" s="2" t="s">
        <v>363</v>
      </c>
      <c r="H1856" s="2" t="s">
        <v>282</v>
      </c>
      <c r="I1856" s="2" t="s">
        <v>26</v>
      </c>
      <c r="J1856" s="2" t="s">
        <v>367</v>
      </c>
      <c r="K1856" s="2" t="s">
        <v>368</v>
      </c>
      <c r="L1856" s="2" t="s">
        <v>285</v>
      </c>
      <c r="M1856" s="2">
        <v>56</v>
      </c>
      <c r="N1856" s="2" t="b">
        <v>0</v>
      </c>
      <c r="O1856" s="2">
        <v>0.62634989200863933</v>
      </c>
      <c r="P1856" s="2">
        <v>0.60165975103734437</v>
      </c>
      <c r="Q1856" s="2">
        <v>0.65315315315315314</v>
      </c>
      <c r="R1856" s="2" t="s">
        <v>74</v>
      </c>
      <c r="S1856" s="2" t="s">
        <v>4268</v>
      </c>
      <c r="T1856" s="2" t="s">
        <v>4269</v>
      </c>
      <c r="U1856" s="2" t="b">
        <v>0</v>
      </c>
      <c r="V1856" s="2" t="s">
        <v>69</v>
      </c>
      <c r="W1856" s="2">
        <v>58.7</v>
      </c>
    </row>
    <row r="1857" spans="1:23" ht="15.75" customHeight="1" x14ac:dyDescent="0.25">
      <c r="A1857" s="2" t="s">
        <v>5200</v>
      </c>
      <c r="B1857" s="2" t="s">
        <v>5201</v>
      </c>
      <c r="C1857" s="2" t="s">
        <v>190</v>
      </c>
      <c r="D1857" s="2" t="s">
        <v>23</v>
      </c>
      <c r="E1857" s="2" t="s">
        <v>24</v>
      </c>
      <c r="F1857" s="2" t="s">
        <v>55</v>
      </c>
      <c r="G1857" s="2" t="s">
        <v>378</v>
      </c>
      <c r="H1857" s="2" t="s">
        <v>282</v>
      </c>
      <c r="I1857" s="2" t="s">
        <v>26</v>
      </c>
      <c r="J1857" s="2" t="s">
        <v>380</v>
      </c>
      <c r="K1857" s="2" t="s">
        <v>381</v>
      </c>
      <c r="L1857" s="2" t="s">
        <v>285</v>
      </c>
      <c r="M1857" s="2">
        <v>57</v>
      </c>
      <c r="N1857" s="2" t="b">
        <v>0</v>
      </c>
      <c r="O1857" s="2">
        <v>0.62634989200863933</v>
      </c>
      <c r="P1857" s="2">
        <v>0.60165975103734437</v>
      </c>
      <c r="Q1857" s="2">
        <v>0.65315315315315314</v>
      </c>
      <c r="R1857" s="2" t="s">
        <v>74</v>
      </c>
      <c r="S1857" s="2" t="s">
        <v>4270</v>
      </c>
      <c r="T1857" s="2" t="s">
        <v>4271</v>
      </c>
      <c r="U1857" s="2" t="b">
        <v>0</v>
      </c>
      <c r="V1857" s="2" t="s">
        <v>69</v>
      </c>
      <c r="W1857" s="2">
        <v>60.4</v>
      </c>
    </row>
    <row r="1858" spans="1:23" ht="15.75" customHeight="1" x14ac:dyDescent="0.25">
      <c r="A1858" s="2" t="s">
        <v>5200</v>
      </c>
      <c r="B1858" s="2" t="s">
        <v>5201</v>
      </c>
      <c r="C1858" s="2" t="s">
        <v>190</v>
      </c>
      <c r="D1858" s="2" t="s">
        <v>23</v>
      </c>
      <c r="E1858" s="2" t="s">
        <v>24</v>
      </c>
      <c r="F1858" s="2" t="s">
        <v>55</v>
      </c>
      <c r="G1858" s="2" t="s">
        <v>389</v>
      </c>
      <c r="H1858" s="2" t="s">
        <v>282</v>
      </c>
      <c r="I1858" s="2" t="s">
        <v>26</v>
      </c>
      <c r="J1858" s="2" t="s">
        <v>390</v>
      </c>
      <c r="K1858" s="2" t="s">
        <v>391</v>
      </c>
      <c r="L1858" s="2" t="s">
        <v>285</v>
      </c>
      <c r="M1858" s="2">
        <v>58</v>
      </c>
      <c r="N1858" s="2" t="b">
        <v>0</v>
      </c>
      <c r="O1858" s="2">
        <v>0.62634989200863933</v>
      </c>
      <c r="P1858" s="2">
        <v>0.60165975103734437</v>
      </c>
      <c r="Q1858" s="2">
        <v>0.65315315315315314</v>
      </c>
      <c r="R1858" s="2" t="s">
        <v>74</v>
      </c>
      <c r="S1858" s="2" t="s">
        <v>4272</v>
      </c>
      <c r="T1858" s="2" t="s">
        <v>4273</v>
      </c>
      <c r="U1858" s="2" t="b">
        <v>0</v>
      </c>
      <c r="V1858" s="2" t="s">
        <v>69</v>
      </c>
      <c r="W1858" s="2">
        <v>58.6</v>
      </c>
    </row>
    <row r="1859" spans="1:23" ht="15.75" customHeight="1" x14ac:dyDescent="0.25">
      <c r="A1859" s="2" t="s">
        <v>5200</v>
      </c>
      <c r="B1859" s="2" t="s">
        <v>5201</v>
      </c>
      <c r="C1859" s="2" t="s">
        <v>190</v>
      </c>
      <c r="D1859" s="2" t="s">
        <v>23</v>
      </c>
      <c r="E1859" s="2" t="s">
        <v>24</v>
      </c>
      <c r="F1859" s="2" t="s">
        <v>55</v>
      </c>
      <c r="G1859" s="2" t="s">
        <v>395</v>
      </c>
      <c r="H1859" s="2" t="s">
        <v>282</v>
      </c>
      <c r="I1859" s="2" t="s">
        <v>26</v>
      </c>
      <c r="J1859" s="2" t="s">
        <v>397</v>
      </c>
      <c r="K1859" s="2" t="s">
        <v>398</v>
      </c>
      <c r="L1859" s="2" t="s">
        <v>285</v>
      </c>
      <c r="M1859" s="2">
        <v>59</v>
      </c>
      <c r="N1859" s="2" t="b">
        <v>0</v>
      </c>
      <c r="O1859" s="2">
        <v>0.62634989200863933</v>
      </c>
      <c r="P1859" s="2">
        <v>0.60165975103734437</v>
      </c>
      <c r="Q1859" s="2">
        <v>0.65315315315315314</v>
      </c>
      <c r="R1859" s="2" t="s">
        <v>74</v>
      </c>
      <c r="S1859" s="2" t="s">
        <v>4274</v>
      </c>
      <c r="T1859" s="2" t="s">
        <v>4275</v>
      </c>
      <c r="U1859" s="2" t="b">
        <v>0</v>
      </c>
      <c r="V1859" s="2" t="s">
        <v>69</v>
      </c>
      <c r="W1859" s="2">
        <v>59.6</v>
      </c>
    </row>
    <row r="1860" spans="1:23" ht="15.75" customHeight="1" x14ac:dyDescent="0.25">
      <c r="A1860" s="2" t="s">
        <v>5200</v>
      </c>
      <c r="B1860" s="2" t="s">
        <v>5201</v>
      </c>
      <c r="C1860" s="2" t="s">
        <v>190</v>
      </c>
      <c r="D1860" s="2" t="s">
        <v>23</v>
      </c>
      <c r="E1860" s="2" t="s">
        <v>24</v>
      </c>
      <c r="F1860" s="2" t="s">
        <v>55</v>
      </c>
      <c r="G1860" s="2" t="s">
        <v>401</v>
      </c>
      <c r="H1860" s="2" t="s">
        <v>282</v>
      </c>
      <c r="I1860" s="2" t="s">
        <v>26</v>
      </c>
      <c r="J1860" s="2" t="s">
        <v>402</v>
      </c>
      <c r="K1860" s="2" t="s">
        <v>403</v>
      </c>
      <c r="L1860" s="2" t="s">
        <v>285</v>
      </c>
      <c r="M1860" s="2">
        <v>60</v>
      </c>
      <c r="N1860" s="2" t="b">
        <v>0</v>
      </c>
      <c r="O1860" s="2">
        <v>0.62634989200863933</v>
      </c>
      <c r="P1860" s="2">
        <v>0.60165975103734437</v>
      </c>
      <c r="Q1860" s="2">
        <v>0.65315315315315314</v>
      </c>
      <c r="R1860" s="2" t="s">
        <v>74</v>
      </c>
      <c r="S1860" s="2" t="s">
        <v>4276</v>
      </c>
      <c r="T1860" s="2" t="s">
        <v>4277</v>
      </c>
      <c r="U1860" s="2" t="b">
        <v>0</v>
      </c>
      <c r="V1860" s="2" t="s">
        <v>69</v>
      </c>
      <c r="W1860" s="2">
        <v>58.9</v>
      </c>
    </row>
    <row r="1861" spans="1:23" ht="15.75" customHeight="1" x14ac:dyDescent="0.25">
      <c r="A1861" s="2" t="s">
        <v>5200</v>
      </c>
      <c r="B1861" s="2" t="s">
        <v>5201</v>
      </c>
      <c r="C1861" s="2" t="s">
        <v>190</v>
      </c>
      <c r="D1861" s="2" t="s">
        <v>23</v>
      </c>
      <c r="E1861" s="2" t="s">
        <v>24</v>
      </c>
      <c r="F1861" s="2" t="s">
        <v>55</v>
      </c>
      <c r="G1861" s="2" t="s">
        <v>406</v>
      </c>
      <c r="H1861" s="2" t="s">
        <v>282</v>
      </c>
      <c r="I1861" s="2" t="s">
        <v>26</v>
      </c>
      <c r="J1861" s="2" t="s">
        <v>407</v>
      </c>
      <c r="K1861" s="2" t="s">
        <v>408</v>
      </c>
      <c r="L1861" s="2" t="s">
        <v>285</v>
      </c>
      <c r="M1861" s="2">
        <v>61</v>
      </c>
      <c r="N1861" s="2" t="b">
        <v>0</v>
      </c>
      <c r="O1861" s="2">
        <v>0.62634989200863933</v>
      </c>
      <c r="P1861" s="2">
        <v>0.60165975103734437</v>
      </c>
      <c r="Q1861" s="2">
        <v>0.65315315315315314</v>
      </c>
      <c r="R1861" s="2" t="s">
        <v>74</v>
      </c>
      <c r="S1861" s="2" t="s">
        <v>4278</v>
      </c>
      <c r="T1861" s="2" t="s">
        <v>4279</v>
      </c>
      <c r="U1861" s="2" t="b">
        <v>0</v>
      </c>
      <c r="V1861" s="2" t="s">
        <v>69</v>
      </c>
      <c r="W1861" s="2">
        <v>59.6</v>
      </c>
    </row>
    <row r="1862" spans="1:23" ht="15.75" customHeight="1" x14ac:dyDescent="0.25">
      <c r="A1862" s="2" t="s">
        <v>5200</v>
      </c>
      <c r="B1862" s="2" t="s">
        <v>5201</v>
      </c>
      <c r="C1862" s="2" t="s">
        <v>190</v>
      </c>
      <c r="D1862" s="2" t="s">
        <v>23</v>
      </c>
      <c r="E1862" s="2" t="s">
        <v>24</v>
      </c>
      <c r="F1862" s="2" t="s">
        <v>364</v>
      </c>
      <c r="G1862" s="2" t="s">
        <v>411</v>
      </c>
      <c r="H1862" s="2" t="s">
        <v>412</v>
      </c>
      <c r="I1862" s="2" t="s">
        <v>54</v>
      </c>
      <c r="J1862" s="2" t="s">
        <v>413</v>
      </c>
      <c r="K1862" s="2" t="s">
        <v>414</v>
      </c>
      <c r="L1862" s="2" t="s">
        <v>377</v>
      </c>
      <c r="M1862" s="2">
        <v>42</v>
      </c>
      <c r="N1862" s="2" t="b">
        <v>0</v>
      </c>
      <c r="O1862" s="2">
        <v>0.79497907949790791</v>
      </c>
      <c r="P1862" s="2">
        <v>0.7661290322580645</v>
      </c>
      <c r="Q1862" s="2">
        <v>0.82608695652173914</v>
      </c>
      <c r="R1862" s="2" t="s">
        <v>65</v>
      </c>
      <c r="S1862" s="2" t="s">
        <v>4280</v>
      </c>
      <c r="T1862" s="2" t="s">
        <v>4281</v>
      </c>
      <c r="U1862" s="2" t="b">
        <v>1</v>
      </c>
      <c r="V1862" s="2" t="s">
        <v>69</v>
      </c>
      <c r="W1862" s="2">
        <v>0.7</v>
      </c>
    </row>
    <row r="1863" spans="1:23" ht="15.75" customHeight="1" x14ac:dyDescent="0.25">
      <c r="A1863" s="2" t="s">
        <v>5200</v>
      </c>
      <c r="B1863" s="2" t="s">
        <v>5201</v>
      </c>
      <c r="C1863" s="2" t="s">
        <v>190</v>
      </c>
      <c r="D1863" s="2" t="s">
        <v>23</v>
      </c>
      <c r="E1863" s="2" t="s">
        <v>24</v>
      </c>
      <c r="F1863" s="2" t="s">
        <v>364</v>
      </c>
      <c r="G1863" s="2" t="s">
        <v>417</v>
      </c>
      <c r="H1863" s="2" t="s">
        <v>412</v>
      </c>
      <c r="I1863" s="2" t="s">
        <v>54</v>
      </c>
      <c r="J1863" s="2" t="s">
        <v>418</v>
      </c>
      <c r="K1863" s="2" t="s">
        <v>419</v>
      </c>
      <c r="L1863" s="2" t="s">
        <v>377</v>
      </c>
      <c r="M1863" s="2">
        <v>43</v>
      </c>
      <c r="N1863" s="2" t="b">
        <v>0</v>
      </c>
      <c r="O1863" s="2">
        <v>0.77473684210526328</v>
      </c>
      <c r="P1863" s="2">
        <v>0.75102040816326532</v>
      </c>
      <c r="Q1863" s="2">
        <v>0.8</v>
      </c>
      <c r="R1863" s="2" t="s">
        <v>74</v>
      </c>
      <c r="S1863" s="2" t="s">
        <v>4282</v>
      </c>
      <c r="T1863" s="2" t="s">
        <v>4283</v>
      </c>
      <c r="U1863" s="2" t="b">
        <v>0</v>
      </c>
      <c r="V1863" s="2" t="s">
        <v>69</v>
      </c>
      <c r="W1863" s="2">
        <v>203</v>
      </c>
    </row>
    <row r="1864" spans="1:23" ht="15.75" customHeight="1" x14ac:dyDescent="0.25">
      <c r="A1864" s="2" t="s">
        <v>5200</v>
      </c>
      <c r="B1864" s="2" t="s">
        <v>5201</v>
      </c>
      <c r="C1864" s="2" t="s">
        <v>190</v>
      </c>
      <c r="D1864" s="2" t="s">
        <v>23</v>
      </c>
      <c r="E1864" s="2" t="s">
        <v>24</v>
      </c>
      <c r="F1864" s="2" t="s">
        <v>364</v>
      </c>
      <c r="G1864" s="2" t="s">
        <v>422</v>
      </c>
      <c r="H1864" s="2" t="s">
        <v>412</v>
      </c>
      <c r="I1864" s="2" t="s">
        <v>54</v>
      </c>
      <c r="J1864" s="2" t="s">
        <v>423</v>
      </c>
      <c r="K1864" s="2" t="s">
        <v>424</v>
      </c>
      <c r="L1864" s="2" t="s">
        <v>377</v>
      </c>
      <c r="M1864" s="2">
        <v>44</v>
      </c>
      <c r="N1864" s="2" t="b">
        <v>0</v>
      </c>
      <c r="O1864" s="2">
        <v>0.7777777777777779</v>
      </c>
      <c r="P1864" s="2">
        <v>0.73828125</v>
      </c>
      <c r="Q1864" s="2">
        <v>0.82173913043478264</v>
      </c>
      <c r="R1864" s="2" t="s">
        <v>74</v>
      </c>
      <c r="S1864" s="2" t="s">
        <v>4284</v>
      </c>
      <c r="T1864" s="2" t="s">
        <v>4285</v>
      </c>
      <c r="U1864" s="2" t="b">
        <v>0</v>
      </c>
      <c r="V1864" s="2" t="s">
        <v>69</v>
      </c>
      <c r="W1864" s="2">
        <v>277.39999999999998</v>
      </c>
    </row>
    <row r="1865" spans="1:23" ht="15.75" customHeight="1" x14ac:dyDescent="0.25">
      <c r="A1865" s="2" t="s">
        <v>5200</v>
      </c>
      <c r="B1865" s="2" t="s">
        <v>5201</v>
      </c>
      <c r="C1865" s="2" t="s">
        <v>190</v>
      </c>
      <c r="D1865" s="2" t="s">
        <v>23</v>
      </c>
      <c r="E1865" s="2" t="s">
        <v>24</v>
      </c>
      <c r="F1865" s="2" t="s">
        <v>364</v>
      </c>
      <c r="G1865" s="2" t="s">
        <v>427</v>
      </c>
      <c r="H1865" s="2" t="s">
        <v>412</v>
      </c>
      <c r="I1865" s="2" t="s">
        <v>54</v>
      </c>
      <c r="J1865" s="2" t="s">
        <v>428</v>
      </c>
      <c r="K1865" s="2" t="s">
        <v>429</v>
      </c>
      <c r="L1865" s="2" t="s">
        <v>377</v>
      </c>
      <c r="M1865" s="2">
        <v>45</v>
      </c>
      <c r="N1865" s="2" t="b">
        <v>0</v>
      </c>
      <c r="O1865" s="2">
        <v>0.77405857740585771</v>
      </c>
      <c r="P1865" s="2">
        <v>0.74596774193548387</v>
      </c>
      <c r="Q1865" s="2">
        <v>0.80434782608695654</v>
      </c>
      <c r="R1865" s="2" t="s">
        <v>74</v>
      </c>
      <c r="S1865" s="2" t="s">
        <v>4286</v>
      </c>
      <c r="T1865" s="2" t="s">
        <v>4287</v>
      </c>
      <c r="U1865" s="2" t="b">
        <v>0</v>
      </c>
      <c r="V1865" s="2" t="s">
        <v>69</v>
      </c>
      <c r="W1865" s="2">
        <v>204.7</v>
      </c>
    </row>
    <row r="1866" spans="1:23" ht="15.75" customHeight="1" x14ac:dyDescent="0.25">
      <c r="A1866" s="2" t="s">
        <v>5200</v>
      </c>
      <c r="B1866" s="2" t="s">
        <v>5201</v>
      </c>
      <c r="C1866" s="2" t="s">
        <v>190</v>
      </c>
      <c r="D1866" s="2" t="s">
        <v>23</v>
      </c>
      <c r="E1866" s="2" t="s">
        <v>24</v>
      </c>
      <c r="F1866" s="2" t="s">
        <v>364</v>
      </c>
      <c r="G1866" s="2" t="s">
        <v>432</v>
      </c>
      <c r="H1866" s="2" t="s">
        <v>412</v>
      </c>
      <c r="I1866" s="2" t="s">
        <v>54</v>
      </c>
      <c r="J1866" s="2" t="s">
        <v>433</v>
      </c>
      <c r="K1866" s="2" t="s">
        <v>434</v>
      </c>
      <c r="L1866" s="2" t="s">
        <v>377</v>
      </c>
      <c r="M1866" s="2">
        <v>46</v>
      </c>
      <c r="N1866" s="2" t="b">
        <v>0</v>
      </c>
      <c r="O1866" s="2">
        <v>0.78586278586278591</v>
      </c>
      <c r="P1866" s="2">
        <v>0.75298804780876494</v>
      </c>
      <c r="Q1866" s="2">
        <v>0.82173913043478264</v>
      </c>
      <c r="R1866" s="2" t="s">
        <v>74</v>
      </c>
      <c r="S1866" s="2" t="s">
        <v>4288</v>
      </c>
      <c r="T1866" s="2" t="s">
        <v>4289</v>
      </c>
      <c r="U1866" s="2" t="b">
        <v>0</v>
      </c>
      <c r="V1866" s="2" t="s">
        <v>69</v>
      </c>
      <c r="W1866" s="2">
        <v>261.7</v>
      </c>
    </row>
    <row r="1867" spans="1:23" ht="15.75" customHeight="1" x14ac:dyDescent="0.25">
      <c r="A1867" s="2" t="s">
        <v>5200</v>
      </c>
      <c r="B1867" s="2" t="s">
        <v>5201</v>
      </c>
      <c r="C1867" s="2" t="s">
        <v>190</v>
      </c>
      <c r="D1867" s="2" t="s">
        <v>23</v>
      </c>
      <c r="E1867" s="2" t="s">
        <v>24</v>
      </c>
      <c r="F1867" s="2" t="s">
        <v>364</v>
      </c>
      <c r="G1867" s="2" t="s">
        <v>437</v>
      </c>
      <c r="H1867" s="2" t="s">
        <v>412</v>
      </c>
      <c r="I1867" s="2" t="s">
        <v>54</v>
      </c>
      <c r="J1867" s="2" t="s">
        <v>438</v>
      </c>
      <c r="K1867" s="2" t="s">
        <v>439</v>
      </c>
      <c r="L1867" s="2" t="s">
        <v>377</v>
      </c>
      <c r="M1867" s="2">
        <v>47</v>
      </c>
      <c r="N1867" s="2" t="b">
        <v>0</v>
      </c>
      <c r="O1867" s="2">
        <v>0.77432712215320909</v>
      </c>
      <c r="P1867" s="2">
        <v>0.73913043478260865</v>
      </c>
      <c r="Q1867" s="2">
        <v>0.81304347826086953</v>
      </c>
      <c r="R1867" s="2" t="s">
        <v>74</v>
      </c>
      <c r="S1867" s="2" t="s">
        <v>4290</v>
      </c>
      <c r="T1867" s="2" t="s">
        <v>4291</v>
      </c>
      <c r="U1867" s="2" t="b">
        <v>0</v>
      </c>
      <c r="V1867" s="2" t="s">
        <v>69</v>
      </c>
      <c r="W1867" s="2">
        <v>247.7</v>
      </c>
    </row>
    <row r="1868" spans="1:23" ht="15.75" customHeight="1" x14ac:dyDescent="0.25">
      <c r="A1868" s="2" t="s">
        <v>5200</v>
      </c>
      <c r="B1868" s="2" t="s">
        <v>5201</v>
      </c>
      <c r="C1868" s="2" t="s">
        <v>190</v>
      </c>
      <c r="D1868" s="2" t="s">
        <v>23</v>
      </c>
      <c r="E1868" s="2" t="s">
        <v>24</v>
      </c>
      <c r="F1868" s="2" t="s">
        <v>364</v>
      </c>
      <c r="G1868" s="2" t="s">
        <v>442</v>
      </c>
      <c r="H1868" s="2" t="s">
        <v>412</v>
      </c>
      <c r="I1868" s="2" t="s">
        <v>54</v>
      </c>
      <c r="J1868" s="2" t="s">
        <v>443</v>
      </c>
      <c r="K1868" s="2" t="s">
        <v>444</v>
      </c>
      <c r="L1868" s="2" t="s">
        <v>377</v>
      </c>
      <c r="M1868" s="2">
        <v>48</v>
      </c>
      <c r="N1868" s="2" t="b">
        <v>0</v>
      </c>
      <c r="O1868" s="2">
        <v>0.78260869565217395</v>
      </c>
      <c r="P1868" s="2">
        <v>0.74703557312252966</v>
      </c>
      <c r="Q1868" s="2">
        <v>0.82173913043478264</v>
      </c>
      <c r="R1868" s="2" t="s">
        <v>74</v>
      </c>
      <c r="S1868" s="2" t="s">
        <v>4292</v>
      </c>
      <c r="T1868" s="2" t="s">
        <v>4293</v>
      </c>
      <c r="U1868" s="2" t="b">
        <v>0</v>
      </c>
      <c r="V1868" s="2" t="s">
        <v>69</v>
      </c>
      <c r="W1868" s="2">
        <v>220.9</v>
      </c>
    </row>
    <row r="1869" spans="1:23" ht="15.75" customHeight="1" x14ac:dyDescent="0.25">
      <c r="A1869" s="2" t="s">
        <v>5200</v>
      </c>
      <c r="B1869" s="2" t="s">
        <v>5201</v>
      </c>
      <c r="C1869" s="2" t="s">
        <v>190</v>
      </c>
      <c r="D1869" s="2" t="s">
        <v>23</v>
      </c>
      <c r="E1869" s="2" t="s">
        <v>24</v>
      </c>
      <c r="F1869" s="2" t="s">
        <v>364</v>
      </c>
      <c r="G1869" s="2" t="s">
        <v>447</v>
      </c>
      <c r="H1869" s="2" t="s">
        <v>412</v>
      </c>
      <c r="I1869" s="2" t="s">
        <v>54</v>
      </c>
      <c r="J1869" s="2" t="s">
        <v>448</v>
      </c>
      <c r="K1869" s="2" t="s">
        <v>449</v>
      </c>
      <c r="L1869" s="2" t="s">
        <v>377</v>
      </c>
      <c r="M1869" s="2">
        <v>49</v>
      </c>
      <c r="N1869" s="2" t="b">
        <v>0</v>
      </c>
      <c r="O1869" s="2">
        <v>0.78556263269639071</v>
      </c>
      <c r="P1869" s="2">
        <v>0.76763485477178428</v>
      </c>
      <c r="Q1869" s="2">
        <v>0.80434782608695654</v>
      </c>
      <c r="R1869" s="2" t="s">
        <v>74</v>
      </c>
      <c r="S1869" s="2" t="s">
        <v>4294</v>
      </c>
      <c r="T1869" s="2" t="s">
        <v>4295</v>
      </c>
      <c r="U1869" s="2" t="b">
        <v>0</v>
      </c>
      <c r="V1869" s="2" t="s">
        <v>69</v>
      </c>
      <c r="W1869" s="2">
        <v>198.4</v>
      </c>
    </row>
    <row r="1870" spans="1:23" ht="15.75" customHeight="1" x14ac:dyDescent="0.25">
      <c r="A1870" s="2" t="s">
        <v>5200</v>
      </c>
      <c r="B1870" s="2" t="s">
        <v>5201</v>
      </c>
      <c r="C1870" s="2" t="s">
        <v>190</v>
      </c>
      <c r="D1870" s="2" t="s">
        <v>23</v>
      </c>
      <c r="E1870" s="2" t="s">
        <v>24</v>
      </c>
      <c r="F1870" s="2" t="s">
        <v>364</v>
      </c>
      <c r="G1870" s="2" t="s">
        <v>452</v>
      </c>
      <c r="H1870" s="2" t="s">
        <v>412</v>
      </c>
      <c r="I1870" s="2" t="s">
        <v>54</v>
      </c>
      <c r="J1870" s="2" t="s">
        <v>453</v>
      </c>
      <c r="K1870" s="2" t="s">
        <v>454</v>
      </c>
      <c r="L1870" s="2" t="s">
        <v>377</v>
      </c>
      <c r="M1870" s="2">
        <v>50</v>
      </c>
      <c r="N1870" s="2" t="b">
        <v>0</v>
      </c>
      <c r="O1870" s="2">
        <v>0.78242677824267781</v>
      </c>
      <c r="P1870" s="2">
        <v>0.75403225806451613</v>
      </c>
      <c r="Q1870" s="2">
        <v>0.81304347826086953</v>
      </c>
      <c r="R1870" s="2" t="s">
        <v>74</v>
      </c>
      <c r="S1870" s="2" t="s">
        <v>4296</v>
      </c>
      <c r="T1870" s="2" t="s">
        <v>4297</v>
      </c>
      <c r="U1870" s="2" t="b">
        <v>0</v>
      </c>
      <c r="V1870" s="2" t="s">
        <v>69</v>
      </c>
      <c r="W1870" s="2">
        <v>196</v>
      </c>
    </row>
    <row r="1871" spans="1:23" ht="15.75" customHeight="1" x14ac:dyDescent="0.25">
      <c r="A1871" s="2" t="s">
        <v>5200</v>
      </c>
      <c r="B1871" s="2" t="s">
        <v>5201</v>
      </c>
      <c r="C1871" s="2" t="s">
        <v>190</v>
      </c>
      <c r="D1871" s="2" t="s">
        <v>23</v>
      </c>
      <c r="E1871" s="2" t="s">
        <v>24</v>
      </c>
      <c r="F1871" s="2" t="s">
        <v>364</v>
      </c>
      <c r="G1871" s="2" t="s">
        <v>457</v>
      </c>
      <c r="H1871" s="2" t="s">
        <v>412</v>
      </c>
      <c r="I1871" s="2" t="s">
        <v>54</v>
      </c>
      <c r="J1871" s="2" t="s">
        <v>458</v>
      </c>
      <c r="K1871" s="2" t="s">
        <v>459</v>
      </c>
      <c r="L1871" s="2" t="s">
        <v>377</v>
      </c>
      <c r="M1871" s="2">
        <v>51</v>
      </c>
      <c r="N1871" s="2" t="b">
        <v>0</v>
      </c>
      <c r="O1871" s="2">
        <v>0.78224101479915431</v>
      </c>
      <c r="P1871" s="2">
        <v>0.76131687242798352</v>
      </c>
      <c r="Q1871" s="2">
        <v>0.80434782608695654</v>
      </c>
      <c r="R1871" s="2" t="s">
        <v>74</v>
      </c>
      <c r="S1871" s="2" t="s">
        <v>4298</v>
      </c>
      <c r="T1871" s="2" t="s">
        <v>4299</v>
      </c>
      <c r="U1871" s="2" t="b">
        <v>0</v>
      </c>
      <c r="V1871" s="2" t="s">
        <v>69</v>
      </c>
      <c r="W1871" s="2">
        <v>242.4</v>
      </c>
    </row>
    <row r="1872" spans="1:23" ht="15.75" customHeight="1" x14ac:dyDescent="0.25">
      <c r="A1872" s="2" t="s">
        <v>5200</v>
      </c>
      <c r="B1872" s="2" t="s">
        <v>5201</v>
      </c>
      <c r="C1872" s="2" t="s">
        <v>190</v>
      </c>
      <c r="D1872" s="2" t="s">
        <v>23</v>
      </c>
      <c r="E1872" s="2" t="s">
        <v>24</v>
      </c>
      <c r="F1872" s="2" t="s">
        <v>364</v>
      </c>
      <c r="G1872" s="2" t="s">
        <v>462</v>
      </c>
      <c r="H1872" s="2" t="s">
        <v>412</v>
      </c>
      <c r="I1872" s="2" t="s">
        <v>54</v>
      </c>
      <c r="J1872" s="2" t="s">
        <v>463</v>
      </c>
      <c r="K1872" s="2" t="s">
        <v>464</v>
      </c>
      <c r="L1872" s="2" t="s">
        <v>377</v>
      </c>
      <c r="M1872" s="2">
        <v>52</v>
      </c>
      <c r="N1872" s="2" t="b">
        <v>0</v>
      </c>
      <c r="O1872" s="2">
        <v>0.77938144329896908</v>
      </c>
      <c r="P1872" s="2">
        <v>0.74117647058823533</v>
      </c>
      <c r="Q1872" s="2">
        <v>0.82173913043478264</v>
      </c>
      <c r="R1872" s="2" t="s">
        <v>74</v>
      </c>
      <c r="S1872" s="2" t="s">
        <v>4300</v>
      </c>
      <c r="T1872" s="2" t="s">
        <v>4301</v>
      </c>
      <c r="U1872" s="2" t="b">
        <v>0</v>
      </c>
      <c r="V1872" s="2" t="s">
        <v>69</v>
      </c>
      <c r="W1872" s="2">
        <v>241.4</v>
      </c>
    </row>
    <row r="1873" spans="1:23" ht="15.75" customHeight="1" x14ac:dyDescent="0.25">
      <c r="A1873" s="2" t="s">
        <v>5200</v>
      </c>
      <c r="B1873" s="2" t="s">
        <v>5201</v>
      </c>
      <c r="C1873" s="2" t="s">
        <v>190</v>
      </c>
      <c r="D1873" s="2" t="s">
        <v>23</v>
      </c>
      <c r="E1873" s="2" t="s">
        <v>24</v>
      </c>
      <c r="F1873" s="2" t="s">
        <v>364</v>
      </c>
      <c r="G1873" s="2" t="s">
        <v>467</v>
      </c>
      <c r="H1873" s="2" t="s">
        <v>412</v>
      </c>
      <c r="I1873" s="2" t="s">
        <v>54</v>
      </c>
      <c r="J1873" s="2" t="s">
        <v>468</v>
      </c>
      <c r="K1873" s="2" t="s">
        <v>469</v>
      </c>
      <c r="L1873" s="2" t="s">
        <v>377</v>
      </c>
      <c r="M1873" s="2">
        <v>53</v>
      </c>
      <c r="N1873" s="2" t="b">
        <v>0</v>
      </c>
      <c r="O1873" s="2">
        <v>0.76008492569002117</v>
      </c>
      <c r="P1873" s="2">
        <v>0.74273858921161828</v>
      </c>
      <c r="Q1873" s="2">
        <v>0.77826086956521734</v>
      </c>
      <c r="R1873" s="2" t="s">
        <v>74</v>
      </c>
      <c r="S1873" s="2" t="s">
        <v>4302</v>
      </c>
      <c r="T1873" s="2" t="s">
        <v>4303</v>
      </c>
      <c r="U1873" s="2" t="b">
        <v>0</v>
      </c>
      <c r="V1873" s="2" t="s">
        <v>69</v>
      </c>
      <c r="W1873" s="2">
        <v>211.3</v>
      </c>
    </row>
    <row r="1874" spans="1:23" ht="15.75" customHeight="1" x14ac:dyDescent="0.25">
      <c r="A1874" s="2" t="s">
        <v>5200</v>
      </c>
      <c r="B1874" s="2" t="s">
        <v>5201</v>
      </c>
      <c r="C1874" s="2" t="s">
        <v>190</v>
      </c>
      <c r="D1874" s="2" t="s">
        <v>23</v>
      </c>
      <c r="E1874" s="2" t="s">
        <v>24</v>
      </c>
      <c r="F1874" s="2" t="s">
        <v>364</v>
      </c>
      <c r="G1874" s="2" t="s">
        <v>472</v>
      </c>
      <c r="H1874" s="2" t="s">
        <v>412</v>
      </c>
      <c r="I1874" s="2" t="s">
        <v>54</v>
      </c>
      <c r="J1874" s="2" t="s">
        <v>473</v>
      </c>
      <c r="K1874" s="2" t="s">
        <v>474</v>
      </c>
      <c r="L1874" s="2" t="s">
        <v>377</v>
      </c>
      <c r="M1874" s="2">
        <v>54</v>
      </c>
      <c r="N1874" s="2" t="b">
        <v>0</v>
      </c>
      <c r="O1874" s="2">
        <v>0.78586278586278591</v>
      </c>
      <c r="P1874" s="2">
        <v>0.75298804780876494</v>
      </c>
      <c r="Q1874" s="2">
        <v>0.82173913043478264</v>
      </c>
      <c r="R1874" s="2" t="s">
        <v>74</v>
      </c>
      <c r="S1874" s="2" t="s">
        <v>4304</v>
      </c>
      <c r="T1874" s="2" t="s">
        <v>4305</v>
      </c>
      <c r="U1874" s="2" t="b">
        <v>0</v>
      </c>
      <c r="V1874" s="2" t="s">
        <v>69</v>
      </c>
      <c r="W1874" s="2">
        <v>256.2</v>
      </c>
    </row>
    <row r="1875" spans="1:23" ht="15.75" customHeight="1" x14ac:dyDescent="0.25">
      <c r="A1875" s="2" t="s">
        <v>5200</v>
      </c>
      <c r="B1875" s="2" t="s">
        <v>5201</v>
      </c>
      <c r="C1875" s="2" t="s">
        <v>190</v>
      </c>
      <c r="D1875" s="2" t="s">
        <v>23</v>
      </c>
      <c r="E1875" s="2" t="s">
        <v>24</v>
      </c>
      <c r="F1875" s="2" t="s">
        <v>364</v>
      </c>
      <c r="G1875" s="2" t="s">
        <v>477</v>
      </c>
      <c r="H1875" s="2" t="s">
        <v>412</v>
      </c>
      <c r="I1875" s="2" t="s">
        <v>54</v>
      </c>
      <c r="J1875" s="2" t="s">
        <v>478</v>
      </c>
      <c r="K1875" s="2" t="s">
        <v>479</v>
      </c>
      <c r="L1875" s="2" t="s">
        <v>377</v>
      </c>
      <c r="M1875" s="2">
        <v>55</v>
      </c>
      <c r="N1875" s="2" t="b">
        <v>0</v>
      </c>
      <c r="O1875" s="2">
        <v>0.7873684210526315</v>
      </c>
      <c r="P1875" s="2">
        <v>0.76326530612244903</v>
      </c>
      <c r="Q1875" s="2">
        <v>0.81304347826086953</v>
      </c>
      <c r="R1875" s="2" t="s">
        <v>74</v>
      </c>
      <c r="S1875" s="2" t="s">
        <v>4306</v>
      </c>
      <c r="T1875" s="2" t="s">
        <v>4307</v>
      </c>
      <c r="U1875" s="2" t="b">
        <v>0</v>
      </c>
      <c r="V1875" s="2" t="s">
        <v>69</v>
      </c>
      <c r="W1875" s="2">
        <v>214.8</v>
      </c>
    </row>
    <row r="1876" spans="1:23" ht="15.75" customHeight="1" x14ac:dyDescent="0.25">
      <c r="A1876" s="2" t="s">
        <v>5200</v>
      </c>
      <c r="B1876" s="2" t="s">
        <v>5201</v>
      </c>
      <c r="C1876" s="2" t="s">
        <v>190</v>
      </c>
      <c r="D1876" s="2" t="s">
        <v>23</v>
      </c>
      <c r="E1876" s="2" t="s">
        <v>24</v>
      </c>
      <c r="F1876" s="2" t="s">
        <v>364</v>
      </c>
      <c r="G1876" s="2" t="s">
        <v>482</v>
      </c>
      <c r="H1876" s="2" t="s">
        <v>412</v>
      </c>
      <c r="I1876" s="2" t="s">
        <v>54</v>
      </c>
      <c r="J1876" s="2" t="s">
        <v>483</v>
      </c>
      <c r="K1876" s="2" t="s">
        <v>484</v>
      </c>
      <c r="L1876" s="2" t="s">
        <v>377</v>
      </c>
      <c r="M1876" s="2">
        <v>56</v>
      </c>
      <c r="N1876" s="2" t="b">
        <v>0</v>
      </c>
      <c r="O1876" s="2">
        <v>0.78661087866108792</v>
      </c>
      <c r="P1876" s="2">
        <v>0.75806451612903225</v>
      </c>
      <c r="Q1876" s="2">
        <v>0.81739130434782614</v>
      </c>
      <c r="R1876" s="2" t="s">
        <v>74</v>
      </c>
      <c r="S1876" s="2" t="s">
        <v>4308</v>
      </c>
      <c r="T1876" s="2" t="s">
        <v>4309</v>
      </c>
      <c r="U1876" s="2" t="b">
        <v>0</v>
      </c>
      <c r="V1876" s="2" t="s">
        <v>69</v>
      </c>
      <c r="W1876" s="2">
        <v>272.60000000000002</v>
      </c>
    </row>
    <row r="1877" spans="1:23" ht="15.75" customHeight="1" x14ac:dyDescent="0.25">
      <c r="A1877" s="2" t="s">
        <v>5200</v>
      </c>
      <c r="B1877" s="2" t="s">
        <v>5201</v>
      </c>
      <c r="C1877" s="2" t="s">
        <v>190</v>
      </c>
      <c r="D1877" s="2" t="s">
        <v>23</v>
      </c>
      <c r="E1877" s="2" t="s">
        <v>24</v>
      </c>
      <c r="F1877" s="2" t="s">
        <v>364</v>
      </c>
      <c r="G1877" s="2" t="s">
        <v>487</v>
      </c>
      <c r="H1877" s="2" t="s">
        <v>412</v>
      </c>
      <c r="I1877" s="2" t="s">
        <v>54</v>
      </c>
      <c r="J1877" s="2" t="s">
        <v>488</v>
      </c>
      <c r="K1877" s="2" t="s">
        <v>489</v>
      </c>
      <c r="L1877" s="2" t="s">
        <v>377</v>
      </c>
      <c r="M1877" s="2">
        <v>57</v>
      </c>
      <c r="N1877" s="2" t="b">
        <v>0</v>
      </c>
      <c r="O1877" s="2">
        <v>0.78406708595387842</v>
      </c>
      <c r="P1877" s="2">
        <v>0.75708502024291502</v>
      </c>
      <c r="Q1877" s="2">
        <v>0.81304347826086953</v>
      </c>
      <c r="R1877" s="2" t="s">
        <v>74</v>
      </c>
      <c r="S1877" s="2" t="s">
        <v>4310</v>
      </c>
      <c r="T1877" s="2" t="s">
        <v>4311</v>
      </c>
      <c r="U1877" s="2" t="b">
        <v>0</v>
      </c>
      <c r="V1877" s="2" t="s">
        <v>69</v>
      </c>
      <c r="W1877" s="2">
        <v>256.60000000000002</v>
      </c>
    </row>
    <row r="1878" spans="1:23" ht="15.75" customHeight="1" x14ac:dyDescent="0.25">
      <c r="A1878" s="2" t="s">
        <v>5200</v>
      </c>
      <c r="B1878" s="2" t="s">
        <v>5201</v>
      </c>
      <c r="C1878" s="2" t="s">
        <v>190</v>
      </c>
      <c r="D1878" s="2" t="s">
        <v>23</v>
      </c>
      <c r="E1878" s="2" t="s">
        <v>24</v>
      </c>
      <c r="F1878" s="2" t="s">
        <v>364</v>
      </c>
      <c r="G1878" s="2" t="s">
        <v>492</v>
      </c>
      <c r="H1878" s="2" t="s">
        <v>412</v>
      </c>
      <c r="I1878" s="2" t="s">
        <v>54</v>
      </c>
      <c r="J1878" s="2" t="s">
        <v>493</v>
      </c>
      <c r="K1878" s="2" t="s">
        <v>494</v>
      </c>
      <c r="L1878" s="2" t="s">
        <v>377</v>
      </c>
      <c r="M1878" s="2">
        <v>58</v>
      </c>
      <c r="N1878" s="2" t="b">
        <v>0</v>
      </c>
      <c r="O1878" s="2">
        <v>0.7899159663865547</v>
      </c>
      <c r="P1878" s="2">
        <v>0.76422764227642281</v>
      </c>
      <c r="Q1878" s="2">
        <v>0.81739130434782614</v>
      </c>
      <c r="R1878" s="2" t="s">
        <v>74</v>
      </c>
      <c r="S1878" s="2" t="s">
        <v>4312</v>
      </c>
      <c r="T1878" s="2" t="s">
        <v>4313</v>
      </c>
      <c r="U1878" s="2" t="b">
        <v>0</v>
      </c>
      <c r="V1878" s="2" t="s">
        <v>69</v>
      </c>
      <c r="W1878" s="2">
        <v>271.89999999999998</v>
      </c>
    </row>
    <row r="1879" spans="1:23" ht="15.75" customHeight="1" x14ac:dyDescent="0.25">
      <c r="A1879" s="2" t="s">
        <v>5200</v>
      </c>
      <c r="B1879" s="2" t="s">
        <v>5201</v>
      </c>
      <c r="C1879" s="2" t="s">
        <v>190</v>
      </c>
      <c r="D1879" s="2" t="s">
        <v>23</v>
      </c>
      <c r="E1879" s="2" t="s">
        <v>24</v>
      </c>
      <c r="F1879" s="2" t="s">
        <v>364</v>
      </c>
      <c r="G1879" s="2" t="s">
        <v>497</v>
      </c>
      <c r="H1879" s="2" t="s">
        <v>412</v>
      </c>
      <c r="I1879" s="2" t="s">
        <v>54</v>
      </c>
      <c r="J1879" s="2" t="s">
        <v>498</v>
      </c>
      <c r="K1879" s="2" t="s">
        <v>499</v>
      </c>
      <c r="L1879" s="2" t="s">
        <v>377</v>
      </c>
      <c r="M1879" s="2">
        <v>59</v>
      </c>
      <c r="N1879" s="2" t="b">
        <v>0</v>
      </c>
      <c r="O1879" s="2">
        <v>0.76826722338204589</v>
      </c>
      <c r="P1879" s="2">
        <v>0.73895582329317266</v>
      </c>
      <c r="Q1879" s="2">
        <v>0.8</v>
      </c>
      <c r="R1879" s="2" t="s">
        <v>74</v>
      </c>
      <c r="S1879" s="2" t="s">
        <v>4314</v>
      </c>
      <c r="T1879" s="2" t="s">
        <v>4315</v>
      </c>
      <c r="U1879" s="2" t="b">
        <v>0</v>
      </c>
      <c r="V1879" s="2" t="s">
        <v>69</v>
      </c>
      <c r="W1879" s="2">
        <v>279.5</v>
      </c>
    </row>
    <row r="1880" spans="1:23" ht="15.75" customHeight="1" x14ac:dyDescent="0.25">
      <c r="A1880" s="2" t="s">
        <v>5200</v>
      </c>
      <c r="B1880" s="2" t="s">
        <v>5201</v>
      </c>
      <c r="C1880" s="2" t="s">
        <v>190</v>
      </c>
      <c r="D1880" s="2" t="s">
        <v>23</v>
      </c>
      <c r="E1880" s="2" t="s">
        <v>24</v>
      </c>
      <c r="F1880" s="2" t="s">
        <v>364</v>
      </c>
      <c r="G1880" s="2" t="s">
        <v>502</v>
      </c>
      <c r="H1880" s="2" t="s">
        <v>412</v>
      </c>
      <c r="I1880" s="2" t="s">
        <v>54</v>
      </c>
      <c r="J1880" s="2" t="s">
        <v>503</v>
      </c>
      <c r="K1880" s="2" t="s">
        <v>504</v>
      </c>
      <c r="L1880" s="2" t="s">
        <v>377</v>
      </c>
      <c r="M1880" s="2">
        <v>60</v>
      </c>
      <c r="N1880" s="2" t="b">
        <v>0</v>
      </c>
      <c r="O1880" s="2">
        <v>0.78556263269639071</v>
      </c>
      <c r="P1880" s="2">
        <v>0.76763485477178428</v>
      </c>
      <c r="Q1880" s="2">
        <v>0.80434782608695654</v>
      </c>
      <c r="R1880" s="2" t="s">
        <v>74</v>
      </c>
      <c r="S1880" s="2" t="s">
        <v>4316</v>
      </c>
      <c r="T1880" s="2" t="s">
        <v>4317</v>
      </c>
      <c r="U1880" s="2" t="b">
        <v>0</v>
      </c>
      <c r="V1880" s="2" t="s">
        <v>69</v>
      </c>
      <c r="W1880" s="2">
        <v>232.6</v>
      </c>
    </row>
    <row r="1881" spans="1:23" ht="15.75" customHeight="1" x14ac:dyDescent="0.25">
      <c r="A1881" s="2" t="s">
        <v>5200</v>
      </c>
      <c r="B1881" s="2" t="s">
        <v>5201</v>
      </c>
      <c r="C1881" s="2" t="s">
        <v>190</v>
      </c>
      <c r="D1881" s="2" t="s">
        <v>23</v>
      </c>
      <c r="E1881" s="2" t="s">
        <v>24</v>
      </c>
      <c r="F1881" s="2" t="s">
        <v>364</v>
      </c>
      <c r="G1881" s="2" t="s">
        <v>507</v>
      </c>
      <c r="H1881" s="2" t="s">
        <v>412</v>
      </c>
      <c r="I1881" s="2" t="s">
        <v>54</v>
      </c>
      <c r="J1881" s="2" t="s">
        <v>508</v>
      </c>
      <c r="K1881" s="2" t="s">
        <v>509</v>
      </c>
      <c r="L1881" s="2" t="s">
        <v>377</v>
      </c>
      <c r="M1881" s="2">
        <v>61</v>
      </c>
      <c r="N1881" s="2" t="b">
        <v>0</v>
      </c>
      <c r="O1881" s="2">
        <v>0.78028747433264889</v>
      </c>
      <c r="P1881" s="2">
        <v>0.73929961089494167</v>
      </c>
      <c r="Q1881" s="2">
        <v>0.82608695652173914</v>
      </c>
      <c r="R1881" s="2" t="s">
        <v>74</v>
      </c>
      <c r="S1881" s="2" t="s">
        <v>4318</v>
      </c>
      <c r="T1881" s="2" t="s">
        <v>4319</v>
      </c>
      <c r="U1881" s="2" t="b">
        <v>0</v>
      </c>
      <c r="V1881" s="2" t="s">
        <v>69</v>
      </c>
      <c r="W1881" s="2">
        <v>216.1</v>
      </c>
    </row>
    <row r="1882" spans="1:23" ht="15.75" customHeight="1" x14ac:dyDescent="0.25">
      <c r="A1882" s="2" t="s">
        <v>5200</v>
      </c>
      <c r="B1882" s="2" t="s">
        <v>5201</v>
      </c>
      <c r="C1882" s="2" t="s">
        <v>190</v>
      </c>
      <c r="D1882" s="2" t="s">
        <v>23</v>
      </c>
      <c r="E1882" s="2" t="s">
        <v>24</v>
      </c>
      <c r="F1882" s="2" t="s">
        <v>364</v>
      </c>
      <c r="G1882" s="2" t="s">
        <v>512</v>
      </c>
      <c r="H1882" s="2" t="s">
        <v>513</v>
      </c>
      <c r="I1882" s="2" t="s">
        <v>40</v>
      </c>
      <c r="J1882" s="2" t="s">
        <v>514</v>
      </c>
      <c r="K1882" s="2" t="s">
        <v>515</v>
      </c>
      <c r="L1882" s="2" t="s">
        <v>372</v>
      </c>
      <c r="M1882" s="2">
        <v>42</v>
      </c>
      <c r="N1882" s="2" t="b">
        <v>0</v>
      </c>
      <c r="O1882" s="2">
        <v>0.79019073569482301</v>
      </c>
      <c r="P1882" s="2">
        <v>0.73232323232323238</v>
      </c>
      <c r="Q1882" s="2">
        <v>0.85798816568047342</v>
      </c>
      <c r="R1882" s="2" t="s">
        <v>65</v>
      </c>
      <c r="S1882" s="2" t="s">
        <v>4320</v>
      </c>
      <c r="T1882" s="2" t="s">
        <v>4321</v>
      </c>
      <c r="U1882" s="2" t="b">
        <v>1</v>
      </c>
      <c r="V1882" s="2" t="s">
        <v>69</v>
      </c>
      <c r="W1882" s="2">
        <v>0.9</v>
      </c>
    </row>
    <row r="1883" spans="1:23" ht="15.75" customHeight="1" x14ac:dyDescent="0.25">
      <c r="A1883" s="2" t="s">
        <v>5200</v>
      </c>
      <c r="B1883" s="2" t="s">
        <v>5201</v>
      </c>
      <c r="C1883" s="2" t="s">
        <v>190</v>
      </c>
      <c r="D1883" s="2" t="s">
        <v>23</v>
      </c>
      <c r="E1883" s="2" t="s">
        <v>24</v>
      </c>
      <c r="F1883" s="2" t="s">
        <v>364</v>
      </c>
      <c r="G1883" s="2" t="s">
        <v>518</v>
      </c>
      <c r="H1883" s="2" t="s">
        <v>513</v>
      </c>
      <c r="I1883" s="2" t="s">
        <v>40</v>
      </c>
      <c r="J1883" s="2" t="s">
        <v>519</v>
      </c>
      <c r="K1883" s="2" t="s">
        <v>520</v>
      </c>
      <c r="L1883" s="2" t="s">
        <v>372</v>
      </c>
      <c r="M1883" s="2">
        <v>43</v>
      </c>
      <c r="N1883" s="2" t="b">
        <v>0</v>
      </c>
      <c r="O1883" s="2">
        <v>0.80779944289693595</v>
      </c>
      <c r="P1883" s="2">
        <v>0.76315789473684215</v>
      </c>
      <c r="Q1883" s="2">
        <v>0.85798816568047342</v>
      </c>
      <c r="R1883" s="2" t="s">
        <v>74</v>
      </c>
      <c r="S1883" s="2" t="s">
        <v>4322</v>
      </c>
      <c r="T1883" s="2" t="s">
        <v>4323</v>
      </c>
      <c r="U1883" s="2" t="b">
        <v>0</v>
      </c>
      <c r="V1883" s="2" t="s">
        <v>69</v>
      </c>
      <c r="W1883" s="2">
        <v>273.8</v>
      </c>
    </row>
    <row r="1884" spans="1:23" ht="15.75" customHeight="1" x14ac:dyDescent="0.25">
      <c r="A1884" s="2" t="s">
        <v>5200</v>
      </c>
      <c r="B1884" s="2" t="s">
        <v>5201</v>
      </c>
      <c r="C1884" s="2" t="s">
        <v>190</v>
      </c>
      <c r="D1884" s="2" t="s">
        <v>23</v>
      </c>
      <c r="E1884" s="2" t="s">
        <v>24</v>
      </c>
      <c r="F1884" s="2" t="s">
        <v>364</v>
      </c>
      <c r="G1884" s="2" t="s">
        <v>523</v>
      </c>
      <c r="H1884" s="2" t="s">
        <v>513</v>
      </c>
      <c r="I1884" s="2" t="s">
        <v>40</v>
      </c>
      <c r="J1884" s="2" t="s">
        <v>524</v>
      </c>
      <c r="K1884" s="2" t="s">
        <v>525</v>
      </c>
      <c r="L1884" s="2" t="s">
        <v>372</v>
      </c>
      <c r="M1884" s="2">
        <v>44</v>
      </c>
      <c r="N1884" s="2" t="b">
        <v>0</v>
      </c>
      <c r="O1884" s="2">
        <v>0.80332409972299168</v>
      </c>
      <c r="P1884" s="2">
        <v>0.75520833333333337</v>
      </c>
      <c r="Q1884" s="2">
        <v>0.85798816568047342</v>
      </c>
      <c r="R1884" s="2" t="s">
        <v>74</v>
      </c>
      <c r="S1884" s="2" t="s">
        <v>4324</v>
      </c>
      <c r="T1884" s="2" t="s">
        <v>4325</v>
      </c>
      <c r="U1884" s="2" t="b">
        <v>0</v>
      </c>
      <c r="V1884" s="2" t="s">
        <v>69</v>
      </c>
      <c r="W1884" s="2">
        <v>184.9</v>
      </c>
    </row>
    <row r="1885" spans="1:23" ht="15.75" customHeight="1" x14ac:dyDescent="0.25">
      <c r="A1885" s="2" t="s">
        <v>5200</v>
      </c>
      <c r="B1885" s="2" t="s">
        <v>5201</v>
      </c>
      <c r="C1885" s="2" t="s">
        <v>190</v>
      </c>
      <c r="D1885" s="2" t="s">
        <v>23</v>
      </c>
      <c r="E1885" s="2" t="s">
        <v>24</v>
      </c>
      <c r="F1885" s="2" t="s">
        <v>364</v>
      </c>
      <c r="G1885" s="2" t="s">
        <v>528</v>
      </c>
      <c r="H1885" s="2" t="s">
        <v>513</v>
      </c>
      <c r="I1885" s="2" t="s">
        <v>40</v>
      </c>
      <c r="J1885" s="2" t="s">
        <v>529</v>
      </c>
      <c r="K1885" s="2" t="s">
        <v>530</v>
      </c>
      <c r="L1885" s="2" t="s">
        <v>372</v>
      </c>
      <c r="M1885" s="2">
        <v>45</v>
      </c>
      <c r="N1885" s="2" t="b">
        <v>0</v>
      </c>
      <c r="O1885" s="2">
        <v>0.79558011049723765</v>
      </c>
      <c r="P1885" s="2">
        <v>0.74611398963730569</v>
      </c>
      <c r="Q1885" s="2">
        <v>0.85207100591715978</v>
      </c>
      <c r="R1885" s="2" t="s">
        <v>74</v>
      </c>
      <c r="S1885" s="2" t="s">
        <v>4326</v>
      </c>
      <c r="T1885" s="2" t="s">
        <v>4327</v>
      </c>
      <c r="U1885" s="2" t="b">
        <v>0</v>
      </c>
      <c r="V1885" s="2" t="s">
        <v>69</v>
      </c>
      <c r="W1885" s="2">
        <v>216.1</v>
      </c>
    </row>
    <row r="1886" spans="1:23" ht="15.75" customHeight="1" x14ac:dyDescent="0.25">
      <c r="A1886" s="2" t="s">
        <v>5200</v>
      </c>
      <c r="B1886" s="2" t="s">
        <v>5201</v>
      </c>
      <c r="C1886" s="2" t="s">
        <v>190</v>
      </c>
      <c r="D1886" s="2" t="s">
        <v>23</v>
      </c>
      <c r="E1886" s="2" t="s">
        <v>24</v>
      </c>
      <c r="F1886" s="2" t="s">
        <v>364</v>
      </c>
      <c r="G1886" s="2" t="s">
        <v>533</v>
      </c>
      <c r="H1886" s="2" t="s">
        <v>513</v>
      </c>
      <c r="I1886" s="2" t="s">
        <v>40</v>
      </c>
      <c r="J1886" s="2" t="s">
        <v>534</v>
      </c>
      <c r="K1886" s="2" t="s">
        <v>535</v>
      </c>
      <c r="L1886" s="2" t="s">
        <v>372</v>
      </c>
      <c r="M1886" s="2">
        <v>46</v>
      </c>
      <c r="N1886" s="2" t="b">
        <v>0</v>
      </c>
      <c r="O1886" s="2">
        <v>0.81019830028328621</v>
      </c>
      <c r="P1886" s="2">
        <v>0.77717391304347827</v>
      </c>
      <c r="Q1886" s="2">
        <v>0.84615384615384615</v>
      </c>
      <c r="R1886" s="2" t="s">
        <v>74</v>
      </c>
      <c r="S1886" s="2" t="s">
        <v>4328</v>
      </c>
      <c r="T1886" s="2" t="s">
        <v>4329</v>
      </c>
      <c r="U1886" s="2" t="b">
        <v>0</v>
      </c>
      <c r="V1886" s="2" t="s">
        <v>69</v>
      </c>
      <c r="W1886" s="2">
        <v>264.89999999999998</v>
      </c>
    </row>
    <row r="1887" spans="1:23" ht="15.75" customHeight="1" x14ac:dyDescent="0.25">
      <c r="A1887" s="2" t="s">
        <v>5200</v>
      </c>
      <c r="B1887" s="2" t="s">
        <v>5201</v>
      </c>
      <c r="C1887" s="2" t="s">
        <v>190</v>
      </c>
      <c r="D1887" s="2" t="s">
        <v>23</v>
      </c>
      <c r="E1887" s="2" t="s">
        <v>24</v>
      </c>
      <c r="F1887" s="2" t="s">
        <v>364</v>
      </c>
      <c r="G1887" s="2" t="s">
        <v>538</v>
      </c>
      <c r="H1887" s="2" t="s">
        <v>513</v>
      </c>
      <c r="I1887" s="2" t="s">
        <v>40</v>
      </c>
      <c r="J1887" s="2" t="s">
        <v>539</v>
      </c>
      <c r="K1887" s="2" t="s">
        <v>540</v>
      </c>
      <c r="L1887" s="2" t="s">
        <v>372</v>
      </c>
      <c r="M1887" s="2">
        <v>47</v>
      </c>
      <c r="N1887" s="2" t="b">
        <v>0</v>
      </c>
      <c r="O1887" s="2">
        <v>0.8089887640449438</v>
      </c>
      <c r="P1887" s="2">
        <v>0.77005347593582885</v>
      </c>
      <c r="Q1887" s="2">
        <v>0.85207100591715978</v>
      </c>
      <c r="R1887" s="2" t="s">
        <v>74</v>
      </c>
      <c r="S1887" s="2" t="s">
        <v>4330</v>
      </c>
      <c r="T1887" s="2" t="s">
        <v>4331</v>
      </c>
      <c r="U1887" s="2" t="b">
        <v>0</v>
      </c>
      <c r="V1887" s="2" t="s">
        <v>69</v>
      </c>
      <c r="W1887" s="2">
        <v>226.4</v>
      </c>
    </row>
    <row r="1888" spans="1:23" ht="15.75" customHeight="1" x14ac:dyDescent="0.25">
      <c r="A1888" s="2" t="s">
        <v>5200</v>
      </c>
      <c r="B1888" s="2" t="s">
        <v>5201</v>
      </c>
      <c r="C1888" s="2" t="s">
        <v>190</v>
      </c>
      <c r="D1888" s="2" t="s">
        <v>23</v>
      </c>
      <c r="E1888" s="2" t="s">
        <v>24</v>
      </c>
      <c r="F1888" s="2" t="s">
        <v>364</v>
      </c>
      <c r="G1888" s="2" t="s">
        <v>550</v>
      </c>
      <c r="H1888" s="2" t="s">
        <v>513</v>
      </c>
      <c r="I1888" s="2" t="s">
        <v>40</v>
      </c>
      <c r="J1888" s="2" t="s">
        <v>555</v>
      </c>
      <c r="K1888" s="2" t="s">
        <v>557</v>
      </c>
      <c r="L1888" s="2" t="s">
        <v>372</v>
      </c>
      <c r="M1888" s="2">
        <v>48</v>
      </c>
      <c r="N1888" s="2" t="b">
        <v>0</v>
      </c>
      <c r="O1888" s="2">
        <v>0.80991735537190079</v>
      </c>
      <c r="P1888" s="2">
        <v>0.75773195876288657</v>
      </c>
      <c r="Q1888" s="2">
        <v>0.86982248520710059</v>
      </c>
      <c r="R1888" s="2" t="s">
        <v>74</v>
      </c>
      <c r="S1888" s="2" t="s">
        <v>4332</v>
      </c>
      <c r="T1888" s="2" t="s">
        <v>4333</v>
      </c>
      <c r="U1888" s="2" t="b">
        <v>0</v>
      </c>
      <c r="V1888" s="2" t="s">
        <v>69</v>
      </c>
      <c r="W1888" s="2">
        <v>211.8</v>
      </c>
    </row>
    <row r="1889" spans="1:23" ht="15.75" customHeight="1" x14ac:dyDescent="0.25">
      <c r="A1889" s="2" t="s">
        <v>5200</v>
      </c>
      <c r="B1889" s="2" t="s">
        <v>5201</v>
      </c>
      <c r="C1889" s="2" t="s">
        <v>190</v>
      </c>
      <c r="D1889" s="2" t="s">
        <v>23</v>
      </c>
      <c r="E1889" s="2" t="s">
        <v>24</v>
      </c>
      <c r="F1889" s="2" t="s">
        <v>364</v>
      </c>
      <c r="G1889" s="2" t="s">
        <v>572</v>
      </c>
      <c r="H1889" s="2" t="s">
        <v>513</v>
      </c>
      <c r="I1889" s="2" t="s">
        <v>40</v>
      </c>
      <c r="J1889" s="2" t="s">
        <v>575</v>
      </c>
      <c r="K1889" s="2" t="s">
        <v>576</v>
      </c>
      <c r="L1889" s="2" t="s">
        <v>372</v>
      </c>
      <c r="M1889" s="2">
        <v>49</v>
      </c>
      <c r="N1889" s="2" t="b">
        <v>0</v>
      </c>
      <c r="O1889" s="2">
        <v>0.81111111111111112</v>
      </c>
      <c r="P1889" s="2">
        <v>0.76439790575916233</v>
      </c>
      <c r="Q1889" s="2">
        <v>0.86390532544378695</v>
      </c>
      <c r="R1889" s="2" t="s">
        <v>74</v>
      </c>
      <c r="S1889" s="2" t="s">
        <v>4334</v>
      </c>
      <c r="T1889" s="2" t="s">
        <v>4335</v>
      </c>
      <c r="U1889" s="2" t="b">
        <v>0</v>
      </c>
      <c r="V1889" s="2" t="s">
        <v>69</v>
      </c>
      <c r="W1889" s="2">
        <v>196.6</v>
      </c>
    </row>
    <row r="1890" spans="1:23" ht="15.75" customHeight="1" x14ac:dyDescent="0.25">
      <c r="A1890" s="2" t="s">
        <v>5200</v>
      </c>
      <c r="B1890" s="2" t="s">
        <v>5201</v>
      </c>
      <c r="C1890" s="2" t="s">
        <v>190</v>
      </c>
      <c r="D1890" s="2" t="s">
        <v>23</v>
      </c>
      <c r="E1890" s="2" t="s">
        <v>24</v>
      </c>
      <c r="F1890" s="2" t="s">
        <v>364</v>
      </c>
      <c r="G1890" s="2" t="s">
        <v>587</v>
      </c>
      <c r="H1890" s="2" t="s">
        <v>513</v>
      </c>
      <c r="I1890" s="2" t="s">
        <v>40</v>
      </c>
      <c r="J1890" s="2" t="s">
        <v>589</v>
      </c>
      <c r="K1890" s="2" t="s">
        <v>591</v>
      </c>
      <c r="L1890" s="2" t="s">
        <v>372</v>
      </c>
      <c r="M1890" s="2">
        <v>50</v>
      </c>
      <c r="N1890" s="2" t="b">
        <v>0</v>
      </c>
      <c r="O1890" s="2">
        <v>0.82022471910112349</v>
      </c>
      <c r="P1890" s="2">
        <v>0.78074866310160429</v>
      </c>
      <c r="Q1890" s="2">
        <v>0.86390532544378695</v>
      </c>
      <c r="R1890" s="2" t="s">
        <v>74</v>
      </c>
      <c r="S1890" s="2" t="s">
        <v>4336</v>
      </c>
      <c r="T1890" s="2" t="s">
        <v>4337</v>
      </c>
      <c r="U1890" s="2" t="b">
        <v>0</v>
      </c>
      <c r="V1890" s="2" t="s">
        <v>69</v>
      </c>
      <c r="W1890" s="2">
        <v>196.1</v>
      </c>
    </row>
    <row r="1891" spans="1:23" ht="15.75" customHeight="1" x14ac:dyDescent="0.25">
      <c r="A1891" s="2" t="s">
        <v>5200</v>
      </c>
      <c r="B1891" s="2" t="s">
        <v>5201</v>
      </c>
      <c r="C1891" s="2" t="s">
        <v>190</v>
      </c>
      <c r="D1891" s="2" t="s">
        <v>23</v>
      </c>
      <c r="E1891" s="2" t="s">
        <v>24</v>
      </c>
      <c r="F1891" s="2" t="s">
        <v>364</v>
      </c>
      <c r="G1891" s="2" t="s">
        <v>601</v>
      </c>
      <c r="H1891" s="2" t="s">
        <v>513</v>
      </c>
      <c r="I1891" s="2" t="s">
        <v>40</v>
      </c>
      <c r="J1891" s="2" t="s">
        <v>603</v>
      </c>
      <c r="K1891" s="2" t="s">
        <v>604</v>
      </c>
      <c r="L1891" s="2" t="s">
        <v>372</v>
      </c>
      <c r="M1891" s="2">
        <v>51</v>
      </c>
      <c r="N1891" s="2" t="b">
        <v>0</v>
      </c>
      <c r="O1891" s="2">
        <v>0.82122905027932958</v>
      </c>
      <c r="P1891" s="2">
        <v>0.77777777777777779</v>
      </c>
      <c r="Q1891" s="2">
        <v>0.86982248520710059</v>
      </c>
      <c r="R1891" s="2" t="s">
        <v>74</v>
      </c>
      <c r="S1891" s="2" t="s">
        <v>4338</v>
      </c>
      <c r="T1891" s="2" t="s">
        <v>4339</v>
      </c>
      <c r="U1891" s="2" t="b">
        <v>0</v>
      </c>
      <c r="V1891" s="2" t="s">
        <v>69</v>
      </c>
      <c r="W1891" s="2">
        <v>241.7</v>
      </c>
    </row>
    <row r="1892" spans="1:23" ht="15.75" customHeight="1" x14ac:dyDescent="0.25">
      <c r="A1892" s="2" t="s">
        <v>5200</v>
      </c>
      <c r="B1892" s="2" t="s">
        <v>5201</v>
      </c>
      <c r="C1892" s="2" t="s">
        <v>190</v>
      </c>
      <c r="D1892" s="2" t="s">
        <v>23</v>
      </c>
      <c r="E1892" s="2" t="s">
        <v>24</v>
      </c>
      <c r="F1892" s="2" t="s">
        <v>364</v>
      </c>
      <c r="G1892" s="2" t="s">
        <v>618</v>
      </c>
      <c r="H1892" s="2" t="s">
        <v>513</v>
      </c>
      <c r="I1892" s="2" t="s">
        <v>40</v>
      </c>
      <c r="J1892" s="2" t="s">
        <v>622</v>
      </c>
      <c r="K1892" s="2" t="s">
        <v>624</v>
      </c>
      <c r="L1892" s="2" t="s">
        <v>372</v>
      </c>
      <c r="M1892" s="2">
        <v>52</v>
      </c>
      <c r="N1892" s="2" t="b">
        <v>0</v>
      </c>
      <c r="O1892" s="2">
        <v>0.82451253481894149</v>
      </c>
      <c r="P1892" s="2">
        <v>0.77894736842105261</v>
      </c>
      <c r="Q1892" s="2">
        <v>0.87573964497041423</v>
      </c>
      <c r="R1892" s="2" t="s">
        <v>74</v>
      </c>
      <c r="S1892" s="2" t="s">
        <v>4340</v>
      </c>
      <c r="T1892" s="2" t="s">
        <v>4341</v>
      </c>
      <c r="U1892" s="2" t="b">
        <v>0</v>
      </c>
      <c r="V1892" s="2" t="s">
        <v>69</v>
      </c>
      <c r="W1892" s="2">
        <v>211.7</v>
      </c>
    </row>
    <row r="1893" spans="1:23" ht="15.75" customHeight="1" x14ac:dyDescent="0.25">
      <c r="A1893" s="2" t="s">
        <v>5200</v>
      </c>
      <c r="B1893" s="2" t="s">
        <v>5201</v>
      </c>
      <c r="C1893" s="2" t="s">
        <v>190</v>
      </c>
      <c r="D1893" s="2" t="s">
        <v>23</v>
      </c>
      <c r="E1893" s="2" t="s">
        <v>24</v>
      </c>
      <c r="F1893" s="2" t="s">
        <v>364</v>
      </c>
      <c r="G1893" s="2" t="s">
        <v>640</v>
      </c>
      <c r="H1893" s="2" t="s">
        <v>513</v>
      </c>
      <c r="I1893" s="2" t="s">
        <v>40</v>
      </c>
      <c r="J1893" s="2" t="s">
        <v>643</v>
      </c>
      <c r="K1893" s="2" t="s">
        <v>644</v>
      </c>
      <c r="L1893" s="2" t="s">
        <v>372</v>
      </c>
      <c r="M1893" s="2">
        <v>53</v>
      </c>
      <c r="N1893" s="2" t="b">
        <v>0</v>
      </c>
      <c r="O1893" s="2">
        <v>0.82872928176795579</v>
      </c>
      <c r="P1893" s="2">
        <v>0.77720207253886009</v>
      </c>
      <c r="Q1893" s="2">
        <v>0.8875739644970414</v>
      </c>
      <c r="R1893" s="2" t="s">
        <v>74</v>
      </c>
      <c r="S1893" s="2" t="s">
        <v>4342</v>
      </c>
      <c r="T1893" s="2" t="s">
        <v>4343</v>
      </c>
      <c r="U1893" s="2" t="b">
        <v>0</v>
      </c>
      <c r="V1893" s="2" t="s">
        <v>69</v>
      </c>
      <c r="W1893" s="2">
        <v>255.9</v>
      </c>
    </row>
    <row r="1894" spans="1:23" ht="15.75" customHeight="1" x14ac:dyDescent="0.25">
      <c r="A1894" s="2" t="s">
        <v>5200</v>
      </c>
      <c r="B1894" s="2" t="s">
        <v>5201</v>
      </c>
      <c r="C1894" s="2" t="s">
        <v>190</v>
      </c>
      <c r="D1894" s="2" t="s">
        <v>23</v>
      </c>
      <c r="E1894" s="2" t="s">
        <v>24</v>
      </c>
      <c r="F1894" s="2" t="s">
        <v>364</v>
      </c>
      <c r="G1894" s="2" t="s">
        <v>659</v>
      </c>
      <c r="H1894" s="2" t="s">
        <v>513</v>
      </c>
      <c r="I1894" s="2" t="s">
        <v>40</v>
      </c>
      <c r="J1894" s="2" t="s">
        <v>660</v>
      </c>
      <c r="K1894" s="2" t="s">
        <v>661</v>
      </c>
      <c r="L1894" s="2" t="s">
        <v>372</v>
      </c>
      <c r="M1894" s="2">
        <v>54</v>
      </c>
      <c r="N1894" s="2" t="b">
        <v>0</v>
      </c>
      <c r="O1894" s="2">
        <v>0.82681564245810057</v>
      </c>
      <c r="P1894" s="2">
        <v>0.78306878306878303</v>
      </c>
      <c r="Q1894" s="2">
        <v>0.87573964497041423</v>
      </c>
      <c r="R1894" s="2" t="s">
        <v>74</v>
      </c>
      <c r="S1894" s="2" t="s">
        <v>4344</v>
      </c>
      <c r="T1894" s="2" t="s">
        <v>4345</v>
      </c>
      <c r="U1894" s="2" t="b">
        <v>0</v>
      </c>
      <c r="V1894" s="2" t="s">
        <v>69</v>
      </c>
      <c r="W1894" s="2">
        <v>210.6</v>
      </c>
    </row>
    <row r="1895" spans="1:23" ht="15.75" customHeight="1" x14ac:dyDescent="0.25">
      <c r="A1895" s="2" t="s">
        <v>5200</v>
      </c>
      <c r="B1895" s="2" t="s">
        <v>5201</v>
      </c>
      <c r="C1895" s="2" t="s">
        <v>190</v>
      </c>
      <c r="D1895" s="2" t="s">
        <v>23</v>
      </c>
      <c r="E1895" s="2" t="s">
        <v>24</v>
      </c>
      <c r="F1895" s="2" t="s">
        <v>364</v>
      </c>
      <c r="G1895" s="2" t="s">
        <v>664</v>
      </c>
      <c r="H1895" s="2" t="s">
        <v>513</v>
      </c>
      <c r="I1895" s="2" t="s">
        <v>40</v>
      </c>
      <c r="J1895" s="2" t="s">
        <v>665</v>
      </c>
      <c r="K1895" s="2" t="s">
        <v>666</v>
      </c>
      <c r="L1895" s="2" t="s">
        <v>372</v>
      </c>
      <c r="M1895" s="2">
        <v>55</v>
      </c>
      <c r="N1895" s="2" t="b">
        <v>0</v>
      </c>
      <c r="O1895" s="2">
        <v>0.82719546742209626</v>
      </c>
      <c r="P1895" s="2">
        <v>0.79347826086956519</v>
      </c>
      <c r="Q1895" s="2">
        <v>0.86390532544378695</v>
      </c>
      <c r="R1895" s="2" t="s">
        <v>74</v>
      </c>
      <c r="S1895" s="2" t="s">
        <v>4346</v>
      </c>
      <c r="T1895" s="2" t="s">
        <v>4347</v>
      </c>
      <c r="U1895" s="2" t="b">
        <v>0</v>
      </c>
      <c r="V1895" s="2" t="s">
        <v>69</v>
      </c>
      <c r="W1895" s="2">
        <v>256.7</v>
      </c>
    </row>
    <row r="1896" spans="1:23" ht="15.75" customHeight="1" x14ac:dyDescent="0.25">
      <c r="A1896" s="2" t="s">
        <v>5200</v>
      </c>
      <c r="B1896" s="2" t="s">
        <v>5201</v>
      </c>
      <c r="C1896" s="2" t="s">
        <v>190</v>
      </c>
      <c r="D1896" s="2" t="s">
        <v>23</v>
      </c>
      <c r="E1896" s="2" t="s">
        <v>24</v>
      </c>
      <c r="F1896" s="2" t="s">
        <v>364</v>
      </c>
      <c r="G1896" s="2" t="s">
        <v>669</v>
      </c>
      <c r="H1896" s="2" t="s">
        <v>513</v>
      </c>
      <c r="I1896" s="2" t="s">
        <v>40</v>
      </c>
      <c r="J1896" s="2" t="s">
        <v>670</v>
      </c>
      <c r="K1896" s="2" t="s">
        <v>671</v>
      </c>
      <c r="L1896" s="2" t="s">
        <v>372</v>
      </c>
      <c r="M1896" s="2">
        <v>56</v>
      </c>
      <c r="N1896" s="2" t="b">
        <v>0</v>
      </c>
      <c r="O1896" s="2">
        <v>0.8100558659217878</v>
      </c>
      <c r="P1896" s="2">
        <v>0.76719576719576721</v>
      </c>
      <c r="Q1896" s="2">
        <v>0.85798816568047342</v>
      </c>
      <c r="R1896" s="2" t="s">
        <v>74</v>
      </c>
      <c r="S1896" s="2" t="s">
        <v>4348</v>
      </c>
      <c r="T1896" s="2" t="s">
        <v>4349</v>
      </c>
      <c r="U1896" s="2" t="b">
        <v>0</v>
      </c>
      <c r="V1896" s="2" t="s">
        <v>69</v>
      </c>
      <c r="W1896" s="2">
        <v>211.3</v>
      </c>
    </row>
    <row r="1897" spans="1:23" ht="15.75" customHeight="1" x14ac:dyDescent="0.25">
      <c r="A1897" s="2" t="s">
        <v>5200</v>
      </c>
      <c r="B1897" s="2" t="s">
        <v>5201</v>
      </c>
      <c r="C1897" s="2" t="s">
        <v>190</v>
      </c>
      <c r="D1897" s="2" t="s">
        <v>23</v>
      </c>
      <c r="E1897" s="2" t="s">
        <v>24</v>
      </c>
      <c r="F1897" s="2" t="s">
        <v>364</v>
      </c>
      <c r="G1897" s="2" t="s">
        <v>674</v>
      </c>
      <c r="H1897" s="2" t="s">
        <v>513</v>
      </c>
      <c r="I1897" s="2" t="s">
        <v>40</v>
      </c>
      <c r="J1897" s="2" t="s">
        <v>675</v>
      </c>
      <c r="K1897" s="2" t="s">
        <v>676</v>
      </c>
      <c r="L1897" s="2" t="s">
        <v>372</v>
      </c>
      <c r="M1897" s="2">
        <v>57</v>
      </c>
      <c r="N1897" s="2" t="b">
        <v>0</v>
      </c>
      <c r="O1897" s="2">
        <v>0.80108991825613074</v>
      </c>
      <c r="P1897" s="2">
        <v>0.74242424242424243</v>
      </c>
      <c r="Q1897" s="2">
        <v>0.86982248520710059</v>
      </c>
      <c r="R1897" s="2" t="s">
        <v>74</v>
      </c>
      <c r="S1897" s="2" t="s">
        <v>4350</v>
      </c>
      <c r="T1897" s="2" t="s">
        <v>4351</v>
      </c>
      <c r="U1897" s="2" t="b">
        <v>0</v>
      </c>
      <c r="V1897" s="2" t="s">
        <v>69</v>
      </c>
      <c r="W1897" s="2">
        <v>270.60000000000002</v>
      </c>
    </row>
    <row r="1898" spans="1:23" ht="15.75" customHeight="1" x14ac:dyDescent="0.25">
      <c r="A1898" s="2" t="s">
        <v>5200</v>
      </c>
      <c r="B1898" s="2" t="s">
        <v>5201</v>
      </c>
      <c r="C1898" s="2" t="s">
        <v>190</v>
      </c>
      <c r="D1898" s="2" t="s">
        <v>23</v>
      </c>
      <c r="E1898" s="2" t="s">
        <v>24</v>
      </c>
      <c r="F1898" s="2" t="s">
        <v>364</v>
      </c>
      <c r="G1898" s="2" t="s">
        <v>679</v>
      </c>
      <c r="H1898" s="2" t="s">
        <v>513</v>
      </c>
      <c r="I1898" s="2" t="s">
        <v>40</v>
      </c>
      <c r="J1898" s="2" t="s">
        <v>680</v>
      </c>
      <c r="K1898" s="2" t="s">
        <v>681</v>
      </c>
      <c r="L1898" s="2" t="s">
        <v>372</v>
      </c>
      <c r="M1898" s="2">
        <v>58</v>
      </c>
      <c r="N1898" s="2" t="b">
        <v>0</v>
      </c>
      <c r="O1898" s="2">
        <v>0.81994459833795008</v>
      </c>
      <c r="P1898" s="2">
        <v>0.77083333333333337</v>
      </c>
      <c r="Q1898" s="2">
        <v>0.87573964497041423</v>
      </c>
      <c r="R1898" s="2" t="s">
        <v>74</v>
      </c>
      <c r="S1898" s="2" t="s">
        <v>4352</v>
      </c>
      <c r="T1898" s="2" t="s">
        <v>4353</v>
      </c>
      <c r="U1898" s="2" t="b">
        <v>0</v>
      </c>
      <c r="V1898" s="2" t="s">
        <v>69</v>
      </c>
      <c r="W1898" s="2">
        <v>196.8</v>
      </c>
    </row>
    <row r="1899" spans="1:23" ht="15.75" customHeight="1" x14ac:dyDescent="0.25">
      <c r="A1899" s="2" t="s">
        <v>5200</v>
      </c>
      <c r="B1899" s="2" t="s">
        <v>5201</v>
      </c>
      <c r="C1899" s="2" t="s">
        <v>190</v>
      </c>
      <c r="D1899" s="2" t="s">
        <v>23</v>
      </c>
      <c r="E1899" s="2" t="s">
        <v>24</v>
      </c>
      <c r="F1899" s="2" t="s">
        <v>364</v>
      </c>
      <c r="G1899" s="2" t="s">
        <v>684</v>
      </c>
      <c r="H1899" s="2" t="s">
        <v>513</v>
      </c>
      <c r="I1899" s="2" t="s">
        <v>40</v>
      </c>
      <c r="J1899" s="2" t="s">
        <v>685</v>
      </c>
      <c r="K1899" s="2" t="s">
        <v>686</v>
      </c>
      <c r="L1899" s="2" t="s">
        <v>372</v>
      </c>
      <c r="M1899" s="2">
        <v>59</v>
      </c>
      <c r="N1899" s="2" t="b">
        <v>0</v>
      </c>
      <c r="O1899" s="2">
        <v>0.81111111111111112</v>
      </c>
      <c r="P1899" s="2">
        <v>0.76439790575916233</v>
      </c>
      <c r="Q1899" s="2">
        <v>0.86390532544378695</v>
      </c>
      <c r="R1899" s="2" t="s">
        <v>74</v>
      </c>
      <c r="S1899" s="2" t="s">
        <v>4354</v>
      </c>
      <c r="T1899" s="2" t="s">
        <v>4355</v>
      </c>
      <c r="U1899" s="2" t="b">
        <v>0</v>
      </c>
      <c r="V1899" s="2" t="s">
        <v>69</v>
      </c>
      <c r="W1899" s="2">
        <v>228.3</v>
      </c>
    </row>
    <row r="1900" spans="1:23" ht="15.75" customHeight="1" x14ac:dyDescent="0.25">
      <c r="A1900" s="2" t="s">
        <v>5200</v>
      </c>
      <c r="B1900" s="2" t="s">
        <v>5201</v>
      </c>
      <c r="C1900" s="2" t="s">
        <v>190</v>
      </c>
      <c r="D1900" s="2" t="s">
        <v>23</v>
      </c>
      <c r="E1900" s="2" t="s">
        <v>24</v>
      </c>
      <c r="F1900" s="2" t="s">
        <v>364</v>
      </c>
      <c r="G1900" s="2" t="s">
        <v>689</v>
      </c>
      <c r="H1900" s="2" t="s">
        <v>513</v>
      </c>
      <c r="I1900" s="2" t="s">
        <v>40</v>
      </c>
      <c r="J1900" s="2" t="s">
        <v>690</v>
      </c>
      <c r="K1900" s="2" t="s">
        <v>691</v>
      </c>
      <c r="L1900" s="2" t="s">
        <v>372</v>
      </c>
      <c r="M1900" s="2">
        <v>60</v>
      </c>
      <c r="N1900" s="2" t="b">
        <v>0</v>
      </c>
      <c r="O1900" s="2">
        <v>0.81666666666666665</v>
      </c>
      <c r="P1900" s="2">
        <v>0.76963350785340312</v>
      </c>
      <c r="Q1900" s="2">
        <v>0.86982248520710059</v>
      </c>
      <c r="R1900" s="2" t="s">
        <v>74</v>
      </c>
      <c r="S1900" s="2" t="s">
        <v>4356</v>
      </c>
      <c r="T1900" s="2" t="s">
        <v>4357</v>
      </c>
      <c r="U1900" s="2" t="b">
        <v>0</v>
      </c>
      <c r="V1900" s="2" t="s">
        <v>69</v>
      </c>
      <c r="W1900" s="2">
        <v>211.9</v>
      </c>
    </row>
    <row r="1901" spans="1:23" ht="15.75" customHeight="1" x14ac:dyDescent="0.25">
      <c r="A1901" s="2" t="s">
        <v>5200</v>
      </c>
      <c r="B1901" s="2" t="s">
        <v>5201</v>
      </c>
      <c r="C1901" s="2" t="s">
        <v>190</v>
      </c>
      <c r="D1901" s="2" t="s">
        <v>23</v>
      </c>
      <c r="E1901" s="2" t="s">
        <v>24</v>
      </c>
      <c r="F1901" s="2" t="s">
        <v>364</v>
      </c>
      <c r="G1901" s="2" t="s">
        <v>694</v>
      </c>
      <c r="H1901" s="2" t="s">
        <v>513</v>
      </c>
      <c r="I1901" s="2" t="s">
        <v>40</v>
      </c>
      <c r="J1901" s="2" t="s">
        <v>695</v>
      </c>
      <c r="K1901" s="2" t="s">
        <v>696</v>
      </c>
      <c r="L1901" s="2" t="s">
        <v>372</v>
      </c>
      <c r="M1901" s="2">
        <v>61</v>
      </c>
      <c r="N1901" s="2" t="b">
        <v>0</v>
      </c>
      <c r="O1901" s="2">
        <v>0.81111111111111112</v>
      </c>
      <c r="P1901" s="2">
        <v>0.76439790575916233</v>
      </c>
      <c r="Q1901" s="2">
        <v>0.86390532544378695</v>
      </c>
      <c r="R1901" s="2" t="s">
        <v>74</v>
      </c>
      <c r="S1901" s="2" t="s">
        <v>4358</v>
      </c>
      <c r="T1901" s="2" t="s">
        <v>4359</v>
      </c>
      <c r="U1901" s="2" t="b">
        <v>0</v>
      </c>
      <c r="V1901" s="2" t="s">
        <v>69</v>
      </c>
      <c r="W1901" s="2">
        <v>226.7</v>
      </c>
    </row>
    <row r="1902" spans="1:23" ht="15.75" customHeight="1" x14ac:dyDescent="0.25">
      <c r="A1902" s="2" t="s">
        <v>5200</v>
      </c>
      <c r="B1902" s="2" t="s">
        <v>5201</v>
      </c>
      <c r="C1902" s="2" t="s">
        <v>190</v>
      </c>
      <c r="D1902" s="2" t="s">
        <v>23</v>
      </c>
      <c r="E1902" s="2" t="s">
        <v>24</v>
      </c>
      <c r="F1902" s="2" t="s">
        <v>364</v>
      </c>
      <c r="G1902" s="2" t="s">
        <v>699</v>
      </c>
      <c r="H1902" s="2" t="s">
        <v>700</v>
      </c>
      <c r="I1902" s="2" t="s">
        <v>47</v>
      </c>
      <c r="J1902" s="2" t="s">
        <v>701</v>
      </c>
      <c r="K1902" s="2" t="s">
        <v>702</v>
      </c>
      <c r="L1902" s="2" t="s">
        <v>366</v>
      </c>
      <c r="M1902" s="2">
        <v>42</v>
      </c>
      <c r="N1902" s="2" t="b">
        <v>0</v>
      </c>
      <c r="O1902" s="2">
        <v>0.82637362637362632</v>
      </c>
      <c r="P1902" s="2">
        <v>0.80686695278969955</v>
      </c>
      <c r="Q1902" s="2">
        <v>0.84684684684684686</v>
      </c>
      <c r="R1902" s="2" t="s">
        <v>65</v>
      </c>
      <c r="S1902" s="2" t="s">
        <v>4360</v>
      </c>
      <c r="T1902" s="2" t="s">
        <v>4361</v>
      </c>
      <c r="U1902" s="2" t="b">
        <v>1</v>
      </c>
      <c r="V1902" s="2" t="s">
        <v>69</v>
      </c>
      <c r="W1902" s="2">
        <v>0.7</v>
      </c>
    </row>
    <row r="1903" spans="1:23" ht="15.75" customHeight="1" x14ac:dyDescent="0.25">
      <c r="A1903" s="2" t="s">
        <v>5200</v>
      </c>
      <c r="B1903" s="2" t="s">
        <v>5201</v>
      </c>
      <c r="C1903" s="2" t="s">
        <v>190</v>
      </c>
      <c r="D1903" s="2" t="s">
        <v>23</v>
      </c>
      <c r="E1903" s="2" t="s">
        <v>24</v>
      </c>
      <c r="F1903" s="2" t="s">
        <v>364</v>
      </c>
      <c r="G1903" s="2" t="s">
        <v>705</v>
      </c>
      <c r="H1903" s="2" t="s">
        <v>700</v>
      </c>
      <c r="I1903" s="2" t="s">
        <v>47</v>
      </c>
      <c r="J1903" s="2" t="s">
        <v>706</v>
      </c>
      <c r="K1903" s="2" t="s">
        <v>707</v>
      </c>
      <c r="L1903" s="2" t="s">
        <v>366</v>
      </c>
      <c r="M1903" s="2">
        <v>43</v>
      </c>
      <c r="N1903" s="2" t="b">
        <v>0</v>
      </c>
      <c r="O1903" s="2">
        <v>0.83443708609271516</v>
      </c>
      <c r="P1903" s="2">
        <v>0.81818181818181823</v>
      </c>
      <c r="Q1903" s="2">
        <v>0.85135135135135132</v>
      </c>
      <c r="R1903" s="2" t="s">
        <v>74</v>
      </c>
      <c r="S1903" s="2" t="s">
        <v>4362</v>
      </c>
      <c r="T1903" s="2" t="s">
        <v>4363</v>
      </c>
      <c r="U1903" s="2" t="b">
        <v>0</v>
      </c>
      <c r="V1903" s="2" t="s">
        <v>69</v>
      </c>
      <c r="W1903" s="2">
        <v>209.5</v>
      </c>
    </row>
    <row r="1904" spans="1:23" ht="15.75" customHeight="1" x14ac:dyDescent="0.25">
      <c r="A1904" s="2" t="s">
        <v>5200</v>
      </c>
      <c r="B1904" s="2" t="s">
        <v>5201</v>
      </c>
      <c r="C1904" s="2" t="s">
        <v>190</v>
      </c>
      <c r="D1904" s="2" t="s">
        <v>23</v>
      </c>
      <c r="E1904" s="2" t="s">
        <v>24</v>
      </c>
      <c r="F1904" s="2" t="s">
        <v>364</v>
      </c>
      <c r="G1904" s="2" t="s">
        <v>710</v>
      </c>
      <c r="H1904" s="2" t="s">
        <v>700</v>
      </c>
      <c r="I1904" s="2" t="s">
        <v>47</v>
      </c>
      <c r="J1904" s="2" t="s">
        <v>711</v>
      </c>
      <c r="K1904" s="2" t="s">
        <v>712</v>
      </c>
      <c r="L1904" s="2" t="s">
        <v>366</v>
      </c>
      <c r="M1904" s="2">
        <v>44</v>
      </c>
      <c r="N1904" s="2" t="b">
        <v>0</v>
      </c>
      <c r="O1904" s="2">
        <v>0.8325991189427312</v>
      </c>
      <c r="P1904" s="2">
        <v>0.81465517241379315</v>
      </c>
      <c r="Q1904" s="2">
        <v>0.85135135135135132</v>
      </c>
      <c r="R1904" s="2" t="s">
        <v>74</v>
      </c>
      <c r="S1904" s="2" t="s">
        <v>4364</v>
      </c>
      <c r="T1904" s="2" t="s">
        <v>4365</v>
      </c>
      <c r="U1904" s="2" t="b">
        <v>0</v>
      </c>
      <c r="V1904" s="2" t="s">
        <v>69</v>
      </c>
      <c r="W1904" s="2">
        <v>223.7</v>
      </c>
    </row>
    <row r="1905" spans="1:23" ht="15.75" customHeight="1" x14ac:dyDescent="0.25">
      <c r="A1905" s="2" t="s">
        <v>5200</v>
      </c>
      <c r="B1905" s="2" t="s">
        <v>5201</v>
      </c>
      <c r="C1905" s="2" t="s">
        <v>190</v>
      </c>
      <c r="D1905" s="2" t="s">
        <v>23</v>
      </c>
      <c r="E1905" s="2" t="s">
        <v>24</v>
      </c>
      <c r="F1905" s="2" t="s">
        <v>364</v>
      </c>
      <c r="G1905" s="2" t="s">
        <v>715</v>
      </c>
      <c r="H1905" s="2" t="s">
        <v>700</v>
      </c>
      <c r="I1905" s="2" t="s">
        <v>47</v>
      </c>
      <c r="J1905" s="2" t="s">
        <v>716</v>
      </c>
      <c r="K1905" s="2" t="s">
        <v>717</v>
      </c>
      <c r="L1905" s="2" t="s">
        <v>366</v>
      </c>
      <c r="M1905" s="2">
        <v>45</v>
      </c>
      <c r="N1905" s="2" t="b">
        <v>0</v>
      </c>
      <c r="O1905" s="2">
        <v>0.81938325991189431</v>
      </c>
      <c r="P1905" s="2">
        <v>0.80172413793103448</v>
      </c>
      <c r="Q1905" s="2">
        <v>0.83783783783783783</v>
      </c>
      <c r="R1905" s="2" t="s">
        <v>74</v>
      </c>
      <c r="S1905" s="2" t="s">
        <v>4366</v>
      </c>
      <c r="T1905" s="2" t="s">
        <v>4367</v>
      </c>
      <c r="U1905" s="2" t="b">
        <v>0</v>
      </c>
      <c r="V1905" s="2" t="s">
        <v>69</v>
      </c>
      <c r="W1905" s="2">
        <v>266.5</v>
      </c>
    </row>
    <row r="1906" spans="1:23" ht="15.75" customHeight="1" x14ac:dyDescent="0.25">
      <c r="A1906" s="2" t="s">
        <v>5200</v>
      </c>
      <c r="B1906" s="2" t="s">
        <v>5201</v>
      </c>
      <c r="C1906" s="2" t="s">
        <v>190</v>
      </c>
      <c r="D1906" s="2" t="s">
        <v>23</v>
      </c>
      <c r="E1906" s="2" t="s">
        <v>24</v>
      </c>
      <c r="F1906" s="2" t="s">
        <v>364</v>
      </c>
      <c r="G1906" s="2" t="s">
        <v>720</v>
      </c>
      <c r="H1906" s="2" t="s">
        <v>700</v>
      </c>
      <c r="I1906" s="2" t="s">
        <v>47</v>
      </c>
      <c r="J1906" s="2" t="s">
        <v>721</v>
      </c>
      <c r="K1906" s="2" t="s">
        <v>722</v>
      </c>
      <c r="L1906" s="2" t="s">
        <v>366</v>
      </c>
      <c r="M1906" s="2">
        <v>46</v>
      </c>
      <c r="N1906" s="2" t="b">
        <v>0</v>
      </c>
      <c r="O1906" s="2">
        <v>0.82894736842105265</v>
      </c>
      <c r="P1906" s="2">
        <v>0.80769230769230771</v>
      </c>
      <c r="Q1906" s="2">
        <v>0.85135135135135132</v>
      </c>
      <c r="R1906" s="2" t="s">
        <v>74</v>
      </c>
      <c r="S1906" s="2" t="s">
        <v>4368</v>
      </c>
      <c r="T1906" s="2" t="s">
        <v>4369</v>
      </c>
      <c r="U1906" s="2" t="b">
        <v>0</v>
      </c>
      <c r="V1906" s="2" t="s">
        <v>69</v>
      </c>
      <c r="W1906" s="2">
        <v>234.8</v>
      </c>
    </row>
    <row r="1907" spans="1:23" ht="15.75" customHeight="1" x14ac:dyDescent="0.25">
      <c r="A1907" s="2" t="s">
        <v>5200</v>
      </c>
      <c r="B1907" s="2" t="s">
        <v>5201</v>
      </c>
      <c r="C1907" s="2" t="s">
        <v>190</v>
      </c>
      <c r="D1907" s="2" t="s">
        <v>23</v>
      </c>
      <c r="E1907" s="2" t="s">
        <v>24</v>
      </c>
      <c r="F1907" s="2" t="s">
        <v>364</v>
      </c>
      <c r="G1907" s="2" t="s">
        <v>725</v>
      </c>
      <c r="H1907" s="2" t="s">
        <v>700</v>
      </c>
      <c r="I1907" s="2" t="s">
        <v>47</v>
      </c>
      <c r="J1907" s="2" t="s">
        <v>726</v>
      </c>
      <c r="K1907" s="2" t="s">
        <v>727</v>
      </c>
      <c r="L1907" s="2" t="s">
        <v>366</v>
      </c>
      <c r="M1907" s="2">
        <v>47</v>
      </c>
      <c r="N1907" s="2" t="b">
        <v>0</v>
      </c>
      <c r="O1907" s="2">
        <v>0.8325991189427312</v>
      </c>
      <c r="P1907" s="2">
        <v>0.81465517241379315</v>
      </c>
      <c r="Q1907" s="2">
        <v>0.85135135135135132</v>
      </c>
      <c r="R1907" s="2" t="s">
        <v>74</v>
      </c>
      <c r="S1907" s="2" t="s">
        <v>4370</v>
      </c>
      <c r="T1907" s="2" t="s">
        <v>4371</v>
      </c>
      <c r="U1907" s="2" t="b">
        <v>0</v>
      </c>
      <c r="V1907" s="2" t="s">
        <v>69</v>
      </c>
      <c r="W1907" s="2">
        <v>223.8</v>
      </c>
    </row>
    <row r="1908" spans="1:23" ht="15.75" customHeight="1" x14ac:dyDescent="0.25">
      <c r="A1908" s="2" t="s">
        <v>5200</v>
      </c>
      <c r="B1908" s="2" t="s">
        <v>5201</v>
      </c>
      <c r="C1908" s="2" t="s">
        <v>190</v>
      </c>
      <c r="D1908" s="2" t="s">
        <v>23</v>
      </c>
      <c r="E1908" s="2" t="s">
        <v>24</v>
      </c>
      <c r="F1908" s="2" t="s">
        <v>364</v>
      </c>
      <c r="G1908" s="2" t="s">
        <v>730</v>
      </c>
      <c r="H1908" s="2" t="s">
        <v>700</v>
      </c>
      <c r="I1908" s="2" t="s">
        <v>47</v>
      </c>
      <c r="J1908" s="2" t="s">
        <v>731</v>
      </c>
      <c r="K1908" s="2" t="s">
        <v>732</v>
      </c>
      <c r="L1908" s="2" t="s">
        <v>366</v>
      </c>
      <c r="M1908" s="2">
        <v>48</v>
      </c>
      <c r="N1908" s="2" t="b">
        <v>0</v>
      </c>
      <c r="O1908" s="2">
        <v>0.82637362637362632</v>
      </c>
      <c r="P1908" s="2">
        <v>0.80686695278969955</v>
      </c>
      <c r="Q1908" s="2">
        <v>0.84684684684684686</v>
      </c>
      <c r="R1908" s="2" t="s">
        <v>74</v>
      </c>
      <c r="S1908" s="2" t="s">
        <v>4372</v>
      </c>
      <c r="T1908" s="2" t="s">
        <v>4373</v>
      </c>
      <c r="U1908" s="2" t="b">
        <v>0</v>
      </c>
      <c r="V1908" s="2" t="s">
        <v>69</v>
      </c>
      <c r="W1908" s="2">
        <v>263.89999999999998</v>
      </c>
    </row>
    <row r="1909" spans="1:23" ht="15.75" customHeight="1" x14ac:dyDescent="0.25">
      <c r="A1909" s="2" t="s">
        <v>5200</v>
      </c>
      <c r="B1909" s="2" t="s">
        <v>5201</v>
      </c>
      <c r="C1909" s="2" t="s">
        <v>190</v>
      </c>
      <c r="D1909" s="2" t="s">
        <v>23</v>
      </c>
      <c r="E1909" s="2" t="s">
        <v>24</v>
      </c>
      <c r="F1909" s="2" t="s">
        <v>364</v>
      </c>
      <c r="G1909" s="2" t="s">
        <v>735</v>
      </c>
      <c r="H1909" s="2" t="s">
        <v>700</v>
      </c>
      <c r="I1909" s="2" t="s">
        <v>47</v>
      </c>
      <c r="J1909" s="2" t="s">
        <v>736</v>
      </c>
      <c r="K1909" s="2" t="s">
        <v>737</v>
      </c>
      <c r="L1909" s="2" t="s">
        <v>366</v>
      </c>
      <c r="M1909" s="2">
        <v>49</v>
      </c>
      <c r="N1909" s="2" t="b">
        <v>0</v>
      </c>
      <c r="O1909" s="2">
        <v>0.82819383259911894</v>
      </c>
      <c r="P1909" s="2">
        <v>0.81034482758620685</v>
      </c>
      <c r="Q1909" s="2">
        <v>0.84684684684684686</v>
      </c>
      <c r="R1909" s="2" t="s">
        <v>74</v>
      </c>
      <c r="S1909" s="2" t="s">
        <v>4374</v>
      </c>
      <c r="T1909" s="2" t="s">
        <v>4375</v>
      </c>
      <c r="U1909" s="2" t="b">
        <v>0</v>
      </c>
      <c r="V1909" s="2" t="s">
        <v>69</v>
      </c>
      <c r="W1909" s="2">
        <v>251.6</v>
      </c>
    </row>
    <row r="1910" spans="1:23" ht="15.75" customHeight="1" x14ac:dyDescent="0.25">
      <c r="A1910" s="2" t="s">
        <v>5200</v>
      </c>
      <c r="B1910" s="2" t="s">
        <v>5201</v>
      </c>
      <c r="C1910" s="2" t="s">
        <v>190</v>
      </c>
      <c r="D1910" s="2" t="s">
        <v>23</v>
      </c>
      <c r="E1910" s="2" t="s">
        <v>24</v>
      </c>
      <c r="F1910" s="2" t="s">
        <v>364</v>
      </c>
      <c r="G1910" s="2" t="s">
        <v>740</v>
      </c>
      <c r="H1910" s="2" t="s">
        <v>700</v>
      </c>
      <c r="I1910" s="2" t="s">
        <v>47</v>
      </c>
      <c r="J1910" s="2" t="s">
        <v>741</v>
      </c>
      <c r="K1910" s="2" t="s">
        <v>742</v>
      </c>
      <c r="L1910" s="2" t="s">
        <v>366</v>
      </c>
      <c r="M1910" s="2">
        <v>50</v>
      </c>
      <c r="N1910" s="2" t="b">
        <v>0</v>
      </c>
      <c r="O1910" s="2">
        <v>0.84116331096196872</v>
      </c>
      <c r="P1910" s="2">
        <v>0.83555555555555561</v>
      </c>
      <c r="Q1910" s="2">
        <v>0.84684684684684686</v>
      </c>
      <c r="R1910" s="2" t="s">
        <v>74</v>
      </c>
      <c r="S1910" s="2" t="s">
        <v>4376</v>
      </c>
      <c r="T1910" s="2" t="s">
        <v>4377</v>
      </c>
      <c r="U1910" s="2" t="b">
        <v>0</v>
      </c>
      <c r="V1910" s="2" t="s">
        <v>69</v>
      </c>
      <c r="W1910" s="2">
        <v>235.6</v>
      </c>
    </row>
    <row r="1911" spans="1:23" ht="15.75" customHeight="1" x14ac:dyDescent="0.25">
      <c r="A1911" s="2" t="s">
        <v>5200</v>
      </c>
      <c r="B1911" s="2" t="s">
        <v>5201</v>
      </c>
      <c r="C1911" s="2" t="s">
        <v>190</v>
      </c>
      <c r="D1911" s="2" t="s">
        <v>23</v>
      </c>
      <c r="E1911" s="2" t="s">
        <v>24</v>
      </c>
      <c r="F1911" s="2" t="s">
        <v>364</v>
      </c>
      <c r="G1911" s="2" t="s">
        <v>745</v>
      </c>
      <c r="H1911" s="2" t="s">
        <v>700</v>
      </c>
      <c r="I1911" s="2" t="s">
        <v>47</v>
      </c>
      <c r="J1911" s="2" t="s">
        <v>746</v>
      </c>
      <c r="K1911" s="2" t="s">
        <v>747</v>
      </c>
      <c r="L1911" s="2" t="s">
        <v>366</v>
      </c>
      <c r="M1911" s="2">
        <v>51</v>
      </c>
      <c r="N1911" s="2" t="b">
        <v>0</v>
      </c>
      <c r="O1911" s="2">
        <v>0.83700440528634368</v>
      </c>
      <c r="P1911" s="2">
        <v>0.81896551724137934</v>
      </c>
      <c r="Q1911" s="2">
        <v>0.85585585585585588</v>
      </c>
      <c r="R1911" s="2" t="s">
        <v>74</v>
      </c>
      <c r="S1911" s="2" t="s">
        <v>4378</v>
      </c>
      <c r="T1911" s="2" t="s">
        <v>4379</v>
      </c>
      <c r="U1911" s="2" t="b">
        <v>0</v>
      </c>
      <c r="V1911" s="2" t="s">
        <v>69</v>
      </c>
      <c r="W1911" s="2">
        <v>209.8</v>
      </c>
    </row>
    <row r="1912" spans="1:23" ht="15.75" customHeight="1" x14ac:dyDescent="0.25">
      <c r="A1912" s="2" t="s">
        <v>5200</v>
      </c>
      <c r="B1912" s="2" t="s">
        <v>5201</v>
      </c>
      <c r="C1912" s="2" t="s">
        <v>190</v>
      </c>
      <c r="D1912" s="2" t="s">
        <v>23</v>
      </c>
      <c r="E1912" s="2" t="s">
        <v>24</v>
      </c>
      <c r="F1912" s="2" t="s">
        <v>364</v>
      </c>
      <c r="G1912" s="2" t="s">
        <v>750</v>
      </c>
      <c r="H1912" s="2" t="s">
        <v>700</v>
      </c>
      <c r="I1912" s="2" t="s">
        <v>47</v>
      </c>
      <c r="J1912" s="2" t="s">
        <v>751</v>
      </c>
      <c r="K1912" s="2" t="s">
        <v>752</v>
      </c>
      <c r="L1912" s="2" t="s">
        <v>366</v>
      </c>
      <c r="M1912" s="2">
        <v>52</v>
      </c>
      <c r="N1912" s="2" t="b">
        <v>0</v>
      </c>
      <c r="O1912" s="2">
        <v>0.83150984682713347</v>
      </c>
      <c r="P1912" s="2">
        <v>0.80851063829787229</v>
      </c>
      <c r="Q1912" s="2">
        <v>0.85585585585585588</v>
      </c>
      <c r="R1912" s="2" t="s">
        <v>74</v>
      </c>
      <c r="S1912" s="2" t="s">
        <v>4380</v>
      </c>
      <c r="T1912" s="2" t="s">
        <v>4381</v>
      </c>
      <c r="U1912" s="2" t="b">
        <v>0</v>
      </c>
      <c r="V1912" s="2" t="s">
        <v>69</v>
      </c>
      <c r="W1912" s="2">
        <v>267</v>
      </c>
    </row>
    <row r="1913" spans="1:23" ht="15.75" customHeight="1" x14ac:dyDescent="0.25">
      <c r="A1913" s="2" t="s">
        <v>5200</v>
      </c>
      <c r="B1913" s="2" t="s">
        <v>5201</v>
      </c>
      <c r="C1913" s="2" t="s">
        <v>190</v>
      </c>
      <c r="D1913" s="2" t="s">
        <v>23</v>
      </c>
      <c r="E1913" s="2" t="s">
        <v>24</v>
      </c>
      <c r="F1913" s="2" t="s">
        <v>364</v>
      </c>
      <c r="G1913" s="2" t="s">
        <v>755</v>
      </c>
      <c r="H1913" s="2" t="s">
        <v>700</v>
      </c>
      <c r="I1913" s="2" t="s">
        <v>47</v>
      </c>
      <c r="J1913" s="2" t="s">
        <v>756</v>
      </c>
      <c r="K1913" s="2" t="s">
        <v>757</v>
      </c>
      <c r="L1913" s="2" t="s">
        <v>366</v>
      </c>
      <c r="M1913" s="2">
        <v>53</v>
      </c>
      <c r="N1913" s="2" t="b">
        <v>0</v>
      </c>
      <c r="O1913" s="2">
        <v>0.84513274336283184</v>
      </c>
      <c r="P1913" s="2">
        <v>0.83043478260869563</v>
      </c>
      <c r="Q1913" s="2">
        <v>0.86036036036036034</v>
      </c>
      <c r="R1913" s="2" t="s">
        <v>74</v>
      </c>
      <c r="S1913" s="2" t="s">
        <v>4382</v>
      </c>
      <c r="T1913" s="2" t="s">
        <v>4383</v>
      </c>
      <c r="U1913" s="2" t="b">
        <v>0</v>
      </c>
      <c r="V1913" s="2" t="s">
        <v>69</v>
      </c>
      <c r="W1913" s="2">
        <v>237.3</v>
      </c>
    </row>
    <row r="1914" spans="1:23" ht="15.75" customHeight="1" x14ac:dyDescent="0.25">
      <c r="A1914" s="2" t="s">
        <v>5200</v>
      </c>
      <c r="B1914" s="2" t="s">
        <v>5201</v>
      </c>
      <c r="C1914" s="2" t="s">
        <v>190</v>
      </c>
      <c r="D1914" s="2" t="s">
        <v>23</v>
      </c>
      <c r="E1914" s="2" t="s">
        <v>24</v>
      </c>
      <c r="F1914" s="2" t="s">
        <v>364</v>
      </c>
      <c r="G1914" s="2" t="s">
        <v>760</v>
      </c>
      <c r="H1914" s="2" t="s">
        <v>700</v>
      </c>
      <c r="I1914" s="2" t="s">
        <v>47</v>
      </c>
      <c r="J1914" s="2" t="s">
        <v>761</v>
      </c>
      <c r="K1914" s="2" t="s">
        <v>762</v>
      </c>
      <c r="L1914" s="2" t="s">
        <v>366</v>
      </c>
      <c r="M1914" s="2">
        <v>54</v>
      </c>
      <c r="N1914" s="2" t="b">
        <v>0</v>
      </c>
      <c r="O1914" s="2">
        <v>0.84257206208425717</v>
      </c>
      <c r="P1914" s="2">
        <v>0.82969432314410485</v>
      </c>
      <c r="Q1914" s="2">
        <v>0.85585585585585588</v>
      </c>
      <c r="R1914" s="2" t="s">
        <v>74</v>
      </c>
      <c r="S1914" s="2" t="s">
        <v>4384</v>
      </c>
      <c r="T1914" s="2" t="s">
        <v>4385</v>
      </c>
      <c r="U1914" s="2" t="b">
        <v>0</v>
      </c>
      <c r="V1914" s="2" t="s">
        <v>69</v>
      </c>
      <c r="W1914" s="2">
        <v>265.10000000000002</v>
      </c>
    </row>
    <row r="1915" spans="1:23" ht="15.75" customHeight="1" x14ac:dyDescent="0.25">
      <c r="A1915" s="2" t="s">
        <v>5200</v>
      </c>
      <c r="B1915" s="2" t="s">
        <v>5201</v>
      </c>
      <c r="C1915" s="2" t="s">
        <v>190</v>
      </c>
      <c r="D1915" s="2" t="s">
        <v>23</v>
      </c>
      <c r="E1915" s="2" t="s">
        <v>24</v>
      </c>
      <c r="F1915" s="2" t="s">
        <v>364</v>
      </c>
      <c r="G1915" s="2" t="s">
        <v>765</v>
      </c>
      <c r="H1915" s="2" t="s">
        <v>700</v>
      </c>
      <c r="I1915" s="2" t="s">
        <v>47</v>
      </c>
      <c r="J1915" s="2" t="s">
        <v>766</v>
      </c>
      <c r="K1915" s="2" t="s">
        <v>767</v>
      </c>
      <c r="L1915" s="2" t="s">
        <v>366</v>
      </c>
      <c r="M1915" s="2">
        <v>55</v>
      </c>
      <c r="N1915" s="2" t="b">
        <v>0</v>
      </c>
      <c r="O1915" s="2">
        <v>0.83443708609271516</v>
      </c>
      <c r="P1915" s="2">
        <v>0.81818181818181823</v>
      </c>
      <c r="Q1915" s="2">
        <v>0.85135135135135132</v>
      </c>
      <c r="R1915" s="2" t="s">
        <v>74</v>
      </c>
      <c r="S1915" s="2" t="s">
        <v>4386</v>
      </c>
      <c r="T1915" s="2" t="s">
        <v>4387</v>
      </c>
      <c r="U1915" s="2" t="b">
        <v>0</v>
      </c>
      <c r="V1915" s="2" t="s">
        <v>69</v>
      </c>
      <c r="W1915" s="2">
        <v>236.6</v>
      </c>
    </row>
    <row r="1916" spans="1:23" ht="15.75" customHeight="1" x14ac:dyDescent="0.25">
      <c r="A1916" s="2" t="s">
        <v>5200</v>
      </c>
      <c r="B1916" s="2" t="s">
        <v>5201</v>
      </c>
      <c r="C1916" s="2" t="s">
        <v>190</v>
      </c>
      <c r="D1916" s="2" t="s">
        <v>23</v>
      </c>
      <c r="E1916" s="2" t="s">
        <v>24</v>
      </c>
      <c r="F1916" s="2" t="s">
        <v>364</v>
      </c>
      <c r="G1916" s="2" t="s">
        <v>770</v>
      </c>
      <c r="H1916" s="2" t="s">
        <v>700</v>
      </c>
      <c r="I1916" s="2" t="s">
        <v>47</v>
      </c>
      <c r="J1916" s="2" t="s">
        <v>771</v>
      </c>
      <c r="K1916" s="2" t="s">
        <v>772</v>
      </c>
      <c r="L1916" s="2" t="s">
        <v>366</v>
      </c>
      <c r="M1916" s="2">
        <v>56</v>
      </c>
      <c r="N1916" s="2" t="b">
        <v>0</v>
      </c>
      <c r="O1916" s="2">
        <v>0.83111111111111113</v>
      </c>
      <c r="P1916" s="2">
        <v>0.82017543859649122</v>
      </c>
      <c r="Q1916" s="2">
        <v>0.84234234234234229</v>
      </c>
      <c r="R1916" s="2" t="s">
        <v>74</v>
      </c>
      <c r="S1916" s="2" t="s">
        <v>4388</v>
      </c>
      <c r="T1916" s="2" t="s">
        <v>4389</v>
      </c>
      <c r="U1916" s="2" t="b">
        <v>0</v>
      </c>
      <c r="V1916" s="2" t="s">
        <v>69</v>
      </c>
      <c r="W1916" s="2">
        <v>224.6</v>
      </c>
    </row>
    <row r="1917" spans="1:23" ht="15.75" customHeight="1" x14ac:dyDescent="0.25">
      <c r="A1917" s="2" t="s">
        <v>5200</v>
      </c>
      <c r="B1917" s="2" t="s">
        <v>5201</v>
      </c>
      <c r="C1917" s="2" t="s">
        <v>190</v>
      </c>
      <c r="D1917" s="2" t="s">
        <v>23</v>
      </c>
      <c r="E1917" s="2" t="s">
        <v>24</v>
      </c>
      <c r="F1917" s="2" t="s">
        <v>364</v>
      </c>
      <c r="G1917" s="2" t="s">
        <v>775</v>
      </c>
      <c r="H1917" s="2" t="s">
        <v>700</v>
      </c>
      <c r="I1917" s="2" t="s">
        <v>47</v>
      </c>
      <c r="J1917" s="2" t="s">
        <v>776</v>
      </c>
      <c r="K1917" s="2" t="s">
        <v>777</v>
      </c>
      <c r="L1917" s="2" t="s">
        <v>366</v>
      </c>
      <c r="M1917" s="2">
        <v>57</v>
      </c>
      <c r="N1917" s="2" t="b">
        <v>0</v>
      </c>
      <c r="O1917" s="2">
        <v>0.8318584070796462</v>
      </c>
      <c r="P1917" s="2">
        <v>0.81739130434782614</v>
      </c>
      <c r="Q1917" s="2">
        <v>0.84684684684684686</v>
      </c>
      <c r="R1917" s="2" t="s">
        <v>74</v>
      </c>
      <c r="S1917" s="2" t="s">
        <v>4390</v>
      </c>
      <c r="T1917" s="2" t="s">
        <v>4391</v>
      </c>
      <c r="U1917" s="2" t="b">
        <v>0</v>
      </c>
      <c r="V1917" s="2" t="s">
        <v>69</v>
      </c>
      <c r="W1917" s="2">
        <v>264.7</v>
      </c>
    </row>
    <row r="1918" spans="1:23" ht="15.75" customHeight="1" x14ac:dyDescent="0.25">
      <c r="A1918" s="2" t="s">
        <v>5200</v>
      </c>
      <c r="B1918" s="2" t="s">
        <v>5201</v>
      </c>
      <c r="C1918" s="2" t="s">
        <v>190</v>
      </c>
      <c r="D1918" s="2" t="s">
        <v>23</v>
      </c>
      <c r="E1918" s="2" t="s">
        <v>24</v>
      </c>
      <c r="F1918" s="2" t="s">
        <v>364</v>
      </c>
      <c r="G1918" s="2" t="s">
        <v>780</v>
      </c>
      <c r="H1918" s="2" t="s">
        <v>700</v>
      </c>
      <c r="I1918" s="2" t="s">
        <v>47</v>
      </c>
      <c r="J1918" s="2" t="s">
        <v>781</v>
      </c>
      <c r="K1918" s="2" t="s">
        <v>782</v>
      </c>
      <c r="L1918" s="2" t="s">
        <v>366</v>
      </c>
      <c r="M1918" s="2">
        <v>58</v>
      </c>
      <c r="N1918" s="2" t="b">
        <v>0</v>
      </c>
      <c r="O1918" s="2">
        <v>0.84000000000000008</v>
      </c>
      <c r="P1918" s="2">
        <v>0.82894736842105265</v>
      </c>
      <c r="Q1918" s="2">
        <v>0.85135135135135132</v>
      </c>
      <c r="R1918" s="2" t="s">
        <v>74</v>
      </c>
      <c r="S1918" s="2" t="s">
        <v>4392</v>
      </c>
      <c r="T1918" s="2" t="s">
        <v>4393</v>
      </c>
      <c r="U1918" s="2" t="b">
        <v>0</v>
      </c>
      <c r="V1918" s="2" t="s">
        <v>69</v>
      </c>
      <c r="W1918" s="2">
        <v>237</v>
      </c>
    </row>
    <row r="1919" spans="1:23" ht="15.75" customHeight="1" x14ac:dyDescent="0.25">
      <c r="A1919" s="2" t="s">
        <v>5200</v>
      </c>
      <c r="B1919" s="2" t="s">
        <v>5201</v>
      </c>
      <c r="C1919" s="2" t="s">
        <v>190</v>
      </c>
      <c r="D1919" s="2" t="s">
        <v>23</v>
      </c>
      <c r="E1919" s="2" t="s">
        <v>24</v>
      </c>
      <c r="F1919" s="2" t="s">
        <v>364</v>
      </c>
      <c r="G1919" s="2" t="s">
        <v>785</v>
      </c>
      <c r="H1919" s="2" t="s">
        <v>700</v>
      </c>
      <c r="I1919" s="2" t="s">
        <v>47</v>
      </c>
      <c r="J1919" s="2" t="s">
        <v>786</v>
      </c>
      <c r="K1919" s="2" t="s">
        <v>787</v>
      </c>
      <c r="L1919" s="2" t="s">
        <v>366</v>
      </c>
      <c r="M1919" s="2">
        <v>59</v>
      </c>
      <c r="N1919" s="2" t="b">
        <v>0</v>
      </c>
      <c r="O1919" s="2">
        <v>0.83700440528634368</v>
      </c>
      <c r="P1919" s="2">
        <v>0.81896551724137934</v>
      </c>
      <c r="Q1919" s="2">
        <v>0.85585585585585588</v>
      </c>
      <c r="R1919" s="2" t="s">
        <v>74</v>
      </c>
      <c r="S1919" s="2" t="s">
        <v>4394</v>
      </c>
      <c r="T1919" s="2" t="s">
        <v>4395</v>
      </c>
      <c r="U1919" s="2" t="b">
        <v>0</v>
      </c>
      <c r="V1919" s="2" t="s">
        <v>69</v>
      </c>
      <c r="W1919" s="2">
        <v>250.7</v>
      </c>
    </row>
    <row r="1920" spans="1:23" ht="15.75" customHeight="1" x14ac:dyDescent="0.25">
      <c r="A1920" s="2" t="s">
        <v>5200</v>
      </c>
      <c r="B1920" s="2" t="s">
        <v>5201</v>
      </c>
      <c r="C1920" s="2" t="s">
        <v>190</v>
      </c>
      <c r="D1920" s="2" t="s">
        <v>23</v>
      </c>
      <c r="E1920" s="2" t="s">
        <v>24</v>
      </c>
      <c r="F1920" s="2" t="s">
        <v>364</v>
      </c>
      <c r="G1920" s="2" t="s">
        <v>790</v>
      </c>
      <c r="H1920" s="2" t="s">
        <v>700</v>
      </c>
      <c r="I1920" s="2" t="s">
        <v>47</v>
      </c>
      <c r="J1920" s="2" t="s">
        <v>791</v>
      </c>
      <c r="K1920" s="2" t="s">
        <v>792</v>
      </c>
      <c r="L1920" s="2" t="s">
        <v>366</v>
      </c>
      <c r="M1920" s="2">
        <v>60</v>
      </c>
      <c r="N1920" s="2" t="b">
        <v>0</v>
      </c>
      <c r="O1920" s="2">
        <v>0.83885209713024289</v>
      </c>
      <c r="P1920" s="2">
        <v>0.82251082251082253</v>
      </c>
      <c r="Q1920" s="2">
        <v>0.85585585585585588</v>
      </c>
      <c r="R1920" s="2" t="s">
        <v>74</v>
      </c>
      <c r="S1920" s="2" t="s">
        <v>4396</v>
      </c>
      <c r="T1920" s="2" t="s">
        <v>4397</v>
      </c>
      <c r="U1920" s="2" t="b">
        <v>0</v>
      </c>
      <c r="V1920" s="2" t="s">
        <v>69</v>
      </c>
      <c r="W1920" s="2">
        <v>263.7</v>
      </c>
    </row>
    <row r="1921" spans="1:23" ht="15.75" customHeight="1" x14ac:dyDescent="0.25">
      <c r="A1921" s="2" t="s">
        <v>5200</v>
      </c>
      <c r="B1921" s="2" t="s">
        <v>5201</v>
      </c>
      <c r="C1921" s="2" t="s">
        <v>190</v>
      </c>
      <c r="D1921" s="2" t="s">
        <v>23</v>
      </c>
      <c r="E1921" s="2" t="s">
        <v>24</v>
      </c>
      <c r="F1921" s="2" t="s">
        <v>364</v>
      </c>
      <c r="G1921" s="2" t="s">
        <v>795</v>
      </c>
      <c r="H1921" s="2" t="s">
        <v>700</v>
      </c>
      <c r="I1921" s="2" t="s">
        <v>47</v>
      </c>
      <c r="J1921" s="2" t="s">
        <v>796</v>
      </c>
      <c r="K1921" s="2" t="s">
        <v>797</v>
      </c>
      <c r="L1921" s="2" t="s">
        <v>366</v>
      </c>
      <c r="M1921" s="2">
        <v>61</v>
      </c>
      <c r="N1921" s="2" t="b">
        <v>0</v>
      </c>
      <c r="O1921" s="2">
        <v>0.83296213808463249</v>
      </c>
      <c r="P1921" s="2">
        <v>0.82378854625550657</v>
      </c>
      <c r="Q1921" s="2">
        <v>0.84234234234234229</v>
      </c>
      <c r="R1921" s="2" t="s">
        <v>74</v>
      </c>
      <c r="S1921" s="2" t="s">
        <v>4398</v>
      </c>
      <c r="T1921" s="2" t="s">
        <v>4399</v>
      </c>
      <c r="U1921" s="2" t="b">
        <v>0</v>
      </c>
      <c r="V1921" s="2" t="s">
        <v>69</v>
      </c>
      <c r="W1921" s="2">
        <v>239</v>
      </c>
    </row>
    <row r="1922" spans="1:23" ht="15.75" customHeight="1" x14ac:dyDescent="0.25">
      <c r="A1922" s="2" t="s">
        <v>5200</v>
      </c>
      <c r="B1922" s="2" t="s">
        <v>5201</v>
      </c>
      <c r="C1922" s="2" t="s">
        <v>190</v>
      </c>
      <c r="D1922" s="2" t="s">
        <v>37</v>
      </c>
      <c r="E1922" s="2" t="s">
        <v>38</v>
      </c>
      <c r="F1922" s="2" t="s">
        <v>55</v>
      </c>
      <c r="G1922" s="2" t="s">
        <v>56</v>
      </c>
      <c r="H1922" s="2" t="s">
        <v>57</v>
      </c>
      <c r="I1922" s="2" t="s">
        <v>32</v>
      </c>
      <c r="J1922" s="2" t="s">
        <v>59</v>
      </c>
      <c r="K1922" s="2" t="s">
        <v>60</v>
      </c>
      <c r="L1922" s="2" t="s">
        <v>61</v>
      </c>
      <c r="M1922" s="2">
        <v>42</v>
      </c>
      <c r="N1922" s="2" t="b">
        <v>1</v>
      </c>
      <c r="O1922" s="2">
        <v>0.70258620689655171</v>
      </c>
      <c r="R1922" s="2" t="s">
        <v>65</v>
      </c>
      <c r="S1922" s="2" t="s">
        <v>4400</v>
      </c>
      <c r="T1922" s="2" t="s">
        <v>4401</v>
      </c>
      <c r="U1922" s="2" t="b">
        <v>1</v>
      </c>
      <c r="V1922" s="2" t="s">
        <v>69</v>
      </c>
      <c r="W1922" s="2">
        <v>0.9</v>
      </c>
    </row>
    <row r="1923" spans="1:23" ht="15.75" customHeight="1" x14ac:dyDescent="0.25">
      <c r="A1923" s="2" t="s">
        <v>5200</v>
      </c>
      <c r="B1923" s="2" t="s">
        <v>5201</v>
      </c>
      <c r="C1923" s="2" t="s">
        <v>190</v>
      </c>
      <c r="D1923" s="2" t="s">
        <v>37</v>
      </c>
      <c r="E1923" s="2" t="s">
        <v>38</v>
      </c>
      <c r="F1923" s="2" t="s">
        <v>55</v>
      </c>
      <c r="G1923" s="2" t="s">
        <v>70</v>
      </c>
      <c r="H1923" s="2" t="s">
        <v>57</v>
      </c>
      <c r="I1923" s="2" t="s">
        <v>32</v>
      </c>
      <c r="J1923" s="2" t="s">
        <v>71</v>
      </c>
      <c r="K1923" s="2" t="s">
        <v>72</v>
      </c>
      <c r="L1923" s="2" t="s">
        <v>61</v>
      </c>
      <c r="M1923" s="2">
        <v>43</v>
      </c>
      <c r="N1923" s="2" t="b">
        <v>1</v>
      </c>
      <c r="O1923" s="2">
        <v>0.6845360824742267</v>
      </c>
      <c r="R1923" s="2" t="s">
        <v>65</v>
      </c>
      <c r="S1923" s="2" t="s">
        <v>4402</v>
      </c>
      <c r="T1923" s="2" t="s">
        <v>4403</v>
      </c>
      <c r="U1923" s="2" t="b">
        <v>1</v>
      </c>
      <c r="V1923" s="2" t="s">
        <v>69</v>
      </c>
      <c r="W1923" s="2">
        <v>0.9</v>
      </c>
    </row>
    <row r="1924" spans="1:23" ht="15.75" customHeight="1" x14ac:dyDescent="0.25">
      <c r="A1924" s="2" t="s">
        <v>5200</v>
      </c>
      <c r="B1924" s="2" t="s">
        <v>5201</v>
      </c>
      <c r="C1924" s="2" t="s">
        <v>190</v>
      </c>
      <c r="D1924" s="2" t="s">
        <v>37</v>
      </c>
      <c r="E1924" s="2" t="s">
        <v>38</v>
      </c>
      <c r="F1924" s="2" t="s">
        <v>55</v>
      </c>
      <c r="G1924" s="2" t="s">
        <v>78</v>
      </c>
      <c r="H1924" s="2" t="s">
        <v>57</v>
      </c>
      <c r="I1924" s="2" t="s">
        <v>32</v>
      </c>
      <c r="J1924" s="2" t="s">
        <v>79</v>
      </c>
      <c r="K1924" s="2" t="s">
        <v>80</v>
      </c>
      <c r="L1924" s="2" t="s">
        <v>61</v>
      </c>
      <c r="M1924" s="2">
        <v>44</v>
      </c>
      <c r="N1924" s="2" t="b">
        <v>1</v>
      </c>
      <c r="O1924" s="2">
        <v>0.71900826446280985</v>
      </c>
      <c r="R1924" s="2" t="s">
        <v>65</v>
      </c>
      <c r="S1924" s="2" t="s">
        <v>4404</v>
      </c>
      <c r="T1924" s="2" t="s">
        <v>4405</v>
      </c>
      <c r="U1924" s="2" t="b">
        <v>1</v>
      </c>
      <c r="V1924" s="2" t="s">
        <v>69</v>
      </c>
      <c r="W1924" s="2">
        <v>0.7</v>
      </c>
    </row>
    <row r="1925" spans="1:23" ht="15.75" customHeight="1" x14ac:dyDescent="0.25">
      <c r="A1925" s="2" t="s">
        <v>5200</v>
      </c>
      <c r="B1925" s="2" t="s">
        <v>5201</v>
      </c>
      <c r="C1925" s="2" t="s">
        <v>190</v>
      </c>
      <c r="D1925" s="2" t="s">
        <v>37</v>
      </c>
      <c r="E1925" s="2" t="s">
        <v>38</v>
      </c>
      <c r="F1925" s="2" t="s">
        <v>55</v>
      </c>
      <c r="G1925" s="2" t="s">
        <v>85</v>
      </c>
      <c r="H1925" s="2" t="s">
        <v>57</v>
      </c>
      <c r="I1925" s="2" t="s">
        <v>32</v>
      </c>
      <c r="J1925" s="2" t="s">
        <v>86</v>
      </c>
      <c r="K1925" s="2" t="s">
        <v>87</v>
      </c>
      <c r="L1925" s="2" t="s">
        <v>61</v>
      </c>
      <c r="M1925" s="2">
        <v>45</v>
      </c>
      <c r="N1925" s="2" t="b">
        <v>1</v>
      </c>
      <c r="O1925" s="2">
        <v>0.71635610766045543</v>
      </c>
      <c r="R1925" s="2" t="s">
        <v>65</v>
      </c>
      <c r="S1925" s="2" t="s">
        <v>4406</v>
      </c>
      <c r="T1925" s="2" t="s">
        <v>4407</v>
      </c>
      <c r="U1925" s="2" t="b">
        <v>1</v>
      </c>
      <c r="V1925" s="2" t="s">
        <v>69</v>
      </c>
      <c r="W1925" s="2">
        <v>0.9</v>
      </c>
    </row>
    <row r="1926" spans="1:23" ht="15.75" customHeight="1" x14ac:dyDescent="0.25">
      <c r="A1926" s="2" t="s">
        <v>5200</v>
      </c>
      <c r="B1926" s="2" t="s">
        <v>5201</v>
      </c>
      <c r="C1926" s="2" t="s">
        <v>190</v>
      </c>
      <c r="D1926" s="2" t="s">
        <v>37</v>
      </c>
      <c r="E1926" s="2" t="s">
        <v>38</v>
      </c>
      <c r="F1926" s="2" t="s">
        <v>55</v>
      </c>
      <c r="G1926" s="2" t="s">
        <v>92</v>
      </c>
      <c r="H1926" s="2" t="s">
        <v>57</v>
      </c>
      <c r="I1926" s="2" t="s">
        <v>32</v>
      </c>
      <c r="J1926" s="2" t="s">
        <v>93</v>
      </c>
      <c r="K1926" s="2" t="s">
        <v>95</v>
      </c>
      <c r="L1926" s="2" t="s">
        <v>61</v>
      </c>
      <c r="M1926" s="2">
        <v>46</v>
      </c>
      <c r="N1926" s="2" t="b">
        <v>1</v>
      </c>
      <c r="O1926" s="2">
        <v>0.65432098765432101</v>
      </c>
      <c r="R1926" s="2" t="s">
        <v>65</v>
      </c>
      <c r="S1926" s="2" t="s">
        <v>4408</v>
      </c>
      <c r="T1926" s="2" t="s">
        <v>4409</v>
      </c>
      <c r="U1926" s="2" t="b">
        <v>1</v>
      </c>
      <c r="V1926" s="2" t="s">
        <v>69</v>
      </c>
      <c r="W1926" s="2">
        <v>0.6</v>
      </c>
    </row>
    <row r="1927" spans="1:23" ht="15.75" customHeight="1" x14ac:dyDescent="0.25">
      <c r="A1927" s="2" t="s">
        <v>5200</v>
      </c>
      <c r="B1927" s="2" t="s">
        <v>5201</v>
      </c>
      <c r="C1927" s="2" t="s">
        <v>190</v>
      </c>
      <c r="D1927" s="2" t="s">
        <v>37</v>
      </c>
      <c r="E1927" s="2" t="s">
        <v>38</v>
      </c>
      <c r="F1927" s="2" t="s">
        <v>55</v>
      </c>
      <c r="G1927" s="2" t="s">
        <v>99</v>
      </c>
      <c r="H1927" s="2" t="s">
        <v>57</v>
      </c>
      <c r="I1927" s="2" t="s">
        <v>32</v>
      </c>
      <c r="J1927" s="2" t="s">
        <v>100</v>
      </c>
      <c r="K1927" s="2" t="s">
        <v>101</v>
      </c>
      <c r="L1927" s="2" t="s">
        <v>61</v>
      </c>
      <c r="M1927" s="2">
        <v>47</v>
      </c>
      <c r="N1927" s="2" t="b">
        <v>1</v>
      </c>
      <c r="O1927" s="2">
        <v>0.69938650306748462</v>
      </c>
      <c r="R1927" s="2" t="s">
        <v>65</v>
      </c>
      <c r="S1927" s="2" t="s">
        <v>4410</v>
      </c>
      <c r="T1927" s="2" t="s">
        <v>4411</v>
      </c>
      <c r="U1927" s="2" t="b">
        <v>1</v>
      </c>
      <c r="V1927" s="2" t="s">
        <v>69</v>
      </c>
      <c r="W1927" s="2">
        <v>0.9</v>
      </c>
    </row>
    <row r="1928" spans="1:23" ht="15.75" customHeight="1" x14ac:dyDescent="0.25">
      <c r="A1928" s="2" t="s">
        <v>5200</v>
      </c>
      <c r="B1928" s="2" t="s">
        <v>5201</v>
      </c>
      <c r="C1928" s="2" t="s">
        <v>190</v>
      </c>
      <c r="D1928" s="2" t="s">
        <v>37</v>
      </c>
      <c r="E1928" s="2" t="s">
        <v>38</v>
      </c>
      <c r="F1928" s="2" t="s">
        <v>55</v>
      </c>
      <c r="G1928" s="2" t="s">
        <v>107</v>
      </c>
      <c r="H1928" s="2" t="s">
        <v>57</v>
      </c>
      <c r="I1928" s="2" t="s">
        <v>32</v>
      </c>
      <c r="J1928" s="2" t="s">
        <v>108</v>
      </c>
      <c r="K1928" s="2" t="s">
        <v>109</v>
      </c>
      <c r="L1928" s="2" t="s">
        <v>61</v>
      </c>
      <c r="M1928" s="2">
        <v>48</v>
      </c>
      <c r="N1928" s="2" t="b">
        <v>1</v>
      </c>
      <c r="O1928" s="2">
        <v>0.61181434599156115</v>
      </c>
      <c r="R1928" s="2" t="s">
        <v>65</v>
      </c>
      <c r="S1928" s="2" t="s">
        <v>4412</v>
      </c>
      <c r="T1928" s="2" t="s">
        <v>4413</v>
      </c>
      <c r="U1928" s="2" t="b">
        <v>1</v>
      </c>
      <c r="V1928" s="2" t="s">
        <v>69</v>
      </c>
      <c r="W1928" s="2">
        <v>1</v>
      </c>
    </row>
    <row r="1929" spans="1:23" ht="15.75" customHeight="1" x14ac:dyDescent="0.25">
      <c r="A1929" s="2" t="s">
        <v>5200</v>
      </c>
      <c r="B1929" s="2" t="s">
        <v>5201</v>
      </c>
      <c r="C1929" s="2" t="s">
        <v>190</v>
      </c>
      <c r="D1929" s="2" t="s">
        <v>37</v>
      </c>
      <c r="E1929" s="2" t="s">
        <v>38</v>
      </c>
      <c r="F1929" s="2" t="s">
        <v>55</v>
      </c>
      <c r="G1929" s="2" t="s">
        <v>112</v>
      </c>
      <c r="H1929" s="2" t="s">
        <v>57</v>
      </c>
      <c r="I1929" s="2" t="s">
        <v>32</v>
      </c>
      <c r="J1929" s="2" t="s">
        <v>113</v>
      </c>
      <c r="K1929" s="2" t="s">
        <v>114</v>
      </c>
      <c r="L1929" s="2" t="s">
        <v>61</v>
      </c>
      <c r="M1929" s="2">
        <v>49</v>
      </c>
      <c r="N1929" s="2" t="b">
        <v>1</v>
      </c>
      <c r="O1929" s="2">
        <v>0.71274298056155505</v>
      </c>
      <c r="R1929" s="2" t="s">
        <v>65</v>
      </c>
      <c r="S1929" s="2" t="s">
        <v>4414</v>
      </c>
      <c r="T1929" s="2" t="s">
        <v>4415</v>
      </c>
      <c r="U1929" s="2" t="b">
        <v>1</v>
      </c>
      <c r="V1929" s="2" t="s">
        <v>69</v>
      </c>
      <c r="W1929" s="2">
        <v>0.7</v>
      </c>
    </row>
    <row r="1930" spans="1:23" ht="15.75" customHeight="1" x14ac:dyDescent="0.25">
      <c r="A1930" s="2" t="s">
        <v>5200</v>
      </c>
      <c r="B1930" s="2" t="s">
        <v>5201</v>
      </c>
      <c r="C1930" s="2" t="s">
        <v>190</v>
      </c>
      <c r="D1930" s="2" t="s">
        <v>37</v>
      </c>
      <c r="E1930" s="2" t="s">
        <v>38</v>
      </c>
      <c r="F1930" s="2" t="s">
        <v>55</v>
      </c>
      <c r="G1930" s="2" t="s">
        <v>117</v>
      </c>
      <c r="H1930" s="2" t="s">
        <v>57</v>
      </c>
      <c r="I1930" s="2" t="s">
        <v>32</v>
      </c>
      <c r="J1930" s="2" t="s">
        <v>118</v>
      </c>
      <c r="K1930" s="2" t="s">
        <v>119</v>
      </c>
      <c r="L1930" s="2" t="s">
        <v>61</v>
      </c>
      <c r="M1930" s="2">
        <v>50</v>
      </c>
      <c r="N1930" s="2" t="b">
        <v>1</v>
      </c>
      <c r="O1930" s="2">
        <v>0.66808510638297869</v>
      </c>
      <c r="R1930" s="2" t="s">
        <v>65</v>
      </c>
      <c r="S1930" s="2" t="s">
        <v>4416</v>
      </c>
      <c r="T1930" s="2" t="s">
        <v>4417</v>
      </c>
      <c r="U1930" s="2" t="b">
        <v>1</v>
      </c>
      <c r="V1930" s="2" t="s">
        <v>69</v>
      </c>
      <c r="W1930" s="2">
        <v>0.8</v>
      </c>
    </row>
    <row r="1931" spans="1:23" ht="15.75" customHeight="1" x14ac:dyDescent="0.25">
      <c r="A1931" s="2" t="s">
        <v>5200</v>
      </c>
      <c r="B1931" s="2" t="s">
        <v>5201</v>
      </c>
      <c r="C1931" s="2" t="s">
        <v>190</v>
      </c>
      <c r="D1931" s="2" t="s">
        <v>37</v>
      </c>
      <c r="E1931" s="2" t="s">
        <v>38</v>
      </c>
      <c r="F1931" s="2" t="s">
        <v>55</v>
      </c>
      <c r="G1931" s="2" t="s">
        <v>122</v>
      </c>
      <c r="H1931" s="2" t="s">
        <v>57</v>
      </c>
      <c r="I1931" s="2" t="s">
        <v>32</v>
      </c>
      <c r="J1931" s="2" t="s">
        <v>123</v>
      </c>
      <c r="K1931" s="2" t="s">
        <v>124</v>
      </c>
      <c r="L1931" s="2" t="s">
        <v>61</v>
      </c>
      <c r="M1931" s="2">
        <v>51</v>
      </c>
      <c r="N1931" s="2" t="b">
        <v>1</v>
      </c>
      <c r="O1931" s="2">
        <v>0.71982758620689669</v>
      </c>
      <c r="R1931" s="2" t="s">
        <v>65</v>
      </c>
      <c r="S1931" s="2" t="s">
        <v>4418</v>
      </c>
      <c r="T1931" s="2" t="s">
        <v>4419</v>
      </c>
      <c r="U1931" s="2" t="b">
        <v>1</v>
      </c>
      <c r="V1931" s="2" t="s">
        <v>69</v>
      </c>
      <c r="W1931" s="2">
        <v>0.7</v>
      </c>
    </row>
    <row r="1932" spans="1:23" ht="15.75" customHeight="1" x14ac:dyDescent="0.25">
      <c r="A1932" s="2" t="s">
        <v>5200</v>
      </c>
      <c r="B1932" s="2" t="s">
        <v>5201</v>
      </c>
      <c r="C1932" s="2" t="s">
        <v>190</v>
      </c>
      <c r="D1932" s="2" t="s">
        <v>37</v>
      </c>
      <c r="E1932" s="2" t="s">
        <v>38</v>
      </c>
      <c r="F1932" s="2" t="s">
        <v>55</v>
      </c>
      <c r="G1932" s="2" t="s">
        <v>127</v>
      </c>
      <c r="H1932" s="2" t="s">
        <v>57</v>
      </c>
      <c r="I1932" s="2" t="s">
        <v>32</v>
      </c>
      <c r="J1932" s="2" t="s">
        <v>128</v>
      </c>
      <c r="K1932" s="2" t="s">
        <v>129</v>
      </c>
      <c r="L1932" s="2" t="s">
        <v>61</v>
      </c>
      <c r="M1932" s="2">
        <v>52</v>
      </c>
      <c r="N1932" s="2" t="b">
        <v>1</v>
      </c>
      <c r="O1932" s="2">
        <v>0.58158995815899572</v>
      </c>
      <c r="R1932" s="2" t="s">
        <v>65</v>
      </c>
      <c r="S1932" s="2" t="s">
        <v>4420</v>
      </c>
      <c r="T1932" s="2" t="s">
        <v>4421</v>
      </c>
      <c r="U1932" s="2" t="b">
        <v>1</v>
      </c>
      <c r="V1932" s="2" t="s">
        <v>69</v>
      </c>
      <c r="W1932" s="2">
        <v>0.7</v>
      </c>
    </row>
    <row r="1933" spans="1:23" ht="15.75" customHeight="1" x14ac:dyDescent="0.25">
      <c r="A1933" s="2" t="s">
        <v>5200</v>
      </c>
      <c r="B1933" s="2" t="s">
        <v>5201</v>
      </c>
      <c r="C1933" s="2" t="s">
        <v>190</v>
      </c>
      <c r="D1933" s="2" t="s">
        <v>37</v>
      </c>
      <c r="E1933" s="2" t="s">
        <v>38</v>
      </c>
      <c r="F1933" s="2" t="s">
        <v>55</v>
      </c>
      <c r="G1933" s="2" t="s">
        <v>132</v>
      </c>
      <c r="H1933" s="2" t="s">
        <v>57</v>
      </c>
      <c r="I1933" s="2" t="s">
        <v>32</v>
      </c>
      <c r="J1933" s="2" t="s">
        <v>133</v>
      </c>
      <c r="K1933" s="2" t="s">
        <v>134</v>
      </c>
      <c r="L1933" s="2" t="s">
        <v>61</v>
      </c>
      <c r="M1933" s="2">
        <v>53</v>
      </c>
      <c r="N1933" s="2" t="b">
        <v>1</v>
      </c>
      <c r="O1933" s="2">
        <v>0.70638297872340439</v>
      </c>
      <c r="R1933" s="2" t="s">
        <v>65</v>
      </c>
      <c r="S1933" s="2" t="s">
        <v>4422</v>
      </c>
      <c r="T1933" s="2" t="s">
        <v>4423</v>
      </c>
      <c r="U1933" s="2" t="b">
        <v>1</v>
      </c>
      <c r="V1933" s="2" t="s">
        <v>69</v>
      </c>
      <c r="W1933" s="2">
        <v>0.7</v>
      </c>
    </row>
    <row r="1934" spans="1:23" ht="15.75" customHeight="1" x14ac:dyDescent="0.25">
      <c r="A1934" s="2" t="s">
        <v>5200</v>
      </c>
      <c r="B1934" s="2" t="s">
        <v>5201</v>
      </c>
      <c r="C1934" s="2" t="s">
        <v>190</v>
      </c>
      <c r="D1934" s="2" t="s">
        <v>37</v>
      </c>
      <c r="E1934" s="2" t="s">
        <v>38</v>
      </c>
      <c r="F1934" s="2" t="s">
        <v>55</v>
      </c>
      <c r="G1934" s="2" t="s">
        <v>137</v>
      </c>
      <c r="H1934" s="2" t="s">
        <v>57</v>
      </c>
      <c r="I1934" s="2" t="s">
        <v>32</v>
      </c>
      <c r="J1934" s="2" t="s">
        <v>138</v>
      </c>
      <c r="K1934" s="2" t="s">
        <v>139</v>
      </c>
      <c r="L1934" s="2" t="s">
        <v>61</v>
      </c>
      <c r="M1934" s="2">
        <v>54</v>
      </c>
      <c r="N1934" s="2" t="b">
        <v>1</v>
      </c>
      <c r="O1934" s="2">
        <v>0.71397849462365592</v>
      </c>
      <c r="R1934" s="2" t="s">
        <v>65</v>
      </c>
      <c r="S1934" s="2" t="s">
        <v>4424</v>
      </c>
      <c r="T1934" s="2" t="s">
        <v>4425</v>
      </c>
      <c r="U1934" s="2" t="b">
        <v>1</v>
      </c>
      <c r="V1934" s="2" t="s">
        <v>69</v>
      </c>
      <c r="W1934" s="2">
        <v>0.6</v>
      </c>
    </row>
    <row r="1935" spans="1:23" ht="15.75" customHeight="1" x14ac:dyDescent="0.25">
      <c r="A1935" s="2" t="s">
        <v>5200</v>
      </c>
      <c r="B1935" s="2" t="s">
        <v>5201</v>
      </c>
      <c r="C1935" s="2" t="s">
        <v>190</v>
      </c>
      <c r="D1935" s="2" t="s">
        <v>37</v>
      </c>
      <c r="E1935" s="2" t="s">
        <v>38</v>
      </c>
      <c r="F1935" s="2" t="s">
        <v>55</v>
      </c>
      <c r="G1935" s="2" t="s">
        <v>142</v>
      </c>
      <c r="H1935" s="2" t="s">
        <v>57</v>
      </c>
      <c r="I1935" s="2" t="s">
        <v>32</v>
      </c>
      <c r="J1935" s="2" t="s">
        <v>143</v>
      </c>
      <c r="K1935" s="2" t="s">
        <v>144</v>
      </c>
      <c r="L1935" s="2" t="s">
        <v>61</v>
      </c>
      <c r="M1935" s="2">
        <v>55</v>
      </c>
      <c r="N1935" s="2" t="b">
        <v>1</v>
      </c>
      <c r="O1935" s="2">
        <v>0.69151138716356109</v>
      </c>
      <c r="R1935" s="2" t="s">
        <v>65</v>
      </c>
      <c r="S1935" s="2" t="s">
        <v>4426</v>
      </c>
      <c r="T1935" s="2" t="s">
        <v>4427</v>
      </c>
      <c r="U1935" s="2" t="b">
        <v>1</v>
      </c>
      <c r="V1935" s="2" t="s">
        <v>69</v>
      </c>
      <c r="W1935" s="2">
        <v>1</v>
      </c>
    </row>
    <row r="1936" spans="1:23" ht="15.75" customHeight="1" x14ac:dyDescent="0.25">
      <c r="A1936" s="2" t="s">
        <v>5200</v>
      </c>
      <c r="B1936" s="2" t="s">
        <v>5201</v>
      </c>
      <c r="C1936" s="2" t="s">
        <v>190</v>
      </c>
      <c r="D1936" s="2" t="s">
        <v>37</v>
      </c>
      <c r="E1936" s="2" t="s">
        <v>38</v>
      </c>
      <c r="F1936" s="2" t="s">
        <v>55</v>
      </c>
      <c r="G1936" s="2" t="s">
        <v>148</v>
      </c>
      <c r="H1936" s="2" t="s">
        <v>57</v>
      </c>
      <c r="I1936" s="2" t="s">
        <v>32</v>
      </c>
      <c r="J1936" s="2" t="s">
        <v>149</v>
      </c>
      <c r="K1936" s="2" t="s">
        <v>150</v>
      </c>
      <c r="L1936" s="2" t="s">
        <v>61</v>
      </c>
      <c r="M1936" s="2">
        <v>56</v>
      </c>
      <c r="N1936" s="2" t="b">
        <v>1</v>
      </c>
      <c r="O1936" s="2">
        <v>0.7116564417177913</v>
      </c>
      <c r="R1936" s="2" t="s">
        <v>65</v>
      </c>
      <c r="S1936" s="2" t="s">
        <v>4428</v>
      </c>
      <c r="T1936" s="2" t="s">
        <v>4429</v>
      </c>
      <c r="U1936" s="2" t="b">
        <v>1</v>
      </c>
      <c r="V1936" s="2" t="s">
        <v>69</v>
      </c>
      <c r="W1936" s="2">
        <v>0.8</v>
      </c>
    </row>
    <row r="1937" spans="1:23" ht="15.75" customHeight="1" x14ac:dyDescent="0.25">
      <c r="A1937" s="2" t="s">
        <v>5200</v>
      </c>
      <c r="B1937" s="2" t="s">
        <v>5201</v>
      </c>
      <c r="C1937" s="2" t="s">
        <v>190</v>
      </c>
      <c r="D1937" s="2" t="s">
        <v>37</v>
      </c>
      <c r="E1937" s="2" t="s">
        <v>38</v>
      </c>
      <c r="F1937" s="2" t="s">
        <v>55</v>
      </c>
      <c r="G1937" s="2" t="s">
        <v>153</v>
      </c>
      <c r="H1937" s="2" t="s">
        <v>57</v>
      </c>
      <c r="I1937" s="2" t="s">
        <v>32</v>
      </c>
      <c r="J1937" s="2" t="s">
        <v>154</v>
      </c>
      <c r="K1937" s="2" t="s">
        <v>155</v>
      </c>
      <c r="L1937" s="2" t="s">
        <v>61</v>
      </c>
      <c r="M1937" s="2">
        <v>57</v>
      </c>
      <c r="N1937" s="2" t="b">
        <v>1</v>
      </c>
      <c r="O1937" s="2">
        <v>0.67761806981519501</v>
      </c>
      <c r="R1937" s="2" t="s">
        <v>65</v>
      </c>
      <c r="S1937" s="2" t="s">
        <v>4430</v>
      </c>
      <c r="T1937" s="2" t="s">
        <v>4431</v>
      </c>
      <c r="U1937" s="2" t="b">
        <v>1</v>
      </c>
      <c r="V1937" s="2" t="s">
        <v>69</v>
      </c>
      <c r="W1937" s="2">
        <v>0.6</v>
      </c>
    </row>
    <row r="1938" spans="1:23" ht="15.75" customHeight="1" x14ac:dyDescent="0.25">
      <c r="A1938" s="2" t="s">
        <v>5200</v>
      </c>
      <c r="B1938" s="2" t="s">
        <v>5201</v>
      </c>
      <c r="C1938" s="2" t="s">
        <v>190</v>
      </c>
      <c r="D1938" s="2" t="s">
        <v>37</v>
      </c>
      <c r="E1938" s="2" t="s">
        <v>38</v>
      </c>
      <c r="F1938" s="2" t="s">
        <v>55</v>
      </c>
      <c r="G1938" s="2" t="s">
        <v>158</v>
      </c>
      <c r="H1938" s="2" t="s">
        <v>57</v>
      </c>
      <c r="I1938" s="2" t="s">
        <v>32</v>
      </c>
      <c r="J1938" s="2" t="s">
        <v>159</v>
      </c>
      <c r="K1938" s="2" t="s">
        <v>160</v>
      </c>
      <c r="L1938" s="2" t="s">
        <v>61</v>
      </c>
      <c r="M1938" s="2">
        <v>58</v>
      </c>
      <c r="N1938" s="2" t="b">
        <v>1</v>
      </c>
      <c r="O1938" s="2">
        <v>0.69547325102880653</v>
      </c>
      <c r="R1938" s="2" t="s">
        <v>65</v>
      </c>
      <c r="S1938" s="2" t="s">
        <v>4432</v>
      </c>
      <c r="T1938" s="2" t="s">
        <v>4433</v>
      </c>
      <c r="U1938" s="2" t="b">
        <v>1</v>
      </c>
      <c r="V1938" s="2" t="s">
        <v>69</v>
      </c>
      <c r="W1938" s="2">
        <v>2.2999999999999998</v>
      </c>
    </row>
    <row r="1939" spans="1:23" ht="15.75" customHeight="1" x14ac:dyDescent="0.25">
      <c r="A1939" s="2" t="s">
        <v>5200</v>
      </c>
      <c r="B1939" s="2" t="s">
        <v>5201</v>
      </c>
      <c r="C1939" s="2" t="s">
        <v>190</v>
      </c>
      <c r="D1939" s="2" t="s">
        <v>37</v>
      </c>
      <c r="E1939" s="2" t="s">
        <v>38</v>
      </c>
      <c r="F1939" s="2" t="s">
        <v>55</v>
      </c>
      <c r="G1939" s="2" t="s">
        <v>163</v>
      </c>
      <c r="H1939" s="2" t="s">
        <v>57</v>
      </c>
      <c r="I1939" s="2" t="s">
        <v>32</v>
      </c>
      <c r="J1939" s="2" t="s">
        <v>164</v>
      </c>
      <c r="K1939" s="2" t="s">
        <v>165</v>
      </c>
      <c r="L1939" s="2" t="s">
        <v>61</v>
      </c>
      <c r="M1939" s="2">
        <v>59</v>
      </c>
      <c r="N1939" s="2" t="b">
        <v>1</v>
      </c>
      <c r="O1939" s="2">
        <v>0.69512195121951215</v>
      </c>
      <c r="R1939" s="2" t="s">
        <v>65</v>
      </c>
      <c r="S1939" s="2" t="s">
        <v>4434</v>
      </c>
      <c r="T1939" s="2" t="s">
        <v>4435</v>
      </c>
      <c r="U1939" s="2" t="b">
        <v>1</v>
      </c>
      <c r="V1939" s="2" t="s">
        <v>69</v>
      </c>
      <c r="W1939" s="2">
        <v>0.7</v>
      </c>
    </row>
    <row r="1940" spans="1:23" ht="15.75" customHeight="1" x14ac:dyDescent="0.25">
      <c r="A1940" s="2" t="s">
        <v>5200</v>
      </c>
      <c r="B1940" s="2" t="s">
        <v>5201</v>
      </c>
      <c r="C1940" s="2" t="s">
        <v>190</v>
      </c>
      <c r="D1940" s="2" t="s">
        <v>37</v>
      </c>
      <c r="E1940" s="2" t="s">
        <v>38</v>
      </c>
      <c r="F1940" s="2" t="s">
        <v>55</v>
      </c>
      <c r="G1940" s="2" t="s">
        <v>168</v>
      </c>
      <c r="H1940" s="2" t="s">
        <v>57</v>
      </c>
      <c r="I1940" s="2" t="s">
        <v>32</v>
      </c>
      <c r="J1940" s="2" t="s">
        <v>169</v>
      </c>
      <c r="K1940" s="2" t="s">
        <v>170</v>
      </c>
      <c r="L1940" s="2" t="s">
        <v>61</v>
      </c>
      <c r="M1940" s="2">
        <v>60</v>
      </c>
      <c r="N1940" s="2" t="b">
        <v>1</v>
      </c>
      <c r="O1940" s="2">
        <v>0.70731707317073178</v>
      </c>
      <c r="R1940" s="2" t="s">
        <v>65</v>
      </c>
      <c r="S1940" s="2" t="s">
        <v>4436</v>
      </c>
      <c r="T1940" s="2" t="s">
        <v>4437</v>
      </c>
      <c r="U1940" s="2" t="b">
        <v>1</v>
      </c>
      <c r="V1940" s="2" t="s">
        <v>69</v>
      </c>
      <c r="W1940" s="2">
        <v>0.6</v>
      </c>
    </row>
    <row r="1941" spans="1:23" ht="15.75" customHeight="1" x14ac:dyDescent="0.25">
      <c r="A1941" s="2" t="s">
        <v>5200</v>
      </c>
      <c r="B1941" s="2" t="s">
        <v>5201</v>
      </c>
      <c r="C1941" s="2" t="s">
        <v>190</v>
      </c>
      <c r="D1941" s="2" t="s">
        <v>37</v>
      </c>
      <c r="E1941" s="2" t="s">
        <v>38</v>
      </c>
      <c r="F1941" s="2" t="s">
        <v>55</v>
      </c>
      <c r="G1941" s="2" t="s">
        <v>173</v>
      </c>
      <c r="H1941" s="2" t="s">
        <v>57</v>
      </c>
      <c r="I1941" s="2" t="s">
        <v>32</v>
      </c>
      <c r="J1941" s="2" t="s">
        <v>174</v>
      </c>
      <c r="K1941" s="2" t="s">
        <v>175</v>
      </c>
      <c r="L1941" s="2" t="s">
        <v>61</v>
      </c>
      <c r="M1941" s="2">
        <v>61</v>
      </c>
      <c r="N1941" s="2" t="b">
        <v>1</v>
      </c>
      <c r="O1941" s="2">
        <v>0.71269487750556793</v>
      </c>
      <c r="R1941" s="2" t="s">
        <v>65</v>
      </c>
      <c r="S1941" s="2" t="s">
        <v>4438</v>
      </c>
      <c r="T1941" s="2" t="s">
        <v>4439</v>
      </c>
      <c r="U1941" s="2" t="b">
        <v>1</v>
      </c>
      <c r="V1941" s="2" t="s">
        <v>69</v>
      </c>
      <c r="W1941" s="2">
        <v>0.6</v>
      </c>
    </row>
    <row r="1942" spans="1:23" ht="15.75" customHeight="1" x14ac:dyDescent="0.25">
      <c r="A1942" s="2" t="s">
        <v>5200</v>
      </c>
      <c r="B1942" s="2" t="s">
        <v>5201</v>
      </c>
      <c r="C1942" s="2" t="s">
        <v>190</v>
      </c>
      <c r="D1942" s="2" t="s">
        <v>37</v>
      </c>
      <c r="E1942" s="2" t="s">
        <v>38</v>
      </c>
      <c r="F1942" s="2" t="s">
        <v>55</v>
      </c>
      <c r="G1942" s="2" t="s">
        <v>178</v>
      </c>
      <c r="H1942" s="2" t="s">
        <v>179</v>
      </c>
      <c r="I1942" s="2" t="s">
        <v>12</v>
      </c>
      <c r="J1942" s="2" t="s">
        <v>180</v>
      </c>
      <c r="K1942" s="2" t="s">
        <v>181</v>
      </c>
      <c r="L1942" s="2" t="s">
        <v>182</v>
      </c>
      <c r="M1942" s="2">
        <v>42</v>
      </c>
      <c r="N1942" s="2" t="b">
        <v>0</v>
      </c>
      <c r="O1942" s="2">
        <v>0.69041095890410953</v>
      </c>
      <c r="R1942" s="2" t="s">
        <v>65</v>
      </c>
      <c r="S1942" s="2" t="s">
        <v>4440</v>
      </c>
      <c r="T1942" s="2" t="s">
        <v>4441</v>
      </c>
      <c r="U1942" s="2" t="b">
        <v>1</v>
      </c>
      <c r="V1942" s="2" t="s">
        <v>69</v>
      </c>
      <c r="W1942" s="2">
        <v>0.7</v>
      </c>
    </row>
    <row r="1943" spans="1:23" ht="15.75" customHeight="1" x14ac:dyDescent="0.25">
      <c r="A1943" s="2" t="s">
        <v>5200</v>
      </c>
      <c r="B1943" s="2" t="s">
        <v>5201</v>
      </c>
      <c r="C1943" s="2" t="s">
        <v>190</v>
      </c>
      <c r="D1943" s="2" t="s">
        <v>37</v>
      </c>
      <c r="E1943" s="2" t="s">
        <v>38</v>
      </c>
      <c r="F1943" s="2" t="s">
        <v>55</v>
      </c>
      <c r="G1943" s="2" t="s">
        <v>185</v>
      </c>
      <c r="H1943" s="2" t="s">
        <v>179</v>
      </c>
      <c r="I1943" s="2" t="s">
        <v>12</v>
      </c>
      <c r="J1943" s="2" t="s">
        <v>186</v>
      </c>
      <c r="K1943" s="2" t="s">
        <v>187</v>
      </c>
      <c r="L1943" s="2" t="s">
        <v>182</v>
      </c>
      <c r="M1943" s="2">
        <v>43</v>
      </c>
      <c r="N1943" s="2" t="b">
        <v>0</v>
      </c>
      <c r="O1943" s="2">
        <v>0.70184696569920846</v>
      </c>
      <c r="R1943" s="2" t="s">
        <v>65</v>
      </c>
      <c r="S1943" s="2" t="s">
        <v>4442</v>
      </c>
      <c r="T1943" s="2" t="s">
        <v>4443</v>
      </c>
      <c r="U1943" s="2" t="b">
        <v>1</v>
      </c>
      <c r="V1943" s="2" t="s">
        <v>69</v>
      </c>
      <c r="W1943" s="2">
        <v>0.6</v>
      </c>
    </row>
    <row r="1944" spans="1:23" ht="15.75" customHeight="1" x14ac:dyDescent="0.25">
      <c r="A1944" s="2" t="s">
        <v>5200</v>
      </c>
      <c r="B1944" s="2" t="s">
        <v>5201</v>
      </c>
      <c r="C1944" s="2" t="s">
        <v>190</v>
      </c>
      <c r="D1944" s="2" t="s">
        <v>37</v>
      </c>
      <c r="E1944" s="2" t="s">
        <v>38</v>
      </c>
      <c r="F1944" s="2" t="s">
        <v>55</v>
      </c>
      <c r="G1944" s="2" t="s">
        <v>191</v>
      </c>
      <c r="H1944" s="2" t="s">
        <v>179</v>
      </c>
      <c r="I1944" s="2" t="s">
        <v>12</v>
      </c>
      <c r="J1944" s="2" t="s">
        <v>192</v>
      </c>
      <c r="K1944" s="2" t="s">
        <v>193</v>
      </c>
      <c r="L1944" s="2" t="s">
        <v>182</v>
      </c>
      <c r="M1944" s="2">
        <v>44</v>
      </c>
      <c r="N1944" s="2" t="b">
        <v>0</v>
      </c>
      <c r="O1944" s="2">
        <v>0.71505376344086025</v>
      </c>
      <c r="R1944" s="2" t="s">
        <v>65</v>
      </c>
      <c r="S1944" s="2" t="s">
        <v>4444</v>
      </c>
      <c r="T1944" s="2" t="s">
        <v>4445</v>
      </c>
      <c r="U1944" s="2" t="b">
        <v>1</v>
      </c>
      <c r="V1944" s="2" t="s">
        <v>69</v>
      </c>
      <c r="W1944" s="2">
        <v>1</v>
      </c>
    </row>
    <row r="1945" spans="1:23" ht="15.75" customHeight="1" x14ac:dyDescent="0.25">
      <c r="A1945" s="2" t="s">
        <v>5200</v>
      </c>
      <c r="B1945" s="2" t="s">
        <v>5201</v>
      </c>
      <c r="C1945" s="2" t="s">
        <v>190</v>
      </c>
      <c r="D1945" s="2" t="s">
        <v>37</v>
      </c>
      <c r="E1945" s="2" t="s">
        <v>38</v>
      </c>
      <c r="F1945" s="2" t="s">
        <v>55</v>
      </c>
      <c r="G1945" s="2" t="s">
        <v>196</v>
      </c>
      <c r="H1945" s="2" t="s">
        <v>179</v>
      </c>
      <c r="I1945" s="2" t="s">
        <v>12</v>
      </c>
      <c r="J1945" s="2" t="s">
        <v>197</v>
      </c>
      <c r="K1945" s="2" t="s">
        <v>198</v>
      </c>
      <c r="L1945" s="2" t="s">
        <v>182</v>
      </c>
      <c r="M1945" s="2">
        <v>45</v>
      </c>
      <c r="N1945" s="2" t="b">
        <v>0</v>
      </c>
      <c r="O1945" s="2">
        <v>0.72777777777777786</v>
      </c>
      <c r="R1945" s="2" t="s">
        <v>65</v>
      </c>
      <c r="S1945" s="2" t="s">
        <v>4446</v>
      </c>
      <c r="T1945" s="2" t="s">
        <v>4447</v>
      </c>
      <c r="U1945" s="2" t="b">
        <v>1</v>
      </c>
      <c r="V1945" s="2" t="s">
        <v>69</v>
      </c>
      <c r="W1945" s="2">
        <v>0.6</v>
      </c>
    </row>
    <row r="1946" spans="1:23" ht="15.75" customHeight="1" x14ac:dyDescent="0.25">
      <c r="A1946" s="2" t="s">
        <v>5200</v>
      </c>
      <c r="B1946" s="2" t="s">
        <v>5201</v>
      </c>
      <c r="C1946" s="2" t="s">
        <v>190</v>
      </c>
      <c r="D1946" s="2" t="s">
        <v>37</v>
      </c>
      <c r="E1946" s="2" t="s">
        <v>38</v>
      </c>
      <c r="F1946" s="2" t="s">
        <v>55</v>
      </c>
      <c r="G1946" s="2" t="s">
        <v>201</v>
      </c>
      <c r="H1946" s="2" t="s">
        <v>179</v>
      </c>
      <c r="I1946" s="2" t="s">
        <v>12</v>
      </c>
      <c r="J1946" s="2" t="s">
        <v>202</v>
      </c>
      <c r="K1946" s="2" t="s">
        <v>203</v>
      </c>
      <c r="L1946" s="2" t="s">
        <v>182</v>
      </c>
      <c r="M1946" s="2">
        <v>46</v>
      </c>
      <c r="N1946" s="2" t="b">
        <v>0</v>
      </c>
      <c r="O1946" s="2">
        <v>0.6937669376693768</v>
      </c>
      <c r="R1946" s="2" t="s">
        <v>65</v>
      </c>
      <c r="S1946" s="2" t="s">
        <v>4448</v>
      </c>
      <c r="T1946" s="2" t="s">
        <v>4449</v>
      </c>
      <c r="U1946" s="2" t="b">
        <v>1</v>
      </c>
      <c r="V1946" s="2" t="s">
        <v>69</v>
      </c>
      <c r="W1946" s="2">
        <v>0.7</v>
      </c>
    </row>
    <row r="1947" spans="1:23" ht="15.75" customHeight="1" x14ac:dyDescent="0.25">
      <c r="A1947" s="2" t="s">
        <v>5200</v>
      </c>
      <c r="B1947" s="2" t="s">
        <v>5201</v>
      </c>
      <c r="C1947" s="2" t="s">
        <v>190</v>
      </c>
      <c r="D1947" s="2" t="s">
        <v>37</v>
      </c>
      <c r="E1947" s="2" t="s">
        <v>38</v>
      </c>
      <c r="F1947" s="2" t="s">
        <v>55</v>
      </c>
      <c r="G1947" s="2" t="s">
        <v>206</v>
      </c>
      <c r="H1947" s="2" t="s">
        <v>179</v>
      </c>
      <c r="I1947" s="2" t="s">
        <v>12</v>
      </c>
      <c r="J1947" s="2" t="s">
        <v>207</v>
      </c>
      <c r="K1947" s="2" t="s">
        <v>208</v>
      </c>
      <c r="L1947" s="2" t="s">
        <v>182</v>
      </c>
      <c r="M1947" s="2">
        <v>47</v>
      </c>
      <c r="N1947" s="2" t="b">
        <v>0</v>
      </c>
      <c r="O1947" s="2">
        <v>0.69914040114613174</v>
      </c>
      <c r="R1947" s="2" t="s">
        <v>65</v>
      </c>
      <c r="S1947" s="2" t="s">
        <v>4450</v>
      </c>
      <c r="T1947" s="2" t="s">
        <v>4451</v>
      </c>
      <c r="U1947" s="2" t="b">
        <v>1</v>
      </c>
      <c r="V1947" s="2" t="s">
        <v>69</v>
      </c>
      <c r="W1947" s="2">
        <v>0.6</v>
      </c>
    </row>
    <row r="1948" spans="1:23" ht="15.75" customHeight="1" x14ac:dyDescent="0.25">
      <c r="A1948" s="2" t="s">
        <v>5200</v>
      </c>
      <c r="B1948" s="2" t="s">
        <v>5201</v>
      </c>
      <c r="C1948" s="2" t="s">
        <v>190</v>
      </c>
      <c r="D1948" s="2" t="s">
        <v>37</v>
      </c>
      <c r="E1948" s="2" t="s">
        <v>38</v>
      </c>
      <c r="F1948" s="2" t="s">
        <v>55</v>
      </c>
      <c r="G1948" s="2" t="s">
        <v>211</v>
      </c>
      <c r="H1948" s="2" t="s">
        <v>179</v>
      </c>
      <c r="I1948" s="2" t="s">
        <v>12</v>
      </c>
      <c r="J1948" s="2" t="s">
        <v>212</v>
      </c>
      <c r="K1948" s="2" t="s">
        <v>213</v>
      </c>
      <c r="L1948" s="2" t="s">
        <v>182</v>
      </c>
      <c r="M1948" s="2">
        <v>48</v>
      </c>
      <c r="N1948" s="2" t="b">
        <v>0</v>
      </c>
      <c r="O1948" s="2">
        <v>0.73278236914600559</v>
      </c>
      <c r="R1948" s="2" t="s">
        <v>65</v>
      </c>
      <c r="S1948" s="2" t="s">
        <v>4452</v>
      </c>
      <c r="T1948" s="2" t="s">
        <v>4453</v>
      </c>
      <c r="U1948" s="2" t="b">
        <v>1</v>
      </c>
      <c r="V1948" s="2" t="s">
        <v>69</v>
      </c>
      <c r="W1948" s="2">
        <v>0.8</v>
      </c>
    </row>
    <row r="1949" spans="1:23" ht="15.75" customHeight="1" x14ac:dyDescent="0.25">
      <c r="A1949" s="2" t="s">
        <v>5200</v>
      </c>
      <c r="B1949" s="2" t="s">
        <v>5201</v>
      </c>
      <c r="C1949" s="2" t="s">
        <v>190</v>
      </c>
      <c r="D1949" s="2" t="s">
        <v>37</v>
      </c>
      <c r="E1949" s="2" t="s">
        <v>38</v>
      </c>
      <c r="F1949" s="2" t="s">
        <v>55</v>
      </c>
      <c r="G1949" s="2" t="s">
        <v>216</v>
      </c>
      <c r="H1949" s="2" t="s">
        <v>179</v>
      </c>
      <c r="I1949" s="2" t="s">
        <v>12</v>
      </c>
      <c r="J1949" s="2" t="s">
        <v>217</v>
      </c>
      <c r="K1949" s="2" t="s">
        <v>218</v>
      </c>
      <c r="L1949" s="2" t="s">
        <v>182</v>
      </c>
      <c r="M1949" s="2">
        <v>49</v>
      </c>
      <c r="N1949" s="2" t="b">
        <v>0</v>
      </c>
      <c r="O1949" s="2">
        <v>0.74712643678160928</v>
      </c>
      <c r="R1949" s="2" t="s">
        <v>65</v>
      </c>
      <c r="S1949" s="2" t="s">
        <v>4454</v>
      </c>
      <c r="T1949" s="2" t="s">
        <v>4455</v>
      </c>
      <c r="U1949" s="2" t="b">
        <v>1</v>
      </c>
      <c r="V1949" s="2" t="s">
        <v>69</v>
      </c>
      <c r="W1949" s="2">
        <v>0.8</v>
      </c>
    </row>
    <row r="1950" spans="1:23" ht="15.75" customHeight="1" x14ac:dyDescent="0.25">
      <c r="A1950" s="2" t="s">
        <v>5200</v>
      </c>
      <c r="B1950" s="2" t="s">
        <v>5201</v>
      </c>
      <c r="C1950" s="2" t="s">
        <v>190</v>
      </c>
      <c r="D1950" s="2" t="s">
        <v>37</v>
      </c>
      <c r="E1950" s="2" t="s">
        <v>38</v>
      </c>
      <c r="F1950" s="2" t="s">
        <v>55</v>
      </c>
      <c r="G1950" s="2" t="s">
        <v>221</v>
      </c>
      <c r="H1950" s="2" t="s">
        <v>179</v>
      </c>
      <c r="I1950" s="2" t="s">
        <v>12</v>
      </c>
      <c r="J1950" s="2" t="s">
        <v>222</v>
      </c>
      <c r="K1950" s="2" t="s">
        <v>223</v>
      </c>
      <c r="L1950" s="2" t="s">
        <v>182</v>
      </c>
      <c r="M1950" s="2">
        <v>50</v>
      </c>
      <c r="N1950" s="2" t="b">
        <v>0</v>
      </c>
      <c r="O1950" s="2">
        <v>0.74074074074074081</v>
      </c>
      <c r="R1950" s="2" t="s">
        <v>65</v>
      </c>
      <c r="S1950" s="2" t="s">
        <v>4456</v>
      </c>
      <c r="T1950" s="2" t="s">
        <v>4457</v>
      </c>
      <c r="U1950" s="2" t="b">
        <v>1</v>
      </c>
      <c r="V1950" s="2" t="s">
        <v>69</v>
      </c>
      <c r="W1950" s="2">
        <v>0.6</v>
      </c>
    </row>
    <row r="1951" spans="1:23" ht="15.75" customHeight="1" x14ac:dyDescent="0.25">
      <c r="A1951" s="2" t="s">
        <v>5200</v>
      </c>
      <c r="B1951" s="2" t="s">
        <v>5201</v>
      </c>
      <c r="C1951" s="2" t="s">
        <v>190</v>
      </c>
      <c r="D1951" s="2" t="s">
        <v>37</v>
      </c>
      <c r="E1951" s="2" t="s">
        <v>38</v>
      </c>
      <c r="F1951" s="2" t="s">
        <v>55</v>
      </c>
      <c r="G1951" s="2" t="s">
        <v>226</v>
      </c>
      <c r="H1951" s="2" t="s">
        <v>179</v>
      </c>
      <c r="I1951" s="2" t="s">
        <v>12</v>
      </c>
      <c r="J1951" s="2" t="s">
        <v>227</v>
      </c>
      <c r="K1951" s="2" t="s">
        <v>228</v>
      </c>
      <c r="L1951" s="2" t="s">
        <v>182</v>
      </c>
      <c r="M1951" s="2">
        <v>51</v>
      </c>
      <c r="N1951" s="2" t="b">
        <v>0</v>
      </c>
      <c r="O1951" s="2">
        <v>0.70930232558139539</v>
      </c>
      <c r="R1951" s="2" t="s">
        <v>65</v>
      </c>
      <c r="S1951" s="2" t="s">
        <v>4458</v>
      </c>
      <c r="T1951" s="2" t="s">
        <v>4459</v>
      </c>
      <c r="U1951" s="2" t="b">
        <v>1</v>
      </c>
      <c r="V1951" s="2" t="s">
        <v>69</v>
      </c>
      <c r="W1951" s="2">
        <v>0.8</v>
      </c>
    </row>
    <row r="1952" spans="1:23" ht="15.75" customHeight="1" x14ac:dyDescent="0.25">
      <c r="A1952" s="2" t="s">
        <v>5200</v>
      </c>
      <c r="B1952" s="2" t="s">
        <v>5201</v>
      </c>
      <c r="C1952" s="2" t="s">
        <v>190</v>
      </c>
      <c r="D1952" s="2" t="s">
        <v>37</v>
      </c>
      <c r="E1952" s="2" t="s">
        <v>38</v>
      </c>
      <c r="F1952" s="2" t="s">
        <v>55</v>
      </c>
      <c r="G1952" s="2" t="s">
        <v>231</v>
      </c>
      <c r="H1952" s="2" t="s">
        <v>179</v>
      </c>
      <c r="I1952" s="2" t="s">
        <v>12</v>
      </c>
      <c r="J1952" s="2" t="s">
        <v>232</v>
      </c>
      <c r="K1952" s="2" t="s">
        <v>233</v>
      </c>
      <c r="L1952" s="2" t="s">
        <v>182</v>
      </c>
      <c r="M1952" s="2">
        <v>52</v>
      </c>
      <c r="N1952" s="2" t="b">
        <v>0</v>
      </c>
      <c r="O1952" s="2">
        <v>0.74336283185840701</v>
      </c>
      <c r="R1952" s="2" t="s">
        <v>65</v>
      </c>
      <c r="S1952" s="2" t="s">
        <v>4460</v>
      </c>
      <c r="T1952" s="2" t="s">
        <v>4461</v>
      </c>
      <c r="U1952" s="2" t="b">
        <v>1</v>
      </c>
      <c r="V1952" s="2" t="s">
        <v>69</v>
      </c>
      <c r="W1952" s="2">
        <v>0.8</v>
      </c>
    </row>
    <row r="1953" spans="1:23" ht="15.75" customHeight="1" x14ac:dyDescent="0.25">
      <c r="A1953" s="2" t="s">
        <v>5200</v>
      </c>
      <c r="B1953" s="2" t="s">
        <v>5201</v>
      </c>
      <c r="C1953" s="2" t="s">
        <v>190</v>
      </c>
      <c r="D1953" s="2" t="s">
        <v>37</v>
      </c>
      <c r="E1953" s="2" t="s">
        <v>38</v>
      </c>
      <c r="F1953" s="2" t="s">
        <v>55</v>
      </c>
      <c r="G1953" s="2" t="s">
        <v>236</v>
      </c>
      <c r="H1953" s="2" t="s">
        <v>179</v>
      </c>
      <c r="I1953" s="2" t="s">
        <v>12</v>
      </c>
      <c r="J1953" s="2" t="s">
        <v>237</v>
      </c>
      <c r="K1953" s="2" t="s">
        <v>238</v>
      </c>
      <c r="L1953" s="2" t="s">
        <v>182</v>
      </c>
      <c r="M1953" s="2">
        <v>53</v>
      </c>
      <c r="N1953" s="2" t="b">
        <v>0</v>
      </c>
      <c r="O1953" s="2">
        <v>0.72237196765498657</v>
      </c>
      <c r="R1953" s="2" t="s">
        <v>65</v>
      </c>
      <c r="S1953" s="2" t="s">
        <v>4462</v>
      </c>
      <c r="T1953" s="2" t="s">
        <v>4463</v>
      </c>
      <c r="U1953" s="2" t="b">
        <v>1</v>
      </c>
      <c r="V1953" s="2" t="s">
        <v>69</v>
      </c>
      <c r="W1953" s="2">
        <v>0.6</v>
      </c>
    </row>
    <row r="1954" spans="1:23" ht="15.75" customHeight="1" x14ac:dyDescent="0.25">
      <c r="A1954" s="2" t="s">
        <v>5200</v>
      </c>
      <c r="B1954" s="2" t="s">
        <v>5201</v>
      </c>
      <c r="C1954" s="2" t="s">
        <v>190</v>
      </c>
      <c r="D1954" s="2" t="s">
        <v>37</v>
      </c>
      <c r="E1954" s="2" t="s">
        <v>38</v>
      </c>
      <c r="F1954" s="2" t="s">
        <v>55</v>
      </c>
      <c r="G1954" s="2" t="s">
        <v>241</v>
      </c>
      <c r="H1954" s="2" t="s">
        <v>179</v>
      </c>
      <c r="I1954" s="2" t="s">
        <v>12</v>
      </c>
      <c r="J1954" s="2" t="s">
        <v>242</v>
      </c>
      <c r="K1954" s="2" t="s">
        <v>243</v>
      </c>
      <c r="L1954" s="2" t="s">
        <v>182</v>
      </c>
      <c r="M1954" s="2">
        <v>54</v>
      </c>
      <c r="N1954" s="2" t="b">
        <v>0</v>
      </c>
      <c r="O1954" s="2">
        <v>0.73424657534246585</v>
      </c>
      <c r="R1954" s="2" t="s">
        <v>65</v>
      </c>
      <c r="S1954" s="2" t="s">
        <v>4464</v>
      </c>
      <c r="T1954" s="2" t="s">
        <v>4465</v>
      </c>
      <c r="U1954" s="2" t="b">
        <v>1</v>
      </c>
      <c r="V1954" s="2" t="s">
        <v>69</v>
      </c>
      <c r="W1954" s="2">
        <v>0.6</v>
      </c>
    </row>
    <row r="1955" spans="1:23" ht="15.75" customHeight="1" x14ac:dyDescent="0.25">
      <c r="A1955" s="2" t="s">
        <v>5200</v>
      </c>
      <c r="B1955" s="2" t="s">
        <v>5201</v>
      </c>
      <c r="C1955" s="2" t="s">
        <v>190</v>
      </c>
      <c r="D1955" s="2" t="s">
        <v>37</v>
      </c>
      <c r="E1955" s="2" t="s">
        <v>38</v>
      </c>
      <c r="F1955" s="2" t="s">
        <v>55</v>
      </c>
      <c r="G1955" s="2" t="s">
        <v>246</v>
      </c>
      <c r="H1955" s="2" t="s">
        <v>179</v>
      </c>
      <c r="I1955" s="2" t="s">
        <v>12</v>
      </c>
      <c r="J1955" s="2" t="s">
        <v>247</v>
      </c>
      <c r="K1955" s="2" t="s">
        <v>248</v>
      </c>
      <c r="L1955" s="2" t="s">
        <v>182</v>
      </c>
      <c r="M1955" s="2">
        <v>55</v>
      </c>
      <c r="N1955" s="2" t="b">
        <v>0</v>
      </c>
      <c r="O1955" s="2">
        <v>0.72022160664819945</v>
      </c>
      <c r="R1955" s="2" t="s">
        <v>65</v>
      </c>
      <c r="S1955" s="2" t="s">
        <v>4466</v>
      </c>
      <c r="T1955" s="2" t="s">
        <v>4467</v>
      </c>
      <c r="U1955" s="2" t="b">
        <v>1</v>
      </c>
      <c r="V1955" s="2" t="s">
        <v>69</v>
      </c>
      <c r="W1955" s="2">
        <v>0.7</v>
      </c>
    </row>
    <row r="1956" spans="1:23" ht="15.75" customHeight="1" x14ac:dyDescent="0.25">
      <c r="A1956" s="2" t="s">
        <v>5200</v>
      </c>
      <c r="B1956" s="2" t="s">
        <v>5201</v>
      </c>
      <c r="C1956" s="2" t="s">
        <v>190</v>
      </c>
      <c r="D1956" s="2" t="s">
        <v>37</v>
      </c>
      <c r="E1956" s="2" t="s">
        <v>38</v>
      </c>
      <c r="F1956" s="2" t="s">
        <v>55</v>
      </c>
      <c r="G1956" s="2" t="s">
        <v>251</v>
      </c>
      <c r="H1956" s="2" t="s">
        <v>179</v>
      </c>
      <c r="I1956" s="2" t="s">
        <v>12</v>
      </c>
      <c r="J1956" s="2" t="s">
        <v>252</v>
      </c>
      <c r="K1956" s="2" t="s">
        <v>253</v>
      </c>
      <c r="L1956" s="2" t="s">
        <v>182</v>
      </c>
      <c r="M1956" s="2">
        <v>56</v>
      </c>
      <c r="N1956" s="2" t="b">
        <v>0</v>
      </c>
      <c r="O1956" s="2">
        <v>0.74269005847953218</v>
      </c>
      <c r="R1956" s="2" t="s">
        <v>65</v>
      </c>
      <c r="S1956" s="2" t="s">
        <v>4468</v>
      </c>
      <c r="T1956" s="2" t="s">
        <v>4469</v>
      </c>
      <c r="U1956" s="2" t="b">
        <v>1</v>
      </c>
      <c r="V1956" s="2" t="s">
        <v>69</v>
      </c>
      <c r="W1956" s="2">
        <v>0.6</v>
      </c>
    </row>
    <row r="1957" spans="1:23" ht="15.75" customHeight="1" x14ac:dyDescent="0.25">
      <c r="A1957" s="2" t="s">
        <v>5200</v>
      </c>
      <c r="B1957" s="2" t="s">
        <v>5201</v>
      </c>
      <c r="C1957" s="2" t="s">
        <v>190</v>
      </c>
      <c r="D1957" s="2" t="s">
        <v>37</v>
      </c>
      <c r="E1957" s="2" t="s">
        <v>38</v>
      </c>
      <c r="F1957" s="2" t="s">
        <v>55</v>
      </c>
      <c r="G1957" s="2" t="s">
        <v>256</v>
      </c>
      <c r="H1957" s="2" t="s">
        <v>179</v>
      </c>
      <c r="I1957" s="2" t="s">
        <v>12</v>
      </c>
      <c r="J1957" s="2" t="s">
        <v>257</v>
      </c>
      <c r="K1957" s="2" t="s">
        <v>258</v>
      </c>
      <c r="L1957" s="2" t="s">
        <v>182</v>
      </c>
      <c r="M1957" s="2">
        <v>57</v>
      </c>
      <c r="N1957" s="2" t="b">
        <v>0</v>
      </c>
      <c r="O1957" s="2">
        <v>0.69938650306748462</v>
      </c>
      <c r="R1957" s="2" t="s">
        <v>65</v>
      </c>
      <c r="S1957" s="2" t="s">
        <v>4470</v>
      </c>
      <c r="T1957" s="2" t="s">
        <v>4471</v>
      </c>
      <c r="U1957" s="2" t="b">
        <v>1</v>
      </c>
      <c r="V1957" s="2" t="s">
        <v>69</v>
      </c>
      <c r="W1957" s="2">
        <v>0.9</v>
      </c>
    </row>
    <row r="1958" spans="1:23" ht="15.75" customHeight="1" x14ac:dyDescent="0.25">
      <c r="A1958" s="2" t="s">
        <v>5200</v>
      </c>
      <c r="B1958" s="2" t="s">
        <v>5201</v>
      </c>
      <c r="C1958" s="2" t="s">
        <v>190</v>
      </c>
      <c r="D1958" s="2" t="s">
        <v>37</v>
      </c>
      <c r="E1958" s="2" t="s">
        <v>38</v>
      </c>
      <c r="F1958" s="2" t="s">
        <v>55</v>
      </c>
      <c r="G1958" s="2" t="s">
        <v>261</v>
      </c>
      <c r="H1958" s="2" t="s">
        <v>179</v>
      </c>
      <c r="I1958" s="2" t="s">
        <v>12</v>
      </c>
      <c r="J1958" s="2" t="s">
        <v>262</v>
      </c>
      <c r="K1958" s="2" t="s">
        <v>263</v>
      </c>
      <c r="L1958" s="2" t="s">
        <v>182</v>
      </c>
      <c r="M1958" s="2">
        <v>58</v>
      </c>
      <c r="N1958" s="2" t="b">
        <v>0</v>
      </c>
      <c r="O1958" s="2">
        <v>0.67204301075268813</v>
      </c>
      <c r="R1958" s="2" t="s">
        <v>65</v>
      </c>
      <c r="S1958" s="2" t="s">
        <v>4472</v>
      </c>
      <c r="T1958" s="2" t="s">
        <v>4473</v>
      </c>
      <c r="U1958" s="2" t="b">
        <v>1</v>
      </c>
      <c r="V1958" s="2" t="s">
        <v>69</v>
      </c>
      <c r="W1958" s="2">
        <v>1.3</v>
      </c>
    </row>
    <row r="1959" spans="1:23" ht="15.75" customHeight="1" x14ac:dyDescent="0.25">
      <c r="A1959" s="2" t="s">
        <v>5200</v>
      </c>
      <c r="B1959" s="2" t="s">
        <v>5201</v>
      </c>
      <c r="C1959" s="2" t="s">
        <v>190</v>
      </c>
      <c r="D1959" s="2" t="s">
        <v>37</v>
      </c>
      <c r="E1959" s="2" t="s">
        <v>38</v>
      </c>
      <c r="F1959" s="2" t="s">
        <v>55</v>
      </c>
      <c r="G1959" s="2" t="s">
        <v>266</v>
      </c>
      <c r="H1959" s="2" t="s">
        <v>179</v>
      </c>
      <c r="I1959" s="2" t="s">
        <v>12</v>
      </c>
      <c r="J1959" s="2" t="s">
        <v>267</v>
      </c>
      <c r="K1959" s="2" t="s">
        <v>268</v>
      </c>
      <c r="L1959" s="2" t="s">
        <v>182</v>
      </c>
      <c r="M1959" s="2">
        <v>59</v>
      </c>
      <c r="N1959" s="2" t="b">
        <v>0</v>
      </c>
      <c r="O1959" s="2">
        <v>0.74556213017751471</v>
      </c>
      <c r="R1959" s="2" t="s">
        <v>65</v>
      </c>
      <c r="S1959" s="2" t="s">
        <v>4474</v>
      </c>
      <c r="T1959" s="2" t="s">
        <v>4475</v>
      </c>
      <c r="U1959" s="2" t="b">
        <v>1</v>
      </c>
      <c r="V1959" s="2" t="s">
        <v>69</v>
      </c>
      <c r="W1959" s="2">
        <v>0.7</v>
      </c>
    </row>
    <row r="1960" spans="1:23" ht="15.75" customHeight="1" x14ac:dyDescent="0.25">
      <c r="A1960" s="2" t="s">
        <v>5200</v>
      </c>
      <c r="B1960" s="2" t="s">
        <v>5201</v>
      </c>
      <c r="C1960" s="2" t="s">
        <v>190</v>
      </c>
      <c r="D1960" s="2" t="s">
        <v>37</v>
      </c>
      <c r="E1960" s="2" t="s">
        <v>38</v>
      </c>
      <c r="F1960" s="2" t="s">
        <v>55</v>
      </c>
      <c r="G1960" s="2" t="s">
        <v>271</v>
      </c>
      <c r="H1960" s="2" t="s">
        <v>179</v>
      </c>
      <c r="I1960" s="2" t="s">
        <v>12</v>
      </c>
      <c r="J1960" s="2" t="s">
        <v>272</v>
      </c>
      <c r="K1960" s="2" t="s">
        <v>273</v>
      </c>
      <c r="L1960" s="2" t="s">
        <v>182</v>
      </c>
      <c r="M1960" s="2">
        <v>60</v>
      </c>
      <c r="N1960" s="2" t="b">
        <v>0</v>
      </c>
      <c r="O1960" s="2">
        <v>0.68279569892473113</v>
      </c>
      <c r="R1960" s="2" t="s">
        <v>65</v>
      </c>
      <c r="S1960" s="2" t="s">
        <v>4476</v>
      </c>
      <c r="T1960" s="2" t="s">
        <v>4477</v>
      </c>
      <c r="U1960" s="2" t="b">
        <v>1</v>
      </c>
      <c r="V1960" s="2" t="s">
        <v>69</v>
      </c>
      <c r="W1960" s="2">
        <v>0.7</v>
      </c>
    </row>
    <row r="1961" spans="1:23" ht="15.75" customHeight="1" x14ac:dyDescent="0.25">
      <c r="A1961" s="2" t="s">
        <v>5200</v>
      </c>
      <c r="B1961" s="2" t="s">
        <v>5201</v>
      </c>
      <c r="C1961" s="2" t="s">
        <v>190</v>
      </c>
      <c r="D1961" s="2" t="s">
        <v>37</v>
      </c>
      <c r="E1961" s="2" t="s">
        <v>38</v>
      </c>
      <c r="F1961" s="2" t="s">
        <v>55</v>
      </c>
      <c r="G1961" s="2" t="s">
        <v>276</v>
      </c>
      <c r="H1961" s="2" t="s">
        <v>179</v>
      </c>
      <c r="I1961" s="2" t="s">
        <v>12</v>
      </c>
      <c r="J1961" s="2" t="s">
        <v>277</v>
      </c>
      <c r="K1961" s="2" t="s">
        <v>278</v>
      </c>
      <c r="L1961" s="2" t="s">
        <v>182</v>
      </c>
      <c r="M1961" s="2">
        <v>61</v>
      </c>
      <c r="N1961" s="2" t="b">
        <v>0</v>
      </c>
      <c r="O1961" s="2">
        <v>0.74857142857142855</v>
      </c>
      <c r="R1961" s="2" t="s">
        <v>65</v>
      </c>
      <c r="S1961" s="2" t="s">
        <v>4478</v>
      </c>
      <c r="T1961" s="2" t="s">
        <v>4479</v>
      </c>
      <c r="U1961" s="2" t="b">
        <v>1</v>
      </c>
      <c r="V1961" s="2" t="s">
        <v>69</v>
      </c>
      <c r="W1961" s="2">
        <v>0.7</v>
      </c>
    </row>
    <row r="1962" spans="1:23" ht="15.75" customHeight="1" x14ac:dyDescent="0.25">
      <c r="A1962" s="2" t="s">
        <v>5200</v>
      </c>
      <c r="B1962" s="2" t="s">
        <v>5201</v>
      </c>
      <c r="C1962" s="2" t="s">
        <v>190</v>
      </c>
      <c r="D1962" s="2" t="s">
        <v>37</v>
      </c>
      <c r="E1962" s="2" t="s">
        <v>38</v>
      </c>
      <c r="F1962" s="2" t="s">
        <v>55</v>
      </c>
      <c r="G1962" s="2" t="s">
        <v>281</v>
      </c>
      <c r="H1962" s="2" t="s">
        <v>282</v>
      </c>
      <c r="I1962" s="2" t="s">
        <v>26</v>
      </c>
      <c r="J1962" s="2" t="s">
        <v>283</v>
      </c>
      <c r="K1962" s="2" t="s">
        <v>284</v>
      </c>
      <c r="L1962" s="2" t="s">
        <v>285</v>
      </c>
      <c r="M1962" s="2">
        <v>42</v>
      </c>
      <c r="N1962" s="2" t="b">
        <v>0</v>
      </c>
      <c r="O1962" s="2">
        <v>0.69739478957915835</v>
      </c>
      <c r="R1962" s="2" t="s">
        <v>65</v>
      </c>
      <c r="S1962" s="2" t="s">
        <v>4480</v>
      </c>
      <c r="T1962" s="2" t="s">
        <v>4481</v>
      </c>
      <c r="U1962" s="2" t="b">
        <v>1</v>
      </c>
      <c r="V1962" s="2" t="s">
        <v>69</v>
      </c>
      <c r="W1962" s="2">
        <v>0.6</v>
      </c>
    </row>
    <row r="1963" spans="1:23" ht="15.75" customHeight="1" x14ac:dyDescent="0.25">
      <c r="A1963" s="2" t="s">
        <v>5200</v>
      </c>
      <c r="B1963" s="2" t="s">
        <v>5201</v>
      </c>
      <c r="C1963" s="2" t="s">
        <v>190</v>
      </c>
      <c r="D1963" s="2" t="s">
        <v>37</v>
      </c>
      <c r="E1963" s="2" t="s">
        <v>38</v>
      </c>
      <c r="F1963" s="2" t="s">
        <v>55</v>
      </c>
      <c r="G1963" s="2" t="s">
        <v>288</v>
      </c>
      <c r="H1963" s="2" t="s">
        <v>282</v>
      </c>
      <c r="I1963" s="2" t="s">
        <v>26</v>
      </c>
      <c r="J1963" s="2" t="s">
        <v>289</v>
      </c>
      <c r="K1963" s="2" t="s">
        <v>290</v>
      </c>
      <c r="L1963" s="2" t="s">
        <v>285</v>
      </c>
      <c r="M1963" s="2">
        <v>43</v>
      </c>
      <c r="N1963" s="2" t="b">
        <v>0</v>
      </c>
      <c r="O1963" s="2">
        <v>0.66960352422907488</v>
      </c>
      <c r="R1963" s="2" t="s">
        <v>65</v>
      </c>
      <c r="S1963" s="2" t="s">
        <v>4482</v>
      </c>
      <c r="T1963" s="2" t="s">
        <v>4483</v>
      </c>
      <c r="U1963" s="2" t="b">
        <v>1</v>
      </c>
      <c r="V1963" s="2" t="s">
        <v>69</v>
      </c>
      <c r="W1963" s="2">
        <v>0.8</v>
      </c>
    </row>
    <row r="1964" spans="1:23" ht="15.75" customHeight="1" x14ac:dyDescent="0.25">
      <c r="A1964" s="2" t="s">
        <v>5200</v>
      </c>
      <c r="B1964" s="2" t="s">
        <v>5201</v>
      </c>
      <c r="C1964" s="2" t="s">
        <v>190</v>
      </c>
      <c r="D1964" s="2" t="s">
        <v>37</v>
      </c>
      <c r="E1964" s="2" t="s">
        <v>38</v>
      </c>
      <c r="F1964" s="2" t="s">
        <v>55</v>
      </c>
      <c r="G1964" s="2" t="s">
        <v>293</v>
      </c>
      <c r="H1964" s="2" t="s">
        <v>282</v>
      </c>
      <c r="I1964" s="2" t="s">
        <v>26</v>
      </c>
      <c r="J1964" s="2" t="s">
        <v>294</v>
      </c>
      <c r="K1964" s="2" t="s">
        <v>295</v>
      </c>
      <c r="L1964" s="2" t="s">
        <v>285</v>
      </c>
      <c r="M1964" s="2">
        <v>44</v>
      </c>
      <c r="N1964" s="2" t="b">
        <v>0</v>
      </c>
      <c r="O1964" s="2">
        <v>0.72197309417040367</v>
      </c>
      <c r="R1964" s="2" t="s">
        <v>65</v>
      </c>
      <c r="S1964" s="2" t="s">
        <v>4484</v>
      </c>
      <c r="T1964" s="2" t="s">
        <v>4485</v>
      </c>
      <c r="U1964" s="2" t="b">
        <v>1</v>
      </c>
      <c r="V1964" s="2" t="s">
        <v>69</v>
      </c>
      <c r="W1964" s="2">
        <v>0.8</v>
      </c>
    </row>
    <row r="1965" spans="1:23" ht="15.75" customHeight="1" x14ac:dyDescent="0.25">
      <c r="A1965" s="2" t="s">
        <v>5200</v>
      </c>
      <c r="B1965" s="2" t="s">
        <v>5201</v>
      </c>
      <c r="C1965" s="2" t="s">
        <v>190</v>
      </c>
      <c r="D1965" s="2" t="s">
        <v>37</v>
      </c>
      <c r="E1965" s="2" t="s">
        <v>38</v>
      </c>
      <c r="F1965" s="2" t="s">
        <v>55</v>
      </c>
      <c r="G1965" s="2" t="s">
        <v>298</v>
      </c>
      <c r="H1965" s="2" t="s">
        <v>282</v>
      </c>
      <c r="I1965" s="2" t="s">
        <v>26</v>
      </c>
      <c r="J1965" s="2" t="s">
        <v>299</v>
      </c>
      <c r="K1965" s="2" t="s">
        <v>300</v>
      </c>
      <c r="L1965" s="2" t="s">
        <v>285</v>
      </c>
      <c r="M1965" s="2">
        <v>45</v>
      </c>
      <c r="N1965" s="2" t="b">
        <v>0</v>
      </c>
      <c r="O1965" s="2">
        <v>0.78082191780821919</v>
      </c>
      <c r="R1965" s="2" t="s">
        <v>65</v>
      </c>
      <c r="S1965" s="2" t="s">
        <v>4486</v>
      </c>
      <c r="T1965" s="2" t="s">
        <v>4487</v>
      </c>
      <c r="U1965" s="2" t="b">
        <v>1</v>
      </c>
      <c r="V1965" s="2" t="s">
        <v>69</v>
      </c>
      <c r="W1965" s="2">
        <v>0.6</v>
      </c>
    </row>
    <row r="1966" spans="1:23" ht="15.75" customHeight="1" x14ac:dyDescent="0.25">
      <c r="A1966" s="2" t="s">
        <v>5200</v>
      </c>
      <c r="B1966" s="2" t="s">
        <v>5201</v>
      </c>
      <c r="C1966" s="2" t="s">
        <v>190</v>
      </c>
      <c r="D1966" s="2" t="s">
        <v>37</v>
      </c>
      <c r="E1966" s="2" t="s">
        <v>38</v>
      </c>
      <c r="F1966" s="2" t="s">
        <v>55</v>
      </c>
      <c r="G1966" s="2" t="s">
        <v>303</v>
      </c>
      <c r="H1966" s="2" t="s">
        <v>282</v>
      </c>
      <c r="I1966" s="2" t="s">
        <v>26</v>
      </c>
      <c r="J1966" s="2" t="s">
        <v>304</v>
      </c>
      <c r="K1966" s="2" t="s">
        <v>305</v>
      </c>
      <c r="L1966" s="2" t="s">
        <v>285</v>
      </c>
      <c r="M1966" s="2">
        <v>46</v>
      </c>
      <c r="N1966" s="2" t="b">
        <v>0</v>
      </c>
      <c r="O1966" s="2">
        <v>0.76483516483516489</v>
      </c>
      <c r="R1966" s="2" t="s">
        <v>65</v>
      </c>
      <c r="S1966" s="2" t="s">
        <v>4488</v>
      </c>
      <c r="T1966" s="2" t="s">
        <v>4489</v>
      </c>
      <c r="U1966" s="2" t="b">
        <v>1</v>
      </c>
      <c r="V1966" s="2" t="s">
        <v>69</v>
      </c>
      <c r="W1966" s="2">
        <v>0.6</v>
      </c>
    </row>
    <row r="1967" spans="1:23" ht="15.75" customHeight="1" x14ac:dyDescent="0.25">
      <c r="A1967" s="2" t="s">
        <v>5200</v>
      </c>
      <c r="B1967" s="2" t="s">
        <v>5201</v>
      </c>
      <c r="C1967" s="2" t="s">
        <v>190</v>
      </c>
      <c r="D1967" s="2" t="s">
        <v>37</v>
      </c>
      <c r="E1967" s="2" t="s">
        <v>38</v>
      </c>
      <c r="F1967" s="2" t="s">
        <v>55</v>
      </c>
      <c r="G1967" s="2" t="s">
        <v>308</v>
      </c>
      <c r="H1967" s="2" t="s">
        <v>282</v>
      </c>
      <c r="I1967" s="2" t="s">
        <v>26</v>
      </c>
      <c r="J1967" s="2" t="s">
        <v>309</v>
      </c>
      <c r="K1967" s="2" t="s">
        <v>310</v>
      </c>
      <c r="L1967" s="2" t="s">
        <v>285</v>
      </c>
      <c r="M1967" s="2">
        <v>47</v>
      </c>
      <c r="N1967" s="2" t="b">
        <v>0</v>
      </c>
      <c r="O1967" s="2">
        <v>0.76169265033407574</v>
      </c>
      <c r="R1967" s="2" t="s">
        <v>65</v>
      </c>
      <c r="S1967" s="2" t="s">
        <v>4490</v>
      </c>
      <c r="T1967" s="2" t="s">
        <v>4491</v>
      </c>
      <c r="U1967" s="2" t="b">
        <v>1</v>
      </c>
      <c r="V1967" s="2" t="s">
        <v>69</v>
      </c>
      <c r="W1967" s="2">
        <v>0.6</v>
      </c>
    </row>
    <row r="1968" spans="1:23" ht="15.75" customHeight="1" x14ac:dyDescent="0.25">
      <c r="A1968" s="2" t="s">
        <v>5200</v>
      </c>
      <c r="B1968" s="2" t="s">
        <v>5201</v>
      </c>
      <c r="C1968" s="2" t="s">
        <v>190</v>
      </c>
      <c r="D1968" s="2" t="s">
        <v>37</v>
      </c>
      <c r="E1968" s="2" t="s">
        <v>38</v>
      </c>
      <c r="F1968" s="2" t="s">
        <v>55</v>
      </c>
      <c r="G1968" s="2" t="s">
        <v>313</v>
      </c>
      <c r="H1968" s="2" t="s">
        <v>282</v>
      </c>
      <c r="I1968" s="2" t="s">
        <v>26</v>
      </c>
      <c r="J1968" s="2" t="s">
        <v>314</v>
      </c>
      <c r="K1968" s="2" t="s">
        <v>315</v>
      </c>
      <c r="L1968" s="2" t="s">
        <v>285</v>
      </c>
      <c r="M1968" s="2">
        <v>48</v>
      </c>
      <c r="N1968" s="2" t="b">
        <v>0</v>
      </c>
      <c r="O1968" s="2">
        <v>0.68505747126436778</v>
      </c>
      <c r="R1968" s="2" t="s">
        <v>65</v>
      </c>
      <c r="S1968" s="2" t="s">
        <v>4492</v>
      </c>
      <c r="T1968" s="2" t="s">
        <v>4493</v>
      </c>
      <c r="U1968" s="2" t="b">
        <v>1</v>
      </c>
      <c r="V1968" s="2" t="s">
        <v>69</v>
      </c>
      <c r="W1968" s="2">
        <v>0.6</v>
      </c>
    </row>
    <row r="1969" spans="1:23" ht="15.75" customHeight="1" x14ac:dyDescent="0.25">
      <c r="A1969" s="2" t="s">
        <v>5200</v>
      </c>
      <c r="B1969" s="2" t="s">
        <v>5201</v>
      </c>
      <c r="C1969" s="2" t="s">
        <v>190</v>
      </c>
      <c r="D1969" s="2" t="s">
        <v>37</v>
      </c>
      <c r="E1969" s="2" t="s">
        <v>38</v>
      </c>
      <c r="F1969" s="2" t="s">
        <v>55</v>
      </c>
      <c r="G1969" s="2" t="s">
        <v>318</v>
      </c>
      <c r="H1969" s="2" t="s">
        <v>282</v>
      </c>
      <c r="I1969" s="2" t="s">
        <v>26</v>
      </c>
      <c r="J1969" s="2" t="s">
        <v>319</v>
      </c>
      <c r="K1969" s="2" t="s">
        <v>320</v>
      </c>
      <c r="L1969" s="2" t="s">
        <v>285</v>
      </c>
      <c r="M1969" s="2">
        <v>49</v>
      </c>
      <c r="N1969" s="2" t="b">
        <v>0</v>
      </c>
      <c r="O1969" s="2">
        <v>0.74782608695652164</v>
      </c>
      <c r="R1969" s="2" t="s">
        <v>65</v>
      </c>
      <c r="S1969" s="2" t="s">
        <v>4494</v>
      </c>
      <c r="T1969" s="2" t="s">
        <v>4495</v>
      </c>
      <c r="U1969" s="2" t="b">
        <v>1</v>
      </c>
      <c r="V1969" s="2" t="s">
        <v>69</v>
      </c>
      <c r="W1969" s="2">
        <v>0.7</v>
      </c>
    </row>
    <row r="1970" spans="1:23" ht="15.75" customHeight="1" x14ac:dyDescent="0.25">
      <c r="A1970" s="2" t="s">
        <v>5200</v>
      </c>
      <c r="B1970" s="2" t="s">
        <v>5201</v>
      </c>
      <c r="C1970" s="2" t="s">
        <v>190</v>
      </c>
      <c r="D1970" s="2" t="s">
        <v>37</v>
      </c>
      <c r="E1970" s="2" t="s">
        <v>38</v>
      </c>
      <c r="F1970" s="2" t="s">
        <v>55</v>
      </c>
      <c r="G1970" s="2" t="s">
        <v>323</v>
      </c>
      <c r="H1970" s="2" t="s">
        <v>282</v>
      </c>
      <c r="I1970" s="2" t="s">
        <v>26</v>
      </c>
      <c r="J1970" s="2" t="s">
        <v>324</v>
      </c>
      <c r="K1970" s="2" t="s">
        <v>325</v>
      </c>
      <c r="L1970" s="2" t="s">
        <v>285</v>
      </c>
      <c r="M1970" s="2">
        <v>50</v>
      </c>
      <c r="N1970" s="2" t="b">
        <v>0</v>
      </c>
      <c r="O1970" s="2">
        <v>0.7544642857142857</v>
      </c>
      <c r="R1970" s="2" t="s">
        <v>65</v>
      </c>
      <c r="S1970" s="2" t="s">
        <v>4496</v>
      </c>
      <c r="T1970" s="2" t="s">
        <v>4497</v>
      </c>
      <c r="U1970" s="2" t="b">
        <v>1</v>
      </c>
      <c r="V1970" s="2" t="s">
        <v>69</v>
      </c>
      <c r="W1970" s="2">
        <v>0.8</v>
      </c>
    </row>
    <row r="1971" spans="1:23" ht="15.75" customHeight="1" x14ac:dyDescent="0.25">
      <c r="A1971" s="2" t="s">
        <v>5200</v>
      </c>
      <c r="B1971" s="2" t="s">
        <v>5201</v>
      </c>
      <c r="C1971" s="2" t="s">
        <v>190</v>
      </c>
      <c r="D1971" s="2" t="s">
        <v>37</v>
      </c>
      <c r="E1971" s="2" t="s">
        <v>38</v>
      </c>
      <c r="F1971" s="2" t="s">
        <v>55</v>
      </c>
      <c r="G1971" s="2" t="s">
        <v>328</v>
      </c>
      <c r="H1971" s="2" t="s">
        <v>282</v>
      </c>
      <c r="I1971" s="2" t="s">
        <v>26</v>
      </c>
      <c r="J1971" s="2" t="s">
        <v>329</v>
      </c>
      <c r="K1971" s="2" t="s">
        <v>330</v>
      </c>
      <c r="L1971" s="2" t="s">
        <v>285</v>
      </c>
      <c r="M1971" s="2">
        <v>51</v>
      </c>
      <c r="N1971" s="2" t="b">
        <v>0</v>
      </c>
      <c r="O1971" s="2">
        <v>0.75229357798165142</v>
      </c>
      <c r="R1971" s="2" t="s">
        <v>65</v>
      </c>
      <c r="S1971" s="2" t="s">
        <v>4498</v>
      </c>
      <c r="T1971" s="2" t="s">
        <v>4499</v>
      </c>
      <c r="U1971" s="2" t="b">
        <v>1</v>
      </c>
      <c r="V1971" s="2" t="s">
        <v>69</v>
      </c>
      <c r="W1971" s="2">
        <v>0.8</v>
      </c>
    </row>
    <row r="1972" spans="1:23" ht="15.75" customHeight="1" x14ac:dyDescent="0.25">
      <c r="A1972" s="2" t="s">
        <v>5200</v>
      </c>
      <c r="B1972" s="2" t="s">
        <v>5201</v>
      </c>
      <c r="C1972" s="2" t="s">
        <v>190</v>
      </c>
      <c r="D1972" s="2" t="s">
        <v>37</v>
      </c>
      <c r="E1972" s="2" t="s">
        <v>38</v>
      </c>
      <c r="F1972" s="2" t="s">
        <v>55</v>
      </c>
      <c r="G1972" s="2" t="s">
        <v>333</v>
      </c>
      <c r="H1972" s="2" t="s">
        <v>282</v>
      </c>
      <c r="I1972" s="2" t="s">
        <v>26</v>
      </c>
      <c r="J1972" s="2" t="s">
        <v>334</v>
      </c>
      <c r="K1972" s="2" t="s">
        <v>335</v>
      </c>
      <c r="L1972" s="2" t="s">
        <v>285</v>
      </c>
      <c r="M1972" s="2">
        <v>52</v>
      </c>
      <c r="N1972" s="2" t="b">
        <v>0</v>
      </c>
      <c r="O1972" s="2">
        <v>0.73036093418259018</v>
      </c>
      <c r="R1972" s="2" t="s">
        <v>65</v>
      </c>
      <c r="S1972" s="2" t="s">
        <v>4500</v>
      </c>
      <c r="T1972" s="2" t="s">
        <v>4501</v>
      </c>
      <c r="U1972" s="2" t="b">
        <v>1</v>
      </c>
      <c r="V1972" s="2" t="s">
        <v>69</v>
      </c>
      <c r="W1972" s="2">
        <v>0.7</v>
      </c>
    </row>
    <row r="1973" spans="1:23" ht="15.75" customHeight="1" x14ac:dyDescent="0.25">
      <c r="A1973" s="2" t="s">
        <v>5200</v>
      </c>
      <c r="B1973" s="2" t="s">
        <v>5201</v>
      </c>
      <c r="C1973" s="2" t="s">
        <v>190</v>
      </c>
      <c r="D1973" s="2" t="s">
        <v>37</v>
      </c>
      <c r="E1973" s="2" t="s">
        <v>38</v>
      </c>
      <c r="F1973" s="2" t="s">
        <v>55</v>
      </c>
      <c r="G1973" s="2" t="s">
        <v>338</v>
      </c>
      <c r="H1973" s="2" t="s">
        <v>282</v>
      </c>
      <c r="I1973" s="2" t="s">
        <v>26</v>
      </c>
      <c r="J1973" s="2" t="s">
        <v>339</v>
      </c>
      <c r="K1973" s="2" t="s">
        <v>340</v>
      </c>
      <c r="L1973" s="2" t="s">
        <v>285</v>
      </c>
      <c r="M1973" s="2">
        <v>53</v>
      </c>
      <c r="N1973" s="2" t="b">
        <v>0</v>
      </c>
      <c r="O1973" s="2">
        <v>0.72921108742004259</v>
      </c>
      <c r="R1973" s="2" t="s">
        <v>65</v>
      </c>
      <c r="S1973" s="2" t="s">
        <v>4502</v>
      </c>
      <c r="T1973" s="2" t="s">
        <v>4503</v>
      </c>
      <c r="U1973" s="2" t="b">
        <v>1</v>
      </c>
      <c r="V1973" s="2" t="s">
        <v>69</v>
      </c>
      <c r="W1973" s="2">
        <v>0.6</v>
      </c>
    </row>
    <row r="1974" spans="1:23" ht="15.75" customHeight="1" x14ac:dyDescent="0.25">
      <c r="A1974" s="2" t="s">
        <v>5200</v>
      </c>
      <c r="B1974" s="2" t="s">
        <v>5201</v>
      </c>
      <c r="C1974" s="2" t="s">
        <v>190</v>
      </c>
      <c r="D1974" s="2" t="s">
        <v>37</v>
      </c>
      <c r="E1974" s="2" t="s">
        <v>38</v>
      </c>
      <c r="F1974" s="2" t="s">
        <v>55</v>
      </c>
      <c r="G1974" s="2" t="s">
        <v>343</v>
      </c>
      <c r="H1974" s="2" t="s">
        <v>282</v>
      </c>
      <c r="I1974" s="2" t="s">
        <v>26</v>
      </c>
      <c r="J1974" s="2" t="s">
        <v>344</v>
      </c>
      <c r="K1974" s="2" t="s">
        <v>345</v>
      </c>
      <c r="L1974" s="2" t="s">
        <v>285</v>
      </c>
      <c r="M1974" s="2">
        <v>54</v>
      </c>
      <c r="N1974" s="2" t="b">
        <v>0</v>
      </c>
      <c r="O1974" s="2">
        <v>0.70897155361050324</v>
      </c>
      <c r="R1974" s="2" t="s">
        <v>65</v>
      </c>
      <c r="S1974" s="2" t="s">
        <v>4504</v>
      </c>
      <c r="T1974" s="2" t="s">
        <v>4505</v>
      </c>
      <c r="U1974" s="2" t="b">
        <v>1</v>
      </c>
      <c r="V1974" s="2" t="s">
        <v>69</v>
      </c>
      <c r="W1974" s="2">
        <v>0.8</v>
      </c>
    </row>
    <row r="1975" spans="1:23" ht="15.75" customHeight="1" x14ac:dyDescent="0.25">
      <c r="A1975" s="2" t="s">
        <v>5200</v>
      </c>
      <c r="B1975" s="2" t="s">
        <v>5201</v>
      </c>
      <c r="C1975" s="2" t="s">
        <v>190</v>
      </c>
      <c r="D1975" s="2" t="s">
        <v>37</v>
      </c>
      <c r="E1975" s="2" t="s">
        <v>38</v>
      </c>
      <c r="F1975" s="2" t="s">
        <v>55</v>
      </c>
      <c r="G1975" s="2" t="s">
        <v>349</v>
      </c>
      <c r="H1975" s="2" t="s">
        <v>282</v>
      </c>
      <c r="I1975" s="2" t="s">
        <v>26</v>
      </c>
      <c r="J1975" s="2" t="s">
        <v>351</v>
      </c>
      <c r="K1975" s="2" t="s">
        <v>352</v>
      </c>
      <c r="L1975" s="2" t="s">
        <v>285</v>
      </c>
      <c r="M1975" s="2">
        <v>55</v>
      </c>
      <c r="N1975" s="2" t="b">
        <v>0</v>
      </c>
      <c r="O1975" s="2">
        <v>0.75374732334047101</v>
      </c>
      <c r="R1975" s="2" t="s">
        <v>65</v>
      </c>
      <c r="S1975" s="2" t="s">
        <v>4506</v>
      </c>
      <c r="T1975" s="2" t="s">
        <v>4507</v>
      </c>
      <c r="U1975" s="2" t="b">
        <v>1</v>
      </c>
      <c r="V1975" s="2" t="s">
        <v>69</v>
      </c>
      <c r="W1975" s="2">
        <v>0.6</v>
      </c>
    </row>
    <row r="1976" spans="1:23" ht="15.75" customHeight="1" x14ac:dyDescent="0.25">
      <c r="A1976" s="2" t="s">
        <v>5200</v>
      </c>
      <c r="B1976" s="2" t="s">
        <v>5201</v>
      </c>
      <c r="C1976" s="2" t="s">
        <v>190</v>
      </c>
      <c r="D1976" s="2" t="s">
        <v>37</v>
      </c>
      <c r="E1976" s="2" t="s">
        <v>38</v>
      </c>
      <c r="F1976" s="2" t="s">
        <v>55</v>
      </c>
      <c r="G1976" s="2" t="s">
        <v>363</v>
      </c>
      <c r="H1976" s="2" t="s">
        <v>282</v>
      </c>
      <c r="I1976" s="2" t="s">
        <v>26</v>
      </c>
      <c r="J1976" s="2" t="s">
        <v>367</v>
      </c>
      <c r="K1976" s="2" t="s">
        <v>368</v>
      </c>
      <c r="L1976" s="2" t="s">
        <v>285</v>
      </c>
      <c r="M1976" s="2">
        <v>56</v>
      </c>
      <c r="N1976" s="2" t="b">
        <v>0</v>
      </c>
      <c r="O1976" s="2">
        <v>0.7394209354120268</v>
      </c>
      <c r="R1976" s="2" t="s">
        <v>65</v>
      </c>
      <c r="S1976" s="2" t="s">
        <v>4508</v>
      </c>
      <c r="T1976" s="2" t="s">
        <v>4509</v>
      </c>
      <c r="U1976" s="2" t="b">
        <v>1</v>
      </c>
      <c r="V1976" s="2" t="s">
        <v>69</v>
      </c>
      <c r="W1976" s="2">
        <v>0.6</v>
      </c>
    </row>
    <row r="1977" spans="1:23" ht="15.75" customHeight="1" x14ac:dyDescent="0.25">
      <c r="A1977" s="2" t="s">
        <v>5200</v>
      </c>
      <c r="B1977" s="2" t="s">
        <v>5201</v>
      </c>
      <c r="C1977" s="2" t="s">
        <v>190</v>
      </c>
      <c r="D1977" s="2" t="s">
        <v>37</v>
      </c>
      <c r="E1977" s="2" t="s">
        <v>38</v>
      </c>
      <c r="F1977" s="2" t="s">
        <v>55</v>
      </c>
      <c r="G1977" s="2" t="s">
        <v>378</v>
      </c>
      <c r="H1977" s="2" t="s">
        <v>282</v>
      </c>
      <c r="I1977" s="2" t="s">
        <v>26</v>
      </c>
      <c r="J1977" s="2" t="s">
        <v>380</v>
      </c>
      <c r="K1977" s="2" t="s">
        <v>381</v>
      </c>
      <c r="L1977" s="2" t="s">
        <v>285</v>
      </c>
      <c r="M1977" s="2">
        <v>57</v>
      </c>
      <c r="N1977" s="2" t="b">
        <v>0</v>
      </c>
      <c r="O1977" s="2">
        <v>0.70488322717622076</v>
      </c>
      <c r="R1977" s="2" t="s">
        <v>65</v>
      </c>
      <c r="S1977" s="2" t="s">
        <v>4510</v>
      </c>
      <c r="T1977" s="2" t="s">
        <v>4511</v>
      </c>
      <c r="U1977" s="2" t="b">
        <v>1</v>
      </c>
      <c r="V1977" s="2" t="s">
        <v>69</v>
      </c>
      <c r="W1977" s="2">
        <v>0.6</v>
      </c>
    </row>
    <row r="1978" spans="1:23" ht="15.75" customHeight="1" x14ac:dyDescent="0.25">
      <c r="A1978" s="2" t="s">
        <v>5200</v>
      </c>
      <c r="B1978" s="2" t="s">
        <v>5201</v>
      </c>
      <c r="C1978" s="2" t="s">
        <v>190</v>
      </c>
      <c r="D1978" s="2" t="s">
        <v>37</v>
      </c>
      <c r="E1978" s="2" t="s">
        <v>38</v>
      </c>
      <c r="F1978" s="2" t="s">
        <v>55</v>
      </c>
      <c r="G1978" s="2" t="s">
        <v>389</v>
      </c>
      <c r="H1978" s="2" t="s">
        <v>282</v>
      </c>
      <c r="I1978" s="2" t="s">
        <v>26</v>
      </c>
      <c r="J1978" s="2" t="s">
        <v>390</v>
      </c>
      <c r="K1978" s="2" t="s">
        <v>391</v>
      </c>
      <c r="L1978" s="2" t="s">
        <v>285</v>
      </c>
      <c r="M1978" s="2">
        <v>58</v>
      </c>
      <c r="N1978" s="2" t="b">
        <v>0</v>
      </c>
      <c r="O1978" s="2">
        <v>0.69298245614035081</v>
      </c>
      <c r="R1978" s="2" t="s">
        <v>65</v>
      </c>
      <c r="S1978" s="2" t="s">
        <v>4512</v>
      </c>
      <c r="T1978" s="2" t="s">
        <v>4513</v>
      </c>
      <c r="U1978" s="2" t="b">
        <v>1</v>
      </c>
      <c r="V1978" s="2" t="s">
        <v>69</v>
      </c>
      <c r="W1978" s="2">
        <v>1.5</v>
      </c>
    </row>
    <row r="1979" spans="1:23" ht="15.75" customHeight="1" x14ac:dyDescent="0.25">
      <c r="A1979" s="2" t="s">
        <v>5200</v>
      </c>
      <c r="B1979" s="2" t="s">
        <v>5201</v>
      </c>
      <c r="C1979" s="2" t="s">
        <v>190</v>
      </c>
      <c r="D1979" s="2" t="s">
        <v>37</v>
      </c>
      <c r="E1979" s="2" t="s">
        <v>38</v>
      </c>
      <c r="F1979" s="2" t="s">
        <v>55</v>
      </c>
      <c r="G1979" s="2" t="s">
        <v>395</v>
      </c>
      <c r="H1979" s="2" t="s">
        <v>282</v>
      </c>
      <c r="I1979" s="2" t="s">
        <v>26</v>
      </c>
      <c r="J1979" s="2" t="s">
        <v>397</v>
      </c>
      <c r="K1979" s="2" t="s">
        <v>398</v>
      </c>
      <c r="L1979" s="2" t="s">
        <v>285</v>
      </c>
      <c r="M1979" s="2">
        <v>59</v>
      </c>
      <c r="N1979" s="2" t="b">
        <v>0</v>
      </c>
      <c r="O1979" s="2">
        <v>0.68965517241379304</v>
      </c>
      <c r="R1979" s="2" t="s">
        <v>65</v>
      </c>
      <c r="S1979" s="2" t="s">
        <v>4514</v>
      </c>
      <c r="T1979" s="2" t="s">
        <v>4515</v>
      </c>
      <c r="U1979" s="2" t="b">
        <v>1</v>
      </c>
      <c r="V1979" s="2" t="s">
        <v>69</v>
      </c>
      <c r="W1979" s="2">
        <v>0.6</v>
      </c>
    </row>
    <row r="1980" spans="1:23" ht="15.75" customHeight="1" x14ac:dyDescent="0.25">
      <c r="A1980" s="2" t="s">
        <v>5200</v>
      </c>
      <c r="B1980" s="2" t="s">
        <v>5201</v>
      </c>
      <c r="C1980" s="2" t="s">
        <v>190</v>
      </c>
      <c r="D1980" s="2" t="s">
        <v>37</v>
      </c>
      <c r="E1980" s="2" t="s">
        <v>38</v>
      </c>
      <c r="F1980" s="2" t="s">
        <v>55</v>
      </c>
      <c r="G1980" s="2" t="s">
        <v>401</v>
      </c>
      <c r="H1980" s="2" t="s">
        <v>282</v>
      </c>
      <c r="I1980" s="2" t="s">
        <v>26</v>
      </c>
      <c r="J1980" s="2" t="s">
        <v>402</v>
      </c>
      <c r="K1980" s="2" t="s">
        <v>403</v>
      </c>
      <c r="L1980" s="2" t="s">
        <v>285</v>
      </c>
      <c r="M1980" s="2">
        <v>60</v>
      </c>
      <c r="N1980" s="2" t="b">
        <v>0</v>
      </c>
      <c r="O1980" s="2">
        <v>0.7466666666666667</v>
      </c>
      <c r="R1980" s="2" t="s">
        <v>65</v>
      </c>
      <c r="S1980" s="2" t="s">
        <v>4516</v>
      </c>
      <c r="T1980" s="2" t="s">
        <v>4517</v>
      </c>
      <c r="U1980" s="2" t="b">
        <v>1</v>
      </c>
      <c r="V1980" s="2" t="s">
        <v>69</v>
      </c>
      <c r="W1980" s="2">
        <v>0.7</v>
      </c>
    </row>
    <row r="1981" spans="1:23" ht="15.75" customHeight="1" x14ac:dyDescent="0.25">
      <c r="A1981" s="2" t="s">
        <v>5200</v>
      </c>
      <c r="B1981" s="2" t="s">
        <v>5201</v>
      </c>
      <c r="C1981" s="2" t="s">
        <v>190</v>
      </c>
      <c r="D1981" s="2" t="s">
        <v>37</v>
      </c>
      <c r="E1981" s="2" t="s">
        <v>38</v>
      </c>
      <c r="F1981" s="2" t="s">
        <v>55</v>
      </c>
      <c r="G1981" s="2" t="s">
        <v>406</v>
      </c>
      <c r="H1981" s="2" t="s">
        <v>282</v>
      </c>
      <c r="I1981" s="2" t="s">
        <v>26</v>
      </c>
      <c r="J1981" s="2" t="s">
        <v>407</v>
      </c>
      <c r="K1981" s="2" t="s">
        <v>408</v>
      </c>
      <c r="L1981" s="2" t="s">
        <v>285</v>
      </c>
      <c r="M1981" s="2">
        <v>61</v>
      </c>
      <c r="N1981" s="2" t="b">
        <v>0</v>
      </c>
      <c r="O1981" s="2">
        <v>0.73127753303964771</v>
      </c>
      <c r="R1981" s="2" t="s">
        <v>65</v>
      </c>
      <c r="S1981" s="2" t="s">
        <v>4518</v>
      </c>
      <c r="T1981" s="2" t="s">
        <v>4519</v>
      </c>
      <c r="U1981" s="2" t="b">
        <v>1</v>
      </c>
      <c r="V1981" s="2" t="s">
        <v>69</v>
      </c>
      <c r="W1981" s="2">
        <v>0.9</v>
      </c>
    </row>
    <row r="1982" spans="1:23" ht="15.75" customHeight="1" x14ac:dyDescent="0.25">
      <c r="A1982" s="2" t="s">
        <v>5200</v>
      </c>
      <c r="B1982" s="2" t="s">
        <v>5201</v>
      </c>
      <c r="C1982" s="2" t="s">
        <v>190</v>
      </c>
      <c r="D1982" s="2" t="s">
        <v>37</v>
      </c>
      <c r="E1982" s="2" t="s">
        <v>38</v>
      </c>
      <c r="F1982" s="2" t="s">
        <v>364</v>
      </c>
      <c r="G1982" s="2" t="s">
        <v>411</v>
      </c>
      <c r="H1982" s="2" t="s">
        <v>412</v>
      </c>
      <c r="I1982" s="2" t="s">
        <v>54</v>
      </c>
      <c r="J1982" s="2" t="s">
        <v>413</v>
      </c>
      <c r="K1982" s="2" t="s">
        <v>414</v>
      </c>
      <c r="L1982" s="2" t="s">
        <v>377</v>
      </c>
      <c r="M1982" s="2">
        <v>42</v>
      </c>
      <c r="N1982" s="2" t="b">
        <v>0</v>
      </c>
      <c r="O1982" s="2">
        <v>0.79405520169851374</v>
      </c>
      <c r="R1982" s="2" t="s">
        <v>65</v>
      </c>
      <c r="S1982" s="2" t="s">
        <v>4520</v>
      </c>
      <c r="T1982" s="2" t="s">
        <v>4521</v>
      </c>
      <c r="U1982" s="2" t="b">
        <v>1</v>
      </c>
      <c r="V1982" s="2" t="s">
        <v>69</v>
      </c>
      <c r="W1982" s="2">
        <v>0.9</v>
      </c>
    </row>
    <row r="1983" spans="1:23" ht="15.75" customHeight="1" x14ac:dyDescent="0.25">
      <c r="A1983" s="2" t="s">
        <v>5200</v>
      </c>
      <c r="B1983" s="2" t="s">
        <v>5201</v>
      </c>
      <c r="C1983" s="2" t="s">
        <v>190</v>
      </c>
      <c r="D1983" s="2" t="s">
        <v>37</v>
      </c>
      <c r="E1983" s="2" t="s">
        <v>38</v>
      </c>
      <c r="F1983" s="2" t="s">
        <v>364</v>
      </c>
      <c r="G1983" s="2" t="s">
        <v>417</v>
      </c>
      <c r="H1983" s="2" t="s">
        <v>412</v>
      </c>
      <c r="I1983" s="2" t="s">
        <v>54</v>
      </c>
      <c r="J1983" s="2" t="s">
        <v>418</v>
      </c>
      <c r="K1983" s="2" t="s">
        <v>419</v>
      </c>
      <c r="L1983" s="2" t="s">
        <v>377</v>
      </c>
      <c r="M1983" s="2">
        <v>43</v>
      </c>
      <c r="N1983" s="2" t="b">
        <v>0</v>
      </c>
      <c r="O1983" s="2">
        <v>0.80842105263157893</v>
      </c>
      <c r="R1983" s="2" t="s">
        <v>65</v>
      </c>
      <c r="S1983" s="2" t="s">
        <v>4522</v>
      </c>
      <c r="T1983" s="2" t="s">
        <v>4523</v>
      </c>
      <c r="U1983" s="2" t="b">
        <v>1</v>
      </c>
      <c r="V1983" s="2" t="s">
        <v>69</v>
      </c>
      <c r="W1983" s="2">
        <v>0.6</v>
      </c>
    </row>
    <row r="1984" spans="1:23" ht="15.75" customHeight="1" x14ac:dyDescent="0.25">
      <c r="A1984" s="2" t="s">
        <v>5200</v>
      </c>
      <c r="B1984" s="2" t="s">
        <v>5201</v>
      </c>
      <c r="C1984" s="2" t="s">
        <v>190</v>
      </c>
      <c r="D1984" s="2" t="s">
        <v>37</v>
      </c>
      <c r="E1984" s="2" t="s">
        <v>38</v>
      </c>
      <c r="F1984" s="2" t="s">
        <v>364</v>
      </c>
      <c r="G1984" s="2" t="s">
        <v>422</v>
      </c>
      <c r="H1984" s="2" t="s">
        <v>412</v>
      </c>
      <c r="I1984" s="2" t="s">
        <v>54</v>
      </c>
      <c r="J1984" s="2" t="s">
        <v>423</v>
      </c>
      <c r="K1984" s="2" t="s">
        <v>424</v>
      </c>
      <c r="L1984" s="2" t="s">
        <v>377</v>
      </c>
      <c r="M1984" s="2">
        <v>44</v>
      </c>
      <c r="N1984" s="2" t="b">
        <v>0</v>
      </c>
      <c r="O1984" s="2">
        <v>0.78556263269639071</v>
      </c>
      <c r="R1984" s="2" t="s">
        <v>65</v>
      </c>
      <c r="S1984" s="2" t="s">
        <v>4524</v>
      </c>
      <c r="T1984" s="2" t="s">
        <v>4525</v>
      </c>
      <c r="U1984" s="2" t="b">
        <v>1</v>
      </c>
      <c r="V1984" s="2" t="s">
        <v>69</v>
      </c>
      <c r="W1984" s="2">
        <v>0.6</v>
      </c>
    </row>
    <row r="1985" spans="1:23" ht="15.75" customHeight="1" x14ac:dyDescent="0.25">
      <c r="A1985" s="2" t="s">
        <v>5200</v>
      </c>
      <c r="B1985" s="2" t="s">
        <v>5201</v>
      </c>
      <c r="C1985" s="2" t="s">
        <v>190</v>
      </c>
      <c r="D1985" s="2" t="s">
        <v>37</v>
      </c>
      <c r="E1985" s="2" t="s">
        <v>38</v>
      </c>
      <c r="F1985" s="2" t="s">
        <v>364</v>
      </c>
      <c r="G1985" s="2" t="s">
        <v>427</v>
      </c>
      <c r="H1985" s="2" t="s">
        <v>412</v>
      </c>
      <c r="I1985" s="2" t="s">
        <v>54</v>
      </c>
      <c r="J1985" s="2" t="s">
        <v>428</v>
      </c>
      <c r="K1985" s="2" t="s">
        <v>429</v>
      </c>
      <c r="L1985" s="2" t="s">
        <v>377</v>
      </c>
      <c r="M1985" s="2">
        <v>45</v>
      </c>
      <c r="N1985" s="2" t="b">
        <v>0</v>
      </c>
      <c r="O1985" s="2">
        <v>0.77894736842105261</v>
      </c>
      <c r="R1985" s="2" t="s">
        <v>65</v>
      </c>
      <c r="S1985" s="2" t="s">
        <v>4526</v>
      </c>
      <c r="T1985" s="2" t="s">
        <v>4527</v>
      </c>
      <c r="U1985" s="2" t="b">
        <v>1</v>
      </c>
      <c r="V1985" s="2" t="s">
        <v>69</v>
      </c>
      <c r="W1985" s="2">
        <v>0.6</v>
      </c>
    </row>
    <row r="1986" spans="1:23" ht="15.75" customHeight="1" x14ac:dyDescent="0.25">
      <c r="A1986" s="2" t="s">
        <v>5200</v>
      </c>
      <c r="B1986" s="2" t="s">
        <v>5201</v>
      </c>
      <c r="C1986" s="2" t="s">
        <v>190</v>
      </c>
      <c r="D1986" s="2" t="s">
        <v>37</v>
      </c>
      <c r="E1986" s="2" t="s">
        <v>38</v>
      </c>
      <c r="F1986" s="2" t="s">
        <v>364</v>
      </c>
      <c r="G1986" s="2" t="s">
        <v>432</v>
      </c>
      <c r="H1986" s="2" t="s">
        <v>412</v>
      </c>
      <c r="I1986" s="2" t="s">
        <v>54</v>
      </c>
      <c r="J1986" s="2" t="s">
        <v>433</v>
      </c>
      <c r="K1986" s="2" t="s">
        <v>434</v>
      </c>
      <c r="L1986" s="2" t="s">
        <v>377</v>
      </c>
      <c r="M1986" s="2">
        <v>46</v>
      </c>
      <c r="N1986" s="2" t="b">
        <v>0</v>
      </c>
      <c r="O1986" s="2">
        <v>0.78170478170478164</v>
      </c>
      <c r="R1986" s="2" t="s">
        <v>65</v>
      </c>
      <c r="S1986" s="2" t="s">
        <v>4528</v>
      </c>
      <c r="T1986" s="2" t="s">
        <v>4529</v>
      </c>
      <c r="U1986" s="2" t="b">
        <v>1</v>
      </c>
      <c r="V1986" s="2" t="s">
        <v>69</v>
      </c>
      <c r="W1986" s="2">
        <v>2</v>
      </c>
    </row>
    <row r="1987" spans="1:23" ht="15.75" customHeight="1" x14ac:dyDescent="0.25">
      <c r="A1987" s="2" t="s">
        <v>5200</v>
      </c>
      <c r="B1987" s="2" t="s">
        <v>5201</v>
      </c>
      <c r="C1987" s="2" t="s">
        <v>190</v>
      </c>
      <c r="D1987" s="2" t="s">
        <v>37</v>
      </c>
      <c r="E1987" s="2" t="s">
        <v>38</v>
      </c>
      <c r="F1987" s="2" t="s">
        <v>364</v>
      </c>
      <c r="G1987" s="2" t="s">
        <v>437</v>
      </c>
      <c r="H1987" s="2" t="s">
        <v>412</v>
      </c>
      <c r="I1987" s="2" t="s">
        <v>54</v>
      </c>
      <c r="J1987" s="2" t="s">
        <v>438</v>
      </c>
      <c r="K1987" s="2" t="s">
        <v>439</v>
      </c>
      <c r="L1987" s="2" t="s">
        <v>377</v>
      </c>
      <c r="M1987" s="2">
        <v>47</v>
      </c>
      <c r="N1987" s="2" t="b">
        <v>0</v>
      </c>
      <c r="O1987" s="2">
        <v>0.78059071729957807</v>
      </c>
      <c r="R1987" s="2" t="s">
        <v>65</v>
      </c>
      <c r="S1987" s="2" t="s">
        <v>4530</v>
      </c>
      <c r="T1987" s="2" t="s">
        <v>4531</v>
      </c>
      <c r="U1987" s="2" t="b">
        <v>1</v>
      </c>
      <c r="V1987" s="2" t="s">
        <v>69</v>
      </c>
      <c r="W1987" s="2">
        <v>0.6</v>
      </c>
    </row>
    <row r="1988" spans="1:23" ht="15.75" customHeight="1" x14ac:dyDescent="0.25">
      <c r="A1988" s="2" t="s">
        <v>5200</v>
      </c>
      <c r="B1988" s="2" t="s">
        <v>5201</v>
      </c>
      <c r="C1988" s="2" t="s">
        <v>190</v>
      </c>
      <c r="D1988" s="2" t="s">
        <v>37</v>
      </c>
      <c r="E1988" s="2" t="s">
        <v>38</v>
      </c>
      <c r="F1988" s="2" t="s">
        <v>364</v>
      </c>
      <c r="G1988" s="2" t="s">
        <v>442</v>
      </c>
      <c r="H1988" s="2" t="s">
        <v>412</v>
      </c>
      <c r="I1988" s="2" t="s">
        <v>54</v>
      </c>
      <c r="J1988" s="2" t="s">
        <v>443</v>
      </c>
      <c r="K1988" s="2" t="s">
        <v>444</v>
      </c>
      <c r="L1988" s="2" t="s">
        <v>377</v>
      </c>
      <c r="M1988" s="2">
        <v>48</v>
      </c>
      <c r="N1988" s="2" t="b">
        <v>0</v>
      </c>
      <c r="O1988" s="2">
        <v>0.77916666666666667</v>
      </c>
      <c r="R1988" s="2" t="s">
        <v>65</v>
      </c>
      <c r="S1988" s="2" t="s">
        <v>4532</v>
      </c>
      <c r="T1988" s="2" t="s">
        <v>4533</v>
      </c>
      <c r="U1988" s="2" t="b">
        <v>1</v>
      </c>
      <c r="V1988" s="2" t="s">
        <v>69</v>
      </c>
      <c r="W1988" s="2">
        <v>0.6</v>
      </c>
    </row>
    <row r="1989" spans="1:23" ht="15.75" customHeight="1" x14ac:dyDescent="0.25">
      <c r="A1989" s="2" t="s">
        <v>5200</v>
      </c>
      <c r="B1989" s="2" t="s">
        <v>5201</v>
      </c>
      <c r="C1989" s="2" t="s">
        <v>190</v>
      </c>
      <c r="D1989" s="2" t="s">
        <v>37</v>
      </c>
      <c r="E1989" s="2" t="s">
        <v>38</v>
      </c>
      <c r="F1989" s="2" t="s">
        <v>364</v>
      </c>
      <c r="G1989" s="2" t="s">
        <v>447</v>
      </c>
      <c r="H1989" s="2" t="s">
        <v>412</v>
      </c>
      <c r="I1989" s="2" t="s">
        <v>54</v>
      </c>
      <c r="J1989" s="2" t="s">
        <v>448</v>
      </c>
      <c r="K1989" s="2" t="s">
        <v>449</v>
      </c>
      <c r="L1989" s="2" t="s">
        <v>377</v>
      </c>
      <c r="M1989" s="2">
        <v>49</v>
      </c>
      <c r="N1989" s="2" t="b">
        <v>0</v>
      </c>
      <c r="O1989" s="2">
        <v>0.77966101694915246</v>
      </c>
      <c r="R1989" s="2" t="s">
        <v>65</v>
      </c>
      <c r="S1989" s="2" t="s">
        <v>4534</v>
      </c>
      <c r="T1989" s="2" t="s">
        <v>4535</v>
      </c>
      <c r="U1989" s="2" t="b">
        <v>1</v>
      </c>
      <c r="V1989" s="2" t="s">
        <v>69</v>
      </c>
      <c r="W1989" s="2">
        <v>0.7</v>
      </c>
    </row>
    <row r="1990" spans="1:23" ht="15.75" customHeight="1" x14ac:dyDescent="0.25">
      <c r="A1990" s="2" t="s">
        <v>5200</v>
      </c>
      <c r="B1990" s="2" t="s">
        <v>5201</v>
      </c>
      <c r="C1990" s="2" t="s">
        <v>190</v>
      </c>
      <c r="D1990" s="2" t="s">
        <v>37</v>
      </c>
      <c r="E1990" s="2" t="s">
        <v>38</v>
      </c>
      <c r="F1990" s="2" t="s">
        <v>364</v>
      </c>
      <c r="G1990" s="2" t="s">
        <v>452</v>
      </c>
      <c r="H1990" s="2" t="s">
        <v>412</v>
      </c>
      <c r="I1990" s="2" t="s">
        <v>54</v>
      </c>
      <c r="J1990" s="2" t="s">
        <v>453</v>
      </c>
      <c r="K1990" s="2" t="s">
        <v>454</v>
      </c>
      <c r="L1990" s="2" t="s">
        <v>377</v>
      </c>
      <c r="M1990" s="2">
        <v>50</v>
      </c>
      <c r="N1990" s="2" t="b">
        <v>0</v>
      </c>
      <c r="O1990" s="2">
        <v>0.7610993657505285</v>
      </c>
      <c r="R1990" s="2" t="s">
        <v>65</v>
      </c>
      <c r="S1990" s="2" t="s">
        <v>4536</v>
      </c>
      <c r="T1990" s="2" t="s">
        <v>4537</v>
      </c>
      <c r="U1990" s="2" t="b">
        <v>1</v>
      </c>
      <c r="V1990" s="2" t="s">
        <v>69</v>
      </c>
      <c r="W1990" s="2">
        <v>0.6</v>
      </c>
    </row>
    <row r="1991" spans="1:23" ht="15.75" customHeight="1" x14ac:dyDescent="0.25">
      <c r="A1991" s="2" t="s">
        <v>5200</v>
      </c>
      <c r="B1991" s="2" t="s">
        <v>5201</v>
      </c>
      <c r="C1991" s="2" t="s">
        <v>190</v>
      </c>
      <c r="D1991" s="2" t="s">
        <v>37</v>
      </c>
      <c r="E1991" s="2" t="s">
        <v>38</v>
      </c>
      <c r="F1991" s="2" t="s">
        <v>364</v>
      </c>
      <c r="G1991" s="2" t="s">
        <v>457</v>
      </c>
      <c r="H1991" s="2" t="s">
        <v>412</v>
      </c>
      <c r="I1991" s="2" t="s">
        <v>54</v>
      </c>
      <c r="J1991" s="2" t="s">
        <v>458</v>
      </c>
      <c r="K1991" s="2" t="s">
        <v>459</v>
      </c>
      <c r="L1991" s="2" t="s">
        <v>377</v>
      </c>
      <c r="M1991" s="2">
        <v>51</v>
      </c>
      <c r="N1991" s="2" t="b">
        <v>0</v>
      </c>
      <c r="O1991" s="2">
        <v>0.7763713080168777</v>
      </c>
      <c r="R1991" s="2" t="s">
        <v>65</v>
      </c>
      <c r="S1991" s="2" t="s">
        <v>4538</v>
      </c>
      <c r="T1991" s="2" t="s">
        <v>4539</v>
      </c>
      <c r="U1991" s="2" t="b">
        <v>1</v>
      </c>
      <c r="V1991" s="2" t="s">
        <v>69</v>
      </c>
      <c r="W1991" s="2">
        <v>0.7</v>
      </c>
    </row>
    <row r="1992" spans="1:23" ht="15.75" customHeight="1" x14ac:dyDescent="0.25">
      <c r="A1992" s="2" t="s">
        <v>5200</v>
      </c>
      <c r="B1992" s="2" t="s">
        <v>5201</v>
      </c>
      <c r="C1992" s="2" t="s">
        <v>190</v>
      </c>
      <c r="D1992" s="2" t="s">
        <v>37</v>
      </c>
      <c r="E1992" s="2" t="s">
        <v>38</v>
      </c>
      <c r="F1992" s="2" t="s">
        <v>364</v>
      </c>
      <c r="G1992" s="2" t="s">
        <v>462</v>
      </c>
      <c r="H1992" s="2" t="s">
        <v>412</v>
      </c>
      <c r="I1992" s="2" t="s">
        <v>54</v>
      </c>
      <c r="J1992" s="2" t="s">
        <v>463</v>
      </c>
      <c r="K1992" s="2" t="s">
        <v>464</v>
      </c>
      <c r="L1992" s="2" t="s">
        <v>377</v>
      </c>
      <c r="M1992" s="2">
        <v>52</v>
      </c>
      <c r="N1992" s="2" t="b">
        <v>0</v>
      </c>
      <c r="O1992" s="2">
        <v>0.7610993657505285</v>
      </c>
      <c r="R1992" s="2" t="s">
        <v>65</v>
      </c>
      <c r="S1992" s="2" t="s">
        <v>4540</v>
      </c>
      <c r="T1992" s="2" t="s">
        <v>4541</v>
      </c>
      <c r="U1992" s="2" t="b">
        <v>1</v>
      </c>
      <c r="V1992" s="2" t="s">
        <v>69</v>
      </c>
      <c r="W1992" s="2">
        <v>1.6</v>
      </c>
    </row>
    <row r="1993" spans="1:23" ht="15.75" customHeight="1" x14ac:dyDescent="0.25">
      <c r="A1993" s="2" t="s">
        <v>5200</v>
      </c>
      <c r="B1993" s="2" t="s">
        <v>5201</v>
      </c>
      <c r="C1993" s="2" t="s">
        <v>190</v>
      </c>
      <c r="D1993" s="2" t="s">
        <v>37</v>
      </c>
      <c r="E1993" s="2" t="s">
        <v>38</v>
      </c>
      <c r="F1993" s="2" t="s">
        <v>364</v>
      </c>
      <c r="G1993" s="2" t="s">
        <v>467</v>
      </c>
      <c r="H1993" s="2" t="s">
        <v>412</v>
      </c>
      <c r="I1993" s="2" t="s">
        <v>54</v>
      </c>
      <c r="J1993" s="2" t="s">
        <v>468</v>
      </c>
      <c r="K1993" s="2" t="s">
        <v>469</v>
      </c>
      <c r="L1993" s="2" t="s">
        <v>377</v>
      </c>
      <c r="M1993" s="2">
        <v>53</v>
      </c>
      <c r="N1993" s="2" t="b">
        <v>0</v>
      </c>
      <c r="O1993" s="2">
        <v>0.76170212765957457</v>
      </c>
      <c r="R1993" s="2" t="s">
        <v>65</v>
      </c>
      <c r="S1993" s="2" t="s">
        <v>4542</v>
      </c>
      <c r="T1993" s="2" t="s">
        <v>4543</v>
      </c>
      <c r="U1993" s="2" t="b">
        <v>1</v>
      </c>
      <c r="V1993" s="2" t="s">
        <v>69</v>
      </c>
      <c r="W1993" s="2">
        <v>0.7</v>
      </c>
    </row>
    <row r="1994" spans="1:23" ht="15.75" customHeight="1" x14ac:dyDescent="0.25">
      <c r="A1994" s="2" t="s">
        <v>5200</v>
      </c>
      <c r="B1994" s="2" t="s">
        <v>5201</v>
      </c>
      <c r="C1994" s="2" t="s">
        <v>190</v>
      </c>
      <c r="D1994" s="2" t="s">
        <v>37</v>
      </c>
      <c r="E1994" s="2" t="s">
        <v>38</v>
      </c>
      <c r="F1994" s="2" t="s">
        <v>364</v>
      </c>
      <c r="G1994" s="2" t="s">
        <v>472</v>
      </c>
      <c r="H1994" s="2" t="s">
        <v>412</v>
      </c>
      <c r="I1994" s="2" t="s">
        <v>54</v>
      </c>
      <c r="J1994" s="2" t="s">
        <v>473</v>
      </c>
      <c r="K1994" s="2" t="s">
        <v>474</v>
      </c>
      <c r="L1994" s="2" t="s">
        <v>377</v>
      </c>
      <c r="M1994" s="2">
        <v>54</v>
      </c>
      <c r="N1994" s="2" t="b">
        <v>0</v>
      </c>
      <c r="O1994" s="2">
        <v>0.79587628865979365</v>
      </c>
      <c r="R1994" s="2" t="s">
        <v>65</v>
      </c>
      <c r="S1994" s="2" t="s">
        <v>4544</v>
      </c>
      <c r="T1994" s="2" t="s">
        <v>4545</v>
      </c>
      <c r="U1994" s="2" t="b">
        <v>1</v>
      </c>
      <c r="V1994" s="2" t="s">
        <v>69</v>
      </c>
      <c r="W1994" s="2">
        <v>0.6</v>
      </c>
    </row>
    <row r="1995" spans="1:23" ht="15.75" customHeight="1" x14ac:dyDescent="0.25">
      <c r="A1995" s="2" t="s">
        <v>5200</v>
      </c>
      <c r="B1995" s="2" t="s">
        <v>5201</v>
      </c>
      <c r="C1995" s="2" t="s">
        <v>190</v>
      </c>
      <c r="D1995" s="2" t="s">
        <v>37</v>
      </c>
      <c r="E1995" s="2" t="s">
        <v>38</v>
      </c>
      <c r="F1995" s="2" t="s">
        <v>364</v>
      </c>
      <c r="G1995" s="2" t="s">
        <v>477</v>
      </c>
      <c r="H1995" s="2" t="s">
        <v>412</v>
      </c>
      <c r="I1995" s="2" t="s">
        <v>54</v>
      </c>
      <c r="J1995" s="2" t="s">
        <v>478</v>
      </c>
      <c r="K1995" s="2" t="s">
        <v>479</v>
      </c>
      <c r="L1995" s="2" t="s">
        <v>377</v>
      </c>
      <c r="M1995" s="2">
        <v>55</v>
      </c>
      <c r="N1995" s="2" t="b">
        <v>0</v>
      </c>
      <c r="O1995" s="2">
        <v>0.78736842105263172</v>
      </c>
      <c r="R1995" s="2" t="s">
        <v>65</v>
      </c>
      <c r="S1995" s="2" t="s">
        <v>4546</v>
      </c>
      <c r="T1995" s="2" t="s">
        <v>4547</v>
      </c>
      <c r="U1995" s="2" t="b">
        <v>1</v>
      </c>
      <c r="V1995" s="2" t="s">
        <v>69</v>
      </c>
      <c r="W1995" s="2">
        <v>0.6</v>
      </c>
    </row>
    <row r="1996" spans="1:23" ht="15.75" customHeight="1" x14ac:dyDescent="0.25">
      <c r="A1996" s="2" t="s">
        <v>5200</v>
      </c>
      <c r="B1996" s="2" t="s">
        <v>5201</v>
      </c>
      <c r="C1996" s="2" t="s">
        <v>190</v>
      </c>
      <c r="D1996" s="2" t="s">
        <v>37</v>
      </c>
      <c r="E1996" s="2" t="s">
        <v>38</v>
      </c>
      <c r="F1996" s="2" t="s">
        <v>364</v>
      </c>
      <c r="G1996" s="2" t="s">
        <v>482</v>
      </c>
      <c r="H1996" s="2" t="s">
        <v>412</v>
      </c>
      <c r="I1996" s="2" t="s">
        <v>54</v>
      </c>
      <c r="J1996" s="2" t="s">
        <v>483</v>
      </c>
      <c r="K1996" s="2" t="s">
        <v>484</v>
      </c>
      <c r="L1996" s="2" t="s">
        <v>377</v>
      </c>
      <c r="M1996" s="2">
        <v>56</v>
      </c>
      <c r="N1996" s="2" t="b">
        <v>0</v>
      </c>
      <c r="O1996" s="2">
        <v>0.7656903765690376</v>
      </c>
      <c r="R1996" s="2" t="s">
        <v>65</v>
      </c>
      <c r="S1996" s="2" t="s">
        <v>4548</v>
      </c>
      <c r="T1996" s="2" t="s">
        <v>4549</v>
      </c>
      <c r="U1996" s="2" t="b">
        <v>1</v>
      </c>
      <c r="V1996" s="2" t="s">
        <v>69</v>
      </c>
      <c r="W1996" s="2">
        <v>0.6</v>
      </c>
    </row>
    <row r="1997" spans="1:23" ht="15.75" customHeight="1" x14ac:dyDescent="0.25">
      <c r="A1997" s="2" t="s">
        <v>5200</v>
      </c>
      <c r="B1997" s="2" t="s">
        <v>5201</v>
      </c>
      <c r="C1997" s="2" t="s">
        <v>190</v>
      </c>
      <c r="D1997" s="2" t="s">
        <v>37</v>
      </c>
      <c r="E1997" s="2" t="s">
        <v>38</v>
      </c>
      <c r="F1997" s="2" t="s">
        <v>364</v>
      </c>
      <c r="G1997" s="2" t="s">
        <v>487</v>
      </c>
      <c r="H1997" s="2" t="s">
        <v>412</v>
      </c>
      <c r="I1997" s="2" t="s">
        <v>54</v>
      </c>
      <c r="J1997" s="2" t="s">
        <v>488</v>
      </c>
      <c r="K1997" s="2" t="s">
        <v>489</v>
      </c>
      <c r="L1997" s="2" t="s">
        <v>377</v>
      </c>
      <c r="M1997" s="2">
        <v>57</v>
      </c>
      <c r="N1997" s="2" t="b">
        <v>0</v>
      </c>
      <c r="O1997" s="2">
        <v>0.78205128205128216</v>
      </c>
      <c r="R1997" s="2" t="s">
        <v>65</v>
      </c>
      <c r="S1997" s="2" t="s">
        <v>4550</v>
      </c>
      <c r="T1997" s="2" t="s">
        <v>4551</v>
      </c>
      <c r="U1997" s="2" t="b">
        <v>1</v>
      </c>
      <c r="V1997" s="2" t="s">
        <v>69</v>
      </c>
      <c r="W1997" s="2">
        <v>0.9</v>
      </c>
    </row>
    <row r="1998" spans="1:23" ht="15.75" customHeight="1" x14ac:dyDescent="0.25">
      <c r="A1998" s="2" t="s">
        <v>5200</v>
      </c>
      <c r="B1998" s="2" t="s">
        <v>5201</v>
      </c>
      <c r="C1998" s="2" t="s">
        <v>190</v>
      </c>
      <c r="D1998" s="2" t="s">
        <v>37</v>
      </c>
      <c r="E1998" s="2" t="s">
        <v>38</v>
      </c>
      <c r="F1998" s="2" t="s">
        <v>364</v>
      </c>
      <c r="G1998" s="2" t="s">
        <v>492</v>
      </c>
      <c r="H1998" s="2" t="s">
        <v>412</v>
      </c>
      <c r="I1998" s="2" t="s">
        <v>54</v>
      </c>
      <c r="J1998" s="2" t="s">
        <v>493</v>
      </c>
      <c r="K1998" s="2" t="s">
        <v>494</v>
      </c>
      <c r="L1998" s="2" t="s">
        <v>377</v>
      </c>
      <c r="M1998" s="2">
        <v>58</v>
      </c>
      <c r="N1998" s="2" t="b">
        <v>0</v>
      </c>
      <c r="O1998" s="2">
        <v>0.77178423236514515</v>
      </c>
      <c r="R1998" s="2" t="s">
        <v>65</v>
      </c>
      <c r="S1998" s="2" t="s">
        <v>4552</v>
      </c>
      <c r="T1998" s="2" t="s">
        <v>4553</v>
      </c>
      <c r="U1998" s="2" t="b">
        <v>1</v>
      </c>
      <c r="V1998" s="2" t="s">
        <v>69</v>
      </c>
      <c r="W1998" s="2">
        <v>0.6</v>
      </c>
    </row>
    <row r="1999" spans="1:23" ht="15.75" customHeight="1" x14ac:dyDescent="0.25">
      <c r="A1999" s="2" t="s">
        <v>5200</v>
      </c>
      <c r="B1999" s="2" t="s">
        <v>5201</v>
      </c>
      <c r="C1999" s="2" t="s">
        <v>190</v>
      </c>
      <c r="D1999" s="2" t="s">
        <v>37</v>
      </c>
      <c r="E1999" s="2" t="s">
        <v>38</v>
      </c>
      <c r="F1999" s="2" t="s">
        <v>364</v>
      </c>
      <c r="G1999" s="2" t="s">
        <v>497</v>
      </c>
      <c r="H1999" s="2" t="s">
        <v>412</v>
      </c>
      <c r="I1999" s="2" t="s">
        <v>54</v>
      </c>
      <c r="J1999" s="2" t="s">
        <v>498</v>
      </c>
      <c r="K1999" s="2" t="s">
        <v>499</v>
      </c>
      <c r="L1999" s="2" t="s">
        <v>377</v>
      </c>
      <c r="M1999" s="2">
        <v>59</v>
      </c>
      <c r="N1999" s="2" t="b">
        <v>0</v>
      </c>
      <c r="O1999" s="2">
        <v>0.78111587982832609</v>
      </c>
      <c r="R1999" s="2" t="s">
        <v>65</v>
      </c>
      <c r="S1999" s="2" t="s">
        <v>4554</v>
      </c>
      <c r="T1999" s="2" t="s">
        <v>4555</v>
      </c>
      <c r="U1999" s="2" t="b">
        <v>1</v>
      </c>
      <c r="V1999" s="2" t="s">
        <v>69</v>
      </c>
      <c r="W1999" s="2">
        <v>0.8</v>
      </c>
    </row>
    <row r="2000" spans="1:23" ht="15.75" customHeight="1" x14ac:dyDescent="0.25">
      <c r="A2000" s="2" t="s">
        <v>5200</v>
      </c>
      <c r="B2000" s="2" t="s">
        <v>5201</v>
      </c>
      <c r="C2000" s="2" t="s">
        <v>190</v>
      </c>
      <c r="D2000" s="2" t="s">
        <v>37</v>
      </c>
      <c r="E2000" s="2" t="s">
        <v>38</v>
      </c>
      <c r="F2000" s="2" t="s">
        <v>364</v>
      </c>
      <c r="G2000" s="2" t="s">
        <v>502</v>
      </c>
      <c r="H2000" s="2" t="s">
        <v>412</v>
      </c>
      <c r="I2000" s="2" t="s">
        <v>54</v>
      </c>
      <c r="J2000" s="2" t="s">
        <v>503</v>
      </c>
      <c r="K2000" s="2" t="s">
        <v>504</v>
      </c>
      <c r="L2000" s="2" t="s">
        <v>377</v>
      </c>
      <c r="M2000" s="2">
        <v>60</v>
      </c>
      <c r="N2000" s="2" t="b">
        <v>0</v>
      </c>
      <c r="O2000" s="2">
        <v>0.77473684210526306</v>
      </c>
      <c r="R2000" s="2" t="s">
        <v>65</v>
      </c>
      <c r="S2000" s="2" t="s">
        <v>4556</v>
      </c>
      <c r="T2000" s="2" t="s">
        <v>4557</v>
      </c>
      <c r="U2000" s="2" t="b">
        <v>1</v>
      </c>
      <c r="V2000" s="2" t="s">
        <v>69</v>
      </c>
      <c r="W2000" s="2">
        <v>0.6</v>
      </c>
    </row>
    <row r="2001" spans="1:23" ht="15.75" customHeight="1" x14ac:dyDescent="0.25">
      <c r="A2001" s="2" t="s">
        <v>5200</v>
      </c>
      <c r="B2001" s="2" t="s">
        <v>5201</v>
      </c>
      <c r="C2001" s="2" t="s">
        <v>190</v>
      </c>
      <c r="D2001" s="2" t="s">
        <v>37</v>
      </c>
      <c r="E2001" s="2" t="s">
        <v>38</v>
      </c>
      <c r="F2001" s="2" t="s">
        <v>364</v>
      </c>
      <c r="G2001" s="2" t="s">
        <v>507</v>
      </c>
      <c r="H2001" s="2" t="s">
        <v>412</v>
      </c>
      <c r="I2001" s="2" t="s">
        <v>54</v>
      </c>
      <c r="J2001" s="2" t="s">
        <v>508</v>
      </c>
      <c r="K2001" s="2" t="s">
        <v>509</v>
      </c>
      <c r="L2001" s="2" t="s">
        <v>377</v>
      </c>
      <c r="M2001" s="2">
        <v>61</v>
      </c>
      <c r="N2001" s="2" t="b">
        <v>0</v>
      </c>
      <c r="O2001" s="2">
        <v>0.79002079002079006</v>
      </c>
      <c r="R2001" s="2" t="s">
        <v>65</v>
      </c>
      <c r="S2001" s="2" t="s">
        <v>4558</v>
      </c>
      <c r="T2001" s="2" t="s">
        <v>4559</v>
      </c>
      <c r="U2001" s="2" t="b">
        <v>1</v>
      </c>
      <c r="V2001" s="2" t="s">
        <v>69</v>
      </c>
      <c r="W2001" s="2">
        <v>0.6</v>
      </c>
    </row>
    <row r="2002" spans="1:23" ht="15.75" customHeight="1" x14ac:dyDescent="0.25">
      <c r="A2002" s="2" t="s">
        <v>5200</v>
      </c>
      <c r="B2002" s="2" t="s">
        <v>5201</v>
      </c>
      <c r="C2002" s="2" t="s">
        <v>190</v>
      </c>
      <c r="D2002" s="2" t="s">
        <v>37</v>
      </c>
      <c r="E2002" s="2" t="s">
        <v>38</v>
      </c>
      <c r="F2002" s="2" t="s">
        <v>364</v>
      </c>
      <c r="G2002" s="2" t="s">
        <v>512</v>
      </c>
      <c r="H2002" s="2" t="s">
        <v>513</v>
      </c>
      <c r="I2002" s="2" t="s">
        <v>40</v>
      </c>
      <c r="J2002" s="2" t="s">
        <v>514</v>
      </c>
      <c r="K2002" s="2" t="s">
        <v>515</v>
      </c>
      <c r="L2002" s="2" t="s">
        <v>372</v>
      </c>
      <c r="M2002" s="2">
        <v>42</v>
      </c>
      <c r="N2002" s="2" t="b">
        <v>0</v>
      </c>
      <c r="O2002" s="2">
        <v>0.8</v>
      </c>
      <c r="R2002" s="2" t="s">
        <v>65</v>
      </c>
      <c r="S2002" s="2" t="s">
        <v>4560</v>
      </c>
      <c r="T2002" s="2" t="s">
        <v>4561</v>
      </c>
      <c r="U2002" s="2" t="b">
        <v>1</v>
      </c>
      <c r="V2002" s="2" t="s">
        <v>69</v>
      </c>
      <c r="W2002" s="2">
        <v>0.7</v>
      </c>
    </row>
    <row r="2003" spans="1:23" ht="15.75" customHeight="1" x14ac:dyDescent="0.25">
      <c r="A2003" s="2" t="s">
        <v>5200</v>
      </c>
      <c r="B2003" s="2" t="s">
        <v>5201</v>
      </c>
      <c r="C2003" s="2" t="s">
        <v>190</v>
      </c>
      <c r="D2003" s="2" t="s">
        <v>37</v>
      </c>
      <c r="E2003" s="2" t="s">
        <v>38</v>
      </c>
      <c r="F2003" s="2" t="s">
        <v>364</v>
      </c>
      <c r="G2003" s="2" t="s">
        <v>518</v>
      </c>
      <c r="H2003" s="2" t="s">
        <v>513</v>
      </c>
      <c r="I2003" s="2" t="s">
        <v>40</v>
      </c>
      <c r="J2003" s="2" t="s">
        <v>519</v>
      </c>
      <c r="K2003" s="2" t="s">
        <v>520</v>
      </c>
      <c r="L2003" s="2" t="s">
        <v>372</v>
      </c>
      <c r="M2003" s="2">
        <v>43</v>
      </c>
      <c r="N2003" s="2" t="b">
        <v>0</v>
      </c>
      <c r="O2003" s="2">
        <v>0.8</v>
      </c>
      <c r="R2003" s="2" t="s">
        <v>65</v>
      </c>
      <c r="S2003" s="2" t="s">
        <v>4562</v>
      </c>
      <c r="T2003" s="2" t="s">
        <v>4563</v>
      </c>
      <c r="U2003" s="2" t="b">
        <v>1</v>
      </c>
      <c r="V2003" s="2" t="s">
        <v>69</v>
      </c>
      <c r="W2003" s="2">
        <v>0.7</v>
      </c>
    </row>
    <row r="2004" spans="1:23" ht="15.75" customHeight="1" x14ac:dyDescent="0.25">
      <c r="A2004" s="2" t="s">
        <v>5200</v>
      </c>
      <c r="B2004" s="2" t="s">
        <v>5201</v>
      </c>
      <c r="C2004" s="2" t="s">
        <v>190</v>
      </c>
      <c r="D2004" s="2" t="s">
        <v>37</v>
      </c>
      <c r="E2004" s="2" t="s">
        <v>38</v>
      </c>
      <c r="F2004" s="2" t="s">
        <v>364</v>
      </c>
      <c r="G2004" s="2" t="s">
        <v>523</v>
      </c>
      <c r="H2004" s="2" t="s">
        <v>513</v>
      </c>
      <c r="I2004" s="2" t="s">
        <v>40</v>
      </c>
      <c r="J2004" s="2" t="s">
        <v>524</v>
      </c>
      <c r="K2004" s="2" t="s">
        <v>525</v>
      </c>
      <c r="L2004" s="2" t="s">
        <v>372</v>
      </c>
      <c r="M2004" s="2">
        <v>44</v>
      </c>
      <c r="N2004" s="2" t="b">
        <v>0</v>
      </c>
      <c r="O2004" s="2">
        <v>0.79420289855072468</v>
      </c>
      <c r="R2004" s="2" t="s">
        <v>65</v>
      </c>
      <c r="S2004" s="2" t="s">
        <v>4564</v>
      </c>
      <c r="T2004" s="2" t="s">
        <v>4565</v>
      </c>
      <c r="U2004" s="2" t="b">
        <v>1</v>
      </c>
      <c r="V2004" s="2" t="s">
        <v>69</v>
      </c>
      <c r="W2004" s="2">
        <v>0.7</v>
      </c>
    </row>
    <row r="2005" spans="1:23" ht="15.75" customHeight="1" x14ac:dyDescent="0.25">
      <c r="A2005" s="2" t="s">
        <v>5200</v>
      </c>
      <c r="B2005" s="2" t="s">
        <v>5201</v>
      </c>
      <c r="C2005" s="2" t="s">
        <v>190</v>
      </c>
      <c r="D2005" s="2" t="s">
        <v>37</v>
      </c>
      <c r="E2005" s="2" t="s">
        <v>38</v>
      </c>
      <c r="F2005" s="2" t="s">
        <v>364</v>
      </c>
      <c r="G2005" s="2" t="s">
        <v>528</v>
      </c>
      <c r="H2005" s="2" t="s">
        <v>513</v>
      </c>
      <c r="I2005" s="2" t="s">
        <v>40</v>
      </c>
      <c r="J2005" s="2" t="s">
        <v>529</v>
      </c>
      <c r="K2005" s="2" t="s">
        <v>530</v>
      </c>
      <c r="L2005" s="2" t="s">
        <v>372</v>
      </c>
      <c r="M2005" s="2">
        <v>45</v>
      </c>
      <c r="N2005" s="2" t="b">
        <v>0</v>
      </c>
      <c r="O2005" s="2">
        <v>0.81395348837209314</v>
      </c>
      <c r="R2005" s="2" t="s">
        <v>65</v>
      </c>
      <c r="S2005" s="2" t="s">
        <v>4566</v>
      </c>
      <c r="T2005" s="2" t="s">
        <v>4567</v>
      </c>
      <c r="U2005" s="2" t="b">
        <v>1</v>
      </c>
      <c r="V2005" s="2" t="s">
        <v>69</v>
      </c>
      <c r="W2005" s="2">
        <v>0.6</v>
      </c>
    </row>
    <row r="2006" spans="1:23" ht="15.75" customHeight="1" x14ac:dyDescent="0.25">
      <c r="A2006" s="2" t="s">
        <v>5200</v>
      </c>
      <c r="B2006" s="2" t="s">
        <v>5201</v>
      </c>
      <c r="C2006" s="2" t="s">
        <v>190</v>
      </c>
      <c r="D2006" s="2" t="s">
        <v>37</v>
      </c>
      <c r="E2006" s="2" t="s">
        <v>38</v>
      </c>
      <c r="F2006" s="2" t="s">
        <v>364</v>
      </c>
      <c r="G2006" s="2" t="s">
        <v>533</v>
      </c>
      <c r="H2006" s="2" t="s">
        <v>513</v>
      </c>
      <c r="I2006" s="2" t="s">
        <v>40</v>
      </c>
      <c r="J2006" s="2" t="s">
        <v>534</v>
      </c>
      <c r="K2006" s="2" t="s">
        <v>535</v>
      </c>
      <c r="L2006" s="2" t="s">
        <v>372</v>
      </c>
      <c r="M2006" s="2">
        <v>46</v>
      </c>
      <c r="N2006" s="2" t="b">
        <v>0</v>
      </c>
      <c r="O2006" s="2">
        <v>0.80466472303206993</v>
      </c>
      <c r="R2006" s="2" t="s">
        <v>65</v>
      </c>
      <c r="S2006" s="2" t="s">
        <v>4568</v>
      </c>
      <c r="T2006" s="2" t="s">
        <v>4569</v>
      </c>
      <c r="U2006" s="2" t="b">
        <v>1</v>
      </c>
      <c r="V2006" s="2" t="s">
        <v>69</v>
      </c>
      <c r="W2006" s="2">
        <v>0.6</v>
      </c>
    </row>
    <row r="2007" spans="1:23" ht="15.75" customHeight="1" x14ac:dyDescent="0.25">
      <c r="A2007" s="2" t="s">
        <v>5200</v>
      </c>
      <c r="B2007" s="2" t="s">
        <v>5201</v>
      </c>
      <c r="C2007" s="2" t="s">
        <v>190</v>
      </c>
      <c r="D2007" s="2" t="s">
        <v>37</v>
      </c>
      <c r="E2007" s="2" t="s">
        <v>38</v>
      </c>
      <c r="F2007" s="2" t="s">
        <v>364</v>
      </c>
      <c r="G2007" s="2" t="s">
        <v>538</v>
      </c>
      <c r="H2007" s="2" t="s">
        <v>513</v>
      </c>
      <c r="I2007" s="2" t="s">
        <v>40</v>
      </c>
      <c r="J2007" s="2" t="s">
        <v>539</v>
      </c>
      <c r="K2007" s="2" t="s">
        <v>540</v>
      </c>
      <c r="L2007" s="2" t="s">
        <v>372</v>
      </c>
      <c r="M2007" s="2">
        <v>47</v>
      </c>
      <c r="N2007" s="2" t="b">
        <v>0</v>
      </c>
      <c r="O2007" s="2">
        <v>0.79656160458452729</v>
      </c>
      <c r="R2007" s="2" t="s">
        <v>65</v>
      </c>
      <c r="S2007" s="2" t="s">
        <v>4570</v>
      </c>
      <c r="T2007" s="2" t="s">
        <v>4571</v>
      </c>
      <c r="U2007" s="2" t="b">
        <v>1</v>
      </c>
      <c r="V2007" s="2" t="s">
        <v>69</v>
      </c>
      <c r="W2007" s="2">
        <v>0.7</v>
      </c>
    </row>
    <row r="2008" spans="1:23" ht="15.75" customHeight="1" x14ac:dyDescent="0.25">
      <c r="A2008" s="2" t="s">
        <v>5200</v>
      </c>
      <c r="B2008" s="2" t="s">
        <v>5201</v>
      </c>
      <c r="C2008" s="2" t="s">
        <v>190</v>
      </c>
      <c r="D2008" s="2" t="s">
        <v>37</v>
      </c>
      <c r="E2008" s="2" t="s">
        <v>38</v>
      </c>
      <c r="F2008" s="2" t="s">
        <v>364</v>
      </c>
      <c r="G2008" s="2" t="s">
        <v>550</v>
      </c>
      <c r="H2008" s="2" t="s">
        <v>513</v>
      </c>
      <c r="I2008" s="2" t="s">
        <v>40</v>
      </c>
      <c r="J2008" s="2" t="s">
        <v>555</v>
      </c>
      <c r="K2008" s="2" t="s">
        <v>557</v>
      </c>
      <c r="L2008" s="2" t="s">
        <v>372</v>
      </c>
      <c r="M2008" s="2">
        <v>48</v>
      </c>
      <c r="N2008" s="2" t="b">
        <v>0</v>
      </c>
      <c r="O2008" s="2">
        <v>0.78962536023054752</v>
      </c>
      <c r="R2008" s="2" t="s">
        <v>65</v>
      </c>
      <c r="S2008" s="2" t="s">
        <v>4572</v>
      </c>
      <c r="T2008" s="2" t="s">
        <v>4573</v>
      </c>
      <c r="U2008" s="2" t="b">
        <v>1</v>
      </c>
      <c r="V2008" s="2" t="s">
        <v>69</v>
      </c>
      <c r="W2008" s="2">
        <v>0.6</v>
      </c>
    </row>
    <row r="2009" spans="1:23" ht="15.75" customHeight="1" x14ac:dyDescent="0.25">
      <c r="A2009" s="2" t="s">
        <v>5200</v>
      </c>
      <c r="B2009" s="2" t="s">
        <v>5201</v>
      </c>
      <c r="C2009" s="2" t="s">
        <v>190</v>
      </c>
      <c r="D2009" s="2" t="s">
        <v>37</v>
      </c>
      <c r="E2009" s="2" t="s">
        <v>38</v>
      </c>
      <c r="F2009" s="2" t="s">
        <v>364</v>
      </c>
      <c r="G2009" s="2" t="s">
        <v>572</v>
      </c>
      <c r="H2009" s="2" t="s">
        <v>513</v>
      </c>
      <c r="I2009" s="2" t="s">
        <v>40</v>
      </c>
      <c r="J2009" s="2" t="s">
        <v>575</v>
      </c>
      <c r="K2009" s="2" t="s">
        <v>576</v>
      </c>
      <c r="L2009" s="2" t="s">
        <v>372</v>
      </c>
      <c r="M2009" s="2">
        <v>49</v>
      </c>
      <c r="N2009" s="2" t="b">
        <v>0</v>
      </c>
      <c r="O2009" s="2">
        <v>0.80113636363636365</v>
      </c>
      <c r="R2009" s="2" t="s">
        <v>65</v>
      </c>
      <c r="S2009" s="2" t="s">
        <v>4574</v>
      </c>
      <c r="T2009" s="2" t="s">
        <v>4575</v>
      </c>
      <c r="U2009" s="2" t="b">
        <v>1</v>
      </c>
      <c r="V2009" s="2" t="s">
        <v>69</v>
      </c>
      <c r="W2009" s="2">
        <v>0.6</v>
      </c>
    </row>
    <row r="2010" spans="1:23" ht="15.75" customHeight="1" x14ac:dyDescent="0.25">
      <c r="A2010" s="2" t="s">
        <v>5200</v>
      </c>
      <c r="B2010" s="2" t="s">
        <v>5201</v>
      </c>
      <c r="C2010" s="2" t="s">
        <v>190</v>
      </c>
      <c r="D2010" s="2" t="s">
        <v>37</v>
      </c>
      <c r="E2010" s="2" t="s">
        <v>38</v>
      </c>
      <c r="F2010" s="2" t="s">
        <v>364</v>
      </c>
      <c r="G2010" s="2" t="s">
        <v>587</v>
      </c>
      <c r="H2010" s="2" t="s">
        <v>513</v>
      </c>
      <c r="I2010" s="2" t="s">
        <v>40</v>
      </c>
      <c r="J2010" s="2" t="s">
        <v>589</v>
      </c>
      <c r="K2010" s="2" t="s">
        <v>591</v>
      </c>
      <c r="L2010" s="2" t="s">
        <v>372</v>
      </c>
      <c r="M2010" s="2">
        <v>50</v>
      </c>
      <c r="N2010" s="2" t="b">
        <v>0</v>
      </c>
      <c r="O2010" s="2">
        <v>0.78857142857142848</v>
      </c>
      <c r="R2010" s="2" t="s">
        <v>65</v>
      </c>
      <c r="S2010" s="2" t="s">
        <v>4576</v>
      </c>
      <c r="T2010" s="2" t="s">
        <v>4577</v>
      </c>
      <c r="U2010" s="2" t="b">
        <v>1</v>
      </c>
      <c r="V2010" s="2" t="s">
        <v>69</v>
      </c>
      <c r="W2010" s="2">
        <v>0.6</v>
      </c>
    </row>
    <row r="2011" spans="1:23" ht="15.75" customHeight="1" x14ac:dyDescent="0.25">
      <c r="A2011" s="2" t="s">
        <v>5200</v>
      </c>
      <c r="B2011" s="2" t="s">
        <v>5201</v>
      </c>
      <c r="C2011" s="2" t="s">
        <v>190</v>
      </c>
      <c r="D2011" s="2" t="s">
        <v>37</v>
      </c>
      <c r="E2011" s="2" t="s">
        <v>38</v>
      </c>
      <c r="F2011" s="2" t="s">
        <v>364</v>
      </c>
      <c r="G2011" s="2" t="s">
        <v>601</v>
      </c>
      <c r="H2011" s="2" t="s">
        <v>513</v>
      </c>
      <c r="I2011" s="2" t="s">
        <v>40</v>
      </c>
      <c r="J2011" s="2" t="s">
        <v>603</v>
      </c>
      <c r="K2011" s="2" t="s">
        <v>604</v>
      </c>
      <c r="L2011" s="2" t="s">
        <v>372</v>
      </c>
      <c r="M2011" s="2">
        <v>51</v>
      </c>
      <c r="N2011" s="2" t="b">
        <v>0</v>
      </c>
      <c r="O2011" s="2">
        <v>0.78840579710144931</v>
      </c>
      <c r="R2011" s="2" t="s">
        <v>65</v>
      </c>
      <c r="S2011" s="2" t="s">
        <v>4578</v>
      </c>
      <c r="T2011" s="2" t="s">
        <v>4579</v>
      </c>
      <c r="U2011" s="2" t="b">
        <v>1</v>
      </c>
      <c r="V2011" s="2" t="s">
        <v>69</v>
      </c>
      <c r="W2011" s="2">
        <v>0.6</v>
      </c>
    </row>
    <row r="2012" spans="1:23" ht="15.75" customHeight="1" x14ac:dyDescent="0.25">
      <c r="A2012" s="2" t="s">
        <v>5200</v>
      </c>
      <c r="B2012" s="2" t="s">
        <v>5201</v>
      </c>
      <c r="C2012" s="2" t="s">
        <v>190</v>
      </c>
      <c r="D2012" s="2" t="s">
        <v>37</v>
      </c>
      <c r="E2012" s="2" t="s">
        <v>38</v>
      </c>
      <c r="F2012" s="2" t="s">
        <v>364</v>
      </c>
      <c r="G2012" s="2" t="s">
        <v>618</v>
      </c>
      <c r="H2012" s="2" t="s">
        <v>513</v>
      </c>
      <c r="I2012" s="2" t="s">
        <v>40</v>
      </c>
      <c r="J2012" s="2" t="s">
        <v>622</v>
      </c>
      <c r="K2012" s="2" t="s">
        <v>624</v>
      </c>
      <c r="L2012" s="2" t="s">
        <v>372</v>
      </c>
      <c r="M2012" s="2">
        <v>52</v>
      </c>
      <c r="N2012" s="2" t="b">
        <v>0</v>
      </c>
      <c r="O2012" s="2">
        <v>0.82595870206489674</v>
      </c>
      <c r="R2012" s="2" t="s">
        <v>65</v>
      </c>
      <c r="S2012" s="2" t="s">
        <v>4580</v>
      </c>
      <c r="T2012" s="2" t="s">
        <v>4581</v>
      </c>
      <c r="U2012" s="2" t="b">
        <v>1</v>
      </c>
      <c r="V2012" s="2" t="s">
        <v>69</v>
      </c>
      <c r="W2012" s="2">
        <v>0.7</v>
      </c>
    </row>
    <row r="2013" spans="1:23" ht="15.75" customHeight="1" x14ac:dyDescent="0.25">
      <c r="A2013" s="2" t="s">
        <v>5200</v>
      </c>
      <c r="B2013" s="2" t="s">
        <v>5201</v>
      </c>
      <c r="C2013" s="2" t="s">
        <v>190</v>
      </c>
      <c r="D2013" s="2" t="s">
        <v>37</v>
      </c>
      <c r="E2013" s="2" t="s">
        <v>38</v>
      </c>
      <c r="F2013" s="2" t="s">
        <v>364</v>
      </c>
      <c r="G2013" s="2" t="s">
        <v>640</v>
      </c>
      <c r="H2013" s="2" t="s">
        <v>513</v>
      </c>
      <c r="I2013" s="2" t="s">
        <v>40</v>
      </c>
      <c r="J2013" s="2" t="s">
        <v>643</v>
      </c>
      <c r="K2013" s="2" t="s">
        <v>644</v>
      </c>
      <c r="L2013" s="2" t="s">
        <v>372</v>
      </c>
      <c r="M2013" s="2">
        <v>53</v>
      </c>
      <c r="N2013" s="2" t="b">
        <v>0</v>
      </c>
      <c r="O2013" s="2">
        <v>0.79768786127167635</v>
      </c>
      <c r="R2013" s="2" t="s">
        <v>65</v>
      </c>
      <c r="S2013" s="2" t="s">
        <v>4582</v>
      </c>
      <c r="T2013" s="2" t="s">
        <v>4583</v>
      </c>
      <c r="U2013" s="2" t="b">
        <v>1</v>
      </c>
      <c r="V2013" s="2" t="s">
        <v>69</v>
      </c>
      <c r="W2013" s="2">
        <v>0.7</v>
      </c>
    </row>
    <row r="2014" spans="1:23" ht="15.75" customHeight="1" x14ac:dyDescent="0.25">
      <c r="A2014" s="2" t="s">
        <v>5200</v>
      </c>
      <c r="B2014" s="2" t="s">
        <v>5201</v>
      </c>
      <c r="C2014" s="2" t="s">
        <v>190</v>
      </c>
      <c r="D2014" s="2" t="s">
        <v>37</v>
      </c>
      <c r="E2014" s="2" t="s">
        <v>38</v>
      </c>
      <c r="F2014" s="2" t="s">
        <v>364</v>
      </c>
      <c r="G2014" s="2" t="s">
        <v>659</v>
      </c>
      <c r="H2014" s="2" t="s">
        <v>513</v>
      </c>
      <c r="I2014" s="2" t="s">
        <v>40</v>
      </c>
      <c r="J2014" s="2" t="s">
        <v>660</v>
      </c>
      <c r="K2014" s="2" t="s">
        <v>661</v>
      </c>
      <c r="L2014" s="2" t="s">
        <v>372</v>
      </c>
      <c r="M2014" s="2">
        <v>54</v>
      </c>
      <c r="N2014" s="2" t="b">
        <v>0</v>
      </c>
      <c r="O2014" s="2">
        <v>0.82798833819241979</v>
      </c>
      <c r="R2014" s="2" t="s">
        <v>65</v>
      </c>
      <c r="S2014" s="2" t="s">
        <v>4584</v>
      </c>
      <c r="T2014" s="2" t="s">
        <v>4585</v>
      </c>
      <c r="U2014" s="2" t="b">
        <v>1</v>
      </c>
      <c r="V2014" s="2" t="s">
        <v>69</v>
      </c>
      <c r="W2014" s="2">
        <v>0.7</v>
      </c>
    </row>
    <row r="2015" spans="1:23" ht="15.75" customHeight="1" x14ac:dyDescent="0.25">
      <c r="A2015" s="2" t="s">
        <v>5200</v>
      </c>
      <c r="B2015" s="2" t="s">
        <v>5201</v>
      </c>
      <c r="C2015" s="2" t="s">
        <v>190</v>
      </c>
      <c r="D2015" s="2" t="s">
        <v>37</v>
      </c>
      <c r="E2015" s="2" t="s">
        <v>38</v>
      </c>
      <c r="F2015" s="2" t="s">
        <v>364</v>
      </c>
      <c r="G2015" s="2" t="s">
        <v>664</v>
      </c>
      <c r="H2015" s="2" t="s">
        <v>513</v>
      </c>
      <c r="I2015" s="2" t="s">
        <v>40</v>
      </c>
      <c r="J2015" s="2" t="s">
        <v>665</v>
      </c>
      <c r="K2015" s="2" t="s">
        <v>666</v>
      </c>
      <c r="L2015" s="2" t="s">
        <v>372</v>
      </c>
      <c r="M2015" s="2">
        <v>55</v>
      </c>
      <c r="N2015" s="2" t="b">
        <v>0</v>
      </c>
      <c r="O2015" s="2">
        <v>0.8057971014492753</v>
      </c>
      <c r="R2015" s="2" t="s">
        <v>65</v>
      </c>
      <c r="S2015" s="2" t="s">
        <v>4586</v>
      </c>
      <c r="T2015" s="2" t="s">
        <v>4587</v>
      </c>
      <c r="U2015" s="2" t="b">
        <v>1</v>
      </c>
      <c r="V2015" s="2" t="s">
        <v>69</v>
      </c>
      <c r="W2015" s="2">
        <v>0.6</v>
      </c>
    </row>
    <row r="2016" spans="1:23" ht="15.75" customHeight="1" x14ac:dyDescent="0.25">
      <c r="A2016" s="2" t="s">
        <v>5200</v>
      </c>
      <c r="B2016" s="2" t="s">
        <v>5201</v>
      </c>
      <c r="C2016" s="2" t="s">
        <v>190</v>
      </c>
      <c r="D2016" s="2" t="s">
        <v>37</v>
      </c>
      <c r="E2016" s="2" t="s">
        <v>38</v>
      </c>
      <c r="F2016" s="2" t="s">
        <v>364</v>
      </c>
      <c r="G2016" s="2" t="s">
        <v>669</v>
      </c>
      <c r="H2016" s="2" t="s">
        <v>513</v>
      </c>
      <c r="I2016" s="2" t="s">
        <v>40</v>
      </c>
      <c r="J2016" s="2" t="s">
        <v>670</v>
      </c>
      <c r="K2016" s="2" t="s">
        <v>671</v>
      </c>
      <c r="L2016" s="2" t="s">
        <v>372</v>
      </c>
      <c r="M2016" s="2">
        <v>56</v>
      </c>
      <c r="N2016" s="2" t="b">
        <v>0</v>
      </c>
      <c r="O2016" s="2">
        <v>0.78549848942598199</v>
      </c>
      <c r="R2016" s="2" t="s">
        <v>65</v>
      </c>
      <c r="S2016" s="2" t="s">
        <v>4588</v>
      </c>
      <c r="T2016" s="2" t="s">
        <v>4589</v>
      </c>
      <c r="U2016" s="2" t="b">
        <v>1</v>
      </c>
      <c r="V2016" s="2" t="s">
        <v>69</v>
      </c>
      <c r="W2016" s="2">
        <v>0.6</v>
      </c>
    </row>
    <row r="2017" spans="1:23" ht="15.75" customHeight="1" x14ac:dyDescent="0.25">
      <c r="A2017" s="2" t="s">
        <v>5200</v>
      </c>
      <c r="B2017" s="2" t="s">
        <v>5201</v>
      </c>
      <c r="C2017" s="2" t="s">
        <v>190</v>
      </c>
      <c r="D2017" s="2" t="s">
        <v>37</v>
      </c>
      <c r="E2017" s="2" t="s">
        <v>38</v>
      </c>
      <c r="F2017" s="2" t="s">
        <v>364</v>
      </c>
      <c r="G2017" s="2" t="s">
        <v>674</v>
      </c>
      <c r="H2017" s="2" t="s">
        <v>513</v>
      </c>
      <c r="I2017" s="2" t="s">
        <v>40</v>
      </c>
      <c r="J2017" s="2" t="s">
        <v>675</v>
      </c>
      <c r="K2017" s="2" t="s">
        <v>676</v>
      </c>
      <c r="L2017" s="2" t="s">
        <v>372</v>
      </c>
      <c r="M2017" s="2">
        <v>57</v>
      </c>
      <c r="N2017" s="2" t="b">
        <v>0</v>
      </c>
      <c r="O2017" s="2">
        <v>0.78857142857142848</v>
      </c>
      <c r="R2017" s="2" t="s">
        <v>65</v>
      </c>
      <c r="S2017" s="2" t="s">
        <v>4590</v>
      </c>
      <c r="T2017" s="2" t="s">
        <v>4591</v>
      </c>
      <c r="U2017" s="2" t="b">
        <v>1</v>
      </c>
      <c r="V2017" s="2" t="s">
        <v>69</v>
      </c>
      <c r="W2017" s="2">
        <v>0.6</v>
      </c>
    </row>
    <row r="2018" spans="1:23" ht="15.75" customHeight="1" x14ac:dyDescent="0.25">
      <c r="A2018" s="2" t="s">
        <v>5200</v>
      </c>
      <c r="B2018" s="2" t="s">
        <v>5201</v>
      </c>
      <c r="C2018" s="2" t="s">
        <v>190</v>
      </c>
      <c r="D2018" s="2" t="s">
        <v>37</v>
      </c>
      <c r="E2018" s="2" t="s">
        <v>38</v>
      </c>
      <c r="F2018" s="2" t="s">
        <v>364</v>
      </c>
      <c r="G2018" s="2" t="s">
        <v>679</v>
      </c>
      <c r="H2018" s="2" t="s">
        <v>513</v>
      </c>
      <c r="I2018" s="2" t="s">
        <v>40</v>
      </c>
      <c r="J2018" s="2" t="s">
        <v>680</v>
      </c>
      <c r="K2018" s="2" t="s">
        <v>681</v>
      </c>
      <c r="L2018" s="2" t="s">
        <v>372</v>
      </c>
      <c r="M2018" s="2">
        <v>58</v>
      </c>
      <c r="N2018" s="2" t="b">
        <v>0</v>
      </c>
      <c r="O2018" s="2">
        <v>0.79411764705882348</v>
      </c>
      <c r="R2018" s="2" t="s">
        <v>65</v>
      </c>
      <c r="S2018" s="2" t="s">
        <v>4592</v>
      </c>
      <c r="T2018" s="2" t="s">
        <v>4593</v>
      </c>
      <c r="U2018" s="2" t="b">
        <v>1</v>
      </c>
      <c r="V2018" s="2" t="s">
        <v>69</v>
      </c>
      <c r="W2018" s="2">
        <v>0.6</v>
      </c>
    </row>
    <row r="2019" spans="1:23" ht="15.75" customHeight="1" x14ac:dyDescent="0.25">
      <c r="A2019" s="2" t="s">
        <v>5200</v>
      </c>
      <c r="B2019" s="2" t="s">
        <v>5201</v>
      </c>
      <c r="C2019" s="2" t="s">
        <v>190</v>
      </c>
      <c r="D2019" s="2" t="s">
        <v>37</v>
      </c>
      <c r="E2019" s="2" t="s">
        <v>38</v>
      </c>
      <c r="F2019" s="2" t="s">
        <v>364</v>
      </c>
      <c r="G2019" s="2" t="s">
        <v>684</v>
      </c>
      <c r="H2019" s="2" t="s">
        <v>513</v>
      </c>
      <c r="I2019" s="2" t="s">
        <v>40</v>
      </c>
      <c r="J2019" s="2" t="s">
        <v>685</v>
      </c>
      <c r="K2019" s="2" t="s">
        <v>686</v>
      </c>
      <c r="L2019" s="2" t="s">
        <v>372</v>
      </c>
      <c r="M2019" s="2">
        <v>59</v>
      </c>
      <c r="N2019" s="2" t="b">
        <v>0</v>
      </c>
      <c r="O2019" s="2">
        <v>0.81049562682215737</v>
      </c>
      <c r="R2019" s="2" t="s">
        <v>65</v>
      </c>
      <c r="S2019" s="2" t="s">
        <v>4594</v>
      </c>
      <c r="T2019" s="2" t="s">
        <v>4595</v>
      </c>
      <c r="U2019" s="2" t="b">
        <v>1</v>
      </c>
      <c r="V2019" s="2" t="s">
        <v>69</v>
      </c>
      <c r="W2019" s="2">
        <v>0.8</v>
      </c>
    </row>
    <row r="2020" spans="1:23" ht="15.75" customHeight="1" x14ac:dyDescent="0.25">
      <c r="A2020" s="2" t="s">
        <v>5200</v>
      </c>
      <c r="B2020" s="2" t="s">
        <v>5201</v>
      </c>
      <c r="C2020" s="2" t="s">
        <v>190</v>
      </c>
      <c r="D2020" s="2" t="s">
        <v>37</v>
      </c>
      <c r="E2020" s="2" t="s">
        <v>38</v>
      </c>
      <c r="F2020" s="2" t="s">
        <v>364</v>
      </c>
      <c r="G2020" s="2" t="s">
        <v>689</v>
      </c>
      <c r="H2020" s="2" t="s">
        <v>513</v>
      </c>
      <c r="I2020" s="2" t="s">
        <v>40</v>
      </c>
      <c r="J2020" s="2" t="s">
        <v>690</v>
      </c>
      <c r="K2020" s="2" t="s">
        <v>691</v>
      </c>
      <c r="L2020" s="2" t="s">
        <v>372</v>
      </c>
      <c r="M2020" s="2">
        <v>60</v>
      </c>
      <c r="N2020" s="2" t="b">
        <v>0</v>
      </c>
      <c r="O2020" s="2">
        <v>0.77653631284916202</v>
      </c>
      <c r="R2020" s="2" t="s">
        <v>65</v>
      </c>
      <c r="S2020" s="2" t="s">
        <v>4596</v>
      </c>
      <c r="T2020" s="2" t="s">
        <v>4597</v>
      </c>
      <c r="U2020" s="2" t="b">
        <v>1</v>
      </c>
      <c r="V2020" s="2" t="s">
        <v>69</v>
      </c>
      <c r="W2020" s="2">
        <v>0.7</v>
      </c>
    </row>
    <row r="2021" spans="1:23" ht="15.75" customHeight="1" x14ac:dyDescent="0.25">
      <c r="A2021" s="2" t="s">
        <v>5200</v>
      </c>
      <c r="B2021" s="2" t="s">
        <v>5201</v>
      </c>
      <c r="C2021" s="2" t="s">
        <v>190</v>
      </c>
      <c r="D2021" s="2" t="s">
        <v>37</v>
      </c>
      <c r="E2021" s="2" t="s">
        <v>38</v>
      </c>
      <c r="F2021" s="2" t="s">
        <v>364</v>
      </c>
      <c r="G2021" s="2" t="s">
        <v>694</v>
      </c>
      <c r="H2021" s="2" t="s">
        <v>513</v>
      </c>
      <c r="I2021" s="2" t="s">
        <v>40</v>
      </c>
      <c r="J2021" s="2" t="s">
        <v>695</v>
      </c>
      <c r="K2021" s="2" t="s">
        <v>696</v>
      </c>
      <c r="L2021" s="2" t="s">
        <v>372</v>
      </c>
      <c r="M2021" s="2">
        <v>61</v>
      </c>
      <c r="N2021" s="2" t="b">
        <v>0</v>
      </c>
      <c r="O2021" s="2">
        <v>0.8</v>
      </c>
      <c r="R2021" s="2" t="s">
        <v>65</v>
      </c>
      <c r="S2021" s="2" t="s">
        <v>4598</v>
      </c>
      <c r="T2021" s="2" t="s">
        <v>4599</v>
      </c>
      <c r="U2021" s="2" t="b">
        <v>1</v>
      </c>
      <c r="V2021" s="2" t="s">
        <v>69</v>
      </c>
      <c r="W2021" s="2">
        <v>0.6</v>
      </c>
    </row>
    <row r="2022" spans="1:23" ht="15.75" customHeight="1" x14ac:dyDescent="0.25">
      <c r="A2022" s="2" t="s">
        <v>5200</v>
      </c>
      <c r="B2022" s="2" t="s">
        <v>5201</v>
      </c>
      <c r="C2022" s="2" t="s">
        <v>190</v>
      </c>
      <c r="D2022" s="2" t="s">
        <v>37</v>
      </c>
      <c r="E2022" s="2" t="s">
        <v>38</v>
      </c>
      <c r="F2022" s="2" t="s">
        <v>364</v>
      </c>
      <c r="G2022" s="2" t="s">
        <v>699</v>
      </c>
      <c r="H2022" s="2" t="s">
        <v>700</v>
      </c>
      <c r="I2022" s="2" t="s">
        <v>47</v>
      </c>
      <c r="J2022" s="2" t="s">
        <v>701</v>
      </c>
      <c r="K2022" s="2" t="s">
        <v>702</v>
      </c>
      <c r="L2022" s="2" t="s">
        <v>366</v>
      </c>
      <c r="M2022" s="2">
        <v>42</v>
      </c>
      <c r="N2022" s="2" t="b">
        <v>0</v>
      </c>
      <c r="O2022" s="2">
        <v>0.84684684684684686</v>
      </c>
      <c r="R2022" s="2" t="s">
        <v>65</v>
      </c>
      <c r="S2022" s="2" t="s">
        <v>4600</v>
      </c>
      <c r="T2022" s="2" t="s">
        <v>4601</v>
      </c>
      <c r="U2022" s="2" t="b">
        <v>1</v>
      </c>
      <c r="V2022" s="2" t="s">
        <v>69</v>
      </c>
      <c r="W2022" s="2">
        <v>0.6</v>
      </c>
    </row>
    <row r="2023" spans="1:23" ht="15.75" customHeight="1" x14ac:dyDescent="0.25">
      <c r="A2023" s="2" t="s">
        <v>5200</v>
      </c>
      <c r="B2023" s="2" t="s">
        <v>5201</v>
      </c>
      <c r="C2023" s="2" t="s">
        <v>190</v>
      </c>
      <c r="D2023" s="2" t="s">
        <v>37</v>
      </c>
      <c r="E2023" s="2" t="s">
        <v>38</v>
      </c>
      <c r="F2023" s="2" t="s">
        <v>364</v>
      </c>
      <c r="G2023" s="2" t="s">
        <v>705</v>
      </c>
      <c r="H2023" s="2" t="s">
        <v>700</v>
      </c>
      <c r="I2023" s="2" t="s">
        <v>47</v>
      </c>
      <c r="J2023" s="2" t="s">
        <v>706</v>
      </c>
      <c r="K2023" s="2" t="s">
        <v>707</v>
      </c>
      <c r="L2023" s="2" t="s">
        <v>366</v>
      </c>
      <c r="M2023" s="2">
        <v>43</v>
      </c>
      <c r="N2023" s="2" t="b">
        <v>0</v>
      </c>
      <c r="O2023" s="2">
        <v>0.83972911963882613</v>
      </c>
      <c r="R2023" s="2" t="s">
        <v>65</v>
      </c>
      <c r="S2023" s="2" t="s">
        <v>4602</v>
      </c>
      <c r="T2023" s="2" t="s">
        <v>4603</v>
      </c>
      <c r="U2023" s="2" t="b">
        <v>1</v>
      </c>
      <c r="V2023" s="2" t="s">
        <v>69</v>
      </c>
      <c r="W2023" s="2">
        <v>0.6</v>
      </c>
    </row>
    <row r="2024" spans="1:23" ht="15.75" customHeight="1" x14ac:dyDescent="0.25">
      <c r="A2024" s="2" t="s">
        <v>5200</v>
      </c>
      <c r="B2024" s="2" t="s">
        <v>5201</v>
      </c>
      <c r="C2024" s="2" t="s">
        <v>190</v>
      </c>
      <c r="D2024" s="2" t="s">
        <v>37</v>
      </c>
      <c r="E2024" s="2" t="s">
        <v>38</v>
      </c>
      <c r="F2024" s="2" t="s">
        <v>364</v>
      </c>
      <c r="G2024" s="2" t="s">
        <v>710</v>
      </c>
      <c r="H2024" s="2" t="s">
        <v>700</v>
      </c>
      <c r="I2024" s="2" t="s">
        <v>47</v>
      </c>
      <c r="J2024" s="2" t="s">
        <v>711</v>
      </c>
      <c r="K2024" s="2" t="s">
        <v>712</v>
      </c>
      <c r="L2024" s="2" t="s">
        <v>366</v>
      </c>
      <c r="M2024" s="2">
        <v>44</v>
      </c>
      <c r="N2024" s="2" t="b">
        <v>0</v>
      </c>
      <c r="O2024" s="2">
        <v>0.85458612975391501</v>
      </c>
      <c r="R2024" s="2" t="s">
        <v>65</v>
      </c>
      <c r="S2024" s="2" t="s">
        <v>4604</v>
      </c>
      <c r="T2024" s="2" t="s">
        <v>4605</v>
      </c>
      <c r="U2024" s="2" t="b">
        <v>1</v>
      </c>
      <c r="V2024" s="2" t="s">
        <v>69</v>
      </c>
      <c r="W2024" s="2">
        <v>0.8</v>
      </c>
    </row>
    <row r="2025" spans="1:23" ht="15.75" customHeight="1" x14ac:dyDescent="0.25">
      <c r="A2025" s="2" t="s">
        <v>5200</v>
      </c>
      <c r="B2025" s="2" t="s">
        <v>5201</v>
      </c>
      <c r="C2025" s="2" t="s">
        <v>190</v>
      </c>
      <c r="D2025" s="2" t="s">
        <v>37</v>
      </c>
      <c r="E2025" s="2" t="s">
        <v>38</v>
      </c>
      <c r="F2025" s="2" t="s">
        <v>364</v>
      </c>
      <c r="G2025" s="2" t="s">
        <v>715</v>
      </c>
      <c r="H2025" s="2" t="s">
        <v>700</v>
      </c>
      <c r="I2025" s="2" t="s">
        <v>47</v>
      </c>
      <c r="J2025" s="2" t="s">
        <v>716</v>
      </c>
      <c r="K2025" s="2" t="s">
        <v>717</v>
      </c>
      <c r="L2025" s="2" t="s">
        <v>366</v>
      </c>
      <c r="M2025" s="2">
        <v>45</v>
      </c>
      <c r="N2025" s="2" t="b">
        <v>0</v>
      </c>
      <c r="O2025" s="2">
        <v>0.8392857142857143</v>
      </c>
      <c r="R2025" s="2" t="s">
        <v>65</v>
      </c>
      <c r="S2025" s="2" t="s">
        <v>4606</v>
      </c>
      <c r="T2025" s="2" t="s">
        <v>4607</v>
      </c>
      <c r="U2025" s="2" t="b">
        <v>1</v>
      </c>
      <c r="V2025" s="2" t="s">
        <v>69</v>
      </c>
      <c r="W2025" s="2">
        <v>0.9</v>
      </c>
    </row>
    <row r="2026" spans="1:23" ht="15.75" customHeight="1" x14ac:dyDescent="0.25">
      <c r="A2026" s="2" t="s">
        <v>5200</v>
      </c>
      <c r="B2026" s="2" t="s">
        <v>5201</v>
      </c>
      <c r="C2026" s="2" t="s">
        <v>190</v>
      </c>
      <c r="D2026" s="2" t="s">
        <v>37</v>
      </c>
      <c r="E2026" s="2" t="s">
        <v>38</v>
      </c>
      <c r="F2026" s="2" t="s">
        <v>364</v>
      </c>
      <c r="G2026" s="2" t="s">
        <v>720</v>
      </c>
      <c r="H2026" s="2" t="s">
        <v>700</v>
      </c>
      <c r="I2026" s="2" t="s">
        <v>47</v>
      </c>
      <c r="J2026" s="2" t="s">
        <v>721</v>
      </c>
      <c r="K2026" s="2" t="s">
        <v>722</v>
      </c>
      <c r="L2026" s="2" t="s">
        <v>366</v>
      </c>
      <c r="M2026" s="2">
        <v>46</v>
      </c>
      <c r="N2026" s="2" t="b">
        <v>0</v>
      </c>
      <c r="O2026" s="2">
        <v>0.83408071748878931</v>
      </c>
      <c r="R2026" s="2" t="s">
        <v>65</v>
      </c>
      <c r="S2026" s="2" t="s">
        <v>4608</v>
      </c>
      <c r="T2026" s="2" t="s">
        <v>4609</v>
      </c>
      <c r="U2026" s="2" t="b">
        <v>1</v>
      </c>
      <c r="V2026" s="2" t="s">
        <v>69</v>
      </c>
      <c r="W2026" s="2">
        <v>0.6</v>
      </c>
    </row>
    <row r="2027" spans="1:23" ht="15.75" customHeight="1" x14ac:dyDescent="0.25">
      <c r="A2027" s="2" t="s">
        <v>5200</v>
      </c>
      <c r="B2027" s="2" t="s">
        <v>5201</v>
      </c>
      <c r="C2027" s="2" t="s">
        <v>190</v>
      </c>
      <c r="D2027" s="2" t="s">
        <v>37</v>
      </c>
      <c r="E2027" s="2" t="s">
        <v>38</v>
      </c>
      <c r="F2027" s="2" t="s">
        <v>364</v>
      </c>
      <c r="G2027" s="2" t="s">
        <v>725</v>
      </c>
      <c r="H2027" s="2" t="s">
        <v>700</v>
      </c>
      <c r="I2027" s="2" t="s">
        <v>47</v>
      </c>
      <c r="J2027" s="2" t="s">
        <v>726</v>
      </c>
      <c r="K2027" s="2" t="s">
        <v>727</v>
      </c>
      <c r="L2027" s="2" t="s">
        <v>366</v>
      </c>
      <c r="M2027" s="2">
        <v>47</v>
      </c>
      <c r="N2027" s="2" t="b">
        <v>0</v>
      </c>
      <c r="O2027" s="2">
        <v>0.83710407239819007</v>
      </c>
      <c r="R2027" s="2" t="s">
        <v>65</v>
      </c>
      <c r="S2027" s="2" t="s">
        <v>4610</v>
      </c>
      <c r="T2027" s="2" t="s">
        <v>4611</v>
      </c>
      <c r="U2027" s="2" t="b">
        <v>1</v>
      </c>
      <c r="V2027" s="2" t="s">
        <v>69</v>
      </c>
      <c r="W2027" s="2">
        <v>0.7</v>
      </c>
    </row>
    <row r="2028" spans="1:23" ht="15.75" customHeight="1" x14ac:dyDescent="0.25">
      <c r="A2028" s="2" t="s">
        <v>5200</v>
      </c>
      <c r="B2028" s="2" t="s">
        <v>5201</v>
      </c>
      <c r="C2028" s="2" t="s">
        <v>190</v>
      </c>
      <c r="D2028" s="2" t="s">
        <v>37</v>
      </c>
      <c r="E2028" s="2" t="s">
        <v>38</v>
      </c>
      <c r="F2028" s="2" t="s">
        <v>364</v>
      </c>
      <c r="G2028" s="2" t="s">
        <v>730</v>
      </c>
      <c r="H2028" s="2" t="s">
        <v>700</v>
      </c>
      <c r="I2028" s="2" t="s">
        <v>47</v>
      </c>
      <c r="J2028" s="2" t="s">
        <v>731</v>
      </c>
      <c r="K2028" s="2" t="s">
        <v>732</v>
      </c>
      <c r="L2028" s="2" t="s">
        <v>366</v>
      </c>
      <c r="M2028" s="2">
        <v>48</v>
      </c>
      <c r="N2028" s="2" t="b">
        <v>0</v>
      </c>
      <c r="O2028" s="2">
        <v>0.83813747228381374</v>
      </c>
      <c r="R2028" s="2" t="s">
        <v>65</v>
      </c>
      <c r="S2028" s="2" t="s">
        <v>4612</v>
      </c>
      <c r="T2028" s="2" t="s">
        <v>4613</v>
      </c>
      <c r="U2028" s="2" t="b">
        <v>1</v>
      </c>
      <c r="V2028" s="2" t="s">
        <v>69</v>
      </c>
      <c r="W2028" s="2">
        <v>0.6</v>
      </c>
    </row>
    <row r="2029" spans="1:23" ht="15.75" customHeight="1" x14ac:dyDescent="0.25">
      <c r="A2029" s="2" t="s">
        <v>5200</v>
      </c>
      <c r="B2029" s="2" t="s">
        <v>5201</v>
      </c>
      <c r="C2029" s="2" t="s">
        <v>190</v>
      </c>
      <c r="D2029" s="2" t="s">
        <v>37</v>
      </c>
      <c r="E2029" s="2" t="s">
        <v>38</v>
      </c>
      <c r="F2029" s="2" t="s">
        <v>364</v>
      </c>
      <c r="G2029" s="2" t="s">
        <v>735</v>
      </c>
      <c r="H2029" s="2" t="s">
        <v>700</v>
      </c>
      <c r="I2029" s="2" t="s">
        <v>47</v>
      </c>
      <c r="J2029" s="2" t="s">
        <v>736</v>
      </c>
      <c r="K2029" s="2" t="s">
        <v>737</v>
      </c>
      <c r="L2029" s="2" t="s">
        <v>366</v>
      </c>
      <c r="M2029" s="2">
        <v>49</v>
      </c>
      <c r="N2029" s="2" t="b">
        <v>0</v>
      </c>
      <c r="O2029" s="2">
        <v>0.82648401826484019</v>
      </c>
      <c r="R2029" s="2" t="s">
        <v>65</v>
      </c>
      <c r="S2029" s="2" t="s">
        <v>4614</v>
      </c>
      <c r="T2029" s="2" t="s">
        <v>4615</v>
      </c>
      <c r="U2029" s="2" t="b">
        <v>1</v>
      </c>
      <c r="V2029" s="2" t="s">
        <v>69</v>
      </c>
      <c r="W2029" s="2">
        <v>0.7</v>
      </c>
    </row>
    <row r="2030" spans="1:23" ht="15.75" customHeight="1" x14ac:dyDescent="0.25">
      <c r="A2030" s="2" t="s">
        <v>5200</v>
      </c>
      <c r="B2030" s="2" t="s">
        <v>5201</v>
      </c>
      <c r="C2030" s="2" t="s">
        <v>190</v>
      </c>
      <c r="D2030" s="2" t="s">
        <v>37</v>
      </c>
      <c r="E2030" s="2" t="s">
        <v>38</v>
      </c>
      <c r="F2030" s="2" t="s">
        <v>364</v>
      </c>
      <c r="G2030" s="2" t="s">
        <v>740</v>
      </c>
      <c r="H2030" s="2" t="s">
        <v>700</v>
      </c>
      <c r="I2030" s="2" t="s">
        <v>47</v>
      </c>
      <c r="J2030" s="2" t="s">
        <v>741</v>
      </c>
      <c r="K2030" s="2" t="s">
        <v>742</v>
      </c>
      <c r="L2030" s="2" t="s">
        <v>366</v>
      </c>
      <c r="M2030" s="2">
        <v>50</v>
      </c>
      <c r="N2030" s="2" t="b">
        <v>0</v>
      </c>
      <c r="O2030" s="2">
        <v>0.82142857142857151</v>
      </c>
      <c r="R2030" s="2" t="s">
        <v>65</v>
      </c>
      <c r="S2030" s="2" t="s">
        <v>4616</v>
      </c>
      <c r="T2030" s="2" t="s">
        <v>4617</v>
      </c>
      <c r="U2030" s="2" t="b">
        <v>1</v>
      </c>
      <c r="V2030" s="2" t="s">
        <v>69</v>
      </c>
      <c r="W2030" s="2">
        <v>0.8</v>
      </c>
    </row>
    <row r="2031" spans="1:23" ht="15.75" customHeight="1" x14ac:dyDescent="0.25">
      <c r="A2031" s="2" t="s">
        <v>5200</v>
      </c>
      <c r="B2031" s="2" t="s">
        <v>5201</v>
      </c>
      <c r="C2031" s="2" t="s">
        <v>190</v>
      </c>
      <c r="D2031" s="2" t="s">
        <v>37</v>
      </c>
      <c r="E2031" s="2" t="s">
        <v>38</v>
      </c>
      <c r="F2031" s="2" t="s">
        <v>364</v>
      </c>
      <c r="G2031" s="2" t="s">
        <v>745</v>
      </c>
      <c r="H2031" s="2" t="s">
        <v>700</v>
      </c>
      <c r="I2031" s="2" t="s">
        <v>47</v>
      </c>
      <c r="J2031" s="2" t="s">
        <v>746</v>
      </c>
      <c r="K2031" s="2" t="s">
        <v>747</v>
      </c>
      <c r="L2031" s="2" t="s">
        <v>366</v>
      </c>
      <c r="M2031" s="2">
        <v>51</v>
      </c>
      <c r="N2031" s="2" t="b">
        <v>0</v>
      </c>
      <c r="O2031" s="2">
        <v>0.8355555555555555</v>
      </c>
      <c r="R2031" s="2" t="s">
        <v>65</v>
      </c>
      <c r="S2031" s="2" t="s">
        <v>4618</v>
      </c>
      <c r="T2031" s="2" t="s">
        <v>4619</v>
      </c>
      <c r="U2031" s="2" t="b">
        <v>1</v>
      </c>
      <c r="V2031" s="2" t="s">
        <v>69</v>
      </c>
      <c r="W2031" s="2">
        <v>0.6</v>
      </c>
    </row>
    <row r="2032" spans="1:23" ht="15.75" customHeight="1" x14ac:dyDescent="0.25">
      <c r="A2032" s="2" t="s">
        <v>5200</v>
      </c>
      <c r="B2032" s="2" t="s">
        <v>5201</v>
      </c>
      <c r="C2032" s="2" t="s">
        <v>190</v>
      </c>
      <c r="D2032" s="2" t="s">
        <v>37</v>
      </c>
      <c r="E2032" s="2" t="s">
        <v>38</v>
      </c>
      <c r="F2032" s="2" t="s">
        <v>364</v>
      </c>
      <c r="G2032" s="2" t="s">
        <v>750</v>
      </c>
      <c r="H2032" s="2" t="s">
        <v>700</v>
      </c>
      <c r="I2032" s="2" t="s">
        <v>47</v>
      </c>
      <c r="J2032" s="2" t="s">
        <v>751</v>
      </c>
      <c r="K2032" s="2" t="s">
        <v>752</v>
      </c>
      <c r="L2032" s="2" t="s">
        <v>366</v>
      </c>
      <c r="M2032" s="2">
        <v>52</v>
      </c>
      <c r="N2032" s="2" t="b">
        <v>0</v>
      </c>
      <c r="O2032" s="2">
        <v>0.85011185682326629</v>
      </c>
      <c r="R2032" s="2" t="s">
        <v>65</v>
      </c>
      <c r="S2032" s="2" t="s">
        <v>4620</v>
      </c>
      <c r="T2032" s="2" t="s">
        <v>4621</v>
      </c>
      <c r="U2032" s="2" t="b">
        <v>1</v>
      </c>
      <c r="V2032" s="2" t="s">
        <v>69</v>
      </c>
      <c r="W2032" s="2">
        <v>0.9</v>
      </c>
    </row>
    <row r="2033" spans="1:23" ht="15.75" customHeight="1" x14ac:dyDescent="0.25">
      <c r="A2033" s="2" t="s">
        <v>5200</v>
      </c>
      <c r="B2033" s="2" t="s">
        <v>5201</v>
      </c>
      <c r="C2033" s="2" t="s">
        <v>190</v>
      </c>
      <c r="D2033" s="2" t="s">
        <v>37</v>
      </c>
      <c r="E2033" s="2" t="s">
        <v>38</v>
      </c>
      <c r="F2033" s="2" t="s">
        <v>364</v>
      </c>
      <c r="G2033" s="2" t="s">
        <v>755</v>
      </c>
      <c r="H2033" s="2" t="s">
        <v>700</v>
      </c>
      <c r="I2033" s="2" t="s">
        <v>47</v>
      </c>
      <c r="J2033" s="2" t="s">
        <v>756</v>
      </c>
      <c r="K2033" s="2" t="s">
        <v>757</v>
      </c>
      <c r="L2033" s="2" t="s">
        <v>366</v>
      </c>
      <c r="M2033" s="2">
        <v>53</v>
      </c>
      <c r="N2033" s="2" t="b">
        <v>0</v>
      </c>
      <c r="O2033" s="2">
        <v>0.82683982683982682</v>
      </c>
      <c r="R2033" s="2" t="s">
        <v>65</v>
      </c>
      <c r="S2033" s="2" t="s">
        <v>4622</v>
      </c>
      <c r="T2033" s="2" t="s">
        <v>4623</v>
      </c>
      <c r="U2033" s="2" t="b">
        <v>1</v>
      </c>
      <c r="V2033" s="2" t="s">
        <v>69</v>
      </c>
      <c r="W2033" s="2">
        <v>0.6</v>
      </c>
    </row>
    <row r="2034" spans="1:23" ht="15.75" customHeight="1" x14ac:dyDescent="0.25">
      <c r="A2034" s="2" t="s">
        <v>5200</v>
      </c>
      <c r="B2034" s="2" t="s">
        <v>5201</v>
      </c>
      <c r="C2034" s="2" t="s">
        <v>190</v>
      </c>
      <c r="D2034" s="2" t="s">
        <v>37</v>
      </c>
      <c r="E2034" s="2" t="s">
        <v>38</v>
      </c>
      <c r="F2034" s="2" t="s">
        <v>364</v>
      </c>
      <c r="G2034" s="2" t="s">
        <v>760</v>
      </c>
      <c r="H2034" s="2" t="s">
        <v>700</v>
      </c>
      <c r="I2034" s="2" t="s">
        <v>47</v>
      </c>
      <c r="J2034" s="2" t="s">
        <v>761</v>
      </c>
      <c r="K2034" s="2" t="s">
        <v>762</v>
      </c>
      <c r="L2034" s="2" t="s">
        <v>366</v>
      </c>
      <c r="M2034" s="2">
        <v>54</v>
      </c>
      <c r="N2034" s="2" t="b">
        <v>0</v>
      </c>
      <c r="O2034" s="2">
        <v>0.8409586056644881</v>
      </c>
      <c r="R2034" s="2" t="s">
        <v>65</v>
      </c>
      <c r="S2034" s="2" t="s">
        <v>4624</v>
      </c>
      <c r="T2034" s="2" t="s">
        <v>4625</v>
      </c>
      <c r="U2034" s="2" t="b">
        <v>1</v>
      </c>
      <c r="V2034" s="2" t="s">
        <v>69</v>
      </c>
      <c r="W2034" s="2">
        <v>0.6</v>
      </c>
    </row>
    <row r="2035" spans="1:23" ht="15.75" customHeight="1" x14ac:dyDescent="0.25">
      <c r="A2035" s="2" t="s">
        <v>5200</v>
      </c>
      <c r="B2035" s="2" t="s">
        <v>5201</v>
      </c>
      <c r="C2035" s="2" t="s">
        <v>190</v>
      </c>
      <c r="D2035" s="2" t="s">
        <v>37</v>
      </c>
      <c r="E2035" s="2" t="s">
        <v>38</v>
      </c>
      <c r="F2035" s="2" t="s">
        <v>364</v>
      </c>
      <c r="G2035" s="2" t="s">
        <v>765</v>
      </c>
      <c r="H2035" s="2" t="s">
        <v>700</v>
      </c>
      <c r="I2035" s="2" t="s">
        <v>47</v>
      </c>
      <c r="J2035" s="2" t="s">
        <v>766</v>
      </c>
      <c r="K2035" s="2" t="s">
        <v>767</v>
      </c>
      <c r="L2035" s="2" t="s">
        <v>366</v>
      </c>
      <c r="M2035" s="2">
        <v>55</v>
      </c>
      <c r="N2035" s="2" t="b">
        <v>0</v>
      </c>
      <c r="O2035" s="2">
        <v>0.8355555555555555</v>
      </c>
      <c r="R2035" s="2" t="s">
        <v>65</v>
      </c>
      <c r="S2035" s="2" t="s">
        <v>4626</v>
      </c>
      <c r="T2035" s="2" t="s">
        <v>4627</v>
      </c>
      <c r="U2035" s="2" t="b">
        <v>1</v>
      </c>
      <c r="V2035" s="2" t="s">
        <v>69</v>
      </c>
      <c r="W2035" s="2">
        <v>0.6</v>
      </c>
    </row>
    <row r="2036" spans="1:23" ht="15.75" customHeight="1" x14ac:dyDescent="0.25">
      <c r="A2036" s="2" t="s">
        <v>5200</v>
      </c>
      <c r="B2036" s="2" t="s">
        <v>5201</v>
      </c>
      <c r="C2036" s="2" t="s">
        <v>190</v>
      </c>
      <c r="D2036" s="2" t="s">
        <v>37</v>
      </c>
      <c r="E2036" s="2" t="s">
        <v>38</v>
      </c>
      <c r="F2036" s="2" t="s">
        <v>364</v>
      </c>
      <c r="G2036" s="2" t="s">
        <v>770</v>
      </c>
      <c r="H2036" s="2" t="s">
        <v>700</v>
      </c>
      <c r="I2036" s="2" t="s">
        <v>47</v>
      </c>
      <c r="J2036" s="2" t="s">
        <v>771</v>
      </c>
      <c r="K2036" s="2" t="s">
        <v>772</v>
      </c>
      <c r="L2036" s="2" t="s">
        <v>366</v>
      </c>
      <c r="M2036" s="2">
        <v>56</v>
      </c>
      <c r="N2036" s="2" t="b">
        <v>0</v>
      </c>
      <c r="O2036" s="2">
        <v>0.83069977426636565</v>
      </c>
      <c r="R2036" s="2" t="s">
        <v>65</v>
      </c>
      <c r="S2036" s="2" t="s">
        <v>4628</v>
      </c>
      <c r="T2036" s="2" t="s">
        <v>4629</v>
      </c>
      <c r="U2036" s="2" t="b">
        <v>1</v>
      </c>
      <c r="V2036" s="2" t="s">
        <v>69</v>
      </c>
      <c r="W2036" s="2">
        <v>0</v>
      </c>
    </row>
    <row r="2037" spans="1:23" ht="15.75" customHeight="1" x14ac:dyDescent="0.25">
      <c r="A2037" s="2" t="s">
        <v>5200</v>
      </c>
      <c r="B2037" s="2" t="s">
        <v>5201</v>
      </c>
      <c r="C2037" s="2" t="s">
        <v>190</v>
      </c>
      <c r="D2037" s="2" t="s">
        <v>37</v>
      </c>
      <c r="E2037" s="2" t="s">
        <v>38</v>
      </c>
      <c r="F2037" s="2" t="s">
        <v>364</v>
      </c>
      <c r="G2037" s="2" t="s">
        <v>775</v>
      </c>
      <c r="H2037" s="2" t="s">
        <v>700</v>
      </c>
      <c r="I2037" s="2" t="s">
        <v>47</v>
      </c>
      <c r="J2037" s="2" t="s">
        <v>776</v>
      </c>
      <c r="K2037" s="2" t="s">
        <v>777</v>
      </c>
      <c r="L2037" s="2" t="s">
        <v>366</v>
      </c>
      <c r="M2037" s="2">
        <v>57</v>
      </c>
      <c r="N2037" s="2" t="b">
        <v>0</v>
      </c>
      <c r="O2037" s="2">
        <v>0.8482142857142857</v>
      </c>
      <c r="R2037" s="2" t="s">
        <v>65</v>
      </c>
      <c r="S2037" s="2" t="s">
        <v>4630</v>
      </c>
      <c r="T2037" s="2" t="s">
        <v>4631</v>
      </c>
      <c r="U2037" s="2" t="b">
        <v>1</v>
      </c>
      <c r="V2037" s="2" t="s">
        <v>69</v>
      </c>
      <c r="W2037" s="2">
        <v>0</v>
      </c>
    </row>
    <row r="2038" spans="1:23" ht="15.75" customHeight="1" x14ac:dyDescent="0.25">
      <c r="A2038" s="2" t="s">
        <v>5200</v>
      </c>
      <c r="B2038" s="2" t="s">
        <v>5201</v>
      </c>
      <c r="C2038" s="2" t="s">
        <v>190</v>
      </c>
      <c r="D2038" s="2" t="s">
        <v>37</v>
      </c>
      <c r="E2038" s="2" t="s">
        <v>38</v>
      </c>
      <c r="F2038" s="2" t="s">
        <v>364</v>
      </c>
      <c r="G2038" s="2" t="s">
        <v>780</v>
      </c>
      <c r="H2038" s="2" t="s">
        <v>700</v>
      </c>
      <c r="I2038" s="2" t="s">
        <v>47</v>
      </c>
      <c r="J2038" s="2" t="s">
        <v>781</v>
      </c>
      <c r="K2038" s="2" t="s">
        <v>782</v>
      </c>
      <c r="L2038" s="2" t="s">
        <v>366</v>
      </c>
      <c r="M2038" s="2">
        <v>58</v>
      </c>
      <c r="N2038" s="2" t="b">
        <v>0</v>
      </c>
      <c r="O2038" s="2">
        <v>0.82247191011235954</v>
      </c>
      <c r="R2038" s="2" t="s">
        <v>65</v>
      </c>
      <c r="S2038" s="2" t="s">
        <v>4632</v>
      </c>
      <c r="T2038" s="2" t="s">
        <v>4633</v>
      </c>
      <c r="U2038" s="2" t="b">
        <v>1</v>
      </c>
      <c r="V2038" s="2" t="s">
        <v>69</v>
      </c>
      <c r="W2038" s="2">
        <v>0</v>
      </c>
    </row>
    <row r="2039" spans="1:23" ht="15.75" customHeight="1" x14ac:dyDescent="0.25">
      <c r="A2039" s="2" t="s">
        <v>5200</v>
      </c>
      <c r="B2039" s="2" t="s">
        <v>5201</v>
      </c>
      <c r="C2039" s="2" t="s">
        <v>190</v>
      </c>
      <c r="D2039" s="2" t="s">
        <v>37</v>
      </c>
      <c r="E2039" s="2" t="s">
        <v>38</v>
      </c>
      <c r="F2039" s="2" t="s">
        <v>364</v>
      </c>
      <c r="G2039" s="2" t="s">
        <v>785</v>
      </c>
      <c r="H2039" s="2" t="s">
        <v>700</v>
      </c>
      <c r="I2039" s="2" t="s">
        <v>47</v>
      </c>
      <c r="J2039" s="2" t="s">
        <v>786</v>
      </c>
      <c r="K2039" s="2" t="s">
        <v>787</v>
      </c>
      <c r="L2039" s="2" t="s">
        <v>366</v>
      </c>
      <c r="M2039" s="2">
        <v>59</v>
      </c>
      <c r="N2039" s="2" t="b">
        <v>0</v>
      </c>
      <c r="O2039" s="2">
        <v>0.84187082405345204</v>
      </c>
      <c r="R2039" s="2" t="s">
        <v>65</v>
      </c>
      <c r="S2039" s="2" t="s">
        <v>4634</v>
      </c>
      <c r="T2039" s="2" t="s">
        <v>4635</v>
      </c>
      <c r="U2039" s="2" t="b">
        <v>1</v>
      </c>
      <c r="V2039" s="2" t="s">
        <v>69</v>
      </c>
      <c r="W2039" s="2">
        <v>0</v>
      </c>
    </row>
    <row r="2040" spans="1:23" ht="15.75" customHeight="1" x14ac:dyDescent="0.25">
      <c r="A2040" s="2" t="s">
        <v>5200</v>
      </c>
      <c r="B2040" s="2" t="s">
        <v>5201</v>
      </c>
      <c r="C2040" s="2" t="s">
        <v>190</v>
      </c>
      <c r="D2040" s="2" t="s">
        <v>37</v>
      </c>
      <c r="E2040" s="2" t="s">
        <v>38</v>
      </c>
      <c r="F2040" s="2" t="s">
        <v>364</v>
      </c>
      <c r="G2040" s="2" t="s">
        <v>790</v>
      </c>
      <c r="H2040" s="2" t="s">
        <v>700</v>
      </c>
      <c r="I2040" s="2" t="s">
        <v>47</v>
      </c>
      <c r="J2040" s="2" t="s">
        <v>791</v>
      </c>
      <c r="K2040" s="2" t="s">
        <v>792</v>
      </c>
      <c r="L2040" s="2" t="s">
        <v>366</v>
      </c>
      <c r="M2040" s="2">
        <v>60</v>
      </c>
      <c r="N2040" s="2" t="b">
        <v>0</v>
      </c>
      <c r="O2040" s="2">
        <v>0.83521444695259595</v>
      </c>
      <c r="R2040" s="2" t="s">
        <v>65</v>
      </c>
      <c r="S2040" s="2" t="s">
        <v>4636</v>
      </c>
      <c r="T2040" s="2" t="s">
        <v>4637</v>
      </c>
      <c r="U2040" s="2" t="b">
        <v>1</v>
      </c>
      <c r="V2040" s="2" t="s">
        <v>69</v>
      </c>
      <c r="W2040" s="2">
        <v>0</v>
      </c>
    </row>
    <row r="2041" spans="1:23" ht="15.75" customHeight="1" x14ac:dyDescent="0.25">
      <c r="A2041" s="2" t="s">
        <v>5200</v>
      </c>
      <c r="B2041" s="2" t="s">
        <v>5201</v>
      </c>
      <c r="C2041" s="2" t="s">
        <v>190</v>
      </c>
      <c r="D2041" s="2" t="s">
        <v>37</v>
      </c>
      <c r="E2041" s="2" t="s">
        <v>38</v>
      </c>
      <c r="F2041" s="2" t="s">
        <v>364</v>
      </c>
      <c r="G2041" s="2" t="s">
        <v>795</v>
      </c>
      <c r="H2041" s="2" t="s">
        <v>700</v>
      </c>
      <c r="I2041" s="2" t="s">
        <v>47</v>
      </c>
      <c r="J2041" s="2" t="s">
        <v>796</v>
      </c>
      <c r="K2041" s="2" t="s">
        <v>797</v>
      </c>
      <c r="L2041" s="2" t="s">
        <v>366</v>
      </c>
      <c r="M2041" s="2">
        <v>61</v>
      </c>
      <c r="N2041" s="2" t="b">
        <v>0</v>
      </c>
      <c r="O2041" s="2">
        <v>0.84563758389261745</v>
      </c>
      <c r="R2041" s="2" t="s">
        <v>65</v>
      </c>
      <c r="S2041" s="2" t="s">
        <v>4638</v>
      </c>
      <c r="T2041" s="2" t="s">
        <v>4639</v>
      </c>
      <c r="U2041" s="2" t="b">
        <v>1</v>
      </c>
      <c r="V2041" s="2" t="s">
        <v>69</v>
      </c>
      <c r="W2041" s="2">
        <v>0</v>
      </c>
    </row>
    <row r="2042" spans="1:23" ht="15.75" customHeight="1" x14ac:dyDescent="0.25">
      <c r="A2042" s="2" t="s">
        <v>5200</v>
      </c>
      <c r="B2042" s="2" t="s">
        <v>5201</v>
      </c>
      <c r="C2042" s="2" t="s">
        <v>190</v>
      </c>
      <c r="D2042" s="2" t="s">
        <v>45</v>
      </c>
      <c r="E2042" s="2" t="s">
        <v>46</v>
      </c>
      <c r="F2042" s="2" t="s">
        <v>55</v>
      </c>
      <c r="G2042" s="2" t="s">
        <v>56</v>
      </c>
      <c r="H2042" s="2" t="s">
        <v>57</v>
      </c>
      <c r="I2042" s="2" t="s">
        <v>32</v>
      </c>
      <c r="J2042" s="2" t="s">
        <v>59</v>
      </c>
      <c r="K2042" s="2" t="s">
        <v>60</v>
      </c>
      <c r="L2042" s="2" t="s">
        <v>61</v>
      </c>
      <c r="M2042" s="2">
        <v>42</v>
      </c>
      <c r="N2042" s="2" t="b">
        <v>1</v>
      </c>
      <c r="O2042" s="2">
        <v>0.71397849462365581</v>
      </c>
      <c r="P2042" s="2">
        <v>0.70638297872340428</v>
      </c>
      <c r="Q2042" s="2">
        <v>0.72173913043478266</v>
      </c>
      <c r="R2042" s="2" t="s">
        <v>74</v>
      </c>
      <c r="S2042" s="2" t="s">
        <v>4640</v>
      </c>
      <c r="T2042" s="2" t="s">
        <v>4641</v>
      </c>
      <c r="U2042" s="2" t="b">
        <v>1</v>
      </c>
      <c r="V2042" s="2" t="s">
        <v>69</v>
      </c>
      <c r="W2042" s="2">
        <v>4</v>
      </c>
    </row>
    <row r="2043" spans="1:23" ht="15.75" customHeight="1" x14ac:dyDescent="0.25">
      <c r="A2043" s="2" t="s">
        <v>5200</v>
      </c>
      <c r="B2043" s="2" t="s">
        <v>5201</v>
      </c>
      <c r="C2043" s="2" t="s">
        <v>190</v>
      </c>
      <c r="D2043" s="2" t="s">
        <v>45</v>
      </c>
      <c r="E2043" s="2" t="s">
        <v>46</v>
      </c>
      <c r="F2043" s="2" t="s">
        <v>55</v>
      </c>
      <c r="G2043" s="2" t="s">
        <v>70</v>
      </c>
      <c r="H2043" s="2" t="s">
        <v>57</v>
      </c>
      <c r="I2043" s="2" t="s">
        <v>32</v>
      </c>
      <c r="J2043" s="2" t="s">
        <v>71</v>
      </c>
      <c r="K2043" s="2" t="s">
        <v>72</v>
      </c>
      <c r="L2043" s="2" t="s">
        <v>61</v>
      </c>
      <c r="M2043" s="2">
        <v>43</v>
      </c>
      <c r="N2043" s="2" t="b">
        <v>1</v>
      </c>
      <c r="O2043" s="2">
        <v>0.68993839835728954</v>
      </c>
      <c r="P2043" s="2">
        <v>0.65369649805447472</v>
      </c>
      <c r="Q2043" s="2">
        <v>0.73043478260869565</v>
      </c>
      <c r="R2043" s="2" t="s">
        <v>74</v>
      </c>
      <c r="S2043" s="2" t="s">
        <v>4642</v>
      </c>
      <c r="T2043" s="2" t="s">
        <v>4643</v>
      </c>
      <c r="U2043" s="2" t="b">
        <v>1</v>
      </c>
      <c r="V2043" s="2" t="s">
        <v>69</v>
      </c>
      <c r="W2043" s="2">
        <v>2.4</v>
      </c>
    </row>
    <row r="2044" spans="1:23" ht="15.75" customHeight="1" x14ac:dyDescent="0.25">
      <c r="A2044" s="2" t="s">
        <v>5200</v>
      </c>
      <c r="B2044" s="2" t="s">
        <v>5201</v>
      </c>
      <c r="C2044" s="2" t="s">
        <v>190</v>
      </c>
      <c r="D2044" s="2" t="s">
        <v>45</v>
      </c>
      <c r="E2044" s="2" t="s">
        <v>46</v>
      </c>
      <c r="F2044" s="2" t="s">
        <v>55</v>
      </c>
      <c r="G2044" s="2" t="s">
        <v>78</v>
      </c>
      <c r="H2044" s="2" t="s">
        <v>57</v>
      </c>
      <c r="I2044" s="2" t="s">
        <v>32</v>
      </c>
      <c r="J2044" s="2" t="s">
        <v>79</v>
      </c>
      <c r="K2044" s="2" t="s">
        <v>80</v>
      </c>
      <c r="L2044" s="2" t="s">
        <v>61</v>
      </c>
      <c r="M2044" s="2">
        <v>44</v>
      </c>
      <c r="N2044" s="2" t="b">
        <v>1</v>
      </c>
      <c r="O2044" s="2">
        <v>0.71457905544147859</v>
      </c>
      <c r="P2044" s="2">
        <v>0.67704280155642027</v>
      </c>
      <c r="Q2044" s="2">
        <v>0.75652173913043474</v>
      </c>
      <c r="R2044" s="2" t="s">
        <v>74</v>
      </c>
      <c r="S2044" s="2" t="s">
        <v>4644</v>
      </c>
      <c r="T2044" s="2" t="s">
        <v>4645</v>
      </c>
      <c r="U2044" s="2" t="b">
        <v>1</v>
      </c>
      <c r="V2044" s="2" t="s">
        <v>69</v>
      </c>
      <c r="W2044" s="2">
        <v>1.5</v>
      </c>
    </row>
    <row r="2045" spans="1:23" ht="15.75" customHeight="1" x14ac:dyDescent="0.25">
      <c r="A2045" s="2" t="s">
        <v>5200</v>
      </c>
      <c r="B2045" s="2" t="s">
        <v>5201</v>
      </c>
      <c r="C2045" s="2" t="s">
        <v>190</v>
      </c>
      <c r="D2045" s="2" t="s">
        <v>45</v>
      </c>
      <c r="E2045" s="2" t="s">
        <v>46</v>
      </c>
      <c r="F2045" s="2" t="s">
        <v>55</v>
      </c>
      <c r="G2045" s="2" t="s">
        <v>85</v>
      </c>
      <c r="H2045" s="2" t="s">
        <v>57</v>
      </c>
      <c r="I2045" s="2" t="s">
        <v>32</v>
      </c>
      <c r="J2045" s="2" t="s">
        <v>86</v>
      </c>
      <c r="K2045" s="2" t="s">
        <v>87</v>
      </c>
      <c r="L2045" s="2" t="s">
        <v>61</v>
      </c>
      <c r="M2045" s="2">
        <v>45</v>
      </c>
      <c r="N2045" s="2" t="b">
        <v>1</v>
      </c>
      <c r="O2045" s="2">
        <v>0.71487603305785119</v>
      </c>
      <c r="P2045" s="2">
        <v>0.68110236220472442</v>
      </c>
      <c r="Q2045" s="2">
        <v>0.75217391304347825</v>
      </c>
      <c r="R2045" s="2" t="s">
        <v>74</v>
      </c>
      <c r="S2045" s="2" t="s">
        <v>4646</v>
      </c>
      <c r="T2045" s="2" t="s">
        <v>4647</v>
      </c>
      <c r="U2045" s="2" t="b">
        <v>1</v>
      </c>
      <c r="V2045" s="2" t="s">
        <v>69</v>
      </c>
      <c r="W2045" s="2">
        <v>1.9</v>
      </c>
    </row>
    <row r="2046" spans="1:23" ht="15.75" customHeight="1" x14ac:dyDescent="0.25">
      <c r="A2046" s="2" t="s">
        <v>5200</v>
      </c>
      <c r="B2046" s="2" t="s">
        <v>5201</v>
      </c>
      <c r="C2046" s="2" t="s">
        <v>190</v>
      </c>
      <c r="D2046" s="2" t="s">
        <v>45</v>
      </c>
      <c r="E2046" s="2" t="s">
        <v>46</v>
      </c>
      <c r="F2046" s="2" t="s">
        <v>55</v>
      </c>
      <c r="G2046" s="2" t="s">
        <v>92</v>
      </c>
      <c r="H2046" s="2" t="s">
        <v>57</v>
      </c>
      <c r="I2046" s="2" t="s">
        <v>32</v>
      </c>
      <c r="J2046" s="2" t="s">
        <v>93</v>
      </c>
      <c r="K2046" s="2" t="s">
        <v>95</v>
      </c>
      <c r="L2046" s="2" t="s">
        <v>61</v>
      </c>
      <c r="M2046" s="2">
        <v>46</v>
      </c>
      <c r="N2046" s="2" t="b">
        <v>1</v>
      </c>
      <c r="O2046" s="2">
        <v>0.65439672801635984</v>
      </c>
      <c r="P2046" s="2">
        <v>0.61776061776061775</v>
      </c>
      <c r="Q2046" s="2">
        <v>0.69565217391304346</v>
      </c>
      <c r="R2046" s="2" t="s">
        <v>74</v>
      </c>
      <c r="S2046" s="2" t="s">
        <v>4648</v>
      </c>
      <c r="T2046" s="2" t="s">
        <v>4649</v>
      </c>
      <c r="U2046" s="2" t="b">
        <v>1</v>
      </c>
      <c r="V2046" s="2" t="s">
        <v>69</v>
      </c>
      <c r="W2046" s="2">
        <v>1.5</v>
      </c>
    </row>
    <row r="2047" spans="1:23" ht="15.75" customHeight="1" x14ac:dyDescent="0.25">
      <c r="A2047" s="2" t="s">
        <v>5200</v>
      </c>
      <c r="B2047" s="2" t="s">
        <v>5201</v>
      </c>
      <c r="C2047" s="2" t="s">
        <v>190</v>
      </c>
      <c r="D2047" s="2" t="s">
        <v>45</v>
      </c>
      <c r="E2047" s="2" t="s">
        <v>46</v>
      </c>
      <c r="F2047" s="2" t="s">
        <v>55</v>
      </c>
      <c r="G2047" s="2" t="s">
        <v>99</v>
      </c>
      <c r="H2047" s="2" t="s">
        <v>57</v>
      </c>
      <c r="I2047" s="2" t="s">
        <v>32</v>
      </c>
      <c r="J2047" s="2" t="s">
        <v>100</v>
      </c>
      <c r="K2047" s="2" t="s">
        <v>101</v>
      </c>
      <c r="L2047" s="2" t="s">
        <v>61</v>
      </c>
      <c r="M2047" s="2">
        <v>47</v>
      </c>
      <c r="N2047" s="2" t="b">
        <v>1</v>
      </c>
      <c r="O2047" s="2">
        <v>0.69653767820773926</v>
      </c>
      <c r="P2047" s="2">
        <v>0.65517241379310343</v>
      </c>
      <c r="Q2047" s="2">
        <v>0.74347826086956526</v>
      </c>
      <c r="R2047" s="2" t="s">
        <v>74</v>
      </c>
      <c r="S2047" s="2" t="s">
        <v>4650</v>
      </c>
      <c r="T2047" s="2" t="s">
        <v>4651</v>
      </c>
      <c r="U2047" s="2" t="b">
        <v>1</v>
      </c>
      <c r="V2047" s="2" t="s">
        <v>69</v>
      </c>
      <c r="W2047" s="2">
        <v>1.4</v>
      </c>
    </row>
    <row r="2048" spans="1:23" ht="15.75" customHeight="1" x14ac:dyDescent="0.25">
      <c r="A2048" s="2" t="s">
        <v>5200</v>
      </c>
      <c r="B2048" s="2" t="s">
        <v>5201</v>
      </c>
      <c r="C2048" s="2" t="s">
        <v>190</v>
      </c>
      <c r="D2048" s="2" t="s">
        <v>45</v>
      </c>
      <c r="E2048" s="2" t="s">
        <v>46</v>
      </c>
      <c r="F2048" s="2" t="s">
        <v>55</v>
      </c>
      <c r="G2048" s="2" t="s">
        <v>107</v>
      </c>
      <c r="H2048" s="2" t="s">
        <v>57</v>
      </c>
      <c r="I2048" s="2" t="s">
        <v>32</v>
      </c>
      <c r="J2048" s="2" t="s">
        <v>108</v>
      </c>
      <c r="K2048" s="2" t="s">
        <v>109</v>
      </c>
      <c r="L2048" s="2" t="s">
        <v>61</v>
      </c>
      <c r="M2048" s="2">
        <v>48</v>
      </c>
      <c r="N2048" s="2" t="b">
        <v>1</v>
      </c>
      <c r="O2048" s="2">
        <v>0.61344537815126043</v>
      </c>
      <c r="P2048" s="2">
        <v>0.5934959349593496</v>
      </c>
      <c r="Q2048" s="2">
        <v>0.63478260869565217</v>
      </c>
      <c r="R2048" s="2" t="s">
        <v>74</v>
      </c>
      <c r="S2048" s="2" t="s">
        <v>4652</v>
      </c>
      <c r="T2048" s="2" t="s">
        <v>4653</v>
      </c>
      <c r="U2048" s="2" t="b">
        <v>1</v>
      </c>
      <c r="V2048" s="2" t="s">
        <v>69</v>
      </c>
      <c r="W2048" s="2">
        <v>1.3</v>
      </c>
    </row>
    <row r="2049" spans="1:23" ht="15.75" customHeight="1" x14ac:dyDescent="0.25">
      <c r="A2049" s="2" t="s">
        <v>5200</v>
      </c>
      <c r="B2049" s="2" t="s">
        <v>5201</v>
      </c>
      <c r="C2049" s="2" t="s">
        <v>190</v>
      </c>
      <c r="D2049" s="2" t="s">
        <v>45</v>
      </c>
      <c r="E2049" s="2" t="s">
        <v>46</v>
      </c>
      <c r="F2049" s="2" t="s">
        <v>55</v>
      </c>
      <c r="G2049" s="2" t="s">
        <v>112</v>
      </c>
      <c r="H2049" s="2" t="s">
        <v>57</v>
      </c>
      <c r="I2049" s="2" t="s">
        <v>32</v>
      </c>
      <c r="J2049" s="2" t="s">
        <v>113</v>
      </c>
      <c r="K2049" s="2" t="s">
        <v>114</v>
      </c>
      <c r="L2049" s="2" t="s">
        <v>61</v>
      </c>
      <c r="M2049" s="2">
        <v>49</v>
      </c>
      <c r="N2049" s="2" t="b">
        <v>1</v>
      </c>
      <c r="O2049" s="2">
        <v>0.71982758620689657</v>
      </c>
      <c r="P2049" s="2">
        <v>0.71367521367521369</v>
      </c>
      <c r="Q2049" s="2">
        <v>0.72608695652173916</v>
      </c>
      <c r="R2049" s="2" t="s">
        <v>74</v>
      </c>
      <c r="S2049" s="2" t="s">
        <v>4654</v>
      </c>
      <c r="T2049" s="2" t="s">
        <v>4655</v>
      </c>
      <c r="U2049" s="2" t="b">
        <v>1</v>
      </c>
      <c r="V2049" s="2" t="s">
        <v>69</v>
      </c>
      <c r="W2049" s="2">
        <v>1.4</v>
      </c>
    </row>
    <row r="2050" spans="1:23" ht="15.75" customHeight="1" x14ac:dyDescent="0.25">
      <c r="A2050" s="2" t="s">
        <v>5200</v>
      </c>
      <c r="B2050" s="2" t="s">
        <v>5201</v>
      </c>
      <c r="C2050" s="2" t="s">
        <v>190</v>
      </c>
      <c r="D2050" s="2" t="s">
        <v>45</v>
      </c>
      <c r="E2050" s="2" t="s">
        <v>46</v>
      </c>
      <c r="F2050" s="2" t="s">
        <v>55</v>
      </c>
      <c r="G2050" s="2" t="s">
        <v>117</v>
      </c>
      <c r="H2050" s="2" t="s">
        <v>57</v>
      </c>
      <c r="I2050" s="2" t="s">
        <v>32</v>
      </c>
      <c r="J2050" s="2" t="s">
        <v>118</v>
      </c>
      <c r="K2050" s="2" t="s">
        <v>119</v>
      </c>
      <c r="L2050" s="2" t="s">
        <v>61</v>
      </c>
      <c r="M2050" s="2">
        <v>50</v>
      </c>
      <c r="N2050" s="2" t="b">
        <v>1</v>
      </c>
      <c r="O2050" s="2">
        <v>0.6750524109014675</v>
      </c>
      <c r="P2050" s="2">
        <v>0.65182186234817818</v>
      </c>
      <c r="Q2050" s="2">
        <v>0.7</v>
      </c>
      <c r="R2050" s="2" t="s">
        <v>74</v>
      </c>
      <c r="S2050" s="2" t="s">
        <v>4656</v>
      </c>
      <c r="T2050" s="2" t="s">
        <v>4657</v>
      </c>
      <c r="U2050" s="2" t="b">
        <v>1</v>
      </c>
      <c r="V2050" s="2" t="s">
        <v>69</v>
      </c>
      <c r="W2050" s="2">
        <v>1.6</v>
      </c>
    </row>
    <row r="2051" spans="1:23" ht="15.75" customHeight="1" x14ac:dyDescent="0.25">
      <c r="A2051" s="2" t="s">
        <v>5200</v>
      </c>
      <c r="B2051" s="2" t="s">
        <v>5201</v>
      </c>
      <c r="C2051" s="2" t="s">
        <v>190</v>
      </c>
      <c r="D2051" s="2" t="s">
        <v>45</v>
      </c>
      <c r="E2051" s="2" t="s">
        <v>46</v>
      </c>
      <c r="F2051" s="2" t="s">
        <v>55</v>
      </c>
      <c r="G2051" s="2" t="s">
        <v>122</v>
      </c>
      <c r="H2051" s="2" t="s">
        <v>57</v>
      </c>
      <c r="I2051" s="2" t="s">
        <v>32</v>
      </c>
      <c r="J2051" s="2" t="s">
        <v>123</v>
      </c>
      <c r="K2051" s="2" t="s">
        <v>124</v>
      </c>
      <c r="L2051" s="2" t="s">
        <v>61</v>
      </c>
      <c r="M2051" s="2">
        <v>51</v>
      </c>
      <c r="N2051" s="2" t="b">
        <v>1</v>
      </c>
      <c r="O2051" s="2">
        <v>0.72688172043010757</v>
      </c>
      <c r="P2051" s="2">
        <v>0.7191489361702128</v>
      </c>
      <c r="Q2051" s="2">
        <v>0.73478260869565215</v>
      </c>
      <c r="R2051" s="2" t="s">
        <v>74</v>
      </c>
      <c r="S2051" s="2" t="s">
        <v>4658</v>
      </c>
      <c r="T2051" s="2" t="s">
        <v>4659</v>
      </c>
      <c r="U2051" s="2" t="b">
        <v>1</v>
      </c>
      <c r="V2051" s="2" t="s">
        <v>69</v>
      </c>
      <c r="W2051" s="2">
        <v>1.7</v>
      </c>
    </row>
    <row r="2052" spans="1:23" ht="15.75" customHeight="1" x14ac:dyDescent="0.25">
      <c r="A2052" s="2" t="s">
        <v>5200</v>
      </c>
      <c r="B2052" s="2" t="s">
        <v>5201</v>
      </c>
      <c r="C2052" s="2" t="s">
        <v>190</v>
      </c>
      <c r="D2052" s="2" t="s">
        <v>45</v>
      </c>
      <c r="E2052" s="2" t="s">
        <v>46</v>
      </c>
      <c r="F2052" s="2" t="s">
        <v>55</v>
      </c>
      <c r="G2052" s="2" t="s">
        <v>127</v>
      </c>
      <c r="H2052" s="2" t="s">
        <v>57</v>
      </c>
      <c r="I2052" s="2" t="s">
        <v>32</v>
      </c>
      <c r="J2052" s="2" t="s">
        <v>128</v>
      </c>
      <c r="K2052" s="2" t="s">
        <v>129</v>
      </c>
      <c r="L2052" s="2" t="s">
        <v>61</v>
      </c>
      <c r="M2052" s="2">
        <v>52</v>
      </c>
      <c r="N2052" s="2" t="b">
        <v>1</v>
      </c>
      <c r="O2052" s="2">
        <v>0.58872651356993733</v>
      </c>
      <c r="P2052" s="2">
        <v>0.5662650602409639</v>
      </c>
      <c r="Q2052" s="2">
        <v>0.61304347826086958</v>
      </c>
      <c r="R2052" s="2" t="s">
        <v>74</v>
      </c>
      <c r="S2052" s="2" t="s">
        <v>4660</v>
      </c>
      <c r="T2052" s="2" t="s">
        <v>4661</v>
      </c>
      <c r="U2052" s="2" t="b">
        <v>1</v>
      </c>
      <c r="V2052" s="2" t="s">
        <v>69</v>
      </c>
      <c r="W2052" s="2">
        <v>1.9</v>
      </c>
    </row>
    <row r="2053" spans="1:23" ht="15.75" customHeight="1" x14ac:dyDescent="0.25">
      <c r="A2053" s="2" t="s">
        <v>5200</v>
      </c>
      <c r="B2053" s="2" t="s">
        <v>5201</v>
      </c>
      <c r="C2053" s="2" t="s">
        <v>190</v>
      </c>
      <c r="D2053" s="2" t="s">
        <v>45</v>
      </c>
      <c r="E2053" s="2" t="s">
        <v>46</v>
      </c>
      <c r="F2053" s="2" t="s">
        <v>55</v>
      </c>
      <c r="G2053" s="2" t="s">
        <v>132</v>
      </c>
      <c r="H2053" s="2" t="s">
        <v>57</v>
      </c>
      <c r="I2053" s="2" t="s">
        <v>32</v>
      </c>
      <c r="J2053" s="2" t="s">
        <v>133</v>
      </c>
      <c r="K2053" s="2" t="s">
        <v>134</v>
      </c>
      <c r="L2053" s="2" t="s">
        <v>61</v>
      </c>
      <c r="M2053" s="2">
        <v>53</v>
      </c>
      <c r="N2053" s="2" t="b">
        <v>1</v>
      </c>
      <c r="O2053" s="2">
        <v>0.70315789473684209</v>
      </c>
      <c r="P2053" s="2">
        <v>0.68163265306122445</v>
      </c>
      <c r="Q2053" s="2">
        <v>0.72608695652173916</v>
      </c>
      <c r="R2053" s="2" t="s">
        <v>74</v>
      </c>
      <c r="S2053" s="2" t="s">
        <v>4662</v>
      </c>
      <c r="T2053" s="2" t="s">
        <v>4663</v>
      </c>
      <c r="U2053" s="2" t="b">
        <v>1</v>
      </c>
      <c r="V2053" s="2" t="s">
        <v>69</v>
      </c>
      <c r="W2053" s="2">
        <v>1.5</v>
      </c>
    </row>
    <row r="2054" spans="1:23" ht="15.75" customHeight="1" x14ac:dyDescent="0.25">
      <c r="A2054" s="2" t="s">
        <v>5200</v>
      </c>
      <c r="B2054" s="2" t="s">
        <v>5201</v>
      </c>
      <c r="C2054" s="2" t="s">
        <v>190</v>
      </c>
      <c r="D2054" s="2" t="s">
        <v>45</v>
      </c>
      <c r="E2054" s="2" t="s">
        <v>46</v>
      </c>
      <c r="F2054" s="2" t="s">
        <v>55</v>
      </c>
      <c r="G2054" s="2" t="s">
        <v>137</v>
      </c>
      <c r="H2054" s="2" t="s">
        <v>57</v>
      </c>
      <c r="I2054" s="2" t="s">
        <v>32</v>
      </c>
      <c r="J2054" s="2" t="s">
        <v>138</v>
      </c>
      <c r="K2054" s="2" t="s">
        <v>139</v>
      </c>
      <c r="L2054" s="2" t="s">
        <v>61</v>
      </c>
      <c r="M2054" s="2">
        <v>54</v>
      </c>
      <c r="N2054" s="2" t="b">
        <v>1</v>
      </c>
      <c r="O2054" s="2">
        <v>0.70940170940170943</v>
      </c>
      <c r="P2054" s="2">
        <v>0.69747899159663862</v>
      </c>
      <c r="Q2054" s="2">
        <v>0.72173913043478266</v>
      </c>
      <c r="R2054" s="2" t="s">
        <v>74</v>
      </c>
      <c r="S2054" s="2" t="s">
        <v>4664</v>
      </c>
      <c r="T2054" s="2" t="s">
        <v>4665</v>
      </c>
      <c r="U2054" s="2" t="b">
        <v>1</v>
      </c>
      <c r="V2054" s="2" t="s">
        <v>69</v>
      </c>
      <c r="W2054" s="2">
        <v>1.5</v>
      </c>
    </row>
    <row r="2055" spans="1:23" ht="15.75" customHeight="1" x14ac:dyDescent="0.25">
      <c r="A2055" s="2" t="s">
        <v>5200</v>
      </c>
      <c r="B2055" s="2" t="s">
        <v>5201</v>
      </c>
      <c r="C2055" s="2" t="s">
        <v>190</v>
      </c>
      <c r="D2055" s="2" t="s">
        <v>45</v>
      </c>
      <c r="E2055" s="2" t="s">
        <v>46</v>
      </c>
      <c r="F2055" s="2" t="s">
        <v>55</v>
      </c>
      <c r="G2055" s="2" t="s">
        <v>142</v>
      </c>
      <c r="H2055" s="2" t="s">
        <v>57</v>
      </c>
      <c r="I2055" s="2" t="s">
        <v>32</v>
      </c>
      <c r="J2055" s="2" t="s">
        <v>143</v>
      </c>
      <c r="K2055" s="2" t="s">
        <v>144</v>
      </c>
      <c r="L2055" s="2" t="s">
        <v>61</v>
      </c>
      <c r="M2055" s="2">
        <v>55</v>
      </c>
      <c r="N2055" s="2" t="b">
        <v>1</v>
      </c>
      <c r="O2055" s="2">
        <v>0.69278350515463916</v>
      </c>
      <c r="P2055" s="2">
        <v>0.6588235294117647</v>
      </c>
      <c r="Q2055" s="2">
        <v>0.73043478260869565</v>
      </c>
      <c r="R2055" s="2" t="s">
        <v>74</v>
      </c>
      <c r="S2055" s="2" t="s">
        <v>4666</v>
      </c>
      <c r="T2055" s="2" t="s">
        <v>4667</v>
      </c>
      <c r="U2055" s="2" t="b">
        <v>1</v>
      </c>
      <c r="V2055" s="2" t="s">
        <v>69</v>
      </c>
      <c r="W2055" s="2">
        <v>1.4</v>
      </c>
    </row>
    <row r="2056" spans="1:23" ht="15.75" customHeight="1" x14ac:dyDescent="0.25">
      <c r="A2056" s="2" t="s">
        <v>5200</v>
      </c>
      <c r="B2056" s="2" t="s">
        <v>5201</v>
      </c>
      <c r="C2056" s="2" t="s">
        <v>190</v>
      </c>
      <c r="D2056" s="2" t="s">
        <v>45</v>
      </c>
      <c r="E2056" s="2" t="s">
        <v>46</v>
      </c>
      <c r="F2056" s="2" t="s">
        <v>55</v>
      </c>
      <c r="G2056" s="2" t="s">
        <v>148</v>
      </c>
      <c r="H2056" s="2" t="s">
        <v>57</v>
      </c>
      <c r="I2056" s="2" t="s">
        <v>32</v>
      </c>
      <c r="J2056" s="2" t="s">
        <v>149</v>
      </c>
      <c r="K2056" s="2" t="s">
        <v>150</v>
      </c>
      <c r="L2056" s="2" t="s">
        <v>61</v>
      </c>
      <c r="M2056" s="2">
        <v>56</v>
      </c>
      <c r="N2056" s="2" t="b">
        <v>1</v>
      </c>
      <c r="O2056" s="2">
        <v>0.70564516129032262</v>
      </c>
      <c r="P2056" s="2">
        <v>0.65789473684210531</v>
      </c>
      <c r="Q2056" s="2">
        <v>0.76086956521739135</v>
      </c>
      <c r="R2056" s="2" t="s">
        <v>74</v>
      </c>
      <c r="S2056" s="2" t="s">
        <v>4668</v>
      </c>
      <c r="T2056" s="2" t="s">
        <v>4669</v>
      </c>
      <c r="U2056" s="2" t="b">
        <v>1</v>
      </c>
      <c r="V2056" s="2" t="s">
        <v>69</v>
      </c>
      <c r="W2056" s="2">
        <v>1.4</v>
      </c>
    </row>
    <row r="2057" spans="1:23" ht="15.75" customHeight="1" x14ac:dyDescent="0.25">
      <c r="A2057" s="2" t="s">
        <v>5200</v>
      </c>
      <c r="B2057" s="2" t="s">
        <v>5201</v>
      </c>
      <c r="C2057" s="2" t="s">
        <v>190</v>
      </c>
      <c r="D2057" s="2" t="s">
        <v>45</v>
      </c>
      <c r="E2057" s="2" t="s">
        <v>46</v>
      </c>
      <c r="F2057" s="2" t="s">
        <v>55</v>
      </c>
      <c r="G2057" s="2" t="s">
        <v>153</v>
      </c>
      <c r="H2057" s="2" t="s">
        <v>57</v>
      </c>
      <c r="I2057" s="2" t="s">
        <v>32</v>
      </c>
      <c r="J2057" s="2" t="s">
        <v>154</v>
      </c>
      <c r="K2057" s="2" t="s">
        <v>155</v>
      </c>
      <c r="L2057" s="2" t="s">
        <v>61</v>
      </c>
      <c r="M2057" s="2">
        <v>57</v>
      </c>
      <c r="N2057" s="2" t="b">
        <v>1</v>
      </c>
      <c r="O2057" s="2">
        <v>0.68442622950819676</v>
      </c>
      <c r="P2057" s="2">
        <v>0.6472868217054264</v>
      </c>
      <c r="Q2057" s="2">
        <v>0.72608695652173916</v>
      </c>
      <c r="R2057" s="2" t="s">
        <v>74</v>
      </c>
      <c r="S2057" s="2" t="s">
        <v>4670</v>
      </c>
      <c r="T2057" s="2" t="s">
        <v>4671</v>
      </c>
      <c r="U2057" s="2" t="b">
        <v>1</v>
      </c>
      <c r="V2057" s="2" t="s">
        <v>69</v>
      </c>
      <c r="W2057" s="2">
        <v>1.8</v>
      </c>
    </row>
    <row r="2058" spans="1:23" ht="15.75" customHeight="1" x14ac:dyDescent="0.25">
      <c r="A2058" s="2" t="s">
        <v>5200</v>
      </c>
      <c r="B2058" s="2" t="s">
        <v>5201</v>
      </c>
      <c r="C2058" s="2" t="s">
        <v>190</v>
      </c>
      <c r="D2058" s="2" t="s">
        <v>45</v>
      </c>
      <c r="E2058" s="2" t="s">
        <v>46</v>
      </c>
      <c r="F2058" s="2" t="s">
        <v>55</v>
      </c>
      <c r="G2058" s="2" t="s">
        <v>158</v>
      </c>
      <c r="H2058" s="2" t="s">
        <v>57</v>
      </c>
      <c r="I2058" s="2" t="s">
        <v>32</v>
      </c>
      <c r="J2058" s="2" t="s">
        <v>159</v>
      </c>
      <c r="K2058" s="2" t="s">
        <v>160</v>
      </c>
      <c r="L2058" s="2" t="s">
        <v>61</v>
      </c>
      <c r="M2058" s="2">
        <v>58</v>
      </c>
      <c r="N2058" s="2" t="b">
        <v>1</v>
      </c>
      <c r="O2058" s="2">
        <v>0.67209775967413443</v>
      </c>
      <c r="P2058" s="2">
        <v>0.63218390804597702</v>
      </c>
      <c r="Q2058" s="2">
        <v>0.71739130434782605</v>
      </c>
      <c r="R2058" s="2" t="s">
        <v>74</v>
      </c>
      <c r="S2058" s="2" t="s">
        <v>4672</v>
      </c>
      <c r="T2058" s="2" t="s">
        <v>4673</v>
      </c>
      <c r="U2058" s="2" t="b">
        <v>1</v>
      </c>
      <c r="V2058" s="2" t="s">
        <v>69</v>
      </c>
      <c r="W2058" s="2">
        <v>1.4</v>
      </c>
    </row>
    <row r="2059" spans="1:23" ht="15.75" customHeight="1" x14ac:dyDescent="0.25">
      <c r="A2059" s="2" t="s">
        <v>5200</v>
      </c>
      <c r="B2059" s="2" t="s">
        <v>5201</v>
      </c>
      <c r="C2059" s="2" t="s">
        <v>190</v>
      </c>
      <c r="D2059" s="2" t="s">
        <v>45</v>
      </c>
      <c r="E2059" s="2" t="s">
        <v>46</v>
      </c>
      <c r="F2059" s="2" t="s">
        <v>55</v>
      </c>
      <c r="G2059" s="2" t="s">
        <v>163</v>
      </c>
      <c r="H2059" s="2" t="s">
        <v>57</v>
      </c>
      <c r="I2059" s="2" t="s">
        <v>32</v>
      </c>
      <c r="J2059" s="2" t="s">
        <v>164</v>
      </c>
      <c r="K2059" s="2" t="s">
        <v>165</v>
      </c>
      <c r="L2059" s="2" t="s">
        <v>61</v>
      </c>
      <c r="M2059" s="2">
        <v>59</v>
      </c>
      <c r="N2059" s="2" t="b">
        <v>1</v>
      </c>
      <c r="O2059" s="2">
        <v>0.69230769230769229</v>
      </c>
      <c r="P2059" s="2">
        <v>0.64772727272727271</v>
      </c>
      <c r="Q2059" s="2">
        <v>0.74347826086956526</v>
      </c>
      <c r="R2059" s="2" t="s">
        <v>74</v>
      </c>
      <c r="S2059" s="2" t="s">
        <v>4674</v>
      </c>
      <c r="T2059" s="2" t="s">
        <v>4675</v>
      </c>
      <c r="U2059" s="2" t="b">
        <v>1</v>
      </c>
      <c r="V2059" s="2" t="s">
        <v>69</v>
      </c>
      <c r="W2059" s="2">
        <v>1.4</v>
      </c>
    </row>
    <row r="2060" spans="1:23" ht="15.75" customHeight="1" x14ac:dyDescent="0.25">
      <c r="A2060" s="2" t="s">
        <v>5200</v>
      </c>
      <c r="B2060" s="2" t="s">
        <v>5201</v>
      </c>
      <c r="C2060" s="2" t="s">
        <v>190</v>
      </c>
      <c r="D2060" s="2" t="s">
        <v>45</v>
      </c>
      <c r="E2060" s="2" t="s">
        <v>46</v>
      </c>
      <c r="F2060" s="2" t="s">
        <v>55</v>
      </c>
      <c r="G2060" s="2" t="s">
        <v>168</v>
      </c>
      <c r="H2060" s="2" t="s">
        <v>57</v>
      </c>
      <c r="I2060" s="2" t="s">
        <v>32</v>
      </c>
      <c r="J2060" s="2" t="s">
        <v>169</v>
      </c>
      <c r="K2060" s="2" t="s">
        <v>170</v>
      </c>
      <c r="L2060" s="2" t="s">
        <v>61</v>
      </c>
      <c r="M2060" s="2">
        <v>60</v>
      </c>
      <c r="N2060" s="2" t="b">
        <v>1</v>
      </c>
      <c r="O2060" s="2">
        <v>0.70303030303030301</v>
      </c>
      <c r="P2060" s="2">
        <v>0.65660377358490563</v>
      </c>
      <c r="Q2060" s="2">
        <v>0.75652173913043474</v>
      </c>
      <c r="R2060" s="2" t="s">
        <v>74</v>
      </c>
      <c r="S2060" s="2" t="s">
        <v>4676</v>
      </c>
      <c r="T2060" s="2" t="s">
        <v>4677</v>
      </c>
      <c r="U2060" s="2" t="b">
        <v>1</v>
      </c>
      <c r="V2060" s="2" t="s">
        <v>69</v>
      </c>
      <c r="W2060" s="2">
        <v>1.6</v>
      </c>
    </row>
    <row r="2061" spans="1:23" ht="15.75" customHeight="1" x14ac:dyDescent="0.25">
      <c r="A2061" s="2" t="s">
        <v>5200</v>
      </c>
      <c r="B2061" s="2" t="s">
        <v>5201</v>
      </c>
      <c r="C2061" s="2" t="s">
        <v>190</v>
      </c>
      <c r="D2061" s="2" t="s">
        <v>45</v>
      </c>
      <c r="E2061" s="2" t="s">
        <v>46</v>
      </c>
      <c r="F2061" s="2" t="s">
        <v>55</v>
      </c>
      <c r="G2061" s="2" t="s">
        <v>173</v>
      </c>
      <c r="H2061" s="2" t="s">
        <v>57</v>
      </c>
      <c r="I2061" s="2" t="s">
        <v>32</v>
      </c>
      <c r="J2061" s="2" t="s">
        <v>174</v>
      </c>
      <c r="K2061" s="2" t="s">
        <v>175</v>
      </c>
      <c r="L2061" s="2" t="s">
        <v>61</v>
      </c>
      <c r="M2061" s="2">
        <v>61</v>
      </c>
      <c r="N2061" s="2" t="b">
        <v>1</v>
      </c>
      <c r="O2061" s="2">
        <v>0.71929824561403499</v>
      </c>
      <c r="P2061" s="2">
        <v>0.72566371681415931</v>
      </c>
      <c r="Q2061" s="2">
        <v>0.71304347826086956</v>
      </c>
      <c r="R2061" s="2" t="s">
        <v>74</v>
      </c>
      <c r="S2061" s="2" t="s">
        <v>4678</v>
      </c>
      <c r="T2061" s="2" t="s">
        <v>4679</v>
      </c>
      <c r="U2061" s="2" t="b">
        <v>1</v>
      </c>
      <c r="V2061" s="2" t="s">
        <v>69</v>
      </c>
      <c r="W2061" s="2">
        <v>1.4</v>
      </c>
    </row>
    <row r="2062" spans="1:23" ht="15.75" customHeight="1" x14ac:dyDescent="0.25">
      <c r="A2062" s="2" t="s">
        <v>5200</v>
      </c>
      <c r="B2062" s="2" t="s">
        <v>5201</v>
      </c>
      <c r="C2062" s="2" t="s">
        <v>190</v>
      </c>
      <c r="D2062" s="2" t="s">
        <v>45</v>
      </c>
      <c r="E2062" s="2" t="s">
        <v>46</v>
      </c>
      <c r="F2062" s="2" t="s">
        <v>55</v>
      </c>
      <c r="G2062" s="2" t="s">
        <v>178</v>
      </c>
      <c r="H2062" s="2" t="s">
        <v>179</v>
      </c>
      <c r="I2062" s="2" t="s">
        <v>12</v>
      </c>
      <c r="J2062" s="2" t="s">
        <v>180</v>
      </c>
      <c r="K2062" s="2" t="s">
        <v>181</v>
      </c>
      <c r="L2062" s="2" t="s">
        <v>182</v>
      </c>
      <c r="M2062" s="2">
        <v>42</v>
      </c>
      <c r="N2062" s="2" t="b">
        <v>0</v>
      </c>
      <c r="O2062" s="2">
        <v>0.69209809264305178</v>
      </c>
      <c r="P2062" s="2">
        <v>0.64141414141414144</v>
      </c>
      <c r="Q2062" s="2">
        <v>0.75147928994082835</v>
      </c>
      <c r="R2062" s="2" t="s">
        <v>74</v>
      </c>
      <c r="S2062" s="2" t="s">
        <v>4680</v>
      </c>
      <c r="T2062" s="2" t="s">
        <v>4681</v>
      </c>
      <c r="U2062" s="2" t="b">
        <v>1</v>
      </c>
      <c r="V2062" s="2" t="s">
        <v>69</v>
      </c>
      <c r="W2062" s="2">
        <v>1.5</v>
      </c>
    </row>
    <row r="2063" spans="1:23" ht="15.75" customHeight="1" x14ac:dyDescent="0.25">
      <c r="A2063" s="2" t="s">
        <v>5200</v>
      </c>
      <c r="B2063" s="2" t="s">
        <v>5201</v>
      </c>
      <c r="C2063" s="2" t="s">
        <v>190</v>
      </c>
      <c r="D2063" s="2" t="s">
        <v>45</v>
      </c>
      <c r="E2063" s="2" t="s">
        <v>46</v>
      </c>
      <c r="F2063" s="2" t="s">
        <v>55</v>
      </c>
      <c r="G2063" s="2" t="s">
        <v>185</v>
      </c>
      <c r="H2063" s="2" t="s">
        <v>179</v>
      </c>
      <c r="I2063" s="2" t="s">
        <v>12</v>
      </c>
      <c r="J2063" s="2" t="s">
        <v>186</v>
      </c>
      <c r="K2063" s="2" t="s">
        <v>187</v>
      </c>
      <c r="L2063" s="2" t="s">
        <v>182</v>
      </c>
      <c r="M2063" s="2">
        <v>43</v>
      </c>
      <c r="N2063" s="2" t="b">
        <v>0</v>
      </c>
      <c r="O2063" s="2">
        <v>0.70680628272251322</v>
      </c>
      <c r="P2063" s="2">
        <v>0.63380281690140849</v>
      </c>
      <c r="Q2063" s="2">
        <v>0.79881656804733725</v>
      </c>
      <c r="R2063" s="2" t="s">
        <v>74</v>
      </c>
      <c r="S2063" s="2" t="s">
        <v>4682</v>
      </c>
      <c r="T2063" s="2" t="s">
        <v>4683</v>
      </c>
      <c r="U2063" s="2" t="b">
        <v>1</v>
      </c>
      <c r="V2063" s="2" t="s">
        <v>69</v>
      </c>
      <c r="W2063" s="2">
        <v>1.7</v>
      </c>
    </row>
    <row r="2064" spans="1:23" ht="15.75" customHeight="1" x14ac:dyDescent="0.25">
      <c r="A2064" s="2" t="s">
        <v>5200</v>
      </c>
      <c r="B2064" s="2" t="s">
        <v>5201</v>
      </c>
      <c r="C2064" s="2" t="s">
        <v>190</v>
      </c>
      <c r="D2064" s="2" t="s">
        <v>45</v>
      </c>
      <c r="E2064" s="2" t="s">
        <v>46</v>
      </c>
      <c r="F2064" s="2" t="s">
        <v>55</v>
      </c>
      <c r="G2064" s="2" t="s">
        <v>191</v>
      </c>
      <c r="H2064" s="2" t="s">
        <v>179</v>
      </c>
      <c r="I2064" s="2" t="s">
        <v>12</v>
      </c>
      <c r="J2064" s="2" t="s">
        <v>192</v>
      </c>
      <c r="K2064" s="2" t="s">
        <v>193</v>
      </c>
      <c r="L2064" s="2" t="s">
        <v>182</v>
      </c>
      <c r="M2064" s="2">
        <v>44</v>
      </c>
      <c r="N2064" s="2" t="b">
        <v>0</v>
      </c>
      <c r="O2064" s="2">
        <v>0.70933333333333337</v>
      </c>
      <c r="P2064" s="2">
        <v>0.64563106796116509</v>
      </c>
      <c r="Q2064" s="2">
        <v>0.78698224852071008</v>
      </c>
      <c r="R2064" s="2" t="s">
        <v>74</v>
      </c>
      <c r="S2064" s="2" t="s">
        <v>4684</v>
      </c>
      <c r="T2064" s="2" t="s">
        <v>4685</v>
      </c>
      <c r="U2064" s="2" t="b">
        <v>1</v>
      </c>
      <c r="V2064" s="2" t="s">
        <v>69</v>
      </c>
      <c r="W2064" s="2">
        <v>1.3</v>
      </c>
    </row>
    <row r="2065" spans="1:23" ht="15.75" customHeight="1" x14ac:dyDescent="0.25">
      <c r="A2065" s="2" t="s">
        <v>5200</v>
      </c>
      <c r="B2065" s="2" t="s">
        <v>5201</v>
      </c>
      <c r="C2065" s="2" t="s">
        <v>190</v>
      </c>
      <c r="D2065" s="2" t="s">
        <v>45</v>
      </c>
      <c r="E2065" s="2" t="s">
        <v>46</v>
      </c>
      <c r="F2065" s="2" t="s">
        <v>55</v>
      </c>
      <c r="G2065" s="2" t="s">
        <v>196</v>
      </c>
      <c r="H2065" s="2" t="s">
        <v>179</v>
      </c>
      <c r="I2065" s="2" t="s">
        <v>12</v>
      </c>
      <c r="J2065" s="2" t="s">
        <v>197</v>
      </c>
      <c r="K2065" s="2" t="s">
        <v>198</v>
      </c>
      <c r="L2065" s="2" t="s">
        <v>182</v>
      </c>
      <c r="M2065" s="2">
        <v>45</v>
      </c>
      <c r="N2065" s="2" t="b">
        <v>0</v>
      </c>
      <c r="O2065" s="2">
        <v>0.72928176795580113</v>
      </c>
      <c r="P2065" s="2">
        <v>0.68393782383419688</v>
      </c>
      <c r="Q2065" s="2">
        <v>0.78106508875739644</v>
      </c>
      <c r="R2065" s="2" t="s">
        <v>74</v>
      </c>
      <c r="S2065" s="2" t="s">
        <v>4686</v>
      </c>
      <c r="T2065" s="2" t="s">
        <v>4687</v>
      </c>
      <c r="U2065" s="2" t="b">
        <v>1</v>
      </c>
      <c r="V2065" s="2" t="s">
        <v>69</v>
      </c>
      <c r="W2065" s="2">
        <v>1.5</v>
      </c>
    </row>
    <row r="2066" spans="1:23" ht="15.75" customHeight="1" x14ac:dyDescent="0.25">
      <c r="A2066" s="2" t="s">
        <v>5200</v>
      </c>
      <c r="B2066" s="2" t="s">
        <v>5201</v>
      </c>
      <c r="C2066" s="2" t="s">
        <v>190</v>
      </c>
      <c r="D2066" s="2" t="s">
        <v>45</v>
      </c>
      <c r="E2066" s="2" t="s">
        <v>46</v>
      </c>
      <c r="F2066" s="2" t="s">
        <v>55</v>
      </c>
      <c r="G2066" s="2" t="s">
        <v>201</v>
      </c>
      <c r="H2066" s="2" t="s">
        <v>179</v>
      </c>
      <c r="I2066" s="2" t="s">
        <v>12</v>
      </c>
      <c r="J2066" s="2" t="s">
        <v>202</v>
      </c>
      <c r="K2066" s="2" t="s">
        <v>203</v>
      </c>
      <c r="L2066" s="2" t="s">
        <v>182</v>
      </c>
      <c r="M2066" s="2">
        <v>46</v>
      </c>
      <c r="N2066" s="2" t="b">
        <v>0</v>
      </c>
      <c r="O2066" s="2">
        <v>0.70430107526881713</v>
      </c>
      <c r="P2066" s="2">
        <v>0.64532019704433496</v>
      </c>
      <c r="Q2066" s="2">
        <v>0.7751479289940828</v>
      </c>
      <c r="R2066" s="2" t="s">
        <v>74</v>
      </c>
      <c r="S2066" s="2" t="s">
        <v>4688</v>
      </c>
      <c r="T2066" s="2" t="s">
        <v>4689</v>
      </c>
      <c r="U2066" s="2" t="b">
        <v>1</v>
      </c>
      <c r="V2066" s="2" t="s">
        <v>69</v>
      </c>
      <c r="W2066" s="2">
        <v>1.5</v>
      </c>
    </row>
    <row r="2067" spans="1:23" ht="15.75" customHeight="1" x14ac:dyDescent="0.25">
      <c r="A2067" s="2" t="s">
        <v>5200</v>
      </c>
      <c r="B2067" s="2" t="s">
        <v>5201</v>
      </c>
      <c r="C2067" s="2" t="s">
        <v>190</v>
      </c>
      <c r="D2067" s="2" t="s">
        <v>45</v>
      </c>
      <c r="E2067" s="2" t="s">
        <v>46</v>
      </c>
      <c r="F2067" s="2" t="s">
        <v>55</v>
      </c>
      <c r="G2067" s="2" t="s">
        <v>206</v>
      </c>
      <c r="H2067" s="2" t="s">
        <v>179</v>
      </c>
      <c r="I2067" s="2" t="s">
        <v>12</v>
      </c>
      <c r="J2067" s="2" t="s">
        <v>207</v>
      </c>
      <c r="K2067" s="2" t="s">
        <v>208</v>
      </c>
      <c r="L2067" s="2" t="s">
        <v>182</v>
      </c>
      <c r="M2067" s="2">
        <v>47</v>
      </c>
      <c r="N2067" s="2" t="b">
        <v>0</v>
      </c>
      <c r="O2067" s="2">
        <v>0.70085470085470081</v>
      </c>
      <c r="P2067" s="2">
        <v>0.67582417582417587</v>
      </c>
      <c r="Q2067" s="2">
        <v>0.72781065088757402</v>
      </c>
      <c r="R2067" s="2" t="s">
        <v>74</v>
      </c>
      <c r="S2067" s="2" t="s">
        <v>4690</v>
      </c>
      <c r="T2067" s="2" t="s">
        <v>4691</v>
      </c>
      <c r="U2067" s="2" t="b">
        <v>1</v>
      </c>
      <c r="V2067" s="2" t="s">
        <v>69</v>
      </c>
      <c r="W2067" s="2">
        <v>1.3</v>
      </c>
    </row>
    <row r="2068" spans="1:23" ht="15.75" customHeight="1" x14ac:dyDescent="0.25">
      <c r="A2068" s="2" t="s">
        <v>5200</v>
      </c>
      <c r="B2068" s="2" t="s">
        <v>5201</v>
      </c>
      <c r="C2068" s="2" t="s">
        <v>190</v>
      </c>
      <c r="D2068" s="2" t="s">
        <v>45</v>
      </c>
      <c r="E2068" s="2" t="s">
        <v>46</v>
      </c>
      <c r="F2068" s="2" t="s">
        <v>55</v>
      </c>
      <c r="G2068" s="2" t="s">
        <v>211</v>
      </c>
      <c r="H2068" s="2" t="s">
        <v>179</v>
      </c>
      <c r="I2068" s="2" t="s">
        <v>12</v>
      </c>
      <c r="J2068" s="2" t="s">
        <v>212</v>
      </c>
      <c r="K2068" s="2" t="s">
        <v>213</v>
      </c>
      <c r="L2068" s="2" t="s">
        <v>182</v>
      </c>
      <c r="M2068" s="2">
        <v>48</v>
      </c>
      <c r="N2068" s="2" t="b">
        <v>0</v>
      </c>
      <c r="O2068" s="2">
        <v>0.73224043715846998</v>
      </c>
      <c r="P2068" s="2">
        <v>0.68020304568527923</v>
      </c>
      <c r="Q2068" s="2">
        <v>0.79289940828402372</v>
      </c>
      <c r="R2068" s="2" t="s">
        <v>74</v>
      </c>
      <c r="S2068" s="2" t="s">
        <v>4692</v>
      </c>
      <c r="T2068" s="2" t="s">
        <v>4693</v>
      </c>
      <c r="U2068" s="2" t="b">
        <v>1</v>
      </c>
      <c r="V2068" s="2" t="s">
        <v>69</v>
      </c>
      <c r="W2068" s="2">
        <v>1.3</v>
      </c>
    </row>
    <row r="2069" spans="1:23" ht="15.75" customHeight="1" x14ac:dyDescent="0.25">
      <c r="A2069" s="2" t="s">
        <v>5200</v>
      </c>
      <c r="B2069" s="2" t="s">
        <v>5201</v>
      </c>
      <c r="C2069" s="2" t="s">
        <v>190</v>
      </c>
      <c r="D2069" s="2" t="s">
        <v>45</v>
      </c>
      <c r="E2069" s="2" t="s">
        <v>46</v>
      </c>
      <c r="F2069" s="2" t="s">
        <v>55</v>
      </c>
      <c r="G2069" s="2" t="s">
        <v>216</v>
      </c>
      <c r="H2069" s="2" t="s">
        <v>179</v>
      </c>
      <c r="I2069" s="2" t="s">
        <v>12</v>
      </c>
      <c r="J2069" s="2" t="s">
        <v>217</v>
      </c>
      <c r="K2069" s="2" t="s">
        <v>218</v>
      </c>
      <c r="L2069" s="2" t="s">
        <v>182</v>
      </c>
      <c r="M2069" s="2">
        <v>49</v>
      </c>
      <c r="N2069" s="2" t="b">
        <v>0</v>
      </c>
      <c r="O2069" s="2">
        <v>0.75428571428571434</v>
      </c>
      <c r="P2069" s="2">
        <v>0.72928176795580113</v>
      </c>
      <c r="Q2069" s="2">
        <v>0.78106508875739644</v>
      </c>
      <c r="R2069" s="2" t="s">
        <v>74</v>
      </c>
      <c r="S2069" s="2" t="s">
        <v>4694</v>
      </c>
      <c r="T2069" s="2" t="s">
        <v>4695</v>
      </c>
      <c r="U2069" s="2" t="b">
        <v>1</v>
      </c>
      <c r="V2069" s="2" t="s">
        <v>69</v>
      </c>
      <c r="W2069" s="2">
        <v>1.3</v>
      </c>
    </row>
    <row r="2070" spans="1:23" ht="15.75" customHeight="1" x14ac:dyDescent="0.25">
      <c r="A2070" s="2" t="s">
        <v>5200</v>
      </c>
      <c r="B2070" s="2" t="s">
        <v>5201</v>
      </c>
      <c r="C2070" s="2" t="s">
        <v>190</v>
      </c>
      <c r="D2070" s="2" t="s">
        <v>45</v>
      </c>
      <c r="E2070" s="2" t="s">
        <v>46</v>
      </c>
      <c r="F2070" s="2" t="s">
        <v>55</v>
      </c>
      <c r="G2070" s="2" t="s">
        <v>221</v>
      </c>
      <c r="H2070" s="2" t="s">
        <v>179</v>
      </c>
      <c r="I2070" s="2" t="s">
        <v>12</v>
      </c>
      <c r="J2070" s="2" t="s">
        <v>222</v>
      </c>
      <c r="K2070" s="2" t="s">
        <v>223</v>
      </c>
      <c r="L2070" s="2" t="s">
        <v>182</v>
      </c>
      <c r="M2070" s="2">
        <v>50</v>
      </c>
      <c r="N2070" s="2" t="b">
        <v>0</v>
      </c>
      <c r="O2070" s="2">
        <v>0.74220963172804533</v>
      </c>
      <c r="P2070" s="2">
        <v>0.71195652173913049</v>
      </c>
      <c r="Q2070" s="2">
        <v>0.7751479289940828</v>
      </c>
      <c r="R2070" s="2" t="s">
        <v>74</v>
      </c>
      <c r="S2070" s="2" t="s">
        <v>4696</v>
      </c>
      <c r="T2070" s="2" t="s">
        <v>4697</v>
      </c>
      <c r="U2070" s="2" t="b">
        <v>1</v>
      </c>
      <c r="V2070" s="2" t="s">
        <v>69</v>
      </c>
      <c r="W2070" s="2">
        <v>1.2</v>
      </c>
    </row>
    <row r="2071" spans="1:23" ht="15.75" customHeight="1" x14ac:dyDescent="0.25">
      <c r="A2071" s="2" t="s">
        <v>5200</v>
      </c>
      <c r="B2071" s="2" t="s">
        <v>5201</v>
      </c>
      <c r="C2071" s="2" t="s">
        <v>190</v>
      </c>
      <c r="D2071" s="2" t="s">
        <v>45</v>
      </c>
      <c r="E2071" s="2" t="s">
        <v>46</v>
      </c>
      <c r="F2071" s="2" t="s">
        <v>55</v>
      </c>
      <c r="G2071" s="2" t="s">
        <v>226</v>
      </c>
      <c r="H2071" s="2" t="s">
        <v>179</v>
      </c>
      <c r="I2071" s="2" t="s">
        <v>12</v>
      </c>
      <c r="J2071" s="2" t="s">
        <v>227</v>
      </c>
      <c r="K2071" s="2" t="s">
        <v>228</v>
      </c>
      <c r="L2071" s="2" t="s">
        <v>182</v>
      </c>
      <c r="M2071" s="2">
        <v>51</v>
      </c>
      <c r="N2071" s="2" t="b">
        <v>0</v>
      </c>
      <c r="O2071" s="2">
        <v>0.71098265895953761</v>
      </c>
      <c r="P2071" s="2">
        <v>0.69491525423728817</v>
      </c>
      <c r="Q2071" s="2">
        <v>0.72781065088757402</v>
      </c>
      <c r="R2071" s="2" t="s">
        <v>74</v>
      </c>
      <c r="S2071" s="2" t="s">
        <v>4698</v>
      </c>
      <c r="T2071" s="2" t="s">
        <v>4699</v>
      </c>
      <c r="U2071" s="2" t="b">
        <v>1</v>
      </c>
      <c r="V2071" s="2" t="s">
        <v>69</v>
      </c>
      <c r="W2071" s="2">
        <v>1.7</v>
      </c>
    </row>
    <row r="2072" spans="1:23" ht="15.75" customHeight="1" x14ac:dyDescent="0.25">
      <c r="A2072" s="2" t="s">
        <v>5200</v>
      </c>
      <c r="B2072" s="2" t="s">
        <v>5201</v>
      </c>
      <c r="C2072" s="2" t="s">
        <v>190</v>
      </c>
      <c r="D2072" s="2" t="s">
        <v>45</v>
      </c>
      <c r="E2072" s="2" t="s">
        <v>46</v>
      </c>
      <c r="F2072" s="2" t="s">
        <v>55</v>
      </c>
      <c r="G2072" s="2" t="s">
        <v>231</v>
      </c>
      <c r="H2072" s="2" t="s">
        <v>179</v>
      </c>
      <c r="I2072" s="2" t="s">
        <v>12</v>
      </c>
      <c r="J2072" s="2" t="s">
        <v>232</v>
      </c>
      <c r="K2072" s="2" t="s">
        <v>233</v>
      </c>
      <c r="L2072" s="2" t="s">
        <v>182</v>
      </c>
      <c r="M2072" s="2">
        <v>52</v>
      </c>
      <c r="N2072" s="2" t="b">
        <v>0</v>
      </c>
      <c r="O2072" s="2">
        <v>0.74486803519061573</v>
      </c>
      <c r="P2072" s="2">
        <v>0.73837209302325579</v>
      </c>
      <c r="Q2072" s="2">
        <v>0.75147928994082835</v>
      </c>
      <c r="R2072" s="2" t="s">
        <v>74</v>
      </c>
      <c r="S2072" s="2" t="s">
        <v>4700</v>
      </c>
      <c r="T2072" s="2" t="s">
        <v>4701</v>
      </c>
      <c r="U2072" s="2" t="b">
        <v>1</v>
      </c>
      <c r="V2072" s="2" t="s">
        <v>69</v>
      </c>
      <c r="W2072" s="2">
        <v>1.5</v>
      </c>
    </row>
    <row r="2073" spans="1:23" ht="15.75" customHeight="1" x14ac:dyDescent="0.25">
      <c r="A2073" s="2" t="s">
        <v>5200</v>
      </c>
      <c r="B2073" s="2" t="s">
        <v>5201</v>
      </c>
      <c r="C2073" s="2" t="s">
        <v>190</v>
      </c>
      <c r="D2073" s="2" t="s">
        <v>45</v>
      </c>
      <c r="E2073" s="2" t="s">
        <v>46</v>
      </c>
      <c r="F2073" s="2" t="s">
        <v>55</v>
      </c>
      <c r="G2073" s="2" t="s">
        <v>236</v>
      </c>
      <c r="H2073" s="2" t="s">
        <v>179</v>
      </c>
      <c r="I2073" s="2" t="s">
        <v>12</v>
      </c>
      <c r="J2073" s="2" t="s">
        <v>237</v>
      </c>
      <c r="K2073" s="2" t="s">
        <v>238</v>
      </c>
      <c r="L2073" s="2" t="s">
        <v>182</v>
      </c>
      <c r="M2073" s="2">
        <v>53</v>
      </c>
      <c r="N2073" s="2" t="b">
        <v>0</v>
      </c>
      <c r="O2073" s="2">
        <v>0.72386058981233237</v>
      </c>
      <c r="P2073" s="2">
        <v>0.66176470588235292</v>
      </c>
      <c r="Q2073" s="2">
        <v>0.79881656804733725</v>
      </c>
      <c r="R2073" s="2" t="s">
        <v>74</v>
      </c>
      <c r="S2073" s="2" t="s">
        <v>4702</v>
      </c>
      <c r="T2073" s="2" t="s">
        <v>4703</v>
      </c>
      <c r="U2073" s="2" t="b">
        <v>1</v>
      </c>
      <c r="V2073" s="2" t="s">
        <v>69</v>
      </c>
      <c r="W2073" s="2">
        <v>1.5</v>
      </c>
    </row>
    <row r="2074" spans="1:23" ht="15.75" customHeight="1" x14ac:dyDescent="0.25">
      <c r="A2074" s="2" t="s">
        <v>5200</v>
      </c>
      <c r="B2074" s="2" t="s">
        <v>5201</v>
      </c>
      <c r="C2074" s="2" t="s">
        <v>190</v>
      </c>
      <c r="D2074" s="2" t="s">
        <v>45</v>
      </c>
      <c r="E2074" s="2" t="s">
        <v>46</v>
      </c>
      <c r="F2074" s="2" t="s">
        <v>55</v>
      </c>
      <c r="G2074" s="2" t="s">
        <v>241</v>
      </c>
      <c r="H2074" s="2" t="s">
        <v>179</v>
      </c>
      <c r="I2074" s="2" t="s">
        <v>12</v>
      </c>
      <c r="J2074" s="2" t="s">
        <v>242</v>
      </c>
      <c r="K2074" s="2" t="s">
        <v>243</v>
      </c>
      <c r="L2074" s="2" t="s">
        <v>182</v>
      </c>
      <c r="M2074" s="2">
        <v>54</v>
      </c>
      <c r="N2074" s="2" t="b">
        <v>0</v>
      </c>
      <c r="O2074" s="2">
        <v>0.74114441416893728</v>
      </c>
      <c r="P2074" s="2">
        <v>0.68686868686868685</v>
      </c>
      <c r="Q2074" s="2">
        <v>0.80473372781065089</v>
      </c>
      <c r="R2074" s="2" t="s">
        <v>74</v>
      </c>
      <c r="S2074" s="2" t="s">
        <v>4704</v>
      </c>
      <c r="T2074" s="2" t="s">
        <v>4705</v>
      </c>
      <c r="U2074" s="2" t="b">
        <v>1</v>
      </c>
      <c r="V2074" s="2" t="s">
        <v>69</v>
      </c>
      <c r="W2074" s="2">
        <v>1.3</v>
      </c>
    </row>
    <row r="2075" spans="1:23" ht="15.75" customHeight="1" x14ac:dyDescent="0.25">
      <c r="A2075" s="2" t="s">
        <v>5200</v>
      </c>
      <c r="B2075" s="2" t="s">
        <v>5201</v>
      </c>
      <c r="C2075" s="2" t="s">
        <v>190</v>
      </c>
      <c r="D2075" s="2" t="s">
        <v>45</v>
      </c>
      <c r="E2075" s="2" t="s">
        <v>46</v>
      </c>
      <c r="F2075" s="2" t="s">
        <v>55</v>
      </c>
      <c r="G2075" s="2" t="s">
        <v>246</v>
      </c>
      <c r="H2075" s="2" t="s">
        <v>179</v>
      </c>
      <c r="I2075" s="2" t="s">
        <v>12</v>
      </c>
      <c r="J2075" s="2" t="s">
        <v>247</v>
      </c>
      <c r="K2075" s="2" t="s">
        <v>248</v>
      </c>
      <c r="L2075" s="2" t="s">
        <v>182</v>
      </c>
      <c r="M2075" s="2">
        <v>55</v>
      </c>
      <c r="N2075" s="2" t="b">
        <v>0</v>
      </c>
      <c r="O2075" s="2">
        <v>0.72677595628415292</v>
      </c>
      <c r="P2075" s="2">
        <v>0.67512690355329952</v>
      </c>
      <c r="Q2075" s="2">
        <v>0.78698224852071008</v>
      </c>
      <c r="R2075" s="2" t="s">
        <v>74</v>
      </c>
      <c r="S2075" s="2" t="s">
        <v>4706</v>
      </c>
      <c r="T2075" s="2" t="s">
        <v>4707</v>
      </c>
      <c r="U2075" s="2" t="b">
        <v>1</v>
      </c>
      <c r="V2075" s="2" t="s">
        <v>69</v>
      </c>
      <c r="W2075" s="2">
        <v>1.5</v>
      </c>
    </row>
    <row r="2076" spans="1:23" ht="15.75" customHeight="1" x14ac:dyDescent="0.25">
      <c r="A2076" s="2" t="s">
        <v>5200</v>
      </c>
      <c r="B2076" s="2" t="s">
        <v>5201</v>
      </c>
      <c r="C2076" s="2" t="s">
        <v>190</v>
      </c>
      <c r="D2076" s="2" t="s">
        <v>45</v>
      </c>
      <c r="E2076" s="2" t="s">
        <v>46</v>
      </c>
      <c r="F2076" s="2" t="s">
        <v>55</v>
      </c>
      <c r="G2076" s="2" t="s">
        <v>251</v>
      </c>
      <c r="H2076" s="2" t="s">
        <v>179</v>
      </c>
      <c r="I2076" s="2" t="s">
        <v>12</v>
      </c>
      <c r="J2076" s="2" t="s">
        <v>252</v>
      </c>
      <c r="K2076" s="2" t="s">
        <v>253</v>
      </c>
      <c r="L2076" s="2" t="s">
        <v>182</v>
      </c>
      <c r="M2076" s="2">
        <v>56</v>
      </c>
      <c r="N2076" s="2" t="b">
        <v>0</v>
      </c>
      <c r="O2076" s="2">
        <v>0.76878612716763006</v>
      </c>
      <c r="P2076" s="2">
        <v>0.75141242937853103</v>
      </c>
      <c r="Q2076" s="2">
        <v>0.78698224852071008</v>
      </c>
      <c r="R2076" s="2" t="s">
        <v>74</v>
      </c>
      <c r="S2076" s="2" t="s">
        <v>4708</v>
      </c>
      <c r="T2076" s="2" t="s">
        <v>4709</v>
      </c>
      <c r="U2076" s="2" t="b">
        <v>1</v>
      </c>
      <c r="V2076" s="2" t="s">
        <v>69</v>
      </c>
      <c r="W2076" s="2">
        <v>1.5</v>
      </c>
    </row>
    <row r="2077" spans="1:23" ht="15.75" customHeight="1" x14ac:dyDescent="0.25">
      <c r="A2077" s="2" t="s">
        <v>5200</v>
      </c>
      <c r="B2077" s="2" t="s">
        <v>5201</v>
      </c>
      <c r="C2077" s="2" t="s">
        <v>190</v>
      </c>
      <c r="D2077" s="2" t="s">
        <v>45</v>
      </c>
      <c r="E2077" s="2" t="s">
        <v>46</v>
      </c>
      <c r="F2077" s="2" t="s">
        <v>55</v>
      </c>
      <c r="G2077" s="2" t="s">
        <v>256</v>
      </c>
      <c r="H2077" s="2" t="s">
        <v>179</v>
      </c>
      <c r="I2077" s="2" t="s">
        <v>12</v>
      </c>
      <c r="J2077" s="2" t="s">
        <v>257</v>
      </c>
      <c r="K2077" s="2" t="s">
        <v>258</v>
      </c>
      <c r="L2077" s="2" t="s">
        <v>182</v>
      </c>
      <c r="M2077" s="2">
        <v>57</v>
      </c>
      <c r="N2077" s="2" t="b">
        <v>0</v>
      </c>
      <c r="O2077" s="2">
        <v>0.70731707317073167</v>
      </c>
      <c r="P2077" s="2">
        <v>0.72955974842767291</v>
      </c>
      <c r="Q2077" s="2">
        <v>0.68639053254437865</v>
      </c>
      <c r="R2077" s="2" t="s">
        <v>74</v>
      </c>
      <c r="S2077" s="2" t="s">
        <v>4710</v>
      </c>
      <c r="T2077" s="2" t="s">
        <v>4711</v>
      </c>
      <c r="U2077" s="2" t="b">
        <v>1</v>
      </c>
      <c r="V2077" s="2" t="s">
        <v>69</v>
      </c>
      <c r="W2077" s="2">
        <v>1.3</v>
      </c>
    </row>
    <row r="2078" spans="1:23" ht="15.75" customHeight="1" x14ac:dyDescent="0.25">
      <c r="A2078" s="2" t="s">
        <v>5200</v>
      </c>
      <c r="B2078" s="2" t="s">
        <v>5201</v>
      </c>
      <c r="C2078" s="2" t="s">
        <v>190</v>
      </c>
      <c r="D2078" s="2" t="s">
        <v>45</v>
      </c>
      <c r="E2078" s="2" t="s">
        <v>46</v>
      </c>
      <c r="F2078" s="2" t="s">
        <v>55</v>
      </c>
      <c r="G2078" s="2" t="s">
        <v>261</v>
      </c>
      <c r="H2078" s="2" t="s">
        <v>179</v>
      </c>
      <c r="I2078" s="2" t="s">
        <v>12</v>
      </c>
      <c r="J2078" s="2" t="s">
        <v>262</v>
      </c>
      <c r="K2078" s="2" t="s">
        <v>263</v>
      </c>
      <c r="L2078" s="2" t="s">
        <v>182</v>
      </c>
      <c r="M2078" s="2">
        <v>58</v>
      </c>
      <c r="N2078" s="2" t="b">
        <v>0</v>
      </c>
      <c r="O2078" s="2">
        <v>0.67379679144385041</v>
      </c>
      <c r="P2078" s="2">
        <v>0.61463414634146341</v>
      </c>
      <c r="Q2078" s="2">
        <v>0.74556213017751483</v>
      </c>
      <c r="R2078" s="2" t="s">
        <v>74</v>
      </c>
      <c r="S2078" s="2" t="s">
        <v>4712</v>
      </c>
      <c r="T2078" s="2" t="s">
        <v>4713</v>
      </c>
      <c r="U2078" s="2" t="b">
        <v>1</v>
      </c>
      <c r="V2078" s="2" t="s">
        <v>69</v>
      </c>
      <c r="W2078" s="2">
        <v>1.7</v>
      </c>
    </row>
    <row r="2079" spans="1:23" ht="15.75" customHeight="1" x14ac:dyDescent="0.25">
      <c r="A2079" s="2" t="s">
        <v>5200</v>
      </c>
      <c r="B2079" s="2" t="s">
        <v>5201</v>
      </c>
      <c r="C2079" s="2" t="s">
        <v>190</v>
      </c>
      <c r="D2079" s="2" t="s">
        <v>45</v>
      </c>
      <c r="E2079" s="2" t="s">
        <v>46</v>
      </c>
      <c r="F2079" s="2" t="s">
        <v>55</v>
      </c>
      <c r="G2079" s="2" t="s">
        <v>266</v>
      </c>
      <c r="H2079" s="2" t="s">
        <v>179</v>
      </c>
      <c r="I2079" s="2" t="s">
        <v>12</v>
      </c>
      <c r="J2079" s="2" t="s">
        <v>267</v>
      </c>
      <c r="K2079" s="2" t="s">
        <v>268</v>
      </c>
      <c r="L2079" s="2" t="s">
        <v>182</v>
      </c>
      <c r="M2079" s="2">
        <v>59</v>
      </c>
      <c r="N2079" s="2" t="b">
        <v>0</v>
      </c>
      <c r="O2079" s="2">
        <v>0.75294117647058834</v>
      </c>
      <c r="P2079" s="2">
        <v>0.74853801169590639</v>
      </c>
      <c r="Q2079" s="2">
        <v>0.75739644970414199</v>
      </c>
      <c r="R2079" s="2" t="s">
        <v>74</v>
      </c>
      <c r="S2079" s="2" t="s">
        <v>4714</v>
      </c>
      <c r="T2079" s="2" t="s">
        <v>4715</v>
      </c>
      <c r="U2079" s="2" t="b">
        <v>1</v>
      </c>
      <c r="V2079" s="2" t="s">
        <v>69</v>
      </c>
      <c r="W2079" s="2">
        <v>1.3</v>
      </c>
    </row>
    <row r="2080" spans="1:23" ht="15.75" customHeight="1" x14ac:dyDescent="0.25">
      <c r="A2080" s="2" t="s">
        <v>5200</v>
      </c>
      <c r="B2080" s="2" t="s">
        <v>5201</v>
      </c>
      <c r="C2080" s="2" t="s">
        <v>190</v>
      </c>
      <c r="D2080" s="2" t="s">
        <v>45</v>
      </c>
      <c r="E2080" s="2" t="s">
        <v>46</v>
      </c>
      <c r="F2080" s="2" t="s">
        <v>55</v>
      </c>
      <c r="G2080" s="2" t="s">
        <v>271</v>
      </c>
      <c r="H2080" s="2" t="s">
        <v>179</v>
      </c>
      <c r="I2080" s="2" t="s">
        <v>12</v>
      </c>
      <c r="J2080" s="2" t="s">
        <v>272</v>
      </c>
      <c r="K2080" s="2" t="s">
        <v>273</v>
      </c>
      <c r="L2080" s="2" t="s">
        <v>182</v>
      </c>
      <c r="M2080" s="2">
        <v>60</v>
      </c>
      <c r="N2080" s="2" t="b">
        <v>0</v>
      </c>
      <c r="O2080" s="2">
        <v>0.69333333333333336</v>
      </c>
      <c r="P2080" s="2">
        <v>0.6310679611650486</v>
      </c>
      <c r="Q2080" s="2">
        <v>0.76923076923076927</v>
      </c>
      <c r="R2080" s="2" t="s">
        <v>74</v>
      </c>
      <c r="S2080" s="2" t="s">
        <v>4716</v>
      </c>
      <c r="T2080" s="2" t="s">
        <v>4717</v>
      </c>
      <c r="U2080" s="2" t="b">
        <v>1</v>
      </c>
      <c r="V2080" s="2" t="s">
        <v>69</v>
      </c>
      <c r="W2080" s="2">
        <v>1.2</v>
      </c>
    </row>
    <row r="2081" spans="1:23" ht="15.75" customHeight="1" x14ac:dyDescent="0.25">
      <c r="A2081" s="2" t="s">
        <v>5200</v>
      </c>
      <c r="B2081" s="2" t="s">
        <v>5201</v>
      </c>
      <c r="C2081" s="2" t="s">
        <v>190</v>
      </c>
      <c r="D2081" s="2" t="s">
        <v>45</v>
      </c>
      <c r="E2081" s="2" t="s">
        <v>46</v>
      </c>
      <c r="F2081" s="2" t="s">
        <v>55</v>
      </c>
      <c r="G2081" s="2" t="s">
        <v>276</v>
      </c>
      <c r="H2081" s="2" t="s">
        <v>179</v>
      </c>
      <c r="I2081" s="2" t="s">
        <v>12</v>
      </c>
      <c r="J2081" s="2" t="s">
        <v>277</v>
      </c>
      <c r="K2081" s="2" t="s">
        <v>278</v>
      </c>
      <c r="L2081" s="2" t="s">
        <v>182</v>
      </c>
      <c r="M2081" s="2">
        <v>61</v>
      </c>
      <c r="N2081" s="2" t="b">
        <v>0</v>
      </c>
      <c r="O2081" s="2">
        <v>0.7478753541076486</v>
      </c>
      <c r="P2081" s="2">
        <v>0.71739130434782605</v>
      </c>
      <c r="Q2081" s="2">
        <v>0.78106508875739644</v>
      </c>
      <c r="R2081" s="2" t="s">
        <v>74</v>
      </c>
      <c r="S2081" s="2" t="s">
        <v>4718</v>
      </c>
      <c r="T2081" s="2" t="s">
        <v>4719</v>
      </c>
      <c r="U2081" s="2" t="b">
        <v>1</v>
      </c>
      <c r="V2081" s="2" t="s">
        <v>69</v>
      </c>
      <c r="W2081" s="2">
        <v>1.3</v>
      </c>
    </row>
    <row r="2082" spans="1:23" ht="15.75" customHeight="1" x14ac:dyDescent="0.25">
      <c r="A2082" s="2" t="s">
        <v>5200</v>
      </c>
      <c r="B2082" s="2" t="s">
        <v>5201</v>
      </c>
      <c r="C2082" s="2" t="s">
        <v>190</v>
      </c>
      <c r="D2082" s="2" t="s">
        <v>45</v>
      </c>
      <c r="E2082" s="2" t="s">
        <v>46</v>
      </c>
      <c r="F2082" s="2" t="s">
        <v>55</v>
      </c>
      <c r="G2082" s="2" t="s">
        <v>281</v>
      </c>
      <c r="H2082" s="2" t="s">
        <v>282</v>
      </c>
      <c r="I2082" s="2" t="s">
        <v>26</v>
      </c>
      <c r="J2082" s="2" t="s">
        <v>283</v>
      </c>
      <c r="K2082" s="2" t="s">
        <v>284</v>
      </c>
      <c r="L2082" s="2" t="s">
        <v>285</v>
      </c>
      <c r="M2082" s="2">
        <v>42</v>
      </c>
      <c r="N2082" s="2" t="b">
        <v>0</v>
      </c>
      <c r="O2082" s="2">
        <v>0.70941883767535074</v>
      </c>
      <c r="P2082" s="2">
        <v>0.63898916967509023</v>
      </c>
      <c r="Q2082" s="2">
        <v>0.79729729729729726</v>
      </c>
      <c r="R2082" s="2" t="s">
        <v>74</v>
      </c>
      <c r="S2082" s="2" t="s">
        <v>4720</v>
      </c>
      <c r="T2082" s="2" t="s">
        <v>4721</v>
      </c>
      <c r="U2082" s="2" t="b">
        <v>1</v>
      </c>
      <c r="V2082" s="2" t="s">
        <v>69</v>
      </c>
      <c r="W2082" s="2">
        <v>2</v>
      </c>
    </row>
    <row r="2083" spans="1:23" ht="15.75" customHeight="1" x14ac:dyDescent="0.25">
      <c r="A2083" s="2" t="s">
        <v>5200</v>
      </c>
      <c r="B2083" s="2" t="s">
        <v>5201</v>
      </c>
      <c r="C2083" s="2" t="s">
        <v>190</v>
      </c>
      <c r="D2083" s="2" t="s">
        <v>45</v>
      </c>
      <c r="E2083" s="2" t="s">
        <v>46</v>
      </c>
      <c r="F2083" s="2" t="s">
        <v>55</v>
      </c>
      <c r="G2083" s="2" t="s">
        <v>288</v>
      </c>
      <c r="H2083" s="2" t="s">
        <v>282</v>
      </c>
      <c r="I2083" s="2" t="s">
        <v>26</v>
      </c>
      <c r="J2083" s="2" t="s">
        <v>289</v>
      </c>
      <c r="K2083" s="2" t="s">
        <v>290</v>
      </c>
      <c r="L2083" s="2" t="s">
        <v>285</v>
      </c>
      <c r="M2083" s="2">
        <v>43</v>
      </c>
      <c r="N2083" s="2" t="b">
        <v>0</v>
      </c>
      <c r="O2083" s="2">
        <v>0.66666666666666663</v>
      </c>
      <c r="P2083" s="2">
        <v>0.6495726495726496</v>
      </c>
      <c r="Q2083" s="2">
        <v>0.68468468468468469</v>
      </c>
      <c r="R2083" s="2" t="s">
        <v>74</v>
      </c>
      <c r="S2083" s="2" t="s">
        <v>4722</v>
      </c>
      <c r="T2083" s="2" t="s">
        <v>4723</v>
      </c>
      <c r="U2083" s="2" t="b">
        <v>1</v>
      </c>
      <c r="V2083" s="2" t="s">
        <v>69</v>
      </c>
      <c r="W2083" s="2">
        <v>1.4</v>
      </c>
    </row>
    <row r="2084" spans="1:23" ht="15.75" customHeight="1" x14ac:dyDescent="0.25">
      <c r="A2084" s="2" t="s">
        <v>5200</v>
      </c>
      <c r="B2084" s="2" t="s">
        <v>5201</v>
      </c>
      <c r="C2084" s="2" t="s">
        <v>190</v>
      </c>
      <c r="D2084" s="2" t="s">
        <v>45</v>
      </c>
      <c r="E2084" s="2" t="s">
        <v>46</v>
      </c>
      <c r="F2084" s="2" t="s">
        <v>55</v>
      </c>
      <c r="G2084" s="2" t="s">
        <v>293</v>
      </c>
      <c r="H2084" s="2" t="s">
        <v>282</v>
      </c>
      <c r="I2084" s="2" t="s">
        <v>26</v>
      </c>
      <c r="J2084" s="2" t="s">
        <v>294</v>
      </c>
      <c r="K2084" s="2" t="s">
        <v>295</v>
      </c>
      <c r="L2084" s="2" t="s">
        <v>285</v>
      </c>
      <c r="M2084" s="2">
        <v>44</v>
      </c>
      <c r="N2084" s="2" t="b">
        <v>0</v>
      </c>
      <c r="O2084" s="2">
        <v>0.71875</v>
      </c>
      <c r="P2084" s="2">
        <v>0.71238938053097345</v>
      </c>
      <c r="Q2084" s="2">
        <v>0.72522522522522526</v>
      </c>
      <c r="R2084" s="2" t="s">
        <v>74</v>
      </c>
      <c r="S2084" s="2" t="s">
        <v>4724</v>
      </c>
      <c r="T2084" s="2" t="s">
        <v>4725</v>
      </c>
      <c r="U2084" s="2" t="b">
        <v>1</v>
      </c>
      <c r="V2084" s="2" t="s">
        <v>69</v>
      </c>
      <c r="W2084" s="2">
        <v>1.4</v>
      </c>
    </row>
    <row r="2085" spans="1:23" ht="15.75" customHeight="1" x14ac:dyDescent="0.25">
      <c r="A2085" s="2" t="s">
        <v>5200</v>
      </c>
      <c r="B2085" s="2" t="s">
        <v>5201</v>
      </c>
      <c r="C2085" s="2" t="s">
        <v>190</v>
      </c>
      <c r="D2085" s="2" t="s">
        <v>45</v>
      </c>
      <c r="E2085" s="2" t="s">
        <v>46</v>
      </c>
      <c r="F2085" s="2" t="s">
        <v>55</v>
      </c>
      <c r="G2085" s="2" t="s">
        <v>298</v>
      </c>
      <c r="H2085" s="2" t="s">
        <v>282</v>
      </c>
      <c r="I2085" s="2" t="s">
        <v>26</v>
      </c>
      <c r="J2085" s="2" t="s">
        <v>299</v>
      </c>
      <c r="K2085" s="2" t="s">
        <v>300</v>
      </c>
      <c r="L2085" s="2" t="s">
        <v>285</v>
      </c>
      <c r="M2085" s="2">
        <v>45</v>
      </c>
      <c r="N2085" s="2" t="b">
        <v>0</v>
      </c>
      <c r="O2085" s="2">
        <v>0.77904328018223234</v>
      </c>
      <c r="P2085" s="2">
        <v>0.78801843317972353</v>
      </c>
      <c r="Q2085" s="2">
        <v>0.77027027027027029</v>
      </c>
      <c r="R2085" s="2" t="s">
        <v>74</v>
      </c>
      <c r="S2085" s="2" t="s">
        <v>4726</v>
      </c>
      <c r="T2085" s="2" t="s">
        <v>4727</v>
      </c>
      <c r="U2085" s="2" t="b">
        <v>1</v>
      </c>
      <c r="V2085" s="2" t="s">
        <v>69</v>
      </c>
      <c r="W2085" s="2">
        <v>1.7</v>
      </c>
    </row>
    <row r="2086" spans="1:23" ht="15.75" customHeight="1" x14ac:dyDescent="0.25">
      <c r="A2086" s="2" t="s">
        <v>5200</v>
      </c>
      <c r="B2086" s="2" t="s">
        <v>5201</v>
      </c>
      <c r="C2086" s="2" t="s">
        <v>190</v>
      </c>
      <c r="D2086" s="2" t="s">
        <v>45</v>
      </c>
      <c r="E2086" s="2" t="s">
        <v>46</v>
      </c>
      <c r="F2086" s="2" t="s">
        <v>55</v>
      </c>
      <c r="G2086" s="2" t="s">
        <v>303</v>
      </c>
      <c r="H2086" s="2" t="s">
        <v>282</v>
      </c>
      <c r="I2086" s="2" t="s">
        <v>26</v>
      </c>
      <c r="J2086" s="2" t="s">
        <v>304</v>
      </c>
      <c r="K2086" s="2" t="s">
        <v>305</v>
      </c>
      <c r="L2086" s="2" t="s">
        <v>285</v>
      </c>
      <c r="M2086" s="2">
        <v>46</v>
      </c>
      <c r="N2086" s="2" t="b">
        <v>0</v>
      </c>
      <c r="O2086" s="2">
        <v>0.76923076923076927</v>
      </c>
      <c r="P2086" s="2">
        <v>0.75107296137339052</v>
      </c>
      <c r="Q2086" s="2">
        <v>0.78828828828828834</v>
      </c>
      <c r="R2086" s="2" t="s">
        <v>74</v>
      </c>
      <c r="S2086" s="2" t="s">
        <v>4728</v>
      </c>
      <c r="T2086" s="2" t="s">
        <v>4729</v>
      </c>
      <c r="U2086" s="2" t="b">
        <v>1</v>
      </c>
      <c r="V2086" s="2" t="s">
        <v>69</v>
      </c>
      <c r="W2086" s="2">
        <v>1.6</v>
      </c>
    </row>
    <row r="2087" spans="1:23" ht="15.75" customHeight="1" x14ac:dyDescent="0.25">
      <c r="A2087" s="2" t="s">
        <v>5200</v>
      </c>
      <c r="B2087" s="2" t="s">
        <v>5201</v>
      </c>
      <c r="C2087" s="2" t="s">
        <v>190</v>
      </c>
      <c r="D2087" s="2" t="s">
        <v>45</v>
      </c>
      <c r="E2087" s="2" t="s">
        <v>46</v>
      </c>
      <c r="F2087" s="2" t="s">
        <v>55</v>
      </c>
      <c r="G2087" s="2" t="s">
        <v>308</v>
      </c>
      <c r="H2087" s="2" t="s">
        <v>282</v>
      </c>
      <c r="I2087" s="2" t="s">
        <v>26</v>
      </c>
      <c r="J2087" s="2" t="s">
        <v>309</v>
      </c>
      <c r="K2087" s="2" t="s">
        <v>310</v>
      </c>
      <c r="L2087" s="2" t="s">
        <v>285</v>
      </c>
      <c r="M2087" s="2">
        <v>47</v>
      </c>
      <c r="N2087" s="2" t="b">
        <v>0</v>
      </c>
      <c r="O2087" s="2">
        <v>0.75723830734966602</v>
      </c>
      <c r="P2087" s="2">
        <v>0.74889867841409696</v>
      </c>
      <c r="Q2087" s="2">
        <v>0.76576576576576572</v>
      </c>
      <c r="R2087" s="2" t="s">
        <v>74</v>
      </c>
      <c r="S2087" s="2" t="s">
        <v>4730</v>
      </c>
      <c r="T2087" s="2" t="s">
        <v>4731</v>
      </c>
      <c r="U2087" s="2" t="b">
        <v>1</v>
      </c>
      <c r="V2087" s="2" t="s">
        <v>69</v>
      </c>
      <c r="W2087" s="2">
        <v>1.4</v>
      </c>
    </row>
    <row r="2088" spans="1:23" ht="15.75" customHeight="1" x14ac:dyDescent="0.25">
      <c r="A2088" s="2" t="s">
        <v>5200</v>
      </c>
      <c r="B2088" s="2" t="s">
        <v>5201</v>
      </c>
      <c r="C2088" s="2" t="s">
        <v>190</v>
      </c>
      <c r="D2088" s="2" t="s">
        <v>45</v>
      </c>
      <c r="E2088" s="2" t="s">
        <v>46</v>
      </c>
      <c r="F2088" s="2" t="s">
        <v>55</v>
      </c>
      <c r="G2088" s="2" t="s">
        <v>313</v>
      </c>
      <c r="H2088" s="2" t="s">
        <v>282</v>
      </c>
      <c r="I2088" s="2" t="s">
        <v>26</v>
      </c>
      <c r="J2088" s="2" t="s">
        <v>314</v>
      </c>
      <c r="K2088" s="2" t="s">
        <v>315</v>
      </c>
      <c r="L2088" s="2" t="s">
        <v>285</v>
      </c>
      <c r="M2088" s="2">
        <v>48</v>
      </c>
      <c r="N2088" s="2" t="b">
        <v>0</v>
      </c>
      <c r="O2088" s="2">
        <v>0.68045977011494252</v>
      </c>
      <c r="P2088" s="2">
        <v>0.69483568075117375</v>
      </c>
      <c r="Q2088" s="2">
        <v>0.66666666666666663</v>
      </c>
      <c r="R2088" s="2" t="s">
        <v>74</v>
      </c>
      <c r="S2088" s="2" t="s">
        <v>4732</v>
      </c>
      <c r="T2088" s="2" t="s">
        <v>4733</v>
      </c>
      <c r="U2088" s="2" t="b">
        <v>1</v>
      </c>
      <c r="V2088" s="2" t="s">
        <v>69</v>
      </c>
      <c r="W2088" s="2">
        <v>1.4</v>
      </c>
    </row>
    <row r="2089" spans="1:23" ht="15.75" customHeight="1" x14ac:dyDescent="0.25">
      <c r="A2089" s="2" t="s">
        <v>5200</v>
      </c>
      <c r="B2089" s="2" t="s">
        <v>5201</v>
      </c>
      <c r="C2089" s="2" t="s">
        <v>190</v>
      </c>
      <c r="D2089" s="2" t="s">
        <v>45</v>
      </c>
      <c r="E2089" s="2" t="s">
        <v>46</v>
      </c>
      <c r="F2089" s="2" t="s">
        <v>55</v>
      </c>
      <c r="G2089" s="2" t="s">
        <v>318</v>
      </c>
      <c r="H2089" s="2" t="s">
        <v>282</v>
      </c>
      <c r="I2089" s="2" t="s">
        <v>26</v>
      </c>
      <c r="J2089" s="2" t="s">
        <v>319</v>
      </c>
      <c r="K2089" s="2" t="s">
        <v>320</v>
      </c>
      <c r="L2089" s="2" t="s">
        <v>285</v>
      </c>
      <c r="M2089" s="2">
        <v>49</v>
      </c>
      <c r="N2089" s="2" t="b">
        <v>0</v>
      </c>
      <c r="O2089" s="2">
        <v>0.74620390455531449</v>
      </c>
      <c r="P2089" s="2">
        <v>0.71966527196652719</v>
      </c>
      <c r="Q2089" s="2">
        <v>0.77477477477477474</v>
      </c>
      <c r="R2089" s="2" t="s">
        <v>74</v>
      </c>
      <c r="S2089" s="2" t="s">
        <v>4734</v>
      </c>
      <c r="T2089" s="2" t="s">
        <v>4735</v>
      </c>
      <c r="U2089" s="2" t="b">
        <v>1</v>
      </c>
      <c r="V2089" s="2" t="s">
        <v>69</v>
      </c>
      <c r="W2089" s="2">
        <v>1.3</v>
      </c>
    </row>
    <row r="2090" spans="1:23" ht="15.75" customHeight="1" x14ac:dyDescent="0.25">
      <c r="A2090" s="2" t="s">
        <v>5200</v>
      </c>
      <c r="B2090" s="2" t="s">
        <v>5201</v>
      </c>
      <c r="C2090" s="2" t="s">
        <v>190</v>
      </c>
      <c r="D2090" s="2" t="s">
        <v>45</v>
      </c>
      <c r="E2090" s="2" t="s">
        <v>46</v>
      </c>
      <c r="F2090" s="2" t="s">
        <v>55</v>
      </c>
      <c r="G2090" s="2" t="s">
        <v>323</v>
      </c>
      <c r="H2090" s="2" t="s">
        <v>282</v>
      </c>
      <c r="I2090" s="2" t="s">
        <v>26</v>
      </c>
      <c r="J2090" s="2" t="s">
        <v>324</v>
      </c>
      <c r="K2090" s="2" t="s">
        <v>325</v>
      </c>
      <c r="L2090" s="2" t="s">
        <v>285</v>
      </c>
      <c r="M2090" s="2">
        <v>50</v>
      </c>
      <c r="N2090" s="2" t="b">
        <v>0</v>
      </c>
      <c r="O2090" s="2">
        <v>0.7544642857142857</v>
      </c>
      <c r="P2090" s="2">
        <v>0.74778761061946908</v>
      </c>
      <c r="Q2090" s="2">
        <v>0.76126126126126126</v>
      </c>
      <c r="R2090" s="2" t="s">
        <v>74</v>
      </c>
      <c r="S2090" s="2" t="s">
        <v>4736</v>
      </c>
      <c r="T2090" s="2" t="s">
        <v>4737</v>
      </c>
      <c r="U2090" s="2" t="b">
        <v>1</v>
      </c>
      <c r="V2090" s="2" t="s">
        <v>69</v>
      </c>
      <c r="W2090" s="2">
        <v>1.4</v>
      </c>
    </row>
    <row r="2091" spans="1:23" ht="15.75" customHeight="1" x14ac:dyDescent="0.25">
      <c r="A2091" s="2" t="s">
        <v>5200</v>
      </c>
      <c r="B2091" s="2" t="s">
        <v>5201</v>
      </c>
      <c r="C2091" s="2" t="s">
        <v>190</v>
      </c>
      <c r="D2091" s="2" t="s">
        <v>45</v>
      </c>
      <c r="E2091" s="2" t="s">
        <v>46</v>
      </c>
      <c r="F2091" s="2" t="s">
        <v>55</v>
      </c>
      <c r="G2091" s="2" t="s">
        <v>328</v>
      </c>
      <c r="H2091" s="2" t="s">
        <v>282</v>
      </c>
      <c r="I2091" s="2" t="s">
        <v>26</v>
      </c>
      <c r="J2091" s="2" t="s">
        <v>329</v>
      </c>
      <c r="K2091" s="2" t="s">
        <v>330</v>
      </c>
      <c r="L2091" s="2" t="s">
        <v>285</v>
      </c>
      <c r="M2091" s="2">
        <v>51</v>
      </c>
      <c r="N2091" s="2" t="b">
        <v>0</v>
      </c>
      <c r="O2091" s="2">
        <v>0.75229357798165142</v>
      </c>
      <c r="P2091" s="2">
        <v>0.76635514018691586</v>
      </c>
      <c r="Q2091" s="2">
        <v>0.73873873873873874</v>
      </c>
      <c r="R2091" s="2" t="s">
        <v>74</v>
      </c>
      <c r="S2091" s="2" t="s">
        <v>4738</v>
      </c>
      <c r="T2091" s="2" t="s">
        <v>4739</v>
      </c>
      <c r="U2091" s="2" t="b">
        <v>1</v>
      </c>
      <c r="V2091" s="2" t="s">
        <v>69</v>
      </c>
      <c r="W2091" s="2">
        <v>2.8</v>
      </c>
    </row>
    <row r="2092" spans="1:23" ht="15.75" customHeight="1" x14ac:dyDescent="0.25">
      <c r="A2092" s="2" t="s">
        <v>5200</v>
      </c>
      <c r="B2092" s="2" t="s">
        <v>5201</v>
      </c>
      <c r="C2092" s="2" t="s">
        <v>190</v>
      </c>
      <c r="D2092" s="2" t="s">
        <v>45</v>
      </c>
      <c r="E2092" s="2" t="s">
        <v>46</v>
      </c>
      <c r="F2092" s="2" t="s">
        <v>55</v>
      </c>
      <c r="G2092" s="2" t="s">
        <v>333</v>
      </c>
      <c r="H2092" s="2" t="s">
        <v>282</v>
      </c>
      <c r="I2092" s="2" t="s">
        <v>26</v>
      </c>
      <c r="J2092" s="2" t="s">
        <v>334</v>
      </c>
      <c r="K2092" s="2" t="s">
        <v>335</v>
      </c>
      <c r="L2092" s="2" t="s">
        <v>285</v>
      </c>
      <c r="M2092" s="2">
        <v>52</v>
      </c>
      <c r="N2092" s="2" t="b">
        <v>0</v>
      </c>
      <c r="O2092" s="2">
        <v>0.74152542372881369</v>
      </c>
      <c r="P2092" s="2">
        <v>0.7</v>
      </c>
      <c r="Q2092" s="2">
        <v>0.78828828828828834</v>
      </c>
      <c r="R2092" s="2" t="s">
        <v>74</v>
      </c>
      <c r="S2092" s="2" t="s">
        <v>4740</v>
      </c>
      <c r="T2092" s="2" t="s">
        <v>4741</v>
      </c>
      <c r="U2092" s="2" t="b">
        <v>1</v>
      </c>
      <c r="V2092" s="2" t="s">
        <v>69</v>
      </c>
      <c r="W2092" s="2">
        <v>1.4</v>
      </c>
    </row>
    <row r="2093" spans="1:23" ht="15.75" customHeight="1" x14ac:dyDescent="0.25">
      <c r="A2093" s="2" t="s">
        <v>5200</v>
      </c>
      <c r="B2093" s="2" t="s">
        <v>5201</v>
      </c>
      <c r="C2093" s="2" t="s">
        <v>190</v>
      </c>
      <c r="D2093" s="2" t="s">
        <v>45</v>
      </c>
      <c r="E2093" s="2" t="s">
        <v>46</v>
      </c>
      <c r="F2093" s="2" t="s">
        <v>55</v>
      </c>
      <c r="G2093" s="2" t="s">
        <v>338</v>
      </c>
      <c r="H2093" s="2" t="s">
        <v>282</v>
      </c>
      <c r="I2093" s="2" t="s">
        <v>26</v>
      </c>
      <c r="J2093" s="2" t="s">
        <v>339</v>
      </c>
      <c r="K2093" s="2" t="s">
        <v>340</v>
      </c>
      <c r="L2093" s="2" t="s">
        <v>285</v>
      </c>
      <c r="M2093" s="2">
        <v>53</v>
      </c>
      <c r="N2093" s="2" t="b">
        <v>0</v>
      </c>
      <c r="O2093" s="2">
        <v>0.73305084745762716</v>
      </c>
      <c r="P2093" s="2">
        <v>0.69199999999999995</v>
      </c>
      <c r="Q2093" s="2">
        <v>0.77927927927927931</v>
      </c>
      <c r="R2093" s="2" t="s">
        <v>74</v>
      </c>
      <c r="S2093" s="2" t="s">
        <v>4742</v>
      </c>
      <c r="T2093" s="2" t="s">
        <v>4743</v>
      </c>
      <c r="U2093" s="2" t="b">
        <v>1</v>
      </c>
      <c r="V2093" s="2" t="s">
        <v>69</v>
      </c>
      <c r="W2093" s="2">
        <v>1.3</v>
      </c>
    </row>
    <row r="2094" spans="1:23" ht="15.75" customHeight="1" x14ac:dyDescent="0.25">
      <c r="A2094" s="2" t="s">
        <v>5200</v>
      </c>
      <c r="B2094" s="2" t="s">
        <v>5201</v>
      </c>
      <c r="C2094" s="2" t="s">
        <v>190</v>
      </c>
      <c r="D2094" s="2" t="s">
        <v>45</v>
      </c>
      <c r="E2094" s="2" t="s">
        <v>46</v>
      </c>
      <c r="F2094" s="2" t="s">
        <v>55</v>
      </c>
      <c r="G2094" s="2" t="s">
        <v>343</v>
      </c>
      <c r="H2094" s="2" t="s">
        <v>282</v>
      </c>
      <c r="I2094" s="2" t="s">
        <v>26</v>
      </c>
      <c r="J2094" s="2" t="s">
        <v>344</v>
      </c>
      <c r="K2094" s="2" t="s">
        <v>345</v>
      </c>
      <c r="L2094" s="2" t="s">
        <v>285</v>
      </c>
      <c r="M2094" s="2">
        <v>54</v>
      </c>
      <c r="N2094" s="2" t="b">
        <v>0</v>
      </c>
      <c r="O2094" s="2">
        <v>0.70897155361050324</v>
      </c>
      <c r="P2094" s="2">
        <v>0.68936170212765957</v>
      </c>
      <c r="Q2094" s="2">
        <v>0.72972972972972971</v>
      </c>
      <c r="R2094" s="2" t="s">
        <v>74</v>
      </c>
      <c r="S2094" s="2" t="s">
        <v>4744</v>
      </c>
      <c r="T2094" s="2" t="s">
        <v>4745</v>
      </c>
      <c r="U2094" s="2" t="b">
        <v>1</v>
      </c>
      <c r="V2094" s="2" t="s">
        <v>69</v>
      </c>
      <c r="W2094" s="2">
        <v>1.7</v>
      </c>
    </row>
    <row r="2095" spans="1:23" ht="15.75" customHeight="1" x14ac:dyDescent="0.25">
      <c r="A2095" s="2" t="s">
        <v>5200</v>
      </c>
      <c r="B2095" s="2" t="s">
        <v>5201</v>
      </c>
      <c r="C2095" s="2" t="s">
        <v>190</v>
      </c>
      <c r="D2095" s="2" t="s">
        <v>45</v>
      </c>
      <c r="E2095" s="2" t="s">
        <v>46</v>
      </c>
      <c r="F2095" s="2" t="s">
        <v>55</v>
      </c>
      <c r="G2095" s="2" t="s">
        <v>349</v>
      </c>
      <c r="H2095" s="2" t="s">
        <v>282</v>
      </c>
      <c r="I2095" s="2" t="s">
        <v>26</v>
      </c>
      <c r="J2095" s="2" t="s">
        <v>351</v>
      </c>
      <c r="K2095" s="2" t="s">
        <v>352</v>
      </c>
      <c r="L2095" s="2" t="s">
        <v>285</v>
      </c>
      <c r="M2095" s="2">
        <v>55</v>
      </c>
      <c r="N2095" s="2" t="b">
        <v>0</v>
      </c>
      <c r="O2095" s="2">
        <v>0.74734607218683646</v>
      </c>
      <c r="P2095" s="2">
        <v>0.70682730923694781</v>
      </c>
      <c r="Q2095" s="2">
        <v>0.7927927927927928</v>
      </c>
      <c r="R2095" s="2" t="s">
        <v>74</v>
      </c>
      <c r="S2095" s="2" t="s">
        <v>4746</v>
      </c>
      <c r="T2095" s="2" t="s">
        <v>4747</v>
      </c>
      <c r="U2095" s="2" t="b">
        <v>1</v>
      </c>
      <c r="V2095" s="2" t="s">
        <v>69</v>
      </c>
      <c r="W2095" s="2">
        <v>1.5</v>
      </c>
    </row>
    <row r="2096" spans="1:23" ht="15.75" customHeight="1" x14ac:dyDescent="0.25">
      <c r="A2096" s="2" t="s">
        <v>5200</v>
      </c>
      <c r="B2096" s="2" t="s">
        <v>5201</v>
      </c>
      <c r="C2096" s="2" t="s">
        <v>190</v>
      </c>
      <c r="D2096" s="2" t="s">
        <v>45</v>
      </c>
      <c r="E2096" s="2" t="s">
        <v>46</v>
      </c>
      <c r="F2096" s="2" t="s">
        <v>55</v>
      </c>
      <c r="G2096" s="2" t="s">
        <v>363</v>
      </c>
      <c r="H2096" s="2" t="s">
        <v>282</v>
      </c>
      <c r="I2096" s="2" t="s">
        <v>26</v>
      </c>
      <c r="J2096" s="2" t="s">
        <v>367</v>
      </c>
      <c r="K2096" s="2" t="s">
        <v>368</v>
      </c>
      <c r="L2096" s="2" t="s">
        <v>285</v>
      </c>
      <c r="M2096" s="2">
        <v>56</v>
      </c>
      <c r="N2096" s="2" t="b">
        <v>0</v>
      </c>
      <c r="O2096" s="2">
        <v>0.73496659242761697</v>
      </c>
      <c r="P2096" s="2">
        <v>0.72687224669603523</v>
      </c>
      <c r="Q2096" s="2">
        <v>0.7432432432432432</v>
      </c>
      <c r="R2096" s="2" t="s">
        <v>74</v>
      </c>
      <c r="S2096" s="2" t="s">
        <v>4748</v>
      </c>
      <c r="T2096" s="2" t="s">
        <v>4749</v>
      </c>
      <c r="U2096" s="2" t="b">
        <v>1</v>
      </c>
      <c r="V2096" s="2" t="s">
        <v>69</v>
      </c>
      <c r="W2096" s="2">
        <v>1.4</v>
      </c>
    </row>
    <row r="2097" spans="1:23" ht="15.75" customHeight="1" x14ac:dyDescent="0.25">
      <c r="A2097" s="2" t="s">
        <v>5200</v>
      </c>
      <c r="B2097" s="2" t="s">
        <v>5201</v>
      </c>
      <c r="C2097" s="2" t="s">
        <v>190</v>
      </c>
      <c r="D2097" s="2" t="s">
        <v>45</v>
      </c>
      <c r="E2097" s="2" t="s">
        <v>46</v>
      </c>
      <c r="F2097" s="2" t="s">
        <v>55</v>
      </c>
      <c r="G2097" s="2" t="s">
        <v>378</v>
      </c>
      <c r="H2097" s="2" t="s">
        <v>282</v>
      </c>
      <c r="I2097" s="2" t="s">
        <v>26</v>
      </c>
      <c r="J2097" s="2" t="s">
        <v>380</v>
      </c>
      <c r="K2097" s="2" t="s">
        <v>381</v>
      </c>
      <c r="L2097" s="2" t="s">
        <v>285</v>
      </c>
      <c r="M2097" s="2">
        <v>57</v>
      </c>
      <c r="N2097" s="2" t="b">
        <v>0</v>
      </c>
      <c r="O2097" s="2">
        <v>0.70488322717622076</v>
      </c>
      <c r="P2097" s="2">
        <v>0.66666666666666663</v>
      </c>
      <c r="Q2097" s="2">
        <v>0.74774774774774777</v>
      </c>
      <c r="R2097" s="2" t="s">
        <v>74</v>
      </c>
      <c r="S2097" s="2" t="s">
        <v>4750</v>
      </c>
      <c r="T2097" s="2" t="s">
        <v>4751</v>
      </c>
      <c r="U2097" s="2" t="b">
        <v>1</v>
      </c>
      <c r="V2097" s="2" t="s">
        <v>69</v>
      </c>
      <c r="W2097" s="2">
        <v>1.4</v>
      </c>
    </row>
    <row r="2098" spans="1:23" ht="15.75" customHeight="1" x14ac:dyDescent="0.25">
      <c r="A2098" s="2" t="s">
        <v>5200</v>
      </c>
      <c r="B2098" s="2" t="s">
        <v>5201</v>
      </c>
      <c r="C2098" s="2" t="s">
        <v>190</v>
      </c>
      <c r="D2098" s="2" t="s">
        <v>45</v>
      </c>
      <c r="E2098" s="2" t="s">
        <v>46</v>
      </c>
      <c r="F2098" s="2" t="s">
        <v>55</v>
      </c>
      <c r="G2098" s="2" t="s">
        <v>389</v>
      </c>
      <c r="H2098" s="2" t="s">
        <v>282</v>
      </c>
      <c r="I2098" s="2" t="s">
        <v>26</v>
      </c>
      <c r="J2098" s="2" t="s">
        <v>390</v>
      </c>
      <c r="K2098" s="2" t="s">
        <v>391</v>
      </c>
      <c r="L2098" s="2" t="s">
        <v>285</v>
      </c>
      <c r="M2098" s="2">
        <v>58</v>
      </c>
      <c r="N2098" s="2" t="b">
        <v>0</v>
      </c>
      <c r="O2098" s="2">
        <v>0.69298245614035081</v>
      </c>
      <c r="P2098" s="2">
        <v>0.67521367521367526</v>
      </c>
      <c r="Q2098" s="2">
        <v>0.71171171171171166</v>
      </c>
      <c r="R2098" s="2" t="s">
        <v>74</v>
      </c>
      <c r="S2098" s="2" t="s">
        <v>4752</v>
      </c>
      <c r="T2098" s="2" t="s">
        <v>4753</v>
      </c>
      <c r="U2098" s="2" t="b">
        <v>1</v>
      </c>
      <c r="V2098" s="2" t="s">
        <v>69</v>
      </c>
      <c r="W2098" s="2">
        <v>2</v>
      </c>
    </row>
    <row r="2099" spans="1:23" ht="15.75" customHeight="1" x14ac:dyDescent="0.25">
      <c r="A2099" s="2" t="s">
        <v>5200</v>
      </c>
      <c r="B2099" s="2" t="s">
        <v>5201</v>
      </c>
      <c r="C2099" s="2" t="s">
        <v>190</v>
      </c>
      <c r="D2099" s="2" t="s">
        <v>45</v>
      </c>
      <c r="E2099" s="2" t="s">
        <v>46</v>
      </c>
      <c r="F2099" s="2" t="s">
        <v>55</v>
      </c>
      <c r="G2099" s="2" t="s">
        <v>395</v>
      </c>
      <c r="H2099" s="2" t="s">
        <v>282</v>
      </c>
      <c r="I2099" s="2" t="s">
        <v>26</v>
      </c>
      <c r="J2099" s="2" t="s">
        <v>397</v>
      </c>
      <c r="K2099" s="2" t="s">
        <v>398</v>
      </c>
      <c r="L2099" s="2" t="s">
        <v>285</v>
      </c>
      <c r="M2099" s="2">
        <v>59</v>
      </c>
      <c r="N2099" s="2" t="b">
        <v>0</v>
      </c>
      <c r="O2099" s="2">
        <v>0.68559837728194728</v>
      </c>
      <c r="P2099" s="2">
        <v>0.62361623616236161</v>
      </c>
      <c r="Q2099" s="2">
        <v>0.76126126126126126</v>
      </c>
      <c r="R2099" s="2" t="s">
        <v>74</v>
      </c>
      <c r="S2099" s="2" t="s">
        <v>4754</v>
      </c>
      <c r="T2099" s="2" t="s">
        <v>4755</v>
      </c>
      <c r="U2099" s="2" t="b">
        <v>1</v>
      </c>
      <c r="V2099" s="2" t="s">
        <v>69</v>
      </c>
      <c r="W2099" s="2">
        <v>1.4</v>
      </c>
    </row>
    <row r="2100" spans="1:23" ht="15.75" customHeight="1" x14ac:dyDescent="0.25">
      <c r="A2100" s="2" t="s">
        <v>5200</v>
      </c>
      <c r="B2100" s="2" t="s">
        <v>5201</v>
      </c>
      <c r="C2100" s="2" t="s">
        <v>190</v>
      </c>
      <c r="D2100" s="2" t="s">
        <v>45</v>
      </c>
      <c r="E2100" s="2" t="s">
        <v>46</v>
      </c>
      <c r="F2100" s="2" t="s">
        <v>55</v>
      </c>
      <c r="G2100" s="2" t="s">
        <v>401</v>
      </c>
      <c r="H2100" s="2" t="s">
        <v>282</v>
      </c>
      <c r="I2100" s="2" t="s">
        <v>26</v>
      </c>
      <c r="J2100" s="2" t="s">
        <v>402</v>
      </c>
      <c r="K2100" s="2" t="s">
        <v>403</v>
      </c>
      <c r="L2100" s="2" t="s">
        <v>285</v>
      </c>
      <c r="M2100" s="2">
        <v>60</v>
      </c>
      <c r="N2100" s="2" t="b">
        <v>0</v>
      </c>
      <c r="O2100" s="2">
        <v>0.74944567627494463</v>
      </c>
      <c r="P2100" s="2">
        <v>0.73799126637554591</v>
      </c>
      <c r="Q2100" s="2">
        <v>0.76126126126126126</v>
      </c>
      <c r="R2100" s="2" t="s">
        <v>74</v>
      </c>
      <c r="S2100" s="2" t="s">
        <v>4756</v>
      </c>
      <c r="T2100" s="2" t="s">
        <v>4757</v>
      </c>
      <c r="U2100" s="2" t="b">
        <v>1</v>
      </c>
      <c r="V2100" s="2" t="s">
        <v>69</v>
      </c>
      <c r="W2100" s="2">
        <v>1.4</v>
      </c>
    </row>
    <row r="2101" spans="1:23" ht="15.75" customHeight="1" x14ac:dyDescent="0.25">
      <c r="A2101" s="2" t="s">
        <v>5200</v>
      </c>
      <c r="B2101" s="2" t="s">
        <v>5201</v>
      </c>
      <c r="C2101" s="2" t="s">
        <v>190</v>
      </c>
      <c r="D2101" s="2" t="s">
        <v>45</v>
      </c>
      <c r="E2101" s="2" t="s">
        <v>46</v>
      </c>
      <c r="F2101" s="2" t="s">
        <v>55</v>
      </c>
      <c r="G2101" s="2" t="s">
        <v>406</v>
      </c>
      <c r="H2101" s="2" t="s">
        <v>282</v>
      </c>
      <c r="I2101" s="2" t="s">
        <v>26</v>
      </c>
      <c r="J2101" s="2" t="s">
        <v>407</v>
      </c>
      <c r="K2101" s="2" t="s">
        <v>408</v>
      </c>
      <c r="L2101" s="2" t="s">
        <v>285</v>
      </c>
      <c r="M2101" s="2">
        <v>61</v>
      </c>
      <c r="N2101" s="2" t="b">
        <v>0</v>
      </c>
      <c r="O2101" s="2">
        <v>0.73127753303964771</v>
      </c>
      <c r="P2101" s="2">
        <v>0.71551724137931039</v>
      </c>
      <c r="Q2101" s="2">
        <v>0.74774774774774777</v>
      </c>
      <c r="R2101" s="2" t="s">
        <v>74</v>
      </c>
      <c r="S2101" s="2" t="s">
        <v>4758</v>
      </c>
      <c r="T2101" s="2" t="s">
        <v>4759</v>
      </c>
      <c r="U2101" s="2" t="b">
        <v>1</v>
      </c>
      <c r="V2101" s="2" t="s">
        <v>69</v>
      </c>
      <c r="W2101" s="2">
        <v>1.3</v>
      </c>
    </row>
    <row r="2102" spans="1:23" ht="15.75" customHeight="1" x14ac:dyDescent="0.25">
      <c r="A2102" s="2" t="s">
        <v>5200</v>
      </c>
      <c r="B2102" s="2" t="s">
        <v>5201</v>
      </c>
      <c r="C2102" s="2" t="s">
        <v>190</v>
      </c>
      <c r="D2102" s="2" t="s">
        <v>45</v>
      </c>
      <c r="E2102" s="2" t="s">
        <v>46</v>
      </c>
      <c r="F2102" s="2" t="s">
        <v>364</v>
      </c>
      <c r="G2102" s="2" t="s">
        <v>411</v>
      </c>
      <c r="H2102" s="2" t="s">
        <v>412</v>
      </c>
      <c r="I2102" s="2" t="s">
        <v>54</v>
      </c>
      <c r="J2102" s="2" t="s">
        <v>413</v>
      </c>
      <c r="K2102" s="2" t="s">
        <v>414</v>
      </c>
      <c r="L2102" s="2" t="s">
        <v>377</v>
      </c>
      <c r="M2102" s="2">
        <v>42</v>
      </c>
      <c r="N2102" s="2" t="b">
        <v>0</v>
      </c>
      <c r="O2102" s="2">
        <v>0.80084745762711873</v>
      </c>
      <c r="P2102" s="2">
        <v>0.78099173553719003</v>
      </c>
      <c r="Q2102" s="2">
        <v>0.82173913043478264</v>
      </c>
      <c r="R2102" s="2" t="s">
        <v>74</v>
      </c>
      <c r="S2102" s="2" t="s">
        <v>4760</v>
      </c>
      <c r="T2102" s="2" t="s">
        <v>4761</v>
      </c>
      <c r="U2102" s="2" t="b">
        <v>1</v>
      </c>
      <c r="V2102" s="2" t="s">
        <v>69</v>
      </c>
      <c r="W2102" s="2">
        <v>1.8</v>
      </c>
    </row>
    <row r="2103" spans="1:23" ht="15.75" customHeight="1" x14ac:dyDescent="0.25">
      <c r="A2103" s="2" t="s">
        <v>5200</v>
      </c>
      <c r="B2103" s="2" t="s">
        <v>5201</v>
      </c>
      <c r="C2103" s="2" t="s">
        <v>190</v>
      </c>
      <c r="D2103" s="2" t="s">
        <v>45</v>
      </c>
      <c r="E2103" s="2" t="s">
        <v>46</v>
      </c>
      <c r="F2103" s="2" t="s">
        <v>364</v>
      </c>
      <c r="G2103" s="2" t="s">
        <v>417</v>
      </c>
      <c r="H2103" s="2" t="s">
        <v>412</v>
      </c>
      <c r="I2103" s="2" t="s">
        <v>54</v>
      </c>
      <c r="J2103" s="2" t="s">
        <v>418</v>
      </c>
      <c r="K2103" s="2" t="s">
        <v>419</v>
      </c>
      <c r="L2103" s="2" t="s">
        <v>377</v>
      </c>
      <c r="M2103" s="2">
        <v>43</v>
      </c>
      <c r="N2103" s="2" t="b">
        <v>0</v>
      </c>
      <c r="O2103" s="2">
        <v>0.79749478079331937</v>
      </c>
      <c r="P2103" s="2">
        <v>0.76706827309236947</v>
      </c>
      <c r="Q2103" s="2">
        <v>0.83043478260869563</v>
      </c>
      <c r="R2103" s="2" t="s">
        <v>74</v>
      </c>
      <c r="S2103" s="2" t="s">
        <v>4762</v>
      </c>
      <c r="T2103" s="2" t="s">
        <v>4763</v>
      </c>
      <c r="U2103" s="2" t="b">
        <v>1</v>
      </c>
      <c r="V2103" s="2" t="s">
        <v>69</v>
      </c>
      <c r="W2103" s="2">
        <v>1.4</v>
      </c>
    </row>
    <row r="2104" spans="1:23" ht="15.75" customHeight="1" x14ac:dyDescent="0.25">
      <c r="A2104" s="2" t="s">
        <v>5200</v>
      </c>
      <c r="B2104" s="2" t="s">
        <v>5201</v>
      </c>
      <c r="C2104" s="2" t="s">
        <v>190</v>
      </c>
      <c r="D2104" s="2" t="s">
        <v>45</v>
      </c>
      <c r="E2104" s="2" t="s">
        <v>46</v>
      </c>
      <c r="F2104" s="2" t="s">
        <v>364</v>
      </c>
      <c r="G2104" s="2" t="s">
        <v>422</v>
      </c>
      <c r="H2104" s="2" t="s">
        <v>412</v>
      </c>
      <c r="I2104" s="2" t="s">
        <v>54</v>
      </c>
      <c r="J2104" s="2" t="s">
        <v>423</v>
      </c>
      <c r="K2104" s="2" t="s">
        <v>424</v>
      </c>
      <c r="L2104" s="2" t="s">
        <v>377</v>
      </c>
      <c r="M2104" s="2">
        <v>44</v>
      </c>
      <c r="N2104" s="2" t="b">
        <v>0</v>
      </c>
      <c r="O2104" s="2">
        <v>0.78315789473684205</v>
      </c>
      <c r="P2104" s="2">
        <v>0.75918367346938775</v>
      </c>
      <c r="Q2104" s="2">
        <v>0.80869565217391304</v>
      </c>
      <c r="R2104" s="2" t="s">
        <v>74</v>
      </c>
      <c r="S2104" s="2" t="s">
        <v>4764</v>
      </c>
      <c r="T2104" s="2" t="s">
        <v>4765</v>
      </c>
      <c r="U2104" s="2" t="b">
        <v>1</v>
      </c>
      <c r="V2104" s="2" t="s">
        <v>69</v>
      </c>
      <c r="W2104" s="2">
        <v>1.8</v>
      </c>
    </row>
    <row r="2105" spans="1:23" ht="15.75" customHeight="1" x14ac:dyDescent="0.25">
      <c r="A2105" s="2" t="s">
        <v>5200</v>
      </c>
      <c r="B2105" s="2" t="s">
        <v>5201</v>
      </c>
      <c r="C2105" s="2" t="s">
        <v>190</v>
      </c>
      <c r="D2105" s="2" t="s">
        <v>45</v>
      </c>
      <c r="E2105" s="2" t="s">
        <v>46</v>
      </c>
      <c r="F2105" s="2" t="s">
        <v>364</v>
      </c>
      <c r="G2105" s="2" t="s">
        <v>427</v>
      </c>
      <c r="H2105" s="2" t="s">
        <v>412</v>
      </c>
      <c r="I2105" s="2" t="s">
        <v>54</v>
      </c>
      <c r="J2105" s="2" t="s">
        <v>428</v>
      </c>
      <c r="K2105" s="2" t="s">
        <v>429</v>
      </c>
      <c r="L2105" s="2" t="s">
        <v>377</v>
      </c>
      <c r="M2105" s="2">
        <v>45</v>
      </c>
      <c r="N2105" s="2" t="b">
        <v>0</v>
      </c>
      <c r="O2105" s="2">
        <v>0.7782426778242677</v>
      </c>
      <c r="P2105" s="2">
        <v>0.75</v>
      </c>
      <c r="Q2105" s="2">
        <v>0.80869565217391304</v>
      </c>
      <c r="R2105" s="2" t="s">
        <v>74</v>
      </c>
      <c r="S2105" s="2" t="s">
        <v>4766</v>
      </c>
      <c r="T2105" s="2" t="s">
        <v>4767</v>
      </c>
      <c r="U2105" s="2" t="b">
        <v>1</v>
      </c>
      <c r="V2105" s="2" t="s">
        <v>69</v>
      </c>
      <c r="W2105" s="2">
        <v>1.4</v>
      </c>
    </row>
    <row r="2106" spans="1:23" ht="15.75" customHeight="1" x14ac:dyDescent="0.25">
      <c r="A2106" s="2" t="s">
        <v>5200</v>
      </c>
      <c r="B2106" s="2" t="s">
        <v>5201</v>
      </c>
      <c r="C2106" s="2" t="s">
        <v>190</v>
      </c>
      <c r="D2106" s="2" t="s">
        <v>45</v>
      </c>
      <c r="E2106" s="2" t="s">
        <v>46</v>
      </c>
      <c r="F2106" s="2" t="s">
        <v>364</v>
      </c>
      <c r="G2106" s="2" t="s">
        <v>432</v>
      </c>
      <c r="H2106" s="2" t="s">
        <v>412</v>
      </c>
      <c r="I2106" s="2" t="s">
        <v>54</v>
      </c>
      <c r="J2106" s="2" t="s">
        <v>433</v>
      </c>
      <c r="K2106" s="2" t="s">
        <v>434</v>
      </c>
      <c r="L2106" s="2" t="s">
        <v>377</v>
      </c>
      <c r="M2106" s="2">
        <v>46</v>
      </c>
      <c r="N2106" s="2" t="b">
        <v>0</v>
      </c>
      <c r="O2106" s="2">
        <v>0.79668049792531104</v>
      </c>
      <c r="P2106" s="2">
        <v>0.76190476190476186</v>
      </c>
      <c r="Q2106" s="2">
        <v>0.83478260869565213</v>
      </c>
      <c r="R2106" s="2" t="s">
        <v>74</v>
      </c>
      <c r="S2106" s="2" t="s">
        <v>4768</v>
      </c>
      <c r="T2106" s="2" t="s">
        <v>4769</v>
      </c>
      <c r="U2106" s="2" t="b">
        <v>1</v>
      </c>
      <c r="V2106" s="2" t="s">
        <v>69</v>
      </c>
      <c r="W2106" s="2">
        <v>1.4</v>
      </c>
    </row>
    <row r="2107" spans="1:23" ht="15.75" customHeight="1" x14ac:dyDescent="0.25">
      <c r="A2107" s="2" t="s">
        <v>5200</v>
      </c>
      <c r="B2107" s="2" t="s">
        <v>5201</v>
      </c>
      <c r="C2107" s="2" t="s">
        <v>190</v>
      </c>
      <c r="D2107" s="2" t="s">
        <v>45</v>
      </c>
      <c r="E2107" s="2" t="s">
        <v>46</v>
      </c>
      <c r="F2107" s="2" t="s">
        <v>364</v>
      </c>
      <c r="G2107" s="2" t="s">
        <v>437</v>
      </c>
      <c r="H2107" s="2" t="s">
        <v>412</v>
      </c>
      <c r="I2107" s="2" t="s">
        <v>54</v>
      </c>
      <c r="J2107" s="2" t="s">
        <v>438</v>
      </c>
      <c r="K2107" s="2" t="s">
        <v>439</v>
      </c>
      <c r="L2107" s="2" t="s">
        <v>377</v>
      </c>
      <c r="M2107" s="2">
        <v>47</v>
      </c>
      <c r="N2107" s="2" t="b">
        <v>0</v>
      </c>
      <c r="O2107" s="2">
        <v>0.78406708595387842</v>
      </c>
      <c r="P2107" s="2">
        <v>0.75708502024291502</v>
      </c>
      <c r="Q2107" s="2">
        <v>0.81304347826086953</v>
      </c>
      <c r="R2107" s="2" t="s">
        <v>74</v>
      </c>
      <c r="S2107" s="2" t="s">
        <v>4770</v>
      </c>
      <c r="T2107" s="2" t="s">
        <v>4771</v>
      </c>
      <c r="U2107" s="2" t="b">
        <v>1</v>
      </c>
      <c r="V2107" s="2" t="s">
        <v>69</v>
      </c>
      <c r="W2107" s="2">
        <v>1.4</v>
      </c>
    </row>
    <row r="2108" spans="1:23" ht="15.75" customHeight="1" x14ac:dyDescent="0.25">
      <c r="A2108" s="2" t="s">
        <v>5200</v>
      </c>
      <c r="B2108" s="2" t="s">
        <v>5201</v>
      </c>
      <c r="C2108" s="2" t="s">
        <v>190</v>
      </c>
      <c r="D2108" s="2" t="s">
        <v>45</v>
      </c>
      <c r="E2108" s="2" t="s">
        <v>46</v>
      </c>
      <c r="F2108" s="2" t="s">
        <v>364</v>
      </c>
      <c r="G2108" s="2" t="s">
        <v>442</v>
      </c>
      <c r="H2108" s="2" t="s">
        <v>412</v>
      </c>
      <c r="I2108" s="2" t="s">
        <v>54</v>
      </c>
      <c r="J2108" s="2" t="s">
        <v>443</v>
      </c>
      <c r="K2108" s="2" t="s">
        <v>444</v>
      </c>
      <c r="L2108" s="2" t="s">
        <v>377</v>
      </c>
      <c r="M2108" s="2">
        <v>48</v>
      </c>
      <c r="N2108" s="2" t="b">
        <v>0</v>
      </c>
      <c r="O2108" s="2">
        <v>0.78170478170478175</v>
      </c>
      <c r="P2108" s="2">
        <v>0.74900398406374502</v>
      </c>
      <c r="Q2108" s="2">
        <v>0.81739130434782614</v>
      </c>
      <c r="R2108" s="2" t="s">
        <v>74</v>
      </c>
      <c r="S2108" s="2" t="s">
        <v>4772</v>
      </c>
      <c r="T2108" s="2" t="s">
        <v>4773</v>
      </c>
      <c r="U2108" s="2" t="b">
        <v>1</v>
      </c>
      <c r="V2108" s="2" t="s">
        <v>69</v>
      </c>
      <c r="W2108" s="2">
        <v>1.4</v>
      </c>
    </row>
    <row r="2109" spans="1:23" ht="15.75" customHeight="1" x14ac:dyDescent="0.25">
      <c r="A2109" s="2" t="s">
        <v>5200</v>
      </c>
      <c r="B2109" s="2" t="s">
        <v>5201</v>
      </c>
      <c r="C2109" s="2" t="s">
        <v>190</v>
      </c>
      <c r="D2109" s="2" t="s">
        <v>45</v>
      </c>
      <c r="E2109" s="2" t="s">
        <v>46</v>
      </c>
      <c r="F2109" s="2" t="s">
        <v>364</v>
      </c>
      <c r="G2109" s="2" t="s">
        <v>447</v>
      </c>
      <c r="H2109" s="2" t="s">
        <v>412</v>
      </c>
      <c r="I2109" s="2" t="s">
        <v>54</v>
      </c>
      <c r="J2109" s="2" t="s">
        <v>448</v>
      </c>
      <c r="K2109" s="2" t="s">
        <v>449</v>
      </c>
      <c r="L2109" s="2" t="s">
        <v>377</v>
      </c>
      <c r="M2109" s="2">
        <v>49</v>
      </c>
      <c r="N2109" s="2" t="b">
        <v>0</v>
      </c>
      <c r="O2109" s="2">
        <v>0.78646934460887941</v>
      </c>
      <c r="P2109" s="2">
        <v>0.76543209876543206</v>
      </c>
      <c r="Q2109" s="2">
        <v>0.80869565217391304</v>
      </c>
      <c r="R2109" s="2" t="s">
        <v>74</v>
      </c>
      <c r="S2109" s="2" t="s">
        <v>4774</v>
      </c>
      <c r="T2109" s="2" t="s">
        <v>4775</v>
      </c>
      <c r="U2109" s="2" t="b">
        <v>1</v>
      </c>
      <c r="V2109" s="2" t="s">
        <v>69</v>
      </c>
      <c r="W2109" s="2">
        <v>1.4</v>
      </c>
    </row>
    <row r="2110" spans="1:23" ht="15.75" customHeight="1" x14ac:dyDescent="0.25">
      <c r="A2110" s="2" t="s">
        <v>5200</v>
      </c>
      <c r="B2110" s="2" t="s">
        <v>5201</v>
      </c>
      <c r="C2110" s="2" t="s">
        <v>190</v>
      </c>
      <c r="D2110" s="2" t="s">
        <v>45</v>
      </c>
      <c r="E2110" s="2" t="s">
        <v>46</v>
      </c>
      <c r="F2110" s="2" t="s">
        <v>364</v>
      </c>
      <c r="G2110" s="2" t="s">
        <v>452</v>
      </c>
      <c r="H2110" s="2" t="s">
        <v>412</v>
      </c>
      <c r="I2110" s="2" t="s">
        <v>54</v>
      </c>
      <c r="J2110" s="2" t="s">
        <v>453</v>
      </c>
      <c r="K2110" s="2" t="s">
        <v>454</v>
      </c>
      <c r="L2110" s="2" t="s">
        <v>377</v>
      </c>
      <c r="M2110" s="2">
        <v>50</v>
      </c>
      <c r="N2110" s="2" t="b">
        <v>0</v>
      </c>
      <c r="O2110" s="2">
        <v>0.76050420168067223</v>
      </c>
      <c r="P2110" s="2">
        <v>0.73577235772357719</v>
      </c>
      <c r="Q2110" s="2">
        <v>0.78695652173913044</v>
      </c>
      <c r="R2110" s="2" t="s">
        <v>74</v>
      </c>
      <c r="S2110" s="2" t="s">
        <v>4776</v>
      </c>
      <c r="T2110" s="2" t="s">
        <v>4777</v>
      </c>
      <c r="U2110" s="2" t="b">
        <v>1</v>
      </c>
      <c r="V2110" s="2" t="s">
        <v>69</v>
      </c>
      <c r="W2110" s="2">
        <v>1.9</v>
      </c>
    </row>
    <row r="2111" spans="1:23" ht="15.75" customHeight="1" x14ac:dyDescent="0.25">
      <c r="A2111" s="2" t="s">
        <v>5200</v>
      </c>
      <c r="B2111" s="2" t="s">
        <v>5201</v>
      </c>
      <c r="C2111" s="2" t="s">
        <v>190</v>
      </c>
      <c r="D2111" s="2" t="s">
        <v>45</v>
      </c>
      <c r="E2111" s="2" t="s">
        <v>46</v>
      </c>
      <c r="F2111" s="2" t="s">
        <v>364</v>
      </c>
      <c r="G2111" s="2" t="s">
        <v>457</v>
      </c>
      <c r="H2111" s="2" t="s">
        <v>412</v>
      </c>
      <c r="I2111" s="2" t="s">
        <v>54</v>
      </c>
      <c r="J2111" s="2" t="s">
        <v>458</v>
      </c>
      <c r="K2111" s="2" t="s">
        <v>459</v>
      </c>
      <c r="L2111" s="2" t="s">
        <v>377</v>
      </c>
      <c r="M2111" s="2">
        <v>51</v>
      </c>
      <c r="N2111" s="2" t="b">
        <v>0</v>
      </c>
      <c r="O2111" s="2">
        <v>0.7857142857142857</v>
      </c>
      <c r="P2111" s="2">
        <v>0.76016260162601623</v>
      </c>
      <c r="Q2111" s="2">
        <v>0.81304347826086953</v>
      </c>
      <c r="R2111" s="2" t="s">
        <v>74</v>
      </c>
      <c r="S2111" s="2" t="s">
        <v>4778</v>
      </c>
      <c r="T2111" s="2" t="s">
        <v>4779</v>
      </c>
      <c r="U2111" s="2" t="b">
        <v>1</v>
      </c>
      <c r="V2111" s="2" t="s">
        <v>69</v>
      </c>
      <c r="W2111" s="2">
        <v>1.5</v>
      </c>
    </row>
    <row r="2112" spans="1:23" ht="15.75" customHeight="1" x14ac:dyDescent="0.25">
      <c r="A2112" s="2" t="s">
        <v>5200</v>
      </c>
      <c r="B2112" s="2" t="s">
        <v>5201</v>
      </c>
      <c r="C2112" s="2" t="s">
        <v>190</v>
      </c>
      <c r="D2112" s="2" t="s">
        <v>45</v>
      </c>
      <c r="E2112" s="2" t="s">
        <v>46</v>
      </c>
      <c r="F2112" s="2" t="s">
        <v>364</v>
      </c>
      <c r="G2112" s="2" t="s">
        <v>462</v>
      </c>
      <c r="H2112" s="2" t="s">
        <v>412</v>
      </c>
      <c r="I2112" s="2" t="s">
        <v>54</v>
      </c>
      <c r="J2112" s="2" t="s">
        <v>463</v>
      </c>
      <c r="K2112" s="2" t="s">
        <v>464</v>
      </c>
      <c r="L2112" s="2" t="s">
        <v>377</v>
      </c>
      <c r="M2112" s="2">
        <v>52</v>
      </c>
      <c r="N2112" s="2" t="b">
        <v>0</v>
      </c>
      <c r="O2112" s="2">
        <v>0.76793248945147685</v>
      </c>
      <c r="P2112" s="2">
        <v>0.74590163934426235</v>
      </c>
      <c r="Q2112" s="2">
        <v>0.79130434782608694</v>
      </c>
      <c r="R2112" s="2" t="s">
        <v>74</v>
      </c>
      <c r="S2112" s="2" t="s">
        <v>4780</v>
      </c>
      <c r="T2112" s="2" t="s">
        <v>4781</v>
      </c>
      <c r="U2112" s="2" t="b">
        <v>1</v>
      </c>
      <c r="V2112" s="2" t="s">
        <v>69</v>
      </c>
      <c r="W2112" s="2">
        <v>1.7</v>
      </c>
    </row>
    <row r="2113" spans="1:23" ht="15.75" customHeight="1" x14ac:dyDescent="0.25">
      <c r="A2113" s="2" t="s">
        <v>5200</v>
      </c>
      <c r="B2113" s="2" t="s">
        <v>5201</v>
      </c>
      <c r="C2113" s="2" t="s">
        <v>190</v>
      </c>
      <c r="D2113" s="2" t="s">
        <v>45</v>
      </c>
      <c r="E2113" s="2" t="s">
        <v>46</v>
      </c>
      <c r="F2113" s="2" t="s">
        <v>364</v>
      </c>
      <c r="G2113" s="2" t="s">
        <v>467</v>
      </c>
      <c r="H2113" s="2" t="s">
        <v>412</v>
      </c>
      <c r="I2113" s="2" t="s">
        <v>54</v>
      </c>
      <c r="J2113" s="2" t="s">
        <v>468</v>
      </c>
      <c r="K2113" s="2" t="s">
        <v>469</v>
      </c>
      <c r="L2113" s="2" t="s">
        <v>377</v>
      </c>
      <c r="M2113" s="2">
        <v>53</v>
      </c>
      <c r="N2113" s="2" t="b">
        <v>0</v>
      </c>
      <c r="O2113" s="2">
        <v>0.76857749469214431</v>
      </c>
      <c r="P2113" s="2">
        <v>0.75103734439834025</v>
      </c>
      <c r="Q2113" s="2">
        <v>0.78695652173913044</v>
      </c>
      <c r="R2113" s="2" t="s">
        <v>74</v>
      </c>
      <c r="S2113" s="2" t="s">
        <v>4782</v>
      </c>
      <c r="T2113" s="2" t="s">
        <v>4783</v>
      </c>
      <c r="U2113" s="2" t="b">
        <v>1</v>
      </c>
      <c r="V2113" s="2" t="s">
        <v>69</v>
      </c>
      <c r="W2113" s="2">
        <v>7.2</v>
      </c>
    </row>
    <row r="2114" spans="1:23" ht="15.75" customHeight="1" x14ac:dyDescent="0.25">
      <c r="A2114" s="2" t="s">
        <v>5200</v>
      </c>
      <c r="B2114" s="2" t="s">
        <v>5201</v>
      </c>
      <c r="C2114" s="2" t="s">
        <v>190</v>
      </c>
      <c r="D2114" s="2" t="s">
        <v>45</v>
      </c>
      <c r="E2114" s="2" t="s">
        <v>46</v>
      </c>
      <c r="F2114" s="2" t="s">
        <v>364</v>
      </c>
      <c r="G2114" s="2" t="s">
        <v>472</v>
      </c>
      <c r="H2114" s="2" t="s">
        <v>412</v>
      </c>
      <c r="I2114" s="2" t="s">
        <v>54</v>
      </c>
      <c r="J2114" s="2" t="s">
        <v>473</v>
      </c>
      <c r="K2114" s="2" t="s">
        <v>474</v>
      </c>
      <c r="L2114" s="2" t="s">
        <v>377</v>
      </c>
      <c r="M2114" s="2">
        <v>54</v>
      </c>
      <c r="N2114" s="2" t="b">
        <v>0</v>
      </c>
      <c r="O2114" s="2">
        <v>0.79671457905544152</v>
      </c>
      <c r="P2114" s="2">
        <v>0.75486381322957197</v>
      </c>
      <c r="Q2114" s="2">
        <v>0.84347826086956523</v>
      </c>
      <c r="R2114" s="2" t="s">
        <v>74</v>
      </c>
      <c r="S2114" s="2" t="s">
        <v>4784</v>
      </c>
      <c r="T2114" s="2" t="s">
        <v>4785</v>
      </c>
      <c r="U2114" s="2" t="b">
        <v>1</v>
      </c>
      <c r="V2114" s="2" t="s">
        <v>69</v>
      </c>
      <c r="W2114" s="2">
        <v>2.4</v>
      </c>
    </row>
    <row r="2115" spans="1:23" ht="15.75" customHeight="1" x14ac:dyDescent="0.25">
      <c r="A2115" s="2" t="s">
        <v>5200</v>
      </c>
      <c r="B2115" s="2" t="s">
        <v>5201</v>
      </c>
      <c r="C2115" s="2" t="s">
        <v>190</v>
      </c>
      <c r="D2115" s="2" t="s">
        <v>45</v>
      </c>
      <c r="E2115" s="2" t="s">
        <v>46</v>
      </c>
      <c r="F2115" s="2" t="s">
        <v>364</v>
      </c>
      <c r="G2115" s="2" t="s">
        <v>477</v>
      </c>
      <c r="H2115" s="2" t="s">
        <v>412</v>
      </c>
      <c r="I2115" s="2" t="s">
        <v>54</v>
      </c>
      <c r="J2115" s="2" t="s">
        <v>478</v>
      </c>
      <c r="K2115" s="2" t="s">
        <v>479</v>
      </c>
      <c r="L2115" s="2" t="s">
        <v>377</v>
      </c>
      <c r="M2115" s="2">
        <v>55</v>
      </c>
      <c r="N2115" s="2" t="b">
        <v>0</v>
      </c>
      <c r="O2115" s="2">
        <v>0.79411764705882348</v>
      </c>
      <c r="P2115" s="2">
        <v>0.76829268292682928</v>
      </c>
      <c r="Q2115" s="2">
        <v>0.82173913043478264</v>
      </c>
      <c r="R2115" s="2" t="s">
        <v>74</v>
      </c>
      <c r="S2115" s="2" t="s">
        <v>4786</v>
      </c>
      <c r="T2115" s="2" t="s">
        <v>4787</v>
      </c>
      <c r="U2115" s="2" t="b">
        <v>1</v>
      </c>
      <c r="V2115" s="2" t="s">
        <v>69</v>
      </c>
      <c r="W2115" s="2">
        <v>1.4</v>
      </c>
    </row>
    <row r="2116" spans="1:23" ht="15.75" customHeight="1" x14ac:dyDescent="0.25">
      <c r="A2116" s="2" t="s">
        <v>5200</v>
      </c>
      <c r="B2116" s="2" t="s">
        <v>5201</v>
      </c>
      <c r="C2116" s="2" t="s">
        <v>190</v>
      </c>
      <c r="D2116" s="2" t="s">
        <v>45</v>
      </c>
      <c r="E2116" s="2" t="s">
        <v>46</v>
      </c>
      <c r="F2116" s="2" t="s">
        <v>364</v>
      </c>
      <c r="G2116" s="2" t="s">
        <v>482</v>
      </c>
      <c r="H2116" s="2" t="s">
        <v>412</v>
      </c>
      <c r="I2116" s="2" t="s">
        <v>54</v>
      </c>
      <c r="J2116" s="2" t="s">
        <v>483</v>
      </c>
      <c r="K2116" s="2" t="s">
        <v>484</v>
      </c>
      <c r="L2116" s="2" t="s">
        <v>377</v>
      </c>
      <c r="M2116" s="2">
        <v>56</v>
      </c>
      <c r="N2116" s="2" t="b">
        <v>0</v>
      </c>
      <c r="O2116" s="2">
        <v>0.76826722338204589</v>
      </c>
      <c r="P2116" s="2">
        <v>0.73895582329317266</v>
      </c>
      <c r="Q2116" s="2">
        <v>0.8</v>
      </c>
      <c r="R2116" s="2" t="s">
        <v>74</v>
      </c>
      <c r="S2116" s="2" t="s">
        <v>4788</v>
      </c>
      <c r="T2116" s="2" t="s">
        <v>4789</v>
      </c>
      <c r="U2116" s="2" t="b">
        <v>1</v>
      </c>
      <c r="V2116" s="2" t="s">
        <v>69</v>
      </c>
      <c r="W2116" s="2">
        <v>1.9</v>
      </c>
    </row>
    <row r="2117" spans="1:23" ht="15.75" customHeight="1" x14ac:dyDescent="0.25">
      <c r="A2117" s="2" t="s">
        <v>5200</v>
      </c>
      <c r="B2117" s="2" t="s">
        <v>5201</v>
      </c>
      <c r="C2117" s="2" t="s">
        <v>190</v>
      </c>
      <c r="D2117" s="2" t="s">
        <v>45</v>
      </c>
      <c r="E2117" s="2" t="s">
        <v>46</v>
      </c>
      <c r="F2117" s="2" t="s">
        <v>364</v>
      </c>
      <c r="G2117" s="2" t="s">
        <v>487</v>
      </c>
      <c r="H2117" s="2" t="s">
        <v>412</v>
      </c>
      <c r="I2117" s="2" t="s">
        <v>54</v>
      </c>
      <c r="J2117" s="2" t="s">
        <v>488</v>
      </c>
      <c r="K2117" s="2" t="s">
        <v>489</v>
      </c>
      <c r="L2117" s="2" t="s">
        <v>377</v>
      </c>
      <c r="M2117" s="2">
        <v>57</v>
      </c>
      <c r="N2117" s="2" t="b">
        <v>0</v>
      </c>
      <c r="O2117" s="2">
        <v>0.78389830508474589</v>
      </c>
      <c r="P2117" s="2">
        <v>0.76446280991735538</v>
      </c>
      <c r="Q2117" s="2">
        <v>0.80434782608695654</v>
      </c>
      <c r="R2117" s="2" t="s">
        <v>74</v>
      </c>
      <c r="S2117" s="2" t="s">
        <v>4790</v>
      </c>
      <c r="T2117" s="2" t="s">
        <v>4791</v>
      </c>
      <c r="U2117" s="2" t="b">
        <v>1</v>
      </c>
      <c r="V2117" s="2" t="s">
        <v>69</v>
      </c>
      <c r="W2117" s="2">
        <v>1.4</v>
      </c>
    </row>
    <row r="2118" spans="1:23" ht="15.75" customHeight="1" x14ac:dyDescent="0.25">
      <c r="A2118" s="2" t="s">
        <v>5200</v>
      </c>
      <c r="B2118" s="2" t="s">
        <v>5201</v>
      </c>
      <c r="C2118" s="2" t="s">
        <v>190</v>
      </c>
      <c r="D2118" s="2" t="s">
        <v>45</v>
      </c>
      <c r="E2118" s="2" t="s">
        <v>46</v>
      </c>
      <c r="F2118" s="2" t="s">
        <v>364</v>
      </c>
      <c r="G2118" s="2" t="s">
        <v>492</v>
      </c>
      <c r="H2118" s="2" t="s">
        <v>412</v>
      </c>
      <c r="I2118" s="2" t="s">
        <v>54</v>
      </c>
      <c r="J2118" s="2" t="s">
        <v>493</v>
      </c>
      <c r="K2118" s="2" t="s">
        <v>494</v>
      </c>
      <c r="L2118" s="2" t="s">
        <v>377</v>
      </c>
      <c r="M2118" s="2">
        <v>58</v>
      </c>
      <c r="N2118" s="2" t="b">
        <v>0</v>
      </c>
      <c r="O2118" s="2">
        <v>0.78925619834710736</v>
      </c>
      <c r="P2118" s="2">
        <v>0.75196850393700787</v>
      </c>
      <c r="Q2118" s="2">
        <v>0.83043478260869563</v>
      </c>
      <c r="R2118" s="2" t="s">
        <v>74</v>
      </c>
      <c r="S2118" s="2" t="s">
        <v>4792</v>
      </c>
      <c r="T2118" s="2" t="s">
        <v>4793</v>
      </c>
      <c r="U2118" s="2" t="b">
        <v>1</v>
      </c>
      <c r="V2118" s="2" t="s">
        <v>69</v>
      </c>
      <c r="W2118" s="2">
        <v>1.4</v>
      </c>
    </row>
    <row r="2119" spans="1:23" ht="15.75" customHeight="1" x14ac:dyDescent="0.25">
      <c r="A2119" s="2" t="s">
        <v>5200</v>
      </c>
      <c r="B2119" s="2" t="s">
        <v>5201</v>
      </c>
      <c r="C2119" s="2" t="s">
        <v>190</v>
      </c>
      <c r="D2119" s="2" t="s">
        <v>45</v>
      </c>
      <c r="E2119" s="2" t="s">
        <v>46</v>
      </c>
      <c r="F2119" s="2" t="s">
        <v>364</v>
      </c>
      <c r="G2119" s="2" t="s">
        <v>497</v>
      </c>
      <c r="H2119" s="2" t="s">
        <v>412</v>
      </c>
      <c r="I2119" s="2" t="s">
        <v>54</v>
      </c>
      <c r="J2119" s="2" t="s">
        <v>498</v>
      </c>
      <c r="K2119" s="2" t="s">
        <v>499</v>
      </c>
      <c r="L2119" s="2" t="s">
        <v>377</v>
      </c>
      <c r="M2119" s="2">
        <v>59</v>
      </c>
      <c r="N2119" s="2" t="b">
        <v>0</v>
      </c>
      <c r="O2119" s="2">
        <v>0.78205128205128205</v>
      </c>
      <c r="P2119" s="2">
        <v>0.76890756302521013</v>
      </c>
      <c r="Q2119" s="2">
        <v>0.79565217391304344</v>
      </c>
      <c r="R2119" s="2" t="s">
        <v>74</v>
      </c>
      <c r="S2119" s="2" t="s">
        <v>4794</v>
      </c>
      <c r="T2119" s="2" t="s">
        <v>4795</v>
      </c>
      <c r="U2119" s="2" t="b">
        <v>1</v>
      </c>
      <c r="V2119" s="2" t="s">
        <v>69</v>
      </c>
      <c r="W2119" s="2">
        <v>1.4</v>
      </c>
    </row>
    <row r="2120" spans="1:23" ht="15.75" customHeight="1" x14ac:dyDescent="0.25">
      <c r="A2120" s="2" t="s">
        <v>5200</v>
      </c>
      <c r="B2120" s="2" t="s">
        <v>5201</v>
      </c>
      <c r="C2120" s="2" t="s">
        <v>190</v>
      </c>
      <c r="D2120" s="2" t="s">
        <v>45</v>
      </c>
      <c r="E2120" s="2" t="s">
        <v>46</v>
      </c>
      <c r="F2120" s="2" t="s">
        <v>364</v>
      </c>
      <c r="G2120" s="2" t="s">
        <v>502</v>
      </c>
      <c r="H2120" s="2" t="s">
        <v>412</v>
      </c>
      <c r="I2120" s="2" t="s">
        <v>54</v>
      </c>
      <c r="J2120" s="2" t="s">
        <v>503</v>
      </c>
      <c r="K2120" s="2" t="s">
        <v>504</v>
      </c>
      <c r="L2120" s="2" t="s">
        <v>377</v>
      </c>
      <c r="M2120" s="2">
        <v>60</v>
      </c>
      <c r="N2120" s="2" t="b">
        <v>0</v>
      </c>
      <c r="O2120" s="2">
        <v>0.78151260504201681</v>
      </c>
      <c r="P2120" s="2">
        <v>0.75609756097560976</v>
      </c>
      <c r="Q2120" s="2">
        <v>0.80869565217391304</v>
      </c>
      <c r="R2120" s="2" t="s">
        <v>74</v>
      </c>
      <c r="S2120" s="2" t="s">
        <v>4796</v>
      </c>
      <c r="T2120" s="2" t="s">
        <v>4797</v>
      </c>
      <c r="U2120" s="2" t="b">
        <v>1</v>
      </c>
      <c r="V2120" s="2" t="s">
        <v>69</v>
      </c>
      <c r="W2120" s="2">
        <v>1.4</v>
      </c>
    </row>
    <row r="2121" spans="1:23" ht="15.75" customHeight="1" x14ac:dyDescent="0.25">
      <c r="A2121" s="2" t="s">
        <v>5200</v>
      </c>
      <c r="B2121" s="2" t="s">
        <v>5201</v>
      </c>
      <c r="C2121" s="2" t="s">
        <v>190</v>
      </c>
      <c r="D2121" s="2" t="s">
        <v>45</v>
      </c>
      <c r="E2121" s="2" t="s">
        <v>46</v>
      </c>
      <c r="F2121" s="2" t="s">
        <v>364</v>
      </c>
      <c r="G2121" s="2" t="s">
        <v>507</v>
      </c>
      <c r="H2121" s="2" t="s">
        <v>412</v>
      </c>
      <c r="I2121" s="2" t="s">
        <v>54</v>
      </c>
      <c r="J2121" s="2" t="s">
        <v>508</v>
      </c>
      <c r="K2121" s="2" t="s">
        <v>509</v>
      </c>
      <c r="L2121" s="2" t="s">
        <v>377</v>
      </c>
      <c r="M2121" s="2">
        <v>61</v>
      </c>
      <c r="N2121" s="2" t="b">
        <v>0</v>
      </c>
      <c r="O2121" s="2">
        <v>0.79089026915113869</v>
      </c>
      <c r="P2121" s="2">
        <v>0.75494071146245056</v>
      </c>
      <c r="Q2121" s="2">
        <v>0.83043478260869563</v>
      </c>
      <c r="R2121" s="2" t="s">
        <v>74</v>
      </c>
      <c r="S2121" s="2" t="s">
        <v>4798</v>
      </c>
      <c r="T2121" s="2" t="s">
        <v>4799</v>
      </c>
      <c r="U2121" s="2" t="b">
        <v>1</v>
      </c>
      <c r="V2121" s="2" t="s">
        <v>69</v>
      </c>
      <c r="W2121" s="2">
        <v>1.3</v>
      </c>
    </row>
    <row r="2122" spans="1:23" ht="15.75" customHeight="1" x14ac:dyDescent="0.25">
      <c r="A2122" s="2" t="s">
        <v>5200</v>
      </c>
      <c r="B2122" s="2" t="s">
        <v>5201</v>
      </c>
      <c r="C2122" s="2" t="s">
        <v>190</v>
      </c>
      <c r="D2122" s="2" t="s">
        <v>45</v>
      </c>
      <c r="E2122" s="2" t="s">
        <v>46</v>
      </c>
      <c r="F2122" s="2" t="s">
        <v>364</v>
      </c>
      <c r="G2122" s="2" t="s">
        <v>512</v>
      </c>
      <c r="H2122" s="2" t="s">
        <v>513</v>
      </c>
      <c r="I2122" s="2" t="s">
        <v>40</v>
      </c>
      <c r="J2122" s="2" t="s">
        <v>514</v>
      </c>
      <c r="K2122" s="2" t="s">
        <v>515</v>
      </c>
      <c r="L2122" s="2" t="s">
        <v>372</v>
      </c>
      <c r="M2122" s="2">
        <v>42</v>
      </c>
      <c r="N2122" s="2" t="b">
        <v>0</v>
      </c>
      <c r="O2122" s="2">
        <v>0.80459770114942519</v>
      </c>
      <c r="P2122" s="2">
        <v>0.78212290502793291</v>
      </c>
      <c r="Q2122" s="2">
        <v>0.82840236686390534</v>
      </c>
      <c r="R2122" s="2" t="s">
        <v>74</v>
      </c>
      <c r="S2122" s="2" t="s">
        <v>4800</v>
      </c>
      <c r="T2122" s="2" t="s">
        <v>4801</v>
      </c>
      <c r="U2122" s="2" t="b">
        <v>1</v>
      </c>
      <c r="V2122" s="2" t="s">
        <v>69</v>
      </c>
      <c r="W2122" s="2">
        <v>1.9</v>
      </c>
    </row>
    <row r="2123" spans="1:23" ht="15.75" customHeight="1" x14ac:dyDescent="0.25">
      <c r="A2123" s="2" t="s">
        <v>5200</v>
      </c>
      <c r="B2123" s="2" t="s">
        <v>5201</v>
      </c>
      <c r="C2123" s="2" t="s">
        <v>190</v>
      </c>
      <c r="D2123" s="2" t="s">
        <v>45</v>
      </c>
      <c r="E2123" s="2" t="s">
        <v>46</v>
      </c>
      <c r="F2123" s="2" t="s">
        <v>364</v>
      </c>
      <c r="G2123" s="2" t="s">
        <v>518</v>
      </c>
      <c r="H2123" s="2" t="s">
        <v>513</v>
      </c>
      <c r="I2123" s="2" t="s">
        <v>40</v>
      </c>
      <c r="J2123" s="2" t="s">
        <v>519</v>
      </c>
      <c r="K2123" s="2" t="s">
        <v>520</v>
      </c>
      <c r="L2123" s="2" t="s">
        <v>372</v>
      </c>
      <c r="M2123" s="2">
        <v>43</v>
      </c>
      <c r="N2123" s="2" t="b">
        <v>0</v>
      </c>
      <c r="O2123" s="2">
        <v>0.79300291545189505</v>
      </c>
      <c r="P2123" s="2">
        <v>0.7816091954022989</v>
      </c>
      <c r="Q2123" s="2">
        <v>0.80473372781065089</v>
      </c>
      <c r="R2123" s="2" t="s">
        <v>74</v>
      </c>
      <c r="S2123" s="2" t="s">
        <v>4802</v>
      </c>
      <c r="T2123" s="2" t="s">
        <v>4803</v>
      </c>
      <c r="U2123" s="2" t="b">
        <v>1</v>
      </c>
      <c r="V2123" s="2" t="s">
        <v>69</v>
      </c>
      <c r="W2123" s="2">
        <v>1.7</v>
      </c>
    </row>
    <row r="2124" spans="1:23" ht="15.75" customHeight="1" x14ac:dyDescent="0.25">
      <c r="A2124" s="2" t="s">
        <v>5200</v>
      </c>
      <c r="B2124" s="2" t="s">
        <v>5201</v>
      </c>
      <c r="C2124" s="2" t="s">
        <v>190</v>
      </c>
      <c r="D2124" s="2" t="s">
        <v>45</v>
      </c>
      <c r="E2124" s="2" t="s">
        <v>46</v>
      </c>
      <c r="F2124" s="2" t="s">
        <v>364</v>
      </c>
      <c r="G2124" s="2" t="s">
        <v>523</v>
      </c>
      <c r="H2124" s="2" t="s">
        <v>513</v>
      </c>
      <c r="I2124" s="2" t="s">
        <v>40</v>
      </c>
      <c r="J2124" s="2" t="s">
        <v>524</v>
      </c>
      <c r="K2124" s="2" t="s">
        <v>525</v>
      </c>
      <c r="L2124" s="2" t="s">
        <v>372</v>
      </c>
      <c r="M2124" s="2">
        <v>44</v>
      </c>
      <c r="N2124" s="2" t="b">
        <v>0</v>
      </c>
      <c r="O2124" s="2">
        <v>0.79538904899135432</v>
      </c>
      <c r="P2124" s="2">
        <v>0.7752808988764045</v>
      </c>
      <c r="Q2124" s="2">
        <v>0.81656804733727806</v>
      </c>
      <c r="R2124" s="2" t="s">
        <v>74</v>
      </c>
      <c r="S2124" s="2" t="s">
        <v>4804</v>
      </c>
      <c r="T2124" s="2" t="s">
        <v>4805</v>
      </c>
      <c r="U2124" s="2" t="b">
        <v>1</v>
      </c>
      <c r="V2124" s="2" t="s">
        <v>69</v>
      </c>
      <c r="W2124" s="2">
        <v>1.3</v>
      </c>
    </row>
    <row r="2125" spans="1:23" ht="15.75" customHeight="1" x14ac:dyDescent="0.25">
      <c r="A2125" s="2" t="s">
        <v>5200</v>
      </c>
      <c r="B2125" s="2" t="s">
        <v>5201</v>
      </c>
      <c r="C2125" s="2" t="s">
        <v>190</v>
      </c>
      <c r="D2125" s="2" t="s">
        <v>45</v>
      </c>
      <c r="E2125" s="2" t="s">
        <v>46</v>
      </c>
      <c r="F2125" s="2" t="s">
        <v>364</v>
      </c>
      <c r="G2125" s="2" t="s">
        <v>528</v>
      </c>
      <c r="H2125" s="2" t="s">
        <v>513</v>
      </c>
      <c r="I2125" s="2" t="s">
        <v>40</v>
      </c>
      <c r="J2125" s="2" t="s">
        <v>529</v>
      </c>
      <c r="K2125" s="2" t="s">
        <v>530</v>
      </c>
      <c r="L2125" s="2" t="s">
        <v>372</v>
      </c>
      <c r="M2125" s="2">
        <v>45</v>
      </c>
      <c r="N2125" s="2" t="b">
        <v>0</v>
      </c>
      <c r="O2125" s="2">
        <v>0.80459770114942519</v>
      </c>
      <c r="P2125" s="2">
        <v>0.78212290502793291</v>
      </c>
      <c r="Q2125" s="2">
        <v>0.82840236686390534</v>
      </c>
      <c r="R2125" s="2" t="s">
        <v>74</v>
      </c>
      <c r="S2125" s="2" t="s">
        <v>4806</v>
      </c>
      <c r="T2125" s="2" t="s">
        <v>4807</v>
      </c>
      <c r="U2125" s="2" t="b">
        <v>1</v>
      </c>
      <c r="V2125" s="2" t="s">
        <v>69</v>
      </c>
      <c r="W2125" s="2">
        <v>1.3</v>
      </c>
    </row>
    <row r="2126" spans="1:23" ht="15.75" customHeight="1" x14ac:dyDescent="0.25">
      <c r="A2126" s="2" t="s">
        <v>5200</v>
      </c>
      <c r="B2126" s="2" t="s">
        <v>5201</v>
      </c>
      <c r="C2126" s="2" t="s">
        <v>190</v>
      </c>
      <c r="D2126" s="2" t="s">
        <v>45</v>
      </c>
      <c r="E2126" s="2" t="s">
        <v>46</v>
      </c>
      <c r="F2126" s="2" t="s">
        <v>364</v>
      </c>
      <c r="G2126" s="2" t="s">
        <v>533</v>
      </c>
      <c r="H2126" s="2" t="s">
        <v>513</v>
      </c>
      <c r="I2126" s="2" t="s">
        <v>40</v>
      </c>
      <c r="J2126" s="2" t="s">
        <v>534</v>
      </c>
      <c r="K2126" s="2" t="s">
        <v>535</v>
      </c>
      <c r="L2126" s="2" t="s">
        <v>372</v>
      </c>
      <c r="M2126" s="2">
        <v>46</v>
      </c>
      <c r="N2126" s="2" t="b">
        <v>0</v>
      </c>
      <c r="O2126" s="2">
        <v>0.81502890173410403</v>
      </c>
      <c r="P2126" s="2">
        <v>0.79661016949152541</v>
      </c>
      <c r="Q2126" s="2">
        <v>0.83431952662721898</v>
      </c>
      <c r="R2126" s="2" t="s">
        <v>74</v>
      </c>
      <c r="S2126" s="2" t="s">
        <v>4808</v>
      </c>
      <c r="T2126" s="2" t="s">
        <v>4809</v>
      </c>
      <c r="U2126" s="2" t="b">
        <v>1</v>
      </c>
      <c r="V2126" s="2" t="s">
        <v>69</v>
      </c>
      <c r="W2126" s="2">
        <v>1.4</v>
      </c>
    </row>
    <row r="2127" spans="1:23" ht="15.75" customHeight="1" x14ac:dyDescent="0.25">
      <c r="A2127" s="2" t="s">
        <v>5200</v>
      </c>
      <c r="B2127" s="2" t="s">
        <v>5201</v>
      </c>
      <c r="C2127" s="2" t="s">
        <v>190</v>
      </c>
      <c r="D2127" s="2" t="s">
        <v>45</v>
      </c>
      <c r="E2127" s="2" t="s">
        <v>46</v>
      </c>
      <c r="F2127" s="2" t="s">
        <v>364</v>
      </c>
      <c r="G2127" s="2" t="s">
        <v>538</v>
      </c>
      <c r="H2127" s="2" t="s">
        <v>513</v>
      </c>
      <c r="I2127" s="2" t="s">
        <v>40</v>
      </c>
      <c r="J2127" s="2" t="s">
        <v>539</v>
      </c>
      <c r="K2127" s="2" t="s">
        <v>540</v>
      </c>
      <c r="L2127" s="2" t="s">
        <v>372</v>
      </c>
      <c r="M2127" s="2">
        <v>47</v>
      </c>
      <c r="N2127" s="2" t="b">
        <v>0</v>
      </c>
      <c r="O2127" s="2">
        <v>0.79545454545454541</v>
      </c>
      <c r="P2127" s="2">
        <v>0.76502732240437155</v>
      </c>
      <c r="Q2127" s="2">
        <v>0.82840236686390534</v>
      </c>
      <c r="R2127" s="2" t="s">
        <v>74</v>
      </c>
      <c r="S2127" s="2" t="s">
        <v>4810</v>
      </c>
      <c r="T2127" s="2" t="s">
        <v>4811</v>
      </c>
      <c r="U2127" s="2" t="b">
        <v>1</v>
      </c>
      <c r="V2127" s="2" t="s">
        <v>69</v>
      </c>
      <c r="W2127" s="2">
        <v>1.3</v>
      </c>
    </row>
    <row r="2128" spans="1:23" ht="15.75" customHeight="1" x14ac:dyDescent="0.25">
      <c r="A2128" s="2" t="s">
        <v>5200</v>
      </c>
      <c r="B2128" s="2" t="s">
        <v>5201</v>
      </c>
      <c r="C2128" s="2" t="s">
        <v>190</v>
      </c>
      <c r="D2128" s="2" t="s">
        <v>45</v>
      </c>
      <c r="E2128" s="2" t="s">
        <v>46</v>
      </c>
      <c r="F2128" s="2" t="s">
        <v>364</v>
      </c>
      <c r="G2128" s="2" t="s">
        <v>550</v>
      </c>
      <c r="H2128" s="2" t="s">
        <v>513</v>
      </c>
      <c r="I2128" s="2" t="s">
        <v>40</v>
      </c>
      <c r="J2128" s="2" t="s">
        <v>555</v>
      </c>
      <c r="K2128" s="2" t="s">
        <v>557</v>
      </c>
      <c r="L2128" s="2" t="s">
        <v>372</v>
      </c>
      <c r="M2128" s="2">
        <v>48</v>
      </c>
      <c r="N2128" s="2" t="b">
        <v>0</v>
      </c>
      <c r="O2128" s="2">
        <v>0.8</v>
      </c>
      <c r="P2128" s="2">
        <v>0.77348066298342544</v>
      </c>
      <c r="Q2128" s="2">
        <v>0.82840236686390534</v>
      </c>
      <c r="R2128" s="2" t="s">
        <v>74</v>
      </c>
      <c r="S2128" s="2" t="s">
        <v>4812</v>
      </c>
      <c r="T2128" s="2" t="s">
        <v>4813</v>
      </c>
      <c r="U2128" s="2" t="b">
        <v>1</v>
      </c>
      <c r="V2128" s="2" t="s">
        <v>69</v>
      </c>
      <c r="W2128" s="2">
        <v>1.3</v>
      </c>
    </row>
    <row r="2129" spans="1:23" ht="15.75" customHeight="1" x14ac:dyDescent="0.25">
      <c r="A2129" s="2" t="s">
        <v>5200</v>
      </c>
      <c r="B2129" s="2" t="s">
        <v>5201</v>
      </c>
      <c r="C2129" s="2" t="s">
        <v>190</v>
      </c>
      <c r="D2129" s="2" t="s">
        <v>45</v>
      </c>
      <c r="E2129" s="2" t="s">
        <v>46</v>
      </c>
      <c r="F2129" s="2" t="s">
        <v>364</v>
      </c>
      <c r="G2129" s="2" t="s">
        <v>572</v>
      </c>
      <c r="H2129" s="2" t="s">
        <v>513</v>
      </c>
      <c r="I2129" s="2" t="s">
        <v>40</v>
      </c>
      <c r="J2129" s="2" t="s">
        <v>575</v>
      </c>
      <c r="K2129" s="2" t="s">
        <v>576</v>
      </c>
      <c r="L2129" s="2" t="s">
        <v>372</v>
      </c>
      <c r="M2129" s="2">
        <v>49</v>
      </c>
      <c r="N2129" s="2" t="b">
        <v>0</v>
      </c>
      <c r="O2129" s="2">
        <v>0.79999999999999982</v>
      </c>
      <c r="P2129" s="2">
        <v>0.76344086021505375</v>
      </c>
      <c r="Q2129" s="2">
        <v>0.84023668639053251</v>
      </c>
      <c r="R2129" s="2" t="s">
        <v>74</v>
      </c>
      <c r="S2129" s="2" t="s">
        <v>4814</v>
      </c>
      <c r="T2129" s="2" t="s">
        <v>4815</v>
      </c>
      <c r="U2129" s="2" t="b">
        <v>1</v>
      </c>
      <c r="V2129" s="2" t="s">
        <v>69</v>
      </c>
      <c r="W2129" s="2">
        <v>1.3</v>
      </c>
    </row>
    <row r="2130" spans="1:23" ht="15.75" customHeight="1" x14ac:dyDescent="0.25">
      <c r="A2130" s="2" t="s">
        <v>5200</v>
      </c>
      <c r="B2130" s="2" t="s">
        <v>5201</v>
      </c>
      <c r="C2130" s="2" t="s">
        <v>190</v>
      </c>
      <c r="D2130" s="2" t="s">
        <v>45</v>
      </c>
      <c r="E2130" s="2" t="s">
        <v>46</v>
      </c>
      <c r="F2130" s="2" t="s">
        <v>364</v>
      </c>
      <c r="G2130" s="2" t="s">
        <v>587</v>
      </c>
      <c r="H2130" s="2" t="s">
        <v>513</v>
      </c>
      <c r="I2130" s="2" t="s">
        <v>40</v>
      </c>
      <c r="J2130" s="2" t="s">
        <v>589</v>
      </c>
      <c r="K2130" s="2" t="s">
        <v>591</v>
      </c>
      <c r="L2130" s="2" t="s">
        <v>372</v>
      </c>
      <c r="M2130" s="2">
        <v>50</v>
      </c>
      <c r="N2130" s="2" t="b">
        <v>0</v>
      </c>
      <c r="O2130" s="2">
        <v>0.78531073446327682</v>
      </c>
      <c r="P2130" s="2">
        <v>0.75135135135135134</v>
      </c>
      <c r="Q2130" s="2">
        <v>0.8224852071005917</v>
      </c>
      <c r="R2130" s="2" t="s">
        <v>74</v>
      </c>
      <c r="S2130" s="2" t="s">
        <v>4816</v>
      </c>
      <c r="T2130" s="2" t="s">
        <v>4817</v>
      </c>
      <c r="U2130" s="2" t="b">
        <v>1</v>
      </c>
      <c r="V2130" s="2" t="s">
        <v>69</v>
      </c>
      <c r="W2130" s="2">
        <v>1.7</v>
      </c>
    </row>
    <row r="2131" spans="1:23" ht="15.75" customHeight="1" x14ac:dyDescent="0.25">
      <c r="A2131" s="2" t="s">
        <v>5200</v>
      </c>
      <c r="B2131" s="2" t="s">
        <v>5201</v>
      </c>
      <c r="C2131" s="2" t="s">
        <v>190</v>
      </c>
      <c r="D2131" s="2" t="s">
        <v>45</v>
      </c>
      <c r="E2131" s="2" t="s">
        <v>46</v>
      </c>
      <c r="F2131" s="2" t="s">
        <v>364</v>
      </c>
      <c r="G2131" s="2" t="s">
        <v>601</v>
      </c>
      <c r="H2131" s="2" t="s">
        <v>513</v>
      </c>
      <c r="I2131" s="2" t="s">
        <v>40</v>
      </c>
      <c r="J2131" s="2" t="s">
        <v>603</v>
      </c>
      <c r="K2131" s="2" t="s">
        <v>604</v>
      </c>
      <c r="L2131" s="2" t="s">
        <v>372</v>
      </c>
      <c r="M2131" s="2">
        <v>51</v>
      </c>
      <c r="N2131" s="2" t="b">
        <v>0</v>
      </c>
      <c r="O2131" s="2">
        <v>0.79083094555873923</v>
      </c>
      <c r="P2131" s="2">
        <v>0.76666666666666672</v>
      </c>
      <c r="Q2131" s="2">
        <v>0.81656804733727806</v>
      </c>
      <c r="R2131" s="2" t="s">
        <v>74</v>
      </c>
      <c r="S2131" s="2" t="s">
        <v>4818</v>
      </c>
      <c r="T2131" s="2" t="s">
        <v>4819</v>
      </c>
      <c r="U2131" s="2" t="b">
        <v>1</v>
      </c>
      <c r="V2131" s="2" t="s">
        <v>69</v>
      </c>
      <c r="W2131" s="2">
        <v>1.3</v>
      </c>
    </row>
    <row r="2132" spans="1:23" ht="15.75" customHeight="1" x14ac:dyDescent="0.25">
      <c r="A2132" s="2" t="s">
        <v>5200</v>
      </c>
      <c r="B2132" s="2" t="s">
        <v>5201</v>
      </c>
      <c r="C2132" s="2" t="s">
        <v>190</v>
      </c>
      <c r="D2132" s="2" t="s">
        <v>45</v>
      </c>
      <c r="E2132" s="2" t="s">
        <v>46</v>
      </c>
      <c r="F2132" s="2" t="s">
        <v>364</v>
      </c>
      <c r="G2132" s="2" t="s">
        <v>618</v>
      </c>
      <c r="H2132" s="2" t="s">
        <v>513</v>
      </c>
      <c r="I2132" s="2" t="s">
        <v>40</v>
      </c>
      <c r="J2132" s="2" t="s">
        <v>622</v>
      </c>
      <c r="K2132" s="2" t="s">
        <v>624</v>
      </c>
      <c r="L2132" s="2" t="s">
        <v>372</v>
      </c>
      <c r="M2132" s="2">
        <v>52</v>
      </c>
      <c r="N2132" s="2" t="b">
        <v>0</v>
      </c>
      <c r="O2132" s="2">
        <v>0.83040935672514615</v>
      </c>
      <c r="P2132" s="2">
        <v>0.82080924855491333</v>
      </c>
      <c r="Q2132" s="2">
        <v>0.84023668639053251</v>
      </c>
      <c r="R2132" s="2" t="s">
        <v>74</v>
      </c>
      <c r="S2132" s="2" t="s">
        <v>4820</v>
      </c>
      <c r="T2132" s="2" t="s">
        <v>4821</v>
      </c>
      <c r="U2132" s="2" t="b">
        <v>1</v>
      </c>
      <c r="V2132" s="2" t="s">
        <v>69</v>
      </c>
      <c r="W2132" s="2">
        <v>1.3</v>
      </c>
    </row>
    <row r="2133" spans="1:23" ht="15.75" customHeight="1" x14ac:dyDescent="0.25">
      <c r="A2133" s="2" t="s">
        <v>5200</v>
      </c>
      <c r="B2133" s="2" t="s">
        <v>5201</v>
      </c>
      <c r="C2133" s="2" t="s">
        <v>190</v>
      </c>
      <c r="D2133" s="2" t="s">
        <v>45</v>
      </c>
      <c r="E2133" s="2" t="s">
        <v>46</v>
      </c>
      <c r="F2133" s="2" t="s">
        <v>364</v>
      </c>
      <c r="G2133" s="2" t="s">
        <v>640</v>
      </c>
      <c r="H2133" s="2" t="s">
        <v>513</v>
      </c>
      <c r="I2133" s="2" t="s">
        <v>40</v>
      </c>
      <c r="J2133" s="2" t="s">
        <v>643</v>
      </c>
      <c r="K2133" s="2" t="s">
        <v>644</v>
      </c>
      <c r="L2133" s="2" t="s">
        <v>372</v>
      </c>
      <c r="M2133" s="2">
        <v>53</v>
      </c>
      <c r="N2133" s="2" t="b">
        <v>0</v>
      </c>
      <c r="O2133" s="2">
        <v>0.79772079772079774</v>
      </c>
      <c r="P2133" s="2">
        <v>0.76923076923076927</v>
      </c>
      <c r="Q2133" s="2">
        <v>0.82840236686390534</v>
      </c>
      <c r="R2133" s="2" t="s">
        <v>74</v>
      </c>
      <c r="S2133" s="2" t="s">
        <v>4822</v>
      </c>
      <c r="T2133" s="2" t="s">
        <v>4823</v>
      </c>
      <c r="U2133" s="2" t="b">
        <v>1</v>
      </c>
      <c r="V2133" s="2" t="s">
        <v>69</v>
      </c>
      <c r="W2133" s="2">
        <v>1.3</v>
      </c>
    </row>
    <row r="2134" spans="1:23" ht="15.75" customHeight="1" x14ac:dyDescent="0.25">
      <c r="A2134" s="2" t="s">
        <v>5200</v>
      </c>
      <c r="B2134" s="2" t="s">
        <v>5201</v>
      </c>
      <c r="C2134" s="2" t="s">
        <v>190</v>
      </c>
      <c r="D2134" s="2" t="s">
        <v>45</v>
      </c>
      <c r="E2134" s="2" t="s">
        <v>46</v>
      </c>
      <c r="F2134" s="2" t="s">
        <v>364</v>
      </c>
      <c r="G2134" s="2" t="s">
        <v>659</v>
      </c>
      <c r="H2134" s="2" t="s">
        <v>513</v>
      </c>
      <c r="I2134" s="2" t="s">
        <v>40</v>
      </c>
      <c r="J2134" s="2" t="s">
        <v>660</v>
      </c>
      <c r="K2134" s="2" t="s">
        <v>661</v>
      </c>
      <c r="L2134" s="2" t="s">
        <v>372</v>
      </c>
      <c r="M2134" s="2">
        <v>54</v>
      </c>
      <c r="N2134" s="2" t="b">
        <v>0</v>
      </c>
      <c r="O2134" s="2">
        <v>0.81502890173410403</v>
      </c>
      <c r="P2134" s="2">
        <v>0.79661016949152541</v>
      </c>
      <c r="Q2134" s="2">
        <v>0.83431952662721898</v>
      </c>
      <c r="R2134" s="2" t="s">
        <v>74</v>
      </c>
      <c r="S2134" s="2" t="s">
        <v>4824</v>
      </c>
      <c r="T2134" s="2" t="s">
        <v>4825</v>
      </c>
      <c r="U2134" s="2" t="b">
        <v>1</v>
      </c>
      <c r="V2134" s="2" t="s">
        <v>69</v>
      </c>
      <c r="W2134" s="2">
        <v>1.4</v>
      </c>
    </row>
    <row r="2135" spans="1:23" ht="15.75" customHeight="1" x14ac:dyDescent="0.25">
      <c r="A2135" s="2" t="s">
        <v>5200</v>
      </c>
      <c r="B2135" s="2" t="s">
        <v>5201</v>
      </c>
      <c r="C2135" s="2" t="s">
        <v>190</v>
      </c>
      <c r="D2135" s="2" t="s">
        <v>45</v>
      </c>
      <c r="E2135" s="2" t="s">
        <v>46</v>
      </c>
      <c r="F2135" s="2" t="s">
        <v>364</v>
      </c>
      <c r="G2135" s="2" t="s">
        <v>664</v>
      </c>
      <c r="H2135" s="2" t="s">
        <v>513</v>
      </c>
      <c r="I2135" s="2" t="s">
        <v>40</v>
      </c>
      <c r="J2135" s="2" t="s">
        <v>665</v>
      </c>
      <c r="K2135" s="2" t="s">
        <v>666</v>
      </c>
      <c r="L2135" s="2" t="s">
        <v>372</v>
      </c>
      <c r="M2135" s="2">
        <v>55</v>
      </c>
      <c r="N2135" s="2" t="b">
        <v>0</v>
      </c>
      <c r="O2135" s="2">
        <v>0.7931034482758621</v>
      </c>
      <c r="P2135" s="2">
        <v>0.77094972067039103</v>
      </c>
      <c r="Q2135" s="2">
        <v>0.81656804733727806</v>
      </c>
      <c r="R2135" s="2" t="s">
        <v>74</v>
      </c>
      <c r="S2135" s="2" t="s">
        <v>4826</v>
      </c>
      <c r="T2135" s="2" t="s">
        <v>4827</v>
      </c>
      <c r="U2135" s="2" t="b">
        <v>1</v>
      </c>
      <c r="V2135" s="2" t="s">
        <v>69</v>
      </c>
      <c r="W2135" s="2">
        <v>1.3</v>
      </c>
    </row>
    <row r="2136" spans="1:23" ht="15.75" customHeight="1" x14ac:dyDescent="0.25">
      <c r="A2136" s="2" t="s">
        <v>5200</v>
      </c>
      <c r="B2136" s="2" t="s">
        <v>5201</v>
      </c>
      <c r="C2136" s="2" t="s">
        <v>190</v>
      </c>
      <c r="D2136" s="2" t="s">
        <v>45</v>
      </c>
      <c r="E2136" s="2" t="s">
        <v>46</v>
      </c>
      <c r="F2136" s="2" t="s">
        <v>364</v>
      </c>
      <c r="G2136" s="2" t="s">
        <v>669</v>
      </c>
      <c r="H2136" s="2" t="s">
        <v>513</v>
      </c>
      <c r="I2136" s="2" t="s">
        <v>40</v>
      </c>
      <c r="J2136" s="2" t="s">
        <v>670</v>
      </c>
      <c r="K2136" s="2" t="s">
        <v>671</v>
      </c>
      <c r="L2136" s="2" t="s">
        <v>372</v>
      </c>
      <c r="M2136" s="2">
        <v>56</v>
      </c>
      <c r="N2136" s="2" t="b">
        <v>0</v>
      </c>
      <c r="O2136" s="2">
        <v>0.78443113772455086</v>
      </c>
      <c r="P2136" s="2">
        <v>0.79393939393939394</v>
      </c>
      <c r="Q2136" s="2">
        <v>0.7751479289940828</v>
      </c>
      <c r="R2136" s="2" t="s">
        <v>74</v>
      </c>
      <c r="S2136" s="2" t="s">
        <v>4828</v>
      </c>
      <c r="T2136" s="2" t="s">
        <v>4829</v>
      </c>
      <c r="U2136" s="2" t="b">
        <v>1</v>
      </c>
      <c r="V2136" s="2" t="s">
        <v>69</v>
      </c>
      <c r="W2136" s="2">
        <v>1.3</v>
      </c>
    </row>
    <row r="2137" spans="1:23" ht="15.75" customHeight="1" x14ac:dyDescent="0.25">
      <c r="A2137" s="2" t="s">
        <v>5200</v>
      </c>
      <c r="B2137" s="2" t="s">
        <v>5201</v>
      </c>
      <c r="C2137" s="2" t="s">
        <v>190</v>
      </c>
      <c r="D2137" s="2" t="s">
        <v>45</v>
      </c>
      <c r="E2137" s="2" t="s">
        <v>46</v>
      </c>
      <c r="F2137" s="2" t="s">
        <v>364</v>
      </c>
      <c r="G2137" s="2" t="s">
        <v>674</v>
      </c>
      <c r="H2137" s="2" t="s">
        <v>513</v>
      </c>
      <c r="I2137" s="2" t="s">
        <v>40</v>
      </c>
      <c r="J2137" s="2" t="s">
        <v>675</v>
      </c>
      <c r="K2137" s="2" t="s">
        <v>676</v>
      </c>
      <c r="L2137" s="2" t="s">
        <v>372</v>
      </c>
      <c r="M2137" s="2">
        <v>57</v>
      </c>
      <c r="N2137" s="2" t="b">
        <v>0</v>
      </c>
      <c r="O2137" s="2">
        <v>0.79320113314447593</v>
      </c>
      <c r="P2137" s="2">
        <v>0.76086956521739135</v>
      </c>
      <c r="Q2137" s="2">
        <v>0.82840236686390534</v>
      </c>
      <c r="R2137" s="2" t="s">
        <v>74</v>
      </c>
      <c r="S2137" s="2" t="s">
        <v>4830</v>
      </c>
      <c r="T2137" s="2" t="s">
        <v>4831</v>
      </c>
      <c r="U2137" s="2" t="b">
        <v>1</v>
      </c>
      <c r="V2137" s="2" t="s">
        <v>69</v>
      </c>
      <c r="W2137" s="2">
        <v>1.8</v>
      </c>
    </row>
    <row r="2138" spans="1:23" ht="15.75" customHeight="1" x14ac:dyDescent="0.25">
      <c r="A2138" s="2" t="s">
        <v>5200</v>
      </c>
      <c r="B2138" s="2" t="s">
        <v>5201</v>
      </c>
      <c r="C2138" s="2" t="s">
        <v>190</v>
      </c>
      <c r="D2138" s="2" t="s">
        <v>45</v>
      </c>
      <c r="E2138" s="2" t="s">
        <v>46</v>
      </c>
      <c r="F2138" s="2" t="s">
        <v>364</v>
      </c>
      <c r="G2138" s="2" t="s">
        <v>679</v>
      </c>
      <c r="H2138" s="2" t="s">
        <v>513</v>
      </c>
      <c r="I2138" s="2" t="s">
        <v>40</v>
      </c>
      <c r="J2138" s="2" t="s">
        <v>680</v>
      </c>
      <c r="K2138" s="2" t="s">
        <v>681</v>
      </c>
      <c r="L2138" s="2" t="s">
        <v>372</v>
      </c>
      <c r="M2138" s="2">
        <v>58</v>
      </c>
      <c r="N2138" s="2" t="b">
        <v>0</v>
      </c>
      <c r="O2138" s="2">
        <v>0.79300291545189505</v>
      </c>
      <c r="P2138" s="2">
        <v>0.7816091954022989</v>
      </c>
      <c r="Q2138" s="2">
        <v>0.80473372781065089</v>
      </c>
      <c r="R2138" s="2" t="s">
        <v>74</v>
      </c>
      <c r="S2138" s="2" t="s">
        <v>4832</v>
      </c>
      <c r="T2138" s="2" t="s">
        <v>4833</v>
      </c>
      <c r="U2138" s="2" t="b">
        <v>1</v>
      </c>
      <c r="V2138" s="2" t="s">
        <v>69</v>
      </c>
      <c r="W2138" s="2">
        <v>1.3</v>
      </c>
    </row>
    <row r="2139" spans="1:23" ht="15.75" customHeight="1" x14ac:dyDescent="0.25">
      <c r="A2139" s="2" t="s">
        <v>5200</v>
      </c>
      <c r="B2139" s="2" t="s">
        <v>5201</v>
      </c>
      <c r="C2139" s="2" t="s">
        <v>190</v>
      </c>
      <c r="D2139" s="2" t="s">
        <v>45</v>
      </c>
      <c r="E2139" s="2" t="s">
        <v>46</v>
      </c>
      <c r="F2139" s="2" t="s">
        <v>364</v>
      </c>
      <c r="G2139" s="2" t="s">
        <v>684</v>
      </c>
      <c r="H2139" s="2" t="s">
        <v>513</v>
      </c>
      <c r="I2139" s="2" t="s">
        <v>40</v>
      </c>
      <c r="J2139" s="2" t="s">
        <v>685</v>
      </c>
      <c r="K2139" s="2" t="s">
        <v>686</v>
      </c>
      <c r="L2139" s="2" t="s">
        <v>372</v>
      </c>
      <c r="M2139" s="2">
        <v>59</v>
      </c>
      <c r="N2139" s="2" t="b">
        <v>0</v>
      </c>
      <c r="O2139" s="2">
        <v>0.80346820809248554</v>
      </c>
      <c r="P2139" s="2">
        <v>0.78531073446327682</v>
      </c>
      <c r="Q2139" s="2">
        <v>0.8224852071005917</v>
      </c>
      <c r="R2139" s="2" t="s">
        <v>74</v>
      </c>
      <c r="S2139" s="2" t="s">
        <v>4834</v>
      </c>
      <c r="T2139" s="2" t="s">
        <v>4835</v>
      </c>
      <c r="U2139" s="2" t="b">
        <v>1</v>
      </c>
      <c r="V2139" s="2" t="s">
        <v>69</v>
      </c>
      <c r="W2139" s="2">
        <v>1.5</v>
      </c>
    </row>
    <row r="2140" spans="1:23" ht="15.75" customHeight="1" x14ac:dyDescent="0.25">
      <c r="A2140" s="2" t="s">
        <v>5200</v>
      </c>
      <c r="B2140" s="2" t="s">
        <v>5201</v>
      </c>
      <c r="C2140" s="2" t="s">
        <v>190</v>
      </c>
      <c r="D2140" s="2" t="s">
        <v>45</v>
      </c>
      <c r="E2140" s="2" t="s">
        <v>46</v>
      </c>
      <c r="F2140" s="2" t="s">
        <v>364</v>
      </c>
      <c r="G2140" s="2" t="s">
        <v>689</v>
      </c>
      <c r="H2140" s="2" t="s">
        <v>513</v>
      </c>
      <c r="I2140" s="2" t="s">
        <v>40</v>
      </c>
      <c r="J2140" s="2" t="s">
        <v>690</v>
      </c>
      <c r="K2140" s="2" t="s">
        <v>691</v>
      </c>
      <c r="L2140" s="2" t="s">
        <v>372</v>
      </c>
      <c r="M2140" s="2">
        <v>60</v>
      </c>
      <c r="N2140" s="2" t="b">
        <v>0</v>
      </c>
      <c r="O2140" s="2">
        <v>0.78670360110803328</v>
      </c>
      <c r="P2140" s="2">
        <v>0.73958333333333337</v>
      </c>
      <c r="Q2140" s="2">
        <v>0.84023668639053251</v>
      </c>
      <c r="R2140" s="2" t="s">
        <v>74</v>
      </c>
      <c r="S2140" s="2" t="s">
        <v>4836</v>
      </c>
      <c r="T2140" s="2" t="s">
        <v>4837</v>
      </c>
      <c r="U2140" s="2" t="b">
        <v>1</v>
      </c>
      <c r="V2140" s="2" t="s">
        <v>69</v>
      </c>
      <c r="W2140" s="2">
        <v>1.3</v>
      </c>
    </row>
    <row r="2141" spans="1:23" ht="15.75" customHeight="1" x14ac:dyDescent="0.25">
      <c r="A2141" s="2" t="s">
        <v>5200</v>
      </c>
      <c r="B2141" s="2" t="s">
        <v>5201</v>
      </c>
      <c r="C2141" s="2" t="s">
        <v>190</v>
      </c>
      <c r="D2141" s="2" t="s">
        <v>45</v>
      </c>
      <c r="E2141" s="2" t="s">
        <v>46</v>
      </c>
      <c r="F2141" s="2" t="s">
        <v>364</v>
      </c>
      <c r="G2141" s="2" t="s">
        <v>694</v>
      </c>
      <c r="H2141" s="2" t="s">
        <v>513</v>
      </c>
      <c r="I2141" s="2" t="s">
        <v>40</v>
      </c>
      <c r="J2141" s="2" t="s">
        <v>695</v>
      </c>
      <c r="K2141" s="2" t="s">
        <v>696</v>
      </c>
      <c r="L2141" s="2" t="s">
        <v>372</v>
      </c>
      <c r="M2141" s="2">
        <v>61</v>
      </c>
      <c r="N2141" s="2" t="b">
        <v>0</v>
      </c>
      <c r="O2141" s="2">
        <v>0.79883381924198249</v>
      </c>
      <c r="P2141" s="2">
        <v>0.78735632183908044</v>
      </c>
      <c r="Q2141" s="2">
        <v>0.81065088757396453</v>
      </c>
      <c r="R2141" s="2" t="s">
        <v>74</v>
      </c>
      <c r="S2141" s="2" t="s">
        <v>4838</v>
      </c>
      <c r="T2141" s="2" t="s">
        <v>4839</v>
      </c>
      <c r="U2141" s="2" t="b">
        <v>1</v>
      </c>
      <c r="V2141" s="2" t="s">
        <v>69</v>
      </c>
      <c r="W2141" s="2">
        <v>1.3</v>
      </c>
    </row>
    <row r="2142" spans="1:23" ht="15.75" customHeight="1" x14ac:dyDescent="0.25">
      <c r="A2142" s="2" t="s">
        <v>5200</v>
      </c>
      <c r="B2142" s="2" t="s">
        <v>5201</v>
      </c>
      <c r="C2142" s="2" t="s">
        <v>190</v>
      </c>
      <c r="D2142" s="2" t="s">
        <v>45</v>
      </c>
      <c r="E2142" s="2" t="s">
        <v>46</v>
      </c>
      <c r="F2142" s="2" t="s">
        <v>364</v>
      </c>
      <c r="G2142" s="2" t="s">
        <v>699</v>
      </c>
      <c r="H2142" s="2" t="s">
        <v>700</v>
      </c>
      <c r="I2142" s="2" t="s">
        <v>47</v>
      </c>
      <c r="J2142" s="2" t="s">
        <v>701</v>
      </c>
      <c r="K2142" s="2" t="s">
        <v>702</v>
      </c>
      <c r="L2142" s="2" t="s">
        <v>366</v>
      </c>
      <c r="M2142" s="2">
        <v>42</v>
      </c>
      <c r="N2142" s="2" t="b">
        <v>0</v>
      </c>
      <c r="O2142" s="2">
        <v>0.84684684684684686</v>
      </c>
      <c r="P2142" s="2">
        <v>0.84684684684684686</v>
      </c>
      <c r="Q2142" s="2">
        <v>0.84684684684684686</v>
      </c>
      <c r="R2142" s="2" t="s">
        <v>74</v>
      </c>
      <c r="S2142" s="2" t="s">
        <v>4840</v>
      </c>
      <c r="T2142" s="2" t="s">
        <v>4841</v>
      </c>
      <c r="U2142" s="2" t="b">
        <v>1</v>
      </c>
      <c r="V2142" s="2" t="s">
        <v>69</v>
      </c>
      <c r="W2142" s="2">
        <v>1.7</v>
      </c>
    </row>
    <row r="2143" spans="1:23" ht="15.75" customHeight="1" x14ac:dyDescent="0.25">
      <c r="A2143" s="2" t="s">
        <v>5200</v>
      </c>
      <c r="B2143" s="2" t="s">
        <v>5201</v>
      </c>
      <c r="C2143" s="2" t="s">
        <v>190</v>
      </c>
      <c r="D2143" s="2" t="s">
        <v>45</v>
      </c>
      <c r="E2143" s="2" t="s">
        <v>46</v>
      </c>
      <c r="F2143" s="2" t="s">
        <v>364</v>
      </c>
      <c r="G2143" s="2" t="s">
        <v>705</v>
      </c>
      <c r="H2143" s="2" t="s">
        <v>700</v>
      </c>
      <c r="I2143" s="2" t="s">
        <v>47</v>
      </c>
      <c r="J2143" s="2" t="s">
        <v>706</v>
      </c>
      <c r="K2143" s="2" t="s">
        <v>707</v>
      </c>
      <c r="L2143" s="2" t="s">
        <v>366</v>
      </c>
      <c r="M2143" s="2">
        <v>43</v>
      </c>
      <c r="N2143" s="2" t="b">
        <v>0</v>
      </c>
      <c r="O2143" s="2">
        <v>0.83972911963882613</v>
      </c>
      <c r="P2143" s="2">
        <v>0.84162895927601811</v>
      </c>
      <c r="Q2143" s="2">
        <v>0.83783783783783783</v>
      </c>
      <c r="R2143" s="2" t="s">
        <v>74</v>
      </c>
      <c r="S2143" s="2" t="s">
        <v>4842</v>
      </c>
      <c r="T2143" s="2" t="s">
        <v>4843</v>
      </c>
      <c r="U2143" s="2" t="b">
        <v>1</v>
      </c>
      <c r="V2143" s="2" t="s">
        <v>69</v>
      </c>
      <c r="W2143" s="2">
        <v>2.5</v>
      </c>
    </row>
    <row r="2144" spans="1:23" ht="15.75" customHeight="1" x14ac:dyDescent="0.25">
      <c r="A2144" s="2" t="s">
        <v>5200</v>
      </c>
      <c r="B2144" s="2" t="s">
        <v>5201</v>
      </c>
      <c r="C2144" s="2" t="s">
        <v>190</v>
      </c>
      <c r="D2144" s="2" t="s">
        <v>45</v>
      </c>
      <c r="E2144" s="2" t="s">
        <v>46</v>
      </c>
      <c r="F2144" s="2" t="s">
        <v>364</v>
      </c>
      <c r="G2144" s="2" t="s">
        <v>710</v>
      </c>
      <c r="H2144" s="2" t="s">
        <v>700</v>
      </c>
      <c r="I2144" s="2" t="s">
        <v>47</v>
      </c>
      <c r="J2144" s="2" t="s">
        <v>711</v>
      </c>
      <c r="K2144" s="2" t="s">
        <v>712</v>
      </c>
      <c r="L2144" s="2" t="s">
        <v>366</v>
      </c>
      <c r="M2144" s="2">
        <v>44</v>
      </c>
      <c r="N2144" s="2" t="b">
        <v>0</v>
      </c>
      <c r="O2144" s="2">
        <v>0.8482142857142857</v>
      </c>
      <c r="P2144" s="2">
        <v>0.84070796460176989</v>
      </c>
      <c r="Q2144" s="2">
        <v>0.85585585585585588</v>
      </c>
      <c r="R2144" s="2" t="s">
        <v>74</v>
      </c>
      <c r="S2144" s="2" t="s">
        <v>4844</v>
      </c>
      <c r="T2144" s="2" t="s">
        <v>4845</v>
      </c>
      <c r="U2144" s="2" t="b">
        <v>1</v>
      </c>
      <c r="V2144" s="2" t="s">
        <v>69</v>
      </c>
      <c r="W2144" s="2">
        <v>1.4</v>
      </c>
    </row>
    <row r="2145" spans="1:23" ht="15.75" customHeight="1" x14ac:dyDescent="0.25">
      <c r="A2145" s="2" t="s">
        <v>5200</v>
      </c>
      <c r="B2145" s="2" t="s">
        <v>5201</v>
      </c>
      <c r="C2145" s="2" t="s">
        <v>190</v>
      </c>
      <c r="D2145" s="2" t="s">
        <v>45</v>
      </c>
      <c r="E2145" s="2" t="s">
        <v>46</v>
      </c>
      <c r="F2145" s="2" t="s">
        <v>364</v>
      </c>
      <c r="G2145" s="2" t="s">
        <v>715</v>
      </c>
      <c r="H2145" s="2" t="s">
        <v>700</v>
      </c>
      <c r="I2145" s="2" t="s">
        <v>47</v>
      </c>
      <c r="J2145" s="2" t="s">
        <v>716</v>
      </c>
      <c r="K2145" s="2" t="s">
        <v>717</v>
      </c>
      <c r="L2145" s="2" t="s">
        <v>366</v>
      </c>
      <c r="M2145" s="2">
        <v>45</v>
      </c>
      <c r="N2145" s="2" t="b">
        <v>0</v>
      </c>
      <c r="O2145" s="2">
        <v>0.84374999999999989</v>
      </c>
      <c r="P2145" s="2">
        <v>0.83628318584070793</v>
      </c>
      <c r="Q2145" s="2">
        <v>0.85135135135135132</v>
      </c>
      <c r="R2145" s="2" t="s">
        <v>74</v>
      </c>
      <c r="S2145" s="2" t="s">
        <v>4846</v>
      </c>
      <c r="T2145" s="2" t="s">
        <v>4847</v>
      </c>
      <c r="U2145" s="2" t="b">
        <v>1</v>
      </c>
      <c r="V2145" s="2" t="s">
        <v>69</v>
      </c>
      <c r="W2145" s="2">
        <v>2.1</v>
      </c>
    </row>
    <row r="2146" spans="1:23" ht="15.75" customHeight="1" x14ac:dyDescent="0.25">
      <c r="A2146" s="2" t="s">
        <v>5200</v>
      </c>
      <c r="B2146" s="2" t="s">
        <v>5201</v>
      </c>
      <c r="C2146" s="2" t="s">
        <v>190</v>
      </c>
      <c r="D2146" s="2" t="s">
        <v>45</v>
      </c>
      <c r="E2146" s="2" t="s">
        <v>46</v>
      </c>
      <c r="F2146" s="2" t="s">
        <v>364</v>
      </c>
      <c r="G2146" s="2" t="s">
        <v>720</v>
      </c>
      <c r="H2146" s="2" t="s">
        <v>700</v>
      </c>
      <c r="I2146" s="2" t="s">
        <v>47</v>
      </c>
      <c r="J2146" s="2" t="s">
        <v>721</v>
      </c>
      <c r="K2146" s="2" t="s">
        <v>722</v>
      </c>
      <c r="L2146" s="2" t="s">
        <v>366</v>
      </c>
      <c r="M2146" s="2">
        <v>46</v>
      </c>
      <c r="N2146" s="2" t="b">
        <v>0</v>
      </c>
      <c r="O2146" s="2">
        <v>0.84304932735426019</v>
      </c>
      <c r="P2146" s="2">
        <v>0.8392857142857143</v>
      </c>
      <c r="Q2146" s="2">
        <v>0.84684684684684686</v>
      </c>
      <c r="R2146" s="2" t="s">
        <v>74</v>
      </c>
      <c r="S2146" s="2" t="s">
        <v>4848</v>
      </c>
      <c r="T2146" s="2" t="s">
        <v>4849</v>
      </c>
      <c r="U2146" s="2" t="b">
        <v>1</v>
      </c>
      <c r="V2146" s="2" t="s">
        <v>69</v>
      </c>
      <c r="W2146" s="2">
        <v>1.6</v>
      </c>
    </row>
    <row r="2147" spans="1:23" ht="15.75" customHeight="1" x14ac:dyDescent="0.25">
      <c r="A2147" s="2" t="s">
        <v>5200</v>
      </c>
      <c r="B2147" s="2" t="s">
        <v>5201</v>
      </c>
      <c r="C2147" s="2" t="s">
        <v>190</v>
      </c>
      <c r="D2147" s="2" t="s">
        <v>45</v>
      </c>
      <c r="E2147" s="2" t="s">
        <v>46</v>
      </c>
      <c r="F2147" s="2" t="s">
        <v>364</v>
      </c>
      <c r="G2147" s="2" t="s">
        <v>725</v>
      </c>
      <c r="H2147" s="2" t="s">
        <v>700</v>
      </c>
      <c r="I2147" s="2" t="s">
        <v>47</v>
      </c>
      <c r="J2147" s="2" t="s">
        <v>726</v>
      </c>
      <c r="K2147" s="2" t="s">
        <v>727</v>
      </c>
      <c r="L2147" s="2" t="s">
        <v>366</v>
      </c>
      <c r="M2147" s="2">
        <v>47</v>
      </c>
      <c r="N2147" s="2" t="b">
        <v>0</v>
      </c>
      <c r="O2147" s="2">
        <v>0.84615384615384615</v>
      </c>
      <c r="P2147" s="2">
        <v>0.85</v>
      </c>
      <c r="Q2147" s="2">
        <v>0.84234234234234229</v>
      </c>
      <c r="R2147" s="2" t="s">
        <v>74</v>
      </c>
      <c r="S2147" s="2" t="s">
        <v>4850</v>
      </c>
      <c r="T2147" s="2" t="s">
        <v>4851</v>
      </c>
      <c r="U2147" s="2" t="b">
        <v>1</v>
      </c>
      <c r="V2147" s="2" t="s">
        <v>69</v>
      </c>
      <c r="W2147" s="2">
        <v>1.5</v>
      </c>
    </row>
    <row r="2148" spans="1:23" ht="15.75" customHeight="1" x14ac:dyDescent="0.25">
      <c r="A2148" s="2" t="s">
        <v>5200</v>
      </c>
      <c r="B2148" s="2" t="s">
        <v>5201</v>
      </c>
      <c r="C2148" s="2" t="s">
        <v>190</v>
      </c>
      <c r="D2148" s="2" t="s">
        <v>45</v>
      </c>
      <c r="E2148" s="2" t="s">
        <v>46</v>
      </c>
      <c r="F2148" s="2" t="s">
        <v>364</v>
      </c>
      <c r="G2148" s="2" t="s">
        <v>730</v>
      </c>
      <c r="H2148" s="2" t="s">
        <v>700</v>
      </c>
      <c r="I2148" s="2" t="s">
        <v>47</v>
      </c>
      <c r="J2148" s="2" t="s">
        <v>731</v>
      </c>
      <c r="K2148" s="2" t="s">
        <v>732</v>
      </c>
      <c r="L2148" s="2" t="s">
        <v>366</v>
      </c>
      <c r="M2148" s="2">
        <v>48</v>
      </c>
      <c r="N2148" s="2" t="b">
        <v>0</v>
      </c>
      <c r="O2148" s="2">
        <v>0.83813747228381374</v>
      </c>
      <c r="P2148" s="2">
        <v>0.8253275109170306</v>
      </c>
      <c r="Q2148" s="2">
        <v>0.85135135135135132</v>
      </c>
      <c r="R2148" s="2" t="s">
        <v>74</v>
      </c>
      <c r="S2148" s="2" t="s">
        <v>4852</v>
      </c>
      <c r="T2148" s="2" t="s">
        <v>4853</v>
      </c>
      <c r="U2148" s="2" t="b">
        <v>1</v>
      </c>
      <c r="V2148" s="2" t="s">
        <v>69</v>
      </c>
      <c r="W2148" s="2">
        <v>1.4</v>
      </c>
    </row>
    <row r="2149" spans="1:23" ht="15.75" customHeight="1" x14ac:dyDescent="0.25">
      <c r="A2149" s="2" t="s">
        <v>5200</v>
      </c>
      <c r="B2149" s="2" t="s">
        <v>5201</v>
      </c>
      <c r="C2149" s="2" t="s">
        <v>190</v>
      </c>
      <c r="D2149" s="2" t="s">
        <v>45</v>
      </c>
      <c r="E2149" s="2" t="s">
        <v>46</v>
      </c>
      <c r="F2149" s="2" t="s">
        <v>364</v>
      </c>
      <c r="G2149" s="2" t="s">
        <v>735</v>
      </c>
      <c r="H2149" s="2" t="s">
        <v>700</v>
      </c>
      <c r="I2149" s="2" t="s">
        <v>47</v>
      </c>
      <c r="J2149" s="2" t="s">
        <v>736</v>
      </c>
      <c r="K2149" s="2" t="s">
        <v>737</v>
      </c>
      <c r="L2149" s="2" t="s">
        <v>366</v>
      </c>
      <c r="M2149" s="2">
        <v>49</v>
      </c>
      <c r="N2149" s="2" t="b">
        <v>0</v>
      </c>
      <c r="O2149" s="2">
        <v>0.82460136674259676</v>
      </c>
      <c r="P2149" s="2">
        <v>0.83410138248847931</v>
      </c>
      <c r="Q2149" s="2">
        <v>0.81531531531531531</v>
      </c>
      <c r="R2149" s="2" t="s">
        <v>74</v>
      </c>
      <c r="S2149" s="2" t="s">
        <v>4854</v>
      </c>
      <c r="T2149" s="2" t="s">
        <v>4855</v>
      </c>
      <c r="U2149" s="2" t="b">
        <v>1</v>
      </c>
      <c r="V2149" s="2" t="s">
        <v>69</v>
      </c>
      <c r="W2149" s="2">
        <v>2</v>
      </c>
    </row>
    <row r="2150" spans="1:23" ht="15.75" customHeight="1" x14ac:dyDescent="0.25">
      <c r="A2150" s="2" t="s">
        <v>5200</v>
      </c>
      <c r="B2150" s="2" t="s">
        <v>5201</v>
      </c>
      <c r="C2150" s="2" t="s">
        <v>190</v>
      </c>
      <c r="D2150" s="2" t="s">
        <v>45</v>
      </c>
      <c r="E2150" s="2" t="s">
        <v>46</v>
      </c>
      <c r="F2150" s="2" t="s">
        <v>364</v>
      </c>
      <c r="G2150" s="2" t="s">
        <v>740</v>
      </c>
      <c r="H2150" s="2" t="s">
        <v>700</v>
      </c>
      <c r="I2150" s="2" t="s">
        <v>47</v>
      </c>
      <c r="J2150" s="2" t="s">
        <v>741</v>
      </c>
      <c r="K2150" s="2" t="s">
        <v>742</v>
      </c>
      <c r="L2150" s="2" t="s">
        <v>366</v>
      </c>
      <c r="M2150" s="2">
        <v>50</v>
      </c>
      <c r="N2150" s="2" t="b">
        <v>0</v>
      </c>
      <c r="O2150" s="2">
        <v>0.82142857142857151</v>
      </c>
      <c r="P2150" s="2">
        <v>0.81415929203539827</v>
      </c>
      <c r="Q2150" s="2">
        <v>0.8288288288288288</v>
      </c>
      <c r="R2150" s="2" t="s">
        <v>74</v>
      </c>
      <c r="S2150" s="2" t="s">
        <v>4856</v>
      </c>
      <c r="T2150" s="2" t="s">
        <v>4857</v>
      </c>
      <c r="U2150" s="2" t="b">
        <v>1</v>
      </c>
      <c r="V2150" s="2" t="s">
        <v>69</v>
      </c>
      <c r="W2150" s="2">
        <v>1.4</v>
      </c>
    </row>
    <row r="2151" spans="1:23" ht="15.75" customHeight="1" x14ac:dyDescent="0.25">
      <c r="A2151" s="2" t="s">
        <v>5200</v>
      </c>
      <c r="B2151" s="2" t="s">
        <v>5201</v>
      </c>
      <c r="C2151" s="2" t="s">
        <v>190</v>
      </c>
      <c r="D2151" s="2" t="s">
        <v>45</v>
      </c>
      <c r="E2151" s="2" t="s">
        <v>46</v>
      </c>
      <c r="F2151" s="2" t="s">
        <v>364</v>
      </c>
      <c r="G2151" s="2" t="s">
        <v>745</v>
      </c>
      <c r="H2151" s="2" t="s">
        <v>700</v>
      </c>
      <c r="I2151" s="2" t="s">
        <v>47</v>
      </c>
      <c r="J2151" s="2" t="s">
        <v>746</v>
      </c>
      <c r="K2151" s="2" t="s">
        <v>747</v>
      </c>
      <c r="L2151" s="2" t="s">
        <v>366</v>
      </c>
      <c r="M2151" s="2">
        <v>51</v>
      </c>
      <c r="N2151" s="2" t="b">
        <v>0</v>
      </c>
      <c r="O2151" s="2">
        <v>0.8355555555555555</v>
      </c>
      <c r="P2151" s="2">
        <v>0.82456140350877194</v>
      </c>
      <c r="Q2151" s="2">
        <v>0.84684684684684686</v>
      </c>
      <c r="R2151" s="2" t="s">
        <v>74</v>
      </c>
      <c r="S2151" s="2" t="s">
        <v>4858</v>
      </c>
      <c r="T2151" s="2" t="s">
        <v>4859</v>
      </c>
      <c r="U2151" s="2" t="b">
        <v>1</v>
      </c>
      <c r="V2151" s="2" t="s">
        <v>69</v>
      </c>
      <c r="W2151" s="2">
        <v>1.4</v>
      </c>
    </row>
    <row r="2152" spans="1:23" ht="15.75" customHeight="1" x14ac:dyDescent="0.25">
      <c r="A2152" s="2" t="s">
        <v>5200</v>
      </c>
      <c r="B2152" s="2" t="s">
        <v>5201</v>
      </c>
      <c r="C2152" s="2" t="s">
        <v>190</v>
      </c>
      <c r="D2152" s="2" t="s">
        <v>45</v>
      </c>
      <c r="E2152" s="2" t="s">
        <v>46</v>
      </c>
      <c r="F2152" s="2" t="s">
        <v>364</v>
      </c>
      <c r="G2152" s="2" t="s">
        <v>750</v>
      </c>
      <c r="H2152" s="2" t="s">
        <v>700</v>
      </c>
      <c r="I2152" s="2" t="s">
        <v>47</v>
      </c>
      <c r="J2152" s="2" t="s">
        <v>751</v>
      </c>
      <c r="K2152" s="2" t="s">
        <v>752</v>
      </c>
      <c r="L2152" s="2" t="s">
        <v>366</v>
      </c>
      <c r="M2152" s="2">
        <v>52</v>
      </c>
      <c r="N2152" s="2" t="b">
        <v>0</v>
      </c>
      <c r="O2152" s="2">
        <v>0.85458612975391501</v>
      </c>
      <c r="P2152" s="2">
        <v>0.84888888888888892</v>
      </c>
      <c r="Q2152" s="2">
        <v>0.86036036036036034</v>
      </c>
      <c r="R2152" s="2" t="s">
        <v>74</v>
      </c>
      <c r="S2152" s="2" t="s">
        <v>4860</v>
      </c>
      <c r="T2152" s="2" t="s">
        <v>4861</v>
      </c>
      <c r="U2152" s="2" t="b">
        <v>1</v>
      </c>
      <c r="V2152" s="2" t="s">
        <v>69</v>
      </c>
      <c r="W2152" s="2">
        <v>1.4</v>
      </c>
    </row>
    <row r="2153" spans="1:23" ht="15.75" customHeight="1" x14ac:dyDescent="0.25">
      <c r="A2153" s="2" t="s">
        <v>5200</v>
      </c>
      <c r="B2153" s="2" t="s">
        <v>5201</v>
      </c>
      <c r="C2153" s="2" t="s">
        <v>190</v>
      </c>
      <c r="D2153" s="2" t="s">
        <v>45</v>
      </c>
      <c r="E2153" s="2" t="s">
        <v>46</v>
      </c>
      <c r="F2153" s="2" t="s">
        <v>364</v>
      </c>
      <c r="G2153" s="2" t="s">
        <v>755</v>
      </c>
      <c r="H2153" s="2" t="s">
        <v>700</v>
      </c>
      <c r="I2153" s="2" t="s">
        <v>47</v>
      </c>
      <c r="J2153" s="2" t="s">
        <v>756</v>
      </c>
      <c r="K2153" s="2" t="s">
        <v>757</v>
      </c>
      <c r="L2153" s="2" t="s">
        <v>366</v>
      </c>
      <c r="M2153" s="2">
        <v>53</v>
      </c>
      <c r="N2153" s="2" t="b">
        <v>0</v>
      </c>
      <c r="O2153" s="2">
        <v>0.82683982683982682</v>
      </c>
      <c r="P2153" s="2">
        <v>0.79583333333333328</v>
      </c>
      <c r="Q2153" s="2">
        <v>0.86036036036036034</v>
      </c>
      <c r="R2153" s="2" t="s">
        <v>74</v>
      </c>
      <c r="S2153" s="2" t="s">
        <v>4862</v>
      </c>
      <c r="T2153" s="2" t="s">
        <v>4863</v>
      </c>
      <c r="U2153" s="2" t="b">
        <v>1</v>
      </c>
      <c r="V2153" s="2" t="s">
        <v>69</v>
      </c>
      <c r="W2153" s="2">
        <v>2.2999999999999998</v>
      </c>
    </row>
    <row r="2154" spans="1:23" ht="15.75" customHeight="1" x14ac:dyDescent="0.25">
      <c r="A2154" s="2" t="s">
        <v>5200</v>
      </c>
      <c r="B2154" s="2" t="s">
        <v>5201</v>
      </c>
      <c r="C2154" s="2" t="s">
        <v>190</v>
      </c>
      <c r="D2154" s="2" t="s">
        <v>45</v>
      </c>
      <c r="E2154" s="2" t="s">
        <v>46</v>
      </c>
      <c r="F2154" s="2" t="s">
        <v>364</v>
      </c>
      <c r="G2154" s="2" t="s">
        <v>760</v>
      </c>
      <c r="H2154" s="2" t="s">
        <v>700</v>
      </c>
      <c r="I2154" s="2" t="s">
        <v>47</v>
      </c>
      <c r="J2154" s="2" t="s">
        <v>761</v>
      </c>
      <c r="K2154" s="2" t="s">
        <v>762</v>
      </c>
      <c r="L2154" s="2" t="s">
        <v>366</v>
      </c>
      <c r="M2154" s="2">
        <v>54</v>
      </c>
      <c r="N2154" s="2" t="b">
        <v>0</v>
      </c>
      <c r="O2154" s="2">
        <v>0.8409586056644881</v>
      </c>
      <c r="P2154" s="2">
        <v>0.81434599156118148</v>
      </c>
      <c r="Q2154" s="2">
        <v>0.86936936936936937</v>
      </c>
      <c r="R2154" s="2" t="s">
        <v>74</v>
      </c>
      <c r="S2154" s="2" t="s">
        <v>4864</v>
      </c>
      <c r="T2154" s="2" t="s">
        <v>4865</v>
      </c>
      <c r="U2154" s="2" t="b">
        <v>1</v>
      </c>
      <c r="V2154" s="2" t="s">
        <v>69</v>
      </c>
      <c r="W2154" s="2">
        <v>1.6</v>
      </c>
    </row>
    <row r="2155" spans="1:23" ht="15.75" customHeight="1" x14ac:dyDescent="0.25">
      <c r="A2155" s="2" t="s">
        <v>5200</v>
      </c>
      <c r="B2155" s="2" t="s">
        <v>5201</v>
      </c>
      <c r="C2155" s="2" t="s">
        <v>190</v>
      </c>
      <c r="D2155" s="2" t="s">
        <v>45</v>
      </c>
      <c r="E2155" s="2" t="s">
        <v>46</v>
      </c>
      <c r="F2155" s="2" t="s">
        <v>364</v>
      </c>
      <c r="G2155" s="2" t="s">
        <v>765</v>
      </c>
      <c r="H2155" s="2" t="s">
        <v>700</v>
      </c>
      <c r="I2155" s="2" t="s">
        <v>47</v>
      </c>
      <c r="J2155" s="2" t="s">
        <v>766</v>
      </c>
      <c r="K2155" s="2" t="s">
        <v>767</v>
      </c>
      <c r="L2155" s="2" t="s">
        <v>366</v>
      </c>
      <c r="M2155" s="2">
        <v>55</v>
      </c>
      <c r="N2155" s="2" t="b">
        <v>0</v>
      </c>
      <c r="O2155" s="2">
        <v>0.8355555555555555</v>
      </c>
      <c r="P2155" s="2">
        <v>0.82456140350877194</v>
      </c>
      <c r="Q2155" s="2">
        <v>0.84684684684684686</v>
      </c>
      <c r="R2155" s="2" t="s">
        <v>74</v>
      </c>
      <c r="S2155" s="2" t="s">
        <v>4866</v>
      </c>
      <c r="T2155" s="2" t="s">
        <v>4867</v>
      </c>
      <c r="U2155" s="2" t="b">
        <v>1</v>
      </c>
      <c r="V2155" s="2" t="s">
        <v>69</v>
      </c>
      <c r="W2155" s="2">
        <v>1.4</v>
      </c>
    </row>
    <row r="2156" spans="1:23" ht="15.75" customHeight="1" x14ac:dyDescent="0.25">
      <c r="A2156" s="2" t="s">
        <v>5200</v>
      </c>
      <c r="B2156" s="2" t="s">
        <v>5201</v>
      </c>
      <c r="C2156" s="2" t="s">
        <v>190</v>
      </c>
      <c r="D2156" s="2" t="s">
        <v>45</v>
      </c>
      <c r="E2156" s="2" t="s">
        <v>46</v>
      </c>
      <c r="F2156" s="2" t="s">
        <v>364</v>
      </c>
      <c r="G2156" s="2" t="s">
        <v>770</v>
      </c>
      <c r="H2156" s="2" t="s">
        <v>700</v>
      </c>
      <c r="I2156" s="2" t="s">
        <v>47</v>
      </c>
      <c r="J2156" s="2" t="s">
        <v>771</v>
      </c>
      <c r="K2156" s="2" t="s">
        <v>772</v>
      </c>
      <c r="L2156" s="2" t="s">
        <v>366</v>
      </c>
      <c r="M2156" s="2">
        <v>56</v>
      </c>
      <c r="N2156" s="2" t="b">
        <v>0</v>
      </c>
      <c r="O2156" s="2">
        <v>0.83069977426636565</v>
      </c>
      <c r="P2156" s="2">
        <v>0.83257918552036203</v>
      </c>
      <c r="Q2156" s="2">
        <v>0.8288288288288288</v>
      </c>
      <c r="R2156" s="2" t="s">
        <v>74</v>
      </c>
      <c r="S2156" s="2" t="s">
        <v>4868</v>
      </c>
      <c r="T2156" s="2" t="s">
        <v>4869</v>
      </c>
      <c r="U2156" s="2" t="b">
        <v>1</v>
      </c>
      <c r="V2156" s="2" t="s">
        <v>69</v>
      </c>
      <c r="W2156" s="2">
        <v>1.2</v>
      </c>
    </row>
    <row r="2157" spans="1:23" ht="15.75" customHeight="1" x14ac:dyDescent="0.25">
      <c r="A2157" s="2" t="s">
        <v>5200</v>
      </c>
      <c r="B2157" s="2" t="s">
        <v>5201</v>
      </c>
      <c r="C2157" s="2" t="s">
        <v>190</v>
      </c>
      <c r="D2157" s="2" t="s">
        <v>45</v>
      </c>
      <c r="E2157" s="2" t="s">
        <v>46</v>
      </c>
      <c r="F2157" s="2" t="s">
        <v>364</v>
      </c>
      <c r="G2157" s="2" t="s">
        <v>775</v>
      </c>
      <c r="H2157" s="2" t="s">
        <v>700</v>
      </c>
      <c r="I2157" s="2" t="s">
        <v>47</v>
      </c>
      <c r="J2157" s="2" t="s">
        <v>776</v>
      </c>
      <c r="K2157" s="2" t="s">
        <v>777</v>
      </c>
      <c r="L2157" s="2" t="s">
        <v>366</v>
      </c>
      <c r="M2157" s="2">
        <v>57</v>
      </c>
      <c r="N2157" s="2" t="b">
        <v>0</v>
      </c>
      <c r="O2157" s="2">
        <v>0.8482142857142857</v>
      </c>
      <c r="P2157" s="2">
        <v>0.84070796460176989</v>
      </c>
      <c r="Q2157" s="2">
        <v>0.85585585585585588</v>
      </c>
      <c r="R2157" s="2" t="s">
        <v>74</v>
      </c>
      <c r="S2157" s="2" t="s">
        <v>4870</v>
      </c>
      <c r="T2157" s="2" t="s">
        <v>4871</v>
      </c>
      <c r="U2157" s="2" t="b">
        <v>1</v>
      </c>
      <c r="V2157" s="2" t="s">
        <v>69</v>
      </c>
      <c r="W2157" s="2">
        <v>0.8</v>
      </c>
    </row>
    <row r="2158" spans="1:23" ht="15.75" customHeight="1" x14ac:dyDescent="0.25">
      <c r="A2158" s="2" t="s">
        <v>5200</v>
      </c>
      <c r="B2158" s="2" t="s">
        <v>5201</v>
      </c>
      <c r="C2158" s="2" t="s">
        <v>190</v>
      </c>
      <c r="D2158" s="2" t="s">
        <v>45</v>
      </c>
      <c r="E2158" s="2" t="s">
        <v>46</v>
      </c>
      <c r="F2158" s="2" t="s">
        <v>364</v>
      </c>
      <c r="G2158" s="2" t="s">
        <v>780</v>
      </c>
      <c r="H2158" s="2" t="s">
        <v>700</v>
      </c>
      <c r="I2158" s="2" t="s">
        <v>47</v>
      </c>
      <c r="J2158" s="2" t="s">
        <v>781</v>
      </c>
      <c r="K2158" s="2" t="s">
        <v>782</v>
      </c>
      <c r="L2158" s="2" t="s">
        <v>366</v>
      </c>
      <c r="M2158" s="2">
        <v>58</v>
      </c>
      <c r="N2158" s="2" t="b">
        <v>0</v>
      </c>
      <c r="O2158" s="2">
        <v>0.820627802690583</v>
      </c>
      <c r="P2158" s="2">
        <v>0.8169642857142857</v>
      </c>
      <c r="Q2158" s="2">
        <v>0.82432432432432434</v>
      </c>
      <c r="R2158" s="2" t="s">
        <v>74</v>
      </c>
      <c r="S2158" s="2" t="s">
        <v>4872</v>
      </c>
      <c r="T2158" s="2" t="s">
        <v>4873</v>
      </c>
      <c r="U2158" s="2" t="b">
        <v>1</v>
      </c>
      <c r="V2158" s="2" t="s">
        <v>69</v>
      </c>
      <c r="W2158" s="2">
        <v>0.8</v>
      </c>
    </row>
    <row r="2159" spans="1:23" ht="15.75" customHeight="1" x14ac:dyDescent="0.25">
      <c r="A2159" s="2" t="s">
        <v>5200</v>
      </c>
      <c r="B2159" s="2" t="s">
        <v>5201</v>
      </c>
      <c r="C2159" s="2" t="s">
        <v>190</v>
      </c>
      <c r="D2159" s="2" t="s">
        <v>45</v>
      </c>
      <c r="E2159" s="2" t="s">
        <v>46</v>
      </c>
      <c r="F2159" s="2" t="s">
        <v>364</v>
      </c>
      <c r="G2159" s="2" t="s">
        <v>785</v>
      </c>
      <c r="H2159" s="2" t="s">
        <v>700</v>
      </c>
      <c r="I2159" s="2" t="s">
        <v>47</v>
      </c>
      <c r="J2159" s="2" t="s">
        <v>786</v>
      </c>
      <c r="K2159" s="2" t="s">
        <v>787</v>
      </c>
      <c r="L2159" s="2" t="s">
        <v>366</v>
      </c>
      <c r="M2159" s="2">
        <v>59</v>
      </c>
      <c r="N2159" s="2" t="b">
        <v>0</v>
      </c>
      <c r="O2159" s="2">
        <v>0.84632516703786187</v>
      </c>
      <c r="P2159" s="2">
        <v>0.83700440528634357</v>
      </c>
      <c r="Q2159" s="2">
        <v>0.85585585585585588</v>
      </c>
      <c r="R2159" s="2" t="s">
        <v>74</v>
      </c>
      <c r="S2159" s="2" t="s">
        <v>4874</v>
      </c>
      <c r="T2159" s="2" t="s">
        <v>4875</v>
      </c>
      <c r="U2159" s="2" t="b">
        <v>1</v>
      </c>
      <c r="V2159" s="2" t="s">
        <v>69</v>
      </c>
      <c r="W2159" s="2">
        <v>0.8</v>
      </c>
    </row>
    <row r="2160" spans="1:23" ht="15.75" customHeight="1" x14ac:dyDescent="0.25">
      <c r="A2160" s="2" t="s">
        <v>5200</v>
      </c>
      <c r="B2160" s="2" t="s">
        <v>5201</v>
      </c>
      <c r="C2160" s="2" t="s">
        <v>190</v>
      </c>
      <c r="D2160" s="2" t="s">
        <v>45</v>
      </c>
      <c r="E2160" s="2" t="s">
        <v>46</v>
      </c>
      <c r="F2160" s="2" t="s">
        <v>364</v>
      </c>
      <c r="G2160" s="2" t="s">
        <v>790</v>
      </c>
      <c r="H2160" s="2" t="s">
        <v>700</v>
      </c>
      <c r="I2160" s="2" t="s">
        <v>47</v>
      </c>
      <c r="J2160" s="2" t="s">
        <v>791</v>
      </c>
      <c r="K2160" s="2" t="s">
        <v>792</v>
      </c>
      <c r="L2160" s="2" t="s">
        <v>366</v>
      </c>
      <c r="M2160" s="2">
        <v>60</v>
      </c>
      <c r="N2160" s="2" t="b">
        <v>0</v>
      </c>
      <c r="O2160" s="2">
        <v>0.83972911963882613</v>
      </c>
      <c r="P2160" s="2">
        <v>0.84162895927601811</v>
      </c>
      <c r="Q2160" s="2">
        <v>0.83783783783783783</v>
      </c>
      <c r="R2160" s="2" t="s">
        <v>74</v>
      </c>
      <c r="S2160" s="2" t="s">
        <v>4876</v>
      </c>
      <c r="T2160" s="2" t="s">
        <v>4875</v>
      </c>
      <c r="U2160" s="2" t="b">
        <v>1</v>
      </c>
      <c r="V2160" s="2" t="s">
        <v>69</v>
      </c>
      <c r="W2160" s="2">
        <v>0.8</v>
      </c>
    </row>
    <row r="2161" spans="1:23" ht="15.75" customHeight="1" x14ac:dyDescent="0.25">
      <c r="A2161" s="2" t="s">
        <v>5200</v>
      </c>
      <c r="B2161" s="2" t="s">
        <v>5201</v>
      </c>
      <c r="C2161" s="2" t="s">
        <v>190</v>
      </c>
      <c r="D2161" s="2" t="s">
        <v>45</v>
      </c>
      <c r="E2161" s="2" t="s">
        <v>46</v>
      </c>
      <c r="F2161" s="2" t="s">
        <v>364</v>
      </c>
      <c r="G2161" s="2" t="s">
        <v>795</v>
      </c>
      <c r="H2161" s="2" t="s">
        <v>700</v>
      </c>
      <c r="I2161" s="2" t="s">
        <v>47</v>
      </c>
      <c r="J2161" s="2" t="s">
        <v>796</v>
      </c>
      <c r="K2161" s="2" t="s">
        <v>797</v>
      </c>
      <c r="L2161" s="2" t="s">
        <v>366</v>
      </c>
      <c r="M2161" s="2">
        <v>61</v>
      </c>
      <c r="N2161" s="2" t="b">
        <v>0</v>
      </c>
      <c r="O2161" s="2">
        <v>0.8482142857142857</v>
      </c>
      <c r="P2161" s="2">
        <v>0.84070796460176989</v>
      </c>
      <c r="Q2161" s="2">
        <v>0.85585585585585588</v>
      </c>
      <c r="R2161" s="2" t="s">
        <v>74</v>
      </c>
      <c r="S2161" s="2" t="s">
        <v>4876</v>
      </c>
      <c r="T2161" s="2" t="s">
        <v>4877</v>
      </c>
      <c r="U2161" s="2" t="b">
        <v>1</v>
      </c>
      <c r="V2161" s="2" t="s">
        <v>69</v>
      </c>
      <c r="W2161" s="2">
        <v>0.8</v>
      </c>
    </row>
    <row r="2162" spans="1:23" ht="15.75" customHeight="1" x14ac:dyDescent="0.25">
      <c r="A2162" s="2" t="s">
        <v>5200</v>
      </c>
      <c r="B2162" s="2" t="s">
        <v>5201</v>
      </c>
      <c r="C2162" s="2" t="s">
        <v>190</v>
      </c>
      <c r="D2162" s="2" t="s">
        <v>62</v>
      </c>
      <c r="E2162" s="2" t="s">
        <v>64</v>
      </c>
      <c r="F2162" s="2" t="s">
        <v>55</v>
      </c>
      <c r="G2162" s="2" t="s">
        <v>56</v>
      </c>
      <c r="H2162" s="2" t="s">
        <v>57</v>
      </c>
      <c r="I2162" s="2" t="s">
        <v>32</v>
      </c>
      <c r="J2162" s="2" t="s">
        <v>59</v>
      </c>
      <c r="K2162" s="2" t="s">
        <v>60</v>
      </c>
      <c r="L2162" s="2" t="s">
        <v>61</v>
      </c>
      <c r="M2162" s="2">
        <v>42</v>
      </c>
      <c r="N2162" s="2" t="b">
        <v>1</v>
      </c>
      <c r="O2162" s="2">
        <v>0.70066518847006654</v>
      </c>
      <c r="P2162" s="2">
        <v>0.71493212669683259</v>
      </c>
      <c r="Q2162" s="2">
        <v>0.68695652173913047</v>
      </c>
      <c r="R2162" s="2" t="s">
        <v>74</v>
      </c>
      <c r="S2162" s="2" t="s">
        <v>4878</v>
      </c>
      <c r="T2162" s="2" t="s">
        <v>4879</v>
      </c>
      <c r="U2162" s="2" t="b">
        <v>1</v>
      </c>
      <c r="V2162" s="2" t="s">
        <v>69</v>
      </c>
      <c r="W2162" s="2">
        <v>2.7</v>
      </c>
    </row>
    <row r="2163" spans="1:23" ht="15.75" customHeight="1" x14ac:dyDescent="0.25">
      <c r="A2163" s="2" t="s">
        <v>5200</v>
      </c>
      <c r="B2163" s="2" t="s">
        <v>5201</v>
      </c>
      <c r="C2163" s="2" t="s">
        <v>190</v>
      </c>
      <c r="D2163" s="2" t="s">
        <v>62</v>
      </c>
      <c r="E2163" s="2" t="s">
        <v>64</v>
      </c>
      <c r="F2163" s="2" t="s">
        <v>55</v>
      </c>
      <c r="G2163" s="2" t="s">
        <v>70</v>
      </c>
      <c r="H2163" s="2" t="s">
        <v>57</v>
      </c>
      <c r="I2163" s="2" t="s">
        <v>32</v>
      </c>
      <c r="J2163" s="2" t="s">
        <v>71</v>
      </c>
      <c r="K2163" s="2" t="s">
        <v>72</v>
      </c>
      <c r="L2163" s="2" t="s">
        <v>61</v>
      </c>
      <c r="M2163" s="2">
        <v>43</v>
      </c>
      <c r="N2163" s="2" t="b">
        <v>1</v>
      </c>
      <c r="O2163" s="2">
        <v>0.69848156182212573</v>
      </c>
      <c r="P2163" s="2">
        <v>0.69696969696969702</v>
      </c>
      <c r="Q2163" s="2">
        <v>0.7</v>
      </c>
      <c r="R2163" s="2" t="s">
        <v>74</v>
      </c>
      <c r="S2163" s="2" t="s">
        <v>4880</v>
      </c>
      <c r="T2163" s="2" t="s">
        <v>4881</v>
      </c>
      <c r="U2163" s="2" t="b">
        <v>1</v>
      </c>
      <c r="V2163" s="2" t="s">
        <v>69</v>
      </c>
      <c r="W2163" s="2">
        <v>1.8</v>
      </c>
    </row>
    <row r="2164" spans="1:23" ht="15.75" customHeight="1" x14ac:dyDescent="0.25">
      <c r="A2164" s="2" t="s">
        <v>5200</v>
      </c>
      <c r="B2164" s="2" t="s">
        <v>5201</v>
      </c>
      <c r="C2164" s="2" t="s">
        <v>190</v>
      </c>
      <c r="D2164" s="2" t="s">
        <v>62</v>
      </c>
      <c r="E2164" s="2" t="s">
        <v>64</v>
      </c>
      <c r="F2164" s="2" t="s">
        <v>55</v>
      </c>
      <c r="G2164" s="2" t="s">
        <v>78</v>
      </c>
      <c r="H2164" s="2" t="s">
        <v>57</v>
      </c>
      <c r="I2164" s="2" t="s">
        <v>32</v>
      </c>
      <c r="J2164" s="2" t="s">
        <v>79</v>
      </c>
      <c r="K2164" s="2" t="s">
        <v>80</v>
      </c>
      <c r="L2164" s="2" t="s">
        <v>61</v>
      </c>
      <c r="M2164" s="2">
        <v>44</v>
      </c>
      <c r="N2164" s="2" t="b">
        <v>1</v>
      </c>
      <c r="O2164" s="2">
        <v>0.71337579617834401</v>
      </c>
      <c r="P2164" s="2">
        <v>0.69709543568464727</v>
      </c>
      <c r="Q2164" s="2">
        <v>0.73043478260869565</v>
      </c>
      <c r="R2164" s="2" t="s">
        <v>74</v>
      </c>
      <c r="S2164" s="2" t="s">
        <v>4882</v>
      </c>
      <c r="T2164" s="2" t="s">
        <v>4883</v>
      </c>
      <c r="U2164" s="2" t="b">
        <v>1</v>
      </c>
      <c r="V2164" s="2" t="s">
        <v>69</v>
      </c>
      <c r="W2164" s="2">
        <v>2.4</v>
      </c>
    </row>
    <row r="2165" spans="1:23" ht="15.75" customHeight="1" x14ac:dyDescent="0.25">
      <c r="A2165" s="2" t="s">
        <v>5200</v>
      </c>
      <c r="B2165" s="2" t="s">
        <v>5201</v>
      </c>
      <c r="C2165" s="2" t="s">
        <v>190</v>
      </c>
      <c r="D2165" s="2" t="s">
        <v>62</v>
      </c>
      <c r="E2165" s="2" t="s">
        <v>64</v>
      </c>
      <c r="F2165" s="2" t="s">
        <v>55</v>
      </c>
      <c r="G2165" s="2" t="s">
        <v>85</v>
      </c>
      <c r="H2165" s="2" t="s">
        <v>57</v>
      </c>
      <c r="I2165" s="2" t="s">
        <v>32</v>
      </c>
      <c r="J2165" s="2" t="s">
        <v>86</v>
      </c>
      <c r="K2165" s="2" t="s">
        <v>87</v>
      </c>
      <c r="L2165" s="2" t="s">
        <v>61</v>
      </c>
      <c r="M2165" s="2">
        <v>45</v>
      </c>
      <c r="N2165" s="2" t="b">
        <v>1</v>
      </c>
      <c r="O2165" s="2">
        <v>0.69658119658119666</v>
      </c>
      <c r="P2165" s="2">
        <v>0.68487394957983194</v>
      </c>
      <c r="Q2165" s="2">
        <v>0.70869565217391306</v>
      </c>
      <c r="R2165" s="2" t="s">
        <v>74</v>
      </c>
      <c r="S2165" s="2" t="s">
        <v>4884</v>
      </c>
      <c r="T2165" s="2" t="s">
        <v>4885</v>
      </c>
      <c r="U2165" s="2" t="b">
        <v>1</v>
      </c>
      <c r="V2165" s="2" t="s">
        <v>69</v>
      </c>
      <c r="W2165" s="2">
        <v>2.1</v>
      </c>
    </row>
    <row r="2166" spans="1:23" ht="15.75" customHeight="1" x14ac:dyDescent="0.25">
      <c r="A2166" s="2" t="s">
        <v>5200</v>
      </c>
      <c r="B2166" s="2" t="s">
        <v>5201</v>
      </c>
      <c r="C2166" s="2" t="s">
        <v>190</v>
      </c>
      <c r="D2166" s="2" t="s">
        <v>62</v>
      </c>
      <c r="E2166" s="2" t="s">
        <v>64</v>
      </c>
      <c r="F2166" s="2" t="s">
        <v>55</v>
      </c>
      <c r="G2166" s="2" t="s">
        <v>92</v>
      </c>
      <c r="H2166" s="2" t="s">
        <v>57</v>
      </c>
      <c r="I2166" s="2" t="s">
        <v>32</v>
      </c>
      <c r="J2166" s="2" t="s">
        <v>93</v>
      </c>
      <c r="K2166" s="2" t="s">
        <v>95</v>
      </c>
      <c r="L2166" s="2" t="s">
        <v>61</v>
      </c>
      <c r="M2166" s="2">
        <v>46</v>
      </c>
      <c r="N2166" s="2" t="b">
        <v>1</v>
      </c>
      <c r="O2166" s="2">
        <v>0.6899563318777292</v>
      </c>
      <c r="P2166" s="2">
        <v>0.69298245614035092</v>
      </c>
      <c r="Q2166" s="2">
        <v>0.68695652173913047</v>
      </c>
      <c r="R2166" s="2" t="s">
        <v>74</v>
      </c>
      <c r="S2166" s="2" t="s">
        <v>4886</v>
      </c>
      <c r="T2166" s="2" t="s">
        <v>4887</v>
      </c>
      <c r="U2166" s="2" t="b">
        <v>1</v>
      </c>
      <c r="V2166" s="2" t="s">
        <v>69</v>
      </c>
      <c r="W2166" s="2">
        <v>1.9</v>
      </c>
    </row>
    <row r="2167" spans="1:23" ht="15.75" customHeight="1" x14ac:dyDescent="0.25">
      <c r="A2167" s="2" t="s">
        <v>5200</v>
      </c>
      <c r="B2167" s="2" t="s">
        <v>5201</v>
      </c>
      <c r="C2167" s="2" t="s">
        <v>190</v>
      </c>
      <c r="D2167" s="2" t="s">
        <v>62</v>
      </c>
      <c r="E2167" s="2" t="s">
        <v>64</v>
      </c>
      <c r="F2167" s="2" t="s">
        <v>55</v>
      </c>
      <c r="G2167" s="2" t="s">
        <v>99</v>
      </c>
      <c r="H2167" s="2" t="s">
        <v>57</v>
      </c>
      <c r="I2167" s="2" t="s">
        <v>32</v>
      </c>
      <c r="J2167" s="2" t="s">
        <v>100</v>
      </c>
      <c r="K2167" s="2" t="s">
        <v>101</v>
      </c>
      <c r="L2167" s="2" t="s">
        <v>61</v>
      </c>
      <c r="M2167" s="2">
        <v>47</v>
      </c>
      <c r="N2167" s="2" t="b">
        <v>1</v>
      </c>
      <c r="O2167" s="2">
        <v>0.69198312236286919</v>
      </c>
      <c r="P2167" s="2">
        <v>0.67213114754098358</v>
      </c>
      <c r="Q2167" s="2">
        <v>0.71304347826086956</v>
      </c>
      <c r="R2167" s="2" t="s">
        <v>74</v>
      </c>
      <c r="S2167" s="2" t="s">
        <v>4888</v>
      </c>
      <c r="T2167" s="2" t="s">
        <v>4889</v>
      </c>
      <c r="U2167" s="2" t="b">
        <v>1</v>
      </c>
      <c r="V2167" s="2" t="s">
        <v>69</v>
      </c>
      <c r="W2167" s="2">
        <v>2.2999999999999998</v>
      </c>
    </row>
    <row r="2168" spans="1:23" ht="15.75" customHeight="1" x14ac:dyDescent="0.25">
      <c r="A2168" s="2" t="s">
        <v>5200</v>
      </c>
      <c r="B2168" s="2" t="s">
        <v>5201</v>
      </c>
      <c r="C2168" s="2" t="s">
        <v>190</v>
      </c>
      <c r="D2168" s="2" t="s">
        <v>62</v>
      </c>
      <c r="E2168" s="2" t="s">
        <v>64</v>
      </c>
      <c r="F2168" s="2" t="s">
        <v>55</v>
      </c>
      <c r="G2168" s="2" t="s">
        <v>107</v>
      </c>
      <c r="H2168" s="2" t="s">
        <v>57</v>
      </c>
      <c r="I2168" s="2" t="s">
        <v>32</v>
      </c>
      <c r="J2168" s="2" t="s">
        <v>108</v>
      </c>
      <c r="K2168" s="2" t="s">
        <v>109</v>
      </c>
      <c r="L2168" s="2" t="s">
        <v>61</v>
      </c>
      <c r="M2168" s="2">
        <v>48</v>
      </c>
      <c r="N2168" s="2" t="b">
        <v>1</v>
      </c>
      <c r="O2168" s="2">
        <v>0.64559819413092556</v>
      </c>
      <c r="P2168" s="2">
        <v>0.67136150234741787</v>
      </c>
      <c r="Q2168" s="2">
        <v>0.62173913043478257</v>
      </c>
      <c r="R2168" s="2" t="s">
        <v>74</v>
      </c>
      <c r="S2168" s="2" t="s">
        <v>4890</v>
      </c>
      <c r="T2168" s="2" t="s">
        <v>4891</v>
      </c>
      <c r="U2168" s="2" t="b">
        <v>1</v>
      </c>
      <c r="V2168" s="2" t="s">
        <v>69</v>
      </c>
      <c r="W2168" s="2">
        <v>1.9</v>
      </c>
    </row>
    <row r="2169" spans="1:23" ht="15.75" customHeight="1" x14ac:dyDescent="0.25">
      <c r="A2169" s="2" t="s">
        <v>5200</v>
      </c>
      <c r="B2169" s="2" t="s">
        <v>5201</v>
      </c>
      <c r="C2169" s="2" t="s">
        <v>190</v>
      </c>
      <c r="D2169" s="2" t="s">
        <v>62</v>
      </c>
      <c r="E2169" s="2" t="s">
        <v>64</v>
      </c>
      <c r="F2169" s="2" t="s">
        <v>55</v>
      </c>
      <c r="G2169" s="2" t="s">
        <v>112</v>
      </c>
      <c r="H2169" s="2" t="s">
        <v>57</v>
      </c>
      <c r="I2169" s="2" t="s">
        <v>32</v>
      </c>
      <c r="J2169" s="2" t="s">
        <v>113</v>
      </c>
      <c r="K2169" s="2" t="s">
        <v>114</v>
      </c>
      <c r="L2169" s="2" t="s">
        <v>61</v>
      </c>
      <c r="M2169" s="2">
        <v>49</v>
      </c>
      <c r="N2169" s="2" t="b">
        <v>1</v>
      </c>
      <c r="O2169" s="2">
        <v>0.69098712446351929</v>
      </c>
      <c r="P2169" s="2">
        <v>0.68220338983050843</v>
      </c>
      <c r="Q2169" s="2">
        <v>0.7</v>
      </c>
      <c r="R2169" s="2" t="s">
        <v>74</v>
      </c>
      <c r="S2169" s="2" t="s">
        <v>4892</v>
      </c>
      <c r="T2169" s="2" t="s">
        <v>4893</v>
      </c>
      <c r="U2169" s="2" t="b">
        <v>1</v>
      </c>
      <c r="V2169" s="2" t="s">
        <v>69</v>
      </c>
      <c r="W2169" s="2">
        <v>1.8</v>
      </c>
    </row>
    <row r="2170" spans="1:23" ht="15.75" customHeight="1" x14ac:dyDescent="0.25">
      <c r="A2170" s="2" t="s">
        <v>5200</v>
      </c>
      <c r="B2170" s="2" t="s">
        <v>5201</v>
      </c>
      <c r="C2170" s="2" t="s">
        <v>190</v>
      </c>
      <c r="D2170" s="2" t="s">
        <v>62</v>
      </c>
      <c r="E2170" s="2" t="s">
        <v>64</v>
      </c>
      <c r="F2170" s="2" t="s">
        <v>55</v>
      </c>
      <c r="G2170" s="2" t="s">
        <v>117</v>
      </c>
      <c r="H2170" s="2" t="s">
        <v>57</v>
      </c>
      <c r="I2170" s="2" t="s">
        <v>32</v>
      </c>
      <c r="J2170" s="2" t="s">
        <v>118</v>
      </c>
      <c r="K2170" s="2" t="s">
        <v>119</v>
      </c>
      <c r="L2170" s="2" t="s">
        <v>61</v>
      </c>
      <c r="M2170" s="2">
        <v>50</v>
      </c>
      <c r="N2170" s="2" t="b">
        <v>1</v>
      </c>
      <c r="O2170" s="2">
        <v>0.6785714285714286</v>
      </c>
      <c r="P2170" s="2">
        <v>0.69724770642201839</v>
      </c>
      <c r="Q2170" s="2">
        <v>0.66086956521739126</v>
      </c>
      <c r="R2170" s="2" t="s">
        <v>74</v>
      </c>
      <c r="S2170" s="2" t="s">
        <v>4894</v>
      </c>
      <c r="T2170" s="2" t="s">
        <v>4895</v>
      </c>
      <c r="U2170" s="2" t="b">
        <v>1</v>
      </c>
      <c r="V2170" s="2" t="s">
        <v>69</v>
      </c>
      <c r="W2170" s="2">
        <v>1.9</v>
      </c>
    </row>
    <row r="2171" spans="1:23" ht="15.75" customHeight="1" x14ac:dyDescent="0.25">
      <c r="A2171" s="2" t="s">
        <v>5200</v>
      </c>
      <c r="B2171" s="2" t="s">
        <v>5201</v>
      </c>
      <c r="C2171" s="2" t="s">
        <v>190</v>
      </c>
      <c r="D2171" s="2" t="s">
        <v>62</v>
      </c>
      <c r="E2171" s="2" t="s">
        <v>64</v>
      </c>
      <c r="F2171" s="2" t="s">
        <v>55</v>
      </c>
      <c r="G2171" s="2" t="s">
        <v>122</v>
      </c>
      <c r="H2171" s="2" t="s">
        <v>57</v>
      </c>
      <c r="I2171" s="2" t="s">
        <v>32</v>
      </c>
      <c r="J2171" s="2" t="s">
        <v>123</v>
      </c>
      <c r="K2171" s="2" t="s">
        <v>124</v>
      </c>
      <c r="L2171" s="2" t="s">
        <v>61</v>
      </c>
      <c r="M2171" s="2">
        <v>51</v>
      </c>
      <c r="N2171" s="2" t="b">
        <v>1</v>
      </c>
      <c r="O2171" s="2">
        <v>0.69396551724137923</v>
      </c>
      <c r="P2171" s="2">
        <v>0.68803418803418803</v>
      </c>
      <c r="Q2171" s="2">
        <v>0.7</v>
      </c>
      <c r="R2171" s="2" t="s">
        <v>74</v>
      </c>
      <c r="S2171" s="2" t="s">
        <v>4896</v>
      </c>
      <c r="T2171" s="2" t="s">
        <v>4897</v>
      </c>
      <c r="U2171" s="2" t="b">
        <v>1</v>
      </c>
      <c r="V2171" s="2" t="s">
        <v>69</v>
      </c>
      <c r="W2171" s="2">
        <v>2.5</v>
      </c>
    </row>
    <row r="2172" spans="1:23" ht="15.75" customHeight="1" x14ac:dyDescent="0.25">
      <c r="A2172" s="2" t="s">
        <v>5200</v>
      </c>
      <c r="B2172" s="2" t="s">
        <v>5201</v>
      </c>
      <c r="C2172" s="2" t="s">
        <v>190</v>
      </c>
      <c r="D2172" s="2" t="s">
        <v>62</v>
      </c>
      <c r="E2172" s="2" t="s">
        <v>64</v>
      </c>
      <c r="F2172" s="2" t="s">
        <v>55</v>
      </c>
      <c r="G2172" s="2" t="s">
        <v>127</v>
      </c>
      <c r="H2172" s="2" t="s">
        <v>57</v>
      </c>
      <c r="I2172" s="2" t="s">
        <v>32</v>
      </c>
      <c r="J2172" s="2" t="s">
        <v>128</v>
      </c>
      <c r="K2172" s="2" t="s">
        <v>129</v>
      </c>
      <c r="L2172" s="2" t="s">
        <v>61</v>
      </c>
      <c r="M2172" s="2">
        <v>52</v>
      </c>
      <c r="N2172" s="2" t="b">
        <v>1</v>
      </c>
      <c r="O2172" s="2">
        <v>0.6394557823129251</v>
      </c>
      <c r="P2172" s="2">
        <v>0.66824644549763035</v>
      </c>
      <c r="Q2172" s="2">
        <v>0.61304347826086958</v>
      </c>
      <c r="R2172" s="2" t="s">
        <v>74</v>
      </c>
      <c r="S2172" s="2" t="s">
        <v>4898</v>
      </c>
      <c r="T2172" s="2" t="s">
        <v>4899</v>
      </c>
      <c r="U2172" s="2" t="b">
        <v>1</v>
      </c>
      <c r="V2172" s="2" t="s">
        <v>69</v>
      </c>
      <c r="W2172" s="2">
        <v>1.9</v>
      </c>
    </row>
    <row r="2173" spans="1:23" ht="15.75" customHeight="1" x14ac:dyDescent="0.25">
      <c r="A2173" s="2" t="s">
        <v>5200</v>
      </c>
      <c r="B2173" s="2" t="s">
        <v>5201</v>
      </c>
      <c r="C2173" s="2" t="s">
        <v>190</v>
      </c>
      <c r="D2173" s="2" t="s">
        <v>62</v>
      </c>
      <c r="E2173" s="2" t="s">
        <v>64</v>
      </c>
      <c r="F2173" s="2" t="s">
        <v>55</v>
      </c>
      <c r="G2173" s="2" t="s">
        <v>132</v>
      </c>
      <c r="H2173" s="2" t="s">
        <v>57</v>
      </c>
      <c r="I2173" s="2" t="s">
        <v>32</v>
      </c>
      <c r="J2173" s="2" t="s">
        <v>133</v>
      </c>
      <c r="K2173" s="2" t="s">
        <v>134</v>
      </c>
      <c r="L2173" s="2" t="s">
        <v>61</v>
      </c>
      <c r="M2173" s="2">
        <v>53</v>
      </c>
      <c r="N2173" s="2" t="b">
        <v>1</v>
      </c>
      <c r="O2173" s="2">
        <v>0.69379014989293364</v>
      </c>
      <c r="P2173" s="2">
        <v>0.68354430379746833</v>
      </c>
      <c r="Q2173" s="2">
        <v>0.70434782608695656</v>
      </c>
      <c r="R2173" s="2" t="s">
        <v>74</v>
      </c>
      <c r="S2173" s="2" t="s">
        <v>4900</v>
      </c>
      <c r="T2173" s="2" t="s">
        <v>4901</v>
      </c>
      <c r="U2173" s="2" t="b">
        <v>1</v>
      </c>
      <c r="V2173" s="2" t="s">
        <v>69</v>
      </c>
      <c r="W2173" s="2">
        <v>2.2999999999999998</v>
      </c>
    </row>
    <row r="2174" spans="1:23" ht="15.75" customHeight="1" x14ac:dyDescent="0.25">
      <c r="A2174" s="2" t="s">
        <v>5200</v>
      </c>
      <c r="B2174" s="2" t="s">
        <v>5201</v>
      </c>
      <c r="C2174" s="2" t="s">
        <v>190</v>
      </c>
      <c r="D2174" s="2" t="s">
        <v>62</v>
      </c>
      <c r="E2174" s="2" t="s">
        <v>64</v>
      </c>
      <c r="F2174" s="2" t="s">
        <v>55</v>
      </c>
      <c r="G2174" s="2" t="s">
        <v>137</v>
      </c>
      <c r="H2174" s="2" t="s">
        <v>57</v>
      </c>
      <c r="I2174" s="2" t="s">
        <v>32</v>
      </c>
      <c r="J2174" s="2" t="s">
        <v>138</v>
      </c>
      <c r="K2174" s="2" t="s">
        <v>139</v>
      </c>
      <c r="L2174" s="2" t="s">
        <v>61</v>
      </c>
      <c r="M2174" s="2">
        <v>54</v>
      </c>
      <c r="N2174" s="2" t="b">
        <v>1</v>
      </c>
      <c r="O2174" s="2">
        <v>0.71739130434782605</v>
      </c>
      <c r="P2174" s="2">
        <v>0.71739130434782605</v>
      </c>
      <c r="Q2174" s="2">
        <v>0.71739130434782605</v>
      </c>
      <c r="R2174" s="2" t="s">
        <v>74</v>
      </c>
      <c r="S2174" s="2" t="s">
        <v>4902</v>
      </c>
      <c r="T2174" s="2" t="s">
        <v>4903</v>
      </c>
      <c r="U2174" s="2" t="b">
        <v>1</v>
      </c>
      <c r="V2174" s="2" t="s">
        <v>69</v>
      </c>
      <c r="W2174" s="2">
        <v>1.9</v>
      </c>
    </row>
    <row r="2175" spans="1:23" ht="15.75" customHeight="1" x14ac:dyDescent="0.25">
      <c r="A2175" s="2" t="s">
        <v>5200</v>
      </c>
      <c r="B2175" s="2" t="s">
        <v>5201</v>
      </c>
      <c r="C2175" s="2" t="s">
        <v>190</v>
      </c>
      <c r="D2175" s="2" t="s">
        <v>62</v>
      </c>
      <c r="E2175" s="2" t="s">
        <v>64</v>
      </c>
      <c r="F2175" s="2" t="s">
        <v>55</v>
      </c>
      <c r="G2175" s="2" t="s">
        <v>142</v>
      </c>
      <c r="H2175" s="2" t="s">
        <v>57</v>
      </c>
      <c r="I2175" s="2" t="s">
        <v>32</v>
      </c>
      <c r="J2175" s="2" t="s">
        <v>143</v>
      </c>
      <c r="K2175" s="2" t="s">
        <v>144</v>
      </c>
      <c r="L2175" s="2" t="s">
        <v>61</v>
      </c>
      <c r="M2175" s="2">
        <v>55</v>
      </c>
      <c r="N2175" s="2" t="b">
        <v>1</v>
      </c>
      <c r="O2175" s="2">
        <v>0.68498942917547567</v>
      </c>
      <c r="P2175" s="2">
        <v>0.66666666666666663</v>
      </c>
      <c r="Q2175" s="2">
        <v>0.70434782608695656</v>
      </c>
      <c r="R2175" s="2" t="s">
        <v>74</v>
      </c>
      <c r="S2175" s="2" t="s">
        <v>4904</v>
      </c>
      <c r="T2175" s="2" t="s">
        <v>4905</v>
      </c>
      <c r="U2175" s="2" t="b">
        <v>1</v>
      </c>
      <c r="V2175" s="2" t="s">
        <v>69</v>
      </c>
      <c r="W2175" s="2">
        <v>2.2000000000000002</v>
      </c>
    </row>
    <row r="2176" spans="1:23" ht="15.75" customHeight="1" x14ac:dyDescent="0.25">
      <c r="A2176" s="2" t="s">
        <v>5200</v>
      </c>
      <c r="B2176" s="2" t="s">
        <v>5201</v>
      </c>
      <c r="C2176" s="2" t="s">
        <v>190</v>
      </c>
      <c r="D2176" s="2" t="s">
        <v>62</v>
      </c>
      <c r="E2176" s="2" t="s">
        <v>64</v>
      </c>
      <c r="F2176" s="2" t="s">
        <v>55</v>
      </c>
      <c r="G2176" s="2" t="s">
        <v>148</v>
      </c>
      <c r="H2176" s="2" t="s">
        <v>57</v>
      </c>
      <c r="I2176" s="2" t="s">
        <v>32</v>
      </c>
      <c r="J2176" s="2" t="s">
        <v>149</v>
      </c>
      <c r="K2176" s="2" t="s">
        <v>150</v>
      </c>
      <c r="L2176" s="2" t="s">
        <v>61</v>
      </c>
      <c r="M2176" s="2">
        <v>56</v>
      </c>
      <c r="N2176" s="2" t="b">
        <v>1</v>
      </c>
      <c r="O2176" s="2">
        <v>0.71308016877637137</v>
      </c>
      <c r="P2176" s="2">
        <v>0.69262295081967218</v>
      </c>
      <c r="Q2176" s="2">
        <v>0.73478260869565215</v>
      </c>
      <c r="R2176" s="2" t="s">
        <v>74</v>
      </c>
      <c r="S2176" s="2" t="s">
        <v>4906</v>
      </c>
      <c r="T2176" s="2" t="s">
        <v>4907</v>
      </c>
      <c r="U2176" s="2" t="b">
        <v>1</v>
      </c>
      <c r="V2176" s="2" t="s">
        <v>69</v>
      </c>
      <c r="W2176" s="2">
        <v>2</v>
      </c>
    </row>
    <row r="2177" spans="1:23" ht="15.75" customHeight="1" x14ac:dyDescent="0.25">
      <c r="A2177" s="2" t="s">
        <v>5200</v>
      </c>
      <c r="B2177" s="2" t="s">
        <v>5201</v>
      </c>
      <c r="C2177" s="2" t="s">
        <v>190</v>
      </c>
      <c r="D2177" s="2" t="s">
        <v>62</v>
      </c>
      <c r="E2177" s="2" t="s">
        <v>64</v>
      </c>
      <c r="F2177" s="2" t="s">
        <v>55</v>
      </c>
      <c r="G2177" s="2" t="s">
        <v>153</v>
      </c>
      <c r="H2177" s="2" t="s">
        <v>57</v>
      </c>
      <c r="I2177" s="2" t="s">
        <v>32</v>
      </c>
      <c r="J2177" s="2" t="s">
        <v>154</v>
      </c>
      <c r="K2177" s="2" t="s">
        <v>155</v>
      </c>
      <c r="L2177" s="2" t="s">
        <v>61</v>
      </c>
      <c r="M2177" s="2">
        <v>57</v>
      </c>
      <c r="N2177" s="2" t="b">
        <v>1</v>
      </c>
      <c r="O2177" s="2">
        <v>0.68387096774193545</v>
      </c>
      <c r="P2177" s="2">
        <v>0.67659574468085104</v>
      </c>
      <c r="Q2177" s="2">
        <v>0.69130434782608696</v>
      </c>
      <c r="R2177" s="2" t="s">
        <v>74</v>
      </c>
      <c r="S2177" s="2" t="s">
        <v>4908</v>
      </c>
      <c r="T2177" s="2" t="s">
        <v>4909</v>
      </c>
      <c r="U2177" s="2" t="b">
        <v>1</v>
      </c>
      <c r="V2177" s="2" t="s">
        <v>69</v>
      </c>
      <c r="W2177" s="2">
        <v>2.2999999999999998</v>
      </c>
    </row>
    <row r="2178" spans="1:23" ht="15.75" customHeight="1" x14ac:dyDescent="0.25">
      <c r="A2178" s="2" t="s">
        <v>5200</v>
      </c>
      <c r="B2178" s="2" t="s">
        <v>5201</v>
      </c>
      <c r="C2178" s="2" t="s">
        <v>190</v>
      </c>
      <c r="D2178" s="2" t="s">
        <v>62</v>
      </c>
      <c r="E2178" s="2" t="s">
        <v>64</v>
      </c>
      <c r="F2178" s="2" t="s">
        <v>55</v>
      </c>
      <c r="G2178" s="2" t="s">
        <v>158</v>
      </c>
      <c r="H2178" s="2" t="s">
        <v>57</v>
      </c>
      <c r="I2178" s="2" t="s">
        <v>32</v>
      </c>
      <c r="J2178" s="2" t="s">
        <v>159</v>
      </c>
      <c r="K2178" s="2" t="s">
        <v>160</v>
      </c>
      <c r="L2178" s="2" t="s">
        <v>61</v>
      </c>
      <c r="M2178" s="2">
        <v>58</v>
      </c>
      <c r="N2178" s="2" t="b">
        <v>1</v>
      </c>
      <c r="O2178" s="2">
        <v>0.70512820512820507</v>
      </c>
      <c r="P2178" s="2">
        <v>0.69327731092436973</v>
      </c>
      <c r="Q2178" s="2">
        <v>0.71739130434782605</v>
      </c>
      <c r="R2178" s="2" t="s">
        <v>74</v>
      </c>
      <c r="S2178" s="2" t="s">
        <v>4910</v>
      </c>
      <c r="T2178" s="2" t="s">
        <v>4911</v>
      </c>
      <c r="U2178" s="2" t="b">
        <v>1</v>
      </c>
      <c r="V2178" s="2" t="s">
        <v>69</v>
      </c>
      <c r="W2178" s="2">
        <v>1.9</v>
      </c>
    </row>
    <row r="2179" spans="1:23" ht="15.75" customHeight="1" x14ac:dyDescent="0.25">
      <c r="A2179" s="2" t="s">
        <v>5200</v>
      </c>
      <c r="B2179" s="2" t="s">
        <v>5201</v>
      </c>
      <c r="C2179" s="2" t="s">
        <v>190</v>
      </c>
      <c r="D2179" s="2" t="s">
        <v>62</v>
      </c>
      <c r="E2179" s="2" t="s">
        <v>64</v>
      </c>
      <c r="F2179" s="2" t="s">
        <v>55</v>
      </c>
      <c r="G2179" s="2" t="s">
        <v>163</v>
      </c>
      <c r="H2179" s="2" t="s">
        <v>57</v>
      </c>
      <c r="I2179" s="2" t="s">
        <v>32</v>
      </c>
      <c r="J2179" s="2" t="s">
        <v>164</v>
      </c>
      <c r="K2179" s="2" t="s">
        <v>165</v>
      </c>
      <c r="L2179" s="2" t="s">
        <v>61</v>
      </c>
      <c r="M2179" s="2">
        <v>59</v>
      </c>
      <c r="N2179" s="2" t="b">
        <v>1</v>
      </c>
      <c r="O2179" s="2">
        <v>0.68510638297872339</v>
      </c>
      <c r="P2179" s="2">
        <v>0.67083333333333328</v>
      </c>
      <c r="Q2179" s="2">
        <v>0.7</v>
      </c>
      <c r="R2179" s="2" t="s">
        <v>74</v>
      </c>
      <c r="S2179" s="2" t="s">
        <v>4912</v>
      </c>
      <c r="T2179" s="2" t="s">
        <v>4913</v>
      </c>
      <c r="U2179" s="2" t="b">
        <v>1</v>
      </c>
      <c r="V2179" s="2" t="s">
        <v>69</v>
      </c>
      <c r="W2179" s="2">
        <v>2.4</v>
      </c>
    </row>
    <row r="2180" spans="1:23" ht="15.75" customHeight="1" x14ac:dyDescent="0.25">
      <c r="A2180" s="2" t="s">
        <v>5200</v>
      </c>
      <c r="B2180" s="2" t="s">
        <v>5201</v>
      </c>
      <c r="C2180" s="2" t="s">
        <v>190</v>
      </c>
      <c r="D2180" s="2" t="s">
        <v>62</v>
      </c>
      <c r="E2180" s="2" t="s">
        <v>64</v>
      </c>
      <c r="F2180" s="2" t="s">
        <v>55</v>
      </c>
      <c r="G2180" s="2" t="s">
        <v>168</v>
      </c>
      <c r="H2180" s="2" t="s">
        <v>57</v>
      </c>
      <c r="I2180" s="2" t="s">
        <v>32</v>
      </c>
      <c r="J2180" s="2" t="s">
        <v>169</v>
      </c>
      <c r="K2180" s="2" t="s">
        <v>170</v>
      </c>
      <c r="L2180" s="2" t="s">
        <v>61</v>
      </c>
      <c r="M2180" s="2">
        <v>60</v>
      </c>
      <c r="N2180" s="2" t="b">
        <v>1</v>
      </c>
      <c r="O2180" s="2">
        <v>0.6889352818371608</v>
      </c>
      <c r="P2180" s="2">
        <v>0.66265060240963858</v>
      </c>
      <c r="Q2180" s="2">
        <v>0.71739130434782605</v>
      </c>
      <c r="R2180" s="2" t="s">
        <v>74</v>
      </c>
      <c r="S2180" s="2" t="s">
        <v>4914</v>
      </c>
      <c r="T2180" s="2" t="s">
        <v>4915</v>
      </c>
      <c r="U2180" s="2" t="b">
        <v>1</v>
      </c>
      <c r="V2180" s="2" t="s">
        <v>69</v>
      </c>
      <c r="W2180" s="2">
        <v>1.9</v>
      </c>
    </row>
    <row r="2181" spans="1:23" ht="15.75" customHeight="1" x14ac:dyDescent="0.25">
      <c r="A2181" s="2" t="s">
        <v>5200</v>
      </c>
      <c r="B2181" s="2" t="s">
        <v>5201</v>
      </c>
      <c r="C2181" s="2" t="s">
        <v>190</v>
      </c>
      <c r="D2181" s="2" t="s">
        <v>62</v>
      </c>
      <c r="E2181" s="2" t="s">
        <v>64</v>
      </c>
      <c r="F2181" s="2" t="s">
        <v>55</v>
      </c>
      <c r="G2181" s="2" t="s">
        <v>173</v>
      </c>
      <c r="H2181" s="2" t="s">
        <v>57</v>
      </c>
      <c r="I2181" s="2" t="s">
        <v>32</v>
      </c>
      <c r="J2181" s="2" t="s">
        <v>174</v>
      </c>
      <c r="K2181" s="2" t="s">
        <v>175</v>
      </c>
      <c r="L2181" s="2" t="s">
        <v>61</v>
      </c>
      <c r="M2181" s="2">
        <v>61</v>
      </c>
      <c r="N2181" s="2" t="b">
        <v>1</v>
      </c>
      <c r="O2181" s="2">
        <v>0.71269487750556781</v>
      </c>
      <c r="P2181" s="2">
        <v>0.73059360730593603</v>
      </c>
      <c r="Q2181" s="2">
        <v>0.69565217391304346</v>
      </c>
      <c r="R2181" s="2" t="s">
        <v>74</v>
      </c>
      <c r="S2181" s="2" t="s">
        <v>4916</v>
      </c>
      <c r="T2181" s="2" t="s">
        <v>4917</v>
      </c>
      <c r="U2181" s="2" t="b">
        <v>1</v>
      </c>
      <c r="V2181" s="2" t="s">
        <v>69</v>
      </c>
      <c r="W2181" s="2">
        <v>1.9</v>
      </c>
    </row>
    <row r="2182" spans="1:23" ht="15.75" customHeight="1" x14ac:dyDescent="0.25">
      <c r="A2182" s="2" t="s">
        <v>5200</v>
      </c>
      <c r="B2182" s="2" t="s">
        <v>5201</v>
      </c>
      <c r="C2182" s="2" t="s">
        <v>190</v>
      </c>
      <c r="D2182" s="2" t="s">
        <v>62</v>
      </c>
      <c r="E2182" s="2" t="s">
        <v>64</v>
      </c>
      <c r="F2182" s="2" t="s">
        <v>55</v>
      </c>
      <c r="G2182" s="2" t="s">
        <v>178</v>
      </c>
      <c r="H2182" s="2" t="s">
        <v>179</v>
      </c>
      <c r="I2182" s="2" t="s">
        <v>12</v>
      </c>
      <c r="J2182" s="2" t="s">
        <v>180</v>
      </c>
      <c r="K2182" s="2" t="s">
        <v>181</v>
      </c>
      <c r="L2182" s="2" t="s">
        <v>182</v>
      </c>
      <c r="M2182" s="2">
        <v>42</v>
      </c>
      <c r="N2182" s="2" t="b">
        <v>0</v>
      </c>
      <c r="O2182" s="2">
        <v>0.68</v>
      </c>
      <c r="P2182" s="2">
        <v>0.65745856353591159</v>
      </c>
      <c r="Q2182" s="2">
        <v>0.70414201183431957</v>
      </c>
      <c r="R2182" s="2" t="s">
        <v>74</v>
      </c>
      <c r="S2182" s="2" t="s">
        <v>4918</v>
      </c>
      <c r="T2182" s="2" t="s">
        <v>4919</v>
      </c>
      <c r="U2182" s="2" t="b">
        <v>1</v>
      </c>
      <c r="V2182" s="2" t="s">
        <v>69</v>
      </c>
      <c r="W2182" s="2">
        <v>2.1</v>
      </c>
    </row>
    <row r="2183" spans="1:23" ht="15.75" customHeight="1" x14ac:dyDescent="0.25">
      <c r="A2183" s="2" t="s">
        <v>5200</v>
      </c>
      <c r="B2183" s="2" t="s">
        <v>5201</v>
      </c>
      <c r="C2183" s="2" t="s">
        <v>190</v>
      </c>
      <c r="D2183" s="2" t="s">
        <v>62</v>
      </c>
      <c r="E2183" s="2" t="s">
        <v>64</v>
      </c>
      <c r="F2183" s="2" t="s">
        <v>55</v>
      </c>
      <c r="G2183" s="2" t="s">
        <v>185</v>
      </c>
      <c r="H2183" s="2" t="s">
        <v>179</v>
      </c>
      <c r="I2183" s="2" t="s">
        <v>12</v>
      </c>
      <c r="J2183" s="2" t="s">
        <v>186</v>
      </c>
      <c r="K2183" s="2" t="s">
        <v>187</v>
      </c>
      <c r="L2183" s="2" t="s">
        <v>182</v>
      </c>
      <c r="M2183" s="2">
        <v>43</v>
      </c>
      <c r="N2183" s="2" t="b">
        <v>0</v>
      </c>
      <c r="O2183" s="2">
        <v>0.70391061452513959</v>
      </c>
      <c r="P2183" s="2">
        <v>0.66666666666666663</v>
      </c>
      <c r="Q2183" s="2">
        <v>0.74556213017751483</v>
      </c>
      <c r="R2183" s="2" t="s">
        <v>74</v>
      </c>
      <c r="S2183" s="2" t="s">
        <v>4920</v>
      </c>
      <c r="T2183" s="2" t="s">
        <v>4921</v>
      </c>
      <c r="U2183" s="2" t="b">
        <v>1</v>
      </c>
      <c r="V2183" s="2" t="s">
        <v>69</v>
      </c>
      <c r="W2183" s="2">
        <v>2.2000000000000002</v>
      </c>
    </row>
    <row r="2184" spans="1:23" ht="15.75" customHeight="1" x14ac:dyDescent="0.25">
      <c r="A2184" s="2" t="s">
        <v>5200</v>
      </c>
      <c r="B2184" s="2" t="s">
        <v>5201</v>
      </c>
      <c r="C2184" s="2" t="s">
        <v>190</v>
      </c>
      <c r="D2184" s="2" t="s">
        <v>62</v>
      </c>
      <c r="E2184" s="2" t="s">
        <v>64</v>
      </c>
      <c r="F2184" s="2" t="s">
        <v>55</v>
      </c>
      <c r="G2184" s="2" t="s">
        <v>191</v>
      </c>
      <c r="H2184" s="2" t="s">
        <v>179</v>
      </c>
      <c r="I2184" s="2" t="s">
        <v>12</v>
      </c>
      <c r="J2184" s="2" t="s">
        <v>192</v>
      </c>
      <c r="K2184" s="2" t="s">
        <v>193</v>
      </c>
      <c r="L2184" s="2" t="s">
        <v>182</v>
      </c>
      <c r="M2184" s="2">
        <v>44</v>
      </c>
      <c r="N2184" s="2" t="b">
        <v>0</v>
      </c>
      <c r="O2184" s="2">
        <v>0.72159090909090917</v>
      </c>
      <c r="P2184" s="2">
        <v>0.69398907103825136</v>
      </c>
      <c r="Q2184" s="2">
        <v>0.75147928994082835</v>
      </c>
      <c r="R2184" s="2" t="s">
        <v>74</v>
      </c>
      <c r="S2184" s="2" t="s">
        <v>4922</v>
      </c>
      <c r="T2184" s="2" t="s">
        <v>4923</v>
      </c>
      <c r="U2184" s="2" t="b">
        <v>1</v>
      </c>
      <c r="V2184" s="2" t="s">
        <v>69</v>
      </c>
      <c r="W2184" s="2">
        <v>1.8</v>
      </c>
    </row>
    <row r="2185" spans="1:23" ht="15.75" customHeight="1" x14ac:dyDescent="0.25">
      <c r="A2185" s="2" t="s">
        <v>5200</v>
      </c>
      <c r="B2185" s="2" t="s">
        <v>5201</v>
      </c>
      <c r="C2185" s="2" t="s">
        <v>190</v>
      </c>
      <c r="D2185" s="2" t="s">
        <v>62</v>
      </c>
      <c r="E2185" s="2" t="s">
        <v>64</v>
      </c>
      <c r="F2185" s="2" t="s">
        <v>55</v>
      </c>
      <c r="G2185" s="2" t="s">
        <v>196</v>
      </c>
      <c r="H2185" s="2" t="s">
        <v>179</v>
      </c>
      <c r="I2185" s="2" t="s">
        <v>12</v>
      </c>
      <c r="J2185" s="2" t="s">
        <v>197</v>
      </c>
      <c r="K2185" s="2" t="s">
        <v>198</v>
      </c>
      <c r="L2185" s="2" t="s">
        <v>182</v>
      </c>
      <c r="M2185" s="2">
        <v>45</v>
      </c>
      <c r="N2185" s="2" t="b">
        <v>0</v>
      </c>
      <c r="O2185" s="2">
        <v>0.69080779944289694</v>
      </c>
      <c r="P2185" s="2">
        <v>0.65263157894736845</v>
      </c>
      <c r="Q2185" s="2">
        <v>0.73372781065088755</v>
      </c>
      <c r="R2185" s="2" t="s">
        <v>74</v>
      </c>
      <c r="S2185" s="2" t="s">
        <v>4924</v>
      </c>
      <c r="T2185" s="2" t="s">
        <v>4925</v>
      </c>
      <c r="U2185" s="2" t="b">
        <v>1</v>
      </c>
      <c r="V2185" s="2" t="s">
        <v>69</v>
      </c>
      <c r="W2185" s="2">
        <v>1.7</v>
      </c>
    </row>
    <row r="2186" spans="1:23" ht="15.75" customHeight="1" x14ac:dyDescent="0.25">
      <c r="A2186" s="2" t="s">
        <v>5200</v>
      </c>
      <c r="B2186" s="2" t="s">
        <v>5201</v>
      </c>
      <c r="C2186" s="2" t="s">
        <v>190</v>
      </c>
      <c r="D2186" s="2" t="s">
        <v>62</v>
      </c>
      <c r="E2186" s="2" t="s">
        <v>64</v>
      </c>
      <c r="F2186" s="2" t="s">
        <v>55</v>
      </c>
      <c r="G2186" s="2" t="s">
        <v>201</v>
      </c>
      <c r="H2186" s="2" t="s">
        <v>179</v>
      </c>
      <c r="I2186" s="2" t="s">
        <v>12</v>
      </c>
      <c r="J2186" s="2" t="s">
        <v>202</v>
      </c>
      <c r="K2186" s="2" t="s">
        <v>203</v>
      </c>
      <c r="L2186" s="2" t="s">
        <v>182</v>
      </c>
      <c r="M2186" s="2">
        <v>46</v>
      </c>
      <c r="N2186" s="2" t="b">
        <v>0</v>
      </c>
      <c r="O2186" s="2">
        <v>0.69740634005763691</v>
      </c>
      <c r="P2186" s="2">
        <v>0.6797752808988764</v>
      </c>
      <c r="Q2186" s="2">
        <v>0.71597633136094674</v>
      </c>
      <c r="R2186" s="2" t="s">
        <v>74</v>
      </c>
      <c r="S2186" s="2" t="s">
        <v>4926</v>
      </c>
      <c r="T2186" s="2" t="s">
        <v>4927</v>
      </c>
      <c r="U2186" s="2" t="b">
        <v>1</v>
      </c>
      <c r="V2186" s="2" t="s">
        <v>69</v>
      </c>
      <c r="W2186" s="2">
        <v>2.2000000000000002</v>
      </c>
    </row>
    <row r="2187" spans="1:23" ht="15.75" customHeight="1" x14ac:dyDescent="0.25">
      <c r="A2187" s="2" t="s">
        <v>5200</v>
      </c>
      <c r="B2187" s="2" t="s">
        <v>5201</v>
      </c>
      <c r="C2187" s="2" t="s">
        <v>190</v>
      </c>
      <c r="D2187" s="2" t="s">
        <v>62</v>
      </c>
      <c r="E2187" s="2" t="s">
        <v>64</v>
      </c>
      <c r="F2187" s="2" t="s">
        <v>55</v>
      </c>
      <c r="G2187" s="2" t="s">
        <v>206</v>
      </c>
      <c r="H2187" s="2" t="s">
        <v>179</v>
      </c>
      <c r="I2187" s="2" t="s">
        <v>12</v>
      </c>
      <c r="J2187" s="2" t="s">
        <v>207</v>
      </c>
      <c r="K2187" s="2" t="s">
        <v>208</v>
      </c>
      <c r="L2187" s="2" t="s">
        <v>182</v>
      </c>
      <c r="M2187" s="2">
        <v>47</v>
      </c>
      <c r="N2187" s="2" t="b">
        <v>0</v>
      </c>
      <c r="O2187" s="2">
        <v>0.69540229885057459</v>
      </c>
      <c r="P2187" s="2">
        <v>0.67597765363128492</v>
      </c>
      <c r="Q2187" s="2">
        <v>0.71597633136094674</v>
      </c>
      <c r="R2187" s="2" t="s">
        <v>74</v>
      </c>
      <c r="S2187" s="2" t="s">
        <v>4928</v>
      </c>
      <c r="T2187" s="2" t="s">
        <v>4929</v>
      </c>
      <c r="U2187" s="2" t="b">
        <v>1</v>
      </c>
      <c r="V2187" s="2" t="s">
        <v>69</v>
      </c>
      <c r="W2187" s="2">
        <v>1.7</v>
      </c>
    </row>
    <row r="2188" spans="1:23" ht="15.75" customHeight="1" x14ac:dyDescent="0.25">
      <c r="A2188" s="2" t="s">
        <v>5200</v>
      </c>
      <c r="B2188" s="2" t="s">
        <v>5201</v>
      </c>
      <c r="C2188" s="2" t="s">
        <v>190</v>
      </c>
      <c r="D2188" s="2" t="s">
        <v>62</v>
      </c>
      <c r="E2188" s="2" t="s">
        <v>64</v>
      </c>
      <c r="F2188" s="2" t="s">
        <v>55</v>
      </c>
      <c r="G2188" s="2" t="s">
        <v>211</v>
      </c>
      <c r="H2188" s="2" t="s">
        <v>179</v>
      </c>
      <c r="I2188" s="2" t="s">
        <v>12</v>
      </c>
      <c r="J2188" s="2" t="s">
        <v>212</v>
      </c>
      <c r="K2188" s="2" t="s">
        <v>213</v>
      </c>
      <c r="L2188" s="2" t="s">
        <v>182</v>
      </c>
      <c r="M2188" s="2">
        <v>48</v>
      </c>
      <c r="N2188" s="2" t="b">
        <v>0</v>
      </c>
      <c r="O2188" s="2">
        <v>0.72112676056338021</v>
      </c>
      <c r="P2188" s="2">
        <v>0.68817204301075274</v>
      </c>
      <c r="Q2188" s="2">
        <v>0.75739644970414199</v>
      </c>
      <c r="R2188" s="2" t="s">
        <v>74</v>
      </c>
      <c r="S2188" s="2" t="s">
        <v>4930</v>
      </c>
      <c r="T2188" s="2" t="s">
        <v>4931</v>
      </c>
      <c r="U2188" s="2" t="b">
        <v>1</v>
      </c>
      <c r="V2188" s="2" t="s">
        <v>69</v>
      </c>
      <c r="W2188" s="2">
        <v>1.8</v>
      </c>
    </row>
    <row r="2189" spans="1:23" ht="15.75" customHeight="1" x14ac:dyDescent="0.25">
      <c r="A2189" s="2" t="s">
        <v>5200</v>
      </c>
      <c r="B2189" s="2" t="s">
        <v>5201</v>
      </c>
      <c r="C2189" s="2" t="s">
        <v>190</v>
      </c>
      <c r="D2189" s="2" t="s">
        <v>62</v>
      </c>
      <c r="E2189" s="2" t="s">
        <v>64</v>
      </c>
      <c r="F2189" s="2" t="s">
        <v>55</v>
      </c>
      <c r="G2189" s="2" t="s">
        <v>216</v>
      </c>
      <c r="H2189" s="2" t="s">
        <v>179</v>
      </c>
      <c r="I2189" s="2" t="s">
        <v>12</v>
      </c>
      <c r="J2189" s="2" t="s">
        <v>217</v>
      </c>
      <c r="K2189" s="2" t="s">
        <v>218</v>
      </c>
      <c r="L2189" s="2" t="s">
        <v>182</v>
      </c>
      <c r="M2189" s="2">
        <v>49</v>
      </c>
      <c r="N2189" s="2" t="b">
        <v>0</v>
      </c>
      <c r="O2189" s="2">
        <v>0.74052478134110788</v>
      </c>
      <c r="P2189" s="2">
        <v>0.72988505747126442</v>
      </c>
      <c r="Q2189" s="2">
        <v>0.75147928994082835</v>
      </c>
      <c r="R2189" s="2" t="s">
        <v>74</v>
      </c>
      <c r="S2189" s="2" t="s">
        <v>4932</v>
      </c>
      <c r="T2189" s="2" t="s">
        <v>4933</v>
      </c>
      <c r="U2189" s="2" t="b">
        <v>1</v>
      </c>
      <c r="V2189" s="2" t="s">
        <v>69</v>
      </c>
      <c r="W2189" s="2">
        <v>1.9</v>
      </c>
    </row>
    <row r="2190" spans="1:23" ht="15.75" customHeight="1" x14ac:dyDescent="0.25">
      <c r="A2190" s="2" t="s">
        <v>5200</v>
      </c>
      <c r="B2190" s="2" t="s">
        <v>5201</v>
      </c>
      <c r="C2190" s="2" t="s">
        <v>190</v>
      </c>
      <c r="D2190" s="2" t="s">
        <v>62</v>
      </c>
      <c r="E2190" s="2" t="s">
        <v>64</v>
      </c>
      <c r="F2190" s="2" t="s">
        <v>55</v>
      </c>
      <c r="G2190" s="2" t="s">
        <v>221</v>
      </c>
      <c r="H2190" s="2" t="s">
        <v>179</v>
      </c>
      <c r="I2190" s="2" t="s">
        <v>12</v>
      </c>
      <c r="J2190" s="2" t="s">
        <v>222</v>
      </c>
      <c r="K2190" s="2" t="s">
        <v>223</v>
      </c>
      <c r="L2190" s="2" t="s">
        <v>182</v>
      </c>
      <c r="M2190" s="2">
        <v>50</v>
      </c>
      <c r="N2190" s="2" t="b">
        <v>0</v>
      </c>
      <c r="O2190" s="2">
        <v>0.72046109510086453</v>
      </c>
      <c r="P2190" s="2">
        <v>0.702247191011236</v>
      </c>
      <c r="Q2190" s="2">
        <v>0.73964497041420119</v>
      </c>
      <c r="R2190" s="2" t="s">
        <v>74</v>
      </c>
      <c r="S2190" s="2" t="s">
        <v>4934</v>
      </c>
      <c r="T2190" s="2" t="s">
        <v>4935</v>
      </c>
      <c r="U2190" s="2" t="b">
        <v>1</v>
      </c>
      <c r="V2190" s="2" t="s">
        <v>69</v>
      </c>
      <c r="W2190" s="2">
        <v>2.1</v>
      </c>
    </row>
    <row r="2191" spans="1:23" ht="15.75" customHeight="1" x14ac:dyDescent="0.25">
      <c r="A2191" s="2" t="s">
        <v>5200</v>
      </c>
      <c r="B2191" s="2" t="s">
        <v>5201</v>
      </c>
      <c r="C2191" s="2" t="s">
        <v>190</v>
      </c>
      <c r="D2191" s="2" t="s">
        <v>62</v>
      </c>
      <c r="E2191" s="2" t="s">
        <v>64</v>
      </c>
      <c r="F2191" s="2" t="s">
        <v>55</v>
      </c>
      <c r="G2191" s="2" t="s">
        <v>226</v>
      </c>
      <c r="H2191" s="2" t="s">
        <v>179</v>
      </c>
      <c r="I2191" s="2" t="s">
        <v>12</v>
      </c>
      <c r="J2191" s="2" t="s">
        <v>227</v>
      </c>
      <c r="K2191" s="2" t="s">
        <v>228</v>
      </c>
      <c r="L2191" s="2" t="s">
        <v>182</v>
      </c>
      <c r="M2191" s="2">
        <v>51</v>
      </c>
      <c r="N2191" s="2" t="b">
        <v>0</v>
      </c>
      <c r="O2191" s="2">
        <v>0.7176470588235293</v>
      </c>
      <c r="P2191" s="2">
        <v>0.71345029239766078</v>
      </c>
      <c r="Q2191" s="2">
        <v>0.72189349112426038</v>
      </c>
      <c r="R2191" s="2" t="s">
        <v>74</v>
      </c>
      <c r="S2191" s="2" t="s">
        <v>4936</v>
      </c>
      <c r="T2191" s="2" t="s">
        <v>4937</v>
      </c>
      <c r="U2191" s="2" t="b">
        <v>1</v>
      </c>
      <c r="V2191" s="2" t="s">
        <v>69</v>
      </c>
      <c r="W2191" s="2">
        <v>1.9</v>
      </c>
    </row>
    <row r="2192" spans="1:23" ht="15.75" customHeight="1" x14ac:dyDescent="0.25">
      <c r="A2192" s="2" t="s">
        <v>5200</v>
      </c>
      <c r="B2192" s="2" t="s">
        <v>5201</v>
      </c>
      <c r="C2192" s="2" t="s">
        <v>190</v>
      </c>
      <c r="D2192" s="2" t="s">
        <v>62</v>
      </c>
      <c r="E2192" s="2" t="s">
        <v>64</v>
      </c>
      <c r="F2192" s="2" t="s">
        <v>55</v>
      </c>
      <c r="G2192" s="2" t="s">
        <v>231</v>
      </c>
      <c r="H2192" s="2" t="s">
        <v>179</v>
      </c>
      <c r="I2192" s="2" t="s">
        <v>12</v>
      </c>
      <c r="J2192" s="2" t="s">
        <v>232</v>
      </c>
      <c r="K2192" s="2" t="s">
        <v>233</v>
      </c>
      <c r="L2192" s="2" t="s">
        <v>182</v>
      </c>
      <c r="M2192" s="2">
        <v>52</v>
      </c>
      <c r="N2192" s="2" t="b">
        <v>0</v>
      </c>
      <c r="O2192" s="2">
        <v>0.70348837209302317</v>
      </c>
      <c r="P2192" s="2">
        <v>0.69142857142857139</v>
      </c>
      <c r="Q2192" s="2">
        <v>0.71597633136094674</v>
      </c>
      <c r="R2192" s="2" t="s">
        <v>74</v>
      </c>
      <c r="S2192" s="2" t="s">
        <v>4938</v>
      </c>
      <c r="T2192" s="2" t="s">
        <v>4939</v>
      </c>
      <c r="U2192" s="2" t="b">
        <v>1</v>
      </c>
      <c r="V2192" s="2" t="s">
        <v>69</v>
      </c>
      <c r="W2192" s="2">
        <v>2.7</v>
      </c>
    </row>
    <row r="2193" spans="1:23" ht="15.75" customHeight="1" x14ac:dyDescent="0.25">
      <c r="A2193" s="2" t="s">
        <v>5200</v>
      </c>
      <c r="B2193" s="2" t="s">
        <v>5201</v>
      </c>
      <c r="C2193" s="2" t="s">
        <v>190</v>
      </c>
      <c r="D2193" s="2" t="s">
        <v>62</v>
      </c>
      <c r="E2193" s="2" t="s">
        <v>64</v>
      </c>
      <c r="F2193" s="2" t="s">
        <v>55</v>
      </c>
      <c r="G2193" s="2" t="s">
        <v>236</v>
      </c>
      <c r="H2193" s="2" t="s">
        <v>179</v>
      </c>
      <c r="I2193" s="2" t="s">
        <v>12</v>
      </c>
      <c r="J2193" s="2" t="s">
        <v>237</v>
      </c>
      <c r="K2193" s="2" t="s">
        <v>238</v>
      </c>
      <c r="L2193" s="2" t="s">
        <v>182</v>
      </c>
      <c r="M2193" s="2">
        <v>53</v>
      </c>
      <c r="N2193" s="2" t="b">
        <v>0</v>
      </c>
      <c r="O2193" s="2">
        <v>0.72881355932203384</v>
      </c>
      <c r="P2193" s="2">
        <v>0.69729729729729728</v>
      </c>
      <c r="Q2193" s="2">
        <v>0.76331360946745563</v>
      </c>
      <c r="R2193" s="2" t="s">
        <v>74</v>
      </c>
      <c r="S2193" s="2" t="s">
        <v>4940</v>
      </c>
      <c r="T2193" s="2" t="s">
        <v>4941</v>
      </c>
      <c r="U2193" s="2" t="b">
        <v>1</v>
      </c>
      <c r="V2193" s="2" t="s">
        <v>69</v>
      </c>
      <c r="W2193" s="2">
        <v>2.1</v>
      </c>
    </row>
    <row r="2194" spans="1:23" ht="15.75" customHeight="1" x14ac:dyDescent="0.25">
      <c r="A2194" s="2" t="s">
        <v>5200</v>
      </c>
      <c r="B2194" s="2" t="s">
        <v>5201</v>
      </c>
      <c r="C2194" s="2" t="s">
        <v>190</v>
      </c>
      <c r="D2194" s="2" t="s">
        <v>62</v>
      </c>
      <c r="E2194" s="2" t="s">
        <v>64</v>
      </c>
      <c r="F2194" s="2" t="s">
        <v>55</v>
      </c>
      <c r="G2194" s="2" t="s">
        <v>241</v>
      </c>
      <c r="H2194" s="2" t="s">
        <v>179</v>
      </c>
      <c r="I2194" s="2" t="s">
        <v>12</v>
      </c>
      <c r="J2194" s="2" t="s">
        <v>242</v>
      </c>
      <c r="K2194" s="2" t="s">
        <v>243</v>
      </c>
      <c r="L2194" s="2" t="s">
        <v>182</v>
      </c>
      <c r="M2194" s="2">
        <v>54</v>
      </c>
      <c r="N2194" s="2" t="b">
        <v>0</v>
      </c>
      <c r="O2194" s="2">
        <v>0.70555555555555549</v>
      </c>
      <c r="P2194" s="2">
        <v>0.66492146596858637</v>
      </c>
      <c r="Q2194" s="2">
        <v>0.75147928994082835</v>
      </c>
      <c r="R2194" s="2" t="s">
        <v>74</v>
      </c>
      <c r="S2194" s="2" t="s">
        <v>4942</v>
      </c>
      <c r="T2194" s="2" t="s">
        <v>4943</v>
      </c>
      <c r="U2194" s="2" t="b">
        <v>1</v>
      </c>
      <c r="V2194" s="2" t="s">
        <v>69</v>
      </c>
      <c r="W2194" s="2">
        <v>1.7</v>
      </c>
    </row>
    <row r="2195" spans="1:23" ht="15.75" customHeight="1" x14ac:dyDescent="0.25">
      <c r="A2195" s="2" t="s">
        <v>5200</v>
      </c>
      <c r="B2195" s="2" t="s">
        <v>5201</v>
      </c>
      <c r="C2195" s="2" t="s">
        <v>190</v>
      </c>
      <c r="D2195" s="2" t="s">
        <v>62</v>
      </c>
      <c r="E2195" s="2" t="s">
        <v>64</v>
      </c>
      <c r="F2195" s="2" t="s">
        <v>55</v>
      </c>
      <c r="G2195" s="2" t="s">
        <v>246</v>
      </c>
      <c r="H2195" s="2" t="s">
        <v>179</v>
      </c>
      <c r="I2195" s="2" t="s">
        <v>12</v>
      </c>
      <c r="J2195" s="2" t="s">
        <v>247</v>
      </c>
      <c r="K2195" s="2" t="s">
        <v>248</v>
      </c>
      <c r="L2195" s="2" t="s">
        <v>182</v>
      </c>
      <c r="M2195" s="2">
        <v>55</v>
      </c>
      <c r="N2195" s="2" t="b">
        <v>0</v>
      </c>
      <c r="O2195" s="2">
        <v>0.73654390934844194</v>
      </c>
      <c r="P2195" s="2">
        <v>0.70652173913043481</v>
      </c>
      <c r="Q2195" s="2">
        <v>0.76923076923076927</v>
      </c>
      <c r="R2195" s="2" t="s">
        <v>74</v>
      </c>
      <c r="S2195" s="2" t="s">
        <v>4944</v>
      </c>
      <c r="T2195" s="2" t="s">
        <v>4945</v>
      </c>
      <c r="U2195" s="2" t="b">
        <v>1</v>
      </c>
      <c r="V2195" s="2" t="s">
        <v>69</v>
      </c>
      <c r="W2195" s="2">
        <v>1.7</v>
      </c>
    </row>
    <row r="2196" spans="1:23" ht="15.75" customHeight="1" x14ac:dyDescent="0.25">
      <c r="A2196" s="2" t="s">
        <v>5200</v>
      </c>
      <c r="B2196" s="2" t="s">
        <v>5201</v>
      </c>
      <c r="C2196" s="2" t="s">
        <v>190</v>
      </c>
      <c r="D2196" s="2" t="s">
        <v>62</v>
      </c>
      <c r="E2196" s="2" t="s">
        <v>64</v>
      </c>
      <c r="F2196" s="2" t="s">
        <v>55</v>
      </c>
      <c r="G2196" s="2" t="s">
        <v>251</v>
      </c>
      <c r="H2196" s="2" t="s">
        <v>179</v>
      </c>
      <c r="I2196" s="2" t="s">
        <v>12</v>
      </c>
      <c r="J2196" s="2" t="s">
        <v>252</v>
      </c>
      <c r="K2196" s="2" t="s">
        <v>253</v>
      </c>
      <c r="L2196" s="2" t="s">
        <v>182</v>
      </c>
      <c r="M2196" s="2">
        <v>56</v>
      </c>
      <c r="N2196" s="2" t="b">
        <v>0</v>
      </c>
      <c r="O2196" s="2">
        <v>0.72413793103448276</v>
      </c>
      <c r="P2196" s="2">
        <v>0.7039106145251397</v>
      </c>
      <c r="Q2196" s="2">
        <v>0.74556213017751483</v>
      </c>
      <c r="R2196" s="2" t="s">
        <v>74</v>
      </c>
      <c r="S2196" s="2" t="s">
        <v>4946</v>
      </c>
      <c r="T2196" s="2" t="s">
        <v>4947</v>
      </c>
      <c r="U2196" s="2" t="b">
        <v>1</v>
      </c>
      <c r="V2196" s="2" t="s">
        <v>69</v>
      </c>
      <c r="W2196" s="2">
        <v>1.7</v>
      </c>
    </row>
    <row r="2197" spans="1:23" ht="15.75" customHeight="1" x14ac:dyDescent="0.25">
      <c r="A2197" s="2" t="s">
        <v>5200</v>
      </c>
      <c r="B2197" s="2" t="s">
        <v>5201</v>
      </c>
      <c r="C2197" s="2" t="s">
        <v>190</v>
      </c>
      <c r="D2197" s="2" t="s">
        <v>62</v>
      </c>
      <c r="E2197" s="2" t="s">
        <v>64</v>
      </c>
      <c r="F2197" s="2" t="s">
        <v>55</v>
      </c>
      <c r="G2197" s="2" t="s">
        <v>256</v>
      </c>
      <c r="H2197" s="2" t="s">
        <v>179</v>
      </c>
      <c r="I2197" s="2" t="s">
        <v>12</v>
      </c>
      <c r="J2197" s="2" t="s">
        <v>257</v>
      </c>
      <c r="K2197" s="2" t="s">
        <v>258</v>
      </c>
      <c r="L2197" s="2" t="s">
        <v>182</v>
      </c>
      <c r="M2197" s="2">
        <v>57</v>
      </c>
      <c r="N2197" s="2" t="b">
        <v>0</v>
      </c>
      <c r="O2197" s="2">
        <v>0.68923076923076931</v>
      </c>
      <c r="P2197" s="2">
        <v>0.71794871794871795</v>
      </c>
      <c r="Q2197" s="2">
        <v>0.66272189349112431</v>
      </c>
      <c r="R2197" s="2" t="s">
        <v>74</v>
      </c>
      <c r="S2197" s="2" t="s">
        <v>4948</v>
      </c>
      <c r="T2197" s="2" t="s">
        <v>4949</v>
      </c>
      <c r="U2197" s="2" t="b">
        <v>1</v>
      </c>
      <c r="V2197" s="2" t="s">
        <v>69</v>
      </c>
      <c r="W2197" s="2">
        <v>2.2000000000000002</v>
      </c>
    </row>
    <row r="2198" spans="1:23" ht="15.75" customHeight="1" x14ac:dyDescent="0.25">
      <c r="A2198" s="2" t="s">
        <v>5200</v>
      </c>
      <c r="B2198" s="2" t="s">
        <v>5201</v>
      </c>
      <c r="C2198" s="2" t="s">
        <v>190</v>
      </c>
      <c r="D2198" s="2" t="s">
        <v>62</v>
      </c>
      <c r="E2198" s="2" t="s">
        <v>64</v>
      </c>
      <c r="F2198" s="2" t="s">
        <v>55</v>
      </c>
      <c r="G2198" s="2" t="s">
        <v>261</v>
      </c>
      <c r="H2198" s="2" t="s">
        <v>179</v>
      </c>
      <c r="I2198" s="2" t="s">
        <v>12</v>
      </c>
      <c r="J2198" s="2" t="s">
        <v>262</v>
      </c>
      <c r="K2198" s="2" t="s">
        <v>263</v>
      </c>
      <c r="L2198" s="2" t="s">
        <v>182</v>
      </c>
      <c r="M2198" s="2">
        <v>58</v>
      </c>
      <c r="N2198" s="2" t="b">
        <v>0</v>
      </c>
      <c r="O2198" s="2">
        <v>0.6647887323943662</v>
      </c>
      <c r="P2198" s="2">
        <v>0.63440860215053763</v>
      </c>
      <c r="Q2198" s="2">
        <v>0.69822485207100593</v>
      </c>
      <c r="R2198" s="2" t="s">
        <v>74</v>
      </c>
      <c r="S2198" s="2" t="s">
        <v>4950</v>
      </c>
      <c r="T2198" s="2" t="s">
        <v>4951</v>
      </c>
      <c r="U2198" s="2" t="b">
        <v>1</v>
      </c>
      <c r="V2198" s="2" t="s">
        <v>69</v>
      </c>
      <c r="W2198" s="2">
        <v>1.8</v>
      </c>
    </row>
    <row r="2199" spans="1:23" ht="15.75" customHeight="1" x14ac:dyDescent="0.25">
      <c r="A2199" s="2" t="s">
        <v>5200</v>
      </c>
      <c r="B2199" s="2" t="s">
        <v>5201</v>
      </c>
      <c r="C2199" s="2" t="s">
        <v>190</v>
      </c>
      <c r="D2199" s="2" t="s">
        <v>62</v>
      </c>
      <c r="E2199" s="2" t="s">
        <v>64</v>
      </c>
      <c r="F2199" s="2" t="s">
        <v>55</v>
      </c>
      <c r="G2199" s="2" t="s">
        <v>266</v>
      </c>
      <c r="H2199" s="2" t="s">
        <v>179</v>
      </c>
      <c r="I2199" s="2" t="s">
        <v>12</v>
      </c>
      <c r="J2199" s="2" t="s">
        <v>267</v>
      </c>
      <c r="K2199" s="2" t="s">
        <v>268</v>
      </c>
      <c r="L2199" s="2" t="s">
        <v>182</v>
      </c>
      <c r="M2199" s="2">
        <v>59</v>
      </c>
      <c r="N2199" s="2" t="b">
        <v>0</v>
      </c>
      <c r="O2199" s="2">
        <v>0.71511627906976749</v>
      </c>
      <c r="P2199" s="2">
        <v>0.70285714285714285</v>
      </c>
      <c r="Q2199" s="2">
        <v>0.72781065088757402</v>
      </c>
      <c r="R2199" s="2" t="s">
        <v>74</v>
      </c>
      <c r="S2199" s="2" t="s">
        <v>4952</v>
      </c>
      <c r="T2199" s="2" t="s">
        <v>4953</v>
      </c>
      <c r="U2199" s="2" t="b">
        <v>1</v>
      </c>
      <c r="V2199" s="2" t="s">
        <v>69</v>
      </c>
      <c r="W2199" s="2">
        <v>1.7</v>
      </c>
    </row>
    <row r="2200" spans="1:23" ht="15.75" customHeight="1" x14ac:dyDescent="0.25">
      <c r="A2200" s="2" t="s">
        <v>5200</v>
      </c>
      <c r="B2200" s="2" t="s">
        <v>5201</v>
      </c>
      <c r="C2200" s="2" t="s">
        <v>190</v>
      </c>
      <c r="D2200" s="2" t="s">
        <v>62</v>
      </c>
      <c r="E2200" s="2" t="s">
        <v>64</v>
      </c>
      <c r="F2200" s="2" t="s">
        <v>55</v>
      </c>
      <c r="G2200" s="2" t="s">
        <v>271</v>
      </c>
      <c r="H2200" s="2" t="s">
        <v>179</v>
      </c>
      <c r="I2200" s="2" t="s">
        <v>12</v>
      </c>
      <c r="J2200" s="2" t="s">
        <v>272</v>
      </c>
      <c r="K2200" s="2" t="s">
        <v>273</v>
      </c>
      <c r="L2200" s="2" t="s">
        <v>182</v>
      </c>
      <c r="M2200" s="2">
        <v>60</v>
      </c>
      <c r="N2200" s="2" t="b">
        <v>0</v>
      </c>
      <c r="O2200" s="2">
        <v>0.68555240793201133</v>
      </c>
      <c r="P2200" s="2">
        <v>0.65760869565217395</v>
      </c>
      <c r="Q2200" s="2">
        <v>0.71597633136094674</v>
      </c>
      <c r="R2200" s="2" t="s">
        <v>74</v>
      </c>
      <c r="S2200" s="2" t="s">
        <v>4954</v>
      </c>
      <c r="T2200" s="2" t="s">
        <v>4955</v>
      </c>
      <c r="U2200" s="2" t="b">
        <v>1</v>
      </c>
      <c r="V2200" s="2" t="s">
        <v>69</v>
      </c>
      <c r="W2200" s="2">
        <v>2.1</v>
      </c>
    </row>
    <row r="2201" spans="1:23" ht="15.75" customHeight="1" x14ac:dyDescent="0.25">
      <c r="A2201" s="2" t="s">
        <v>5200</v>
      </c>
      <c r="B2201" s="2" t="s">
        <v>5201</v>
      </c>
      <c r="C2201" s="2" t="s">
        <v>190</v>
      </c>
      <c r="D2201" s="2" t="s">
        <v>62</v>
      </c>
      <c r="E2201" s="2" t="s">
        <v>64</v>
      </c>
      <c r="F2201" s="2" t="s">
        <v>55</v>
      </c>
      <c r="G2201" s="2" t="s">
        <v>276</v>
      </c>
      <c r="H2201" s="2" t="s">
        <v>179</v>
      </c>
      <c r="I2201" s="2" t="s">
        <v>12</v>
      </c>
      <c r="J2201" s="2" t="s">
        <v>277</v>
      </c>
      <c r="K2201" s="2" t="s">
        <v>278</v>
      </c>
      <c r="L2201" s="2" t="s">
        <v>182</v>
      </c>
      <c r="M2201" s="2">
        <v>61</v>
      </c>
      <c r="N2201" s="2" t="b">
        <v>0</v>
      </c>
      <c r="O2201" s="2">
        <v>0.75218658892128287</v>
      </c>
      <c r="P2201" s="2">
        <v>0.74137931034482762</v>
      </c>
      <c r="Q2201" s="2">
        <v>0.76331360946745563</v>
      </c>
      <c r="R2201" s="2" t="s">
        <v>74</v>
      </c>
      <c r="S2201" s="2" t="s">
        <v>4956</v>
      </c>
      <c r="T2201" s="2" t="s">
        <v>4957</v>
      </c>
      <c r="U2201" s="2" t="b">
        <v>1</v>
      </c>
      <c r="V2201" s="2" t="s">
        <v>69</v>
      </c>
      <c r="W2201" s="2">
        <v>1.7</v>
      </c>
    </row>
    <row r="2202" spans="1:23" ht="15.75" customHeight="1" x14ac:dyDescent="0.25">
      <c r="A2202" s="2" t="s">
        <v>5200</v>
      </c>
      <c r="B2202" s="2" t="s">
        <v>5201</v>
      </c>
      <c r="C2202" s="2" t="s">
        <v>190</v>
      </c>
      <c r="D2202" s="2" t="s">
        <v>62</v>
      </c>
      <c r="E2202" s="2" t="s">
        <v>64</v>
      </c>
      <c r="F2202" s="2" t="s">
        <v>55</v>
      </c>
      <c r="G2202" s="2" t="s">
        <v>281</v>
      </c>
      <c r="H2202" s="2" t="s">
        <v>282</v>
      </c>
      <c r="I2202" s="2" t="s">
        <v>26</v>
      </c>
      <c r="J2202" s="2" t="s">
        <v>283</v>
      </c>
      <c r="K2202" s="2" t="s">
        <v>284</v>
      </c>
      <c r="L2202" s="2" t="s">
        <v>285</v>
      </c>
      <c r="M2202" s="2">
        <v>42</v>
      </c>
      <c r="N2202" s="2" t="b">
        <v>0</v>
      </c>
      <c r="O2202" s="2">
        <v>0.68845315904139437</v>
      </c>
      <c r="P2202" s="2">
        <v>0.66666666666666663</v>
      </c>
      <c r="Q2202" s="2">
        <v>0.71171171171171166</v>
      </c>
      <c r="R2202" s="2" t="s">
        <v>74</v>
      </c>
      <c r="S2202" s="2" t="s">
        <v>4958</v>
      </c>
      <c r="T2202" s="2" t="s">
        <v>4959</v>
      </c>
      <c r="U2202" s="2" t="b">
        <v>1</v>
      </c>
      <c r="V2202" s="2" t="s">
        <v>69</v>
      </c>
      <c r="W2202" s="2">
        <v>2.5</v>
      </c>
    </row>
    <row r="2203" spans="1:23" ht="15.75" customHeight="1" x14ac:dyDescent="0.25">
      <c r="A2203" s="2" t="s">
        <v>5200</v>
      </c>
      <c r="B2203" s="2" t="s">
        <v>5201</v>
      </c>
      <c r="C2203" s="2" t="s">
        <v>190</v>
      </c>
      <c r="D2203" s="2" t="s">
        <v>62</v>
      </c>
      <c r="E2203" s="2" t="s">
        <v>64</v>
      </c>
      <c r="F2203" s="2" t="s">
        <v>55</v>
      </c>
      <c r="G2203" s="2" t="s">
        <v>288</v>
      </c>
      <c r="H2203" s="2" t="s">
        <v>282</v>
      </c>
      <c r="I2203" s="2" t="s">
        <v>26</v>
      </c>
      <c r="J2203" s="2" t="s">
        <v>289</v>
      </c>
      <c r="K2203" s="2" t="s">
        <v>290</v>
      </c>
      <c r="L2203" s="2" t="s">
        <v>285</v>
      </c>
      <c r="M2203" s="2">
        <v>43</v>
      </c>
      <c r="N2203" s="2" t="b">
        <v>0</v>
      </c>
      <c r="O2203" s="2">
        <v>0.66978922716627631</v>
      </c>
      <c r="P2203" s="2">
        <v>0.69756097560975605</v>
      </c>
      <c r="Q2203" s="2">
        <v>0.64414414414414412</v>
      </c>
      <c r="R2203" s="2" t="s">
        <v>74</v>
      </c>
      <c r="S2203" s="2" t="s">
        <v>4960</v>
      </c>
      <c r="T2203" s="2" t="s">
        <v>4961</v>
      </c>
      <c r="U2203" s="2" t="b">
        <v>1</v>
      </c>
      <c r="V2203" s="2" t="s">
        <v>69</v>
      </c>
      <c r="W2203" s="2">
        <v>2.2999999999999998</v>
      </c>
    </row>
    <row r="2204" spans="1:23" ht="15.75" customHeight="1" x14ac:dyDescent="0.25">
      <c r="A2204" s="2" t="s">
        <v>5200</v>
      </c>
      <c r="B2204" s="2" t="s">
        <v>5201</v>
      </c>
      <c r="C2204" s="2" t="s">
        <v>190</v>
      </c>
      <c r="D2204" s="2" t="s">
        <v>62</v>
      </c>
      <c r="E2204" s="2" t="s">
        <v>64</v>
      </c>
      <c r="F2204" s="2" t="s">
        <v>55</v>
      </c>
      <c r="G2204" s="2" t="s">
        <v>293</v>
      </c>
      <c r="H2204" s="2" t="s">
        <v>282</v>
      </c>
      <c r="I2204" s="2" t="s">
        <v>26</v>
      </c>
      <c r="J2204" s="2" t="s">
        <v>294</v>
      </c>
      <c r="K2204" s="2" t="s">
        <v>295</v>
      </c>
      <c r="L2204" s="2" t="s">
        <v>285</v>
      </c>
      <c r="M2204" s="2">
        <v>44</v>
      </c>
      <c r="N2204" s="2" t="b">
        <v>0</v>
      </c>
      <c r="O2204" s="2">
        <v>0.70588235294117652</v>
      </c>
      <c r="P2204" s="2">
        <v>0.70909090909090911</v>
      </c>
      <c r="Q2204" s="2">
        <v>0.70270270270270274</v>
      </c>
      <c r="R2204" s="2" t="s">
        <v>74</v>
      </c>
      <c r="S2204" s="2" t="s">
        <v>4962</v>
      </c>
      <c r="T2204" s="2" t="s">
        <v>4963</v>
      </c>
      <c r="U2204" s="2" t="b">
        <v>1</v>
      </c>
      <c r="V2204" s="2" t="s">
        <v>69</v>
      </c>
      <c r="W2204" s="2">
        <v>1.9</v>
      </c>
    </row>
    <row r="2205" spans="1:23" ht="15.75" customHeight="1" x14ac:dyDescent="0.25">
      <c r="A2205" s="2" t="s">
        <v>5200</v>
      </c>
      <c r="B2205" s="2" t="s">
        <v>5201</v>
      </c>
      <c r="C2205" s="2" t="s">
        <v>190</v>
      </c>
      <c r="D2205" s="2" t="s">
        <v>62</v>
      </c>
      <c r="E2205" s="2" t="s">
        <v>64</v>
      </c>
      <c r="F2205" s="2" t="s">
        <v>55</v>
      </c>
      <c r="G2205" s="2" t="s">
        <v>298</v>
      </c>
      <c r="H2205" s="2" t="s">
        <v>282</v>
      </c>
      <c r="I2205" s="2" t="s">
        <v>26</v>
      </c>
      <c r="J2205" s="2" t="s">
        <v>299</v>
      </c>
      <c r="K2205" s="2" t="s">
        <v>300</v>
      </c>
      <c r="L2205" s="2" t="s">
        <v>285</v>
      </c>
      <c r="M2205" s="2">
        <v>45</v>
      </c>
      <c r="N2205" s="2" t="b">
        <v>0</v>
      </c>
      <c r="O2205" s="2">
        <v>0.72850678733031671</v>
      </c>
      <c r="P2205" s="2">
        <v>0.73181818181818181</v>
      </c>
      <c r="Q2205" s="2">
        <v>0.72522522522522526</v>
      </c>
      <c r="R2205" s="2" t="s">
        <v>74</v>
      </c>
      <c r="S2205" s="2" t="s">
        <v>4964</v>
      </c>
      <c r="T2205" s="2" t="s">
        <v>4965</v>
      </c>
      <c r="U2205" s="2" t="b">
        <v>1</v>
      </c>
      <c r="V2205" s="2" t="s">
        <v>69</v>
      </c>
      <c r="W2205" s="2">
        <v>1.9</v>
      </c>
    </row>
    <row r="2206" spans="1:23" ht="15.75" customHeight="1" x14ac:dyDescent="0.25">
      <c r="A2206" s="2" t="s">
        <v>5200</v>
      </c>
      <c r="B2206" s="2" t="s">
        <v>5201</v>
      </c>
      <c r="C2206" s="2" t="s">
        <v>190</v>
      </c>
      <c r="D2206" s="2" t="s">
        <v>62</v>
      </c>
      <c r="E2206" s="2" t="s">
        <v>64</v>
      </c>
      <c r="F2206" s="2" t="s">
        <v>55</v>
      </c>
      <c r="G2206" s="2" t="s">
        <v>303</v>
      </c>
      <c r="H2206" s="2" t="s">
        <v>282</v>
      </c>
      <c r="I2206" s="2" t="s">
        <v>26</v>
      </c>
      <c r="J2206" s="2" t="s">
        <v>304</v>
      </c>
      <c r="K2206" s="2" t="s">
        <v>305</v>
      </c>
      <c r="L2206" s="2" t="s">
        <v>285</v>
      </c>
      <c r="M2206" s="2">
        <v>46</v>
      </c>
      <c r="N2206" s="2" t="b">
        <v>0</v>
      </c>
      <c r="O2206" s="2">
        <v>0.72444444444444445</v>
      </c>
      <c r="P2206" s="2">
        <v>0.71491228070175439</v>
      </c>
      <c r="Q2206" s="2">
        <v>0.73423423423423428</v>
      </c>
      <c r="R2206" s="2" t="s">
        <v>74</v>
      </c>
      <c r="S2206" s="2" t="s">
        <v>4966</v>
      </c>
      <c r="T2206" s="2" t="s">
        <v>4967</v>
      </c>
      <c r="U2206" s="2" t="b">
        <v>1</v>
      </c>
      <c r="V2206" s="2" t="s">
        <v>69</v>
      </c>
      <c r="W2206" s="2">
        <v>2.4</v>
      </c>
    </row>
    <row r="2207" spans="1:23" ht="15.75" customHeight="1" x14ac:dyDescent="0.25">
      <c r="A2207" s="2" t="s">
        <v>5200</v>
      </c>
      <c r="B2207" s="2" t="s">
        <v>5201</v>
      </c>
      <c r="C2207" s="2" t="s">
        <v>190</v>
      </c>
      <c r="D2207" s="2" t="s">
        <v>62</v>
      </c>
      <c r="E2207" s="2" t="s">
        <v>64</v>
      </c>
      <c r="F2207" s="2" t="s">
        <v>55</v>
      </c>
      <c r="G2207" s="2" t="s">
        <v>308</v>
      </c>
      <c r="H2207" s="2" t="s">
        <v>282</v>
      </c>
      <c r="I2207" s="2" t="s">
        <v>26</v>
      </c>
      <c r="J2207" s="2" t="s">
        <v>309</v>
      </c>
      <c r="K2207" s="2" t="s">
        <v>310</v>
      </c>
      <c r="L2207" s="2" t="s">
        <v>285</v>
      </c>
      <c r="M2207" s="2">
        <v>47</v>
      </c>
      <c r="N2207" s="2" t="b">
        <v>0</v>
      </c>
      <c r="O2207" s="2">
        <v>0.72483221476510074</v>
      </c>
      <c r="P2207" s="2">
        <v>0.72</v>
      </c>
      <c r="Q2207" s="2">
        <v>0.72972972972972971</v>
      </c>
      <c r="R2207" s="2" t="s">
        <v>74</v>
      </c>
      <c r="S2207" s="2" t="s">
        <v>4968</v>
      </c>
      <c r="T2207" s="2" t="s">
        <v>4969</v>
      </c>
      <c r="U2207" s="2" t="b">
        <v>1</v>
      </c>
      <c r="V2207" s="2" t="s">
        <v>69</v>
      </c>
      <c r="W2207" s="2">
        <v>1.9</v>
      </c>
    </row>
    <row r="2208" spans="1:23" ht="15.75" customHeight="1" x14ac:dyDescent="0.25">
      <c r="A2208" s="2" t="s">
        <v>5200</v>
      </c>
      <c r="B2208" s="2" t="s">
        <v>5201</v>
      </c>
      <c r="C2208" s="2" t="s">
        <v>190</v>
      </c>
      <c r="D2208" s="2" t="s">
        <v>62</v>
      </c>
      <c r="E2208" s="2" t="s">
        <v>64</v>
      </c>
      <c r="F2208" s="2" t="s">
        <v>55</v>
      </c>
      <c r="G2208" s="2" t="s">
        <v>313</v>
      </c>
      <c r="H2208" s="2" t="s">
        <v>282</v>
      </c>
      <c r="I2208" s="2" t="s">
        <v>26</v>
      </c>
      <c r="J2208" s="2" t="s">
        <v>314</v>
      </c>
      <c r="K2208" s="2" t="s">
        <v>315</v>
      </c>
      <c r="L2208" s="2" t="s">
        <v>285</v>
      </c>
      <c r="M2208" s="2">
        <v>48</v>
      </c>
      <c r="N2208" s="2" t="b">
        <v>0</v>
      </c>
      <c r="O2208" s="2">
        <v>0.66512702078521957</v>
      </c>
      <c r="P2208" s="2">
        <v>0.68246445497630337</v>
      </c>
      <c r="Q2208" s="2">
        <v>0.64864864864864868</v>
      </c>
      <c r="R2208" s="2" t="s">
        <v>74</v>
      </c>
      <c r="S2208" s="2" t="s">
        <v>4970</v>
      </c>
      <c r="T2208" s="2" t="s">
        <v>4971</v>
      </c>
      <c r="U2208" s="2" t="b">
        <v>1</v>
      </c>
      <c r="V2208" s="2" t="s">
        <v>69</v>
      </c>
      <c r="W2208" s="2">
        <v>1.9</v>
      </c>
    </row>
    <row r="2209" spans="1:23" ht="15.75" customHeight="1" x14ac:dyDescent="0.25">
      <c r="A2209" s="2" t="s">
        <v>5200</v>
      </c>
      <c r="B2209" s="2" t="s">
        <v>5201</v>
      </c>
      <c r="C2209" s="2" t="s">
        <v>190</v>
      </c>
      <c r="D2209" s="2" t="s">
        <v>62</v>
      </c>
      <c r="E2209" s="2" t="s">
        <v>64</v>
      </c>
      <c r="F2209" s="2" t="s">
        <v>55</v>
      </c>
      <c r="G2209" s="2" t="s">
        <v>318</v>
      </c>
      <c r="H2209" s="2" t="s">
        <v>282</v>
      </c>
      <c r="I2209" s="2" t="s">
        <v>26</v>
      </c>
      <c r="J2209" s="2" t="s">
        <v>319</v>
      </c>
      <c r="K2209" s="2" t="s">
        <v>320</v>
      </c>
      <c r="L2209" s="2" t="s">
        <v>285</v>
      </c>
      <c r="M2209" s="2">
        <v>49</v>
      </c>
      <c r="N2209" s="2" t="b">
        <v>0</v>
      </c>
      <c r="O2209" s="2">
        <v>0.71269487750556804</v>
      </c>
      <c r="P2209" s="2">
        <v>0.70484581497797361</v>
      </c>
      <c r="Q2209" s="2">
        <v>0.72072072072072069</v>
      </c>
      <c r="R2209" s="2" t="s">
        <v>74</v>
      </c>
      <c r="S2209" s="2" t="s">
        <v>4972</v>
      </c>
      <c r="T2209" s="2" t="s">
        <v>4973</v>
      </c>
      <c r="U2209" s="2" t="b">
        <v>1</v>
      </c>
      <c r="V2209" s="2" t="s">
        <v>69</v>
      </c>
      <c r="W2209" s="2">
        <v>2.2000000000000002</v>
      </c>
    </row>
    <row r="2210" spans="1:23" ht="15.75" customHeight="1" x14ac:dyDescent="0.25">
      <c r="A2210" s="2" t="s">
        <v>5200</v>
      </c>
      <c r="B2210" s="2" t="s">
        <v>5201</v>
      </c>
      <c r="C2210" s="2" t="s">
        <v>190</v>
      </c>
      <c r="D2210" s="2" t="s">
        <v>62</v>
      </c>
      <c r="E2210" s="2" t="s">
        <v>64</v>
      </c>
      <c r="F2210" s="2" t="s">
        <v>55</v>
      </c>
      <c r="G2210" s="2" t="s">
        <v>323</v>
      </c>
      <c r="H2210" s="2" t="s">
        <v>282</v>
      </c>
      <c r="I2210" s="2" t="s">
        <v>26</v>
      </c>
      <c r="J2210" s="2" t="s">
        <v>324</v>
      </c>
      <c r="K2210" s="2" t="s">
        <v>325</v>
      </c>
      <c r="L2210" s="2" t="s">
        <v>285</v>
      </c>
      <c r="M2210" s="2">
        <v>50</v>
      </c>
      <c r="N2210" s="2" t="b">
        <v>0</v>
      </c>
      <c r="O2210" s="2">
        <v>0.71783295711060946</v>
      </c>
      <c r="P2210" s="2">
        <v>0.71945701357466063</v>
      </c>
      <c r="Q2210" s="2">
        <v>0.71621621621621623</v>
      </c>
      <c r="R2210" s="2" t="s">
        <v>74</v>
      </c>
      <c r="S2210" s="2" t="s">
        <v>4974</v>
      </c>
      <c r="T2210" s="2" t="s">
        <v>4975</v>
      </c>
      <c r="U2210" s="2" t="b">
        <v>1</v>
      </c>
      <c r="V2210" s="2" t="s">
        <v>69</v>
      </c>
      <c r="W2210" s="2">
        <v>2</v>
      </c>
    </row>
    <row r="2211" spans="1:23" ht="15.75" customHeight="1" x14ac:dyDescent="0.25">
      <c r="A2211" s="2" t="s">
        <v>5200</v>
      </c>
      <c r="B2211" s="2" t="s">
        <v>5201</v>
      </c>
      <c r="C2211" s="2" t="s">
        <v>190</v>
      </c>
      <c r="D2211" s="2" t="s">
        <v>62</v>
      </c>
      <c r="E2211" s="2" t="s">
        <v>64</v>
      </c>
      <c r="F2211" s="2" t="s">
        <v>55</v>
      </c>
      <c r="G2211" s="2" t="s">
        <v>328</v>
      </c>
      <c r="H2211" s="2" t="s">
        <v>282</v>
      </c>
      <c r="I2211" s="2" t="s">
        <v>26</v>
      </c>
      <c r="J2211" s="2" t="s">
        <v>329</v>
      </c>
      <c r="K2211" s="2" t="s">
        <v>330</v>
      </c>
      <c r="L2211" s="2" t="s">
        <v>285</v>
      </c>
      <c r="M2211" s="2">
        <v>51</v>
      </c>
      <c r="N2211" s="2" t="b">
        <v>0</v>
      </c>
      <c r="O2211" s="2">
        <v>0.7256235827664399</v>
      </c>
      <c r="P2211" s="2">
        <v>0.73059360730593603</v>
      </c>
      <c r="Q2211" s="2">
        <v>0.72072072072072069</v>
      </c>
      <c r="R2211" s="2" t="s">
        <v>74</v>
      </c>
      <c r="S2211" s="2" t="s">
        <v>4976</v>
      </c>
      <c r="T2211" s="2" t="s">
        <v>4977</v>
      </c>
      <c r="U2211" s="2" t="b">
        <v>1</v>
      </c>
      <c r="V2211" s="2" t="s">
        <v>69</v>
      </c>
      <c r="W2211" s="2">
        <v>2.2000000000000002</v>
      </c>
    </row>
    <row r="2212" spans="1:23" ht="15.75" customHeight="1" x14ac:dyDescent="0.25">
      <c r="A2212" s="2" t="s">
        <v>5200</v>
      </c>
      <c r="B2212" s="2" t="s">
        <v>5201</v>
      </c>
      <c r="C2212" s="2" t="s">
        <v>190</v>
      </c>
      <c r="D2212" s="2" t="s">
        <v>62</v>
      </c>
      <c r="E2212" s="2" t="s">
        <v>64</v>
      </c>
      <c r="F2212" s="2" t="s">
        <v>55</v>
      </c>
      <c r="G2212" s="2" t="s">
        <v>333</v>
      </c>
      <c r="H2212" s="2" t="s">
        <v>282</v>
      </c>
      <c r="I2212" s="2" t="s">
        <v>26</v>
      </c>
      <c r="J2212" s="2" t="s">
        <v>334</v>
      </c>
      <c r="K2212" s="2" t="s">
        <v>335</v>
      </c>
      <c r="L2212" s="2" t="s">
        <v>285</v>
      </c>
      <c r="M2212" s="2">
        <v>52</v>
      </c>
      <c r="N2212" s="2" t="b">
        <v>0</v>
      </c>
      <c r="O2212" s="2">
        <v>0.69162995594713661</v>
      </c>
      <c r="P2212" s="2">
        <v>0.67672413793103448</v>
      </c>
      <c r="Q2212" s="2">
        <v>0.7072072072072072</v>
      </c>
      <c r="R2212" s="2" t="s">
        <v>74</v>
      </c>
      <c r="S2212" s="2" t="s">
        <v>4978</v>
      </c>
      <c r="T2212" s="2" t="s">
        <v>4979</v>
      </c>
      <c r="U2212" s="2" t="b">
        <v>1</v>
      </c>
      <c r="V2212" s="2" t="s">
        <v>69</v>
      </c>
      <c r="W2212" s="2">
        <v>2.2999999999999998</v>
      </c>
    </row>
    <row r="2213" spans="1:23" ht="15.75" customHeight="1" x14ac:dyDescent="0.25">
      <c r="A2213" s="2" t="s">
        <v>5200</v>
      </c>
      <c r="B2213" s="2" t="s">
        <v>5201</v>
      </c>
      <c r="C2213" s="2" t="s">
        <v>190</v>
      </c>
      <c r="D2213" s="2" t="s">
        <v>62</v>
      </c>
      <c r="E2213" s="2" t="s">
        <v>64</v>
      </c>
      <c r="F2213" s="2" t="s">
        <v>55</v>
      </c>
      <c r="G2213" s="2" t="s">
        <v>338</v>
      </c>
      <c r="H2213" s="2" t="s">
        <v>282</v>
      </c>
      <c r="I2213" s="2" t="s">
        <v>26</v>
      </c>
      <c r="J2213" s="2" t="s">
        <v>339</v>
      </c>
      <c r="K2213" s="2" t="s">
        <v>340</v>
      </c>
      <c r="L2213" s="2" t="s">
        <v>285</v>
      </c>
      <c r="M2213" s="2">
        <v>53</v>
      </c>
      <c r="N2213" s="2" t="b">
        <v>0</v>
      </c>
      <c r="O2213" s="2">
        <v>0.7155555555555555</v>
      </c>
      <c r="P2213" s="2">
        <v>0.70614035087719296</v>
      </c>
      <c r="Q2213" s="2">
        <v>0.72522522522522526</v>
      </c>
      <c r="R2213" s="2" t="s">
        <v>74</v>
      </c>
      <c r="S2213" s="2" t="s">
        <v>4980</v>
      </c>
      <c r="T2213" s="2" t="s">
        <v>4981</v>
      </c>
      <c r="U2213" s="2" t="b">
        <v>1</v>
      </c>
      <c r="V2213" s="2" t="s">
        <v>69</v>
      </c>
      <c r="W2213" s="2">
        <v>1.9</v>
      </c>
    </row>
    <row r="2214" spans="1:23" ht="15.75" customHeight="1" x14ac:dyDescent="0.25">
      <c r="A2214" s="2" t="s">
        <v>5200</v>
      </c>
      <c r="B2214" s="2" t="s">
        <v>5201</v>
      </c>
      <c r="C2214" s="2" t="s">
        <v>190</v>
      </c>
      <c r="D2214" s="2" t="s">
        <v>62</v>
      </c>
      <c r="E2214" s="2" t="s">
        <v>64</v>
      </c>
      <c r="F2214" s="2" t="s">
        <v>55</v>
      </c>
      <c r="G2214" s="2" t="s">
        <v>343</v>
      </c>
      <c r="H2214" s="2" t="s">
        <v>282</v>
      </c>
      <c r="I2214" s="2" t="s">
        <v>26</v>
      </c>
      <c r="J2214" s="2" t="s">
        <v>344</v>
      </c>
      <c r="K2214" s="2" t="s">
        <v>345</v>
      </c>
      <c r="L2214" s="2" t="s">
        <v>285</v>
      </c>
      <c r="M2214" s="2">
        <v>54</v>
      </c>
      <c r="N2214" s="2" t="b">
        <v>0</v>
      </c>
      <c r="O2214" s="2">
        <v>0.68822170900692847</v>
      </c>
      <c r="P2214" s="2">
        <v>0.70616113744075826</v>
      </c>
      <c r="Q2214" s="2">
        <v>0.6711711711711712</v>
      </c>
      <c r="R2214" s="2" t="s">
        <v>74</v>
      </c>
      <c r="S2214" s="2" t="s">
        <v>4982</v>
      </c>
      <c r="T2214" s="2" t="s">
        <v>4983</v>
      </c>
      <c r="U2214" s="2" t="b">
        <v>1</v>
      </c>
      <c r="V2214" s="2" t="s">
        <v>69</v>
      </c>
      <c r="W2214" s="2">
        <v>1.9</v>
      </c>
    </row>
    <row r="2215" spans="1:23" ht="15.75" customHeight="1" x14ac:dyDescent="0.25">
      <c r="A2215" s="2" t="s">
        <v>5200</v>
      </c>
      <c r="B2215" s="2" t="s">
        <v>5201</v>
      </c>
      <c r="C2215" s="2" t="s">
        <v>190</v>
      </c>
      <c r="D2215" s="2" t="s">
        <v>62</v>
      </c>
      <c r="E2215" s="2" t="s">
        <v>64</v>
      </c>
      <c r="F2215" s="2" t="s">
        <v>55</v>
      </c>
      <c r="G2215" s="2" t="s">
        <v>349</v>
      </c>
      <c r="H2215" s="2" t="s">
        <v>282</v>
      </c>
      <c r="I2215" s="2" t="s">
        <v>26</v>
      </c>
      <c r="J2215" s="2" t="s">
        <v>351</v>
      </c>
      <c r="K2215" s="2" t="s">
        <v>352</v>
      </c>
      <c r="L2215" s="2" t="s">
        <v>285</v>
      </c>
      <c r="M2215" s="2">
        <v>55</v>
      </c>
      <c r="N2215" s="2" t="b">
        <v>0</v>
      </c>
      <c r="O2215" s="2">
        <v>0.71491228070175439</v>
      </c>
      <c r="P2215" s="2">
        <v>0.69658119658119655</v>
      </c>
      <c r="Q2215" s="2">
        <v>0.73423423423423428</v>
      </c>
      <c r="R2215" s="2" t="s">
        <v>74</v>
      </c>
      <c r="S2215" s="2" t="s">
        <v>4984</v>
      </c>
      <c r="T2215" s="2" t="s">
        <v>4985</v>
      </c>
      <c r="U2215" s="2" t="b">
        <v>1</v>
      </c>
      <c r="V2215" s="2" t="s">
        <v>69</v>
      </c>
      <c r="W2215" s="2">
        <v>2.4</v>
      </c>
    </row>
    <row r="2216" spans="1:23" ht="15.75" customHeight="1" x14ac:dyDescent="0.25">
      <c r="A2216" s="2" t="s">
        <v>5200</v>
      </c>
      <c r="B2216" s="2" t="s">
        <v>5201</v>
      </c>
      <c r="C2216" s="2" t="s">
        <v>190</v>
      </c>
      <c r="D2216" s="2" t="s">
        <v>62</v>
      </c>
      <c r="E2216" s="2" t="s">
        <v>64</v>
      </c>
      <c r="F2216" s="2" t="s">
        <v>55</v>
      </c>
      <c r="G2216" s="2" t="s">
        <v>363</v>
      </c>
      <c r="H2216" s="2" t="s">
        <v>282</v>
      </c>
      <c r="I2216" s="2" t="s">
        <v>26</v>
      </c>
      <c r="J2216" s="2" t="s">
        <v>367</v>
      </c>
      <c r="K2216" s="2" t="s">
        <v>368</v>
      </c>
      <c r="L2216" s="2" t="s">
        <v>285</v>
      </c>
      <c r="M2216" s="2">
        <v>56</v>
      </c>
      <c r="N2216" s="2" t="b">
        <v>0</v>
      </c>
      <c r="O2216" s="2">
        <v>0.7053571428571429</v>
      </c>
      <c r="P2216" s="2">
        <v>0.69911504424778759</v>
      </c>
      <c r="Q2216" s="2">
        <v>0.71171171171171166</v>
      </c>
      <c r="R2216" s="2" t="s">
        <v>74</v>
      </c>
      <c r="S2216" s="2" t="s">
        <v>4986</v>
      </c>
      <c r="T2216" s="2" t="s">
        <v>4987</v>
      </c>
      <c r="U2216" s="2" t="b">
        <v>1</v>
      </c>
      <c r="V2216" s="2" t="s">
        <v>69</v>
      </c>
      <c r="W2216" s="2">
        <v>1.9</v>
      </c>
    </row>
    <row r="2217" spans="1:23" ht="15.75" customHeight="1" x14ac:dyDescent="0.25">
      <c r="A2217" s="2" t="s">
        <v>5200</v>
      </c>
      <c r="B2217" s="2" t="s">
        <v>5201</v>
      </c>
      <c r="C2217" s="2" t="s">
        <v>190</v>
      </c>
      <c r="D2217" s="2" t="s">
        <v>62</v>
      </c>
      <c r="E2217" s="2" t="s">
        <v>64</v>
      </c>
      <c r="F2217" s="2" t="s">
        <v>55</v>
      </c>
      <c r="G2217" s="2" t="s">
        <v>378</v>
      </c>
      <c r="H2217" s="2" t="s">
        <v>282</v>
      </c>
      <c r="I2217" s="2" t="s">
        <v>26</v>
      </c>
      <c r="J2217" s="2" t="s">
        <v>380</v>
      </c>
      <c r="K2217" s="2" t="s">
        <v>381</v>
      </c>
      <c r="L2217" s="2" t="s">
        <v>285</v>
      </c>
      <c r="M2217" s="2">
        <v>57</v>
      </c>
      <c r="N2217" s="2" t="b">
        <v>0</v>
      </c>
      <c r="O2217" s="2">
        <v>0.68151447661469933</v>
      </c>
      <c r="P2217" s="2">
        <v>0.67400881057268724</v>
      </c>
      <c r="Q2217" s="2">
        <v>0.68918918918918914</v>
      </c>
      <c r="R2217" s="2" t="s">
        <v>74</v>
      </c>
      <c r="S2217" s="2" t="s">
        <v>4988</v>
      </c>
      <c r="T2217" s="2" t="s">
        <v>4989</v>
      </c>
      <c r="U2217" s="2" t="b">
        <v>1</v>
      </c>
      <c r="V2217" s="2" t="s">
        <v>69</v>
      </c>
      <c r="W2217" s="2">
        <v>2.1</v>
      </c>
    </row>
    <row r="2218" spans="1:23" ht="15.75" customHeight="1" x14ac:dyDescent="0.25">
      <c r="A2218" s="2" t="s">
        <v>5200</v>
      </c>
      <c r="B2218" s="2" t="s">
        <v>5201</v>
      </c>
      <c r="C2218" s="2" t="s">
        <v>190</v>
      </c>
      <c r="D2218" s="2" t="s">
        <v>62</v>
      </c>
      <c r="E2218" s="2" t="s">
        <v>64</v>
      </c>
      <c r="F2218" s="2" t="s">
        <v>55</v>
      </c>
      <c r="G2218" s="2" t="s">
        <v>389</v>
      </c>
      <c r="H2218" s="2" t="s">
        <v>282</v>
      </c>
      <c r="I2218" s="2" t="s">
        <v>26</v>
      </c>
      <c r="J2218" s="2" t="s">
        <v>390</v>
      </c>
      <c r="K2218" s="2" t="s">
        <v>391</v>
      </c>
      <c r="L2218" s="2" t="s">
        <v>285</v>
      </c>
      <c r="M2218" s="2">
        <v>58</v>
      </c>
      <c r="N2218" s="2" t="b">
        <v>0</v>
      </c>
      <c r="O2218" s="2">
        <v>0.67123287671232879</v>
      </c>
      <c r="P2218" s="2">
        <v>0.68055555555555558</v>
      </c>
      <c r="Q2218" s="2">
        <v>0.66216216216216217</v>
      </c>
      <c r="R2218" s="2" t="s">
        <v>74</v>
      </c>
      <c r="S2218" s="2" t="s">
        <v>4990</v>
      </c>
      <c r="T2218" s="2" t="s">
        <v>4991</v>
      </c>
      <c r="U2218" s="2" t="b">
        <v>1</v>
      </c>
      <c r="V2218" s="2" t="s">
        <v>69</v>
      </c>
      <c r="W2218" s="2">
        <v>2.2000000000000002</v>
      </c>
    </row>
    <row r="2219" spans="1:23" ht="15.75" customHeight="1" x14ac:dyDescent="0.25">
      <c r="A2219" s="2" t="s">
        <v>5200</v>
      </c>
      <c r="B2219" s="2" t="s">
        <v>5201</v>
      </c>
      <c r="C2219" s="2" t="s">
        <v>190</v>
      </c>
      <c r="D2219" s="2" t="s">
        <v>62</v>
      </c>
      <c r="E2219" s="2" t="s">
        <v>64</v>
      </c>
      <c r="F2219" s="2" t="s">
        <v>55</v>
      </c>
      <c r="G2219" s="2" t="s">
        <v>395</v>
      </c>
      <c r="H2219" s="2" t="s">
        <v>282</v>
      </c>
      <c r="I2219" s="2" t="s">
        <v>26</v>
      </c>
      <c r="J2219" s="2" t="s">
        <v>397</v>
      </c>
      <c r="K2219" s="2" t="s">
        <v>398</v>
      </c>
      <c r="L2219" s="2" t="s">
        <v>285</v>
      </c>
      <c r="M2219" s="2">
        <v>59</v>
      </c>
      <c r="N2219" s="2" t="b">
        <v>0</v>
      </c>
      <c r="O2219" s="2">
        <v>0.69469026548672563</v>
      </c>
      <c r="P2219" s="2">
        <v>0.68260869565217386</v>
      </c>
      <c r="Q2219" s="2">
        <v>0.7072072072072072</v>
      </c>
      <c r="R2219" s="2" t="s">
        <v>74</v>
      </c>
      <c r="S2219" s="2" t="s">
        <v>4992</v>
      </c>
      <c r="T2219" s="2" t="s">
        <v>4993</v>
      </c>
      <c r="U2219" s="2" t="b">
        <v>1</v>
      </c>
      <c r="V2219" s="2" t="s">
        <v>69</v>
      </c>
      <c r="W2219" s="2">
        <v>2.1</v>
      </c>
    </row>
    <row r="2220" spans="1:23" ht="15.75" customHeight="1" x14ac:dyDescent="0.25">
      <c r="A2220" s="2" t="s">
        <v>5200</v>
      </c>
      <c r="B2220" s="2" t="s">
        <v>5201</v>
      </c>
      <c r="C2220" s="2" t="s">
        <v>190</v>
      </c>
      <c r="D2220" s="2" t="s">
        <v>62</v>
      </c>
      <c r="E2220" s="2" t="s">
        <v>64</v>
      </c>
      <c r="F2220" s="2" t="s">
        <v>55</v>
      </c>
      <c r="G2220" s="2" t="s">
        <v>401</v>
      </c>
      <c r="H2220" s="2" t="s">
        <v>282</v>
      </c>
      <c r="I2220" s="2" t="s">
        <v>26</v>
      </c>
      <c r="J2220" s="2" t="s">
        <v>402</v>
      </c>
      <c r="K2220" s="2" t="s">
        <v>403</v>
      </c>
      <c r="L2220" s="2" t="s">
        <v>285</v>
      </c>
      <c r="M2220" s="2">
        <v>60</v>
      </c>
      <c r="N2220" s="2" t="b">
        <v>0</v>
      </c>
      <c r="O2220" s="2">
        <v>0.69623059866962311</v>
      </c>
      <c r="P2220" s="2">
        <v>0.68558951965065507</v>
      </c>
      <c r="Q2220" s="2">
        <v>0.7072072072072072</v>
      </c>
      <c r="R2220" s="2" t="s">
        <v>74</v>
      </c>
      <c r="S2220" s="2" t="s">
        <v>4994</v>
      </c>
      <c r="T2220" s="2" t="s">
        <v>4995</v>
      </c>
      <c r="U2220" s="2" t="b">
        <v>1</v>
      </c>
      <c r="V2220" s="2" t="s">
        <v>69</v>
      </c>
      <c r="W2220" s="2">
        <v>2</v>
      </c>
    </row>
    <row r="2221" spans="1:23" ht="15.75" customHeight="1" x14ac:dyDescent="0.25">
      <c r="A2221" s="2" t="s">
        <v>5200</v>
      </c>
      <c r="B2221" s="2" t="s">
        <v>5201</v>
      </c>
      <c r="C2221" s="2" t="s">
        <v>190</v>
      </c>
      <c r="D2221" s="2" t="s">
        <v>62</v>
      </c>
      <c r="E2221" s="2" t="s">
        <v>64</v>
      </c>
      <c r="F2221" s="2" t="s">
        <v>55</v>
      </c>
      <c r="G2221" s="2" t="s">
        <v>406</v>
      </c>
      <c r="H2221" s="2" t="s">
        <v>282</v>
      </c>
      <c r="I2221" s="2" t="s">
        <v>26</v>
      </c>
      <c r="J2221" s="2" t="s">
        <v>407</v>
      </c>
      <c r="K2221" s="2" t="s">
        <v>408</v>
      </c>
      <c r="L2221" s="2" t="s">
        <v>285</v>
      </c>
      <c r="M2221" s="2">
        <v>61</v>
      </c>
      <c r="N2221" s="2" t="b">
        <v>0</v>
      </c>
      <c r="O2221" s="2">
        <v>0.71981776765375849</v>
      </c>
      <c r="P2221" s="2">
        <v>0.72811059907834097</v>
      </c>
      <c r="Q2221" s="2">
        <v>0.71171171171171166</v>
      </c>
      <c r="R2221" s="2" t="s">
        <v>74</v>
      </c>
      <c r="S2221" s="2" t="s">
        <v>4996</v>
      </c>
      <c r="T2221" s="2" t="s">
        <v>4997</v>
      </c>
      <c r="U2221" s="2" t="b">
        <v>1</v>
      </c>
      <c r="V2221" s="2" t="s">
        <v>69</v>
      </c>
      <c r="W2221" s="2">
        <v>2.4</v>
      </c>
    </row>
    <row r="2222" spans="1:23" ht="15.75" customHeight="1" x14ac:dyDescent="0.25">
      <c r="A2222" s="2" t="s">
        <v>5200</v>
      </c>
      <c r="B2222" s="2" t="s">
        <v>5201</v>
      </c>
      <c r="C2222" s="2" t="s">
        <v>190</v>
      </c>
      <c r="D2222" s="2" t="s">
        <v>62</v>
      </c>
      <c r="E2222" s="2" t="s">
        <v>64</v>
      </c>
      <c r="F2222" s="2" t="s">
        <v>364</v>
      </c>
      <c r="G2222" s="2" t="s">
        <v>411</v>
      </c>
      <c r="H2222" s="2" t="s">
        <v>412</v>
      </c>
      <c r="I2222" s="2" t="s">
        <v>54</v>
      </c>
      <c r="J2222" s="2" t="s">
        <v>413</v>
      </c>
      <c r="K2222" s="2" t="s">
        <v>414</v>
      </c>
      <c r="L2222" s="2" t="s">
        <v>377</v>
      </c>
      <c r="M2222" s="2">
        <v>42</v>
      </c>
      <c r="N2222" s="2" t="b">
        <v>0</v>
      </c>
      <c r="O2222" s="2">
        <v>0.7899159663865547</v>
      </c>
      <c r="P2222" s="2">
        <v>0.76422764227642281</v>
      </c>
      <c r="Q2222" s="2">
        <v>0.81739130434782614</v>
      </c>
      <c r="R2222" s="2" t="s">
        <v>74</v>
      </c>
      <c r="S2222" s="2" t="s">
        <v>4998</v>
      </c>
      <c r="T2222" s="2" t="s">
        <v>4999</v>
      </c>
      <c r="U2222" s="2" t="b">
        <v>1</v>
      </c>
      <c r="V2222" s="2" t="s">
        <v>69</v>
      </c>
      <c r="W2222" s="2">
        <v>2.5</v>
      </c>
    </row>
    <row r="2223" spans="1:23" ht="15.75" customHeight="1" x14ac:dyDescent="0.25">
      <c r="A2223" s="2" t="s">
        <v>5200</v>
      </c>
      <c r="B2223" s="2" t="s">
        <v>5201</v>
      </c>
      <c r="C2223" s="2" t="s">
        <v>190</v>
      </c>
      <c r="D2223" s="2" t="s">
        <v>62</v>
      </c>
      <c r="E2223" s="2" t="s">
        <v>64</v>
      </c>
      <c r="F2223" s="2" t="s">
        <v>364</v>
      </c>
      <c r="G2223" s="2" t="s">
        <v>417</v>
      </c>
      <c r="H2223" s="2" t="s">
        <v>412</v>
      </c>
      <c r="I2223" s="2" t="s">
        <v>54</v>
      </c>
      <c r="J2223" s="2" t="s">
        <v>418</v>
      </c>
      <c r="K2223" s="2" t="s">
        <v>419</v>
      </c>
      <c r="L2223" s="2" t="s">
        <v>377</v>
      </c>
      <c r="M2223" s="2">
        <v>43</v>
      </c>
      <c r="N2223" s="2" t="b">
        <v>0</v>
      </c>
      <c r="O2223" s="2">
        <v>0.79831932773109249</v>
      </c>
      <c r="P2223" s="2">
        <v>0.77235772357723576</v>
      </c>
      <c r="Q2223" s="2">
        <v>0.82608695652173914</v>
      </c>
      <c r="R2223" s="2" t="s">
        <v>74</v>
      </c>
      <c r="S2223" s="2" t="s">
        <v>5000</v>
      </c>
      <c r="T2223" s="2" t="s">
        <v>5001</v>
      </c>
      <c r="U2223" s="2" t="b">
        <v>1</v>
      </c>
      <c r="V2223" s="2" t="s">
        <v>69</v>
      </c>
      <c r="W2223" s="2">
        <v>1.9</v>
      </c>
    </row>
    <row r="2224" spans="1:23" ht="15.75" customHeight="1" x14ac:dyDescent="0.25">
      <c r="A2224" s="2" t="s">
        <v>5200</v>
      </c>
      <c r="B2224" s="2" t="s">
        <v>5201</v>
      </c>
      <c r="C2224" s="2" t="s">
        <v>190</v>
      </c>
      <c r="D2224" s="2" t="s">
        <v>62</v>
      </c>
      <c r="E2224" s="2" t="s">
        <v>64</v>
      </c>
      <c r="F2224" s="2" t="s">
        <v>364</v>
      </c>
      <c r="G2224" s="2" t="s">
        <v>422</v>
      </c>
      <c r="H2224" s="2" t="s">
        <v>412</v>
      </c>
      <c r="I2224" s="2" t="s">
        <v>54</v>
      </c>
      <c r="J2224" s="2" t="s">
        <v>423</v>
      </c>
      <c r="K2224" s="2" t="s">
        <v>424</v>
      </c>
      <c r="L2224" s="2" t="s">
        <v>377</v>
      </c>
      <c r="M2224" s="2">
        <v>44</v>
      </c>
      <c r="N2224" s="2" t="b">
        <v>0</v>
      </c>
      <c r="O2224" s="2">
        <v>0.79166666666666674</v>
      </c>
      <c r="P2224" s="2">
        <v>0.76</v>
      </c>
      <c r="Q2224" s="2">
        <v>0.82608695652173914</v>
      </c>
      <c r="R2224" s="2" t="s">
        <v>74</v>
      </c>
      <c r="S2224" s="2" t="s">
        <v>5002</v>
      </c>
      <c r="T2224" s="2" t="s">
        <v>5003</v>
      </c>
      <c r="U2224" s="2" t="b">
        <v>1</v>
      </c>
      <c r="V2224" s="2" t="s">
        <v>69</v>
      </c>
      <c r="W2224" s="2">
        <v>2.4</v>
      </c>
    </row>
    <row r="2225" spans="1:23" ht="15.75" customHeight="1" x14ac:dyDescent="0.25">
      <c r="A2225" s="2" t="s">
        <v>5200</v>
      </c>
      <c r="B2225" s="2" t="s">
        <v>5201</v>
      </c>
      <c r="C2225" s="2" t="s">
        <v>190</v>
      </c>
      <c r="D2225" s="2" t="s">
        <v>62</v>
      </c>
      <c r="E2225" s="2" t="s">
        <v>64</v>
      </c>
      <c r="F2225" s="2" t="s">
        <v>364</v>
      </c>
      <c r="G2225" s="2" t="s">
        <v>427</v>
      </c>
      <c r="H2225" s="2" t="s">
        <v>412</v>
      </c>
      <c r="I2225" s="2" t="s">
        <v>54</v>
      </c>
      <c r="J2225" s="2" t="s">
        <v>428</v>
      </c>
      <c r="K2225" s="2" t="s">
        <v>429</v>
      </c>
      <c r="L2225" s="2" t="s">
        <v>377</v>
      </c>
      <c r="M2225" s="2">
        <v>45</v>
      </c>
      <c r="N2225" s="2" t="b">
        <v>0</v>
      </c>
      <c r="O2225" s="2">
        <v>0.78224101479915431</v>
      </c>
      <c r="P2225" s="2">
        <v>0.76131687242798352</v>
      </c>
      <c r="Q2225" s="2">
        <v>0.80434782608695654</v>
      </c>
      <c r="R2225" s="2" t="s">
        <v>74</v>
      </c>
      <c r="S2225" s="2" t="s">
        <v>5004</v>
      </c>
      <c r="T2225" s="2" t="s">
        <v>5005</v>
      </c>
      <c r="U2225" s="2" t="b">
        <v>1</v>
      </c>
      <c r="V2225" s="2" t="s">
        <v>69</v>
      </c>
      <c r="W2225" s="2">
        <v>1.9</v>
      </c>
    </row>
    <row r="2226" spans="1:23" ht="15.75" customHeight="1" x14ac:dyDescent="0.25">
      <c r="A2226" s="2" t="s">
        <v>5200</v>
      </c>
      <c r="B2226" s="2" t="s">
        <v>5201</v>
      </c>
      <c r="C2226" s="2" t="s">
        <v>190</v>
      </c>
      <c r="D2226" s="2" t="s">
        <v>62</v>
      </c>
      <c r="E2226" s="2" t="s">
        <v>64</v>
      </c>
      <c r="F2226" s="2" t="s">
        <v>364</v>
      </c>
      <c r="G2226" s="2" t="s">
        <v>432</v>
      </c>
      <c r="H2226" s="2" t="s">
        <v>412</v>
      </c>
      <c r="I2226" s="2" t="s">
        <v>54</v>
      </c>
      <c r="J2226" s="2" t="s">
        <v>433</v>
      </c>
      <c r="K2226" s="2" t="s">
        <v>434</v>
      </c>
      <c r="L2226" s="2" t="s">
        <v>377</v>
      </c>
      <c r="M2226" s="2">
        <v>46</v>
      </c>
      <c r="N2226" s="2" t="b">
        <v>0</v>
      </c>
      <c r="O2226" s="2">
        <v>0.79583333333333317</v>
      </c>
      <c r="P2226" s="2">
        <v>0.76400000000000001</v>
      </c>
      <c r="Q2226" s="2">
        <v>0.83043478260869563</v>
      </c>
      <c r="R2226" s="2" t="s">
        <v>74</v>
      </c>
      <c r="S2226" s="2" t="s">
        <v>5006</v>
      </c>
      <c r="T2226" s="2" t="s">
        <v>5007</v>
      </c>
      <c r="U2226" s="2" t="b">
        <v>1</v>
      </c>
      <c r="V2226" s="2" t="s">
        <v>69</v>
      </c>
      <c r="W2226" s="2">
        <v>1.9</v>
      </c>
    </row>
    <row r="2227" spans="1:23" ht="15.75" customHeight="1" x14ac:dyDescent="0.25">
      <c r="A2227" s="2" t="s">
        <v>5200</v>
      </c>
      <c r="B2227" s="2" t="s">
        <v>5201</v>
      </c>
      <c r="C2227" s="2" t="s">
        <v>190</v>
      </c>
      <c r="D2227" s="2" t="s">
        <v>62</v>
      </c>
      <c r="E2227" s="2" t="s">
        <v>64</v>
      </c>
      <c r="F2227" s="2" t="s">
        <v>364</v>
      </c>
      <c r="G2227" s="2" t="s">
        <v>437</v>
      </c>
      <c r="H2227" s="2" t="s">
        <v>412</v>
      </c>
      <c r="I2227" s="2" t="s">
        <v>54</v>
      </c>
      <c r="J2227" s="2" t="s">
        <v>438</v>
      </c>
      <c r="K2227" s="2" t="s">
        <v>439</v>
      </c>
      <c r="L2227" s="2" t="s">
        <v>377</v>
      </c>
      <c r="M2227" s="2">
        <v>47</v>
      </c>
      <c r="N2227" s="2" t="b">
        <v>0</v>
      </c>
      <c r="O2227" s="2">
        <v>0.78423236514522832</v>
      </c>
      <c r="P2227" s="2">
        <v>0.75</v>
      </c>
      <c r="Q2227" s="2">
        <v>0.82173913043478264</v>
      </c>
      <c r="R2227" s="2" t="s">
        <v>74</v>
      </c>
      <c r="S2227" s="2" t="s">
        <v>5008</v>
      </c>
      <c r="T2227" s="2" t="s">
        <v>5009</v>
      </c>
      <c r="U2227" s="2" t="b">
        <v>1</v>
      </c>
      <c r="V2227" s="2" t="s">
        <v>69</v>
      </c>
      <c r="W2227" s="2">
        <v>2.2999999999999998</v>
      </c>
    </row>
    <row r="2228" spans="1:23" ht="15.75" customHeight="1" x14ac:dyDescent="0.25">
      <c r="A2228" s="2" t="s">
        <v>5200</v>
      </c>
      <c r="B2228" s="2" t="s">
        <v>5201</v>
      </c>
      <c r="C2228" s="2" t="s">
        <v>190</v>
      </c>
      <c r="D2228" s="2" t="s">
        <v>62</v>
      </c>
      <c r="E2228" s="2" t="s">
        <v>64</v>
      </c>
      <c r="F2228" s="2" t="s">
        <v>364</v>
      </c>
      <c r="G2228" s="2" t="s">
        <v>442</v>
      </c>
      <c r="H2228" s="2" t="s">
        <v>412</v>
      </c>
      <c r="I2228" s="2" t="s">
        <v>54</v>
      </c>
      <c r="J2228" s="2" t="s">
        <v>443</v>
      </c>
      <c r="K2228" s="2" t="s">
        <v>444</v>
      </c>
      <c r="L2228" s="2" t="s">
        <v>377</v>
      </c>
      <c r="M2228" s="2">
        <v>48</v>
      </c>
      <c r="N2228" s="2" t="b">
        <v>0</v>
      </c>
      <c r="O2228" s="2">
        <v>0.78661087866108792</v>
      </c>
      <c r="P2228" s="2">
        <v>0.75806451612903225</v>
      </c>
      <c r="Q2228" s="2">
        <v>0.81739130434782614</v>
      </c>
      <c r="R2228" s="2" t="s">
        <v>74</v>
      </c>
      <c r="S2228" s="2" t="s">
        <v>5010</v>
      </c>
      <c r="T2228" s="2" t="s">
        <v>5011</v>
      </c>
      <c r="U2228" s="2" t="b">
        <v>1</v>
      </c>
      <c r="V2228" s="2" t="s">
        <v>69</v>
      </c>
      <c r="W2228" s="2">
        <v>1.9</v>
      </c>
    </row>
    <row r="2229" spans="1:23" ht="15.75" customHeight="1" x14ac:dyDescent="0.25">
      <c r="A2229" s="2" t="s">
        <v>5200</v>
      </c>
      <c r="B2229" s="2" t="s">
        <v>5201</v>
      </c>
      <c r="C2229" s="2" t="s">
        <v>190</v>
      </c>
      <c r="D2229" s="2" t="s">
        <v>62</v>
      </c>
      <c r="E2229" s="2" t="s">
        <v>64</v>
      </c>
      <c r="F2229" s="2" t="s">
        <v>364</v>
      </c>
      <c r="G2229" s="2" t="s">
        <v>447</v>
      </c>
      <c r="H2229" s="2" t="s">
        <v>412</v>
      </c>
      <c r="I2229" s="2" t="s">
        <v>54</v>
      </c>
      <c r="J2229" s="2" t="s">
        <v>448</v>
      </c>
      <c r="K2229" s="2" t="s">
        <v>449</v>
      </c>
      <c r="L2229" s="2" t="s">
        <v>377</v>
      </c>
      <c r="M2229" s="2">
        <v>49</v>
      </c>
      <c r="N2229" s="2" t="b">
        <v>0</v>
      </c>
      <c r="O2229" s="2">
        <v>0.78556263269639071</v>
      </c>
      <c r="P2229" s="2">
        <v>0.76763485477178428</v>
      </c>
      <c r="Q2229" s="2">
        <v>0.80434782608695654</v>
      </c>
      <c r="R2229" s="2" t="s">
        <v>74</v>
      </c>
      <c r="S2229" s="2" t="s">
        <v>5012</v>
      </c>
      <c r="T2229" s="2" t="s">
        <v>5013</v>
      </c>
      <c r="U2229" s="2" t="b">
        <v>1</v>
      </c>
      <c r="V2229" s="2" t="s">
        <v>69</v>
      </c>
      <c r="W2229" s="2">
        <v>2</v>
      </c>
    </row>
    <row r="2230" spans="1:23" ht="15.75" customHeight="1" x14ac:dyDescent="0.25">
      <c r="A2230" s="2" t="s">
        <v>5200</v>
      </c>
      <c r="B2230" s="2" t="s">
        <v>5201</v>
      </c>
      <c r="C2230" s="2" t="s">
        <v>190</v>
      </c>
      <c r="D2230" s="2" t="s">
        <v>62</v>
      </c>
      <c r="E2230" s="2" t="s">
        <v>64</v>
      </c>
      <c r="F2230" s="2" t="s">
        <v>364</v>
      </c>
      <c r="G2230" s="2" t="s">
        <v>452</v>
      </c>
      <c r="H2230" s="2" t="s">
        <v>412</v>
      </c>
      <c r="I2230" s="2" t="s">
        <v>54</v>
      </c>
      <c r="J2230" s="2" t="s">
        <v>453</v>
      </c>
      <c r="K2230" s="2" t="s">
        <v>454</v>
      </c>
      <c r="L2230" s="2" t="s">
        <v>377</v>
      </c>
      <c r="M2230" s="2">
        <v>50</v>
      </c>
      <c r="N2230" s="2" t="b">
        <v>0</v>
      </c>
      <c r="O2230" s="2">
        <v>0.77310924369747902</v>
      </c>
      <c r="P2230" s="2">
        <v>0.74796747967479671</v>
      </c>
      <c r="Q2230" s="2">
        <v>0.8</v>
      </c>
      <c r="R2230" s="2" t="s">
        <v>74</v>
      </c>
      <c r="S2230" s="2" t="s">
        <v>5014</v>
      </c>
      <c r="T2230" s="2" t="s">
        <v>5015</v>
      </c>
      <c r="U2230" s="2" t="b">
        <v>1</v>
      </c>
      <c r="V2230" s="2" t="s">
        <v>69</v>
      </c>
      <c r="W2230" s="2">
        <v>2.2000000000000002</v>
      </c>
    </row>
    <row r="2231" spans="1:23" ht="15.75" customHeight="1" x14ac:dyDescent="0.25">
      <c r="A2231" s="2" t="s">
        <v>5200</v>
      </c>
      <c r="B2231" s="2" t="s">
        <v>5201</v>
      </c>
      <c r="C2231" s="2" t="s">
        <v>190</v>
      </c>
      <c r="D2231" s="2" t="s">
        <v>62</v>
      </c>
      <c r="E2231" s="2" t="s">
        <v>64</v>
      </c>
      <c r="F2231" s="2" t="s">
        <v>364</v>
      </c>
      <c r="G2231" s="2" t="s">
        <v>457</v>
      </c>
      <c r="H2231" s="2" t="s">
        <v>412</v>
      </c>
      <c r="I2231" s="2" t="s">
        <v>54</v>
      </c>
      <c r="J2231" s="2" t="s">
        <v>458</v>
      </c>
      <c r="K2231" s="2" t="s">
        <v>459</v>
      </c>
      <c r="L2231" s="2" t="s">
        <v>377</v>
      </c>
      <c r="M2231" s="2">
        <v>51</v>
      </c>
      <c r="N2231" s="2" t="b">
        <v>0</v>
      </c>
      <c r="O2231" s="2">
        <v>0.79069767441860461</v>
      </c>
      <c r="P2231" s="2">
        <v>0.76954732510288071</v>
      </c>
      <c r="Q2231" s="2">
        <v>0.81304347826086953</v>
      </c>
      <c r="R2231" s="2" t="s">
        <v>74</v>
      </c>
      <c r="S2231" s="2" t="s">
        <v>5016</v>
      </c>
      <c r="T2231" s="2" t="s">
        <v>5017</v>
      </c>
      <c r="U2231" s="2" t="b">
        <v>1</v>
      </c>
      <c r="V2231" s="2" t="s">
        <v>69</v>
      </c>
      <c r="W2231" s="2">
        <v>2</v>
      </c>
    </row>
    <row r="2232" spans="1:23" ht="15.75" customHeight="1" x14ac:dyDescent="0.25">
      <c r="A2232" s="2" t="s">
        <v>5200</v>
      </c>
      <c r="B2232" s="2" t="s">
        <v>5201</v>
      </c>
      <c r="C2232" s="2" t="s">
        <v>190</v>
      </c>
      <c r="D2232" s="2" t="s">
        <v>62</v>
      </c>
      <c r="E2232" s="2" t="s">
        <v>64</v>
      </c>
      <c r="F2232" s="2" t="s">
        <v>364</v>
      </c>
      <c r="G2232" s="2" t="s">
        <v>462</v>
      </c>
      <c r="H2232" s="2" t="s">
        <v>412</v>
      </c>
      <c r="I2232" s="2" t="s">
        <v>54</v>
      </c>
      <c r="J2232" s="2" t="s">
        <v>463</v>
      </c>
      <c r="K2232" s="2" t="s">
        <v>464</v>
      </c>
      <c r="L2232" s="2" t="s">
        <v>377</v>
      </c>
      <c r="M2232" s="2">
        <v>52</v>
      </c>
      <c r="N2232" s="2" t="b">
        <v>0</v>
      </c>
      <c r="O2232" s="2">
        <v>0.77661795407098111</v>
      </c>
      <c r="P2232" s="2">
        <v>0.74698795180722888</v>
      </c>
      <c r="Q2232" s="2">
        <v>0.80869565217391304</v>
      </c>
      <c r="R2232" s="2" t="s">
        <v>74</v>
      </c>
      <c r="S2232" s="2" t="s">
        <v>5018</v>
      </c>
      <c r="T2232" s="2" t="s">
        <v>5019</v>
      </c>
      <c r="U2232" s="2" t="b">
        <v>1</v>
      </c>
      <c r="V2232" s="2" t="s">
        <v>69</v>
      </c>
      <c r="W2232" s="2">
        <v>1.9</v>
      </c>
    </row>
    <row r="2233" spans="1:23" ht="15.75" customHeight="1" x14ac:dyDescent="0.25">
      <c r="A2233" s="2" t="s">
        <v>5200</v>
      </c>
      <c r="B2233" s="2" t="s">
        <v>5201</v>
      </c>
      <c r="C2233" s="2" t="s">
        <v>190</v>
      </c>
      <c r="D2233" s="2" t="s">
        <v>62</v>
      </c>
      <c r="E2233" s="2" t="s">
        <v>64</v>
      </c>
      <c r="F2233" s="2" t="s">
        <v>364</v>
      </c>
      <c r="G2233" s="2" t="s">
        <v>467</v>
      </c>
      <c r="H2233" s="2" t="s">
        <v>412</v>
      </c>
      <c r="I2233" s="2" t="s">
        <v>54</v>
      </c>
      <c r="J2233" s="2" t="s">
        <v>468</v>
      </c>
      <c r="K2233" s="2" t="s">
        <v>469</v>
      </c>
      <c r="L2233" s="2" t="s">
        <v>377</v>
      </c>
      <c r="M2233" s="2">
        <v>53</v>
      </c>
      <c r="N2233" s="2" t="b">
        <v>0</v>
      </c>
      <c r="O2233" s="2">
        <v>0.74468085106382975</v>
      </c>
      <c r="P2233" s="2">
        <v>0.72916666666666663</v>
      </c>
      <c r="Q2233" s="2">
        <v>0.76086956521739135</v>
      </c>
      <c r="R2233" s="2" t="s">
        <v>74</v>
      </c>
      <c r="S2233" s="2" t="s">
        <v>5020</v>
      </c>
      <c r="T2233" s="2" t="s">
        <v>5021</v>
      </c>
      <c r="U2233" s="2" t="b">
        <v>1</v>
      </c>
      <c r="V2233" s="2" t="s">
        <v>69</v>
      </c>
      <c r="W2233" s="2">
        <v>2.2999999999999998</v>
      </c>
    </row>
    <row r="2234" spans="1:23" ht="15.75" customHeight="1" x14ac:dyDescent="0.25">
      <c r="A2234" s="2" t="s">
        <v>5200</v>
      </c>
      <c r="B2234" s="2" t="s">
        <v>5201</v>
      </c>
      <c r="C2234" s="2" t="s">
        <v>190</v>
      </c>
      <c r="D2234" s="2" t="s">
        <v>62</v>
      </c>
      <c r="E2234" s="2" t="s">
        <v>64</v>
      </c>
      <c r="F2234" s="2" t="s">
        <v>364</v>
      </c>
      <c r="G2234" s="2" t="s">
        <v>472</v>
      </c>
      <c r="H2234" s="2" t="s">
        <v>412</v>
      </c>
      <c r="I2234" s="2" t="s">
        <v>54</v>
      </c>
      <c r="J2234" s="2" t="s">
        <v>473</v>
      </c>
      <c r="K2234" s="2" t="s">
        <v>474</v>
      </c>
      <c r="L2234" s="2" t="s">
        <v>377</v>
      </c>
      <c r="M2234" s="2">
        <v>54</v>
      </c>
      <c r="N2234" s="2" t="b">
        <v>0</v>
      </c>
      <c r="O2234" s="2">
        <v>0.79833679833679827</v>
      </c>
      <c r="P2234" s="2">
        <v>0.76494023904382469</v>
      </c>
      <c r="Q2234" s="2">
        <v>0.83478260869565213</v>
      </c>
      <c r="R2234" s="2" t="s">
        <v>74</v>
      </c>
      <c r="S2234" s="2" t="s">
        <v>5022</v>
      </c>
      <c r="T2234" s="2" t="s">
        <v>5023</v>
      </c>
      <c r="U2234" s="2" t="b">
        <v>1</v>
      </c>
      <c r="V2234" s="2" t="s">
        <v>69</v>
      </c>
      <c r="W2234" s="2">
        <v>1.9</v>
      </c>
    </row>
    <row r="2235" spans="1:23" ht="15.75" customHeight="1" x14ac:dyDescent="0.25">
      <c r="A2235" s="2" t="s">
        <v>5200</v>
      </c>
      <c r="B2235" s="2" t="s">
        <v>5201</v>
      </c>
      <c r="C2235" s="2" t="s">
        <v>190</v>
      </c>
      <c r="D2235" s="2" t="s">
        <v>62</v>
      </c>
      <c r="E2235" s="2" t="s">
        <v>64</v>
      </c>
      <c r="F2235" s="2" t="s">
        <v>364</v>
      </c>
      <c r="G2235" s="2" t="s">
        <v>477</v>
      </c>
      <c r="H2235" s="2" t="s">
        <v>412</v>
      </c>
      <c r="I2235" s="2" t="s">
        <v>54</v>
      </c>
      <c r="J2235" s="2" t="s">
        <v>478</v>
      </c>
      <c r="K2235" s="2" t="s">
        <v>479</v>
      </c>
      <c r="L2235" s="2" t="s">
        <v>377</v>
      </c>
      <c r="M2235" s="2">
        <v>55</v>
      </c>
      <c r="N2235" s="2" t="b">
        <v>0</v>
      </c>
      <c r="O2235" s="2">
        <v>0.78661087866108792</v>
      </c>
      <c r="P2235" s="2">
        <v>0.75806451612903225</v>
      </c>
      <c r="Q2235" s="2">
        <v>0.81739130434782614</v>
      </c>
      <c r="R2235" s="2" t="s">
        <v>74</v>
      </c>
      <c r="S2235" s="2" t="s">
        <v>5024</v>
      </c>
      <c r="T2235" s="2" t="s">
        <v>5025</v>
      </c>
      <c r="U2235" s="2" t="b">
        <v>1</v>
      </c>
      <c r="V2235" s="2" t="s">
        <v>69</v>
      </c>
      <c r="W2235" s="2">
        <v>2.1</v>
      </c>
    </row>
    <row r="2236" spans="1:23" ht="15.75" customHeight="1" x14ac:dyDescent="0.25">
      <c r="A2236" s="2" t="s">
        <v>5200</v>
      </c>
      <c r="B2236" s="2" t="s">
        <v>5201</v>
      </c>
      <c r="C2236" s="2" t="s">
        <v>190</v>
      </c>
      <c r="D2236" s="2" t="s">
        <v>62</v>
      </c>
      <c r="E2236" s="2" t="s">
        <v>64</v>
      </c>
      <c r="F2236" s="2" t="s">
        <v>364</v>
      </c>
      <c r="G2236" s="2" t="s">
        <v>482</v>
      </c>
      <c r="H2236" s="2" t="s">
        <v>412</v>
      </c>
      <c r="I2236" s="2" t="s">
        <v>54</v>
      </c>
      <c r="J2236" s="2" t="s">
        <v>483</v>
      </c>
      <c r="K2236" s="2" t="s">
        <v>484</v>
      </c>
      <c r="L2236" s="2" t="s">
        <v>377</v>
      </c>
      <c r="M2236" s="2">
        <v>56</v>
      </c>
      <c r="N2236" s="2" t="b">
        <v>0</v>
      </c>
      <c r="O2236" s="2">
        <v>0.77083333333333326</v>
      </c>
      <c r="P2236" s="2">
        <v>0.74</v>
      </c>
      <c r="Q2236" s="2">
        <v>0.80434782608695654</v>
      </c>
      <c r="R2236" s="2" t="s">
        <v>74</v>
      </c>
      <c r="S2236" s="2" t="s">
        <v>5026</v>
      </c>
      <c r="T2236" s="2" t="s">
        <v>5027</v>
      </c>
      <c r="U2236" s="2" t="b">
        <v>1</v>
      </c>
      <c r="V2236" s="2" t="s">
        <v>69</v>
      </c>
      <c r="W2236" s="2">
        <v>2.5</v>
      </c>
    </row>
    <row r="2237" spans="1:23" ht="15.75" customHeight="1" x14ac:dyDescent="0.25">
      <c r="A2237" s="2" t="s">
        <v>5200</v>
      </c>
      <c r="B2237" s="2" t="s">
        <v>5201</v>
      </c>
      <c r="C2237" s="2" t="s">
        <v>190</v>
      </c>
      <c r="D2237" s="2" t="s">
        <v>62</v>
      </c>
      <c r="E2237" s="2" t="s">
        <v>64</v>
      </c>
      <c r="F2237" s="2" t="s">
        <v>364</v>
      </c>
      <c r="G2237" s="2" t="s">
        <v>487</v>
      </c>
      <c r="H2237" s="2" t="s">
        <v>412</v>
      </c>
      <c r="I2237" s="2" t="s">
        <v>54</v>
      </c>
      <c r="J2237" s="2" t="s">
        <v>488</v>
      </c>
      <c r="K2237" s="2" t="s">
        <v>489</v>
      </c>
      <c r="L2237" s="2" t="s">
        <v>377</v>
      </c>
      <c r="M2237" s="2">
        <v>57</v>
      </c>
      <c r="N2237" s="2" t="b">
        <v>0</v>
      </c>
      <c r="O2237" s="2">
        <v>0.77052631578947361</v>
      </c>
      <c r="P2237" s="2">
        <v>0.74693877551020404</v>
      </c>
      <c r="Q2237" s="2">
        <v>0.79565217391304344</v>
      </c>
      <c r="R2237" s="2" t="s">
        <v>74</v>
      </c>
      <c r="S2237" s="2" t="s">
        <v>5028</v>
      </c>
      <c r="T2237" s="2" t="s">
        <v>5029</v>
      </c>
      <c r="U2237" s="2" t="b">
        <v>1</v>
      </c>
      <c r="V2237" s="2" t="s">
        <v>69</v>
      </c>
      <c r="W2237" s="2">
        <v>2</v>
      </c>
    </row>
    <row r="2238" spans="1:23" ht="15.75" customHeight="1" x14ac:dyDescent="0.25">
      <c r="A2238" s="2" t="s">
        <v>5200</v>
      </c>
      <c r="B2238" s="2" t="s">
        <v>5201</v>
      </c>
      <c r="C2238" s="2" t="s">
        <v>190</v>
      </c>
      <c r="D2238" s="2" t="s">
        <v>62</v>
      </c>
      <c r="E2238" s="2" t="s">
        <v>64</v>
      </c>
      <c r="F2238" s="2" t="s">
        <v>364</v>
      </c>
      <c r="G2238" s="2" t="s">
        <v>492</v>
      </c>
      <c r="H2238" s="2" t="s">
        <v>412</v>
      </c>
      <c r="I2238" s="2" t="s">
        <v>54</v>
      </c>
      <c r="J2238" s="2" t="s">
        <v>493</v>
      </c>
      <c r="K2238" s="2" t="s">
        <v>494</v>
      </c>
      <c r="L2238" s="2" t="s">
        <v>377</v>
      </c>
      <c r="M2238" s="2">
        <v>58</v>
      </c>
      <c r="N2238" s="2" t="b">
        <v>0</v>
      </c>
      <c r="O2238" s="2">
        <v>0.80083857442348005</v>
      </c>
      <c r="P2238" s="2">
        <v>0.77327935222672062</v>
      </c>
      <c r="Q2238" s="2">
        <v>0.83043478260869563</v>
      </c>
      <c r="R2238" s="2" t="s">
        <v>74</v>
      </c>
      <c r="S2238" s="2" t="s">
        <v>5030</v>
      </c>
      <c r="T2238" s="2" t="s">
        <v>5031</v>
      </c>
      <c r="U2238" s="2" t="b">
        <v>1</v>
      </c>
      <c r="V2238" s="2" t="s">
        <v>69</v>
      </c>
      <c r="W2238" s="2">
        <v>1.9</v>
      </c>
    </row>
    <row r="2239" spans="1:23" ht="15.75" customHeight="1" x14ac:dyDescent="0.25">
      <c r="A2239" s="2" t="s">
        <v>5200</v>
      </c>
      <c r="B2239" s="2" t="s">
        <v>5201</v>
      </c>
      <c r="C2239" s="2" t="s">
        <v>190</v>
      </c>
      <c r="D2239" s="2" t="s">
        <v>62</v>
      </c>
      <c r="E2239" s="2" t="s">
        <v>64</v>
      </c>
      <c r="F2239" s="2" t="s">
        <v>364</v>
      </c>
      <c r="G2239" s="2" t="s">
        <v>497</v>
      </c>
      <c r="H2239" s="2" t="s">
        <v>412</v>
      </c>
      <c r="I2239" s="2" t="s">
        <v>54</v>
      </c>
      <c r="J2239" s="2" t="s">
        <v>498</v>
      </c>
      <c r="K2239" s="2" t="s">
        <v>499</v>
      </c>
      <c r="L2239" s="2" t="s">
        <v>377</v>
      </c>
      <c r="M2239" s="2">
        <v>59</v>
      </c>
      <c r="N2239" s="2" t="b">
        <v>0</v>
      </c>
      <c r="O2239" s="2">
        <v>0.79245283018867918</v>
      </c>
      <c r="P2239" s="2">
        <v>0.76518218623481782</v>
      </c>
      <c r="Q2239" s="2">
        <v>0.82173913043478264</v>
      </c>
      <c r="R2239" s="2" t="s">
        <v>74</v>
      </c>
      <c r="S2239" s="2" t="s">
        <v>5032</v>
      </c>
      <c r="T2239" s="2" t="s">
        <v>5033</v>
      </c>
      <c r="U2239" s="2" t="b">
        <v>1</v>
      </c>
      <c r="V2239" s="2" t="s">
        <v>69</v>
      </c>
      <c r="W2239" s="2">
        <v>2.2000000000000002</v>
      </c>
    </row>
    <row r="2240" spans="1:23" ht="15.75" customHeight="1" x14ac:dyDescent="0.25">
      <c r="A2240" s="2" t="s">
        <v>5200</v>
      </c>
      <c r="B2240" s="2" t="s">
        <v>5201</v>
      </c>
      <c r="C2240" s="2" t="s">
        <v>190</v>
      </c>
      <c r="D2240" s="2" t="s">
        <v>62</v>
      </c>
      <c r="E2240" s="2" t="s">
        <v>64</v>
      </c>
      <c r="F2240" s="2" t="s">
        <v>364</v>
      </c>
      <c r="G2240" s="2" t="s">
        <v>502</v>
      </c>
      <c r="H2240" s="2" t="s">
        <v>412</v>
      </c>
      <c r="I2240" s="2" t="s">
        <v>54</v>
      </c>
      <c r="J2240" s="2" t="s">
        <v>503</v>
      </c>
      <c r="K2240" s="2" t="s">
        <v>504</v>
      </c>
      <c r="L2240" s="2" t="s">
        <v>377</v>
      </c>
      <c r="M2240" s="2">
        <v>60</v>
      </c>
      <c r="N2240" s="2" t="b">
        <v>0</v>
      </c>
      <c r="O2240" s="2">
        <v>0.78813559322033888</v>
      </c>
      <c r="P2240" s="2">
        <v>0.76859504132231404</v>
      </c>
      <c r="Q2240" s="2">
        <v>0.80869565217391304</v>
      </c>
      <c r="R2240" s="2" t="s">
        <v>74</v>
      </c>
      <c r="S2240" s="2" t="s">
        <v>5034</v>
      </c>
      <c r="T2240" s="2" t="s">
        <v>5035</v>
      </c>
      <c r="U2240" s="2" t="b">
        <v>1</v>
      </c>
      <c r="V2240" s="2" t="s">
        <v>69</v>
      </c>
      <c r="W2240" s="2">
        <v>2</v>
      </c>
    </row>
    <row r="2241" spans="1:23" ht="15.75" customHeight="1" x14ac:dyDescent="0.25">
      <c r="A2241" s="2" t="s">
        <v>5200</v>
      </c>
      <c r="B2241" s="2" t="s">
        <v>5201</v>
      </c>
      <c r="C2241" s="2" t="s">
        <v>190</v>
      </c>
      <c r="D2241" s="2" t="s">
        <v>62</v>
      </c>
      <c r="E2241" s="2" t="s">
        <v>64</v>
      </c>
      <c r="F2241" s="2" t="s">
        <v>364</v>
      </c>
      <c r="G2241" s="2" t="s">
        <v>507</v>
      </c>
      <c r="H2241" s="2" t="s">
        <v>412</v>
      </c>
      <c r="I2241" s="2" t="s">
        <v>54</v>
      </c>
      <c r="J2241" s="2" t="s">
        <v>508</v>
      </c>
      <c r="K2241" s="2" t="s">
        <v>509</v>
      </c>
      <c r="L2241" s="2" t="s">
        <v>377</v>
      </c>
      <c r="M2241" s="2">
        <v>61</v>
      </c>
      <c r="N2241" s="2" t="b">
        <v>0</v>
      </c>
      <c r="O2241" s="2">
        <v>0.78423236514522832</v>
      </c>
      <c r="P2241" s="2">
        <v>0.75</v>
      </c>
      <c r="Q2241" s="2">
        <v>0.82173913043478264</v>
      </c>
      <c r="R2241" s="2" t="s">
        <v>74</v>
      </c>
      <c r="S2241" s="2" t="s">
        <v>5036</v>
      </c>
      <c r="T2241" s="2" t="s">
        <v>5037</v>
      </c>
      <c r="U2241" s="2" t="b">
        <v>1</v>
      </c>
      <c r="V2241" s="2" t="s">
        <v>69</v>
      </c>
      <c r="W2241" s="2">
        <v>2.1</v>
      </c>
    </row>
    <row r="2242" spans="1:23" ht="15.75" customHeight="1" x14ac:dyDescent="0.25">
      <c r="A2242" s="2" t="s">
        <v>5200</v>
      </c>
      <c r="B2242" s="2" t="s">
        <v>5201</v>
      </c>
      <c r="C2242" s="2" t="s">
        <v>190</v>
      </c>
      <c r="D2242" s="2" t="s">
        <v>62</v>
      </c>
      <c r="E2242" s="2" t="s">
        <v>64</v>
      </c>
      <c r="F2242" s="2" t="s">
        <v>364</v>
      </c>
      <c r="G2242" s="2" t="s">
        <v>512</v>
      </c>
      <c r="H2242" s="2" t="s">
        <v>513</v>
      </c>
      <c r="I2242" s="2" t="s">
        <v>40</v>
      </c>
      <c r="J2242" s="2" t="s">
        <v>514</v>
      </c>
      <c r="K2242" s="2" t="s">
        <v>515</v>
      </c>
      <c r="L2242" s="2" t="s">
        <v>372</v>
      </c>
      <c r="M2242" s="2">
        <v>42</v>
      </c>
      <c r="N2242" s="2" t="b">
        <v>0</v>
      </c>
      <c r="O2242" s="2">
        <v>0.79338842975206614</v>
      </c>
      <c r="P2242" s="2">
        <v>0.74226804123711343</v>
      </c>
      <c r="Q2242" s="2">
        <v>0.85207100591715978</v>
      </c>
      <c r="R2242" s="2" t="s">
        <v>74</v>
      </c>
      <c r="S2242" s="2" t="s">
        <v>5038</v>
      </c>
      <c r="T2242" s="2" t="s">
        <v>5039</v>
      </c>
      <c r="U2242" s="2" t="b">
        <v>1</v>
      </c>
      <c r="V2242" s="2" t="s">
        <v>69</v>
      </c>
      <c r="W2242" s="2">
        <v>2.2000000000000002</v>
      </c>
    </row>
    <row r="2243" spans="1:23" ht="15.75" customHeight="1" x14ac:dyDescent="0.25">
      <c r="A2243" s="2" t="s">
        <v>5200</v>
      </c>
      <c r="B2243" s="2" t="s">
        <v>5201</v>
      </c>
      <c r="C2243" s="2" t="s">
        <v>190</v>
      </c>
      <c r="D2243" s="2" t="s">
        <v>62</v>
      </c>
      <c r="E2243" s="2" t="s">
        <v>64</v>
      </c>
      <c r="F2243" s="2" t="s">
        <v>364</v>
      </c>
      <c r="G2243" s="2" t="s">
        <v>518</v>
      </c>
      <c r="H2243" s="2" t="s">
        <v>513</v>
      </c>
      <c r="I2243" s="2" t="s">
        <v>40</v>
      </c>
      <c r="J2243" s="2" t="s">
        <v>519</v>
      </c>
      <c r="K2243" s="2" t="s">
        <v>520</v>
      </c>
      <c r="L2243" s="2" t="s">
        <v>372</v>
      </c>
      <c r="M2243" s="2">
        <v>43</v>
      </c>
      <c r="N2243" s="2" t="b">
        <v>0</v>
      </c>
      <c r="O2243" s="2">
        <v>0.81460674157303359</v>
      </c>
      <c r="P2243" s="2">
        <v>0.77540106951871657</v>
      </c>
      <c r="Q2243" s="2">
        <v>0.85798816568047342</v>
      </c>
      <c r="R2243" s="2" t="s">
        <v>74</v>
      </c>
      <c r="S2243" s="2" t="s">
        <v>5040</v>
      </c>
      <c r="T2243" s="2" t="s">
        <v>5041</v>
      </c>
      <c r="U2243" s="2" t="b">
        <v>1</v>
      </c>
      <c r="V2243" s="2" t="s">
        <v>69</v>
      </c>
      <c r="W2243" s="2">
        <v>1.7</v>
      </c>
    </row>
    <row r="2244" spans="1:23" ht="15.75" customHeight="1" x14ac:dyDescent="0.25">
      <c r="A2244" s="2" t="s">
        <v>5200</v>
      </c>
      <c r="B2244" s="2" t="s">
        <v>5201</v>
      </c>
      <c r="C2244" s="2" t="s">
        <v>190</v>
      </c>
      <c r="D2244" s="2" t="s">
        <v>62</v>
      </c>
      <c r="E2244" s="2" t="s">
        <v>64</v>
      </c>
      <c r="F2244" s="2" t="s">
        <v>364</v>
      </c>
      <c r="G2244" s="2" t="s">
        <v>523</v>
      </c>
      <c r="H2244" s="2" t="s">
        <v>513</v>
      </c>
      <c r="I2244" s="2" t="s">
        <v>40</v>
      </c>
      <c r="J2244" s="2" t="s">
        <v>524</v>
      </c>
      <c r="K2244" s="2" t="s">
        <v>525</v>
      </c>
      <c r="L2244" s="2" t="s">
        <v>372</v>
      </c>
      <c r="M2244" s="2">
        <v>44</v>
      </c>
      <c r="N2244" s="2" t="b">
        <v>0</v>
      </c>
      <c r="O2244" s="2">
        <v>0.81232492997198891</v>
      </c>
      <c r="P2244" s="2">
        <v>0.77127659574468088</v>
      </c>
      <c r="Q2244" s="2">
        <v>0.85798816568047342</v>
      </c>
      <c r="R2244" s="2" t="s">
        <v>74</v>
      </c>
      <c r="S2244" s="2" t="s">
        <v>5042</v>
      </c>
      <c r="T2244" s="2" t="s">
        <v>5043</v>
      </c>
      <c r="U2244" s="2" t="b">
        <v>1</v>
      </c>
      <c r="V2244" s="2" t="s">
        <v>69</v>
      </c>
      <c r="W2244" s="2">
        <v>1.8</v>
      </c>
    </row>
    <row r="2245" spans="1:23" ht="15.75" customHeight="1" x14ac:dyDescent="0.25">
      <c r="A2245" s="2" t="s">
        <v>5200</v>
      </c>
      <c r="B2245" s="2" t="s">
        <v>5201</v>
      </c>
      <c r="C2245" s="2" t="s">
        <v>190</v>
      </c>
      <c r="D2245" s="2" t="s">
        <v>62</v>
      </c>
      <c r="E2245" s="2" t="s">
        <v>64</v>
      </c>
      <c r="F2245" s="2" t="s">
        <v>364</v>
      </c>
      <c r="G2245" s="2" t="s">
        <v>528</v>
      </c>
      <c r="H2245" s="2" t="s">
        <v>513</v>
      </c>
      <c r="I2245" s="2" t="s">
        <v>40</v>
      </c>
      <c r="J2245" s="2" t="s">
        <v>529</v>
      </c>
      <c r="K2245" s="2" t="s">
        <v>530</v>
      </c>
      <c r="L2245" s="2" t="s">
        <v>372</v>
      </c>
      <c r="M2245" s="2">
        <v>45</v>
      </c>
      <c r="N2245" s="2" t="b">
        <v>0</v>
      </c>
      <c r="O2245" s="2">
        <v>0.80332409972299168</v>
      </c>
      <c r="P2245" s="2">
        <v>0.75520833333333337</v>
      </c>
      <c r="Q2245" s="2">
        <v>0.85798816568047342</v>
      </c>
      <c r="R2245" s="2" t="s">
        <v>74</v>
      </c>
      <c r="S2245" s="2" t="s">
        <v>5044</v>
      </c>
      <c r="T2245" s="2" t="s">
        <v>5045</v>
      </c>
      <c r="U2245" s="2" t="b">
        <v>1</v>
      </c>
      <c r="V2245" s="2" t="s">
        <v>69</v>
      </c>
      <c r="W2245" s="2">
        <v>1.7</v>
      </c>
    </row>
    <row r="2246" spans="1:23" ht="15.75" customHeight="1" x14ac:dyDescent="0.25">
      <c r="A2246" s="2" t="s">
        <v>5200</v>
      </c>
      <c r="B2246" s="2" t="s">
        <v>5201</v>
      </c>
      <c r="C2246" s="2" t="s">
        <v>190</v>
      </c>
      <c r="D2246" s="2" t="s">
        <v>62</v>
      </c>
      <c r="E2246" s="2" t="s">
        <v>64</v>
      </c>
      <c r="F2246" s="2" t="s">
        <v>364</v>
      </c>
      <c r="G2246" s="2" t="s">
        <v>533</v>
      </c>
      <c r="H2246" s="2" t="s">
        <v>513</v>
      </c>
      <c r="I2246" s="2" t="s">
        <v>40</v>
      </c>
      <c r="J2246" s="2" t="s">
        <v>534</v>
      </c>
      <c r="K2246" s="2" t="s">
        <v>535</v>
      </c>
      <c r="L2246" s="2" t="s">
        <v>372</v>
      </c>
      <c r="M2246" s="2">
        <v>46</v>
      </c>
      <c r="N2246" s="2" t="b">
        <v>0</v>
      </c>
      <c r="O2246" s="2">
        <v>0.83050847457627108</v>
      </c>
      <c r="P2246" s="2">
        <v>0.79459459459459458</v>
      </c>
      <c r="Q2246" s="2">
        <v>0.86982248520710059</v>
      </c>
      <c r="R2246" s="2" t="s">
        <v>74</v>
      </c>
      <c r="S2246" s="2" t="s">
        <v>5046</v>
      </c>
      <c r="T2246" s="2" t="s">
        <v>5047</v>
      </c>
      <c r="U2246" s="2" t="b">
        <v>1</v>
      </c>
      <c r="V2246" s="2" t="s">
        <v>69</v>
      </c>
      <c r="W2246" s="2">
        <v>2.2999999999999998</v>
      </c>
    </row>
    <row r="2247" spans="1:23" ht="15.75" customHeight="1" x14ac:dyDescent="0.25">
      <c r="A2247" s="2" t="s">
        <v>5200</v>
      </c>
      <c r="B2247" s="2" t="s">
        <v>5201</v>
      </c>
      <c r="C2247" s="2" t="s">
        <v>190</v>
      </c>
      <c r="D2247" s="2" t="s">
        <v>62</v>
      </c>
      <c r="E2247" s="2" t="s">
        <v>64</v>
      </c>
      <c r="F2247" s="2" t="s">
        <v>364</v>
      </c>
      <c r="G2247" s="2" t="s">
        <v>538</v>
      </c>
      <c r="H2247" s="2" t="s">
        <v>513</v>
      </c>
      <c r="I2247" s="2" t="s">
        <v>40</v>
      </c>
      <c r="J2247" s="2" t="s">
        <v>539</v>
      </c>
      <c r="K2247" s="2" t="s">
        <v>540</v>
      </c>
      <c r="L2247" s="2" t="s">
        <v>372</v>
      </c>
      <c r="M2247" s="2">
        <v>47</v>
      </c>
      <c r="N2247" s="2" t="b">
        <v>0</v>
      </c>
      <c r="O2247" s="2">
        <v>0.80563380281690145</v>
      </c>
      <c r="P2247" s="2">
        <v>0.76881720430107525</v>
      </c>
      <c r="Q2247" s="2">
        <v>0.84615384615384615</v>
      </c>
      <c r="R2247" s="2" t="s">
        <v>74</v>
      </c>
      <c r="S2247" s="2" t="s">
        <v>5048</v>
      </c>
      <c r="T2247" s="2" t="s">
        <v>5049</v>
      </c>
      <c r="U2247" s="2" t="b">
        <v>1</v>
      </c>
      <c r="V2247" s="2" t="s">
        <v>69</v>
      </c>
      <c r="W2247" s="2">
        <v>1.7</v>
      </c>
    </row>
    <row r="2248" spans="1:23" ht="15.75" customHeight="1" x14ac:dyDescent="0.25">
      <c r="A2248" s="2" t="s">
        <v>5200</v>
      </c>
      <c r="B2248" s="2" t="s">
        <v>5201</v>
      </c>
      <c r="C2248" s="2" t="s">
        <v>190</v>
      </c>
      <c r="D2248" s="2" t="s">
        <v>62</v>
      </c>
      <c r="E2248" s="2" t="s">
        <v>64</v>
      </c>
      <c r="F2248" s="2" t="s">
        <v>364</v>
      </c>
      <c r="G2248" s="2" t="s">
        <v>550</v>
      </c>
      <c r="H2248" s="2" t="s">
        <v>513</v>
      </c>
      <c r="I2248" s="2" t="s">
        <v>40</v>
      </c>
      <c r="J2248" s="2" t="s">
        <v>555</v>
      </c>
      <c r="K2248" s="2" t="s">
        <v>557</v>
      </c>
      <c r="L2248" s="2" t="s">
        <v>372</v>
      </c>
      <c r="M2248" s="2">
        <v>48</v>
      </c>
      <c r="N2248" s="2" t="b">
        <v>0</v>
      </c>
      <c r="O2248" s="2">
        <v>0.80779944289693595</v>
      </c>
      <c r="P2248" s="2">
        <v>0.76315789473684215</v>
      </c>
      <c r="Q2248" s="2">
        <v>0.85798816568047342</v>
      </c>
      <c r="R2248" s="2" t="s">
        <v>74</v>
      </c>
      <c r="S2248" s="2" t="s">
        <v>5050</v>
      </c>
      <c r="T2248" s="2" t="s">
        <v>5051</v>
      </c>
      <c r="U2248" s="2" t="b">
        <v>1</v>
      </c>
      <c r="V2248" s="2" t="s">
        <v>69</v>
      </c>
      <c r="W2248" s="2">
        <v>1.7</v>
      </c>
    </row>
    <row r="2249" spans="1:23" ht="15.75" customHeight="1" x14ac:dyDescent="0.25">
      <c r="A2249" s="2" t="s">
        <v>5200</v>
      </c>
      <c r="B2249" s="2" t="s">
        <v>5201</v>
      </c>
      <c r="C2249" s="2" t="s">
        <v>190</v>
      </c>
      <c r="D2249" s="2" t="s">
        <v>62</v>
      </c>
      <c r="E2249" s="2" t="s">
        <v>64</v>
      </c>
      <c r="F2249" s="2" t="s">
        <v>364</v>
      </c>
      <c r="G2249" s="2" t="s">
        <v>572</v>
      </c>
      <c r="H2249" s="2" t="s">
        <v>513</v>
      </c>
      <c r="I2249" s="2" t="s">
        <v>40</v>
      </c>
      <c r="J2249" s="2" t="s">
        <v>575</v>
      </c>
      <c r="K2249" s="2" t="s">
        <v>576</v>
      </c>
      <c r="L2249" s="2" t="s">
        <v>372</v>
      </c>
      <c r="M2249" s="2">
        <v>49</v>
      </c>
      <c r="N2249" s="2" t="b">
        <v>0</v>
      </c>
      <c r="O2249" s="2">
        <v>0.8044692737430168</v>
      </c>
      <c r="P2249" s="2">
        <v>0.76190476190476186</v>
      </c>
      <c r="Q2249" s="2">
        <v>0.85207100591715978</v>
      </c>
      <c r="R2249" s="2" t="s">
        <v>74</v>
      </c>
      <c r="S2249" s="2" t="s">
        <v>5052</v>
      </c>
      <c r="T2249" s="2" t="s">
        <v>5053</v>
      </c>
      <c r="U2249" s="2" t="b">
        <v>1</v>
      </c>
      <c r="V2249" s="2" t="s">
        <v>69</v>
      </c>
      <c r="W2249" s="2">
        <v>2.1</v>
      </c>
    </row>
    <row r="2250" spans="1:23" ht="15.75" customHeight="1" x14ac:dyDescent="0.25">
      <c r="A2250" s="2" t="s">
        <v>5200</v>
      </c>
      <c r="B2250" s="2" t="s">
        <v>5201</v>
      </c>
      <c r="C2250" s="2" t="s">
        <v>190</v>
      </c>
      <c r="D2250" s="2" t="s">
        <v>62</v>
      </c>
      <c r="E2250" s="2" t="s">
        <v>64</v>
      </c>
      <c r="F2250" s="2" t="s">
        <v>364</v>
      </c>
      <c r="G2250" s="2" t="s">
        <v>587</v>
      </c>
      <c r="H2250" s="2" t="s">
        <v>513</v>
      </c>
      <c r="I2250" s="2" t="s">
        <v>40</v>
      </c>
      <c r="J2250" s="2" t="s">
        <v>589</v>
      </c>
      <c r="K2250" s="2" t="s">
        <v>591</v>
      </c>
      <c r="L2250" s="2" t="s">
        <v>372</v>
      </c>
      <c r="M2250" s="2">
        <v>50</v>
      </c>
      <c r="N2250" s="2" t="b">
        <v>0</v>
      </c>
      <c r="O2250" s="2">
        <v>0.81232492997198891</v>
      </c>
      <c r="P2250" s="2">
        <v>0.77127659574468088</v>
      </c>
      <c r="Q2250" s="2">
        <v>0.85798816568047342</v>
      </c>
      <c r="R2250" s="2" t="s">
        <v>74</v>
      </c>
      <c r="S2250" s="2" t="s">
        <v>5054</v>
      </c>
      <c r="T2250" s="2" t="s">
        <v>5055</v>
      </c>
      <c r="U2250" s="2" t="b">
        <v>1</v>
      </c>
      <c r="V2250" s="2" t="s">
        <v>69</v>
      </c>
      <c r="W2250" s="2">
        <v>1.7</v>
      </c>
    </row>
    <row r="2251" spans="1:23" ht="15.75" customHeight="1" x14ac:dyDescent="0.25">
      <c r="A2251" s="2" t="s">
        <v>5200</v>
      </c>
      <c r="B2251" s="2" t="s">
        <v>5201</v>
      </c>
      <c r="C2251" s="2" t="s">
        <v>190</v>
      </c>
      <c r="D2251" s="2" t="s">
        <v>62</v>
      </c>
      <c r="E2251" s="2" t="s">
        <v>64</v>
      </c>
      <c r="F2251" s="2" t="s">
        <v>364</v>
      </c>
      <c r="G2251" s="2" t="s">
        <v>601</v>
      </c>
      <c r="H2251" s="2" t="s">
        <v>513</v>
      </c>
      <c r="I2251" s="2" t="s">
        <v>40</v>
      </c>
      <c r="J2251" s="2" t="s">
        <v>603</v>
      </c>
      <c r="K2251" s="2" t="s">
        <v>604</v>
      </c>
      <c r="L2251" s="2" t="s">
        <v>372</v>
      </c>
      <c r="M2251" s="2">
        <v>51</v>
      </c>
      <c r="N2251" s="2" t="b">
        <v>0</v>
      </c>
      <c r="O2251" s="2">
        <v>0.80672268907563016</v>
      </c>
      <c r="P2251" s="2">
        <v>0.76595744680851063</v>
      </c>
      <c r="Q2251" s="2">
        <v>0.85207100591715978</v>
      </c>
      <c r="R2251" s="2" t="s">
        <v>74</v>
      </c>
      <c r="S2251" s="2" t="s">
        <v>5056</v>
      </c>
      <c r="T2251" s="2" t="s">
        <v>5057</v>
      </c>
      <c r="U2251" s="2" t="b">
        <v>1</v>
      </c>
      <c r="V2251" s="2" t="s">
        <v>69</v>
      </c>
      <c r="W2251" s="2">
        <v>1.7</v>
      </c>
    </row>
    <row r="2252" spans="1:23" ht="15.75" customHeight="1" x14ac:dyDescent="0.25">
      <c r="A2252" s="2" t="s">
        <v>5200</v>
      </c>
      <c r="B2252" s="2" t="s">
        <v>5201</v>
      </c>
      <c r="C2252" s="2" t="s">
        <v>190</v>
      </c>
      <c r="D2252" s="2" t="s">
        <v>62</v>
      </c>
      <c r="E2252" s="2" t="s">
        <v>64</v>
      </c>
      <c r="F2252" s="2" t="s">
        <v>364</v>
      </c>
      <c r="G2252" s="2" t="s">
        <v>618</v>
      </c>
      <c r="H2252" s="2" t="s">
        <v>513</v>
      </c>
      <c r="I2252" s="2" t="s">
        <v>40</v>
      </c>
      <c r="J2252" s="2" t="s">
        <v>622</v>
      </c>
      <c r="K2252" s="2" t="s">
        <v>624</v>
      </c>
      <c r="L2252" s="2" t="s">
        <v>372</v>
      </c>
      <c r="M2252" s="2">
        <v>52</v>
      </c>
      <c r="N2252" s="2" t="b">
        <v>0</v>
      </c>
      <c r="O2252" s="2">
        <v>0.82485875706214684</v>
      </c>
      <c r="P2252" s="2">
        <v>0.78918918918918923</v>
      </c>
      <c r="Q2252" s="2">
        <v>0.86390532544378695</v>
      </c>
      <c r="R2252" s="2" t="s">
        <v>74</v>
      </c>
      <c r="S2252" s="2" t="s">
        <v>5058</v>
      </c>
      <c r="T2252" s="2" t="s">
        <v>5059</v>
      </c>
      <c r="U2252" s="2" t="b">
        <v>1</v>
      </c>
      <c r="V2252" s="2" t="s">
        <v>69</v>
      </c>
      <c r="W2252" s="2">
        <v>1.7</v>
      </c>
    </row>
    <row r="2253" spans="1:23" ht="15.75" customHeight="1" x14ac:dyDescent="0.25">
      <c r="A2253" s="2" t="s">
        <v>5200</v>
      </c>
      <c r="B2253" s="2" t="s">
        <v>5201</v>
      </c>
      <c r="C2253" s="2" t="s">
        <v>190</v>
      </c>
      <c r="D2253" s="2" t="s">
        <v>62</v>
      </c>
      <c r="E2253" s="2" t="s">
        <v>64</v>
      </c>
      <c r="F2253" s="2" t="s">
        <v>364</v>
      </c>
      <c r="G2253" s="2" t="s">
        <v>640</v>
      </c>
      <c r="H2253" s="2" t="s">
        <v>513</v>
      </c>
      <c r="I2253" s="2" t="s">
        <v>40</v>
      </c>
      <c r="J2253" s="2" t="s">
        <v>643</v>
      </c>
      <c r="K2253" s="2" t="s">
        <v>644</v>
      </c>
      <c r="L2253" s="2" t="s">
        <v>372</v>
      </c>
      <c r="M2253" s="2">
        <v>53</v>
      </c>
      <c r="N2253" s="2" t="b">
        <v>0</v>
      </c>
      <c r="O2253" s="2">
        <v>0.82222222222222219</v>
      </c>
      <c r="P2253" s="2">
        <v>0.77486910994764402</v>
      </c>
      <c r="Q2253" s="2">
        <v>0.87573964497041423</v>
      </c>
      <c r="R2253" s="2" t="s">
        <v>74</v>
      </c>
      <c r="S2253" s="2" t="s">
        <v>5060</v>
      </c>
      <c r="T2253" s="2" t="s">
        <v>5061</v>
      </c>
      <c r="U2253" s="2" t="b">
        <v>1</v>
      </c>
      <c r="V2253" s="2" t="s">
        <v>69</v>
      </c>
      <c r="W2253" s="2">
        <v>2.1</v>
      </c>
    </row>
    <row r="2254" spans="1:23" ht="15.75" customHeight="1" x14ac:dyDescent="0.25">
      <c r="A2254" s="2" t="s">
        <v>5200</v>
      </c>
      <c r="B2254" s="2" t="s">
        <v>5201</v>
      </c>
      <c r="C2254" s="2" t="s">
        <v>190</v>
      </c>
      <c r="D2254" s="2" t="s">
        <v>62</v>
      </c>
      <c r="E2254" s="2" t="s">
        <v>64</v>
      </c>
      <c r="F2254" s="2" t="s">
        <v>364</v>
      </c>
      <c r="G2254" s="2" t="s">
        <v>659</v>
      </c>
      <c r="H2254" s="2" t="s">
        <v>513</v>
      </c>
      <c r="I2254" s="2" t="s">
        <v>40</v>
      </c>
      <c r="J2254" s="2" t="s">
        <v>660</v>
      </c>
      <c r="K2254" s="2" t="s">
        <v>661</v>
      </c>
      <c r="L2254" s="2" t="s">
        <v>372</v>
      </c>
      <c r="M2254" s="2">
        <v>54</v>
      </c>
      <c r="N2254" s="2" t="b">
        <v>0</v>
      </c>
      <c r="O2254" s="2">
        <v>0.83473389355742289</v>
      </c>
      <c r="P2254" s="2">
        <v>0.79255319148936165</v>
      </c>
      <c r="Q2254" s="2">
        <v>0.88165680473372776</v>
      </c>
      <c r="R2254" s="2" t="s">
        <v>74</v>
      </c>
      <c r="S2254" s="2" t="s">
        <v>5062</v>
      </c>
      <c r="T2254" s="2" t="s">
        <v>5063</v>
      </c>
      <c r="U2254" s="2" t="b">
        <v>1</v>
      </c>
      <c r="V2254" s="2" t="s">
        <v>69</v>
      </c>
      <c r="W2254" s="2">
        <v>1.7</v>
      </c>
    </row>
    <row r="2255" spans="1:23" ht="15.75" customHeight="1" x14ac:dyDescent="0.25">
      <c r="A2255" s="2" t="s">
        <v>5200</v>
      </c>
      <c r="B2255" s="2" t="s">
        <v>5201</v>
      </c>
      <c r="C2255" s="2" t="s">
        <v>190</v>
      </c>
      <c r="D2255" s="2" t="s">
        <v>62</v>
      </c>
      <c r="E2255" s="2" t="s">
        <v>64</v>
      </c>
      <c r="F2255" s="2" t="s">
        <v>364</v>
      </c>
      <c r="G2255" s="2" t="s">
        <v>664</v>
      </c>
      <c r="H2255" s="2" t="s">
        <v>513</v>
      </c>
      <c r="I2255" s="2" t="s">
        <v>40</v>
      </c>
      <c r="J2255" s="2" t="s">
        <v>665</v>
      </c>
      <c r="K2255" s="2" t="s">
        <v>666</v>
      </c>
      <c r="L2255" s="2" t="s">
        <v>372</v>
      </c>
      <c r="M2255" s="2">
        <v>55</v>
      </c>
      <c r="N2255" s="2" t="b">
        <v>0</v>
      </c>
      <c r="O2255" s="2">
        <v>0.83428571428571441</v>
      </c>
      <c r="P2255" s="2">
        <v>0.8066298342541437</v>
      </c>
      <c r="Q2255" s="2">
        <v>0.86390532544378695</v>
      </c>
      <c r="R2255" s="2" t="s">
        <v>74</v>
      </c>
      <c r="S2255" s="2" t="s">
        <v>5064</v>
      </c>
      <c r="T2255" s="2" t="s">
        <v>5065</v>
      </c>
      <c r="U2255" s="2" t="b">
        <v>1</v>
      </c>
      <c r="V2255" s="2" t="s">
        <v>69</v>
      </c>
      <c r="W2255" s="2">
        <v>1.8</v>
      </c>
    </row>
    <row r="2256" spans="1:23" ht="15.75" customHeight="1" x14ac:dyDescent="0.25">
      <c r="A2256" s="2" t="s">
        <v>5200</v>
      </c>
      <c r="B2256" s="2" t="s">
        <v>5201</v>
      </c>
      <c r="C2256" s="2" t="s">
        <v>190</v>
      </c>
      <c r="D2256" s="2" t="s">
        <v>62</v>
      </c>
      <c r="E2256" s="2" t="s">
        <v>64</v>
      </c>
      <c r="F2256" s="2" t="s">
        <v>364</v>
      </c>
      <c r="G2256" s="2" t="s">
        <v>669</v>
      </c>
      <c r="H2256" s="2" t="s">
        <v>513</v>
      </c>
      <c r="I2256" s="2" t="s">
        <v>40</v>
      </c>
      <c r="J2256" s="2" t="s">
        <v>670</v>
      </c>
      <c r="K2256" s="2" t="s">
        <v>671</v>
      </c>
      <c r="L2256" s="2" t="s">
        <v>372</v>
      </c>
      <c r="M2256" s="2">
        <v>56</v>
      </c>
      <c r="N2256" s="2" t="b">
        <v>0</v>
      </c>
      <c r="O2256" s="2">
        <v>0.79665738161559885</v>
      </c>
      <c r="P2256" s="2">
        <v>0.75263157894736843</v>
      </c>
      <c r="Q2256" s="2">
        <v>0.84615384615384615</v>
      </c>
      <c r="R2256" s="2" t="s">
        <v>74</v>
      </c>
      <c r="S2256" s="2" t="s">
        <v>5066</v>
      </c>
      <c r="T2256" s="2" t="s">
        <v>5067</v>
      </c>
      <c r="U2256" s="2" t="b">
        <v>1</v>
      </c>
      <c r="V2256" s="2" t="s">
        <v>69</v>
      </c>
      <c r="W2256" s="2">
        <v>1.9</v>
      </c>
    </row>
    <row r="2257" spans="1:23" ht="15.75" customHeight="1" x14ac:dyDescent="0.25">
      <c r="A2257" s="2" t="s">
        <v>5200</v>
      </c>
      <c r="B2257" s="2" t="s">
        <v>5201</v>
      </c>
      <c r="C2257" s="2" t="s">
        <v>190</v>
      </c>
      <c r="D2257" s="2" t="s">
        <v>62</v>
      </c>
      <c r="E2257" s="2" t="s">
        <v>64</v>
      </c>
      <c r="F2257" s="2" t="s">
        <v>364</v>
      </c>
      <c r="G2257" s="2" t="s">
        <v>674</v>
      </c>
      <c r="H2257" s="2" t="s">
        <v>513</v>
      </c>
      <c r="I2257" s="2" t="s">
        <v>40</v>
      </c>
      <c r="J2257" s="2" t="s">
        <v>675</v>
      </c>
      <c r="K2257" s="2" t="s">
        <v>676</v>
      </c>
      <c r="L2257" s="2" t="s">
        <v>372</v>
      </c>
      <c r="M2257" s="2">
        <v>57</v>
      </c>
      <c r="N2257" s="2" t="b">
        <v>0</v>
      </c>
      <c r="O2257" s="2">
        <v>0.81767955801104963</v>
      </c>
      <c r="P2257" s="2">
        <v>0.76683937823834192</v>
      </c>
      <c r="Q2257" s="2">
        <v>0.87573964497041423</v>
      </c>
      <c r="R2257" s="2" t="s">
        <v>74</v>
      </c>
      <c r="S2257" s="2" t="s">
        <v>5068</v>
      </c>
      <c r="T2257" s="2" t="s">
        <v>5069</v>
      </c>
      <c r="U2257" s="2" t="b">
        <v>1</v>
      </c>
      <c r="V2257" s="2" t="s">
        <v>69</v>
      </c>
      <c r="W2257" s="2">
        <v>2.2000000000000002</v>
      </c>
    </row>
    <row r="2258" spans="1:23" ht="15.75" customHeight="1" x14ac:dyDescent="0.25">
      <c r="A2258" s="2" t="s">
        <v>5200</v>
      </c>
      <c r="B2258" s="2" t="s">
        <v>5201</v>
      </c>
      <c r="C2258" s="2" t="s">
        <v>190</v>
      </c>
      <c r="D2258" s="2" t="s">
        <v>62</v>
      </c>
      <c r="E2258" s="2" t="s">
        <v>64</v>
      </c>
      <c r="F2258" s="2" t="s">
        <v>364</v>
      </c>
      <c r="G2258" s="2" t="s">
        <v>679</v>
      </c>
      <c r="H2258" s="2" t="s">
        <v>513</v>
      </c>
      <c r="I2258" s="2" t="s">
        <v>40</v>
      </c>
      <c r="J2258" s="2" t="s">
        <v>680</v>
      </c>
      <c r="K2258" s="2" t="s">
        <v>681</v>
      </c>
      <c r="L2258" s="2" t="s">
        <v>372</v>
      </c>
      <c r="M2258" s="2">
        <v>58</v>
      </c>
      <c r="N2258" s="2" t="b">
        <v>0</v>
      </c>
      <c r="O2258" s="2">
        <v>0.82352941176470595</v>
      </c>
      <c r="P2258" s="2">
        <v>0.78191489361702127</v>
      </c>
      <c r="Q2258" s="2">
        <v>0.86982248520710059</v>
      </c>
      <c r="R2258" s="2" t="s">
        <v>74</v>
      </c>
      <c r="S2258" s="2" t="s">
        <v>5070</v>
      </c>
      <c r="T2258" s="2" t="s">
        <v>5071</v>
      </c>
      <c r="U2258" s="2" t="b">
        <v>1</v>
      </c>
      <c r="V2258" s="2" t="s">
        <v>69</v>
      </c>
      <c r="W2258" s="2">
        <v>1.8</v>
      </c>
    </row>
    <row r="2259" spans="1:23" ht="15.75" customHeight="1" x14ac:dyDescent="0.25">
      <c r="A2259" s="2" t="s">
        <v>5200</v>
      </c>
      <c r="B2259" s="2" t="s">
        <v>5201</v>
      </c>
      <c r="C2259" s="2" t="s">
        <v>190</v>
      </c>
      <c r="D2259" s="2" t="s">
        <v>62</v>
      </c>
      <c r="E2259" s="2" t="s">
        <v>64</v>
      </c>
      <c r="F2259" s="2" t="s">
        <v>364</v>
      </c>
      <c r="G2259" s="2" t="s">
        <v>684</v>
      </c>
      <c r="H2259" s="2" t="s">
        <v>513</v>
      </c>
      <c r="I2259" s="2" t="s">
        <v>40</v>
      </c>
      <c r="J2259" s="2" t="s">
        <v>685</v>
      </c>
      <c r="K2259" s="2" t="s">
        <v>686</v>
      </c>
      <c r="L2259" s="2" t="s">
        <v>372</v>
      </c>
      <c r="M2259" s="2">
        <v>59</v>
      </c>
      <c r="N2259" s="2" t="b">
        <v>0</v>
      </c>
      <c r="O2259" s="2">
        <v>0.81666666666666665</v>
      </c>
      <c r="P2259" s="2">
        <v>0.76963350785340312</v>
      </c>
      <c r="Q2259" s="2">
        <v>0.86982248520710059</v>
      </c>
      <c r="R2259" s="2" t="s">
        <v>74</v>
      </c>
      <c r="S2259" s="2" t="s">
        <v>5072</v>
      </c>
      <c r="T2259" s="2" t="s">
        <v>5073</v>
      </c>
      <c r="U2259" s="2" t="b">
        <v>1</v>
      </c>
      <c r="V2259" s="2" t="s">
        <v>69</v>
      </c>
      <c r="W2259" s="2">
        <v>1.7</v>
      </c>
    </row>
    <row r="2260" spans="1:23" ht="15.75" customHeight="1" x14ac:dyDescent="0.25">
      <c r="A2260" s="2" t="s">
        <v>5200</v>
      </c>
      <c r="B2260" s="2" t="s">
        <v>5201</v>
      </c>
      <c r="C2260" s="2" t="s">
        <v>190</v>
      </c>
      <c r="D2260" s="2" t="s">
        <v>62</v>
      </c>
      <c r="E2260" s="2" t="s">
        <v>64</v>
      </c>
      <c r="F2260" s="2" t="s">
        <v>364</v>
      </c>
      <c r="G2260" s="2" t="s">
        <v>689</v>
      </c>
      <c r="H2260" s="2" t="s">
        <v>513</v>
      </c>
      <c r="I2260" s="2" t="s">
        <v>40</v>
      </c>
      <c r="J2260" s="2" t="s">
        <v>690</v>
      </c>
      <c r="K2260" s="2" t="s">
        <v>691</v>
      </c>
      <c r="L2260" s="2" t="s">
        <v>372</v>
      </c>
      <c r="M2260" s="2">
        <v>60</v>
      </c>
      <c r="N2260" s="2" t="b">
        <v>0</v>
      </c>
      <c r="O2260" s="2">
        <v>0.82451253481894149</v>
      </c>
      <c r="P2260" s="2">
        <v>0.77894736842105261</v>
      </c>
      <c r="Q2260" s="2">
        <v>0.87573964497041423</v>
      </c>
      <c r="R2260" s="2" t="s">
        <v>74</v>
      </c>
      <c r="S2260" s="2" t="s">
        <v>5074</v>
      </c>
      <c r="T2260" s="2" t="s">
        <v>5075</v>
      </c>
      <c r="U2260" s="2" t="b">
        <v>1</v>
      </c>
      <c r="V2260" s="2" t="s">
        <v>69</v>
      </c>
      <c r="W2260" s="2">
        <v>2.1</v>
      </c>
    </row>
    <row r="2261" spans="1:23" ht="15.75" customHeight="1" x14ac:dyDescent="0.25">
      <c r="A2261" s="2" t="s">
        <v>5200</v>
      </c>
      <c r="B2261" s="2" t="s">
        <v>5201</v>
      </c>
      <c r="C2261" s="2" t="s">
        <v>190</v>
      </c>
      <c r="D2261" s="2" t="s">
        <v>62</v>
      </c>
      <c r="E2261" s="2" t="s">
        <v>64</v>
      </c>
      <c r="F2261" s="2" t="s">
        <v>364</v>
      </c>
      <c r="G2261" s="2" t="s">
        <v>694</v>
      </c>
      <c r="H2261" s="2" t="s">
        <v>513</v>
      </c>
      <c r="I2261" s="2" t="s">
        <v>40</v>
      </c>
      <c r="J2261" s="2" t="s">
        <v>695</v>
      </c>
      <c r="K2261" s="2" t="s">
        <v>696</v>
      </c>
      <c r="L2261" s="2" t="s">
        <v>372</v>
      </c>
      <c r="M2261" s="2">
        <v>61</v>
      </c>
      <c r="N2261" s="2" t="b">
        <v>0</v>
      </c>
      <c r="O2261" s="2">
        <v>0.81232492997198891</v>
      </c>
      <c r="P2261" s="2">
        <v>0.77127659574468088</v>
      </c>
      <c r="Q2261" s="2">
        <v>0.85798816568047342</v>
      </c>
      <c r="R2261" s="2" t="s">
        <v>74</v>
      </c>
      <c r="S2261" s="2" t="s">
        <v>5076</v>
      </c>
      <c r="T2261" s="2" t="s">
        <v>5077</v>
      </c>
      <c r="U2261" s="2" t="b">
        <v>1</v>
      </c>
      <c r="V2261" s="2" t="s">
        <v>69</v>
      </c>
      <c r="W2261" s="2">
        <v>1.9</v>
      </c>
    </row>
    <row r="2262" spans="1:23" ht="15.75" customHeight="1" x14ac:dyDescent="0.25">
      <c r="A2262" s="2" t="s">
        <v>5200</v>
      </c>
      <c r="B2262" s="2" t="s">
        <v>5201</v>
      </c>
      <c r="C2262" s="2" t="s">
        <v>190</v>
      </c>
      <c r="D2262" s="2" t="s">
        <v>62</v>
      </c>
      <c r="E2262" s="2" t="s">
        <v>64</v>
      </c>
      <c r="F2262" s="2" t="s">
        <v>364</v>
      </c>
      <c r="G2262" s="2" t="s">
        <v>699</v>
      </c>
      <c r="H2262" s="2" t="s">
        <v>700</v>
      </c>
      <c r="I2262" s="2" t="s">
        <v>47</v>
      </c>
      <c r="J2262" s="2" t="s">
        <v>701</v>
      </c>
      <c r="K2262" s="2" t="s">
        <v>702</v>
      </c>
      <c r="L2262" s="2" t="s">
        <v>366</v>
      </c>
      <c r="M2262" s="2">
        <v>42</v>
      </c>
      <c r="N2262" s="2" t="b">
        <v>0</v>
      </c>
      <c r="O2262" s="2">
        <v>0.82666666666666655</v>
      </c>
      <c r="P2262" s="2">
        <v>0.81578947368421051</v>
      </c>
      <c r="Q2262" s="2">
        <v>0.83783783783783783</v>
      </c>
      <c r="R2262" s="2" t="s">
        <v>74</v>
      </c>
      <c r="S2262" s="2" t="s">
        <v>5078</v>
      </c>
      <c r="T2262" s="2" t="s">
        <v>5079</v>
      </c>
      <c r="U2262" s="2" t="b">
        <v>1</v>
      </c>
      <c r="V2262" s="2" t="s">
        <v>69</v>
      </c>
      <c r="W2262" s="2">
        <v>2.4</v>
      </c>
    </row>
    <row r="2263" spans="1:23" ht="15.75" customHeight="1" x14ac:dyDescent="0.25">
      <c r="A2263" s="2" t="s">
        <v>5200</v>
      </c>
      <c r="B2263" s="2" t="s">
        <v>5201</v>
      </c>
      <c r="C2263" s="2" t="s">
        <v>190</v>
      </c>
      <c r="D2263" s="2" t="s">
        <v>62</v>
      </c>
      <c r="E2263" s="2" t="s">
        <v>64</v>
      </c>
      <c r="F2263" s="2" t="s">
        <v>364</v>
      </c>
      <c r="G2263" s="2" t="s">
        <v>705</v>
      </c>
      <c r="H2263" s="2" t="s">
        <v>700</v>
      </c>
      <c r="I2263" s="2" t="s">
        <v>47</v>
      </c>
      <c r="J2263" s="2" t="s">
        <v>706</v>
      </c>
      <c r="K2263" s="2" t="s">
        <v>707</v>
      </c>
      <c r="L2263" s="2" t="s">
        <v>366</v>
      </c>
      <c r="M2263" s="2">
        <v>43</v>
      </c>
      <c r="N2263" s="2" t="b">
        <v>0</v>
      </c>
      <c r="O2263" s="2">
        <v>0.84187082405345204</v>
      </c>
      <c r="P2263" s="2">
        <v>0.83259911894273131</v>
      </c>
      <c r="Q2263" s="2">
        <v>0.85135135135135132</v>
      </c>
      <c r="R2263" s="2" t="s">
        <v>74</v>
      </c>
      <c r="S2263" s="2" t="s">
        <v>5080</v>
      </c>
      <c r="T2263" s="2" t="s">
        <v>5081</v>
      </c>
      <c r="U2263" s="2" t="b">
        <v>1</v>
      </c>
      <c r="V2263" s="2" t="s">
        <v>69</v>
      </c>
      <c r="W2263" s="2">
        <v>2.2000000000000002</v>
      </c>
    </row>
    <row r="2264" spans="1:23" ht="15.75" customHeight="1" x14ac:dyDescent="0.25">
      <c r="A2264" s="2" t="s">
        <v>5200</v>
      </c>
      <c r="B2264" s="2" t="s">
        <v>5201</v>
      </c>
      <c r="C2264" s="2" t="s">
        <v>190</v>
      </c>
      <c r="D2264" s="2" t="s">
        <v>62</v>
      </c>
      <c r="E2264" s="2" t="s">
        <v>64</v>
      </c>
      <c r="F2264" s="2" t="s">
        <v>364</v>
      </c>
      <c r="G2264" s="2" t="s">
        <v>710</v>
      </c>
      <c r="H2264" s="2" t="s">
        <v>700</v>
      </c>
      <c r="I2264" s="2" t="s">
        <v>47</v>
      </c>
      <c r="J2264" s="2" t="s">
        <v>711</v>
      </c>
      <c r="K2264" s="2" t="s">
        <v>712</v>
      </c>
      <c r="L2264" s="2" t="s">
        <v>366</v>
      </c>
      <c r="M2264" s="2">
        <v>44</v>
      </c>
      <c r="N2264" s="2" t="b">
        <v>0</v>
      </c>
      <c r="O2264" s="2">
        <v>0.83628318584070793</v>
      </c>
      <c r="P2264" s="2">
        <v>0.82173913043478264</v>
      </c>
      <c r="Q2264" s="2">
        <v>0.85135135135135132</v>
      </c>
      <c r="R2264" s="2" t="s">
        <v>74</v>
      </c>
      <c r="S2264" s="2" t="s">
        <v>5082</v>
      </c>
      <c r="T2264" s="2" t="s">
        <v>5083</v>
      </c>
      <c r="U2264" s="2" t="b">
        <v>1</v>
      </c>
      <c r="V2264" s="2" t="s">
        <v>69</v>
      </c>
      <c r="W2264" s="2">
        <v>1.8</v>
      </c>
    </row>
    <row r="2265" spans="1:23" ht="15.75" customHeight="1" x14ac:dyDescent="0.25">
      <c r="A2265" s="2" t="s">
        <v>5200</v>
      </c>
      <c r="B2265" s="2" t="s">
        <v>5201</v>
      </c>
      <c r="C2265" s="2" t="s">
        <v>190</v>
      </c>
      <c r="D2265" s="2" t="s">
        <v>62</v>
      </c>
      <c r="E2265" s="2" t="s">
        <v>64</v>
      </c>
      <c r="F2265" s="2" t="s">
        <v>364</v>
      </c>
      <c r="G2265" s="2" t="s">
        <v>715</v>
      </c>
      <c r="H2265" s="2" t="s">
        <v>700</v>
      </c>
      <c r="I2265" s="2" t="s">
        <v>47</v>
      </c>
      <c r="J2265" s="2" t="s">
        <v>716</v>
      </c>
      <c r="K2265" s="2" t="s">
        <v>717</v>
      </c>
      <c r="L2265" s="2" t="s">
        <v>366</v>
      </c>
      <c r="M2265" s="2">
        <v>45</v>
      </c>
      <c r="N2265" s="2" t="b">
        <v>0</v>
      </c>
      <c r="O2265" s="2">
        <v>0.81777777777777783</v>
      </c>
      <c r="P2265" s="2">
        <v>0.80701754385964908</v>
      </c>
      <c r="Q2265" s="2">
        <v>0.8288288288288288</v>
      </c>
      <c r="R2265" s="2" t="s">
        <v>74</v>
      </c>
      <c r="S2265" s="2" t="s">
        <v>5084</v>
      </c>
      <c r="T2265" s="2" t="s">
        <v>5085</v>
      </c>
      <c r="U2265" s="2" t="b">
        <v>1</v>
      </c>
      <c r="V2265" s="2" t="s">
        <v>69</v>
      </c>
      <c r="W2265" s="2">
        <v>1.9</v>
      </c>
    </row>
    <row r="2266" spans="1:23" ht="15.75" customHeight="1" x14ac:dyDescent="0.25">
      <c r="A2266" s="2" t="s">
        <v>5200</v>
      </c>
      <c r="B2266" s="2" t="s">
        <v>5201</v>
      </c>
      <c r="C2266" s="2" t="s">
        <v>190</v>
      </c>
      <c r="D2266" s="2" t="s">
        <v>62</v>
      </c>
      <c r="E2266" s="2" t="s">
        <v>64</v>
      </c>
      <c r="F2266" s="2" t="s">
        <v>364</v>
      </c>
      <c r="G2266" s="2" t="s">
        <v>720</v>
      </c>
      <c r="H2266" s="2" t="s">
        <v>700</v>
      </c>
      <c r="I2266" s="2" t="s">
        <v>47</v>
      </c>
      <c r="J2266" s="2" t="s">
        <v>721</v>
      </c>
      <c r="K2266" s="2" t="s">
        <v>722</v>
      </c>
      <c r="L2266" s="2" t="s">
        <v>366</v>
      </c>
      <c r="M2266" s="2">
        <v>46</v>
      </c>
      <c r="N2266" s="2" t="b">
        <v>0</v>
      </c>
      <c r="O2266" s="2">
        <v>0.82560706401766004</v>
      </c>
      <c r="P2266" s="2">
        <v>0.80952380952380953</v>
      </c>
      <c r="Q2266" s="2">
        <v>0.84234234234234229</v>
      </c>
      <c r="R2266" s="2" t="s">
        <v>74</v>
      </c>
      <c r="S2266" s="2" t="s">
        <v>5086</v>
      </c>
      <c r="T2266" s="2" t="s">
        <v>5087</v>
      </c>
      <c r="U2266" s="2" t="b">
        <v>1</v>
      </c>
      <c r="V2266" s="2" t="s">
        <v>69</v>
      </c>
      <c r="W2266" s="2">
        <v>2.4</v>
      </c>
    </row>
    <row r="2267" spans="1:23" ht="15.75" customHeight="1" x14ac:dyDescent="0.25">
      <c r="A2267" s="2" t="s">
        <v>5200</v>
      </c>
      <c r="B2267" s="2" t="s">
        <v>5201</v>
      </c>
      <c r="C2267" s="2" t="s">
        <v>190</v>
      </c>
      <c r="D2267" s="2" t="s">
        <v>62</v>
      </c>
      <c r="E2267" s="2" t="s">
        <v>64</v>
      </c>
      <c r="F2267" s="2" t="s">
        <v>364</v>
      </c>
      <c r="G2267" s="2" t="s">
        <v>725</v>
      </c>
      <c r="H2267" s="2" t="s">
        <v>700</v>
      </c>
      <c r="I2267" s="2" t="s">
        <v>47</v>
      </c>
      <c r="J2267" s="2" t="s">
        <v>726</v>
      </c>
      <c r="K2267" s="2" t="s">
        <v>727</v>
      </c>
      <c r="L2267" s="2" t="s">
        <v>366</v>
      </c>
      <c r="M2267" s="2">
        <v>47</v>
      </c>
      <c r="N2267" s="2" t="b">
        <v>0</v>
      </c>
      <c r="O2267" s="2">
        <v>0.82743362831858391</v>
      </c>
      <c r="P2267" s="2">
        <v>0.81304347826086953</v>
      </c>
      <c r="Q2267" s="2">
        <v>0.84234234234234229</v>
      </c>
      <c r="R2267" s="2" t="s">
        <v>74</v>
      </c>
      <c r="S2267" s="2" t="s">
        <v>5088</v>
      </c>
      <c r="T2267" s="2" t="s">
        <v>5089</v>
      </c>
      <c r="U2267" s="2" t="b">
        <v>1</v>
      </c>
      <c r="V2267" s="2" t="s">
        <v>69</v>
      </c>
      <c r="W2267" s="2">
        <v>1.8</v>
      </c>
    </row>
    <row r="2268" spans="1:23" ht="15.75" customHeight="1" x14ac:dyDescent="0.25">
      <c r="A2268" s="2" t="s">
        <v>5200</v>
      </c>
      <c r="B2268" s="2" t="s">
        <v>5201</v>
      </c>
      <c r="C2268" s="2" t="s">
        <v>190</v>
      </c>
      <c r="D2268" s="2" t="s">
        <v>62</v>
      </c>
      <c r="E2268" s="2" t="s">
        <v>64</v>
      </c>
      <c r="F2268" s="2" t="s">
        <v>364</v>
      </c>
      <c r="G2268" s="2" t="s">
        <v>730</v>
      </c>
      <c r="H2268" s="2" t="s">
        <v>700</v>
      </c>
      <c r="I2268" s="2" t="s">
        <v>47</v>
      </c>
      <c r="J2268" s="2" t="s">
        <v>731</v>
      </c>
      <c r="K2268" s="2" t="s">
        <v>732</v>
      </c>
      <c r="L2268" s="2" t="s">
        <v>366</v>
      </c>
      <c r="M2268" s="2">
        <v>48</v>
      </c>
      <c r="N2268" s="2" t="b">
        <v>0</v>
      </c>
      <c r="O2268" s="2">
        <v>0.81938325991189431</v>
      </c>
      <c r="P2268" s="2">
        <v>0.80172413793103448</v>
      </c>
      <c r="Q2268" s="2">
        <v>0.83783783783783783</v>
      </c>
      <c r="R2268" s="2" t="s">
        <v>74</v>
      </c>
      <c r="S2268" s="2" t="s">
        <v>5090</v>
      </c>
      <c r="T2268" s="2" t="s">
        <v>5091</v>
      </c>
      <c r="U2268" s="2" t="b">
        <v>1</v>
      </c>
      <c r="V2268" s="2" t="s">
        <v>69</v>
      </c>
      <c r="W2268" s="2">
        <v>1.8</v>
      </c>
    </row>
    <row r="2269" spans="1:23" ht="15.75" customHeight="1" x14ac:dyDescent="0.25">
      <c r="A2269" s="2" t="s">
        <v>5200</v>
      </c>
      <c r="B2269" s="2" t="s">
        <v>5201</v>
      </c>
      <c r="C2269" s="2" t="s">
        <v>190</v>
      </c>
      <c r="D2269" s="2" t="s">
        <v>62</v>
      </c>
      <c r="E2269" s="2" t="s">
        <v>64</v>
      </c>
      <c r="F2269" s="2" t="s">
        <v>364</v>
      </c>
      <c r="G2269" s="2" t="s">
        <v>735</v>
      </c>
      <c r="H2269" s="2" t="s">
        <v>700</v>
      </c>
      <c r="I2269" s="2" t="s">
        <v>47</v>
      </c>
      <c r="J2269" s="2" t="s">
        <v>736</v>
      </c>
      <c r="K2269" s="2" t="s">
        <v>737</v>
      </c>
      <c r="L2269" s="2" t="s">
        <v>366</v>
      </c>
      <c r="M2269" s="2">
        <v>49</v>
      </c>
      <c r="N2269" s="2" t="b">
        <v>0</v>
      </c>
      <c r="O2269" s="2">
        <v>0.82119205298013254</v>
      </c>
      <c r="P2269" s="2">
        <v>0.80519480519480524</v>
      </c>
      <c r="Q2269" s="2">
        <v>0.83783783783783783</v>
      </c>
      <c r="R2269" s="2" t="s">
        <v>74</v>
      </c>
      <c r="S2269" s="2" t="s">
        <v>5092</v>
      </c>
      <c r="T2269" s="2" t="s">
        <v>5093</v>
      </c>
      <c r="U2269" s="2" t="b">
        <v>1</v>
      </c>
      <c r="V2269" s="2" t="s">
        <v>69</v>
      </c>
      <c r="W2269" s="2">
        <v>1.8</v>
      </c>
    </row>
    <row r="2270" spans="1:23" ht="15.75" customHeight="1" x14ac:dyDescent="0.25">
      <c r="A2270" s="2" t="s">
        <v>5200</v>
      </c>
      <c r="B2270" s="2" t="s">
        <v>5201</v>
      </c>
      <c r="C2270" s="2" t="s">
        <v>190</v>
      </c>
      <c r="D2270" s="2" t="s">
        <v>62</v>
      </c>
      <c r="E2270" s="2" t="s">
        <v>64</v>
      </c>
      <c r="F2270" s="2" t="s">
        <v>364</v>
      </c>
      <c r="G2270" s="2" t="s">
        <v>740</v>
      </c>
      <c r="H2270" s="2" t="s">
        <v>700</v>
      </c>
      <c r="I2270" s="2" t="s">
        <v>47</v>
      </c>
      <c r="J2270" s="2" t="s">
        <v>741</v>
      </c>
      <c r="K2270" s="2" t="s">
        <v>742</v>
      </c>
      <c r="L2270" s="2" t="s">
        <v>366</v>
      </c>
      <c r="M2270" s="2">
        <v>50</v>
      </c>
      <c r="N2270" s="2" t="b">
        <v>0</v>
      </c>
      <c r="O2270" s="2">
        <v>0.83111111111111113</v>
      </c>
      <c r="P2270" s="2">
        <v>0.82017543859649122</v>
      </c>
      <c r="Q2270" s="2">
        <v>0.84234234234234229</v>
      </c>
      <c r="R2270" s="2" t="s">
        <v>74</v>
      </c>
      <c r="S2270" s="2" t="s">
        <v>5094</v>
      </c>
      <c r="T2270" s="2" t="s">
        <v>5095</v>
      </c>
      <c r="U2270" s="2" t="b">
        <v>1</v>
      </c>
      <c r="V2270" s="2" t="s">
        <v>69</v>
      </c>
      <c r="W2270" s="2">
        <v>2.2999999999999998</v>
      </c>
    </row>
    <row r="2271" spans="1:23" ht="15.75" customHeight="1" x14ac:dyDescent="0.25">
      <c r="A2271" s="2" t="s">
        <v>5200</v>
      </c>
      <c r="B2271" s="2" t="s">
        <v>5201</v>
      </c>
      <c r="C2271" s="2" t="s">
        <v>190</v>
      </c>
      <c r="D2271" s="2" t="s">
        <v>62</v>
      </c>
      <c r="E2271" s="2" t="s">
        <v>64</v>
      </c>
      <c r="F2271" s="2" t="s">
        <v>364</v>
      </c>
      <c r="G2271" s="2" t="s">
        <v>745</v>
      </c>
      <c r="H2271" s="2" t="s">
        <v>700</v>
      </c>
      <c r="I2271" s="2" t="s">
        <v>47</v>
      </c>
      <c r="J2271" s="2" t="s">
        <v>746</v>
      </c>
      <c r="K2271" s="2" t="s">
        <v>747</v>
      </c>
      <c r="L2271" s="2" t="s">
        <v>366</v>
      </c>
      <c r="M2271" s="2">
        <v>51</v>
      </c>
      <c r="N2271" s="2" t="b">
        <v>0</v>
      </c>
      <c r="O2271" s="2">
        <v>0.84000000000000008</v>
      </c>
      <c r="P2271" s="2">
        <v>0.82894736842105265</v>
      </c>
      <c r="Q2271" s="2">
        <v>0.85135135135135132</v>
      </c>
      <c r="R2271" s="2" t="s">
        <v>74</v>
      </c>
      <c r="S2271" s="2" t="s">
        <v>5096</v>
      </c>
      <c r="T2271" s="2" t="s">
        <v>5097</v>
      </c>
      <c r="U2271" s="2" t="b">
        <v>1</v>
      </c>
      <c r="V2271" s="2" t="s">
        <v>69</v>
      </c>
      <c r="W2271" s="2">
        <v>2</v>
      </c>
    </row>
    <row r="2272" spans="1:23" ht="15.75" customHeight="1" x14ac:dyDescent="0.25">
      <c r="A2272" s="2" t="s">
        <v>5200</v>
      </c>
      <c r="B2272" s="2" t="s">
        <v>5201</v>
      </c>
      <c r="C2272" s="2" t="s">
        <v>190</v>
      </c>
      <c r="D2272" s="2" t="s">
        <v>62</v>
      </c>
      <c r="E2272" s="2" t="s">
        <v>64</v>
      </c>
      <c r="F2272" s="2" t="s">
        <v>364</v>
      </c>
      <c r="G2272" s="2" t="s">
        <v>750</v>
      </c>
      <c r="H2272" s="2" t="s">
        <v>700</v>
      </c>
      <c r="I2272" s="2" t="s">
        <v>47</v>
      </c>
      <c r="J2272" s="2" t="s">
        <v>751</v>
      </c>
      <c r="K2272" s="2" t="s">
        <v>752</v>
      </c>
      <c r="L2272" s="2" t="s">
        <v>366</v>
      </c>
      <c r="M2272" s="2">
        <v>52</v>
      </c>
      <c r="N2272" s="2" t="b">
        <v>0</v>
      </c>
      <c r="O2272" s="2">
        <v>0.8351648351648352</v>
      </c>
      <c r="P2272" s="2">
        <v>0.81545064377682408</v>
      </c>
      <c r="Q2272" s="2">
        <v>0.85585585585585588</v>
      </c>
      <c r="R2272" s="2" t="s">
        <v>74</v>
      </c>
      <c r="S2272" s="2" t="s">
        <v>5098</v>
      </c>
      <c r="T2272" s="2" t="s">
        <v>5099</v>
      </c>
      <c r="U2272" s="2" t="b">
        <v>1</v>
      </c>
      <c r="V2272" s="2" t="s">
        <v>69</v>
      </c>
      <c r="W2272" s="2">
        <v>2.2999999999999998</v>
      </c>
    </row>
    <row r="2273" spans="1:23" ht="15.75" customHeight="1" x14ac:dyDescent="0.25">
      <c r="A2273" s="2" t="s">
        <v>5200</v>
      </c>
      <c r="B2273" s="2" t="s">
        <v>5201</v>
      </c>
      <c r="C2273" s="2" t="s">
        <v>190</v>
      </c>
      <c r="D2273" s="2" t="s">
        <v>62</v>
      </c>
      <c r="E2273" s="2" t="s">
        <v>64</v>
      </c>
      <c r="F2273" s="2" t="s">
        <v>364</v>
      </c>
      <c r="G2273" s="2" t="s">
        <v>755</v>
      </c>
      <c r="H2273" s="2" t="s">
        <v>700</v>
      </c>
      <c r="I2273" s="2" t="s">
        <v>47</v>
      </c>
      <c r="J2273" s="2" t="s">
        <v>756</v>
      </c>
      <c r="K2273" s="2" t="s">
        <v>757</v>
      </c>
      <c r="L2273" s="2" t="s">
        <v>366</v>
      </c>
      <c r="M2273" s="2">
        <v>53</v>
      </c>
      <c r="N2273" s="2" t="b">
        <v>0</v>
      </c>
      <c r="O2273" s="2">
        <v>0.84632516703786187</v>
      </c>
      <c r="P2273" s="2">
        <v>0.83700440528634357</v>
      </c>
      <c r="Q2273" s="2">
        <v>0.85585585585585588</v>
      </c>
      <c r="R2273" s="2" t="s">
        <v>74</v>
      </c>
      <c r="S2273" s="2" t="s">
        <v>5100</v>
      </c>
      <c r="T2273" s="2" t="s">
        <v>5101</v>
      </c>
      <c r="U2273" s="2" t="b">
        <v>1</v>
      </c>
      <c r="V2273" s="2" t="s">
        <v>69</v>
      </c>
      <c r="W2273" s="2">
        <v>1.9</v>
      </c>
    </row>
    <row r="2274" spans="1:23" ht="15.75" customHeight="1" x14ac:dyDescent="0.25">
      <c r="A2274" s="2" t="s">
        <v>5200</v>
      </c>
      <c r="B2274" s="2" t="s">
        <v>5201</v>
      </c>
      <c r="C2274" s="2" t="s">
        <v>190</v>
      </c>
      <c r="D2274" s="2" t="s">
        <v>62</v>
      </c>
      <c r="E2274" s="2" t="s">
        <v>64</v>
      </c>
      <c r="F2274" s="2" t="s">
        <v>364</v>
      </c>
      <c r="G2274" s="2" t="s">
        <v>760</v>
      </c>
      <c r="H2274" s="2" t="s">
        <v>700</v>
      </c>
      <c r="I2274" s="2" t="s">
        <v>47</v>
      </c>
      <c r="J2274" s="2" t="s">
        <v>761</v>
      </c>
      <c r="K2274" s="2" t="s">
        <v>762</v>
      </c>
      <c r="L2274" s="2" t="s">
        <v>366</v>
      </c>
      <c r="M2274" s="2">
        <v>54</v>
      </c>
      <c r="N2274" s="2" t="b">
        <v>0</v>
      </c>
      <c r="O2274" s="2">
        <v>0.83370288248337032</v>
      </c>
      <c r="P2274" s="2">
        <v>0.82096069868995636</v>
      </c>
      <c r="Q2274" s="2">
        <v>0.84684684684684686</v>
      </c>
      <c r="R2274" s="2" t="s">
        <v>74</v>
      </c>
      <c r="S2274" s="2" t="s">
        <v>5102</v>
      </c>
      <c r="T2274" s="2" t="s">
        <v>5103</v>
      </c>
      <c r="U2274" s="2" t="b">
        <v>1</v>
      </c>
      <c r="V2274" s="2" t="s">
        <v>69</v>
      </c>
      <c r="W2274" s="2">
        <v>2.1</v>
      </c>
    </row>
    <row r="2275" spans="1:23" ht="15.75" customHeight="1" x14ac:dyDescent="0.25">
      <c r="A2275" s="2" t="s">
        <v>5200</v>
      </c>
      <c r="B2275" s="2" t="s">
        <v>5201</v>
      </c>
      <c r="C2275" s="2" t="s">
        <v>190</v>
      </c>
      <c r="D2275" s="2" t="s">
        <v>62</v>
      </c>
      <c r="E2275" s="2" t="s">
        <v>64</v>
      </c>
      <c r="F2275" s="2" t="s">
        <v>364</v>
      </c>
      <c r="G2275" s="2" t="s">
        <v>765</v>
      </c>
      <c r="H2275" s="2" t="s">
        <v>700</v>
      </c>
      <c r="I2275" s="2" t="s">
        <v>47</v>
      </c>
      <c r="J2275" s="2" t="s">
        <v>766</v>
      </c>
      <c r="K2275" s="2" t="s">
        <v>767</v>
      </c>
      <c r="L2275" s="2" t="s">
        <v>366</v>
      </c>
      <c r="M2275" s="2">
        <v>55</v>
      </c>
      <c r="N2275" s="2" t="b">
        <v>0</v>
      </c>
      <c r="O2275" s="2">
        <v>0.84187082405345204</v>
      </c>
      <c r="P2275" s="2">
        <v>0.83259911894273131</v>
      </c>
      <c r="Q2275" s="2">
        <v>0.85135135135135132</v>
      </c>
      <c r="R2275" s="2" t="s">
        <v>74</v>
      </c>
      <c r="S2275" s="2" t="s">
        <v>5104</v>
      </c>
      <c r="T2275" s="2" t="s">
        <v>5105</v>
      </c>
      <c r="U2275" s="2" t="b">
        <v>1</v>
      </c>
      <c r="V2275" s="2" t="s">
        <v>69</v>
      </c>
      <c r="W2275" s="2">
        <v>1.8</v>
      </c>
    </row>
    <row r="2276" spans="1:23" ht="15.75" customHeight="1" x14ac:dyDescent="0.25">
      <c r="A2276" s="2" t="s">
        <v>5200</v>
      </c>
      <c r="B2276" s="2" t="s">
        <v>5201</v>
      </c>
      <c r="C2276" s="2" t="s">
        <v>190</v>
      </c>
      <c r="D2276" s="2" t="s">
        <v>62</v>
      </c>
      <c r="E2276" s="2" t="s">
        <v>64</v>
      </c>
      <c r="F2276" s="2" t="s">
        <v>364</v>
      </c>
      <c r="G2276" s="2" t="s">
        <v>770</v>
      </c>
      <c r="H2276" s="2" t="s">
        <v>700</v>
      </c>
      <c r="I2276" s="2" t="s">
        <v>47</v>
      </c>
      <c r="J2276" s="2" t="s">
        <v>771</v>
      </c>
      <c r="K2276" s="2" t="s">
        <v>772</v>
      </c>
      <c r="L2276" s="2" t="s">
        <v>366</v>
      </c>
      <c r="M2276" s="2">
        <v>56</v>
      </c>
      <c r="N2276" s="2" t="b">
        <v>0</v>
      </c>
      <c r="O2276" s="2">
        <v>0.82666666666666655</v>
      </c>
      <c r="P2276" s="2">
        <v>0.81578947368421051</v>
      </c>
      <c r="Q2276" s="2">
        <v>0.83783783783783783</v>
      </c>
      <c r="R2276" s="2" t="s">
        <v>74</v>
      </c>
      <c r="S2276" s="2" t="s">
        <v>5106</v>
      </c>
      <c r="T2276" s="2" t="s">
        <v>5107</v>
      </c>
      <c r="U2276" s="2" t="b">
        <v>1</v>
      </c>
      <c r="V2276" s="2" t="s">
        <v>69</v>
      </c>
      <c r="W2276" s="2">
        <v>2.2000000000000002</v>
      </c>
    </row>
    <row r="2277" spans="1:23" ht="15.75" customHeight="1" x14ac:dyDescent="0.25">
      <c r="A2277" s="2" t="s">
        <v>5200</v>
      </c>
      <c r="B2277" s="2" t="s">
        <v>5201</v>
      </c>
      <c r="C2277" s="2" t="s">
        <v>190</v>
      </c>
      <c r="D2277" s="2" t="s">
        <v>62</v>
      </c>
      <c r="E2277" s="2" t="s">
        <v>64</v>
      </c>
      <c r="F2277" s="2" t="s">
        <v>364</v>
      </c>
      <c r="G2277" s="2" t="s">
        <v>775</v>
      </c>
      <c r="H2277" s="2" t="s">
        <v>700</v>
      </c>
      <c r="I2277" s="2" t="s">
        <v>47</v>
      </c>
      <c r="J2277" s="2" t="s">
        <v>776</v>
      </c>
      <c r="K2277" s="2" t="s">
        <v>777</v>
      </c>
      <c r="L2277" s="2" t="s">
        <v>366</v>
      </c>
      <c r="M2277" s="2">
        <v>57</v>
      </c>
      <c r="N2277" s="2" t="b">
        <v>0</v>
      </c>
      <c r="O2277" s="2">
        <v>0.83296213808463249</v>
      </c>
      <c r="P2277" s="2">
        <v>0.82378854625550657</v>
      </c>
      <c r="Q2277" s="2">
        <v>0.84234234234234229</v>
      </c>
      <c r="R2277" s="2" t="s">
        <v>74</v>
      </c>
      <c r="S2277" s="2" t="s">
        <v>5108</v>
      </c>
      <c r="T2277" s="2" t="s">
        <v>5109</v>
      </c>
      <c r="U2277" s="2" t="b">
        <v>1</v>
      </c>
      <c r="V2277" s="2" t="s">
        <v>69</v>
      </c>
      <c r="W2277" s="2">
        <v>1.2</v>
      </c>
    </row>
    <row r="2278" spans="1:23" ht="15.75" customHeight="1" x14ac:dyDescent="0.25">
      <c r="A2278" s="2" t="s">
        <v>5200</v>
      </c>
      <c r="B2278" s="2" t="s">
        <v>5201</v>
      </c>
      <c r="C2278" s="2" t="s">
        <v>190</v>
      </c>
      <c r="D2278" s="2" t="s">
        <v>62</v>
      </c>
      <c r="E2278" s="2" t="s">
        <v>64</v>
      </c>
      <c r="F2278" s="2" t="s">
        <v>364</v>
      </c>
      <c r="G2278" s="2" t="s">
        <v>780</v>
      </c>
      <c r="H2278" s="2" t="s">
        <v>700</v>
      </c>
      <c r="I2278" s="2" t="s">
        <v>47</v>
      </c>
      <c r="J2278" s="2" t="s">
        <v>781</v>
      </c>
      <c r="K2278" s="2" t="s">
        <v>782</v>
      </c>
      <c r="L2278" s="2" t="s">
        <v>366</v>
      </c>
      <c r="M2278" s="2">
        <v>58</v>
      </c>
      <c r="N2278" s="2" t="b">
        <v>0</v>
      </c>
      <c r="O2278" s="2">
        <v>0.83296213808463249</v>
      </c>
      <c r="P2278" s="2">
        <v>0.82378854625550657</v>
      </c>
      <c r="Q2278" s="2">
        <v>0.84234234234234229</v>
      </c>
      <c r="R2278" s="2" t="s">
        <v>74</v>
      </c>
      <c r="S2278" s="2" t="s">
        <v>5110</v>
      </c>
      <c r="T2278" s="2" t="s">
        <v>5111</v>
      </c>
      <c r="U2278" s="2" t="b">
        <v>1</v>
      </c>
      <c r="V2278" s="2" t="s">
        <v>69</v>
      </c>
      <c r="W2278" s="2">
        <v>1.2</v>
      </c>
    </row>
    <row r="2279" spans="1:23" ht="15.75" customHeight="1" x14ac:dyDescent="0.25">
      <c r="A2279" s="2" t="s">
        <v>5200</v>
      </c>
      <c r="B2279" s="2" t="s">
        <v>5201</v>
      </c>
      <c r="C2279" s="2" t="s">
        <v>190</v>
      </c>
      <c r="D2279" s="2" t="s">
        <v>62</v>
      </c>
      <c r="E2279" s="2" t="s">
        <v>64</v>
      </c>
      <c r="F2279" s="2" t="s">
        <v>364</v>
      </c>
      <c r="G2279" s="2" t="s">
        <v>785</v>
      </c>
      <c r="H2279" s="2" t="s">
        <v>700</v>
      </c>
      <c r="I2279" s="2" t="s">
        <v>47</v>
      </c>
      <c r="J2279" s="2" t="s">
        <v>786</v>
      </c>
      <c r="K2279" s="2" t="s">
        <v>787</v>
      </c>
      <c r="L2279" s="2" t="s">
        <v>366</v>
      </c>
      <c r="M2279" s="2">
        <v>59</v>
      </c>
      <c r="N2279" s="2" t="b">
        <v>0</v>
      </c>
      <c r="O2279" s="2">
        <v>0.82378854625550657</v>
      </c>
      <c r="P2279" s="2">
        <v>0.80603448275862066</v>
      </c>
      <c r="Q2279" s="2">
        <v>0.84234234234234229</v>
      </c>
      <c r="R2279" s="2" t="s">
        <v>74</v>
      </c>
      <c r="S2279" s="2" t="s">
        <v>5112</v>
      </c>
      <c r="T2279" s="2" t="s">
        <v>5113</v>
      </c>
      <c r="U2279" s="2" t="b">
        <v>1</v>
      </c>
      <c r="V2279" s="2" t="s">
        <v>69</v>
      </c>
      <c r="W2279" s="2">
        <v>1.6</v>
      </c>
    </row>
    <row r="2280" spans="1:23" ht="15.75" customHeight="1" x14ac:dyDescent="0.25">
      <c r="A2280" s="2" t="s">
        <v>5200</v>
      </c>
      <c r="B2280" s="2" t="s">
        <v>5201</v>
      </c>
      <c r="C2280" s="2" t="s">
        <v>190</v>
      </c>
      <c r="D2280" s="2" t="s">
        <v>62</v>
      </c>
      <c r="E2280" s="2" t="s">
        <v>64</v>
      </c>
      <c r="F2280" s="2" t="s">
        <v>364</v>
      </c>
      <c r="G2280" s="2" t="s">
        <v>790</v>
      </c>
      <c r="H2280" s="2" t="s">
        <v>700</v>
      </c>
      <c r="I2280" s="2" t="s">
        <v>47</v>
      </c>
      <c r="J2280" s="2" t="s">
        <v>791</v>
      </c>
      <c r="K2280" s="2" t="s">
        <v>792</v>
      </c>
      <c r="L2280" s="2" t="s">
        <v>366</v>
      </c>
      <c r="M2280" s="2">
        <v>60</v>
      </c>
      <c r="N2280" s="2" t="b">
        <v>0</v>
      </c>
      <c r="O2280" s="2">
        <v>0.84000000000000008</v>
      </c>
      <c r="P2280" s="2">
        <v>0.82894736842105265</v>
      </c>
      <c r="Q2280" s="2">
        <v>0.85135135135135132</v>
      </c>
      <c r="R2280" s="2" t="s">
        <v>74</v>
      </c>
      <c r="S2280" s="2" t="s">
        <v>5114</v>
      </c>
      <c r="T2280" s="2" t="s">
        <v>5115</v>
      </c>
      <c r="U2280" s="2" t="b">
        <v>1</v>
      </c>
      <c r="V2280" s="2" t="s">
        <v>69</v>
      </c>
      <c r="W2280" s="2">
        <v>1.2</v>
      </c>
    </row>
    <row r="2281" spans="1:23" ht="15.75" customHeight="1" x14ac:dyDescent="0.25">
      <c r="A2281" s="2" t="s">
        <v>5200</v>
      </c>
      <c r="B2281" s="2" t="s">
        <v>5201</v>
      </c>
      <c r="C2281" s="2" t="s">
        <v>190</v>
      </c>
      <c r="D2281" s="2" t="s">
        <v>62</v>
      </c>
      <c r="E2281" s="2" t="s">
        <v>64</v>
      </c>
      <c r="F2281" s="2" t="s">
        <v>364</v>
      </c>
      <c r="G2281" s="2" t="s">
        <v>795</v>
      </c>
      <c r="H2281" s="2" t="s">
        <v>700</v>
      </c>
      <c r="I2281" s="2" t="s">
        <v>47</v>
      </c>
      <c r="J2281" s="2" t="s">
        <v>796</v>
      </c>
      <c r="K2281" s="2" t="s">
        <v>797</v>
      </c>
      <c r="L2281" s="2" t="s">
        <v>366</v>
      </c>
      <c r="M2281" s="2">
        <v>61</v>
      </c>
      <c r="N2281" s="2" t="b">
        <v>0</v>
      </c>
      <c r="O2281" s="2">
        <v>0.84000000000000008</v>
      </c>
      <c r="P2281" s="2">
        <v>0.82894736842105265</v>
      </c>
      <c r="Q2281" s="2">
        <v>0.85135135135135132</v>
      </c>
      <c r="R2281" s="2" t="s">
        <v>74</v>
      </c>
      <c r="S2281" s="2" t="s">
        <v>5116</v>
      </c>
      <c r="T2281" s="2" t="s">
        <v>5117</v>
      </c>
      <c r="U2281" s="2" t="b">
        <v>1</v>
      </c>
      <c r="V2281" s="2" t="s">
        <v>69</v>
      </c>
      <c r="W2281" s="2">
        <v>1.3</v>
      </c>
    </row>
    <row r="2282" spans="1:23" ht="15.75" customHeight="1" x14ac:dyDescent="0.25">
      <c r="A2282" s="2" t="s">
        <v>5200</v>
      </c>
      <c r="B2282" s="2" t="s">
        <v>5201</v>
      </c>
      <c r="C2282" s="2" t="s">
        <v>190</v>
      </c>
      <c r="D2282" s="2" t="s">
        <v>73</v>
      </c>
      <c r="E2282" s="2" t="s">
        <v>75</v>
      </c>
      <c r="F2282" s="2" t="s">
        <v>55</v>
      </c>
      <c r="G2282" s="2" t="s">
        <v>56</v>
      </c>
      <c r="H2282" s="2" t="s">
        <v>57</v>
      </c>
      <c r="I2282" s="2" t="s">
        <v>32</v>
      </c>
      <c r="J2282" s="2" t="s">
        <v>59</v>
      </c>
      <c r="K2282" s="2" t="s">
        <v>60</v>
      </c>
      <c r="L2282" s="2" t="s">
        <v>61</v>
      </c>
      <c r="M2282" s="2">
        <v>42</v>
      </c>
      <c r="N2282" s="2" t="b">
        <v>1</v>
      </c>
      <c r="O2282" s="2">
        <v>0.72803347280334718</v>
      </c>
      <c r="P2282" s="2">
        <v>0.70161290322580649</v>
      </c>
      <c r="Q2282" s="2">
        <v>0.75652173913043474</v>
      </c>
      <c r="R2282" s="2" t="s">
        <v>74</v>
      </c>
      <c r="S2282" s="2" t="s">
        <v>5118</v>
      </c>
      <c r="T2282" s="2" t="s">
        <v>5119</v>
      </c>
      <c r="U2282" s="2" t="b">
        <v>1</v>
      </c>
      <c r="V2282" s="2" t="s">
        <v>69</v>
      </c>
      <c r="W2282" s="2">
        <v>1.8</v>
      </c>
    </row>
    <row r="2283" spans="1:23" ht="15.75" customHeight="1" x14ac:dyDescent="0.25">
      <c r="A2283" s="2" t="s">
        <v>5200</v>
      </c>
      <c r="B2283" s="2" t="s">
        <v>5201</v>
      </c>
      <c r="C2283" s="2" t="s">
        <v>190</v>
      </c>
      <c r="D2283" s="2" t="s">
        <v>73</v>
      </c>
      <c r="E2283" s="2" t="s">
        <v>75</v>
      </c>
      <c r="F2283" s="2" t="s">
        <v>55</v>
      </c>
      <c r="G2283" s="2" t="s">
        <v>70</v>
      </c>
      <c r="H2283" s="2" t="s">
        <v>57</v>
      </c>
      <c r="I2283" s="2" t="s">
        <v>32</v>
      </c>
      <c r="J2283" s="2" t="s">
        <v>71</v>
      </c>
      <c r="K2283" s="2" t="s">
        <v>72</v>
      </c>
      <c r="L2283" s="2" t="s">
        <v>61</v>
      </c>
      <c r="M2283" s="2">
        <v>43</v>
      </c>
      <c r="N2283" s="2" t="b">
        <v>1</v>
      </c>
      <c r="O2283" s="2">
        <v>0.70981210855949894</v>
      </c>
      <c r="P2283" s="2">
        <v>0.68273092369477917</v>
      </c>
      <c r="Q2283" s="2">
        <v>0.73913043478260865</v>
      </c>
      <c r="R2283" s="2" t="s">
        <v>74</v>
      </c>
      <c r="S2283" s="2" t="s">
        <v>5120</v>
      </c>
      <c r="T2283" s="2" t="s">
        <v>5121</v>
      </c>
      <c r="U2283" s="2" t="b">
        <v>1</v>
      </c>
      <c r="V2283" s="2" t="s">
        <v>69</v>
      </c>
      <c r="W2283" s="2">
        <v>1.3</v>
      </c>
    </row>
    <row r="2284" spans="1:23" ht="15.75" customHeight="1" x14ac:dyDescent="0.25">
      <c r="A2284" s="2" t="s">
        <v>5200</v>
      </c>
      <c r="B2284" s="2" t="s">
        <v>5201</v>
      </c>
      <c r="C2284" s="2" t="s">
        <v>190</v>
      </c>
      <c r="D2284" s="2" t="s">
        <v>73</v>
      </c>
      <c r="E2284" s="2" t="s">
        <v>75</v>
      </c>
      <c r="F2284" s="2" t="s">
        <v>55</v>
      </c>
      <c r="G2284" s="2" t="s">
        <v>78</v>
      </c>
      <c r="H2284" s="2" t="s">
        <v>57</v>
      </c>
      <c r="I2284" s="2" t="s">
        <v>32</v>
      </c>
      <c r="J2284" s="2" t="s">
        <v>79</v>
      </c>
      <c r="K2284" s="2" t="s">
        <v>80</v>
      </c>
      <c r="L2284" s="2" t="s">
        <v>61</v>
      </c>
      <c r="M2284" s="2">
        <v>44</v>
      </c>
      <c r="N2284" s="2" t="b">
        <v>1</v>
      </c>
      <c r="O2284" s="2">
        <v>0.7649572649572649</v>
      </c>
      <c r="P2284" s="2">
        <v>0.75210084033613445</v>
      </c>
      <c r="Q2284" s="2">
        <v>0.77826086956521734</v>
      </c>
      <c r="R2284" s="2" t="s">
        <v>74</v>
      </c>
      <c r="S2284" s="2" t="s">
        <v>5122</v>
      </c>
      <c r="T2284" s="2" t="s">
        <v>5123</v>
      </c>
      <c r="U2284" s="2" t="b">
        <v>1</v>
      </c>
      <c r="V2284" s="2" t="s">
        <v>69</v>
      </c>
      <c r="W2284" s="2">
        <v>1.7</v>
      </c>
    </row>
    <row r="2285" spans="1:23" ht="15.75" customHeight="1" x14ac:dyDescent="0.25">
      <c r="A2285" s="2" t="s">
        <v>5200</v>
      </c>
      <c r="B2285" s="2" t="s">
        <v>5201</v>
      </c>
      <c r="C2285" s="2" t="s">
        <v>190</v>
      </c>
      <c r="D2285" s="2" t="s">
        <v>73</v>
      </c>
      <c r="E2285" s="2" t="s">
        <v>75</v>
      </c>
      <c r="F2285" s="2" t="s">
        <v>55</v>
      </c>
      <c r="G2285" s="2" t="s">
        <v>85</v>
      </c>
      <c r="H2285" s="2" t="s">
        <v>57</v>
      </c>
      <c r="I2285" s="2" t="s">
        <v>32</v>
      </c>
      <c r="J2285" s="2" t="s">
        <v>86</v>
      </c>
      <c r="K2285" s="2" t="s">
        <v>87</v>
      </c>
      <c r="L2285" s="2" t="s">
        <v>61</v>
      </c>
      <c r="M2285" s="2">
        <v>45</v>
      </c>
      <c r="N2285" s="2" t="b">
        <v>1</v>
      </c>
      <c r="O2285" s="2">
        <v>0.76231263383297643</v>
      </c>
      <c r="P2285" s="2">
        <v>0.75105485232067515</v>
      </c>
      <c r="Q2285" s="2">
        <v>0.77391304347826084</v>
      </c>
      <c r="R2285" s="2" t="s">
        <v>74</v>
      </c>
      <c r="S2285" s="2" t="s">
        <v>5124</v>
      </c>
      <c r="T2285" s="2" t="s">
        <v>5125</v>
      </c>
      <c r="U2285" s="2" t="b">
        <v>1</v>
      </c>
      <c r="V2285" s="2" t="s">
        <v>69</v>
      </c>
      <c r="W2285" s="2">
        <v>1.3</v>
      </c>
    </row>
    <row r="2286" spans="1:23" ht="15.75" customHeight="1" x14ac:dyDescent="0.25">
      <c r="A2286" s="2" t="s">
        <v>5200</v>
      </c>
      <c r="B2286" s="2" t="s">
        <v>5201</v>
      </c>
      <c r="C2286" s="2" t="s">
        <v>190</v>
      </c>
      <c r="D2286" s="2" t="s">
        <v>73</v>
      </c>
      <c r="E2286" s="2" t="s">
        <v>75</v>
      </c>
      <c r="F2286" s="2" t="s">
        <v>55</v>
      </c>
      <c r="G2286" s="2" t="s">
        <v>92</v>
      </c>
      <c r="H2286" s="2" t="s">
        <v>57</v>
      </c>
      <c r="I2286" s="2" t="s">
        <v>32</v>
      </c>
      <c r="J2286" s="2" t="s">
        <v>93</v>
      </c>
      <c r="K2286" s="2" t="s">
        <v>95</v>
      </c>
      <c r="L2286" s="2" t="s">
        <v>61</v>
      </c>
      <c r="M2286" s="2">
        <v>46</v>
      </c>
      <c r="N2286" s="2" t="b">
        <v>1</v>
      </c>
      <c r="O2286" s="2">
        <v>0.73036093418259018</v>
      </c>
      <c r="P2286" s="2">
        <v>0.7136929460580913</v>
      </c>
      <c r="Q2286" s="2">
        <v>0.74782608695652175</v>
      </c>
      <c r="R2286" s="2" t="s">
        <v>74</v>
      </c>
      <c r="S2286" s="2" t="s">
        <v>5126</v>
      </c>
      <c r="T2286" s="2" t="s">
        <v>5127</v>
      </c>
      <c r="U2286" s="2" t="b">
        <v>1</v>
      </c>
      <c r="V2286" s="2" t="s">
        <v>69</v>
      </c>
      <c r="W2286" s="2">
        <v>1.3</v>
      </c>
    </row>
    <row r="2287" spans="1:23" ht="15.75" customHeight="1" x14ac:dyDescent="0.25">
      <c r="A2287" s="2" t="s">
        <v>5200</v>
      </c>
      <c r="B2287" s="2" t="s">
        <v>5201</v>
      </c>
      <c r="C2287" s="2" t="s">
        <v>190</v>
      </c>
      <c r="D2287" s="2" t="s">
        <v>73</v>
      </c>
      <c r="E2287" s="2" t="s">
        <v>75</v>
      </c>
      <c r="F2287" s="2" t="s">
        <v>55</v>
      </c>
      <c r="G2287" s="2" t="s">
        <v>99</v>
      </c>
      <c r="H2287" s="2" t="s">
        <v>57</v>
      </c>
      <c r="I2287" s="2" t="s">
        <v>32</v>
      </c>
      <c r="J2287" s="2" t="s">
        <v>100</v>
      </c>
      <c r="K2287" s="2" t="s">
        <v>101</v>
      </c>
      <c r="L2287" s="2" t="s">
        <v>61</v>
      </c>
      <c r="M2287" s="2">
        <v>47</v>
      </c>
      <c r="N2287" s="2" t="b">
        <v>1</v>
      </c>
      <c r="O2287" s="2">
        <v>0.74786324786324798</v>
      </c>
      <c r="P2287" s="2">
        <v>0.73529411764705888</v>
      </c>
      <c r="Q2287" s="2">
        <v>0.76086956521739135</v>
      </c>
      <c r="R2287" s="2" t="s">
        <v>74</v>
      </c>
      <c r="S2287" s="2" t="s">
        <v>5128</v>
      </c>
      <c r="T2287" s="2" t="s">
        <v>5129</v>
      </c>
      <c r="U2287" s="2" t="b">
        <v>1</v>
      </c>
      <c r="V2287" s="2" t="s">
        <v>69</v>
      </c>
      <c r="W2287" s="2">
        <v>1.7</v>
      </c>
    </row>
    <row r="2288" spans="1:23" ht="15.75" customHeight="1" x14ac:dyDescent="0.25">
      <c r="A2288" s="2" t="s">
        <v>5200</v>
      </c>
      <c r="B2288" s="2" t="s">
        <v>5201</v>
      </c>
      <c r="C2288" s="2" t="s">
        <v>190</v>
      </c>
      <c r="D2288" s="2" t="s">
        <v>73</v>
      </c>
      <c r="E2288" s="2" t="s">
        <v>75</v>
      </c>
      <c r="F2288" s="2" t="s">
        <v>55</v>
      </c>
      <c r="G2288" s="2" t="s">
        <v>107</v>
      </c>
      <c r="H2288" s="2" t="s">
        <v>57</v>
      </c>
      <c r="I2288" s="2" t="s">
        <v>32</v>
      </c>
      <c r="J2288" s="2" t="s">
        <v>108</v>
      </c>
      <c r="K2288" s="2" t="s">
        <v>109</v>
      </c>
      <c r="L2288" s="2" t="s">
        <v>61</v>
      </c>
      <c r="M2288" s="2">
        <v>48</v>
      </c>
      <c r="N2288" s="2" t="b">
        <v>1</v>
      </c>
      <c r="O2288" s="2">
        <v>0.70833333333333337</v>
      </c>
      <c r="P2288" s="2">
        <v>0.68</v>
      </c>
      <c r="Q2288" s="2">
        <v>0.73913043478260865</v>
      </c>
      <c r="R2288" s="2" t="s">
        <v>74</v>
      </c>
      <c r="S2288" s="2" t="s">
        <v>5130</v>
      </c>
      <c r="T2288" s="2" t="s">
        <v>5131</v>
      </c>
      <c r="U2288" s="2" t="b">
        <v>1</v>
      </c>
      <c r="V2288" s="2" t="s">
        <v>69</v>
      </c>
      <c r="W2288" s="2">
        <v>1.3</v>
      </c>
    </row>
    <row r="2289" spans="1:23" ht="15.75" customHeight="1" x14ac:dyDescent="0.25">
      <c r="A2289" s="2" t="s">
        <v>5200</v>
      </c>
      <c r="B2289" s="2" t="s">
        <v>5201</v>
      </c>
      <c r="C2289" s="2" t="s">
        <v>190</v>
      </c>
      <c r="D2289" s="2" t="s">
        <v>73</v>
      </c>
      <c r="E2289" s="2" t="s">
        <v>75</v>
      </c>
      <c r="F2289" s="2" t="s">
        <v>55</v>
      </c>
      <c r="G2289" s="2" t="s">
        <v>112</v>
      </c>
      <c r="H2289" s="2" t="s">
        <v>57</v>
      </c>
      <c r="I2289" s="2" t="s">
        <v>32</v>
      </c>
      <c r="J2289" s="2" t="s">
        <v>113</v>
      </c>
      <c r="K2289" s="2" t="s">
        <v>114</v>
      </c>
      <c r="L2289" s="2" t="s">
        <v>61</v>
      </c>
      <c r="M2289" s="2">
        <v>49</v>
      </c>
      <c r="N2289" s="2" t="b">
        <v>1</v>
      </c>
      <c r="O2289" s="2">
        <v>0.73684210526315808</v>
      </c>
      <c r="P2289" s="2">
        <v>0.7142857142857143</v>
      </c>
      <c r="Q2289" s="2">
        <v>0.76086956521739135</v>
      </c>
      <c r="R2289" s="2" t="s">
        <v>74</v>
      </c>
      <c r="S2289" s="2" t="s">
        <v>5132</v>
      </c>
      <c r="T2289" s="2" t="s">
        <v>5133</v>
      </c>
      <c r="U2289" s="2" t="b">
        <v>1</v>
      </c>
      <c r="V2289" s="2" t="s">
        <v>69</v>
      </c>
      <c r="W2289" s="2">
        <v>1.3</v>
      </c>
    </row>
    <row r="2290" spans="1:23" ht="15.75" customHeight="1" x14ac:dyDescent="0.25">
      <c r="A2290" s="2" t="s">
        <v>5200</v>
      </c>
      <c r="B2290" s="2" t="s">
        <v>5201</v>
      </c>
      <c r="C2290" s="2" t="s">
        <v>190</v>
      </c>
      <c r="D2290" s="2" t="s">
        <v>73</v>
      </c>
      <c r="E2290" s="2" t="s">
        <v>75</v>
      </c>
      <c r="F2290" s="2" t="s">
        <v>55</v>
      </c>
      <c r="G2290" s="2" t="s">
        <v>117</v>
      </c>
      <c r="H2290" s="2" t="s">
        <v>57</v>
      </c>
      <c r="I2290" s="2" t="s">
        <v>32</v>
      </c>
      <c r="J2290" s="2" t="s">
        <v>118</v>
      </c>
      <c r="K2290" s="2" t="s">
        <v>119</v>
      </c>
      <c r="L2290" s="2" t="s">
        <v>61</v>
      </c>
      <c r="M2290" s="2">
        <v>50</v>
      </c>
      <c r="N2290" s="2" t="b">
        <v>1</v>
      </c>
      <c r="O2290" s="2">
        <v>0.75161987041036704</v>
      </c>
      <c r="P2290" s="2">
        <v>0.74678111587982832</v>
      </c>
      <c r="Q2290" s="2">
        <v>0.75652173913043474</v>
      </c>
      <c r="R2290" s="2" t="s">
        <v>74</v>
      </c>
      <c r="S2290" s="2" t="s">
        <v>5134</v>
      </c>
      <c r="T2290" s="2" t="s">
        <v>5135</v>
      </c>
      <c r="U2290" s="2" t="b">
        <v>1</v>
      </c>
      <c r="V2290" s="2" t="s">
        <v>69</v>
      </c>
      <c r="W2290" s="2">
        <v>1.7</v>
      </c>
    </row>
    <row r="2291" spans="1:23" ht="15.75" customHeight="1" x14ac:dyDescent="0.25">
      <c r="A2291" s="2" t="s">
        <v>5200</v>
      </c>
      <c r="B2291" s="2" t="s">
        <v>5201</v>
      </c>
      <c r="C2291" s="2" t="s">
        <v>190</v>
      </c>
      <c r="D2291" s="2" t="s">
        <v>73</v>
      </c>
      <c r="E2291" s="2" t="s">
        <v>75</v>
      </c>
      <c r="F2291" s="2" t="s">
        <v>55</v>
      </c>
      <c r="G2291" s="2" t="s">
        <v>122</v>
      </c>
      <c r="H2291" s="2" t="s">
        <v>57</v>
      </c>
      <c r="I2291" s="2" t="s">
        <v>32</v>
      </c>
      <c r="J2291" s="2" t="s">
        <v>123</v>
      </c>
      <c r="K2291" s="2" t="s">
        <v>124</v>
      </c>
      <c r="L2291" s="2" t="s">
        <v>61</v>
      </c>
      <c r="M2291" s="2">
        <v>51</v>
      </c>
      <c r="N2291" s="2" t="b">
        <v>1</v>
      </c>
      <c r="O2291" s="2">
        <v>0.73839662447257393</v>
      </c>
      <c r="P2291" s="2">
        <v>0.71721311475409832</v>
      </c>
      <c r="Q2291" s="2">
        <v>0.76086956521739135</v>
      </c>
      <c r="R2291" s="2" t="s">
        <v>74</v>
      </c>
      <c r="S2291" s="2" t="s">
        <v>5136</v>
      </c>
      <c r="T2291" s="2" t="s">
        <v>5137</v>
      </c>
      <c r="U2291" s="2" t="b">
        <v>1</v>
      </c>
      <c r="V2291" s="2" t="s">
        <v>69</v>
      </c>
      <c r="W2291" s="2">
        <v>1.3</v>
      </c>
    </row>
    <row r="2292" spans="1:23" ht="15.75" customHeight="1" x14ac:dyDescent="0.25">
      <c r="A2292" s="2" t="s">
        <v>5200</v>
      </c>
      <c r="B2292" s="2" t="s">
        <v>5201</v>
      </c>
      <c r="C2292" s="2" t="s">
        <v>190</v>
      </c>
      <c r="D2292" s="2" t="s">
        <v>73</v>
      </c>
      <c r="E2292" s="2" t="s">
        <v>75</v>
      </c>
      <c r="F2292" s="2" t="s">
        <v>55</v>
      </c>
      <c r="G2292" s="2" t="s">
        <v>127</v>
      </c>
      <c r="H2292" s="2" t="s">
        <v>57</v>
      </c>
      <c r="I2292" s="2" t="s">
        <v>32</v>
      </c>
      <c r="J2292" s="2" t="s">
        <v>128</v>
      </c>
      <c r="K2292" s="2" t="s">
        <v>129</v>
      </c>
      <c r="L2292" s="2" t="s">
        <v>61</v>
      </c>
      <c r="M2292" s="2">
        <v>52</v>
      </c>
      <c r="N2292" s="2" t="b">
        <v>1</v>
      </c>
      <c r="O2292" s="2">
        <v>0.71250000000000013</v>
      </c>
      <c r="P2292" s="2">
        <v>0.68400000000000005</v>
      </c>
      <c r="Q2292" s="2">
        <v>0.74347826086956526</v>
      </c>
      <c r="R2292" s="2" t="s">
        <v>74</v>
      </c>
      <c r="S2292" s="2" t="s">
        <v>5138</v>
      </c>
      <c r="T2292" s="2" t="s">
        <v>5139</v>
      </c>
      <c r="U2292" s="2" t="b">
        <v>1</v>
      </c>
      <c r="V2292" s="2" t="s">
        <v>69</v>
      </c>
      <c r="W2292" s="2">
        <v>1.3</v>
      </c>
    </row>
    <row r="2293" spans="1:23" ht="15.75" customHeight="1" x14ac:dyDescent="0.25">
      <c r="A2293" s="2" t="s">
        <v>5200</v>
      </c>
      <c r="B2293" s="2" t="s">
        <v>5201</v>
      </c>
      <c r="C2293" s="2" t="s">
        <v>190</v>
      </c>
      <c r="D2293" s="2" t="s">
        <v>73</v>
      </c>
      <c r="E2293" s="2" t="s">
        <v>75</v>
      </c>
      <c r="F2293" s="2" t="s">
        <v>55</v>
      </c>
      <c r="G2293" s="2" t="s">
        <v>132</v>
      </c>
      <c r="H2293" s="2" t="s">
        <v>57</v>
      </c>
      <c r="I2293" s="2" t="s">
        <v>32</v>
      </c>
      <c r="J2293" s="2" t="s">
        <v>133</v>
      </c>
      <c r="K2293" s="2" t="s">
        <v>134</v>
      </c>
      <c r="L2293" s="2" t="s">
        <v>61</v>
      </c>
      <c r="M2293" s="2">
        <v>53</v>
      </c>
      <c r="N2293" s="2" t="b">
        <v>1</v>
      </c>
      <c r="O2293" s="2">
        <v>0.75105485232067504</v>
      </c>
      <c r="P2293" s="2">
        <v>0.72950819672131151</v>
      </c>
      <c r="Q2293" s="2">
        <v>0.77391304347826084</v>
      </c>
      <c r="R2293" s="2" t="s">
        <v>74</v>
      </c>
      <c r="S2293" s="2" t="s">
        <v>5140</v>
      </c>
      <c r="T2293" s="2" t="s">
        <v>5141</v>
      </c>
      <c r="U2293" s="2" t="b">
        <v>1</v>
      </c>
      <c r="V2293" s="2" t="s">
        <v>69</v>
      </c>
      <c r="W2293" s="2">
        <v>1.7</v>
      </c>
    </row>
    <row r="2294" spans="1:23" ht="15.75" customHeight="1" x14ac:dyDescent="0.25">
      <c r="A2294" s="2" t="s">
        <v>5200</v>
      </c>
      <c r="B2294" s="2" t="s">
        <v>5201</v>
      </c>
      <c r="C2294" s="2" t="s">
        <v>190</v>
      </c>
      <c r="D2294" s="2" t="s">
        <v>73</v>
      </c>
      <c r="E2294" s="2" t="s">
        <v>75</v>
      </c>
      <c r="F2294" s="2" t="s">
        <v>55</v>
      </c>
      <c r="G2294" s="2" t="s">
        <v>137</v>
      </c>
      <c r="H2294" s="2" t="s">
        <v>57</v>
      </c>
      <c r="I2294" s="2" t="s">
        <v>32</v>
      </c>
      <c r="J2294" s="2" t="s">
        <v>138</v>
      </c>
      <c r="K2294" s="2" t="s">
        <v>139</v>
      </c>
      <c r="L2294" s="2" t="s">
        <v>61</v>
      </c>
      <c r="M2294" s="2">
        <v>54</v>
      </c>
      <c r="N2294" s="2" t="b">
        <v>1</v>
      </c>
      <c r="O2294" s="2">
        <v>0.72765957446808516</v>
      </c>
      <c r="P2294" s="2">
        <v>0.71250000000000002</v>
      </c>
      <c r="Q2294" s="2">
        <v>0.74347826086956526</v>
      </c>
      <c r="R2294" s="2" t="s">
        <v>74</v>
      </c>
      <c r="S2294" s="2" t="s">
        <v>5142</v>
      </c>
      <c r="T2294" s="2" t="s">
        <v>5143</v>
      </c>
      <c r="U2294" s="2" t="b">
        <v>1</v>
      </c>
      <c r="V2294" s="2" t="s">
        <v>69</v>
      </c>
      <c r="W2294" s="2">
        <v>1.3</v>
      </c>
    </row>
    <row r="2295" spans="1:23" ht="15.75" customHeight="1" x14ac:dyDescent="0.25">
      <c r="A2295" s="2" t="s">
        <v>5200</v>
      </c>
      <c r="B2295" s="2" t="s">
        <v>5201</v>
      </c>
      <c r="C2295" s="2" t="s">
        <v>190</v>
      </c>
      <c r="D2295" s="2" t="s">
        <v>73</v>
      </c>
      <c r="E2295" s="2" t="s">
        <v>75</v>
      </c>
      <c r="F2295" s="2" t="s">
        <v>55</v>
      </c>
      <c r="G2295" s="2" t="s">
        <v>142</v>
      </c>
      <c r="H2295" s="2" t="s">
        <v>57</v>
      </c>
      <c r="I2295" s="2" t="s">
        <v>32</v>
      </c>
      <c r="J2295" s="2" t="s">
        <v>143</v>
      </c>
      <c r="K2295" s="2" t="s">
        <v>144</v>
      </c>
      <c r="L2295" s="2" t="s">
        <v>61</v>
      </c>
      <c r="M2295" s="2">
        <v>55</v>
      </c>
      <c r="N2295" s="2" t="b">
        <v>1</v>
      </c>
      <c r="O2295" s="2">
        <v>0.73529411764705888</v>
      </c>
      <c r="P2295" s="2">
        <v>0.71138211382113825</v>
      </c>
      <c r="Q2295" s="2">
        <v>0.76086956521739135</v>
      </c>
      <c r="R2295" s="2" t="s">
        <v>74</v>
      </c>
      <c r="S2295" s="2" t="s">
        <v>5144</v>
      </c>
      <c r="T2295" s="2" t="s">
        <v>5145</v>
      </c>
      <c r="U2295" s="2" t="b">
        <v>1</v>
      </c>
      <c r="V2295" s="2" t="s">
        <v>69</v>
      </c>
      <c r="W2295" s="2">
        <v>1.7</v>
      </c>
    </row>
    <row r="2296" spans="1:23" ht="15.75" customHeight="1" x14ac:dyDescent="0.25">
      <c r="A2296" s="2" t="s">
        <v>5200</v>
      </c>
      <c r="B2296" s="2" t="s">
        <v>5201</v>
      </c>
      <c r="C2296" s="2" t="s">
        <v>190</v>
      </c>
      <c r="D2296" s="2" t="s">
        <v>73</v>
      </c>
      <c r="E2296" s="2" t="s">
        <v>75</v>
      </c>
      <c r="F2296" s="2" t="s">
        <v>55</v>
      </c>
      <c r="G2296" s="2" t="s">
        <v>148</v>
      </c>
      <c r="H2296" s="2" t="s">
        <v>57</v>
      </c>
      <c r="I2296" s="2" t="s">
        <v>32</v>
      </c>
      <c r="J2296" s="2" t="s">
        <v>149</v>
      </c>
      <c r="K2296" s="2" t="s">
        <v>150</v>
      </c>
      <c r="L2296" s="2" t="s">
        <v>61</v>
      </c>
      <c r="M2296" s="2">
        <v>56</v>
      </c>
      <c r="N2296" s="2" t="b">
        <v>1</v>
      </c>
      <c r="O2296" s="2">
        <v>0.74213836477987416</v>
      </c>
      <c r="P2296" s="2">
        <v>0.7165991902834008</v>
      </c>
      <c r="Q2296" s="2">
        <v>0.76956521739130435</v>
      </c>
      <c r="R2296" s="2" t="s">
        <v>74</v>
      </c>
      <c r="S2296" s="2" t="s">
        <v>5146</v>
      </c>
      <c r="T2296" s="2" t="s">
        <v>5147</v>
      </c>
      <c r="U2296" s="2" t="b">
        <v>1</v>
      </c>
      <c r="V2296" s="2" t="s">
        <v>69</v>
      </c>
      <c r="W2296" s="2">
        <v>1.3</v>
      </c>
    </row>
    <row r="2297" spans="1:23" ht="15.75" customHeight="1" x14ac:dyDescent="0.25">
      <c r="A2297" s="2" t="s">
        <v>5200</v>
      </c>
      <c r="B2297" s="2" t="s">
        <v>5201</v>
      </c>
      <c r="C2297" s="2" t="s">
        <v>190</v>
      </c>
      <c r="D2297" s="2" t="s">
        <v>73</v>
      </c>
      <c r="E2297" s="2" t="s">
        <v>75</v>
      </c>
      <c r="F2297" s="2" t="s">
        <v>55</v>
      </c>
      <c r="G2297" s="2" t="s">
        <v>153</v>
      </c>
      <c r="H2297" s="2" t="s">
        <v>57</v>
      </c>
      <c r="I2297" s="2" t="s">
        <v>32</v>
      </c>
      <c r="J2297" s="2" t="s">
        <v>154</v>
      </c>
      <c r="K2297" s="2" t="s">
        <v>155</v>
      </c>
      <c r="L2297" s="2" t="s">
        <v>61</v>
      </c>
      <c r="M2297" s="2">
        <v>57</v>
      </c>
      <c r="N2297" s="2" t="b">
        <v>1</v>
      </c>
      <c r="O2297" s="2">
        <v>0.72384937238493718</v>
      </c>
      <c r="P2297" s="2">
        <v>0.69758064516129037</v>
      </c>
      <c r="Q2297" s="2">
        <v>0.75217391304347825</v>
      </c>
      <c r="R2297" s="2" t="s">
        <v>74</v>
      </c>
      <c r="S2297" s="2" t="s">
        <v>5148</v>
      </c>
      <c r="T2297" s="2" t="s">
        <v>5149</v>
      </c>
      <c r="U2297" s="2" t="b">
        <v>1</v>
      </c>
      <c r="V2297" s="2" t="s">
        <v>69</v>
      </c>
      <c r="W2297" s="2">
        <v>1.3</v>
      </c>
    </row>
    <row r="2298" spans="1:23" ht="15.75" customHeight="1" x14ac:dyDescent="0.25">
      <c r="A2298" s="2" t="s">
        <v>5200</v>
      </c>
      <c r="B2298" s="2" t="s">
        <v>5201</v>
      </c>
      <c r="C2298" s="2" t="s">
        <v>190</v>
      </c>
      <c r="D2298" s="2" t="s">
        <v>73</v>
      </c>
      <c r="E2298" s="2" t="s">
        <v>75</v>
      </c>
      <c r="F2298" s="2" t="s">
        <v>55</v>
      </c>
      <c r="G2298" s="2" t="s">
        <v>158</v>
      </c>
      <c r="H2298" s="2" t="s">
        <v>57</v>
      </c>
      <c r="I2298" s="2" t="s">
        <v>32</v>
      </c>
      <c r="J2298" s="2" t="s">
        <v>159</v>
      </c>
      <c r="K2298" s="2" t="s">
        <v>160</v>
      </c>
      <c r="L2298" s="2" t="s">
        <v>61</v>
      </c>
      <c r="M2298" s="2">
        <v>58</v>
      </c>
      <c r="N2298" s="2" t="b">
        <v>1</v>
      </c>
      <c r="O2298" s="2">
        <v>0.76293103448275856</v>
      </c>
      <c r="P2298" s="2">
        <v>0.75641025641025639</v>
      </c>
      <c r="Q2298" s="2">
        <v>0.76956521739130435</v>
      </c>
      <c r="R2298" s="2" t="s">
        <v>74</v>
      </c>
      <c r="S2298" s="2" t="s">
        <v>5150</v>
      </c>
      <c r="T2298" s="2" t="s">
        <v>5151</v>
      </c>
      <c r="U2298" s="2" t="b">
        <v>1</v>
      </c>
      <c r="V2298" s="2" t="s">
        <v>69</v>
      </c>
      <c r="W2298" s="2">
        <v>1.3</v>
      </c>
    </row>
    <row r="2299" spans="1:23" ht="15.75" customHeight="1" x14ac:dyDescent="0.25">
      <c r="A2299" s="2" t="s">
        <v>5200</v>
      </c>
      <c r="B2299" s="2" t="s">
        <v>5201</v>
      </c>
      <c r="C2299" s="2" t="s">
        <v>190</v>
      </c>
      <c r="D2299" s="2" t="s">
        <v>73</v>
      </c>
      <c r="E2299" s="2" t="s">
        <v>75</v>
      </c>
      <c r="F2299" s="2" t="s">
        <v>55</v>
      </c>
      <c r="G2299" s="2" t="s">
        <v>163</v>
      </c>
      <c r="H2299" s="2" t="s">
        <v>57</v>
      </c>
      <c r="I2299" s="2" t="s">
        <v>32</v>
      </c>
      <c r="J2299" s="2" t="s">
        <v>164</v>
      </c>
      <c r="K2299" s="2" t="s">
        <v>165</v>
      </c>
      <c r="L2299" s="2" t="s">
        <v>61</v>
      </c>
      <c r="M2299" s="2">
        <v>59</v>
      </c>
      <c r="N2299" s="2" t="b">
        <v>1</v>
      </c>
      <c r="O2299" s="2">
        <v>0.75687103594080329</v>
      </c>
      <c r="P2299" s="2">
        <v>0.73662551440329216</v>
      </c>
      <c r="Q2299" s="2">
        <v>0.77826086956521734</v>
      </c>
      <c r="R2299" s="2" t="s">
        <v>74</v>
      </c>
      <c r="S2299" s="2" t="s">
        <v>5152</v>
      </c>
      <c r="T2299" s="2" t="s">
        <v>5153</v>
      </c>
      <c r="U2299" s="2" t="b">
        <v>1</v>
      </c>
      <c r="V2299" s="2" t="s">
        <v>69</v>
      </c>
      <c r="W2299" s="2">
        <v>1.7</v>
      </c>
    </row>
    <row r="2300" spans="1:23" ht="15.75" customHeight="1" x14ac:dyDescent="0.25">
      <c r="A2300" s="2" t="s">
        <v>5200</v>
      </c>
      <c r="B2300" s="2" t="s">
        <v>5201</v>
      </c>
      <c r="C2300" s="2" t="s">
        <v>190</v>
      </c>
      <c r="D2300" s="2" t="s">
        <v>73</v>
      </c>
      <c r="E2300" s="2" t="s">
        <v>75</v>
      </c>
      <c r="F2300" s="2" t="s">
        <v>55</v>
      </c>
      <c r="G2300" s="2" t="s">
        <v>168</v>
      </c>
      <c r="H2300" s="2" t="s">
        <v>57</v>
      </c>
      <c r="I2300" s="2" t="s">
        <v>32</v>
      </c>
      <c r="J2300" s="2" t="s">
        <v>169</v>
      </c>
      <c r="K2300" s="2" t="s">
        <v>170</v>
      </c>
      <c r="L2300" s="2" t="s">
        <v>61</v>
      </c>
      <c r="M2300" s="2">
        <v>60</v>
      </c>
      <c r="N2300" s="2" t="b">
        <v>1</v>
      </c>
      <c r="O2300" s="2">
        <v>0.7447698744769875</v>
      </c>
      <c r="P2300" s="2">
        <v>0.717741935483871</v>
      </c>
      <c r="Q2300" s="2">
        <v>0.77391304347826084</v>
      </c>
      <c r="R2300" s="2" t="s">
        <v>74</v>
      </c>
      <c r="S2300" s="2" t="s">
        <v>5154</v>
      </c>
      <c r="T2300" s="2" t="s">
        <v>5155</v>
      </c>
      <c r="U2300" s="2" t="b">
        <v>1</v>
      </c>
      <c r="V2300" s="2" t="s">
        <v>69</v>
      </c>
      <c r="W2300" s="2">
        <v>1.3</v>
      </c>
    </row>
    <row r="2301" spans="1:23" ht="15.75" customHeight="1" x14ac:dyDescent="0.25">
      <c r="A2301" s="2" t="s">
        <v>5200</v>
      </c>
      <c r="B2301" s="2" t="s">
        <v>5201</v>
      </c>
      <c r="C2301" s="2" t="s">
        <v>190</v>
      </c>
      <c r="D2301" s="2" t="s">
        <v>73</v>
      </c>
      <c r="E2301" s="2" t="s">
        <v>75</v>
      </c>
      <c r="F2301" s="2" t="s">
        <v>55</v>
      </c>
      <c r="G2301" s="2" t="s">
        <v>173</v>
      </c>
      <c r="H2301" s="2" t="s">
        <v>57</v>
      </c>
      <c r="I2301" s="2" t="s">
        <v>32</v>
      </c>
      <c r="J2301" s="2" t="s">
        <v>174</v>
      </c>
      <c r="K2301" s="2" t="s">
        <v>175</v>
      </c>
      <c r="L2301" s="2" t="s">
        <v>61</v>
      </c>
      <c r="M2301" s="2">
        <v>61</v>
      </c>
      <c r="N2301" s="2" t="b">
        <v>1</v>
      </c>
      <c r="O2301" s="2">
        <v>0.73706896551724144</v>
      </c>
      <c r="P2301" s="2">
        <v>0.73076923076923073</v>
      </c>
      <c r="Q2301" s="2">
        <v>0.74347826086956526</v>
      </c>
      <c r="R2301" s="2" t="s">
        <v>74</v>
      </c>
      <c r="S2301" s="2" t="s">
        <v>5156</v>
      </c>
      <c r="T2301" s="2" t="s">
        <v>5157</v>
      </c>
      <c r="U2301" s="2" t="b">
        <v>1</v>
      </c>
      <c r="V2301" s="2" t="s">
        <v>69</v>
      </c>
      <c r="W2301" s="2">
        <v>1.7</v>
      </c>
    </row>
    <row r="2302" spans="1:23" ht="15.75" customHeight="1" x14ac:dyDescent="0.25">
      <c r="A2302" s="2" t="s">
        <v>5200</v>
      </c>
      <c r="B2302" s="2" t="s">
        <v>5201</v>
      </c>
      <c r="C2302" s="2" t="s">
        <v>190</v>
      </c>
      <c r="D2302" s="2" t="s">
        <v>73</v>
      </c>
      <c r="E2302" s="2" t="s">
        <v>75</v>
      </c>
      <c r="F2302" s="2" t="s">
        <v>55</v>
      </c>
      <c r="G2302" s="2" t="s">
        <v>178</v>
      </c>
      <c r="H2302" s="2" t="s">
        <v>179</v>
      </c>
      <c r="I2302" s="2" t="s">
        <v>12</v>
      </c>
      <c r="J2302" s="2" t="s">
        <v>180</v>
      </c>
      <c r="K2302" s="2" t="s">
        <v>181</v>
      </c>
      <c r="L2302" s="2" t="s">
        <v>182</v>
      </c>
      <c r="M2302" s="2">
        <v>42</v>
      </c>
      <c r="N2302" s="2" t="b">
        <v>0</v>
      </c>
      <c r="O2302" s="2">
        <v>0.74929577464788744</v>
      </c>
      <c r="P2302" s="2">
        <v>0.71505376344086025</v>
      </c>
      <c r="Q2302" s="2">
        <v>0.78698224852071008</v>
      </c>
      <c r="R2302" s="2" t="s">
        <v>74</v>
      </c>
      <c r="S2302" s="2" t="s">
        <v>5158</v>
      </c>
      <c r="T2302" s="2" t="s">
        <v>5159</v>
      </c>
      <c r="U2302" s="2" t="b">
        <v>1</v>
      </c>
      <c r="V2302" s="2" t="s">
        <v>69</v>
      </c>
      <c r="W2302" s="2">
        <v>1.6</v>
      </c>
    </row>
    <row r="2303" spans="1:23" ht="15.75" customHeight="1" x14ac:dyDescent="0.25">
      <c r="A2303" s="2" t="s">
        <v>5200</v>
      </c>
      <c r="B2303" s="2" t="s">
        <v>5201</v>
      </c>
      <c r="C2303" s="2" t="s">
        <v>190</v>
      </c>
      <c r="D2303" s="2" t="s">
        <v>73</v>
      </c>
      <c r="E2303" s="2" t="s">
        <v>75</v>
      </c>
      <c r="F2303" s="2" t="s">
        <v>55</v>
      </c>
      <c r="G2303" s="2" t="s">
        <v>185</v>
      </c>
      <c r="H2303" s="2" t="s">
        <v>179</v>
      </c>
      <c r="I2303" s="2" t="s">
        <v>12</v>
      </c>
      <c r="J2303" s="2" t="s">
        <v>186</v>
      </c>
      <c r="K2303" s="2" t="s">
        <v>187</v>
      </c>
      <c r="L2303" s="2" t="s">
        <v>182</v>
      </c>
      <c r="M2303" s="2">
        <v>43</v>
      </c>
      <c r="N2303" s="2" t="b">
        <v>0</v>
      </c>
      <c r="O2303" s="2">
        <v>0.76271186440677963</v>
      </c>
      <c r="P2303" s="2">
        <v>0.72972972972972971</v>
      </c>
      <c r="Q2303" s="2">
        <v>0.79881656804733725</v>
      </c>
      <c r="R2303" s="2" t="s">
        <v>74</v>
      </c>
      <c r="S2303" s="2" t="s">
        <v>5160</v>
      </c>
      <c r="T2303" s="2" t="s">
        <v>5161</v>
      </c>
      <c r="U2303" s="2" t="b">
        <v>1</v>
      </c>
      <c r="V2303" s="2" t="s">
        <v>69</v>
      </c>
      <c r="W2303" s="2">
        <v>1.1000000000000001</v>
      </c>
    </row>
    <row r="2304" spans="1:23" ht="15.75" customHeight="1" x14ac:dyDescent="0.25">
      <c r="A2304" s="2" t="s">
        <v>5200</v>
      </c>
      <c r="B2304" s="2" t="s">
        <v>5201</v>
      </c>
      <c r="C2304" s="2" t="s">
        <v>190</v>
      </c>
      <c r="D2304" s="2" t="s">
        <v>73</v>
      </c>
      <c r="E2304" s="2" t="s">
        <v>75</v>
      </c>
      <c r="F2304" s="2" t="s">
        <v>55</v>
      </c>
      <c r="G2304" s="2" t="s">
        <v>191</v>
      </c>
      <c r="H2304" s="2" t="s">
        <v>179</v>
      </c>
      <c r="I2304" s="2" t="s">
        <v>12</v>
      </c>
      <c r="J2304" s="2" t="s">
        <v>192</v>
      </c>
      <c r="K2304" s="2" t="s">
        <v>193</v>
      </c>
      <c r="L2304" s="2" t="s">
        <v>182</v>
      </c>
      <c r="M2304" s="2">
        <v>44</v>
      </c>
      <c r="N2304" s="2" t="b">
        <v>0</v>
      </c>
      <c r="O2304" s="2">
        <v>0.77714285714285702</v>
      </c>
      <c r="P2304" s="2">
        <v>0.75138121546961323</v>
      </c>
      <c r="Q2304" s="2">
        <v>0.80473372781065089</v>
      </c>
      <c r="R2304" s="2" t="s">
        <v>74</v>
      </c>
      <c r="S2304" s="2" t="s">
        <v>5162</v>
      </c>
      <c r="T2304" s="2" t="s">
        <v>5163</v>
      </c>
      <c r="U2304" s="2" t="b">
        <v>1</v>
      </c>
      <c r="V2304" s="2" t="s">
        <v>69</v>
      </c>
      <c r="W2304" s="2">
        <v>1.1000000000000001</v>
      </c>
    </row>
    <row r="2305" spans="1:23" ht="15.75" customHeight="1" x14ac:dyDescent="0.25">
      <c r="A2305" s="2" t="s">
        <v>5200</v>
      </c>
      <c r="B2305" s="2" t="s">
        <v>5201</v>
      </c>
      <c r="C2305" s="2" t="s">
        <v>190</v>
      </c>
      <c r="D2305" s="2" t="s">
        <v>73</v>
      </c>
      <c r="E2305" s="2" t="s">
        <v>75</v>
      </c>
      <c r="F2305" s="2" t="s">
        <v>55</v>
      </c>
      <c r="G2305" s="2" t="s">
        <v>196</v>
      </c>
      <c r="H2305" s="2" t="s">
        <v>179</v>
      </c>
      <c r="I2305" s="2" t="s">
        <v>12</v>
      </c>
      <c r="J2305" s="2" t="s">
        <v>197</v>
      </c>
      <c r="K2305" s="2" t="s">
        <v>198</v>
      </c>
      <c r="L2305" s="2" t="s">
        <v>182</v>
      </c>
      <c r="M2305" s="2">
        <v>45</v>
      </c>
      <c r="N2305" s="2" t="b">
        <v>0</v>
      </c>
      <c r="O2305" s="2">
        <v>0.7535410764872521</v>
      </c>
      <c r="P2305" s="2">
        <v>0.72282608695652173</v>
      </c>
      <c r="Q2305" s="2">
        <v>0.78698224852071008</v>
      </c>
      <c r="R2305" s="2" t="s">
        <v>74</v>
      </c>
      <c r="S2305" s="2" t="s">
        <v>5164</v>
      </c>
      <c r="T2305" s="2" t="s">
        <v>5165</v>
      </c>
      <c r="U2305" s="2" t="b">
        <v>1</v>
      </c>
      <c r="V2305" s="2" t="s">
        <v>69</v>
      </c>
      <c r="W2305" s="2">
        <v>1.6</v>
      </c>
    </row>
    <row r="2306" spans="1:23" ht="15.75" customHeight="1" x14ac:dyDescent="0.25">
      <c r="A2306" s="2" t="s">
        <v>5200</v>
      </c>
      <c r="B2306" s="2" t="s">
        <v>5201</v>
      </c>
      <c r="C2306" s="2" t="s">
        <v>190</v>
      </c>
      <c r="D2306" s="2" t="s">
        <v>73</v>
      </c>
      <c r="E2306" s="2" t="s">
        <v>75</v>
      </c>
      <c r="F2306" s="2" t="s">
        <v>55</v>
      </c>
      <c r="G2306" s="2" t="s">
        <v>201</v>
      </c>
      <c r="H2306" s="2" t="s">
        <v>179</v>
      </c>
      <c r="I2306" s="2" t="s">
        <v>12</v>
      </c>
      <c r="J2306" s="2" t="s">
        <v>202</v>
      </c>
      <c r="K2306" s="2" t="s">
        <v>203</v>
      </c>
      <c r="L2306" s="2" t="s">
        <v>182</v>
      </c>
      <c r="M2306" s="2">
        <v>46</v>
      </c>
      <c r="N2306" s="2" t="b">
        <v>0</v>
      </c>
      <c r="O2306" s="2">
        <v>0.76657060518732001</v>
      </c>
      <c r="P2306" s="2">
        <v>0.7471910112359551</v>
      </c>
      <c r="Q2306" s="2">
        <v>0.78698224852071008</v>
      </c>
      <c r="R2306" s="2" t="s">
        <v>74</v>
      </c>
      <c r="S2306" s="2" t="s">
        <v>5166</v>
      </c>
      <c r="T2306" s="2" t="s">
        <v>5167</v>
      </c>
      <c r="U2306" s="2" t="b">
        <v>1</v>
      </c>
      <c r="V2306" s="2" t="s">
        <v>69</v>
      </c>
      <c r="W2306" s="2">
        <v>1.1000000000000001</v>
      </c>
    </row>
    <row r="2307" spans="1:23" ht="15.75" customHeight="1" x14ac:dyDescent="0.25">
      <c r="A2307" s="2" t="s">
        <v>5200</v>
      </c>
      <c r="B2307" s="2" t="s">
        <v>5201</v>
      </c>
      <c r="C2307" s="2" t="s">
        <v>190</v>
      </c>
      <c r="D2307" s="2" t="s">
        <v>73</v>
      </c>
      <c r="E2307" s="2" t="s">
        <v>75</v>
      </c>
      <c r="F2307" s="2" t="s">
        <v>55</v>
      </c>
      <c r="G2307" s="2" t="s">
        <v>206</v>
      </c>
      <c r="H2307" s="2" t="s">
        <v>179</v>
      </c>
      <c r="I2307" s="2" t="s">
        <v>12</v>
      </c>
      <c r="J2307" s="2" t="s">
        <v>207</v>
      </c>
      <c r="K2307" s="2" t="s">
        <v>208</v>
      </c>
      <c r="L2307" s="2" t="s">
        <v>182</v>
      </c>
      <c r="M2307" s="2">
        <v>47</v>
      </c>
      <c r="N2307" s="2" t="b">
        <v>0</v>
      </c>
      <c r="O2307" s="2">
        <v>0.75722543352601157</v>
      </c>
      <c r="P2307" s="2">
        <v>0.74011299435028244</v>
      </c>
      <c r="Q2307" s="2">
        <v>0.7751479289940828</v>
      </c>
      <c r="R2307" s="2" t="s">
        <v>74</v>
      </c>
      <c r="S2307" s="2" t="s">
        <v>5168</v>
      </c>
      <c r="T2307" s="2" t="s">
        <v>5169</v>
      </c>
      <c r="U2307" s="2" t="b">
        <v>1</v>
      </c>
      <c r="V2307" s="2" t="s">
        <v>69</v>
      </c>
      <c r="W2307" s="2">
        <v>1.1000000000000001</v>
      </c>
    </row>
    <row r="2308" spans="1:23" ht="15.75" customHeight="1" x14ac:dyDescent="0.25">
      <c r="A2308" s="2" t="s">
        <v>5200</v>
      </c>
      <c r="B2308" s="2" t="s">
        <v>5201</v>
      </c>
      <c r="C2308" s="2" t="s">
        <v>190</v>
      </c>
      <c r="D2308" s="2" t="s">
        <v>73</v>
      </c>
      <c r="E2308" s="2" t="s">
        <v>75</v>
      </c>
      <c r="F2308" s="2" t="s">
        <v>55</v>
      </c>
      <c r="G2308" s="2" t="s">
        <v>211</v>
      </c>
      <c r="H2308" s="2" t="s">
        <v>179</v>
      </c>
      <c r="I2308" s="2" t="s">
        <v>12</v>
      </c>
      <c r="J2308" s="2" t="s">
        <v>212</v>
      </c>
      <c r="K2308" s="2" t="s">
        <v>213</v>
      </c>
      <c r="L2308" s="2" t="s">
        <v>182</v>
      </c>
      <c r="M2308" s="2">
        <v>48</v>
      </c>
      <c r="N2308" s="2" t="b">
        <v>0</v>
      </c>
      <c r="O2308" s="2">
        <v>0.76704545454545447</v>
      </c>
      <c r="P2308" s="2">
        <v>0.73770491803278693</v>
      </c>
      <c r="Q2308" s="2">
        <v>0.79881656804733725</v>
      </c>
      <c r="R2308" s="2" t="s">
        <v>74</v>
      </c>
      <c r="S2308" s="2" t="s">
        <v>5170</v>
      </c>
      <c r="T2308" s="2" t="s">
        <v>5171</v>
      </c>
      <c r="U2308" s="2" t="b">
        <v>1</v>
      </c>
      <c r="V2308" s="2" t="s">
        <v>69</v>
      </c>
      <c r="W2308" s="2">
        <v>1.1000000000000001</v>
      </c>
    </row>
    <row r="2309" spans="1:23" ht="15.75" customHeight="1" x14ac:dyDescent="0.25">
      <c r="A2309" s="2" t="s">
        <v>5200</v>
      </c>
      <c r="B2309" s="2" t="s">
        <v>5201</v>
      </c>
      <c r="C2309" s="2" t="s">
        <v>190</v>
      </c>
      <c r="D2309" s="2" t="s">
        <v>73</v>
      </c>
      <c r="E2309" s="2" t="s">
        <v>75</v>
      </c>
      <c r="F2309" s="2" t="s">
        <v>55</v>
      </c>
      <c r="G2309" s="2" t="s">
        <v>216</v>
      </c>
      <c r="H2309" s="2" t="s">
        <v>179</v>
      </c>
      <c r="I2309" s="2" t="s">
        <v>12</v>
      </c>
      <c r="J2309" s="2" t="s">
        <v>217</v>
      </c>
      <c r="K2309" s="2" t="s">
        <v>218</v>
      </c>
      <c r="L2309" s="2" t="s">
        <v>182</v>
      </c>
      <c r="M2309" s="2">
        <v>49</v>
      </c>
      <c r="N2309" s="2" t="b">
        <v>0</v>
      </c>
      <c r="O2309" s="2">
        <v>0.75000000000000011</v>
      </c>
      <c r="P2309" s="2">
        <v>0.72131147540983609</v>
      </c>
      <c r="Q2309" s="2">
        <v>0.78106508875739644</v>
      </c>
      <c r="R2309" s="2" t="s">
        <v>74</v>
      </c>
      <c r="S2309" s="2" t="s">
        <v>5172</v>
      </c>
      <c r="T2309" s="2" t="s">
        <v>5173</v>
      </c>
      <c r="U2309" s="2" t="b">
        <v>1</v>
      </c>
      <c r="V2309" s="2" t="s">
        <v>69</v>
      </c>
      <c r="W2309" s="2">
        <v>1.5</v>
      </c>
    </row>
    <row r="2310" spans="1:23" ht="15.75" customHeight="1" x14ac:dyDescent="0.25">
      <c r="A2310" s="2" t="s">
        <v>5200</v>
      </c>
      <c r="B2310" s="2" t="s">
        <v>5201</v>
      </c>
      <c r="C2310" s="2" t="s">
        <v>190</v>
      </c>
      <c r="D2310" s="2" t="s">
        <v>73</v>
      </c>
      <c r="E2310" s="2" t="s">
        <v>75</v>
      </c>
      <c r="F2310" s="2" t="s">
        <v>55</v>
      </c>
      <c r="G2310" s="2" t="s">
        <v>221</v>
      </c>
      <c r="H2310" s="2" t="s">
        <v>179</v>
      </c>
      <c r="I2310" s="2" t="s">
        <v>12</v>
      </c>
      <c r="J2310" s="2" t="s">
        <v>222</v>
      </c>
      <c r="K2310" s="2" t="s">
        <v>223</v>
      </c>
      <c r="L2310" s="2" t="s">
        <v>182</v>
      </c>
      <c r="M2310" s="2">
        <v>50</v>
      </c>
      <c r="N2310" s="2" t="b">
        <v>0</v>
      </c>
      <c r="O2310" s="2">
        <v>0.7723342939481268</v>
      </c>
      <c r="P2310" s="2">
        <v>0.7528089887640449</v>
      </c>
      <c r="Q2310" s="2">
        <v>0.79289940828402372</v>
      </c>
      <c r="R2310" s="2" t="s">
        <v>74</v>
      </c>
      <c r="S2310" s="2" t="s">
        <v>5174</v>
      </c>
      <c r="T2310" s="2" t="s">
        <v>5175</v>
      </c>
      <c r="U2310" s="2" t="b">
        <v>1</v>
      </c>
      <c r="V2310" s="2" t="s">
        <v>69</v>
      </c>
      <c r="W2310" s="2">
        <v>1.1000000000000001</v>
      </c>
    </row>
    <row r="2311" spans="1:23" ht="15.75" customHeight="1" x14ac:dyDescent="0.25">
      <c r="A2311" s="2" t="s">
        <v>5200</v>
      </c>
      <c r="B2311" s="2" t="s">
        <v>5201</v>
      </c>
      <c r="C2311" s="2" t="s">
        <v>190</v>
      </c>
      <c r="D2311" s="2" t="s">
        <v>73</v>
      </c>
      <c r="E2311" s="2" t="s">
        <v>75</v>
      </c>
      <c r="F2311" s="2" t="s">
        <v>55</v>
      </c>
      <c r="G2311" s="2" t="s">
        <v>226</v>
      </c>
      <c r="H2311" s="2" t="s">
        <v>179</v>
      </c>
      <c r="I2311" s="2" t="s">
        <v>12</v>
      </c>
      <c r="J2311" s="2" t="s">
        <v>227</v>
      </c>
      <c r="K2311" s="2" t="s">
        <v>228</v>
      </c>
      <c r="L2311" s="2" t="s">
        <v>182</v>
      </c>
      <c r="M2311" s="2">
        <v>51</v>
      </c>
      <c r="N2311" s="2" t="b">
        <v>0</v>
      </c>
      <c r="O2311" s="2">
        <v>0.75862068965517249</v>
      </c>
      <c r="P2311" s="2">
        <v>0.73743016759776536</v>
      </c>
      <c r="Q2311" s="2">
        <v>0.78106508875739644</v>
      </c>
      <c r="R2311" s="2" t="s">
        <v>74</v>
      </c>
      <c r="S2311" s="2" t="s">
        <v>5176</v>
      </c>
      <c r="T2311" s="2" t="s">
        <v>5177</v>
      </c>
      <c r="U2311" s="2" t="b">
        <v>1</v>
      </c>
      <c r="V2311" s="2" t="s">
        <v>69</v>
      </c>
      <c r="W2311" s="2">
        <v>1.1000000000000001</v>
      </c>
    </row>
    <row r="2312" spans="1:23" ht="15.75" customHeight="1" x14ac:dyDescent="0.25">
      <c r="A2312" s="2" t="s">
        <v>5200</v>
      </c>
      <c r="B2312" s="2" t="s">
        <v>5201</v>
      </c>
      <c r="C2312" s="2" t="s">
        <v>190</v>
      </c>
      <c r="D2312" s="2" t="s">
        <v>73</v>
      </c>
      <c r="E2312" s="2" t="s">
        <v>75</v>
      </c>
      <c r="F2312" s="2" t="s">
        <v>55</v>
      </c>
      <c r="G2312" s="2" t="s">
        <v>231</v>
      </c>
      <c r="H2312" s="2" t="s">
        <v>179</v>
      </c>
      <c r="I2312" s="2" t="s">
        <v>12</v>
      </c>
      <c r="J2312" s="2" t="s">
        <v>232</v>
      </c>
      <c r="K2312" s="2" t="s">
        <v>233</v>
      </c>
      <c r="L2312" s="2" t="s">
        <v>182</v>
      </c>
      <c r="M2312" s="2">
        <v>52</v>
      </c>
      <c r="N2312" s="2" t="b">
        <v>0</v>
      </c>
      <c r="O2312" s="2">
        <v>0.75141242937853103</v>
      </c>
      <c r="P2312" s="2">
        <v>0.7189189189189189</v>
      </c>
      <c r="Q2312" s="2">
        <v>0.78698224852071008</v>
      </c>
      <c r="R2312" s="2" t="s">
        <v>74</v>
      </c>
      <c r="S2312" s="2" t="s">
        <v>5178</v>
      </c>
      <c r="T2312" s="2" t="s">
        <v>5179</v>
      </c>
      <c r="U2312" s="2" t="b">
        <v>1</v>
      </c>
      <c r="V2312" s="2" t="s">
        <v>69</v>
      </c>
      <c r="W2312" s="2">
        <v>1.5</v>
      </c>
    </row>
    <row r="2313" spans="1:23" ht="15.75" customHeight="1" x14ac:dyDescent="0.25">
      <c r="A2313" s="2" t="s">
        <v>5200</v>
      </c>
      <c r="B2313" s="2" t="s">
        <v>5201</v>
      </c>
      <c r="C2313" s="2" t="s">
        <v>190</v>
      </c>
      <c r="D2313" s="2" t="s">
        <v>73</v>
      </c>
      <c r="E2313" s="2" t="s">
        <v>75</v>
      </c>
      <c r="F2313" s="2" t="s">
        <v>55</v>
      </c>
      <c r="G2313" s="2" t="s">
        <v>236</v>
      </c>
      <c r="H2313" s="2" t="s">
        <v>179</v>
      </c>
      <c r="I2313" s="2" t="s">
        <v>12</v>
      </c>
      <c r="J2313" s="2" t="s">
        <v>237</v>
      </c>
      <c r="K2313" s="2" t="s">
        <v>238</v>
      </c>
      <c r="L2313" s="2" t="s">
        <v>182</v>
      </c>
      <c r="M2313" s="2">
        <v>53</v>
      </c>
      <c r="N2313" s="2" t="b">
        <v>0</v>
      </c>
      <c r="O2313" s="2">
        <v>0.77528089887640439</v>
      </c>
      <c r="P2313" s="2">
        <v>0.73796791443850263</v>
      </c>
      <c r="Q2313" s="2">
        <v>0.81656804733727806</v>
      </c>
      <c r="R2313" s="2" t="s">
        <v>74</v>
      </c>
      <c r="S2313" s="2" t="s">
        <v>5180</v>
      </c>
      <c r="T2313" s="2" t="s">
        <v>5181</v>
      </c>
      <c r="U2313" s="2" t="b">
        <v>1</v>
      </c>
      <c r="V2313" s="2" t="s">
        <v>69</v>
      </c>
      <c r="W2313" s="2">
        <v>1.1000000000000001</v>
      </c>
    </row>
    <row r="2314" spans="1:23" ht="15.75" customHeight="1" x14ac:dyDescent="0.25">
      <c r="A2314" s="2" t="s">
        <v>5200</v>
      </c>
      <c r="B2314" s="2" t="s">
        <v>5201</v>
      </c>
      <c r="C2314" s="2" t="s">
        <v>190</v>
      </c>
      <c r="D2314" s="2" t="s">
        <v>73</v>
      </c>
      <c r="E2314" s="2" t="s">
        <v>75</v>
      </c>
      <c r="F2314" s="2" t="s">
        <v>55</v>
      </c>
      <c r="G2314" s="2" t="s">
        <v>241</v>
      </c>
      <c r="H2314" s="2" t="s">
        <v>179</v>
      </c>
      <c r="I2314" s="2" t="s">
        <v>12</v>
      </c>
      <c r="J2314" s="2" t="s">
        <v>242</v>
      </c>
      <c r="K2314" s="2" t="s">
        <v>243</v>
      </c>
      <c r="L2314" s="2" t="s">
        <v>182</v>
      </c>
      <c r="M2314" s="2">
        <v>54</v>
      </c>
      <c r="N2314" s="2" t="b">
        <v>0</v>
      </c>
      <c r="O2314" s="2">
        <v>0.76571428571428568</v>
      </c>
      <c r="P2314" s="2">
        <v>0.74033149171270718</v>
      </c>
      <c r="Q2314" s="2">
        <v>0.79289940828402372</v>
      </c>
      <c r="R2314" s="2" t="s">
        <v>74</v>
      </c>
      <c r="S2314" s="2" t="s">
        <v>5182</v>
      </c>
      <c r="T2314" s="2" t="s">
        <v>5183</v>
      </c>
      <c r="U2314" s="2" t="b">
        <v>1</v>
      </c>
      <c r="V2314" s="2" t="s">
        <v>69</v>
      </c>
      <c r="W2314" s="2">
        <v>1.1000000000000001</v>
      </c>
    </row>
    <row r="2315" spans="1:23" ht="15.75" customHeight="1" x14ac:dyDescent="0.25">
      <c r="A2315" s="2" t="s">
        <v>5200</v>
      </c>
      <c r="B2315" s="2" t="s">
        <v>5201</v>
      </c>
      <c r="C2315" s="2" t="s">
        <v>190</v>
      </c>
      <c r="D2315" s="2" t="s">
        <v>73</v>
      </c>
      <c r="E2315" s="2" t="s">
        <v>75</v>
      </c>
      <c r="F2315" s="2" t="s">
        <v>55</v>
      </c>
      <c r="G2315" s="2" t="s">
        <v>246</v>
      </c>
      <c r="H2315" s="2" t="s">
        <v>179</v>
      </c>
      <c r="I2315" s="2" t="s">
        <v>12</v>
      </c>
      <c r="J2315" s="2" t="s">
        <v>247</v>
      </c>
      <c r="K2315" s="2" t="s">
        <v>248</v>
      </c>
      <c r="L2315" s="2" t="s">
        <v>182</v>
      </c>
      <c r="M2315" s="2">
        <v>55</v>
      </c>
      <c r="N2315" s="2" t="b">
        <v>0</v>
      </c>
      <c r="O2315" s="2">
        <v>0.78612716763005785</v>
      </c>
      <c r="P2315" s="2">
        <v>0.76836158192090398</v>
      </c>
      <c r="Q2315" s="2">
        <v>0.80473372781065089</v>
      </c>
      <c r="R2315" s="2" t="s">
        <v>74</v>
      </c>
      <c r="S2315" s="2" t="s">
        <v>5184</v>
      </c>
      <c r="T2315" s="2" t="s">
        <v>5185</v>
      </c>
      <c r="U2315" s="2" t="b">
        <v>1</v>
      </c>
      <c r="V2315" s="2" t="s">
        <v>69</v>
      </c>
      <c r="W2315" s="2">
        <v>1.1000000000000001</v>
      </c>
    </row>
    <row r="2316" spans="1:23" ht="15.75" customHeight="1" x14ac:dyDescent="0.25">
      <c r="A2316" s="2" t="s">
        <v>5200</v>
      </c>
      <c r="B2316" s="2" t="s">
        <v>5201</v>
      </c>
      <c r="C2316" s="2" t="s">
        <v>190</v>
      </c>
      <c r="D2316" s="2" t="s">
        <v>73</v>
      </c>
      <c r="E2316" s="2" t="s">
        <v>75</v>
      </c>
      <c r="F2316" s="2" t="s">
        <v>55</v>
      </c>
      <c r="G2316" s="2" t="s">
        <v>251</v>
      </c>
      <c r="H2316" s="2" t="s">
        <v>179</v>
      </c>
      <c r="I2316" s="2" t="s">
        <v>12</v>
      </c>
      <c r="J2316" s="2" t="s">
        <v>252</v>
      </c>
      <c r="K2316" s="2" t="s">
        <v>253</v>
      </c>
      <c r="L2316" s="2" t="s">
        <v>182</v>
      </c>
      <c r="M2316" s="2">
        <v>56</v>
      </c>
      <c r="N2316" s="2" t="b">
        <v>0</v>
      </c>
      <c r="O2316" s="2">
        <v>0.74927953890489907</v>
      </c>
      <c r="P2316" s="2">
        <v>0.7303370786516854</v>
      </c>
      <c r="Q2316" s="2">
        <v>0.76923076923076927</v>
      </c>
      <c r="R2316" s="2" t="s">
        <v>74</v>
      </c>
      <c r="S2316" s="2" t="s">
        <v>5186</v>
      </c>
      <c r="T2316" s="2" t="s">
        <v>5187</v>
      </c>
      <c r="U2316" s="2" t="b">
        <v>1</v>
      </c>
      <c r="V2316" s="2" t="s">
        <v>69</v>
      </c>
      <c r="W2316" s="2">
        <v>1.5</v>
      </c>
    </row>
    <row r="2317" spans="1:23" ht="15.75" customHeight="1" x14ac:dyDescent="0.25">
      <c r="A2317" s="2" t="s">
        <v>5200</v>
      </c>
      <c r="B2317" s="2" t="s">
        <v>5201</v>
      </c>
      <c r="C2317" s="2" t="s">
        <v>190</v>
      </c>
      <c r="D2317" s="2" t="s">
        <v>73</v>
      </c>
      <c r="E2317" s="2" t="s">
        <v>75</v>
      </c>
      <c r="F2317" s="2" t="s">
        <v>55</v>
      </c>
      <c r="G2317" s="2" t="s">
        <v>256</v>
      </c>
      <c r="H2317" s="2" t="s">
        <v>179</v>
      </c>
      <c r="I2317" s="2" t="s">
        <v>12</v>
      </c>
      <c r="J2317" s="2" t="s">
        <v>257</v>
      </c>
      <c r="K2317" s="2" t="s">
        <v>258</v>
      </c>
      <c r="L2317" s="2" t="s">
        <v>182</v>
      </c>
      <c r="M2317" s="2">
        <v>57</v>
      </c>
      <c r="N2317" s="2" t="b">
        <v>0</v>
      </c>
      <c r="O2317" s="2">
        <v>0.74705882352941178</v>
      </c>
      <c r="P2317" s="2">
        <v>0.74269005847953218</v>
      </c>
      <c r="Q2317" s="2">
        <v>0.75147928994082835</v>
      </c>
      <c r="R2317" s="2" t="s">
        <v>74</v>
      </c>
      <c r="S2317" s="2" t="s">
        <v>5188</v>
      </c>
      <c r="T2317" s="2" t="s">
        <v>5189</v>
      </c>
      <c r="U2317" s="2" t="b">
        <v>1</v>
      </c>
      <c r="V2317" s="2" t="s">
        <v>69</v>
      </c>
      <c r="W2317" s="2">
        <v>1.1000000000000001</v>
      </c>
    </row>
    <row r="2318" spans="1:23" ht="15.75" customHeight="1" x14ac:dyDescent="0.25">
      <c r="A2318" s="2" t="s">
        <v>5200</v>
      </c>
      <c r="B2318" s="2" t="s">
        <v>5201</v>
      </c>
      <c r="C2318" s="2" t="s">
        <v>190</v>
      </c>
      <c r="D2318" s="2" t="s">
        <v>73</v>
      </c>
      <c r="E2318" s="2" t="s">
        <v>75</v>
      </c>
      <c r="F2318" s="2" t="s">
        <v>55</v>
      </c>
      <c r="G2318" s="2" t="s">
        <v>261</v>
      </c>
      <c r="H2318" s="2" t="s">
        <v>179</v>
      </c>
      <c r="I2318" s="2" t="s">
        <v>12</v>
      </c>
      <c r="J2318" s="2" t="s">
        <v>262</v>
      </c>
      <c r="K2318" s="2" t="s">
        <v>263</v>
      </c>
      <c r="L2318" s="2" t="s">
        <v>182</v>
      </c>
      <c r="M2318" s="2">
        <v>58</v>
      </c>
      <c r="N2318" s="2" t="b">
        <v>0</v>
      </c>
      <c r="O2318" s="2">
        <v>0.76217765042979946</v>
      </c>
      <c r="P2318" s="2">
        <v>0.73888888888888893</v>
      </c>
      <c r="Q2318" s="2">
        <v>0.78698224852071008</v>
      </c>
      <c r="R2318" s="2" t="s">
        <v>74</v>
      </c>
      <c r="S2318" s="2" t="s">
        <v>5190</v>
      </c>
      <c r="T2318" s="2" t="s">
        <v>5191</v>
      </c>
      <c r="U2318" s="2" t="b">
        <v>1</v>
      </c>
      <c r="V2318" s="2" t="s">
        <v>69</v>
      </c>
      <c r="W2318" s="2">
        <v>1.1000000000000001</v>
      </c>
    </row>
    <row r="2319" spans="1:23" ht="15.75" customHeight="1" x14ac:dyDescent="0.25">
      <c r="A2319" s="2" t="s">
        <v>5200</v>
      </c>
      <c r="B2319" s="2" t="s">
        <v>5201</v>
      </c>
      <c r="C2319" s="2" t="s">
        <v>190</v>
      </c>
      <c r="D2319" s="2" t="s">
        <v>73</v>
      </c>
      <c r="E2319" s="2" t="s">
        <v>75</v>
      </c>
      <c r="F2319" s="2" t="s">
        <v>55</v>
      </c>
      <c r="G2319" s="2" t="s">
        <v>266</v>
      </c>
      <c r="H2319" s="2" t="s">
        <v>179</v>
      </c>
      <c r="I2319" s="2" t="s">
        <v>12</v>
      </c>
      <c r="J2319" s="2" t="s">
        <v>267</v>
      </c>
      <c r="K2319" s="2" t="s">
        <v>268</v>
      </c>
      <c r="L2319" s="2" t="s">
        <v>182</v>
      </c>
      <c r="M2319" s="2">
        <v>59</v>
      </c>
      <c r="N2319" s="2" t="b">
        <v>0</v>
      </c>
      <c r="O2319" s="2">
        <v>0.75644699140401139</v>
      </c>
      <c r="P2319" s="2">
        <v>0.73333333333333328</v>
      </c>
      <c r="Q2319" s="2">
        <v>0.78106508875739644</v>
      </c>
      <c r="R2319" s="2" t="s">
        <v>74</v>
      </c>
      <c r="S2319" s="2" t="s">
        <v>5192</v>
      </c>
      <c r="T2319" s="2" t="s">
        <v>5193</v>
      </c>
      <c r="U2319" s="2" t="b">
        <v>1</v>
      </c>
      <c r="V2319" s="2" t="s">
        <v>69</v>
      </c>
      <c r="W2319" s="2">
        <v>1.5</v>
      </c>
    </row>
    <row r="2320" spans="1:23" ht="15.75" customHeight="1" x14ac:dyDescent="0.25">
      <c r="A2320" s="2" t="s">
        <v>5200</v>
      </c>
      <c r="B2320" s="2" t="s">
        <v>5201</v>
      </c>
      <c r="C2320" s="2" t="s">
        <v>190</v>
      </c>
      <c r="D2320" s="2" t="s">
        <v>73</v>
      </c>
      <c r="E2320" s="2" t="s">
        <v>75</v>
      </c>
      <c r="F2320" s="2" t="s">
        <v>55</v>
      </c>
      <c r="G2320" s="2" t="s">
        <v>271</v>
      </c>
      <c r="H2320" s="2" t="s">
        <v>179</v>
      </c>
      <c r="I2320" s="2" t="s">
        <v>12</v>
      </c>
      <c r="J2320" s="2" t="s">
        <v>272</v>
      </c>
      <c r="K2320" s="2" t="s">
        <v>273</v>
      </c>
      <c r="L2320" s="2" t="s">
        <v>182</v>
      </c>
      <c r="M2320" s="2">
        <v>60</v>
      </c>
      <c r="N2320" s="2" t="b">
        <v>0</v>
      </c>
      <c r="O2320" s="2">
        <v>0.77714285714285702</v>
      </c>
      <c r="P2320" s="2">
        <v>0.75138121546961323</v>
      </c>
      <c r="Q2320" s="2">
        <v>0.80473372781065089</v>
      </c>
      <c r="R2320" s="2" t="s">
        <v>74</v>
      </c>
      <c r="S2320" s="2" t="s">
        <v>5194</v>
      </c>
      <c r="T2320" s="2" t="s">
        <v>5195</v>
      </c>
      <c r="U2320" s="2" t="b">
        <v>1</v>
      </c>
      <c r="V2320" s="2" t="s">
        <v>69</v>
      </c>
      <c r="W2320" s="2">
        <v>1.1000000000000001</v>
      </c>
    </row>
    <row r="2321" spans="1:23" ht="15.75" customHeight="1" x14ac:dyDescent="0.25">
      <c r="A2321" s="2" t="s">
        <v>5200</v>
      </c>
      <c r="B2321" s="2" t="s">
        <v>5201</v>
      </c>
      <c r="C2321" s="2" t="s">
        <v>190</v>
      </c>
      <c r="D2321" s="2" t="s">
        <v>73</v>
      </c>
      <c r="E2321" s="2" t="s">
        <v>75</v>
      </c>
      <c r="F2321" s="2" t="s">
        <v>55</v>
      </c>
      <c r="G2321" s="2" t="s">
        <v>276</v>
      </c>
      <c r="H2321" s="2" t="s">
        <v>179</v>
      </c>
      <c r="I2321" s="2" t="s">
        <v>12</v>
      </c>
      <c r="J2321" s="2" t="s">
        <v>277</v>
      </c>
      <c r="K2321" s="2" t="s">
        <v>278</v>
      </c>
      <c r="L2321" s="2" t="s">
        <v>182</v>
      </c>
      <c r="M2321" s="2">
        <v>61</v>
      </c>
      <c r="N2321" s="2" t="b">
        <v>0</v>
      </c>
      <c r="O2321" s="2">
        <v>0.76657060518732001</v>
      </c>
      <c r="P2321" s="2">
        <v>0.7471910112359551</v>
      </c>
      <c r="Q2321" s="2">
        <v>0.78698224852071008</v>
      </c>
      <c r="R2321" s="2" t="s">
        <v>74</v>
      </c>
      <c r="S2321" s="2" t="s">
        <v>5196</v>
      </c>
      <c r="T2321" s="2" t="s">
        <v>5197</v>
      </c>
      <c r="U2321" s="2" t="b">
        <v>1</v>
      </c>
      <c r="V2321" s="2" t="s">
        <v>69</v>
      </c>
      <c r="W2321" s="2">
        <v>1.1000000000000001</v>
      </c>
    </row>
    <row r="2322" spans="1:23" ht="15.75" customHeight="1" x14ac:dyDescent="0.25">
      <c r="A2322" s="2" t="s">
        <v>5200</v>
      </c>
      <c r="B2322" s="2" t="s">
        <v>5201</v>
      </c>
      <c r="C2322" s="2" t="s">
        <v>190</v>
      </c>
      <c r="D2322" s="2" t="s">
        <v>73</v>
      </c>
      <c r="E2322" s="2" t="s">
        <v>75</v>
      </c>
      <c r="F2322" s="2" t="s">
        <v>55</v>
      </c>
      <c r="G2322" s="2" t="s">
        <v>281</v>
      </c>
      <c r="H2322" s="2" t="s">
        <v>282</v>
      </c>
      <c r="I2322" s="2" t="s">
        <v>26</v>
      </c>
      <c r="J2322" s="2" t="s">
        <v>283</v>
      </c>
      <c r="K2322" s="2" t="s">
        <v>284</v>
      </c>
      <c r="L2322" s="2" t="s">
        <v>285</v>
      </c>
      <c r="M2322" s="2">
        <v>42</v>
      </c>
      <c r="N2322" s="2" t="b">
        <v>0</v>
      </c>
      <c r="O2322" s="2">
        <v>0.7927927927927928</v>
      </c>
      <c r="P2322" s="2">
        <v>0.7927927927927928</v>
      </c>
      <c r="Q2322" s="2">
        <v>0.7927927927927928</v>
      </c>
      <c r="R2322" s="2" t="s">
        <v>74</v>
      </c>
      <c r="S2322" s="2" t="s">
        <v>5198</v>
      </c>
      <c r="T2322" s="2" t="s">
        <v>5199</v>
      </c>
      <c r="U2322" s="2" t="b">
        <v>1</v>
      </c>
      <c r="V2322" s="2" t="s">
        <v>69</v>
      </c>
      <c r="W2322" s="2">
        <v>1.8</v>
      </c>
    </row>
    <row r="2323" spans="1:23" ht="15.75" customHeight="1" x14ac:dyDescent="0.25">
      <c r="A2323" s="2" t="s">
        <v>5200</v>
      </c>
      <c r="B2323" s="2" t="s">
        <v>5201</v>
      </c>
      <c r="C2323" s="2" t="s">
        <v>190</v>
      </c>
      <c r="D2323" s="2" t="s">
        <v>73</v>
      </c>
      <c r="E2323" s="2" t="s">
        <v>75</v>
      </c>
      <c r="F2323" s="2" t="s">
        <v>55</v>
      </c>
      <c r="G2323" s="2" t="s">
        <v>288</v>
      </c>
      <c r="H2323" s="2" t="s">
        <v>282</v>
      </c>
      <c r="I2323" s="2" t="s">
        <v>26</v>
      </c>
      <c r="J2323" s="2" t="s">
        <v>289</v>
      </c>
      <c r="K2323" s="2" t="s">
        <v>290</v>
      </c>
      <c r="L2323" s="2" t="s">
        <v>285</v>
      </c>
      <c r="M2323" s="2">
        <v>43</v>
      </c>
      <c r="N2323" s="2" t="b">
        <v>0</v>
      </c>
      <c r="O2323" s="2">
        <v>0.74387527839643652</v>
      </c>
      <c r="P2323" s="2">
        <v>0.73568281938325997</v>
      </c>
      <c r="Q2323" s="2">
        <v>0.75225225225225223</v>
      </c>
      <c r="R2323" s="2" t="s">
        <v>74</v>
      </c>
      <c r="S2323" s="2" t="s">
        <v>5202</v>
      </c>
      <c r="T2323" s="2" t="s">
        <v>5203</v>
      </c>
      <c r="U2323" s="2" t="b">
        <v>1</v>
      </c>
      <c r="V2323" s="2" t="s">
        <v>69</v>
      </c>
      <c r="W2323" s="2">
        <v>1.3</v>
      </c>
    </row>
    <row r="2324" spans="1:23" ht="15.75" customHeight="1" x14ac:dyDescent="0.25">
      <c r="A2324" s="2" t="s">
        <v>5200</v>
      </c>
      <c r="B2324" s="2" t="s">
        <v>5201</v>
      </c>
      <c r="C2324" s="2" t="s">
        <v>190</v>
      </c>
      <c r="D2324" s="2" t="s">
        <v>73</v>
      </c>
      <c r="E2324" s="2" t="s">
        <v>75</v>
      </c>
      <c r="F2324" s="2" t="s">
        <v>55</v>
      </c>
      <c r="G2324" s="2" t="s">
        <v>293</v>
      </c>
      <c r="H2324" s="2" t="s">
        <v>282</v>
      </c>
      <c r="I2324" s="2" t="s">
        <v>26</v>
      </c>
      <c r="J2324" s="2" t="s">
        <v>294</v>
      </c>
      <c r="K2324" s="2" t="s">
        <v>295</v>
      </c>
      <c r="L2324" s="2" t="s">
        <v>285</v>
      </c>
      <c r="M2324" s="2">
        <v>44</v>
      </c>
      <c r="N2324" s="2" t="b">
        <v>0</v>
      </c>
      <c r="O2324" s="2">
        <v>0.75909090909090904</v>
      </c>
      <c r="P2324" s="2">
        <v>0.76605504587155959</v>
      </c>
      <c r="Q2324" s="2">
        <v>0.75225225225225223</v>
      </c>
      <c r="R2324" s="2" t="s">
        <v>74</v>
      </c>
      <c r="S2324" s="2" t="s">
        <v>5204</v>
      </c>
      <c r="T2324" s="2" t="s">
        <v>5205</v>
      </c>
      <c r="U2324" s="2" t="b">
        <v>1</v>
      </c>
      <c r="V2324" s="2" t="s">
        <v>69</v>
      </c>
      <c r="W2324" s="2">
        <v>1.3</v>
      </c>
    </row>
    <row r="2325" spans="1:23" ht="15.75" customHeight="1" x14ac:dyDescent="0.25">
      <c r="A2325" s="2" t="s">
        <v>5200</v>
      </c>
      <c r="B2325" s="2" t="s">
        <v>5201</v>
      </c>
      <c r="C2325" s="2" t="s">
        <v>190</v>
      </c>
      <c r="D2325" s="2" t="s">
        <v>73</v>
      </c>
      <c r="E2325" s="2" t="s">
        <v>75</v>
      </c>
      <c r="F2325" s="2" t="s">
        <v>55</v>
      </c>
      <c r="G2325" s="2" t="s">
        <v>298</v>
      </c>
      <c r="H2325" s="2" t="s">
        <v>282</v>
      </c>
      <c r="I2325" s="2" t="s">
        <v>26</v>
      </c>
      <c r="J2325" s="2" t="s">
        <v>299</v>
      </c>
      <c r="K2325" s="2" t="s">
        <v>300</v>
      </c>
      <c r="L2325" s="2" t="s">
        <v>285</v>
      </c>
      <c r="M2325" s="2">
        <v>45</v>
      </c>
      <c r="N2325" s="2" t="b">
        <v>0</v>
      </c>
      <c r="O2325" s="2">
        <v>0.77477477477477474</v>
      </c>
      <c r="P2325" s="2">
        <v>0.77477477477477474</v>
      </c>
      <c r="Q2325" s="2">
        <v>0.77477477477477474</v>
      </c>
      <c r="R2325" s="2" t="s">
        <v>74</v>
      </c>
      <c r="S2325" s="2" t="s">
        <v>5206</v>
      </c>
      <c r="T2325" s="2" t="s">
        <v>5207</v>
      </c>
      <c r="U2325" s="2" t="b">
        <v>1</v>
      </c>
      <c r="V2325" s="2" t="s">
        <v>69</v>
      </c>
      <c r="W2325" s="2">
        <v>1.3</v>
      </c>
    </row>
    <row r="2326" spans="1:23" ht="15.75" customHeight="1" x14ac:dyDescent="0.25">
      <c r="A2326" s="2" t="s">
        <v>5200</v>
      </c>
      <c r="B2326" s="2" t="s">
        <v>5201</v>
      </c>
      <c r="C2326" s="2" t="s">
        <v>190</v>
      </c>
      <c r="D2326" s="2" t="s">
        <v>73</v>
      </c>
      <c r="E2326" s="2" t="s">
        <v>75</v>
      </c>
      <c r="F2326" s="2" t="s">
        <v>55</v>
      </c>
      <c r="G2326" s="2" t="s">
        <v>303</v>
      </c>
      <c r="H2326" s="2" t="s">
        <v>282</v>
      </c>
      <c r="I2326" s="2" t="s">
        <v>26</v>
      </c>
      <c r="J2326" s="2" t="s">
        <v>304</v>
      </c>
      <c r="K2326" s="2" t="s">
        <v>305</v>
      </c>
      <c r="L2326" s="2" t="s">
        <v>285</v>
      </c>
      <c r="M2326" s="2">
        <v>46</v>
      </c>
      <c r="N2326" s="2" t="b">
        <v>0</v>
      </c>
      <c r="O2326" s="2">
        <v>0.77927927927927931</v>
      </c>
      <c r="P2326" s="2">
        <v>0.77927927927927931</v>
      </c>
      <c r="Q2326" s="2">
        <v>0.77927927927927931</v>
      </c>
      <c r="R2326" s="2" t="s">
        <v>74</v>
      </c>
      <c r="S2326" s="2" t="s">
        <v>5208</v>
      </c>
      <c r="T2326" s="2" t="s">
        <v>5209</v>
      </c>
      <c r="U2326" s="2" t="b">
        <v>1</v>
      </c>
      <c r="V2326" s="2" t="s">
        <v>69</v>
      </c>
      <c r="W2326" s="2">
        <v>1.7</v>
      </c>
    </row>
    <row r="2327" spans="1:23" ht="15.75" customHeight="1" x14ac:dyDescent="0.25">
      <c r="A2327" s="2" t="s">
        <v>5200</v>
      </c>
      <c r="B2327" s="2" t="s">
        <v>5201</v>
      </c>
      <c r="C2327" s="2" t="s">
        <v>190</v>
      </c>
      <c r="D2327" s="2" t="s">
        <v>73</v>
      </c>
      <c r="E2327" s="2" t="s">
        <v>75</v>
      </c>
      <c r="F2327" s="2" t="s">
        <v>55</v>
      </c>
      <c r="G2327" s="2" t="s">
        <v>308</v>
      </c>
      <c r="H2327" s="2" t="s">
        <v>282</v>
      </c>
      <c r="I2327" s="2" t="s">
        <v>26</v>
      </c>
      <c r="J2327" s="2" t="s">
        <v>309</v>
      </c>
      <c r="K2327" s="2" t="s">
        <v>310</v>
      </c>
      <c r="L2327" s="2" t="s">
        <v>285</v>
      </c>
      <c r="M2327" s="2">
        <v>47</v>
      </c>
      <c r="N2327" s="2" t="b">
        <v>0</v>
      </c>
      <c r="O2327" s="2">
        <v>0.76853932584269657</v>
      </c>
      <c r="P2327" s="2">
        <v>0.76681614349775784</v>
      </c>
      <c r="Q2327" s="2">
        <v>0.77027027027027029</v>
      </c>
      <c r="R2327" s="2" t="s">
        <v>74</v>
      </c>
      <c r="S2327" s="2" t="s">
        <v>5210</v>
      </c>
      <c r="T2327" s="2" t="s">
        <v>5211</v>
      </c>
      <c r="U2327" s="2" t="b">
        <v>1</v>
      </c>
      <c r="V2327" s="2" t="s">
        <v>69</v>
      </c>
      <c r="W2327" s="2">
        <v>1.3</v>
      </c>
    </row>
    <row r="2328" spans="1:23" ht="15.75" customHeight="1" x14ac:dyDescent="0.25">
      <c r="A2328" s="2" t="s">
        <v>5200</v>
      </c>
      <c r="B2328" s="2" t="s">
        <v>5201</v>
      </c>
      <c r="C2328" s="2" t="s">
        <v>190</v>
      </c>
      <c r="D2328" s="2" t="s">
        <v>73</v>
      </c>
      <c r="E2328" s="2" t="s">
        <v>75</v>
      </c>
      <c r="F2328" s="2" t="s">
        <v>55</v>
      </c>
      <c r="G2328" s="2" t="s">
        <v>313</v>
      </c>
      <c r="H2328" s="2" t="s">
        <v>282</v>
      </c>
      <c r="I2328" s="2" t="s">
        <v>26</v>
      </c>
      <c r="J2328" s="2" t="s">
        <v>314</v>
      </c>
      <c r="K2328" s="2" t="s">
        <v>315</v>
      </c>
      <c r="L2328" s="2" t="s">
        <v>285</v>
      </c>
      <c r="M2328" s="2">
        <v>48</v>
      </c>
      <c r="N2328" s="2" t="b">
        <v>0</v>
      </c>
      <c r="O2328" s="2">
        <v>0.75663716814159288</v>
      </c>
      <c r="P2328" s="2">
        <v>0.74347826086956526</v>
      </c>
      <c r="Q2328" s="2">
        <v>0.77027027027027029</v>
      </c>
      <c r="R2328" s="2" t="s">
        <v>74</v>
      </c>
      <c r="S2328" s="2" t="s">
        <v>5212</v>
      </c>
      <c r="T2328" s="2" t="s">
        <v>5213</v>
      </c>
      <c r="U2328" s="2" t="b">
        <v>1</v>
      </c>
      <c r="V2328" s="2" t="s">
        <v>69</v>
      </c>
      <c r="W2328" s="2">
        <v>1.7</v>
      </c>
    </row>
    <row r="2329" spans="1:23" ht="15.75" customHeight="1" x14ac:dyDescent="0.25">
      <c r="A2329" s="2" t="s">
        <v>5200</v>
      </c>
      <c r="B2329" s="2" t="s">
        <v>5201</v>
      </c>
      <c r="C2329" s="2" t="s">
        <v>190</v>
      </c>
      <c r="D2329" s="2" t="s">
        <v>73</v>
      </c>
      <c r="E2329" s="2" t="s">
        <v>75</v>
      </c>
      <c r="F2329" s="2" t="s">
        <v>55</v>
      </c>
      <c r="G2329" s="2" t="s">
        <v>318</v>
      </c>
      <c r="H2329" s="2" t="s">
        <v>282</v>
      </c>
      <c r="I2329" s="2" t="s">
        <v>26</v>
      </c>
      <c r="J2329" s="2" t="s">
        <v>319</v>
      </c>
      <c r="K2329" s="2" t="s">
        <v>320</v>
      </c>
      <c r="L2329" s="2" t="s">
        <v>285</v>
      </c>
      <c r="M2329" s="2">
        <v>49</v>
      </c>
      <c r="N2329" s="2" t="b">
        <v>0</v>
      </c>
      <c r="O2329" s="2">
        <v>0.76444444444444448</v>
      </c>
      <c r="P2329" s="2">
        <v>0.75438596491228072</v>
      </c>
      <c r="Q2329" s="2">
        <v>0.77477477477477474</v>
      </c>
      <c r="R2329" s="2" t="s">
        <v>74</v>
      </c>
      <c r="S2329" s="2" t="s">
        <v>5214</v>
      </c>
      <c r="T2329" s="2" t="s">
        <v>5215</v>
      </c>
      <c r="U2329" s="2" t="b">
        <v>1</v>
      </c>
      <c r="V2329" s="2" t="s">
        <v>69</v>
      </c>
      <c r="W2329" s="2">
        <v>1.3</v>
      </c>
    </row>
    <row r="2330" spans="1:23" ht="15.75" customHeight="1" x14ac:dyDescent="0.25">
      <c r="A2330" s="2" t="s">
        <v>5200</v>
      </c>
      <c r="B2330" s="2" t="s">
        <v>5201</v>
      </c>
      <c r="C2330" s="2" t="s">
        <v>190</v>
      </c>
      <c r="D2330" s="2" t="s">
        <v>73</v>
      </c>
      <c r="E2330" s="2" t="s">
        <v>75</v>
      </c>
      <c r="F2330" s="2" t="s">
        <v>55</v>
      </c>
      <c r="G2330" s="2" t="s">
        <v>323</v>
      </c>
      <c r="H2330" s="2" t="s">
        <v>282</v>
      </c>
      <c r="I2330" s="2" t="s">
        <v>26</v>
      </c>
      <c r="J2330" s="2" t="s">
        <v>324</v>
      </c>
      <c r="K2330" s="2" t="s">
        <v>325</v>
      </c>
      <c r="L2330" s="2" t="s">
        <v>285</v>
      </c>
      <c r="M2330" s="2">
        <v>50</v>
      </c>
      <c r="N2330" s="2" t="b">
        <v>0</v>
      </c>
      <c r="O2330" s="2">
        <v>0.76169265033407574</v>
      </c>
      <c r="P2330" s="2">
        <v>0.75330396475770922</v>
      </c>
      <c r="Q2330" s="2">
        <v>0.77027027027027029</v>
      </c>
      <c r="R2330" s="2" t="s">
        <v>74</v>
      </c>
      <c r="S2330" s="2" t="s">
        <v>5216</v>
      </c>
      <c r="T2330" s="2" t="s">
        <v>5217</v>
      </c>
      <c r="U2330" s="2" t="b">
        <v>1</v>
      </c>
      <c r="V2330" s="2" t="s">
        <v>69</v>
      </c>
      <c r="W2330" s="2">
        <v>1.3</v>
      </c>
    </row>
    <row r="2331" spans="1:23" ht="15.75" customHeight="1" x14ac:dyDescent="0.25">
      <c r="A2331" s="2" t="s">
        <v>5200</v>
      </c>
      <c r="B2331" s="2" t="s">
        <v>5201</v>
      </c>
      <c r="C2331" s="2" t="s">
        <v>190</v>
      </c>
      <c r="D2331" s="2" t="s">
        <v>73</v>
      </c>
      <c r="E2331" s="2" t="s">
        <v>75</v>
      </c>
      <c r="F2331" s="2" t="s">
        <v>55</v>
      </c>
      <c r="G2331" s="2" t="s">
        <v>328</v>
      </c>
      <c r="H2331" s="2" t="s">
        <v>282</v>
      </c>
      <c r="I2331" s="2" t="s">
        <v>26</v>
      </c>
      <c r="J2331" s="2" t="s">
        <v>329</v>
      </c>
      <c r="K2331" s="2" t="s">
        <v>330</v>
      </c>
      <c r="L2331" s="2" t="s">
        <v>285</v>
      </c>
      <c r="M2331" s="2">
        <v>51</v>
      </c>
      <c r="N2331" s="2" t="b">
        <v>0</v>
      </c>
      <c r="O2331" s="2">
        <v>0.74778761061946908</v>
      </c>
      <c r="P2331" s="2">
        <v>0.73478260869565215</v>
      </c>
      <c r="Q2331" s="2">
        <v>0.76126126126126126</v>
      </c>
      <c r="R2331" s="2" t="s">
        <v>74</v>
      </c>
      <c r="S2331" s="2" t="s">
        <v>5218</v>
      </c>
      <c r="T2331" s="2" t="s">
        <v>5219</v>
      </c>
      <c r="U2331" s="2" t="b">
        <v>1</v>
      </c>
      <c r="V2331" s="2" t="s">
        <v>69</v>
      </c>
      <c r="W2331" s="2">
        <v>1.3</v>
      </c>
    </row>
    <row r="2332" spans="1:23" ht="15.75" customHeight="1" x14ac:dyDescent="0.25">
      <c r="A2332" s="2" t="s">
        <v>5200</v>
      </c>
      <c r="B2332" s="2" t="s">
        <v>5201</v>
      </c>
      <c r="C2332" s="2" t="s">
        <v>190</v>
      </c>
      <c r="D2332" s="2" t="s">
        <v>73</v>
      </c>
      <c r="E2332" s="2" t="s">
        <v>75</v>
      </c>
      <c r="F2332" s="2" t="s">
        <v>55</v>
      </c>
      <c r="G2332" s="2" t="s">
        <v>333</v>
      </c>
      <c r="H2332" s="2" t="s">
        <v>282</v>
      </c>
      <c r="I2332" s="2" t="s">
        <v>26</v>
      </c>
      <c r="J2332" s="2" t="s">
        <v>334</v>
      </c>
      <c r="K2332" s="2" t="s">
        <v>335</v>
      </c>
      <c r="L2332" s="2" t="s">
        <v>285</v>
      </c>
      <c r="M2332" s="2">
        <v>52</v>
      </c>
      <c r="N2332" s="2" t="b">
        <v>0</v>
      </c>
      <c r="O2332" s="2">
        <v>0.76548672566371678</v>
      </c>
      <c r="P2332" s="2">
        <v>0.75217391304347825</v>
      </c>
      <c r="Q2332" s="2">
        <v>0.77927927927927931</v>
      </c>
      <c r="R2332" s="2" t="s">
        <v>74</v>
      </c>
      <c r="S2332" s="2" t="s">
        <v>5220</v>
      </c>
      <c r="T2332" s="2" t="s">
        <v>5221</v>
      </c>
      <c r="U2332" s="2" t="b">
        <v>1</v>
      </c>
      <c r="V2332" s="2" t="s">
        <v>69</v>
      </c>
      <c r="W2332" s="2">
        <v>1.7</v>
      </c>
    </row>
    <row r="2333" spans="1:23" ht="15.75" customHeight="1" x14ac:dyDescent="0.25">
      <c r="A2333" s="2" t="s">
        <v>5200</v>
      </c>
      <c r="B2333" s="2" t="s">
        <v>5201</v>
      </c>
      <c r="C2333" s="2" t="s">
        <v>190</v>
      </c>
      <c r="D2333" s="2" t="s">
        <v>73</v>
      </c>
      <c r="E2333" s="2" t="s">
        <v>75</v>
      </c>
      <c r="F2333" s="2" t="s">
        <v>55</v>
      </c>
      <c r="G2333" s="2" t="s">
        <v>338</v>
      </c>
      <c r="H2333" s="2" t="s">
        <v>282</v>
      </c>
      <c r="I2333" s="2" t="s">
        <v>26</v>
      </c>
      <c r="J2333" s="2" t="s">
        <v>339</v>
      </c>
      <c r="K2333" s="2" t="s">
        <v>340</v>
      </c>
      <c r="L2333" s="2" t="s">
        <v>285</v>
      </c>
      <c r="M2333" s="2">
        <v>53</v>
      </c>
      <c r="N2333" s="2" t="b">
        <v>0</v>
      </c>
      <c r="O2333" s="2">
        <v>0.79452054794520555</v>
      </c>
      <c r="P2333" s="2">
        <v>0.80555555555555558</v>
      </c>
      <c r="Q2333" s="2">
        <v>0.78378378378378377</v>
      </c>
      <c r="R2333" s="2" t="s">
        <v>74</v>
      </c>
      <c r="S2333" s="2" t="s">
        <v>5222</v>
      </c>
      <c r="T2333" s="2" t="s">
        <v>5223</v>
      </c>
      <c r="U2333" s="2" t="b">
        <v>1</v>
      </c>
      <c r="V2333" s="2" t="s">
        <v>69</v>
      </c>
      <c r="W2333" s="2">
        <v>1.3</v>
      </c>
    </row>
    <row r="2334" spans="1:23" ht="15.75" customHeight="1" x14ac:dyDescent="0.25">
      <c r="A2334" s="2" t="s">
        <v>5200</v>
      </c>
      <c r="B2334" s="2" t="s">
        <v>5201</v>
      </c>
      <c r="C2334" s="2" t="s">
        <v>190</v>
      </c>
      <c r="D2334" s="2" t="s">
        <v>73</v>
      </c>
      <c r="E2334" s="2" t="s">
        <v>75</v>
      </c>
      <c r="F2334" s="2" t="s">
        <v>55</v>
      </c>
      <c r="G2334" s="2" t="s">
        <v>343</v>
      </c>
      <c r="H2334" s="2" t="s">
        <v>282</v>
      </c>
      <c r="I2334" s="2" t="s">
        <v>26</v>
      </c>
      <c r="J2334" s="2" t="s">
        <v>344</v>
      </c>
      <c r="K2334" s="2" t="s">
        <v>345</v>
      </c>
      <c r="L2334" s="2" t="s">
        <v>285</v>
      </c>
      <c r="M2334" s="2">
        <v>54</v>
      </c>
      <c r="N2334" s="2" t="b">
        <v>0</v>
      </c>
      <c r="O2334" s="2">
        <v>0.75615212527964204</v>
      </c>
      <c r="P2334" s="2">
        <v>0.75111111111111106</v>
      </c>
      <c r="Q2334" s="2">
        <v>0.76126126126126126</v>
      </c>
      <c r="R2334" s="2" t="s">
        <v>74</v>
      </c>
      <c r="S2334" s="2" t="s">
        <v>5224</v>
      </c>
      <c r="T2334" s="2" t="s">
        <v>5225</v>
      </c>
      <c r="U2334" s="2" t="b">
        <v>1</v>
      </c>
      <c r="V2334" s="2" t="s">
        <v>69</v>
      </c>
      <c r="W2334" s="2">
        <v>1.7</v>
      </c>
    </row>
    <row r="2335" spans="1:23" ht="15.75" customHeight="1" x14ac:dyDescent="0.25">
      <c r="A2335" s="2" t="s">
        <v>5200</v>
      </c>
      <c r="B2335" s="2" t="s">
        <v>5201</v>
      </c>
      <c r="C2335" s="2" t="s">
        <v>190</v>
      </c>
      <c r="D2335" s="2" t="s">
        <v>73</v>
      </c>
      <c r="E2335" s="2" t="s">
        <v>75</v>
      </c>
      <c r="F2335" s="2" t="s">
        <v>55</v>
      </c>
      <c r="G2335" s="2" t="s">
        <v>349</v>
      </c>
      <c r="H2335" s="2" t="s">
        <v>282</v>
      </c>
      <c r="I2335" s="2" t="s">
        <v>26</v>
      </c>
      <c r="J2335" s="2" t="s">
        <v>351</v>
      </c>
      <c r="K2335" s="2" t="s">
        <v>352</v>
      </c>
      <c r="L2335" s="2" t="s">
        <v>285</v>
      </c>
      <c r="M2335" s="2">
        <v>55</v>
      </c>
      <c r="N2335" s="2" t="b">
        <v>0</v>
      </c>
      <c r="O2335" s="2">
        <v>0.77704194260485659</v>
      </c>
      <c r="P2335" s="2">
        <v>0.76190476190476186</v>
      </c>
      <c r="Q2335" s="2">
        <v>0.7927927927927928</v>
      </c>
      <c r="R2335" s="2" t="s">
        <v>74</v>
      </c>
      <c r="S2335" s="2" t="s">
        <v>5226</v>
      </c>
      <c r="T2335" s="2" t="s">
        <v>5227</v>
      </c>
      <c r="U2335" s="2" t="b">
        <v>1</v>
      </c>
      <c r="V2335" s="2" t="s">
        <v>69</v>
      </c>
      <c r="W2335" s="2">
        <v>1.3</v>
      </c>
    </row>
    <row r="2336" spans="1:23" ht="15.75" customHeight="1" x14ac:dyDescent="0.25">
      <c r="A2336" s="2" t="s">
        <v>5200</v>
      </c>
      <c r="B2336" s="2" t="s">
        <v>5201</v>
      </c>
      <c r="C2336" s="2" t="s">
        <v>190</v>
      </c>
      <c r="D2336" s="2" t="s">
        <v>73</v>
      </c>
      <c r="E2336" s="2" t="s">
        <v>75</v>
      </c>
      <c r="F2336" s="2" t="s">
        <v>55</v>
      </c>
      <c r="G2336" s="2" t="s">
        <v>363</v>
      </c>
      <c r="H2336" s="2" t="s">
        <v>282</v>
      </c>
      <c r="I2336" s="2" t="s">
        <v>26</v>
      </c>
      <c r="J2336" s="2" t="s">
        <v>367</v>
      </c>
      <c r="K2336" s="2" t="s">
        <v>368</v>
      </c>
      <c r="L2336" s="2" t="s">
        <v>285</v>
      </c>
      <c r="M2336" s="2">
        <v>56</v>
      </c>
      <c r="N2336" s="2" t="b">
        <v>0</v>
      </c>
      <c r="O2336" s="2">
        <v>0.77477477477477474</v>
      </c>
      <c r="P2336" s="2">
        <v>0.77477477477477474</v>
      </c>
      <c r="Q2336" s="2">
        <v>0.77477477477477474</v>
      </c>
      <c r="R2336" s="2" t="s">
        <v>74</v>
      </c>
      <c r="S2336" s="2" t="s">
        <v>5228</v>
      </c>
      <c r="T2336" s="2" t="s">
        <v>5229</v>
      </c>
      <c r="U2336" s="2" t="b">
        <v>1</v>
      </c>
      <c r="V2336" s="2" t="s">
        <v>69</v>
      </c>
      <c r="W2336" s="2">
        <v>1.3</v>
      </c>
    </row>
    <row r="2337" spans="1:23" ht="15.75" customHeight="1" x14ac:dyDescent="0.25">
      <c r="A2337" s="2" t="s">
        <v>5200</v>
      </c>
      <c r="B2337" s="2" t="s">
        <v>5201</v>
      </c>
      <c r="C2337" s="2" t="s">
        <v>190</v>
      </c>
      <c r="D2337" s="2" t="s">
        <v>73</v>
      </c>
      <c r="E2337" s="2" t="s">
        <v>75</v>
      </c>
      <c r="F2337" s="2" t="s">
        <v>55</v>
      </c>
      <c r="G2337" s="2" t="s">
        <v>378</v>
      </c>
      <c r="H2337" s="2" t="s">
        <v>282</v>
      </c>
      <c r="I2337" s="2" t="s">
        <v>26</v>
      </c>
      <c r="J2337" s="2" t="s">
        <v>380</v>
      </c>
      <c r="K2337" s="2" t="s">
        <v>381</v>
      </c>
      <c r="L2337" s="2" t="s">
        <v>285</v>
      </c>
      <c r="M2337" s="2">
        <v>57</v>
      </c>
      <c r="N2337" s="2" t="b">
        <v>0</v>
      </c>
      <c r="O2337" s="2">
        <v>0.78202247191011243</v>
      </c>
      <c r="P2337" s="2">
        <v>0.78026905829596416</v>
      </c>
      <c r="Q2337" s="2">
        <v>0.78378378378378377</v>
      </c>
      <c r="R2337" s="2" t="s">
        <v>74</v>
      </c>
      <c r="S2337" s="2" t="s">
        <v>5230</v>
      </c>
      <c r="T2337" s="2" t="s">
        <v>5231</v>
      </c>
      <c r="U2337" s="2" t="b">
        <v>1</v>
      </c>
      <c r="V2337" s="2" t="s">
        <v>69</v>
      </c>
      <c r="W2337" s="2">
        <v>1.7</v>
      </c>
    </row>
    <row r="2338" spans="1:23" ht="15.75" customHeight="1" x14ac:dyDescent="0.25">
      <c r="A2338" s="2" t="s">
        <v>5200</v>
      </c>
      <c r="B2338" s="2" t="s">
        <v>5201</v>
      </c>
      <c r="C2338" s="2" t="s">
        <v>190</v>
      </c>
      <c r="D2338" s="2" t="s">
        <v>73</v>
      </c>
      <c r="E2338" s="2" t="s">
        <v>75</v>
      </c>
      <c r="F2338" s="2" t="s">
        <v>55</v>
      </c>
      <c r="G2338" s="2" t="s">
        <v>389</v>
      </c>
      <c r="H2338" s="2" t="s">
        <v>282</v>
      </c>
      <c r="I2338" s="2" t="s">
        <v>26</v>
      </c>
      <c r="J2338" s="2" t="s">
        <v>390</v>
      </c>
      <c r="K2338" s="2" t="s">
        <v>391</v>
      </c>
      <c r="L2338" s="2" t="s">
        <v>285</v>
      </c>
      <c r="M2338" s="2">
        <v>58</v>
      </c>
      <c r="N2338" s="2" t="b">
        <v>0</v>
      </c>
      <c r="O2338" s="2">
        <v>0.75000000000000011</v>
      </c>
      <c r="P2338" s="2">
        <v>0.74336283185840712</v>
      </c>
      <c r="Q2338" s="2">
        <v>0.7567567567567568</v>
      </c>
      <c r="R2338" s="2" t="s">
        <v>74</v>
      </c>
      <c r="S2338" s="2" t="s">
        <v>5232</v>
      </c>
      <c r="T2338" s="2" t="s">
        <v>5233</v>
      </c>
      <c r="U2338" s="2" t="b">
        <v>1</v>
      </c>
      <c r="V2338" s="2" t="s">
        <v>69</v>
      </c>
      <c r="W2338" s="2">
        <v>1.3</v>
      </c>
    </row>
    <row r="2339" spans="1:23" ht="15.75" customHeight="1" x14ac:dyDescent="0.25">
      <c r="A2339" s="2" t="s">
        <v>5200</v>
      </c>
      <c r="B2339" s="2" t="s">
        <v>5201</v>
      </c>
      <c r="C2339" s="2" t="s">
        <v>190</v>
      </c>
      <c r="D2339" s="2" t="s">
        <v>73</v>
      </c>
      <c r="E2339" s="2" t="s">
        <v>75</v>
      </c>
      <c r="F2339" s="2" t="s">
        <v>55</v>
      </c>
      <c r="G2339" s="2" t="s">
        <v>395</v>
      </c>
      <c r="H2339" s="2" t="s">
        <v>282</v>
      </c>
      <c r="I2339" s="2" t="s">
        <v>26</v>
      </c>
      <c r="J2339" s="2" t="s">
        <v>397</v>
      </c>
      <c r="K2339" s="2" t="s">
        <v>398</v>
      </c>
      <c r="L2339" s="2" t="s">
        <v>285</v>
      </c>
      <c r="M2339" s="2">
        <v>59</v>
      </c>
      <c r="N2339" s="2" t="b">
        <v>0</v>
      </c>
      <c r="O2339" s="2">
        <v>0.78103837471783299</v>
      </c>
      <c r="P2339" s="2">
        <v>0.78280542986425339</v>
      </c>
      <c r="Q2339" s="2">
        <v>0.77927927927927931</v>
      </c>
      <c r="R2339" s="2" t="s">
        <v>74</v>
      </c>
      <c r="S2339" s="2" t="s">
        <v>5234</v>
      </c>
      <c r="T2339" s="2" t="s">
        <v>5235</v>
      </c>
      <c r="U2339" s="2" t="b">
        <v>1</v>
      </c>
      <c r="V2339" s="2" t="s">
        <v>69</v>
      </c>
      <c r="W2339" s="2">
        <v>1.3</v>
      </c>
    </row>
    <row r="2340" spans="1:23" ht="15.75" customHeight="1" x14ac:dyDescent="0.25">
      <c r="A2340" s="2" t="s">
        <v>5200</v>
      </c>
      <c r="B2340" s="2" t="s">
        <v>5201</v>
      </c>
      <c r="C2340" s="2" t="s">
        <v>190</v>
      </c>
      <c r="D2340" s="2" t="s">
        <v>73</v>
      </c>
      <c r="E2340" s="2" t="s">
        <v>75</v>
      </c>
      <c r="F2340" s="2" t="s">
        <v>55</v>
      </c>
      <c r="G2340" s="2" t="s">
        <v>401</v>
      </c>
      <c r="H2340" s="2" t="s">
        <v>282</v>
      </c>
      <c r="I2340" s="2" t="s">
        <v>26</v>
      </c>
      <c r="J2340" s="2" t="s">
        <v>402</v>
      </c>
      <c r="K2340" s="2" t="s">
        <v>403</v>
      </c>
      <c r="L2340" s="2" t="s">
        <v>285</v>
      </c>
      <c r="M2340" s="2">
        <v>60</v>
      </c>
      <c r="N2340" s="2" t="b">
        <v>0</v>
      </c>
      <c r="O2340" s="2">
        <v>0.75</v>
      </c>
      <c r="P2340" s="2">
        <v>0.73076923076923073</v>
      </c>
      <c r="Q2340" s="2">
        <v>0.77027027027027029</v>
      </c>
      <c r="R2340" s="2" t="s">
        <v>74</v>
      </c>
      <c r="S2340" s="2" t="s">
        <v>5236</v>
      </c>
      <c r="T2340" s="2" t="s">
        <v>5237</v>
      </c>
      <c r="U2340" s="2" t="b">
        <v>1</v>
      </c>
      <c r="V2340" s="2" t="s">
        <v>69</v>
      </c>
      <c r="W2340" s="2">
        <v>1.7</v>
      </c>
    </row>
    <row r="2341" spans="1:23" ht="15.75" customHeight="1" x14ac:dyDescent="0.25">
      <c r="A2341" s="2" t="s">
        <v>5200</v>
      </c>
      <c r="B2341" s="2" t="s">
        <v>5201</v>
      </c>
      <c r="C2341" s="2" t="s">
        <v>190</v>
      </c>
      <c r="D2341" s="2" t="s">
        <v>73</v>
      </c>
      <c r="E2341" s="2" t="s">
        <v>75</v>
      </c>
      <c r="F2341" s="2" t="s">
        <v>55</v>
      </c>
      <c r="G2341" s="2" t="s">
        <v>406</v>
      </c>
      <c r="H2341" s="2" t="s">
        <v>282</v>
      </c>
      <c r="I2341" s="2" t="s">
        <v>26</v>
      </c>
      <c r="J2341" s="2" t="s">
        <v>407</v>
      </c>
      <c r="K2341" s="2" t="s">
        <v>408</v>
      </c>
      <c r="L2341" s="2" t="s">
        <v>285</v>
      </c>
      <c r="M2341" s="2">
        <v>61</v>
      </c>
      <c r="N2341" s="2" t="b">
        <v>0</v>
      </c>
      <c r="O2341" s="2">
        <v>0.74774774774774788</v>
      </c>
      <c r="P2341" s="2">
        <v>0.74774774774774777</v>
      </c>
      <c r="Q2341" s="2">
        <v>0.74774774774774777</v>
      </c>
      <c r="R2341" s="2" t="s">
        <v>74</v>
      </c>
      <c r="S2341" s="2" t="s">
        <v>5238</v>
      </c>
      <c r="T2341" s="2" t="s">
        <v>5239</v>
      </c>
      <c r="U2341" s="2" t="b">
        <v>1</v>
      </c>
      <c r="V2341" s="2" t="s">
        <v>69</v>
      </c>
      <c r="W2341" s="2">
        <v>1.3</v>
      </c>
    </row>
    <row r="2342" spans="1:23" ht="15.75" customHeight="1" x14ac:dyDescent="0.25">
      <c r="A2342" s="2" t="s">
        <v>5200</v>
      </c>
      <c r="B2342" s="2" t="s">
        <v>5201</v>
      </c>
      <c r="C2342" s="2" t="s">
        <v>190</v>
      </c>
      <c r="D2342" s="2" t="s">
        <v>73</v>
      </c>
      <c r="E2342" s="2" t="s">
        <v>75</v>
      </c>
      <c r="F2342" s="2" t="s">
        <v>364</v>
      </c>
      <c r="G2342" s="2" t="s">
        <v>411</v>
      </c>
      <c r="H2342" s="2" t="s">
        <v>412</v>
      </c>
      <c r="I2342" s="2" t="s">
        <v>54</v>
      </c>
      <c r="J2342" s="2" t="s">
        <v>413</v>
      </c>
      <c r="K2342" s="2" t="s">
        <v>414</v>
      </c>
      <c r="L2342" s="2" t="s">
        <v>377</v>
      </c>
      <c r="M2342" s="2">
        <v>42</v>
      </c>
      <c r="N2342" s="2" t="b">
        <v>0</v>
      </c>
      <c r="O2342" s="2">
        <v>0.8272921108742004</v>
      </c>
      <c r="P2342" s="2">
        <v>0.81171548117154813</v>
      </c>
      <c r="Q2342" s="2">
        <v>0.84347826086956523</v>
      </c>
      <c r="R2342" s="2" t="s">
        <v>74</v>
      </c>
      <c r="S2342" s="2" t="s">
        <v>5240</v>
      </c>
      <c r="T2342" s="2" t="s">
        <v>5241</v>
      </c>
      <c r="U2342" s="2" t="b">
        <v>1</v>
      </c>
      <c r="V2342" s="2" t="s">
        <v>69</v>
      </c>
      <c r="W2342" s="2">
        <v>1.8</v>
      </c>
    </row>
    <row r="2343" spans="1:23" ht="15.75" customHeight="1" x14ac:dyDescent="0.25">
      <c r="A2343" s="2" t="s">
        <v>5200</v>
      </c>
      <c r="B2343" s="2" t="s">
        <v>5201</v>
      </c>
      <c r="C2343" s="2" t="s">
        <v>190</v>
      </c>
      <c r="D2343" s="2" t="s">
        <v>73</v>
      </c>
      <c r="E2343" s="2" t="s">
        <v>75</v>
      </c>
      <c r="F2343" s="2" t="s">
        <v>364</v>
      </c>
      <c r="G2343" s="2" t="s">
        <v>417</v>
      </c>
      <c r="H2343" s="2" t="s">
        <v>412</v>
      </c>
      <c r="I2343" s="2" t="s">
        <v>54</v>
      </c>
      <c r="J2343" s="2" t="s">
        <v>418</v>
      </c>
      <c r="K2343" s="2" t="s">
        <v>419</v>
      </c>
      <c r="L2343" s="2" t="s">
        <v>377</v>
      </c>
      <c r="M2343" s="2">
        <v>43</v>
      </c>
      <c r="N2343" s="2" t="b">
        <v>0</v>
      </c>
      <c r="O2343" s="2">
        <v>0.82773109243697474</v>
      </c>
      <c r="P2343" s="2">
        <v>0.80081300813008127</v>
      </c>
      <c r="Q2343" s="2">
        <v>0.85652173913043483</v>
      </c>
      <c r="R2343" s="2" t="s">
        <v>74</v>
      </c>
      <c r="S2343" s="2" t="s">
        <v>5242</v>
      </c>
      <c r="T2343" s="2" t="s">
        <v>5243</v>
      </c>
      <c r="U2343" s="2" t="b">
        <v>1</v>
      </c>
      <c r="V2343" s="2" t="s">
        <v>69</v>
      </c>
      <c r="W2343" s="2">
        <v>1.3</v>
      </c>
    </row>
    <row r="2344" spans="1:23" ht="15.75" customHeight="1" x14ac:dyDescent="0.25">
      <c r="A2344" s="2" t="s">
        <v>5200</v>
      </c>
      <c r="B2344" s="2" t="s">
        <v>5201</v>
      </c>
      <c r="C2344" s="2" t="s">
        <v>190</v>
      </c>
      <c r="D2344" s="2" t="s">
        <v>73</v>
      </c>
      <c r="E2344" s="2" t="s">
        <v>75</v>
      </c>
      <c r="F2344" s="2" t="s">
        <v>364</v>
      </c>
      <c r="G2344" s="2" t="s">
        <v>422</v>
      </c>
      <c r="H2344" s="2" t="s">
        <v>412</v>
      </c>
      <c r="I2344" s="2" t="s">
        <v>54</v>
      </c>
      <c r="J2344" s="2" t="s">
        <v>423</v>
      </c>
      <c r="K2344" s="2" t="s">
        <v>424</v>
      </c>
      <c r="L2344" s="2" t="s">
        <v>377</v>
      </c>
      <c r="M2344" s="2">
        <v>44</v>
      </c>
      <c r="N2344" s="2" t="b">
        <v>0</v>
      </c>
      <c r="O2344" s="2">
        <v>0.81837160751565763</v>
      </c>
      <c r="P2344" s="2">
        <v>0.78714859437751006</v>
      </c>
      <c r="Q2344" s="2">
        <v>0.85217391304347823</v>
      </c>
      <c r="R2344" s="2" t="s">
        <v>74</v>
      </c>
      <c r="S2344" s="2" t="s">
        <v>5244</v>
      </c>
      <c r="T2344" s="2" t="s">
        <v>5245</v>
      </c>
      <c r="U2344" s="2" t="b">
        <v>1</v>
      </c>
      <c r="V2344" s="2" t="s">
        <v>69</v>
      </c>
      <c r="W2344" s="2">
        <v>1.7</v>
      </c>
    </row>
    <row r="2345" spans="1:23" ht="15.75" customHeight="1" x14ac:dyDescent="0.25">
      <c r="A2345" s="2" t="s">
        <v>5200</v>
      </c>
      <c r="B2345" s="2" t="s">
        <v>5201</v>
      </c>
      <c r="C2345" s="2" t="s">
        <v>190</v>
      </c>
      <c r="D2345" s="2" t="s">
        <v>73</v>
      </c>
      <c r="E2345" s="2" t="s">
        <v>75</v>
      </c>
      <c r="F2345" s="2" t="s">
        <v>364</v>
      </c>
      <c r="G2345" s="2" t="s">
        <v>427</v>
      </c>
      <c r="H2345" s="2" t="s">
        <v>412</v>
      </c>
      <c r="I2345" s="2" t="s">
        <v>54</v>
      </c>
      <c r="J2345" s="2" t="s">
        <v>428</v>
      </c>
      <c r="K2345" s="2" t="s">
        <v>429</v>
      </c>
      <c r="L2345" s="2" t="s">
        <v>377</v>
      </c>
      <c r="M2345" s="2">
        <v>45</v>
      </c>
      <c r="N2345" s="2" t="b">
        <v>0</v>
      </c>
      <c r="O2345" s="2">
        <v>0.80761099365750522</v>
      </c>
      <c r="P2345" s="2">
        <v>0.78600823045267487</v>
      </c>
      <c r="Q2345" s="2">
        <v>0.83043478260869563</v>
      </c>
      <c r="R2345" s="2" t="s">
        <v>74</v>
      </c>
      <c r="S2345" s="2" t="s">
        <v>5246</v>
      </c>
      <c r="T2345" s="2" t="s">
        <v>5247</v>
      </c>
      <c r="U2345" s="2" t="b">
        <v>1</v>
      </c>
      <c r="V2345" s="2" t="s">
        <v>69</v>
      </c>
      <c r="W2345" s="2">
        <v>1.3</v>
      </c>
    </row>
    <row r="2346" spans="1:23" ht="15.75" customHeight="1" x14ac:dyDescent="0.25">
      <c r="A2346" s="2" t="s">
        <v>5200</v>
      </c>
      <c r="B2346" s="2" t="s">
        <v>5201</v>
      </c>
      <c r="C2346" s="2" t="s">
        <v>190</v>
      </c>
      <c r="D2346" s="2" t="s">
        <v>73</v>
      </c>
      <c r="E2346" s="2" t="s">
        <v>75</v>
      </c>
      <c r="F2346" s="2" t="s">
        <v>364</v>
      </c>
      <c r="G2346" s="2" t="s">
        <v>432</v>
      </c>
      <c r="H2346" s="2" t="s">
        <v>412</v>
      </c>
      <c r="I2346" s="2" t="s">
        <v>54</v>
      </c>
      <c r="J2346" s="2" t="s">
        <v>433</v>
      </c>
      <c r="K2346" s="2" t="s">
        <v>434</v>
      </c>
      <c r="L2346" s="2" t="s">
        <v>377</v>
      </c>
      <c r="M2346" s="2">
        <v>46</v>
      </c>
      <c r="N2346" s="2" t="b">
        <v>0</v>
      </c>
      <c r="O2346" s="2">
        <v>0.8091286307053942</v>
      </c>
      <c r="P2346" s="2">
        <v>0.77380952380952384</v>
      </c>
      <c r="Q2346" s="2">
        <v>0.84782608695652173</v>
      </c>
      <c r="R2346" s="2" t="s">
        <v>74</v>
      </c>
      <c r="S2346" s="2" t="s">
        <v>5248</v>
      </c>
      <c r="T2346" s="2" t="s">
        <v>5249</v>
      </c>
      <c r="U2346" s="2" t="b">
        <v>1</v>
      </c>
      <c r="V2346" s="2" t="s">
        <v>69</v>
      </c>
      <c r="W2346" s="2">
        <v>1.3</v>
      </c>
    </row>
    <row r="2347" spans="1:23" ht="15.75" customHeight="1" x14ac:dyDescent="0.25">
      <c r="A2347" s="2" t="s">
        <v>5200</v>
      </c>
      <c r="B2347" s="2" t="s">
        <v>5201</v>
      </c>
      <c r="C2347" s="2" t="s">
        <v>190</v>
      </c>
      <c r="D2347" s="2" t="s">
        <v>73</v>
      </c>
      <c r="E2347" s="2" t="s">
        <v>75</v>
      </c>
      <c r="F2347" s="2" t="s">
        <v>364</v>
      </c>
      <c r="G2347" s="2" t="s">
        <v>437</v>
      </c>
      <c r="H2347" s="2" t="s">
        <v>412</v>
      </c>
      <c r="I2347" s="2" t="s">
        <v>54</v>
      </c>
      <c r="J2347" s="2" t="s">
        <v>438</v>
      </c>
      <c r="K2347" s="2" t="s">
        <v>439</v>
      </c>
      <c r="L2347" s="2" t="s">
        <v>377</v>
      </c>
      <c r="M2347" s="2">
        <v>47</v>
      </c>
      <c r="N2347" s="2" t="b">
        <v>0</v>
      </c>
      <c r="O2347" s="2">
        <v>0.80167014613778709</v>
      </c>
      <c r="P2347" s="2">
        <v>0.77108433734939763</v>
      </c>
      <c r="Q2347" s="2">
        <v>0.83478260869565213</v>
      </c>
      <c r="R2347" s="2" t="s">
        <v>74</v>
      </c>
      <c r="S2347" s="2" t="s">
        <v>5250</v>
      </c>
      <c r="T2347" s="2" t="s">
        <v>5251</v>
      </c>
      <c r="U2347" s="2" t="b">
        <v>1</v>
      </c>
      <c r="V2347" s="2" t="s">
        <v>69</v>
      </c>
      <c r="W2347" s="2">
        <v>1.7</v>
      </c>
    </row>
    <row r="2348" spans="1:23" ht="15.75" customHeight="1" x14ac:dyDescent="0.25">
      <c r="A2348" s="2" t="s">
        <v>5200</v>
      </c>
      <c r="B2348" s="2" t="s">
        <v>5201</v>
      </c>
      <c r="C2348" s="2" t="s">
        <v>190</v>
      </c>
      <c r="D2348" s="2" t="s">
        <v>73</v>
      </c>
      <c r="E2348" s="2" t="s">
        <v>75</v>
      </c>
      <c r="F2348" s="2" t="s">
        <v>364</v>
      </c>
      <c r="G2348" s="2" t="s">
        <v>442</v>
      </c>
      <c r="H2348" s="2" t="s">
        <v>412</v>
      </c>
      <c r="I2348" s="2" t="s">
        <v>54</v>
      </c>
      <c r="J2348" s="2" t="s">
        <v>443</v>
      </c>
      <c r="K2348" s="2" t="s">
        <v>444</v>
      </c>
      <c r="L2348" s="2" t="s">
        <v>377</v>
      </c>
      <c r="M2348" s="2">
        <v>48</v>
      </c>
      <c r="N2348" s="2" t="b">
        <v>0</v>
      </c>
      <c r="O2348" s="2">
        <v>0.80922431865828093</v>
      </c>
      <c r="P2348" s="2">
        <v>0.78137651821862353</v>
      </c>
      <c r="Q2348" s="2">
        <v>0.83913043478260874</v>
      </c>
      <c r="R2348" s="2" t="s">
        <v>74</v>
      </c>
      <c r="S2348" s="2" t="s">
        <v>5252</v>
      </c>
      <c r="T2348" s="2" t="s">
        <v>5253</v>
      </c>
      <c r="U2348" s="2" t="b">
        <v>1</v>
      </c>
      <c r="V2348" s="2" t="s">
        <v>69</v>
      </c>
      <c r="W2348" s="2">
        <v>1.3</v>
      </c>
    </row>
    <row r="2349" spans="1:23" ht="15.75" customHeight="1" x14ac:dyDescent="0.25">
      <c r="A2349" s="2" t="s">
        <v>5200</v>
      </c>
      <c r="B2349" s="2" t="s">
        <v>5201</v>
      </c>
      <c r="C2349" s="2" t="s">
        <v>190</v>
      </c>
      <c r="D2349" s="2" t="s">
        <v>73</v>
      </c>
      <c r="E2349" s="2" t="s">
        <v>75</v>
      </c>
      <c r="F2349" s="2" t="s">
        <v>364</v>
      </c>
      <c r="G2349" s="2" t="s">
        <v>447</v>
      </c>
      <c r="H2349" s="2" t="s">
        <v>412</v>
      </c>
      <c r="I2349" s="2" t="s">
        <v>54</v>
      </c>
      <c r="J2349" s="2" t="s">
        <v>448</v>
      </c>
      <c r="K2349" s="2" t="s">
        <v>449</v>
      </c>
      <c r="L2349" s="2" t="s">
        <v>377</v>
      </c>
      <c r="M2349" s="2">
        <v>49</v>
      </c>
      <c r="N2349" s="2" t="b">
        <v>0</v>
      </c>
      <c r="O2349" s="2">
        <v>0.80932203389830515</v>
      </c>
      <c r="P2349" s="2">
        <v>0.78925619834710747</v>
      </c>
      <c r="Q2349" s="2">
        <v>0.83043478260869563</v>
      </c>
      <c r="R2349" s="2" t="s">
        <v>74</v>
      </c>
      <c r="S2349" s="2" t="s">
        <v>5254</v>
      </c>
      <c r="T2349" s="2" t="s">
        <v>5255</v>
      </c>
      <c r="U2349" s="2" t="b">
        <v>1</v>
      </c>
      <c r="V2349" s="2" t="s">
        <v>69</v>
      </c>
      <c r="W2349" s="2">
        <v>1.7</v>
      </c>
    </row>
    <row r="2350" spans="1:23" ht="15.75" customHeight="1" x14ac:dyDescent="0.25">
      <c r="A2350" s="2" t="s">
        <v>5200</v>
      </c>
      <c r="B2350" s="2" t="s">
        <v>5201</v>
      </c>
      <c r="C2350" s="2" t="s">
        <v>190</v>
      </c>
      <c r="D2350" s="2" t="s">
        <v>73</v>
      </c>
      <c r="E2350" s="2" t="s">
        <v>75</v>
      </c>
      <c r="F2350" s="2" t="s">
        <v>364</v>
      </c>
      <c r="G2350" s="2" t="s">
        <v>452</v>
      </c>
      <c r="H2350" s="2" t="s">
        <v>412</v>
      </c>
      <c r="I2350" s="2" t="s">
        <v>54</v>
      </c>
      <c r="J2350" s="2" t="s">
        <v>453</v>
      </c>
      <c r="K2350" s="2" t="s">
        <v>454</v>
      </c>
      <c r="L2350" s="2" t="s">
        <v>377</v>
      </c>
      <c r="M2350" s="2">
        <v>50</v>
      </c>
      <c r="N2350" s="2" t="b">
        <v>0</v>
      </c>
      <c r="O2350" s="2">
        <v>0.79749478079331937</v>
      </c>
      <c r="P2350" s="2">
        <v>0.76706827309236947</v>
      </c>
      <c r="Q2350" s="2">
        <v>0.83043478260869563</v>
      </c>
      <c r="R2350" s="2" t="s">
        <v>74</v>
      </c>
      <c r="S2350" s="2" t="s">
        <v>5256</v>
      </c>
      <c r="T2350" s="2" t="s">
        <v>5257</v>
      </c>
      <c r="U2350" s="2" t="b">
        <v>1</v>
      </c>
      <c r="V2350" s="2" t="s">
        <v>69</v>
      </c>
      <c r="W2350" s="2">
        <v>1.3</v>
      </c>
    </row>
    <row r="2351" spans="1:23" ht="15.75" customHeight="1" x14ac:dyDescent="0.25">
      <c r="A2351" s="2" t="s">
        <v>5200</v>
      </c>
      <c r="B2351" s="2" t="s">
        <v>5201</v>
      </c>
      <c r="C2351" s="2" t="s">
        <v>190</v>
      </c>
      <c r="D2351" s="2" t="s">
        <v>73</v>
      </c>
      <c r="E2351" s="2" t="s">
        <v>75</v>
      </c>
      <c r="F2351" s="2" t="s">
        <v>364</v>
      </c>
      <c r="G2351" s="2" t="s">
        <v>457</v>
      </c>
      <c r="H2351" s="2" t="s">
        <v>412</v>
      </c>
      <c r="I2351" s="2" t="s">
        <v>54</v>
      </c>
      <c r="J2351" s="2" t="s">
        <v>458</v>
      </c>
      <c r="K2351" s="2" t="s">
        <v>459</v>
      </c>
      <c r="L2351" s="2" t="s">
        <v>377</v>
      </c>
      <c r="M2351" s="2">
        <v>51</v>
      </c>
      <c r="N2351" s="2" t="b">
        <v>0</v>
      </c>
      <c r="O2351" s="2">
        <v>0.8179871520342612</v>
      </c>
      <c r="P2351" s="2">
        <v>0.80590717299578063</v>
      </c>
      <c r="Q2351" s="2">
        <v>0.83043478260869563</v>
      </c>
      <c r="R2351" s="2" t="s">
        <v>74</v>
      </c>
      <c r="S2351" s="2" t="s">
        <v>5258</v>
      </c>
      <c r="T2351" s="2" t="s">
        <v>5259</v>
      </c>
      <c r="U2351" s="2" t="b">
        <v>1</v>
      </c>
      <c r="V2351" s="2" t="s">
        <v>69</v>
      </c>
      <c r="W2351" s="2">
        <v>1.3</v>
      </c>
    </row>
    <row r="2352" spans="1:23" ht="15.75" customHeight="1" x14ac:dyDescent="0.25">
      <c r="A2352" s="2" t="s">
        <v>5200</v>
      </c>
      <c r="B2352" s="2" t="s">
        <v>5201</v>
      </c>
      <c r="C2352" s="2" t="s">
        <v>190</v>
      </c>
      <c r="D2352" s="2" t="s">
        <v>73</v>
      </c>
      <c r="E2352" s="2" t="s">
        <v>75</v>
      </c>
      <c r="F2352" s="2" t="s">
        <v>364</v>
      </c>
      <c r="G2352" s="2" t="s">
        <v>462</v>
      </c>
      <c r="H2352" s="2" t="s">
        <v>412</v>
      </c>
      <c r="I2352" s="2" t="s">
        <v>54</v>
      </c>
      <c r="J2352" s="2" t="s">
        <v>463</v>
      </c>
      <c r="K2352" s="2" t="s">
        <v>464</v>
      </c>
      <c r="L2352" s="2" t="s">
        <v>377</v>
      </c>
      <c r="M2352" s="2">
        <v>52</v>
      </c>
      <c r="N2352" s="2" t="b">
        <v>0</v>
      </c>
      <c r="O2352" s="2">
        <v>0.79664570230607967</v>
      </c>
      <c r="P2352" s="2">
        <v>0.76923076923076927</v>
      </c>
      <c r="Q2352" s="2">
        <v>0.82608695652173914</v>
      </c>
      <c r="R2352" s="2" t="s">
        <v>74</v>
      </c>
      <c r="S2352" s="2" t="s">
        <v>5260</v>
      </c>
      <c r="T2352" s="2" t="s">
        <v>5261</v>
      </c>
      <c r="U2352" s="2" t="b">
        <v>1</v>
      </c>
      <c r="V2352" s="2" t="s">
        <v>69</v>
      </c>
      <c r="W2352" s="2">
        <v>1.7</v>
      </c>
    </row>
    <row r="2353" spans="1:23" ht="15.75" customHeight="1" x14ac:dyDescent="0.25">
      <c r="A2353" s="2" t="s">
        <v>5200</v>
      </c>
      <c r="B2353" s="2" t="s">
        <v>5201</v>
      </c>
      <c r="C2353" s="2" t="s">
        <v>190</v>
      </c>
      <c r="D2353" s="2" t="s">
        <v>73</v>
      </c>
      <c r="E2353" s="2" t="s">
        <v>75</v>
      </c>
      <c r="F2353" s="2" t="s">
        <v>364</v>
      </c>
      <c r="G2353" s="2" t="s">
        <v>467</v>
      </c>
      <c r="H2353" s="2" t="s">
        <v>412</v>
      </c>
      <c r="I2353" s="2" t="s">
        <v>54</v>
      </c>
      <c r="J2353" s="2" t="s">
        <v>468</v>
      </c>
      <c r="K2353" s="2" t="s">
        <v>469</v>
      </c>
      <c r="L2353" s="2" t="s">
        <v>377</v>
      </c>
      <c r="M2353" s="2">
        <v>53</v>
      </c>
      <c r="N2353" s="2" t="b">
        <v>0</v>
      </c>
      <c r="O2353" s="2">
        <v>0.78646934460887941</v>
      </c>
      <c r="P2353" s="2">
        <v>0.76543209876543206</v>
      </c>
      <c r="Q2353" s="2">
        <v>0.80869565217391304</v>
      </c>
      <c r="R2353" s="2" t="s">
        <v>74</v>
      </c>
      <c r="S2353" s="2" t="s">
        <v>5262</v>
      </c>
      <c r="T2353" s="2" t="s">
        <v>5263</v>
      </c>
      <c r="U2353" s="2" t="b">
        <v>1</v>
      </c>
      <c r="V2353" s="2" t="s">
        <v>69</v>
      </c>
      <c r="W2353" s="2">
        <v>1.3</v>
      </c>
    </row>
    <row r="2354" spans="1:23" ht="15.75" customHeight="1" x14ac:dyDescent="0.25">
      <c r="A2354" s="2" t="s">
        <v>5200</v>
      </c>
      <c r="B2354" s="2" t="s">
        <v>5201</v>
      </c>
      <c r="C2354" s="2" t="s">
        <v>190</v>
      </c>
      <c r="D2354" s="2" t="s">
        <v>73</v>
      </c>
      <c r="E2354" s="2" t="s">
        <v>75</v>
      </c>
      <c r="F2354" s="2" t="s">
        <v>364</v>
      </c>
      <c r="G2354" s="2" t="s">
        <v>472</v>
      </c>
      <c r="H2354" s="2" t="s">
        <v>412</v>
      </c>
      <c r="I2354" s="2" t="s">
        <v>54</v>
      </c>
      <c r="J2354" s="2" t="s">
        <v>473</v>
      </c>
      <c r="K2354" s="2" t="s">
        <v>474</v>
      </c>
      <c r="L2354" s="2" t="s">
        <v>377</v>
      </c>
      <c r="M2354" s="2">
        <v>54</v>
      </c>
      <c r="N2354" s="2" t="b">
        <v>0</v>
      </c>
      <c r="O2354" s="2">
        <v>0.81666666666666665</v>
      </c>
      <c r="P2354" s="2">
        <v>0.78400000000000003</v>
      </c>
      <c r="Q2354" s="2">
        <v>0.85217391304347823</v>
      </c>
      <c r="R2354" s="2" t="s">
        <v>74</v>
      </c>
      <c r="S2354" s="2" t="s">
        <v>5264</v>
      </c>
      <c r="T2354" s="2" t="s">
        <v>5265</v>
      </c>
      <c r="U2354" s="2" t="b">
        <v>1</v>
      </c>
      <c r="V2354" s="2" t="s">
        <v>69</v>
      </c>
      <c r="W2354" s="2">
        <v>1.3</v>
      </c>
    </row>
    <row r="2355" spans="1:23" ht="15.75" customHeight="1" x14ac:dyDescent="0.25">
      <c r="A2355" s="2" t="s">
        <v>5200</v>
      </c>
      <c r="B2355" s="2" t="s">
        <v>5201</v>
      </c>
      <c r="C2355" s="2" t="s">
        <v>190</v>
      </c>
      <c r="D2355" s="2" t="s">
        <v>73</v>
      </c>
      <c r="E2355" s="2" t="s">
        <v>75</v>
      </c>
      <c r="F2355" s="2" t="s">
        <v>364</v>
      </c>
      <c r="G2355" s="2" t="s">
        <v>477</v>
      </c>
      <c r="H2355" s="2" t="s">
        <v>412</v>
      </c>
      <c r="I2355" s="2" t="s">
        <v>54</v>
      </c>
      <c r="J2355" s="2" t="s">
        <v>478</v>
      </c>
      <c r="K2355" s="2" t="s">
        <v>479</v>
      </c>
      <c r="L2355" s="2" t="s">
        <v>377</v>
      </c>
      <c r="M2355" s="2">
        <v>55</v>
      </c>
      <c r="N2355" s="2" t="b">
        <v>0</v>
      </c>
      <c r="O2355" s="2">
        <v>0.79664570230607967</v>
      </c>
      <c r="P2355" s="2">
        <v>0.76923076923076927</v>
      </c>
      <c r="Q2355" s="2">
        <v>0.82608695652173914</v>
      </c>
      <c r="R2355" s="2" t="s">
        <v>74</v>
      </c>
      <c r="S2355" s="2" t="s">
        <v>5266</v>
      </c>
      <c r="T2355" s="2" t="s">
        <v>5267</v>
      </c>
      <c r="U2355" s="2" t="b">
        <v>1</v>
      </c>
      <c r="V2355" s="2" t="s">
        <v>69</v>
      </c>
      <c r="W2355" s="2">
        <v>1.7</v>
      </c>
    </row>
    <row r="2356" spans="1:23" ht="15.75" customHeight="1" x14ac:dyDescent="0.25">
      <c r="A2356" s="2" t="s">
        <v>5200</v>
      </c>
      <c r="B2356" s="2" t="s">
        <v>5201</v>
      </c>
      <c r="C2356" s="2" t="s">
        <v>190</v>
      </c>
      <c r="D2356" s="2" t="s">
        <v>73</v>
      </c>
      <c r="E2356" s="2" t="s">
        <v>75</v>
      </c>
      <c r="F2356" s="2" t="s">
        <v>364</v>
      </c>
      <c r="G2356" s="2" t="s">
        <v>482</v>
      </c>
      <c r="H2356" s="2" t="s">
        <v>412</v>
      </c>
      <c r="I2356" s="2" t="s">
        <v>54</v>
      </c>
      <c r="J2356" s="2" t="s">
        <v>483</v>
      </c>
      <c r="K2356" s="2" t="s">
        <v>484</v>
      </c>
      <c r="L2356" s="2" t="s">
        <v>377</v>
      </c>
      <c r="M2356" s="2">
        <v>56</v>
      </c>
      <c r="N2356" s="2" t="b">
        <v>0</v>
      </c>
      <c r="O2356" s="2">
        <v>0.80503144654088055</v>
      </c>
      <c r="P2356" s="2">
        <v>0.77732793522267207</v>
      </c>
      <c r="Q2356" s="2">
        <v>0.83478260869565213</v>
      </c>
      <c r="R2356" s="2" t="s">
        <v>74</v>
      </c>
      <c r="S2356" s="2" t="s">
        <v>5268</v>
      </c>
      <c r="T2356" s="2" t="s">
        <v>5269</v>
      </c>
      <c r="U2356" s="2" t="b">
        <v>1</v>
      </c>
      <c r="V2356" s="2" t="s">
        <v>69</v>
      </c>
      <c r="W2356" s="2">
        <v>1.3</v>
      </c>
    </row>
    <row r="2357" spans="1:23" ht="15.75" customHeight="1" x14ac:dyDescent="0.25">
      <c r="A2357" s="2" t="s">
        <v>5200</v>
      </c>
      <c r="B2357" s="2" t="s">
        <v>5201</v>
      </c>
      <c r="C2357" s="2" t="s">
        <v>190</v>
      </c>
      <c r="D2357" s="2" t="s">
        <v>73</v>
      </c>
      <c r="E2357" s="2" t="s">
        <v>75</v>
      </c>
      <c r="F2357" s="2" t="s">
        <v>364</v>
      </c>
      <c r="G2357" s="2" t="s">
        <v>487</v>
      </c>
      <c r="H2357" s="2" t="s">
        <v>412</v>
      </c>
      <c r="I2357" s="2" t="s">
        <v>54</v>
      </c>
      <c r="J2357" s="2" t="s">
        <v>488</v>
      </c>
      <c r="K2357" s="2" t="s">
        <v>489</v>
      </c>
      <c r="L2357" s="2" t="s">
        <v>377</v>
      </c>
      <c r="M2357" s="2">
        <v>57</v>
      </c>
      <c r="N2357" s="2" t="b">
        <v>0</v>
      </c>
      <c r="O2357" s="2">
        <v>0.81171548117154813</v>
      </c>
      <c r="P2357" s="2">
        <v>0.782258064516129</v>
      </c>
      <c r="Q2357" s="2">
        <v>0.84347826086956523</v>
      </c>
      <c r="R2357" s="2" t="s">
        <v>74</v>
      </c>
      <c r="S2357" s="2" t="s">
        <v>5270</v>
      </c>
      <c r="T2357" s="2" t="s">
        <v>5271</v>
      </c>
      <c r="U2357" s="2" t="b">
        <v>1</v>
      </c>
      <c r="V2357" s="2" t="s">
        <v>69</v>
      </c>
      <c r="W2357" s="2">
        <v>1.3</v>
      </c>
    </row>
    <row r="2358" spans="1:23" ht="15.75" customHeight="1" x14ac:dyDescent="0.25">
      <c r="A2358" s="2" t="s">
        <v>5200</v>
      </c>
      <c r="B2358" s="2" t="s">
        <v>5201</v>
      </c>
      <c r="C2358" s="2" t="s">
        <v>190</v>
      </c>
      <c r="D2358" s="2" t="s">
        <v>73</v>
      </c>
      <c r="E2358" s="2" t="s">
        <v>75</v>
      </c>
      <c r="F2358" s="2" t="s">
        <v>364</v>
      </c>
      <c r="G2358" s="2" t="s">
        <v>492</v>
      </c>
      <c r="H2358" s="2" t="s">
        <v>412</v>
      </c>
      <c r="I2358" s="2" t="s">
        <v>54</v>
      </c>
      <c r="J2358" s="2" t="s">
        <v>493</v>
      </c>
      <c r="K2358" s="2" t="s">
        <v>494</v>
      </c>
      <c r="L2358" s="2" t="s">
        <v>377</v>
      </c>
      <c r="M2358" s="2">
        <v>58</v>
      </c>
      <c r="N2358" s="2" t="b">
        <v>0</v>
      </c>
      <c r="O2358" s="2">
        <v>0.80932203389830515</v>
      </c>
      <c r="P2358" s="2">
        <v>0.78925619834710747</v>
      </c>
      <c r="Q2358" s="2">
        <v>0.83043478260869563</v>
      </c>
      <c r="R2358" s="2" t="s">
        <v>74</v>
      </c>
      <c r="S2358" s="2" t="s">
        <v>5272</v>
      </c>
      <c r="T2358" s="2" t="s">
        <v>5273</v>
      </c>
      <c r="U2358" s="2" t="b">
        <v>1</v>
      </c>
      <c r="V2358" s="2" t="s">
        <v>69</v>
      </c>
      <c r="W2358" s="2">
        <v>1.7</v>
      </c>
    </row>
    <row r="2359" spans="1:23" ht="15.75" customHeight="1" x14ac:dyDescent="0.25">
      <c r="A2359" s="2" t="s">
        <v>5200</v>
      </c>
      <c r="B2359" s="2" t="s">
        <v>5201</v>
      </c>
      <c r="C2359" s="2" t="s">
        <v>190</v>
      </c>
      <c r="D2359" s="2" t="s">
        <v>73</v>
      </c>
      <c r="E2359" s="2" t="s">
        <v>75</v>
      </c>
      <c r="F2359" s="2" t="s">
        <v>364</v>
      </c>
      <c r="G2359" s="2" t="s">
        <v>497</v>
      </c>
      <c r="H2359" s="2" t="s">
        <v>412</v>
      </c>
      <c r="I2359" s="2" t="s">
        <v>54</v>
      </c>
      <c r="J2359" s="2" t="s">
        <v>498</v>
      </c>
      <c r="K2359" s="2" t="s">
        <v>499</v>
      </c>
      <c r="L2359" s="2" t="s">
        <v>377</v>
      </c>
      <c r="M2359" s="2">
        <v>59</v>
      </c>
      <c r="N2359" s="2" t="b">
        <v>0</v>
      </c>
      <c r="O2359" s="2">
        <v>0.80761099365750522</v>
      </c>
      <c r="P2359" s="2">
        <v>0.78600823045267487</v>
      </c>
      <c r="Q2359" s="2">
        <v>0.83043478260869563</v>
      </c>
      <c r="R2359" s="2" t="s">
        <v>74</v>
      </c>
      <c r="S2359" s="2" t="s">
        <v>5274</v>
      </c>
      <c r="T2359" s="2" t="s">
        <v>5275</v>
      </c>
      <c r="U2359" s="2" t="b">
        <v>1</v>
      </c>
      <c r="V2359" s="2" t="s">
        <v>69</v>
      </c>
      <c r="W2359" s="2">
        <v>1.3</v>
      </c>
    </row>
    <row r="2360" spans="1:23" ht="15.75" customHeight="1" x14ac:dyDescent="0.25">
      <c r="A2360" s="2" t="s">
        <v>5200</v>
      </c>
      <c r="B2360" s="2" t="s">
        <v>5201</v>
      </c>
      <c r="C2360" s="2" t="s">
        <v>190</v>
      </c>
      <c r="D2360" s="2" t="s">
        <v>73</v>
      </c>
      <c r="E2360" s="2" t="s">
        <v>75</v>
      </c>
      <c r="F2360" s="2" t="s">
        <v>364</v>
      </c>
      <c r="G2360" s="2" t="s">
        <v>502</v>
      </c>
      <c r="H2360" s="2" t="s">
        <v>412</v>
      </c>
      <c r="I2360" s="2" t="s">
        <v>54</v>
      </c>
      <c r="J2360" s="2" t="s">
        <v>503</v>
      </c>
      <c r="K2360" s="2" t="s">
        <v>504</v>
      </c>
      <c r="L2360" s="2" t="s">
        <v>377</v>
      </c>
      <c r="M2360" s="2">
        <v>60</v>
      </c>
      <c r="N2360" s="2" t="b">
        <v>0</v>
      </c>
      <c r="O2360" s="2">
        <v>0.810126582278481</v>
      </c>
      <c r="P2360" s="2">
        <v>0.78688524590163933</v>
      </c>
      <c r="Q2360" s="2">
        <v>0.83478260869565213</v>
      </c>
      <c r="R2360" s="2" t="s">
        <v>74</v>
      </c>
      <c r="S2360" s="2" t="s">
        <v>5276</v>
      </c>
      <c r="T2360" s="2" t="s">
        <v>5277</v>
      </c>
      <c r="U2360" s="2" t="b">
        <v>1</v>
      </c>
      <c r="V2360" s="2" t="s">
        <v>69</v>
      </c>
      <c r="W2360" s="2">
        <v>1.3</v>
      </c>
    </row>
    <row r="2361" spans="1:23" ht="15.75" customHeight="1" x14ac:dyDescent="0.25">
      <c r="A2361" s="2" t="s">
        <v>5200</v>
      </c>
      <c r="B2361" s="2" t="s">
        <v>5201</v>
      </c>
      <c r="C2361" s="2" t="s">
        <v>190</v>
      </c>
      <c r="D2361" s="2" t="s">
        <v>73</v>
      </c>
      <c r="E2361" s="2" t="s">
        <v>75</v>
      </c>
      <c r="F2361" s="2" t="s">
        <v>364</v>
      </c>
      <c r="G2361" s="2" t="s">
        <v>507</v>
      </c>
      <c r="H2361" s="2" t="s">
        <v>412</v>
      </c>
      <c r="I2361" s="2" t="s">
        <v>54</v>
      </c>
      <c r="J2361" s="2" t="s">
        <v>508</v>
      </c>
      <c r="K2361" s="2" t="s">
        <v>509</v>
      </c>
      <c r="L2361" s="2" t="s">
        <v>377</v>
      </c>
      <c r="M2361" s="2">
        <v>61</v>
      </c>
      <c r="N2361" s="2" t="b">
        <v>0</v>
      </c>
      <c r="O2361" s="2">
        <v>0.81837160751565763</v>
      </c>
      <c r="P2361" s="2">
        <v>0.78714859437751006</v>
      </c>
      <c r="Q2361" s="2">
        <v>0.85217391304347823</v>
      </c>
      <c r="R2361" s="2" t="s">
        <v>74</v>
      </c>
      <c r="S2361" s="2" t="s">
        <v>5278</v>
      </c>
      <c r="T2361" s="2" t="s">
        <v>5279</v>
      </c>
      <c r="U2361" s="2" t="b">
        <v>1</v>
      </c>
      <c r="V2361" s="2" t="s">
        <v>69</v>
      </c>
      <c r="W2361" s="2">
        <v>1.7</v>
      </c>
    </row>
    <row r="2362" spans="1:23" ht="15.75" customHeight="1" x14ac:dyDescent="0.25">
      <c r="A2362" s="2" t="s">
        <v>5200</v>
      </c>
      <c r="B2362" s="2" t="s">
        <v>5201</v>
      </c>
      <c r="C2362" s="2" t="s">
        <v>190</v>
      </c>
      <c r="D2362" s="2" t="s">
        <v>73</v>
      </c>
      <c r="E2362" s="2" t="s">
        <v>75</v>
      </c>
      <c r="F2362" s="2" t="s">
        <v>364</v>
      </c>
      <c r="G2362" s="2" t="s">
        <v>512</v>
      </c>
      <c r="H2362" s="2" t="s">
        <v>513</v>
      </c>
      <c r="I2362" s="2" t="s">
        <v>40</v>
      </c>
      <c r="J2362" s="2" t="s">
        <v>514</v>
      </c>
      <c r="K2362" s="2" t="s">
        <v>515</v>
      </c>
      <c r="L2362" s="2" t="s">
        <v>372</v>
      </c>
      <c r="M2362" s="2">
        <v>42</v>
      </c>
      <c r="N2362" s="2" t="b">
        <v>0</v>
      </c>
      <c r="O2362" s="2">
        <v>0.8100558659217878</v>
      </c>
      <c r="P2362" s="2">
        <v>0.76719576719576721</v>
      </c>
      <c r="Q2362" s="2">
        <v>0.85798816568047342</v>
      </c>
      <c r="R2362" s="2" t="s">
        <v>74</v>
      </c>
      <c r="S2362" s="2" t="s">
        <v>5280</v>
      </c>
      <c r="T2362" s="2" t="s">
        <v>5281</v>
      </c>
      <c r="U2362" s="2" t="b">
        <v>1</v>
      </c>
      <c r="V2362" s="2" t="s">
        <v>69</v>
      </c>
      <c r="W2362" s="2">
        <v>1.6</v>
      </c>
    </row>
    <row r="2363" spans="1:23" ht="15.75" customHeight="1" x14ac:dyDescent="0.25">
      <c r="A2363" s="2" t="s">
        <v>5200</v>
      </c>
      <c r="B2363" s="2" t="s">
        <v>5201</v>
      </c>
      <c r="C2363" s="2" t="s">
        <v>190</v>
      </c>
      <c r="D2363" s="2" t="s">
        <v>73</v>
      </c>
      <c r="E2363" s="2" t="s">
        <v>75</v>
      </c>
      <c r="F2363" s="2" t="s">
        <v>364</v>
      </c>
      <c r="G2363" s="2" t="s">
        <v>518</v>
      </c>
      <c r="H2363" s="2" t="s">
        <v>513</v>
      </c>
      <c r="I2363" s="2" t="s">
        <v>40</v>
      </c>
      <c r="J2363" s="2" t="s">
        <v>519</v>
      </c>
      <c r="K2363" s="2" t="s">
        <v>520</v>
      </c>
      <c r="L2363" s="2" t="s">
        <v>372</v>
      </c>
      <c r="M2363" s="2">
        <v>43</v>
      </c>
      <c r="N2363" s="2" t="b">
        <v>0</v>
      </c>
      <c r="O2363" s="2">
        <v>0.83852691218130315</v>
      </c>
      <c r="P2363" s="2">
        <v>0.80434782608695654</v>
      </c>
      <c r="Q2363" s="2">
        <v>0.87573964497041423</v>
      </c>
      <c r="R2363" s="2" t="s">
        <v>74</v>
      </c>
      <c r="S2363" s="2" t="s">
        <v>5282</v>
      </c>
      <c r="T2363" s="2" t="s">
        <v>5283</v>
      </c>
      <c r="U2363" s="2" t="b">
        <v>1</v>
      </c>
      <c r="V2363" s="2" t="s">
        <v>69</v>
      </c>
      <c r="W2363" s="2">
        <v>1.1000000000000001</v>
      </c>
    </row>
    <row r="2364" spans="1:23" ht="15.75" customHeight="1" x14ac:dyDescent="0.25">
      <c r="A2364" s="2" t="s">
        <v>5200</v>
      </c>
      <c r="B2364" s="2" t="s">
        <v>5201</v>
      </c>
      <c r="C2364" s="2" t="s">
        <v>190</v>
      </c>
      <c r="D2364" s="2" t="s">
        <v>73</v>
      </c>
      <c r="E2364" s="2" t="s">
        <v>75</v>
      </c>
      <c r="F2364" s="2" t="s">
        <v>364</v>
      </c>
      <c r="G2364" s="2" t="s">
        <v>523</v>
      </c>
      <c r="H2364" s="2" t="s">
        <v>513</v>
      </c>
      <c r="I2364" s="2" t="s">
        <v>40</v>
      </c>
      <c r="J2364" s="2" t="s">
        <v>524</v>
      </c>
      <c r="K2364" s="2" t="s">
        <v>525</v>
      </c>
      <c r="L2364" s="2" t="s">
        <v>372</v>
      </c>
      <c r="M2364" s="2">
        <v>44</v>
      </c>
      <c r="N2364" s="2" t="b">
        <v>0</v>
      </c>
      <c r="O2364" s="2">
        <v>0.82719546742209626</v>
      </c>
      <c r="P2364" s="2">
        <v>0.79347826086956519</v>
      </c>
      <c r="Q2364" s="2">
        <v>0.86390532544378695</v>
      </c>
      <c r="R2364" s="2" t="s">
        <v>74</v>
      </c>
      <c r="S2364" s="2" t="s">
        <v>5284</v>
      </c>
      <c r="T2364" s="2" t="s">
        <v>5285</v>
      </c>
      <c r="U2364" s="2" t="b">
        <v>1</v>
      </c>
      <c r="V2364" s="2" t="s">
        <v>69</v>
      </c>
      <c r="W2364" s="2">
        <v>1.1000000000000001</v>
      </c>
    </row>
    <row r="2365" spans="1:23" ht="15.75" customHeight="1" x14ac:dyDescent="0.25">
      <c r="A2365" s="2" t="s">
        <v>5200</v>
      </c>
      <c r="B2365" s="2" t="s">
        <v>5201</v>
      </c>
      <c r="C2365" s="2" t="s">
        <v>190</v>
      </c>
      <c r="D2365" s="2" t="s">
        <v>73</v>
      </c>
      <c r="E2365" s="2" t="s">
        <v>75</v>
      </c>
      <c r="F2365" s="2" t="s">
        <v>364</v>
      </c>
      <c r="G2365" s="2" t="s">
        <v>528</v>
      </c>
      <c r="H2365" s="2" t="s">
        <v>513</v>
      </c>
      <c r="I2365" s="2" t="s">
        <v>40</v>
      </c>
      <c r="J2365" s="2" t="s">
        <v>529</v>
      </c>
      <c r="K2365" s="2" t="s">
        <v>530</v>
      </c>
      <c r="L2365" s="2" t="s">
        <v>372</v>
      </c>
      <c r="M2365" s="2">
        <v>45</v>
      </c>
      <c r="N2365" s="2" t="b">
        <v>0</v>
      </c>
      <c r="O2365" s="2">
        <v>0.83760683760683752</v>
      </c>
      <c r="P2365" s="2">
        <v>0.80769230769230771</v>
      </c>
      <c r="Q2365" s="2">
        <v>0.86982248520710059</v>
      </c>
      <c r="R2365" s="2" t="s">
        <v>74</v>
      </c>
      <c r="S2365" s="2" t="s">
        <v>5286</v>
      </c>
      <c r="T2365" s="2" t="s">
        <v>5287</v>
      </c>
      <c r="U2365" s="2" t="b">
        <v>1</v>
      </c>
      <c r="V2365" s="2" t="s">
        <v>69</v>
      </c>
      <c r="W2365" s="2">
        <v>1.5</v>
      </c>
    </row>
    <row r="2366" spans="1:23" ht="15.75" customHeight="1" x14ac:dyDescent="0.25">
      <c r="A2366" s="2" t="s">
        <v>5200</v>
      </c>
      <c r="B2366" s="2" t="s">
        <v>5201</v>
      </c>
      <c r="C2366" s="2" t="s">
        <v>190</v>
      </c>
      <c r="D2366" s="2" t="s">
        <v>73</v>
      </c>
      <c r="E2366" s="2" t="s">
        <v>75</v>
      </c>
      <c r="F2366" s="2" t="s">
        <v>364</v>
      </c>
      <c r="G2366" s="2" t="s">
        <v>533</v>
      </c>
      <c r="H2366" s="2" t="s">
        <v>513</v>
      </c>
      <c r="I2366" s="2" t="s">
        <v>40</v>
      </c>
      <c r="J2366" s="2" t="s">
        <v>534</v>
      </c>
      <c r="K2366" s="2" t="s">
        <v>535</v>
      </c>
      <c r="L2366" s="2" t="s">
        <v>372</v>
      </c>
      <c r="M2366" s="2">
        <v>46</v>
      </c>
      <c r="N2366" s="2" t="b">
        <v>0</v>
      </c>
      <c r="O2366" s="2">
        <v>0.8472622478386167</v>
      </c>
      <c r="P2366" s="2">
        <v>0.8258426966292135</v>
      </c>
      <c r="Q2366" s="2">
        <v>0.86982248520710059</v>
      </c>
      <c r="R2366" s="2" t="s">
        <v>74</v>
      </c>
      <c r="S2366" s="2" t="s">
        <v>5288</v>
      </c>
      <c r="T2366" s="2" t="s">
        <v>5289</v>
      </c>
      <c r="U2366" s="2" t="b">
        <v>1</v>
      </c>
      <c r="V2366" s="2" t="s">
        <v>69</v>
      </c>
      <c r="W2366" s="2">
        <v>1.1000000000000001</v>
      </c>
    </row>
    <row r="2367" spans="1:23" ht="15.75" customHeight="1" x14ac:dyDescent="0.25">
      <c r="A2367" s="2" t="s">
        <v>5200</v>
      </c>
      <c r="B2367" s="2" t="s">
        <v>5201</v>
      </c>
      <c r="C2367" s="2" t="s">
        <v>190</v>
      </c>
      <c r="D2367" s="2" t="s">
        <v>73</v>
      </c>
      <c r="E2367" s="2" t="s">
        <v>75</v>
      </c>
      <c r="F2367" s="2" t="s">
        <v>364</v>
      </c>
      <c r="G2367" s="2" t="s">
        <v>538</v>
      </c>
      <c r="H2367" s="2" t="s">
        <v>513</v>
      </c>
      <c r="I2367" s="2" t="s">
        <v>40</v>
      </c>
      <c r="J2367" s="2" t="s">
        <v>539</v>
      </c>
      <c r="K2367" s="2" t="s">
        <v>540</v>
      </c>
      <c r="L2367" s="2" t="s">
        <v>372</v>
      </c>
      <c r="M2367" s="2">
        <v>47</v>
      </c>
      <c r="N2367" s="2" t="b">
        <v>0</v>
      </c>
      <c r="O2367" s="2">
        <v>0.83428571428571441</v>
      </c>
      <c r="P2367" s="2">
        <v>0.8066298342541437</v>
      </c>
      <c r="Q2367" s="2">
        <v>0.86390532544378695</v>
      </c>
      <c r="R2367" s="2" t="s">
        <v>74</v>
      </c>
      <c r="S2367" s="2" t="s">
        <v>5290</v>
      </c>
      <c r="T2367" s="2" t="s">
        <v>5291</v>
      </c>
      <c r="U2367" s="2" t="b">
        <v>1</v>
      </c>
      <c r="V2367" s="2" t="s">
        <v>69</v>
      </c>
      <c r="W2367" s="2">
        <v>1.1000000000000001</v>
      </c>
    </row>
    <row r="2368" spans="1:23" ht="15.75" customHeight="1" x14ac:dyDescent="0.25">
      <c r="A2368" s="2" t="s">
        <v>5200</v>
      </c>
      <c r="B2368" s="2" t="s">
        <v>5201</v>
      </c>
      <c r="C2368" s="2" t="s">
        <v>190</v>
      </c>
      <c r="D2368" s="2" t="s">
        <v>73</v>
      </c>
      <c r="E2368" s="2" t="s">
        <v>75</v>
      </c>
      <c r="F2368" s="2" t="s">
        <v>364</v>
      </c>
      <c r="G2368" s="2" t="s">
        <v>550</v>
      </c>
      <c r="H2368" s="2" t="s">
        <v>513</v>
      </c>
      <c r="I2368" s="2" t="s">
        <v>40</v>
      </c>
      <c r="J2368" s="2" t="s">
        <v>555</v>
      </c>
      <c r="K2368" s="2" t="s">
        <v>557</v>
      </c>
      <c r="L2368" s="2" t="s">
        <v>372</v>
      </c>
      <c r="M2368" s="2">
        <v>48</v>
      </c>
      <c r="N2368" s="2" t="b">
        <v>0</v>
      </c>
      <c r="O2368" s="2">
        <v>0.83286118980169965</v>
      </c>
      <c r="P2368" s="2">
        <v>0.79891304347826086</v>
      </c>
      <c r="Q2368" s="2">
        <v>0.86982248520710059</v>
      </c>
      <c r="R2368" s="2" t="s">
        <v>74</v>
      </c>
      <c r="S2368" s="2" t="s">
        <v>5292</v>
      </c>
      <c r="T2368" s="2" t="s">
        <v>5293</v>
      </c>
      <c r="U2368" s="2" t="b">
        <v>1</v>
      </c>
      <c r="V2368" s="2" t="s">
        <v>69</v>
      </c>
      <c r="W2368" s="2">
        <v>1.1000000000000001</v>
      </c>
    </row>
    <row r="2369" spans="1:23" ht="15.75" customHeight="1" x14ac:dyDescent="0.25">
      <c r="A2369" s="2" t="s">
        <v>5200</v>
      </c>
      <c r="B2369" s="2" t="s">
        <v>5201</v>
      </c>
      <c r="C2369" s="2" t="s">
        <v>190</v>
      </c>
      <c r="D2369" s="2" t="s">
        <v>73</v>
      </c>
      <c r="E2369" s="2" t="s">
        <v>75</v>
      </c>
      <c r="F2369" s="2" t="s">
        <v>364</v>
      </c>
      <c r="G2369" s="2" t="s">
        <v>572</v>
      </c>
      <c r="H2369" s="2" t="s">
        <v>513</v>
      </c>
      <c r="I2369" s="2" t="s">
        <v>40</v>
      </c>
      <c r="J2369" s="2" t="s">
        <v>575</v>
      </c>
      <c r="K2369" s="2" t="s">
        <v>576</v>
      </c>
      <c r="L2369" s="2" t="s">
        <v>372</v>
      </c>
      <c r="M2369" s="2">
        <v>49</v>
      </c>
      <c r="N2369" s="2" t="b">
        <v>0</v>
      </c>
      <c r="O2369" s="2">
        <v>0.84269662921348309</v>
      </c>
      <c r="P2369" s="2">
        <v>0.80213903743315507</v>
      </c>
      <c r="Q2369" s="2">
        <v>0.8875739644970414</v>
      </c>
      <c r="R2369" s="2" t="s">
        <v>74</v>
      </c>
      <c r="S2369" s="2" t="s">
        <v>5294</v>
      </c>
      <c r="T2369" s="2" t="s">
        <v>5295</v>
      </c>
      <c r="U2369" s="2" t="b">
        <v>1</v>
      </c>
      <c r="V2369" s="2" t="s">
        <v>69</v>
      </c>
      <c r="W2369" s="2">
        <v>1.5</v>
      </c>
    </row>
    <row r="2370" spans="1:23" ht="15.75" customHeight="1" x14ac:dyDescent="0.25">
      <c r="A2370" s="2" t="s">
        <v>5200</v>
      </c>
      <c r="B2370" s="2" t="s">
        <v>5201</v>
      </c>
      <c r="C2370" s="2" t="s">
        <v>190</v>
      </c>
      <c r="D2370" s="2" t="s">
        <v>73</v>
      </c>
      <c r="E2370" s="2" t="s">
        <v>75</v>
      </c>
      <c r="F2370" s="2" t="s">
        <v>364</v>
      </c>
      <c r="G2370" s="2" t="s">
        <v>587</v>
      </c>
      <c r="H2370" s="2" t="s">
        <v>513</v>
      </c>
      <c r="I2370" s="2" t="s">
        <v>40</v>
      </c>
      <c r="J2370" s="2" t="s">
        <v>589</v>
      </c>
      <c r="K2370" s="2" t="s">
        <v>591</v>
      </c>
      <c r="L2370" s="2" t="s">
        <v>372</v>
      </c>
      <c r="M2370" s="2">
        <v>50</v>
      </c>
      <c r="N2370" s="2" t="b">
        <v>0</v>
      </c>
      <c r="O2370" s="2">
        <v>0.84330484330484323</v>
      </c>
      <c r="P2370" s="2">
        <v>0.81318681318681318</v>
      </c>
      <c r="Q2370" s="2">
        <v>0.87573964497041423</v>
      </c>
      <c r="R2370" s="2" t="s">
        <v>74</v>
      </c>
      <c r="S2370" s="2" t="s">
        <v>5296</v>
      </c>
      <c r="T2370" s="2" t="s">
        <v>5297</v>
      </c>
      <c r="U2370" s="2" t="b">
        <v>1</v>
      </c>
      <c r="V2370" s="2" t="s">
        <v>69</v>
      </c>
      <c r="W2370" s="2">
        <v>1.1000000000000001</v>
      </c>
    </row>
    <row r="2371" spans="1:23" ht="15.75" customHeight="1" x14ac:dyDescent="0.25">
      <c r="A2371" s="2" t="s">
        <v>5200</v>
      </c>
      <c r="B2371" s="2" t="s">
        <v>5201</v>
      </c>
      <c r="C2371" s="2" t="s">
        <v>190</v>
      </c>
      <c r="D2371" s="2" t="s">
        <v>73</v>
      </c>
      <c r="E2371" s="2" t="s">
        <v>75</v>
      </c>
      <c r="F2371" s="2" t="s">
        <v>364</v>
      </c>
      <c r="G2371" s="2" t="s">
        <v>601</v>
      </c>
      <c r="H2371" s="2" t="s">
        <v>513</v>
      </c>
      <c r="I2371" s="2" t="s">
        <v>40</v>
      </c>
      <c r="J2371" s="2" t="s">
        <v>603</v>
      </c>
      <c r="K2371" s="2" t="s">
        <v>604</v>
      </c>
      <c r="L2371" s="2" t="s">
        <v>372</v>
      </c>
      <c r="M2371" s="2">
        <v>51</v>
      </c>
      <c r="N2371" s="2" t="b">
        <v>0</v>
      </c>
      <c r="O2371" s="2">
        <v>0.84180790960451968</v>
      </c>
      <c r="P2371" s="2">
        <v>0.80540540540540539</v>
      </c>
      <c r="Q2371" s="2">
        <v>0.88165680473372776</v>
      </c>
      <c r="R2371" s="2" t="s">
        <v>74</v>
      </c>
      <c r="S2371" s="2" t="s">
        <v>5298</v>
      </c>
      <c r="T2371" s="2" t="s">
        <v>5299</v>
      </c>
      <c r="U2371" s="2" t="b">
        <v>1</v>
      </c>
      <c r="V2371" s="2" t="s">
        <v>69</v>
      </c>
      <c r="W2371" s="2">
        <v>1.1000000000000001</v>
      </c>
    </row>
    <row r="2372" spans="1:23" ht="15.75" customHeight="1" x14ac:dyDescent="0.25">
      <c r="A2372" s="2" t="s">
        <v>5200</v>
      </c>
      <c r="B2372" s="2" t="s">
        <v>5201</v>
      </c>
      <c r="C2372" s="2" t="s">
        <v>190</v>
      </c>
      <c r="D2372" s="2" t="s">
        <v>73</v>
      </c>
      <c r="E2372" s="2" t="s">
        <v>75</v>
      </c>
      <c r="F2372" s="2" t="s">
        <v>364</v>
      </c>
      <c r="G2372" s="2" t="s">
        <v>618</v>
      </c>
      <c r="H2372" s="2" t="s">
        <v>513</v>
      </c>
      <c r="I2372" s="2" t="s">
        <v>40</v>
      </c>
      <c r="J2372" s="2" t="s">
        <v>622</v>
      </c>
      <c r="K2372" s="2" t="s">
        <v>624</v>
      </c>
      <c r="L2372" s="2" t="s">
        <v>372</v>
      </c>
      <c r="M2372" s="2">
        <v>52</v>
      </c>
      <c r="N2372" s="2" t="b">
        <v>0</v>
      </c>
      <c r="O2372" s="2">
        <v>0.85470085470085466</v>
      </c>
      <c r="P2372" s="2">
        <v>0.82417582417582413</v>
      </c>
      <c r="Q2372" s="2">
        <v>0.8875739644970414</v>
      </c>
      <c r="R2372" s="2" t="s">
        <v>74</v>
      </c>
      <c r="S2372" s="2" t="s">
        <v>5300</v>
      </c>
      <c r="T2372" s="2" t="s">
        <v>5301</v>
      </c>
      <c r="U2372" s="2" t="b">
        <v>1</v>
      </c>
      <c r="V2372" s="2" t="s">
        <v>69</v>
      </c>
      <c r="W2372" s="2">
        <v>1.5</v>
      </c>
    </row>
    <row r="2373" spans="1:23" ht="15.75" customHeight="1" x14ac:dyDescent="0.25">
      <c r="A2373" s="2" t="s">
        <v>5200</v>
      </c>
      <c r="B2373" s="2" t="s">
        <v>5201</v>
      </c>
      <c r="C2373" s="2" t="s">
        <v>190</v>
      </c>
      <c r="D2373" s="2" t="s">
        <v>73</v>
      </c>
      <c r="E2373" s="2" t="s">
        <v>75</v>
      </c>
      <c r="F2373" s="2" t="s">
        <v>364</v>
      </c>
      <c r="G2373" s="2" t="s">
        <v>640</v>
      </c>
      <c r="H2373" s="2" t="s">
        <v>513</v>
      </c>
      <c r="I2373" s="2" t="s">
        <v>40</v>
      </c>
      <c r="J2373" s="2" t="s">
        <v>643</v>
      </c>
      <c r="K2373" s="2" t="s">
        <v>644</v>
      </c>
      <c r="L2373" s="2" t="s">
        <v>372</v>
      </c>
      <c r="M2373" s="2">
        <v>53</v>
      </c>
      <c r="N2373" s="2" t="b">
        <v>0</v>
      </c>
      <c r="O2373" s="2">
        <v>0.8595505617977528</v>
      </c>
      <c r="P2373" s="2">
        <v>0.81818181818181823</v>
      </c>
      <c r="Q2373" s="2">
        <v>0.90532544378698221</v>
      </c>
      <c r="R2373" s="2" t="s">
        <v>74</v>
      </c>
      <c r="S2373" s="2" t="s">
        <v>5302</v>
      </c>
      <c r="T2373" s="2" t="s">
        <v>5303</v>
      </c>
      <c r="U2373" s="2" t="b">
        <v>1</v>
      </c>
      <c r="V2373" s="2" t="s">
        <v>69</v>
      </c>
      <c r="W2373" s="2">
        <v>1.1000000000000001</v>
      </c>
    </row>
    <row r="2374" spans="1:23" ht="15.75" customHeight="1" x14ac:dyDescent="0.25">
      <c r="A2374" s="2" t="s">
        <v>5200</v>
      </c>
      <c r="B2374" s="2" t="s">
        <v>5201</v>
      </c>
      <c r="C2374" s="2" t="s">
        <v>190</v>
      </c>
      <c r="D2374" s="2" t="s">
        <v>73</v>
      </c>
      <c r="E2374" s="2" t="s">
        <v>75</v>
      </c>
      <c r="F2374" s="2" t="s">
        <v>364</v>
      </c>
      <c r="G2374" s="2" t="s">
        <v>659</v>
      </c>
      <c r="H2374" s="2" t="s">
        <v>513</v>
      </c>
      <c r="I2374" s="2" t="s">
        <v>40</v>
      </c>
      <c r="J2374" s="2" t="s">
        <v>660</v>
      </c>
      <c r="K2374" s="2" t="s">
        <v>661</v>
      </c>
      <c r="L2374" s="2" t="s">
        <v>372</v>
      </c>
      <c r="M2374" s="2">
        <v>54</v>
      </c>
      <c r="N2374" s="2" t="b">
        <v>0</v>
      </c>
      <c r="O2374" s="2">
        <v>0.86039886039886049</v>
      </c>
      <c r="P2374" s="2">
        <v>0.82967032967032972</v>
      </c>
      <c r="Q2374" s="2">
        <v>0.89349112426035504</v>
      </c>
      <c r="R2374" s="2" t="s">
        <v>74</v>
      </c>
      <c r="S2374" s="2" t="s">
        <v>5304</v>
      </c>
      <c r="T2374" s="2" t="s">
        <v>5305</v>
      </c>
      <c r="U2374" s="2" t="b">
        <v>1</v>
      </c>
      <c r="V2374" s="2" t="s">
        <v>69</v>
      </c>
      <c r="W2374" s="2">
        <v>1.1000000000000001</v>
      </c>
    </row>
    <row r="2375" spans="1:23" ht="15.75" customHeight="1" x14ac:dyDescent="0.25">
      <c r="A2375" s="2" t="s">
        <v>5200</v>
      </c>
      <c r="B2375" s="2" t="s">
        <v>5201</v>
      </c>
      <c r="C2375" s="2" t="s">
        <v>190</v>
      </c>
      <c r="D2375" s="2" t="s">
        <v>73</v>
      </c>
      <c r="E2375" s="2" t="s">
        <v>75</v>
      </c>
      <c r="F2375" s="2" t="s">
        <v>364</v>
      </c>
      <c r="G2375" s="2" t="s">
        <v>664</v>
      </c>
      <c r="H2375" s="2" t="s">
        <v>513</v>
      </c>
      <c r="I2375" s="2" t="s">
        <v>40</v>
      </c>
      <c r="J2375" s="2" t="s">
        <v>665</v>
      </c>
      <c r="K2375" s="2" t="s">
        <v>666</v>
      </c>
      <c r="L2375" s="2" t="s">
        <v>372</v>
      </c>
      <c r="M2375" s="2">
        <v>55</v>
      </c>
      <c r="N2375" s="2" t="b">
        <v>0</v>
      </c>
      <c r="O2375" s="2">
        <v>0.84330484330484323</v>
      </c>
      <c r="P2375" s="2">
        <v>0.81318681318681318</v>
      </c>
      <c r="Q2375" s="2">
        <v>0.87573964497041423</v>
      </c>
      <c r="R2375" s="2" t="s">
        <v>74</v>
      </c>
      <c r="S2375" s="2" t="s">
        <v>5306</v>
      </c>
      <c r="T2375" s="2" t="s">
        <v>5307</v>
      </c>
      <c r="U2375" s="2" t="b">
        <v>1</v>
      </c>
      <c r="V2375" s="2" t="s">
        <v>69</v>
      </c>
      <c r="W2375" s="2">
        <v>1.1000000000000001</v>
      </c>
    </row>
    <row r="2376" spans="1:23" ht="15.75" customHeight="1" x14ac:dyDescent="0.25">
      <c r="A2376" s="2" t="s">
        <v>5200</v>
      </c>
      <c r="B2376" s="2" t="s">
        <v>5201</v>
      </c>
      <c r="C2376" s="2" t="s">
        <v>190</v>
      </c>
      <c r="D2376" s="2" t="s">
        <v>73</v>
      </c>
      <c r="E2376" s="2" t="s">
        <v>75</v>
      </c>
      <c r="F2376" s="2" t="s">
        <v>364</v>
      </c>
      <c r="G2376" s="2" t="s">
        <v>669</v>
      </c>
      <c r="H2376" s="2" t="s">
        <v>513</v>
      </c>
      <c r="I2376" s="2" t="s">
        <v>40</v>
      </c>
      <c r="J2376" s="2" t="s">
        <v>670</v>
      </c>
      <c r="K2376" s="2" t="s">
        <v>671</v>
      </c>
      <c r="L2376" s="2" t="s">
        <v>372</v>
      </c>
      <c r="M2376" s="2">
        <v>56</v>
      </c>
      <c r="N2376" s="2" t="b">
        <v>0</v>
      </c>
      <c r="O2376" s="2">
        <v>0.84705882352941175</v>
      </c>
      <c r="P2376" s="2">
        <v>0.84210526315789469</v>
      </c>
      <c r="Q2376" s="2">
        <v>0.85207100591715978</v>
      </c>
      <c r="R2376" s="2" t="s">
        <v>74</v>
      </c>
      <c r="S2376" s="2" t="s">
        <v>5308</v>
      </c>
      <c r="T2376" s="2" t="s">
        <v>5309</v>
      </c>
      <c r="U2376" s="2" t="b">
        <v>1</v>
      </c>
      <c r="V2376" s="2" t="s">
        <v>69</v>
      </c>
      <c r="W2376" s="2">
        <v>1.6</v>
      </c>
    </row>
    <row r="2377" spans="1:23" ht="15.75" customHeight="1" x14ac:dyDescent="0.25">
      <c r="A2377" s="2" t="s">
        <v>5200</v>
      </c>
      <c r="B2377" s="2" t="s">
        <v>5201</v>
      </c>
      <c r="C2377" s="2" t="s">
        <v>190</v>
      </c>
      <c r="D2377" s="2" t="s">
        <v>73</v>
      </c>
      <c r="E2377" s="2" t="s">
        <v>75</v>
      </c>
      <c r="F2377" s="2" t="s">
        <v>364</v>
      </c>
      <c r="G2377" s="2" t="s">
        <v>674</v>
      </c>
      <c r="H2377" s="2" t="s">
        <v>513</v>
      </c>
      <c r="I2377" s="2" t="s">
        <v>40</v>
      </c>
      <c r="J2377" s="2" t="s">
        <v>675</v>
      </c>
      <c r="K2377" s="2" t="s">
        <v>676</v>
      </c>
      <c r="L2377" s="2" t="s">
        <v>372</v>
      </c>
      <c r="M2377" s="2">
        <v>57</v>
      </c>
      <c r="N2377" s="2" t="b">
        <v>0</v>
      </c>
      <c r="O2377" s="2">
        <v>0.82352941176470595</v>
      </c>
      <c r="P2377" s="2">
        <v>0.78191489361702127</v>
      </c>
      <c r="Q2377" s="2">
        <v>0.86982248520710059</v>
      </c>
      <c r="R2377" s="2" t="s">
        <v>74</v>
      </c>
      <c r="S2377" s="2" t="s">
        <v>5310</v>
      </c>
      <c r="T2377" s="2" t="s">
        <v>5311</v>
      </c>
      <c r="U2377" s="2" t="b">
        <v>1</v>
      </c>
      <c r="V2377" s="2" t="s">
        <v>69</v>
      </c>
      <c r="W2377" s="2">
        <v>1.1000000000000001</v>
      </c>
    </row>
    <row r="2378" spans="1:23" ht="15.75" customHeight="1" x14ac:dyDescent="0.25">
      <c r="A2378" s="2" t="s">
        <v>5200</v>
      </c>
      <c r="B2378" s="2" t="s">
        <v>5201</v>
      </c>
      <c r="C2378" s="2" t="s">
        <v>190</v>
      </c>
      <c r="D2378" s="2" t="s">
        <v>73</v>
      </c>
      <c r="E2378" s="2" t="s">
        <v>75</v>
      </c>
      <c r="F2378" s="2" t="s">
        <v>364</v>
      </c>
      <c r="G2378" s="2" t="s">
        <v>679</v>
      </c>
      <c r="H2378" s="2" t="s">
        <v>513</v>
      </c>
      <c r="I2378" s="2" t="s">
        <v>40</v>
      </c>
      <c r="J2378" s="2" t="s">
        <v>680</v>
      </c>
      <c r="K2378" s="2" t="s">
        <v>681</v>
      </c>
      <c r="L2378" s="2" t="s">
        <v>372</v>
      </c>
      <c r="M2378" s="2">
        <v>58</v>
      </c>
      <c r="N2378" s="2" t="b">
        <v>0</v>
      </c>
      <c r="O2378" s="2">
        <v>0.84637681159420297</v>
      </c>
      <c r="P2378" s="2">
        <v>0.82954545454545459</v>
      </c>
      <c r="Q2378" s="2">
        <v>0.86390532544378695</v>
      </c>
      <c r="R2378" s="2" t="s">
        <v>74</v>
      </c>
      <c r="S2378" s="2" t="s">
        <v>5312</v>
      </c>
      <c r="T2378" s="2" t="s">
        <v>5313</v>
      </c>
      <c r="U2378" s="2" t="b">
        <v>1</v>
      </c>
      <c r="V2378" s="2" t="s">
        <v>69</v>
      </c>
      <c r="W2378" s="2">
        <v>1.1000000000000001</v>
      </c>
    </row>
    <row r="2379" spans="1:23" ht="15.75" customHeight="1" x14ac:dyDescent="0.25">
      <c r="A2379" s="2" t="s">
        <v>5200</v>
      </c>
      <c r="B2379" s="2" t="s">
        <v>5201</v>
      </c>
      <c r="C2379" s="2" t="s">
        <v>190</v>
      </c>
      <c r="D2379" s="2" t="s">
        <v>73</v>
      </c>
      <c r="E2379" s="2" t="s">
        <v>75</v>
      </c>
      <c r="F2379" s="2" t="s">
        <v>364</v>
      </c>
      <c r="G2379" s="2" t="s">
        <v>684</v>
      </c>
      <c r="H2379" s="2" t="s">
        <v>513</v>
      </c>
      <c r="I2379" s="2" t="s">
        <v>40</v>
      </c>
      <c r="J2379" s="2" t="s">
        <v>685</v>
      </c>
      <c r="K2379" s="2" t="s">
        <v>686</v>
      </c>
      <c r="L2379" s="2" t="s">
        <v>372</v>
      </c>
      <c r="M2379" s="2">
        <v>59</v>
      </c>
      <c r="N2379" s="2" t="b">
        <v>0</v>
      </c>
      <c r="O2379" s="2">
        <v>0.84900284900284884</v>
      </c>
      <c r="P2379" s="2">
        <v>0.81868131868131866</v>
      </c>
      <c r="Q2379" s="2">
        <v>0.88165680473372776</v>
      </c>
      <c r="R2379" s="2" t="s">
        <v>74</v>
      </c>
      <c r="S2379" s="2" t="s">
        <v>5314</v>
      </c>
      <c r="T2379" s="2" t="s">
        <v>5315</v>
      </c>
      <c r="U2379" s="2" t="b">
        <v>1</v>
      </c>
      <c r="V2379" s="2" t="s">
        <v>69</v>
      </c>
      <c r="W2379" s="2">
        <v>1.5</v>
      </c>
    </row>
    <row r="2380" spans="1:23" ht="15.75" customHeight="1" x14ac:dyDescent="0.25">
      <c r="A2380" s="2" t="s">
        <v>5200</v>
      </c>
      <c r="B2380" s="2" t="s">
        <v>5201</v>
      </c>
      <c r="C2380" s="2" t="s">
        <v>190</v>
      </c>
      <c r="D2380" s="2" t="s">
        <v>73</v>
      </c>
      <c r="E2380" s="2" t="s">
        <v>75</v>
      </c>
      <c r="F2380" s="2" t="s">
        <v>364</v>
      </c>
      <c r="G2380" s="2" t="s">
        <v>689</v>
      </c>
      <c r="H2380" s="2" t="s">
        <v>513</v>
      </c>
      <c r="I2380" s="2" t="s">
        <v>40</v>
      </c>
      <c r="J2380" s="2" t="s">
        <v>690</v>
      </c>
      <c r="K2380" s="2" t="s">
        <v>691</v>
      </c>
      <c r="L2380" s="2" t="s">
        <v>372</v>
      </c>
      <c r="M2380" s="2">
        <v>60</v>
      </c>
      <c r="N2380" s="2" t="b">
        <v>0</v>
      </c>
      <c r="O2380" s="2">
        <v>0.82681564245810057</v>
      </c>
      <c r="P2380" s="2">
        <v>0.78306878306878303</v>
      </c>
      <c r="Q2380" s="2">
        <v>0.87573964497041423</v>
      </c>
      <c r="R2380" s="2" t="s">
        <v>74</v>
      </c>
      <c r="S2380" s="2" t="s">
        <v>5316</v>
      </c>
      <c r="T2380" s="2" t="s">
        <v>5317</v>
      </c>
      <c r="U2380" s="2" t="b">
        <v>1</v>
      </c>
      <c r="V2380" s="2" t="s">
        <v>69</v>
      </c>
      <c r="W2380" s="2">
        <v>1.1000000000000001</v>
      </c>
    </row>
    <row r="2381" spans="1:23" ht="15.75" customHeight="1" x14ac:dyDescent="0.25">
      <c r="A2381" s="2" t="s">
        <v>5200</v>
      </c>
      <c r="B2381" s="2" t="s">
        <v>5201</v>
      </c>
      <c r="C2381" s="2" t="s">
        <v>190</v>
      </c>
      <c r="D2381" s="2" t="s">
        <v>73</v>
      </c>
      <c r="E2381" s="2" t="s">
        <v>75</v>
      </c>
      <c r="F2381" s="2" t="s">
        <v>364</v>
      </c>
      <c r="G2381" s="2" t="s">
        <v>694</v>
      </c>
      <c r="H2381" s="2" t="s">
        <v>513</v>
      </c>
      <c r="I2381" s="2" t="s">
        <v>40</v>
      </c>
      <c r="J2381" s="2" t="s">
        <v>695</v>
      </c>
      <c r="K2381" s="2" t="s">
        <v>696</v>
      </c>
      <c r="L2381" s="2" t="s">
        <v>372</v>
      </c>
      <c r="M2381" s="2">
        <v>61</v>
      </c>
      <c r="N2381" s="2" t="b">
        <v>0</v>
      </c>
      <c r="O2381" s="2">
        <v>0.84482758620689657</v>
      </c>
      <c r="P2381" s="2">
        <v>0.82122905027932958</v>
      </c>
      <c r="Q2381" s="2">
        <v>0.86982248520710059</v>
      </c>
      <c r="R2381" s="2" t="s">
        <v>74</v>
      </c>
      <c r="S2381" s="2" t="s">
        <v>5318</v>
      </c>
      <c r="T2381" s="2" t="s">
        <v>5319</v>
      </c>
      <c r="U2381" s="2" t="b">
        <v>1</v>
      </c>
      <c r="V2381" s="2" t="s">
        <v>69</v>
      </c>
      <c r="W2381" s="2">
        <v>1.1000000000000001</v>
      </c>
    </row>
    <row r="2382" spans="1:23" ht="15.75" customHeight="1" x14ac:dyDescent="0.25">
      <c r="A2382" s="2" t="s">
        <v>5200</v>
      </c>
      <c r="B2382" s="2" t="s">
        <v>5201</v>
      </c>
      <c r="C2382" s="2" t="s">
        <v>190</v>
      </c>
      <c r="D2382" s="2" t="s">
        <v>73</v>
      </c>
      <c r="E2382" s="2" t="s">
        <v>75</v>
      </c>
      <c r="F2382" s="2" t="s">
        <v>364</v>
      </c>
      <c r="G2382" s="2" t="s">
        <v>699</v>
      </c>
      <c r="H2382" s="2" t="s">
        <v>700</v>
      </c>
      <c r="I2382" s="2" t="s">
        <v>47</v>
      </c>
      <c r="J2382" s="2" t="s">
        <v>701</v>
      </c>
      <c r="K2382" s="2" t="s">
        <v>702</v>
      </c>
      <c r="L2382" s="2" t="s">
        <v>366</v>
      </c>
      <c r="M2382" s="2">
        <v>42</v>
      </c>
      <c r="N2382" s="2" t="b">
        <v>0</v>
      </c>
      <c r="O2382" s="2">
        <v>0.83741648106904221</v>
      </c>
      <c r="P2382" s="2">
        <v>0.82819383259911894</v>
      </c>
      <c r="Q2382" s="2">
        <v>0.84684684684684686</v>
      </c>
      <c r="R2382" s="2" t="s">
        <v>74</v>
      </c>
      <c r="S2382" s="2" t="s">
        <v>5320</v>
      </c>
      <c r="T2382" s="2" t="s">
        <v>5321</v>
      </c>
      <c r="U2382" s="2" t="b">
        <v>1</v>
      </c>
      <c r="V2382" s="2" t="s">
        <v>69</v>
      </c>
      <c r="W2382" s="2">
        <v>2</v>
      </c>
    </row>
    <row r="2383" spans="1:23" ht="15.75" customHeight="1" x14ac:dyDescent="0.25">
      <c r="A2383" s="2" t="s">
        <v>5200</v>
      </c>
      <c r="B2383" s="2" t="s">
        <v>5201</v>
      </c>
      <c r="C2383" s="2" t="s">
        <v>190</v>
      </c>
      <c r="D2383" s="2" t="s">
        <v>73</v>
      </c>
      <c r="E2383" s="2" t="s">
        <v>75</v>
      </c>
      <c r="F2383" s="2" t="s">
        <v>364</v>
      </c>
      <c r="G2383" s="2" t="s">
        <v>705</v>
      </c>
      <c r="H2383" s="2" t="s">
        <v>700</v>
      </c>
      <c r="I2383" s="2" t="s">
        <v>47</v>
      </c>
      <c r="J2383" s="2" t="s">
        <v>706</v>
      </c>
      <c r="K2383" s="2" t="s">
        <v>707</v>
      </c>
      <c r="L2383" s="2" t="s">
        <v>366</v>
      </c>
      <c r="M2383" s="2">
        <v>43</v>
      </c>
      <c r="N2383" s="2" t="b">
        <v>0</v>
      </c>
      <c r="O2383" s="2">
        <v>0.85393258426966301</v>
      </c>
      <c r="P2383" s="2">
        <v>0.85201793721973096</v>
      </c>
      <c r="Q2383" s="2">
        <v>0.85585585585585588</v>
      </c>
      <c r="R2383" s="2" t="s">
        <v>74</v>
      </c>
      <c r="S2383" s="2" t="s">
        <v>5322</v>
      </c>
      <c r="T2383" s="2" t="s">
        <v>5323</v>
      </c>
      <c r="U2383" s="2" t="b">
        <v>1</v>
      </c>
      <c r="V2383" s="2" t="s">
        <v>69</v>
      </c>
      <c r="W2383" s="2">
        <v>1.7</v>
      </c>
    </row>
    <row r="2384" spans="1:23" ht="15.75" customHeight="1" x14ac:dyDescent="0.25">
      <c r="A2384" s="2" t="s">
        <v>5200</v>
      </c>
      <c r="B2384" s="2" t="s">
        <v>5201</v>
      </c>
      <c r="C2384" s="2" t="s">
        <v>190</v>
      </c>
      <c r="D2384" s="2" t="s">
        <v>73</v>
      </c>
      <c r="E2384" s="2" t="s">
        <v>75</v>
      </c>
      <c r="F2384" s="2" t="s">
        <v>364</v>
      </c>
      <c r="G2384" s="2" t="s">
        <v>710</v>
      </c>
      <c r="H2384" s="2" t="s">
        <v>700</v>
      </c>
      <c r="I2384" s="2" t="s">
        <v>47</v>
      </c>
      <c r="J2384" s="2" t="s">
        <v>711</v>
      </c>
      <c r="K2384" s="2" t="s">
        <v>712</v>
      </c>
      <c r="L2384" s="2" t="s">
        <v>366</v>
      </c>
      <c r="M2384" s="2">
        <v>44</v>
      </c>
      <c r="N2384" s="2" t="b">
        <v>0</v>
      </c>
      <c r="O2384" s="2">
        <v>0.84444444444444455</v>
      </c>
      <c r="P2384" s="2">
        <v>0.83333333333333337</v>
      </c>
      <c r="Q2384" s="2">
        <v>0.85585585585585588</v>
      </c>
      <c r="R2384" s="2" t="s">
        <v>74</v>
      </c>
      <c r="S2384" s="2" t="s">
        <v>5324</v>
      </c>
      <c r="T2384" s="2" t="s">
        <v>5325</v>
      </c>
      <c r="U2384" s="2" t="b">
        <v>1</v>
      </c>
      <c r="V2384" s="2" t="s">
        <v>69</v>
      </c>
      <c r="W2384" s="2">
        <v>1.3</v>
      </c>
    </row>
    <row r="2385" spans="1:23" ht="15.75" customHeight="1" x14ac:dyDescent="0.25">
      <c r="A2385" s="2" t="s">
        <v>5200</v>
      </c>
      <c r="B2385" s="2" t="s">
        <v>5201</v>
      </c>
      <c r="C2385" s="2" t="s">
        <v>190</v>
      </c>
      <c r="D2385" s="2" t="s">
        <v>73</v>
      </c>
      <c r="E2385" s="2" t="s">
        <v>75</v>
      </c>
      <c r="F2385" s="2" t="s">
        <v>364</v>
      </c>
      <c r="G2385" s="2" t="s">
        <v>715</v>
      </c>
      <c r="H2385" s="2" t="s">
        <v>700</v>
      </c>
      <c r="I2385" s="2" t="s">
        <v>47</v>
      </c>
      <c r="J2385" s="2" t="s">
        <v>716</v>
      </c>
      <c r="K2385" s="2" t="s">
        <v>717</v>
      </c>
      <c r="L2385" s="2" t="s">
        <v>366</v>
      </c>
      <c r="M2385" s="2">
        <v>45</v>
      </c>
      <c r="N2385" s="2" t="b">
        <v>0</v>
      </c>
      <c r="O2385" s="2">
        <v>0.83628318584070793</v>
      </c>
      <c r="P2385" s="2">
        <v>0.82173913043478264</v>
      </c>
      <c r="Q2385" s="2">
        <v>0.85135135135135132</v>
      </c>
      <c r="R2385" s="2" t="s">
        <v>74</v>
      </c>
      <c r="S2385" s="2" t="s">
        <v>5326</v>
      </c>
      <c r="T2385" s="2" t="s">
        <v>5327</v>
      </c>
      <c r="U2385" s="2" t="b">
        <v>1</v>
      </c>
      <c r="V2385" s="2" t="s">
        <v>69</v>
      </c>
      <c r="W2385" s="2">
        <v>1.7</v>
      </c>
    </row>
    <row r="2386" spans="1:23" ht="15.75" customHeight="1" x14ac:dyDescent="0.25">
      <c r="A2386" s="2" t="s">
        <v>5200</v>
      </c>
      <c r="B2386" s="2" t="s">
        <v>5201</v>
      </c>
      <c r="C2386" s="2" t="s">
        <v>190</v>
      </c>
      <c r="D2386" s="2" t="s">
        <v>73</v>
      </c>
      <c r="E2386" s="2" t="s">
        <v>75</v>
      </c>
      <c r="F2386" s="2" t="s">
        <v>364</v>
      </c>
      <c r="G2386" s="2" t="s">
        <v>720</v>
      </c>
      <c r="H2386" s="2" t="s">
        <v>700</v>
      </c>
      <c r="I2386" s="2" t="s">
        <v>47</v>
      </c>
      <c r="J2386" s="2" t="s">
        <v>721</v>
      </c>
      <c r="K2386" s="2" t="s">
        <v>722</v>
      </c>
      <c r="L2386" s="2" t="s">
        <v>366</v>
      </c>
      <c r="M2386" s="2">
        <v>46</v>
      </c>
      <c r="N2386" s="2" t="b">
        <v>0</v>
      </c>
      <c r="O2386" s="2">
        <v>0.83443708609271516</v>
      </c>
      <c r="P2386" s="2">
        <v>0.81818181818181823</v>
      </c>
      <c r="Q2386" s="2">
        <v>0.85135135135135132</v>
      </c>
      <c r="R2386" s="2" t="s">
        <v>74</v>
      </c>
      <c r="S2386" s="2" t="s">
        <v>5328</v>
      </c>
      <c r="T2386" s="2" t="s">
        <v>5329</v>
      </c>
      <c r="U2386" s="2" t="b">
        <v>1</v>
      </c>
      <c r="V2386" s="2" t="s">
        <v>69</v>
      </c>
      <c r="W2386" s="2">
        <v>1.3</v>
      </c>
    </row>
    <row r="2387" spans="1:23" ht="15.75" customHeight="1" x14ac:dyDescent="0.25">
      <c r="A2387" s="2" t="s">
        <v>5200</v>
      </c>
      <c r="B2387" s="2" t="s">
        <v>5201</v>
      </c>
      <c r="C2387" s="2" t="s">
        <v>190</v>
      </c>
      <c r="D2387" s="2" t="s">
        <v>73</v>
      </c>
      <c r="E2387" s="2" t="s">
        <v>75</v>
      </c>
      <c r="F2387" s="2" t="s">
        <v>364</v>
      </c>
      <c r="G2387" s="2" t="s">
        <v>725</v>
      </c>
      <c r="H2387" s="2" t="s">
        <v>700</v>
      </c>
      <c r="I2387" s="2" t="s">
        <v>47</v>
      </c>
      <c r="J2387" s="2" t="s">
        <v>726</v>
      </c>
      <c r="K2387" s="2" t="s">
        <v>727</v>
      </c>
      <c r="L2387" s="2" t="s">
        <v>366</v>
      </c>
      <c r="M2387" s="2">
        <v>47</v>
      </c>
      <c r="N2387" s="2" t="b">
        <v>0</v>
      </c>
      <c r="O2387" s="2">
        <v>0.84753363228699541</v>
      </c>
      <c r="P2387" s="2">
        <v>0.84375</v>
      </c>
      <c r="Q2387" s="2">
        <v>0.85135135135135132</v>
      </c>
      <c r="R2387" s="2" t="s">
        <v>74</v>
      </c>
      <c r="S2387" s="2" t="s">
        <v>5330</v>
      </c>
      <c r="T2387" s="2" t="s">
        <v>5331</v>
      </c>
      <c r="U2387" s="2" t="b">
        <v>1</v>
      </c>
      <c r="V2387" s="2" t="s">
        <v>69</v>
      </c>
      <c r="W2387" s="2">
        <v>1.3</v>
      </c>
    </row>
    <row r="2388" spans="1:23" ht="15.75" customHeight="1" x14ac:dyDescent="0.25">
      <c r="A2388" s="2" t="s">
        <v>5200</v>
      </c>
      <c r="B2388" s="2" t="s">
        <v>5201</v>
      </c>
      <c r="C2388" s="2" t="s">
        <v>190</v>
      </c>
      <c r="D2388" s="2" t="s">
        <v>73</v>
      </c>
      <c r="E2388" s="2" t="s">
        <v>75</v>
      </c>
      <c r="F2388" s="2" t="s">
        <v>364</v>
      </c>
      <c r="G2388" s="2" t="s">
        <v>730</v>
      </c>
      <c r="H2388" s="2" t="s">
        <v>700</v>
      </c>
      <c r="I2388" s="2" t="s">
        <v>47</v>
      </c>
      <c r="J2388" s="2" t="s">
        <v>731</v>
      </c>
      <c r="K2388" s="2" t="s">
        <v>732</v>
      </c>
      <c r="L2388" s="2" t="s">
        <v>366</v>
      </c>
      <c r="M2388" s="2">
        <v>48</v>
      </c>
      <c r="N2388" s="2" t="b">
        <v>0</v>
      </c>
      <c r="O2388" s="2">
        <v>0.84768211920529801</v>
      </c>
      <c r="P2388" s="2">
        <v>0.83116883116883122</v>
      </c>
      <c r="Q2388" s="2">
        <v>0.86486486486486491</v>
      </c>
      <c r="R2388" s="2" t="s">
        <v>74</v>
      </c>
      <c r="S2388" s="2" t="s">
        <v>5332</v>
      </c>
      <c r="T2388" s="2" t="s">
        <v>5333</v>
      </c>
      <c r="U2388" s="2" t="b">
        <v>1</v>
      </c>
      <c r="V2388" s="2" t="s">
        <v>69</v>
      </c>
      <c r="W2388" s="2">
        <v>1.7</v>
      </c>
    </row>
    <row r="2389" spans="1:23" ht="15.75" customHeight="1" x14ac:dyDescent="0.25">
      <c r="A2389" s="2" t="s">
        <v>5200</v>
      </c>
      <c r="B2389" s="2" t="s">
        <v>5201</v>
      </c>
      <c r="C2389" s="2" t="s">
        <v>190</v>
      </c>
      <c r="D2389" s="2" t="s">
        <v>73</v>
      </c>
      <c r="E2389" s="2" t="s">
        <v>75</v>
      </c>
      <c r="F2389" s="2" t="s">
        <v>364</v>
      </c>
      <c r="G2389" s="2" t="s">
        <v>735</v>
      </c>
      <c r="H2389" s="2" t="s">
        <v>700</v>
      </c>
      <c r="I2389" s="2" t="s">
        <v>47</v>
      </c>
      <c r="J2389" s="2" t="s">
        <v>736</v>
      </c>
      <c r="K2389" s="2" t="s">
        <v>737</v>
      </c>
      <c r="L2389" s="2" t="s">
        <v>366</v>
      </c>
      <c r="M2389" s="2">
        <v>49</v>
      </c>
      <c r="N2389" s="2" t="b">
        <v>0</v>
      </c>
      <c r="O2389" s="2">
        <v>0.84875846501128682</v>
      </c>
      <c r="P2389" s="2">
        <v>0.85067873303167418</v>
      </c>
      <c r="Q2389" s="2">
        <v>0.84684684684684686</v>
      </c>
      <c r="R2389" s="2" t="s">
        <v>74</v>
      </c>
      <c r="S2389" s="2" t="s">
        <v>5334</v>
      </c>
      <c r="T2389" s="2" t="s">
        <v>5335</v>
      </c>
      <c r="U2389" s="2" t="b">
        <v>1</v>
      </c>
      <c r="V2389" s="2" t="s">
        <v>69</v>
      </c>
      <c r="W2389" s="2">
        <v>1.3</v>
      </c>
    </row>
    <row r="2390" spans="1:23" ht="15.75" customHeight="1" x14ac:dyDescent="0.25">
      <c r="A2390" s="2" t="s">
        <v>5200</v>
      </c>
      <c r="B2390" s="2" t="s">
        <v>5201</v>
      </c>
      <c r="C2390" s="2" t="s">
        <v>190</v>
      </c>
      <c r="D2390" s="2" t="s">
        <v>73</v>
      </c>
      <c r="E2390" s="2" t="s">
        <v>75</v>
      </c>
      <c r="F2390" s="2" t="s">
        <v>364</v>
      </c>
      <c r="G2390" s="2" t="s">
        <v>740</v>
      </c>
      <c r="H2390" s="2" t="s">
        <v>700</v>
      </c>
      <c r="I2390" s="2" t="s">
        <v>47</v>
      </c>
      <c r="J2390" s="2" t="s">
        <v>741</v>
      </c>
      <c r="K2390" s="2" t="s">
        <v>742</v>
      </c>
      <c r="L2390" s="2" t="s">
        <v>366</v>
      </c>
      <c r="M2390" s="2">
        <v>50</v>
      </c>
      <c r="N2390" s="2" t="b">
        <v>0</v>
      </c>
      <c r="O2390" s="2">
        <v>0.85011185682326629</v>
      </c>
      <c r="P2390" s="2">
        <v>0.84444444444444444</v>
      </c>
      <c r="Q2390" s="2">
        <v>0.85585585585585588</v>
      </c>
      <c r="R2390" s="2" t="s">
        <v>74</v>
      </c>
      <c r="S2390" s="2" t="s">
        <v>5336</v>
      </c>
      <c r="T2390" s="2" t="s">
        <v>5337</v>
      </c>
      <c r="U2390" s="2" t="b">
        <v>1</v>
      </c>
      <c r="V2390" s="2" t="s">
        <v>69</v>
      </c>
      <c r="W2390" s="2">
        <v>1.3</v>
      </c>
    </row>
    <row r="2391" spans="1:23" ht="15.75" customHeight="1" x14ac:dyDescent="0.25">
      <c r="A2391" s="2" t="s">
        <v>5200</v>
      </c>
      <c r="B2391" s="2" t="s">
        <v>5201</v>
      </c>
      <c r="C2391" s="2" t="s">
        <v>190</v>
      </c>
      <c r="D2391" s="2" t="s">
        <v>73</v>
      </c>
      <c r="E2391" s="2" t="s">
        <v>75</v>
      </c>
      <c r="F2391" s="2" t="s">
        <v>364</v>
      </c>
      <c r="G2391" s="2" t="s">
        <v>745</v>
      </c>
      <c r="H2391" s="2" t="s">
        <v>700</v>
      </c>
      <c r="I2391" s="2" t="s">
        <v>47</v>
      </c>
      <c r="J2391" s="2" t="s">
        <v>746</v>
      </c>
      <c r="K2391" s="2" t="s">
        <v>747</v>
      </c>
      <c r="L2391" s="2" t="s">
        <v>366</v>
      </c>
      <c r="M2391" s="2">
        <v>51</v>
      </c>
      <c r="N2391" s="2" t="b">
        <v>0</v>
      </c>
      <c r="O2391" s="2">
        <v>0.8507795100222717</v>
      </c>
      <c r="P2391" s="2">
        <v>0.84140969162995594</v>
      </c>
      <c r="Q2391" s="2">
        <v>0.86036036036036034</v>
      </c>
      <c r="R2391" s="2" t="s">
        <v>74</v>
      </c>
      <c r="S2391" s="2" t="s">
        <v>5338</v>
      </c>
      <c r="T2391" s="2" t="s">
        <v>5339</v>
      </c>
      <c r="U2391" s="2" t="b">
        <v>1</v>
      </c>
      <c r="V2391" s="2" t="s">
        <v>69</v>
      </c>
      <c r="W2391" s="2">
        <v>1.7</v>
      </c>
    </row>
    <row r="2392" spans="1:23" ht="15.75" customHeight="1" x14ac:dyDescent="0.25">
      <c r="A2392" s="2" t="s">
        <v>5200</v>
      </c>
      <c r="B2392" s="2" t="s">
        <v>5201</v>
      </c>
      <c r="C2392" s="2" t="s">
        <v>190</v>
      </c>
      <c r="D2392" s="2" t="s">
        <v>73</v>
      </c>
      <c r="E2392" s="2" t="s">
        <v>75</v>
      </c>
      <c r="F2392" s="2" t="s">
        <v>364</v>
      </c>
      <c r="G2392" s="2" t="s">
        <v>750</v>
      </c>
      <c r="H2392" s="2" t="s">
        <v>700</v>
      </c>
      <c r="I2392" s="2" t="s">
        <v>47</v>
      </c>
      <c r="J2392" s="2" t="s">
        <v>751</v>
      </c>
      <c r="K2392" s="2" t="s">
        <v>752</v>
      </c>
      <c r="L2392" s="2" t="s">
        <v>366</v>
      </c>
      <c r="M2392" s="2">
        <v>52</v>
      </c>
      <c r="N2392" s="2" t="b">
        <v>0</v>
      </c>
      <c r="O2392" s="2">
        <v>0.85144124168514423</v>
      </c>
      <c r="P2392" s="2">
        <v>0.83842794759825323</v>
      </c>
      <c r="Q2392" s="2">
        <v>0.86486486486486491</v>
      </c>
      <c r="R2392" s="2" t="s">
        <v>74</v>
      </c>
      <c r="S2392" s="2" t="s">
        <v>5340</v>
      </c>
      <c r="T2392" s="2" t="s">
        <v>5341</v>
      </c>
      <c r="U2392" s="2" t="b">
        <v>1</v>
      </c>
      <c r="V2392" s="2" t="s">
        <v>69</v>
      </c>
      <c r="W2392" s="2">
        <v>1.3</v>
      </c>
    </row>
    <row r="2393" spans="1:23" ht="15.75" customHeight="1" x14ac:dyDescent="0.25">
      <c r="A2393" s="2" t="s">
        <v>5200</v>
      </c>
      <c r="B2393" s="2" t="s">
        <v>5201</v>
      </c>
      <c r="C2393" s="2" t="s">
        <v>190</v>
      </c>
      <c r="D2393" s="2" t="s">
        <v>73</v>
      </c>
      <c r="E2393" s="2" t="s">
        <v>75</v>
      </c>
      <c r="F2393" s="2" t="s">
        <v>364</v>
      </c>
      <c r="G2393" s="2" t="s">
        <v>755</v>
      </c>
      <c r="H2393" s="2" t="s">
        <v>700</v>
      </c>
      <c r="I2393" s="2" t="s">
        <v>47</v>
      </c>
      <c r="J2393" s="2" t="s">
        <v>756</v>
      </c>
      <c r="K2393" s="2" t="s">
        <v>757</v>
      </c>
      <c r="L2393" s="2" t="s">
        <v>366</v>
      </c>
      <c r="M2393" s="2">
        <v>53</v>
      </c>
      <c r="N2393" s="2" t="b">
        <v>0</v>
      </c>
      <c r="O2393" s="2">
        <v>0.85144124168514423</v>
      </c>
      <c r="P2393" s="2">
        <v>0.83842794759825323</v>
      </c>
      <c r="Q2393" s="2">
        <v>0.86486486486486491</v>
      </c>
      <c r="R2393" s="2" t="s">
        <v>74</v>
      </c>
      <c r="S2393" s="2" t="s">
        <v>5342</v>
      </c>
      <c r="T2393" s="2" t="s">
        <v>5343</v>
      </c>
      <c r="U2393" s="2" t="b">
        <v>1</v>
      </c>
      <c r="V2393" s="2" t="s">
        <v>69</v>
      </c>
      <c r="W2393" s="2">
        <v>1.3</v>
      </c>
    </row>
    <row r="2394" spans="1:23" ht="15.75" customHeight="1" x14ac:dyDescent="0.25">
      <c r="A2394" s="2" t="s">
        <v>5200</v>
      </c>
      <c r="B2394" s="2" t="s">
        <v>5201</v>
      </c>
      <c r="C2394" s="2" t="s">
        <v>190</v>
      </c>
      <c r="D2394" s="2" t="s">
        <v>73</v>
      </c>
      <c r="E2394" s="2" t="s">
        <v>75</v>
      </c>
      <c r="F2394" s="2" t="s">
        <v>364</v>
      </c>
      <c r="G2394" s="2" t="s">
        <v>760</v>
      </c>
      <c r="H2394" s="2" t="s">
        <v>700</v>
      </c>
      <c r="I2394" s="2" t="s">
        <v>47</v>
      </c>
      <c r="J2394" s="2" t="s">
        <v>761</v>
      </c>
      <c r="K2394" s="2" t="s">
        <v>762</v>
      </c>
      <c r="L2394" s="2" t="s">
        <v>366</v>
      </c>
      <c r="M2394" s="2">
        <v>54</v>
      </c>
      <c r="N2394" s="2" t="b">
        <v>0</v>
      </c>
      <c r="O2394" s="2">
        <v>0.84955752212389379</v>
      </c>
      <c r="P2394" s="2">
        <v>0.83478260869565213</v>
      </c>
      <c r="Q2394" s="2">
        <v>0.86486486486486491</v>
      </c>
      <c r="R2394" s="2" t="s">
        <v>74</v>
      </c>
      <c r="S2394" s="2" t="s">
        <v>5344</v>
      </c>
      <c r="T2394" s="2" t="s">
        <v>5345</v>
      </c>
      <c r="U2394" s="2" t="b">
        <v>1</v>
      </c>
      <c r="V2394" s="2" t="s">
        <v>69</v>
      </c>
      <c r="W2394" s="2">
        <v>1.3</v>
      </c>
    </row>
    <row r="2395" spans="1:23" ht="15.75" customHeight="1" x14ac:dyDescent="0.25">
      <c r="A2395" s="2" t="s">
        <v>5200</v>
      </c>
      <c r="B2395" s="2" t="s">
        <v>5201</v>
      </c>
      <c r="C2395" s="2" t="s">
        <v>190</v>
      </c>
      <c r="D2395" s="2" t="s">
        <v>73</v>
      </c>
      <c r="E2395" s="2" t="s">
        <v>75</v>
      </c>
      <c r="F2395" s="2" t="s">
        <v>364</v>
      </c>
      <c r="G2395" s="2" t="s">
        <v>765</v>
      </c>
      <c r="H2395" s="2" t="s">
        <v>700</v>
      </c>
      <c r="I2395" s="2" t="s">
        <v>47</v>
      </c>
      <c r="J2395" s="2" t="s">
        <v>766</v>
      </c>
      <c r="K2395" s="2" t="s">
        <v>767</v>
      </c>
      <c r="L2395" s="2" t="s">
        <v>366</v>
      </c>
      <c r="M2395" s="2">
        <v>55</v>
      </c>
      <c r="N2395" s="2" t="b">
        <v>0</v>
      </c>
      <c r="O2395" s="2">
        <v>0.8616071428571429</v>
      </c>
      <c r="P2395" s="2">
        <v>0.85398230088495575</v>
      </c>
      <c r="Q2395" s="2">
        <v>0.86936936936936937</v>
      </c>
      <c r="R2395" s="2" t="s">
        <v>74</v>
      </c>
      <c r="S2395" s="2" t="s">
        <v>5346</v>
      </c>
      <c r="T2395" s="2" t="s">
        <v>5347</v>
      </c>
      <c r="U2395" s="2" t="b">
        <v>1</v>
      </c>
      <c r="V2395" s="2" t="s">
        <v>69</v>
      </c>
      <c r="W2395" s="2">
        <v>1.7</v>
      </c>
    </row>
    <row r="2396" spans="1:23" ht="15.75" customHeight="1" x14ac:dyDescent="0.25">
      <c r="A2396" s="2" t="s">
        <v>5200</v>
      </c>
      <c r="B2396" s="2" t="s">
        <v>5201</v>
      </c>
      <c r="C2396" s="2" t="s">
        <v>190</v>
      </c>
      <c r="D2396" s="2" t="s">
        <v>73</v>
      </c>
      <c r="E2396" s="2" t="s">
        <v>75</v>
      </c>
      <c r="F2396" s="2" t="s">
        <v>364</v>
      </c>
      <c r="G2396" s="2" t="s">
        <v>770</v>
      </c>
      <c r="H2396" s="2" t="s">
        <v>700</v>
      </c>
      <c r="I2396" s="2" t="s">
        <v>47</v>
      </c>
      <c r="J2396" s="2" t="s">
        <v>771</v>
      </c>
      <c r="K2396" s="2" t="s">
        <v>772</v>
      </c>
      <c r="L2396" s="2" t="s">
        <v>366</v>
      </c>
      <c r="M2396" s="2">
        <v>56</v>
      </c>
      <c r="N2396" s="2" t="b">
        <v>0</v>
      </c>
      <c r="O2396" s="2">
        <v>0.84187082405345204</v>
      </c>
      <c r="P2396" s="2">
        <v>0.83259911894273131</v>
      </c>
      <c r="Q2396" s="2">
        <v>0.85135135135135132</v>
      </c>
      <c r="R2396" s="2" t="s">
        <v>74</v>
      </c>
      <c r="S2396" s="2" t="s">
        <v>5348</v>
      </c>
      <c r="T2396" s="2" t="s">
        <v>5349</v>
      </c>
      <c r="U2396" s="2" t="b">
        <v>1</v>
      </c>
      <c r="V2396" s="2" t="s">
        <v>69</v>
      </c>
      <c r="W2396" s="2">
        <v>1.3</v>
      </c>
    </row>
    <row r="2397" spans="1:23" ht="15.75" customHeight="1" x14ac:dyDescent="0.25">
      <c r="A2397" s="2" t="s">
        <v>5200</v>
      </c>
      <c r="B2397" s="2" t="s">
        <v>5201</v>
      </c>
      <c r="C2397" s="2" t="s">
        <v>190</v>
      </c>
      <c r="D2397" s="2" t="s">
        <v>73</v>
      </c>
      <c r="E2397" s="2" t="s">
        <v>75</v>
      </c>
      <c r="F2397" s="2" t="s">
        <v>364</v>
      </c>
      <c r="G2397" s="2" t="s">
        <v>775</v>
      </c>
      <c r="H2397" s="2" t="s">
        <v>700</v>
      </c>
      <c r="I2397" s="2" t="s">
        <v>47</v>
      </c>
      <c r="J2397" s="2" t="s">
        <v>776</v>
      </c>
      <c r="K2397" s="2" t="s">
        <v>777</v>
      </c>
      <c r="L2397" s="2" t="s">
        <v>366</v>
      </c>
      <c r="M2397" s="2">
        <v>57</v>
      </c>
      <c r="N2397" s="2" t="b">
        <v>0</v>
      </c>
      <c r="O2397" s="2">
        <v>0.84513274336283184</v>
      </c>
      <c r="P2397" s="2">
        <v>0.83043478260869563</v>
      </c>
      <c r="Q2397" s="2">
        <v>0.86036036036036034</v>
      </c>
      <c r="R2397" s="2" t="s">
        <v>74</v>
      </c>
      <c r="S2397" s="2" t="s">
        <v>5350</v>
      </c>
      <c r="T2397" s="2" t="s">
        <v>5351</v>
      </c>
      <c r="U2397" s="2" t="b">
        <v>1</v>
      </c>
      <c r="V2397" s="2" t="s">
        <v>69</v>
      </c>
      <c r="W2397" s="2">
        <v>1.3</v>
      </c>
    </row>
    <row r="2398" spans="1:23" ht="15.75" customHeight="1" x14ac:dyDescent="0.25">
      <c r="A2398" s="2" t="s">
        <v>5200</v>
      </c>
      <c r="B2398" s="2" t="s">
        <v>5201</v>
      </c>
      <c r="C2398" s="2" t="s">
        <v>190</v>
      </c>
      <c r="D2398" s="2" t="s">
        <v>73</v>
      </c>
      <c r="E2398" s="2" t="s">
        <v>75</v>
      </c>
      <c r="F2398" s="2" t="s">
        <v>364</v>
      </c>
      <c r="G2398" s="2" t="s">
        <v>780</v>
      </c>
      <c r="H2398" s="2" t="s">
        <v>700</v>
      </c>
      <c r="I2398" s="2" t="s">
        <v>47</v>
      </c>
      <c r="J2398" s="2" t="s">
        <v>781</v>
      </c>
      <c r="K2398" s="2" t="s">
        <v>782</v>
      </c>
      <c r="L2398" s="2" t="s">
        <v>366</v>
      </c>
      <c r="M2398" s="2">
        <v>58</v>
      </c>
      <c r="N2398" s="2" t="b">
        <v>0</v>
      </c>
      <c r="O2398" s="2">
        <v>0.83668903803132</v>
      </c>
      <c r="P2398" s="2">
        <v>0.83111111111111113</v>
      </c>
      <c r="Q2398" s="2">
        <v>0.84234234234234229</v>
      </c>
      <c r="R2398" s="2" t="s">
        <v>74</v>
      </c>
      <c r="S2398" s="2" t="s">
        <v>5352</v>
      </c>
      <c r="T2398" s="2" t="s">
        <v>5353</v>
      </c>
      <c r="U2398" s="2" t="b">
        <v>1</v>
      </c>
      <c r="V2398" s="2" t="s">
        <v>69</v>
      </c>
      <c r="W2398" s="2">
        <v>1.7</v>
      </c>
    </row>
    <row r="2399" spans="1:23" ht="15.75" customHeight="1" x14ac:dyDescent="0.25">
      <c r="A2399" s="2" t="s">
        <v>5200</v>
      </c>
      <c r="B2399" s="2" t="s">
        <v>5201</v>
      </c>
      <c r="C2399" s="2" t="s">
        <v>190</v>
      </c>
      <c r="D2399" s="2" t="s">
        <v>73</v>
      </c>
      <c r="E2399" s="2" t="s">
        <v>75</v>
      </c>
      <c r="F2399" s="2" t="s">
        <v>364</v>
      </c>
      <c r="G2399" s="2" t="s">
        <v>785</v>
      </c>
      <c r="H2399" s="2" t="s">
        <v>700</v>
      </c>
      <c r="I2399" s="2" t="s">
        <v>47</v>
      </c>
      <c r="J2399" s="2" t="s">
        <v>786</v>
      </c>
      <c r="K2399" s="2" t="s">
        <v>787</v>
      </c>
      <c r="L2399" s="2" t="s">
        <v>366</v>
      </c>
      <c r="M2399" s="2">
        <v>59</v>
      </c>
      <c r="N2399" s="2" t="b">
        <v>0</v>
      </c>
      <c r="O2399" s="2">
        <v>0.84140969162995594</v>
      </c>
      <c r="P2399" s="2">
        <v>0.82327586206896552</v>
      </c>
      <c r="Q2399" s="2">
        <v>0.86036036036036034</v>
      </c>
      <c r="R2399" s="2" t="s">
        <v>74</v>
      </c>
      <c r="S2399" s="2" t="s">
        <v>5354</v>
      </c>
      <c r="T2399" s="2" t="s">
        <v>5355</v>
      </c>
      <c r="U2399" s="2" t="b">
        <v>1</v>
      </c>
      <c r="V2399" s="2" t="s">
        <v>69</v>
      </c>
      <c r="W2399" s="2">
        <v>1.3</v>
      </c>
    </row>
    <row r="2400" spans="1:23" ht="15.75" customHeight="1" x14ac:dyDescent="0.25">
      <c r="A2400" s="2" t="s">
        <v>5200</v>
      </c>
      <c r="B2400" s="2" t="s">
        <v>5201</v>
      </c>
      <c r="C2400" s="2" t="s">
        <v>190</v>
      </c>
      <c r="D2400" s="2" t="s">
        <v>73</v>
      </c>
      <c r="E2400" s="2" t="s">
        <v>75</v>
      </c>
      <c r="F2400" s="2" t="s">
        <v>364</v>
      </c>
      <c r="G2400" s="2" t="s">
        <v>790</v>
      </c>
      <c r="H2400" s="2" t="s">
        <v>700</v>
      </c>
      <c r="I2400" s="2" t="s">
        <v>47</v>
      </c>
      <c r="J2400" s="2" t="s">
        <v>791</v>
      </c>
      <c r="K2400" s="2" t="s">
        <v>792</v>
      </c>
      <c r="L2400" s="2" t="s">
        <v>366</v>
      </c>
      <c r="M2400" s="2">
        <v>60</v>
      </c>
      <c r="N2400" s="2" t="b">
        <v>0</v>
      </c>
      <c r="O2400" s="2">
        <v>0.8392857142857143</v>
      </c>
      <c r="P2400" s="2">
        <v>0.83185840707964598</v>
      </c>
      <c r="Q2400" s="2">
        <v>0.84684684684684686</v>
      </c>
      <c r="R2400" s="2" t="s">
        <v>74</v>
      </c>
      <c r="S2400" s="2" t="s">
        <v>5356</v>
      </c>
      <c r="T2400" s="2" t="s">
        <v>5357</v>
      </c>
      <c r="U2400" s="2" t="b">
        <v>1</v>
      </c>
      <c r="V2400" s="2" t="s">
        <v>69</v>
      </c>
      <c r="W2400" s="2">
        <v>1.7</v>
      </c>
    </row>
    <row r="2401" spans="1:23" ht="15.75" customHeight="1" x14ac:dyDescent="0.25">
      <c r="A2401" s="2" t="s">
        <v>5200</v>
      </c>
      <c r="B2401" s="2" t="s">
        <v>5201</v>
      </c>
      <c r="C2401" s="2" t="s">
        <v>190</v>
      </c>
      <c r="D2401" s="2" t="s">
        <v>73</v>
      </c>
      <c r="E2401" s="2" t="s">
        <v>75</v>
      </c>
      <c r="F2401" s="2" t="s">
        <v>364</v>
      </c>
      <c r="G2401" s="2" t="s">
        <v>795</v>
      </c>
      <c r="H2401" s="2" t="s">
        <v>700</v>
      </c>
      <c r="I2401" s="2" t="s">
        <v>47</v>
      </c>
      <c r="J2401" s="2" t="s">
        <v>796</v>
      </c>
      <c r="K2401" s="2" t="s">
        <v>797</v>
      </c>
      <c r="L2401" s="2" t="s">
        <v>366</v>
      </c>
      <c r="M2401" s="2">
        <v>61</v>
      </c>
      <c r="N2401" s="2" t="b">
        <v>0</v>
      </c>
      <c r="O2401" s="2">
        <v>0.86230248306997748</v>
      </c>
      <c r="P2401" s="2">
        <v>0.86425339366515841</v>
      </c>
      <c r="Q2401" s="2">
        <v>0.86036036036036034</v>
      </c>
      <c r="R2401" s="2" t="s">
        <v>74</v>
      </c>
      <c r="S2401" s="2" t="s">
        <v>5358</v>
      </c>
      <c r="T2401" s="2" t="s">
        <v>5359</v>
      </c>
      <c r="U2401" s="2" t="b">
        <v>1</v>
      </c>
      <c r="V2401" s="2" t="s">
        <v>69</v>
      </c>
      <c r="W2401" s="2">
        <v>1.3</v>
      </c>
    </row>
    <row r="2402" spans="1:23" ht="15.75" customHeight="1" x14ac:dyDescent="0.25">
      <c r="A2402" s="2" t="s">
        <v>52</v>
      </c>
      <c r="B2402" s="2" t="s">
        <v>53</v>
      </c>
      <c r="C2402" s="2" t="s">
        <v>19</v>
      </c>
      <c r="D2402" s="2" t="s">
        <v>81</v>
      </c>
      <c r="E2402" s="2" t="s">
        <v>82</v>
      </c>
      <c r="F2402" s="2" t="s">
        <v>55</v>
      </c>
      <c r="G2402" s="2" t="s">
        <v>56</v>
      </c>
      <c r="H2402" s="2" t="s">
        <v>57</v>
      </c>
      <c r="I2402" s="2" t="s">
        <v>32</v>
      </c>
      <c r="J2402" s="2" t="s">
        <v>59</v>
      </c>
      <c r="K2402" s="2" t="s">
        <v>60</v>
      </c>
      <c r="L2402" s="2" t="s">
        <v>61</v>
      </c>
      <c r="M2402" s="2">
        <v>42</v>
      </c>
      <c r="N2402" s="2" t="b">
        <v>1</v>
      </c>
      <c r="O2402" s="2">
        <v>0.73360655737704927</v>
      </c>
      <c r="P2402" s="2">
        <v>0.69649805447470814</v>
      </c>
      <c r="Q2402" s="2">
        <v>0.77489177489177485</v>
      </c>
      <c r="R2402" s="2" t="s">
        <v>74</v>
      </c>
      <c r="S2402" s="2" t="s">
        <v>5360</v>
      </c>
      <c r="T2402" s="2" t="s">
        <v>5361</v>
      </c>
      <c r="U2402" s="2" t="b">
        <v>0</v>
      </c>
      <c r="V2402" s="2" t="s">
        <v>69</v>
      </c>
      <c r="W2402" s="2">
        <v>100.1</v>
      </c>
    </row>
    <row r="2403" spans="1:23" ht="15.75" customHeight="1" x14ac:dyDescent="0.25">
      <c r="A2403" s="2" t="s">
        <v>52</v>
      </c>
      <c r="B2403" s="2" t="s">
        <v>53</v>
      </c>
      <c r="C2403" s="2" t="s">
        <v>19</v>
      </c>
      <c r="D2403" s="2" t="s">
        <v>81</v>
      </c>
      <c r="E2403" s="2" t="s">
        <v>82</v>
      </c>
      <c r="F2403" s="2" t="s">
        <v>55</v>
      </c>
      <c r="G2403" s="2" t="s">
        <v>70</v>
      </c>
      <c r="H2403" s="2" t="s">
        <v>57</v>
      </c>
      <c r="I2403" s="2" t="s">
        <v>32</v>
      </c>
      <c r="J2403" s="2" t="s">
        <v>71</v>
      </c>
      <c r="K2403" s="2" t="s">
        <v>72</v>
      </c>
      <c r="L2403" s="2" t="s">
        <v>61</v>
      </c>
      <c r="M2403" s="2">
        <v>43</v>
      </c>
      <c r="N2403" s="2" t="b">
        <v>1</v>
      </c>
      <c r="O2403" s="2">
        <v>0.75051546391752577</v>
      </c>
      <c r="P2403" s="2">
        <v>0.71653543307086609</v>
      </c>
      <c r="Q2403" s="2">
        <v>0.78787878787878785</v>
      </c>
      <c r="R2403" s="2" t="s">
        <v>74</v>
      </c>
      <c r="S2403" s="2" t="s">
        <v>5362</v>
      </c>
      <c r="T2403" s="2" t="s">
        <v>5363</v>
      </c>
      <c r="U2403" s="2" t="b">
        <v>0</v>
      </c>
      <c r="V2403" s="2" t="s">
        <v>69</v>
      </c>
      <c r="W2403" s="2">
        <v>93.5</v>
      </c>
    </row>
    <row r="2404" spans="1:23" ht="15.75" customHeight="1" x14ac:dyDescent="0.25">
      <c r="A2404" s="2" t="s">
        <v>52</v>
      </c>
      <c r="B2404" s="2" t="s">
        <v>53</v>
      </c>
      <c r="C2404" s="2" t="s">
        <v>19</v>
      </c>
      <c r="D2404" s="2" t="s">
        <v>81</v>
      </c>
      <c r="E2404" s="2" t="s">
        <v>82</v>
      </c>
      <c r="F2404" s="2" t="s">
        <v>55</v>
      </c>
      <c r="G2404" s="2" t="s">
        <v>78</v>
      </c>
      <c r="H2404" s="2" t="s">
        <v>57</v>
      </c>
      <c r="I2404" s="2" t="s">
        <v>32</v>
      </c>
      <c r="J2404" s="2" t="s">
        <v>79</v>
      </c>
      <c r="K2404" s="2" t="s">
        <v>80</v>
      </c>
      <c r="L2404" s="2" t="s">
        <v>61</v>
      </c>
      <c r="M2404" s="2">
        <v>44</v>
      </c>
      <c r="N2404" s="2" t="b">
        <v>1</v>
      </c>
      <c r="O2404" s="2">
        <v>0.75051546391752577</v>
      </c>
      <c r="P2404" s="2">
        <v>0.71653543307086609</v>
      </c>
      <c r="Q2404" s="2">
        <v>0.78787878787878785</v>
      </c>
      <c r="R2404" s="2" t="s">
        <v>74</v>
      </c>
      <c r="S2404" s="2" t="s">
        <v>5364</v>
      </c>
      <c r="T2404" s="2" t="s">
        <v>5365</v>
      </c>
      <c r="U2404" s="2" t="b">
        <v>0</v>
      </c>
      <c r="V2404" s="2" t="s">
        <v>69</v>
      </c>
      <c r="W2404" s="2">
        <v>94.5</v>
      </c>
    </row>
    <row r="2405" spans="1:23" ht="15.75" customHeight="1" x14ac:dyDescent="0.25">
      <c r="A2405" s="2" t="s">
        <v>52</v>
      </c>
      <c r="B2405" s="2" t="s">
        <v>53</v>
      </c>
      <c r="C2405" s="2" t="s">
        <v>19</v>
      </c>
      <c r="D2405" s="2" t="s">
        <v>81</v>
      </c>
      <c r="E2405" s="2" t="s">
        <v>82</v>
      </c>
      <c r="F2405" s="2" t="s">
        <v>55</v>
      </c>
      <c r="G2405" s="2" t="s">
        <v>85</v>
      </c>
      <c r="H2405" s="2" t="s">
        <v>57</v>
      </c>
      <c r="I2405" s="2" t="s">
        <v>32</v>
      </c>
      <c r="J2405" s="2" t="s">
        <v>86</v>
      </c>
      <c r="K2405" s="2" t="s">
        <v>87</v>
      </c>
      <c r="L2405" s="2" t="s">
        <v>61</v>
      </c>
      <c r="M2405" s="2">
        <v>45</v>
      </c>
      <c r="N2405" s="2" t="b">
        <v>1</v>
      </c>
      <c r="O2405" s="2">
        <v>0.75051546391752577</v>
      </c>
      <c r="P2405" s="2">
        <v>0.71653543307086609</v>
      </c>
      <c r="Q2405" s="2">
        <v>0.78787878787878785</v>
      </c>
      <c r="R2405" s="2" t="s">
        <v>74</v>
      </c>
      <c r="S2405" s="2" t="s">
        <v>5366</v>
      </c>
      <c r="T2405" s="2" t="s">
        <v>5367</v>
      </c>
      <c r="U2405" s="2" t="b">
        <v>0</v>
      </c>
      <c r="V2405" s="2" t="s">
        <v>69</v>
      </c>
      <c r="W2405" s="2">
        <v>93.7</v>
      </c>
    </row>
    <row r="2406" spans="1:23" ht="15.75" customHeight="1" x14ac:dyDescent="0.25">
      <c r="A2406" s="2" t="s">
        <v>52</v>
      </c>
      <c r="B2406" s="2" t="s">
        <v>53</v>
      </c>
      <c r="C2406" s="2" t="s">
        <v>19</v>
      </c>
      <c r="D2406" s="2" t="s">
        <v>81</v>
      </c>
      <c r="E2406" s="2" t="s">
        <v>82</v>
      </c>
      <c r="F2406" s="2" t="s">
        <v>55</v>
      </c>
      <c r="G2406" s="2" t="s">
        <v>92</v>
      </c>
      <c r="H2406" s="2" t="s">
        <v>57</v>
      </c>
      <c r="I2406" s="2" t="s">
        <v>32</v>
      </c>
      <c r="J2406" s="2" t="s">
        <v>93</v>
      </c>
      <c r="K2406" s="2" t="s">
        <v>95</v>
      </c>
      <c r="L2406" s="2" t="s">
        <v>61</v>
      </c>
      <c r="M2406" s="2">
        <v>46</v>
      </c>
      <c r="N2406" s="2" t="b">
        <v>1</v>
      </c>
      <c r="O2406" s="2">
        <v>0.75051546391752577</v>
      </c>
      <c r="P2406" s="2">
        <v>0.71653543307086609</v>
      </c>
      <c r="Q2406" s="2">
        <v>0.78787878787878785</v>
      </c>
      <c r="R2406" s="2" t="s">
        <v>74</v>
      </c>
      <c r="S2406" s="2" t="s">
        <v>5368</v>
      </c>
      <c r="T2406" s="2" t="s">
        <v>5369</v>
      </c>
      <c r="U2406" s="2" t="b">
        <v>0</v>
      </c>
      <c r="V2406" s="2" t="s">
        <v>69</v>
      </c>
      <c r="W2406" s="2">
        <v>94.4</v>
      </c>
    </row>
    <row r="2407" spans="1:23" ht="15.75" customHeight="1" x14ac:dyDescent="0.25">
      <c r="A2407" s="2" t="s">
        <v>52</v>
      </c>
      <c r="B2407" s="2" t="s">
        <v>53</v>
      </c>
      <c r="C2407" s="2" t="s">
        <v>19</v>
      </c>
      <c r="D2407" s="2" t="s">
        <v>81</v>
      </c>
      <c r="E2407" s="2" t="s">
        <v>82</v>
      </c>
      <c r="F2407" s="2" t="s">
        <v>55</v>
      </c>
      <c r="G2407" s="2" t="s">
        <v>99</v>
      </c>
      <c r="H2407" s="2" t="s">
        <v>57</v>
      </c>
      <c r="I2407" s="2" t="s">
        <v>32</v>
      </c>
      <c r="J2407" s="2" t="s">
        <v>100</v>
      </c>
      <c r="K2407" s="2" t="s">
        <v>101</v>
      </c>
      <c r="L2407" s="2" t="s">
        <v>61</v>
      </c>
      <c r="M2407" s="2">
        <v>47</v>
      </c>
      <c r="N2407" s="2" t="b">
        <v>1</v>
      </c>
      <c r="O2407" s="2">
        <v>0.75051546391752577</v>
      </c>
      <c r="P2407" s="2">
        <v>0.71653543307086609</v>
      </c>
      <c r="Q2407" s="2">
        <v>0.78787878787878785</v>
      </c>
      <c r="R2407" s="2" t="s">
        <v>74</v>
      </c>
      <c r="S2407" s="2" t="s">
        <v>5370</v>
      </c>
      <c r="T2407" s="2" t="s">
        <v>5371</v>
      </c>
      <c r="U2407" s="2" t="b">
        <v>0</v>
      </c>
      <c r="V2407" s="2" t="s">
        <v>69</v>
      </c>
      <c r="W2407" s="2">
        <v>93.9</v>
      </c>
    </row>
    <row r="2408" spans="1:23" ht="15.75" customHeight="1" x14ac:dyDescent="0.25">
      <c r="A2408" s="2" t="s">
        <v>52</v>
      </c>
      <c r="B2408" s="2" t="s">
        <v>53</v>
      </c>
      <c r="C2408" s="2" t="s">
        <v>19</v>
      </c>
      <c r="D2408" s="2" t="s">
        <v>81</v>
      </c>
      <c r="E2408" s="2" t="s">
        <v>82</v>
      </c>
      <c r="F2408" s="2" t="s">
        <v>55</v>
      </c>
      <c r="G2408" s="2" t="s">
        <v>107</v>
      </c>
      <c r="H2408" s="2" t="s">
        <v>57</v>
      </c>
      <c r="I2408" s="2" t="s">
        <v>32</v>
      </c>
      <c r="J2408" s="2" t="s">
        <v>108</v>
      </c>
      <c r="K2408" s="2" t="s">
        <v>109</v>
      </c>
      <c r="L2408" s="2" t="s">
        <v>61</v>
      </c>
      <c r="M2408" s="2">
        <v>48</v>
      </c>
      <c r="N2408" s="2" t="b">
        <v>1</v>
      </c>
      <c r="O2408" s="2">
        <v>0.75051546391752577</v>
      </c>
      <c r="P2408" s="2">
        <v>0.71653543307086609</v>
      </c>
      <c r="Q2408" s="2">
        <v>0.78787878787878785</v>
      </c>
      <c r="R2408" s="2" t="s">
        <v>74</v>
      </c>
      <c r="S2408" s="2" t="s">
        <v>5372</v>
      </c>
      <c r="T2408" s="2" t="s">
        <v>5373</v>
      </c>
      <c r="U2408" s="2" t="b">
        <v>0</v>
      </c>
      <c r="V2408" s="2" t="s">
        <v>69</v>
      </c>
      <c r="W2408" s="2">
        <v>93.6</v>
      </c>
    </row>
    <row r="2409" spans="1:23" ht="15.75" customHeight="1" x14ac:dyDescent="0.25">
      <c r="A2409" s="2" t="s">
        <v>52</v>
      </c>
      <c r="B2409" s="2" t="s">
        <v>53</v>
      </c>
      <c r="C2409" s="2" t="s">
        <v>19</v>
      </c>
      <c r="D2409" s="2" t="s">
        <v>81</v>
      </c>
      <c r="E2409" s="2" t="s">
        <v>82</v>
      </c>
      <c r="F2409" s="2" t="s">
        <v>55</v>
      </c>
      <c r="G2409" s="2" t="s">
        <v>112</v>
      </c>
      <c r="H2409" s="2" t="s">
        <v>57</v>
      </c>
      <c r="I2409" s="2" t="s">
        <v>32</v>
      </c>
      <c r="J2409" s="2" t="s">
        <v>113</v>
      </c>
      <c r="K2409" s="2" t="s">
        <v>114</v>
      </c>
      <c r="L2409" s="2" t="s">
        <v>61</v>
      </c>
      <c r="M2409" s="2">
        <v>49</v>
      </c>
      <c r="N2409" s="2" t="b">
        <v>1</v>
      </c>
      <c r="O2409" s="2">
        <v>0.75051546391752577</v>
      </c>
      <c r="P2409" s="2">
        <v>0.71653543307086609</v>
      </c>
      <c r="Q2409" s="2">
        <v>0.78787878787878785</v>
      </c>
      <c r="R2409" s="2" t="s">
        <v>74</v>
      </c>
      <c r="S2409" s="2" t="s">
        <v>5374</v>
      </c>
      <c r="T2409" s="2" t="s">
        <v>5375</v>
      </c>
      <c r="U2409" s="2" t="b">
        <v>0</v>
      </c>
      <c r="V2409" s="2" t="s">
        <v>69</v>
      </c>
      <c r="W2409" s="2">
        <v>94</v>
      </c>
    </row>
    <row r="2410" spans="1:23" ht="15.75" customHeight="1" x14ac:dyDescent="0.25">
      <c r="A2410" s="2" t="s">
        <v>52</v>
      </c>
      <c r="B2410" s="2" t="s">
        <v>53</v>
      </c>
      <c r="C2410" s="2" t="s">
        <v>19</v>
      </c>
      <c r="D2410" s="2" t="s">
        <v>81</v>
      </c>
      <c r="E2410" s="2" t="s">
        <v>82</v>
      </c>
      <c r="F2410" s="2" t="s">
        <v>55</v>
      </c>
      <c r="G2410" s="2" t="s">
        <v>117</v>
      </c>
      <c r="H2410" s="2" t="s">
        <v>57</v>
      </c>
      <c r="I2410" s="2" t="s">
        <v>32</v>
      </c>
      <c r="J2410" s="2" t="s">
        <v>118</v>
      </c>
      <c r="K2410" s="2" t="s">
        <v>119</v>
      </c>
      <c r="L2410" s="2" t="s">
        <v>61</v>
      </c>
      <c r="M2410" s="2">
        <v>50</v>
      </c>
      <c r="N2410" s="2" t="b">
        <v>1</v>
      </c>
      <c r="O2410" s="2">
        <v>0.75051546391752577</v>
      </c>
      <c r="P2410" s="2">
        <v>0.71653543307086609</v>
      </c>
      <c r="Q2410" s="2">
        <v>0.78787878787878785</v>
      </c>
      <c r="R2410" s="2" t="s">
        <v>74</v>
      </c>
      <c r="S2410" s="2" t="s">
        <v>5376</v>
      </c>
      <c r="T2410" s="2" t="s">
        <v>5377</v>
      </c>
      <c r="U2410" s="2" t="b">
        <v>0</v>
      </c>
      <c r="V2410" s="2" t="s">
        <v>69</v>
      </c>
      <c r="W2410" s="2">
        <v>93.7</v>
      </c>
    </row>
    <row r="2411" spans="1:23" ht="15.75" customHeight="1" x14ac:dyDescent="0.25">
      <c r="A2411" s="2" t="s">
        <v>52</v>
      </c>
      <c r="B2411" s="2" t="s">
        <v>53</v>
      </c>
      <c r="C2411" s="2" t="s">
        <v>19</v>
      </c>
      <c r="D2411" s="2" t="s">
        <v>81</v>
      </c>
      <c r="E2411" s="2" t="s">
        <v>82</v>
      </c>
      <c r="F2411" s="2" t="s">
        <v>55</v>
      </c>
      <c r="G2411" s="2" t="s">
        <v>122</v>
      </c>
      <c r="H2411" s="2" t="s">
        <v>57</v>
      </c>
      <c r="I2411" s="2" t="s">
        <v>32</v>
      </c>
      <c r="J2411" s="2" t="s">
        <v>123</v>
      </c>
      <c r="K2411" s="2" t="s">
        <v>124</v>
      </c>
      <c r="L2411" s="2" t="s">
        <v>61</v>
      </c>
      <c r="M2411" s="2">
        <v>51</v>
      </c>
      <c r="N2411" s="2" t="b">
        <v>1</v>
      </c>
      <c r="O2411" s="2">
        <v>0.75051546391752577</v>
      </c>
      <c r="P2411" s="2">
        <v>0.71653543307086609</v>
      </c>
      <c r="Q2411" s="2">
        <v>0.78787878787878785</v>
      </c>
      <c r="R2411" s="2" t="s">
        <v>74</v>
      </c>
      <c r="S2411" s="2" t="s">
        <v>5378</v>
      </c>
      <c r="T2411" s="2" t="s">
        <v>5379</v>
      </c>
      <c r="U2411" s="2" t="b">
        <v>0</v>
      </c>
      <c r="V2411" s="2" t="s">
        <v>69</v>
      </c>
      <c r="W2411" s="2">
        <v>93.2</v>
      </c>
    </row>
    <row r="2412" spans="1:23" ht="15.75" customHeight="1" x14ac:dyDescent="0.25">
      <c r="A2412" s="2" t="s">
        <v>52</v>
      </c>
      <c r="B2412" s="2" t="s">
        <v>53</v>
      </c>
      <c r="C2412" s="2" t="s">
        <v>19</v>
      </c>
      <c r="D2412" s="2" t="s">
        <v>81</v>
      </c>
      <c r="E2412" s="2" t="s">
        <v>82</v>
      </c>
      <c r="F2412" s="2" t="s">
        <v>55</v>
      </c>
      <c r="G2412" s="2" t="s">
        <v>127</v>
      </c>
      <c r="H2412" s="2" t="s">
        <v>57</v>
      </c>
      <c r="I2412" s="2" t="s">
        <v>32</v>
      </c>
      <c r="J2412" s="2" t="s">
        <v>128</v>
      </c>
      <c r="K2412" s="2" t="s">
        <v>129</v>
      </c>
      <c r="L2412" s="2" t="s">
        <v>61</v>
      </c>
      <c r="M2412" s="2">
        <v>52</v>
      </c>
      <c r="N2412" s="2" t="b">
        <v>1</v>
      </c>
      <c r="O2412" s="2">
        <v>0.75051546391752577</v>
      </c>
      <c r="P2412" s="2">
        <v>0.71653543307086609</v>
      </c>
      <c r="Q2412" s="2">
        <v>0.78787878787878785</v>
      </c>
      <c r="R2412" s="2" t="s">
        <v>74</v>
      </c>
      <c r="S2412" s="2" t="s">
        <v>5380</v>
      </c>
      <c r="T2412" s="2" t="s">
        <v>5381</v>
      </c>
      <c r="U2412" s="2" t="b">
        <v>0</v>
      </c>
      <c r="V2412" s="2" t="s">
        <v>69</v>
      </c>
      <c r="W2412" s="2">
        <v>94.9</v>
      </c>
    </row>
    <row r="2413" spans="1:23" ht="15.75" customHeight="1" x14ac:dyDescent="0.25">
      <c r="A2413" s="2" t="s">
        <v>52</v>
      </c>
      <c r="B2413" s="2" t="s">
        <v>53</v>
      </c>
      <c r="C2413" s="2" t="s">
        <v>19</v>
      </c>
      <c r="D2413" s="2" t="s">
        <v>81</v>
      </c>
      <c r="E2413" s="2" t="s">
        <v>82</v>
      </c>
      <c r="F2413" s="2" t="s">
        <v>55</v>
      </c>
      <c r="G2413" s="2" t="s">
        <v>132</v>
      </c>
      <c r="H2413" s="2" t="s">
        <v>57</v>
      </c>
      <c r="I2413" s="2" t="s">
        <v>32</v>
      </c>
      <c r="J2413" s="2" t="s">
        <v>133</v>
      </c>
      <c r="K2413" s="2" t="s">
        <v>134</v>
      </c>
      <c r="L2413" s="2" t="s">
        <v>61</v>
      </c>
      <c r="M2413" s="2">
        <v>53</v>
      </c>
      <c r="N2413" s="2" t="b">
        <v>1</v>
      </c>
      <c r="O2413" s="2">
        <v>0.75051546391752577</v>
      </c>
      <c r="P2413" s="2">
        <v>0.71653543307086609</v>
      </c>
      <c r="Q2413" s="2">
        <v>0.78787878787878785</v>
      </c>
      <c r="R2413" s="2" t="s">
        <v>74</v>
      </c>
      <c r="S2413" s="2" t="s">
        <v>5382</v>
      </c>
      <c r="T2413" s="2" t="s">
        <v>5383</v>
      </c>
      <c r="U2413" s="2" t="b">
        <v>0</v>
      </c>
      <c r="V2413" s="2" t="s">
        <v>69</v>
      </c>
      <c r="W2413" s="2">
        <v>93.8</v>
      </c>
    </row>
    <row r="2414" spans="1:23" ht="15.75" customHeight="1" x14ac:dyDescent="0.25">
      <c r="A2414" s="2" t="s">
        <v>52</v>
      </c>
      <c r="B2414" s="2" t="s">
        <v>53</v>
      </c>
      <c r="C2414" s="2" t="s">
        <v>19</v>
      </c>
      <c r="D2414" s="2" t="s">
        <v>81</v>
      </c>
      <c r="E2414" s="2" t="s">
        <v>82</v>
      </c>
      <c r="F2414" s="2" t="s">
        <v>55</v>
      </c>
      <c r="G2414" s="2" t="s">
        <v>137</v>
      </c>
      <c r="H2414" s="2" t="s">
        <v>57</v>
      </c>
      <c r="I2414" s="2" t="s">
        <v>32</v>
      </c>
      <c r="J2414" s="2" t="s">
        <v>138</v>
      </c>
      <c r="K2414" s="2" t="s">
        <v>139</v>
      </c>
      <c r="L2414" s="2" t="s">
        <v>61</v>
      </c>
      <c r="M2414" s="2">
        <v>54</v>
      </c>
      <c r="N2414" s="2" t="b">
        <v>1</v>
      </c>
      <c r="O2414" s="2">
        <v>0.75051546391752577</v>
      </c>
      <c r="P2414" s="2">
        <v>0.71653543307086609</v>
      </c>
      <c r="Q2414" s="2">
        <v>0.78787878787878785</v>
      </c>
      <c r="R2414" s="2" t="s">
        <v>74</v>
      </c>
      <c r="S2414" s="2" t="s">
        <v>5384</v>
      </c>
      <c r="T2414" s="2" t="s">
        <v>5385</v>
      </c>
      <c r="U2414" s="2" t="b">
        <v>0</v>
      </c>
      <c r="V2414" s="2" t="s">
        <v>69</v>
      </c>
      <c r="W2414" s="2">
        <v>94</v>
      </c>
    </row>
    <row r="2415" spans="1:23" ht="15.75" customHeight="1" x14ac:dyDescent="0.25">
      <c r="A2415" s="2" t="s">
        <v>52</v>
      </c>
      <c r="B2415" s="2" t="s">
        <v>53</v>
      </c>
      <c r="C2415" s="2" t="s">
        <v>19</v>
      </c>
      <c r="D2415" s="2" t="s">
        <v>81</v>
      </c>
      <c r="E2415" s="2" t="s">
        <v>82</v>
      </c>
      <c r="F2415" s="2" t="s">
        <v>55</v>
      </c>
      <c r="G2415" s="2" t="s">
        <v>142</v>
      </c>
      <c r="H2415" s="2" t="s">
        <v>57</v>
      </c>
      <c r="I2415" s="2" t="s">
        <v>32</v>
      </c>
      <c r="J2415" s="2" t="s">
        <v>143</v>
      </c>
      <c r="K2415" s="2" t="s">
        <v>144</v>
      </c>
      <c r="L2415" s="2" t="s">
        <v>61</v>
      </c>
      <c r="M2415" s="2">
        <v>55</v>
      </c>
      <c r="N2415" s="2" t="b">
        <v>1</v>
      </c>
      <c r="O2415" s="2">
        <v>0.75051546391752577</v>
      </c>
      <c r="P2415" s="2">
        <v>0.71653543307086609</v>
      </c>
      <c r="Q2415" s="2">
        <v>0.78787878787878785</v>
      </c>
      <c r="R2415" s="2" t="s">
        <v>74</v>
      </c>
      <c r="S2415" s="2" t="s">
        <v>5386</v>
      </c>
      <c r="T2415" s="2" t="s">
        <v>5387</v>
      </c>
      <c r="U2415" s="2" t="b">
        <v>0</v>
      </c>
      <c r="V2415" s="2" t="s">
        <v>69</v>
      </c>
      <c r="W2415" s="2">
        <v>93.6</v>
      </c>
    </row>
    <row r="2416" spans="1:23" ht="15.75" customHeight="1" x14ac:dyDescent="0.25">
      <c r="A2416" s="2" t="s">
        <v>52</v>
      </c>
      <c r="B2416" s="2" t="s">
        <v>53</v>
      </c>
      <c r="C2416" s="2" t="s">
        <v>19</v>
      </c>
      <c r="D2416" s="2" t="s">
        <v>81</v>
      </c>
      <c r="E2416" s="2" t="s">
        <v>82</v>
      </c>
      <c r="F2416" s="2" t="s">
        <v>55</v>
      </c>
      <c r="G2416" s="2" t="s">
        <v>148</v>
      </c>
      <c r="H2416" s="2" t="s">
        <v>57</v>
      </c>
      <c r="I2416" s="2" t="s">
        <v>32</v>
      </c>
      <c r="J2416" s="2" t="s">
        <v>149</v>
      </c>
      <c r="K2416" s="2" t="s">
        <v>150</v>
      </c>
      <c r="L2416" s="2" t="s">
        <v>61</v>
      </c>
      <c r="M2416" s="2">
        <v>56</v>
      </c>
      <c r="N2416" s="2" t="b">
        <v>1</v>
      </c>
      <c r="O2416" s="2">
        <v>0.75051546391752577</v>
      </c>
      <c r="P2416" s="2">
        <v>0.71653543307086609</v>
      </c>
      <c r="Q2416" s="2">
        <v>0.78787878787878785</v>
      </c>
      <c r="R2416" s="2" t="s">
        <v>74</v>
      </c>
      <c r="S2416" s="2" t="s">
        <v>5388</v>
      </c>
      <c r="T2416" s="2" t="s">
        <v>5389</v>
      </c>
      <c r="U2416" s="2" t="b">
        <v>0</v>
      </c>
      <c r="V2416" s="2" t="s">
        <v>69</v>
      </c>
      <c r="W2416" s="2">
        <v>95.4</v>
      </c>
    </row>
    <row r="2417" spans="1:23" ht="15.75" customHeight="1" x14ac:dyDescent="0.25">
      <c r="A2417" s="2" t="s">
        <v>52</v>
      </c>
      <c r="B2417" s="2" t="s">
        <v>53</v>
      </c>
      <c r="C2417" s="2" t="s">
        <v>19</v>
      </c>
      <c r="D2417" s="2" t="s">
        <v>81</v>
      </c>
      <c r="E2417" s="2" t="s">
        <v>82</v>
      </c>
      <c r="F2417" s="2" t="s">
        <v>55</v>
      </c>
      <c r="G2417" s="2" t="s">
        <v>153</v>
      </c>
      <c r="H2417" s="2" t="s">
        <v>57</v>
      </c>
      <c r="I2417" s="2" t="s">
        <v>32</v>
      </c>
      <c r="J2417" s="2" t="s">
        <v>154</v>
      </c>
      <c r="K2417" s="2" t="s">
        <v>155</v>
      </c>
      <c r="L2417" s="2" t="s">
        <v>61</v>
      </c>
      <c r="M2417" s="2">
        <v>57</v>
      </c>
      <c r="N2417" s="2" t="b">
        <v>1</v>
      </c>
      <c r="O2417" s="2">
        <v>0.75051546391752577</v>
      </c>
      <c r="P2417" s="2">
        <v>0.71653543307086609</v>
      </c>
      <c r="Q2417" s="2">
        <v>0.78787878787878785</v>
      </c>
      <c r="R2417" s="2" t="s">
        <v>74</v>
      </c>
      <c r="S2417" s="2" t="s">
        <v>5390</v>
      </c>
      <c r="T2417" s="2" t="s">
        <v>5391</v>
      </c>
      <c r="U2417" s="2" t="b">
        <v>0</v>
      </c>
      <c r="V2417" s="2" t="s">
        <v>69</v>
      </c>
      <c r="W2417" s="2">
        <v>95.4</v>
      </c>
    </row>
    <row r="2418" spans="1:23" ht="15.75" customHeight="1" x14ac:dyDescent="0.25">
      <c r="A2418" s="2" t="s">
        <v>52</v>
      </c>
      <c r="B2418" s="2" t="s">
        <v>53</v>
      </c>
      <c r="C2418" s="2" t="s">
        <v>19</v>
      </c>
      <c r="D2418" s="2" t="s">
        <v>81</v>
      </c>
      <c r="E2418" s="2" t="s">
        <v>82</v>
      </c>
      <c r="F2418" s="2" t="s">
        <v>55</v>
      </c>
      <c r="G2418" s="2" t="s">
        <v>158</v>
      </c>
      <c r="H2418" s="2" t="s">
        <v>57</v>
      </c>
      <c r="I2418" s="2" t="s">
        <v>32</v>
      </c>
      <c r="J2418" s="2" t="s">
        <v>159</v>
      </c>
      <c r="K2418" s="2" t="s">
        <v>160</v>
      </c>
      <c r="L2418" s="2" t="s">
        <v>61</v>
      </c>
      <c r="M2418" s="2">
        <v>58</v>
      </c>
      <c r="N2418" s="2" t="b">
        <v>1</v>
      </c>
      <c r="O2418" s="2">
        <v>0.75051546391752577</v>
      </c>
      <c r="P2418" s="2">
        <v>0.71653543307086609</v>
      </c>
      <c r="Q2418" s="2">
        <v>0.78787878787878785</v>
      </c>
      <c r="R2418" s="2" t="s">
        <v>74</v>
      </c>
      <c r="S2418" s="2" t="s">
        <v>5392</v>
      </c>
      <c r="T2418" s="2" t="s">
        <v>5393</v>
      </c>
      <c r="U2418" s="2" t="b">
        <v>0</v>
      </c>
      <c r="V2418" s="2" t="s">
        <v>69</v>
      </c>
      <c r="W2418" s="2">
        <v>96.2</v>
      </c>
    </row>
    <row r="2419" spans="1:23" ht="15.75" customHeight="1" x14ac:dyDescent="0.25">
      <c r="A2419" s="2" t="s">
        <v>52</v>
      </c>
      <c r="B2419" s="2" t="s">
        <v>53</v>
      </c>
      <c r="C2419" s="2" t="s">
        <v>19</v>
      </c>
      <c r="D2419" s="2" t="s">
        <v>81</v>
      </c>
      <c r="E2419" s="2" t="s">
        <v>82</v>
      </c>
      <c r="F2419" s="2" t="s">
        <v>55</v>
      </c>
      <c r="G2419" s="2" t="s">
        <v>163</v>
      </c>
      <c r="H2419" s="2" t="s">
        <v>57</v>
      </c>
      <c r="I2419" s="2" t="s">
        <v>32</v>
      </c>
      <c r="J2419" s="2" t="s">
        <v>164</v>
      </c>
      <c r="K2419" s="2" t="s">
        <v>165</v>
      </c>
      <c r="L2419" s="2" t="s">
        <v>61</v>
      </c>
      <c r="M2419" s="2">
        <v>59</v>
      </c>
      <c r="N2419" s="2" t="b">
        <v>1</v>
      </c>
      <c r="O2419" s="2">
        <v>0.75051546391752577</v>
      </c>
      <c r="P2419" s="2">
        <v>0.71653543307086609</v>
      </c>
      <c r="Q2419" s="2">
        <v>0.78787878787878785</v>
      </c>
      <c r="R2419" s="2" t="s">
        <v>74</v>
      </c>
      <c r="S2419" s="2" t="s">
        <v>5394</v>
      </c>
      <c r="T2419" s="2" t="s">
        <v>5395</v>
      </c>
      <c r="U2419" s="2" t="b">
        <v>0</v>
      </c>
      <c r="V2419" s="2" t="s">
        <v>69</v>
      </c>
      <c r="W2419" s="2">
        <v>94</v>
      </c>
    </row>
    <row r="2420" spans="1:23" ht="15.75" customHeight="1" x14ac:dyDescent="0.25">
      <c r="A2420" s="2" t="s">
        <v>52</v>
      </c>
      <c r="B2420" s="2" t="s">
        <v>53</v>
      </c>
      <c r="C2420" s="2" t="s">
        <v>19</v>
      </c>
      <c r="D2420" s="2" t="s">
        <v>81</v>
      </c>
      <c r="E2420" s="2" t="s">
        <v>82</v>
      </c>
      <c r="F2420" s="2" t="s">
        <v>55</v>
      </c>
      <c r="G2420" s="2" t="s">
        <v>168</v>
      </c>
      <c r="H2420" s="2" t="s">
        <v>57</v>
      </c>
      <c r="I2420" s="2" t="s">
        <v>32</v>
      </c>
      <c r="J2420" s="2" t="s">
        <v>169</v>
      </c>
      <c r="K2420" s="2" t="s">
        <v>170</v>
      </c>
      <c r="L2420" s="2" t="s">
        <v>61</v>
      </c>
      <c r="M2420" s="2">
        <v>60</v>
      </c>
      <c r="N2420" s="2" t="b">
        <v>1</v>
      </c>
      <c r="O2420" s="2">
        <v>0.75051546391752577</v>
      </c>
      <c r="P2420" s="2">
        <v>0.71653543307086609</v>
      </c>
      <c r="Q2420" s="2">
        <v>0.78787878787878785</v>
      </c>
      <c r="R2420" s="2" t="s">
        <v>74</v>
      </c>
      <c r="S2420" s="2" t="s">
        <v>5396</v>
      </c>
      <c r="T2420" s="2" t="s">
        <v>5397</v>
      </c>
      <c r="U2420" s="2" t="b">
        <v>0</v>
      </c>
      <c r="V2420" s="2" t="s">
        <v>69</v>
      </c>
      <c r="W2420" s="2">
        <v>95.1</v>
      </c>
    </row>
    <row r="2421" spans="1:23" ht="15.75" customHeight="1" x14ac:dyDescent="0.25">
      <c r="A2421" s="2" t="s">
        <v>52</v>
      </c>
      <c r="B2421" s="2" t="s">
        <v>53</v>
      </c>
      <c r="C2421" s="2" t="s">
        <v>19</v>
      </c>
      <c r="D2421" s="2" t="s">
        <v>81</v>
      </c>
      <c r="E2421" s="2" t="s">
        <v>82</v>
      </c>
      <c r="F2421" s="2" t="s">
        <v>55</v>
      </c>
      <c r="G2421" s="2" t="s">
        <v>173</v>
      </c>
      <c r="H2421" s="2" t="s">
        <v>57</v>
      </c>
      <c r="I2421" s="2" t="s">
        <v>32</v>
      </c>
      <c r="J2421" s="2" t="s">
        <v>174</v>
      </c>
      <c r="K2421" s="2" t="s">
        <v>175</v>
      </c>
      <c r="L2421" s="2" t="s">
        <v>61</v>
      </c>
      <c r="M2421" s="2">
        <v>61</v>
      </c>
      <c r="N2421" s="2" t="b">
        <v>1</v>
      </c>
      <c r="O2421" s="2">
        <v>0.75051546391752577</v>
      </c>
      <c r="P2421" s="2">
        <v>0.71653543307086609</v>
      </c>
      <c r="Q2421" s="2">
        <v>0.78787878787878785</v>
      </c>
      <c r="R2421" s="2" t="s">
        <v>74</v>
      </c>
      <c r="S2421" s="2" t="s">
        <v>5398</v>
      </c>
      <c r="T2421" s="2" t="s">
        <v>5399</v>
      </c>
      <c r="U2421" s="2" t="b">
        <v>0</v>
      </c>
      <c r="V2421" s="2" t="s">
        <v>69</v>
      </c>
      <c r="W2421" s="2">
        <v>94.4</v>
      </c>
    </row>
    <row r="2422" spans="1:23" ht="15.75" customHeight="1" x14ac:dyDescent="0.25">
      <c r="A2422" s="2" t="s">
        <v>52</v>
      </c>
      <c r="B2422" s="2" t="s">
        <v>53</v>
      </c>
      <c r="C2422" s="2" t="s">
        <v>19</v>
      </c>
      <c r="D2422" s="2" t="s">
        <v>81</v>
      </c>
      <c r="E2422" s="2" t="s">
        <v>82</v>
      </c>
      <c r="F2422" s="2" t="s">
        <v>55</v>
      </c>
      <c r="G2422" s="2" t="s">
        <v>178</v>
      </c>
      <c r="H2422" s="2" t="s">
        <v>179</v>
      </c>
      <c r="I2422" s="2" t="s">
        <v>12</v>
      </c>
      <c r="J2422" s="2" t="s">
        <v>180</v>
      </c>
      <c r="K2422" s="2" t="s">
        <v>181</v>
      </c>
      <c r="L2422" s="2" t="s">
        <v>182</v>
      </c>
      <c r="M2422" s="2">
        <v>42</v>
      </c>
      <c r="N2422" s="2" t="b">
        <v>0</v>
      </c>
      <c r="O2422" s="2">
        <v>0.75749318801089927</v>
      </c>
      <c r="P2422" s="2">
        <v>0.70918367346938771</v>
      </c>
      <c r="Q2422" s="2">
        <v>0.8128654970760234</v>
      </c>
      <c r="R2422" s="2" t="s">
        <v>74</v>
      </c>
      <c r="S2422" s="2" t="s">
        <v>5400</v>
      </c>
      <c r="T2422" s="2" t="s">
        <v>5401</v>
      </c>
      <c r="U2422" s="2" t="b">
        <v>0</v>
      </c>
      <c r="V2422" s="2" t="s">
        <v>69</v>
      </c>
      <c r="W2422" s="2">
        <v>93.7</v>
      </c>
    </row>
    <row r="2423" spans="1:23" ht="15.75" customHeight="1" x14ac:dyDescent="0.25">
      <c r="A2423" s="2" t="s">
        <v>52</v>
      </c>
      <c r="B2423" s="2" t="s">
        <v>53</v>
      </c>
      <c r="C2423" s="2" t="s">
        <v>19</v>
      </c>
      <c r="D2423" s="2" t="s">
        <v>81</v>
      </c>
      <c r="E2423" s="2" t="s">
        <v>82</v>
      </c>
      <c r="F2423" s="2" t="s">
        <v>55</v>
      </c>
      <c r="G2423" s="2" t="s">
        <v>185</v>
      </c>
      <c r="H2423" s="2" t="s">
        <v>179</v>
      </c>
      <c r="I2423" s="2" t="s">
        <v>12</v>
      </c>
      <c r="J2423" s="2" t="s">
        <v>186</v>
      </c>
      <c r="K2423" s="2" t="s">
        <v>187</v>
      </c>
      <c r="L2423" s="2" t="s">
        <v>182</v>
      </c>
      <c r="M2423" s="2">
        <v>43</v>
      </c>
      <c r="N2423" s="2" t="b">
        <v>0</v>
      </c>
      <c r="O2423" s="2">
        <v>0.75749318801089927</v>
      </c>
      <c r="P2423" s="2">
        <v>0.70918367346938771</v>
      </c>
      <c r="Q2423" s="2">
        <v>0.8128654970760234</v>
      </c>
      <c r="R2423" s="2" t="s">
        <v>74</v>
      </c>
      <c r="S2423" s="2" t="s">
        <v>5402</v>
      </c>
      <c r="T2423" s="2" t="s">
        <v>5403</v>
      </c>
      <c r="U2423" s="2" t="b">
        <v>0</v>
      </c>
      <c r="V2423" s="2" t="s">
        <v>69</v>
      </c>
      <c r="W2423" s="2">
        <v>94.3</v>
      </c>
    </row>
    <row r="2424" spans="1:23" ht="15.75" customHeight="1" x14ac:dyDescent="0.25">
      <c r="A2424" s="2" t="s">
        <v>52</v>
      </c>
      <c r="B2424" s="2" t="s">
        <v>53</v>
      </c>
      <c r="C2424" s="2" t="s">
        <v>19</v>
      </c>
      <c r="D2424" s="2" t="s">
        <v>81</v>
      </c>
      <c r="E2424" s="2" t="s">
        <v>82</v>
      </c>
      <c r="F2424" s="2" t="s">
        <v>55</v>
      </c>
      <c r="G2424" s="2" t="s">
        <v>191</v>
      </c>
      <c r="H2424" s="2" t="s">
        <v>179</v>
      </c>
      <c r="I2424" s="2" t="s">
        <v>12</v>
      </c>
      <c r="J2424" s="2" t="s">
        <v>192</v>
      </c>
      <c r="K2424" s="2" t="s">
        <v>193</v>
      </c>
      <c r="L2424" s="2" t="s">
        <v>182</v>
      </c>
      <c r="M2424" s="2">
        <v>44</v>
      </c>
      <c r="N2424" s="2" t="b">
        <v>0</v>
      </c>
      <c r="O2424" s="2">
        <v>0.75749318801089927</v>
      </c>
      <c r="P2424" s="2">
        <v>0.70918367346938771</v>
      </c>
      <c r="Q2424" s="2">
        <v>0.8128654970760234</v>
      </c>
      <c r="R2424" s="2" t="s">
        <v>74</v>
      </c>
      <c r="S2424" s="2" t="s">
        <v>5404</v>
      </c>
      <c r="T2424" s="2" t="s">
        <v>5405</v>
      </c>
      <c r="U2424" s="2" t="b">
        <v>0</v>
      </c>
      <c r="V2424" s="2" t="s">
        <v>69</v>
      </c>
      <c r="W2424" s="2">
        <v>93.8</v>
      </c>
    </row>
    <row r="2425" spans="1:23" ht="15.75" customHeight="1" x14ac:dyDescent="0.25">
      <c r="A2425" s="2" t="s">
        <v>52</v>
      </c>
      <c r="B2425" s="2" t="s">
        <v>53</v>
      </c>
      <c r="C2425" s="2" t="s">
        <v>19</v>
      </c>
      <c r="D2425" s="2" t="s">
        <v>81</v>
      </c>
      <c r="E2425" s="2" t="s">
        <v>82</v>
      </c>
      <c r="F2425" s="2" t="s">
        <v>55</v>
      </c>
      <c r="G2425" s="2" t="s">
        <v>196</v>
      </c>
      <c r="H2425" s="2" t="s">
        <v>179</v>
      </c>
      <c r="I2425" s="2" t="s">
        <v>12</v>
      </c>
      <c r="J2425" s="2" t="s">
        <v>197</v>
      </c>
      <c r="K2425" s="2" t="s">
        <v>198</v>
      </c>
      <c r="L2425" s="2" t="s">
        <v>182</v>
      </c>
      <c r="M2425" s="2">
        <v>45</v>
      </c>
      <c r="N2425" s="2" t="b">
        <v>0</v>
      </c>
      <c r="O2425" s="2">
        <v>0.75749318801089927</v>
      </c>
      <c r="P2425" s="2">
        <v>0.70918367346938771</v>
      </c>
      <c r="Q2425" s="2">
        <v>0.8128654970760234</v>
      </c>
      <c r="R2425" s="2" t="s">
        <v>74</v>
      </c>
      <c r="S2425" s="2" t="s">
        <v>5406</v>
      </c>
      <c r="T2425" s="2" t="s">
        <v>5407</v>
      </c>
      <c r="U2425" s="2" t="b">
        <v>0</v>
      </c>
      <c r="V2425" s="2" t="s">
        <v>69</v>
      </c>
      <c r="W2425" s="2">
        <v>61.3</v>
      </c>
    </row>
    <row r="2426" spans="1:23" ht="15.75" customHeight="1" x14ac:dyDescent="0.25">
      <c r="A2426" s="2" t="s">
        <v>52</v>
      </c>
      <c r="B2426" s="2" t="s">
        <v>53</v>
      </c>
      <c r="C2426" s="2" t="s">
        <v>19</v>
      </c>
      <c r="D2426" s="2" t="s">
        <v>81</v>
      </c>
      <c r="E2426" s="2" t="s">
        <v>82</v>
      </c>
      <c r="F2426" s="2" t="s">
        <v>55</v>
      </c>
      <c r="G2426" s="2" t="s">
        <v>201</v>
      </c>
      <c r="H2426" s="2" t="s">
        <v>179</v>
      </c>
      <c r="I2426" s="2" t="s">
        <v>12</v>
      </c>
      <c r="J2426" s="2" t="s">
        <v>202</v>
      </c>
      <c r="K2426" s="2" t="s">
        <v>203</v>
      </c>
      <c r="L2426" s="2" t="s">
        <v>182</v>
      </c>
      <c r="M2426" s="2">
        <v>46</v>
      </c>
      <c r="N2426" s="2" t="b">
        <v>0</v>
      </c>
      <c r="O2426" s="2">
        <v>0.75749318801089927</v>
      </c>
      <c r="P2426" s="2">
        <v>0.70918367346938771</v>
      </c>
      <c r="Q2426" s="2">
        <v>0.8128654970760234</v>
      </c>
      <c r="R2426" s="2" t="s">
        <v>74</v>
      </c>
      <c r="S2426" s="2" t="s">
        <v>5408</v>
      </c>
      <c r="T2426" s="2" t="s">
        <v>5409</v>
      </c>
      <c r="U2426" s="2" t="b">
        <v>0</v>
      </c>
      <c r="V2426" s="2" t="s">
        <v>69</v>
      </c>
      <c r="W2426" s="2">
        <v>94.3</v>
      </c>
    </row>
    <row r="2427" spans="1:23" ht="15.75" customHeight="1" x14ac:dyDescent="0.25">
      <c r="A2427" s="2" t="s">
        <v>52</v>
      </c>
      <c r="B2427" s="2" t="s">
        <v>53</v>
      </c>
      <c r="C2427" s="2" t="s">
        <v>19</v>
      </c>
      <c r="D2427" s="2" t="s">
        <v>81</v>
      </c>
      <c r="E2427" s="2" t="s">
        <v>82</v>
      </c>
      <c r="F2427" s="2" t="s">
        <v>55</v>
      </c>
      <c r="G2427" s="2" t="s">
        <v>206</v>
      </c>
      <c r="H2427" s="2" t="s">
        <v>179</v>
      </c>
      <c r="I2427" s="2" t="s">
        <v>12</v>
      </c>
      <c r="J2427" s="2" t="s">
        <v>207</v>
      </c>
      <c r="K2427" s="2" t="s">
        <v>208</v>
      </c>
      <c r="L2427" s="2" t="s">
        <v>182</v>
      </c>
      <c r="M2427" s="2">
        <v>47</v>
      </c>
      <c r="N2427" s="2" t="b">
        <v>0</v>
      </c>
      <c r="O2427" s="2">
        <v>0.75749318801089927</v>
      </c>
      <c r="P2427" s="2">
        <v>0.70918367346938771</v>
      </c>
      <c r="Q2427" s="2">
        <v>0.8128654970760234</v>
      </c>
      <c r="R2427" s="2" t="s">
        <v>74</v>
      </c>
      <c r="S2427" s="2" t="s">
        <v>5410</v>
      </c>
      <c r="T2427" s="2" t="s">
        <v>5411</v>
      </c>
      <c r="U2427" s="2" t="b">
        <v>0</v>
      </c>
      <c r="V2427" s="2" t="s">
        <v>69</v>
      </c>
      <c r="W2427" s="2">
        <v>93.5</v>
      </c>
    </row>
    <row r="2428" spans="1:23" ht="15.75" customHeight="1" x14ac:dyDescent="0.25">
      <c r="A2428" s="2" t="s">
        <v>52</v>
      </c>
      <c r="B2428" s="2" t="s">
        <v>53</v>
      </c>
      <c r="C2428" s="2" t="s">
        <v>19</v>
      </c>
      <c r="D2428" s="2" t="s">
        <v>81</v>
      </c>
      <c r="E2428" s="2" t="s">
        <v>82</v>
      </c>
      <c r="F2428" s="2" t="s">
        <v>55</v>
      </c>
      <c r="G2428" s="2" t="s">
        <v>211</v>
      </c>
      <c r="H2428" s="2" t="s">
        <v>179</v>
      </c>
      <c r="I2428" s="2" t="s">
        <v>12</v>
      </c>
      <c r="J2428" s="2" t="s">
        <v>212</v>
      </c>
      <c r="K2428" s="2" t="s">
        <v>213</v>
      </c>
      <c r="L2428" s="2" t="s">
        <v>182</v>
      </c>
      <c r="M2428" s="2">
        <v>48</v>
      </c>
      <c r="N2428" s="2" t="b">
        <v>0</v>
      </c>
      <c r="O2428" s="2">
        <v>0.75749318801089927</v>
      </c>
      <c r="P2428" s="2">
        <v>0.70918367346938771</v>
      </c>
      <c r="Q2428" s="2">
        <v>0.8128654970760234</v>
      </c>
      <c r="R2428" s="2" t="s">
        <v>74</v>
      </c>
      <c r="S2428" s="2" t="s">
        <v>5412</v>
      </c>
      <c r="T2428" s="2" t="s">
        <v>5413</v>
      </c>
      <c r="U2428" s="2" t="b">
        <v>0</v>
      </c>
      <c r="V2428" s="2" t="s">
        <v>69</v>
      </c>
      <c r="W2428" s="2">
        <v>93.3</v>
      </c>
    </row>
    <row r="2429" spans="1:23" ht="15.75" customHeight="1" x14ac:dyDescent="0.25">
      <c r="A2429" s="2" t="s">
        <v>52</v>
      </c>
      <c r="B2429" s="2" t="s">
        <v>53</v>
      </c>
      <c r="C2429" s="2" t="s">
        <v>19</v>
      </c>
      <c r="D2429" s="2" t="s">
        <v>81</v>
      </c>
      <c r="E2429" s="2" t="s">
        <v>82</v>
      </c>
      <c r="F2429" s="2" t="s">
        <v>55</v>
      </c>
      <c r="G2429" s="2" t="s">
        <v>216</v>
      </c>
      <c r="H2429" s="2" t="s">
        <v>179</v>
      </c>
      <c r="I2429" s="2" t="s">
        <v>12</v>
      </c>
      <c r="J2429" s="2" t="s">
        <v>217</v>
      </c>
      <c r="K2429" s="2" t="s">
        <v>218</v>
      </c>
      <c r="L2429" s="2" t="s">
        <v>182</v>
      </c>
      <c r="M2429" s="2">
        <v>49</v>
      </c>
      <c r="N2429" s="2" t="b">
        <v>0</v>
      </c>
      <c r="O2429" s="2">
        <v>0.75749318801089927</v>
      </c>
      <c r="P2429" s="2">
        <v>0.70918367346938771</v>
      </c>
      <c r="Q2429" s="2">
        <v>0.8128654970760234</v>
      </c>
      <c r="R2429" s="2" t="s">
        <v>74</v>
      </c>
      <c r="S2429" s="2" t="s">
        <v>5414</v>
      </c>
      <c r="T2429" s="2" t="s">
        <v>5415</v>
      </c>
      <c r="U2429" s="2" t="b">
        <v>0</v>
      </c>
      <c r="V2429" s="2" t="s">
        <v>69</v>
      </c>
      <c r="W2429" s="2">
        <v>94.9</v>
      </c>
    </row>
    <row r="2430" spans="1:23" ht="15.75" customHeight="1" x14ac:dyDescent="0.25">
      <c r="A2430" s="2" t="s">
        <v>52</v>
      </c>
      <c r="B2430" s="2" t="s">
        <v>53</v>
      </c>
      <c r="C2430" s="2" t="s">
        <v>19</v>
      </c>
      <c r="D2430" s="2" t="s">
        <v>81</v>
      </c>
      <c r="E2430" s="2" t="s">
        <v>82</v>
      </c>
      <c r="F2430" s="2" t="s">
        <v>55</v>
      </c>
      <c r="G2430" s="2" t="s">
        <v>221</v>
      </c>
      <c r="H2430" s="2" t="s">
        <v>179</v>
      </c>
      <c r="I2430" s="2" t="s">
        <v>12</v>
      </c>
      <c r="J2430" s="2" t="s">
        <v>222</v>
      </c>
      <c r="K2430" s="2" t="s">
        <v>223</v>
      </c>
      <c r="L2430" s="2" t="s">
        <v>182</v>
      </c>
      <c r="M2430" s="2">
        <v>50</v>
      </c>
      <c r="N2430" s="2" t="b">
        <v>0</v>
      </c>
      <c r="O2430" s="2">
        <v>0.75749318801089927</v>
      </c>
      <c r="P2430" s="2">
        <v>0.70918367346938771</v>
      </c>
      <c r="Q2430" s="2">
        <v>0.8128654970760234</v>
      </c>
      <c r="R2430" s="2" t="s">
        <v>74</v>
      </c>
      <c r="S2430" s="2" t="s">
        <v>5416</v>
      </c>
      <c r="T2430" s="2" t="s">
        <v>5417</v>
      </c>
      <c r="U2430" s="2" t="b">
        <v>0</v>
      </c>
      <c r="V2430" s="2" t="s">
        <v>69</v>
      </c>
      <c r="W2430" s="2">
        <v>93.6</v>
      </c>
    </row>
    <row r="2431" spans="1:23" ht="15.75" customHeight="1" x14ac:dyDescent="0.25">
      <c r="A2431" s="2" t="s">
        <v>52</v>
      </c>
      <c r="B2431" s="2" t="s">
        <v>53</v>
      </c>
      <c r="C2431" s="2" t="s">
        <v>19</v>
      </c>
      <c r="D2431" s="2" t="s">
        <v>81</v>
      </c>
      <c r="E2431" s="2" t="s">
        <v>82</v>
      </c>
      <c r="F2431" s="2" t="s">
        <v>55</v>
      </c>
      <c r="G2431" s="2" t="s">
        <v>226</v>
      </c>
      <c r="H2431" s="2" t="s">
        <v>179</v>
      </c>
      <c r="I2431" s="2" t="s">
        <v>12</v>
      </c>
      <c r="J2431" s="2" t="s">
        <v>227</v>
      </c>
      <c r="K2431" s="2" t="s">
        <v>228</v>
      </c>
      <c r="L2431" s="2" t="s">
        <v>182</v>
      </c>
      <c r="M2431" s="2">
        <v>51</v>
      </c>
      <c r="N2431" s="2" t="b">
        <v>0</v>
      </c>
      <c r="O2431" s="2">
        <v>0.75749318801089927</v>
      </c>
      <c r="P2431" s="2">
        <v>0.70918367346938771</v>
      </c>
      <c r="Q2431" s="2">
        <v>0.8128654970760234</v>
      </c>
      <c r="R2431" s="2" t="s">
        <v>74</v>
      </c>
      <c r="S2431" s="2" t="s">
        <v>5418</v>
      </c>
      <c r="T2431" s="2" t="s">
        <v>5419</v>
      </c>
      <c r="U2431" s="2" t="b">
        <v>0</v>
      </c>
      <c r="V2431" s="2" t="s">
        <v>69</v>
      </c>
      <c r="W2431" s="2">
        <v>93.1</v>
      </c>
    </row>
    <row r="2432" spans="1:23" ht="15.75" customHeight="1" x14ac:dyDescent="0.25">
      <c r="A2432" s="2" t="s">
        <v>52</v>
      </c>
      <c r="B2432" s="2" t="s">
        <v>53</v>
      </c>
      <c r="C2432" s="2" t="s">
        <v>19</v>
      </c>
      <c r="D2432" s="2" t="s">
        <v>81</v>
      </c>
      <c r="E2432" s="2" t="s">
        <v>82</v>
      </c>
      <c r="F2432" s="2" t="s">
        <v>55</v>
      </c>
      <c r="G2432" s="2" t="s">
        <v>231</v>
      </c>
      <c r="H2432" s="2" t="s">
        <v>179</v>
      </c>
      <c r="I2432" s="2" t="s">
        <v>12</v>
      </c>
      <c r="J2432" s="2" t="s">
        <v>232</v>
      </c>
      <c r="K2432" s="2" t="s">
        <v>233</v>
      </c>
      <c r="L2432" s="2" t="s">
        <v>182</v>
      </c>
      <c r="M2432" s="2">
        <v>52</v>
      </c>
      <c r="N2432" s="2" t="b">
        <v>0</v>
      </c>
      <c r="O2432" s="2">
        <v>0.75749318801089927</v>
      </c>
      <c r="P2432" s="2">
        <v>0.70918367346938771</v>
      </c>
      <c r="Q2432" s="2">
        <v>0.8128654970760234</v>
      </c>
      <c r="R2432" s="2" t="s">
        <v>74</v>
      </c>
      <c r="S2432" s="2" t="s">
        <v>5420</v>
      </c>
      <c r="T2432" s="2" t="s">
        <v>5421</v>
      </c>
      <c r="U2432" s="2" t="b">
        <v>0</v>
      </c>
      <c r="V2432" s="2" t="s">
        <v>69</v>
      </c>
      <c r="W2432" s="2">
        <v>87.9</v>
      </c>
    </row>
    <row r="2433" spans="1:23" ht="15.75" customHeight="1" x14ac:dyDescent="0.25">
      <c r="A2433" s="2" t="s">
        <v>52</v>
      </c>
      <c r="B2433" s="2" t="s">
        <v>53</v>
      </c>
      <c r="C2433" s="2" t="s">
        <v>19</v>
      </c>
      <c r="D2433" s="2" t="s">
        <v>81</v>
      </c>
      <c r="E2433" s="2" t="s">
        <v>82</v>
      </c>
      <c r="F2433" s="2" t="s">
        <v>55</v>
      </c>
      <c r="G2433" s="2" t="s">
        <v>236</v>
      </c>
      <c r="H2433" s="2" t="s">
        <v>179</v>
      </c>
      <c r="I2433" s="2" t="s">
        <v>12</v>
      </c>
      <c r="J2433" s="2" t="s">
        <v>237</v>
      </c>
      <c r="K2433" s="2" t="s">
        <v>238</v>
      </c>
      <c r="L2433" s="2" t="s">
        <v>182</v>
      </c>
      <c r="M2433" s="2">
        <v>53</v>
      </c>
      <c r="N2433" s="2" t="b">
        <v>0</v>
      </c>
      <c r="O2433" s="2">
        <v>0.75749318801089927</v>
      </c>
      <c r="P2433" s="2">
        <v>0.70918367346938771</v>
      </c>
      <c r="Q2433" s="2">
        <v>0.8128654970760234</v>
      </c>
      <c r="R2433" s="2" t="s">
        <v>74</v>
      </c>
      <c r="S2433" s="2" t="s">
        <v>5422</v>
      </c>
      <c r="T2433" s="2" t="s">
        <v>5423</v>
      </c>
      <c r="U2433" s="2" t="b">
        <v>0</v>
      </c>
      <c r="V2433" s="2" t="s">
        <v>69</v>
      </c>
      <c r="W2433" s="2">
        <v>93.5</v>
      </c>
    </row>
    <row r="2434" spans="1:23" ht="15.75" customHeight="1" x14ac:dyDescent="0.25">
      <c r="A2434" s="2" t="s">
        <v>52</v>
      </c>
      <c r="B2434" s="2" t="s">
        <v>53</v>
      </c>
      <c r="C2434" s="2" t="s">
        <v>19</v>
      </c>
      <c r="D2434" s="2" t="s">
        <v>81</v>
      </c>
      <c r="E2434" s="2" t="s">
        <v>82</v>
      </c>
      <c r="F2434" s="2" t="s">
        <v>55</v>
      </c>
      <c r="G2434" s="2" t="s">
        <v>241</v>
      </c>
      <c r="H2434" s="2" t="s">
        <v>179</v>
      </c>
      <c r="I2434" s="2" t="s">
        <v>12</v>
      </c>
      <c r="J2434" s="2" t="s">
        <v>242</v>
      </c>
      <c r="K2434" s="2" t="s">
        <v>243</v>
      </c>
      <c r="L2434" s="2" t="s">
        <v>182</v>
      </c>
      <c r="M2434" s="2">
        <v>54</v>
      </c>
      <c r="N2434" s="2" t="b">
        <v>0</v>
      </c>
      <c r="O2434" s="2">
        <v>0.75749318801089927</v>
      </c>
      <c r="P2434" s="2">
        <v>0.70918367346938771</v>
      </c>
      <c r="Q2434" s="2">
        <v>0.8128654970760234</v>
      </c>
      <c r="R2434" s="2" t="s">
        <v>74</v>
      </c>
      <c r="S2434" s="2" t="s">
        <v>5424</v>
      </c>
      <c r="T2434" s="2" t="s">
        <v>5425</v>
      </c>
      <c r="U2434" s="2" t="b">
        <v>0</v>
      </c>
      <c r="V2434" s="2" t="s">
        <v>69</v>
      </c>
      <c r="W2434" s="2">
        <v>88.9</v>
      </c>
    </row>
    <row r="2435" spans="1:23" ht="15.75" customHeight="1" x14ac:dyDescent="0.25">
      <c r="A2435" s="2" t="s">
        <v>52</v>
      </c>
      <c r="B2435" s="2" t="s">
        <v>53</v>
      </c>
      <c r="C2435" s="2" t="s">
        <v>19</v>
      </c>
      <c r="D2435" s="2" t="s">
        <v>81</v>
      </c>
      <c r="E2435" s="2" t="s">
        <v>82</v>
      </c>
      <c r="F2435" s="2" t="s">
        <v>55</v>
      </c>
      <c r="G2435" s="2" t="s">
        <v>246</v>
      </c>
      <c r="H2435" s="2" t="s">
        <v>179</v>
      </c>
      <c r="I2435" s="2" t="s">
        <v>12</v>
      </c>
      <c r="J2435" s="2" t="s">
        <v>247</v>
      </c>
      <c r="K2435" s="2" t="s">
        <v>248</v>
      </c>
      <c r="L2435" s="2" t="s">
        <v>182</v>
      </c>
      <c r="M2435" s="2">
        <v>55</v>
      </c>
      <c r="N2435" s="2" t="b">
        <v>0</v>
      </c>
      <c r="O2435" s="2">
        <v>0.75749318801089927</v>
      </c>
      <c r="P2435" s="2">
        <v>0.70918367346938771</v>
      </c>
      <c r="Q2435" s="2">
        <v>0.8128654970760234</v>
      </c>
      <c r="R2435" s="2" t="s">
        <v>74</v>
      </c>
      <c r="S2435" s="2" t="s">
        <v>5426</v>
      </c>
      <c r="T2435" s="2" t="s">
        <v>5427</v>
      </c>
      <c r="U2435" s="2" t="b">
        <v>0</v>
      </c>
      <c r="V2435" s="2" t="s">
        <v>69</v>
      </c>
      <c r="W2435" s="2">
        <v>93</v>
      </c>
    </row>
    <row r="2436" spans="1:23" ht="15.75" customHeight="1" x14ac:dyDescent="0.25">
      <c r="A2436" s="2" t="s">
        <v>52</v>
      </c>
      <c r="B2436" s="2" t="s">
        <v>53</v>
      </c>
      <c r="C2436" s="2" t="s">
        <v>19</v>
      </c>
      <c r="D2436" s="2" t="s">
        <v>81</v>
      </c>
      <c r="E2436" s="2" t="s">
        <v>82</v>
      </c>
      <c r="F2436" s="2" t="s">
        <v>55</v>
      </c>
      <c r="G2436" s="2" t="s">
        <v>251</v>
      </c>
      <c r="H2436" s="2" t="s">
        <v>179</v>
      </c>
      <c r="I2436" s="2" t="s">
        <v>12</v>
      </c>
      <c r="J2436" s="2" t="s">
        <v>252</v>
      </c>
      <c r="K2436" s="2" t="s">
        <v>253</v>
      </c>
      <c r="L2436" s="2" t="s">
        <v>182</v>
      </c>
      <c r="M2436" s="2">
        <v>56</v>
      </c>
      <c r="N2436" s="2" t="b">
        <v>0</v>
      </c>
      <c r="O2436" s="2">
        <v>0.75749318801089927</v>
      </c>
      <c r="P2436" s="2">
        <v>0.70918367346938771</v>
      </c>
      <c r="Q2436" s="2">
        <v>0.8128654970760234</v>
      </c>
      <c r="R2436" s="2" t="s">
        <v>74</v>
      </c>
      <c r="S2436" s="2" t="s">
        <v>5428</v>
      </c>
      <c r="T2436" s="2" t="s">
        <v>5429</v>
      </c>
      <c r="U2436" s="2" t="b">
        <v>0</v>
      </c>
      <c r="V2436" s="2" t="s">
        <v>69</v>
      </c>
      <c r="W2436" s="2">
        <v>93.4</v>
      </c>
    </row>
    <row r="2437" spans="1:23" ht="15.75" customHeight="1" x14ac:dyDescent="0.25">
      <c r="A2437" s="2" t="s">
        <v>52</v>
      </c>
      <c r="B2437" s="2" t="s">
        <v>53</v>
      </c>
      <c r="C2437" s="2" t="s">
        <v>19</v>
      </c>
      <c r="D2437" s="2" t="s">
        <v>81</v>
      </c>
      <c r="E2437" s="2" t="s">
        <v>82</v>
      </c>
      <c r="F2437" s="2" t="s">
        <v>55</v>
      </c>
      <c r="G2437" s="2" t="s">
        <v>256</v>
      </c>
      <c r="H2437" s="2" t="s">
        <v>179</v>
      </c>
      <c r="I2437" s="2" t="s">
        <v>12</v>
      </c>
      <c r="J2437" s="2" t="s">
        <v>257</v>
      </c>
      <c r="K2437" s="2" t="s">
        <v>258</v>
      </c>
      <c r="L2437" s="2" t="s">
        <v>182</v>
      </c>
      <c r="M2437" s="2">
        <v>57</v>
      </c>
      <c r="N2437" s="2" t="b">
        <v>0</v>
      </c>
      <c r="O2437" s="2">
        <v>0.75749318801089927</v>
      </c>
      <c r="P2437" s="2">
        <v>0.70918367346938771</v>
      </c>
      <c r="Q2437" s="2">
        <v>0.8128654970760234</v>
      </c>
      <c r="R2437" s="2" t="s">
        <v>74</v>
      </c>
      <c r="S2437" s="2" t="s">
        <v>5430</v>
      </c>
      <c r="T2437" s="2" t="s">
        <v>5431</v>
      </c>
      <c r="U2437" s="2" t="b">
        <v>0</v>
      </c>
      <c r="V2437" s="2" t="s">
        <v>69</v>
      </c>
      <c r="W2437" s="2">
        <v>87.9</v>
      </c>
    </row>
    <row r="2438" spans="1:23" ht="15.75" customHeight="1" x14ac:dyDescent="0.25">
      <c r="A2438" s="2" t="s">
        <v>52</v>
      </c>
      <c r="B2438" s="2" t="s">
        <v>53</v>
      </c>
      <c r="C2438" s="2" t="s">
        <v>19</v>
      </c>
      <c r="D2438" s="2" t="s">
        <v>81</v>
      </c>
      <c r="E2438" s="2" t="s">
        <v>82</v>
      </c>
      <c r="F2438" s="2" t="s">
        <v>55</v>
      </c>
      <c r="G2438" s="2" t="s">
        <v>261</v>
      </c>
      <c r="H2438" s="2" t="s">
        <v>179</v>
      </c>
      <c r="I2438" s="2" t="s">
        <v>12</v>
      </c>
      <c r="J2438" s="2" t="s">
        <v>262</v>
      </c>
      <c r="K2438" s="2" t="s">
        <v>263</v>
      </c>
      <c r="L2438" s="2" t="s">
        <v>182</v>
      </c>
      <c r="M2438" s="2">
        <v>58</v>
      </c>
      <c r="N2438" s="2" t="b">
        <v>0</v>
      </c>
      <c r="O2438" s="2">
        <v>0.75749318801089927</v>
      </c>
      <c r="P2438" s="2">
        <v>0.70918367346938771</v>
      </c>
      <c r="Q2438" s="2">
        <v>0.8128654970760234</v>
      </c>
      <c r="R2438" s="2" t="s">
        <v>74</v>
      </c>
      <c r="S2438" s="2" t="s">
        <v>5432</v>
      </c>
      <c r="T2438" s="2" t="s">
        <v>5433</v>
      </c>
      <c r="U2438" s="2" t="b">
        <v>0</v>
      </c>
      <c r="V2438" s="2" t="s">
        <v>69</v>
      </c>
      <c r="W2438" s="2">
        <v>94.3</v>
      </c>
    </row>
    <row r="2439" spans="1:23" ht="15.75" customHeight="1" x14ac:dyDescent="0.25">
      <c r="A2439" s="2" t="s">
        <v>52</v>
      </c>
      <c r="B2439" s="2" t="s">
        <v>53</v>
      </c>
      <c r="C2439" s="2" t="s">
        <v>19</v>
      </c>
      <c r="D2439" s="2" t="s">
        <v>81</v>
      </c>
      <c r="E2439" s="2" t="s">
        <v>82</v>
      </c>
      <c r="F2439" s="2" t="s">
        <v>55</v>
      </c>
      <c r="G2439" s="2" t="s">
        <v>266</v>
      </c>
      <c r="H2439" s="2" t="s">
        <v>179</v>
      </c>
      <c r="I2439" s="2" t="s">
        <v>12</v>
      </c>
      <c r="J2439" s="2" t="s">
        <v>267</v>
      </c>
      <c r="K2439" s="2" t="s">
        <v>268</v>
      </c>
      <c r="L2439" s="2" t="s">
        <v>182</v>
      </c>
      <c r="M2439" s="2">
        <v>59</v>
      </c>
      <c r="N2439" s="2" t="b">
        <v>0</v>
      </c>
      <c r="O2439" s="2">
        <v>0.75749318801089927</v>
      </c>
      <c r="P2439" s="2">
        <v>0.70918367346938771</v>
      </c>
      <c r="Q2439" s="2">
        <v>0.8128654970760234</v>
      </c>
      <c r="R2439" s="2" t="s">
        <v>74</v>
      </c>
      <c r="S2439" s="2" t="s">
        <v>5434</v>
      </c>
      <c r="T2439" s="2" t="s">
        <v>5435</v>
      </c>
      <c r="U2439" s="2" t="b">
        <v>0</v>
      </c>
      <c r="V2439" s="2" t="s">
        <v>69</v>
      </c>
      <c r="W2439" s="2">
        <v>93</v>
      </c>
    </row>
    <row r="2440" spans="1:23" ht="15.75" customHeight="1" x14ac:dyDescent="0.25">
      <c r="A2440" s="2" t="s">
        <v>52</v>
      </c>
      <c r="B2440" s="2" t="s">
        <v>53</v>
      </c>
      <c r="C2440" s="2" t="s">
        <v>19</v>
      </c>
      <c r="D2440" s="2" t="s">
        <v>81</v>
      </c>
      <c r="E2440" s="2" t="s">
        <v>82</v>
      </c>
      <c r="F2440" s="2" t="s">
        <v>55</v>
      </c>
      <c r="G2440" s="2" t="s">
        <v>271</v>
      </c>
      <c r="H2440" s="2" t="s">
        <v>179</v>
      </c>
      <c r="I2440" s="2" t="s">
        <v>12</v>
      </c>
      <c r="J2440" s="2" t="s">
        <v>272</v>
      </c>
      <c r="K2440" s="2" t="s">
        <v>273</v>
      </c>
      <c r="L2440" s="2" t="s">
        <v>182</v>
      </c>
      <c r="M2440" s="2">
        <v>60</v>
      </c>
      <c r="N2440" s="2" t="b">
        <v>0</v>
      </c>
      <c r="O2440" s="2">
        <v>0.75749318801089927</v>
      </c>
      <c r="P2440" s="2">
        <v>0.70918367346938771</v>
      </c>
      <c r="Q2440" s="2">
        <v>0.8128654970760234</v>
      </c>
      <c r="R2440" s="2" t="s">
        <v>74</v>
      </c>
      <c r="S2440" s="2" t="s">
        <v>5436</v>
      </c>
      <c r="T2440" s="2" t="s">
        <v>5437</v>
      </c>
      <c r="U2440" s="2" t="b">
        <v>0</v>
      </c>
      <c r="V2440" s="2" t="s">
        <v>69</v>
      </c>
      <c r="W2440" s="2">
        <v>93.9</v>
      </c>
    </row>
    <row r="2441" spans="1:23" ht="15.75" customHeight="1" x14ac:dyDescent="0.25">
      <c r="A2441" s="2" t="s">
        <v>52</v>
      </c>
      <c r="B2441" s="2" t="s">
        <v>53</v>
      </c>
      <c r="C2441" s="2" t="s">
        <v>19</v>
      </c>
      <c r="D2441" s="2" t="s">
        <v>81</v>
      </c>
      <c r="E2441" s="2" t="s">
        <v>82</v>
      </c>
      <c r="F2441" s="2" t="s">
        <v>55</v>
      </c>
      <c r="G2441" s="2" t="s">
        <v>276</v>
      </c>
      <c r="H2441" s="2" t="s">
        <v>179</v>
      </c>
      <c r="I2441" s="2" t="s">
        <v>12</v>
      </c>
      <c r="J2441" s="2" t="s">
        <v>277</v>
      </c>
      <c r="K2441" s="2" t="s">
        <v>278</v>
      </c>
      <c r="L2441" s="2" t="s">
        <v>182</v>
      </c>
      <c r="M2441" s="2">
        <v>61</v>
      </c>
      <c r="N2441" s="2" t="b">
        <v>0</v>
      </c>
      <c r="O2441" s="2">
        <v>0.75749318801089927</v>
      </c>
      <c r="P2441" s="2">
        <v>0.70918367346938771</v>
      </c>
      <c r="Q2441" s="2">
        <v>0.8128654970760234</v>
      </c>
      <c r="R2441" s="2" t="s">
        <v>74</v>
      </c>
      <c r="S2441" s="2" t="s">
        <v>5438</v>
      </c>
      <c r="T2441" s="2" t="s">
        <v>5439</v>
      </c>
      <c r="U2441" s="2" t="b">
        <v>0</v>
      </c>
      <c r="V2441" s="2" t="s">
        <v>69</v>
      </c>
      <c r="W2441" s="2">
        <v>93.5</v>
      </c>
    </row>
    <row r="2442" spans="1:23" ht="15.75" customHeight="1" x14ac:dyDescent="0.25">
      <c r="A2442" s="2" t="s">
        <v>52</v>
      </c>
      <c r="B2442" s="2" t="s">
        <v>53</v>
      </c>
      <c r="C2442" s="2" t="s">
        <v>19</v>
      </c>
      <c r="D2442" s="2" t="s">
        <v>81</v>
      </c>
      <c r="E2442" s="2" t="s">
        <v>82</v>
      </c>
      <c r="F2442" s="2" t="s">
        <v>55</v>
      </c>
      <c r="G2442" s="2" t="s">
        <v>281</v>
      </c>
      <c r="H2442" s="2" t="s">
        <v>282</v>
      </c>
      <c r="I2442" s="2" t="s">
        <v>26</v>
      </c>
      <c r="J2442" s="2" t="s">
        <v>283</v>
      </c>
      <c r="K2442" s="2" t="s">
        <v>284</v>
      </c>
      <c r="L2442" s="2" t="s">
        <v>285</v>
      </c>
      <c r="M2442" s="2">
        <v>42</v>
      </c>
      <c r="N2442" s="2" t="b">
        <v>0</v>
      </c>
      <c r="O2442" s="2">
        <v>0.77516059957173444</v>
      </c>
      <c r="P2442" s="2">
        <v>0.75103734439834025</v>
      </c>
      <c r="Q2442" s="2">
        <v>0.80088495575221241</v>
      </c>
      <c r="R2442" s="2" t="s">
        <v>74</v>
      </c>
      <c r="S2442" s="2" t="s">
        <v>5440</v>
      </c>
      <c r="T2442" s="2" t="s">
        <v>5441</v>
      </c>
      <c r="U2442" s="2" t="b">
        <v>0</v>
      </c>
      <c r="V2442" s="2" t="s">
        <v>69</v>
      </c>
      <c r="W2442" s="2">
        <v>94</v>
      </c>
    </row>
    <row r="2443" spans="1:23" ht="15.75" customHeight="1" x14ac:dyDescent="0.25">
      <c r="A2443" s="2" t="s">
        <v>52</v>
      </c>
      <c r="B2443" s="2" t="s">
        <v>53</v>
      </c>
      <c r="C2443" s="2" t="s">
        <v>19</v>
      </c>
      <c r="D2443" s="2" t="s">
        <v>81</v>
      </c>
      <c r="E2443" s="2" t="s">
        <v>82</v>
      </c>
      <c r="F2443" s="2" t="s">
        <v>55</v>
      </c>
      <c r="G2443" s="2" t="s">
        <v>288</v>
      </c>
      <c r="H2443" s="2" t="s">
        <v>282</v>
      </c>
      <c r="I2443" s="2" t="s">
        <v>26</v>
      </c>
      <c r="J2443" s="2" t="s">
        <v>289</v>
      </c>
      <c r="K2443" s="2" t="s">
        <v>290</v>
      </c>
      <c r="L2443" s="2" t="s">
        <v>285</v>
      </c>
      <c r="M2443" s="2">
        <v>43</v>
      </c>
      <c r="N2443" s="2" t="b">
        <v>0</v>
      </c>
      <c r="O2443" s="2">
        <v>0.77516059957173444</v>
      </c>
      <c r="P2443" s="2">
        <v>0.75103734439834025</v>
      </c>
      <c r="Q2443" s="2">
        <v>0.80088495575221241</v>
      </c>
      <c r="R2443" s="2" t="s">
        <v>74</v>
      </c>
      <c r="S2443" s="2" t="s">
        <v>5442</v>
      </c>
      <c r="T2443" s="2" t="s">
        <v>5443</v>
      </c>
      <c r="U2443" s="2" t="b">
        <v>0</v>
      </c>
      <c r="V2443" s="2" t="s">
        <v>69</v>
      </c>
      <c r="W2443" s="2">
        <v>93.7</v>
      </c>
    </row>
    <row r="2444" spans="1:23" ht="15.75" customHeight="1" x14ac:dyDescent="0.25">
      <c r="A2444" s="2" t="s">
        <v>52</v>
      </c>
      <c r="B2444" s="2" t="s">
        <v>53</v>
      </c>
      <c r="C2444" s="2" t="s">
        <v>19</v>
      </c>
      <c r="D2444" s="2" t="s">
        <v>81</v>
      </c>
      <c r="E2444" s="2" t="s">
        <v>82</v>
      </c>
      <c r="F2444" s="2" t="s">
        <v>55</v>
      </c>
      <c r="G2444" s="2" t="s">
        <v>293</v>
      </c>
      <c r="H2444" s="2" t="s">
        <v>282</v>
      </c>
      <c r="I2444" s="2" t="s">
        <v>26</v>
      </c>
      <c r="J2444" s="2" t="s">
        <v>294</v>
      </c>
      <c r="K2444" s="2" t="s">
        <v>295</v>
      </c>
      <c r="L2444" s="2" t="s">
        <v>285</v>
      </c>
      <c r="M2444" s="2">
        <v>44</v>
      </c>
      <c r="N2444" s="2" t="b">
        <v>0</v>
      </c>
      <c r="O2444" s="2">
        <v>0.77516059957173444</v>
      </c>
      <c r="P2444" s="2">
        <v>0.75103734439834025</v>
      </c>
      <c r="Q2444" s="2">
        <v>0.80088495575221241</v>
      </c>
      <c r="R2444" s="2" t="s">
        <v>74</v>
      </c>
      <c r="S2444" s="2" t="s">
        <v>5444</v>
      </c>
      <c r="T2444" s="2" t="s">
        <v>5445</v>
      </c>
      <c r="U2444" s="2" t="b">
        <v>0</v>
      </c>
      <c r="V2444" s="2" t="s">
        <v>69</v>
      </c>
      <c r="W2444" s="2">
        <v>93.1</v>
      </c>
    </row>
    <row r="2445" spans="1:23" ht="15.75" customHeight="1" x14ac:dyDescent="0.25">
      <c r="A2445" s="2" t="s">
        <v>52</v>
      </c>
      <c r="B2445" s="2" t="s">
        <v>53</v>
      </c>
      <c r="C2445" s="2" t="s">
        <v>19</v>
      </c>
      <c r="D2445" s="2" t="s">
        <v>81</v>
      </c>
      <c r="E2445" s="2" t="s">
        <v>82</v>
      </c>
      <c r="F2445" s="2" t="s">
        <v>55</v>
      </c>
      <c r="G2445" s="2" t="s">
        <v>298</v>
      </c>
      <c r="H2445" s="2" t="s">
        <v>282</v>
      </c>
      <c r="I2445" s="2" t="s">
        <v>26</v>
      </c>
      <c r="J2445" s="2" t="s">
        <v>299</v>
      </c>
      <c r="K2445" s="2" t="s">
        <v>300</v>
      </c>
      <c r="L2445" s="2" t="s">
        <v>285</v>
      </c>
      <c r="M2445" s="2">
        <v>45</v>
      </c>
      <c r="N2445" s="2" t="b">
        <v>0</v>
      </c>
      <c r="O2445" s="2">
        <v>0.77516059957173444</v>
      </c>
      <c r="P2445" s="2">
        <v>0.75103734439834025</v>
      </c>
      <c r="Q2445" s="2">
        <v>0.80088495575221241</v>
      </c>
      <c r="R2445" s="2" t="s">
        <v>74</v>
      </c>
      <c r="S2445" s="2" t="s">
        <v>5446</v>
      </c>
      <c r="T2445" s="2" t="s">
        <v>5447</v>
      </c>
      <c r="U2445" s="2" t="b">
        <v>0</v>
      </c>
      <c r="V2445" s="2" t="s">
        <v>69</v>
      </c>
      <c r="W2445" s="2">
        <v>93.1</v>
      </c>
    </row>
    <row r="2446" spans="1:23" ht="15.75" customHeight="1" x14ac:dyDescent="0.25">
      <c r="A2446" s="2" t="s">
        <v>52</v>
      </c>
      <c r="B2446" s="2" t="s">
        <v>53</v>
      </c>
      <c r="C2446" s="2" t="s">
        <v>19</v>
      </c>
      <c r="D2446" s="2" t="s">
        <v>81</v>
      </c>
      <c r="E2446" s="2" t="s">
        <v>82</v>
      </c>
      <c r="F2446" s="2" t="s">
        <v>55</v>
      </c>
      <c r="G2446" s="2" t="s">
        <v>303</v>
      </c>
      <c r="H2446" s="2" t="s">
        <v>282</v>
      </c>
      <c r="I2446" s="2" t="s">
        <v>26</v>
      </c>
      <c r="J2446" s="2" t="s">
        <v>304</v>
      </c>
      <c r="K2446" s="2" t="s">
        <v>305</v>
      </c>
      <c r="L2446" s="2" t="s">
        <v>285</v>
      </c>
      <c r="M2446" s="2">
        <v>46</v>
      </c>
      <c r="N2446" s="2" t="b">
        <v>0</v>
      </c>
      <c r="O2446" s="2">
        <v>0.77516059957173444</v>
      </c>
      <c r="P2446" s="2">
        <v>0.75103734439834025</v>
      </c>
      <c r="Q2446" s="2">
        <v>0.80088495575221241</v>
      </c>
      <c r="R2446" s="2" t="s">
        <v>74</v>
      </c>
      <c r="S2446" s="2" t="s">
        <v>5448</v>
      </c>
      <c r="T2446" s="2" t="s">
        <v>5449</v>
      </c>
      <c r="U2446" s="2" t="b">
        <v>0</v>
      </c>
      <c r="V2446" s="2" t="s">
        <v>69</v>
      </c>
      <c r="W2446" s="2">
        <v>93.2</v>
      </c>
    </row>
    <row r="2447" spans="1:23" ht="15.75" customHeight="1" x14ac:dyDescent="0.25">
      <c r="A2447" s="2" t="s">
        <v>52</v>
      </c>
      <c r="B2447" s="2" t="s">
        <v>53</v>
      </c>
      <c r="C2447" s="2" t="s">
        <v>19</v>
      </c>
      <c r="D2447" s="2" t="s">
        <v>81</v>
      </c>
      <c r="E2447" s="2" t="s">
        <v>82</v>
      </c>
      <c r="F2447" s="2" t="s">
        <v>55</v>
      </c>
      <c r="G2447" s="2" t="s">
        <v>308</v>
      </c>
      <c r="H2447" s="2" t="s">
        <v>282</v>
      </c>
      <c r="I2447" s="2" t="s">
        <v>26</v>
      </c>
      <c r="J2447" s="2" t="s">
        <v>309</v>
      </c>
      <c r="K2447" s="2" t="s">
        <v>310</v>
      </c>
      <c r="L2447" s="2" t="s">
        <v>285</v>
      </c>
      <c r="M2447" s="2">
        <v>47</v>
      </c>
      <c r="N2447" s="2" t="b">
        <v>0</v>
      </c>
      <c r="O2447" s="2">
        <v>0.77516059957173444</v>
      </c>
      <c r="P2447" s="2">
        <v>0.75103734439834025</v>
      </c>
      <c r="Q2447" s="2">
        <v>0.80088495575221241</v>
      </c>
      <c r="R2447" s="2" t="s">
        <v>74</v>
      </c>
      <c r="S2447" s="2" t="s">
        <v>5450</v>
      </c>
      <c r="T2447" s="2" t="s">
        <v>5451</v>
      </c>
      <c r="U2447" s="2" t="b">
        <v>0</v>
      </c>
      <c r="V2447" s="2" t="s">
        <v>69</v>
      </c>
      <c r="W2447" s="2">
        <v>94.7</v>
      </c>
    </row>
    <row r="2448" spans="1:23" ht="15.75" customHeight="1" x14ac:dyDescent="0.25">
      <c r="A2448" s="2" t="s">
        <v>52</v>
      </c>
      <c r="B2448" s="2" t="s">
        <v>53</v>
      </c>
      <c r="C2448" s="2" t="s">
        <v>19</v>
      </c>
      <c r="D2448" s="2" t="s">
        <v>81</v>
      </c>
      <c r="E2448" s="2" t="s">
        <v>82</v>
      </c>
      <c r="F2448" s="2" t="s">
        <v>55</v>
      </c>
      <c r="G2448" s="2" t="s">
        <v>313</v>
      </c>
      <c r="H2448" s="2" t="s">
        <v>282</v>
      </c>
      <c r="I2448" s="2" t="s">
        <v>26</v>
      </c>
      <c r="J2448" s="2" t="s">
        <v>314</v>
      </c>
      <c r="K2448" s="2" t="s">
        <v>315</v>
      </c>
      <c r="L2448" s="2" t="s">
        <v>285</v>
      </c>
      <c r="M2448" s="2">
        <v>48</v>
      </c>
      <c r="N2448" s="2" t="b">
        <v>0</v>
      </c>
      <c r="O2448" s="2">
        <v>0.77516059957173444</v>
      </c>
      <c r="P2448" s="2">
        <v>0.75103734439834025</v>
      </c>
      <c r="Q2448" s="2">
        <v>0.80088495575221241</v>
      </c>
      <c r="R2448" s="2" t="s">
        <v>74</v>
      </c>
      <c r="S2448" s="2" t="s">
        <v>5452</v>
      </c>
      <c r="T2448" s="2" t="s">
        <v>5453</v>
      </c>
      <c r="U2448" s="2" t="b">
        <v>0</v>
      </c>
      <c r="V2448" s="2" t="s">
        <v>69</v>
      </c>
      <c r="W2448" s="2">
        <v>92.8</v>
      </c>
    </row>
    <row r="2449" spans="1:23" ht="15.75" customHeight="1" x14ac:dyDescent="0.25">
      <c r="A2449" s="2" t="s">
        <v>52</v>
      </c>
      <c r="B2449" s="2" t="s">
        <v>53</v>
      </c>
      <c r="C2449" s="2" t="s">
        <v>19</v>
      </c>
      <c r="D2449" s="2" t="s">
        <v>81</v>
      </c>
      <c r="E2449" s="2" t="s">
        <v>82</v>
      </c>
      <c r="F2449" s="2" t="s">
        <v>55</v>
      </c>
      <c r="G2449" s="2" t="s">
        <v>318</v>
      </c>
      <c r="H2449" s="2" t="s">
        <v>282</v>
      </c>
      <c r="I2449" s="2" t="s">
        <v>26</v>
      </c>
      <c r="J2449" s="2" t="s">
        <v>319</v>
      </c>
      <c r="K2449" s="2" t="s">
        <v>320</v>
      </c>
      <c r="L2449" s="2" t="s">
        <v>285</v>
      </c>
      <c r="M2449" s="2">
        <v>49</v>
      </c>
      <c r="N2449" s="2" t="b">
        <v>0</v>
      </c>
      <c r="O2449" s="2">
        <v>0.77516059957173444</v>
      </c>
      <c r="P2449" s="2">
        <v>0.75103734439834025</v>
      </c>
      <c r="Q2449" s="2">
        <v>0.80088495575221241</v>
      </c>
      <c r="R2449" s="2" t="s">
        <v>74</v>
      </c>
      <c r="S2449" s="2" t="s">
        <v>5454</v>
      </c>
      <c r="T2449" s="2" t="s">
        <v>5455</v>
      </c>
      <c r="U2449" s="2" t="b">
        <v>0</v>
      </c>
      <c r="V2449" s="2" t="s">
        <v>69</v>
      </c>
      <c r="W2449" s="2">
        <v>94.5</v>
      </c>
    </row>
    <row r="2450" spans="1:23" ht="15.75" customHeight="1" x14ac:dyDescent="0.25">
      <c r="A2450" s="2" t="s">
        <v>52</v>
      </c>
      <c r="B2450" s="2" t="s">
        <v>53</v>
      </c>
      <c r="C2450" s="2" t="s">
        <v>19</v>
      </c>
      <c r="D2450" s="2" t="s">
        <v>81</v>
      </c>
      <c r="E2450" s="2" t="s">
        <v>82</v>
      </c>
      <c r="F2450" s="2" t="s">
        <v>55</v>
      </c>
      <c r="G2450" s="2" t="s">
        <v>323</v>
      </c>
      <c r="H2450" s="2" t="s">
        <v>282</v>
      </c>
      <c r="I2450" s="2" t="s">
        <v>26</v>
      </c>
      <c r="J2450" s="2" t="s">
        <v>324</v>
      </c>
      <c r="K2450" s="2" t="s">
        <v>325</v>
      </c>
      <c r="L2450" s="2" t="s">
        <v>285</v>
      </c>
      <c r="M2450" s="2">
        <v>50</v>
      </c>
      <c r="N2450" s="2" t="b">
        <v>0</v>
      </c>
      <c r="O2450" s="2">
        <v>0.77516059957173444</v>
      </c>
      <c r="P2450" s="2">
        <v>0.75103734439834025</v>
      </c>
      <c r="Q2450" s="2">
        <v>0.80088495575221241</v>
      </c>
      <c r="R2450" s="2" t="s">
        <v>74</v>
      </c>
      <c r="S2450" s="2" t="s">
        <v>5456</v>
      </c>
      <c r="T2450" s="2" t="s">
        <v>5457</v>
      </c>
      <c r="U2450" s="2" t="b">
        <v>0</v>
      </c>
      <c r="V2450" s="2" t="s">
        <v>69</v>
      </c>
      <c r="W2450" s="2">
        <v>94.4</v>
      </c>
    </row>
    <row r="2451" spans="1:23" ht="15.75" customHeight="1" x14ac:dyDescent="0.25">
      <c r="A2451" s="2" t="s">
        <v>52</v>
      </c>
      <c r="B2451" s="2" t="s">
        <v>53</v>
      </c>
      <c r="C2451" s="2" t="s">
        <v>19</v>
      </c>
      <c r="D2451" s="2" t="s">
        <v>81</v>
      </c>
      <c r="E2451" s="2" t="s">
        <v>82</v>
      </c>
      <c r="F2451" s="2" t="s">
        <v>55</v>
      </c>
      <c r="G2451" s="2" t="s">
        <v>328</v>
      </c>
      <c r="H2451" s="2" t="s">
        <v>282</v>
      </c>
      <c r="I2451" s="2" t="s">
        <v>26</v>
      </c>
      <c r="J2451" s="2" t="s">
        <v>329</v>
      </c>
      <c r="K2451" s="2" t="s">
        <v>330</v>
      </c>
      <c r="L2451" s="2" t="s">
        <v>285</v>
      </c>
      <c r="M2451" s="2">
        <v>51</v>
      </c>
      <c r="N2451" s="2" t="b">
        <v>0</v>
      </c>
      <c r="O2451" s="2">
        <v>0.77516059957173444</v>
      </c>
      <c r="P2451" s="2">
        <v>0.75103734439834025</v>
      </c>
      <c r="Q2451" s="2">
        <v>0.80088495575221241</v>
      </c>
      <c r="R2451" s="2" t="s">
        <v>74</v>
      </c>
      <c r="S2451" s="2" t="s">
        <v>5458</v>
      </c>
      <c r="T2451" s="2" t="s">
        <v>5459</v>
      </c>
      <c r="U2451" s="2" t="b">
        <v>0</v>
      </c>
      <c r="V2451" s="2" t="s">
        <v>69</v>
      </c>
      <c r="W2451" s="2">
        <v>94.2</v>
      </c>
    </row>
    <row r="2452" spans="1:23" ht="15.75" customHeight="1" x14ac:dyDescent="0.25">
      <c r="A2452" s="2" t="s">
        <v>52</v>
      </c>
      <c r="B2452" s="2" t="s">
        <v>53</v>
      </c>
      <c r="C2452" s="2" t="s">
        <v>19</v>
      </c>
      <c r="D2452" s="2" t="s">
        <v>81</v>
      </c>
      <c r="E2452" s="2" t="s">
        <v>82</v>
      </c>
      <c r="F2452" s="2" t="s">
        <v>55</v>
      </c>
      <c r="G2452" s="2" t="s">
        <v>333</v>
      </c>
      <c r="H2452" s="2" t="s">
        <v>282</v>
      </c>
      <c r="I2452" s="2" t="s">
        <v>26</v>
      </c>
      <c r="J2452" s="2" t="s">
        <v>334</v>
      </c>
      <c r="K2452" s="2" t="s">
        <v>335</v>
      </c>
      <c r="L2452" s="2" t="s">
        <v>285</v>
      </c>
      <c r="M2452" s="2">
        <v>52</v>
      </c>
      <c r="N2452" s="2" t="b">
        <v>0</v>
      </c>
      <c r="O2452" s="2">
        <v>0.77516059957173444</v>
      </c>
      <c r="P2452" s="2">
        <v>0.75103734439834025</v>
      </c>
      <c r="Q2452" s="2">
        <v>0.80088495575221241</v>
      </c>
      <c r="R2452" s="2" t="s">
        <v>74</v>
      </c>
      <c r="S2452" s="2" t="s">
        <v>5460</v>
      </c>
      <c r="T2452" s="2" t="s">
        <v>5461</v>
      </c>
      <c r="U2452" s="2" t="b">
        <v>0</v>
      </c>
      <c r="V2452" s="2" t="s">
        <v>69</v>
      </c>
      <c r="W2452" s="2">
        <v>93.2</v>
      </c>
    </row>
    <row r="2453" spans="1:23" ht="15.75" customHeight="1" x14ac:dyDescent="0.25">
      <c r="A2453" s="2" t="s">
        <v>52</v>
      </c>
      <c r="B2453" s="2" t="s">
        <v>53</v>
      </c>
      <c r="C2453" s="2" t="s">
        <v>19</v>
      </c>
      <c r="D2453" s="2" t="s">
        <v>81</v>
      </c>
      <c r="E2453" s="2" t="s">
        <v>82</v>
      </c>
      <c r="F2453" s="2" t="s">
        <v>55</v>
      </c>
      <c r="G2453" s="2" t="s">
        <v>338</v>
      </c>
      <c r="H2453" s="2" t="s">
        <v>282</v>
      </c>
      <c r="I2453" s="2" t="s">
        <v>26</v>
      </c>
      <c r="J2453" s="2" t="s">
        <v>339</v>
      </c>
      <c r="K2453" s="2" t="s">
        <v>340</v>
      </c>
      <c r="L2453" s="2" t="s">
        <v>285</v>
      </c>
      <c r="M2453" s="2">
        <v>53</v>
      </c>
      <c r="N2453" s="2" t="b">
        <v>0</v>
      </c>
      <c r="O2453" s="2">
        <v>0.77516059957173444</v>
      </c>
      <c r="P2453" s="2">
        <v>0.75103734439834025</v>
      </c>
      <c r="Q2453" s="2">
        <v>0.80088495575221241</v>
      </c>
      <c r="R2453" s="2" t="s">
        <v>74</v>
      </c>
      <c r="S2453" s="2" t="s">
        <v>5462</v>
      </c>
      <c r="T2453" s="2" t="s">
        <v>5463</v>
      </c>
      <c r="U2453" s="2" t="b">
        <v>0</v>
      </c>
      <c r="V2453" s="2" t="s">
        <v>69</v>
      </c>
      <c r="W2453" s="2">
        <v>93.6</v>
      </c>
    </row>
    <row r="2454" spans="1:23" ht="15.75" customHeight="1" x14ac:dyDescent="0.25">
      <c r="A2454" s="2" t="s">
        <v>52</v>
      </c>
      <c r="B2454" s="2" t="s">
        <v>53</v>
      </c>
      <c r="C2454" s="2" t="s">
        <v>19</v>
      </c>
      <c r="D2454" s="2" t="s">
        <v>81</v>
      </c>
      <c r="E2454" s="2" t="s">
        <v>82</v>
      </c>
      <c r="F2454" s="2" t="s">
        <v>55</v>
      </c>
      <c r="G2454" s="2" t="s">
        <v>343</v>
      </c>
      <c r="H2454" s="2" t="s">
        <v>282</v>
      </c>
      <c r="I2454" s="2" t="s">
        <v>26</v>
      </c>
      <c r="J2454" s="2" t="s">
        <v>344</v>
      </c>
      <c r="K2454" s="2" t="s">
        <v>345</v>
      </c>
      <c r="L2454" s="2" t="s">
        <v>285</v>
      </c>
      <c r="M2454" s="2">
        <v>54</v>
      </c>
      <c r="N2454" s="2" t="b">
        <v>0</v>
      </c>
      <c r="O2454" s="2">
        <v>0.77516059957173444</v>
      </c>
      <c r="P2454" s="2">
        <v>0.75103734439834025</v>
      </c>
      <c r="Q2454" s="2">
        <v>0.80088495575221241</v>
      </c>
      <c r="R2454" s="2" t="s">
        <v>74</v>
      </c>
      <c r="S2454" s="2" t="s">
        <v>5464</v>
      </c>
      <c r="T2454" s="2" t="s">
        <v>5465</v>
      </c>
      <c r="U2454" s="2" t="b">
        <v>0</v>
      </c>
      <c r="V2454" s="2" t="s">
        <v>69</v>
      </c>
      <c r="W2454" s="2">
        <v>94.6</v>
      </c>
    </row>
    <row r="2455" spans="1:23" ht="15.75" customHeight="1" x14ac:dyDescent="0.25">
      <c r="A2455" s="2" t="s">
        <v>52</v>
      </c>
      <c r="B2455" s="2" t="s">
        <v>53</v>
      </c>
      <c r="C2455" s="2" t="s">
        <v>19</v>
      </c>
      <c r="D2455" s="2" t="s">
        <v>81</v>
      </c>
      <c r="E2455" s="2" t="s">
        <v>82</v>
      </c>
      <c r="F2455" s="2" t="s">
        <v>55</v>
      </c>
      <c r="G2455" s="2" t="s">
        <v>349</v>
      </c>
      <c r="H2455" s="2" t="s">
        <v>282</v>
      </c>
      <c r="I2455" s="2" t="s">
        <v>26</v>
      </c>
      <c r="J2455" s="2" t="s">
        <v>351</v>
      </c>
      <c r="K2455" s="2" t="s">
        <v>352</v>
      </c>
      <c r="L2455" s="2" t="s">
        <v>285</v>
      </c>
      <c r="M2455" s="2">
        <v>55</v>
      </c>
      <c r="N2455" s="2" t="b">
        <v>0</v>
      </c>
      <c r="O2455" s="2">
        <v>0.77516059957173444</v>
      </c>
      <c r="P2455" s="2">
        <v>0.75103734439834025</v>
      </c>
      <c r="Q2455" s="2">
        <v>0.80088495575221241</v>
      </c>
      <c r="R2455" s="2" t="s">
        <v>74</v>
      </c>
      <c r="S2455" s="2" t="s">
        <v>5466</v>
      </c>
      <c r="T2455" s="2" t="s">
        <v>5467</v>
      </c>
      <c r="U2455" s="2" t="b">
        <v>0</v>
      </c>
      <c r="V2455" s="2" t="s">
        <v>69</v>
      </c>
      <c r="W2455" s="2">
        <v>93.6</v>
      </c>
    </row>
    <row r="2456" spans="1:23" ht="15.75" customHeight="1" x14ac:dyDescent="0.25">
      <c r="A2456" s="2" t="s">
        <v>52</v>
      </c>
      <c r="B2456" s="2" t="s">
        <v>53</v>
      </c>
      <c r="C2456" s="2" t="s">
        <v>19</v>
      </c>
      <c r="D2456" s="2" t="s">
        <v>81</v>
      </c>
      <c r="E2456" s="2" t="s">
        <v>82</v>
      </c>
      <c r="F2456" s="2" t="s">
        <v>55</v>
      </c>
      <c r="G2456" s="2" t="s">
        <v>363</v>
      </c>
      <c r="H2456" s="2" t="s">
        <v>282</v>
      </c>
      <c r="I2456" s="2" t="s">
        <v>26</v>
      </c>
      <c r="J2456" s="2" t="s">
        <v>367</v>
      </c>
      <c r="K2456" s="2" t="s">
        <v>368</v>
      </c>
      <c r="L2456" s="2" t="s">
        <v>285</v>
      </c>
      <c r="M2456" s="2">
        <v>56</v>
      </c>
      <c r="N2456" s="2" t="b">
        <v>0</v>
      </c>
      <c r="O2456" s="2">
        <v>0.77516059957173444</v>
      </c>
      <c r="P2456" s="2">
        <v>0.75103734439834025</v>
      </c>
      <c r="Q2456" s="2">
        <v>0.80088495575221241</v>
      </c>
      <c r="R2456" s="2" t="s">
        <v>74</v>
      </c>
      <c r="S2456" s="2" t="s">
        <v>5468</v>
      </c>
      <c r="T2456" s="2" t="s">
        <v>5469</v>
      </c>
      <c r="U2456" s="2" t="b">
        <v>0</v>
      </c>
      <c r="V2456" s="2" t="s">
        <v>69</v>
      </c>
      <c r="W2456" s="2">
        <v>93.4</v>
      </c>
    </row>
    <row r="2457" spans="1:23" ht="15.75" customHeight="1" x14ac:dyDescent="0.25">
      <c r="A2457" s="2" t="s">
        <v>52</v>
      </c>
      <c r="B2457" s="2" t="s">
        <v>53</v>
      </c>
      <c r="C2457" s="2" t="s">
        <v>19</v>
      </c>
      <c r="D2457" s="2" t="s">
        <v>81</v>
      </c>
      <c r="E2457" s="2" t="s">
        <v>82</v>
      </c>
      <c r="F2457" s="2" t="s">
        <v>55</v>
      </c>
      <c r="G2457" s="2" t="s">
        <v>378</v>
      </c>
      <c r="H2457" s="2" t="s">
        <v>282</v>
      </c>
      <c r="I2457" s="2" t="s">
        <v>26</v>
      </c>
      <c r="J2457" s="2" t="s">
        <v>380</v>
      </c>
      <c r="K2457" s="2" t="s">
        <v>381</v>
      </c>
      <c r="L2457" s="2" t="s">
        <v>285</v>
      </c>
      <c r="M2457" s="2">
        <v>57</v>
      </c>
      <c r="N2457" s="2" t="b">
        <v>0</v>
      </c>
      <c r="O2457" s="2">
        <v>0.77516059957173444</v>
      </c>
      <c r="P2457" s="2">
        <v>0.75103734439834025</v>
      </c>
      <c r="Q2457" s="2">
        <v>0.80088495575221241</v>
      </c>
      <c r="R2457" s="2" t="s">
        <v>74</v>
      </c>
      <c r="S2457" s="2" t="s">
        <v>5470</v>
      </c>
      <c r="T2457" s="2" t="s">
        <v>5471</v>
      </c>
      <c r="U2457" s="2" t="b">
        <v>0</v>
      </c>
      <c r="V2457" s="2" t="s">
        <v>69</v>
      </c>
      <c r="W2457" s="2">
        <v>93.7</v>
      </c>
    </row>
    <row r="2458" spans="1:23" ht="15.75" customHeight="1" x14ac:dyDescent="0.25">
      <c r="A2458" s="2" t="s">
        <v>52</v>
      </c>
      <c r="B2458" s="2" t="s">
        <v>53</v>
      </c>
      <c r="C2458" s="2" t="s">
        <v>19</v>
      </c>
      <c r="D2458" s="2" t="s">
        <v>81</v>
      </c>
      <c r="E2458" s="2" t="s">
        <v>82</v>
      </c>
      <c r="F2458" s="2" t="s">
        <v>55</v>
      </c>
      <c r="G2458" s="2" t="s">
        <v>389</v>
      </c>
      <c r="H2458" s="2" t="s">
        <v>282</v>
      </c>
      <c r="I2458" s="2" t="s">
        <v>26</v>
      </c>
      <c r="J2458" s="2" t="s">
        <v>390</v>
      </c>
      <c r="K2458" s="2" t="s">
        <v>391</v>
      </c>
      <c r="L2458" s="2" t="s">
        <v>285</v>
      </c>
      <c r="M2458" s="2">
        <v>58</v>
      </c>
      <c r="N2458" s="2" t="b">
        <v>0</v>
      </c>
      <c r="O2458" s="2">
        <v>0.77516059957173444</v>
      </c>
      <c r="P2458" s="2">
        <v>0.75103734439834025</v>
      </c>
      <c r="Q2458" s="2">
        <v>0.80088495575221241</v>
      </c>
      <c r="R2458" s="2" t="s">
        <v>74</v>
      </c>
      <c r="S2458" s="2" t="s">
        <v>5472</v>
      </c>
      <c r="T2458" s="2" t="s">
        <v>5473</v>
      </c>
      <c r="U2458" s="2" t="b">
        <v>0</v>
      </c>
      <c r="V2458" s="2" t="s">
        <v>69</v>
      </c>
      <c r="W2458" s="2">
        <v>94.5</v>
      </c>
    </row>
    <row r="2459" spans="1:23" ht="15.75" customHeight="1" x14ac:dyDescent="0.25">
      <c r="A2459" s="2" t="s">
        <v>52</v>
      </c>
      <c r="B2459" s="2" t="s">
        <v>53</v>
      </c>
      <c r="C2459" s="2" t="s">
        <v>19</v>
      </c>
      <c r="D2459" s="2" t="s">
        <v>81</v>
      </c>
      <c r="E2459" s="2" t="s">
        <v>82</v>
      </c>
      <c r="F2459" s="2" t="s">
        <v>55</v>
      </c>
      <c r="G2459" s="2" t="s">
        <v>395</v>
      </c>
      <c r="H2459" s="2" t="s">
        <v>282</v>
      </c>
      <c r="I2459" s="2" t="s">
        <v>26</v>
      </c>
      <c r="J2459" s="2" t="s">
        <v>397</v>
      </c>
      <c r="K2459" s="2" t="s">
        <v>398</v>
      </c>
      <c r="L2459" s="2" t="s">
        <v>285</v>
      </c>
      <c r="M2459" s="2">
        <v>59</v>
      </c>
      <c r="N2459" s="2" t="b">
        <v>0</v>
      </c>
      <c r="O2459" s="2">
        <v>0.77516059957173444</v>
      </c>
      <c r="P2459" s="2">
        <v>0.75103734439834025</v>
      </c>
      <c r="Q2459" s="2">
        <v>0.80088495575221241</v>
      </c>
      <c r="R2459" s="2" t="s">
        <v>74</v>
      </c>
      <c r="S2459" s="2" t="s">
        <v>5474</v>
      </c>
      <c r="T2459" s="2" t="s">
        <v>5475</v>
      </c>
      <c r="U2459" s="2" t="b">
        <v>0</v>
      </c>
      <c r="V2459" s="2" t="s">
        <v>69</v>
      </c>
      <c r="W2459" s="2">
        <v>94.4</v>
      </c>
    </row>
    <row r="2460" spans="1:23" ht="15.75" customHeight="1" x14ac:dyDescent="0.25">
      <c r="A2460" s="2" t="s">
        <v>52</v>
      </c>
      <c r="B2460" s="2" t="s">
        <v>53</v>
      </c>
      <c r="C2460" s="2" t="s">
        <v>19</v>
      </c>
      <c r="D2460" s="2" t="s">
        <v>81</v>
      </c>
      <c r="E2460" s="2" t="s">
        <v>82</v>
      </c>
      <c r="F2460" s="2" t="s">
        <v>55</v>
      </c>
      <c r="G2460" s="2" t="s">
        <v>401</v>
      </c>
      <c r="H2460" s="2" t="s">
        <v>282</v>
      </c>
      <c r="I2460" s="2" t="s">
        <v>26</v>
      </c>
      <c r="J2460" s="2" t="s">
        <v>402</v>
      </c>
      <c r="K2460" s="2" t="s">
        <v>403</v>
      </c>
      <c r="L2460" s="2" t="s">
        <v>285</v>
      </c>
      <c r="M2460" s="2">
        <v>60</v>
      </c>
      <c r="N2460" s="2" t="b">
        <v>0</v>
      </c>
      <c r="O2460" s="2">
        <v>0.77516059957173444</v>
      </c>
      <c r="P2460" s="2">
        <v>0.75103734439834025</v>
      </c>
      <c r="Q2460" s="2">
        <v>0.80088495575221241</v>
      </c>
      <c r="R2460" s="2" t="s">
        <v>74</v>
      </c>
      <c r="S2460" s="2" t="s">
        <v>5476</v>
      </c>
      <c r="T2460" s="2" t="s">
        <v>5477</v>
      </c>
      <c r="U2460" s="2" t="b">
        <v>0</v>
      </c>
      <c r="V2460" s="2" t="s">
        <v>69</v>
      </c>
      <c r="W2460" s="2">
        <v>94</v>
      </c>
    </row>
    <row r="2461" spans="1:23" ht="15.75" customHeight="1" x14ac:dyDescent="0.25">
      <c r="A2461" s="2" t="s">
        <v>52</v>
      </c>
      <c r="B2461" s="2" t="s">
        <v>53</v>
      </c>
      <c r="C2461" s="2" t="s">
        <v>19</v>
      </c>
      <c r="D2461" s="2" t="s">
        <v>81</v>
      </c>
      <c r="E2461" s="2" t="s">
        <v>82</v>
      </c>
      <c r="F2461" s="2" t="s">
        <v>55</v>
      </c>
      <c r="G2461" s="2" t="s">
        <v>406</v>
      </c>
      <c r="H2461" s="2" t="s">
        <v>282</v>
      </c>
      <c r="I2461" s="2" t="s">
        <v>26</v>
      </c>
      <c r="J2461" s="2" t="s">
        <v>407</v>
      </c>
      <c r="K2461" s="2" t="s">
        <v>408</v>
      </c>
      <c r="L2461" s="2" t="s">
        <v>285</v>
      </c>
      <c r="M2461" s="2">
        <v>61</v>
      </c>
      <c r="N2461" s="2" t="b">
        <v>0</v>
      </c>
      <c r="O2461" s="2">
        <v>0.77516059957173444</v>
      </c>
      <c r="P2461" s="2">
        <v>0.75103734439834025</v>
      </c>
      <c r="Q2461" s="2">
        <v>0.80088495575221241</v>
      </c>
      <c r="R2461" s="2" t="s">
        <v>74</v>
      </c>
      <c r="S2461" s="2" t="s">
        <v>5478</v>
      </c>
      <c r="T2461" s="2" t="s">
        <v>5479</v>
      </c>
      <c r="U2461" s="2" t="b">
        <v>0</v>
      </c>
      <c r="V2461" s="2" t="s">
        <v>69</v>
      </c>
      <c r="W2461" s="2">
        <v>92.9</v>
      </c>
    </row>
    <row r="2462" spans="1:23" ht="15.75" customHeight="1" x14ac:dyDescent="0.25">
      <c r="A2462" s="2" t="s">
        <v>52</v>
      </c>
      <c r="B2462" s="2" t="s">
        <v>53</v>
      </c>
      <c r="C2462" s="2" t="s">
        <v>19</v>
      </c>
      <c r="D2462" s="2" t="s">
        <v>81</v>
      </c>
      <c r="E2462" s="2" t="s">
        <v>82</v>
      </c>
      <c r="F2462" s="2" t="s">
        <v>364</v>
      </c>
      <c r="G2462" s="2" t="s">
        <v>411</v>
      </c>
      <c r="H2462" s="2" t="s">
        <v>412</v>
      </c>
      <c r="I2462" s="2" t="s">
        <v>54</v>
      </c>
      <c r="J2462" s="2" t="s">
        <v>413</v>
      </c>
      <c r="K2462" s="2" t="s">
        <v>414</v>
      </c>
      <c r="L2462" s="2" t="s">
        <v>377</v>
      </c>
      <c r="M2462" s="2">
        <v>42</v>
      </c>
      <c r="N2462" s="2" t="b">
        <v>0</v>
      </c>
      <c r="O2462" s="2">
        <v>0.8340248962655602</v>
      </c>
      <c r="P2462" s="2">
        <v>0.80079681274900394</v>
      </c>
      <c r="Q2462" s="2">
        <v>0.87012987012987009</v>
      </c>
      <c r="R2462" s="2" t="s">
        <v>74</v>
      </c>
      <c r="S2462" s="2" t="s">
        <v>5480</v>
      </c>
      <c r="T2462" s="2" t="s">
        <v>5481</v>
      </c>
      <c r="U2462" s="2" t="b">
        <v>0</v>
      </c>
      <c r="V2462" s="2" t="s">
        <v>69</v>
      </c>
      <c r="W2462" s="2">
        <v>553.20000000000005</v>
      </c>
    </row>
    <row r="2463" spans="1:23" ht="15.75" customHeight="1" x14ac:dyDescent="0.25">
      <c r="A2463" s="2" t="s">
        <v>52</v>
      </c>
      <c r="B2463" s="2" t="s">
        <v>53</v>
      </c>
      <c r="C2463" s="2" t="s">
        <v>19</v>
      </c>
      <c r="D2463" s="2" t="s">
        <v>81</v>
      </c>
      <c r="E2463" s="2" t="s">
        <v>82</v>
      </c>
      <c r="F2463" s="2" t="s">
        <v>364</v>
      </c>
      <c r="G2463" s="2" t="s">
        <v>417</v>
      </c>
      <c r="H2463" s="2" t="s">
        <v>412</v>
      </c>
      <c r="I2463" s="2" t="s">
        <v>54</v>
      </c>
      <c r="J2463" s="2" t="s">
        <v>418</v>
      </c>
      <c r="K2463" s="2" t="s">
        <v>419</v>
      </c>
      <c r="L2463" s="2" t="s">
        <v>377</v>
      </c>
      <c r="M2463" s="2">
        <v>43</v>
      </c>
      <c r="N2463" s="2" t="b">
        <v>0</v>
      </c>
      <c r="O2463" s="2">
        <v>0.82956878850102667</v>
      </c>
      <c r="P2463" s="2">
        <v>0.7890625</v>
      </c>
      <c r="Q2463" s="2">
        <v>0.87445887445887449</v>
      </c>
      <c r="R2463" s="2" t="s">
        <v>74</v>
      </c>
      <c r="S2463" s="2" t="s">
        <v>5482</v>
      </c>
      <c r="T2463" s="2" t="s">
        <v>5483</v>
      </c>
      <c r="U2463" s="2" t="b">
        <v>0</v>
      </c>
      <c r="V2463" s="2" t="s">
        <v>69</v>
      </c>
      <c r="W2463" s="2">
        <v>551.9</v>
      </c>
    </row>
    <row r="2464" spans="1:23" ht="15.75" customHeight="1" x14ac:dyDescent="0.25">
      <c r="A2464" s="2" t="s">
        <v>52</v>
      </c>
      <c r="B2464" s="2" t="s">
        <v>53</v>
      </c>
      <c r="C2464" s="2" t="s">
        <v>19</v>
      </c>
      <c r="D2464" s="2" t="s">
        <v>88</v>
      </c>
      <c r="E2464" s="2" t="s">
        <v>90</v>
      </c>
      <c r="F2464" s="2" t="s">
        <v>55</v>
      </c>
      <c r="G2464" s="2" t="s">
        <v>56</v>
      </c>
      <c r="H2464" s="2" t="s">
        <v>57</v>
      </c>
      <c r="I2464" s="2" t="s">
        <v>32</v>
      </c>
      <c r="J2464" s="2" t="s">
        <v>59</v>
      </c>
      <c r="K2464" s="2" t="s">
        <v>60</v>
      </c>
      <c r="L2464" s="2" t="s">
        <v>61</v>
      </c>
      <c r="M2464" s="2">
        <v>42</v>
      </c>
      <c r="N2464" s="2" t="b">
        <v>1</v>
      </c>
      <c r="O2464" s="2">
        <v>0.7634854771784233</v>
      </c>
      <c r="R2464" s="2" t="s">
        <v>65</v>
      </c>
      <c r="S2464" s="2" t="s">
        <v>5484</v>
      </c>
      <c r="T2464" s="2" t="s">
        <v>5485</v>
      </c>
      <c r="U2464" s="2" t="b">
        <v>1</v>
      </c>
      <c r="V2464" s="2" t="s">
        <v>69</v>
      </c>
      <c r="W2464" s="2">
        <v>1.9</v>
      </c>
    </row>
    <row r="2465" spans="1:23" ht="15.75" customHeight="1" x14ac:dyDescent="0.25">
      <c r="A2465" s="2" t="s">
        <v>52</v>
      </c>
      <c r="B2465" s="2" t="s">
        <v>53</v>
      </c>
      <c r="C2465" s="2" t="s">
        <v>19</v>
      </c>
      <c r="D2465" s="2" t="s">
        <v>88</v>
      </c>
      <c r="E2465" s="2" t="s">
        <v>90</v>
      </c>
      <c r="F2465" s="2" t="s">
        <v>55</v>
      </c>
      <c r="G2465" s="2" t="s">
        <v>70</v>
      </c>
      <c r="H2465" s="2" t="s">
        <v>57</v>
      </c>
      <c r="I2465" s="2" t="s">
        <v>32</v>
      </c>
      <c r="J2465" s="2" t="s">
        <v>71</v>
      </c>
      <c r="K2465" s="2" t="s">
        <v>72</v>
      </c>
      <c r="L2465" s="2" t="s">
        <v>61</v>
      </c>
      <c r="M2465" s="2">
        <v>43</v>
      </c>
      <c r="N2465" s="2" t="b">
        <v>1</v>
      </c>
      <c r="O2465" s="2">
        <v>0.77018633540372661</v>
      </c>
      <c r="R2465" s="2" t="s">
        <v>65</v>
      </c>
      <c r="S2465" s="2" t="s">
        <v>5486</v>
      </c>
      <c r="T2465" s="2" t="s">
        <v>5487</v>
      </c>
      <c r="U2465" s="2" t="b">
        <v>1</v>
      </c>
      <c r="V2465" s="2" t="s">
        <v>69</v>
      </c>
      <c r="W2465" s="2">
        <v>0.6</v>
      </c>
    </row>
    <row r="2466" spans="1:23" ht="15.75" customHeight="1" x14ac:dyDescent="0.25">
      <c r="A2466" s="2" t="s">
        <v>52</v>
      </c>
      <c r="B2466" s="2" t="s">
        <v>53</v>
      </c>
      <c r="C2466" s="2" t="s">
        <v>19</v>
      </c>
      <c r="D2466" s="2" t="s">
        <v>88</v>
      </c>
      <c r="E2466" s="2" t="s">
        <v>90</v>
      </c>
      <c r="F2466" s="2" t="s">
        <v>55</v>
      </c>
      <c r="G2466" s="2" t="s">
        <v>78</v>
      </c>
      <c r="H2466" s="2" t="s">
        <v>57</v>
      </c>
      <c r="I2466" s="2" t="s">
        <v>32</v>
      </c>
      <c r="J2466" s="2" t="s">
        <v>79</v>
      </c>
      <c r="K2466" s="2" t="s">
        <v>80</v>
      </c>
      <c r="L2466" s="2" t="s">
        <v>61</v>
      </c>
      <c r="M2466" s="2">
        <v>44</v>
      </c>
      <c r="N2466" s="2" t="b">
        <v>1</v>
      </c>
      <c r="O2466" s="2">
        <v>0.79079497907949792</v>
      </c>
      <c r="R2466" s="2" t="s">
        <v>65</v>
      </c>
      <c r="S2466" s="2" t="s">
        <v>5488</v>
      </c>
      <c r="T2466" s="2" t="s">
        <v>5489</v>
      </c>
      <c r="U2466" s="2" t="b">
        <v>1</v>
      </c>
      <c r="V2466" s="2" t="s">
        <v>69</v>
      </c>
      <c r="W2466" s="2">
        <v>0.6</v>
      </c>
    </row>
    <row r="2467" spans="1:23" ht="15.75" customHeight="1" x14ac:dyDescent="0.25">
      <c r="A2467" s="2" t="s">
        <v>52</v>
      </c>
      <c r="B2467" s="2" t="s">
        <v>53</v>
      </c>
      <c r="C2467" s="2" t="s">
        <v>19</v>
      </c>
      <c r="D2467" s="2" t="s">
        <v>88</v>
      </c>
      <c r="E2467" s="2" t="s">
        <v>90</v>
      </c>
      <c r="F2467" s="2" t="s">
        <v>55</v>
      </c>
      <c r="G2467" s="2" t="s">
        <v>85</v>
      </c>
      <c r="H2467" s="2" t="s">
        <v>57</v>
      </c>
      <c r="I2467" s="2" t="s">
        <v>32</v>
      </c>
      <c r="J2467" s="2" t="s">
        <v>86</v>
      </c>
      <c r="K2467" s="2" t="s">
        <v>87</v>
      </c>
      <c r="L2467" s="2" t="s">
        <v>61</v>
      </c>
      <c r="M2467" s="2">
        <v>45</v>
      </c>
      <c r="N2467" s="2" t="b">
        <v>1</v>
      </c>
      <c r="O2467" s="2">
        <v>0.77083333333333326</v>
      </c>
      <c r="R2467" s="2" t="s">
        <v>65</v>
      </c>
      <c r="S2467" s="2" t="s">
        <v>5490</v>
      </c>
      <c r="T2467" s="2" t="s">
        <v>5491</v>
      </c>
      <c r="U2467" s="2" t="b">
        <v>1</v>
      </c>
      <c r="V2467" s="2" t="s">
        <v>69</v>
      </c>
      <c r="W2467" s="2">
        <v>0.6</v>
      </c>
    </row>
    <row r="2468" spans="1:23" ht="15.75" customHeight="1" x14ac:dyDescent="0.25">
      <c r="A2468" s="2" t="s">
        <v>52</v>
      </c>
      <c r="B2468" s="2" t="s">
        <v>53</v>
      </c>
      <c r="C2468" s="2" t="s">
        <v>19</v>
      </c>
      <c r="D2468" s="2" t="s">
        <v>88</v>
      </c>
      <c r="E2468" s="2" t="s">
        <v>90</v>
      </c>
      <c r="F2468" s="2" t="s">
        <v>55</v>
      </c>
      <c r="G2468" s="2" t="s">
        <v>92</v>
      </c>
      <c r="H2468" s="2" t="s">
        <v>57</v>
      </c>
      <c r="I2468" s="2" t="s">
        <v>32</v>
      </c>
      <c r="J2468" s="2" t="s">
        <v>93</v>
      </c>
      <c r="K2468" s="2" t="s">
        <v>95</v>
      </c>
      <c r="L2468" s="2" t="s">
        <v>61</v>
      </c>
      <c r="M2468" s="2">
        <v>46</v>
      </c>
      <c r="N2468" s="2" t="b">
        <v>1</v>
      </c>
      <c r="O2468" s="2">
        <v>0.77178423236514526</v>
      </c>
      <c r="R2468" s="2" t="s">
        <v>65</v>
      </c>
      <c r="S2468" s="2" t="s">
        <v>5492</v>
      </c>
      <c r="T2468" s="2" t="s">
        <v>5493</v>
      </c>
      <c r="U2468" s="2" t="b">
        <v>1</v>
      </c>
      <c r="V2468" s="2" t="s">
        <v>69</v>
      </c>
      <c r="W2468" s="2">
        <v>0.6</v>
      </c>
    </row>
    <row r="2469" spans="1:23" ht="15.75" customHeight="1" x14ac:dyDescent="0.25">
      <c r="A2469" s="2" t="s">
        <v>52</v>
      </c>
      <c r="B2469" s="2" t="s">
        <v>53</v>
      </c>
      <c r="C2469" s="2" t="s">
        <v>19</v>
      </c>
      <c r="D2469" s="2" t="s">
        <v>88</v>
      </c>
      <c r="E2469" s="2" t="s">
        <v>90</v>
      </c>
      <c r="F2469" s="2" t="s">
        <v>55</v>
      </c>
      <c r="G2469" s="2" t="s">
        <v>99</v>
      </c>
      <c r="H2469" s="2" t="s">
        <v>57</v>
      </c>
      <c r="I2469" s="2" t="s">
        <v>32</v>
      </c>
      <c r="J2469" s="2" t="s">
        <v>100</v>
      </c>
      <c r="K2469" s="2" t="s">
        <v>101</v>
      </c>
      <c r="L2469" s="2" t="s">
        <v>61</v>
      </c>
      <c r="M2469" s="2">
        <v>47</v>
      </c>
      <c r="N2469" s="2" t="b">
        <v>1</v>
      </c>
      <c r="O2469" s="2">
        <v>0.77754677754677759</v>
      </c>
      <c r="R2469" s="2" t="s">
        <v>65</v>
      </c>
      <c r="S2469" s="2" t="s">
        <v>5494</v>
      </c>
      <c r="T2469" s="2" t="s">
        <v>5495</v>
      </c>
      <c r="U2469" s="2" t="b">
        <v>1</v>
      </c>
      <c r="V2469" s="2" t="s">
        <v>69</v>
      </c>
      <c r="W2469" s="2">
        <v>0.5</v>
      </c>
    </row>
    <row r="2470" spans="1:23" ht="15.75" customHeight="1" x14ac:dyDescent="0.25">
      <c r="A2470" s="2" t="s">
        <v>52</v>
      </c>
      <c r="B2470" s="2" t="s">
        <v>53</v>
      </c>
      <c r="C2470" s="2" t="s">
        <v>19</v>
      </c>
      <c r="D2470" s="2" t="s">
        <v>88</v>
      </c>
      <c r="E2470" s="2" t="s">
        <v>90</v>
      </c>
      <c r="F2470" s="2" t="s">
        <v>55</v>
      </c>
      <c r="G2470" s="2" t="s">
        <v>107</v>
      </c>
      <c r="H2470" s="2" t="s">
        <v>57</v>
      </c>
      <c r="I2470" s="2" t="s">
        <v>32</v>
      </c>
      <c r="J2470" s="2" t="s">
        <v>108</v>
      </c>
      <c r="K2470" s="2" t="s">
        <v>109</v>
      </c>
      <c r="L2470" s="2" t="s">
        <v>61</v>
      </c>
      <c r="M2470" s="2">
        <v>48</v>
      </c>
      <c r="N2470" s="2" t="b">
        <v>1</v>
      </c>
      <c r="O2470" s="2">
        <v>0.75564681724846006</v>
      </c>
      <c r="R2470" s="2" t="s">
        <v>65</v>
      </c>
      <c r="S2470" s="2" t="s">
        <v>5496</v>
      </c>
      <c r="T2470" s="2" t="s">
        <v>5497</v>
      </c>
      <c r="U2470" s="2" t="b">
        <v>1</v>
      </c>
      <c r="V2470" s="2" t="s">
        <v>69</v>
      </c>
      <c r="W2470" s="2">
        <v>0.6</v>
      </c>
    </row>
    <row r="2471" spans="1:23" ht="15.75" customHeight="1" x14ac:dyDescent="0.25">
      <c r="A2471" s="2" t="s">
        <v>52</v>
      </c>
      <c r="B2471" s="2" t="s">
        <v>53</v>
      </c>
      <c r="C2471" s="2" t="s">
        <v>19</v>
      </c>
      <c r="D2471" s="2" t="s">
        <v>88</v>
      </c>
      <c r="E2471" s="2" t="s">
        <v>90</v>
      </c>
      <c r="F2471" s="2" t="s">
        <v>55</v>
      </c>
      <c r="G2471" s="2" t="s">
        <v>112</v>
      </c>
      <c r="H2471" s="2" t="s">
        <v>57</v>
      </c>
      <c r="I2471" s="2" t="s">
        <v>32</v>
      </c>
      <c r="J2471" s="2" t="s">
        <v>113</v>
      </c>
      <c r="K2471" s="2" t="s">
        <v>114</v>
      </c>
      <c r="L2471" s="2" t="s">
        <v>61</v>
      </c>
      <c r="M2471" s="2">
        <v>49</v>
      </c>
      <c r="N2471" s="2" t="b">
        <v>1</v>
      </c>
      <c r="O2471" s="2">
        <v>0.75463917525773194</v>
      </c>
      <c r="R2471" s="2" t="s">
        <v>65</v>
      </c>
      <c r="S2471" s="2" t="s">
        <v>5498</v>
      </c>
      <c r="T2471" s="2" t="s">
        <v>5499</v>
      </c>
      <c r="U2471" s="2" t="b">
        <v>1</v>
      </c>
      <c r="V2471" s="2" t="s">
        <v>69</v>
      </c>
      <c r="W2471" s="2">
        <v>0.7</v>
      </c>
    </row>
    <row r="2472" spans="1:23" ht="15.75" customHeight="1" x14ac:dyDescent="0.25">
      <c r="A2472" s="2" t="s">
        <v>52</v>
      </c>
      <c r="B2472" s="2" t="s">
        <v>53</v>
      </c>
      <c r="C2472" s="2" t="s">
        <v>19</v>
      </c>
      <c r="D2472" s="2" t="s">
        <v>88</v>
      </c>
      <c r="E2472" s="2" t="s">
        <v>90</v>
      </c>
      <c r="F2472" s="2" t="s">
        <v>55</v>
      </c>
      <c r="G2472" s="2" t="s">
        <v>117</v>
      </c>
      <c r="H2472" s="2" t="s">
        <v>57</v>
      </c>
      <c r="I2472" s="2" t="s">
        <v>32</v>
      </c>
      <c r="J2472" s="2" t="s">
        <v>118</v>
      </c>
      <c r="K2472" s="2" t="s">
        <v>119</v>
      </c>
      <c r="L2472" s="2" t="s">
        <v>61</v>
      </c>
      <c r="M2472" s="2">
        <v>50</v>
      </c>
      <c r="N2472" s="2" t="b">
        <v>1</v>
      </c>
      <c r="O2472" s="2">
        <v>0.78762886597938142</v>
      </c>
      <c r="R2472" s="2" t="s">
        <v>65</v>
      </c>
      <c r="S2472" s="2" t="s">
        <v>5500</v>
      </c>
      <c r="T2472" s="2" t="s">
        <v>5501</v>
      </c>
      <c r="U2472" s="2" t="b">
        <v>1</v>
      </c>
      <c r="V2472" s="2" t="s">
        <v>69</v>
      </c>
      <c r="W2472" s="2">
        <v>0.5</v>
      </c>
    </row>
    <row r="2473" spans="1:23" ht="15.75" customHeight="1" x14ac:dyDescent="0.25">
      <c r="A2473" s="2" t="s">
        <v>52</v>
      </c>
      <c r="B2473" s="2" t="s">
        <v>53</v>
      </c>
      <c r="C2473" s="2" t="s">
        <v>19</v>
      </c>
      <c r="D2473" s="2" t="s">
        <v>88</v>
      </c>
      <c r="E2473" s="2" t="s">
        <v>90</v>
      </c>
      <c r="F2473" s="2" t="s">
        <v>55</v>
      </c>
      <c r="G2473" s="2" t="s">
        <v>122</v>
      </c>
      <c r="H2473" s="2" t="s">
        <v>57</v>
      </c>
      <c r="I2473" s="2" t="s">
        <v>32</v>
      </c>
      <c r="J2473" s="2" t="s">
        <v>123</v>
      </c>
      <c r="K2473" s="2" t="s">
        <v>124</v>
      </c>
      <c r="L2473" s="2" t="s">
        <v>61</v>
      </c>
      <c r="M2473" s="2">
        <v>51</v>
      </c>
      <c r="N2473" s="2" t="b">
        <v>1</v>
      </c>
      <c r="O2473" s="2">
        <v>0.8</v>
      </c>
      <c r="R2473" s="2" t="s">
        <v>65</v>
      </c>
      <c r="S2473" s="2" t="s">
        <v>5502</v>
      </c>
      <c r="T2473" s="2" t="s">
        <v>5503</v>
      </c>
      <c r="U2473" s="2" t="b">
        <v>1</v>
      </c>
      <c r="V2473" s="2" t="s">
        <v>69</v>
      </c>
      <c r="W2473" s="2">
        <v>0.6</v>
      </c>
    </row>
    <row r="2474" spans="1:23" ht="15.75" customHeight="1" x14ac:dyDescent="0.25">
      <c r="A2474" s="2" t="s">
        <v>52</v>
      </c>
      <c r="B2474" s="2" t="s">
        <v>53</v>
      </c>
      <c r="C2474" s="2" t="s">
        <v>19</v>
      </c>
      <c r="D2474" s="2" t="s">
        <v>88</v>
      </c>
      <c r="E2474" s="2" t="s">
        <v>90</v>
      </c>
      <c r="F2474" s="2" t="s">
        <v>55</v>
      </c>
      <c r="G2474" s="2" t="s">
        <v>127</v>
      </c>
      <c r="H2474" s="2" t="s">
        <v>57</v>
      </c>
      <c r="I2474" s="2" t="s">
        <v>32</v>
      </c>
      <c r="J2474" s="2" t="s">
        <v>128</v>
      </c>
      <c r="K2474" s="2" t="s">
        <v>129</v>
      </c>
      <c r="L2474" s="2" t="s">
        <v>61</v>
      </c>
      <c r="M2474" s="2">
        <v>52</v>
      </c>
      <c r="N2474" s="2" t="b">
        <v>1</v>
      </c>
      <c r="O2474" s="2">
        <v>0.77916666666666656</v>
      </c>
      <c r="R2474" s="2" t="s">
        <v>65</v>
      </c>
      <c r="S2474" s="2" t="s">
        <v>5504</v>
      </c>
      <c r="T2474" s="2" t="s">
        <v>5505</v>
      </c>
      <c r="U2474" s="2" t="b">
        <v>1</v>
      </c>
      <c r="V2474" s="2" t="s">
        <v>69</v>
      </c>
      <c r="W2474" s="2">
        <v>0.6</v>
      </c>
    </row>
    <row r="2475" spans="1:23" ht="15.75" customHeight="1" x14ac:dyDescent="0.25">
      <c r="A2475" s="2" t="s">
        <v>52</v>
      </c>
      <c r="B2475" s="2" t="s">
        <v>53</v>
      </c>
      <c r="C2475" s="2" t="s">
        <v>19</v>
      </c>
      <c r="D2475" s="2" t="s">
        <v>88</v>
      </c>
      <c r="E2475" s="2" t="s">
        <v>90</v>
      </c>
      <c r="F2475" s="2" t="s">
        <v>55</v>
      </c>
      <c r="G2475" s="2" t="s">
        <v>132</v>
      </c>
      <c r="H2475" s="2" t="s">
        <v>57</v>
      </c>
      <c r="I2475" s="2" t="s">
        <v>32</v>
      </c>
      <c r="J2475" s="2" t="s">
        <v>133</v>
      </c>
      <c r="K2475" s="2" t="s">
        <v>134</v>
      </c>
      <c r="L2475" s="2" t="s">
        <v>61</v>
      </c>
      <c r="M2475" s="2">
        <v>53</v>
      </c>
      <c r="N2475" s="2" t="b">
        <v>1</v>
      </c>
      <c r="O2475" s="2">
        <v>0.77754677754677759</v>
      </c>
      <c r="R2475" s="2" t="s">
        <v>65</v>
      </c>
      <c r="S2475" s="2" t="s">
        <v>5506</v>
      </c>
      <c r="T2475" s="2" t="s">
        <v>5507</v>
      </c>
      <c r="U2475" s="2" t="b">
        <v>1</v>
      </c>
      <c r="V2475" s="2" t="s">
        <v>69</v>
      </c>
      <c r="W2475" s="2">
        <v>0.6</v>
      </c>
    </row>
    <row r="2476" spans="1:23" ht="15.75" customHeight="1" x14ac:dyDescent="0.25">
      <c r="A2476" s="2" t="s">
        <v>52</v>
      </c>
      <c r="B2476" s="2" t="s">
        <v>53</v>
      </c>
      <c r="C2476" s="2" t="s">
        <v>19</v>
      </c>
      <c r="D2476" s="2" t="s">
        <v>88</v>
      </c>
      <c r="E2476" s="2" t="s">
        <v>90</v>
      </c>
      <c r="F2476" s="2" t="s">
        <v>55</v>
      </c>
      <c r="G2476" s="2" t="s">
        <v>137</v>
      </c>
      <c r="H2476" s="2" t="s">
        <v>57</v>
      </c>
      <c r="I2476" s="2" t="s">
        <v>32</v>
      </c>
      <c r="J2476" s="2" t="s">
        <v>138</v>
      </c>
      <c r="K2476" s="2" t="s">
        <v>139</v>
      </c>
      <c r="L2476" s="2" t="s">
        <v>61</v>
      </c>
      <c r="M2476" s="2">
        <v>54</v>
      </c>
      <c r="N2476" s="2" t="b">
        <v>1</v>
      </c>
      <c r="O2476" s="2">
        <v>0.7583333333333333</v>
      </c>
      <c r="R2476" s="2" t="s">
        <v>65</v>
      </c>
      <c r="S2476" s="2" t="s">
        <v>5508</v>
      </c>
      <c r="T2476" s="2" t="s">
        <v>5509</v>
      </c>
      <c r="U2476" s="2" t="b">
        <v>1</v>
      </c>
      <c r="V2476" s="2" t="s">
        <v>69</v>
      </c>
      <c r="W2476" s="2">
        <v>0.6</v>
      </c>
    </row>
    <row r="2477" spans="1:23" ht="15.75" customHeight="1" x14ac:dyDescent="0.25">
      <c r="A2477" s="2" t="s">
        <v>52</v>
      </c>
      <c r="B2477" s="2" t="s">
        <v>53</v>
      </c>
      <c r="C2477" s="2" t="s">
        <v>19</v>
      </c>
      <c r="D2477" s="2" t="s">
        <v>88</v>
      </c>
      <c r="E2477" s="2" t="s">
        <v>90</v>
      </c>
      <c r="F2477" s="2" t="s">
        <v>55</v>
      </c>
      <c r="G2477" s="2" t="s">
        <v>142</v>
      </c>
      <c r="H2477" s="2" t="s">
        <v>57</v>
      </c>
      <c r="I2477" s="2" t="s">
        <v>32</v>
      </c>
      <c r="J2477" s="2" t="s">
        <v>143</v>
      </c>
      <c r="K2477" s="2" t="s">
        <v>144</v>
      </c>
      <c r="L2477" s="2" t="s">
        <v>61</v>
      </c>
      <c r="M2477" s="2">
        <v>55</v>
      </c>
      <c r="N2477" s="2" t="b">
        <v>1</v>
      </c>
      <c r="O2477" s="2">
        <v>0.77593360995850624</v>
      </c>
      <c r="R2477" s="2" t="s">
        <v>65</v>
      </c>
      <c r="S2477" s="2" t="s">
        <v>5510</v>
      </c>
      <c r="T2477" s="2" t="s">
        <v>5511</v>
      </c>
      <c r="U2477" s="2" t="b">
        <v>1</v>
      </c>
      <c r="V2477" s="2" t="s">
        <v>69</v>
      </c>
      <c r="W2477" s="2">
        <v>0.6</v>
      </c>
    </row>
    <row r="2478" spans="1:23" ht="15.75" customHeight="1" x14ac:dyDescent="0.25">
      <c r="A2478" s="2" t="s">
        <v>52</v>
      </c>
      <c r="B2478" s="2" t="s">
        <v>53</v>
      </c>
      <c r="C2478" s="2" t="s">
        <v>19</v>
      </c>
      <c r="D2478" s="2" t="s">
        <v>88</v>
      </c>
      <c r="E2478" s="2" t="s">
        <v>90</v>
      </c>
      <c r="F2478" s="2" t="s">
        <v>55</v>
      </c>
      <c r="G2478" s="2" t="s">
        <v>148</v>
      </c>
      <c r="H2478" s="2" t="s">
        <v>57</v>
      </c>
      <c r="I2478" s="2" t="s">
        <v>32</v>
      </c>
      <c r="J2478" s="2" t="s">
        <v>149</v>
      </c>
      <c r="K2478" s="2" t="s">
        <v>150</v>
      </c>
      <c r="L2478" s="2" t="s">
        <v>61</v>
      </c>
      <c r="M2478" s="2">
        <v>56</v>
      </c>
      <c r="N2478" s="2" t="b">
        <v>1</v>
      </c>
      <c r="O2478" s="2">
        <v>0.77083333333333326</v>
      </c>
      <c r="R2478" s="2" t="s">
        <v>65</v>
      </c>
      <c r="S2478" s="2" t="s">
        <v>5512</v>
      </c>
      <c r="T2478" s="2" t="s">
        <v>5513</v>
      </c>
      <c r="U2478" s="2" t="b">
        <v>1</v>
      </c>
      <c r="V2478" s="2" t="s">
        <v>69</v>
      </c>
      <c r="W2478" s="2">
        <v>0.6</v>
      </c>
    </row>
    <row r="2479" spans="1:23" ht="15.75" customHeight="1" x14ac:dyDescent="0.25">
      <c r="A2479" s="2" t="s">
        <v>52</v>
      </c>
      <c r="B2479" s="2" t="s">
        <v>53</v>
      </c>
      <c r="C2479" s="2" t="s">
        <v>19</v>
      </c>
      <c r="D2479" s="2" t="s">
        <v>88</v>
      </c>
      <c r="E2479" s="2" t="s">
        <v>90</v>
      </c>
      <c r="F2479" s="2" t="s">
        <v>55</v>
      </c>
      <c r="G2479" s="2" t="s">
        <v>153</v>
      </c>
      <c r="H2479" s="2" t="s">
        <v>57</v>
      </c>
      <c r="I2479" s="2" t="s">
        <v>32</v>
      </c>
      <c r="J2479" s="2" t="s">
        <v>154</v>
      </c>
      <c r="K2479" s="2" t="s">
        <v>155</v>
      </c>
      <c r="L2479" s="2" t="s">
        <v>61</v>
      </c>
      <c r="M2479" s="2">
        <v>57</v>
      </c>
      <c r="N2479" s="2" t="b">
        <v>1</v>
      </c>
      <c r="O2479" s="2">
        <v>0.78496868475991644</v>
      </c>
      <c r="R2479" s="2" t="s">
        <v>65</v>
      </c>
      <c r="S2479" s="2" t="s">
        <v>5514</v>
      </c>
      <c r="T2479" s="2" t="s">
        <v>5515</v>
      </c>
      <c r="U2479" s="2" t="b">
        <v>1</v>
      </c>
      <c r="V2479" s="2" t="s">
        <v>69</v>
      </c>
      <c r="W2479" s="2">
        <v>0.6</v>
      </c>
    </row>
    <row r="2480" spans="1:23" ht="15.75" customHeight="1" x14ac:dyDescent="0.25">
      <c r="A2480" s="2" t="s">
        <v>52</v>
      </c>
      <c r="B2480" s="2" t="s">
        <v>53</v>
      </c>
      <c r="C2480" s="2" t="s">
        <v>19</v>
      </c>
      <c r="D2480" s="2" t="s">
        <v>88</v>
      </c>
      <c r="E2480" s="2" t="s">
        <v>90</v>
      </c>
      <c r="F2480" s="2" t="s">
        <v>55</v>
      </c>
      <c r="G2480" s="2" t="s">
        <v>158</v>
      </c>
      <c r="H2480" s="2" t="s">
        <v>57</v>
      </c>
      <c r="I2480" s="2" t="s">
        <v>32</v>
      </c>
      <c r="J2480" s="2" t="s">
        <v>159</v>
      </c>
      <c r="K2480" s="2" t="s">
        <v>160</v>
      </c>
      <c r="L2480" s="2" t="s">
        <v>61</v>
      </c>
      <c r="M2480" s="2">
        <v>58</v>
      </c>
      <c r="N2480" s="2" t="b">
        <v>1</v>
      </c>
      <c r="O2480" s="2">
        <v>0.79089026915113869</v>
      </c>
      <c r="R2480" s="2" t="s">
        <v>65</v>
      </c>
      <c r="S2480" s="2" t="s">
        <v>5516</v>
      </c>
      <c r="T2480" s="2" t="s">
        <v>5517</v>
      </c>
      <c r="U2480" s="2" t="b">
        <v>1</v>
      </c>
      <c r="V2480" s="2" t="s">
        <v>69</v>
      </c>
      <c r="W2480" s="2">
        <v>0.6</v>
      </c>
    </row>
    <row r="2481" spans="1:23" ht="15.75" customHeight="1" x14ac:dyDescent="0.25">
      <c r="A2481" s="2" t="s">
        <v>52</v>
      </c>
      <c r="B2481" s="2" t="s">
        <v>53</v>
      </c>
      <c r="C2481" s="2" t="s">
        <v>19</v>
      </c>
      <c r="D2481" s="2" t="s">
        <v>88</v>
      </c>
      <c r="E2481" s="2" t="s">
        <v>90</v>
      </c>
      <c r="F2481" s="2" t="s">
        <v>55</v>
      </c>
      <c r="G2481" s="2" t="s">
        <v>163</v>
      </c>
      <c r="H2481" s="2" t="s">
        <v>57</v>
      </c>
      <c r="I2481" s="2" t="s">
        <v>32</v>
      </c>
      <c r="J2481" s="2" t="s">
        <v>164</v>
      </c>
      <c r="K2481" s="2" t="s">
        <v>165</v>
      </c>
      <c r="L2481" s="2" t="s">
        <v>61</v>
      </c>
      <c r="M2481" s="2">
        <v>59</v>
      </c>
      <c r="N2481" s="2" t="b">
        <v>1</v>
      </c>
      <c r="O2481" s="2">
        <v>0.77405857740585771</v>
      </c>
      <c r="R2481" s="2" t="s">
        <v>65</v>
      </c>
      <c r="S2481" s="2" t="s">
        <v>5518</v>
      </c>
      <c r="T2481" s="2" t="s">
        <v>5519</v>
      </c>
      <c r="U2481" s="2" t="b">
        <v>1</v>
      </c>
      <c r="V2481" s="2" t="s">
        <v>69</v>
      </c>
      <c r="W2481" s="2">
        <v>0.6</v>
      </c>
    </row>
    <row r="2482" spans="1:23" ht="15.75" customHeight="1" x14ac:dyDescent="0.25">
      <c r="A2482" s="2" t="s">
        <v>52</v>
      </c>
      <c r="B2482" s="2" t="s">
        <v>53</v>
      </c>
      <c r="C2482" s="2" t="s">
        <v>19</v>
      </c>
      <c r="D2482" s="2" t="s">
        <v>88</v>
      </c>
      <c r="E2482" s="2" t="s">
        <v>90</v>
      </c>
      <c r="F2482" s="2" t="s">
        <v>55</v>
      </c>
      <c r="G2482" s="2" t="s">
        <v>168</v>
      </c>
      <c r="H2482" s="2" t="s">
        <v>57</v>
      </c>
      <c r="I2482" s="2" t="s">
        <v>32</v>
      </c>
      <c r="J2482" s="2" t="s">
        <v>169</v>
      </c>
      <c r="K2482" s="2" t="s">
        <v>170</v>
      </c>
      <c r="L2482" s="2" t="s">
        <v>61</v>
      </c>
      <c r="M2482" s="2">
        <v>60</v>
      </c>
      <c r="N2482" s="2" t="b">
        <v>1</v>
      </c>
      <c r="O2482" s="2">
        <v>0.75991649269311057</v>
      </c>
      <c r="R2482" s="2" t="s">
        <v>65</v>
      </c>
      <c r="S2482" s="2" t="s">
        <v>5520</v>
      </c>
      <c r="T2482" s="2" t="s">
        <v>5521</v>
      </c>
      <c r="U2482" s="2" t="b">
        <v>1</v>
      </c>
      <c r="V2482" s="2" t="s">
        <v>69</v>
      </c>
      <c r="W2482" s="2">
        <v>0.6</v>
      </c>
    </row>
    <row r="2483" spans="1:23" ht="15.75" customHeight="1" x14ac:dyDescent="0.25">
      <c r="A2483" s="2" t="s">
        <v>52</v>
      </c>
      <c r="B2483" s="2" t="s">
        <v>53</v>
      </c>
      <c r="C2483" s="2" t="s">
        <v>19</v>
      </c>
      <c r="D2483" s="2" t="s">
        <v>88</v>
      </c>
      <c r="E2483" s="2" t="s">
        <v>90</v>
      </c>
      <c r="F2483" s="2" t="s">
        <v>55</v>
      </c>
      <c r="G2483" s="2" t="s">
        <v>173</v>
      </c>
      <c r="H2483" s="2" t="s">
        <v>57</v>
      </c>
      <c r="I2483" s="2" t="s">
        <v>32</v>
      </c>
      <c r="J2483" s="2" t="s">
        <v>174</v>
      </c>
      <c r="K2483" s="2" t="s">
        <v>175</v>
      </c>
      <c r="L2483" s="2" t="s">
        <v>61</v>
      </c>
      <c r="M2483" s="2">
        <v>61</v>
      </c>
      <c r="N2483" s="2" t="b">
        <v>1</v>
      </c>
      <c r="O2483" s="2">
        <v>0.8</v>
      </c>
      <c r="R2483" s="2" t="s">
        <v>65</v>
      </c>
      <c r="S2483" s="2" t="s">
        <v>5522</v>
      </c>
      <c r="T2483" s="2" t="s">
        <v>5523</v>
      </c>
      <c r="U2483" s="2" t="b">
        <v>1</v>
      </c>
      <c r="V2483" s="2" t="s">
        <v>69</v>
      </c>
      <c r="W2483" s="2">
        <v>0.6</v>
      </c>
    </row>
    <row r="2484" spans="1:23" ht="15.75" customHeight="1" x14ac:dyDescent="0.25">
      <c r="A2484" s="2" t="s">
        <v>52</v>
      </c>
      <c r="B2484" s="2" t="s">
        <v>53</v>
      </c>
      <c r="C2484" s="2" t="s">
        <v>19</v>
      </c>
      <c r="D2484" s="2" t="s">
        <v>88</v>
      </c>
      <c r="E2484" s="2" t="s">
        <v>90</v>
      </c>
      <c r="F2484" s="2" t="s">
        <v>55</v>
      </c>
      <c r="G2484" s="2" t="s">
        <v>178</v>
      </c>
      <c r="H2484" s="2" t="s">
        <v>179</v>
      </c>
      <c r="I2484" s="2" t="s">
        <v>12</v>
      </c>
      <c r="J2484" s="2" t="s">
        <v>180</v>
      </c>
      <c r="K2484" s="2" t="s">
        <v>181</v>
      </c>
      <c r="L2484" s="2" t="s">
        <v>182</v>
      </c>
      <c r="M2484" s="2">
        <v>42</v>
      </c>
      <c r="N2484" s="2" t="b">
        <v>0</v>
      </c>
      <c r="O2484" s="2">
        <v>0.78142076502732238</v>
      </c>
      <c r="R2484" s="2" t="s">
        <v>65</v>
      </c>
      <c r="S2484" s="2" t="s">
        <v>5524</v>
      </c>
      <c r="T2484" s="2" t="s">
        <v>5525</v>
      </c>
      <c r="U2484" s="2" t="b">
        <v>1</v>
      </c>
      <c r="V2484" s="2" t="s">
        <v>69</v>
      </c>
      <c r="W2484" s="2">
        <v>0.5</v>
      </c>
    </row>
    <row r="2485" spans="1:23" ht="15.75" customHeight="1" x14ac:dyDescent="0.25">
      <c r="A2485" s="2" t="s">
        <v>52</v>
      </c>
      <c r="B2485" s="2" t="s">
        <v>53</v>
      </c>
      <c r="C2485" s="2" t="s">
        <v>19</v>
      </c>
      <c r="D2485" s="2" t="s">
        <v>88</v>
      </c>
      <c r="E2485" s="2" t="s">
        <v>90</v>
      </c>
      <c r="F2485" s="2" t="s">
        <v>55</v>
      </c>
      <c r="G2485" s="2" t="s">
        <v>185</v>
      </c>
      <c r="H2485" s="2" t="s">
        <v>179</v>
      </c>
      <c r="I2485" s="2" t="s">
        <v>12</v>
      </c>
      <c r="J2485" s="2" t="s">
        <v>186</v>
      </c>
      <c r="K2485" s="2" t="s">
        <v>187</v>
      </c>
      <c r="L2485" s="2" t="s">
        <v>182</v>
      </c>
      <c r="M2485" s="2">
        <v>43</v>
      </c>
      <c r="N2485" s="2" t="b">
        <v>0</v>
      </c>
      <c r="O2485" s="2">
        <v>0.78918918918918923</v>
      </c>
      <c r="R2485" s="2" t="s">
        <v>65</v>
      </c>
      <c r="S2485" s="2" t="s">
        <v>5526</v>
      </c>
      <c r="T2485" s="2" t="s">
        <v>5527</v>
      </c>
      <c r="U2485" s="2" t="b">
        <v>1</v>
      </c>
      <c r="V2485" s="2" t="s">
        <v>69</v>
      </c>
      <c r="W2485" s="2">
        <v>0.7</v>
      </c>
    </row>
    <row r="2486" spans="1:23" ht="15.75" customHeight="1" x14ac:dyDescent="0.25">
      <c r="A2486" s="2" t="s">
        <v>52</v>
      </c>
      <c r="B2486" s="2" t="s">
        <v>53</v>
      </c>
      <c r="C2486" s="2" t="s">
        <v>19</v>
      </c>
      <c r="D2486" s="2" t="s">
        <v>88</v>
      </c>
      <c r="E2486" s="2" t="s">
        <v>90</v>
      </c>
      <c r="F2486" s="2" t="s">
        <v>55</v>
      </c>
      <c r="G2486" s="2" t="s">
        <v>191</v>
      </c>
      <c r="H2486" s="2" t="s">
        <v>179</v>
      </c>
      <c r="I2486" s="2" t="s">
        <v>12</v>
      </c>
      <c r="J2486" s="2" t="s">
        <v>192</v>
      </c>
      <c r="K2486" s="2" t="s">
        <v>193</v>
      </c>
      <c r="L2486" s="2" t="s">
        <v>182</v>
      </c>
      <c r="M2486" s="2">
        <v>44</v>
      </c>
      <c r="N2486" s="2" t="b">
        <v>0</v>
      </c>
      <c r="O2486" s="2">
        <v>0.79891304347826086</v>
      </c>
      <c r="R2486" s="2" t="s">
        <v>65</v>
      </c>
      <c r="S2486" s="2" t="s">
        <v>5528</v>
      </c>
      <c r="T2486" s="2" t="s">
        <v>5529</v>
      </c>
      <c r="U2486" s="2" t="b">
        <v>1</v>
      </c>
      <c r="V2486" s="2" t="s">
        <v>69</v>
      </c>
      <c r="W2486" s="2">
        <v>0.7</v>
      </c>
    </row>
    <row r="2487" spans="1:23" ht="15.75" customHeight="1" x14ac:dyDescent="0.25">
      <c r="A2487" s="2" t="s">
        <v>52</v>
      </c>
      <c r="B2487" s="2" t="s">
        <v>53</v>
      </c>
      <c r="C2487" s="2" t="s">
        <v>19</v>
      </c>
      <c r="D2487" s="2" t="s">
        <v>88</v>
      </c>
      <c r="E2487" s="2" t="s">
        <v>90</v>
      </c>
      <c r="F2487" s="2" t="s">
        <v>55</v>
      </c>
      <c r="G2487" s="2" t="s">
        <v>196</v>
      </c>
      <c r="H2487" s="2" t="s">
        <v>179</v>
      </c>
      <c r="I2487" s="2" t="s">
        <v>12</v>
      </c>
      <c r="J2487" s="2" t="s">
        <v>197</v>
      </c>
      <c r="K2487" s="2" t="s">
        <v>198</v>
      </c>
      <c r="L2487" s="2" t="s">
        <v>182</v>
      </c>
      <c r="M2487" s="2">
        <v>45</v>
      </c>
      <c r="N2487" s="2" t="b">
        <v>0</v>
      </c>
      <c r="O2487" s="2">
        <v>0.71388101983002838</v>
      </c>
      <c r="R2487" s="2" t="s">
        <v>65</v>
      </c>
      <c r="S2487" s="2" t="s">
        <v>5530</v>
      </c>
      <c r="T2487" s="2" t="s">
        <v>5531</v>
      </c>
      <c r="U2487" s="2" t="b">
        <v>1</v>
      </c>
      <c r="V2487" s="2" t="s">
        <v>69</v>
      </c>
      <c r="W2487" s="2">
        <v>0.6</v>
      </c>
    </row>
    <row r="2488" spans="1:23" ht="15.75" customHeight="1" x14ac:dyDescent="0.25">
      <c r="A2488" s="2" t="s">
        <v>52</v>
      </c>
      <c r="B2488" s="2" t="s">
        <v>53</v>
      </c>
      <c r="C2488" s="2" t="s">
        <v>19</v>
      </c>
      <c r="D2488" s="2" t="s">
        <v>88</v>
      </c>
      <c r="E2488" s="2" t="s">
        <v>90</v>
      </c>
      <c r="F2488" s="2" t="s">
        <v>55</v>
      </c>
      <c r="G2488" s="2" t="s">
        <v>201</v>
      </c>
      <c r="H2488" s="2" t="s">
        <v>179</v>
      </c>
      <c r="I2488" s="2" t="s">
        <v>12</v>
      </c>
      <c r="J2488" s="2" t="s">
        <v>202</v>
      </c>
      <c r="K2488" s="2" t="s">
        <v>203</v>
      </c>
      <c r="L2488" s="2" t="s">
        <v>182</v>
      </c>
      <c r="M2488" s="2">
        <v>46</v>
      </c>
      <c r="N2488" s="2" t="b">
        <v>0</v>
      </c>
      <c r="O2488" s="2">
        <v>0.77628032345013465</v>
      </c>
      <c r="R2488" s="2" t="s">
        <v>65</v>
      </c>
      <c r="S2488" s="2" t="s">
        <v>5532</v>
      </c>
      <c r="T2488" s="2" t="s">
        <v>5533</v>
      </c>
      <c r="U2488" s="2" t="b">
        <v>1</v>
      </c>
      <c r="V2488" s="2" t="s">
        <v>69</v>
      </c>
      <c r="W2488" s="2">
        <v>0.6</v>
      </c>
    </row>
    <row r="2489" spans="1:23" ht="15.75" customHeight="1" x14ac:dyDescent="0.25">
      <c r="A2489" s="2" t="s">
        <v>52</v>
      </c>
      <c r="B2489" s="2" t="s">
        <v>53</v>
      </c>
      <c r="C2489" s="2" t="s">
        <v>19</v>
      </c>
      <c r="D2489" s="2" t="s">
        <v>88</v>
      </c>
      <c r="E2489" s="2" t="s">
        <v>90</v>
      </c>
      <c r="F2489" s="2" t="s">
        <v>55</v>
      </c>
      <c r="G2489" s="2" t="s">
        <v>206</v>
      </c>
      <c r="H2489" s="2" t="s">
        <v>179</v>
      </c>
      <c r="I2489" s="2" t="s">
        <v>12</v>
      </c>
      <c r="J2489" s="2" t="s">
        <v>207</v>
      </c>
      <c r="K2489" s="2" t="s">
        <v>208</v>
      </c>
      <c r="L2489" s="2" t="s">
        <v>182</v>
      </c>
      <c r="M2489" s="2">
        <v>47</v>
      </c>
      <c r="N2489" s="2" t="b">
        <v>0</v>
      </c>
      <c r="O2489" s="2">
        <v>0.80874316939890711</v>
      </c>
      <c r="R2489" s="2" t="s">
        <v>65</v>
      </c>
      <c r="S2489" s="2" t="s">
        <v>5534</v>
      </c>
      <c r="T2489" s="2" t="s">
        <v>5535</v>
      </c>
      <c r="U2489" s="2" t="b">
        <v>1</v>
      </c>
      <c r="V2489" s="2" t="s">
        <v>69</v>
      </c>
      <c r="W2489" s="2">
        <v>0.5</v>
      </c>
    </row>
    <row r="2490" spans="1:23" ht="15.75" customHeight="1" x14ac:dyDescent="0.25">
      <c r="A2490" s="2" t="s">
        <v>52</v>
      </c>
      <c r="B2490" s="2" t="s">
        <v>53</v>
      </c>
      <c r="C2490" s="2" t="s">
        <v>19</v>
      </c>
      <c r="D2490" s="2" t="s">
        <v>88</v>
      </c>
      <c r="E2490" s="2" t="s">
        <v>90</v>
      </c>
      <c r="F2490" s="2" t="s">
        <v>55</v>
      </c>
      <c r="G2490" s="2" t="s">
        <v>211</v>
      </c>
      <c r="H2490" s="2" t="s">
        <v>179</v>
      </c>
      <c r="I2490" s="2" t="s">
        <v>12</v>
      </c>
      <c r="J2490" s="2" t="s">
        <v>212</v>
      </c>
      <c r="K2490" s="2" t="s">
        <v>213</v>
      </c>
      <c r="L2490" s="2" t="s">
        <v>182</v>
      </c>
      <c r="M2490" s="2">
        <v>48</v>
      </c>
      <c r="N2490" s="2" t="b">
        <v>0</v>
      </c>
      <c r="O2490" s="2">
        <v>0.77956989247311836</v>
      </c>
      <c r="R2490" s="2" t="s">
        <v>65</v>
      </c>
      <c r="S2490" s="2" t="s">
        <v>5536</v>
      </c>
      <c r="T2490" s="2" t="s">
        <v>5537</v>
      </c>
      <c r="U2490" s="2" t="b">
        <v>1</v>
      </c>
      <c r="V2490" s="2" t="s">
        <v>69</v>
      </c>
      <c r="W2490" s="2">
        <v>0.8</v>
      </c>
    </row>
    <row r="2491" spans="1:23" ht="15.75" customHeight="1" x14ac:dyDescent="0.25">
      <c r="A2491" s="2" t="s">
        <v>52</v>
      </c>
      <c r="B2491" s="2" t="s">
        <v>53</v>
      </c>
      <c r="C2491" s="2" t="s">
        <v>19</v>
      </c>
      <c r="D2491" s="2" t="s">
        <v>88</v>
      </c>
      <c r="E2491" s="2" t="s">
        <v>90</v>
      </c>
      <c r="F2491" s="2" t="s">
        <v>55</v>
      </c>
      <c r="G2491" s="2" t="s">
        <v>216</v>
      </c>
      <c r="H2491" s="2" t="s">
        <v>179</v>
      </c>
      <c r="I2491" s="2" t="s">
        <v>12</v>
      </c>
      <c r="J2491" s="2" t="s">
        <v>217</v>
      </c>
      <c r="K2491" s="2" t="s">
        <v>218</v>
      </c>
      <c r="L2491" s="2" t="s">
        <v>182</v>
      </c>
      <c r="M2491" s="2">
        <v>49</v>
      </c>
      <c r="N2491" s="2" t="b">
        <v>0</v>
      </c>
      <c r="O2491" s="2">
        <v>0.80110497237569056</v>
      </c>
      <c r="R2491" s="2" t="s">
        <v>65</v>
      </c>
      <c r="S2491" s="2" t="s">
        <v>5538</v>
      </c>
      <c r="T2491" s="2" t="s">
        <v>5539</v>
      </c>
      <c r="U2491" s="2" t="b">
        <v>1</v>
      </c>
      <c r="V2491" s="2" t="s">
        <v>69</v>
      </c>
      <c r="W2491" s="2">
        <v>0.6</v>
      </c>
    </row>
    <row r="2492" spans="1:23" ht="15.75" customHeight="1" x14ac:dyDescent="0.25">
      <c r="A2492" s="2" t="s">
        <v>52</v>
      </c>
      <c r="B2492" s="2" t="s">
        <v>53</v>
      </c>
      <c r="C2492" s="2" t="s">
        <v>19</v>
      </c>
      <c r="D2492" s="2" t="s">
        <v>88</v>
      </c>
      <c r="E2492" s="2" t="s">
        <v>90</v>
      </c>
      <c r="F2492" s="2" t="s">
        <v>55</v>
      </c>
      <c r="G2492" s="2" t="s">
        <v>221</v>
      </c>
      <c r="H2492" s="2" t="s">
        <v>179</v>
      </c>
      <c r="I2492" s="2" t="s">
        <v>12</v>
      </c>
      <c r="J2492" s="2" t="s">
        <v>222</v>
      </c>
      <c r="K2492" s="2" t="s">
        <v>223</v>
      </c>
      <c r="L2492" s="2" t="s">
        <v>182</v>
      </c>
      <c r="M2492" s="2">
        <v>50</v>
      </c>
      <c r="N2492" s="2" t="b">
        <v>0</v>
      </c>
      <c r="O2492" s="2">
        <v>0.78688524590163944</v>
      </c>
      <c r="R2492" s="2" t="s">
        <v>65</v>
      </c>
      <c r="S2492" s="2" t="s">
        <v>5540</v>
      </c>
      <c r="T2492" s="2" t="s">
        <v>5541</v>
      </c>
      <c r="U2492" s="2" t="b">
        <v>1</v>
      </c>
      <c r="V2492" s="2" t="s">
        <v>69</v>
      </c>
      <c r="W2492" s="2">
        <v>0.6</v>
      </c>
    </row>
    <row r="2493" spans="1:23" ht="15.75" customHeight="1" x14ac:dyDescent="0.25">
      <c r="A2493" s="2" t="s">
        <v>52</v>
      </c>
      <c r="B2493" s="2" t="s">
        <v>53</v>
      </c>
      <c r="C2493" s="2" t="s">
        <v>19</v>
      </c>
      <c r="D2493" s="2" t="s">
        <v>88</v>
      </c>
      <c r="E2493" s="2" t="s">
        <v>90</v>
      </c>
      <c r="F2493" s="2" t="s">
        <v>55</v>
      </c>
      <c r="G2493" s="2" t="s">
        <v>226</v>
      </c>
      <c r="H2493" s="2" t="s">
        <v>179</v>
      </c>
      <c r="I2493" s="2" t="s">
        <v>12</v>
      </c>
      <c r="J2493" s="2" t="s">
        <v>227</v>
      </c>
      <c r="K2493" s="2" t="s">
        <v>228</v>
      </c>
      <c r="L2493" s="2" t="s">
        <v>182</v>
      </c>
      <c r="M2493" s="2">
        <v>51</v>
      </c>
      <c r="N2493" s="2" t="b">
        <v>0</v>
      </c>
      <c r="O2493" s="2">
        <v>0.81542699724517909</v>
      </c>
      <c r="R2493" s="2" t="s">
        <v>65</v>
      </c>
      <c r="S2493" s="2" t="s">
        <v>5542</v>
      </c>
      <c r="T2493" s="2" t="s">
        <v>5543</v>
      </c>
      <c r="U2493" s="2" t="b">
        <v>1</v>
      </c>
      <c r="V2493" s="2" t="s">
        <v>69</v>
      </c>
      <c r="W2493" s="2">
        <v>0.6</v>
      </c>
    </row>
    <row r="2494" spans="1:23" ht="15.75" customHeight="1" x14ac:dyDescent="0.25">
      <c r="A2494" s="2" t="s">
        <v>52</v>
      </c>
      <c r="B2494" s="2" t="s">
        <v>53</v>
      </c>
      <c r="C2494" s="2" t="s">
        <v>19</v>
      </c>
      <c r="D2494" s="2" t="s">
        <v>88</v>
      </c>
      <c r="E2494" s="2" t="s">
        <v>90</v>
      </c>
      <c r="F2494" s="2" t="s">
        <v>55</v>
      </c>
      <c r="G2494" s="2" t="s">
        <v>231</v>
      </c>
      <c r="H2494" s="2" t="s">
        <v>179</v>
      </c>
      <c r="I2494" s="2" t="s">
        <v>12</v>
      </c>
      <c r="J2494" s="2" t="s">
        <v>232</v>
      </c>
      <c r="K2494" s="2" t="s">
        <v>233</v>
      </c>
      <c r="L2494" s="2" t="s">
        <v>182</v>
      </c>
      <c r="M2494" s="2">
        <v>52</v>
      </c>
      <c r="N2494" s="2" t="b">
        <v>0</v>
      </c>
      <c r="O2494" s="2">
        <v>0.7910863509749303</v>
      </c>
      <c r="R2494" s="2" t="s">
        <v>65</v>
      </c>
      <c r="S2494" s="2" t="s">
        <v>5544</v>
      </c>
      <c r="T2494" s="2" t="s">
        <v>5545</v>
      </c>
      <c r="U2494" s="2" t="b">
        <v>1</v>
      </c>
      <c r="V2494" s="2" t="s">
        <v>69</v>
      </c>
      <c r="W2494" s="2">
        <v>0.7</v>
      </c>
    </row>
    <row r="2495" spans="1:23" ht="15.75" customHeight="1" x14ac:dyDescent="0.25">
      <c r="A2495" s="2" t="s">
        <v>52</v>
      </c>
      <c r="B2495" s="2" t="s">
        <v>53</v>
      </c>
      <c r="C2495" s="2" t="s">
        <v>19</v>
      </c>
      <c r="D2495" s="2" t="s">
        <v>88</v>
      </c>
      <c r="E2495" s="2" t="s">
        <v>90</v>
      </c>
      <c r="F2495" s="2" t="s">
        <v>55</v>
      </c>
      <c r="G2495" s="2" t="s">
        <v>236</v>
      </c>
      <c r="H2495" s="2" t="s">
        <v>179</v>
      </c>
      <c r="I2495" s="2" t="s">
        <v>12</v>
      </c>
      <c r="J2495" s="2" t="s">
        <v>237</v>
      </c>
      <c r="K2495" s="2" t="s">
        <v>238</v>
      </c>
      <c r="L2495" s="2" t="s">
        <v>182</v>
      </c>
      <c r="M2495" s="2">
        <v>53</v>
      </c>
      <c r="N2495" s="2" t="b">
        <v>0</v>
      </c>
      <c r="O2495" s="2">
        <v>0.79234972677595639</v>
      </c>
      <c r="R2495" s="2" t="s">
        <v>65</v>
      </c>
      <c r="S2495" s="2" t="s">
        <v>5546</v>
      </c>
      <c r="T2495" s="2" t="s">
        <v>5547</v>
      </c>
      <c r="U2495" s="2" t="b">
        <v>1</v>
      </c>
      <c r="V2495" s="2" t="s">
        <v>69</v>
      </c>
      <c r="W2495" s="2">
        <v>0.6</v>
      </c>
    </row>
    <row r="2496" spans="1:23" ht="15.75" customHeight="1" x14ac:dyDescent="0.25">
      <c r="A2496" s="2" t="s">
        <v>52</v>
      </c>
      <c r="B2496" s="2" t="s">
        <v>53</v>
      </c>
      <c r="C2496" s="2" t="s">
        <v>19</v>
      </c>
      <c r="D2496" s="2" t="s">
        <v>88</v>
      </c>
      <c r="E2496" s="2" t="s">
        <v>90</v>
      </c>
      <c r="F2496" s="2" t="s">
        <v>55</v>
      </c>
      <c r="G2496" s="2" t="s">
        <v>241</v>
      </c>
      <c r="H2496" s="2" t="s">
        <v>179</v>
      </c>
      <c r="I2496" s="2" t="s">
        <v>12</v>
      </c>
      <c r="J2496" s="2" t="s">
        <v>242</v>
      </c>
      <c r="K2496" s="2" t="s">
        <v>243</v>
      </c>
      <c r="L2496" s="2" t="s">
        <v>182</v>
      </c>
      <c r="M2496" s="2">
        <v>54</v>
      </c>
      <c r="N2496" s="2" t="b">
        <v>0</v>
      </c>
      <c r="O2496" s="2">
        <v>0.82548476454293618</v>
      </c>
      <c r="R2496" s="2" t="s">
        <v>65</v>
      </c>
      <c r="S2496" s="2" t="s">
        <v>5548</v>
      </c>
      <c r="T2496" s="2" t="s">
        <v>5549</v>
      </c>
      <c r="U2496" s="2" t="b">
        <v>1</v>
      </c>
      <c r="V2496" s="2" t="s">
        <v>69</v>
      </c>
      <c r="W2496" s="2">
        <v>0.6</v>
      </c>
    </row>
    <row r="2497" spans="1:23" ht="15.75" customHeight="1" x14ac:dyDescent="0.25">
      <c r="A2497" s="2" t="s">
        <v>52</v>
      </c>
      <c r="B2497" s="2" t="s">
        <v>53</v>
      </c>
      <c r="C2497" s="2" t="s">
        <v>19</v>
      </c>
      <c r="D2497" s="2" t="s">
        <v>88</v>
      </c>
      <c r="E2497" s="2" t="s">
        <v>90</v>
      </c>
      <c r="F2497" s="2" t="s">
        <v>55</v>
      </c>
      <c r="G2497" s="2" t="s">
        <v>246</v>
      </c>
      <c r="H2497" s="2" t="s">
        <v>179</v>
      </c>
      <c r="I2497" s="2" t="s">
        <v>12</v>
      </c>
      <c r="J2497" s="2" t="s">
        <v>247</v>
      </c>
      <c r="K2497" s="2" t="s">
        <v>248</v>
      </c>
      <c r="L2497" s="2" t="s">
        <v>182</v>
      </c>
      <c r="M2497" s="2">
        <v>55</v>
      </c>
      <c r="N2497" s="2" t="b">
        <v>0</v>
      </c>
      <c r="O2497" s="2">
        <v>0.78804347826086962</v>
      </c>
      <c r="R2497" s="2" t="s">
        <v>65</v>
      </c>
      <c r="S2497" s="2" t="s">
        <v>5550</v>
      </c>
      <c r="T2497" s="2" t="s">
        <v>5551</v>
      </c>
      <c r="U2497" s="2" t="b">
        <v>1</v>
      </c>
      <c r="V2497" s="2" t="s">
        <v>69</v>
      </c>
      <c r="W2497" s="2">
        <v>0.6</v>
      </c>
    </row>
    <row r="2498" spans="1:23" ht="15.75" customHeight="1" x14ac:dyDescent="0.25">
      <c r="A2498" s="2" t="s">
        <v>52</v>
      </c>
      <c r="B2498" s="2" t="s">
        <v>53</v>
      </c>
      <c r="C2498" s="2" t="s">
        <v>19</v>
      </c>
      <c r="D2498" s="2" t="s">
        <v>88</v>
      </c>
      <c r="E2498" s="2" t="s">
        <v>90</v>
      </c>
      <c r="F2498" s="2" t="s">
        <v>55</v>
      </c>
      <c r="G2498" s="2" t="s">
        <v>251</v>
      </c>
      <c r="H2498" s="2" t="s">
        <v>179</v>
      </c>
      <c r="I2498" s="2" t="s">
        <v>12</v>
      </c>
      <c r="J2498" s="2" t="s">
        <v>252</v>
      </c>
      <c r="K2498" s="2" t="s">
        <v>253</v>
      </c>
      <c r="L2498" s="2" t="s">
        <v>182</v>
      </c>
      <c r="M2498" s="2">
        <v>56</v>
      </c>
      <c r="N2498" s="2" t="b">
        <v>0</v>
      </c>
      <c r="O2498" s="2">
        <v>0.80332409972299168</v>
      </c>
      <c r="R2498" s="2" t="s">
        <v>65</v>
      </c>
      <c r="S2498" s="2" t="s">
        <v>5552</v>
      </c>
      <c r="T2498" s="2" t="s">
        <v>5553</v>
      </c>
      <c r="U2498" s="2" t="b">
        <v>1</v>
      </c>
      <c r="V2498" s="2" t="s">
        <v>69</v>
      </c>
      <c r="W2498" s="2">
        <v>0.6</v>
      </c>
    </row>
    <row r="2499" spans="1:23" ht="15.75" customHeight="1" x14ac:dyDescent="0.25">
      <c r="A2499" s="2" t="s">
        <v>52</v>
      </c>
      <c r="B2499" s="2" t="s">
        <v>53</v>
      </c>
      <c r="C2499" s="2" t="s">
        <v>19</v>
      </c>
      <c r="D2499" s="2" t="s">
        <v>88</v>
      </c>
      <c r="E2499" s="2" t="s">
        <v>90</v>
      </c>
      <c r="F2499" s="2" t="s">
        <v>55</v>
      </c>
      <c r="G2499" s="2" t="s">
        <v>256</v>
      </c>
      <c r="H2499" s="2" t="s">
        <v>179</v>
      </c>
      <c r="I2499" s="2" t="s">
        <v>12</v>
      </c>
      <c r="J2499" s="2" t="s">
        <v>257</v>
      </c>
      <c r="K2499" s="2" t="s">
        <v>258</v>
      </c>
      <c r="L2499" s="2" t="s">
        <v>182</v>
      </c>
      <c r="M2499" s="2">
        <v>57</v>
      </c>
      <c r="N2499" s="2" t="b">
        <v>0</v>
      </c>
      <c r="O2499" s="2">
        <v>0.77384196185286103</v>
      </c>
      <c r="R2499" s="2" t="s">
        <v>65</v>
      </c>
      <c r="S2499" s="2" t="s">
        <v>5554</v>
      </c>
      <c r="T2499" s="2" t="s">
        <v>5555</v>
      </c>
      <c r="U2499" s="2" t="b">
        <v>1</v>
      </c>
      <c r="V2499" s="2" t="s">
        <v>69</v>
      </c>
      <c r="W2499" s="2">
        <v>0.6</v>
      </c>
    </row>
    <row r="2500" spans="1:23" ht="15.75" customHeight="1" x14ac:dyDescent="0.25">
      <c r="A2500" s="2" t="s">
        <v>52</v>
      </c>
      <c r="B2500" s="2" t="s">
        <v>53</v>
      </c>
      <c r="C2500" s="2" t="s">
        <v>19</v>
      </c>
      <c r="D2500" s="2" t="s">
        <v>88</v>
      </c>
      <c r="E2500" s="2" t="s">
        <v>90</v>
      </c>
      <c r="F2500" s="2" t="s">
        <v>55</v>
      </c>
      <c r="G2500" s="2" t="s">
        <v>261</v>
      </c>
      <c r="H2500" s="2" t="s">
        <v>179</v>
      </c>
      <c r="I2500" s="2" t="s">
        <v>12</v>
      </c>
      <c r="J2500" s="2" t="s">
        <v>262</v>
      </c>
      <c r="K2500" s="2" t="s">
        <v>263</v>
      </c>
      <c r="L2500" s="2" t="s">
        <v>182</v>
      </c>
      <c r="M2500" s="2">
        <v>58</v>
      </c>
      <c r="N2500" s="2" t="b">
        <v>0</v>
      </c>
      <c r="O2500" s="2">
        <v>0.79670329670329665</v>
      </c>
      <c r="R2500" s="2" t="s">
        <v>65</v>
      </c>
      <c r="S2500" s="2" t="s">
        <v>5556</v>
      </c>
      <c r="T2500" s="2" t="s">
        <v>5557</v>
      </c>
      <c r="U2500" s="2" t="b">
        <v>1</v>
      </c>
      <c r="V2500" s="2" t="s">
        <v>69</v>
      </c>
      <c r="W2500" s="2">
        <v>0.6</v>
      </c>
    </row>
    <row r="2501" spans="1:23" ht="15.75" customHeight="1" x14ac:dyDescent="0.25">
      <c r="A2501" s="2" t="s">
        <v>52</v>
      </c>
      <c r="B2501" s="2" t="s">
        <v>53</v>
      </c>
      <c r="C2501" s="2" t="s">
        <v>19</v>
      </c>
      <c r="D2501" s="2" t="s">
        <v>88</v>
      </c>
      <c r="E2501" s="2" t="s">
        <v>90</v>
      </c>
      <c r="F2501" s="2" t="s">
        <v>55</v>
      </c>
      <c r="G2501" s="2" t="s">
        <v>266</v>
      </c>
      <c r="H2501" s="2" t="s">
        <v>179</v>
      </c>
      <c r="I2501" s="2" t="s">
        <v>12</v>
      </c>
      <c r="J2501" s="2" t="s">
        <v>267</v>
      </c>
      <c r="K2501" s="2" t="s">
        <v>268</v>
      </c>
      <c r="L2501" s="2" t="s">
        <v>182</v>
      </c>
      <c r="M2501" s="2">
        <v>59</v>
      </c>
      <c r="N2501" s="2" t="b">
        <v>0</v>
      </c>
      <c r="O2501" s="2">
        <v>0.79019073569482301</v>
      </c>
      <c r="R2501" s="2" t="s">
        <v>65</v>
      </c>
      <c r="S2501" s="2" t="s">
        <v>5558</v>
      </c>
      <c r="T2501" s="2" t="s">
        <v>5559</v>
      </c>
      <c r="U2501" s="2" t="b">
        <v>1</v>
      </c>
      <c r="V2501" s="2" t="s">
        <v>69</v>
      </c>
      <c r="W2501" s="2">
        <v>0.6</v>
      </c>
    </row>
    <row r="2502" spans="1:23" ht="15.75" customHeight="1" x14ac:dyDescent="0.25">
      <c r="A2502" s="2" t="s">
        <v>52</v>
      </c>
      <c r="B2502" s="2" t="s">
        <v>53</v>
      </c>
      <c r="C2502" s="2" t="s">
        <v>19</v>
      </c>
      <c r="D2502" s="2" t="s">
        <v>88</v>
      </c>
      <c r="E2502" s="2" t="s">
        <v>90</v>
      </c>
      <c r="F2502" s="2" t="s">
        <v>55</v>
      </c>
      <c r="G2502" s="2" t="s">
        <v>271</v>
      </c>
      <c r="H2502" s="2" t="s">
        <v>179</v>
      </c>
      <c r="I2502" s="2" t="s">
        <v>12</v>
      </c>
      <c r="J2502" s="2" t="s">
        <v>272</v>
      </c>
      <c r="K2502" s="2" t="s">
        <v>273</v>
      </c>
      <c r="L2502" s="2" t="s">
        <v>182</v>
      </c>
      <c r="M2502" s="2">
        <v>60</v>
      </c>
      <c r="N2502" s="2" t="b">
        <v>0</v>
      </c>
      <c r="O2502" s="2">
        <v>0.8066298342541437</v>
      </c>
      <c r="R2502" s="2" t="s">
        <v>65</v>
      </c>
      <c r="S2502" s="2" t="s">
        <v>5560</v>
      </c>
      <c r="T2502" s="2" t="s">
        <v>5561</v>
      </c>
      <c r="U2502" s="2" t="b">
        <v>1</v>
      </c>
      <c r="V2502" s="2" t="s">
        <v>69</v>
      </c>
      <c r="W2502" s="2">
        <v>0.7</v>
      </c>
    </row>
    <row r="2503" spans="1:23" ht="15.75" customHeight="1" x14ac:dyDescent="0.25">
      <c r="A2503" s="2" t="s">
        <v>52</v>
      </c>
      <c r="B2503" s="2" t="s">
        <v>53</v>
      </c>
      <c r="C2503" s="2" t="s">
        <v>19</v>
      </c>
      <c r="D2503" s="2" t="s">
        <v>88</v>
      </c>
      <c r="E2503" s="2" t="s">
        <v>90</v>
      </c>
      <c r="F2503" s="2" t="s">
        <v>55</v>
      </c>
      <c r="G2503" s="2" t="s">
        <v>276</v>
      </c>
      <c r="H2503" s="2" t="s">
        <v>179</v>
      </c>
      <c r="I2503" s="2" t="s">
        <v>12</v>
      </c>
      <c r="J2503" s="2" t="s">
        <v>277</v>
      </c>
      <c r="K2503" s="2" t="s">
        <v>278</v>
      </c>
      <c r="L2503" s="2" t="s">
        <v>182</v>
      </c>
      <c r="M2503" s="2">
        <v>61</v>
      </c>
      <c r="N2503" s="2" t="b">
        <v>0</v>
      </c>
      <c r="O2503" s="2">
        <v>0.78904109589041105</v>
      </c>
      <c r="R2503" s="2" t="s">
        <v>65</v>
      </c>
      <c r="S2503" s="2" t="s">
        <v>5562</v>
      </c>
      <c r="T2503" s="2" t="s">
        <v>5563</v>
      </c>
      <c r="U2503" s="2" t="b">
        <v>1</v>
      </c>
      <c r="V2503" s="2" t="s">
        <v>69</v>
      </c>
      <c r="W2503" s="2">
        <v>0.6</v>
      </c>
    </row>
    <row r="2504" spans="1:23" ht="15.75" customHeight="1" x14ac:dyDescent="0.25">
      <c r="A2504" s="2" t="s">
        <v>52</v>
      </c>
      <c r="B2504" s="2" t="s">
        <v>53</v>
      </c>
      <c r="C2504" s="2" t="s">
        <v>19</v>
      </c>
      <c r="D2504" s="2" t="s">
        <v>88</v>
      </c>
      <c r="E2504" s="2" t="s">
        <v>90</v>
      </c>
      <c r="F2504" s="2" t="s">
        <v>55</v>
      </c>
      <c r="G2504" s="2" t="s">
        <v>281</v>
      </c>
      <c r="H2504" s="2" t="s">
        <v>282</v>
      </c>
      <c r="I2504" s="2" t="s">
        <v>26</v>
      </c>
      <c r="J2504" s="2" t="s">
        <v>283</v>
      </c>
      <c r="K2504" s="2" t="s">
        <v>284</v>
      </c>
      <c r="L2504" s="2" t="s">
        <v>285</v>
      </c>
      <c r="M2504" s="2">
        <v>42</v>
      </c>
      <c r="N2504" s="2" t="b">
        <v>0</v>
      </c>
      <c r="O2504" s="2">
        <v>0.79130434782608694</v>
      </c>
      <c r="R2504" s="2" t="s">
        <v>65</v>
      </c>
      <c r="S2504" s="2" t="s">
        <v>5564</v>
      </c>
      <c r="T2504" s="2" t="s">
        <v>5565</v>
      </c>
      <c r="U2504" s="2" t="b">
        <v>1</v>
      </c>
      <c r="V2504" s="2" t="s">
        <v>69</v>
      </c>
      <c r="W2504" s="2">
        <v>0.5</v>
      </c>
    </row>
    <row r="2505" spans="1:23" ht="15.75" customHeight="1" x14ac:dyDescent="0.25">
      <c r="A2505" s="2" t="s">
        <v>52</v>
      </c>
      <c r="B2505" s="2" t="s">
        <v>53</v>
      </c>
      <c r="C2505" s="2" t="s">
        <v>19</v>
      </c>
      <c r="D2505" s="2" t="s">
        <v>88</v>
      </c>
      <c r="E2505" s="2" t="s">
        <v>90</v>
      </c>
      <c r="F2505" s="2" t="s">
        <v>55</v>
      </c>
      <c r="G2505" s="2" t="s">
        <v>288</v>
      </c>
      <c r="H2505" s="2" t="s">
        <v>282</v>
      </c>
      <c r="I2505" s="2" t="s">
        <v>26</v>
      </c>
      <c r="J2505" s="2" t="s">
        <v>289</v>
      </c>
      <c r="K2505" s="2" t="s">
        <v>290</v>
      </c>
      <c r="L2505" s="2" t="s">
        <v>285</v>
      </c>
      <c r="M2505" s="2">
        <v>43</v>
      </c>
      <c r="N2505" s="2" t="b">
        <v>0</v>
      </c>
      <c r="O2505" s="2">
        <v>0.77253218884120178</v>
      </c>
      <c r="R2505" s="2" t="s">
        <v>65</v>
      </c>
      <c r="S2505" s="2" t="s">
        <v>5566</v>
      </c>
      <c r="T2505" s="2" t="s">
        <v>5567</v>
      </c>
      <c r="U2505" s="2" t="b">
        <v>1</v>
      </c>
      <c r="V2505" s="2" t="s">
        <v>69</v>
      </c>
      <c r="W2505" s="2">
        <v>0.7</v>
      </c>
    </row>
    <row r="2506" spans="1:23" ht="15.75" customHeight="1" x14ac:dyDescent="0.25">
      <c r="A2506" s="2" t="s">
        <v>52</v>
      </c>
      <c r="B2506" s="2" t="s">
        <v>53</v>
      </c>
      <c r="C2506" s="2" t="s">
        <v>19</v>
      </c>
      <c r="D2506" s="2" t="s">
        <v>88</v>
      </c>
      <c r="E2506" s="2" t="s">
        <v>90</v>
      </c>
      <c r="F2506" s="2" t="s">
        <v>55</v>
      </c>
      <c r="G2506" s="2" t="s">
        <v>293</v>
      </c>
      <c r="H2506" s="2" t="s">
        <v>282</v>
      </c>
      <c r="I2506" s="2" t="s">
        <v>26</v>
      </c>
      <c r="J2506" s="2" t="s">
        <v>294</v>
      </c>
      <c r="K2506" s="2" t="s">
        <v>295</v>
      </c>
      <c r="L2506" s="2" t="s">
        <v>285</v>
      </c>
      <c r="M2506" s="2">
        <v>44</v>
      </c>
      <c r="N2506" s="2" t="b">
        <v>0</v>
      </c>
      <c r="O2506" s="2">
        <v>0.8205128205128206</v>
      </c>
      <c r="R2506" s="2" t="s">
        <v>65</v>
      </c>
      <c r="S2506" s="2" t="s">
        <v>5568</v>
      </c>
      <c r="T2506" s="2" t="s">
        <v>5569</v>
      </c>
      <c r="U2506" s="2" t="b">
        <v>1</v>
      </c>
      <c r="V2506" s="2" t="s">
        <v>69</v>
      </c>
      <c r="W2506" s="2">
        <v>0.6</v>
      </c>
    </row>
    <row r="2507" spans="1:23" ht="15.75" customHeight="1" x14ac:dyDescent="0.25">
      <c r="A2507" s="2" t="s">
        <v>52</v>
      </c>
      <c r="B2507" s="2" t="s">
        <v>53</v>
      </c>
      <c r="C2507" s="2" t="s">
        <v>19</v>
      </c>
      <c r="D2507" s="2" t="s">
        <v>88</v>
      </c>
      <c r="E2507" s="2" t="s">
        <v>90</v>
      </c>
      <c r="F2507" s="2" t="s">
        <v>55</v>
      </c>
      <c r="G2507" s="2" t="s">
        <v>298</v>
      </c>
      <c r="H2507" s="2" t="s">
        <v>282</v>
      </c>
      <c r="I2507" s="2" t="s">
        <v>26</v>
      </c>
      <c r="J2507" s="2" t="s">
        <v>299</v>
      </c>
      <c r="K2507" s="2" t="s">
        <v>300</v>
      </c>
      <c r="L2507" s="2" t="s">
        <v>285</v>
      </c>
      <c r="M2507" s="2">
        <v>45</v>
      </c>
      <c r="N2507" s="2" t="b">
        <v>0</v>
      </c>
      <c r="O2507" s="2">
        <v>0.7931769722814499</v>
      </c>
      <c r="R2507" s="2" t="s">
        <v>65</v>
      </c>
      <c r="S2507" s="2" t="s">
        <v>5570</v>
      </c>
      <c r="T2507" s="2" t="s">
        <v>5571</v>
      </c>
      <c r="U2507" s="2" t="b">
        <v>1</v>
      </c>
      <c r="V2507" s="2" t="s">
        <v>69</v>
      </c>
      <c r="W2507" s="2">
        <v>0.5</v>
      </c>
    </row>
    <row r="2508" spans="1:23" ht="15.75" customHeight="1" x14ac:dyDescent="0.25">
      <c r="A2508" s="2" t="s">
        <v>52</v>
      </c>
      <c r="B2508" s="2" t="s">
        <v>53</v>
      </c>
      <c r="C2508" s="2" t="s">
        <v>19</v>
      </c>
      <c r="D2508" s="2" t="s">
        <v>88</v>
      </c>
      <c r="E2508" s="2" t="s">
        <v>90</v>
      </c>
      <c r="F2508" s="2" t="s">
        <v>55</v>
      </c>
      <c r="G2508" s="2" t="s">
        <v>303</v>
      </c>
      <c r="H2508" s="2" t="s">
        <v>282</v>
      </c>
      <c r="I2508" s="2" t="s">
        <v>26</v>
      </c>
      <c r="J2508" s="2" t="s">
        <v>304</v>
      </c>
      <c r="K2508" s="2" t="s">
        <v>305</v>
      </c>
      <c r="L2508" s="2" t="s">
        <v>285</v>
      </c>
      <c r="M2508" s="2">
        <v>46</v>
      </c>
      <c r="N2508" s="2" t="b">
        <v>0</v>
      </c>
      <c r="O2508" s="2">
        <v>0.79059829059829068</v>
      </c>
      <c r="R2508" s="2" t="s">
        <v>65</v>
      </c>
      <c r="S2508" s="2" t="s">
        <v>5572</v>
      </c>
      <c r="T2508" s="2" t="s">
        <v>5573</v>
      </c>
      <c r="U2508" s="2" t="b">
        <v>1</v>
      </c>
      <c r="V2508" s="2" t="s">
        <v>69</v>
      </c>
      <c r="W2508" s="2">
        <v>0.5</v>
      </c>
    </row>
    <row r="2509" spans="1:23" ht="15.75" customHeight="1" x14ac:dyDescent="0.25">
      <c r="A2509" s="2" t="s">
        <v>52</v>
      </c>
      <c r="B2509" s="2" t="s">
        <v>53</v>
      </c>
      <c r="C2509" s="2" t="s">
        <v>19</v>
      </c>
      <c r="D2509" s="2" t="s">
        <v>88</v>
      </c>
      <c r="E2509" s="2" t="s">
        <v>90</v>
      </c>
      <c r="F2509" s="2" t="s">
        <v>55</v>
      </c>
      <c r="G2509" s="2" t="s">
        <v>308</v>
      </c>
      <c r="H2509" s="2" t="s">
        <v>282</v>
      </c>
      <c r="I2509" s="2" t="s">
        <v>26</v>
      </c>
      <c r="J2509" s="2" t="s">
        <v>309</v>
      </c>
      <c r="K2509" s="2" t="s">
        <v>310</v>
      </c>
      <c r="L2509" s="2" t="s">
        <v>285</v>
      </c>
      <c r="M2509" s="2">
        <v>47</v>
      </c>
      <c r="N2509" s="2" t="b">
        <v>0</v>
      </c>
      <c r="O2509" s="2">
        <v>0.80694143167028198</v>
      </c>
      <c r="R2509" s="2" t="s">
        <v>65</v>
      </c>
      <c r="S2509" s="2" t="s">
        <v>5574</v>
      </c>
      <c r="T2509" s="2" t="s">
        <v>5575</v>
      </c>
      <c r="U2509" s="2" t="b">
        <v>1</v>
      </c>
      <c r="V2509" s="2" t="s">
        <v>69</v>
      </c>
      <c r="W2509" s="2">
        <v>0.5</v>
      </c>
    </row>
    <row r="2510" spans="1:23" ht="15.75" customHeight="1" x14ac:dyDescent="0.25">
      <c r="A2510" s="2" t="s">
        <v>52</v>
      </c>
      <c r="B2510" s="2" t="s">
        <v>53</v>
      </c>
      <c r="C2510" s="2" t="s">
        <v>19</v>
      </c>
      <c r="D2510" s="2" t="s">
        <v>88</v>
      </c>
      <c r="E2510" s="2" t="s">
        <v>90</v>
      </c>
      <c r="F2510" s="2" t="s">
        <v>55</v>
      </c>
      <c r="G2510" s="2" t="s">
        <v>313</v>
      </c>
      <c r="H2510" s="2" t="s">
        <v>282</v>
      </c>
      <c r="I2510" s="2" t="s">
        <v>26</v>
      </c>
      <c r="J2510" s="2" t="s">
        <v>314</v>
      </c>
      <c r="K2510" s="2" t="s">
        <v>315</v>
      </c>
      <c r="L2510" s="2" t="s">
        <v>285</v>
      </c>
      <c r="M2510" s="2">
        <v>48</v>
      </c>
      <c r="N2510" s="2" t="b">
        <v>0</v>
      </c>
      <c r="O2510" s="2">
        <v>0.77087794432548196</v>
      </c>
      <c r="R2510" s="2" t="s">
        <v>65</v>
      </c>
      <c r="S2510" s="2" t="s">
        <v>5576</v>
      </c>
      <c r="T2510" s="2" t="s">
        <v>5577</v>
      </c>
      <c r="U2510" s="2" t="b">
        <v>1</v>
      </c>
      <c r="V2510" s="2" t="s">
        <v>69</v>
      </c>
      <c r="W2510" s="2">
        <v>0.5</v>
      </c>
    </row>
    <row r="2511" spans="1:23" ht="15.75" customHeight="1" x14ac:dyDescent="0.25">
      <c r="A2511" s="2" t="s">
        <v>52</v>
      </c>
      <c r="B2511" s="2" t="s">
        <v>53</v>
      </c>
      <c r="C2511" s="2" t="s">
        <v>19</v>
      </c>
      <c r="D2511" s="2" t="s">
        <v>88</v>
      </c>
      <c r="E2511" s="2" t="s">
        <v>90</v>
      </c>
      <c r="F2511" s="2" t="s">
        <v>55</v>
      </c>
      <c r="G2511" s="2" t="s">
        <v>318</v>
      </c>
      <c r="H2511" s="2" t="s">
        <v>282</v>
      </c>
      <c r="I2511" s="2" t="s">
        <v>26</v>
      </c>
      <c r="J2511" s="2" t="s">
        <v>319</v>
      </c>
      <c r="K2511" s="2" t="s">
        <v>320</v>
      </c>
      <c r="L2511" s="2" t="s">
        <v>285</v>
      </c>
      <c r="M2511" s="2">
        <v>49</v>
      </c>
      <c r="N2511" s="2" t="b">
        <v>0</v>
      </c>
      <c r="O2511" s="2">
        <v>0.80172413793103436</v>
      </c>
      <c r="R2511" s="2" t="s">
        <v>65</v>
      </c>
      <c r="S2511" s="2" t="s">
        <v>5578</v>
      </c>
      <c r="T2511" s="2" t="s">
        <v>5579</v>
      </c>
      <c r="U2511" s="2" t="b">
        <v>1</v>
      </c>
      <c r="V2511" s="2" t="s">
        <v>69</v>
      </c>
      <c r="W2511" s="2">
        <v>0.5</v>
      </c>
    </row>
    <row r="2512" spans="1:23" ht="15.75" customHeight="1" x14ac:dyDescent="0.25">
      <c r="A2512" s="2" t="s">
        <v>52</v>
      </c>
      <c r="B2512" s="2" t="s">
        <v>53</v>
      </c>
      <c r="C2512" s="2" t="s">
        <v>19</v>
      </c>
      <c r="D2512" s="2" t="s">
        <v>88</v>
      </c>
      <c r="E2512" s="2" t="s">
        <v>90</v>
      </c>
      <c r="F2512" s="2" t="s">
        <v>55</v>
      </c>
      <c r="G2512" s="2" t="s">
        <v>323</v>
      </c>
      <c r="H2512" s="2" t="s">
        <v>282</v>
      </c>
      <c r="I2512" s="2" t="s">
        <v>26</v>
      </c>
      <c r="J2512" s="2" t="s">
        <v>324</v>
      </c>
      <c r="K2512" s="2" t="s">
        <v>325</v>
      </c>
      <c r="L2512" s="2" t="s">
        <v>285</v>
      </c>
      <c r="M2512" s="2">
        <v>50</v>
      </c>
      <c r="N2512" s="2" t="b">
        <v>0</v>
      </c>
      <c r="O2512" s="2">
        <v>0.82683982683982682</v>
      </c>
      <c r="R2512" s="2" t="s">
        <v>65</v>
      </c>
      <c r="S2512" s="2" t="s">
        <v>5580</v>
      </c>
      <c r="T2512" s="2" t="s">
        <v>5581</v>
      </c>
      <c r="U2512" s="2" t="b">
        <v>1</v>
      </c>
      <c r="V2512" s="2" t="s">
        <v>69</v>
      </c>
      <c r="W2512" s="2">
        <v>0.6</v>
      </c>
    </row>
    <row r="2513" spans="1:23" ht="15.75" customHeight="1" x14ac:dyDescent="0.25">
      <c r="A2513" s="2" t="s">
        <v>52</v>
      </c>
      <c r="B2513" s="2" t="s">
        <v>53</v>
      </c>
      <c r="C2513" s="2" t="s">
        <v>19</v>
      </c>
      <c r="D2513" s="2" t="s">
        <v>88</v>
      </c>
      <c r="E2513" s="2" t="s">
        <v>90</v>
      </c>
      <c r="F2513" s="2" t="s">
        <v>55</v>
      </c>
      <c r="G2513" s="2" t="s">
        <v>328</v>
      </c>
      <c r="H2513" s="2" t="s">
        <v>282</v>
      </c>
      <c r="I2513" s="2" t="s">
        <v>26</v>
      </c>
      <c r="J2513" s="2" t="s">
        <v>329</v>
      </c>
      <c r="K2513" s="2" t="s">
        <v>330</v>
      </c>
      <c r="L2513" s="2" t="s">
        <v>285</v>
      </c>
      <c r="M2513" s="2">
        <v>51</v>
      </c>
      <c r="N2513" s="2" t="b">
        <v>0</v>
      </c>
      <c r="O2513" s="2">
        <v>0.79828326180257514</v>
      </c>
      <c r="R2513" s="2" t="s">
        <v>65</v>
      </c>
      <c r="S2513" s="2" t="s">
        <v>5582</v>
      </c>
      <c r="T2513" s="2" t="s">
        <v>5583</v>
      </c>
      <c r="U2513" s="2" t="b">
        <v>1</v>
      </c>
      <c r="V2513" s="2" t="s">
        <v>69</v>
      </c>
      <c r="W2513" s="2">
        <v>0.6</v>
      </c>
    </row>
    <row r="2514" spans="1:23" ht="15.75" customHeight="1" x14ac:dyDescent="0.25">
      <c r="A2514" s="2" t="s">
        <v>52</v>
      </c>
      <c r="B2514" s="2" t="s">
        <v>53</v>
      </c>
      <c r="C2514" s="2" t="s">
        <v>19</v>
      </c>
      <c r="D2514" s="2" t="s">
        <v>88</v>
      </c>
      <c r="E2514" s="2" t="s">
        <v>90</v>
      </c>
      <c r="F2514" s="2" t="s">
        <v>55</v>
      </c>
      <c r="G2514" s="2" t="s">
        <v>333</v>
      </c>
      <c r="H2514" s="2" t="s">
        <v>282</v>
      </c>
      <c r="I2514" s="2" t="s">
        <v>26</v>
      </c>
      <c r="J2514" s="2" t="s">
        <v>334</v>
      </c>
      <c r="K2514" s="2" t="s">
        <v>335</v>
      </c>
      <c r="L2514" s="2" t="s">
        <v>285</v>
      </c>
      <c r="M2514" s="2">
        <v>52</v>
      </c>
      <c r="N2514" s="2" t="b">
        <v>0</v>
      </c>
      <c r="O2514" s="2">
        <v>0.81561822125813443</v>
      </c>
      <c r="R2514" s="2" t="s">
        <v>65</v>
      </c>
      <c r="S2514" s="2" t="s">
        <v>5584</v>
      </c>
      <c r="T2514" s="2" t="s">
        <v>5585</v>
      </c>
      <c r="U2514" s="2" t="b">
        <v>1</v>
      </c>
      <c r="V2514" s="2" t="s">
        <v>69</v>
      </c>
      <c r="W2514" s="2">
        <v>0.6</v>
      </c>
    </row>
    <row r="2515" spans="1:23" ht="15.75" customHeight="1" x14ac:dyDescent="0.25">
      <c r="A2515" s="2" t="s">
        <v>52</v>
      </c>
      <c r="B2515" s="2" t="s">
        <v>53</v>
      </c>
      <c r="C2515" s="2" t="s">
        <v>19</v>
      </c>
      <c r="D2515" s="2" t="s">
        <v>88</v>
      </c>
      <c r="E2515" s="2" t="s">
        <v>90</v>
      </c>
      <c r="F2515" s="2" t="s">
        <v>55</v>
      </c>
      <c r="G2515" s="2" t="s">
        <v>338</v>
      </c>
      <c r="H2515" s="2" t="s">
        <v>282</v>
      </c>
      <c r="I2515" s="2" t="s">
        <v>26</v>
      </c>
      <c r="J2515" s="2" t="s">
        <v>339</v>
      </c>
      <c r="K2515" s="2" t="s">
        <v>340</v>
      </c>
      <c r="L2515" s="2" t="s">
        <v>285</v>
      </c>
      <c r="M2515" s="2">
        <v>53</v>
      </c>
      <c r="N2515" s="2" t="b">
        <v>0</v>
      </c>
      <c r="O2515" s="2">
        <v>0.76659528907922914</v>
      </c>
      <c r="R2515" s="2" t="s">
        <v>65</v>
      </c>
      <c r="S2515" s="2" t="s">
        <v>5586</v>
      </c>
      <c r="T2515" s="2" t="s">
        <v>5587</v>
      </c>
      <c r="U2515" s="2" t="b">
        <v>1</v>
      </c>
      <c r="V2515" s="2" t="s">
        <v>69</v>
      </c>
      <c r="W2515" s="2">
        <v>0.6</v>
      </c>
    </row>
    <row r="2516" spans="1:23" ht="15.75" customHeight="1" x14ac:dyDescent="0.25">
      <c r="A2516" s="2" t="s">
        <v>52</v>
      </c>
      <c r="B2516" s="2" t="s">
        <v>53</v>
      </c>
      <c r="C2516" s="2" t="s">
        <v>19</v>
      </c>
      <c r="D2516" s="2" t="s">
        <v>88</v>
      </c>
      <c r="E2516" s="2" t="s">
        <v>90</v>
      </c>
      <c r="F2516" s="2" t="s">
        <v>55</v>
      </c>
      <c r="G2516" s="2" t="s">
        <v>343</v>
      </c>
      <c r="H2516" s="2" t="s">
        <v>282</v>
      </c>
      <c r="I2516" s="2" t="s">
        <v>26</v>
      </c>
      <c r="J2516" s="2" t="s">
        <v>344</v>
      </c>
      <c r="K2516" s="2" t="s">
        <v>345</v>
      </c>
      <c r="L2516" s="2" t="s">
        <v>285</v>
      </c>
      <c r="M2516" s="2">
        <v>54</v>
      </c>
      <c r="N2516" s="2" t="b">
        <v>0</v>
      </c>
      <c r="O2516" s="2">
        <v>0.79828326180257514</v>
      </c>
      <c r="R2516" s="2" t="s">
        <v>65</v>
      </c>
      <c r="S2516" s="2" t="s">
        <v>5588</v>
      </c>
      <c r="T2516" s="2" t="s">
        <v>5589</v>
      </c>
      <c r="U2516" s="2" t="b">
        <v>1</v>
      </c>
      <c r="V2516" s="2" t="s">
        <v>69</v>
      </c>
      <c r="W2516" s="2">
        <v>0.6</v>
      </c>
    </row>
    <row r="2517" spans="1:23" ht="15.75" customHeight="1" x14ac:dyDescent="0.25">
      <c r="A2517" s="2" t="s">
        <v>52</v>
      </c>
      <c r="B2517" s="2" t="s">
        <v>53</v>
      </c>
      <c r="C2517" s="2" t="s">
        <v>19</v>
      </c>
      <c r="D2517" s="2" t="s">
        <v>88</v>
      </c>
      <c r="E2517" s="2" t="s">
        <v>90</v>
      </c>
      <c r="F2517" s="2" t="s">
        <v>55</v>
      </c>
      <c r="G2517" s="2" t="s">
        <v>349</v>
      </c>
      <c r="H2517" s="2" t="s">
        <v>282</v>
      </c>
      <c r="I2517" s="2" t="s">
        <v>26</v>
      </c>
      <c r="J2517" s="2" t="s">
        <v>351</v>
      </c>
      <c r="K2517" s="2" t="s">
        <v>352</v>
      </c>
      <c r="L2517" s="2" t="s">
        <v>285</v>
      </c>
      <c r="M2517" s="2">
        <v>55</v>
      </c>
      <c r="N2517" s="2" t="b">
        <v>0</v>
      </c>
      <c r="O2517" s="2">
        <v>0.8</v>
      </c>
      <c r="R2517" s="2" t="s">
        <v>65</v>
      </c>
      <c r="S2517" s="2" t="s">
        <v>5590</v>
      </c>
      <c r="T2517" s="2" t="s">
        <v>5591</v>
      </c>
      <c r="U2517" s="2" t="b">
        <v>1</v>
      </c>
      <c r="V2517" s="2" t="s">
        <v>69</v>
      </c>
      <c r="W2517" s="2">
        <v>0.6</v>
      </c>
    </row>
    <row r="2518" spans="1:23" ht="15.75" customHeight="1" x14ac:dyDescent="0.25">
      <c r="A2518" s="2" t="s">
        <v>52</v>
      </c>
      <c r="B2518" s="2" t="s">
        <v>53</v>
      </c>
      <c r="C2518" s="2" t="s">
        <v>19</v>
      </c>
      <c r="D2518" s="2" t="s">
        <v>88</v>
      </c>
      <c r="E2518" s="2" t="s">
        <v>90</v>
      </c>
      <c r="F2518" s="2" t="s">
        <v>55</v>
      </c>
      <c r="G2518" s="2" t="s">
        <v>363</v>
      </c>
      <c r="H2518" s="2" t="s">
        <v>282</v>
      </c>
      <c r="I2518" s="2" t="s">
        <v>26</v>
      </c>
      <c r="J2518" s="2" t="s">
        <v>367</v>
      </c>
      <c r="K2518" s="2" t="s">
        <v>368</v>
      </c>
      <c r="L2518" s="2" t="s">
        <v>285</v>
      </c>
      <c r="M2518" s="2">
        <v>56</v>
      </c>
      <c r="N2518" s="2" t="b">
        <v>0</v>
      </c>
      <c r="O2518" s="2">
        <v>0.78879310344827591</v>
      </c>
      <c r="R2518" s="2" t="s">
        <v>65</v>
      </c>
      <c r="S2518" s="2" t="s">
        <v>5592</v>
      </c>
      <c r="T2518" s="2" t="s">
        <v>5593</v>
      </c>
      <c r="U2518" s="2" t="b">
        <v>1</v>
      </c>
      <c r="V2518" s="2" t="s">
        <v>69</v>
      </c>
      <c r="W2518" s="2">
        <v>0.5</v>
      </c>
    </row>
    <row r="2519" spans="1:23" ht="15.75" customHeight="1" x14ac:dyDescent="0.25">
      <c r="A2519" s="2" t="s">
        <v>52</v>
      </c>
      <c r="B2519" s="2" t="s">
        <v>53</v>
      </c>
      <c r="C2519" s="2" t="s">
        <v>19</v>
      </c>
      <c r="D2519" s="2" t="s">
        <v>88</v>
      </c>
      <c r="E2519" s="2" t="s">
        <v>90</v>
      </c>
      <c r="F2519" s="2" t="s">
        <v>55</v>
      </c>
      <c r="G2519" s="2" t="s">
        <v>378</v>
      </c>
      <c r="H2519" s="2" t="s">
        <v>282</v>
      </c>
      <c r="I2519" s="2" t="s">
        <v>26</v>
      </c>
      <c r="J2519" s="2" t="s">
        <v>380</v>
      </c>
      <c r="K2519" s="2" t="s">
        <v>381</v>
      </c>
      <c r="L2519" s="2" t="s">
        <v>285</v>
      </c>
      <c r="M2519" s="2">
        <v>57</v>
      </c>
      <c r="N2519" s="2" t="b">
        <v>0</v>
      </c>
      <c r="O2519" s="2">
        <v>0.80694143167028198</v>
      </c>
      <c r="R2519" s="2" t="s">
        <v>65</v>
      </c>
      <c r="S2519" s="2" t="s">
        <v>5594</v>
      </c>
      <c r="T2519" s="2" t="s">
        <v>5595</v>
      </c>
      <c r="U2519" s="2" t="b">
        <v>1</v>
      </c>
      <c r="V2519" s="2" t="s">
        <v>69</v>
      </c>
      <c r="W2519" s="2">
        <v>0.5</v>
      </c>
    </row>
    <row r="2520" spans="1:23" ht="15.75" customHeight="1" x14ac:dyDescent="0.25">
      <c r="A2520" s="2" t="s">
        <v>52</v>
      </c>
      <c r="B2520" s="2" t="s">
        <v>53</v>
      </c>
      <c r="C2520" s="2" t="s">
        <v>19</v>
      </c>
      <c r="D2520" s="2" t="s">
        <v>88</v>
      </c>
      <c r="E2520" s="2" t="s">
        <v>90</v>
      </c>
      <c r="F2520" s="2" t="s">
        <v>55</v>
      </c>
      <c r="G2520" s="2" t="s">
        <v>389</v>
      </c>
      <c r="H2520" s="2" t="s">
        <v>282</v>
      </c>
      <c r="I2520" s="2" t="s">
        <v>26</v>
      </c>
      <c r="J2520" s="2" t="s">
        <v>390</v>
      </c>
      <c r="K2520" s="2" t="s">
        <v>391</v>
      </c>
      <c r="L2520" s="2" t="s">
        <v>285</v>
      </c>
      <c r="M2520" s="2">
        <v>58</v>
      </c>
      <c r="N2520" s="2" t="b">
        <v>0</v>
      </c>
      <c r="O2520" s="2">
        <v>0.80260303687635581</v>
      </c>
      <c r="R2520" s="2" t="s">
        <v>65</v>
      </c>
      <c r="S2520" s="2" t="s">
        <v>5596</v>
      </c>
      <c r="T2520" s="2" t="s">
        <v>5597</v>
      </c>
      <c r="U2520" s="2" t="b">
        <v>1</v>
      </c>
      <c r="V2520" s="2" t="s">
        <v>69</v>
      </c>
      <c r="W2520" s="2">
        <v>0.8</v>
      </c>
    </row>
    <row r="2521" spans="1:23" ht="15.75" customHeight="1" x14ac:dyDescent="0.25">
      <c r="A2521" s="2" t="s">
        <v>52</v>
      </c>
      <c r="B2521" s="2" t="s">
        <v>53</v>
      </c>
      <c r="C2521" s="2" t="s">
        <v>19</v>
      </c>
      <c r="D2521" s="2" t="s">
        <v>88</v>
      </c>
      <c r="E2521" s="2" t="s">
        <v>90</v>
      </c>
      <c r="F2521" s="2" t="s">
        <v>55</v>
      </c>
      <c r="G2521" s="2" t="s">
        <v>395</v>
      </c>
      <c r="H2521" s="2" t="s">
        <v>282</v>
      </c>
      <c r="I2521" s="2" t="s">
        <v>26</v>
      </c>
      <c r="J2521" s="2" t="s">
        <v>397</v>
      </c>
      <c r="K2521" s="2" t="s">
        <v>398</v>
      </c>
      <c r="L2521" s="2" t="s">
        <v>285</v>
      </c>
      <c r="M2521" s="2">
        <v>59</v>
      </c>
      <c r="N2521" s="2" t="b">
        <v>0</v>
      </c>
      <c r="O2521" s="2">
        <v>0.81995661605206072</v>
      </c>
      <c r="R2521" s="2" t="s">
        <v>65</v>
      </c>
      <c r="S2521" s="2" t="s">
        <v>5598</v>
      </c>
      <c r="T2521" s="2" t="s">
        <v>5599</v>
      </c>
      <c r="U2521" s="2" t="b">
        <v>1</v>
      </c>
      <c r="V2521" s="2" t="s">
        <v>69</v>
      </c>
      <c r="W2521" s="2">
        <v>0.6</v>
      </c>
    </row>
    <row r="2522" spans="1:23" ht="15.75" customHeight="1" x14ac:dyDescent="0.25">
      <c r="A2522" s="2" t="s">
        <v>52</v>
      </c>
      <c r="B2522" s="2" t="s">
        <v>53</v>
      </c>
      <c r="C2522" s="2" t="s">
        <v>19</v>
      </c>
      <c r="D2522" s="2" t="s">
        <v>88</v>
      </c>
      <c r="E2522" s="2" t="s">
        <v>90</v>
      </c>
      <c r="F2522" s="2" t="s">
        <v>55</v>
      </c>
      <c r="G2522" s="2" t="s">
        <v>401</v>
      </c>
      <c r="H2522" s="2" t="s">
        <v>282</v>
      </c>
      <c r="I2522" s="2" t="s">
        <v>26</v>
      </c>
      <c r="J2522" s="2" t="s">
        <v>402</v>
      </c>
      <c r="K2522" s="2" t="s">
        <v>403</v>
      </c>
      <c r="L2522" s="2" t="s">
        <v>285</v>
      </c>
      <c r="M2522" s="2">
        <v>60</v>
      </c>
      <c r="N2522" s="2" t="b">
        <v>0</v>
      </c>
      <c r="O2522" s="2">
        <v>0.81818181818181812</v>
      </c>
      <c r="R2522" s="2" t="s">
        <v>65</v>
      </c>
      <c r="S2522" s="2" t="s">
        <v>5600</v>
      </c>
      <c r="T2522" s="2" t="s">
        <v>5601</v>
      </c>
      <c r="U2522" s="2" t="b">
        <v>1</v>
      </c>
      <c r="V2522" s="2" t="s">
        <v>69</v>
      </c>
      <c r="W2522" s="2">
        <v>0.6</v>
      </c>
    </row>
    <row r="2523" spans="1:23" ht="15.75" customHeight="1" x14ac:dyDescent="0.25">
      <c r="A2523" s="2" t="s">
        <v>52</v>
      </c>
      <c r="B2523" s="2" t="s">
        <v>53</v>
      </c>
      <c r="C2523" s="2" t="s">
        <v>19</v>
      </c>
      <c r="D2523" s="2" t="s">
        <v>88</v>
      </c>
      <c r="E2523" s="2" t="s">
        <v>90</v>
      </c>
      <c r="F2523" s="2" t="s">
        <v>55</v>
      </c>
      <c r="G2523" s="2" t="s">
        <v>406</v>
      </c>
      <c r="H2523" s="2" t="s">
        <v>282</v>
      </c>
      <c r="I2523" s="2" t="s">
        <v>26</v>
      </c>
      <c r="J2523" s="2" t="s">
        <v>407</v>
      </c>
      <c r="K2523" s="2" t="s">
        <v>408</v>
      </c>
      <c r="L2523" s="2" t="s">
        <v>285</v>
      </c>
      <c r="M2523" s="2">
        <v>61</v>
      </c>
      <c r="N2523" s="2" t="b">
        <v>0</v>
      </c>
      <c r="O2523" s="2">
        <v>0.79481641468682507</v>
      </c>
      <c r="R2523" s="2" t="s">
        <v>65</v>
      </c>
      <c r="S2523" s="2" t="s">
        <v>5602</v>
      </c>
      <c r="T2523" s="2" t="s">
        <v>5603</v>
      </c>
      <c r="U2523" s="2" t="b">
        <v>1</v>
      </c>
      <c r="V2523" s="2" t="s">
        <v>69</v>
      </c>
      <c r="W2523" s="2">
        <v>0.5</v>
      </c>
    </row>
    <row r="2524" spans="1:23" ht="15.75" customHeight="1" x14ac:dyDescent="0.25">
      <c r="A2524" s="2" t="s">
        <v>52</v>
      </c>
      <c r="B2524" s="2" t="s">
        <v>53</v>
      </c>
      <c r="C2524" s="2" t="s">
        <v>19</v>
      </c>
      <c r="D2524" s="2" t="s">
        <v>88</v>
      </c>
      <c r="E2524" s="2" t="s">
        <v>90</v>
      </c>
      <c r="F2524" s="2" t="s">
        <v>364</v>
      </c>
      <c r="G2524" s="2" t="s">
        <v>411</v>
      </c>
      <c r="H2524" s="2" t="s">
        <v>412</v>
      </c>
      <c r="I2524" s="2" t="s">
        <v>54</v>
      </c>
      <c r="J2524" s="2" t="s">
        <v>413</v>
      </c>
      <c r="K2524" s="2" t="s">
        <v>414</v>
      </c>
      <c r="L2524" s="2" t="s">
        <v>377</v>
      </c>
      <c r="M2524" s="2">
        <v>42</v>
      </c>
      <c r="N2524" s="2" t="b">
        <v>0</v>
      </c>
      <c r="O2524" s="2">
        <v>0.83263598326359833</v>
      </c>
      <c r="R2524" s="2" t="s">
        <v>65</v>
      </c>
      <c r="S2524" s="2" t="s">
        <v>5604</v>
      </c>
      <c r="T2524" s="2" t="s">
        <v>5605</v>
      </c>
      <c r="U2524" s="2" t="b">
        <v>1</v>
      </c>
      <c r="V2524" s="2" t="s">
        <v>69</v>
      </c>
      <c r="W2524" s="2">
        <v>0.6</v>
      </c>
    </row>
    <row r="2525" spans="1:23" ht="15.75" customHeight="1" x14ac:dyDescent="0.25">
      <c r="A2525" s="2" t="s">
        <v>52</v>
      </c>
      <c r="B2525" s="2" t="s">
        <v>53</v>
      </c>
      <c r="C2525" s="2" t="s">
        <v>19</v>
      </c>
      <c r="D2525" s="2" t="s">
        <v>88</v>
      </c>
      <c r="E2525" s="2" t="s">
        <v>90</v>
      </c>
      <c r="F2525" s="2" t="s">
        <v>364</v>
      </c>
      <c r="G2525" s="2" t="s">
        <v>417</v>
      </c>
      <c r="H2525" s="2" t="s">
        <v>412</v>
      </c>
      <c r="I2525" s="2" t="s">
        <v>54</v>
      </c>
      <c r="J2525" s="2" t="s">
        <v>418</v>
      </c>
      <c r="K2525" s="2" t="s">
        <v>419</v>
      </c>
      <c r="L2525" s="2" t="s">
        <v>377</v>
      </c>
      <c r="M2525" s="2">
        <v>43</v>
      </c>
      <c r="N2525" s="2" t="b">
        <v>0</v>
      </c>
      <c r="O2525" s="2">
        <v>0.82426778242677834</v>
      </c>
      <c r="R2525" s="2" t="s">
        <v>65</v>
      </c>
      <c r="S2525" s="2" t="s">
        <v>5606</v>
      </c>
      <c r="T2525" s="2" t="s">
        <v>5607</v>
      </c>
      <c r="U2525" s="2" t="b">
        <v>1</v>
      </c>
      <c r="V2525" s="2" t="s">
        <v>69</v>
      </c>
      <c r="W2525" s="2">
        <v>0.5</v>
      </c>
    </row>
    <row r="2526" spans="1:23" ht="15.75" customHeight="1" x14ac:dyDescent="0.25">
      <c r="A2526" s="2" t="s">
        <v>52</v>
      </c>
      <c r="B2526" s="2" t="s">
        <v>53</v>
      </c>
      <c r="C2526" s="2" t="s">
        <v>19</v>
      </c>
      <c r="D2526" s="2" t="s">
        <v>81</v>
      </c>
      <c r="E2526" s="2" t="s">
        <v>82</v>
      </c>
      <c r="F2526" s="2" t="s">
        <v>364</v>
      </c>
      <c r="G2526" s="2" t="s">
        <v>422</v>
      </c>
      <c r="H2526" s="2" t="s">
        <v>412</v>
      </c>
      <c r="I2526" s="2" t="s">
        <v>54</v>
      </c>
      <c r="J2526" s="2" t="s">
        <v>423</v>
      </c>
      <c r="K2526" s="2" t="s">
        <v>424</v>
      </c>
      <c r="L2526" s="2" t="s">
        <v>377</v>
      </c>
      <c r="M2526" s="2">
        <v>44</v>
      </c>
      <c r="N2526" s="2" t="b">
        <v>0</v>
      </c>
      <c r="O2526" s="2">
        <v>0.7975460122699386</v>
      </c>
      <c r="P2526" s="2">
        <v>0.7558139534883721</v>
      </c>
      <c r="Q2526" s="2">
        <v>0.8441558441558441</v>
      </c>
      <c r="R2526" s="2" t="s">
        <v>74</v>
      </c>
      <c r="S2526" s="2" t="s">
        <v>5608</v>
      </c>
      <c r="T2526" s="2" t="s">
        <v>5609</v>
      </c>
      <c r="U2526" s="2" t="b">
        <v>0</v>
      </c>
      <c r="V2526" s="2" t="s">
        <v>69</v>
      </c>
      <c r="W2526" s="2">
        <v>500.5</v>
      </c>
    </row>
    <row r="2527" spans="1:23" ht="15.75" customHeight="1" x14ac:dyDescent="0.25">
      <c r="A2527" s="2" t="s">
        <v>52</v>
      </c>
      <c r="B2527" s="2" t="s">
        <v>53</v>
      </c>
      <c r="C2527" s="2" t="s">
        <v>19</v>
      </c>
      <c r="D2527" s="2" t="s">
        <v>81</v>
      </c>
      <c r="E2527" s="2" t="s">
        <v>82</v>
      </c>
      <c r="F2527" s="2" t="s">
        <v>364</v>
      </c>
      <c r="G2527" s="2" t="s">
        <v>427</v>
      </c>
      <c r="H2527" s="2" t="s">
        <v>412</v>
      </c>
      <c r="I2527" s="2" t="s">
        <v>54</v>
      </c>
      <c r="J2527" s="2" t="s">
        <v>428</v>
      </c>
      <c r="K2527" s="2" t="s">
        <v>429</v>
      </c>
      <c r="L2527" s="2" t="s">
        <v>377</v>
      </c>
      <c r="M2527" s="2">
        <v>45</v>
      </c>
      <c r="N2527" s="2" t="b">
        <v>0</v>
      </c>
      <c r="O2527" s="2">
        <v>0.81081081081081074</v>
      </c>
      <c r="P2527" s="2">
        <v>0.78</v>
      </c>
      <c r="Q2527" s="2">
        <v>0.8441558441558441</v>
      </c>
      <c r="R2527" s="2" t="s">
        <v>74</v>
      </c>
      <c r="S2527" s="2" t="s">
        <v>5610</v>
      </c>
      <c r="T2527" s="2" t="s">
        <v>5611</v>
      </c>
      <c r="U2527" s="2" t="b">
        <v>0</v>
      </c>
      <c r="V2527" s="2" t="s">
        <v>69</v>
      </c>
      <c r="W2527" s="2">
        <v>442.6</v>
      </c>
    </row>
    <row r="2528" spans="1:23" ht="15.75" customHeight="1" x14ac:dyDescent="0.25">
      <c r="A2528" s="2" t="s">
        <v>52</v>
      </c>
      <c r="B2528" s="2" t="s">
        <v>53</v>
      </c>
      <c r="C2528" s="2" t="s">
        <v>19</v>
      </c>
      <c r="D2528" s="2" t="s">
        <v>81</v>
      </c>
      <c r="E2528" s="2" t="s">
        <v>82</v>
      </c>
      <c r="F2528" s="2" t="s">
        <v>364</v>
      </c>
      <c r="G2528" s="2" t="s">
        <v>432</v>
      </c>
      <c r="H2528" s="2" t="s">
        <v>412</v>
      </c>
      <c r="I2528" s="2" t="s">
        <v>54</v>
      </c>
      <c r="J2528" s="2" t="s">
        <v>433</v>
      </c>
      <c r="K2528" s="2" t="s">
        <v>434</v>
      </c>
      <c r="L2528" s="2" t="s">
        <v>377</v>
      </c>
      <c r="M2528" s="2">
        <v>46</v>
      </c>
      <c r="N2528" s="2" t="b">
        <v>0</v>
      </c>
      <c r="O2528" s="2">
        <v>0.82231404958677679</v>
      </c>
      <c r="P2528" s="2">
        <v>0.7865612648221344</v>
      </c>
      <c r="Q2528" s="2">
        <v>0.8614718614718615</v>
      </c>
      <c r="R2528" s="2" t="s">
        <v>74</v>
      </c>
      <c r="S2528" s="2" t="s">
        <v>5612</v>
      </c>
      <c r="T2528" s="2" t="s">
        <v>5613</v>
      </c>
      <c r="U2528" s="2" t="b">
        <v>0</v>
      </c>
      <c r="V2528" s="2" t="s">
        <v>69</v>
      </c>
      <c r="W2528" s="2">
        <v>395.6</v>
      </c>
    </row>
    <row r="2529" spans="1:23" ht="15.75" customHeight="1" x14ac:dyDescent="0.25">
      <c r="A2529" s="2" t="s">
        <v>52</v>
      </c>
      <c r="B2529" s="2" t="s">
        <v>53</v>
      </c>
      <c r="C2529" s="2" t="s">
        <v>19</v>
      </c>
      <c r="D2529" s="2" t="s">
        <v>81</v>
      </c>
      <c r="E2529" s="2" t="s">
        <v>82</v>
      </c>
      <c r="F2529" s="2" t="s">
        <v>364</v>
      </c>
      <c r="G2529" s="2" t="s">
        <v>437</v>
      </c>
      <c r="H2529" s="2" t="s">
        <v>412</v>
      </c>
      <c r="I2529" s="2" t="s">
        <v>54</v>
      </c>
      <c r="J2529" s="2" t="s">
        <v>438</v>
      </c>
      <c r="K2529" s="2" t="s">
        <v>439</v>
      </c>
      <c r="L2529" s="2" t="s">
        <v>377</v>
      </c>
      <c r="M2529" s="2">
        <v>47</v>
      </c>
      <c r="N2529" s="2" t="b">
        <v>0</v>
      </c>
      <c r="O2529" s="2">
        <v>0.8065843621399178</v>
      </c>
      <c r="P2529" s="2">
        <v>0.7686274509803922</v>
      </c>
      <c r="Q2529" s="2">
        <v>0.84848484848484851</v>
      </c>
      <c r="R2529" s="2" t="s">
        <v>74</v>
      </c>
      <c r="S2529" s="2" t="s">
        <v>5614</v>
      </c>
      <c r="T2529" s="2" t="s">
        <v>5615</v>
      </c>
      <c r="U2529" s="2" t="b">
        <v>0</v>
      </c>
      <c r="V2529" s="2" t="s">
        <v>69</v>
      </c>
      <c r="W2529" s="2">
        <v>392.4</v>
      </c>
    </row>
    <row r="2530" spans="1:23" ht="15.75" customHeight="1" x14ac:dyDescent="0.25">
      <c r="A2530" s="2" t="s">
        <v>52</v>
      </c>
      <c r="B2530" s="2" t="s">
        <v>53</v>
      </c>
      <c r="C2530" s="2" t="s">
        <v>19</v>
      </c>
      <c r="D2530" s="2" t="s">
        <v>81</v>
      </c>
      <c r="E2530" s="2" t="s">
        <v>82</v>
      </c>
      <c r="F2530" s="2" t="s">
        <v>364</v>
      </c>
      <c r="G2530" s="2" t="s">
        <v>442</v>
      </c>
      <c r="H2530" s="2" t="s">
        <v>412</v>
      </c>
      <c r="I2530" s="2" t="s">
        <v>54</v>
      </c>
      <c r="J2530" s="2" t="s">
        <v>443</v>
      </c>
      <c r="K2530" s="2" t="s">
        <v>444</v>
      </c>
      <c r="L2530" s="2" t="s">
        <v>377</v>
      </c>
      <c r="M2530" s="2">
        <v>48</v>
      </c>
      <c r="N2530" s="2" t="b">
        <v>0</v>
      </c>
      <c r="O2530" s="2">
        <v>0.81761006289308169</v>
      </c>
      <c r="P2530" s="2">
        <v>0.79268292682926833</v>
      </c>
      <c r="Q2530" s="2">
        <v>0.8441558441558441</v>
      </c>
      <c r="R2530" s="2" t="s">
        <v>74</v>
      </c>
      <c r="S2530" s="2" t="s">
        <v>5616</v>
      </c>
      <c r="T2530" s="2" t="s">
        <v>5617</v>
      </c>
      <c r="U2530" s="2" t="b">
        <v>0</v>
      </c>
      <c r="V2530" s="2" t="s">
        <v>69</v>
      </c>
      <c r="W2530" s="2">
        <v>392.5</v>
      </c>
    </row>
    <row r="2531" spans="1:23" ht="15.75" customHeight="1" x14ac:dyDescent="0.25">
      <c r="A2531" s="2" t="s">
        <v>52</v>
      </c>
      <c r="B2531" s="2" t="s">
        <v>53</v>
      </c>
      <c r="C2531" s="2" t="s">
        <v>19</v>
      </c>
      <c r="D2531" s="2" t="s">
        <v>81</v>
      </c>
      <c r="E2531" s="2" t="s">
        <v>82</v>
      </c>
      <c r="F2531" s="2" t="s">
        <v>364</v>
      </c>
      <c r="G2531" s="2" t="s">
        <v>447</v>
      </c>
      <c r="H2531" s="2" t="s">
        <v>412</v>
      </c>
      <c r="I2531" s="2" t="s">
        <v>54</v>
      </c>
      <c r="J2531" s="2" t="s">
        <v>448</v>
      </c>
      <c r="K2531" s="2" t="s">
        <v>449</v>
      </c>
      <c r="L2531" s="2" t="s">
        <v>377</v>
      </c>
      <c r="M2531" s="2">
        <v>49</v>
      </c>
      <c r="N2531" s="2" t="b">
        <v>0</v>
      </c>
      <c r="O2531" s="2">
        <v>0.79331941544885176</v>
      </c>
      <c r="P2531" s="2">
        <v>0.7661290322580645</v>
      </c>
      <c r="Q2531" s="2">
        <v>0.82251082251082253</v>
      </c>
      <c r="R2531" s="2" t="s">
        <v>74</v>
      </c>
      <c r="S2531" s="2" t="s">
        <v>5618</v>
      </c>
      <c r="T2531" s="2" t="s">
        <v>5619</v>
      </c>
      <c r="U2531" s="2" t="b">
        <v>0</v>
      </c>
      <c r="V2531" s="2" t="s">
        <v>69</v>
      </c>
      <c r="W2531" s="2">
        <v>444.2</v>
      </c>
    </row>
    <row r="2532" spans="1:23" ht="15.75" customHeight="1" x14ac:dyDescent="0.25">
      <c r="A2532" s="2" t="s">
        <v>52</v>
      </c>
      <c r="B2532" s="2" t="s">
        <v>53</v>
      </c>
      <c r="C2532" s="2" t="s">
        <v>19</v>
      </c>
      <c r="D2532" s="2" t="s">
        <v>81</v>
      </c>
      <c r="E2532" s="2" t="s">
        <v>82</v>
      </c>
      <c r="F2532" s="2" t="s">
        <v>364</v>
      </c>
      <c r="G2532" s="2" t="s">
        <v>452</v>
      </c>
      <c r="H2532" s="2" t="s">
        <v>412</v>
      </c>
      <c r="I2532" s="2" t="s">
        <v>54</v>
      </c>
      <c r="J2532" s="2" t="s">
        <v>453</v>
      </c>
      <c r="K2532" s="2" t="s">
        <v>454</v>
      </c>
      <c r="L2532" s="2" t="s">
        <v>377</v>
      </c>
      <c r="M2532" s="2">
        <v>50</v>
      </c>
      <c r="N2532" s="2" t="b">
        <v>0</v>
      </c>
      <c r="O2532" s="2">
        <v>0.80932203389830515</v>
      </c>
      <c r="P2532" s="2">
        <v>0.79253112033195017</v>
      </c>
      <c r="Q2532" s="2">
        <v>0.82683982683982682</v>
      </c>
      <c r="R2532" s="2" t="s">
        <v>74</v>
      </c>
      <c r="S2532" s="2" t="s">
        <v>5620</v>
      </c>
      <c r="T2532" s="2" t="s">
        <v>5621</v>
      </c>
      <c r="U2532" s="2" t="b">
        <v>0</v>
      </c>
      <c r="V2532" s="2" t="s">
        <v>69</v>
      </c>
      <c r="W2532" s="2">
        <v>390</v>
      </c>
    </row>
    <row r="2533" spans="1:23" ht="15.75" customHeight="1" x14ac:dyDescent="0.25">
      <c r="A2533" s="2" t="s">
        <v>52</v>
      </c>
      <c r="B2533" s="2" t="s">
        <v>53</v>
      </c>
      <c r="C2533" s="2" t="s">
        <v>19</v>
      </c>
      <c r="D2533" s="2" t="s">
        <v>81</v>
      </c>
      <c r="E2533" s="2" t="s">
        <v>82</v>
      </c>
      <c r="F2533" s="2" t="s">
        <v>364</v>
      </c>
      <c r="G2533" s="2" t="s">
        <v>457</v>
      </c>
      <c r="H2533" s="2" t="s">
        <v>412</v>
      </c>
      <c r="I2533" s="2" t="s">
        <v>54</v>
      </c>
      <c r="J2533" s="2" t="s">
        <v>458</v>
      </c>
      <c r="K2533" s="2" t="s">
        <v>459</v>
      </c>
      <c r="L2533" s="2" t="s">
        <v>377</v>
      </c>
      <c r="M2533" s="2">
        <v>51</v>
      </c>
      <c r="N2533" s="2" t="b">
        <v>0</v>
      </c>
      <c r="O2533" s="2">
        <v>0.82278481012658222</v>
      </c>
      <c r="P2533" s="2">
        <v>0.80246913580246915</v>
      </c>
      <c r="Q2533" s="2">
        <v>0.8441558441558441</v>
      </c>
      <c r="R2533" s="2" t="s">
        <v>74</v>
      </c>
      <c r="S2533" s="2" t="s">
        <v>5622</v>
      </c>
      <c r="T2533" s="2" t="s">
        <v>5623</v>
      </c>
      <c r="U2533" s="2" t="b">
        <v>0</v>
      </c>
      <c r="V2533" s="2" t="s">
        <v>69</v>
      </c>
      <c r="W2533" s="2">
        <v>395.7</v>
      </c>
    </row>
    <row r="2534" spans="1:23" ht="15.75" customHeight="1" x14ac:dyDescent="0.25">
      <c r="A2534" s="2" t="s">
        <v>52</v>
      </c>
      <c r="B2534" s="2" t="s">
        <v>53</v>
      </c>
      <c r="C2534" s="2" t="s">
        <v>19</v>
      </c>
      <c r="D2534" s="2" t="s">
        <v>81</v>
      </c>
      <c r="E2534" s="2" t="s">
        <v>82</v>
      </c>
      <c r="F2534" s="2" t="s">
        <v>364</v>
      </c>
      <c r="G2534" s="2" t="s">
        <v>462</v>
      </c>
      <c r="H2534" s="2" t="s">
        <v>412</v>
      </c>
      <c r="I2534" s="2" t="s">
        <v>54</v>
      </c>
      <c r="J2534" s="2" t="s">
        <v>463</v>
      </c>
      <c r="K2534" s="2" t="s">
        <v>464</v>
      </c>
      <c r="L2534" s="2" t="s">
        <v>377</v>
      </c>
      <c r="M2534" s="2">
        <v>52</v>
      </c>
      <c r="N2534" s="2" t="b">
        <v>0</v>
      </c>
      <c r="O2534" s="2">
        <v>0.83966244725738393</v>
      </c>
      <c r="P2534" s="2">
        <v>0.81893004115226342</v>
      </c>
      <c r="Q2534" s="2">
        <v>0.8614718614718615</v>
      </c>
      <c r="R2534" s="2" t="s">
        <v>74</v>
      </c>
      <c r="S2534" s="2" t="s">
        <v>5624</v>
      </c>
      <c r="T2534" s="2" t="s">
        <v>5625</v>
      </c>
      <c r="U2534" s="2" t="b">
        <v>0</v>
      </c>
      <c r="V2534" s="2" t="s">
        <v>69</v>
      </c>
      <c r="W2534" s="2">
        <v>650.79999999999995</v>
      </c>
    </row>
    <row r="2535" spans="1:23" ht="15.75" customHeight="1" x14ac:dyDescent="0.25">
      <c r="A2535" s="2" t="s">
        <v>52</v>
      </c>
      <c r="B2535" s="2" t="s">
        <v>53</v>
      </c>
      <c r="C2535" s="2" t="s">
        <v>19</v>
      </c>
      <c r="D2535" s="2" t="s">
        <v>81</v>
      </c>
      <c r="E2535" s="2" t="s">
        <v>82</v>
      </c>
      <c r="F2535" s="2" t="s">
        <v>364</v>
      </c>
      <c r="G2535" s="2" t="s">
        <v>467</v>
      </c>
      <c r="H2535" s="2" t="s">
        <v>412</v>
      </c>
      <c r="I2535" s="2" t="s">
        <v>54</v>
      </c>
      <c r="J2535" s="2" t="s">
        <v>468</v>
      </c>
      <c r="K2535" s="2" t="s">
        <v>469</v>
      </c>
      <c r="L2535" s="2" t="s">
        <v>377</v>
      </c>
      <c r="M2535" s="2">
        <v>53</v>
      </c>
      <c r="N2535" s="2" t="b">
        <v>0</v>
      </c>
      <c r="O2535" s="2">
        <v>0.82401656314699789</v>
      </c>
      <c r="P2535" s="2">
        <v>0.78968253968253965</v>
      </c>
      <c r="Q2535" s="2">
        <v>0.8614718614718615</v>
      </c>
      <c r="R2535" s="2" t="s">
        <v>74</v>
      </c>
      <c r="S2535" s="2" t="s">
        <v>5626</v>
      </c>
      <c r="T2535" s="2" t="s">
        <v>5627</v>
      </c>
      <c r="U2535" s="2" t="b">
        <v>0</v>
      </c>
      <c r="V2535" s="2" t="s">
        <v>69</v>
      </c>
      <c r="W2535" s="2">
        <v>388</v>
      </c>
    </row>
    <row r="2536" spans="1:23" ht="15.75" customHeight="1" x14ac:dyDescent="0.25">
      <c r="A2536" s="2" t="s">
        <v>52</v>
      </c>
      <c r="B2536" s="2" t="s">
        <v>53</v>
      </c>
      <c r="C2536" s="2" t="s">
        <v>19</v>
      </c>
      <c r="D2536" s="2" t="s">
        <v>81</v>
      </c>
      <c r="E2536" s="2" t="s">
        <v>82</v>
      </c>
      <c r="F2536" s="2" t="s">
        <v>364</v>
      </c>
      <c r="G2536" s="2" t="s">
        <v>472</v>
      </c>
      <c r="H2536" s="2" t="s">
        <v>412</v>
      </c>
      <c r="I2536" s="2" t="s">
        <v>54</v>
      </c>
      <c r="J2536" s="2" t="s">
        <v>473</v>
      </c>
      <c r="K2536" s="2" t="s">
        <v>474</v>
      </c>
      <c r="L2536" s="2" t="s">
        <v>377</v>
      </c>
      <c r="M2536" s="2">
        <v>54</v>
      </c>
      <c r="N2536" s="2" t="b">
        <v>0</v>
      </c>
      <c r="O2536" s="2">
        <v>0.81249999999999989</v>
      </c>
      <c r="P2536" s="2">
        <v>0.7831325301204819</v>
      </c>
      <c r="Q2536" s="2">
        <v>0.8441558441558441</v>
      </c>
      <c r="R2536" s="2" t="s">
        <v>74</v>
      </c>
      <c r="S2536" s="2" t="s">
        <v>5628</v>
      </c>
      <c r="T2536" s="2" t="s">
        <v>5629</v>
      </c>
      <c r="U2536" s="2" t="b">
        <v>0</v>
      </c>
      <c r="V2536" s="2" t="s">
        <v>69</v>
      </c>
      <c r="W2536" s="2">
        <v>542.70000000000005</v>
      </c>
    </row>
    <row r="2537" spans="1:23" ht="15.75" customHeight="1" x14ac:dyDescent="0.25">
      <c r="A2537" s="2" t="s">
        <v>52</v>
      </c>
      <c r="B2537" s="2" t="s">
        <v>53</v>
      </c>
      <c r="C2537" s="2" t="s">
        <v>19</v>
      </c>
      <c r="D2537" s="2" t="s">
        <v>81</v>
      </c>
      <c r="E2537" s="2" t="s">
        <v>82</v>
      </c>
      <c r="F2537" s="2" t="s">
        <v>364</v>
      </c>
      <c r="G2537" s="2" t="s">
        <v>477</v>
      </c>
      <c r="H2537" s="2" t="s">
        <v>412</v>
      </c>
      <c r="I2537" s="2" t="s">
        <v>54</v>
      </c>
      <c r="J2537" s="2" t="s">
        <v>478</v>
      </c>
      <c r="K2537" s="2" t="s">
        <v>479</v>
      </c>
      <c r="L2537" s="2" t="s">
        <v>377</v>
      </c>
      <c r="M2537" s="2">
        <v>55</v>
      </c>
      <c r="N2537" s="2" t="b">
        <v>0</v>
      </c>
      <c r="O2537" s="2">
        <v>0.82008368200836823</v>
      </c>
      <c r="P2537" s="2">
        <v>0.79352226720647778</v>
      </c>
      <c r="Q2537" s="2">
        <v>0.84848484848484851</v>
      </c>
      <c r="R2537" s="2" t="s">
        <v>74</v>
      </c>
      <c r="S2537" s="2" t="s">
        <v>5630</v>
      </c>
      <c r="T2537" s="2" t="s">
        <v>5631</v>
      </c>
      <c r="U2537" s="2" t="b">
        <v>0</v>
      </c>
      <c r="V2537" s="2" t="s">
        <v>69</v>
      </c>
      <c r="W2537" s="2">
        <v>442.6</v>
      </c>
    </row>
    <row r="2538" spans="1:23" ht="15.75" customHeight="1" x14ac:dyDescent="0.25">
      <c r="A2538" s="2" t="s">
        <v>52</v>
      </c>
      <c r="B2538" s="2" t="s">
        <v>53</v>
      </c>
      <c r="C2538" s="2" t="s">
        <v>19</v>
      </c>
      <c r="D2538" s="2" t="s">
        <v>81</v>
      </c>
      <c r="E2538" s="2" t="s">
        <v>82</v>
      </c>
      <c r="F2538" s="2" t="s">
        <v>364</v>
      </c>
      <c r="G2538" s="2" t="s">
        <v>482</v>
      </c>
      <c r="H2538" s="2" t="s">
        <v>412</v>
      </c>
      <c r="I2538" s="2" t="s">
        <v>54</v>
      </c>
      <c r="J2538" s="2" t="s">
        <v>483</v>
      </c>
      <c r="K2538" s="2" t="s">
        <v>484</v>
      </c>
      <c r="L2538" s="2" t="s">
        <v>377</v>
      </c>
      <c r="M2538" s="2">
        <v>56</v>
      </c>
      <c r="N2538" s="2" t="b">
        <v>0</v>
      </c>
      <c r="O2538" s="2">
        <v>0.82599580712788268</v>
      </c>
      <c r="P2538" s="2">
        <v>0.80081300813008127</v>
      </c>
      <c r="Q2538" s="2">
        <v>0.8528138528138528</v>
      </c>
      <c r="R2538" s="2" t="s">
        <v>74</v>
      </c>
      <c r="S2538" s="2" t="s">
        <v>5632</v>
      </c>
      <c r="T2538" s="2" t="s">
        <v>5633</v>
      </c>
      <c r="U2538" s="2" t="b">
        <v>0</v>
      </c>
      <c r="V2538" s="2" t="s">
        <v>69</v>
      </c>
      <c r="W2538" s="2">
        <v>496.6</v>
      </c>
    </row>
    <row r="2539" spans="1:23" ht="15.75" customHeight="1" x14ac:dyDescent="0.25">
      <c r="A2539" s="2" t="s">
        <v>52</v>
      </c>
      <c r="B2539" s="2" t="s">
        <v>53</v>
      </c>
      <c r="C2539" s="2" t="s">
        <v>19</v>
      </c>
      <c r="D2539" s="2" t="s">
        <v>81</v>
      </c>
      <c r="E2539" s="2" t="s">
        <v>82</v>
      </c>
      <c r="F2539" s="2" t="s">
        <v>364</v>
      </c>
      <c r="G2539" s="2" t="s">
        <v>487</v>
      </c>
      <c r="H2539" s="2" t="s">
        <v>412</v>
      </c>
      <c r="I2539" s="2" t="s">
        <v>54</v>
      </c>
      <c r="J2539" s="2" t="s">
        <v>488</v>
      </c>
      <c r="K2539" s="2" t="s">
        <v>489</v>
      </c>
      <c r="L2539" s="2" t="s">
        <v>377</v>
      </c>
      <c r="M2539" s="2">
        <v>57</v>
      </c>
      <c r="N2539" s="2" t="b">
        <v>0</v>
      </c>
      <c r="O2539" s="2">
        <v>0.82157676348547726</v>
      </c>
      <c r="P2539" s="2">
        <v>0.78884462151394419</v>
      </c>
      <c r="Q2539" s="2">
        <v>0.8571428571428571</v>
      </c>
      <c r="R2539" s="2" t="s">
        <v>74</v>
      </c>
      <c r="S2539" s="2" t="s">
        <v>5634</v>
      </c>
      <c r="T2539" s="2" t="s">
        <v>5635</v>
      </c>
      <c r="U2539" s="2" t="b">
        <v>0</v>
      </c>
      <c r="V2539" s="2" t="s">
        <v>69</v>
      </c>
      <c r="W2539" s="2">
        <v>544.9</v>
      </c>
    </row>
    <row r="2540" spans="1:23" ht="15.75" customHeight="1" x14ac:dyDescent="0.25">
      <c r="A2540" s="2" t="s">
        <v>52</v>
      </c>
      <c r="B2540" s="2" t="s">
        <v>53</v>
      </c>
      <c r="C2540" s="2" t="s">
        <v>19</v>
      </c>
      <c r="D2540" s="2" t="s">
        <v>81</v>
      </c>
      <c r="E2540" s="2" t="s">
        <v>82</v>
      </c>
      <c r="F2540" s="2" t="s">
        <v>364</v>
      </c>
      <c r="G2540" s="2" t="s">
        <v>492</v>
      </c>
      <c r="H2540" s="2" t="s">
        <v>412</v>
      </c>
      <c r="I2540" s="2" t="s">
        <v>54</v>
      </c>
      <c r="J2540" s="2" t="s">
        <v>493</v>
      </c>
      <c r="K2540" s="2" t="s">
        <v>494</v>
      </c>
      <c r="L2540" s="2" t="s">
        <v>377</v>
      </c>
      <c r="M2540" s="2">
        <v>58</v>
      </c>
      <c r="N2540" s="2" t="b">
        <v>0</v>
      </c>
      <c r="O2540" s="2">
        <v>0.83265306122448979</v>
      </c>
      <c r="P2540" s="2">
        <v>0.78764478764478763</v>
      </c>
      <c r="Q2540" s="2">
        <v>0.88311688311688308</v>
      </c>
      <c r="R2540" s="2" t="s">
        <v>74</v>
      </c>
      <c r="S2540" s="2" t="s">
        <v>5636</v>
      </c>
      <c r="T2540" s="2" t="s">
        <v>5637</v>
      </c>
      <c r="U2540" s="2" t="b">
        <v>0</v>
      </c>
      <c r="V2540" s="2" t="s">
        <v>69</v>
      </c>
      <c r="W2540" s="2">
        <v>707.9</v>
      </c>
    </row>
    <row r="2541" spans="1:23" ht="15.75" customHeight="1" x14ac:dyDescent="0.25">
      <c r="A2541" s="2" t="s">
        <v>52</v>
      </c>
      <c r="B2541" s="2" t="s">
        <v>53</v>
      </c>
      <c r="C2541" s="2" t="s">
        <v>19</v>
      </c>
      <c r="D2541" s="2" t="s">
        <v>81</v>
      </c>
      <c r="E2541" s="2" t="s">
        <v>82</v>
      </c>
      <c r="F2541" s="2" t="s">
        <v>364</v>
      </c>
      <c r="G2541" s="2" t="s">
        <v>497</v>
      </c>
      <c r="H2541" s="2" t="s">
        <v>412</v>
      </c>
      <c r="I2541" s="2" t="s">
        <v>54</v>
      </c>
      <c r="J2541" s="2" t="s">
        <v>498</v>
      </c>
      <c r="K2541" s="2" t="s">
        <v>499</v>
      </c>
      <c r="L2541" s="2" t="s">
        <v>377</v>
      </c>
      <c r="M2541" s="2">
        <v>59</v>
      </c>
      <c r="N2541" s="2" t="b">
        <v>0</v>
      </c>
      <c r="O2541" s="2">
        <v>0.82599580712788268</v>
      </c>
      <c r="P2541" s="2">
        <v>0.80081300813008127</v>
      </c>
      <c r="Q2541" s="2">
        <v>0.8528138528138528</v>
      </c>
      <c r="R2541" s="2" t="s">
        <v>74</v>
      </c>
      <c r="S2541" s="2" t="s">
        <v>5638</v>
      </c>
      <c r="T2541" s="2" t="s">
        <v>5639</v>
      </c>
      <c r="U2541" s="2" t="b">
        <v>0</v>
      </c>
      <c r="V2541" s="2" t="s">
        <v>69</v>
      </c>
      <c r="W2541" s="2">
        <v>694.3</v>
      </c>
    </row>
    <row r="2542" spans="1:23" ht="15.75" customHeight="1" x14ac:dyDescent="0.25">
      <c r="A2542" s="2" t="s">
        <v>52</v>
      </c>
      <c r="B2542" s="2" t="s">
        <v>53</v>
      </c>
      <c r="C2542" s="2" t="s">
        <v>19</v>
      </c>
      <c r="D2542" s="2" t="s">
        <v>81</v>
      </c>
      <c r="E2542" s="2" t="s">
        <v>82</v>
      </c>
      <c r="F2542" s="2" t="s">
        <v>364</v>
      </c>
      <c r="G2542" s="2" t="s">
        <v>502</v>
      </c>
      <c r="H2542" s="2" t="s">
        <v>412</v>
      </c>
      <c r="I2542" s="2" t="s">
        <v>54</v>
      </c>
      <c r="J2542" s="2" t="s">
        <v>503</v>
      </c>
      <c r="K2542" s="2" t="s">
        <v>504</v>
      </c>
      <c r="L2542" s="2" t="s">
        <v>377</v>
      </c>
      <c r="M2542" s="2">
        <v>60</v>
      </c>
      <c r="N2542" s="2" t="b">
        <v>0</v>
      </c>
      <c r="O2542" s="2">
        <v>0.82716049382716039</v>
      </c>
      <c r="P2542" s="2">
        <v>0.78823529411764703</v>
      </c>
      <c r="Q2542" s="2">
        <v>0.87012987012987009</v>
      </c>
      <c r="R2542" s="2" t="s">
        <v>74</v>
      </c>
      <c r="S2542" s="2" t="s">
        <v>5640</v>
      </c>
      <c r="T2542" s="2" t="s">
        <v>5641</v>
      </c>
      <c r="U2542" s="2" t="b">
        <v>0</v>
      </c>
      <c r="V2542" s="2" t="s">
        <v>69</v>
      </c>
      <c r="W2542" s="2">
        <v>383.7</v>
      </c>
    </row>
    <row r="2543" spans="1:23" ht="15.75" customHeight="1" x14ac:dyDescent="0.25">
      <c r="A2543" s="2" t="s">
        <v>52</v>
      </c>
      <c r="B2543" s="2" t="s">
        <v>53</v>
      </c>
      <c r="C2543" s="2" t="s">
        <v>19</v>
      </c>
      <c r="D2543" s="2" t="s">
        <v>81</v>
      </c>
      <c r="E2543" s="2" t="s">
        <v>82</v>
      </c>
      <c r="F2543" s="2" t="s">
        <v>364</v>
      </c>
      <c r="G2543" s="2" t="s">
        <v>507</v>
      </c>
      <c r="H2543" s="2" t="s">
        <v>412</v>
      </c>
      <c r="I2543" s="2" t="s">
        <v>54</v>
      </c>
      <c r="J2543" s="2" t="s">
        <v>508</v>
      </c>
      <c r="K2543" s="2" t="s">
        <v>509</v>
      </c>
      <c r="L2543" s="2" t="s">
        <v>377</v>
      </c>
      <c r="M2543" s="2">
        <v>61</v>
      </c>
      <c r="N2543" s="2" t="b">
        <v>0</v>
      </c>
      <c r="O2543" s="2">
        <v>0.81987577639751552</v>
      </c>
      <c r="P2543" s="2">
        <v>0.7857142857142857</v>
      </c>
      <c r="Q2543" s="2">
        <v>0.8571428571428571</v>
      </c>
      <c r="R2543" s="2" t="s">
        <v>74</v>
      </c>
      <c r="S2543" s="2" t="s">
        <v>5642</v>
      </c>
      <c r="T2543" s="2" t="s">
        <v>5643</v>
      </c>
      <c r="U2543" s="2" t="b">
        <v>0</v>
      </c>
      <c r="V2543" s="2" t="s">
        <v>69</v>
      </c>
      <c r="W2543" s="2">
        <v>398.9</v>
      </c>
    </row>
    <row r="2544" spans="1:23" ht="15.75" customHeight="1" x14ac:dyDescent="0.25">
      <c r="A2544" s="2" t="s">
        <v>52</v>
      </c>
      <c r="B2544" s="2" t="s">
        <v>53</v>
      </c>
      <c r="C2544" s="2" t="s">
        <v>19</v>
      </c>
      <c r="D2544" s="2" t="s">
        <v>81</v>
      </c>
      <c r="E2544" s="2" t="s">
        <v>82</v>
      </c>
      <c r="F2544" s="2" t="s">
        <v>364</v>
      </c>
      <c r="G2544" s="2" t="s">
        <v>512</v>
      </c>
      <c r="H2544" s="2" t="s">
        <v>513</v>
      </c>
      <c r="I2544" s="2" t="s">
        <v>40</v>
      </c>
      <c r="J2544" s="2" t="s">
        <v>514</v>
      </c>
      <c r="K2544" s="2" t="s">
        <v>515</v>
      </c>
      <c r="L2544" s="2" t="s">
        <v>372</v>
      </c>
      <c r="M2544" s="2">
        <v>42</v>
      </c>
      <c r="N2544" s="2" t="b">
        <v>0</v>
      </c>
      <c r="O2544" s="2">
        <v>0.83060109289617501</v>
      </c>
      <c r="P2544" s="2">
        <v>0.77948717948717949</v>
      </c>
      <c r="Q2544" s="2">
        <v>0.88888888888888884</v>
      </c>
      <c r="R2544" s="2" t="s">
        <v>74</v>
      </c>
      <c r="S2544" s="2" t="s">
        <v>5644</v>
      </c>
      <c r="T2544" s="2" t="s">
        <v>5645</v>
      </c>
      <c r="U2544" s="2" t="b">
        <v>0</v>
      </c>
      <c r="V2544" s="2" t="s">
        <v>69</v>
      </c>
      <c r="W2544" s="2">
        <v>378.3</v>
      </c>
    </row>
    <row r="2545" spans="1:23" ht="15.75" customHeight="1" x14ac:dyDescent="0.25">
      <c r="A2545" s="2" t="s">
        <v>52</v>
      </c>
      <c r="B2545" s="2" t="s">
        <v>53</v>
      </c>
      <c r="C2545" s="2" t="s">
        <v>19</v>
      </c>
      <c r="D2545" s="2" t="s">
        <v>81</v>
      </c>
      <c r="E2545" s="2" t="s">
        <v>82</v>
      </c>
      <c r="F2545" s="2" t="s">
        <v>364</v>
      </c>
      <c r="G2545" s="2" t="s">
        <v>518</v>
      </c>
      <c r="H2545" s="2" t="s">
        <v>513</v>
      </c>
      <c r="I2545" s="2" t="s">
        <v>40</v>
      </c>
      <c r="J2545" s="2" t="s">
        <v>519</v>
      </c>
      <c r="K2545" s="2" t="s">
        <v>520</v>
      </c>
      <c r="L2545" s="2" t="s">
        <v>372</v>
      </c>
      <c r="M2545" s="2">
        <v>43</v>
      </c>
      <c r="N2545" s="2" t="b">
        <v>0</v>
      </c>
      <c r="O2545" s="2">
        <v>0.83378746594005448</v>
      </c>
      <c r="P2545" s="2">
        <v>0.78061224489795922</v>
      </c>
      <c r="Q2545" s="2">
        <v>0.89473684210526316</v>
      </c>
      <c r="R2545" s="2" t="s">
        <v>74</v>
      </c>
      <c r="S2545" s="2" t="s">
        <v>5646</v>
      </c>
      <c r="T2545" s="2" t="s">
        <v>5647</v>
      </c>
      <c r="U2545" s="2" t="b">
        <v>0</v>
      </c>
      <c r="V2545" s="2" t="s">
        <v>69</v>
      </c>
      <c r="W2545" s="2">
        <v>626.79999999999995</v>
      </c>
    </row>
    <row r="2546" spans="1:23" ht="15.75" customHeight="1" x14ac:dyDescent="0.25">
      <c r="A2546" s="2" t="s">
        <v>52</v>
      </c>
      <c r="B2546" s="2" t="s">
        <v>53</v>
      </c>
      <c r="C2546" s="2" t="s">
        <v>19</v>
      </c>
      <c r="D2546" s="2" t="s">
        <v>81</v>
      </c>
      <c r="E2546" s="2" t="s">
        <v>82</v>
      </c>
      <c r="F2546" s="2" t="s">
        <v>364</v>
      </c>
      <c r="G2546" s="2" t="s">
        <v>523</v>
      </c>
      <c r="H2546" s="2" t="s">
        <v>513</v>
      </c>
      <c r="I2546" s="2" t="s">
        <v>40</v>
      </c>
      <c r="J2546" s="2" t="s">
        <v>524</v>
      </c>
      <c r="K2546" s="2" t="s">
        <v>525</v>
      </c>
      <c r="L2546" s="2" t="s">
        <v>372</v>
      </c>
      <c r="M2546" s="2">
        <v>44</v>
      </c>
      <c r="N2546" s="2" t="b">
        <v>0</v>
      </c>
      <c r="O2546" s="2">
        <v>0.81967213114754101</v>
      </c>
      <c r="P2546" s="2">
        <v>0.76923076923076927</v>
      </c>
      <c r="Q2546" s="2">
        <v>0.8771929824561403</v>
      </c>
      <c r="R2546" s="2" t="s">
        <v>74</v>
      </c>
      <c r="S2546" s="2" t="s">
        <v>5648</v>
      </c>
      <c r="T2546" s="2" t="s">
        <v>5649</v>
      </c>
      <c r="U2546" s="2" t="b">
        <v>0</v>
      </c>
      <c r="V2546" s="2" t="s">
        <v>69</v>
      </c>
      <c r="W2546" s="2">
        <v>517.70000000000005</v>
      </c>
    </row>
    <row r="2547" spans="1:23" ht="15.75" customHeight="1" x14ac:dyDescent="0.25">
      <c r="A2547" s="2" t="s">
        <v>52</v>
      </c>
      <c r="B2547" s="2" t="s">
        <v>53</v>
      </c>
      <c r="C2547" s="2" t="s">
        <v>19</v>
      </c>
      <c r="D2547" s="2" t="s">
        <v>81</v>
      </c>
      <c r="E2547" s="2" t="s">
        <v>82</v>
      </c>
      <c r="F2547" s="2" t="s">
        <v>364</v>
      </c>
      <c r="G2547" s="2" t="s">
        <v>528</v>
      </c>
      <c r="H2547" s="2" t="s">
        <v>513</v>
      </c>
      <c r="I2547" s="2" t="s">
        <v>40</v>
      </c>
      <c r="J2547" s="2" t="s">
        <v>529</v>
      </c>
      <c r="K2547" s="2" t="s">
        <v>530</v>
      </c>
      <c r="L2547" s="2" t="s">
        <v>372</v>
      </c>
      <c r="M2547" s="2">
        <v>45</v>
      </c>
      <c r="N2547" s="2" t="b">
        <v>0</v>
      </c>
      <c r="O2547" s="2">
        <v>0.8314606741573034</v>
      </c>
      <c r="P2547" s="2">
        <v>0.8</v>
      </c>
      <c r="Q2547" s="2">
        <v>0.86549707602339176</v>
      </c>
      <c r="R2547" s="2" t="s">
        <v>74</v>
      </c>
      <c r="S2547" s="2" t="s">
        <v>5650</v>
      </c>
      <c r="T2547" s="2" t="s">
        <v>5651</v>
      </c>
      <c r="U2547" s="2" t="b">
        <v>0</v>
      </c>
      <c r="V2547" s="2" t="s">
        <v>69</v>
      </c>
      <c r="W2547" s="2">
        <v>418.1</v>
      </c>
    </row>
    <row r="2548" spans="1:23" ht="15.75" customHeight="1" x14ac:dyDescent="0.25">
      <c r="A2548" s="2" t="s">
        <v>52</v>
      </c>
      <c r="B2548" s="2" t="s">
        <v>53</v>
      </c>
      <c r="C2548" s="2" t="s">
        <v>19</v>
      </c>
      <c r="D2548" s="2" t="s">
        <v>81</v>
      </c>
      <c r="E2548" s="2" t="s">
        <v>82</v>
      </c>
      <c r="F2548" s="2" t="s">
        <v>364</v>
      </c>
      <c r="G2548" s="2" t="s">
        <v>533</v>
      </c>
      <c r="H2548" s="2" t="s">
        <v>513</v>
      </c>
      <c r="I2548" s="2" t="s">
        <v>40</v>
      </c>
      <c r="J2548" s="2" t="s">
        <v>534</v>
      </c>
      <c r="K2548" s="2" t="s">
        <v>535</v>
      </c>
      <c r="L2548" s="2" t="s">
        <v>372</v>
      </c>
      <c r="M2548" s="2">
        <v>46</v>
      </c>
      <c r="N2548" s="2" t="b">
        <v>0</v>
      </c>
      <c r="O2548" s="2">
        <v>0.82065217391304335</v>
      </c>
      <c r="P2548" s="2">
        <v>0.76649746192893398</v>
      </c>
      <c r="Q2548" s="2">
        <v>0.88304093567251463</v>
      </c>
      <c r="R2548" s="2" t="s">
        <v>74</v>
      </c>
      <c r="S2548" s="2" t="s">
        <v>5652</v>
      </c>
      <c r="T2548" s="2" t="s">
        <v>5653</v>
      </c>
      <c r="U2548" s="2" t="b">
        <v>0</v>
      </c>
      <c r="V2548" s="2" t="s">
        <v>69</v>
      </c>
      <c r="W2548" s="2">
        <v>667</v>
      </c>
    </row>
    <row r="2549" spans="1:23" ht="15.75" customHeight="1" x14ac:dyDescent="0.25">
      <c r="A2549" s="2" t="s">
        <v>52</v>
      </c>
      <c r="B2549" s="2" t="s">
        <v>53</v>
      </c>
      <c r="C2549" s="2" t="s">
        <v>19</v>
      </c>
      <c r="D2549" s="2" t="s">
        <v>81</v>
      </c>
      <c r="E2549" s="2" t="s">
        <v>82</v>
      </c>
      <c r="F2549" s="2" t="s">
        <v>364</v>
      </c>
      <c r="G2549" s="2" t="s">
        <v>538</v>
      </c>
      <c r="H2549" s="2" t="s">
        <v>513</v>
      </c>
      <c r="I2549" s="2" t="s">
        <v>40</v>
      </c>
      <c r="J2549" s="2" t="s">
        <v>539</v>
      </c>
      <c r="K2549" s="2" t="s">
        <v>540</v>
      </c>
      <c r="L2549" s="2" t="s">
        <v>372</v>
      </c>
      <c r="M2549" s="2">
        <v>47</v>
      </c>
      <c r="N2549" s="2" t="b">
        <v>0</v>
      </c>
      <c r="O2549" s="2">
        <v>0.84782608695652184</v>
      </c>
      <c r="P2549" s="2">
        <v>0.79187817258883253</v>
      </c>
      <c r="Q2549" s="2">
        <v>0.91228070175438591</v>
      </c>
      <c r="R2549" s="2" t="s">
        <v>74</v>
      </c>
      <c r="S2549" s="2" t="s">
        <v>5654</v>
      </c>
      <c r="T2549" s="2" t="s">
        <v>5655</v>
      </c>
      <c r="U2549" s="2" t="b">
        <v>0</v>
      </c>
      <c r="V2549" s="2" t="s">
        <v>69</v>
      </c>
      <c r="W2549" s="2">
        <v>367.8</v>
      </c>
    </row>
    <row r="2550" spans="1:23" ht="15.75" customHeight="1" x14ac:dyDescent="0.25">
      <c r="A2550" s="2" t="s">
        <v>52</v>
      </c>
      <c r="B2550" s="2" t="s">
        <v>53</v>
      </c>
      <c r="C2550" s="2" t="s">
        <v>19</v>
      </c>
      <c r="D2550" s="2" t="s">
        <v>81</v>
      </c>
      <c r="E2550" s="2" t="s">
        <v>82</v>
      </c>
      <c r="F2550" s="2" t="s">
        <v>364</v>
      </c>
      <c r="G2550" s="2" t="s">
        <v>550</v>
      </c>
      <c r="H2550" s="2" t="s">
        <v>513</v>
      </c>
      <c r="I2550" s="2" t="s">
        <v>40</v>
      </c>
      <c r="J2550" s="2" t="s">
        <v>555</v>
      </c>
      <c r="K2550" s="2" t="s">
        <v>557</v>
      </c>
      <c r="L2550" s="2" t="s">
        <v>372</v>
      </c>
      <c r="M2550" s="2">
        <v>48</v>
      </c>
      <c r="N2550" s="2" t="b">
        <v>0</v>
      </c>
      <c r="O2550" s="2">
        <v>0.84122562674094703</v>
      </c>
      <c r="P2550" s="2">
        <v>0.80319148936170215</v>
      </c>
      <c r="Q2550" s="2">
        <v>0.88304093567251463</v>
      </c>
      <c r="R2550" s="2" t="s">
        <v>74</v>
      </c>
      <c r="S2550" s="2" t="s">
        <v>5656</v>
      </c>
      <c r="T2550" s="2" t="s">
        <v>5657</v>
      </c>
      <c r="U2550" s="2" t="b">
        <v>0</v>
      </c>
      <c r="V2550" s="2" t="s">
        <v>69</v>
      </c>
      <c r="W2550" s="2">
        <v>464.4</v>
      </c>
    </row>
    <row r="2551" spans="1:23" ht="15.75" customHeight="1" x14ac:dyDescent="0.25">
      <c r="A2551" s="2" t="s">
        <v>52</v>
      </c>
      <c r="B2551" s="2" t="s">
        <v>53</v>
      </c>
      <c r="C2551" s="2" t="s">
        <v>19</v>
      </c>
      <c r="D2551" s="2" t="s">
        <v>81</v>
      </c>
      <c r="E2551" s="2" t="s">
        <v>82</v>
      </c>
      <c r="F2551" s="2" t="s">
        <v>364</v>
      </c>
      <c r="G2551" s="2" t="s">
        <v>572</v>
      </c>
      <c r="H2551" s="2" t="s">
        <v>513</v>
      </c>
      <c r="I2551" s="2" t="s">
        <v>40</v>
      </c>
      <c r="J2551" s="2" t="s">
        <v>575</v>
      </c>
      <c r="K2551" s="2" t="s">
        <v>576</v>
      </c>
      <c r="L2551" s="2" t="s">
        <v>372</v>
      </c>
      <c r="M2551" s="2">
        <v>49</v>
      </c>
      <c r="N2551" s="2" t="b">
        <v>0</v>
      </c>
      <c r="O2551" s="2">
        <v>0.82191780821917804</v>
      </c>
      <c r="P2551" s="2">
        <v>0.77319587628865982</v>
      </c>
      <c r="Q2551" s="2">
        <v>0.8771929824561403</v>
      </c>
      <c r="R2551" s="2" t="s">
        <v>74</v>
      </c>
      <c r="S2551" s="2" t="s">
        <v>5658</v>
      </c>
      <c r="T2551" s="2" t="s">
        <v>5659</v>
      </c>
      <c r="U2551" s="2" t="b">
        <v>0</v>
      </c>
      <c r="V2551" s="2" t="s">
        <v>69</v>
      </c>
      <c r="W2551" s="2">
        <v>568.6</v>
      </c>
    </row>
    <row r="2552" spans="1:23" ht="15.75" customHeight="1" x14ac:dyDescent="0.25">
      <c r="A2552" s="2" t="s">
        <v>52</v>
      </c>
      <c r="B2552" s="2" t="s">
        <v>53</v>
      </c>
      <c r="C2552" s="2" t="s">
        <v>19</v>
      </c>
      <c r="D2552" s="2" t="s">
        <v>81</v>
      </c>
      <c r="E2552" s="2" t="s">
        <v>82</v>
      </c>
      <c r="F2552" s="2" t="s">
        <v>364</v>
      </c>
      <c r="G2552" s="2" t="s">
        <v>587</v>
      </c>
      <c r="H2552" s="2" t="s">
        <v>513</v>
      </c>
      <c r="I2552" s="2" t="s">
        <v>40</v>
      </c>
      <c r="J2552" s="2" t="s">
        <v>589</v>
      </c>
      <c r="K2552" s="2" t="s">
        <v>591</v>
      </c>
      <c r="L2552" s="2" t="s">
        <v>372</v>
      </c>
      <c r="M2552" s="2">
        <v>50</v>
      </c>
      <c r="N2552" s="2" t="b">
        <v>0</v>
      </c>
      <c r="O2552" s="2">
        <v>0.83195592286501396</v>
      </c>
      <c r="P2552" s="2">
        <v>0.78645833333333337</v>
      </c>
      <c r="Q2552" s="2">
        <v>0.88304093567251463</v>
      </c>
      <c r="R2552" s="2" t="s">
        <v>74</v>
      </c>
      <c r="S2552" s="2" t="s">
        <v>5660</v>
      </c>
      <c r="T2552" s="2" t="s">
        <v>5661</v>
      </c>
      <c r="U2552" s="2" t="b">
        <v>0</v>
      </c>
      <c r="V2552" s="2" t="s">
        <v>69</v>
      </c>
      <c r="W2552" s="2">
        <v>469</v>
      </c>
    </row>
    <row r="2553" spans="1:23" ht="15.75" customHeight="1" x14ac:dyDescent="0.25">
      <c r="A2553" s="2" t="s">
        <v>52</v>
      </c>
      <c r="B2553" s="2" t="s">
        <v>53</v>
      </c>
      <c r="C2553" s="2" t="s">
        <v>19</v>
      </c>
      <c r="D2553" s="2" t="s">
        <v>81</v>
      </c>
      <c r="E2553" s="2" t="s">
        <v>82</v>
      </c>
      <c r="F2553" s="2" t="s">
        <v>364</v>
      </c>
      <c r="G2553" s="2" t="s">
        <v>601</v>
      </c>
      <c r="H2553" s="2" t="s">
        <v>513</v>
      </c>
      <c r="I2553" s="2" t="s">
        <v>40</v>
      </c>
      <c r="J2553" s="2" t="s">
        <v>603</v>
      </c>
      <c r="K2553" s="2" t="s">
        <v>604</v>
      </c>
      <c r="L2553" s="2" t="s">
        <v>372</v>
      </c>
      <c r="M2553" s="2">
        <v>51</v>
      </c>
      <c r="N2553" s="2" t="b">
        <v>0</v>
      </c>
      <c r="O2553" s="2">
        <v>0.82417582417582413</v>
      </c>
      <c r="P2553" s="2">
        <v>0.77720207253886009</v>
      </c>
      <c r="Q2553" s="2">
        <v>0.8771929824561403</v>
      </c>
      <c r="R2553" s="2" t="s">
        <v>74</v>
      </c>
      <c r="S2553" s="2" t="s">
        <v>5662</v>
      </c>
      <c r="T2553" s="2" t="s">
        <v>5663</v>
      </c>
      <c r="U2553" s="2" t="b">
        <v>0</v>
      </c>
      <c r="V2553" s="2" t="s">
        <v>69</v>
      </c>
      <c r="W2553" s="2">
        <v>417.2</v>
      </c>
    </row>
    <row r="2554" spans="1:23" ht="15.75" customHeight="1" x14ac:dyDescent="0.25">
      <c r="A2554" s="2" t="s">
        <v>52</v>
      </c>
      <c r="B2554" s="2" t="s">
        <v>53</v>
      </c>
      <c r="C2554" s="2" t="s">
        <v>19</v>
      </c>
      <c r="D2554" s="2" t="s">
        <v>81</v>
      </c>
      <c r="E2554" s="2" t="s">
        <v>82</v>
      </c>
      <c r="F2554" s="2" t="s">
        <v>364</v>
      </c>
      <c r="G2554" s="2" t="s">
        <v>618</v>
      </c>
      <c r="H2554" s="2" t="s">
        <v>513</v>
      </c>
      <c r="I2554" s="2" t="s">
        <v>40</v>
      </c>
      <c r="J2554" s="2" t="s">
        <v>622</v>
      </c>
      <c r="K2554" s="2" t="s">
        <v>624</v>
      </c>
      <c r="L2554" s="2" t="s">
        <v>372</v>
      </c>
      <c r="M2554" s="2">
        <v>52</v>
      </c>
      <c r="N2554" s="2" t="b">
        <v>0</v>
      </c>
      <c r="O2554" s="2">
        <v>0.85399449035812669</v>
      </c>
      <c r="P2554" s="2">
        <v>0.80729166666666663</v>
      </c>
      <c r="Q2554" s="2">
        <v>0.9064327485380117</v>
      </c>
      <c r="R2554" s="2" t="s">
        <v>74</v>
      </c>
      <c r="S2554" s="2" t="s">
        <v>5664</v>
      </c>
      <c r="T2554" s="2" t="s">
        <v>5665</v>
      </c>
      <c r="U2554" s="2" t="b">
        <v>0</v>
      </c>
      <c r="V2554" s="2" t="s">
        <v>69</v>
      </c>
      <c r="W2554" s="2">
        <v>664.1</v>
      </c>
    </row>
    <row r="2555" spans="1:23" ht="15.75" customHeight="1" x14ac:dyDescent="0.25">
      <c r="A2555" s="2" t="s">
        <v>52</v>
      </c>
      <c r="B2555" s="2" t="s">
        <v>53</v>
      </c>
      <c r="C2555" s="2" t="s">
        <v>19</v>
      </c>
      <c r="D2555" s="2" t="s">
        <v>81</v>
      </c>
      <c r="E2555" s="2" t="s">
        <v>82</v>
      </c>
      <c r="F2555" s="2" t="s">
        <v>364</v>
      </c>
      <c r="G2555" s="2" t="s">
        <v>640</v>
      </c>
      <c r="H2555" s="2" t="s">
        <v>513</v>
      </c>
      <c r="I2555" s="2" t="s">
        <v>40</v>
      </c>
      <c r="J2555" s="2" t="s">
        <v>643</v>
      </c>
      <c r="K2555" s="2" t="s">
        <v>644</v>
      </c>
      <c r="L2555" s="2" t="s">
        <v>372</v>
      </c>
      <c r="M2555" s="2">
        <v>53</v>
      </c>
      <c r="N2555" s="2" t="b">
        <v>0</v>
      </c>
      <c r="O2555" s="2">
        <v>0.84153005464480868</v>
      </c>
      <c r="P2555" s="2">
        <v>0.78974358974358971</v>
      </c>
      <c r="Q2555" s="2">
        <v>0.90058479532163738</v>
      </c>
      <c r="R2555" s="2" t="s">
        <v>74</v>
      </c>
      <c r="S2555" s="2" t="s">
        <v>5666</v>
      </c>
      <c r="T2555" s="2" t="s">
        <v>5667</v>
      </c>
      <c r="U2555" s="2" t="b">
        <v>0</v>
      </c>
      <c r="V2555" s="2" t="s">
        <v>69</v>
      </c>
      <c r="W2555" s="2">
        <v>463.3</v>
      </c>
    </row>
    <row r="2556" spans="1:23" ht="15.75" customHeight="1" x14ac:dyDescent="0.25">
      <c r="A2556" s="2" t="s">
        <v>52</v>
      </c>
      <c r="B2556" s="2" t="s">
        <v>53</v>
      </c>
      <c r="C2556" s="2" t="s">
        <v>19</v>
      </c>
      <c r="D2556" s="2" t="s">
        <v>81</v>
      </c>
      <c r="E2556" s="2" t="s">
        <v>82</v>
      </c>
      <c r="F2556" s="2" t="s">
        <v>364</v>
      </c>
      <c r="G2556" s="2" t="s">
        <v>659</v>
      </c>
      <c r="H2556" s="2" t="s">
        <v>513</v>
      </c>
      <c r="I2556" s="2" t="s">
        <v>40</v>
      </c>
      <c r="J2556" s="2" t="s">
        <v>660</v>
      </c>
      <c r="K2556" s="2" t="s">
        <v>661</v>
      </c>
      <c r="L2556" s="2" t="s">
        <v>372</v>
      </c>
      <c r="M2556" s="2">
        <v>54</v>
      </c>
      <c r="N2556" s="2" t="b">
        <v>0</v>
      </c>
      <c r="O2556" s="2">
        <v>0.81940700808625344</v>
      </c>
      <c r="P2556" s="2">
        <v>0.76</v>
      </c>
      <c r="Q2556" s="2">
        <v>0.88888888888888884</v>
      </c>
      <c r="R2556" s="2" t="s">
        <v>74</v>
      </c>
      <c r="S2556" s="2" t="s">
        <v>5668</v>
      </c>
      <c r="T2556" s="2" t="s">
        <v>5669</v>
      </c>
      <c r="U2556" s="2" t="b">
        <v>0</v>
      </c>
      <c r="V2556" s="2" t="s">
        <v>69</v>
      </c>
      <c r="W2556" s="2">
        <v>518</v>
      </c>
    </row>
    <row r="2557" spans="1:23" ht="15.75" customHeight="1" x14ac:dyDescent="0.25">
      <c r="A2557" s="2" t="s">
        <v>52</v>
      </c>
      <c r="B2557" s="2" t="s">
        <v>53</v>
      </c>
      <c r="C2557" s="2" t="s">
        <v>19</v>
      </c>
      <c r="D2557" s="2" t="s">
        <v>81</v>
      </c>
      <c r="E2557" s="2" t="s">
        <v>82</v>
      </c>
      <c r="F2557" s="2" t="s">
        <v>364</v>
      </c>
      <c r="G2557" s="2" t="s">
        <v>664</v>
      </c>
      <c r="H2557" s="2" t="s">
        <v>513</v>
      </c>
      <c r="I2557" s="2" t="s">
        <v>40</v>
      </c>
      <c r="J2557" s="2" t="s">
        <v>665</v>
      </c>
      <c r="K2557" s="2" t="s">
        <v>666</v>
      </c>
      <c r="L2557" s="2" t="s">
        <v>372</v>
      </c>
      <c r="M2557" s="2">
        <v>55</v>
      </c>
      <c r="N2557" s="2" t="b">
        <v>0</v>
      </c>
      <c r="O2557" s="2">
        <v>0.86187845303867394</v>
      </c>
      <c r="P2557" s="2">
        <v>0.81675392670157065</v>
      </c>
      <c r="Q2557" s="2">
        <v>0.91228070175438591</v>
      </c>
      <c r="R2557" s="2" t="s">
        <v>74</v>
      </c>
      <c r="S2557" s="2" t="s">
        <v>5670</v>
      </c>
      <c r="T2557" s="2" t="s">
        <v>5671</v>
      </c>
      <c r="U2557" s="2" t="b">
        <v>0</v>
      </c>
      <c r="V2557" s="2" t="s">
        <v>69</v>
      </c>
      <c r="W2557" s="2">
        <v>469.1</v>
      </c>
    </row>
    <row r="2558" spans="1:23" ht="15.75" customHeight="1" x14ac:dyDescent="0.25">
      <c r="A2558" s="2" t="s">
        <v>52</v>
      </c>
      <c r="B2558" s="2" t="s">
        <v>53</v>
      </c>
      <c r="C2558" s="2" t="s">
        <v>19</v>
      </c>
      <c r="D2558" s="2" t="s">
        <v>81</v>
      </c>
      <c r="E2558" s="2" t="s">
        <v>82</v>
      </c>
      <c r="F2558" s="2" t="s">
        <v>364</v>
      </c>
      <c r="G2558" s="2" t="s">
        <v>669</v>
      </c>
      <c r="H2558" s="2" t="s">
        <v>513</v>
      </c>
      <c r="I2558" s="2" t="s">
        <v>40</v>
      </c>
      <c r="J2558" s="2" t="s">
        <v>670</v>
      </c>
      <c r="K2558" s="2" t="s">
        <v>671</v>
      </c>
      <c r="L2558" s="2" t="s">
        <v>372</v>
      </c>
      <c r="M2558" s="2">
        <v>56</v>
      </c>
      <c r="N2558" s="2" t="b">
        <v>0</v>
      </c>
      <c r="O2558" s="2">
        <v>0.84033613445378152</v>
      </c>
      <c r="P2558" s="2">
        <v>0.80645161290322576</v>
      </c>
      <c r="Q2558" s="2">
        <v>0.8771929824561403</v>
      </c>
      <c r="R2558" s="2" t="s">
        <v>74</v>
      </c>
      <c r="S2558" s="2" t="s">
        <v>5672</v>
      </c>
      <c r="T2558" s="2" t="s">
        <v>5673</v>
      </c>
      <c r="U2558" s="2" t="b">
        <v>0</v>
      </c>
      <c r="V2558" s="2" t="s">
        <v>69</v>
      </c>
      <c r="W2558" s="2">
        <v>366.9</v>
      </c>
    </row>
    <row r="2559" spans="1:23" ht="15.75" customHeight="1" x14ac:dyDescent="0.25">
      <c r="A2559" s="2" t="s">
        <v>52</v>
      </c>
      <c r="B2559" s="2" t="s">
        <v>53</v>
      </c>
      <c r="C2559" s="2" t="s">
        <v>19</v>
      </c>
      <c r="D2559" s="2" t="s">
        <v>81</v>
      </c>
      <c r="E2559" s="2" t="s">
        <v>82</v>
      </c>
      <c r="F2559" s="2" t="s">
        <v>364</v>
      </c>
      <c r="G2559" s="2" t="s">
        <v>674</v>
      </c>
      <c r="H2559" s="2" t="s">
        <v>513</v>
      </c>
      <c r="I2559" s="2" t="s">
        <v>40</v>
      </c>
      <c r="J2559" s="2" t="s">
        <v>675</v>
      </c>
      <c r="K2559" s="2" t="s">
        <v>676</v>
      </c>
      <c r="L2559" s="2" t="s">
        <v>372</v>
      </c>
      <c r="M2559" s="2">
        <v>57</v>
      </c>
      <c r="N2559" s="2" t="b">
        <v>0</v>
      </c>
      <c r="O2559" s="2">
        <v>0.83656509695290859</v>
      </c>
      <c r="P2559" s="2">
        <v>0.79473684210526319</v>
      </c>
      <c r="Q2559" s="2">
        <v>0.88304093567251463</v>
      </c>
      <c r="R2559" s="2" t="s">
        <v>74</v>
      </c>
      <c r="S2559" s="2" t="s">
        <v>5674</v>
      </c>
      <c r="T2559" s="2" t="s">
        <v>5675</v>
      </c>
      <c r="U2559" s="2" t="b">
        <v>0</v>
      </c>
      <c r="V2559" s="2" t="s">
        <v>69</v>
      </c>
      <c r="W2559" s="2">
        <v>468.8</v>
      </c>
    </row>
    <row r="2560" spans="1:23" ht="15.75" customHeight="1" x14ac:dyDescent="0.25">
      <c r="A2560" s="2" t="s">
        <v>52</v>
      </c>
      <c r="B2560" s="2" t="s">
        <v>53</v>
      </c>
      <c r="C2560" s="2" t="s">
        <v>19</v>
      </c>
      <c r="D2560" s="2" t="s">
        <v>81</v>
      </c>
      <c r="E2560" s="2" t="s">
        <v>82</v>
      </c>
      <c r="F2560" s="2" t="s">
        <v>364</v>
      </c>
      <c r="G2560" s="2" t="s">
        <v>679</v>
      </c>
      <c r="H2560" s="2" t="s">
        <v>513</v>
      </c>
      <c r="I2560" s="2" t="s">
        <v>40</v>
      </c>
      <c r="J2560" s="2" t="s">
        <v>680</v>
      </c>
      <c r="K2560" s="2" t="s">
        <v>681</v>
      </c>
      <c r="L2560" s="2" t="s">
        <v>372</v>
      </c>
      <c r="M2560" s="2">
        <v>58</v>
      </c>
      <c r="N2560" s="2" t="b">
        <v>0</v>
      </c>
      <c r="O2560" s="2">
        <v>0.82288828337874664</v>
      </c>
      <c r="P2560" s="2">
        <v>0.77040816326530615</v>
      </c>
      <c r="Q2560" s="2">
        <v>0.88304093567251463</v>
      </c>
      <c r="R2560" s="2" t="s">
        <v>74</v>
      </c>
      <c r="S2560" s="2" t="s">
        <v>5676</v>
      </c>
      <c r="T2560" s="2" t="s">
        <v>5677</v>
      </c>
      <c r="U2560" s="2" t="b">
        <v>0</v>
      </c>
      <c r="V2560" s="2" t="s">
        <v>69</v>
      </c>
      <c r="W2560" s="2">
        <v>528.6</v>
      </c>
    </row>
    <row r="2561" spans="1:23" ht="15.75" customHeight="1" x14ac:dyDescent="0.25">
      <c r="A2561" s="2" t="s">
        <v>52</v>
      </c>
      <c r="B2561" s="2" t="s">
        <v>53</v>
      </c>
      <c r="C2561" s="2" t="s">
        <v>19</v>
      </c>
      <c r="D2561" s="2" t="s">
        <v>81</v>
      </c>
      <c r="E2561" s="2" t="s">
        <v>82</v>
      </c>
      <c r="F2561" s="2" t="s">
        <v>364</v>
      </c>
      <c r="G2561" s="2" t="s">
        <v>684</v>
      </c>
      <c r="H2561" s="2" t="s">
        <v>513</v>
      </c>
      <c r="I2561" s="2" t="s">
        <v>40</v>
      </c>
      <c r="J2561" s="2" t="s">
        <v>685</v>
      </c>
      <c r="K2561" s="2" t="s">
        <v>686</v>
      </c>
      <c r="L2561" s="2" t="s">
        <v>372</v>
      </c>
      <c r="M2561" s="2">
        <v>59</v>
      </c>
      <c r="N2561" s="2" t="b">
        <v>0</v>
      </c>
      <c r="O2561" s="2">
        <v>0.82513661202185784</v>
      </c>
      <c r="P2561" s="2">
        <v>0.77435897435897438</v>
      </c>
      <c r="Q2561" s="2">
        <v>0.88304093567251463</v>
      </c>
      <c r="R2561" s="2" t="s">
        <v>74</v>
      </c>
      <c r="S2561" s="2" t="s">
        <v>5678</v>
      </c>
      <c r="T2561" s="2" t="s">
        <v>5679</v>
      </c>
      <c r="U2561" s="2" t="b">
        <v>0</v>
      </c>
      <c r="V2561" s="2" t="s">
        <v>69</v>
      </c>
      <c r="W2561" s="2">
        <v>367.6</v>
      </c>
    </row>
    <row r="2562" spans="1:23" ht="15.75" customHeight="1" x14ac:dyDescent="0.25">
      <c r="A2562" s="2" t="s">
        <v>52</v>
      </c>
      <c r="B2562" s="2" t="s">
        <v>53</v>
      </c>
      <c r="C2562" s="2" t="s">
        <v>19</v>
      </c>
      <c r="D2562" s="2" t="s">
        <v>81</v>
      </c>
      <c r="E2562" s="2" t="s">
        <v>82</v>
      </c>
      <c r="F2562" s="2" t="s">
        <v>364</v>
      </c>
      <c r="G2562" s="2" t="s">
        <v>689</v>
      </c>
      <c r="H2562" s="2" t="s">
        <v>513</v>
      </c>
      <c r="I2562" s="2" t="s">
        <v>40</v>
      </c>
      <c r="J2562" s="2" t="s">
        <v>690</v>
      </c>
      <c r="K2562" s="2" t="s">
        <v>691</v>
      </c>
      <c r="L2562" s="2" t="s">
        <v>372</v>
      </c>
      <c r="M2562" s="2">
        <v>60</v>
      </c>
      <c r="N2562" s="2" t="b">
        <v>0</v>
      </c>
      <c r="O2562" s="2">
        <v>0.82417582417582413</v>
      </c>
      <c r="P2562" s="2">
        <v>0.77720207253886009</v>
      </c>
      <c r="Q2562" s="2">
        <v>0.8771929824561403</v>
      </c>
      <c r="R2562" s="2" t="s">
        <v>74</v>
      </c>
      <c r="S2562" s="2" t="s">
        <v>5680</v>
      </c>
      <c r="T2562" s="2" t="s">
        <v>5681</v>
      </c>
      <c r="U2562" s="2" t="b">
        <v>0</v>
      </c>
      <c r="V2562" s="2" t="s">
        <v>69</v>
      </c>
      <c r="W2562" s="2">
        <v>415.3</v>
      </c>
    </row>
    <row r="2563" spans="1:23" ht="15.75" customHeight="1" x14ac:dyDescent="0.25">
      <c r="A2563" s="2" t="s">
        <v>52</v>
      </c>
      <c r="B2563" s="2" t="s">
        <v>53</v>
      </c>
      <c r="C2563" s="2" t="s">
        <v>19</v>
      </c>
      <c r="D2563" s="2" t="s">
        <v>81</v>
      </c>
      <c r="E2563" s="2" t="s">
        <v>82</v>
      </c>
      <c r="F2563" s="2" t="s">
        <v>364</v>
      </c>
      <c r="G2563" s="2" t="s">
        <v>694</v>
      </c>
      <c r="H2563" s="2" t="s">
        <v>513</v>
      </c>
      <c r="I2563" s="2" t="s">
        <v>40</v>
      </c>
      <c r="J2563" s="2" t="s">
        <v>695</v>
      </c>
      <c r="K2563" s="2" t="s">
        <v>696</v>
      </c>
      <c r="L2563" s="2" t="s">
        <v>372</v>
      </c>
      <c r="M2563" s="2">
        <v>61</v>
      </c>
      <c r="N2563" s="2" t="b">
        <v>0</v>
      </c>
      <c r="O2563" s="2">
        <v>0.83707865168539319</v>
      </c>
      <c r="P2563" s="2">
        <v>0.80540540540540539</v>
      </c>
      <c r="Q2563" s="2">
        <v>0.87134502923976609</v>
      </c>
      <c r="R2563" s="2" t="s">
        <v>74</v>
      </c>
      <c r="S2563" s="2" t="s">
        <v>5682</v>
      </c>
      <c r="T2563" s="2" t="s">
        <v>5683</v>
      </c>
      <c r="U2563" s="2" t="b">
        <v>0</v>
      </c>
      <c r="V2563" s="2" t="s">
        <v>69</v>
      </c>
      <c r="W2563" s="2">
        <v>567.1</v>
      </c>
    </row>
    <row r="2564" spans="1:23" ht="15.75" customHeight="1" x14ac:dyDescent="0.25">
      <c r="A2564" s="2" t="s">
        <v>52</v>
      </c>
      <c r="B2564" s="2" t="s">
        <v>53</v>
      </c>
      <c r="C2564" s="2" t="s">
        <v>19</v>
      </c>
      <c r="D2564" s="2" t="s">
        <v>81</v>
      </c>
      <c r="E2564" s="2" t="s">
        <v>82</v>
      </c>
      <c r="F2564" s="2" t="s">
        <v>364</v>
      </c>
      <c r="G2564" s="2" t="s">
        <v>699</v>
      </c>
      <c r="H2564" s="2" t="s">
        <v>700</v>
      </c>
      <c r="I2564" s="2" t="s">
        <v>47</v>
      </c>
      <c r="J2564" s="2" t="s">
        <v>701</v>
      </c>
      <c r="K2564" s="2" t="s">
        <v>702</v>
      </c>
      <c r="L2564" s="2" t="s">
        <v>366</v>
      </c>
      <c r="M2564" s="2">
        <v>42</v>
      </c>
      <c r="N2564" s="2" t="b">
        <v>0</v>
      </c>
      <c r="O2564" s="2">
        <v>0.82655246252676662</v>
      </c>
      <c r="P2564" s="2">
        <v>0.80082987551867224</v>
      </c>
      <c r="Q2564" s="2">
        <v>0.85398230088495575</v>
      </c>
      <c r="R2564" s="2" t="s">
        <v>74</v>
      </c>
      <c r="S2564" s="2" t="s">
        <v>5684</v>
      </c>
      <c r="T2564" s="2" t="s">
        <v>5685</v>
      </c>
      <c r="U2564" s="2" t="b">
        <v>0</v>
      </c>
      <c r="V2564" s="2" t="s">
        <v>69</v>
      </c>
      <c r="W2564" s="2">
        <v>422.7</v>
      </c>
    </row>
    <row r="2565" spans="1:23" ht="15.75" customHeight="1" x14ac:dyDescent="0.25">
      <c r="A2565" s="2" t="s">
        <v>52</v>
      </c>
      <c r="B2565" s="2" t="s">
        <v>53</v>
      </c>
      <c r="C2565" s="2" t="s">
        <v>19</v>
      </c>
      <c r="D2565" s="2" t="s">
        <v>81</v>
      </c>
      <c r="E2565" s="2" t="s">
        <v>82</v>
      </c>
      <c r="F2565" s="2" t="s">
        <v>364</v>
      </c>
      <c r="G2565" s="2" t="s">
        <v>705</v>
      </c>
      <c r="H2565" s="2" t="s">
        <v>700</v>
      </c>
      <c r="I2565" s="2" t="s">
        <v>47</v>
      </c>
      <c r="J2565" s="2" t="s">
        <v>706</v>
      </c>
      <c r="K2565" s="2" t="s">
        <v>707</v>
      </c>
      <c r="L2565" s="2" t="s">
        <v>366</v>
      </c>
      <c r="M2565" s="2">
        <v>43</v>
      </c>
      <c r="N2565" s="2" t="b">
        <v>0</v>
      </c>
      <c r="O2565" s="2">
        <v>0.84120171673819744</v>
      </c>
      <c r="P2565" s="2">
        <v>0.81666666666666665</v>
      </c>
      <c r="Q2565" s="2">
        <v>0.86725663716814161</v>
      </c>
      <c r="R2565" s="2" t="s">
        <v>74</v>
      </c>
      <c r="S2565" s="2" t="s">
        <v>5686</v>
      </c>
      <c r="T2565" s="2" t="s">
        <v>5687</v>
      </c>
      <c r="U2565" s="2" t="b">
        <v>0</v>
      </c>
      <c r="V2565" s="2" t="s">
        <v>69</v>
      </c>
      <c r="W2565" s="2">
        <v>429.6</v>
      </c>
    </row>
    <row r="2566" spans="1:23" ht="15.75" customHeight="1" x14ac:dyDescent="0.25">
      <c r="A2566" s="2" t="s">
        <v>52</v>
      </c>
      <c r="B2566" s="2" t="s">
        <v>53</v>
      </c>
      <c r="C2566" s="2" t="s">
        <v>19</v>
      </c>
      <c r="D2566" s="2" t="s">
        <v>81</v>
      </c>
      <c r="E2566" s="2" t="s">
        <v>82</v>
      </c>
      <c r="F2566" s="2" t="s">
        <v>364</v>
      </c>
      <c r="G2566" s="2" t="s">
        <v>710</v>
      </c>
      <c r="H2566" s="2" t="s">
        <v>700</v>
      </c>
      <c r="I2566" s="2" t="s">
        <v>47</v>
      </c>
      <c r="J2566" s="2" t="s">
        <v>711</v>
      </c>
      <c r="K2566" s="2" t="s">
        <v>712</v>
      </c>
      <c r="L2566" s="2" t="s">
        <v>366</v>
      </c>
      <c r="M2566" s="2">
        <v>44</v>
      </c>
      <c r="N2566" s="2" t="b">
        <v>0</v>
      </c>
      <c r="O2566" s="2">
        <v>0.85287846481876339</v>
      </c>
      <c r="P2566" s="2">
        <v>0.82304526748971196</v>
      </c>
      <c r="Q2566" s="2">
        <v>0.88495575221238942</v>
      </c>
      <c r="R2566" s="2" t="s">
        <v>74</v>
      </c>
      <c r="S2566" s="2" t="s">
        <v>5688</v>
      </c>
      <c r="T2566" s="2" t="s">
        <v>5689</v>
      </c>
      <c r="U2566" s="2" t="b">
        <v>0</v>
      </c>
      <c r="V2566" s="2" t="s">
        <v>69</v>
      </c>
      <c r="W2566" s="2">
        <v>424.4</v>
      </c>
    </row>
    <row r="2567" spans="1:23" ht="15.75" customHeight="1" x14ac:dyDescent="0.25">
      <c r="A2567" s="2" t="s">
        <v>52</v>
      </c>
      <c r="B2567" s="2" t="s">
        <v>53</v>
      </c>
      <c r="C2567" s="2" t="s">
        <v>19</v>
      </c>
      <c r="D2567" s="2" t="s">
        <v>81</v>
      </c>
      <c r="E2567" s="2" t="s">
        <v>82</v>
      </c>
      <c r="F2567" s="2" t="s">
        <v>364</v>
      </c>
      <c r="G2567" s="2" t="s">
        <v>715</v>
      </c>
      <c r="H2567" s="2" t="s">
        <v>700</v>
      </c>
      <c r="I2567" s="2" t="s">
        <v>47</v>
      </c>
      <c r="J2567" s="2" t="s">
        <v>716</v>
      </c>
      <c r="K2567" s="2" t="s">
        <v>717</v>
      </c>
      <c r="L2567" s="2" t="s">
        <v>366</v>
      </c>
      <c r="M2567" s="2">
        <v>45</v>
      </c>
      <c r="N2567" s="2" t="b">
        <v>0</v>
      </c>
      <c r="O2567" s="2">
        <v>0.84731182795698923</v>
      </c>
      <c r="P2567" s="2">
        <v>0.82426778242677823</v>
      </c>
      <c r="Q2567" s="2">
        <v>0.87168141592920356</v>
      </c>
      <c r="R2567" s="2" t="s">
        <v>74</v>
      </c>
      <c r="S2567" s="2" t="s">
        <v>5690</v>
      </c>
      <c r="T2567" s="2" t="s">
        <v>5691</v>
      </c>
      <c r="U2567" s="2" t="b">
        <v>0</v>
      </c>
      <c r="V2567" s="2" t="s">
        <v>69</v>
      </c>
      <c r="W2567" s="2">
        <v>424.2</v>
      </c>
    </row>
    <row r="2568" spans="1:23" ht="15.75" customHeight="1" x14ac:dyDescent="0.25">
      <c r="A2568" s="2" t="s">
        <v>52</v>
      </c>
      <c r="B2568" s="2" t="s">
        <v>53</v>
      </c>
      <c r="C2568" s="2" t="s">
        <v>19</v>
      </c>
      <c r="D2568" s="2" t="s">
        <v>81</v>
      </c>
      <c r="E2568" s="2" t="s">
        <v>82</v>
      </c>
      <c r="F2568" s="2" t="s">
        <v>364</v>
      </c>
      <c r="G2568" s="2" t="s">
        <v>720</v>
      </c>
      <c r="H2568" s="2" t="s">
        <v>700</v>
      </c>
      <c r="I2568" s="2" t="s">
        <v>47</v>
      </c>
      <c r="J2568" s="2" t="s">
        <v>721</v>
      </c>
      <c r="K2568" s="2" t="s">
        <v>722</v>
      </c>
      <c r="L2568" s="2" t="s">
        <v>366</v>
      </c>
      <c r="M2568" s="2">
        <v>46</v>
      </c>
      <c r="N2568" s="2" t="b">
        <v>0</v>
      </c>
      <c r="O2568" s="2">
        <v>0.83083511777301933</v>
      </c>
      <c r="P2568" s="2">
        <v>0.80497925311203322</v>
      </c>
      <c r="Q2568" s="2">
        <v>0.8584070796460177</v>
      </c>
      <c r="R2568" s="2" t="s">
        <v>74</v>
      </c>
      <c r="S2568" s="2" t="s">
        <v>5692</v>
      </c>
      <c r="T2568" s="2" t="s">
        <v>5693</v>
      </c>
      <c r="U2568" s="2" t="b">
        <v>0</v>
      </c>
      <c r="V2568" s="2" t="s">
        <v>69</v>
      </c>
      <c r="W2568" s="2">
        <v>372.2</v>
      </c>
    </row>
    <row r="2569" spans="1:23" ht="15.75" customHeight="1" x14ac:dyDescent="0.25">
      <c r="A2569" s="2" t="s">
        <v>52</v>
      </c>
      <c r="B2569" s="2" t="s">
        <v>53</v>
      </c>
      <c r="C2569" s="2" t="s">
        <v>19</v>
      </c>
      <c r="D2569" s="2" t="s">
        <v>81</v>
      </c>
      <c r="E2569" s="2" t="s">
        <v>82</v>
      </c>
      <c r="F2569" s="2" t="s">
        <v>364</v>
      </c>
      <c r="G2569" s="2" t="s">
        <v>725</v>
      </c>
      <c r="H2569" s="2" t="s">
        <v>700</v>
      </c>
      <c r="I2569" s="2" t="s">
        <v>47</v>
      </c>
      <c r="J2569" s="2" t="s">
        <v>726</v>
      </c>
      <c r="K2569" s="2" t="s">
        <v>727</v>
      </c>
      <c r="L2569" s="2" t="s">
        <v>366</v>
      </c>
      <c r="M2569" s="2">
        <v>47</v>
      </c>
      <c r="N2569" s="2" t="b">
        <v>0</v>
      </c>
      <c r="O2569" s="2">
        <v>0.83801295896328298</v>
      </c>
      <c r="P2569" s="2">
        <v>0.81856540084388185</v>
      </c>
      <c r="Q2569" s="2">
        <v>0.8584070796460177</v>
      </c>
      <c r="R2569" s="2" t="s">
        <v>74</v>
      </c>
      <c r="S2569" s="2" t="s">
        <v>5694</v>
      </c>
      <c r="T2569" s="2" t="s">
        <v>5695</v>
      </c>
      <c r="U2569" s="2" t="b">
        <v>0</v>
      </c>
      <c r="V2569" s="2" t="s">
        <v>69</v>
      </c>
      <c r="W2569" s="2">
        <v>523.5</v>
      </c>
    </row>
    <row r="2570" spans="1:23" ht="15.75" customHeight="1" x14ac:dyDescent="0.25">
      <c r="A2570" s="2" t="s">
        <v>52</v>
      </c>
      <c r="B2570" s="2" t="s">
        <v>53</v>
      </c>
      <c r="C2570" s="2" t="s">
        <v>19</v>
      </c>
      <c r="D2570" s="2" t="s">
        <v>81</v>
      </c>
      <c r="E2570" s="2" t="s">
        <v>82</v>
      </c>
      <c r="F2570" s="2" t="s">
        <v>364</v>
      </c>
      <c r="G2570" s="2" t="s">
        <v>730</v>
      </c>
      <c r="H2570" s="2" t="s">
        <v>700</v>
      </c>
      <c r="I2570" s="2" t="s">
        <v>47</v>
      </c>
      <c r="J2570" s="2" t="s">
        <v>731</v>
      </c>
      <c r="K2570" s="2" t="s">
        <v>732</v>
      </c>
      <c r="L2570" s="2" t="s">
        <v>366</v>
      </c>
      <c r="M2570" s="2">
        <v>48</v>
      </c>
      <c r="N2570" s="2" t="b">
        <v>0</v>
      </c>
      <c r="O2570" s="2">
        <v>0.84279475982532748</v>
      </c>
      <c r="P2570" s="2">
        <v>0.8318965517241379</v>
      </c>
      <c r="Q2570" s="2">
        <v>0.85398230088495575</v>
      </c>
      <c r="R2570" s="2" t="s">
        <v>74</v>
      </c>
      <c r="S2570" s="2" t="s">
        <v>5696</v>
      </c>
      <c r="T2570" s="2" t="s">
        <v>5697</v>
      </c>
      <c r="U2570" s="2" t="b">
        <v>0</v>
      </c>
      <c r="V2570" s="2" t="s">
        <v>69</v>
      </c>
      <c r="W2570" s="2">
        <v>672.7</v>
      </c>
    </row>
    <row r="2571" spans="1:23" ht="15.75" customHeight="1" x14ac:dyDescent="0.25">
      <c r="A2571" s="2" t="s">
        <v>52</v>
      </c>
      <c r="B2571" s="2" t="s">
        <v>53</v>
      </c>
      <c r="C2571" s="2" t="s">
        <v>19</v>
      </c>
      <c r="D2571" s="2" t="s">
        <v>81</v>
      </c>
      <c r="E2571" s="2" t="s">
        <v>82</v>
      </c>
      <c r="F2571" s="2" t="s">
        <v>364</v>
      </c>
      <c r="G2571" s="2" t="s">
        <v>735</v>
      </c>
      <c r="H2571" s="2" t="s">
        <v>700</v>
      </c>
      <c r="I2571" s="2" t="s">
        <v>47</v>
      </c>
      <c r="J2571" s="2" t="s">
        <v>736</v>
      </c>
      <c r="K2571" s="2" t="s">
        <v>737</v>
      </c>
      <c r="L2571" s="2" t="s">
        <v>366</v>
      </c>
      <c r="M2571" s="2">
        <v>49</v>
      </c>
      <c r="N2571" s="2" t="b">
        <v>0</v>
      </c>
      <c r="O2571" s="2">
        <v>0.85161290322580652</v>
      </c>
      <c r="P2571" s="2">
        <v>0.82845188284518834</v>
      </c>
      <c r="Q2571" s="2">
        <v>0.87610619469026552</v>
      </c>
      <c r="R2571" s="2" t="s">
        <v>74</v>
      </c>
      <c r="S2571" s="2" t="s">
        <v>5698</v>
      </c>
      <c r="T2571" s="2" t="s">
        <v>5699</v>
      </c>
      <c r="U2571" s="2" t="b">
        <v>0</v>
      </c>
      <c r="V2571" s="2" t="s">
        <v>69</v>
      </c>
      <c r="W2571" s="2">
        <v>669.1</v>
      </c>
    </row>
    <row r="2572" spans="1:23" ht="15.75" customHeight="1" x14ac:dyDescent="0.25">
      <c r="A2572" s="2" t="s">
        <v>52</v>
      </c>
      <c r="B2572" s="2" t="s">
        <v>53</v>
      </c>
      <c r="C2572" s="2" t="s">
        <v>19</v>
      </c>
      <c r="D2572" s="2" t="s">
        <v>81</v>
      </c>
      <c r="E2572" s="2" t="s">
        <v>82</v>
      </c>
      <c r="F2572" s="2" t="s">
        <v>364</v>
      </c>
      <c r="G2572" s="2" t="s">
        <v>740</v>
      </c>
      <c r="H2572" s="2" t="s">
        <v>700</v>
      </c>
      <c r="I2572" s="2" t="s">
        <v>47</v>
      </c>
      <c r="J2572" s="2" t="s">
        <v>741</v>
      </c>
      <c r="K2572" s="2" t="s">
        <v>742</v>
      </c>
      <c r="L2572" s="2" t="s">
        <v>366</v>
      </c>
      <c r="M2572" s="2">
        <v>50</v>
      </c>
      <c r="N2572" s="2" t="b">
        <v>0</v>
      </c>
      <c r="O2572" s="2">
        <v>0.82226980728051402</v>
      </c>
      <c r="P2572" s="2">
        <v>0.79668049792531115</v>
      </c>
      <c r="Q2572" s="2">
        <v>0.84955752212389379</v>
      </c>
      <c r="R2572" s="2" t="s">
        <v>74</v>
      </c>
      <c r="S2572" s="2" t="s">
        <v>5700</v>
      </c>
      <c r="T2572" s="2" t="s">
        <v>5701</v>
      </c>
      <c r="U2572" s="2" t="b">
        <v>0</v>
      </c>
      <c r="V2572" s="2" t="s">
        <v>69</v>
      </c>
      <c r="W2572" s="2">
        <v>467.6</v>
      </c>
    </row>
    <row r="2573" spans="1:23" ht="15.75" customHeight="1" x14ac:dyDescent="0.25">
      <c r="A2573" s="2" t="s">
        <v>52</v>
      </c>
      <c r="B2573" s="2" t="s">
        <v>53</v>
      </c>
      <c r="C2573" s="2" t="s">
        <v>19</v>
      </c>
      <c r="D2573" s="2" t="s">
        <v>81</v>
      </c>
      <c r="E2573" s="2" t="s">
        <v>82</v>
      </c>
      <c r="F2573" s="2" t="s">
        <v>364</v>
      </c>
      <c r="G2573" s="2" t="s">
        <v>745</v>
      </c>
      <c r="H2573" s="2" t="s">
        <v>700</v>
      </c>
      <c r="I2573" s="2" t="s">
        <v>47</v>
      </c>
      <c r="J2573" s="2" t="s">
        <v>746</v>
      </c>
      <c r="K2573" s="2" t="s">
        <v>747</v>
      </c>
      <c r="L2573" s="2" t="s">
        <v>366</v>
      </c>
      <c r="M2573" s="2">
        <v>51</v>
      </c>
      <c r="N2573" s="2" t="b">
        <v>0</v>
      </c>
      <c r="O2573" s="2">
        <v>0.83261802575107302</v>
      </c>
      <c r="P2573" s="2">
        <v>0.80833333333333335</v>
      </c>
      <c r="Q2573" s="2">
        <v>0.8584070796460177</v>
      </c>
      <c r="R2573" s="2" t="s">
        <v>74</v>
      </c>
      <c r="S2573" s="2" t="s">
        <v>5702</v>
      </c>
      <c r="T2573" s="2" t="s">
        <v>5703</v>
      </c>
      <c r="U2573" s="2" t="b">
        <v>0</v>
      </c>
      <c r="V2573" s="2" t="s">
        <v>69</v>
      </c>
      <c r="W2573" s="2">
        <v>688.4</v>
      </c>
    </row>
    <row r="2574" spans="1:23" ht="15.75" customHeight="1" x14ac:dyDescent="0.25">
      <c r="A2574" s="2" t="s">
        <v>52</v>
      </c>
      <c r="B2574" s="2" t="s">
        <v>53</v>
      </c>
      <c r="C2574" s="2" t="s">
        <v>19</v>
      </c>
      <c r="D2574" s="2" t="s">
        <v>81</v>
      </c>
      <c r="E2574" s="2" t="s">
        <v>82</v>
      </c>
      <c r="F2574" s="2" t="s">
        <v>364</v>
      </c>
      <c r="G2574" s="2" t="s">
        <v>750</v>
      </c>
      <c r="H2574" s="2" t="s">
        <v>700</v>
      </c>
      <c r="I2574" s="2" t="s">
        <v>47</v>
      </c>
      <c r="J2574" s="2" t="s">
        <v>751</v>
      </c>
      <c r="K2574" s="2" t="s">
        <v>752</v>
      </c>
      <c r="L2574" s="2" t="s">
        <v>366</v>
      </c>
      <c r="M2574" s="2">
        <v>52</v>
      </c>
      <c r="N2574" s="2" t="b">
        <v>0</v>
      </c>
      <c r="O2574" s="2">
        <v>0.82937365010799136</v>
      </c>
      <c r="P2574" s="2">
        <v>0.810126582278481</v>
      </c>
      <c r="Q2574" s="2">
        <v>0.84955752212389379</v>
      </c>
      <c r="R2574" s="2" t="s">
        <v>74</v>
      </c>
      <c r="S2574" s="2" t="s">
        <v>5704</v>
      </c>
      <c r="T2574" s="2" t="s">
        <v>5705</v>
      </c>
      <c r="U2574" s="2" t="b">
        <v>0</v>
      </c>
      <c r="V2574" s="2" t="s">
        <v>69</v>
      </c>
      <c r="W2574" s="2">
        <v>418.9</v>
      </c>
    </row>
    <row r="2575" spans="1:23" ht="15.75" customHeight="1" x14ac:dyDescent="0.25">
      <c r="A2575" s="2" t="s">
        <v>52</v>
      </c>
      <c r="B2575" s="2" t="s">
        <v>53</v>
      </c>
      <c r="C2575" s="2" t="s">
        <v>19</v>
      </c>
      <c r="D2575" s="2" t="s">
        <v>81</v>
      </c>
      <c r="E2575" s="2" t="s">
        <v>82</v>
      </c>
      <c r="F2575" s="2" t="s">
        <v>364</v>
      </c>
      <c r="G2575" s="2" t="s">
        <v>755</v>
      </c>
      <c r="H2575" s="2" t="s">
        <v>700</v>
      </c>
      <c r="I2575" s="2" t="s">
        <v>47</v>
      </c>
      <c r="J2575" s="2" t="s">
        <v>756</v>
      </c>
      <c r="K2575" s="2" t="s">
        <v>757</v>
      </c>
      <c r="L2575" s="2" t="s">
        <v>366</v>
      </c>
      <c r="M2575" s="2">
        <v>53</v>
      </c>
      <c r="N2575" s="2" t="b">
        <v>0</v>
      </c>
      <c r="O2575" s="2">
        <v>0.85900216919739703</v>
      </c>
      <c r="P2575" s="2">
        <v>0.8425531914893617</v>
      </c>
      <c r="Q2575" s="2">
        <v>0.87610619469026552</v>
      </c>
      <c r="R2575" s="2" t="s">
        <v>74</v>
      </c>
      <c r="S2575" s="2" t="s">
        <v>5706</v>
      </c>
      <c r="T2575" s="2" t="s">
        <v>5707</v>
      </c>
      <c r="U2575" s="2" t="b">
        <v>0</v>
      </c>
      <c r="V2575" s="2" t="s">
        <v>69</v>
      </c>
      <c r="W2575" s="2">
        <v>419</v>
      </c>
    </row>
    <row r="2576" spans="1:23" ht="15.75" customHeight="1" x14ac:dyDescent="0.25">
      <c r="A2576" s="2" t="s">
        <v>52</v>
      </c>
      <c r="B2576" s="2" t="s">
        <v>53</v>
      </c>
      <c r="C2576" s="2" t="s">
        <v>19</v>
      </c>
      <c r="D2576" s="2" t="s">
        <v>81</v>
      </c>
      <c r="E2576" s="2" t="s">
        <v>82</v>
      </c>
      <c r="F2576" s="2" t="s">
        <v>364</v>
      </c>
      <c r="G2576" s="2" t="s">
        <v>760</v>
      </c>
      <c r="H2576" s="2" t="s">
        <v>700</v>
      </c>
      <c r="I2576" s="2" t="s">
        <v>47</v>
      </c>
      <c r="J2576" s="2" t="s">
        <v>761</v>
      </c>
      <c r="K2576" s="2" t="s">
        <v>762</v>
      </c>
      <c r="L2576" s="2" t="s">
        <v>366</v>
      </c>
      <c r="M2576" s="2">
        <v>54</v>
      </c>
      <c r="N2576" s="2" t="b">
        <v>0</v>
      </c>
      <c r="O2576" s="2">
        <v>0.85714285714285721</v>
      </c>
      <c r="P2576" s="2">
        <v>0.83898305084745761</v>
      </c>
      <c r="Q2576" s="2">
        <v>0.87610619469026552</v>
      </c>
      <c r="R2576" s="2" t="s">
        <v>74</v>
      </c>
      <c r="S2576" s="2" t="s">
        <v>5708</v>
      </c>
      <c r="T2576" s="2" t="s">
        <v>5709</v>
      </c>
      <c r="U2576" s="2" t="b">
        <v>0</v>
      </c>
      <c r="V2576" s="2" t="s">
        <v>69</v>
      </c>
      <c r="W2576" s="2">
        <v>732.2</v>
      </c>
    </row>
    <row r="2577" spans="1:23" ht="15.75" customHeight="1" x14ac:dyDescent="0.25">
      <c r="A2577" s="2" t="s">
        <v>52</v>
      </c>
      <c r="B2577" s="2" t="s">
        <v>53</v>
      </c>
      <c r="C2577" s="2" t="s">
        <v>19</v>
      </c>
      <c r="D2577" s="2" t="s">
        <v>81</v>
      </c>
      <c r="E2577" s="2" t="s">
        <v>82</v>
      </c>
      <c r="F2577" s="2" t="s">
        <v>364</v>
      </c>
      <c r="G2577" s="2" t="s">
        <v>765</v>
      </c>
      <c r="H2577" s="2" t="s">
        <v>700</v>
      </c>
      <c r="I2577" s="2" t="s">
        <v>47</v>
      </c>
      <c r="J2577" s="2" t="s">
        <v>766</v>
      </c>
      <c r="K2577" s="2" t="s">
        <v>767</v>
      </c>
      <c r="L2577" s="2" t="s">
        <v>366</v>
      </c>
      <c r="M2577" s="2">
        <v>55</v>
      </c>
      <c r="N2577" s="2" t="b">
        <v>0</v>
      </c>
      <c r="O2577" s="2">
        <v>0.81465517241379304</v>
      </c>
      <c r="P2577" s="2">
        <v>0.79411764705882348</v>
      </c>
      <c r="Q2577" s="2">
        <v>0.83628318584070793</v>
      </c>
      <c r="R2577" s="2" t="s">
        <v>74</v>
      </c>
      <c r="S2577" s="2" t="s">
        <v>5710</v>
      </c>
      <c r="T2577" s="2" t="s">
        <v>5711</v>
      </c>
      <c r="U2577" s="2" t="b">
        <v>0</v>
      </c>
      <c r="V2577" s="2" t="s">
        <v>69</v>
      </c>
      <c r="W2577" s="2">
        <v>534.4</v>
      </c>
    </row>
    <row r="2578" spans="1:23" ht="15.75" customHeight="1" x14ac:dyDescent="0.25">
      <c r="A2578" s="2" t="s">
        <v>52</v>
      </c>
      <c r="B2578" s="2" t="s">
        <v>53</v>
      </c>
      <c r="C2578" s="2" t="s">
        <v>19</v>
      </c>
      <c r="D2578" s="2" t="s">
        <v>81</v>
      </c>
      <c r="E2578" s="2" t="s">
        <v>82</v>
      </c>
      <c r="F2578" s="2" t="s">
        <v>364</v>
      </c>
      <c r="G2578" s="2" t="s">
        <v>770</v>
      </c>
      <c r="H2578" s="2" t="s">
        <v>700</v>
      </c>
      <c r="I2578" s="2" t="s">
        <v>47</v>
      </c>
      <c r="J2578" s="2" t="s">
        <v>771</v>
      </c>
      <c r="K2578" s="2" t="s">
        <v>772</v>
      </c>
      <c r="L2578" s="2" t="s">
        <v>366</v>
      </c>
      <c r="M2578" s="2">
        <v>56</v>
      </c>
      <c r="N2578" s="2" t="b">
        <v>0</v>
      </c>
      <c r="O2578" s="2">
        <v>0.83440860215053769</v>
      </c>
      <c r="P2578" s="2">
        <v>0.81171548117154813</v>
      </c>
      <c r="Q2578" s="2">
        <v>0.8584070796460177</v>
      </c>
      <c r="R2578" s="2" t="s">
        <v>74</v>
      </c>
      <c r="S2578" s="2" t="s">
        <v>5712</v>
      </c>
      <c r="T2578" s="2" t="s">
        <v>5713</v>
      </c>
      <c r="U2578" s="2" t="b">
        <v>0</v>
      </c>
      <c r="V2578" s="2" t="s">
        <v>69</v>
      </c>
      <c r="W2578" s="2">
        <v>638.9</v>
      </c>
    </row>
    <row r="2579" spans="1:23" ht="15.75" customHeight="1" x14ac:dyDescent="0.25">
      <c r="A2579" s="2" t="s">
        <v>52</v>
      </c>
      <c r="B2579" s="2" t="s">
        <v>53</v>
      </c>
      <c r="C2579" s="2" t="s">
        <v>19</v>
      </c>
      <c r="D2579" s="2" t="s">
        <v>81</v>
      </c>
      <c r="E2579" s="2" t="s">
        <v>82</v>
      </c>
      <c r="F2579" s="2" t="s">
        <v>364</v>
      </c>
      <c r="G2579" s="2" t="s">
        <v>775</v>
      </c>
      <c r="H2579" s="2" t="s">
        <v>700</v>
      </c>
      <c r="I2579" s="2" t="s">
        <v>47</v>
      </c>
      <c r="J2579" s="2" t="s">
        <v>776</v>
      </c>
      <c r="K2579" s="2" t="s">
        <v>777</v>
      </c>
      <c r="L2579" s="2" t="s">
        <v>366</v>
      </c>
      <c r="M2579" s="2">
        <v>57</v>
      </c>
      <c r="N2579" s="2" t="b">
        <v>0</v>
      </c>
      <c r="O2579" s="2">
        <v>0.83913043478260874</v>
      </c>
      <c r="P2579" s="2">
        <v>0.82478632478632474</v>
      </c>
      <c r="Q2579" s="2">
        <v>0.85398230088495575</v>
      </c>
      <c r="R2579" s="2" t="s">
        <v>74</v>
      </c>
      <c r="S2579" s="2" t="s">
        <v>5714</v>
      </c>
      <c r="T2579" s="2" t="s">
        <v>5715</v>
      </c>
      <c r="U2579" s="2" t="b">
        <v>0</v>
      </c>
      <c r="V2579" s="2" t="s">
        <v>69</v>
      </c>
      <c r="W2579" s="2">
        <v>449.2</v>
      </c>
    </row>
    <row r="2580" spans="1:23" ht="15.75" customHeight="1" x14ac:dyDescent="0.25">
      <c r="A2580" s="2" t="s">
        <v>52</v>
      </c>
      <c r="B2580" s="2" t="s">
        <v>53</v>
      </c>
      <c r="C2580" s="2" t="s">
        <v>19</v>
      </c>
      <c r="D2580" s="2" t="s">
        <v>81</v>
      </c>
      <c r="E2580" s="2" t="s">
        <v>82</v>
      </c>
      <c r="F2580" s="2" t="s">
        <v>364</v>
      </c>
      <c r="G2580" s="2" t="s">
        <v>780</v>
      </c>
      <c r="H2580" s="2" t="s">
        <v>700</v>
      </c>
      <c r="I2580" s="2" t="s">
        <v>47</v>
      </c>
      <c r="J2580" s="2" t="s">
        <v>781</v>
      </c>
      <c r="K2580" s="2" t="s">
        <v>782</v>
      </c>
      <c r="L2580" s="2" t="s">
        <v>366</v>
      </c>
      <c r="M2580" s="2">
        <v>58</v>
      </c>
      <c r="N2580" s="2" t="b">
        <v>0</v>
      </c>
      <c r="O2580" s="2">
        <v>0.83801295896328298</v>
      </c>
      <c r="P2580" s="2">
        <v>0.81856540084388185</v>
      </c>
      <c r="Q2580" s="2">
        <v>0.8584070796460177</v>
      </c>
      <c r="R2580" s="2" t="s">
        <v>74</v>
      </c>
      <c r="S2580" s="2" t="s">
        <v>5716</v>
      </c>
      <c r="T2580" s="2" t="s">
        <v>5717</v>
      </c>
      <c r="U2580" s="2" t="b">
        <v>0</v>
      </c>
      <c r="V2580" s="2" t="s">
        <v>69</v>
      </c>
      <c r="W2580" s="2">
        <v>721</v>
      </c>
    </row>
    <row r="2581" spans="1:23" ht="15.75" customHeight="1" x14ac:dyDescent="0.25">
      <c r="A2581" s="2" t="s">
        <v>52</v>
      </c>
      <c r="B2581" s="2" t="s">
        <v>53</v>
      </c>
      <c r="C2581" s="2" t="s">
        <v>19</v>
      </c>
      <c r="D2581" s="2" t="s">
        <v>81</v>
      </c>
      <c r="E2581" s="2" t="s">
        <v>82</v>
      </c>
      <c r="F2581" s="2" t="s">
        <v>364</v>
      </c>
      <c r="G2581" s="2" t="s">
        <v>785</v>
      </c>
      <c r="H2581" s="2" t="s">
        <v>700</v>
      </c>
      <c r="I2581" s="2" t="s">
        <v>47</v>
      </c>
      <c r="J2581" s="2" t="s">
        <v>786</v>
      </c>
      <c r="K2581" s="2" t="s">
        <v>787</v>
      </c>
      <c r="L2581" s="2" t="s">
        <v>366</v>
      </c>
      <c r="M2581" s="2">
        <v>59</v>
      </c>
      <c r="N2581" s="2" t="b">
        <v>0</v>
      </c>
      <c r="O2581" s="2">
        <v>0.86266094420600858</v>
      </c>
      <c r="P2581" s="2">
        <v>0.83750000000000002</v>
      </c>
      <c r="Q2581" s="2">
        <v>0.88938053097345138</v>
      </c>
      <c r="R2581" s="2" t="s">
        <v>74</v>
      </c>
      <c r="S2581" s="2" t="s">
        <v>5718</v>
      </c>
      <c r="T2581" s="2" t="s">
        <v>5719</v>
      </c>
      <c r="U2581" s="2" t="b">
        <v>0</v>
      </c>
      <c r="V2581" s="2" t="s">
        <v>69</v>
      </c>
      <c r="W2581" s="2">
        <v>501.7</v>
      </c>
    </row>
    <row r="2582" spans="1:23" ht="15.75" customHeight="1" x14ac:dyDescent="0.25">
      <c r="A2582" s="2" t="s">
        <v>52</v>
      </c>
      <c r="B2582" s="2" t="s">
        <v>53</v>
      </c>
      <c r="C2582" s="2" t="s">
        <v>19</v>
      </c>
      <c r="D2582" s="2" t="s">
        <v>81</v>
      </c>
      <c r="E2582" s="2" t="s">
        <v>82</v>
      </c>
      <c r="F2582" s="2" t="s">
        <v>364</v>
      </c>
      <c r="G2582" s="2" t="s">
        <v>790</v>
      </c>
      <c r="H2582" s="2" t="s">
        <v>700</v>
      </c>
      <c r="I2582" s="2" t="s">
        <v>47</v>
      </c>
      <c r="J2582" s="2" t="s">
        <v>791</v>
      </c>
      <c r="K2582" s="2" t="s">
        <v>792</v>
      </c>
      <c r="L2582" s="2" t="s">
        <v>366</v>
      </c>
      <c r="M2582" s="2">
        <v>60</v>
      </c>
      <c r="N2582" s="2" t="b">
        <v>0</v>
      </c>
      <c r="O2582" s="2">
        <v>0.83731019522776562</v>
      </c>
      <c r="P2582" s="2">
        <v>0.82127659574468082</v>
      </c>
      <c r="Q2582" s="2">
        <v>0.85398230088495575</v>
      </c>
      <c r="R2582" s="2" t="s">
        <v>74</v>
      </c>
      <c r="S2582" s="2" t="s">
        <v>5720</v>
      </c>
      <c r="T2582" s="2" t="s">
        <v>5721</v>
      </c>
      <c r="U2582" s="2" t="b">
        <v>0</v>
      </c>
      <c r="V2582" s="2" t="s">
        <v>69</v>
      </c>
      <c r="W2582" s="2">
        <v>445.4</v>
      </c>
    </row>
    <row r="2583" spans="1:23" ht="15.75" customHeight="1" x14ac:dyDescent="0.25">
      <c r="A2583" s="2" t="s">
        <v>52</v>
      </c>
      <c r="B2583" s="2" t="s">
        <v>53</v>
      </c>
      <c r="C2583" s="2" t="s">
        <v>19</v>
      </c>
      <c r="D2583" s="2" t="s">
        <v>81</v>
      </c>
      <c r="E2583" s="2" t="s">
        <v>82</v>
      </c>
      <c r="F2583" s="2" t="s">
        <v>364</v>
      </c>
      <c r="G2583" s="2" t="s">
        <v>795</v>
      </c>
      <c r="H2583" s="2" t="s">
        <v>700</v>
      </c>
      <c r="I2583" s="2" t="s">
        <v>47</v>
      </c>
      <c r="J2583" s="2" t="s">
        <v>796</v>
      </c>
      <c r="K2583" s="2" t="s">
        <v>797</v>
      </c>
      <c r="L2583" s="2" t="s">
        <v>366</v>
      </c>
      <c r="M2583" s="2">
        <v>61</v>
      </c>
      <c r="N2583" s="2" t="b">
        <v>0</v>
      </c>
      <c r="O2583" s="2">
        <v>0.83731019522776562</v>
      </c>
      <c r="P2583" s="2">
        <v>0.82127659574468082</v>
      </c>
      <c r="Q2583" s="2">
        <v>0.85398230088495575</v>
      </c>
      <c r="R2583" s="2" t="s">
        <v>74</v>
      </c>
      <c r="S2583" s="2" t="s">
        <v>5722</v>
      </c>
      <c r="T2583" s="2" t="s">
        <v>5723</v>
      </c>
      <c r="U2583" s="2" t="b">
        <v>0</v>
      </c>
      <c r="V2583" s="2" t="s">
        <v>69</v>
      </c>
      <c r="W2583" s="2">
        <v>392</v>
      </c>
    </row>
    <row r="2584" spans="1:23" ht="15.75" customHeight="1" x14ac:dyDescent="0.25">
      <c r="A2584" s="2" t="s">
        <v>52</v>
      </c>
      <c r="B2584" s="2" t="s">
        <v>53</v>
      </c>
      <c r="C2584" s="2" t="s">
        <v>19</v>
      </c>
      <c r="D2584" s="2" t="s">
        <v>88</v>
      </c>
      <c r="E2584" s="2" t="s">
        <v>90</v>
      </c>
      <c r="F2584" s="2" t="s">
        <v>364</v>
      </c>
      <c r="G2584" s="2" t="s">
        <v>422</v>
      </c>
      <c r="H2584" s="2" t="s">
        <v>412</v>
      </c>
      <c r="I2584" s="2" t="s">
        <v>54</v>
      </c>
      <c r="J2584" s="2" t="s">
        <v>423</v>
      </c>
      <c r="K2584" s="2" t="s">
        <v>424</v>
      </c>
      <c r="L2584" s="2" t="s">
        <v>377</v>
      </c>
      <c r="M2584" s="2">
        <v>44</v>
      </c>
      <c r="N2584" s="2" t="b">
        <v>0</v>
      </c>
      <c r="O2584" s="2">
        <v>0.81742738589211617</v>
      </c>
      <c r="R2584" s="2" t="s">
        <v>65</v>
      </c>
      <c r="S2584" s="2" t="s">
        <v>5724</v>
      </c>
      <c r="T2584" s="2" t="s">
        <v>5725</v>
      </c>
      <c r="U2584" s="2" t="b">
        <v>1</v>
      </c>
      <c r="V2584" s="2" t="s">
        <v>69</v>
      </c>
      <c r="W2584" s="2">
        <v>1.6</v>
      </c>
    </row>
    <row r="2585" spans="1:23" ht="15.75" customHeight="1" x14ac:dyDescent="0.25">
      <c r="A2585" s="2" t="s">
        <v>52</v>
      </c>
      <c r="B2585" s="2" t="s">
        <v>53</v>
      </c>
      <c r="C2585" s="2" t="s">
        <v>19</v>
      </c>
      <c r="D2585" s="2" t="s">
        <v>88</v>
      </c>
      <c r="E2585" s="2" t="s">
        <v>90</v>
      </c>
      <c r="F2585" s="2" t="s">
        <v>364</v>
      </c>
      <c r="G2585" s="2" t="s">
        <v>427</v>
      </c>
      <c r="H2585" s="2" t="s">
        <v>412</v>
      </c>
      <c r="I2585" s="2" t="s">
        <v>54</v>
      </c>
      <c r="J2585" s="2" t="s">
        <v>428</v>
      </c>
      <c r="K2585" s="2" t="s">
        <v>429</v>
      </c>
      <c r="L2585" s="2" t="s">
        <v>377</v>
      </c>
      <c r="M2585" s="2">
        <v>45</v>
      </c>
      <c r="N2585" s="2" t="b">
        <v>0</v>
      </c>
      <c r="O2585" s="2">
        <v>0.82328482328482322</v>
      </c>
      <c r="R2585" s="2" t="s">
        <v>65</v>
      </c>
      <c r="S2585" s="2" t="s">
        <v>5726</v>
      </c>
      <c r="T2585" s="2" t="s">
        <v>5727</v>
      </c>
      <c r="U2585" s="2" t="b">
        <v>1</v>
      </c>
      <c r="V2585" s="2" t="s">
        <v>69</v>
      </c>
      <c r="W2585" s="2">
        <v>0.6</v>
      </c>
    </row>
    <row r="2586" spans="1:23" ht="15.75" customHeight="1" x14ac:dyDescent="0.25">
      <c r="A2586" s="2" t="s">
        <v>52</v>
      </c>
      <c r="B2586" s="2" t="s">
        <v>53</v>
      </c>
      <c r="C2586" s="2" t="s">
        <v>19</v>
      </c>
      <c r="D2586" s="2" t="s">
        <v>88</v>
      </c>
      <c r="E2586" s="2" t="s">
        <v>90</v>
      </c>
      <c r="F2586" s="2" t="s">
        <v>364</v>
      </c>
      <c r="G2586" s="2" t="s">
        <v>432</v>
      </c>
      <c r="H2586" s="2" t="s">
        <v>412</v>
      </c>
      <c r="I2586" s="2" t="s">
        <v>54</v>
      </c>
      <c r="J2586" s="2" t="s">
        <v>433</v>
      </c>
      <c r="K2586" s="2" t="s">
        <v>434</v>
      </c>
      <c r="L2586" s="2" t="s">
        <v>377</v>
      </c>
      <c r="M2586" s="2">
        <v>46</v>
      </c>
      <c r="N2586" s="2" t="b">
        <v>0</v>
      </c>
      <c r="O2586" s="2">
        <v>0.8176100628930818</v>
      </c>
      <c r="R2586" s="2" t="s">
        <v>65</v>
      </c>
      <c r="S2586" s="2" t="s">
        <v>5728</v>
      </c>
      <c r="T2586" s="2" t="s">
        <v>5729</v>
      </c>
      <c r="U2586" s="2" t="b">
        <v>1</v>
      </c>
      <c r="V2586" s="2" t="s">
        <v>69</v>
      </c>
      <c r="W2586" s="2">
        <v>1</v>
      </c>
    </row>
    <row r="2587" spans="1:23" ht="15.75" customHeight="1" x14ac:dyDescent="0.25">
      <c r="A2587" s="2" t="s">
        <v>52</v>
      </c>
      <c r="B2587" s="2" t="s">
        <v>53</v>
      </c>
      <c r="C2587" s="2" t="s">
        <v>19</v>
      </c>
      <c r="D2587" s="2" t="s">
        <v>88</v>
      </c>
      <c r="E2587" s="2" t="s">
        <v>90</v>
      </c>
      <c r="F2587" s="2" t="s">
        <v>364</v>
      </c>
      <c r="G2587" s="2" t="s">
        <v>437</v>
      </c>
      <c r="H2587" s="2" t="s">
        <v>412</v>
      </c>
      <c r="I2587" s="2" t="s">
        <v>54</v>
      </c>
      <c r="J2587" s="2" t="s">
        <v>438</v>
      </c>
      <c r="K2587" s="2" t="s">
        <v>439</v>
      </c>
      <c r="L2587" s="2" t="s">
        <v>377</v>
      </c>
      <c r="M2587" s="2">
        <v>47</v>
      </c>
      <c r="N2587" s="2" t="b">
        <v>0</v>
      </c>
      <c r="O2587" s="2">
        <v>0.83789473684210514</v>
      </c>
      <c r="R2587" s="2" t="s">
        <v>65</v>
      </c>
      <c r="S2587" s="2" t="s">
        <v>5730</v>
      </c>
      <c r="T2587" s="2" t="s">
        <v>5731</v>
      </c>
      <c r="U2587" s="2" t="b">
        <v>1</v>
      </c>
      <c r="V2587" s="2" t="s">
        <v>69</v>
      </c>
      <c r="W2587" s="2">
        <v>0.7</v>
      </c>
    </row>
    <row r="2588" spans="1:23" ht="15.75" customHeight="1" x14ac:dyDescent="0.25">
      <c r="A2588" s="2" t="s">
        <v>52</v>
      </c>
      <c r="B2588" s="2" t="s">
        <v>53</v>
      </c>
      <c r="C2588" s="2" t="s">
        <v>19</v>
      </c>
      <c r="D2588" s="2" t="s">
        <v>88</v>
      </c>
      <c r="E2588" s="2" t="s">
        <v>90</v>
      </c>
      <c r="F2588" s="2" t="s">
        <v>364</v>
      </c>
      <c r="G2588" s="2" t="s">
        <v>442</v>
      </c>
      <c r="H2588" s="2" t="s">
        <v>412</v>
      </c>
      <c r="I2588" s="2" t="s">
        <v>54</v>
      </c>
      <c r="J2588" s="2" t="s">
        <v>443</v>
      </c>
      <c r="K2588" s="2" t="s">
        <v>444</v>
      </c>
      <c r="L2588" s="2" t="s">
        <v>377</v>
      </c>
      <c r="M2588" s="2">
        <v>48</v>
      </c>
      <c r="N2588" s="2" t="b">
        <v>0</v>
      </c>
      <c r="O2588" s="2">
        <v>0.83643892339544512</v>
      </c>
      <c r="R2588" s="2" t="s">
        <v>65</v>
      </c>
      <c r="S2588" s="2" t="s">
        <v>5732</v>
      </c>
      <c r="T2588" s="2" t="s">
        <v>5733</v>
      </c>
      <c r="U2588" s="2" t="b">
        <v>1</v>
      </c>
      <c r="V2588" s="2" t="s">
        <v>69</v>
      </c>
      <c r="W2588" s="2">
        <v>0.9</v>
      </c>
    </row>
    <row r="2589" spans="1:23" ht="15.75" customHeight="1" x14ac:dyDescent="0.25">
      <c r="A2589" s="2" t="s">
        <v>52</v>
      </c>
      <c r="B2589" s="2" t="s">
        <v>53</v>
      </c>
      <c r="C2589" s="2" t="s">
        <v>19</v>
      </c>
      <c r="D2589" s="2" t="s">
        <v>88</v>
      </c>
      <c r="E2589" s="2" t="s">
        <v>90</v>
      </c>
      <c r="F2589" s="2" t="s">
        <v>364</v>
      </c>
      <c r="G2589" s="2" t="s">
        <v>447</v>
      </c>
      <c r="H2589" s="2" t="s">
        <v>412</v>
      </c>
      <c r="I2589" s="2" t="s">
        <v>54</v>
      </c>
      <c r="J2589" s="2" t="s">
        <v>448</v>
      </c>
      <c r="K2589" s="2" t="s">
        <v>449</v>
      </c>
      <c r="L2589" s="2" t="s">
        <v>377</v>
      </c>
      <c r="M2589" s="2">
        <v>49</v>
      </c>
      <c r="N2589" s="2" t="b">
        <v>0</v>
      </c>
      <c r="O2589" s="2">
        <v>0.83127572016460904</v>
      </c>
      <c r="R2589" s="2" t="s">
        <v>65</v>
      </c>
      <c r="S2589" s="2" t="s">
        <v>5734</v>
      </c>
      <c r="T2589" s="2" t="s">
        <v>5735</v>
      </c>
      <c r="U2589" s="2" t="b">
        <v>1</v>
      </c>
      <c r="V2589" s="2" t="s">
        <v>69</v>
      </c>
      <c r="W2589" s="2">
        <v>0.6</v>
      </c>
    </row>
    <row r="2590" spans="1:23" ht="15.75" customHeight="1" x14ac:dyDescent="0.25">
      <c r="A2590" s="2" t="s">
        <v>52</v>
      </c>
      <c r="B2590" s="2" t="s">
        <v>53</v>
      </c>
      <c r="C2590" s="2" t="s">
        <v>19</v>
      </c>
      <c r="D2590" s="2" t="s">
        <v>88</v>
      </c>
      <c r="E2590" s="2" t="s">
        <v>90</v>
      </c>
      <c r="F2590" s="2" t="s">
        <v>364</v>
      </c>
      <c r="G2590" s="2" t="s">
        <v>452</v>
      </c>
      <c r="H2590" s="2" t="s">
        <v>412</v>
      </c>
      <c r="I2590" s="2" t="s">
        <v>54</v>
      </c>
      <c r="J2590" s="2" t="s">
        <v>453</v>
      </c>
      <c r="K2590" s="2" t="s">
        <v>454</v>
      </c>
      <c r="L2590" s="2" t="s">
        <v>377</v>
      </c>
      <c r="M2590" s="2">
        <v>50</v>
      </c>
      <c r="N2590" s="2" t="b">
        <v>0</v>
      </c>
      <c r="O2590" s="2">
        <v>0.83778234086242298</v>
      </c>
      <c r="R2590" s="2" t="s">
        <v>65</v>
      </c>
      <c r="S2590" s="2" t="s">
        <v>5736</v>
      </c>
      <c r="T2590" s="2" t="s">
        <v>5737</v>
      </c>
      <c r="U2590" s="2" t="b">
        <v>1</v>
      </c>
      <c r="V2590" s="2" t="s">
        <v>69</v>
      </c>
      <c r="W2590" s="2">
        <v>1</v>
      </c>
    </row>
    <row r="2591" spans="1:23" ht="15.75" customHeight="1" x14ac:dyDescent="0.25">
      <c r="A2591" s="2" t="s">
        <v>52</v>
      </c>
      <c r="B2591" s="2" t="s">
        <v>53</v>
      </c>
      <c r="C2591" s="2" t="s">
        <v>19</v>
      </c>
      <c r="D2591" s="2" t="s">
        <v>88</v>
      </c>
      <c r="E2591" s="2" t="s">
        <v>90</v>
      </c>
      <c r="F2591" s="2" t="s">
        <v>364</v>
      </c>
      <c r="G2591" s="2" t="s">
        <v>457</v>
      </c>
      <c r="H2591" s="2" t="s">
        <v>412</v>
      </c>
      <c r="I2591" s="2" t="s">
        <v>54</v>
      </c>
      <c r="J2591" s="2" t="s">
        <v>458</v>
      </c>
      <c r="K2591" s="2" t="s">
        <v>459</v>
      </c>
      <c r="L2591" s="2" t="s">
        <v>377</v>
      </c>
      <c r="M2591" s="2">
        <v>51</v>
      </c>
      <c r="N2591" s="2" t="b">
        <v>0</v>
      </c>
      <c r="O2591" s="2">
        <v>0.84518828451882844</v>
      </c>
      <c r="R2591" s="2" t="s">
        <v>65</v>
      </c>
      <c r="S2591" s="2" t="s">
        <v>5738</v>
      </c>
      <c r="T2591" s="2" t="s">
        <v>5739</v>
      </c>
      <c r="U2591" s="2" t="b">
        <v>1</v>
      </c>
      <c r="V2591" s="2" t="s">
        <v>69</v>
      </c>
      <c r="W2591" s="2">
        <v>0.7</v>
      </c>
    </row>
    <row r="2592" spans="1:23" ht="15.75" customHeight="1" x14ac:dyDescent="0.25">
      <c r="A2592" s="2" t="s">
        <v>52</v>
      </c>
      <c r="B2592" s="2" t="s">
        <v>53</v>
      </c>
      <c r="C2592" s="2" t="s">
        <v>19</v>
      </c>
      <c r="D2592" s="2" t="s">
        <v>88</v>
      </c>
      <c r="E2592" s="2" t="s">
        <v>90</v>
      </c>
      <c r="F2592" s="2" t="s">
        <v>364</v>
      </c>
      <c r="G2592" s="2" t="s">
        <v>462</v>
      </c>
      <c r="H2592" s="2" t="s">
        <v>412</v>
      </c>
      <c r="I2592" s="2" t="s">
        <v>54</v>
      </c>
      <c r="J2592" s="2" t="s">
        <v>463</v>
      </c>
      <c r="K2592" s="2" t="s">
        <v>464</v>
      </c>
      <c r="L2592" s="2" t="s">
        <v>377</v>
      </c>
      <c r="M2592" s="2">
        <v>52</v>
      </c>
      <c r="N2592" s="2" t="b">
        <v>0</v>
      </c>
      <c r="O2592" s="2">
        <v>0.83613445378151263</v>
      </c>
      <c r="R2592" s="2" t="s">
        <v>65</v>
      </c>
      <c r="S2592" s="2" t="s">
        <v>5740</v>
      </c>
      <c r="T2592" s="2" t="s">
        <v>5741</v>
      </c>
      <c r="U2592" s="2" t="b">
        <v>1</v>
      </c>
      <c r="V2592" s="2" t="s">
        <v>69</v>
      </c>
      <c r="W2592" s="2">
        <v>0.9</v>
      </c>
    </row>
    <row r="2593" spans="1:23" ht="15.75" customHeight="1" x14ac:dyDescent="0.25">
      <c r="A2593" s="2" t="s">
        <v>52</v>
      </c>
      <c r="B2593" s="2" t="s">
        <v>53</v>
      </c>
      <c r="C2593" s="2" t="s">
        <v>19</v>
      </c>
      <c r="D2593" s="2" t="s">
        <v>88</v>
      </c>
      <c r="E2593" s="2" t="s">
        <v>90</v>
      </c>
      <c r="F2593" s="2" t="s">
        <v>364</v>
      </c>
      <c r="G2593" s="2" t="s">
        <v>467</v>
      </c>
      <c r="H2593" s="2" t="s">
        <v>412</v>
      </c>
      <c r="I2593" s="2" t="s">
        <v>54</v>
      </c>
      <c r="J2593" s="2" t="s">
        <v>468</v>
      </c>
      <c r="K2593" s="2" t="s">
        <v>469</v>
      </c>
      <c r="L2593" s="2" t="s">
        <v>377</v>
      </c>
      <c r="M2593" s="2">
        <v>53</v>
      </c>
      <c r="N2593" s="2" t="b">
        <v>0</v>
      </c>
      <c r="O2593" s="2">
        <v>0.83950617283950624</v>
      </c>
      <c r="R2593" s="2" t="s">
        <v>65</v>
      </c>
      <c r="S2593" s="2" t="s">
        <v>5742</v>
      </c>
      <c r="T2593" s="2" t="s">
        <v>5743</v>
      </c>
      <c r="U2593" s="2" t="b">
        <v>1</v>
      </c>
      <c r="V2593" s="2" t="s">
        <v>69</v>
      </c>
      <c r="W2593" s="2">
        <v>0.7</v>
      </c>
    </row>
    <row r="2594" spans="1:23" ht="15.75" customHeight="1" x14ac:dyDescent="0.25">
      <c r="A2594" s="2" t="s">
        <v>52</v>
      </c>
      <c r="B2594" s="2" t="s">
        <v>53</v>
      </c>
      <c r="C2594" s="2" t="s">
        <v>19</v>
      </c>
      <c r="D2594" s="2" t="s">
        <v>88</v>
      </c>
      <c r="E2594" s="2" t="s">
        <v>90</v>
      </c>
      <c r="F2594" s="2" t="s">
        <v>364</v>
      </c>
      <c r="G2594" s="2" t="s">
        <v>472</v>
      </c>
      <c r="H2594" s="2" t="s">
        <v>412</v>
      </c>
      <c r="I2594" s="2" t="s">
        <v>54</v>
      </c>
      <c r="J2594" s="2" t="s">
        <v>473</v>
      </c>
      <c r="K2594" s="2" t="s">
        <v>474</v>
      </c>
      <c r="L2594" s="2" t="s">
        <v>377</v>
      </c>
      <c r="M2594" s="2">
        <v>54</v>
      </c>
      <c r="N2594" s="2" t="b">
        <v>0</v>
      </c>
      <c r="O2594" s="2">
        <v>0.84886128364389235</v>
      </c>
      <c r="R2594" s="2" t="s">
        <v>65</v>
      </c>
      <c r="S2594" s="2" t="s">
        <v>5744</v>
      </c>
      <c r="T2594" s="2" t="s">
        <v>5745</v>
      </c>
      <c r="U2594" s="2" t="b">
        <v>1</v>
      </c>
      <c r="V2594" s="2" t="s">
        <v>69</v>
      </c>
      <c r="W2594" s="2">
        <v>0.9</v>
      </c>
    </row>
    <row r="2595" spans="1:23" ht="15.75" customHeight="1" x14ac:dyDescent="0.25">
      <c r="A2595" s="2" t="s">
        <v>52</v>
      </c>
      <c r="B2595" s="2" t="s">
        <v>53</v>
      </c>
      <c r="C2595" s="2" t="s">
        <v>19</v>
      </c>
      <c r="D2595" s="2" t="s">
        <v>88</v>
      </c>
      <c r="E2595" s="2" t="s">
        <v>90</v>
      </c>
      <c r="F2595" s="2" t="s">
        <v>364</v>
      </c>
      <c r="G2595" s="2" t="s">
        <v>477</v>
      </c>
      <c r="H2595" s="2" t="s">
        <v>412</v>
      </c>
      <c r="I2595" s="2" t="s">
        <v>54</v>
      </c>
      <c r="J2595" s="2" t="s">
        <v>478</v>
      </c>
      <c r="K2595" s="2" t="s">
        <v>479</v>
      </c>
      <c r="L2595" s="2" t="s">
        <v>377</v>
      </c>
      <c r="M2595" s="2">
        <v>55</v>
      </c>
      <c r="N2595" s="2" t="b">
        <v>0</v>
      </c>
      <c r="O2595" s="2">
        <v>0.82987551867219911</v>
      </c>
      <c r="R2595" s="2" t="s">
        <v>65</v>
      </c>
      <c r="S2595" s="2" t="s">
        <v>5746</v>
      </c>
      <c r="T2595" s="2" t="s">
        <v>5747</v>
      </c>
      <c r="U2595" s="2" t="b">
        <v>1</v>
      </c>
      <c r="V2595" s="2" t="s">
        <v>69</v>
      </c>
      <c r="W2595" s="2">
        <v>0.7</v>
      </c>
    </row>
    <row r="2596" spans="1:23" ht="15.75" customHeight="1" x14ac:dyDescent="0.25">
      <c r="A2596" s="2" t="s">
        <v>52</v>
      </c>
      <c r="B2596" s="2" t="s">
        <v>53</v>
      </c>
      <c r="C2596" s="2" t="s">
        <v>19</v>
      </c>
      <c r="D2596" s="2" t="s">
        <v>88</v>
      </c>
      <c r="E2596" s="2" t="s">
        <v>90</v>
      </c>
      <c r="F2596" s="2" t="s">
        <v>364</v>
      </c>
      <c r="G2596" s="2" t="s">
        <v>482</v>
      </c>
      <c r="H2596" s="2" t="s">
        <v>412</v>
      </c>
      <c r="I2596" s="2" t="s">
        <v>54</v>
      </c>
      <c r="J2596" s="2" t="s">
        <v>483</v>
      </c>
      <c r="K2596" s="2" t="s">
        <v>484</v>
      </c>
      <c r="L2596" s="2" t="s">
        <v>377</v>
      </c>
      <c r="M2596" s="2">
        <v>56</v>
      </c>
      <c r="N2596" s="2" t="b">
        <v>0</v>
      </c>
      <c r="O2596" s="2">
        <v>0.83507306889352806</v>
      </c>
      <c r="R2596" s="2" t="s">
        <v>65</v>
      </c>
      <c r="S2596" s="2" t="s">
        <v>5748</v>
      </c>
      <c r="T2596" s="2" t="s">
        <v>5749</v>
      </c>
      <c r="U2596" s="2" t="b">
        <v>1</v>
      </c>
      <c r="V2596" s="2" t="s">
        <v>69</v>
      </c>
      <c r="W2596" s="2">
        <v>0.7</v>
      </c>
    </row>
    <row r="2597" spans="1:23" ht="15.75" customHeight="1" x14ac:dyDescent="0.25">
      <c r="A2597" s="2" t="s">
        <v>52</v>
      </c>
      <c r="B2597" s="2" t="s">
        <v>53</v>
      </c>
      <c r="C2597" s="2" t="s">
        <v>19</v>
      </c>
      <c r="D2597" s="2" t="s">
        <v>88</v>
      </c>
      <c r="E2597" s="2" t="s">
        <v>90</v>
      </c>
      <c r="F2597" s="2" t="s">
        <v>364</v>
      </c>
      <c r="G2597" s="2" t="s">
        <v>487</v>
      </c>
      <c r="H2597" s="2" t="s">
        <v>412</v>
      </c>
      <c r="I2597" s="2" t="s">
        <v>54</v>
      </c>
      <c r="J2597" s="2" t="s">
        <v>488</v>
      </c>
      <c r="K2597" s="2" t="s">
        <v>489</v>
      </c>
      <c r="L2597" s="2" t="s">
        <v>377</v>
      </c>
      <c r="M2597" s="2">
        <v>57</v>
      </c>
      <c r="N2597" s="2" t="b">
        <v>0</v>
      </c>
      <c r="O2597" s="2">
        <v>0.82328482328482322</v>
      </c>
      <c r="R2597" s="2" t="s">
        <v>65</v>
      </c>
      <c r="S2597" s="2" t="s">
        <v>5750</v>
      </c>
      <c r="T2597" s="2" t="s">
        <v>5751</v>
      </c>
      <c r="U2597" s="2" t="b">
        <v>1</v>
      </c>
      <c r="V2597" s="2" t="s">
        <v>69</v>
      </c>
      <c r="W2597" s="2">
        <v>0.6</v>
      </c>
    </row>
    <row r="2598" spans="1:23" ht="15.75" customHeight="1" x14ac:dyDescent="0.25">
      <c r="A2598" s="2" t="s">
        <v>52</v>
      </c>
      <c r="B2598" s="2" t="s">
        <v>53</v>
      </c>
      <c r="C2598" s="2" t="s">
        <v>19</v>
      </c>
      <c r="D2598" s="2" t="s">
        <v>88</v>
      </c>
      <c r="E2598" s="2" t="s">
        <v>90</v>
      </c>
      <c r="F2598" s="2" t="s">
        <v>364</v>
      </c>
      <c r="G2598" s="2" t="s">
        <v>492</v>
      </c>
      <c r="H2598" s="2" t="s">
        <v>412</v>
      </c>
      <c r="I2598" s="2" t="s">
        <v>54</v>
      </c>
      <c r="J2598" s="2" t="s">
        <v>493</v>
      </c>
      <c r="K2598" s="2" t="s">
        <v>494</v>
      </c>
      <c r="L2598" s="2" t="s">
        <v>377</v>
      </c>
      <c r="M2598" s="2">
        <v>58</v>
      </c>
      <c r="N2598" s="2" t="b">
        <v>0</v>
      </c>
      <c r="O2598" s="2">
        <v>0.83682008368200833</v>
      </c>
      <c r="R2598" s="2" t="s">
        <v>65</v>
      </c>
      <c r="S2598" s="2" t="s">
        <v>5752</v>
      </c>
      <c r="T2598" s="2" t="s">
        <v>5753</v>
      </c>
      <c r="U2598" s="2" t="b">
        <v>1</v>
      </c>
      <c r="V2598" s="2" t="s">
        <v>69</v>
      </c>
      <c r="W2598" s="2">
        <v>0.6</v>
      </c>
    </row>
    <row r="2599" spans="1:23" ht="15.75" customHeight="1" x14ac:dyDescent="0.25">
      <c r="A2599" s="2" t="s">
        <v>52</v>
      </c>
      <c r="B2599" s="2" t="s">
        <v>53</v>
      </c>
      <c r="C2599" s="2" t="s">
        <v>19</v>
      </c>
      <c r="D2599" s="2" t="s">
        <v>88</v>
      </c>
      <c r="E2599" s="2" t="s">
        <v>90</v>
      </c>
      <c r="F2599" s="2" t="s">
        <v>364</v>
      </c>
      <c r="G2599" s="2" t="s">
        <v>497</v>
      </c>
      <c r="H2599" s="2" t="s">
        <v>412</v>
      </c>
      <c r="I2599" s="2" t="s">
        <v>54</v>
      </c>
      <c r="J2599" s="2" t="s">
        <v>498</v>
      </c>
      <c r="K2599" s="2" t="s">
        <v>499</v>
      </c>
      <c r="L2599" s="2" t="s">
        <v>377</v>
      </c>
      <c r="M2599" s="2">
        <v>59</v>
      </c>
      <c r="N2599" s="2" t="b">
        <v>0</v>
      </c>
      <c r="O2599" s="2">
        <v>0.82572614107883813</v>
      </c>
      <c r="R2599" s="2" t="s">
        <v>65</v>
      </c>
      <c r="S2599" s="2" t="s">
        <v>5754</v>
      </c>
      <c r="T2599" s="2" t="s">
        <v>5755</v>
      </c>
      <c r="U2599" s="2" t="b">
        <v>1</v>
      </c>
      <c r="V2599" s="2" t="s">
        <v>69</v>
      </c>
      <c r="W2599" s="2">
        <v>0.6</v>
      </c>
    </row>
    <row r="2600" spans="1:23" ht="15.75" customHeight="1" x14ac:dyDescent="0.25">
      <c r="A2600" s="2" t="s">
        <v>52</v>
      </c>
      <c r="B2600" s="2" t="s">
        <v>53</v>
      </c>
      <c r="C2600" s="2" t="s">
        <v>19</v>
      </c>
      <c r="D2600" s="2" t="s">
        <v>88</v>
      </c>
      <c r="E2600" s="2" t="s">
        <v>90</v>
      </c>
      <c r="F2600" s="2" t="s">
        <v>364</v>
      </c>
      <c r="G2600" s="2" t="s">
        <v>502</v>
      </c>
      <c r="H2600" s="2" t="s">
        <v>412</v>
      </c>
      <c r="I2600" s="2" t="s">
        <v>54</v>
      </c>
      <c r="J2600" s="2" t="s">
        <v>503</v>
      </c>
      <c r="K2600" s="2" t="s">
        <v>504</v>
      </c>
      <c r="L2600" s="2" t="s">
        <v>377</v>
      </c>
      <c r="M2600" s="2">
        <v>60</v>
      </c>
      <c r="N2600" s="2" t="b">
        <v>0</v>
      </c>
      <c r="O2600" s="2">
        <v>0.83507306889352806</v>
      </c>
      <c r="R2600" s="2" t="s">
        <v>65</v>
      </c>
      <c r="S2600" s="2" t="s">
        <v>5756</v>
      </c>
      <c r="T2600" s="2" t="s">
        <v>5757</v>
      </c>
      <c r="U2600" s="2" t="b">
        <v>1</v>
      </c>
      <c r="V2600" s="2" t="s">
        <v>69</v>
      </c>
      <c r="W2600" s="2">
        <v>0.9</v>
      </c>
    </row>
    <row r="2601" spans="1:23" ht="15.75" customHeight="1" x14ac:dyDescent="0.25">
      <c r="A2601" s="2" t="s">
        <v>52</v>
      </c>
      <c r="B2601" s="2" t="s">
        <v>53</v>
      </c>
      <c r="C2601" s="2" t="s">
        <v>19</v>
      </c>
      <c r="D2601" s="2" t="s">
        <v>88</v>
      </c>
      <c r="E2601" s="2" t="s">
        <v>90</v>
      </c>
      <c r="F2601" s="2" t="s">
        <v>364</v>
      </c>
      <c r="G2601" s="2" t="s">
        <v>507</v>
      </c>
      <c r="H2601" s="2" t="s">
        <v>412</v>
      </c>
      <c r="I2601" s="2" t="s">
        <v>54</v>
      </c>
      <c r="J2601" s="2" t="s">
        <v>508</v>
      </c>
      <c r="K2601" s="2" t="s">
        <v>509</v>
      </c>
      <c r="L2601" s="2" t="s">
        <v>377</v>
      </c>
      <c r="M2601" s="2">
        <v>61</v>
      </c>
      <c r="N2601" s="2" t="b">
        <v>0</v>
      </c>
      <c r="O2601" s="2">
        <v>0.83471074380165289</v>
      </c>
      <c r="R2601" s="2" t="s">
        <v>65</v>
      </c>
      <c r="S2601" s="2" t="s">
        <v>5758</v>
      </c>
      <c r="T2601" s="2" t="s">
        <v>5759</v>
      </c>
      <c r="U2601" s="2" t="b">
        <v>1</v>
      </c>
      <c r="V2601" s="2" t="s">
        <v>69</v>
      </c>
      <c r="W2601" s="2">
        <v>0.7</v>
      </c>
    </row>
    <row r="2602" spans="1:23" ht="15.75" customHeight="1" x14ac:dyDescent="0.25">
      <c r="A2602" s="2" t="s">
        <v>52</v>
      </c>
      <c r="B2602" s="2" t="s">
        <v>53</v>
      </c>
      <c r="C2602" s="2" t="s">
        <v>19</v>
      </c>
      <c r="D2602" s="2" t="s">
        <v>88</v>
      </c>
      <c r="E2602" s="2" t="s">
        <v>90</v>
      </c>
      <c r="F2602" s="2" t="s">
        <v>364</v>
      </c>
      <c r="G2602" s="2" t="s">
        <v>512</v>
      </c>
      <c r="H2602" s="2" t="s">
        <v>513</v>
      </c>
      <c r="I2602" s="2" t="s">
        <v>40</v>
      </c>
      <c r="J2602" s="2" t="s">
        <v>514</v>
      </c>
      <c r="K2602" s="2" t="s">
        <v>515</v>
      </c>
      <c r="L2602" s="2" t="s">
        <v>372</v>
      </c>
      <c r="M2602" s="2">
        <v>42</v>
      </c>
      <c r="N2602" s="2" t="b">
        <v>0</v>
      </c>
      <c r="O2602" s="2">
        <v>0.8044692737430168</v>
      </c>
      <c r="R2602" s="2" t="s">
        <v>65</v>
      </c>
      <c r="S2602" s="2" t="s">
        <v>5760</v>
      </c>
      <c r="T2602" s="2" t="s">
        <v>5761</v>
      </c>
      <c r="U2602" s="2" t="b">
        <v>1</v>
      </c>
      <c r="V2602" s="2" t="s">
        <v>69</v>
      </c>
      <c r="W2602" s="2">
        <v>0.8</v>
      </c>
    </row>
    <row r="2603" spans="1:23" ht="15.75" customHeight="1" x14ac:dyDescent="0.25">
      <c r="A2603" s="2" t="s">
        <v>52</v>
      </c>
      <c r="B2603" s="2" t="s">
        <v>53</v>
      </c>
      <c r="C2603" s="2" t="s">
        <v>19</v>
      </c>
      <c r="D2603" s="2" t="s">
        <v>88</v>
      </c>
      <c r="E2603" s="2" t="s">
        <v>90</v>
      </c>
      <c r="F2603" s="2" t="s">
        <v>364</v>
      </c>
      <c r="G2603" s="2" t="s">
        <v>518</v>
      </c>
      <c r="H2603" s="2" t="s">
        <v>513</v>
      </c>
      <c r="I2603" s="2" t="s">
        <v>40</v>
      </c>
      <c r="J2603" s="2" t="s">
        <v>519</v>
      </c>
      <c r="K2603" s="2" t="s">
        <v>520</v>
      </c>
      <c r="L2603" s="2" t="s">
        <v>372</v>
      </c>
      <c r="M2603" s="2">
        <v>43</v>
      </c>
      <c r="N2603" s="2" t="b">
        <v>0</v>
      </c>
      <c r="O2603" s="2">
        <v>0.83977900552486184</v>
      </c>
      <c r="R2603" s="2" t="s">
        <v>65</v>
      </c>
      <c r="S2603" s="2" t="s">
        <v>5762</v>
      </c>
      <c r="T2603" s="2" t="s">
        <v>5763</v>
      </c>
      <c r="U2603" s="2" t="b">
        <v>1</v>
      </c>
      <c r="V2603" s="2" t="s">
        <v>69</v>
      </c>
      <c r="W2603" s="2">
        <v>1</v>
      </c>
    </row>
    <row r="2604" spans="1:23" ht="15.75" customHeight="1" x14ac:dyDescent="0.25">
      <c r="A2604" s="2" t="s">
        <v>52</v>
      </c>
      <c r="B2604" s="2" t="s">
        <v>53</v>
      </c>
      <c r="C2604" s="2" t="s">
        <v>19</v>
      </c>
      <c r="D2604" s="2" t="s">
        <v>88</v>
      </c>
      <c r="E2604" s="2" t="s">
        <v>90</v>
      </c>
      <c r="F2604" s="2" t="s">
        <v>364</v>
      </c>
      <c r="G2604" s="2" t="s">
        <v>523</v>
      </c>
      <c r="H2604" s="2" t="s">
        <v>513</v>
      </c>
      <c r="I2604" s="2" t="s">
        <v>40</v>
      </c>
      <c r="J2604" s="2" t="s">
        <v>524</v>
      </c>
      <c r="K2604" s="2" t="s">
        <v>525</v>
      </c>
      <c r="L2604" s="2" t="s">
        <v>372</v>
      </c>
      <c r="M2604" s="2">
        <v>44</v>
      </c>
      <c r="N2604" s="2" t="b">
        <v>0</v>
      </c>
      <c r="O2604" s="2">
        <v>0.82967032967032961</v>
      </c>
      <c r="R2604" s="2" t="s">
        <v>65</v>
      </c>
      <c r="S2604" s="2" t="s">
        <v>5764</v>
      </c>
      <c r="T2604" s="2" t="s">
        <v>5765</v>
      </c>
      <c r="U2604" s="2" t="b">
        <v>1</v>
      </c>
      <c r="V2604" s="2" t="s">
        <v>69</v>
      </c>
      <c r="W2604" s="2">
        <v>0.9</v>
      </c>
    </row>
    <row r="2605" spans="1:23" ht="15.75" customHeight="1" x14ac:dyDescent="0.25">
      <c r="A2605" s="2" t="s">
        <v>52</v>
      </c>
      <c r="B2605" s="2" t="s">
        <v>53</v>
      </c>
      <c r="C2605" s="2" t="s">
        <v>19</v>
      </c>
      <c r="D2605" s="2" t="s">
        <v>88</v>
      </c>
      <c r="E2605" s="2" t="s">
        <v>90</v>
      </c>
      <c r="F2605" s="2" t="s">
        <v>364</v>
      </c>
      <c r="G2605" s="2" t="s">
        <v>528</v>
      </c>
      <c r="H2605" s="2" t="s">
        <v>513</v>
      </c>
      <c r="I2605" s="2" t="s">
        <v>40</v>
      </c>
      <c r="J2605" s="2" t="s">
        <v>529</v>
      </c>
      <c r="K2605" s="2" t="s">
        <v>530</v>
      </c>
      <c r="L2605" s="2" t="s">
        <v>372</v>
      </c>
      <c r="M2605" s="2">
        <v>45</v>
      </c>
      <c r="N2605" s="2" t="b">
        <v>0</v>
      </c>
      <c r="O2605" s="2">
        <v>0.81643835616438354</v>
      </c>
      <c r="R2605" s="2" t="s">
        <v>65</v>
      </c>
      <c r="S2605" s="2" t="s">
        <v>5766</v>
      </c>
      <c r="T2605" s="2" t="s">
        <v>5767</v>
      </c>
      <c r="U2605" s="2" t="b">
        <v>1</v>
      </c>
      <c r="V2605" s="2" t="s">
        <v>69</v>
      </c>
      <c r="W2605" s="2">
        <v>1</v>
      </c>
    </row>
    <row r="2606" spans="1:23" ht="15.75" customHeight="1" x14ac:dyDescent="0.25">
      <c r="A2606" s="2" t="s">
        <v>52</v>
      </c>
      <c r="B2606" s="2" t="s">
        <v>53</v>
      </c>
      <c r="C2606" s="2" t="s">
        <v>19</v>
      </c>
      <c r="D2606" s="2" t="s">
        <v>88</v>
      </c>
      <c r="E2606" s="2" t="s">
        <v>90</v>
      </c>
      <c r="F2606" s="2" t="s">
        <v>364</v>
      </c>
      <c r="G2606" s="2" t="s">
        <v>533</v>
      </c>
      <c r="H2606" s="2" t="s">
        <v>513</v>
      </c>
      <c r="I2606" s="2" t="s">
        <v>40</v>
      </c>
      <c r="J2606" s="2" t="s">
        <v>534</v>
      </c>
      <c r="K2606" s="2" t="s">
        <v>535</v>
      </c>
      <c r="L2606" s="2" t="s">
        <v>372</v>
      </c>
      <c r="M2606" s="2">
        <v>46</v>
      </c>
      <c r="N2606" s="2" t="b">
        <v>0</v>
      </c>
      <c r="O2606" s="2">
        <v>0.85474860335195535</v>
      </c>
      <c r="R2606" s="2" t="s">
        <v>65</v>
      </c>
      <c r="S2606" s="2" t="s">
        <v>5768</v>
      </c>
      <c r="T2606" s="2" t="s">
        <v>5769</v>
      </c>
      <c r="U2606" s="2" t="b">
        <v>1</v>
      </c>
      <c r="V2606" s="2" t="s">
        <v>69</v>
      </c>
      <c r="W2606" s="2">
        <v>0.8</v>
      </c>
    </row>
    <row r="2607" spans="1:23" ht="15.75" customHeight="1" x14ac:dyDescent="0.25">
      <c r="A2607" s="2" t="s">
        <v>52</v>
      </c>
      <c r="B2607" s="2" t="s">
        <v>53</v>
      </c>
      <c r="C2607" s="2" t="s">
        <v>19</v>
      </c>
      <c r="D2607" s="2" t="s">
        <v>88</v>
      </c>
      <c r="E2607" s="2" t="s">
        <v>90</v>
      </c>
      <c r="F2607" s="2" t="s">
        <v>364</v>
      </c>
      <c r="G2607" s="2" t="s">
        <v>538</v>
      </c>
      <c r="H2607" s="2" t="s">
        <v>513</v>
      </c>
      <c r="I2607" s="2" t="s">
        <v>40</v>
      </c>
      <c r="J2607" s="2" t="s">
        <v>539</v>
      </c>
      <c r="K2607" s="2" t="s">
        <v>540</v>
      </c>
      <c r="L2607" s="2" t="s">
        <v>372</v>
      </c>
      <c r="M2607" s="2">
        <v>47</v>
      </c>
      <c r="N2607" s="2" t="b">
        <v>0</v>
      </c>
      <c r="O2607" s="2">
        <v>0.8571428571428571</v>
      </c>
      <c r="R2607" s="2" t="s">
        <v>65</v>
      </c>
      <c r="S2607" s="2" t="s">
        <v>5770</v>
      </c>
      <c r="T2607" s="2" t="s">
        <v>5771</v>
      </c>
      <c r="U2607" s="2" t="b">
        <v>1</v>
      </c>
      <c r="V2607" s="2" t="s">
        <v>69</v>
      </c>
      <c r="W2607" s="2">
        <v>1.1000000000000001</v>
      </c>
    </row>
    <row r="2608" spans="1:23" ht="15.75" customHeight="1" x14ac:dyDescent="0.25">
      <c r="A2608" s="2" t="s">
        <v>52</v>
      </c>
      <c r="B2608" s="2" t="s">
        <v>53</v>
      </c>
      <c r="C2608" s="2" t="s">
        <v>19</v>
      </c>
      <c r="D2608" s="2" t="s">
        <v>88</v>
      </c>
      <c r="E2608" s="2" t="s">
        <v>90</v>
      </c>
      <c r="F2608" s="2" t="s">
        <v>364</v>
      </c>
      <c r="G2608" s="2" t="s">
        <v>550</v>
      </c>
      <c r="H2608" s="2" t="s">
        <v>513</v>
      </c>
      <c r="I2608" s="2" t="s">
        <v>40</v>
      </c>
      <c r="J2608" s="2" t="s">
        <v>555</v>
      </c>
      <c r="K2608" s="2" t="s">
        <v>557</v>
      </c>
      <c r="L2608" s="2" t="s">
        <v>372</v>
      </c>
      <c r="M2608" s="2">
        <v>48</v>
      </c>
      <c r="N2608" s="2" t="b">
        <v>0</v>
      </c>
      <c r="O2608" s="2">
        <v>0.83333333333333326</v>
      </c>
      <c r="R2608" s="2" t="s">
        <v>65</v>
      </c>
      <c r="S2608" s="2" t="s">
        <v>5772</v>
      </c>
      <c r="T2608" s="2" t="s">
        <v>5773</v>
      </c>
      <c r="U2608" s="2" t="b">
        <v>1</v>
      </c>
      <c r="V2608" s="2" t="s">
        <v>69</v>
      </c>
      <c r="W2608" s="2">
        <v>0.8</v>
      </c>
    </row>
    <row r="2609" spans="1:23" ht="15.75" customHeight="1" x14ac:dyDescent="0.25">
      <c r="A2609" s="2" t="s">
        <v>52</v>
      </c>
      <c r="B2609" s="2" t="s">
        <v>53</v>
      </c>
      <c r="C2609" s="2" t="s">
        <v>19</v>
      </c>
      <c r="D2609" s="2" t="s">
        <v>88</v>
      </c>
      <c r="E2609" s="2" t="s">
        <v>90</v>
      </c>
      <c r="F2609" s="2" t="s">
        <v>364</v>
      </c>
      <c r="G2609" s="2" t="s">
        <v>572</v>
      </c>
      <c r="H2609" s="2" t="s">
        <v>513</v>
      </c>
      <c r="I2609" s="2" t="s">
        <v>40</v>
      </c>
      <c r="J2609" s="2" t="s">
        <v>575</v>
      </c>
      <c r="K2609" s="2" t="s">
        <v>576</v>
      </c>
      <c r="L2609" s="2" t="s">
        <v>372</v>
      </c>
      <c r="M2609" s="2">
        <v>49</v>
      </c>
      <c r="N2609" s="2" t="b">
        <v>0</v>
      </c>
      <c r="O2609" s="2">
        <v>0.84848484848484851</v>
      </c>
      <c r="R2609" s="2" t="s">
        <v>65</v>
      </c>
      <c r="S2609" s="2" t="s">
        <v>5774</v>
      </c>
      <c r="T2609" s="2" t="s">
        <v>5775</v>
      </c>
      <c r="U2609" s="2" t="b">
        <v>1</v>
      </c>
      <c r="V2609" s="2" t="s">
        <v>69</v>
      </c>
      <c r="W2609" s="2">
        <v>0.9</v>
      </c>
    </row>
    <row r="2610" spans="1:23" ht="15.75" customHeight="1" x14ac:dyDescent="0.25">
      <c r="A2610" s="2" t="s">
        <v>52</v>
      </c>
      <c r="B2610" s="2" t="s">
        <v>53</v>
      </c>
      <c r="C2610" s="2" t="s">
        <v>19</v>
      </c>
      <c r="D2610" s="2" t="s">
        <v>88</v>
      </c>
      <c r="E2610" s="2" t="s">
        <v>90</v>
      </c>
      <c r="F2610" s="2" t="s">
        <v>364</v>
      </c>
      <c r="G2610" s="2" t="s">
        <v>587</v>
      </c>
      <c r="H2610" s="2" t="s">
        <v>513</v>
      </c>
      <c r="I2610" s="2" t="s">
        <v>40</v>
      </c>
      <c r="J2610" s="2" t="s">
        <v>589</v>
      </c>
      <c r="K2610" s="2" t="s">
        <v>591</v>
      </c>
      <c r="L2610" s="2" t="s">
        <v>372</v>
      </c>
      <c r="M2610" s="2">
        <v>50</v>
      </c>
      <c r="N2610" s="2" t="b">
        <v>0</v>
      </c>
      <c r="O2610" s="2">
        <v>0.83835616438356164</v>
      </c>
      <c r="R2610" s="2" t="s">
        <v>65</v>
      </c>
      <c r="S2610" s="2" t="s">
        <v>5776</v>
      </c>
      <c r="T2610" s="2" t="s">
        <v>5777</v>
      </c>
      <c r="U2610" s="2" t="b">
        <v>1</v>
      </c>
      <c r="V2610" s="2" t="s">
        <v>69</v>
      </c>
      <c r="W2610" s="2">
        <v>0.9</v>
      </c>
    </row>
    <row r="2611" spans="1:23" ht="15.75" customHeight="1" x14ac:dyDescent="0.25">
      <c r="A2611" s="2" t="s">
        <v>52</v>
      </c>
      <c r="B2611" s="2" t="s">
        <v>53</v>
      </c>
      <c r="C2611" s="2" t="s">
        <v>19</v>
      </c>
      <c r="D2611" s="2" t="s">
        <v>88</v>
      </c>
      <c r="E2611" s="2" t="s">
        <v>90</v>
      </c>
      <c r="F2611" s="2" t="s">
        <v>364</v>
      </c>
      <c r="G2611" s="2" t="s">
        <v>601</v>
      </c>
      <c r="H2611" s="2" t="s">
        <v>513</v>
      </c>
      <c r="I2611" s="2" t="s">
        <v>40</v>
      </c>
      <c r="J2611" s="2" t="s">
        <v>603</v>
      </c>
      <c r="K2611" s="2" t="s">
        <v>604</v>
      </c>
      <c r="L2611" s="2" t="s">
        <v>372</v>
      </c>
      <c r="M2611" s="2">
        <v>51</v>
      </c>
      <c r="N2611" s="2" t="b">
        <v>0</v>
      </c>
      <c r="O2611" s="2">
        <v>0.84530386740331498</v>
      </c>
      <c r="R2611" s="2" t="s">
        <v>65</v>
      </c>
      <c r="S2611" s="2" t="s">
        <v>5778</v>
      </c>
      <c r="T2611" s="2" t="s">
        <v>5779</v>
      </c>
      <c r="U2611" s="2" t="b">
        <v>1</v>
      </c>
      <c r="V2611" s="2" t="s">
        <v>69</v>
      </c>
      <c r="W2611" s="2">
        <v>0.8</v>
      </c>
    </row>
    <row r="2612" spans="1:23" ht="15.75" customHeight="1" x14ac:dyDescent="0.25">
      <c r="A2612" s="2" t="s">
        <v>52</v>
      </c>
      <c r="B2612" s="2" t="s">
        <v>53</v>
      </c>
      <c r="C2612" s="2" t="s">
        <v>19</v>
      </c>
      <c r="D2612" s="2" t="s">
        <v>88</v>
      </c>
      <c r="E2612" s="2" t="s">
        <v>90</v>
      </c>
      <c r="F2612" s="2" t="s">
        <v>364</v>
      </c>
      <c r="G2612" s="2" t="s">
        <v>618</v>
      </c>
      <c r="H2612" s="2" t="s">
        <v>513</v>
      </c>
      <c r="I2612" s="2" t="s">
        <v>40</v>
      </c>
      <c r="J2612" s="2" t="s">
        <v>622</v>
      </c>
      <c r="K2612" s="2" t="s">
        <v>624</v>
      </c>
      <c r="L2612" s="2" t="s">
        <v>372</v>
      </c>
      <c r="M2612" s="2">
        <v>52</v>
      </c>
      <c r="N2612" s="2" t="b">
        <v>0</v>
      </c>
      <c r="O2612" s="2">
        <v>0.85474860335195535</v>
      </c>
      <c r="R2612" s="2" t="s">
        <v>65</v>
      </c>
      <c r="S2612" s="2" t="s">
        <v>5780</v>
      </c>
      <c r="T2612" s="2" t="s">
        <v>5781</v>
      </c>
      <c r="U2612" s="2" t="b">
        <v>1</v>
      </c>
      <c r="V2612" s="2" t="s">
        <v>69</v>
      </c>
      <c r="W2612" s="2">
        <v>0.9</v>
      </c>
    </row>
    <row r="2613" spans="1:23" ht="15.75" customHeight="1" x14ac:dyDescent="0.25">
      <c r="A2613" s="2" t="s">
        <v>52</v>
      </c>
      <c r="B2613" s="2" t="s">
        <v>53</v>
      </c>
      <c r="C2613" s="2" t="s">
        <v>19</v>
      </c>
      <c r="D2613" s="2" t="s">
        <v>88</v>
      </c>
      <c r="E2613" s="2" t="s">
        <v>90</v>
      </c>
      <c r="F2613" s="2" t="s">
        <v>364</v>
      </c>
      <c r="G2613" s="2" t="s">
        <v>640</v>
      </c>
      <c r="H2613" s="2" t="s">
        <v>513</v>
      </c>
      <c r="I2613" s="2" t="s">
        <v>40</v>
      </c>
      <c r="J2613" s="2" t="s">
        <v>643</v>
      </c>
      <c r="K2613" s="2" t="s">
        <v>644</v>
      </c>
      <c r="L2613" s="2" t="s">
        <v>372</v>
      </c>
      <c r="M2613" s="2">
        <v>53</v>
      </c>
      <c r="N2613" s="2" t="b">
        <v>0</v>
      </c>
      <c r="O2613" s="2">
        <v>0.82967032967032961</v>
      </c>
      <c r="R2613" s="2" t="s">
        <v>65</v>
      </c>
      <c r="S2613" s="2" t="s">
        <v>5782</v>
      </c>
      <c r="T2613" s="2" t="s">
        <v>5783</v>
      </c>
      <c r="U2613" s="2" t="b">
        <v>1</v>
      </c>
      <c r="V2613" s="2" t="s">
        <v>69</v>
      </c>
      <c r="W2613" s="2">
        <v>0.8</v>
      </c>
    </row>
    <row r="2614" spans="1:23" ht="15.75" customHeight="1" x14ac:dyDescent="0.25">
      <c r="A2614" s="2" t="s">
        <v>52</v>
      </c>
      <c r="B2614" s="2" t="s">
        <v>53</v>
      </c>
      <c r="C2614" s="2" t="s">
        <v>19</v>
      </c>
      <c r="D2614" s="2" t="s">
        <v>88</v>
      </c>
      <c r="E2614" s="2" t="s">
        <v>90</v>
      </c>
      <c r="F2614" s="2" t="s">
        <v>364</v>
      </c>
      <c r="G2614" s="2" t="s">
        <v>659</v>
      </c>
      <c r="H2614" s="2" t="s">
        <v>513</v>
      </c>
      <c r="I2614" s="2" t="s">
        <v>40</v>
      </c>
      <c r="J2614" s="2" t="s">
        <v>660</v>
      </c>
      <c r="K2614" s="2" t="s">
        <v>661</v>
      </c>
      <c r="L2614" s="2" t="s">
        <v>372</v>
      </c>
      <c r="M2614" s="2">
        <v>54</v>
      </c>
      <c r="N2614" s="2" t="b">
        <v>0</v>
      </c>
      <c r="O2614" s="2">
        <v>0.83656509695290859</v>
      </c>
      <c r="R2614" s="2" t="s">
        <v>65</v>
      </c>
      <c r="S2614" s="2" t="s">
        <v>5784</v>
      </c>
      <c r="T2614" s="2" t="s">
        <v>5785</v>
      </c>
      <c r="U2614" s="2" t="b">
        <v>1</v>
      </c>
      <c r="V2614" s="2" t="s">
        <v>69</v>
      </c>
      <c r="W2614" s="2">
        <v>0.8</v>
      </c>
    </row>
    <row r="2615" spans="1:23" ht="15.75" customHeight="1" x14ac:dyDescent="0.25">
      <c r="A2615" s="2" t="s">
        <v>52</v>
      </c>
      <c r="B2615" s="2" t="s">
        <v>53</v>
      </c>
      <c r="C2615" s="2" t="s">
        <v>19</v>
      </c>
      <c r="D2615" s="2" t="s">
        <v>88</v>
      </c>
      <c r="E2615" s="2" t="s">
        <v>90</v>
      </c>
      <c r="F2615" s="2" t="s">
        <v>364</v>
      </c>
      <c r="G2615" s="2" t="s">
        <v>664</v>
      </c>
      <c r="H2615" s="2" t="s">
        <v>513</v>
      </c>
      <c r="I2615" s="2" t="s">
        <v>40</v>
      </c>
      <c r="J2615" s="2" t="s">
        <v>665</v>
      </c>
      <c r="K2615" s="2" t="s">
        <v>666</v>
      </c>
      <c r="L2615" s="2" t="s">
        <v>372</v>
      </c>
      <c r="M2615" s="2">
        <v>55</v>
      </c>
      <c r="N2615" s="2" t="b">
        <v>0</v>
      </c>
      <c r="O2615" s="2">
        <v>0.86111111111111105</v>
      </c>
      <c r="R2615" s="2" t="s">
        <v>65</v>
      </c>
      <c r="S2615" s="2" t="s">
        <v>5786</v>
      </c>
      <c r="T2615" s="2" t="s">
        <v>5787</v>
      </c>
      <c r="U2615" s="2" t="b">
        <v>1</v>
      </c>
      <c r="V2615" s="2" t="s">
        <v>69</v>
      </c>
      <c r="W2615" s="2">
        <v>0.9</v>
      </c>
    </row>
    <row r="2616" spans="1:23" ht="15.75" customHeight="1" x14ac:dyDescent="0.25">
      <c r="A2616" s="2" t="s">
        <v>52</v>
      </c>
      <c r="B2616" s="2" t="s">
        <v>53</v>
      </c>
      <c r="C2616" s="2" t="s">
        <v>19</v>
      </c>
      <c r="D2616" s="2" t="s">
        <v>88</v>
      </c>
      <c r="E2616" s="2" t="s">
        <v>90</v>
      </c>
      <c r="F2616" s="2" t="s">
        <v>364</v>
      </c>
      <c r="G2616" s="2" t="s">
        <v>669</v>
      </c>
      <c r="H2616" s="2" t="s">
        <v>513</v>
      </c>
      <c r="I2616" s="2" t="s">
        <v>40</v>
      </c>
      <c r="J2616" s="2" t="s">
        <v>670</v>
      </c>
      <c r="K2616" s="2" t="s">
        <v>671</v>
      </c>
      <c r="L2616" s="2" t="s">
        <v>372</v>
      </c>
      <c r="M2616" s="2">
        <v>56</v>
      </c>
      <c r="N2616" s="2" t="b">
        <v>0</v>
      </c>
      <c r="O2616" s="2">
        <v>0.83333333333333326</v>
      </c>
      <c r="R2616" s="2" t="s">
        <v>65</v>
      </c>
      <c r="S2616" s="2" t="s">
        <v>5788</v>
      </c>
      <c r="T2616" s="2" t="s">
        <v>5789</v>
      </c>
      <c r="U2616" s="2" t="b">
        <v>1</v>
      </c>
      <c r="V2616" s="2" t="s">
        <v>69</v>
      </c>
      <c r="W2616" s="2">
        <v>0.8</v>
      </c>
    </row>
    <row r="2617" spans="1:23" ht="15.75" customHeight="1" x14ac:dyDescent="0.25">
      <c r="A2617" s="2" t="s">
        <v>52</v>
      </c>
      <c r="B2617" s="2" t="s">
        <v>53</v>
      </c>
      <c r="C2617" s="2" t="s">
        <v>19</v>
      </c>
      <c r="D2617" s="2" t="s">
        <v>88</v>
      </c>
      <c r="E2617" s="2" t="s">
        <v>90</v>
      </c>
      <c r="F2617" s="2" t="s">
        <v>364</v>
      </c>
      <c r="G2617" s="2" t="s">
        <v>674</v>
      </c>
      <c r="H2617" s="2" t="s">
        <v>513</v>
      </c>
      <c r="I2617" s="2" t="s">
        <v>40</v>
      </c>
      <c r="J2617" s="2" t="s">
        <v>675</v>
      </c>
      <c r="K2617" s="2" t="s">
        <v>676</v>
      </c>
      <c r="L2617" s="2" t="s">
        <v>372</v>
      </c>
      <c r="M2617" s="2">
        <v>57</v>
      </c>
      <c r="N2617" s="2" t="b">
        <v>0</v>
      </c>
      <c r="O2617" s="2">
        <v>0.82644628099173556</v>
      </c>
      <c r="R2617" s="2" t="s">
        <v>65</v>
      </c>
      <c r="S2617" s="2" t="s">
        <v>5790</v>
      </c>
      <c r="T2617" s="2" t="s">
        <v>5791</v>
      </c>
      <c r="U2617" s="2" t="b">
        <v>1</v>
      </c>
      <c r="V2617" s="2" t="s">
        <v>69</v>
      </c>
      <c r="W2617" s="2">
        <v>0.8</v>
      </c>
    </row>
    <row r="2618" spans="1:23" ht="15.75" customHeight="1" x14ac:dyDescent="0.25">
      <c r="A2618" s="2" t="s">
        <v>52</v>
      </c>
      <c r="B2618" s="2" t="s">
        <v>53</v>
      </c>
      <c r="C2618" s="2" t="s">
        <v>19</v>
      </c>
      <c r="D2618" s="2" t="s">
        <v>88</v>
      </c>
      <c r="E2618" s="2" t="s">
        <v>90</v>
      </c>
      <c r="F2618" s="2" t="s">
        <v>364</v>
      </c>
      <c r="G2618" s="2" t="s">
        <v>679</v>
      </c>
      <c r="H2618" s="2" t="s">
        <v>513</v>
      </c>
      <c r="I2618" s="2" t="s">
        <v>40</v>
      </c>
      <c r="J2618" s="2" t="s">
        <v>680</v>
      </c>
      <c r="K2618" s="2" t="s">
        <v>681</v>
      </c>
      <c r="L2618" s="2" t="s">
        <v>372</v>
      </c>
      <c r="M2618" s="2">
        <v>58</v>
      </c>
      <c r="N2618" s="2" t="b">
        <v>0</v>
      </c>
      <c r="O2618" s="2">
        <v>0.85555555555555551</v>
      </c>
      <c r="R2618" s="2" t="s">
        <v>65</v>
      </c>
      <c r="S2618" s="2" t="s">
        <v>5792</v>
      </c>
      <c r="T2618" s="2" t="s">
        <v>5793</v>
      </c>
      <c r="U2618" s="2" t="b">
        <v>1</v>
      </c>
      <c r="V2618" s="2" t="s">
        <v>69</v>
      </c>
      <c r="W2618" s="2">
        <v>0.8</v>
      </c>
    </row>
    <row r="2619" spans="1:23" ht="15.75" customHeight="1" x14ac:dyDescent="0.25">
      <c r="A2619" s="2" t="s">
        <v>52</v>
      </c>
      <c r="B2619" s="2" t="s">
        <v>53</v>
      </c>
      <c r="C2619" s="2" t="s">
        <v>19</v>
      </c>
      <c r="D2619" s="2" t="s">
        <v>88</v>
      </c>
      <c r="E2619" s="2" t="s">
        <v>90</v>
      </c>
      <c r="F2619" s="2" t="s">
        <v>364</v>
      </c>
      <c r="G2619" s="2" t="s">
        <v>684</v>
      </c>
      <c r="H2619" s="2" t="s">
        <v>513</v>
      </c>
      <c r="I2619" s="2" t="s">
        <v>40</v>
      </c>
      <c r="J2619" s="2" t="s">
        <v>685</v>
      </c>
      <c r="K2619" s="2" t="s">
        <v>686</v>
      </c>
      <c r="L2619" s="2" t="s">
        <v>372</v>
      </c>
      <c r="M2619" s="2">
        <v>59</v>
      </c>
      <c r="N2619" s="2" t="b">
        <v>0</v>
      </c>
      <c r="O2619" s="2">
        <v>0.8587257617728532</v>
      </c>
      <c r="R2619" s="2" t="s">
        <v>65</v>
      </c>
      <c r="S2619" s="2" t="s">
        <v>5794</v>
      </c>
      <c r="T2619" s="2" t="s">
        <v>5795</v>
      </c>
      <c r="U2619" s="2" t="b">
        <v>1</v>
      </c>
      <c r="V2619" s="2" t="s">
        <v>69</v>
      </c>
      <c r="W2619" s="2">
        <v>0.8</v>
      </c>
    </row>
    <row r="2620" spans="1:23" ht="15.75" customHeight="1" x14ac:dyDescent="0.25">
      <c r="A2620" s="2" t="s">
        <v>52</v>
      </c>
      <c r="B2620" s="2" t="s">
        <v>53</v>
      </c>
      <c r="C2620" s="2" t="s">
        <v>19</v>
      </c>
      <c r="D2620" s="2" t="s">
        <v>88</v>
      </c>
      <c r="E2620" s="2" t="s">
        <v>90</v>
      </c>
      <c r="F2620" s="2" t="s">
        <v>364</v>
      </c>
      <c r="G2620" s="2" t="s">
        <v>689</v>
      </c>
      <c r="H2620" s="2" t="s">
        <v>513</v>
      </c>
      <c r="I2620" s="2" t="s">
        <v>40</v>
      </c>
      <c r="J2620" s="2" t="s">
        <v>690</v>
      </c>
      <c r="K2620" s="2" t="s">
        <v>691</v>
      </c>
      <c r="L2620" s="2" t="s">
        <v>372</v>
      </c>
      <c r="M2620" s="2">
        <v>60</v>
      </c>
      <c r="N2620" s="2" t="b">
        <v>0</v>
      </c>
      <c r="O2620" s="2">
        <v>0.81868131868131877</v>
      </c>
      <c r="R2620" s="2" t="s">
        <v>65</v>
      </c>
      <c r="S2620" s="2" t="s">
        <v>5796</v>
      </c>
      <c r="T2620" s="2" t="s">
        <v>5797</v>
      </c>
      <c r="U2620" s="2" t="b">
        <v>1</v>
      </c>
      <c r="V2620" s="2" t="s">
        <v>69</v>
      </c>
      <c r="W2620" s="2">
        <v>0.8</v>
      </c>
    </row>
    <row r="2621" spans="1:23" ht="15.75" customHeight="1" x14ac:dyDescent="0.25">
      <c r="A2621" s="2" t="s">
        <v>52</v>
      </c>
      <c r="B2621" s="2" t="s">
        <v>53</v>
      </c>
      <c r="C2621" s="2" t="s">
        <v>19</v>
      </c>
      <c r="D2621" s="2" t="s">
        <v>88</v>
      </c>
      <c r="E2621" s="2" t="s">
        <v>90</v>
      </c>
      <c r="F2621" s="2" t="s">
        <v>364</v>
      </c>
      <c r="G2621" s="2" t="s">
        <v>694</v>
      </c>
      <c r="H2621" s="2" t="s">
        <v>513</v>
      </c>
      <c r="I2621" s="2" t="s">
        <v>40</v>
      </c>
      <c r="J2621" s="2" t="s">
        <v>695</v>
      </c>
      <c r="K2621" s="2" t="s">
        <v>696</v>
      </c>
      <c r="L2621" s="2" t="s">
        <v>372</v>
      </c>
      <c r="M2621" s="2">
        <v>61</v>
      </c>
      <c r="N2621" s="2" t="b">
        <v>0</v>
      </c>
      <c r="O2621" s="2">
        <v>0.85164835164835173</v>
      </c>
      <c r="R2621" s="2" t="s">
        <v>65</v>
      </c>
      <c r="S2621" s="2" t="s">
        <v>5798</v>
      </c>
      <c r="T2621" s="2" t="s">
        <v>5799</v>
      </c>
      <c r="U2621" s="2" t="b">
        <v>1</v>
      </c>
      <c r="V2621" s="2" t="s">
        <v>69</v>
      </c>
      <c r="W2621" s="2">
        <v>0.8</v>
      </c>
    </row>
    <row r="2622" spans="1:23" ht="15.75" customHeight="1" x14ac:dyDescent="0.25">
      <c r="A2622" s="2" t="s">
        <v>52</v>
      </c>
      <c r="B2622" s="2" t="s">
        <v>53</v>
      </c>
      <c r="C2622" s="2" t="s">
        <v>19</v>
      </c>
      <c r="D2622" s="2" t="s">
        <v>88</v>
      </c>
      <c r="E2622" s="2" t="s">
        <v>90</v>
      </c>
      <c r="F2622" s="2" t="s">
        <v>364</v>
      </c>
      <c r="G2622" s="2" t="s">
        <v>699</v>
      </c>
      <c r="H2622" s="2" t="s">
        <v>700</v>
      </c>
      <c r="I2622" s="2" t="s">
        <v>47</v>
      </c>
      <c r="J2622" s="2" t="s">
        <v>701</v>
      </c>
      <c r="K2622" s="2" t="s">
        <v>702</v>
      </c>
      <c r="L2622" s="2" t="s">
        <v>366</v>
      </c>
      <c r="M2622" s="2">
        <v>42</v>
      </c>
      <c r="N2622" s="2" t="b">
        <v>0</v>
      </c>
      <c r="O2622" s="2">
        <v>0.86206896551724133</v>
      </c>
      <c r="R2622" s="2" t="s">
        <v>65</v>
      </c>
      <c r="S2622" s="2" t="s">
        <v>5800</v>
      </c>
      <c r="T2622" s="2" t="s">
        <v>5801</v>
      </c>
      <c r="U2622" s="2" t="b">
        <v>1</v>
      </c>
      <c r="V2622" s="2" t="s">
        <v>69</v>
      </c>
      <c r="W2622" s="2">
        <v>0.8</v>
      </c>
    </row>
    <row r="2623" spans="1:23" ht="15.75" customHeight="1" x14ac:dyDescent="0.25">
      <c r="A2623" s="2" t="s">
        <v>52</v>
      </c>
      <c r="B2623" s="2" t="s">
        <v>53</v>
      </c>
      <c r="C2623" s="2" t="s">
        <v>19</v>
      </c>
      <c r="D2623" s="2" t="s">
        <v>88</v>
      </c>
      <c r="E2623" s="2" t="s">
        <v>90</v>
      </c>
      <c r="F2623" s="2" t="s">
        <v>364</v>
      </c>
      <c r="G2623" s="2" t="s">
        <v>705</v>
      </c>
      <c r="H2623" s="2" t="s">
        <v>700</v>
      </c>
      <c r="I2623" s="2" t="s">
        <v>47</v>
      </c>
      <c r="J2623" s="2" t="s">
        <v>706</v>
      </c>
      <c r="K2623" s="2" t="s">
        <v>707</v>
      </c>
      <c r="L2623" s="2" t="s">
        <v>366</v>
      </c>
      <c r="M2623" s="2">
        <v>43</v>
      </c>
      <c r="N2623" s="2" t="b">
        <v>0</v>
      </c>
      <c r="O2623" s="2">
        <v>0.85217391304347823</v>
      </c>
      <c r="R2623" s="2" t="s">
        <v>65</v>
      </c>
      <c r="S2623" s="2" t="s">
        <v>5802</v>
      </c>
      <c r="T2623" s="2" t="s">
        <v>5803</v>
      </c>
      <c r="U2623" s="2" t="b">
        <v>1</v>
      </c>
      <c r="V2623" s="2" t="s">
        <v>69</v>
      </c>
      <c r="W2623" s="2">
        <v>0.8</v>
      </c>
    </row>
    <row r="2624" spans="1:23" ht="15.75" customHeight="1" x14ac:dyDescent="0.25">
      <c r="A2624" s="2" t="s">
        <v>52</v>
      </c>
      <c r="B2624" s="2" t="s">
        <v>53</v>
      </c>
      <c r="C2624" s="2" t="s">
        <v>19</v>
      </c>
      <c r="D2624" s="2" t="s">
        <v>88</v>
      </c>
      <c r="E2624" s="2" t="s">
        <v>90</v>
      </c>
      <c r="F2624" s="2" t="s">
        <v>364</v>
      </c>
      <c r="G2624" s="2" t="s">
        <v>710</v>
      </c>
      <c r="H2624" s="2" t="s">
        <v>700</v>
      </c>
      <c r="I2624" s="2" t="s">
        <v>47</v>
      </c>
      <c r="J2624" s="2" t="s">
        <v>711</v>
      </c>
      <c r="K2624" s="2" t="s">
        <v>712</v>
      </c>
      <c r="L2624" s="2" t="s">
        <v>366</v>
      </c>
      <c r="M2624" s="2">
        <v>44</v>
      </c>
      <c r="N2624" s="2" t="b">
        <v>0</v>
      </c>
      <c r="O2624" s="2">
        <v>0.86580086580086579</v>
      </c>
      <c r="R2624" s="2" t="s">
        <v>65</v>
      </c>
      <c r="S2624" s="2" t="s">
        <v>5804</v>
      </c>
      <c r="T2624" s="2" t="s">
        <v>5805</v>
      </c>
      <c r="U2624" s="2" t="b">
        <v>1</v>
      </c>
      <c r="V2624" s="2" t="s">
        <v>69</v>
      </c>
      <c r="W2624" s="2">
        <v>0.8</v>
      </c>
    </row>
    <row r="2625" spans="1:23" ht="15.75" customHeight="1" x14ac:dyDescent="0.25">
      <c r="A2625" s="2" t="s">
        <v>52</v>
      </c>
      <c r="B2625" s="2" t="s">
        <v>53</v>
      </c>
      <c r="C2625" s="2" t="s">
        <v>19</v>
      </c>
      <c r="D2625" s="2" t="s">
        <v>88</v>
      </c>
      <c r="E2625" s="2" t="s">
        <v>90</v>
      </c>
      <c r="F2625" s="2" t="s">
        <v>364</v>
      </c>
      <c r="G2625" s="2" t="s">
        <v>715</v>
      </c>
      <c r="H2625" s="2" t="s">
        <v>700</v>
      </c>
      <c r="I2625" s="2" t="s">
        <v>47</v>
      </c>
      <c r="J2625" s="2" t="s">
        <v>716</v>
      </c>
      <c r="K2625" s="2" t="s">
        <v>717</v>
      </c>
      <c r="L2625" s="2" t="s">
        <v>366</v>
      </c>
      <c r="M2625" s="2">
        <v>45</v>
      </c>
      <c r="N2625" s="2" t="b">
        <v>0</v>
      </c>
      <c r="O2625" s="2">
        <v>0.84978540772532196</v>
      </c>
      <c r="R2625" s="2" t="s">
        <v>65</v>
      </c>
      <c r="S2625" s="2" t="s">
        <v>5806</v>
      </c>
      <c r="T2625" s="2" t="s">
        <v>5807</v>
      </c>
      <c r="U2625" s="2" t="b">
        <v>1</v>
      </c>
      <c r="V2625" s="2" t="s">
        <v>69</v>
      </c>
      <c r="W2625" s="2">
        <v>0.8</v>
      </c>
    </row>
    <row r="2626" spans="1:23" ht="15.75" customHeight="1" x14ac:dyDescent="0.25">
      <c r="A2626" s="2" t="s">
        <v>52</v>
      </c>
      <c r="B2626" s="2" t="s">
        <v>53</v>
      </c>
      <c r="C2626" s="2" t="s">
        <v>19</v>
      </c>
      <c r="D2626" s="2" t="s">
        <v>88</v>
      </c>
      <c r="E2626" s="2" t="s">
        <v>90</v>
      </c>
      <c r="F2626" s="2" t="s">
        <v>364</v>
      </c>
      <c r="G2626" s="2" t="s">
        <v>720</v>
      </c>
      <c r="H2626" s="2" t="s">
        <v>700</v>
      </c>
      <c r="I2626" s="2" t="s">
        <v>47</v>
      </c>
      <c r="J2626" s="2" t="s">
        <v>721</v>
      </c>
      <c r="K2626" s="2" t="s">
        <v>722</v>
      </c>
      <c r="L2626" s="2" t="s">
        <v>366</v>
      </c>
      <c r="M2626" s="2">
        <v>46</v>
      </c>
      <c r="N2626" s="2" t="b">
        <v>0</v>
      </c>
      <c r="O2626" s="2">
        <v>0.86710239651416121</v>
      </c>
      <c r="R2626" s="2" t="s">
        <v>65</v>
      </c>
      <c r="S2626" s="2" t="s">
        <v>5808</v>
      </c>
      <c r="T2626" s="2" t="s">
        <v>5809</v>
      </c>
      <c r="U2626" s="2" t="b">
        <v>1</v>
      </c>
      <c r="V2626" s="2" t="s">
        <v>69</v>
      </c>
      <c r="W2626" s="2">
        <v>0.9</v>
      </c>
    </row>
    <row r="2627" spans="1:23" ht="15.75" customHeight="1" x14ac:dyDescent="0.25">
      <c r="A2627" s="2" t="s">
        <v>52</v>
      </c>
      <c r="B2627" s="2" t="s">
        <v>53</v>
      </c>
      <c r="C2627" s="2" t="s">
        <v>19</v>
      </c>
      <c r="D2627" s="2" t="s">
        <v>88</v>
      </c>
      <c r="E2627" s="2" t="s">
        <v>90</v>
      </c>
      <c r="F2627" s="2" t="s">
        <v>364</v>
      </c>
      <c r="G2627" s="2" t="s">
        <v>725</v>
      </c>
      <c r="H2627" s="2" t="s">
        <v>700</v>
      </c>
      <c r="I2627" s="2" t="s">
        <v>47</v>
      </c>
      <c r="J2627" s="2" t="s">
        <v>726</v>
      </c>
      <c r="K2627" s="2" t="s">
        <v>727</v>
      </c>
      <c r="L2627" s="2" t="s">
        <v>366</v>
      </c>
      <c r="M2627" s="2">
        <v>47</v>
      </c>
      <c r="N2627" s="2" t="b">
        <v>0</v>
      </c>
      <c r="O2627" s="2">
        <v>0.83549783549783552</v>
      </c>
      <c r="R2627" s="2" t="s">
        <v>65</v>
      </c>
      <c r="S2627" s="2" t="s">
        <v>5810</v>
      </c>
      <c r="T2627" s="2" t="s">
        <v>5811</v>
      </c>
      <c r="U2627" s="2" t="b">
        <v>1</v>
      </c>
      <c r="V2627" s="2" t="s">
        <v>69</v>
      </c>
      <c r="W2627" s="2">
        <v>0.8</v>
      </c>
    </row>
    <row r="2628" spans="1:23" ht="15.75" customHeight="1" x14ac:dyDescent="0.25">
      <c r="A2628" s="2" t="s">
        <v>52</v>
      </c>
      <c r="B2628" s="2" t="s">
        <v>53</v>
      </c>
      <c r="C2628" s="2" t="s">
        <v>19</v>
      </c>
      <c r="D2628" s="2" t="s">
        <v>88</v>
      </c>
      <c r="E2628" s="2" t="s">
        <v>90</v>
      </c>
      <c r="F2628" s="2" t="s">
        <v>364</v>
      </c>
      <c r="G2628" s="2" t="s">
        <v>730</v>
      </c>
      <c r="H2628" s="2" t="s">
        <v>700</v>
      </c>
      <c r="I2628" s="2" t="s">
        <v>47</v>
      </c>
      <c r="J2628" s="2" t="s">
        <v>731</v>
      </c>
      <c r="K2628" s="2" t="s">
        <v>732</v>
      </c>
      <c r="L2628" s="2" t="s">
        <v>366</v>
      </c>
      <c r="M2628" s="2">
        <v>48</v>
      </c>
      <c r="N2628" s="2" t="b">
        <v>0</v>
      </c>
      <c r="O2628" s="2">
        <v>0.8701298701298702</v>
      </c>
      <c r="R2628" s="2" t="s">
        <v>65</v>
      </c>
      <c r="S2628" s="2" t="s">
        <v>5812</v>
      </c>
      <c r="T2628" s="2" t="s">
        <v>5813</v>
      </c>
      <c r="U2628" s="2" t="b">
        <v>1</v>
      </c>
      <c r="V2628" s="2" t="s">
        <v>69</v>
      </c>
      <c r="W2628" s="2">
        <v>0.9</v>
      </c>
    </row>
    <row r="2629" spans="1:23" ht="15.75" customHeight="1" x14ac:dyDescent="0.25">
      <c r="A2629" s="2" t="s">
        <v>52</v>
      </c>
      <c r="B2629" s="2" t="s">
        <v>53</v>
      </c>
      <c r="C2629" s="2" t="s">
        <v>19</v>
      </c>
      <c r="D2629" s="2" t="s">
        <v>88</v>
      </c>
      <c r="E2629" s="2" t="s">
        <v>90</v>
      </c>
      <c r="F2629" s="2" t="s">
        <v>364</v>
      </c>
      <c r="G2629" s="2" t="s">
        <v>735</v>
      </c>
      <c r="H2629" s="2" t="s">
        <v>700</v>
      </c>
      <c r="I2629" s="2" t="s">
        <v>47</v>
      </c>
      <c r="J2629" s="2" t="s">
        <v>736</v>
      </c>
      <c r="K2629" s="2" t="s">
        <v>737</v>
      </c>
      <c r="L2629" s="2" t="s">
        <v>366</v>
      </c>
      <c r="M2629" s="2">
        <v>49</v>
      </c>
      <c r="N2629" s="2" t="b">
        <v>0</v>
      </c>
      <c r="O2629" s="2">
        <v>0.84731182795698923</v>
      </c>
      <c r="R2629" s="2" t="s">
        <v>65</v>
      </c>
      <c r="S2629" s="2" t="s">
        <v>5814</v>
      </c>
      <c r="T2629" s="2" t="s">
        <v>5815</v>
      </c>
      <c r="U2629" s="2" t="b">
        <v>1</v>
      </c>
      <c r="V2629" s="2" t="s">
        <v>69</v>
      </c>
      <c r="W2629" s="2">
        <v>0.8</v>
      </c>
    </row>
    <row r="2630" spans="1:23" ht="15.75" customHeight="1" x14ac:dyDescent="0.25">
      <c r="A2630" s="2" t="s">
        <v>52</v>
      </c>
      <c r="B2630" s="2" t="s">
        <v>53</v>
      </c>
      <c r="C2630" s="2" t="s">
        <v>19</v>
      </c>
      <c r="D2630" s="2" t="s">
        <v>88</v>
      </c>
      <c r="E2630" s="2" t="s">
        <v>90</v>
      </c>
      <c r="F2630" s="2" t="s">
        <v>364</v>
      </c>
      <c r="G2630" s="2" t="s">
        <v>740</v>
      </c>
      <c r="H2630" s="2" t="s">
        <v>700</v>
      </c>
      <c r="I2630" s="2" t="s">
        <v>47</v>
      </c>
      <c r="J2630" s="2" t="s">
        <v>741</v>
      </c>
      <c r="K2630" s="2" t="s">
        <v>742</v>
      </c>
      <c r="L2630" s="2" t="s">
        <v>366</v>
      </c>
      <c r="M2630" s="2">
        <v>50</v>
      </c>
      <c r="N2630" s="2" t="b">
        <v>0</v>
      </c>
      <c r="O2630" s="2">
        <v>0.8701298701298702</v>
      </c>
      <c r="R2630" s="2" t="s">
        <v>65</v>
      </c>
      <c r="S2630" s="2" t="s">
        <v>5816</v>
      </c>
      <c r="T2630" s="2" t="s">
        <v>5817</v>
      </c>
      <c r="U2630" s="2" t="b">
        <v>1</v>
      </c>
      <c r="V2630" s="2" t="s">
        <v>69</v>
      </c>
      <c r="W2630" s="2">
        <v>0.8</v>
      </c>
    </row>
    <row r="2631" spans="1:23" ht="15.75" customHeight="1" x14ac:dyDescent="0.25">
      <c r="A2631" s="2" t="s">
        <v>52</v>
      </c>
      <c r="B2631" s="2" t="s">
        <v>53</v>
      </c>
      <c r="C2631" s="2" t="s">
        <v>19</v>
      </c>
      <c r="D2631" s="2" t="s">
        <v>88</v>
      </c>
      <c r="E2631" s="2" t="s">
        <v>90</v>
      </c>
      <c r="F2631" s="2" t="s">
        <v>364</v>
      </c>
      <c r="G2631" s="2" t="s">
        <v>745</v>
      </c>
      <c r="H2631" s="2" t="s">
        <v>700</v>
      </c>
      <c r="I2631" s="2" t="s">
        <v>47</v>
      </c>
      <c r="J2631" s="2" t="s">
        <v>746</v>
      </c>
      <c r="K2631" s="2" t="s">
        <v>747</v>
      </c>
      <c r="L2631" s="2" t="s">
        <v>366</v>
      </c>
      <c r="M2631" s="2">
        <v>51</v>
      </c>
      <c r="N2631" s="2" t="b">
        <v>0</v>
      </c>
      <c r="O2631" s="2">
        <v>0.86266094420600858</v>
      </c>
      <c r="R2631" s="2" t="s">
        <v>65</v>
      </c>
      <c r="S2631" s="2" t="s">
        <v>5818</v>
      </c>
      <c r="T2631" s="2" t="s">
        <v>5819</v>
      </c>
      <c r="U2631" s="2" t="b">
        <v>1</v>
      </c>
      <c r="V2631" s="2" t="s">
        <v>69</v>
      </c>
      <c r="W2631" s="2">
        <v>0.8</v>
      </c>
    </row>
    <row r="2632" spans="1:23" ht="15.75" customHeight="1" x14ac:dyDescent="0.25">
      <c r="A2632" s="2" t="s">
        <v>52</v>
      </c>
      <c r="B2632" s="2" t="s">
        <v>53</v>
      </c>
      <c r="C2632" s="2" t="s">
        <v>19</v>
      </c>
      <c r="D2632" s="2" t="s">
        <v>88</v>
      </c>
      <c r="E2632" s="2" t="s">
        <v>90</v>
      </c>
      <c r="F2632" s="2" t="s">
        <v>364</v>
      </c>
      <c r="G2632" s="2" t="s">
        <v>750</v>
      </c>
      <c r="H2632" s="2" t="s">
        <v>700</v>
      </c>
      <c r="I2632" s="2" t="s">
        <v>47</v>
      </c>
      <c r="J2632" s="2" t="s">
        <v>751</v>
      </c>
      <c r="K2632" s="2" t="s">
        <v>752</v>
      </c>
      <c r="L2632" s="2" t="s">
        <v>366</v>
      </c>
      <c r="M2632" s="2">
        <v>52</v>
      </c>
      <c r="N2632" s="2" t="b">
        <v>0</v>
      </c>
      <c r="O2632" s="2">
        <v>0.86140724946695091</v>
      </c>
      <c r="R2632" s="2" t="s">
        <v>65</v>
      </c>
      <c r="S2632" s="2" t="s">
        <v>5820</v>
      </c>
      <c r="T2632" s="2" t="s">
        <v>5821</v>
      </c>
      <c r="U2632" s="2" t="b">
        <v>1</v>
      </c>
      <c r="V2632" s="2" t="s">
        <v>69</v>
      </c>
      <c r="W2632" s="2">
        <v>0.8</v>
      </c>
    </row>
    <row r="2633" spans="1:23" ht="15.75" customHeight="1" x14ac:dyDescent="0.25">
      <c r="A2633" s="2" t="s">
        <v>52</v>
      </c>
      <c r="B2633" s="2" t="s">
        <v>53</v>
      </c>
      <c r="C2633" s="2" t="s">
        <v>19</v>
      </c>
      <c r="D2633" s="2" t="s">
        <v>88</v>
      </c>
      <c r="E2633" s="2" t="s">
        <v>90</v>
      </c>
      <c r="F2633" s="2" t="s">
        <v>364</v>
      </c>
      <c r="G2633" s="2" t="s">
        <v>755</v>
      </c>
      <c r="H2633" s="2" t="s">
        <v>700</v>
      </c>
      <c r="I2633" s="2" t="s">
        <v>47</v>
      </c>
      <c r="J2633" s="2" t="s">
        <v>756</v>
      </c>
      <c r="K2633" s="2" t="s">
        <v>757</v>
      </c>
      <c r="L2633" s="2" t="s">
        <v>366</v>
      </c>
      <c r="M2633" s="2">
        <v>53</v>
      </c>
      <c r="N2633" s="2" t="b">
        <v>0</v>
      </c>
      <c r="O2633" s="2">
        <v>0.85775862068965525</v>
      </c>
      <c r="R2633" s="2" t="s">
        <v>65</v>
      </c>
      <c r="S2633" s="2" t="s">
        <v>5822</v>
      </c>
      <c r="T2633" s="2" t="s">
        <v>5823</v>
      </c>
      <c r="U2633" s="2" t="b">
        <v>1</v>
      </c>
      <c r="V2633" s="2" t="s">
        <v>69</v>
      </c>
      <c r="W2633" s="2">
        <v>0.9</v>
      </c>
    </row>
    <row r="2634" spans="1:23" ht="15.75" customHeight="1" x14ac:dyDescent="0.25">
      <c r="A2634" s="2" t="s">
        <v>52</v>
      </c>
      <c r="B2634" s="2" t="s">
        <v>53</v>
      </c>
      <c r="C2634" s="2" t="s">
        <v>19</v>
      </c>
      <c r="D2634" s="2" t="s">
        <v>88</v>
      </c>
      <c r="E2634" s="2" t="s">
        <v>90</v>
      </c>
      <c r="F2634" s="2" t="s">
        <v>364</v>
      </c>
      <c r="G2634" s="2" t="s">
        <v>760</v>
      </c>
      <c r="H2634" s="2" t="s">
        <v>700</v>
      </c>
      <c r="I2634" s="2" t="s">
        <v>47</v>
      </c>
      <c r="J2634" s="2" t="s">
        <v>761</v>
      </c>
      <c r="K2634" s="2" t="s">
        <v>762</v>
      </c>
      <c r="L2634" s="2" t="s">
        <v>366</v>
      </c>
      <c r="M2634" s="2">
        <v>54</v>
      </c>
      <c r="N2634" s="2" t="b">
        <v>0</v>
      </c>
      <c r="O2634" s="2">
        <v>0.86147186147186139</v>
      </c>
      <c r="R2634" s="2" t="s">
        <v>65</v>
      </c>
      <c r="S2634" s="2" t="s">
        <v>5824</v>
      </c>
      <c r="T2634" s="2" t="s">
        <v>5825</v>
      </c>
      <c r="U2634" s="2" t="b">
        <v>1</v>
      </c>
      <c r="V2634" s="2" t="s">
        <v>69</v>
      </c>
      <c r="W2634" s="2">
        <v>0</v>
      </c>
    </row>
    <row r="2635" spans="1:23" ht="15.75" customHeight="1" x14ac:dyDescent="0.25">
      <c r="A2635" s="2" t="s">
        <v>52</v>
      </c>
      <c r="B2635" s="2" t="s">
        <v>53</v>
      </c>
      <c r="C2635" s="2" t="s">
        <v>19</v>
      </c>
      <c r="D2635" s="2" t="s">
        <v>88</v>
      </c>
      <c r="E2635" s="2" t="s">
        <v>90</v>
      </c>
      <c r="F2635" s="2" t="s">
        <v>364</v>
      </c>
      <c r="G2635" s="2" t="s">
        <v>765</v>
      </c>
      <c r="H2635" s="2" t="s">
        <v>700</v>
      </c>
      <c r="I2635" s="2" t="s">
        <v>47</v>
      </c>
      <c r="J2635" s="2" t="s">
        <v>766</v>
      </c>
      <c r="K2635" s="2" t="s">
        <v>767</v>
      </c>
      <c r="L2635" s="2" t="s">
        <v>366</v>
      </c>
      <c r="M2635" s="2">
        <v>55</v>
      </c>
      <c r="N2635" s="2" t="b">
        <v>0</v>
      </c>
      <c r="O2635" s="2">
        <v>0.8701298701298702</v>
      </c>
      <c r="R2635" s="2" t="s">
        <v>65</v>
      </c>
      <c r="S2635" s="2" t="s">
        <v>5826</v>
      </c>
      <c r="T2635" s="2" t="s">
        <v>5827</v>
      </c>
      <c r="U2635" s="2" t="b">
        <v>1</v>
      </c>
      <c r="V2635" s="2" t="s">
        <v>69</v>
      </c>
      <c r="W2635" s="2">
        <v>0</v>
      </c>
    </row>
    <row r="2636" spans="1:23" ht="15.75" customHeight="1" x14ac:dyDescent="0.25">
      <c r="A2636" s="2" t="s">
        <v>52</v>
      </c>
      <c r="B2636" s="2" t="s">
        <v>53</v>
      </c>
      <c r="C2636" s="2" t="s">
        <v>19</v>
      </c>
      <c r="D2636" s="2" t="s">
        <v>88</v>
      </c>
      <c r="E2636" s="2" t="s">
        <v>90</v>
      </c>
      <c r="F2636" s="2" t="s">
        <v>364</v>
      </c>
      <c r="G2636" s="2" t="s">
        <v>770</v>
      </c>
      <c r="H2636" s="2" t="s">
        <v>700</v>
      </c>
      <c r="I2636" s="2" t="s">
        <v>47</v>
      </c>
      <c r="J2636" s="2" t="s">
        <v>771</v>
      </c>
      <c r="K2636" s="2" t="s">
        <v>772</v>
      </c>
      <c r="L2636" s="2" t="s">
        <v>366</v>
      </c>
      <c r="M2636" s="2">
        <v>56</v>
      </c>
      <c r="N2636" s="2" t="b">
        <v>0</v>
      </c>
      <c r="O2636" s="2">
        <v>0.84796573875803005</v>
      </c>
      <c r="R2636" s="2" t="s">
        <v>65</v>
      </c>
      <c r="S2636" s="2" t="s">
        <v>5828</v>
      </c>
      <c r="T2636" s="2" t="s">
        <v>5829</v>
      </c>
      <c r="U2636" s="2" t="b">
        <v>1</v>
      </c>
      <c r="V2636" s="2" t="s">
        <v>69</v>
      </c>
      <c r="W2636" s="2">
        <v>0</v>
      </c>
    </row>
    <row r="2637" spans="1:23" ht="15.75" customHeight="1" x14ac:dyDescent="0.25">
      <c r="A2637" s="2" t="s">
        <v>52</v>
      </c>
      <c r="B2637" s="2" t="s">
        <v>53</v>
      </c>
      <c r="C2637" s="2" t="s">
        <v>19</v>
      </c>
      <c r="D2637" s="2" t="s">
        <v>88</v>
      </c>
      <c r="E2637" s="2" t="s">
        <v>90</v>
      </c>
      <c r="F2637" s="2" t="s">
        <v>364</v>
      </c>
      <c r="G2637" s="2" t="s">
        <v>775</v>
      </c>
      <c r="H2637" s="2" t="s">
        <v>700</v>
      </c>
      <c r="I2637" s="2" t="s">
        <v>47</v>
      </c>
      <c r="J2637" s="2" t="s">
        <v>776</v>
      </c>
      <c r="K2637" s="2" t="s">
        <v>777</v>
      </c>
      <c r="L2637" s="2" t="s">
        <v>366</v>
      </c>
      <c r="M2637" s="2">
        <v>57</v>
      </c>
      <c r="N2637" s="2" t="b">
        <v>0</v>
      </c>
      <c r="O2637" s="2">
        <v>0.85529157667386602</v>
      </c>
      <c r="R2637" s="2" t="s">
        <v>65</v>
      </c>
      <c r="S2637" s="2" t="s">
        <v>5830</v>
      </c>
      <c r="T2637" s="2" t="s">
        <v>5831</v>
      </c>
      <c r="U2637" s="2" t="b">
        <v>1</v>
      </c>
      <c r="V2637" s="2" t="s">
        <v>69</v>
      </c>
      <c r="W2637" s="2">
        <v>0</v>
      </c>
    </row>
    <row r="2638" spans="1:23" ht="15.75" customHeight="1" x14ac:dyDescent="0.25">
      <c r="A2638" s="2" t="s">
        <v>52</v>
      </c>
      <c r="B2638" s="2" t="s">
        <v>53</v>
      </c>
      <c r="C2638" s="2" t="s">
        <v>19</v>
      </c>
      <c r="D2638" s="2" t="s">
        <v>88</v>
      </c>
      <c r="E2638" s="2" t="s">
        <v>90</v>
      </c>
      <c r="F2638" s="2" t="s">
        <v>364</v>
      </c>
      <c r="G2638" s="2" t="s">
        <v>780</v>
      </c>
      <c r="H2638" s="2" t="s">
        <v>700</v>
      </c>
      <c r="I2638" s="2" t="s">
        <v>47</v>
      </c>
      <c r="J2638" s="2" t="s">
        <v>781</v>
      </c>
      <c r="K2638" s="2" t="s">
        <v>782</v>
      </c>
      <c r="L2638" s="2" t="s">
        <v>366</v>
      </c>
      <c r="M2638" s="2">
        <v>58</v>
      </c>
      <c r="N2638" s="2" t="b">
        <v>0</v>
      </c>
      <c r="O2638" s="2">
        <v>0.86274509803921562</v>
      </c>
      <c r="R2638" s="2" t="s">
        <v>65</v>
      </c>
      <c r="S2638" s="2" t="s">
        <v>5832</v>
      </c>
      <c r="T2638" s="2" t="s">
        <v>5833</v>
      </c>
      <c r="U2638" s="2" t="b">
        <v>1</v>
      </c>
      <c r="V2638" s="2" t="s">
        <v>69</v>
      </c>
      <c r="W2638" s="2">
        <v>0</v>
      </c>
    </row>
    <row r="2639" spans="1:23" ht="15.75" customHeight="1" x14ac:dyDescent="0.25">
      <c r="A2639" s="2" t="s">
        <v>52</v>
      </c>
      <c r="B2639" s="2" t="s">
        <v>53</v>
      </c>
      <c r="C2639" s="2" t="s">
        <v>19</v>
      </c>
      <c r="D2639" s="2" t="s">
        <v>88</v>
      </c>
      <c r="E2639" s="2" t="s">
        <v>90</v>
      </c>
      <c r="F2639" s="2" t="s">
        <v>364</v>
      </c>
      <c r="G2639" s="2" t="s">
        <v>785</v>
      </c>
      <c r="H2639" s="2" t="s">
        <v>700</v>
      </c>
      <c r="I2639" s="2" t="s">
        <v>47</v>
      </c>
      <c r="J2639" s="2" t="s">
        <v>786</v>
      </c>
      <c r="K2639" s="2" t="s">
        <v>787</v>
      </c>
      <c r="L2639" s="2" t="s">
        <v>366</v>
      </c>
      <c r="M2639" s="2">
        <v>59</v>
      </c>
      <c r="N2639" s="2" t="b">
        <v>0</v>
      </c>
      <c r="O2639" s="2">
        <v>0.86021505376344087</v>
      </c>
      <c r="R2639" s="2" t="s">
        <v>65</v>
      </c>
      <c r="S2639" s="2" t="s">
        <v>5834</v>
      </c>
      <c r="T2639" s="2" t="s">
        <v>5835</v>
      </c>
      <c r="U2639" s="2" t="b">
        <v>1</v>
      </c>
      <c r="V2639" s="2" t="s">
        <v>69</v>
      </c>
      <c r="W2639" s="2">
        <v>0</v>
      </c>
    </row>
    <row r="2640" spans="1:23" ht="15.75" customHeight="1" x14ac:dyDescent="0.25">
      <c r="A2640" s="2" t="s">
        <v>52</v>
      </c>
      <c r="B2640" s="2" t="s">
        <v>53</v>
      </c>
      <c r="C2640" s="2" t="s">
        <v>19</v>
      </c>
      <c r="D2640" s="2" t="s">
        <v>88</v>
      </c>
      <c r="E2640" s="2" t="s">
        <v>90</v>
      </c>
      <c r="F2640" s="2" t="s">
        <v>364</v>
      </c>
      <c r="G2640" s="2" t="s">
        <v>790</v>
      </c>
      <c r="H2640" s="2" t="s">
        <v>700</v>
      </c>
      <c r="I2640" s="2" t="s">
        <v>47</v>
      </c>
      <c r="J2640" s="2" t="s">
        <v>791</v>
      </c>
      <c r="K2640" s="2" t="s">
        <v>792</v>
      </c>
      <c r="L2640" s="2" t="s">
        <v>366</v>
      </c>
      <c r="M2640" s="2">
        <v>60</v>
      </c>
      <c r="N2640" s="2" t="b">
        <v>0</v>
      </c>
      <c r="O2640" s="2">
        <v>0.83116883116883111</v>
      </c>
      <c r="R2640" s="2" t="s">
        <v>65</v>
      </c>
      <c r="S2640" s="2" t="s">
        <v>5836</v>
      </c>
      <c r="T2640" s="2" t="s">
        <v>5837</v>
      </c>
      <c r="U2640" s="2" t="b">
        <v>1</v>
      </c>
      <c r="V2640" s="2" t="s">
        <v>69</v>
      </c>
      <c r="W2640" s="2">
        <v>0</v>
      </c>
    </row>
    <row r="2641" spans="1:23" ht="15.75" customHeight="1" x14ac:dyDescent="0.25">
      <c r="A2641" s="2" t="s">
        <v>52</v>
      </c>
      <c r="B2641" s="2" t="s">
        <v>53</v>
      </c>
      <c r="C2641" s="2" t="s">
        <v>19</v>
      </c>
      <c r="D2641" s="2" t="s">
        <v>88</v>
      </c>
      <c r="E2641" s="2" t="s">
        <v>90</v>
      </c>
      <c r="F2641" s="2" t="s">
        <v>364</v>
      </c>
      <c r="G2641" s="2" t="s">
        <v>795</v>
      </c>
      <c r="H2641" s="2" t="s">
        <v>700</v>
      </c>
      <c r="I2641" s="2" t="s">
        <v>47</v>
      </c>
      <c r="J2641" s="2" t="s">
        <v>796</v>
      </c>
      <c r="K2641" s="2" t="s">
        <v>797</v>
      </c>
      <c r="L2641" s="2" t="s">
        <v>366</v>
      </c>
      <c r="M2641" s="2">
        <v>61</v>
      </c>
      <c r="N2641" s="2" t="b">
        <v>0</v>
      </c>
      <c r="O2641" s="2">
        <v>0.86021505376344087</v>
      </c>
      <c r="R2641" s="2" t="s">
        <v>65</v>
      </c>
      <c r="S2641" s="2" t="s">
        <v>5838</v>
      </c>
      <c r="T2641" s="2" t="s">
        <v>5839</v>
      </c>
      <c r="U2641" s="2" t="b">
        <v>1</v>
      </c>
      <c r="V2641" s="2" t="s">
        <v>69</v>
      </c>
      <c r="W2641" s="2">
        <v>0</v>
      </c>
    </row>
    <row r="2642" spans="1:23" ht="15.75" customHeight="1" x14ac:dyDescent="0.25">
      <c r="A2642" s="2" t="s">
        <v>52</v>
      </c>
      <c r="B2642" s="2" t="s">
        <v>53</v>
      </c>
      <c r="C2642" s="2" t="s">
        <v>19</v>
      </c>
      <c r="D2642" s="2" t="s">
        <v>94</v>
      </c>
      <c r="E2642" s="2" t="s">
        <v>96</v>
      </c>
      <c r="F2642" s="2" t="s">
        <v>55</v>
      </c>
      <c r="G2642" s="2" t="s">
        <v>56</v>
      </c>
      <c r="H2642" s="2" t="s">
        <v>57</v>
      </c>
      <c r="I2642" s="2" t="s">
        <v>32</v>
      </c>
      <c r="J2642" s="2" t="s">
        <v>59</v>
      </c>
      <c r="K2642" s="2" t="s">
        <v>60</v>
      </c>
      <c r="L2642" s="2" t="s">
        <v>61</v>
      </c>
      <c r="M2642" s="2">
        <v>42</v>
      </c>
      <c r="N2642" s="2" t="b">
        <v>1</v>
      </c>
      <c r="O2642" s="2">
        <v>0.75876288659793811</v>
      </c>
      <c r="P2642" s="2">
        <v>0.72440944881889768</v>
      </c>
      <c r="Q2642" s="2">
        <v>0.79653679653679654</v>
      </c>
      <c r="R2642" s="2" t="s">
        <v>74</v>
      </c>
      <c r="S2642" s="2" t="s">
        <v>5840</v>
      </c>
      <c r="T2642" s="2" t="s">
        <v>5841</v>
      </c>
      <c r="U2642" s="2" t="b">
        <v>1</v>
      </c>
      <c r="V2642" s="2" t="s">
        <v>69</v>
      </c>
      <c r="W2642" s="2">
        <v>4.5999999999999996</v>
      </c>
    </row>
    <row r="2643" spans="1:23" ht="15.75" customHeight="1" x14ac:dyDescent="0.25">
      <c r="A2643" s="2" t="s">
        <v>52</v>
      </c>
      <c r="B2643" s="2" t="s">
        <v>53</v>
      </c>
      <c r="C2643" s="2" t="s">
        <v>19</v>
      </c>
      <c r="D2643" s="2" t="s">
        <v>94</v>
      </c>
      <c r="E2643" s="2" t="s">
        <v>96</v>
      </c>
      <c r="F2643" s="2" t="s">
        <v>55</v>
      </c>
      <c r="G2643" s="2" t="s">
        <v>70</v>
      </c>
      <c r="H2643" s="2" t="s">
        <v>57</v>
      </c>
      <c r="I2643" s="2" t="s">
        <v>32</v>
      </c>
      <c r="J2643" s="2" t="s">
        <v>71</v>
      </c>
      <c r="K2643" s="2" t="s">
        <v>72</v>
      </c>
      <c r="L2643" s="2" t="s">
        <v>61</v>
      </c>
      <c r="M2643" s="2">
        <v>43</v>
      </c>
      <c r="N2643" s="2" t="b">
        <v>1</v>
      </c>
      <c r="O2643" s="2">
        <v>0.75416666666666665</v>
      </c>
      <c r="P2643" s="2">
        <v>0.7269076305220884</v>
      </c>
      <c r="Q2643" s="2">
        <v>0.78354978354978355</v>
      </c>
      <c r="R2643" s="2" t="s">
        <v>74</v>
      </c>
      <c r="S2643" s="2" t="s">
        <v>5842</v>
      </c>
      <c r="T2643" s="2" t="s">
        <v>5843</v>
      </c>
      <c r="U2643" s="2" t="b">
        <v>1</v>
      </c>
      <c r="V2643" s="2" t="s">
        <v>69</v>
      </c>
      <c r="W2643" s="2">
        <v>3.4</v>
      </c>
    </row>
    <row r="2644" spans="1:23" ht="15.75" customHeight="1" x14ac:dyDescent="0.25">
      <c r="A2644" s="2" t="s">
        <v>52</v>
      </c>
      <c r="B2644" s="2" t="s">
        <v>53</v>
      </c>
      <c r="C2644" s="2" t="s">
        <v>19</v>
      </c>
      <c r="D2644" s="2" t="s">
        <v>94</v>
      </c>
      <c r="E2644" s="2" t="s">
        <v>96</v>
      </c>
      <c r="F2644" s="2" t="s">
        <v>55</v>
      </c>
      <c r="G2644" s="2" t="s">
        <v>78</v>
      </c>
      <c r="H2644" s="2" t="s">
        <v>57</v>
      </c>
      <c r="I2644" s="2" t="s">
        <v>32</v>
      </c>
      <c r="J2644" s="2" t="s">
        <v>79</v>
      </c>
      <c r="K2644" s="2" t="s">
        <v>80</v>
      </c>
      <c r="L2644" s="2" t="s">
        <v>61</v>
      </c>
      <c r="M2644" s="2">
        <v>44</v>
      </c>
      <c r="N2644" s="2" t="b">
        <v>1</v>
      </c>
      <c r="O2644" s="2">
        <v>0.74688796680497926</v>
      </c>
      <c r="P2644" s="2">
        <v>0.71713147410358569</v>
      </c>
      <c r="Q2644" s="2">
        <v>0.77922077922077926</v>
      </c>
      <c r="R2644" s="2" t="s">
        <v>74</v>
      </c>
      <c r="S2644" s="2" t="s">
        <v>5844</v>
      </c>
      <c r="T2644" s="2" t="s">
        <v>5845</v>
      </c>
      <c r="U2644" s="2" t="b">
        <v>1</v>
      </c>
      <c r="V2644" s="2" t="s">
        <v>69</v>
      </c>
      <c r="W2644" s="2">
        <v>3.9</v>
      </c>
    </row>
    <row r="2645" spans="1:23" ht="15.75" customHeight="1" x14ac:dyDescent="0.25">
      <c r="A2645" s="2" t="s">
        <v>52</v>
      </c>
      <c r="B2645" s="2" t="s">
        <v>53</v>
      </c>
      <c r="C2645" s="2" t="s">
        <v>19</v>
      </c>
      <c r="D2645" s="2" t="s">
        <v>94</v>
      </c>
      <c r="E2645" s="2" t="s">
        <v>96</v>
      </c>
      <c r="F2645" s="2" t="s">
        <v>55</v>
      </c>
      <c r="G2645" s="2" t="s">
        <v>85</v>
      </c>
      <c r="H2645" s="2" t="s">
        <v>57</v>
      </c>
      <c r="I2645" s="2" t="s">
        <v>32</v>
      </c>
      <c r="J2645" s="2" t="s">
        <v>86</v>
      </c>
      <c r="K2645" s="2" t="s">
        <v>87</v>
      </c>
      <c r="L2645" s="2" t="s">
        <v>61</v>
      </c>
      <c r="M2645" s="2">
        <v>45</v>
      </c>
      <c r="N2645" s="2" t="b">
        <v>1</v>
      </c>
      <c r="O2645" s="2">
        <v>0.75518672199170134</v>
      </c>
      <c r="P2645" s="2">
        <v>0.72509960159362552</v>
      </c>
      <c r="Q2645" s="2">
        <v>0.78787878787878785</v>
      </c>
      <c r="R2645" s="2" t="s">
        <v>74</v>
      </c>
      <c r="S2645" s="2" t="s">
        <v>5846</v>
      </c>
      <c r="T2645" s="2" t="s">
        <v>5847</v>
      </c>
      <c r="U2645" s="2" t="b">
        <v>1</v>
      </c>
      <c r="V2645" s="2" t="s">
        <v>69</v>
      </c>
      <c r="W2645" s="2">
        <v>3.3</v>
      </c>
    </row>
    <row r="2646" spans="1:23" ht="15.75" customHeight="1" x14ac:dyDescent="0.25">
      <c r="A2646" s="2" t="s">
        <v>52</v>
      </c>
      <c r="B2646" s="2" t="s">
        <v>53</v>
      </c>
      <c r="C2646" s="2" t="s">
        <v>19</v>
      </c>
      <c r="D2646" s="2" t="s">
        <v>94</v>
      </c>
      <c r="E2646" s="2" t="s">
        <v>96</v>
      </c>
      <c r="F2646" s="2" t="s">
        <v>55</v>
      </c>
      <c r="G2646" s="2" t="s">
        <v>92</v>
      </c>
      <c r="H2646" s="2" t="s">
        <v>57</v>
      </c>
      <c r="I2646" s="2" t="s">
        <v>32</v>
      </c>
      <c r="J2646" s="2" t="s">
        <v>93</v>
      </c>
      <c r="K2646" s="2" t="s">
        <v>95</v>
      </c>
      <c r="L2646" s="2" t="s">
        <v>61</v>
      </c>
      <c r="M2646" s="2">
        <v>46</v>
      </c>
      <c r="N2646" s="2" t="b">
        <v>1</v>
      </c>
      <c r="O2646" s="2">
        <v>0.75619834710743805</v>
      </c>
      <c r="P2646" s="2">
        <v>0.72332015810276684</v>
      </c>
      <c r="Q2646" s="2">
        <v>0.79220779220779225</v>
      </c>
      <c r="R2646" s="2" t="s">
        <v>74</v>
      </c>
      <c r="S2646" s="2" t="s">
        <v>5848</v>
      </c>
      <c r="T2646" s="2" t="s">
        <v>5849</v>
      </c>
      <c r="U2646" s="2" t="b">
        <v>1</v>
      </c>
      <c r="V2646" s="2" t="s">
        <v>69</v>
      </c>
      <c r="W2646" s="2">
        <v>3.8</v>
      </c>
    </row>
    <row r="2647" spans="1:23" ht="15.75" customHeight="1" x14ac:dyDescent="0.25">
      <c r="A2647" s="2" t="s">
        <v>52</v>
      </c>
      <c r="B2647" s="2" t="s">
        <v>53</v>
      </c>
      <c r="C2647" s="2" t="s">
        <v>19</v>
      </c>
      <c r="D2647" s="2" t="s">
        <v>94</v>
      </c>
      <c r="E2647" s="2" t="s">
        <v>96</v>
      </c>
      <c r="F2647" s="2" t="s">
        <v>55</v>
      </c>
      <c r="G2647" s="2" t="s">
        <v>99</v>
      </c>
      <c r="H2647" s="2" t="s">
        <v>57</v>
      </c>
      <c r="I2647" s="2" t="s">
        <v>32</v>
      </c>
      <c r="J2647" s="2" t="s">
        <v>100</v>
      </c>
      <c r="K2647" s="2" t="s">
        <v>101</v>
      </c>
      <c r="L2647" s="2" t="s">
        <v>61</v>
      </c>
      <c r="M2647" s="2">
        <v>47</v>
      </c>
      <c r="N2647" s="2" t="b">
        <v>1</v>
      </c>
      <c r="O2647" s="2">
        <v>0.74743326488706363</v>
      </c>
      <c r="P2647" s="2">
        <v>0.7109375</v>
      </c>
      <c r="Q2647" s="2">
        <v>0.78787878787878785</v>
      </c>
      <c r="R2647" s="2" t="s">
        <v>74</v>
      </c>
      <c r="S2647" s="2" t="s">
        <v>5850</v>
      </c>
      <c r="T2647" s="2" t="s">
        <v>5851</v>
      </c>
      <c r="U2647" s="2" t="b">
        <v>1</v>
      </c>
      <c r="V2647" s="2" t="s">
        <v>69</v>
      </c>
      <c r="W2647" s="2">
        <v>3.1</v>
      </c>
    </row>
    <row r="2648" spans="1:23" ht="15.75" customHeight="1" x14ac:dyDescent="0.25">
      <c r="A2648" s="2" t="s">
        <v>52</v>
      </c>
      <c r="B2648" s="2" t="s">
        <v>53</v>
      </c>
      <c r="C2648" s="2" t="s">
        <v>19</v>
      </c>
      <c r="D2648" s="2" t="s">
        <v>94</v>
      </c>
      <c r="E2648" s="2" t="s">
        <v>96</v>
      </c>
      <c r="F2648" s="2" t="s">
        <v>55</v>
      </c>
      <c r="G2648" s="2" t="s">
        <v>107</v>
      </c>
      <c r="H2648" s="2" t="s">
        <v>57</v>
      </c>
      <c r="I2648" s="2" t="s">
        <v>32</v>
      </c>
      <c r="J2648" s="2" t="s">
        <v>108</v>
      </c>
      <c r="K2648" s="2" t="s">
        <v>109</v>
      </c>
      <c r="L2648" s="2" t="s">
        <v>61</v>
      </c>
      <c r="M2648" s="2">
        <v>48</v>
      </c>
      <c r="N2648" s="2" t="b">
        <v>1</v>
      </c>
      <c r="O2648" s="2">
        <v>0.74134419551934816</v>
      </c>
      <c r="P2648" s="2">
        <v>0.7</v>
      </c>
      <c r="Q2648" s="2">
        <v>0.78787878787878785</v>
      </c>
      <c r="R2648" s="2" t="s">
        <v>74</v>
      </c>
      <c r="S2648" s="2" t="s">
        <v>5852</v>
      </c>
      <c r="T2648" s="2" t="s">
        <v>5853</v>
      </c>
      <c r="U2648" s="2" t="b">
        <v>1</v>
      </c>
      <c r="V2648" s="2" t="s">
        <v>69</v>
      </c>
      <c r="W2648" s="2">
        <v>4.3</v>
      </c>
    </row>
    <row r="2649" spans="1:23" ht="15.75" customHeight="1" x14ac:dyDescent="0.25">
      <c r="A2649" s="2" t="s">
        <v>52</v>
      </c>
      <c r="B2649" s="2" t="s">
        <v>53</v>
      </c>
      <c r="C2649" s="2" t="s">
        <v>19</v>
      </c>
      <c r="D2649" s="2" t="s">
        <v>94</v>
      </c>
      <c r="E2649" s="2" t="s">
        <v>96</v>
      </c>
      <c r="F2649" s="2" t="s">
        <v>55</v>
      </c>
      <c r="G2649" s="2" t="s">
        <v>112</v>
      </c>
      <c r="H2649" s="2" t="s">
        <v>57</v>
      </c>
      <c r="I2649" s="2" t="s">
        <v>32</v>
      </c>
      <c r="J2649" s="2" t="s">
        <v>113</v>
      </c>
      <c r="K2649" s="2" t="s">
        <v>114</v>
      </c>
      <c r="L2649" s="2" t="s">
        <v>61</v>
      </c>
      <c r="M2649" s="2">
        <v>49</v>
      </c>
      <c r="N2649" s="2" t="b">
        <v>1</v>
      </c>
      <c r="O2649" s="2">
        <v>0.74226804123711343</v>
      </c>
      <c r="P2649" s="2">
        <v>0.70866141732283461</v>
      </c>
      <c r="Q2649" s="2">
        <v>0.77922077922077926</v>
      </c>
      <c r="R2649" s="2" t="s">
        <v>74</v>
      </c>
      <c r="S2649" s="2" t="s">
        <v>5854</v>
      </c>
      <c r="T2649" s="2" t="s">
        <v>5855</v>
      </c>
      <c r="U2649" s="2" t="b">
        <v>1</v>
      </c>
      <c r="V2649" s="2" t="s">
        <v>69</v>
      </c>
      <c r="W2649" s="2">
        <v>2.9</v>
      </c>
    </row>
    <row r="2650" spans="1:23" ht="15.75" customHeight="1" x14ac:dyDescent="0.25">
      <c r="A2650" s="2" t="s">
        <v>52</v>
      </c>
      <c r="B2650" s="2" t="s">
        <v>53</v>
      </c>
      <c r="C2650" s="2" t="s">
        <v>19</v>
      </c>
      <c r="D2650" s="2" t="s">
        <v>94</v>
      </c>
      <c r="E2650" s="2" t="s">
        <v>96</v>
      </c>
      <c r="F2650" s="2" t="s">
        <v>55</v>
      </c>
      <c r="G2650" s="2" t="s">
        <v>117</v>
      </c>
      <c r="H2650" s="2" t="s">
        <v>57</v>
      </c>
      <c r="I2650" s="2" t="s">
        <v>32</v>
      </c>
      <c r="J2650" s="2" t="s">
        <v>118</v>
      </c>
      <c r="K2650" s="2" t="s">
        <v>119</v>
      </c>
      <c r="L2650" s="2" t="s">
        <v>61</v>
      </c>
      <c r="M2650" s="2">
        <v>50</v>
      </c>
      <c r="N2650" s="2" t="b">
        <v>1</v>
      </c>
      <c r="O2650" s="2">
        <v>0.75154004106776184</v>
      </c>
      <c r="P2650" s="2">
        <v>0.71484375</v>
      </c>
      <c r="Q2650" s="2">
        <v>0.79220779220779225</v>
      </c>
      <c r="R2650" s="2" t="s">
        <v>74</v>
      </c>
      <c r="S2650" s="2" t="s">
        <v>5856</v>
      </c>
      <c r="T2650" s="2" t="s">
        <v>5857</v>
      </c>
      <c r="U2650" s="2" t="b">
        <v>1</v>
      </c>
      <c r="V2650" s="2" t="s">
        <v>69</v>
      </c>
      <c r="W2650" s="2">
        <v>4</v>
      </c>
    </row>
    <row r="2651" spans="1:23" ht="15.75" customHeight="1" x14ac:dyDescent="0.25">
      <c r="A2651" s="2" t="s">
        <v>52</v>
      </c>
      <c r="B2651" s="2" t="s">
        <v>53</v>
      </c>
      <c r="C2651" s="2" t="s">
        <v>19</v>
      </c>
      <c r="D2651" s="2" t="s">
        <v>94</v>
      </c>
      <c r="E2651" s="2" t="s">
        <v>96</v>
      </c>
      <c r="F2651" s="2" t="s">
        <v>55</v>
      </c>
      <c r="G2651" s="2" t="s">
        <v>122</v>
      </c>
      <c r="H2651" s="2" t="s">
        <v>57</v>
      </c>
      <c r="I2651" s="2" t="s">
        <v>32</v>
      </c>
      <c r="J2651" s="2" t="s">
        <v>123</v>
      </c>
      <c r="K2651" s="2" t="s">
        <v>124</v>
      </c>
      <c r="L2651" s="2" t="s">
        <v>61</v>
      </c>
      <c r="M2651" s="2">
        <v>51</v>
      </c>
      <c r="N2651" s="2" t="b">
        <v>1</v>
      </c>
      <c r="O2651" s="2">
        <v>0.75518672199170134</v>
      </c>
      <c r="P2651" s="2">
        <v>0.72509960159362552</v>
      </c>
      <c r="Q2651" s="2">
        <v>0.78787878787878785</v>
      </c>
      <c r="R2651" s="2" t="s">
        <v>74</v>
      </c>
      <c r="S2651" s="2" t="s">
        <v>5858</v>
      </c>
      <c r="T2651" s="2" t="s">
        <v>5859</v>
      </c>
      <c r="U2651" s="2" t="b">
        <v>1</v>
      </c>
      <c r="V2651" s="2" t="s">
        <v>69</v>
      </c>
      <c r="W2651" s="2">
        <v>3.3</v>
      </c>
    </row>
    <row r="2652" spans="1:23" ht="15.75" customHeight="1" x14ac:dyDescent="0.25">
      <c r="A2652" s="2" t="s">
        <v>52</v>
      </c>
      <c r="B2652" s="2" t="s">
        <v>53</v>
      </c>
      <c r="C2652" s="2" t="s">
        <v>19</v>
      </c>
      <c r="D2652" s="2" t="s">
        <v>94</v>
      </c>
      <c r="E2652" s="2" t="s">
        <v>96</v>
      </c>
      <c r="F2652" s="2" t="s">
        <v>55</v>
      </c>
      <c r="G2652" s="2" t="s">
        <v>127</v>
      </c>
      <c r="H2652" s="2" t="s">
        <v>57</v>
      </c>
      <c r="I2652" s="2" t="s">
        <v>32</v>
      </c>
      <c r="J2652" s="2" t="s">
        <v>128</v>
      </c>
      <c r="K2652" s="2" t="s">
        <v>129</v>
      </c>
      <c r="L2652" s="2" t="s">
        <v>61</v>
      </c>
      <c r="M2652" s="2">
        <v>52</v>
      </c>
      <c r="N2652" s="2" t="b">
        <v>1</v>
      </c>
      <c r="O2652" s="2">
        <v>0.73251028806584351</v>
      </c>
      <c r="P2652" s="2">
        <v>0.69803921568627447</v>
      </c>
      <c r="Q2652" s="2">
        <v>0.77056277056277056</v>
      </c>
      <c r="R2652" s="2" t="s">
        <v>74</v>
      </c>
      <c r="S2652" s="2" t="s">
        <v>5860</v>
      </c>
      <c r="T2652" s="2" t="s">
        <v>5861</v>
      </c>
      <c r="U2652" s="2" t="b">
        <v>1</v>
      </c>
      <c r="V2652" s="2" t="s">
        <v>69</v>
      </c>
      <c r="W2652" s="2">
        <v>2.9</v>
      </c>
    </row>
    <row r="2653" spans="1:23" ht="15.75" customHeight="1" x14ac:dyDescent="0.25">
      <c r="A2653" s="2" t="s">
        <v>52</v>
      </c>
      <c r="B2653" s="2" t="s">
        <v>53</v>
      </c>
      <c r="C2653" s="2" t="s">
        <v>19</v>
      </c>
      <c r="D2653" s="2" t="s">
        <v>94</v>
      </c>
      <c r="E2653" s="2" t="s">
        <v>96</v>
      </c>
      <c r="F2653" s="2" t="s">
        <v>55</v>
      </c>
      <c r="G2653" s="2" t="s">
        <v>132</v>
      </c>
      <c r="H2653" s="2" t="s">
        <v>57</v>
      </c>
      <c r="I2653" s="2" t="s">
        <v>32</v>
      </c>
      <c r="J2653" s="2" t="s">
        <v>133</v>
      </c>
      <c r="K2653" s="2" t="s">
        <v>134</v>
      </c>
      <c r="L2653" s="2" t="s">
        <v>61</v>
      </c>
      <c r="M2653" s="2">
        <v>53</v>
      </c>
      <c r="N2653" s="2" t="b">
        <v>1</v>
      </c>
      <c r="O2653" s="2">
        <v>0.74485596707818924</v>
      </c>
      <c r="P2653" s="2">
        <v>0.70980392156862748</v>
      </c>
      <c r="Q2653" s="2">
        <v>0.78354978354978355</v>
      </c>
      <c r="R2653" s="2" t="s">
        <v>74</v>
      </c>
      <c r="S2653" s="2" t="s">
        <v>5862</v>
      </c>
      <c r="T2653" s="2" t="s">
        <v>5863</v>
      </c>
      <c r="U2653" s="2" t="b">
        <v>1</v>
      </c>
      <c r="V2653" s="2" t="s">
        <v>69</v>
      </c>
      <c r="W2653" s="2">
        <v>4.3</v>
      </c>
    </row>
    <row r="2654" spans="1:23" ht="15.75" customHeight="1" x14ac:dyDescent="0.25">
      <c r="A2654" s="2" t="s">
        <v>52</v>
      </c>
      <c r="B2654" s="2" t="s">
        <v>53</v>
      </c>
      <c r="C2654" s="2" t="s">
        <v>19</v>
      </c>
      <c r="D2654" s="2" t="s">
        <v>94</v>
      </c>
      <c r="E2654" s="2" t="s">
        <v>96</v>
      </c>
      <c r="F2654" s="2" t="s">
        <v>55</v>
      </c>
      <c r="G2654" s="2" t="s">
        <v>137</v>
      </c>
      <c r="H2654" s="2" t="s">
        <v>57</v>
      </c>
      <c r="I2654" s="2" t="s">
        <v>32</v>
      </c>
      <c r="J2654" s="2" t="s">
        <v>138</v>
      </c>
      <c r="K2654" s="2" t="s">
        <v>139</v>
      </c>
      <c r="L2654" s="2" t="s">
        <v>61</v>
      </c>
      <c r="M2654" s="2">
        <v>54</v>
      </c>
      <c r="N2654" s="2" t="b">
        <v>1</v>
      </c>
      <c r="O2654" s="2">
        <v>0.74074074074074092</v>
      </c>
      <c r="P2654" s="2">
        <v>0.70588235294117652</v>
      </c>
      <c r="Q2654" s="2">
        <v>0.77922077922077926</v>
      </c>
      <c r="R2654" s="2" t="s">
        <v>74</v>
      </c>
      <c r="S2654" s="2" t="s">
        <v>5864</v>
      </c>
      <c r="T2654" s="2" t="s">
        <v>5865</v>
      </c>
      <c r="U2654" s="2" t="b">
        <v>1</v>
      </c>
      <c r="V2654" s="2" t="s">
        <v>69</v>
      </c>
      <c r="W2654" s="2">
        <v>3.2</v>
      </c>
    </row>
    <row r="2655" spans="1:23" ht="15.75" customHeight="1" x14ac:dyDescent="0.25">
      <c r="A2655" s="2" t="s">
        <v>52</v>
      </c>
      <c r="B2655" s="2" t="s">
        <v>53</v>
      </c>
      <c r="C2655" s="2" t="s">
        <v>19</v>
      </c>
      <c r="D2655" s="2" t="s">
        <v>94</v>
      </c>
      <c r="E2655" s="2" t="s">
        <v>96</v>
      </c>
      <c r="F2655" s="2" t="s">
        <v>55</v>
      </c>
      <c r="G2655" s="2" t="s">
        <v>142</v>
      </c>
      <c r="H2655" s="2" t="s">
        <v>57</v>
      </c>
      <c r="I2655" s="2" t="s">
        <v>32</v>
      </c>
      <c r="J2655" s="2" t="s">
        <v>143</v>
      </c>
      <c r="K2655" s="2" t="s">
        <v>144</v>
      </c>
      <c r="L2655" s="2" t="s">
        <v>61</v>
      </c>
      <c r="M2655" s="2">
        <v>55</v>
      </c>
      <c r="N2655" s="2" t="b">
        <v>1</v>
      </c>
      <c r="O2655" s="2">
        <v>0.76604554865424423</v>
      </c>
      <c r="P2655" s="2">
        <v>0.73412698412698407</v>
      </c>
      <c r="Q2655" s="2">
        <v>0.80086580086580084</v>
      </c>
      <c r="R2655" s="2" t="s">
        <v>74</v>
      </c>
      <c r="S2655" s="2" t="s">
        <v>5866</v>
      </c>
      <c r="T2655" s="2" t="s">
        <v>5867</v>
      </c>
      <c r="U2655" s="2" t="b">
        <v>1</v>
      </c>
      <c r="V2655" s="2" t="s">
        <v>69</v>
      </c>
      <c r="W2655" s="2">
        <v>2.8</v>
      </c>
    </row>
    <row r="2656" spans="1:23" ht="15.75" customHeight="1" x14ac:dyDescent="0.25">
      <c r="A2656" s="2" t="s">
        <v>52</v>
      </c>
      <c r="B2656" s="2" t="s">
        <v>53</v>
      </c>
      <c r="C2656" s="2" t="s">
        <v>19</v>
      </c>
      <c r="D2656" s="2" t="s">
        <v>94</v>
      </c>
      <c r="E2656" s="2" t="s">
        <v>96</v>
      </c>
      <c r="F2656" s="2" t="s">
        <v>55</v>
      </c>
      <c r="G2656" s="2" t="s">
        <v>148</v>
      </c>
      <c r="H2656" s="2" t="s">
        <v>57</v>
      </c>
      <c r="I2656" s="2" t="s">
        <v>32</v>
      </c>
      <c r="J2656" s="2" t="s">
        <v>149</v>
      </c>
      <c r="K2656" s="2" t="s">
        <v>150</v>
      </c>
      <c r="L2656" s="2" t="s">
        <v>61</v>
      </c>
      <c r="M2656" s="2">
        <v>56</v>
      </c>
      <c r="N2656" s="2" t="b">
        <v>1</v>
      </c>
      <c r="O2656" s="2">
        <v>0.76249999999999996</v>
      </c>
      <c r="P2656" s="2">
        <v>0.73493975903614461</v>
      </c>
      <c r="Q2656" s="2">
        <v>0.79220779220779225</v>
      </c>
      <c r="R2656" s="2" t="s">
        <v>74</v>
      </c>
      <c r="S2656" s="2" t="s">
        <v>5868</v>
      </c>
      <c r="T2656" s="2" t="s">
        <v>5869</v>
      </c>
      <c r="U2656" s="2" t="b">
        <v>1</v>
      </c>
      <c r="V2656" s="2" t="s">
        <v>69</v>
      </c>
      <c r="W2656" s="2">
        <v>3.2</v>
      </c>
    </row>
    <row r="2657" spans="1:23" ht="15.75" customHeight="1" x14ac:dyDescent="0.25">
      <c r="A2657" s="2" t="s">
        <v>52</v>
      </c>
      <c r="B2657" s="2" t="s">
        <v>53</v>
      </c>
      <c r="C2657" s="2" t="s">
        <v>19</v>
      </c>
      <c r="D2657" s="2" t="s">
        <v>94</v>
      </c>
      <c r="E2657" s="2" t="s">
        <v>96</v>
      </c>
      <c r="F2657" s="2" t="s">
        <v>55</v>
      </c>
      <c r="G2657" s="2" t="s">
        <v>153</v>
      </c>
      <c r="H2657" s="2" t="s">
        <v>57</v>
      </c>
      <c r="I2657" s="2" t="s">
        <v>32</v>
      </c>
      <c r="J2657" s="2" t="s">
        <v>154</v>
      </c>
      <c r="K2657" s="2" t="s">
        <v>155</v>
      </c>
      <c r="L2657" s="2" t="s">
        <v>61</v>
      </c>
      <c r="M2657" s="2">
        <v>57</v>
      </c>
      <c r="N2657" s="2" t="b">
        <v>1</v>
      </c>
      <c r="O2657" s="2">
        <v>0.76543209876543206</v>
      </c>
      <c r="P2657" s="2">
        <v>0.72941176470588232</v>
      </c>
      <c r="Q2657" s="2">
        <v>0.80519480519480524</v>
      </c>
      <c r="R2657" s="2" t="s">
        <v>74</v>
      </c>
      <c r="S2657" s="2" t="s">
        <v>5870</v>
      </c>
      <c r="T2657" s="2" t="s">
        <v>5871</v>
      </c>
      <c r="U2657" s="2" t="b">
        <v>1</v>
      </c>
      <c r="V2657" s="2" t="s">
        <v>69</v>
      </c>
      <c r="W2657" s="2">
        <v>2.8</v>
      </c>
    </row>
    <row r="2658" spans="1:23" ht="15.75" customHeight="1" x14ac:dyDescent="0.25">
      <c r="A2658" s="2" t="s">
        <v>52</v>
      </c>
      <c r="B2658" s="2" t="s">
        <v>53</v>
      </c>
      <c r="C2658" s="2" t="s">
        <v>19</v>
      </c>
      <c r="D2658" s="2" t="s">
        <v>94</v>
      </c>
      <c r="E2658" s="2" t="s">
        <v>96</v>
      </c>
      <c r="F2658" s="2" t="s">
        <v>55</v>
      </c>
      <c r="G2658" s="2" t="s">
        <v>158</v>
      </c>
      <c r="H2658" s="2" t="s">
        <v>57</v>
      </c>
      <c r="I2658" s="2" t="s">
        <v>32</v>
      </c>
      <c r="J2658" s="2" t="s">
        <v>159</v>
      </c>
      <c r="K2658" s="2" t="s">
        <v>160</v>
      </c>
      <c r="L2658" s="2" t="s">
        <v>61</v>
      </c>
      <c r="M2658" s="2">
        <v>58</v>
      </c>
      <c r="N2658" s="2" t="b">
        <v>1</v>
      </c>
      <c r="O2658" s="2">
        <v>0.76249999999999996</v>
      </c>
      <c r="P2658" s="2">
        <v>0.73493975903614461</v>
      </c>
      <c r="Q2658" s="2">
        <v>0.79220779220779225</v>
      </c>
      <c r="R2658" s="2" t="s">
        <v>74</v>
      </c>
      <c r="S2658" s="2" t="s">
        <v>5872</v>
      </c>
      <c r="T2658" s="2" t="s">
        <v>5873</v>
      </c>
      <c r="U2658" s="2" t="b">
        <v>1</v>
      </c>
      <c r="V2658" s="2" t="s">
        <v>69</v>
      </c>
      <c r="W2658" s="2">
        <v>3.5</v>
      </c>
    </row>
    <row r="2659" spans="1:23" ht="15.75" customHeight="1" x14ac:dyDescent="0.25">
      <c r="A2659" s="2" t="s">
        <v>52</v>
      </c>
      <c r="B2659" s="2" t="s">
        <v>53</v>
      </c>
      <c r="C2659" s="2" t="s">
        <v>19</v>
      </c>
      <c r="D2659" s="2" t="s">
        <v>94</v>
      </c>
      <c r="E2659" s="2" t="s">
        <v>96</v>
      </c>
      <c r="F2659" s="2" t="s">
        <v>55</v>
      </c>
      <c r="G2659" s="2" t="s">
        <v>163</v>
      </c>
      <c r="H2659" s="2" t="s">
        <v>57</v>
      </c>
      <c r="I2659" s="2" t="s">
        <v>32</v>
      </c>
      <c r="J2659" s="2" t="s">
        <v>164</v>
      </c>
      <c r="K2659" s="2" t="s">
        <v>165</v>
      </c>
      <c r="L2659" s="2" t="s">
        <v>61</v>
      </c>
      <c r="M2659" s="2">
        <v>59</v>
      </c>
      <c r="N2659" s="2" t="b">
        <v>1</v>
      </c>
      <c r="O2659" s="2">
        <v>0.75991649269311068</v>
      </c>
      <c r="P2659" s="2">
        <v>0.7338709677419355</v>
      </c>
      <c r="Q2659" s="2">
        <v>0.78787878787878785</v>
      </c>
      <c r="R2659" s="2" t="s">
        <v>74</v>
      </c>
      <c r="S2659" s="2" t="s">
        <v>5874</v>
      </c>
      <c r="T2659" s="2" t="s">
        <v>5875</v>
      </c>
      <c r="U2659" s="2" t="b">
        <v>1</v>
      </c>
      <c r="V2659" s="2" t="s">
        <v>69</v>
      </c>
      <c r="W2659" s="2">
        <v>2.8</v>
      </c>
    </row>
    <row r="2660" spans="1:23" ht="15.75" customHeight="1" x14ac:dyDescent="0.25">
      <c r="A2660" s="2" t="s">
        <v>52</v>
      </c>
      <c r="B2660" s="2" t="s">
        <v>53</v>
      </c>
      <c r="C2660" s="2" t="s">
        <v>19</v>
      </c>
      <c r="D2660" s="2" t="s">
        <v>94</v>
      </c>
      <c r="E2660" s="2" t="s">
        <v>96</v>
      </c>
      <c r="F2660" s="2" t="s">
        <v>55</v>
      </c>
      <c r="G2660" s="2" t="s">
        <v>168</v>
      </c>
      <c r="H2660" s="2" t="s">
        <v>57</v>
      </c>
      <c r="I2660" s="2" t="s">
        <v>32</v>
      </c>
      <c r="J2660" s="2" t="s">
        <v>169</v>
      </c>
      <c r="K2660" s="2" t="s">
        <v>170</v>
      </c>
      <c r="L2660" s="2" t="s">
        <v>61</v>
      </c>
      <c r="M2660" s="2">
        <v>60</v>
      </c>
      <c r="N2660" s="2" t="b">
        <v>1</v>
      </c>
      <c r="O2660" s="2">
        <v>0.75518672199170134</v>
      </c>
      <c r="P2660" s="2">
        <v>0.72509960159362552</v>
      </c>
      <c r="Q2660" s="2">
        <v>0.78787878787878785</v>
      </c>
      <c r="R2660" s="2" t="s">
        <v>74</v>
      </c>
      <c r="S2660" s="2" t="s">
        <v>5876</v>
      </c>
      <c r="T2660" s="2" t="s">
        <v>5877</v>
      </c>
      <c r="U2660" s="2" t="b">
        <v>1</v>
      </c>
      <c r="V2660" s="2" t="s">
        <v>69</v>
      </c>
      <c r="W2660" s="2">
        <v>2.9</v>
      </c>
    </row>
    <row r="2661" spans="1:23" ht="15.75" customHeight="1" x14ac:dyDescent="0.25">
      <c r="A2661" s="2" t="s">
        <v>52</v>
      </c>
      <c r="B2661" s="2" t="s">
        <v>53</v>
      </c>
      <c r="C2661" s="2" t="s">
        <v>19</v>
      </c>
      <c r="D2661" s="2" t="s">
        <v>94</v>
      </c>
      <c r="E2661" s="2" t="s">
        <v>96</v>
      </c>
      <c r="F2661" s="2" t="s">
        <v>55</v>
      </c>
      <c r="G2661" s="2" t="s">
        <v>173</v>
      </c>
      <c r="H2661" s="2" t="s">
        <v>57</v>
      </c>
      <c r="I2661" s="2" t="s">
        <v>32</v>
      </c>
      <c r="J2661" s="2" t="s">
        <v>174</v>
      </c>
      <c r="K2661" s="2" t="s">
        <v>175</v>
      </c>
      <c r="L2661" s="2" t="s">
        <v>61</v>
      </c>
      <c r="M2661" s="2">
        <v>61</v>
      </c>
      <c r="N2661" s="2" t="b">
        <v>1</v>
      </c>
      <c r="O2661" s="2">
        <v>0.76288659793814451</v>
      </c>
      <c r="P2661" s="2">
        <v>0.72834645669291342</v>
      </c>
      <c r="Q2661" s="2">
        <v>0.80086580086580084</v>
      </c>
      <c r="R2661" s="2" t="s">
        <v>74</v>
      </c>
      <c r="S2661" s="2" t="s">
        <v>5878</v>
      </c>
      <c r="T2661" s="2" t="s">
        <v>5879</v>
      </c>
      <c r="U2661" s="2" t="b">
        <v>1</v>
      </c>
      <c r="V2661" s="2" t="s">
        <v>69</v>
      </c>
      <c r="W2661" s="2">
        <v>3.6</v>
      </c>
    </row>
    <row r="2662" spans="1:23" ht="15.75" customHeight="1" x14ac:dyDescent="0.25">
      <c r="A2662" s="2" t="s">
        <v>52</v>
      </c>
      <c r="B2662" s="2" t="s">
        <v>53</v>
      </c>
      <c r="C2662" s="2" t="s">
        <v>19</v>
      </c>
      <c r="D2662" s="2" t="s">
        <v>94</v>
      </c>
      <c r="E2662" s="2" t="s">
        <v>96</v>
      </c>
      <c r="F2662" s="2" t="s">
        <v>55</v>
      </c>
      <c r="G2662" s="2" t="s">
        <v>178</v>
      </c>
      <c r="H2662" s="2" t="s">
        <v>179</v>
      </c>
      <c r="I2662" s="2" t="s">
        <v>12</v>
      </c>
      <c r="J2662" s="2" t="s">
        <v>180</v>
      </c>
      <c r="K2662" s="2" t="s">
        <v>181</v>
      </c>
      <c r="L2662" s="2" t="s">
        <v>182</v>
      </c>
      <c r="M2662" s="2">
        <v>42</v>
      </c>
      <c r="N2662" s="2" t="b">
        <v>0</v>
      </c>
      <c r="O2662" s="2">
        <v>0.77173913043478259</v>
      </c>
      <c r="P2662" s="2">
        <v>0.7208121827411168</v>
      </c>
      <c r="Q2662" s="2">
        <v>0.83040935672514615</v>
      </c>
      <c r="R2662" s="2" t="s">
        <v>74</v>
      </c>
      <c r="S2662" s="2" t="s">
        <v>5880</v>
      </c>
      <c r="T2662" s="2" t="s">
        <v>5881</v>
      </c>
      <c r="U2662" s="2" t="b">
        <v>1</v>
      </c>
      <c r="V2662" s="2" t="s">
        <v>69</v>
      </c>
      <c r="W2662" s="2">
        <v>4</v>
      </c>
    </row>
    <row r="2663" spans="1:23" ht="15.75" customHeight="1" x14ac:dyDescent="0.25">
      <c r="A2663" s="2" t="s">
        <v>52</v>
      </c>
      <c r="B2663" s="2" t="s">
        <v>53</v>
      </c>
      <c r="C2663" s="2" t="s">
        <v>19</v>
      </c>
      <c r="D2663" s="2" t="s">
        <v>94</v>
      </c>
      <c r="E2663" s="2" t="s">
        <v>96</v>
      </c>
      <c r="F2663" s="2" t="s">
        <v>55</v>
      </c>
      <c r="G2663" s="2" t="s">
        <v>185</v>
      </c>
      <c r="H2663" s="2" t="s">
        <v>179</v>
      </c>
      <c r="I2663" s="2" t="s">
        <v>12</v>
      </c>
      <c r="J2663" s="2" t="s">
        <v>186</v>
      </c>
      <c r="K2663" s="2" t="s">
        <v>187</v>
      </c>
      <c r="L2663" s="2" t="s">
        <v>182</v>
      </c>
      <c r="M2663" s="2">
        <v>43</v>
      </c>
      <c r="N2663" s="2" t="b">
        <v>0</v>
      </c>
      <c r="O2663" s="2">
        <v>0.77628032345013476</v>
      </c>
      <c r="P2663" s="2">
        <v>0.72</v>
      </c>
      <c r="Q2663" s="2">
        <v>0.84210526315789469</v>
      </c>
      <c r="R2663" s="2" t="s">
        <v>74</v>
      </c>
      <c r="S2663" s="2" t="s">
        <v>5882</v>
      </c>
      <c r="T2663" s="2" t="s">
        <v>5883</v>
      </c>
      <c r="U2663" s="2" t="b">
        <v>1</v>
      </c>
      <c r="V2663" s="2" t="s">
        <v>69</v>
      </c>
      <c r="W2663" s="2">
        <v>2.7</v>
      </c>
    </row>
    <row r="2664" spans="1:23" ht="15.75" customHeight="1" x14ac:dyDescent="0.25">
      <c r="A2664" s="2" t="s">
        <v>52</v>
      </c>
      <c r="B2664" s="2" t="s">
        <v>53</v>
      </c>
      <c r="C2664" s="2" t="s">
        <v>19</v>
      </c>
      <c r="D2664" s="2" t="s">
        <v>94</v>
      </c>
      <c r="E2664" s="2" t="s">
        <v>96</v>
      </c>
      <c r="F2664" s="2" t="s">
        <v>55</v>
      </c>
      <c r="G2664" s="2" t="s">
        <v>191</v>
      </c>
      <c r="H2664" s="2" t="s">
        <v>179</v>
      </c>
      <c r="I2664" s="2" t="s">
        <v>12</v>
      </c>
      <c r="J2664" s="2" t="s">
        <v>192</v>
      </c>
      <c r="K2664" s="2" t="s">
        <v>193</v>
      </c>
      <c r="L2664" s="2" t="s">
        <v>182</v>
      </c>
      <c r="M2664" s="2">
        <v>44</v>
      </c>
      <c r="N2664" s="2" t="b">
        <v>0</v>
      </c>
      <c r="O2664" s="2">
        <v>0.78167115902964968</v>
      </c>
      <c r="P2664" s="2">
        <v>0.72499999999999998</v>
      </c>
      <c r="Q2664" s="2">
        <v>0.84795321637426901</v>
      </c>
      <c r="R2664" s="2" t="s">
        <v>74</v>
      </c>
      <c r="S2664" s="2" t="s">
        <v>5884</v>
      </c>
      <c r="T2664" s="2" t="s">
        <v>5885</v>
      </c>
      <c r="U2664" s="2" t="b">
        <v>1</v>
      </c>
      <c r="V2664" s="2" t="s">
        <v>69</v>
      </c>
      <c r="W2664" s="2">
        <v>3.1</v>
      </c>
    </row>
    <row r="2665" spans="1:23" ht="15.75" customHeight="1" x14ac:dyDescent="0.25">
      <c r="A2665" s="2" t="s">
        <v>52</v>
      </c>
      <c r="B2665" s="2" t="s">
        <v>53</v>
      </c>
      <c r="C2665" s="2" t="s">
        <v>19</v>
      </c>
      <c r="D2665" s="2" t="s">
        <v>94</v>
      </c>
      <c r="E2665" s="2" t="s">
        <v>96</v>
      </c>
      <c r="F2665" s="2" t="s">
        <v>55</v>
      </c>
      <c r="G2665" s="2" t="s">
        <v>196</v>
      </c>
      <c r="H2665" s="2" t="s">
        <v>179</v>
      </c>
      <c r="I2665" s="2" t="s">
        <v>12</v>
      </c>
      <c r="J2665" s="2" t="s">
        <v>197</v>
      </c>
      <c r="K2665" s="2" t="s">
        <v>198</v>
      </c>
      <c r="L2665" s="2" t="s">
        <v>182</v>
      </c>
      <c r="M2665" s="2">
        <v>45</v>
      </c>
      <c r="N2665" s="2" t="b">
        <v>0</v>
      </c>
      <c r="O2665" s="2">
        <v>0.75722543352601157</v>
      </c>
      <c r="P2665" s="2">
        <v>0.74857142857142855</v>
      </c>
      <c r="Q2665" s="2">
        <v>0.76608187134502925</v>
      </c>
      <c r="R2665" s="2" t="s">
        <v>74</v>
      </c>
      <c r="S2665" s="2" t="s">
        <v>5886</v>
      </c>
      <c r="T2665" s="2" t="s">
        <v>5887</v>
      </c>
      <c r="U2665" s="2" t="b">
        <v>1</v>
      </c>
      <c r="V2665" s="2" t="s">
        <v>69</v>
      </c>
      <c r="W2665" s="2">
        <v>2.9</v>
      </c>
    </row>
    <row r="2666" spans="1:23" ht="15.75" customHeight="1" x14ac:dyDescent="0.25">
      <c r="A2666" s="2" t="s">
        <v>52</v>
      </c>
      <c r="B2666" s="2" t="s">
        <v>53</v>
      </c>
      <c r="C2666" s="2" t="s">
        <v>19</v>
      </c>
      <c r="D2666" s="2" t="s">
        <v>94</v>
      </c>
      <c r="E2666" s="2" t="s">
        <v>96</v>
      </c>
      <c r="F2666" s="2" t="s">
        <v>55</v>
      </c>
      <c r="G2666" s="2" t="s">
        <v>201</v>
      </c>
      <c r="H2666" s="2" t="s">
        <v>179</v>
      </c>
      <c r="I2666" s="2" t="s">
        <v>12</v>
      </c>
      <c r="J2666" s="2" t="s">
        <v>202</v>
      </c>
      <c r="K2666" s="2" t="s">
        <v>203</v>
      </c>
      <c r="L2666" s="2" t="s">
        <v>182</v>
      </c>
      <c r="M2666" s="2">
        <v>46</v>
      </c>
      <c r="N2666" s="2" t="b">
        <v>0</v>
      </c>
      <c r="O2666" s="2">
        <v>0.77717391304347827</v>
      </c>
      <c r="P2666" s="2">
        <v>0.7258883248730964</v>
      </c>
      <c r="Q2666" s="2">
        <v>0.83625730994152048</v>
      </c>
      <c r="R2666" s="2" t="s">
        <v>74</v>
      </c>
      <c r="S2666" s="2" t="s">
        <v>5888</v>
      </c>
      <c r="T2666" s="2" t="s">
        <v>5889</v>
      </c>
      <c r="U2666" s="2" t="b">
        <v>1</v>
      </c>
      <c r="V2666" s="2" t="s">
        <v>69</v>
      </c>
      <c r="W2666" s="2">
        <v>3.1</v>
      </c>
    </row>
    <row r="2667" spans="1:23" ht="15.75" customHeight="1" x14ac:dyDescent="0.25">
      <c r="A2667" s="2" t="s">
        <v>52</v>
      </c>
      <c r="B2667" s="2" t="s">
        <v>53</v>
      </c>
      <c r="C2667" s="2" t="s">
        <v>19</v>
      </c>
      <c r="D2667" s="2" t="s">
        <v>94</v>
      </c>
      <c r="E2667" s="2" t="s">
        <v>96</v>
      </c>
      <c r="F2667" s="2" t="s">
        <v>55</v>
      </c>
      <c r="G2667" s="2" t="s">
        <v>206</v>
      </c>
      <c r="H2667" s="2" t="s">
        <v>179</v>
      </c>
      <c r="I2667" s="2" t="s">
        <v>12</v>
      </c>
      <c r="J2667" s="2" t="s">
        <v>207</v>
      </c>
      <c r="K2667" s="2" t="s">
        <v>208</v>
      </c>
      <c r="L2667" s="2" t="s">
        <v>182</v>
      </c>
      <c r="M2667" s="2">
        <v>47</v>
      </c>
      <c r="N2667" s="2" t="b">
        <v>0</v>
      </c>
      <c r="O2667" s="2">
        <v>0.8</v>
      </c>
      <c r="P2667" s="2">
        <v>0.75257731958762886</v>
      </c>
      <c r="Q2667" s="2">
        <v>0.85380116959064323</v>
      </c>
      <c r="R2667" s="2" t="s">
        <v>74</v>
      </c>
      <c r="S2667" s="2" t="s">
        <v>5890</v>
      </c>
      <c r="T2667" s="2" t="s">
        <v>5891</v>
      </c>
      <c r="U2667" s="2" t="b">
        <v>1</v>
      </c>
      <c r="V2667" s="2" t="s">
        <v>69</v>
      </c>
      <c r="W2667" s="2">
        <v>2.9</v>
      </c>
    </row>
    <row r="2668" spans="1:23" ht="15.75" customHeight="1" x14ac:dyDescent="0.25">
      <c r="A2668" s="2" t="s">
        <v>52</v>
      </c>
      <c r="B2668" s="2" t="s">
        <v>53</v>
      </c>
      <c r="C2668" s="2" t="s">
        <v>19</v>
      </c>
      <c r="D2668" s="2" t="s">
        <v>94</v>
      </c>
      <c r="E2668" s="2" t="s">
        <v>96</v>
      </c>
      <c r="F2668" s="2" t="s">
        <v>55</v>
      </c>
      <c r="G2668" s="2" t="s">
        <v>211</v>
      </c>
      <c r="H2668" s="2" t="s">
        <v>179</v>
      </c>
      <c r="I2668" s="2" t="s">
        <v>12</v>
      </c>
      <c r="J2668" s="2" t="s">
        <v>212</v>
      </c>
      <c r="K2668" s="2" t="s">
        <v>213</v>
      </c>
      <c r="L2668" s="2" t="s">
        <v>182</v>
      </c>
      <c r="M2668" s="2">
        <v>48</v>
      </c>
      <c r="N2668" s="2" t="b">
        <v>0</v>
      </c>
      <c r="O2668" s="2">
        <v>0.76470588235294112</v>
      </c>
      <c r="P2668" s="2">
        <v>0.70443349753694584</v>
      </c>
      <c r="Q2668" s="2">
        <v>0.83625730994152048</v>
      </c>
      <c r="R2668" s="2" t="s">
        <v>74</v>
      </c>
      <c r="S2668" s="2" t="s">
        <v>5892</v>
      </c>
      <c r="T2668" s="2" t="s">
        <v>5893</v>
      </c>
      <c r="U2668" s="2" t="b">
        <v>1</v>
      </c>
      <c r="V2668" s="2" t="s">
        <v>69</v>
      </c>
      <c r="W2668" s="2">
        <v>2.9</v>
      </c>
    </row>
    <row r="2669" spans="1:23" ht="15.75" customHeight="1" x14ac:dyDescent="0.25">
      <c r="A2669" s="2" t="s">
        <v>52</v>
      </c>
      <c r="B2669" s="2" t="s">
        <v>53</v>
      </c>
      <c r="C2669" s="2" t="s">
        <v>19</v>
      </c>
      <c r="D2669" s="2" t="s">
        <v>94</v>
      </c>
      <c r="E2669" s="2" t="s">
        <v>96</v>
      </c>
      <c r="F2669" s="2" t="s">
        <v>55</v>
      </c>
      <c r="G2669" s="2" t="s">
        <v>216</v>
      </c>
      <c r="H2669" s="2" t="s">
        <v>179</v>
      </c>
      <c r="I2669" s="2" t="s">
        <v>12</v>
      </c>
      <c r="J2669" s="2" t="s">
        <v>217</v>
      </c>
      <c r="K2669" s="2" t="s">
        <v>218</v>
      </c>
      <c r="L2669" s="2" t="s">
        <v>182</v>
      </c>
      <c r="M2669" s="2">
        <v>49</v>
      </c>
      <c r="N2669" s="2" t="b">
        <v>0</v>
      </c>
      <c r="O2669" s="2">
        <v>0.76630434782608714</v>
      </c>
      <c r="P2669" s="2">
        <v>0.71573604060913709</v>
      </c>
      <c r="Q2669" s="2">
        <v>0.82456140350877194</v>
      </c>
      <c r="R2669" s="2" t="s">
        <v>74</v>
      </c>
      <c r="S2669" s="2" t="s">
        <v>5894</v>
      </c>
      <c r="T2669" s="2" t="s">
        <v>5895</v>
      </c>
      <c r="U2669" s="2" t="b">
        <v>1</v>
      </c>
      <c r="V2669" s="2" t="s">
        <v>69</v>
      </c>
      <c r="W2669" s="2">
        <v>3.3</v>
      </c>
    </row>
    <row r="2670" spans="1:23" ht="15.75" customHeight="1" x14ac:dyDescent="0.25">
      <c r="A2670" s="2" t="s">
        <v>52</v>
      </c>
      <c r="B2670" s="2" t="s">
        <v>53</v>
      </c>
      <c r="C2670" s="2" t="s">
        <v>19</v>
      </c>
      <c r="D2670" s="2" t="s">
        <v>94</v>
      </c>
      <c r="E2670" s="2" t="s">
        <v>96</v>
      </c>
      <c r="F2670" s="2" t="s">
        <v>55</v>
      </c>
      <c r="G2670" s="2" t="s">
        <v>221</v>
      </c>
      <c r="H2670" s="2" t="s">
        <v>179</v>
      </c>
      <c r="I2670" s="2" t="s">
        <v>12</v>
      </c>
      <c r="J2670" s="2" t="s">
        <v>222</v>
      </c>
      <c r="K2670" s="2" t="s">
        <v>223</v>
      </c>
      <c r="L2670" s="2" t="s">
        <v>182</v>
      </c>
      <c r="M2670" s="2">
        <v>50</v>
      </c>
      <c r="N2670" s="2" t="b">
        <v>0</v>
      </c>
      <c r="O2670" s="2">
        <v>0.76756756756756761</v>
      </c>
      <c r="P2670" s="2">
        <v>0.71356783919597988</v>
      </c>
      <c r="Q2670" s="2">
        <v>0.83040935672514615</v>
      </c>
      <c r="R2670" s="2" t="s">
        <v>74</v>
      </c>
      <c r="S2670" s="2" t="s">
        <v>5896</v>
      </c>
      <c r="T2670" s="2" t="s">
        <v>5897</v>
      </c>
      <c r="U2670" s="2" t="b">
        <v>1</v>
      </c>
      <c r="V2670" s="2" t="s">
        <v>69</v>
      </c>
      <c r="W2670" s="2">
        <v>2.8</v>
      </c>
    </row>
    <row r="2671" spans="1:23" ht="15.75" customHeight="1" x14ac:dyDescent="0.25">
      <c r="A2671" s="2" t="s">
        <v>52</v>
      </c>
      <c r="B2671" s="2" t="s">
        <v>53</v>
      </c>
      <c r="C2671" s="2" t="s">
        <v>19</v>
      </c>
      <c r="D2671" s="2" t="s">
        <v>94</v>
      </c>
      <c r="E2671" s="2" t="s">
        <v>96</v>
      </c>
      <c r="F2671" s="2" t="s">
        <v>55</v>
      </c>
      <c r="G2671" s="2" t="s">
        <v>226</v>
      </c>
      <c r="H2671" s="2" t="s">
        <v>179</v>
      </c>
      <c r="I2671" s="2" t="s">
        <v>12</v>
      </c>
      <c r="J2671" s="2" t="s">
        <v>227</v>
      </c>
      <c r="K2671" s="2" t="s">
        <v>228</v>
      </c>
      <c r="L2671" s="2" t="s">
        <v>182</v>
      </c>
      <c r="M2671" s="2">
        <v>51</v>
      </c>
      <c r="N2671" s="2" t="b">
        <v>0</v>
      </c>
      <c r="O2671" s="2">
        <v>0.78048780487804881</v>
      </c>
      <c r="P2671" s="2">
        <v>0.72727272727272729</v>
      </c>
      <c r="Q2671" s="2">
        <v>0.84210526315789469</v>
      </c>
      <c r="R2671" s="2" t="s">
        <v>74</v>
      </c>
      <c r="S2671" s="2" t="s">
        <v>5898</v>
      </c>
      <c r="T2671" s="2" t="s">
        <v>5899</v>
      </c>
      <c r="U2671" s="2" t="b">
        <v>1</v>
      </c>
      <c r="V2671" s="2" t="s">
        <v>69</v>
      </c>
      <c r="W2671" s="2">
        <v>2.7</v>
      </c>
    </row>
    <row r="2672" spans="1:23" ht="15.75" customHeight="1" x14ac:dyDescent="0.25">
      <c r="A2672" s="2" t="s">
        <v>52</v>
      </c>
      <c r="B2672" s="2" t="s">
        <v>53</v>
      </c>
      <c r="C2672" s="2" t="s">
        <v>19</v>
      </c>
      <c r="D2672" s="2" t="s">
        <v>94</v>
      </c>
      <c r="E2672" s="2" t="s">
        <v>96</v>
      </c>
      <c r="F2672" s="2" t="s">
        <v>55</v>
      </c>
      <c r="G2672" s="2" t="s">
        <v>231</v>
      </c>
      <c r="H2672" s="2" t="s">
        <v>179</v>
      </c>
      <c r="I2672" s="2" t="s">
        <v>12</v>
      </c>
      <c r="J2672" s="2" t="s">
        <v>232</v>
      </c>
      <c r="K2672" s="2" t="s">
        <v>233</v>
      </c>
      <c r="L2672" s="2" t="s">
        <v>182</v>
      </c>
      <c r="M2672" s="2">
        <v>52</v>
      </c>
      <c r="N2672" s="2" t="b">
        <v>0</v>
      </c>
      <c r="O2672" s="2">
        <v>0.77685950413223148</v>
      </c>
      <c r="P2672" s="2">
        <v>0.734375</v>
      </c>
      <c r="Q2672" s="2">
        <v>0.82456140350877194</v>
      </c>
      <c r="R2672" s="2" t="s">
        <v>74</v>
      </c>
      <c r="S2672" s="2" t="s">
        <v>5900</v>
      </c>
      <c r="T2672" s="2" t="s">
        <v>5901</v>
      </c>
      <c r="U2672" s="2" t="b">
        <v>1</v>
      </c>
      <c r="V2672" s="2" t="s">
        <v>69</v>
      </c>
      <c r="W2672" s="2">
        <v>3.3</v>
      </c>
    </row>
    <row r="2673" spans="1:23" ht="15.75" customHeight="1" x14ac:dyDescent="0.25">
      <c r="A2673" s="2" t="s">
        <v>52</v>
      </c>
      <c r="B2673" s="2" t="s">
        <v>53</v>
      </c>
      <c r="C2673" s="2" t="s">
        <v>19</v>
      </c>
      <c r="D2673" s="2" t="s">
        <v>94</v>
      </c>
      <c r="E2673" s="2" t="s">
        <v>96</v>
      </c>
      <c r="F2673" s="2" t="s">
        <v>55</v>
      </c>
      <c r="G2673" s="2" t="s">
        <v>236</v>
      </c>
      <c r="H2673" s="2" t="s">
        <v>179</v>
      </c>
      <c r="I2673" s="2" t="s">
        <v>12</v>
      </c>
      <c r="J2673" s="2" t="s">
        <v>237</v>
      </c>
      <c r="K2673" s="2" t="s">
        <v>238</v>
      </c>
      <c r="L2673" s="2" t="s">
        <v>182</v>
      </c>
      <c r="M2673" s="2">
        <v>53</v>
      </c>
      <c r="N2673" s="2" t="b">
        <v>0</v>
      </c>
      <c r="O2673" s="2">
        <v>0.77595628415300544</v>
      </c>
      <c r="P2673" s="2">
        <v>0.72820512820512817</v>
      </c>
      <c r="Q2673" s="2">
        <v>0.83040935672514615</v>
      </c>
      <c r="R2673" s="2" t="s">
        <v>74</v>
      </c>
      <c r="S2673" s="2" t="s">
        <v>5902</v>
      </c>
      <c r="T2673" s="2" t="s">
        <v>5903</v>
      </c>
      <c r="U2673" s="2" t="b">
        <v>1</v>
      </c>
      <c r="V2673" s="2" t="s">
        <v>69</v>
      </c>
      <c r="W2673" s="2">
        <v>3</v>
      </c>
    </row>
    <row r="2674" spans="1:23" ht="15.75" customHeight="1" x14ac:dyDescent="0.25">
      <c r="A2674" s="2" t="s">
        <v>52</v>
      </c>
      <c r="B2674" s="2" t="s">
        <v>53</v>
      </c>
      <c r="C2674" s="2" t="s">
        <v>19</v>
      </c>
      <c r="D2674" s="2" t="s">
        <v>94</v>
      </c>
      <c r="E2674" s="2" t="s">
        <v>96</v>
      </c>
      <c r="F2674" s="2" t="s">
        <v>55</v>
      </c>
      <c r="G2674" s="2" t="s">
        <v>241</v>
      </c>
      <c r="H2674" s="2" t="s">
        <v>179</v>
      </c>
      <c r="I2674" s="2" t="s">
        <v>12</v>
      </c>
      <c r="J2674" s="2" t="s">
        <v>242</v>
      </c>
      <c r="K2674" s="2" t="s">
        <v>243</v>
      </c>
      <c r="L2674" s="2" t="s">
        <v>182</v>
      </c>
      <c r="M2674" s="2">
        <v>54</v>
      </c>
      <c r="N2674" s="2" t="b">
        <v>0</v>
      </c>
      <c r="O2674" s="2">
        <v>0.77173913043478259</v>
      </c>
      <c r="P2674" s="2">
        <v>0.7208121827411168</v>
      </c>
      <c r="Q2674" s="2">
        <v>0.83040935672514615</v>
      </c>
      <c r="R2674" s="2" t="s">
        <v>74</v>
      </c>
      <c r="S2674" s="2" t="s">
        <v>5904</v>
      </c>
      <c r="T2674" s="2" t="s">
        <v>5905</v>
      </c>
      <c r="U2674" s="2" t="b">
        <v>1</v>
      </c>
      <c r="V2674" s="2" t="s">
        <v>69</v>
      </c>
      <c r="W2674" s="2">
        <v>3.1</v>
      </c>
    </row>
    <row r="2675" spans="1:23" ht="15.75" customHeight="1" x14ac:dyDescent="0.25">
      <c r="A2675" s="2" t="s">
        <v>52</v>
      </c>
      <c r="B2675" s="2" t="s">
        <v>53</v>
      </c>
      <c r="C2675" s="2" t="s">
        <v>19</v>
      </c>
      <c r="D2675" s="2" t="s">
        <v>94</v>
      </c>
      <c r="E2675" s="2" t="s">
        <v>96</v>
      </c>
      <c r="F2675" s="2" t="s">
        <v>55</v>
      </c>
      <c r="G2675" s="2" t="s">
        <v>246</v>
      </c>
      <c r="H2675" s="2" t="s">
        <v>179</v>
      </c>
      <c r="I2675" s="2" t="s">
        <v>12</v>
      </c>
      <c r="J2675" s="2" t="s">
        <v>247</v>
      </c>
      <c r="K2675" s="2" t="s">
        <v>248</v>
      </c>
      <c r="L2675" s="2" t="s">
        <v>182</v>
      </c>
      <c r="M2675" s="2">
        <v>55</v>
      </c>
      <c r="N2675" s="2" t="b">
        <v>0</v>
      </c>
      <c r="O2675" s="2">
        <v>0.76010781671159033</v>
      </c>
      <c r="P2675" s="2">
        <v>0.70499999999999996</v>
      </c>
      <c r="Q2675" s="2">
        <v>0.82456140350877194</v>
      </c>
      <c r="R2675" s="2" t="s">
        <v>74</v>
      </c>
      <c r="S2675" s="2" t="s">
        <v>5906</v>
      </c>
      <c r="T2675" s="2" t="s">
        <v>5907</v>
      </c>
      <c r="U2675" s="2" t="b">
        <v>1</v>
      </c>
      <c r="V2675" s="2" t="s">
        <v>69</v>
      </c>
      <c r="W2675" s="2">
        <v>3</v>
      </c>
    </row>
    <row r="2676" spans="1:23" ht="15.75" customHeight="1" x14ac:dyDescent="0.25">
      <c r="A2676" s="2" t="s">
        <v>52</v>
      </c>
      <c r="B2676" s="2" t="s">
        <v>53</v>
      </c>
      <c r="C2676" s="2" t="s">
        <v>19</v>
      </c>
      <c r="D2676" s="2" t="s">
        <v>94</v>
      </c>
      <c r="E2676" s="2" t="s">
        <v>96</v>
      </c>
      <c r="F2676" s="2" t="s">
        <v>55</v>
      </c>
      <c r="G2676" s="2" t="s">
        <v>251</v>
      </c>
      <c r="H2676" s="2" t="s">
        <v>179</v>
      </c>
      <c r="I2676" s="2" t="s">
        <v>12</v>
      </c>
      <c r="J2676" s="2" t="s">
        <v>252</v>
      </c>
      <c r="K2676" s="2" t="s">
        <v>253</v>
      </c>
      <c r="L2676" s="2" t="s">
        <v>182</v>
      </c>
      <c r="M2676" s="2">
        <v>56</v>
      </c>
      <c r="N2676" s="2" t="b">
        <v>0</v>
      </c>
      <c r="O2676" s="2">
        <v>0.78142076502732238</v>
      </c>
      <c r="P2676" s="2">
        <v>0.73333333333333328</v>
      </c>
      <c r="Q2676" s="2">
        <v>0.83625730994152048</v>
      </c>
      <c r="R2676" s="2" t="s">
        <v>74</v>
      </c>
      <c r="S2676" s="2" t="s">
        <v>5908</v>
      </c>
      <c r="T2676" s="2" t="s">
        <v>5909</v>
      </c>
      <c r="U2676" s="2" t="b">
        <v>1</v>
      </c>
      <c r="V2676" s="2" t="s">
        <v>69</v>
      </c>
      <c r="W2676" s="2">
        <v>3</v>
      </c>
    </row>
    <row r="2677" spans="1:23" ht="15.75" customHeight="1" x14ac:dyDescent="0.25">
      <c r="A2677" s="2" t="s">
        <v>52</v>
      </c>
      <c r="B2677" s="2" t="s">
        <v>53</v>
      </c>
      <c r="C2677" s="2" t="s">
        <v>19</v>
      </c>
      <c r="D2677" s="2" t="s">
        <v>94</v>
      </c>
      <c r="E2677" s="2" t="s">
        <v>96</v>
      </c>
      <c r="F2677" s="2" t="s">
        <v>55</v>
      </c>
      <c r="G2677" s="2" t="s">
        <v>256</v>
      </c>
      <c r="H2677" s="2" t="s">
        <v>179</v>
      </c>
      <c r="I2677" s="2" t="s">
        <v>12</v>
      </c>
      <c r="J2677" s="2" t="s">
        <v>257</v>
      </c>
      <c r="K2677" s="2" t="s">
        <v>258</v>
      </c>
      <c r="L2677" s="2" t="s">
        <v>182</v>
      </c>
      <c r="M2677" s="2">
        <v>57</v>
      </c>
      <c r="N2677" s="2" t="b">
        <v>0</v>
      </c>
      <c r="O2677" s="2">
        <v>0.76630434782608714</v>
      </c>
      <c r="P2677" s="2">
        <v>0.71573604060913709</v>
      </c>
      <c r="Q2677" s="2">
        <v>0.82456140350877194</v>
      </c>
      <c r="R2677" s="2" t="s">
        <v>74</v>
      </c>
      <c r="S2677" s="2" t="s">
        <v>5910</v>
      </c>
      <c r="T2677" s="2" t="s">
        <v>5911</v>
      </c>
      <c r="U2677" s="2" t="b">
        <v>1</v>
      </c>
      <c r="V2677" s="2" t="s">
        <v>69</v>
      </c>
      <c r="W2677" s="2">
        <v>3.1</v>
      </c>
    </row>
    <row r="2678" spans="1:23" ht="15.75" customHeight="1" x14ac:dyDescent="0.25">
      <c r="A2678" s="2" t="s">
        <v>52</v>
      </c>
      <c r="B2678" s="2" t="s">
        <v>53</v>
      </c>
      <c r="C2678" s="2" t="s">
        <v>19</v>
      </c>
      <c r="D2678" s="2" t="s">
        <v>94</v>
      </c>
      <c r="E2678" s="2" t="s">
        <v>96</v>
      </c>
      <c r="F2678" s="2" t="s">
        <v>55</v>
      </c>
      <c r="G2678" s="2" t="s">
        <v>261</v>
      </c>
      <c r="H2678" s="2" t="s">
        <v>179</v>
      </c>
      <c r="I2678" s="2" t="s">
        <v>12</v>
      </c>
      <c r="J2678" s="2" t="s">
        <v>262</v>
      </c>
      <c r="K2678" s="2" t="s">
        <v>263</v>
      </c>
      <c r="L2678" s="2" t="s">
        <v>182</v>
      </c>
      <c r="M2678" s="2">
        <v>58</v>
      </c>
      <c r="N2678" s="2" t="b">
        <v>0</v>
      </c>
      <c r="O2678" s="2">
        <v>0.76881720430107536</v>
      </c>
      <c r="P2678" s="2">
        <v>0.71144278606965172</v>
      </c>
      <c r="Q2678" s="2">
        <v>0.83625730994152048</v>
      </c>
      <c r="R2678" s="2" t="s">
        <v>74</v>
      </c>
      <c r="S2678" s="2" t="s">
        <v>5912</v>
      </c>
      <c r="T2678" s="2" t="s">
        <v>5913</v>
      </c>
      <c r="U2678" s="2" t="b">
        <v>1</v>
      </c>
      <c r="V2678" s="2" t="s">
        <v>69</v>
      </c>
      <c r="W2678" s="2">
        <v>2.8</v>
      </c>
    </row>
    <row r="2679" spans="1:23" ht="15.75" customHeight="1" x14ac:dyDescent="0.25">
      <c r="A2679" s="2" t="s">
        <v>52</v>
      </c>
      <c r="B2679" s="2" t="s">
        <v>53</v>
      </c>
      <c r="C2679" s="2" t="s">
        <v>19</v>
      </c>
      <c r="D2679" s="2" t="s">
        <v>94</v>
      </c>
      <c r="E2679" s="2" t="s">
        <v>96</v>
      </c>
      <c r="F2679" s="2" t="s">
        <v>55</v>
      </c>
      <c r="G2679" s="2" t="s">
        <v>266</v>
      </c>
      <c r="H2679" s="2" t="s">
        <v>179</v>
      </c>
      <c r="I2679" s="2" t="s">
        <v>12</v>
      </c>
      <c r="J2679" s="2" t="s">
        <v>267</v>
      </c>
      <c r="K2679" s="2" t="s">
        <v>268</v>
      </c>
      <c r="L2679" s="2" t="s">
        <v>182</v>
      </c>
      <c r="M2679" s="2">
        <v>59</v>
      </c>
      <c r="N2679" s="2" t="b">
        <v>0</v>
      </c>
      <c r="O2679" s="2">
        <v>0.77173913043478259</v>
      </c>
      <c r="P2679" s="2">
        <v>0.7208121827411168</v>
      </c>
      <c r="Q2679" s="2">
        <v>0.83040935672514615</v>
      </c>
      <c r="R2679" s="2" t="s">
        <v>74</v>
      </c>
      <c r="S2679" s="2" t="s">
        <v>5914</v>
      </c>
      <c r="T2679" s="2" t="s">
        <v>5915</v>
      </c>
      <c r="U2679" s="2" t="b">
        <v>1</v>
      </c>
      <c r="V2679" s="2" t="s">
        <v>69</v>
      </c>
      <c r="W2679" s="2">
        <v>2.7</v>
      </c>
    </row>
    <row r="2680" spans="1:23" ht="15.75" customHeight="1" x14ac:dyDescent="0.25">
      <c r="A2680" s="2" t="s">
        <v>52</v>
      </c>
      <c r="B2680" s="2" t="s">
        <v>53</v>
      </c>
      <c r="C2680" s="2" t="s">
        <v>19</v>
      </c>
      <c r="D2680" s="2" t="s">
        <v>94</v>
      </c>
      <c r="E2680" s="2" t="s">
        <v>96</v>
      </c>
      <c r="F2680" s="2" t="s">
        <v>55</v>
      </c>
      <c r="G2680" s="2" t="s">
        <v>271</v>
      </c>
      <c r="H2680" s="2" t="s">
        <v>179</v>
      </c>
      <c r="I2680" s="2" t="s">
        <v>12</v>
      </c>
      <c r="J2680" s="2" t="s">
        <v>272</v>
      </c>
      <c r="K2680" s="2" t="s">
        <v>273</v>
      </c>
      <c r="L2680" s="2" t="s">
        <v>182</v>
      </c>
      <c r="M2680" s="2">
        <v>60</v>
      </c>
      <c r="N2680" s="2" t="b">
        <v>0</v>
      </c>
      <c r="O2680" s="2">
        <v>0.78142076502732238</v>
      </c>
      <c r="P2680" s="2">
        <v>0.73333333333333328</v>
      </c>
      <c r="Q2680" s="2">
        <v>0.83625730994152048</v>
      </c>
      <c r="R2680" s="2" t="s">
        <v>74</v>
      </c>
      <c r="S2680" s="2" t="s">
        <v>5916</v>
      </c>
      <c r="T2680" s="2" t="s">
        <v>5917</v>
      </c>
      <c r="U2680" s="2" t="b">
        <v>1</v>
      </c>
      <c r="V2680" s="2" t="s">
        <v>69</v>
      </c>
      <c r="W2680" s="2">
        <v>3.2</v>
      </c>
    </row>
    <row r="2681" spans="1:23" ht="15.75" customHeight="1" x14ac:dyDescent="0.25">
      <c r="A2681" s="2" t="s">
        <v>52</v>
      </c>
      <c r="B2681" s="2" t="s">
        <v>53</v>
      </c>
      <c r="C2681" s="2" t="s">
        <v>19</v>
      </c>
      <c r="D2681" s="2" t="s">
        <v>94</v>
      </c>
      <c r="E2681" s="2" t="s">
        <v>96</v>
      </c>
      <c r="F2681" s="2" t="s">
        <v>55</v>
      </c>
      <c r="G2681" s="2" t="s">
        <v>276</v>
      </c>
      <c r="H2681" s="2" t="s">
        <v>179</v>
      </c>
      <c r="I2681" s="2" t="s">
        <v>12</v>
      </c>
      <c r="J2681" s="2" t="s">
        <v>277</v>
      </c>
      <c r="K2681" s="2" t="s">
        <v>278</v>
      </c>
      <c r="L2681" s="2" t="s">
        <v>182</v>
      </c>
      <c r="M2681" s="2">
        <v>61</v>
      </c>
      <c r="N2681" s="2" t="b">
        <v>0</v>
      </c>
      <c r="O2681" s="2">
        <v>0.76139410187667556</v>
      </c>
      <c r="P2681" s="2">
        <v>0.70297029702970293</v>
      </c>
      <c r="Q2681" s="2">
        <v>0.83040935672514615</v>
      </c>
      <c r="R2681" s="2" t="s">
        <v>74</v>
      </c>
      <c r="S2681" s="2" t="s">
        <v>5918</v>
      </c>
      <c r="T2681" s="2" t="s">
        <v>5919</v>
      </c>
      <c r="U2681" s="2" t="b">
        <v>1</v>
      </c>
      <c r="V2681" s="2" t="s">
        <v>69</v>
      </c>
      <c r="W2681" s="2">
        <v>3</v>
      </c>
    </row>
    <row r="2682" spans="1:23" ht="15.75" customHeight="1" x14ac:dyDescent="0.25">
      <c r="A2682" s="2" t="s">
        <v>52</v>
      </c>
      <c r="B2682" s="2" t="s">
        <v>53</v>
      </c>
      <c r="C2682" s="2" t="s">
        <v>19</v>
      </c>
      <c r="D2682" s="2" t="s">
        <v>94</v>
      </c>
      <c r="E2682" s="2" t="s">
        <v>96</v>
      </c>
      <c r="F2682" s="2" t="s">
        <v>55</v>
      </c>
      <c r="G2682" s="2" t="s">
        <v>281</v>
      </c>
      <c r="H2682" s="2" t="s">
        <v>282</v>
      </c>
      <c r="I2682" s="2" t="s">
        <v>26</v>
      </c>
      <c r="J2682" s="2" t="s">
        <v>283</v>
      </c>
      <c r="K2682" s="2" t="s">
        <v>284</v>
      </c>
      <c r="L2682" s="2" t="s">
        <v>285</v>
      </c>
      <c r="M2682" s="2">
        <v>42</v>
      </c>
      <c r="N2682" s="2" t="b">
        <v>0</v>
      </c>
      <c r="O2682" s="2">
        <v>0.75698924731182793</v>
      </c>
      <c r="P2682" s="2">
        <v>0.7364016736401674</v>
      </c>
      <c r="Q2682" s="2">
        <v>0.77876106194690264</v>
      </c>
      <c r="R2682" s="2" t="s">
        <v>74</v>
      </c>
      <c r="S2682" s="2" t="s">
        <v>5920</v>
      </c>
      <c r="T2682" s="2" t="s">
        <v>5921</v>
      </c>
      <c r="U2682" s="2" t="b">
        <v>1</v>
      </c>
      <c r="V2682" s="2" t="s">
        <v>69</v>
      </c>
      <c r="W2682" s="2">
        <v>2.8</v>
      </c>
    </row>
    <row r="2683" spans="1:23" ht="15.75" customHeight="1" x14ac:dyDescent="0.25">
      <c r="A2683" s="2" t="s">
        <v>52</v>
      </c>
      <c r="B2683" s="2" t="s">
        <v>53</v>
      </c>
      <c r="C2683" s="2" t="s">
        <v>19</v>
      </c>
      <c r="D2683" s="2" t="s">
        <v>94</v>
      </c>
      <c r="E2683" s="2" t="s">
        <v>96</v>
      </c>
      <c r="F2683" s="2" t="s">
        <v>55</v>
      </c>
      <c r="G2683" s="2" t="s">
        <v>288</v>
      </c>
      <c r="H2683" s="2" t="s">
        <v>282</v>
      </c>
      <c r="I2683" s="2" t="s">
        <v>26</v>
      </c>
      <c r="J2683" s="2" t="s">
        <v>289</v>
      </c>
      <c r="K2683" s="2" t="s">
        <v>290</v>
      </c>
      <c r="L2683" s="2" t="s">
        <v>285</v>
      </c>
      <c r="M2683" s="2">
        <v>43</v>
      </c>
      <c r="N2683" s="2" t="b">
        <v>0</v>
      </c>
      <c r="O2683" s="2">
        <v>0.7688984881209503</v>
      </c>
      <c r="P2683" s="2">
        <v>0.75105485232067515</v>
      </c>
      <c r="Q2683" s="2">
        <v>0.78761061946902655</v>
      </c>
      <c r="R2683" s="2" t="s">
        <v>74</v>
      </c>
      <c r="S2683" s="2" t="s">
        <v>5922</v>
      </c>
      <c r="T2683" s="2" t="s">
        <v>5923</v>
      </c>
      <c r="U2683" s="2" t="b">
        <v>1</v>
      </c>
      <c r="V2683" s="2" t="s">
        <v>69</v>
      </c>
      <c r="W2683" s="2">
        <v>3.2</v>
      </c>
    </row>
    <row r="2684" spans="1:23" ht="15.75" customHeight="1" x14ac:dyDescent="0.25">
      <c r="A2684" s="2" t="s">
        <v>52</v>
      </c>
      <c r="B2684" s="2" t="s">
        <v>53</v>
      </c>
      <c r="C2684" s="2" t="s">
        <v>19</v>
      </c>
      <c r="D2684" s="2" t="s">
        <v>94</v>
      </c>
      <c r="E2684" s="2" t="s">
        <v>96</v>
      </c>
      <c r="F2684" s="2" t="s">
        <v>55</v>
      </c>
      <c r="G2684" s="2" t="s">
        <v>293</v>
      </c>
      <c r="H2684" s="2" t="s">
        <v>282</v>
      </c>
      <c r="I2684" s="2" t="s">
        <v>26</v>
      </c>
      <c r="J2684" s="2" t="s">
        <v>294</v>
      </c>
      <c r="K2684" s="2" t="s">
        <v>295</v>
      </c>
      <c r="L2684" s="2" t="s">
        <v>285</v>
      </c>
      <c r="M2684" s="2">
        <v>44</v>
      </c>
      <c r="N2684" s="2" t="b">
        <v>0</v>
      </c>
      <c r="O2684" s="2">
        <v>0.77611940298507465</v>
      </c>
      <c r="P2684" s="2">
        <v>0.74897119341563789</v>
      </c>
      <c r="Q2684" s="2">
        <v>0.80530973451327437</v>
      </c>
      <c r="R2684" s="2" t="s">
        <v>74</v>
      </c>
      <c r="S2684" s="2" t="s">
        <v>5924</v>
      </c>
      <c r="T2684" s="2" t="s">
        <v>5925</v>
      </c>
      <c r="U2684" s="2" t="b">
        <v>1</v>
      </c>
      <c r="V2684" s="2" t="s">
        <v>69</v>
      </c>
      <c r="W2684" s="2">
        <v>2.7</v>
      </c>
    </row>
    <row r="2685" spans="1:23" ht="15.75" customHeight="1" x14ac:dyDescent="0.25">
      <c r="A2685" s="2" t="s">
        <v>52</v>
      </c>
      <c r="B2685" s="2" t="s">
        <v>53</v>
      </c>
      <c r="C2685" s="2" t="s">
        <v>19</v>
      </c>
      <c r="D2685" s="2" t="s">
        <v>94</v>
      </c>
      <c r="E2685" s="2" t="s">
        <v>96</v>
      </c>
      <c r="F2685" s="2" t="s">
        <v>55</v>
      </c>
      <c r="G2685" s="2" t="s">
        <v>298</v>
      </c>
      <c r="H2685" s="2" t="s">
        <v>282</v>
      </c>
      <c r="I2685" s="2" t="s">
        <v>26</v>
      </c>
      <c r="J2685" s="2" t="s">
        <v>299</v>
      </c>
      <c r="K2685" s="2" t="s">
        <v>300</v>
      </c>
      <c r="L2685" s="2" t="s">
        <v>285</v>
      </c>
      <c r="M2685" s="2">
        <v>45</v>
      </c>
      <c r="N2685" s="2" t="b">
        <v>0</v>
      </c>
      <c r="O2685" s="2">
        <v>0.75</v>
      </c>
      <c r="P2685" s="2">
        <v>0.71951219512195119</v>
      </c>
      <c r="Q2685" s="2">
        <v>0.7831858407079646</v>
      </c>
      <c r="R2685" s="2" t="s">
        <v>74</v>
      </c>
      <c r="S2685" s="2" t="s">
        <v>5926</v>
      </c>
      <c r="T2685" s="2" t="s">
        <v>5927</v>
      </c>
      <c r="U2685" s="2" t="b">
        <v>1</v>
      </c>
      <c r="V2685" s="2" t="s">
        <v>69</v>
      </c>
      <c r="W2685" s="2">
        <v>3.1</v>
      </c>
    </row>
    <row r="2686" spans="1:23" ht="15.75" customHeight="1" x14ac:dyDescent="0.25">
      <c r="A2686" s="2" t="s">
        <v>52</v>
      </c>
      <c r="B2686" s="2" t="s">
        <v>53</v>
      </c>
      <c r="C2686" s="2" t="s">
        <v>19</v>
      </c>
      <c r="D2686" s="2" t="s">
        <v>94</v>
      </c>
      <c r="E2686" s="2" t="s">
        <v>96</v>
      </c>
      <c r="F2686" s="2" t="s">
        <v>55</v>
      </c>
      <c r="G2686" s="2" t="s">
        <v>303</v>
      </c>
      <c r="H2686" s="2" t="s">
        <v>282</v>
      </c>
      <c r="I2686" s="2" t="s">
        <v>26</v>
      </c>
      <c r="J2686" s="2" t="s">
        <v>304</v>
      </c>
      <c r="K2686" s="2" t="s">
        <v>305</v>
      </c>
      <c r="L2686" s="2" t="s">
        <v>285</v>
      </c>
      <c r="M2686" s="2">
        <v>46</v>
      </c>
      <c r="N2686" s="2" t="b">
        <v>0</v>
      </c>
      <c r="O2686" s="2">
        <v>0.76824034334763946</v>
      </c>
      <c r="P2686" s="2">
        <v>0.74583333333333335</v>
      </c>
      <c r="Q2686" s="2">
        <v>0.79203539823008851</v>
      </c>
      <c r="R2686" s="2" t="s">
        <v>74</v>
      </c>
      <c r="S2686" s="2" t="s">
        <v>5928</v>
      </c>
      <c r="T2686" s="2" t="s">
        <v>5929</v>
      </c>
      <c r="U2686" s="2" t="b">
        <v>1</v>
      </c>
      <c r="V2686" s="2" t="s">
        <v>69</v>
      </c>
      <c r="W2686" s="2">
        <v>3.3</v>
      </c>
    </row>
    <row r="2687" spans="1:23" ht="15.75" customHeight="1" x14ac:dyDescent="0.25">
      <c r="A2687" s="2" t="s">
        <v>52</v>
      </c>
      <c r="B2687" s="2" t="s">
        <v>53</v>
      </c>
      <c r="C2687" s="2" t="s">
        <v>19</v>
      </c>
      <c r="D2687" s="2" t="s">
        <v>94</v>
      </c>
      <c r="E2687" s="2" t="s">
        <v>96</v>
      </c>
      <c r="F2687" s="2" t="s">
        <v>55</v>
      </c>
      <c r="G2687" s="2" t="s">
        <v>308</v>
      </c>
      <c r="H2687" s="2" t="s">
        <v>282</v>
      </c>
      <c r="I2687" s="2" t="s">
        <v>26</v>
      </c>
      <c r="J2687" s="2" t="s">
        <v>309</v>
      </c>
      <c r="K2687" s="2" t="s">
        <v>310</v>
      </c>
      <c r="L2687" s="2" t="s">
        <v>285</v>
      </c>
      <c r="M2687" s="2">
        <v>47</v>
      </c>
      <c r="N2687" s="2" t="b">
        <v>0</v>
      </c>
      <c r="O2687" s="2">
        <v>0.76394849785407726</v>
      </c>
      <c r="P2687" s="2">
        <v>0.7416666666666667</v>
      </c>
      <c r="Q2687" s="2">
        <v>0.78761061946902655</v>
      </c>
      <c r="R2687" s="2" t="s">
        <v>74</v>
      </c>
      <c r="S2687" s="2" t="s">
        <v>5930</v>
      </c>
      <c r="T2687" s="2" t="s">
        <v>5931</v>
      </c>
      <c r="U2687" s="2" t="b">
        <v>1</v>
      </c>
      <c r="V2687" s="2" t="s">
        <v>69</v>
      </c>
      <c r="W2687" s="2">
        <v>2.7</v>
      </c>
    </row>
    <row r="2688" spans="1:23" ht="15.75" customHeight="1" x14ac:dyDescent="0.25">
      <c r="A2688" s="2" t="s">
        <v>52</v>
      </c>
      <c r="B2688" s="2" t="s">
        <v>53</v>
      </c>
      <c r="C2688" s="2" t="s">
        <v>19</v>
      </c>
      <c r="D2688" s="2" t="s">
        <v>94</v>
      </c>
      <c r="E2688" s="2" t="s">
        <v>96</v>
      </c>
      <c r="F2688" s="2" t="s">
        <v>55</v>
      </c>
      <c r="G2688" s="2" t="s">
        <v>313</v>
      </c>
      <c r="H2688" s="2" t="s">
        <v>282</v>
      </c>
      <c r="I2688" s="2" t="s">
        <v>26</v>
      </c>
      <c r="J2688" s="2" t="s">
        <v>314</v>
      </c>
      <c r="K2688" s="2" t="s">
        <v>315</v>
      </c>
      <c r="L2688" s="2" t="s">
        <v>285</v>
      </c>
      <c r="M2688" s="2">
        <v>48</v>
      </c>
      <c r="N2688" s="2" t="b">
        <v>0</v>
      </c>
      <c r="O2688" s="2">
        <v>0.75213675213675202</v>
      </c>
      <c r="P2688" s="2">
        <v>0.72727272727272729</v>
      </c>
      <c r="Q2688" s="2">
        <v>0.77876106194690264</v>
      </c>
      <c r="R2688" s="2" t="s">
        <v>74</v>
      </c>
      <c r="S2688" s="2" t="s">
        <v>5932</v>
      </c>
      <c r="T2688" s="2" t="s">
        <v>5933</v>
      </c>
      <c r="U2688" s="2" t="b">
        <v>1</v>
      </c>
      <c r="V2688" s="2" t="s">
        <v>69</v>
      </c>
      <c r="W2688" s="2">
        <v>3.3</v>
      </c>
    </row>
    <row r="2689" spans="1:23" ht="15.75" customHeight="1" x14ac:dyDescent="0.25">
      <c r="A2689" s="2" t="s">
        <v>52</v>
      </c>
      <c r="B2689" s="2" t="s">
        <v>53</v>
      </c>
      <c r="C2689" s="2" t="s">
        <v>19</v>
      </c>
      <c r="D2689" s="2" t="s">
        <v>94</v>
      </c>
      <c r="E2689" s="2" t="s">
        <v>96</v>
      </c>
      <c r="F2689" s="2" t="s">
        <v>55</v>
      </c>
      <c r="G2689" s="2" t="s">
        <v>318</v>
      </c>
      <c r="H2689" s="2" t="s">
        <v>282</v>
      </c>
      <c r="I2689" s="2" t="s">
        <v>26</v>
      </c>
      <c r="J2689" s="2" t="s">
        <v>319</v>
      </c>
      <c r="K2689" s="2" t="s">
        <v>320</v>
      </c>
      <c r="L2689" s="2" t="s">
        <v>285</v>
      </c>
      <c r="M2689" s="2">
        <v>49</v>
      </c>
      <c r="N2689" s="2" t="b">
        <v>0</v>
      </c>
      <c r="O2689" s="2">
        <v>0.76923076923076916</v>
      </c>
      <c r="P2689" s="2">
        <v>0.74380165289256195</v>
      </c>
      <c r="Q2689" s="2">
        <v>0.79646017699115046</v>
      </c>
      <c r="R2689" s="2" t="s">
        <v>74</v>
      </c>
      <c r="S2689" s="2" t="s">
        <v>5934</v>
      </c>
      <c r="T2689" s="2" t="s">
        <v>5935</v>
      </c>
      <c r="U2689" s="2" t="b">
        <v>1</v>
      </c>
      <c r="V2689" s="2" t="s">
        <v>69</v>
      </c>
      <c r="W2689" s="2">
        <v>2.8</v>
      </c>
    </row>
    <row r="2690" spans="1:23" ht="15.75" customHeight="1" x14ac:dyDescent="0.25">
      <c r="A2690" s="2" t="s">
        <v>52</v>
      </c>
      <c r="B2690" s="2" t="s">
        <v>53</v>
      </c>
      <c r="C2690" s="2" t="s">
        <v>19</v>
      </c>
      <c r="D2690" s="2" t="s">
        <v>94</v>
      </c>
      <c r="E2690" s="2" t="s">
        <v>96</v>
      </c>
      <c r="F2690" s="2" t="s">
        <v>55</v>
      </c>
      <c r="G2690" s="2" t="s">
        <v>323</v>
      </c>
      <c r="H2690" s="2" t="s">
        <v>282</v>
      </c>
      <c r="I2690" s="2" t="s">
        <v>26</v>
      </c>
      <c r="J2690" s="2" t="s">
        <v>324</v>
      </c>
      <c r="K2690" s="2" t="s">
        <v>325</v>
      </c>
      <c r="L2690" s="2" t="s">
        <v>285</v>
      </c>
      <c r="M2690" s="2">
        <v>50</v>
      </c>
      <c r="N2690" s="2" t="b">
        <v>0</v>
      </c>
      <c r="O2690" s="2">
        <v>0.78297872340425534</v>
      </c>
      <c r="P2690" s="2">
        <v>0.75409836065573765</v>
      </c>
      <c r="Q2690" s="2">
        <v>0.81415929203539827</v>
      </c>
      <c r="R2690" s="2" t="s">
        <v>74</v>
      </c>
      <c r="S2690" s="2" t="s">
        <v>5936</v>
      </c>
      <c r="T2690" s="2" t="s">
        <v>5937</v>
      </c>
      <c r="U2690" s="2" t="b">
        <v>1</v>
      </c>
      <c r="V2690" s="2" t="s">
        <v>69</v>
      </c>
      <c r="W2690" s="2">
        <v>3</v>
      </c>
    </row>
    <row r="2691" spans="1:23" ht="15.75" customHeight="1" x14ac:dyDescent="0.25">
      <c r="A2691" s="2" t="s">
        <v>52</v>
      </c>
      <c r="B2691" s="2" t="s">
        <v>53</v>
      </c>
      <c r="C2691" s="2" t="s">
        <v>19</v>
      </c>
      <c r="D2691" s="2" t="s">
        <v>94</v>
      </c>
      <c r="E2691" s="2" t="s">
        <v>96</v>
      </c>
      <c r="F2691" s="2" t="s">
        <v>55</v>
      </c>
      <c r="G2691" s="2" t="s">
        <v>328</v>
      </c>
      <c r="H2691" s="2" t="s">
        <v>282</v>
      </c>
      <c r="I2691" s="2" t="s">
        <v>26</v>
      </c>
      <c r="J2691" s="2" t="s">
        <v>329</v>
      </c>
      <c r="K2691" s="2" t="s">
        <v>330</v>
      </c>
      <c r="L2691" s="2" t="s">
        <v>285</v>
      </c>
      <c r="M2691" s="2">
        <v>51</v>
      </c>
      <c r="N2691" s="2" t="b">
        <v>0</v>
      </c>
      <c r="O2691" s="2">
        <v>0.77516059957173444</v>
      </c>
      <c r="P2691" s="2">
        <v>0.75103734439834025</v>
      </c>
      <c r="Q2691" s="2">
        <v>0.80088495575221241</v>
      </c>
      <c r="R2691" s="2" t="s">
        <v>74</v>
      </c>
      <c r="S2691" s="2" t="s">
        <v>5938</v>
      </c>
      <c r="T2691" s="2" t="s">
        <v>5939</v>
      </c>
      <c r="U2691" s="2" t="b">
        <v>1</v>
      </c>
      <c r="V2691" s="2" t="s">
        <v>69</v>
      </c>
      <c r="W2691" s="2">
        <v>3.2</v>
      </c>
    </row>
    <row r="2692" spans="1:23" ht="15.75" customHeight="1" x14ac:dyDescent="0.25">
      <c r="A2692" s="2" t="s">
        <v>52</v>
      </c>
      <c r="B2692" s="2" t="s">
        <v>53</v>
      </c>
      <c r="C2692" s="2" t="s">
        <v>19</v>
      </c>
      <c r="D2692" s="2" t="s">
        <v>94</v>
      </c>
      <c r="E2692" s="2" t="s">
        <v>96</v>
      </c>
      <c r="F2692" s="2" t="s">
        <v>55</v>
      </c>
      <c r="G2692" s="2" t="s">
        <v>333</v>
      </c>
      <c r="H2692" s="2" t="s">
        <v>282</v>
      </c>
      <c r="I2692" s="2" t="s">
        <v>26</v>
      </c>
      <c r="J2692" s="2" t="s">
        <v>334</v>
      </c>
      <c r="K2692" s="2" t="s">
        <v>335</v>
      </c>
      <c r="L2692" s="2" t="s">
        <v>285</v>
      </c>
      <c r="M2692" s="2">
        <v>52</v>
      </c>
      <c r="N2692" s="2" t="b">
        <v>0</v>
      </c>
      <c r="O2692" s="2">
        <v>0.77253218884120178</v>
      </c>
      <c r="P2692" s="2">
        <v>0.75</v>
      </c>
      <c r="Q2692" s="2">
        <v>0.79646017699115046</v>
      </c>
      <c r="R2692" s="2" t="s">
        <v>74</v>
      </c>
      <c r="S2692" s="2" t="s">
        <v>5940</v>
      </c>
      <c r="T2692" s="2" t="s">
        <v>5941</v>
      </c>
      <c r="U2692" s="2" t="b">
        <v>1</v>
      </c>
      <c r="V2692" s="2" t="s">
        <v>69</v>
      </c>
      <c r="W2692" s="2">
        <v>2.8</v>
      </c>
    </row>
    <row r="2693" spans="1:23" ht="15.75" customHeight="1" x14ac:dyDescent="0.25">
      <c r="A2693" s="2" t="s">
        <v>52</v>
      </c>
      <c r="B2693" s="2" t="s">
        <v>53</v>
      </c>
      <c r="C2693" s="2" t="s">
        <v>19</v>
      </c>
      <c r="D2693" s="2" t="s">
        <v>94</v>
      </c>
      <c r="E2693" s="2" t="s">
        <v>96</v>
      </c>
      <c r="F2693" s="2" t="s">
        <v>55</v>
      </c>
      <c r="G2693" s="2" t="s">
        <v>338</v>
      </c>
      <c r="H2693" s="2" t="s">
        <v>282</v>
      </c>
      <c r="I2693" s="2" t="s">
        <v>26</v>
      </c>
      <c r="J2693" s="2" t="s">
        <v>339</v>
      </c>
      <c r="K2693" s="2" t="s">
        <v>340</v>
      </c>
      <c r="L2693" s="2" t="s">
        <v>285</v>
      </c>
      <c r="M2693" s="2">
        <v>53</v>
      </c>
      <c r="N2693" s="2" t="b">
        <v>0</v>
      </c>
      <c r="O2693" s="2">
        <v>0.75213675213675202</v>
      </c>
      <c r="P2693" s="2">
        <v>0.72727272727272729</v>
      </c>
      <c r="Q2693" s="2">
        <v>0.77876106194690264</v>
      </c>
      <c r="R2693" s="2" t="s">
        <v>74</v>
      </c>
      <c r="S2693" s="2" t="s">
        <v>5942</v>
      </c>
      <c r="T2693" s="2" t="s">
        <v>5943</v>
      </c>
      <c r="U2693" s="2" t="b">
        <v>1</v>
      </c>
      <c r="V2693" s="2" t="s">
        <v>69</v>
      </c>
      <c r="W2693" s="2">
        <v>2.7</v>
      </c>
    </row>
    <row r="2694" spans="1:23" ht="15.75" customHeight="1" x14ac:dyDescent="0.25">
      <c r="A2694" s="2" t="s">
        <v>52</v>
      </c>
      <c r="B2694" s="2" t="s">
        <v>53</v>
      </c>
      <c r="C2694" s="2" t="s">
        <v>19</v>
      </c>
      <c r="D2694" s="2" t="s">
        <v>94</v>
      </c>
      <c r="E2694" s="2" t="s">
        <v>96</v>
      </c>
      <c r="F2694" s="2" t="s">
        <v>55</v>
      </c>
      <c r="G2694" s="2" t="s">
        <v>343</v>
      </c>
      <c r="H2694" s="2" t="s">
        <v>282</v>
      </c>
      <c r="I2694" s="2" t="s">
        <v>26</v>
      </c>
      <c r="J2694" s="2" t="s">
        <v>344</v>
      </c>
      <c r="K2694" s="2" t="s">
        <v>345</v>
      </c>
      <c r="L2694" s="2" t="s">
        <v>285</v>
      </c>
      <c r="M2694" s="2">
        <v>54</v>
      </c>
      <c r="N2694" s="2" t="b">
        <v>0</v>
      </c>
      <c r="O2694" s="2">
        <v>0.76595744680851074</v>
      </c>
      <c r="P2694" s="2">
        <v>0.73770491803278693</v>
      </c>
      <c r="Q2694" s="2">
        <v>0.79646017699115046</v>
      </c>
      <c r="R2694" s="2" t="s">
        <v>74</v>
      </c>
      <c r="S2694" s="2" t="s">
        <v>5944</v>
      </c>
      <c r="T2694" s="2" t="s">
        <v>5945</v>
      </c>
      <c r="U2694" s="2" t="b">
        <v>1</v>
      </c>
      <c r="V2694" s="2" t="s">
        <v>69</v>
      </c>
      <c r="W2694" s="2">
        <v>3.2</v>
      </c>
    </row>
    <row r="2695" spans="1:23" ht="15.75" customHeight="1" x14ac:dyDescent="0.25">
      <c r="A2695" s="2" t="s">
        <v>52</v>
      </c>
      <c r="B2695" s="2" t="s">
        <v>53</v>
      </c>
      <c r="C2695" s="2" t="s">
        <v>19</v>
      </c>
      <c r="D2695" s="2" t="s">
        <v>94</v>
      </c>
      <c r="E2695" s="2" t="s">
        <v>96</v>
      </c>
      <c r="F2695" s="2" t="s">
        <v>55</v>
      </c>
      <c r="G2695" s="2" t="s">
        <v>349</v>
      </c>
      <c r="H2695" s="2" t="s">
        <v>282</v>
      </c>
      <c r="I2695" s="2" t="s">
        <v>26</v>
      </c>
      <c r="J2695" s="2" t="s">
        <v>351</v>
      </c>
      <c r="K2695" s="2" t="s">
        <v>352</v>
      </c>
      <c r="L2695" s="2" t="s">
        <v>285</v>
      </c>
      <c r="M2695" s="2">
        <v>55</v>
      </c>
      <c r="N2695" s="2" t="b">
        <v>0</v>
      </c>
      <c r="O2695" s="2">
        <v>0.76170212765957446</v>
      </c>
      <c r="P2695" s="2">
        <v>0.73360655737704916</v>
      </c>
      <c r="Q2695" s="2">
        <v>0.79203539823008851</v>
      </c>
      <c r="R2695" s="2" t="s">
        <v>74</v>
      </c>
      <c r="S2695" s="2" t="s">
        <v>5946</v>
      </c>
      <c r="T2695" s="2" t="s">
        <v>5947</v>
      </c>
      <c r="U2695" s="2" t="b">
        <v>1</v>
      </c>
      <c r="V2695" s="2" t="s">
        <v>69</v>
      </c>
      <c r="W2695" s="2">
        <v>2.8</v>
      </c>
    </row>
    <row r="2696" spans="1:23" ht="15.75" customHeight="1" x14ac:dyDescent="0.25">
      <c r="A2696" s="2" t="s">
        <v>52</v>
      </c>
      <c r="B2696" s="2" t="s">
        <v>53</v>
      </c>
      <c r="C2696" s="2" t="s">
        <v>19</v>
      </c>
      <c r="D2696" s="2" t="s">
        <v>94</v>
      </c>
      <c r="E2696" s="2" t="s">
        <v>96</v>
      </c>
      <c r="F2696" s="2" t="s">
        <v>55</v>
      </c>
      <c r="G2696" s="2" t="s">
        <v>363</v>
      </c>
      <c r="H2696" s="2" t="s">
        <v>282</v>
      </c>
      <c r="I2696" s="2" t="s">
        <v>26</v>
      </c>
      <c r="J2696" s="2" t="s">
        <v>367</v>
      </c>
      <c r="K2696" s="2" t="s">
        <v>368</v>
      </c>
      <c r="L2696" s="2" t="s">
        <v>285</v>
      </c>
      <c r="M2696" s="2">
        <v>56</v>
      </c>
      <c r="N2696" s="2" t="b">
        <v>0</v>
      </c>
      <c r="O2696" s="2">
        <v>0.7655913978494624</v>
      </c>
      <c r="P2696" s="2">
        <v>0.74476987447698739</v>
      </c>
      <c r="Q2696" s="2">
        <v>0.78761061946902655</v>
      </c>
      <c r="R2696" s="2" t="s">
        <v>74</v>
      </c>
      <c r="S2696" s="2" t="s">
        <v>5948</v>
      </c>
      <c r="T2696" s="2" t="s">
        <v>5949</v>
      </c>
      <c r="U2696" s="2" t="b">
        <v>1</v>
      </c>
      <c r="V2696" s="2" t="s">
        <v>69</v>
      </c>
      <c r="W2696" s="2">
        <v>2.8</v>
      </c>
    </row>
    <row r="2697" spans="1:23" ht="15.75" customHeight="1" x14ac:dyDescent="0.25">
      <c r="A2697" s="2" t="s">
        <v>52</v>
      </c>
      <c r="B2697" s="2" t="s">
        <v>53</v>
      </c>
      <c r="C2697" s="2" t="s">
        <v>19</v>
      </c>
      <c r="D2697" s="2" t="s">
        <v>94</v>
      </c>
      <c r="E2697" s="2" t="s">
        <v>96</v>
      </c>
      <c r="F2697" s="2" t="s">
        <v>55</v>
      </c>
      <c r="G2697" s="2" t="s">
        <v>378</v>
      </c>
      <c r="H2697" s="2" t="s">
        <v>282</v>
      </c>
      <c r="I2697" s="2" t="s">
        <v>26</v>
      </c>
      <c r="J2697" s="2" t="s">
        <v>380</v>
      </c>
      <c r="K2697" s="2" t="s">
        <v>381</v>
      </c>
      <c r="L2697" s="2" t="s">
        <v>285</v>
      </c>
      <c r="M2697" s="2">
        <v>57</v>
      </c>
      <c r="N2697" s="2" t="b">
        <v>0</v>
      </c>
      <c r="O2697" s="2">
        <v>0.77253218884120178</v>
      </c>
      <c r="P2697" s="2">
        <v>0.75</v>
      </c>
      <c r="Q2697" s="2">
        <v>0.79646017699115046</v>
      </c>
      <c r="R2697" s="2" t="s">
        <v>74</v>
      </c>
      <c r="S2697" s="2" t="s">
        <v>5950</v>
      </c>
      <c r="T2697" s="2" t="s">
        <v>5951</v>
      </c>
      <c r="U2697" s="2" t="b">
        <v>1</v>
      </c>
      <c r="V2697" s="2" t="s">
        <v>69</v>
      </c>
      <c r="W2697" s="2">
        <v>3.3</v>
      </c>
    </row>
    <row r="2698" spans="1:23" ht="15.75" customHeight="1" x14ac:dyDescent="0.25">
      <c r="A2698" s="2" t="s">
        <v>52</v>
      </c>
      <c r="B2698" s="2" t="s">
        <v>53</v>
      </c>
      <c r="C2698" s="2" t="s">
        <v>19</v>
      </c>
      <c r="D2698" s="2" t="s">
        <v>94</v>
      </c>
      <c r="E2698" s="2" t="s">
        <v>96</v>
      </c>
      <c r="F2698" s="2" t="s">
        <v>55</v>
      </c>
      <c r="G2698" s="2" t="s">
        <v>389</v>
      </c>
      <c r="H2698" s="2" t="s">
        <v>282</v>
      </c>
      <c r="I2698" s="2" t="s">
        <v>26</v>
      </c>
      <c r="J2698" s="2" t="s">
        <v>390</v>
      </c>
      <c r="K2698" s="2" t="s">
        <v>391</v>
      </c>
      <c r="L2698" s="2" t="s">
        <v>285</v>
      </c>
      <c r="M2698" s="2">
        <v>58</v>
      </c>
      <c r="N2698" s="2" t="b">
        <v>0</v>
      </c>
      <c r="O2698" s="2">
        <v>0.79049676025917925</v>
      </c>
      <c r="P2698" s="2">
        <v>0.77215189873417722</v>
      </c>
      <c r="Q2698" s="2">
        <v>0.80973451327433632</v>
      </c>
      <c r="R2698" s="2" t="s">
        <v>74</v>
      </c>
      <c r="S2698" s="2" t="s">
        <v>5952</v>
      </c>
      <c r="T2698" s="2" t="s">
        <v>5953</v>
      </c>
      <c r="U2698" s="2" t="b">
        <v>1</v>
      </c>
      <c r="V2698" s="2" t="s">
        <v>69</v>
      </c>
      <c r="W2698" s="2">
        <v>2.8</v>
      </c>
    </row>
    <row r="2699" spans="1:23" ht="15.75" customHeight="1" x14ac:dyDescent="0.25">
      <c r="A2699" s="2" t="s">
        <v>52</v>
      </c>
      <c r="B2699" s="2" t="s">
        <v>53</v>
      </c>
      <c r="C2699" s="2" t="s">
        <v>19</v>
      </c>
      <c r="D2699" s="2" t="s">
        <v>94</v>
      </c>
      <c r="E2699" s="2" t="s">
        <v>96</v>
      </c>
      <c r="F2699" s="2" t="s">
        <v>55</v>
      </c>
      <c r="G2699" s="2" t="s">
        <v>395</v>
      </c>
      <c r="H2699" s="2" t="s">
        <v>282</v>
      </c>
      <c r="I2699" s="2" t="s">
        <v>26</v>
      </c>
      <c r="J2699" s="2" t="s">
        <v>397</v>
      </c>
      <c r="K2699" s="2" t="s">
        <v>398</v>
      </c>
      <c r="L2699" s="2" t="s">
        <v>285</v>
      </c>
      <c r="M2699" s="2">
        <v>59</v>
      </c>
      <c r="N2699" s="2" t="b">
        <v>0</v>
      </c>
      <c r="O2699" s="2">
        <v>0.76659528907922914</v>
      </c>
      <c r="P2699" s="2">
        <v>0.74273858921161828</v>
      </c>
      <c r="Q2699" s="2">
        <v>0.79203539823008851</v>
      </c>
      <c r="R2699" s="2" t="s">
        <v>74</v>
      </c>
      <c r="S2699" s="2" t="s">
        <v>5954</v>
      </c>
      <c r="T2699" s="2" t="s">
        <v>5955</v>
      </c>
      <c r="U2699" s="2" t="b">
        <v>1</v>
      </c>
      <c r="V2699" s="2" t="s">
        <v>69</v>
      </c>
      <c r="W2699" s="2">
        <v>3.5</v>
      </c>
    </row>
    <row r="2700" spans="1:23" ht="15.75" customHeight="1" x14ac:dyDescent="0.25">
      <c r="A2700" s="2" t="s">
        <v>52</v>
      </c>
      <c r="B2700" s="2" t="s">
        <v>53</v>
      </c>
      <c r="C2700" s="2" t="s">
        <v>19</v>
      </c>
      <c r="D2700" s="2" t="s">
        <v>94</v>
      </c>
      <c r="E2700" s="2" t="s">
        <v>96</v>
      </c>
      <c r="F2700" s="2" t="s">
        <v>55</v>
      </c>
      <c r="G2700" s="2" t="s">
        <v>401</v>
      </c>
      <c r="H2700" s="2" t="s">
        <v>282</v>
      </c>
      <c r="I2700" s="2" t="s">
        <v>26</v>
      </c>
      <c r="J2700" s="2" t="s">
        <v>402</v>
      </c>
      <c r="K2700" s="2" t="s">
        <v>403</v>
      </c>
      <c r="L2700" s="2" t="s">
        <v>285</v>
      </c>
      <c r="M2700" s="2">
        <v>60</v>
      </c>
      <c r="N2700" s="2" t="b">
        <v>0</v>
      </c>
      <c r="O2700" s="2">
        <v>0.76759061833688691</v>
      </c>
      <c r="P2700" s="2">
        <v>0.7407407407407407</v>
      </c>
      <c r="Q2700" s="2">
        <v>0.79646017699115046</v>
      </c>
      <c r="R2700" s="2" t="s">
        <v>74</v>
      </c>
      <c r="S2700" s="2" t="s">
        <v>5956</v>
      </c>
      <c r="T2700" s="2" t="s">
        <v>5957</v>
      </c>
      <c r="U2700" s="2" t="b">
        <v>1</v>
      </c>
      <c r="V2700" s="2" t="s">
        <v>69</v>
      </c>
      <c r="W2700" s="2">
        <v>2.8</v>
      </c>
    </row>
    <row r="2701" spans="1:23" ht="15.75" customHeight="1" x14ac:dyDescent="0.25">
      <c r="A2701" s="2" t="s">
        <v>52</v>
      </c>
      <c r="B2701" s="2" t="s">
        <v>53</v>
      </c>
      <c r="C2701" s="2" t="s">
        <v>19</v>
      </c>
      <c r="D2701" s="2" t="s">
        <v>94</v>
      </c>
      <c r="E2701" s="2" t="s">
        <v>96</v>
      </c>
      <c r="F2701" s="2" t="s">
        <v>55</v>
      </c>
      <c r="G2701" s="2" t="s">
        <v>406</v>
      </c>
      <c r="H2701" s="2" t="s">
        <v>282</v>
      </c>
      <c r="I2701" s="2" t="s">
        <v>26</v>
      </c>
      <c r="J2701" s="2" t="s">
        <v>407</v>
      </c>
      <c r="K2701" s="2" t="s">
        <v>408</v>
      </c>
      <c r="L2701" s="2" t="s">
        <v>285</v>
      </c>
      <c r="M2701" s="2">
        <v>61</v>
      </c>
      <c r="N2701" s="2" t="b">
        <v>0</v>
      </c>
      <c r="O2701" s="2">
        <v>0.77350427350427342</v>
      </c>
      <c r="P2701" s="2">
        <v>0.74793388429752061</v>
      </c>
      <c r="Q2701" s="2">
        <v>0.80088495575221241</v>
      </c>
      <c r="R2701" s="2" t="s">
        <v>74</v>
      </c>
      <c r="S2701" s="2" t="s">
        <v>5958</v>
      </c>
      <c r="T2701" s="2" t="s">
        <v>5959</v>
      </c>
      <c r="U2701" s="2" t="b">
        <v>1</v>
      </c>
      <c r="V2701" s="2" t="s">
        <v>69</v>
      </c>
      <c r="W2701" s="2">
        <v>2.8</v>
      </c>
    </row>
    <row r="2702" spans="1:23" ht="15.75" customHeight="1" x14ac:dyDescent="0.25">
      <c r="A2702" s="2" t="s">
        <v>52</v>
      </c>
      <c r="B2702" s="2" t="s">
        <v>53</v>
      </c>
      <c r="C2702" s="2" t="s">
        <v>19</v>
      </c>
      <c r="D2702" s="2" t="s">
        <v>94</v>
      </c>
      <c r="E2702" s="2" t="s">
        <v>96</v>
      </c>
      <c r="F2702" s="2" t="s">
        <v>364</v>
      </c>
      <c r="G2702" s="2" t="s">
        <v>411</v>
      </c>
      <c r="H2702" s="2" t="s">
        <v>412</v>
      </c>
      <c r="I2702" s="2" t="s">
        <v>54</v>
      </c>
      <c r="J2702" s="2" t="s">
        <v>413</v>
      </c>
      <c r="K2702" s="2" t="s">
        <v>414</v>
      </c>
      <c r="L2702" s="2" t="s">
        <v>377</v>
      </c>
      <c r="M2702" s="2">
        <v>42</v>
      </c>
      <c r="N2702" s="2" t="b">
        <v>0</v>
      </c>
      <c r="O2702" s="2">
        <v>0.81573498964803315</v>
      </c>
      <c r="P2702" s="2">
        <v>0.78174603174603174</v>
      </c>
      <c r="Q2702" s="2">
        <v>0.8528138528138528</v>
      </c>
      <c r="R2702" s="2" t="s">
        <v>74</v>
      </c>
      <c r="S2702" s="2" t="s">
        <v>5960</v>
      </c>
      <c r="T2702" s="2" t="s">
        <v>5961</v>
      </c>
      <c r="U2702" s="2" t="b">
        <v>1</v>
      </c>
      <c r="V2702" s="2" t="s">
        <v>69</v>
      </c>
      <c r="W2702" s="2">
        <v>3.3</v>
      </c>
    </row>
    <row r="2703" spans="1:23" ht="15.75" customHeight="1" x14ac:dyDescent="0.25">
      <c r="A2703" s="2" t="s">
        <v>52</v>
      </c>
      <c r="B2703" s="2" t="s">
        <v>53</v>
      </c>
      <c r="C2703" s="2" t="s">
        <v>19</v>
      </c>
      <c r="D2703" s="2" t="s">
        <v>94</v>
      </c>
      <c r="E2703" s="2" t="s">
        <v>96</v>
      </c>
      <c r="F2703" s="2" t="s">
        <v>364</v>
      </c>
      <c r="G2703" s="2" t="s">
        <v>417</v>
      </c>
      <c r="H2703" s="2" t="s">
        <v>412</v>
      </c>
      <c r="I2703" s="2" t="s">
        <v>54</v>
      </c>
      <c r="J2703" s="2" t="s">
        <v>418</v>
      </c>
      <c r="K2703" s="2" t="s">
        <v>419</v>
      </c>
      <c r="L2703" s="2" t="s">
        <v>377</v>
      </c>
      <c r="M2703" s="2">
        <v>43</v>
      </c>
      <c r="N2703" s="2" t="b">
        <v>0</v>
      </c>
      <c r="O2703" s="2">
        <v>0.83367556468172488</v>
      </c>
      <c r="P2703" s="2">
        <v>0.79296875</v>
      </c>
      <c r="Q2703" s="2">
        <v>0.87878787878787878</v>
      </c>
      <c r="R2703" s="2" t="s">
        <v>74</v>
      </c>
      <c r="S2703" s="2" t="s">
        <v>5962</v>
      </c>
      <c r="T2703" s="2" t="s">
        <v>5963</v>
      </c>
      <c r="U2703" s="2" t="b">
        <v>1</v>
      </c>
      <c r="V2703" s="2" t="s">
        <v>69</v>
      </c>
      <c r="W2703" s="2">
        <v>3.1</v>
      </c>
    </row>
    <row r="2704" spans="1:23" ht="15.75" customHeight="1" x14ac:dyDescent="0.25">
      <c r="A2704" s="2" t="s">
        <v>52</v>
      </c>
      <c r="B2704" s="2" t="s">
        <v>53</v>
      </c>
      <c r="C2704" s="2" t="s">
        <v>19</v>
      </c>
      <c r="D2704" s="2" t="s">
        <v>94</v>
      </c>
      <c r="E2704" s="2" t="s">
        <v>96</v>
      </c>
      <c r="F2704" s="2" t="s">
        <v>364</v>
      </c>
      <c r="G2704" s="2" t="s">
        <v>422</v>
      </c>
      <c r="H2704" s="2" t="s">
        <v>412</v>
      </c>
      <c r="I2704" s="2" t="s">
        <v>54</v>
      </c>
      <c r="J2704" s="2" t="s">
        <v>423</v>
      </c>
      <c r="K2704" s="2" t="s">
        <v>424</v>
      </c>
      <c r="L2704" s="2" t="s">
        <v>377</v>
      </c>
      <c r="M2704" s="2">
        <v>44</v>
      </c>
      <c r="N2704" s="2" t="b">
        <v>0</v>
      </c>
      <c r="O2704" s="2">
        <v>0.81481481481481477</v>
      </c>
      <c r="P2704" s="2">
        <v>0.77647058823529413</v>
      </c>
      <c r="Q2704" s="2">
        <v>0.8571428571428571</v>
      </c>
      <c r="R2704" s="2" t="s">
        <v>74</v>
      </c>
      <c r="S2704" s="2" t="s">
        <v>5964</v>
      </c>
      <c r="T2704" s="2" t="s">
        <v>5965</v>
      </c>
      <c r="U2704" s="2" t="b">
        <v>1</v>
      </c>
      <c r="V2704" s="2" t="s">
        <v>69</v>
      </c>
      <c r="W2704" s="2">
        <v>2.8</v>
      </c>
    </row>
    <row r="2705" spans="1:23" ht="15.75" customHeight="1" x14ac:dyDescent="0.25">
      <c r="A2705" s="2" t="s">
        <v>52</v>
      </c>
      <c r="B2705" s="2" t="s">
        <v>53</v>
      </c>
      <c r="C2705" s="2" t="s">
        <v>19</v>
      </c>
      <c r="D2705" s="2" t="s">
        <v>94</v>
      </c>
      <c r="E2705" s="2" t="s">
        <v>96</v>
      </c>
      <c r="F2705" s="2" t="s">
        <v>364</v>
      </c>
      <c r="G2705" s="2" t="s">
        <v>427</v>
      </c>
      <c r="H2705" s="2" t="s">
        <v>412</v>
      </c>
      <c r="I2705" s="2" t="s">
        <v>54</v>
      </c>
      <c r="J2705" s="2" t="s">
        <v>428</v>
      </c>
      <c r="K2705" s="2" t="s">
        <v>429</v>
      </c>
      <c r="L2705" s="2" t="s">
        <v>377</v>
      </c>
      <c r="M2705" s="2">
        <v>45</v>
      </c>
      <c r="N2705" s="2" t="b">
        <v>0</v>
      </c>
      <c r="O2705" s="2">
        <v>0.83018867924528306</v>
      </c>
      <c r="P2705" s="2">
        <v>0.80487804878048785</v>
      </c>
      <c r="Q2705" s="2">
        <v>0.8571428571428571</v>
      </c>
      <c r="R2705" s="2" t="s">
        <v>74</v>
      </c>
      <c r="S2705" s="2" t="s">
        <v>5966</v>
      </c>
      <c r="T2705" s="2" t="s">
        <v>5967</v>
      </c>
      <c r="U2705" s="2" t="b">
        <v>1</v>
      </c>
      <c r="V2705" s="2" t="s">
        <v>69</v>
      </c>
      <c r="W2705" s="2">
        <v>3.3</v>
      </c>
    </row>
    <row r="2706" spans="1:23" ht="15.75" customHeight="1" x14ac:dyDescent="0.25">
      <c r="A2706" s="2" t="s">
        <v>52</v>
      </c>
      <c r="B2706" s="2" t="s">
        <v>53</v>
      </c>
      <c r="C2706" s="2" t="s">
        <v>19</v>
      </c>
      <c r="D2706" s="2" t="s">
        <v>94</v>
      </c>
      <c r="E2706" s="2" t="s">
        <v>96</v>
      </c>
      <c r="F2706" s="2" t="s">
        <v>364</v>
      </c>
      <c r="G2706" s="2" t="s">
        <v>432</v>
      </c>
      <c r="H2706" s="2" t="s">
        <v>412</v>
      </c>
      <c r="I2706" s="2" t="s">
        <v>54</v>
      </c>
      <c r="J2706" s="2" t="s">
        <v>433</v>
      </c>
      <c r="K2706" s="2" t="s">
        <v>434</v>
      </c>
      <c r="L2706" s="2" t="s">
        <v>377</v>
      </c>
      <c r="M2706" s="2">
        <v>46</v>
      </c>
      <c r="N2706" s="2" t="b">
        <v>0</v>
      </c>
      <c r="O2706" s="2">
        <v>0.83333333333333337</v>
      </c>
      <c r="P2706" s="2">
        <v>0.80321285140562249</v>
      </c>
      <c r="Q2706" s="2">
        <v>0.86580086580086579</v>
      </c>
      <c r="R2706" s="2" t="s">
        <v>74</v>
      </c>
      <c r="S2706" s="2" t="s">
        <v>5968</v>
      </c>
      <c r="T2706" s="2" t="s">
        <v>5969</v>
      </c>
      <c r="U2706" s="2" t="b">
        <v>1</v>
      </c>
      <c r="V2706" s="2" t="s">
        <v>69</v>
      </c>
      <c r="W2706" s="2">
        <v>3.4</v>
      </c>
    </row>
    <row r="2707" spans="1:23" ht="15.75" customHeight="1" x14ac:dyDescent="0.25">
      <c r="A2707" s="2" t="s">
        <v>52</v>
      </c>
      <c r="B2707" s="2" t="s">
        <v>53</v>
      </c>
      <c r="C2707" s="2" t="s">
        <v>19</v>
      </c>
      <c r="D2707" s="2" t="s">
        <v>94</v>
      </c>
      <c r="E2707" s="2" t="s">
        <v>96</v>
      </c>
      <c r="F2707" s="2" t="s">
        <v>364</v>
      </c>
      <c r="G2707" s="2" t="s">
        <v>437</v>
      </c>
      <c r="H2707" s="2" t="s">
        <v>412</v>
      </c>
      <c r="I2707" s="2" t="s">
        <v>54</v>
      </c>
      <c r="J2707" s="2" t="s">
        <v>438</v>
      </c>
      <c r="K2707" s="2" t="s">
        <v>439</v>
      </c>
      <c r="L2707" s="2" t="s">
        <v>377</v>
      </c>
      <c r="M2707" s="2">
        <v>47</v>
      </c>
      <c r="N2707" s="2" t="b">
        <v>0</v>
      </c>
      <c r="O2707" s="2">
        <v>0.80497925311203322</v>
      </c>
      <c r="P2707" s="2">
        <v>0.77290836653386452</v>
      </c>
      <c r="Q2707" s="2">
        <v>0.83982683982683981</v>
      </c>
      <c r="R2707" s="2" t="s">
        <v>74</v>
      </c>
      <c r="S2707" s="2" t="s">
        <v>5970</v>
      </c>
      <c r="T2707" s="2" t="s">
        <v>5971</v>
      </c>
      <c r="U2707" s="2" t="b">
        <v>1</v>
      </c>
      <c r="V2707" s="2" t="s">
        <v>69</v>
      </c>
      <c r="W2707" s="2">
        <v>2.9</v>
      </c>
    </row>
    <row r="2708" spans="1:23" ht="15.75" customHeight="1" x14ac:dyDescent="0.25">
      <c r="A2708" s="2" t="s">
        <v>52</v>
      </c>
      <c r="B2708" s="2" t="s">
        <v>53</v>
      </c>
      <c r="C2708" s="2" t="s">
        <v>19</v>
      </c>
      <c r="D2708" s="2" t="s">
        <v>94</v>
      </c>
      <c r="E2708" s="2" t="s">
        <v>96</v>
      </c>
      <c r="F2708" s="2" t="s">
        <v>364</v>
      </c>
      <c r="G2708" s="2" t="s">
        <v>442</v>
      </c>
      <c r="H2708" s="2" t="s">
        <v>412</v>
      </c>
      <c r="I2708" s="2" t="s">
        <v>54</v>
      </c>
      <c r="J2708" s="2" t="s">
        <v>443</v>
      </c>
      <c r="K2708" s="2" t="s">
        <v>444</v>
      </c>
      <c r="L2708" s="2" t="s">
        <v>377</v>
      </c>
      <c r="M2708" s="2">
        <v>48</v>
      </c>
      <c r="N2708" s="2" t="b">
        <v>0</v>
      </c>
      <c r="O2708" s="2">
        <v>0.82426778242677812</v>
      </c>
      <c r="P2708" s="2">
        <v>0.79757085020242913</v>
      </c>
      <c r="Q2708" s="2">
        <v>0.8528138528138528</v>
      </c>
      <c r="R2708" s="2" t="s">
        <v>74</v>
      </c>
      <c r="S2708" s="2" t="s">
        <v>5972</v>
      </c>
      <c r="T2708" s="2" t="s">
        <v>5973</v>
      </c>
      <c r="U2708" s="2" t="b">
        <v>1</v>
      </c>
      <c r="V2708" s="2" t="s">
        <v>69</v>
      </c>
      <c r="W2708" s="2">
        <v>3.4</v>
      </c>
    </row>
    <row r="2709" spans="1:23" ht="15.75" customHeight="1" x14ac:dyDescent="0.25">
      <c r="A2709" s="2" t="s">
        <v>52</v>
      </c>
      <c r="B2709" s="2" t="s">
        <v>53</v>
      </c>
      <c r="C2709" s="2" t="s">
        <v>19</v>
      </c>
      <c r="D2709" s="2" t="s">
        <v>94</v>
      </c>
      <c r="E2709" s="2" t="s">
        <v>96</v>
      </c>
      <c r="F2709" s="2" t="s">
        <v>364</v>
      </c>
      <c r="G2709" s="2" t="s">
        <v>447</v>
      </c>
      <c r="H2709" s="2" t="s">
        <v>412</v>
      </c>
      <c r="I2709" s="2" t="s">
        <v>54</v>
      </c>
      <c r="J2709" s="2" t="s">
        <v>448</v>
      </c>
      <c r="K2709" s="2" t="s">
        <v>449</v>
      </c>
      <c r="L2709" s="2" t="s">
        <v>377</v>
      </c>
      <c r="M2709" s="2">
        <v>49</v>
      </c>
      <c r="N2709" s="2" t="b">
        <v>0</v>
      </c>
      <c r="O2709" s="2">
        <v>0.80331262939958581</v>
      </c>
      <c r="P2709" s="2">
        <v>0.76984126984126988</v>
      </c>
      <c r="Q2709" s="2">
        <v>0.83982683982683981</v>
      </c>
      <c r="R2709" s="2" t="s">
        <v>74</v>
      </c>
      <c r="S2709" s="2" t="s">
        <v>5974</v>
      </c>
      <c r="T2709" s="2" t="s">
        <v>5975</v>
      </c>
      <c r="U2709" s="2" t="b">
        <v>1</v>
      </c>
      <c r="V2709" s="2" t="s">
        <v>69</v>
      </c>
      <c r="W2709" s="2">
        <v>2.8</v>
      </c>
    </row>
    <row r="2710" spans="1:23" ht="15.75" customHeight="1" x14ac:dyDescent="0.25">
      <c r="A2710" s="2" t="s">
        <v>52</v>
      </c>
      <c r="B2710" s="2" t="s">
        <v>53</v>
      </c>
      <c r="C2710" s="2" t="s">
        <v>19</v>
      </c>
      <c r="D2710" s="2" t="s">
        <v>94</v>
      </c>
      <c r="E2710" s="2" t="s">
        <v>96</v>
      </c>
      <c r="F2710" s="2" t="s">
        <v>364</v>
      </c>
      <c r="G2710" s="2" t="s">
        <v>452</v>
      </c>
      <c r="H2710" s="2" t="s">
        <v>412</v>
      </c>
      <c r="I2710" s="2" t="s">
        <v>54</v>
      </c>
      <c r="J2710" s="2" t="s">
        <v>453</v>
      </c>
      <c r="K2710" s="2" t="s">
        <v>454</v>
      </c>
      <c r="L2710" s="2" t="s">
        <v>377</v>
      </c>
      <c r="M2710" s="2">
        <v>50</v>
      </c>
      <c r="N2710" s="2" t="b">
        <v>0</v>
      </c>
      <c r="O2710" s="2">
        <v>0.80842105263157893</v>
      </c>
      <c r="P2710" s="2">
        <v>0.78688524590163933</v>
      </c>
      <c r="Q2710" s="2">
        <v>0.83116883116883122</v>
      </c>
      <c r="R2710" s="2" t="s">
        <v>74</v>
      </c>
      <c r="S2710" s="2" t="s">
        <v>5976</v>
      </c>
      <c r="T2710" s="2" t="s">
        <v>5977</v>
      </c>
      <c r="U2710" s="2" t="b">
        <v>1</v>
      </c>
      <c r="V2710" s="2" t="s">
        <v>69</v>
      </c>
      <c r="W2710" s="2">
        <v>4.3</v>
      </c>
    </row>
    <row r="2711" spans="1:23" ht="15.75" customHeight="1" x14ac:dyDescent="0.25">
      <c r="A2711" s="2" t="s">
        <v>52</v>
      </c>
      <c r="B2711" s="2" t="s">
        <v>53</v>
      </c>
      <c r="C2711" s="2" t="s">
        <v>19</v>
      </c>
      <c r="D2711" s="2" t="s">
        <v>94</v>
      </c>
      <c r="E2711" s="2" t="s">
        <v>96</v>
      </c>
      <c r="F2711" s="2" t="s">
        <v>364</v>
      </c>
      <c r="G2711" s="2" t="s">
        <v>457</v>
      </c>
      <c r="H2711" s="2" t="s">
        <v>412</v>
      </c>
      <c r="I2711" s="2" t="s">
        <v>54</v>
      </c>
      <c r="J2711" s="2" t="s">
        <v>458</v>
      </c>
      <c r="K2711" s="2" t="s">
        <v>459</v>
      </c>
      <c r="L2711" s="2" t="s">
        <v>377</v>
      </c>
      <c r="M2711" s="2">
        <v>51</v>
      </c>
      <c r="N2711" s="2" t="b">
        <v>0</v>
      </c>
      <c r="O2711" s="2">
        <v>0.82526315789473692</v>
      </c>
      <c r="P2711" s="2">
        <v>0.80327868852459017</v>
      </c>
      <c r="Q2711" s="2">
        <v>0.84848484848484851</v>
      </c>
      <c r="R2711" s="2" t="s">
        <v>74</v>
      </c>
      <c r="S2711" s="2" t="s">
        <v>5978</v>
      </c>
      <c r="T2711" s="2" t="s">
        <v>5979</v>
      </c>
      <c r="U2711" s="2" t="b">
        <v>1</v>
      </c>
      <c r="V2711" s="2" t="s">
        <v>69</v>
      </c>
      <c r="W2711" s="2">
        <v>2.9</v>
      </c>
    </row>
    <row r="2712" spans="1:23" ht="15.75" customHeight="1" x14ac:dyDescent="0.25">
      <c r="A2712" s="2" t="s">
        <v>52</v>
      </c>
      <c r="B2712" s="2" t="s">
        <v>53</v>
      </c>
      <c r="C2712" s="2" t="s">
        <v>19</v>
      </c>
      <c r="D2712" s="2" t="s">
        <v>94</v>
      </c>
      <c r="E2712" s="2" t="s">
        <v>96</v>
      </c>
      <c r="F2712" s="2" t="s">
        <v>364</v>
      </c>
      <c r="G2712" s="2" t="s">
        <v>462</v>
      </c>
      <c r="H2712" s="2" t="s">
        <v>412</v>
      </c>
      <c r="I2712" s="2" t="s">
        <v>54</v>
      </c>
      <c r="J2712" s="2" t="s">
        <v>463</v>
      </c>
      <c r="K2712" s="2" t="s">
        <v>464</v>
      </c>
      <c r="L2712" s="2" t="s">
        <v>377</v>
      </c>
      <c r="M2712" s="2">
        <v>52</v>
      </c>
      <c r="N2712" s="2" t="b">
        <v>0</v>
      </c>
      <c r="O2712" s="2">
        <v>0.81512605042016806</v>
      </c>
      <c r="P2712" s="2">
        <v>0.7918367346938775</v>
      </c>
      <c r="Q2712" s="2">
        <v>0.83982683982683981</v>
      </c>
      <c r="R2712" s="2" t="s">
        <v>74</v>
      </c>
      <c r="S2712" s="2" t="s">
        <v>5980</v>
      </c>
      <c r="T2712" s="2" t="s">
        <v>5981</v>
      </c>
      <c r="U2712" s="2" t="b">
        <v>1</v>
      </c>
      <c r="V2712" s="2" t="s">
        <v>69</v>
      </c>
      <c r="W2712" s="2">
        <v>2.8</v>
      </c>
    </row>
    <row r="2713" spans="1:23" ht="15.75" customHeight="1" x14ac:dyDescent="0.25">
      <c r="A2713" s="2" t="s">
        <v>52</v>
      </c>
      <c r="B2713" s="2" t="s">
        <v>53</v>
      </c>
      <c r="C2713" s="2" t="s">
        <v>19</v>
      </c>
      <c r="D2713" s="2" t="s">
        <v>94</v>
      </c>
      <c r="E2713" s="2" t="s">
        <v>96</v>
      </c>
      <c r="F2713" s="2" t="s">
        <v>364</v>
      </c>
      <c r="G2713" s="2" t="s">
        <v>467</v>
      </c>
      <c r="H2713" s="2" t="s">
        <v>412</v>
      </c>
      <c r="I2713" s="2" t="s">
        <v>54</v>
      </c>
      <c r="J2713" s="2" t="s">
        <v>468</v>
      </c>
      <c r="K2713" s="2" t="s">
        <v>469</v>
      </c>
      <c r="L2713" s="2" t="s">
        <v>377</v>
      </c>
      <c r="M2713" s="2">
        <v>53</v>
      </c>
      <c r="N2713" s="2" t="b">
        <v>0</v>
      </c>
      <c r="O2713" s="2">
        <v>0.83507306889352817</v>
      </c>
      <c r="P2713" s="2">
        <v>0.80645161290322576</v>
      </c>
      <c r="Q2713" s="2">
        <v>0.86580086580086579</v>
      </c>
      <c r="R2713" s="2" t="s">
        <v>74</v>
      </c>
      <c r="S2713" s="2" t="s">
        <v>5982</v>
      </c>
      <c r="T2713" s="2" t="s">
        <v>5983</v>
      </c>
      <c r="U2713" s="2" t="b">
        <v>1</v>
      </c>
      <c r="V2713" s="2" t="s">
        <v>69</v>
      </c>
      <c r="W2713" s="2">
        <v>3.3</v>
      </c>
    </row>
    <row r="2714" spans="1:23" ht="15.75" customHeight="1" x14ac:dyDescent="0.25">
      <c r="A2714" s="2" t="s">
        <v>52</v>
      </c>
      <c r="B2714" s="2" t="s">
        <v>53</v>
      </c>
      <c r="C2714" s="2" t="s">
        <v>19</v>
      </c>
      <c r="D2714" s="2" t="s">
        <v>94</v>
      </c>
      <c r="E2714" s="2" t="s">
        <v>96</v>
      </c>
      <c r="F2714" s="2" t="s">
        <v>364</v>
      </c>
      <c r="G2714" s="2" t="s">
        <v>472</v>
      </c>
      <c r="H2714" s="2" t="s">
        <v>412</v>
      </c>
      <c r="I2714" s="2" t="s">
        <v>54</v>
      </c>
      <c r="J2714" s="2" t="s">
        <v>473</v>
      </c>
      <c r="K2714" s="2" t="s">
        <v>474</v>
      </c>
      <c r="L2714" s="2" t="s">
        <v>377</v>
      </c>
      <c r="M2714" s="2">
        <v>54</v>
      </c>
      <c r="N2714" s="2" t="b">
        <v>0</v>
      </c>
      <c r="O2714" s="2">
        <v>0.83817427385892107</v>
      </c>
      <c r="P2714" s="2">
        <v>0.80478087649402386</v>
      </c>
      <c r="Q2714" s="2">
        <v>0.87445887445887449</v>
      </c>
      <c r="R2714" s="2" t="s">
        <v>74</v>
      </c>
      <c r="S2714" s="2" t="s">
        <v>5984</v>
      </c>
      <c r="T2714" s="2" t="s">
        <v>5985</v>
      </c>
      <c r="U2714" s="2" t="b">
        <v>1</v>
      </c>
      <c r="V2714" s="2" t="s">
        <v>69</v>
      </c>
      <c r="W2714" s="2">
        <v>2.9</v>
      </c>
    </row>
    <row r="2715" spans="1:23" ht="15.75" customHeight="1" x14ac:dyDescent="0.25">
      <c r="A2715" s="2" t="s">
        <v>52</v>
      </c>
      <c r="B2715" s="2" t="s">
        <v>53</v>
      </c>
      <c r="C2715" s="2" t="s">
        <v>19</v>
      </c>
      <c r="D2715" s="2" t="s">
        <v>94</v>
      </c>
      <c r="E2715" s="2" t="s">
        <v>96</v>
      </c>
      <c r="F2715" s="2" t="s">
        <v>364</v>
      </c>
      <c r="G2715" s="2" t="s">
        <v>477</v>
      </c>
      <c r="H2715" s="2" t="s">
        <v>412</v>
      </c>
      <c r="I2715" s="2" t="s">
        <v>54</v>
      </c>
      <c r="J2715" s="2" t="s">
        <v>478</v>
      </c>
      <c r="K2715" s="2" t="s">
        <v>479</v>
      </c>
      <c r="L2715" s="2" t="s">
        <v>377</v>
      </c>
      <c r="M2715" s="2">
        <v>55</v>
      </c>
      <c r="N2715" s="2" t="b">
        <v>0</v>
      </c>
      <c r="O2715" s="2">
        <v>0.83682008368200833</v>
      </c>
      <c r="P2715" s="2">
        <v>0.80971659919028338</v>
      </c>
      <c r="Q2715" s="2">
        <v>0.86580086580086579</v>
      </c>
      <c r="R2715" s="2" t="s">
        <v>74</v>
      </c>
      <c r="S2715" s="2" t="s">
        <v>5986</v>
      </c>
      <c r="T2715" s="2" t="s">
        <v>5987</v>
      </c>
      <c r="U2715" s="2" t="b">
        <v>1</v>
      </c>
      <c r="V2715" s="2" t="s">
        <v>69</v>
      </c>
      <c r="W2715" s="2">
        <v>3.3</v>
      </c>
    </row>
    <row r="2716" spans="1:23" ht="15.75" customHeight="1" x14ac:dyDescent="0.25">
      <c r="A2716" s="2" t="s">
        <v>52</v>
      </c>
      <c r="B2716" s="2" t="s">
        <v>53</v>
      </c>
      <c r="C2716" s="2" t="s">
        <v>19</v>
      </c>
      <c r="D2716" s="2" t="s">
        <v>94</v>
      </c>
      <c r="E2716" s="2" t="s">
        <v>96</v>
      </c>
      <c r="F2716" s="2" t="s">
        <v>364</v>
      </c>
      <c r="G2716" s="2" t="s">
        <v>482</v>
      </c>
      <c r="H2716" s="2" t="s">
        <v>412</v>
      </c>
      <c r="I2716" s="2" t="s">
        <v>54</v>
      </c>
      <c r="J2716" s="2" t="s">
        <v>483</v>
      </c>
      <c r="K2716" s="2" t="s">
        <v>484</v>
      </c>
      <c r="L2716" s="2" t="s">
        <v>377</v>
      </c>
      <c r="M2716" s="2">
        <v>56</v>
      </c>
      <c r="N2716" s="2" t="b">
        <v>0</v>
      </c>
      <c r="O2716" s="2">
        <v>0.82845188284518834</v>
      </c>
      <c r="P2716" s="2">
        <v>0.80161943319838058</v>
      </c>
      <c r="Q2716" s="2">
        <v>0.8571428571428571</v>
      </c>
      <c r="R2716" s="2" t="s">
        <v>74</v>
      </c>
      <c r="S2716" s="2" t="s">
        <v>5988</v>
      </c>
      <c r="T2716" s="2" t="s">
        <v>5989</v>
      </c>
      <c r="U2716" s="2" t="b">
        <v>1</v>
      </c>
      <c r="V2716" s="2" t="s">
        <v>69</v>
      </c>
      <c r="W2716" s="2">
        <v>2.9</v>
      </c>
    </row>
    <row r="2717" spans="1:23" ht="15.75" customHeight="1" x14ac:dyDescent="0.25">
      <c r="A2717" s="2" t="s">
        <v>52</v>
      </c>
      <c r="B2717" s="2" t="s">
        <v>53</v>
      </c>
      <c r="C2717" s="2" t="s">
        <v>19</v>
      </c>
      <c r="D2717" s="2" t="s">
        <v>94</v>
      </c>
      <c r="E2717" s="2" t="s">
        <v>96</v>
      </c>
      <c r="F2717" s="2" t="s">
        <v>364</v>
      </c>
      <c r="G2717" s="2" t="s">
        <v>487</v>
      </c>
      <c r="H2717" s="2" t="s">
        <v>412</v>
      </c>
      <c r="I2717" s="2" t="s">
        <v>54</v>
      </c>
      <c r="J2717" s="2" t="s">
        <v>488</v>
      </c>
      <c r="K2717" s="2" t="s">
        <v>489</v>
      </c>
      <c r="L2717" s="2" t="s">
        <v>377</v>
      </c>
      <c r="M2717" s="2">
        <v>57</v>
      </c>
      <c r="N2717" s="2" t="b">
        <v>0</v>
      </c>
      <c r="O2717" s="2">
        <v>0.83229813664596264</v>
      </c>
      <c r="P2717" s="2">
        <v>0.79761904761904767</v>
      </c>
      <c r="Q2717" s="2">
        <v>0.87012987012987009</v>
      </c>
      <c r="R2717" s="2" t="s">
        <v>74</v>
      </c>
      <c r="S2717" s="2" t="s">
        <v>5990</v>
      </c>
      <c r="T2717" s="2" t="s">
        <v>5991</v>
      </c>
      <c r="U2717" s="2" t="b">
        <v>1</v>
      </c>
      <c r="V2717" s="2" t="s">
        <v>69</v>
      </c>
      <c r="W2717" s="2">
        <v>3.3</v>
      </c>
    </row>
    <row r="2718" spans="1:23" ht="15.75" customHeight="1" x14ac:dyDescent="0.25">
      <c r="A2718" s="2" t="s">
        <v>52</v>
      </c>
      <c r="B2718" s="2" t="s">
        <v>53</v>
      </c>
      <c r="C2718" s="2" t="s">
        <v>19</v>
      </c>
      <c r="D2718" s="2" t="s">
        <v>94</v>
      </c>
      <c r="E2718" s="2" t="s">
        <v>96</v>
      </c>
      <c r="F2718" s="2" t="s">
        <v>364</v>
      </c>
      <c r="G2718" s="2" t="s">
        <v>492</v>
      </c>
      <c r="H2718" s="2" t="s">
        <v>412</v>
      </c>
      <c r="I2718" s="2" t="s">
        <v>54</v>
      </c>
      <c r="J2718" s="2" t="s">
        <v>493</v>
      </c>
      <c r="K2718" s="2" t="s">
        <v>494</v>
      </c>
      <c r="L2718" s="2" t="s">
        <v>377</v>
      </c>
      <c r="M2718" s="2">
        <v>58</v>
      </c>
      <c r="N2718" s="2" t="b">
        <v>0</v>
      </c>
      <c r="O2718" s="2">
        <v>0.83539094650205759</v>
      </c>
      <c r="P2718" s="2">
        <v>0.79607843137254897</v>
      </c>
      <c r="Q2718" s="2">
        <v>0.87878787878787878</v>
      </c>
      <c r="R2718" s="2" t="s">
        <v>74</v>
      </c>
      <c r="S2718" s="2" t="s">
        <v>5992</v>
      </c>
      <c r="T2718" s="2" t="s">
        <v>5993</v>
      </c>
      <c r="U2718" s="2" t="b">
        <v>1</v>
      </c>
      <c r="V2718" s="2" t="s">
        <v>69</v>
      </c>
      <c r="W2718" s="2">
        <v>2.8</v>
      </c>
    </row>
    <row r="2719" spans="1:23" ht="15.75" customHeight="1" x14ac:dyDescent="0.25">
      <c r="A2719" s="2" t="s">
        <v>52</v>
      </c>
      <c r="B2719" s="2" t="s">
        <v>53</v>
      </c>
      <c r="C2719" s="2" t="s">
        <v>19</v>
      </c>
      <c r="D2719" s="2" t="s">
        <v>94</v>
      </c>
      <c r="E2719" s="2" t="s">
        <v>96</v>
      </c>
      <c r="F2719" s="2" t="s">
        <v>364</v>
      </c>
      <c r="G2719" s="2" t="s">
        <v>497</v>
      </c>
      <c r="H2719" s="2" t="s">
        <v>412</v>
      </c>
      <c r="I2719" s="2" t="s">
        <v>54</v>
      </c>
      <c r="J2719" s="2" t="s">
        <v>498</v>
      </c>
      <c r="K2719" s="2" t="s">
        <v>499</v>
      </c>
      <c r="L2719" s="2" t="s">
        <v>377</v>
      </c>
      <c r="M2719" s="2">
        <v>59</v>
      </c>
      <c r="N2719" s="2" t="b">
        <v>0</v>
      </c>
      <c r="O2719" s="2">
        <v>0.81761006289308169</v>
      </c>
      <c r="P2719" s="2">
        <v>0.79268292682926833</v>
      </c>
      <c r="Q2719" s="2">
        <v>0.8441558441558441</v>
      </c>
      <c r="R2719" s="2" t="s">
        <v>74</v>
      </c>
      <c r="S2719" s="2" t="s">
        <v>5994</v>
      </c>
      <c r="T2719" s="2" t="s">
        <v>5995</v>
      </c>
      <c r="U2719" s="2" t="b">
        <v>1</v>
      </c>
      <c r="V2719" s="2" t="s">
        <v>69</v>
      </c>
      <c r="W2719" s="2">
        <v>2.8</v>
      </c>
    </row>
    <row r="2720" spans="1:23" ht="15.75" customHeight="1" x14ac:dyDescent="0.25">
      <c r="A2720" s="2" t="s">
        <v>52</v>
      </c>
      <c r="B2720" s="2" t="s">
        <v>53</v>
      </c>
      <c r="C2720" s="2" t="s">
        <v>19</v>
      </c>
      <c r="D2720" s="2" t="s">
        <v>94</v>
      </c>
      <c r="E2720" s="2" t="s">
        <v>96</v>
      </c>
      <c r="F2720" s="2" t="s">
        <v>364</v>
      </c>
      <c r="G2720" s="2" t="s">
        <v>502</v>
      </c>
      <c r="H2720" s="2" t="s">
        <v>412</v>
      </c>
      <c r="I2720" s="2" t="s">
        <v>54</v>
      </c>
      <c r="J2720" s="2" t="s">
        <v>503</v>
      </c>
      <c r="K2720" s="2" t="s">
        <v>504</v>
      </c>
      <c r="L2720" s="2" t="s">
        <v>377</v>
      </c>
      <c r="M2720" s="2">
        <v>60</v>
      </c>
      <c r="N2720" s="2" t="b">
        <v>0</v>
      </c>
      <c r="O2720" s="2">
        <v>0.82474226804123718</v>
      </c>
      <c r="P2720" s="2">
        <v>0.78740157480314965</v>
      </c>
      <c r="Q2720" s="2">
        <v>0.86580086580086579</v>
      </c>
      <c r="R2720" s="2" t="s">
        <v>74</v>
      </c>
      <c r="S2720" s="2" t="s">
        <v>5996</v>
      </c>
      <c r="T2720" s="2" t="s">
        <v>5997</v>
      </c>
      <c r="U2720" s="2" t="b">
        <v>1</v>
      </c>
      <c r="V2720" s="2" t="s">
        <v>69</v>
      </c>
      <c r="W2720" s="2">
        <v>3.7</v>
      </c>
    </row>
    <row r="2721" spans="1:23" ht="15.75" customHeight="1" x14ac:dyDescent="0.25">
      <c r="A2721" s="2" t="s">
        <v>52</v>
      </c>
      <c r="B2721" s="2" t="s">
        <v>53</v>
      </c>
      <c r="C2721" s="2" t="s">
        <v>19</v>
      </c>
      <c r="D2721" s="2" t="s">
        <v>94</v>
      </c>
      <c r="E2721" s="2" t="s">
        <v>96</v>
      </c>
      <c r="F2721" s="2" t="s">
        <v>364</v>
      </c>
      <c r="G2721" s="2" t="s">
        <v>507</v>
      </c>
      <c r="H2721" s="2" t="s">
        <v>412</v>
      </c>
      <c r="I2721" s="2" t="s">
        <v>54</v>
      </c>
      <c r="J2721" s="2" t="s">
        <v>508</v>
      </c>
      <c r="K2721" s="2" t="s">
        <v>509</v>
      </c>
      <c r="L2721" s="2" t="s">
        <v>377</v>
      </c>
      <c r="M2721" s="2">
        <v>61</v>
      </c>
      <c r="N2721" s="2" t="b">
        <v>0</v>
      </c>
      <c r="O2721" s="2">
        <v>0.81327800829875518</v>
      </c>
      <c r="P2721" s="2">
        <v>0.78087649402390436</v>
      </c>
      <c r="Q2721" s="2">
        <v>0.84848484848484851</v>
      </c>
      <c r="R2721" s="2" t="s">
        <v>74</v>
      </c>
      <c r="S2721" s="2" t="s">
        <v>5998</v>
      </c>
      <c r="T2721" s="2" t="s">
        <v>5999</v>
      </c>
      <c r="U2721" s="2" t="b">
        <v>1</v>
      </c>
      <c r="V2721" s="2" t="s">
        <v>69</v>
      </c>
      <c r="W2721" s="2">
        <v>3.3</v>
      </c>
    </row>
    <row r="2722" spans="1:23" ht="15.75" customHeight="1" x14ac:dyDescent="0.25">
      <c r="A2722" s="2" t="s">
        <v>52</v>
      </c>
      <c r="B2722" s="2" t="s">
        <v>53</v>
      </c>
      <c r="C2722" s="2" t="s">
        <v>19</v>
      </c>
      <c r="D2722" s="2" t="s">
        <v>94</v>
      </c>
      <c r="E2722" s="2" t="s">
        <v>96</v>
      </c>
      <c r="F2722" s="2" t="s">
        <v>364</v>
      </c>
      <c r="G2722" s="2" t="s">
        <v>512</v>
      </c>
      <c r="H2722" s="2" t="s">
        <v>513</v>
      </c>
      <c r="I2722" s="2" t="s">
        <v>40</v>
      </c>
      <c r="J2722" s="2" t="s">
        <v>514</v>
      </c>
      <c r="K2722" s="2" t="s">
        <v>515</v>
      </c>
      <c r="L2722" s="2" t="s">
        <v>372</v>
      </c>
      <c r="M2722" s="2">
        <v>42</v>
      </c>
      <c r="N2722" s="2" t="b">
        <v>0</v>
      </c>
      <c r="O2722" s="2">
        <v>0.83425414364640882</v>
      </c>
      <c r="P2722" s="2">
        <v>0.79057591623036649</v>
      </c>
      <c r="Q2722" s="2">
        <v>0.88304093567251463</v>
      </c>
      <c r="R2722" s="2" t="s">
        <v>74</v>
      </c>
      <c r="S2722" s="2" t="s">
        <v>6000</v>
      </c>
      <c r="T2722" s="2" t="s">
        <v>6001</v>
      </c>
      <c r="U2722" s="2" t="b">
        <v>1</v>
      </c>
      <c r="V2722" s="2" t="s">
        <v>69</v>
      </c>
      <c r="W2722" s="2">
        <v>3.1</v>
      </c>
    </row>
    <row r="2723" spans="1:23" ht="15.75" customHeight="1" x14ac:dyDescent="0.25">
      <c r="A2723" s="2" t="s">
        <v>52</v>
      </c>
      <c r="B2723" s="2" t="s">
        <v>53</v>
      </c>
      <c r="C2723" s="2" t="s">
        <v>19</v>
      </c>
      <c r="D2723" s="2" t="s">
        <v>94</v>
      </c>
      <c r="E2723" s="2" t="s">
        <v>96</v>
      </c>
      <c r="F2723" s="2" t="s">
        <v>364</v>
      </c>
      <c r="G2723" s="2" t="s">
        <v>518</v>
      </c>
      <c r="H2723" s="2" t="s">
        <v>513</v>
      </c>
      <c r="I2723" s="2" t="s">
        <v>40</v>
      </c>
      <c r="J2723" s="2" t="s">
        <v>519</v>
      </c>
      <c r="K2723" s="2" t="s">
        <v>520</v>
      </c>
      <c r="L2723" s="2" t="s">
        <v>372</v>
      </c>
      <c r="M2723" s="2">
        <v>43</v>
      </c>
      <c r="N2723" s="2" t="b">
        <v>0</v>
      </c>
      <c r="O2723" s="2">
        <v>0.83695652173913049</v>
      </c>
      <c r="P2723" s="2">
        <v>0.78172588832487311</v>
      </c>
      <c r="Q2723" s="2">
        <v>0.90058479532163738</v>
      </c>
      <c r="R2723" s="2" t="s">
        <v>74</v>
      </c>
      <c r="S2723" s="2" t="s">
        <v>6002</v>
      </c>
      <c r="T2723" s="2" t="s">
        <v>6003</v>
      </c>
      <c r="U2723" s="2" t="b">
        <v>1</v>
      </c>
      <c r="V2723" s="2" t="s">
        <v>69</v>
      </c>
      <c r="W2723" s="2">
        <v>3.7</v>
      </c>
    </row>
    <row r="2724" spans="1:23" ht="15.75" customHeight="1" x14ac:dyDescent="0.25">
      <c r="A2724" s="2" t="s">
        <v>52</v>
      </c>
      <c r="B2724" s="2" t="s">
        <v>53</v>
      </c>
      <c r="C2724" s="2" t="s">
        <v>19</v>
      </c>
      <c r="D2724" s="2" t="s">
        <v>94</v>
      </c>
      <c r="E2724" s="2" t="s">
        <v>96</v>
      </c>
      <c r="F2724" s="2" t="s">
        <v>364</v>
      </c>
      <c r="G2724" s="2" t="s">
        <v>523</v>
      </c>
      <c r="H2724" s="2" t="s">
        <v>513</v>
      </c>
      <c r="I2724" s="2" t="s">
        <v>40</v>
      </c>
      <c r="J2724" s="2" t="s">
        <v>524</v>
      </c>
      <c r="K2724" s="2" t="s">
        <v>525</v>
      </c>
      <c r="L2724" s="2" t="s">
        <v>372</v>
      </c>
      <c r="M2724" s="2">
        <v>44</v>
      </c>
      <c r="N2724" s="2" t="b">
        <v>0</v>
      </c>
      <c r="O2724" s="2">
        <v>0.83060109289617501</v>
      </c>
      <c r="P2724" s="2">
        <v>0.77948717948717949</v>
      </c>
      <c r="Q2724" s="2">
        <v>0.88888888888888884</v>
      </c>
      <c r="R2724" s="2" t="s">
        <v>74</v>
      </c>
      <c r="S2724" s="2" t="s">
        <v>6004</v>
      </c>
      <c r="T2724" s="2" t="s">
        <v>6005</v>
      </c>
      <c r="U2724" s="2" t="b">
        <v>1</v>
      </c>
      <c r="V2724" s="2" t="s">
        <v>69</v>
      </c>
      <c r="W2724" s="2">
        <v>3.1</v>
      </c>
    </row>
    <row r="2725" spans="1:23" ht="15.75" customHeight="1" x14ac:dyDescent="0.25">
      <c r="A2725" s="2" t="s">
        <v>52</v>
      </c>
      <c r="B2725" s="2" t="s">
        <v>53</v>
      </c>
      <c r="C2725" s="2" t="s">
        <v>19</v>
      </c>
      <c r="D2725" s="2" t="s">
        <v>94</v>
      </c>
      <c r="E2725" s="2" t="s">
        <v>96</v>
      </c>
      <c r="F2725" s="2" t="s">
        <v>364</v>
      </c>
      <c r="G2725" s="2" t="s">
        <v>528</v>
      </c>
      <c r="H2725" s="2" t="s">
        <v>513</v>
      </c>
      <c r="I2725" s="2" t="s">
        <v>40</v>
      </c>
      <c r="J2725" s="2" t="s">
        <v>529</v>
      </c>
      <c r="K2725" s="2" t="s">
        <v>530</v>
      </c>
      <c r="L2725" s="2" t="s">
        <v>372</v>
      </c>
      <c r="M2725" s="2">
        <v>45</v>
      </c>
      <c r="N2725" s="2" t="b">
        <v>0</v>
      </c>
      <c r="O2725" s="2">
        <v>0.84916201117318424</v>
      </c>
      <c r="P2725" s="2">
        <v>0.81283422459893051</v>
      </c>
      <c r="Q2725" s="2">
        <v>0.88888888888888884</v>
      </c>
      <c r="R2725" s="2" t="s">
        <v>74</v>
      </c>
      <c r="S2725" s="2" t="s">
        <v>6006</v>
      </c>
      <c r="T2725" s="2" t="s">
        <v>6007</v>
      </c>
      <c r="U2725" s="2" t="b">
        <v>1</v>
      </c>
      <c r="V2725" s="2" t="s">
        <v>69</v>
      </c>
      <c r="W2725" s="2">
        <v>3</v>
      </c>
    </row>
    <row r="2726" spans="1:23" ht="15.75" customHeight="1" x14ac:dyDescent="0.25">
      <c r="A2726" s="2" t="s">
        <v>52</v>
      </c>
      <c r="B2726" s="2" t="s">
        <v>53</v>
      </c>
      <c r="C2726" s="2" t="s">
        <v>19</v>
      </c>
      <c r="D2726" s="2" t="s">
        <v>94</v>
      </c>
      <c r="E2726" s="2" t="s">
        <v>96</v>
      </c>
      <c r="F2726" s="2" t="s">
        <v>364</v>
      </c>
      <c r="G2726" s="2" t="s">
        <v>533</v>
      </c>
      <c r="H2726" s="2" t="s">
        <v>513</v>
      </c>
      <c r="I2726" s="2" t="s">
        <v>40</v>
      </c>
      <c r="J2726" s="2" t="s">
        <v>534</v>
      </c>
      <c r="K2726" s="2" t="s">
        <v>535</v>
      </c>
      <c r="L2726" s="2" t="s">
        <v>372</v>
      </c>
      <c r="M2726" s="2">
        <v>46</v>
      </c>
      <c r="N2726" s="2" t="b">
        <v>0</v>
      </c>
      <c r="O2726" s="2">
        <v>0.84153005464480868</v>
      </c>
      <c r="P2726" s="2">
        <v>0.78974358974358971</v>
      </c>
      <c r="Q2726" s="2">
        <v>0.90058479532163738</v>
      </c>
      <c r="R2726" s="2" t="s">
        <v>74</v>
      </c>
      <c r="S2726" s="2" t="s">
        <v>6008</v>
      </c>
      <c r="T2726" s="2" t="s">
        <v>6009</v>
      </c>
      <c r="U2726" s="2" t="b">
        <v>1</v>
      </c>
      <c r="V2726" s="2" t="s">
        <v>69</v>
      </c>
      <c r="W2726" s="2">
        <v>3.7</v>
      </c>
    </row>
    <row r="2727" spans="1:23" ht="15.75" customHeight="1" x14ac:dyDescent="0.25">
      <c r="A2727" s="2" t="s">
        <v>52</v>
      </c>
      <c r="B2727" s="2" t="s">
        <v>53</v>
      </c>
      <c r="C2727" s="2" t="s">
        <v>19</v>
      </c>
      <c r="D2727" s="2" t="s">
        <v>94</v>
      </c>
      <c r="E2727" s="2" t="s">
        <v>96</v>
      </c>
      <c r="F2727" s="2" t="s">
        <v>364</v>
      </c>
      <c r="G2727" s="2" t="s">
        <v>538</v>
      </c>
      <c r="H2727" s="2" t="s">
        <v>513</v>
      </c>
      <c r="I2727" s="2" t="s">
        <v>40</v>
      </c>
      <c r="J2727" s="2" t="s">
        <v>539</v>
      </c>
      <c r="K2727" s="2" t="s">
        <v>540</v>
      </c>
      <c r="L2727" s="2" t="s">
        <v>372</v>
      </c>
      <c r="M2727" s="2">
        <v>47</v>
      </c>
      <c r="N2727" s="2" t="b">
        <v>0</v>
      </c>
      <c r="O2727" s="2">
        <v>0.83243243243243248</v>
      </c>
      <c r="P2727" s="2">
        <v>0.77386934673366836</v>
      </c>
      <c r="Q2727" s="2">
        <v>0.90058479532163738</v>
      </c>
      <c r="R2727" s="2" t="s">
        <v>74</v>
      </c>
      <c r="S2727" s="2" t="s">
        <v>6010</v>
      </c>
      <c r="T2727" s="2" t="s">
        <v>6011</v>
      </c>
      <c r="U2727" s="2" t="b">
        <v>1</v>
      </c>
      <c r="V2727" s="2" t="s">
        <v>69</v>
      </c>
      <c r="W2727" s="2">
        <v>3.2</v>
      </c>
    </row>
    <row r="2728" spans="1:23" ht="15.75" customHeight="1" x14ac:dyDescent="0.25">
      <c r="A2728" s="2" t="s">
        <v>52</v>
      </c>
      <c r="B2728" s="2" t="s">
        <v>53</v>
      </c>
      <c r="C2728" s="2" t="s">
        <v>19</v>
      </c>
      <c r="D2728" s="2" t="s">
        <v>94</v>
      </c>
      <c r="E2728" s="2" t="s">
        <v>96</v>
      </c>
      <c r="F2728" s="2" t="s">
        <v>364</v>
      </c>
      <c r="G2728" s="2" t="s">
        <v>550</v>
      </c>
      <c r="H2728" s="2" t="s">
        <v>513</v>
      </c>
      <c r="I2728" s="2" t="s">
        <v>40</v>
      </c>
      <c r="J2728" s="2" t="s">
        <v>555</v>
      </c>
      <c r="K2728" s="2" t="s">
        <v>557</v>
      </c>
      <c r="L2728" s="2" t="s">
        <v>372</v>
      </c>
      <c r="M2728" s="2">
        <v>48</v>
      </c>
      <c r="N2728" s="2" t="b">
        <v>0</v>
      </c>
      <c r="O2728" s="2">
        <v>0.83425414364640882</v>
      </c>
      <c r="P2728" s="2">
        <v>0.79057591623036649</v>
      </c>
      <c r="Q2728" s="2">
        <v>0.88304093567251463</v>
      </c>
      <c r="R2728" s="2" t="s">
        <v>74</v>
      </c>
      <c r="S2728" s="2" t="s">
        <v>6012</v>
      </c>
      <c r="T2728" s="2" t="s">
        <v>6013</v>
      </c>
      <c r="U2728" s="2" t="b">
        <v>1</v>
      </c>
      <c r="V2728" s="2" t="s">
        <v>69</v>
      </c>
      <c r="W2728" s="2">
        <v>3.1</v>
      </c>
    </row>
    <row r="2729" spans="1:23" ht="15.75" customHeight="1" x14ac:dyDescent="0.25">
      <c r="A2729" s="2" t="s">
        <v>52</v>
      </c>
      <c r="B2729" s="2" t="s">
        <v>53</v>
      </c>
      <c r="C2729" s="2" t="s">
        <v>19</v>
      </c>
      <c r="D2729" s="2" t="s">
        <v>94</v>
      </c>
      <c r="E2729" s="2" t="s">
        <v>96</v>
      </c>
      <c r="F2729" s="2" t="s">
        <v>364</v>
      </c>
      <c r="G2729" s="2" t="s">
        <v>572</v>
      </c>
      <c r="H2729" s="2" t="s">
        <v>513</v>
      </c>
      <c r="I2729" s="2" t="s">
        <v>40</v>
      </c>
      <c r="J2729" s="2" t="s">
        <v>575</v>
      </c>
      <c r="K2729" s="2" t="s">
        <v>576</v>
      </c>
      <c r="L2729" s="2" t="s">
        <v>372</v>
      </c>
      <c r="M2729" s="2">
        <v>49</v>
      </c>
      <c r="N2729" s="2" t="b">
        <v>0</v>
      </c>
      <c r="O2729" s="2">
        <v>0.82162162162162156</v>
      </c>
      <c r="P2729" s="2">
        <v>0.76381909547738691</v>
      </c>
      <c r="Q2729" s="2">
        <v>0.88888888888888884</v>
      </c>
      <c r="R2729" s="2" t="s">
        <v>74</v>
      </c>
      <c r="S2729" s="2" t="s">
        <v>6014</v>
      </c>
      <c r="T2729" s="2" t="s">
        <v>6015</v>
      </c>
      <c r="U2729" s="2" t="b">
        <v>1</v>
      </c>
      <c r="V2729" s="2" t="s">
        <v>69</v>
      </c>
      <c r="W2729" s="2">
        <v>3.5</v>
      </c>
    </row>
    <row r="2730" spans="1:23" ht="15.75" customHeight="1" x14ac:dyDescent="0.25">
      <c r="A2730" s="2" t="s">
        <v>52</v>
      </c>
      <c r="B2730" s="2" t="s">
        <v>53</v>
      </c>
      <c r="C2730" s="2" t="s">
        <v>19</v>
      </c>
      <c r="D2730" s="2" t="s">
        <v>94</v>
      </c>
      <c r="E2730" s="2" t="s">
        <v>96</v>
      </c>
      <c r="F2730" s="2" t="s">
        <v>364</v>
      </c>
      <c r="G2730" s="2" t="s">
        <v>587</v>
      </c>
      <c r="H2730" s="2" t="s">
        <v>513</v>
      </c>
      <c r="I2730" s="2" t="s">
        <v>40</v>
      </c>
      <c r="J2730" s="2" t="s">
        <v>589</v>
      </c>
      <c r="K2730" s="2" t="s">
        <v>591</v>
      </c>
      <c r="L2730" s="2" t="s">
        <v>372</v>
      </c>
      <c r="M2730" s="2">
        <v>50</v>
      </c>
      <c r="N2730" s="2" t="b">
        <v>0</v>
      </c>
      <c r="O2730" s="2">
        <v>0.83060109289617501</v>
      </c>
      <c r="P2730" s="2">
        <v>0.77948717948717949</v>
      </c>
      <c r="Q2730" s="2">
        <v>0.88888888888888884</v>
      </c>
      <c r="R2730" s="2" t="s">
        <v>74</v>
      </c>
      <c r="S2730" s="2" t="s">
        <v>6016</v>
      </c>
      <c r="T2730" s="2" t="s">
        <v>6017</v>
      </c>
      <c r="U2730" s="2" t="b">
        <v>1</v>
      </c>
      <c r="V2730" s="2" t="s">
        <v>69</v>
      </c>
      <c r="W2730" s="2">
        <v>3.1</v>
      </c>
    </row>
    <row r="2731" spans="1:23" ht="15.75" customHeight="1" x14ac:dyDescent="0.25">
      <c r="A2731" s="2" t="s">
        <v>52</v>
      </c>
      <c r="B2731" s="2" t="s">
        <v>53</v>
      </c>
      <c r="C2731" s="2" t="s">
        <v>19</v>
      </c>
      <c r="D2731" s="2" t="s">
        <v>94</v>
      </c>
      <c r="E2731" s="2" t="s">
        <v>96</v>
      </c>
      <c r="F2731" s="2" t="s">
        <v>364</v>
      </c>
      <c r="G2731" s="2" t="s">
        <v>601</v>
      </c>
      <c r="H2731" s="2" t="s">
        <v>513</v>
      </c>
      <c r="I2731" s="2" t="s">
        <v>40</v>
      </c>
      <c r="J2731" s="2" t="s">
        <v>603</v>
      </c>
      <c r="K2731" s="2" t="s">
        <v>604</v>
      </c>
      <c r="L2731" s="2" t="s">
        <v>372</v>
      </c>
      <c r="M2731" s="2">
        <v>51</v>
      </c>
      <c r="N2731" s="2" t="b">
        <v>0</v>
      </c>
      <c r="O2731" s="2">
        <v>0.84297520661157022</v>
      </c>
      <c r="P2731" s="2">
        <v>0.796875</v>
      </c>
      <c r="Q2731" s="2">
        <v>0.89473684210526316</v>
      </c>
      <c r="R2731" s="2" t="s">
        <v>74</v>
      </c>
      <c r="S2731" s="2" t="s">
        <v>6018</v>
      </c>
      <c r="T2731" s="2" t="s">
        <v>6019</v>
      </c>
      <c r="U2731" s="2" t="b">
        <v>1</v>
      </c>
      <c r="V2731" s="2" t="s">
        <v>69</v>
      </c>
      <c r="W2731" s="2">
        <v>3.1</v>
      </c>
    </row>
    <row r="2732" spans="1:23" ht="15.75" customHeight="1" x14ac:dyDescent="0.25">
      <c r="A2732" s="2" t="s">
        <v>52</v>
      </c>
      <c r="B2732" s="2" t="s">
        <v>53</v>
      </c>
      <c r="C2732" s="2" t="s">
        <v>19</v>
      </c>
      <c r="D2732" s="2" t="s">
        <v>94</v>
      </c>
      <c r="E2732" s="2" t="s">
        <v>96</v>
      </c>
      <c r="F2732" s="2" t="s">
        <v>364</v>
      </c>
      <c r="G2732" s="2" t="s">
        <v>618</v>
      </c>
      <c r="H2732" s="2" t="s">
        <v>513</v>
      </c>
      <c r="I2732" s="2" t="s">
        <v>40</v>
      </c>
      <c r="J2732" s="2" t="s">
        <v>622</v>
      </c>
      <c r="K2732" s="2" t="s">
        <v>624</v>
      </c>
      <c r="L2732" s="2" t="s">
        <v>372</v>
      </c>
      <c r="M2732" s="2">
        <v>52</v>
      </c>
      <c r="N2732" s="2" t="b">
        <v>0</v>
      </c>
      <c r="O2732" s="2">
        <v>0.84615384615384603</v>
      </c>
      <c r="P2732" s="2">
        <v>0.79792746113989632</v>
      </c>
      <c r="Q2732" s="2">
        <v>0.90058479532163738</v>
      </c>
      <c r="R2732" s="2" t="s">
        <v>74</v>
      </c>
      <c r="S2732" s="2" t="s">
        <v>6020</v>
      </c>
      <c r="T2732" s="2" t="s">
        <v>6021</v>
      </c>
      <c r="U2732" s="2" t="b">
        <v>1</v>
      </c>
      <c r="V2732" s="2" t="s">
        <v>69</v>
      </c>
      <c r="W2732" s="2">
        <v>3.1</v>
      </c>
    </row>
    <row r="2733" spans="1:23" ht="15.75" customHeight="1" x14ac:dyDescent="0.25">
      <c r="A2733" s="2" t="s">
        <v>52</v>
      </c>
      <c r="B2733" s="2" t="s">
        <v>53</v>
      </c>
      <c r="C2733" s="2" t="s">
        <v>19</v>
      </c>
      <c r="D2733" s="2" t="s">
        <v>94</v>
      </c>
      <c r="E2733" s="2" t="s">
        <v>96</v>
      </c>
      <c r="F2733" s="2" t="s">
        <v>364</v>
      </c>
      <c r="G2733" s="2" t="s">
        <v>640</v>
      </c>
      <c r="H2733" s="2" t="s">
        <v>513</v>
      </c>
      <c r="I2733" s="2" t="s">
        <v>40</v>
      </c>
      <c r="J2733" s="2" t="s">
        <v>643</v>
      </c>
      <c r="K2733" s="2" t="s">
        <v>644</v>
      </c>
      <c r="L2733" s="2" t="s">
        <v>372</v>
      </c>
      <c r="M2733" s="2">
        <v>53</v>
      </c>
      <c r="N2733" s="2" t="b">
        <v>0</v>
      </c>
      <c r="O2733" s="2">
        <v>0.84239130434782605</v>
      </c>
      <c r="P2733" s="2">
        <v>0.78680203045685282</v>
      </c>
      <c r="Q2733" s="2">
        <v>0.9064327485380117</v>
      </c>
      <c r="R2733" s="2" t="s">
        <v>74</v>
      </c>
      <c r="S2733" s="2" t="s">
        <v>6022</v>
      </c>
      <c r="T2733" s="2" t="s">
        <v>6023</v>
      </c>
      <c r="U2733" s="2" t="b">
        <v>1</v>
      </c>
      <c r="V2733" s="2" t="s">
        <v>69</v>
      </c>
      <c r="W2733" s="2">
        <v>4</v>
      </c>
    </row>
    <row r="2734" spans="1:23" ht="15.75" customHeight="1" x14ac:dyDescent="0.25">
      <c r="A2734" s="2" t="s">
        <v>52</v>
      </c>
      <c r="B2734" s="2" t="s">
        <v>53</v>
      </c>
      <c r="C2734" s="2" t="s">
        <v>19</v>
      </c>
      <c r="D2734" s="2" t="s">
        <v>94</v>
      </c>
      <c r="E2734" s="2" t="s">
        <v>96</v>
      </c>
      <c r="F2734" s="2" t="s">
        <v>364</v>
      </c>
      <c r="G2734" s="2" t="s">
        <v>659</v>
      </c>
      <c r="H2734" s="2" t="s">
        <v>513</v>
      </c>
      <c r="I2734" s="2" t="s">
        <v>40</v>
      </c>
      <c r="J2734" s="2" t="s">
        <v>660</v>
      </c>
      <c r="K2734" s="2" t="s">
        <v>661</v>
      </c>
      <c r="L2734" s="2" t="s">
        <v>372</v>
      </c>
      <c r="M2734" s="2">
        <v>54</v>
      </c>
      <c r="N2734" s="2" t="b">
        <v>0</v>
      </c>
      <c r="O2734" s="2">
        <v>0.83378746594005448</v>
      </c>
      <c r="P2734" s="2">
        <v>0.78061224489795922</v>
      </c>
      <c r="Q2734" s="2">
        <v>0.89473684210526316</v>
      </c>
      <c r="R2734" s="2" t="s">
        <v>74</v>
      </c>
      <c r="S2734" s="2" t="s">
        <v>6024</v>
      </c>
      <c r="T2734" s="2" t="s">
        <v>6025</v>
      </c>
      <c r="U2734" s="2" t="b">
        <v>1</v>
      </c>
      <c r="V2734" s="2" t="s">
        <v>69</v>
      </c>
      <c r="W2734" s="2">
        <v>3.2</v>
      </c>
    </row>
    <row r="2735" spans="1:23" ht="15.75" customHeight="1" x14ac:dyDescent="0.25">
      <c r="A2735" s="2" t="s">
        <v>52</v>
      </c>
      <c r="B2735" s="2" t="s">
        <v>53</v>
      </c>
      <c r="C2735" s="2" t="s">
        <v>19</v>
      </c>
      <c r="D2735" s="2" t="s">
        <v>94</v>
      </c>
      <c r="E2735" s="2" t="s">
        <v>96</v>
      </c>
      <c r="F2735" s="2" t="s">
        <v>364</v>
      </c>
      <c r="G2735" s="2" t="s">
        <v>664</v>
      </c>
      <c r="H2735" s="2" t="s">
        <v>513</v>
      </c>
      <c r="I2735" s="2" t="s">
        <v>40</v>
      </c>
      <c r="J2735" s="2" t="s">
        <v>665</v>
      </c>
      <c r="K2735" s="2" t="s">
        <v>666</v>
      </c>
      <c r="L2735" s="2" t="s">
        <v>372</v>
      </c>
      <c r="M2735" s="2">
        <v>55</v>
      </c>
      <c r="N2735" s="2" t="b">
        <v>0</v>
      </c>
      <c r="O2735" s="2">
        <v>0.86187845303867394</v>
      </c>
      <c r="P2735" s="2">
        <v>0.81675392670157065</v>
      </c>
      <c r="Q2735" s="2">
        <v>0.91228070175438591</v>
      </c>
      <c r="R2735" s="2" t="s">
        <v>74</v>
      </c>
      <c r="S2735" s="2" t="s">
        <v>6026</v>
      </c>
      <c r="T2735" s="2" t="s">
        <v>6027</v>
      </c>
      <c r="U2735" s="2" t="b">
        <v>1</v>
      </c>
      <c r="V2735" s="2" t="s">
        <v>69</v>
      </c>
      <c r="W2735" s="2">
        <v>3.7</v>
      </c>
    </row>
    <row r="2736" spans="1:23" ht="15.75" customHeight="1" x14ac:dyDescent="0.25">
      <c r="A2736" s="2" t="s">
        <v>52</v>
      </c>
      <c r="B2736" s="2" t="s">
        <v>53</v>
      </c>
      <c r="C2736" s="2" t="s">
        <v>19</v>
      </c>
      <c r="D2736" s="2" t="s">
        <v>94</v>
      </c>
      <c r="E2736" s="2" t="s">
        <v>96</v>
      </c>
      <c r="F2736" s="2" t="s">
        <v>364</v>
      </c>
      <c r="G2736" s="2" t="s">
        <v>669</v>
      </c>
      <c r="H2736" s="2" t="s">
        <v>513</v>
      </c>
      <c r="I2736" s="2" t="s">
        <v>40</v>
      </c>
      <c r="J2736" s="2" t="s">
        <v>670</v>
      </c>
      <c r="K2736" s="2" t="s">
        <v>671</v>
      </c>
      <c r="L2736" s="2" t="s">
        <v>372</v>
      </c>
      <c r="M2736" s="2">
        <v>56</v>
      </c>
      <c r="N2736" s="2" t="b">
        <v>0</v>
      </c>
      <c r="O2736" s="2">
        <v>0.84679665738161547</v>
      </c>
      <c r="P2736" s="2">
        <v>0.80851063829787229</v>
      </c>
      <c r="Q2736" s="2">
        <v>0.88888888888888884</v>
      </c>
      <c r="R2736" s="2" t="s">
        <v>74</v>
      </c>
      <c r="S2736" s="2" t="s">
        <v>6028</v>
      </c>
      <c r="T2736" s="2" t="s">
        <v>6029</v>
      </c>
      <c r="U2736" s="2" t="b">
        <v>1</v>
      </c>
      <c r="V2736" s="2" t="s">
        <v>69</v>
      </c>
      <c r="W2736" s="2">
        <v>3.2</v>
      </c>
    </row>
    <row r="2737" spans="1:23" ht="15.75" customHeight="1" x14ac:dyDescent="0.25">
      <c r="A2737" s="2" t="s">
        <v>52</v>
      </c>
      <c r="B2737" s="2" t="s">
        <v>53</v>
      </c>
      <c r="C2737" s="2" t="s">
        <v>19</v>
      </c>
      <c r="D2737" s="2" t="s">
        <v>94</v>
      </c>
      <c r="E2737" s="2" t="s">
        <v>96</v>
      </c>
      <c r="F2737" s="2" t="s">
        <v>364</v>
      </c>
      <c r="G2737" s="2" t="s">
        <v>674</v>
      </c>
      <c r="H2737" s="2" t="s">
        <v>513</v>
      </c>
      <c r="I2737" s="2" t="s">
        <v>40</v>
      </c>
      <c r="J2737" s="2" t="s">
        <v>675</v>
      </c>
      <c r="K2737" s="2" t="s">
        <v>676</v>
      </c>
      <c r="L2737" s="2" t="s">
        <v>372</v>
      </c>
      <c r="M2737" s="2">
        <v>57</v>
      </c>
      <c r="N2737" s="2" t="b">
        <v>0</v>
      </c>
      <c r="O2737" s="2">
        <v>0.82320441988950266</v>
      </c>
      <c r="P2737" s="2">
        <v>0.78010471204188481</v>
      </c>
      <c r="Q2737" s="2">
        <v>0.87134502923976609</v>
      </c>
      <c r="R2737" s="2" t="s">
        <v>74</v>
      </c>
      <c r="S2737" s="2" t="s">
        <v>6030</v>
      </c>
      <c r="T2737" s="2" t="s">
        <v>6031</v>
      </c>
      <c r="U2737" s="2" t="b">
        <v>1</v>
      </c>
      <c r="V2737" s="2" t="s">
        <v>69</v>
      </c>
      <c r="W2737" s="2">
        <v>3.1</v>
      </c>
    </row>
    <row r="2738" spans="1:23" ht="15.75" customHeight="1" x14ac:dyDescent="0.25">
      <c r="A2738" s="2" t="s">
        <v>52</v>
      </c>
      <c r="B2738" s="2" t="s">
        <v>53</v>
      </c>
      <c r="C2738" s="2" t="s">
        <v>19</v>
      </c>
      <c r="D2738" s="2" t="s">
        <v>94</v>
      </c>
      <c r="E2738" s="2" t="s">
        <v>96</v>
      </c>
      <c r="F2738" s="2" t="s">
        <v>364</v>
      </c>
      <c r="G2738" s="2" t="s">
        <v>679</v>
      </c>
      <c r="H2738" s="2" t="s">
        <v>513</v>
      </c>
      <c r="I2738" s="2" t="s">
        <v>40</v>
      </c>
      <c r="J2738" s="2" t="s">
        <v>680</v>
      </c>
      <c r="K2738" s="2" t="s">
        <v>681</v>
      </c>
      <c r="L2738" s="2" t="s">
        <v>372</v>
      </c>
      <c r="M2738" s="2">
        <v>58</v>
      </c>
      <c r="N2738" s="2" t="b">
        <v>0</v>
      </c>
      <c r="O2738" s="2">
        <v>0.82513661202185784</v>
      </c>
      <c r="P2738" s="2">
        <v>0.77435897435897438</v>
      </c>
      <c r="Q2738" s="2">
        <v>0.88304093567251463</v>
      </c>
      <c r="R2738" s="2" t="s">
        <v>74</v>
      </c>
      <c r="S2738" s="2" t="s">
        <v>6032</v>
      </c>
      <c r="T2738" s="2" t="s">
        <v>6033</v>
      </c>
      <c r="U2738" s="2" t="b">
        <v>1</v>
      </c>
      <c r="V2738" s="2" t="s">
        <v>69</v>
      </c>
      <c r="W2738" s="2">
        <v>3.2</v>
      </c>
    </row>
    <row r="2739" spans="1:23" ht="15.75" customHeight="1" x14ac:dyDescent="0.25">
      <c r="A2739" s="2" t="s">
        <v>52</v>
      </c>
      <c r="B2739" s="2" t="s">
        <v>53</v>
      </c>
      <c r="C2739" s="2" t="s">
        <v>19</v>
      </c>
      <c r="D2739" s="2" t="s">
        <v>94</v>
      </c>
      <c r="E2739" s="2" t="s">
        <v>96</v>
      </c>
      <c r="F2739" s="2" t="s">
        <v>364</v>
      </c>
      <c r="G2739" s="2" t="s">
        <v>684</v>
      </c>
      <c r="H2739" s="2" t="s">
        <v>513</v>
      </c>
      <c r="I2739" s="2" t="s">
        <v>40</v>
      </c>
      <c r="J2739" s="2" t="s">
        <v>685</v>
      </c>
      <c r="K2739" s="2" t="s">
        <v>686</v>
      </c>
      <c r="L2739" s="2" t="s">
        <v>372</v>
      </c>
      <c r="M2739" s="2">
        <v>59</v>
      </c>
      <c r="N2739" s="2" t="b">
        <v>0</v>
      </c>
      <c r="O2739" s="2">
        <v>0.82833787465940045</v>
      </c>
      <c r="P2739" s="2">
        <v>0.77551020408163263</v>
      </c>
      <c r="Q2739" s="2">
        <v>0.88888888888888884</v>
      </c>
      <c r="R2739" s="2" t="s">
        <v>74</v>
      </c>
      <c r="S2739" s="2" t="s">
        <v>6034</v>
      </c>
      <c r="T2739" s="2" t="s">
        <v>6035</v>
      </c>
      <c r="U2739" s="2" t="b">
        <v>1</v>
      </c>
      <c r="V2739" s="2" t="s">
        <v>69</v>
      </c>
      <c r="W2739" s="2">
        <v>3.6</v>
      </c>
    </row>
    <row r="2740" spans="1:23" ht="15.75" customHeight="1" x14ac:dyDescent="0.25">
      <c r="A2740" s="2" t="s">
        <v>52</v>
      </c>
      <c r="B2740" s="2" t="s">
        <v>53</v>
      </c>
      <c r="C2740" s="2" t="s">
        <v>19</v>
      </c>
      <c r="D2740" s="2" t="s">
        <v>94</v>
      </c>
      <c r="E2740" s="2" t="s">
        <v>96</v>
      </c>
      <c r="F2740" s="2" t="s">
        <v>364</v>
      </c>
      <c r="G2740" s="2" t="s">
        <v>689</v>
      </c>
      <c r="H2740" s="2" t="s">
        <v>513</v>
      </c>
      <c r="I2740" s="2" t="s">
        <v>40</v>
      </c>
      <c r="J2740" s="2" t="s">
        <v>690</v>
      </c>
      <c r="K2740" s="2" t="s">
        <v>691</v>
      </c>
      <c r="L2740" s="2" t="s">
        <v>372</v>
      </c>
      <c r="M2740" s="2">
        <v>60</v>
      </c>
      <c r="N2740" s="2" t="b">
        <v>0</v>
      </c>
      <c r="O2740" s="2">
        <v>0.81300813008130079</v>
      </c>
      <c r="P2740" s="2">
        <v>0.75757575757575757</v>
      </c>
      <c r="Q2740" s="2">
        <v>0.8771929824561403</v>
      </c>
      <c r="R2740" s="2" t="s">
        <v>74</v>
      </c>
      <c r="S2740" s="2" t="s">
        <v>6036</v>
      </c>
      <c r="T2740" s="2" t="s">
        <v>6037</v>
      </c>
      <c r="U2740" s="2" t="b">
        <v>1</v>
      </c>
      <c r="V2740" s="2" t="s">
        <v>69</v>
      </c>
      <c r="W2740" s="2">
        <v>3.2</v>
      </c>
    </row>
    <row r="2741" spans="1:23" ht="15.75" customHeight="1" x14ac:dyDescent="0.25">
      <c r="A2741" s="2" t="s">
        <v>52</v>
      </c>
      <c r="B2741" s="2" t="s">
        <v>53</v>
      </c>
      <c r="C2741" s="2" t="s">
        <v>19</v>
      </c>
      <c r="D2741" s="2" t="s">
        <v>94</v>
      </c>
      <c r="E2741" s="2" t="s">
        <v>96</v>
      </c>
      <c r="F2741" s="2" t="s">
        <v>364</v>
      </c>
      <c r="G2741" s="2" t="s">
        <v>694</v>
      </c>
      <c r="H2741" s="2" t="s">
        <v>513</v>
      </c>
      <c r="I2741" s="2" t="s">
        <v>40</v>
      </c>
      <c r="J2741" s="2" t="s">
        <v>695</v>
      </c>
      <c r="K2741" s="2" t="s">
        <v>696</v>
      </c>
      <c r="L2741" s="2" t="s">
        <v>372</v>
      </c>
      <c r="M2741" s="2">
        <v>61</v>
      </c>
      <c r="N2741" s="2" t="b">
        <v>0</v>
      </c>
      <c r="O2741" s="2">
        <v>0.85000000000000009</v>
      </c>
      <c r="P2741" s="2">
        <v>0.80952380952380953</v>
      </c>
      <c r="Q2741" s="2">
        <v>0.89473684210526316</v>
      </c>
      <c r="R2741" s="2" t="s">
        <v>74</v>
      </c>
      <c r="S2741" s="2" t="s">
        <v>6038</v>
      </c>
      <c r="T2741" s="2" t="s">
        <v>6039</v>
      </c>
      <c r="U2741" s="2" t="b">
        <v>1</v>
      </c>
      <c r="V2741" s="2" t="s">
        <v>69</v>
      </c>
      <c r="W2741" s="2">
        <v>3.1</v>
      </c>
    </row>
    <row r="2742" spans="1:23" ht="15.75" customHeight="1" x14ac:dyDescent="0.25">
      <c r="A2742" s="2" t="s">
        <v>52</v>
      </c>
      <c r="B2742" s="2" t="s">
        <v>53</v>
      </c>
      <c r="C2742" s="2" t="s">
        <v>19</v>
      </c>
      <c r="D2742" s="2" t="s">
        <v>94</v>
      </c>
      <c r="E2742" s="2" t="s">
        <v>96</v>
      </c>
      <c r="F2742" s="2" t="s">
        <v>364</v>
      </c>
      <c r="G2742" s="2" t="s">
        <v>699</v>
      </c>
      <c r="H2742" s="2" t="s">
        <v>700</v>
      </c>
      <c r="I2742" s="2" t="s">
        <v>47</v>
      </c>
      <c r="J2742" s="2" t="s">
        <v>701</v>
      </c>
      <c r="K2742" s="2" t="s">
        <v>702</v>
      </c>
      <c r="L2742" s="2" t="s">
        <v>366</v>
      </c>
      <c r="M2742" s="2">
        <v>42</v>
      </c>
      <c r="N2742" s="2" t="b">
        <v>0</v>
      </c>
      <c r="O2742" s="2">
        <v>0.84120171673819744</v>
      </c>
      <c r="P2742" s="2">
        <v>0.81666666666666665</v>
      </c>
      <c r="Q2742" s="2">
        <v>0.86725663716814161</v>
      </c>
      <c r="R2742" s="2" t="s">
        <v>74</v>
      </c>
      <c r="S2742" s="2" t="s">
        <v>6040</v>
      </c>
      <c r="T2742" s="2" t="s">
        <v>6041</v>
      </c>
      <c r="U2742" s="2" t="b">
        <v>1</v>
      </c>
      <c r="V2742" s="2" t="s">
        <v>69</v>
      </c>
      <c r="W2742" s="2">
        <v>3.5</v>
      </c>
    </row>
    <row r="2743" spans="1:23" ht="15.75" customHeight="1" x14ac:dyDescent="0.25">
      <c r="A2743" s="2" t="s">
        <v>52</v>
      </c>
      <c r="B2743" s="2" t="s">
        <v>53</v>
      </c>
      <c r="C2743" s="2" t="s">
        <v>19</v>
      </c>
      <c r="D2743" s="2" t="s">
        <v>94</v>
      </c>
      <c r="E2743" s="2" t="s">
        <v>96</v>
      </c>
      <c r="F2743" s="2" t="s">
        <v>364</v>
      </c>
      <c r="G2743" s="2" t="s">
        <v>705</v>
      </c>
      <c r="H2743" s="2" t="s">
        <v>700</v>
      </c>
      <c r="I2743" s="2" t="s">
        <v>47</v>
      </c>
      <c r="J2743" s="2" t="s">
        <v>706</v>
      </c>
      <c r="K2743" s="2" t="s">
        <v>707</v>
      </c>
      <c r="L2743" s="2" t="s">
        <v>366</v>
      </c>
      <c r="M2743" s="2">
        <v>43</v>
      </c>
      <c r="N2743" s="2" t="b">
        <v>0</v>
      </c>
      <c r="O2743" s="2">
        <v>0.83690987124463523</v>
      </c>
      <c r="P2743" s="2">
        <v>0.8125</v>
      </c>
      <c r="Q2743" s="2">
        <v>0.86283185840707965</v>
      </c>
      <c r="R2743" s="2" t="s">
        <v>74</v>
      </c>
      <c r="S2743" s="2" t="s">
        <v>6042</v>
      </c>
      <c r="T2743" s="2" t="s">
        <v>6043</v>
      </c>
      <c r="U2743" s="2" t="b">
        <v>1</v>
      </c>
      <c r="V2743" s="2" t="s">
        <v>69</v>
      </c>
      <c r="W2743" s="2">
        <v>3.2</v>
      </c>
    </row>
    <row r="2744" spans="1:23" ht="15.75" customHeight="1" x14ac:dyDescent="0.25">
      <c r="A2744" s="2" t="s">
        <v>52</v>
      </c>
      <c r="B2744" s="2" t="s">
        <v>53</v>
      </c>
      <c r="C2744" s="2" t="s">
        <v>19</v>
      </c>
      <c r="D2744" s="2" t="s">
        <v>94</v>
      </c>
      <c r="E2744" s="2" t="s">
        <v>96</v>
      </c>
      <c r="F2744" s="2" t="s">
        <v>364</v>
      </c>
      <c r="G2744" s="2" t="s">
        <v>710</v>
      </c>
      <c r="H2744" s="2" t="s">
        <v>700</v>
      </c>
      <c r="I2744" s="2" t="s">
        <v>47</v>
      </c>
      <c r="J2744" s="2" t="s">
        <v>711</v>
      </c>
      <c r="K2744" s="2" t="s">
        <v>712</v>
      </c>
      <c r="L2744" s="2" t="s">
        <v>366</v>
      </c>
      <c r="M2744" s="2">
        <v>44</v>
      </c>
      <c r="N2744" s="2" t="b">
        <v>0</v>
      </c>
      <c r="O2744" s="2">
        <v>0.84434968017057577</v>
      </c>
      <c r="P2744" s="2">
        <v>0.81481481481481477</v>
      </c>
      <c r="Q2744" s="2">
        <v>0.87610619469026552</v>
      </c>
      <c r="R2744" s="2" t="s">
        <v>74</v>
      </c>
      <c r="S2744" s="2" t="s">
        <v>6044</v>
      </c>
      <c r="T2744" s="2" t="s">
        <v>6045</v>
      </c>
      <c r="U2744" s="2" t="b">
        <v>1</v>
      </c>
      <c r="V2744" s="2" t="s">
        <v>69</v>
      </c>
      <c r="W2744" s="2">
        <v>3.2</v>
      </c>
    </row>
    <row r="2745" spans="1:23" ht="15.75" customHeight="1" x14ac:dyDescent="0.25">
      <c r="A2745" s="2" t="s">
        <v>52</v>
      </c>
      <c r="B2745" s="2" t="s">
        <v>53</v>
      </c>
      <c r="C2745" s="2" t="s">
        <v>19</v>
      </c>
      <c r="D2745" s="2" t="s">
        <v>94</v>
      </c>
      <c r="E2745" s="2" t="s">
        <v>96</v>
      </c>
      <c r="F2745" s="2" t="s">
        <v>364</v>
      </c>
      <c r="G2745" s="2" t="s">
        <v>715</v>
      </c>
      <c r="H2745" s="2" t="s">
        <v>700</v>
      </c>
      <c r="I2745" s="2" t="s">
        <v>47</v>
      </c>
      <c r="J2745" s="2" t="s">
        <v>716</v>
      </c>
      <c r="K2745" s="2" t="s">
        <v>717</v>
      </c>
      <c r="L2745" s="2" t="s">
        <v>366</v>
      </c>
      <c r="M2745" s="2">
        <v>45</v>
      </c>
      <c r="N2745" s="2" t="b">
        <v>0</v>
      </c>
      <c r="O2745" s="2">
        <v>0.85529157667386602</v>
      </c>
      <c r="P2745" s="2">
        <v>0.83544303797468356</v>
      </c>
      <c r="Q2745" s="2">
        <v>0.87610619469026552</v>
      </c>
      <c r="R2745" s="2" t="s">
        <v>74</v>
      </c>
      <c r="S2745" s="2" t="s">
        <v>6046</v>
      </c>
      <c r="T2745" s="2" t="s">
        <v>6047</v>
      </c>
      <c r="U2745" s="2" t="b">
        <v>1</v>
      </c>
      <c r="V2745" s="2" t="s">
        <v>69</v>
      </c>
      <c r="W2745" s="2">
        <v>3.8</v>
      </c>
    </row>
    <row r="2746" spans="1:23" ht="15.75" customHeight="1" x14ac:dyDescent="0.25">
      <c r="A2746" s="2" t="s">
        <v>52</v>
      </c>
      <c r="B2746" s="2" t="s">
        <v>53</v>
      </c>
      <c r="C2746" s="2" t="s">
        <v>19</v>
      </c>
      <c r="D2746" s="2" t="s">
        <v>94</v>
      </c>
      <c r="E2746" s="2" t="s">
        <v>96</v>
      </c>
      <c r="F2746" s="2" t="s">
        <v>364</v>
      </c>
      <c r="G2746" s="2" t="s">
        <v>720</v>
      </c>
      <c r="H2746" s="2" t="s">
        <v>700</v>
      </c>
      <c r="I2746" s="2" t="s">
        <v>47</v>
      </c>
      <c r="J2746" s="2" t="s">
        <v>721</v>
      </c>
      <c r="K2746" s="2" t="s">
        <v>722</v>
      </c>
      <c r="L2746" s="2" t="s">
        <v>366</v>
      </c>
      <c r="M2746" s="2">
        <v>46</v>
      </c>
      <c r="N2746" s="2" t="b">
        <v>0</v>
      </c>
      <c r="O2746" s="2">
        <v>0.8466522678185745</v>
      </c>
      <c r="P2746" s="2">
        <v>0.8270042194092827</v>
      </c>
      <c r="Q2746" s="2">
        <v>0.86725663716814161</v>
      </c>
      <c r="R2746" s="2" t="s">
        <v>74</v>
      </c>
      <c r="S2746" s="2" t="s">
        <v>6048</v>
      </c>
      <c r="T2746" s="2" t="s">
        <v>6049</v>
      </c>
      <c r="U2746" s="2" t="b">
        <v>1</v>
      </c>
      <c r="V2746" s="2" t="s">
        <v>69</v>
      </c>
      <c r="W2746" s="2">
        <v>3.2</v>
      </c>
    </row>
    <row r="2747" spans="1:23" ht="15.75" customHeight="1" x14ac:dyDescent="0.25">
      <c r="A2747" s="2" t="s">
        <v>52</v>
      </c>
      <c r="B2747" s="2" t="s">
        <v>53</v>
      </c>
      <c r="C2747" s="2" t="s">
        <v>19</v>
      </c>
      <c r="D2747" s="2" t="s">
        <v>94</v>
      </c>
      <c r="E2747" s="2" t="s">
        <v>96</v>
      </c>
      <c r="F2747" s="2" t="s">
        <v>364</v>
      </c>
      <c r="G2747" s="2" t="s">
        <v>725</v>
      </c>
      <c r="H2747" s="2" t="s">
        <v>700</v>
      </c>
      <c r="I2747" s="2" t="s">
        <v>47</v>
      </c>
      <c r="J2747" s="2" t="s">
        <v>726</v>
      </c>
      <c r="K2747" s="2" t="s">
        <v>727</v>
      </c>
      <c r="L2747" s="2" t="s">
        <v>366</v>
      </c>
      <c r="M2747" s="2">
        <v>47</v>
      </c>
      <c r="N2747" s="2" t="b">
        <v>0</v>
      </c>
      <c r="O2747" s="2">
        <v>0.84051724137931028</v>
      </c>
      <c r="P2747" s="2">
        <v>0.81932773109243695</v>
      </c>
      <c r="Q2747" s="2">
        <v>0.86283185840707965</v>
      </c>
      <c r="R2747" s="2" t="s">
        <v>74</v>
      </c>
      <c r="S2747" s="2" t="s">
        <v>6050</v>
      </c>
      <c r="T2747" s="2" t="s">
        <v>6051</v>
      </c>
      <c r="U2747" s="2" t="b">
        <v>1</v>
      </c>
      <c r="V2747" s="2" t="s">
        <v>69</v>
      </c>
      <c r="W2747" s="2">
        <v>3.5</v>
      </c>
    </row>
    <row r="2748" spans="1:23" ht="15.75" customHeight="1" x14ac:dyDescent="0.25">
      <c r="A2748" s="2" t="s">
        <v>52</v>
      </c>
      <c r="B2748" s="2" t="s">
        <v>53</v>
      </c>
      <c r="C2748" s="2" t="s">
        <v>19</v>
      </c>
      <c r="D2748" s="2" t="s">
        <v>94</v>
      </c>
      <c r="E2748" s="2" t="s">
        <v>96</v>
      </c>
      <c r="F2748" s="2" t="s">
        <v>364</v>
      </c>
      <c r="G2748" s="2" t="s">
        <v>730</v>
      </c>
      <c r="H2748" s="2" t="s">
        <v>700</v>
      </c>
      <c r="I2748" s="2" t="s">
        <v>47</v>
      </c>
      <c r="J2748" s="2" t="s">
        <v>731</v>
      </c>
      <c r="K2748" s="2" t="s">
        <v>732</v>
      </c>
      <c r="L2748" s="2" t="s">
        <v>366</v>
      </c>
      <c r="M2748" s="2">
        <v>48</v>
      </c>
      <c r="N2748" s="2" t="b">
        <v>0</v>
      </c>
      <c r="O2748" s="2">
        <v>0.85032537960954446</v>
      </c>
      <c r="P2748" s="2">
        <v>0.83404255319148934</v>
      </c>
      <c r="Q2748" s="2">
        <v>0.86725663716814161</v>
      </c>
      <c r="R2748" s="2" t="s">
        <v>74</v>
      </c>
      <c r="S2748" s="2" t="s">
        <v>6052</v>
      </c>
      <c r="T2748" s="2" t="s">
        <v>6053</v>
      </c>
      <c r="U2748" s="2" t="b">
        <v>1</v>
      </c>
      <c r="V2748" s="2" t="s">
        <v>69</v>
      </c>
      <c r="W2748" s="2">
        <v>3.2</v>
      </c>
    </row>
    <row r="2749" spans="1:23" ht="15.75" customHeight="1" x14ac:dyDescent="0.25">
      <c r="A2749" s="2" t="s">
        <v>52</v>
      </c>
      <c r="B2749" s="2" t="s">
        <v>53</v>
      </c>
      <c r="C2749" s="2" t="s">
        <v>19</v>
      </c>
      <c r="D2749" s="2" t="s">
        <v>94</v>
      </c>
      <c r="E2749" s="2" t="s">
        <v>96</v>
      </c>
      <c r="F2749" s="2" t="s">
        <v>364</v>
      </c>
      <c r="G2749" s="2" t="s">
        <v>735</v>
      </c>
      <c r="H2749" s="2" t="s">
        <v>700</v>
      </c>
      <c r="I2749" s="2" t="s">
        <v>47</v>
      </c>
      <c r="J2749" s="2" t="s">
        <v>736</v>
      </c>
      <c r="K2749" s="2" t="s">
        <v>737</v>
      </c>
      <c r="L2749" s="2" t="s">
        <v>366</v>
      </c>
      <c r="M2749" s="2">
        <v>49</v>
      </c>
      <c r="N2749" s="2" t="b">
        <v>0</v>
      </c>
      <c r="O2749" s="2">
        <v>0.84978540772532196</v>
      </c>
      <c r="P2749" s="2">
        <v>0.82499999999999996</v>
      </c>
      <c r="Q2749" s="2">
        <v>0.87610619469026552</v>
      </c>
      <c r="R2749" s="2" t="s">
        <v>74</v>
      </c>
      <c r="S2749" s="2" t="s">
        <v>6054</v>
      </c>
      <c r="T2749" s="2" t="s">
        <v>6055</v>
      </c>
      <c r="U2749" s="2" t="b">
        <v>1</v>
      </c>
      <c r="V2749" s="2" t="s">
        <v>69</v>
      </c>
      <c r="W2749" s="2">
        <v>3.3</v>
      </c>
    </row>
    <row r="2750" spans="1:23" ht="15.75" customHeight="1" x14ac:dyDescent="0.25">
      <c r="A2750" s="2" t="s">
        <v>52</v>
      </c>
      <c r="B2750" s="2" t="s">
        <v>53</v>
      </c>
      <c r="C2750" s="2" t="s">
        <v>19</v>
      </c>
      <c r="D2750" s="2" t="s">
        <v>94</v>
      </c>
      <c r="E2750" s="2" t="s">
        <v>96</v>
      </c>
      <c r="F2750" s="2" t="s">
        <v>364</v>
      </c>
      <c r="G2750" s="2" t="s">
        <v>740</v>
      </c>
      <c r="H2750" s="2" t="s">
        <v>700</v>
      </c>
      <c r="I2750" s="2" t="s">
        <v>47</v>
      </c>
      <c r="J2750" s="2" t="s">
        <v>741</v>
      </c>
      <c r="K2750" s="2" t="s">
        <v>742</v>
      </c>
      <c r="L2750" s="2" t="s">
        <v>366</v>
      </c>
      <c r="M2750" s="2">
        <v>50</v>
      </c>
      <c r="N2750" s="2" t="b">
        <v>0</v>
      </c>
      <c r="O2750" s="2">
        <v>0.84051724137931028</v>
      </c>
      <c r="P2750" s="2">
        <v>0.81932773109243695</v>
      </c>
      <c r="Q2750" s="2">
        <v>0.86283185840707965</v>
      </c>
      <c r="R2750" s="2" t="s">
        <v>74</v>
      </c>
      <c r="S2750" s="2" t="s">
        <v>6056</v>
      </c>
      <c r="T2750" s="2" t="s">
        <v>6057</v>
      </c>
      <c r="U2750" s="2" t="b">
        <v>1</v>
      </c>
      <c r="V2750" s="2" t="s">
        <v>69</v>
      </c>
      <c r="W2750" s="2">
        <v>3.6</v>
      </c>
    </row>
    <row r="2751" spans="1:23" ht="15.75" customHeight="1" x14ac:dyDescent="0.25">
      <c r="A2751" s="2" t="s">
        <v>52</v>
      </c>
      <c r="B2751" s="2" t="s">
        <v>53</v>
      </c>
      <c r="C2751" s="2" t="s">
        <v>19</v>
      </c>
      <c r="D2751" s="2" t="s">
        <v>94</v>
      </c>
      <c r="E2751" s="2" t="s">
        <v>96</v>
      </c>
      <c r="F2751" s="2" t="s">
        <v>364</v>
      </c>
      <c r="G2751" s="2" t="s">
        <v>745</v>
      </c>
      <c r="H2751" s="2" t="s">
        <v>700</v>
      </c>
      <c r="I2751" s="2" t="s">
        <v>47</v>
      </c>
      <c r="J2751" s="2" t="s">
        <v>746</v>
      </c>
      <c r="K2751" s="2" t="s">
        <v>747</v>
      </c>
      <c r="L2751" s="2" t="s">
        <v>366</v>
      </c>
      <c r="M2751" s="2">
        <v>51</v>
      </c>
      <c r="N2751" s="2" t="b">
        <v>0</v>
      </c>
      <c r="O2751" s="2">
        <v>0.84549356223175953</v>
      </c>
      <c r="P2751" s="2">
        <v>0.8208333333333333</v>
      </c>
      <c r="Q2751" s="2">
        <v>0.87168141592920356</v>
      </c>
      <c r="R2751" s="2" t="s">
        <v>74</v>
      </c>
      <c r="S2751" s="2" t="s">
        <v>6058</v>
      </c>
      <c r="T2751" s="2" t="s">
        <v>6059</v>
      </c>
      <c r="U2751" s="2" t="b">
        <v>1</v>
      </c>
      <c r="V2751" s="2" t="s">
        <v>69</v>
      </c>
      <c r="W2751" s="2">
        <v>3.2</v>
      </c>
    </row>
    <row r="2752" spans="1:23" ht="15.75" customHeight="1" x14ac:dyDescent="0.25">
      <c r="A2752" s="2" t="s">
        <v>52</v>
      </c>
      <c r="B2752" s="2" t="s">
        <v>53</v>
      </c>
      <c r="C2752" s="2" t="s">
        <v>19</v>
      </c>
      <c r="D2752" s="2" t="s">
        <v>94</v>
      </c>
      <c r="E2752" s="2" t="s">
        <v>96</v>
      </c>
      <c r="F2752" s="2" t="s">
        <v>364</v>
      </c>
      <c r="G2752" s="2" t="s">
        <v>750</v>
      </c>
      <c r="H2752" s="2" t="s">
        <v>700</v>
      </c>
      <c r="I2752" s="2" t="s">
        <v>47</v>
      </c>
      <c r="J2752" s="2" t="s">
        <v>751</v>
      </c>
      <c r="K2752" s="2" t="s">
        <v>752</v>
      </c>
      <c r="L2752" s="2" t="s">
        <v>366</v>
      </c>
      <c r="M2752" s="2">
        <v>52</v>
      </c>
      <c r="N2752" s="2" t="b">
        <v>0</v>
      </c>
      <c r="O2752" s="2">
        <v>0.83083511777301933</v>
      </c>
      <c r="P2752" s="2">
        <v>0.80497925311203322</v>
      </c>
      <c r="Q2752" s="2">
        <v>0.8584070796460177</v>
      </c>
      <c r="R2752" s="2" t="s">
        <v>74</v>
      </c>
      <c r="S2752" s="2" t="s">
        <v>6060</v>
      </c>
      <c r="T2752" s="2" t="s">
        <v>6061</v>
      </c>
      <c r="U2752" s="2" t="b">
        <v>1</v>
      </c>
      <c r="V2752" s="2" t="s">
        <v>69</v>
      </c>
      <c r="W2752" s="2">
        <v>3.2</v>
      </c>
    </row>
    <row r="2753" spans="1:23" ht="15.75" customHeight="1" x14ac:dyDescent="0.25">
      <c r="A2753" s="2" t="s">
        <v>52</v>
      </c>
      <c r="B2753" s="2" t="s">
        <v>53</v>
      </c>
      <c r="C2753" s="2" t="s">
        <v>19</v>
      </c>
      <c r="D2753" s="2" t="s">
        <v>94</v>
      </c>
      <c r="E2753" s="2" t="s">
        <v>96</v>
      </c>
      <c r="F2753" s="2" t="s">
        <v>364</v>
      </c>
      <c r="G2753" s="2" t="s">
        <v>755</v>
      </c>
      <c r="H2753" s="2" t="s">
        <v>700</v>
      </c>
      <c r="I2753" s="2" t="s">
        <v>47</v>
      </c>
      <c r="J2753" s="2" t="s">
        <v>756</v>
      </c>
      <c r="K2753" s="2" t="s">
        <v>757</v>
      </c>
      <c r="L2753" s="2" t="s">
        <v>366</v>
      </c>
      <c r="M2753" s="2">
        <v>53</v>
      </c>
      <c r="N2753" s="2" t="b">
        <v>0</v>
      </c>
      <c r="O2753" s="2">
        <v>0.8633405639913232</v>
      </c>
      <c r="P2753" s="2">
        <v>0.84680851063829787</v>
      </c>
      <c r="Q2753" s="2">
        <v>0.88053097345132747</v>
      </c>
      <c r="R2753" s="2" t="s">
        <v>74</v>
      </c>
      <c r="S2753" s="2" t="s">
        <v>6062</v>
      </c>
      <c r="T2753" s="2" t="s">
        <v>6063</v>
      </c>
      <c r="U2753" s="2" t="b">
        <v>1</v>
      </c>
      <c r="V2753" s="2" t="s">
        <v>69</v>
      </c>
      <c r="W2753" s="2">
        <v>3.7</v>
      </c>
    </row>
    <row r="2754" spans="1:23" ht="15.75" customHeight="1" x14ac:dyDescent="0.25">
      <c r="A2754" s="2" t="s">
        <v>52</v>
      </c>
      <c r="B2754" s="2" t="s">
        <v>53</v>
      </c>
      <c r="C2754" s="2" t="s">
        <v>19</v>
      </c>
      <c r="D2754" s="2" t="s">
        <v>94</v>
      </c>
      <c r="E2754" s="2" t="s">
        <v>96</v>
      </c>
      <c r="F2754" s="2" t="s">
        <v>364</v>
      </c>
      <c r="G2754" s="2" t="s">
        <v>760</v>
      </c>
      <c r="H2754" s="2" t="s">
        <v>700</v>
      </c>
      <c r="I2754" s="2" t="s">
        <v>47</v>
      </c>
      <c r="J2754" s="2" t="s">
        <v>761</v>
      </c>
      <c r="K2754" s="2" t="s">
        <v>762</v>
      </c>
      <c r="L2754" s="2" t="s">
        <v>366</v>
      </c>
      <c r="M2754" s="2">
        <v>54</v>
      </c>
      <c r="N2754" s="2" t="b">
        <v>0</v>
      </c>
      <c r="O2754" s="2">
        <v>0.85961123110151183</v>
      </c>
      <c r="P2754" s="2">
        <v>0.83966244725738393</v>
      </c>
      <c r="Q2754" s="2">
        <v>0.88053097345132747</v>
      </c>
      <c r="R2754" s="2" t="s">
        <v>74</v>
      </c>
      <c r="S2754" s="2" t="s">
        <v>6064</v>
      </c>
      <c r="T2754" s="2" t="s">
        <v>6065</v>
      </c>
      <c r="U2754" s="2" t="b">
        <v>1</v>
      </c>
      <c r="V2754" s="2" t="s">
        <v>69</v>
      </c>
      <c r="W2754" s="2">
        <v>1.5</v>
      </c>
    </row>
    <row r="2755" spans="1:23" ht="15.75" customHeight="1" x14ac:dyDescent="0.25">
      <c r="A2755" s="2" t="s">
        <v>52</v>
      </c>
      <c r="B2755" s="2" t="s">
        <v>53</v>
      </c>
      <c r="C2755" s="2" t="s">
        <v>19</v>
      </c>
      <c r="D2755" s="2" t="s">
        <v>94</v>
      </c>
      <c r="E2755" s="2" t="s">
        <v>96</v>
      </c>
      <c r="F2755" s="2" t="s">
        <v>364</v>
      </c>
      <c r="G2755" s="2" t="s">
        <v>765</v>
      </c>
      <c r="H2755" s="2" t="s">
        <v>700</v>
      </c>
      <c r="I2755" s="2" t="s">
        <v>47</v>
      </c>
      <c r="J2755" s="2" t="s">
        <v>766</v>
      </c>
      <c r="K2755" s="2" t="s">
        <v>767</v>
      </c>
      <c r="L2755" s="2" t="s">
        <v>366</v>
      </c>
      <c r="M2755" s="2">
        <v>55</v>
      </c>
      <c r="N2755" s="2" t="b">
        <v>0</v>
      </c>
      <c r="O2755" s="2">
        <v>0.83982683982683981</v>
      </c>
      <c r="P2755" s="2">
        <v>0.82203389830508478</v>
      </c>
      <c r="Q2755" s="2">
        <v>0.8584070796460177</v>
      </c>
      <c r="R2755" s="2" t="s">
        <v>74</v>
      </c>
      <c r="S2755" s="2" t="s">
        <v>6066</v>
      </c>
      <c r="T2755" s="2" t="s">
        <v>6067</v>
      </c>
      <c r="U2755" s="2" t="b">
        <v>1</v>
      </c>
      <c r="V2755" s="2" t="s">
        <v>69</v>
      </c>
      <c r="W2755" s="2">
        <v>1.9</v>
      </c>
    </row>
    <row r="2756" spans="1:23" ht="15.75" customHeight="1" x14ac:dyDescent="0.25">
      <c r="A2756" s="2" t="s">
        <v>52</v>
      </c>
      <c r="B2756" s="2" t="s">
        <v>53</v>
      </c>
      <c r="C2756" s="2" t="s">
        <v>19</v>
      </c>
      <c r="D2756" s="2" t="s">
        <v>94</v>
      </c>
      <c r="E2756" s="2" t="s">
        <v>96</v>
      </c>
      <c r="F2756" s="2" t="s">
        <v>364</v>
      </c>
      <c r="G2756" s="2" t="s">
        <v>770</v>
      </c>
      <c r="H2756" s="2" t="s">
        <v>700</v>
      </c>
      <c r="I2756" s="2" t="s">
        <v>47</v>
      </c>
      <c r="J2756" s="2" t="s">
        <v>771</v>
      </c>
      <c r="K2756" s="2" t="s">
        <v>772</v>
      </c>
      <c r="L2756" s="2" t="s">
        <v>366</v>
      </c>
      <c r="M2756" s="2">
        <v>56</v>
      </c>
      <c r="N2756" s="2" t="b">
        <v>0</v>
      </c>
      <c r="O2756" s="2">
        <v>0.83083511777301933</v>
      </c>
      <c r="P2756" s="2">
        <v>0.80497925311203322</v>
      </c>
      <c r="Q2756" s="2">
        <v>0.8584070796460177</v>
      </c>
      <c r="R2756" s="2" t="s">
        <v>74</v>
      </c>
      <c r="S2756" s="2" t="s">
        <v>6068</v>
      </c>
      <c r="T2756" s="2" t="s">
        <v>6069</v>
      </c>
      <c r="U2756" s="2" t="b">
        <v>1</v>
      </c>
      <c r="V2756" s="2" t="s">
        <v>69</v>
      </c>
      <c r="W2756" s="2">
        <v>1.5</v>
      </c>
    </row>
    <row r="2757" spans="1:23" ht="15.75" customHeight="1" x14ac:dyDescent="0.25">
      <c r="A2757" s="2" t="s">
        <v>52</v>
      </c>
      <c r="B2757" s="2" t="s">
        <v>53</v>
      </c>
      <c r="C2757" s="2" t="s">
        <v>19</v>
      </c>
      <c r="D2757" s="2" t="s">
        <v>94</v>
      </c>
      <c r="E2757" s="2" t="s">
        <v>96</v>
      </c>
      <c r="F2757" s="2" t="s">
        <v>364</v>
      </c>
      <c r="G2757" s="2" t="s">
        <v>775</v>
      </c>
      <c r="H2757" s="2" t="s">
        <v>700</v>
      </c>
      <c r="I2757" s="2" t="s">
        <v>47</v>
      </c>
      <c r="J2757" s="2" t="s">
        <v>776</v>
      </c>
      <c r="K2757" s="2" t="s">
        <v>777</v>
      </c>
      <c r="L2757" s="2" t="s">
        <v>366</v>
      </c>
      <c r="M2757" s="2">
        <v>57</v>
      </c>
      <c r="N2757" s="2" t="b">
        <v>0</v>
      </c>
      <c r="O2757" s="2">
        <v>0.84782608695652184</v>
      </c>
      <c r="P2757" s="2">
        <v>0.83333333333333337</v>
      </c>
      <c r="Q2757" s="2">
        <v>0.86283185840707965</v>
      </c>
      <c r="R2757" s="2" t="s">
        <v>74</v>
      </c>
      <c r="S2757" s="2" t="s">
        <v>6070</v>
      </c>
      <c r="T2757" s="2" t="s">
        <v>6071</v>
      </c>
      <c r="U2757" s="2" t="b">
        <v>1</v>
      </c>
      <c r="V2757" s="2" t="s">
        <v>69</v>
      </c>
      <c r="W2757" s="2">
        <v>1.5</v>
      </c>
    </row>
    <row r="2758" spans="1:23" ht="15.75" customHeight="1" x14ac:dyDescent="0.25">
      <c r="A2758" s="2" t="s">
        <v>52</v>
      </c>
      <c r="B2758" s="2" t="s">
        <v>53</v>
      </c>
      <c r="C2758" s="2" t="s">
        <v>19</v>
      </c>
      <c r="D2758" s="2" t="s">
        <v>94</v>
      </c>
      <c r="E2758" s="2" t="s">
        <v>96</v>
      </c>
      <c r="F2758" s="2" t="s">
        <v>364</v>
      </c>
      <c r="G2758" s="2" t="s">
        <v>780</v>
      </c>
      <c r="H2758" s="2" t="s">
        <v>700</v>
      </c>
      <c r="I2758" s="2" t="s">
        <v>47</v>
      </c>
      <c r="J2758" s="2" t="s">
        <v>781</v>
      </c>
      <c r="K2758" s="2" t="s">
        <v>782</v>
      </c>
      <c r="L2758" s="2" t="s">
        <v>366</v>
      </c>
      <c r="M2758" s="2">
        <v>58</v>
      </c>
      <c r="N2758" s="2" t="b">
        <v>0</v>
      </c>
      <c r="O2758" s="2">
        <v>0.84782608695652184</v>
      </c>
      <c r="P2758" s="2">
        <v>0.83333333333333337</v>
      </c>
      <c r="Q2758" s="2">
        <v>0.86283185840707965</v>
      </c>
      <c r="R2758" s="2" t="s">
        <v>74</v>
      </c>
      <c r="S2758" s="2" t="s">
        <v>6072</v>
      </c>
      <c r="T2758" s="2" t="s">
        <v>6073</v>
      </c>
      <c r="U2758" s="2" t="b">
        <v>1</v>
      </c>
      <c r="V2758" s="2" t="s">
        <v>69</v>
      </c>
      <c r="W2758" s="2">
        <v>1.9</v>
      </c>
    </row>
    <row r="2759" spans="1:23" ht="15.75" customHeight="1" x14ac:dyDescent="0.25">
      <c r="A2759" s="2" t="s">
        <v>52</v>
      </c>
      <c r="B2759" s="2" t="s">
        <v>53</v>
      </c>
      <c r="C2759" s="2" t="s">
        <v>19</v>
      </c>
      <c r="D2759" s="2" t="s">
        <v>94</v>
      </c>
      <c r="E2759" s="2" t="s">
        <v>96</v>
      </c>
      <c r="F2759" s="2" t="s">
        <v>364</v>
      </c>
      <c r="G2759" s="2" t="s">
        <v>785</v>
      </c>
      <c r="H2759" s="2" t="s">
        <v>700</v>
      </c>
      <c r="I2759" s="2" t="s">
        <v>47</v>
      </c>
      <c r="J2759" s="2" t="s">
        <v>786</v>
      </c>
      <c r="K2759" s="2" t="s">
        <v>787</v>
      </c>
      <c r="L2759" s="2" t="s">
        <v>366</v>
      </c>
      <c r="M2759" s="2">
        <v>59</v>
      </c>
      <c r="N2759" s="2" t="b">
        <v>0</v>
      </c>
      <c r="O2759" s="2">
        <v>0.86881720430107523</v>
      </c>
      <c r="P2759" s="2">
        <v>0.84518828451882844</v>
      </c>
      <c r="Q2759" s="2">
        <v>0.89380530973451322</v>
      </c>
      <c r="R2759" s="2" t="s">
        <v>74</v>
      </c>
      <c r="S2759" s="2" t="s">
        <v>6074</v>
      </c>
      <c r="T2759" s="2" t="s">
        <v>6075</v>
      </c>
      <c r="U2759" s="2" t="b">
        <v>1</v>
      </c>
      <c r="V2759" s="2" t="s">
        <v>69</v>
      </c>
      <c r="W2759" s="2">
        <v>1.5</v>
      </c>
    </row>
    <row r="2760" spans="1:23" ht="15.75" customHeight="1" x14ac:dyDescent="0.25">
      <c r="A2760" s="2" t="s">
        <v>52</v>
      </c>
      <c r="B2760" s="2" t="s">
        <v>53</v>
      </c>
      <c r="C2760" s="2" t="s">
        <v>19</v>
      </c>
      <c r="D2760" s="2" t="s">
        <v>94</v>
      </c>
      <c r="E2760" s="2" t="s">
        <v>96</v>
      </c>
      <c r="F2760" s="2" t="s">
        <v>364</v>
      </c>
      <c r="G2760" s="2" t="s">
        <v>790</v>
      </c>
      <c r="H2760" s="2" t="s">
        <v>700</v>
      </c>
      <c r="I2760" s="2" t="s">
        <v>47</v>
      </c>
      <c r="J2760" s="2" t="s">
        <v>791</v>
      </c>
      <c r="K2760" s="2" t="s">
        <v>792</v>
      </c>
      <c r="L2760" s="2" t="s">
        <v>366</v>
      </c>
      <c r="M2760" s="2">
        <v>60</v>
      </c>
      <c r="N2760" s="2" t="b">
        <v>0</v>
      </c>
      <c r="O2760" s="2">
        <v>0.8441558441558441</v>
      </c>
      <c r="P2760" s="2">
        <v>0.82627118644067798</v>
      </c>
      <c r="Q2760" s="2">
        <v>0.86283185840707965</v>
      </c>
      <c r="R2760" s="2" t="s">
        <v>74</v>
      </c>
      <c r="S2760" s="2" t="s">
        <v>6076</v>
      </c>
      <c r="T2760" s="2" t="s">
        <v>6077</v>
      </c>
      <c r="U2760" s="2" t="b">
        <v>1</v>
      </c>
      <c r="V2760" s="2" t="s">
        <v>69</v>
      </c>
      <c r="W2760" s="2">
        <v>2</v>
      </c>
    </row>
    <row r="2761" spans="1:23" ht="15.75" customHeight="1" x14ac:dyDescent="0.25">
      <c r="A2761" s="2" t="s">
        <v>52</v>
      </c>
      <c r="B2761" s="2" t="s">
        <v>53</v>
      </c>
      <c r="C2761" s="2" t="s">
        <v>19</v>
      </c>
      <c r="D2761" s="2" t="s">
        <v>94</v>
      </c>
      <c r="E2761" s="2" t="s">
        <v>96</v>
      </c>
      <c r="F2761" s="2" t="s">
        <v>364</v>
      </c>
      <c r="G2761" s="2" t="s">
        <v>795</v>
      </c>
      <c r="H2761" s="2" t="s">
        <v>700</v>
      </c>
      <c r="I2761" s="2" t="s">
        <v>47</v>
      </c>
      <c r="J2761" s="2" t="s">
        <v>796</v>
      </c>
      <c r="K2761" s="2" t="s">
        <v>797</v>
      </c>
      <c r="L2761" s="2" t="s">
        <v>366</v>
      </c>
      <c r="M2761" s="2">
        <v>61</v>
      </c>
      <c r="N2761" s="2" t="b">
        <v>0</v>
      </c>
      <c r="O2761" s="2">
        <v>0.85344827586206906</v>
      </c>
      <c r="P2761" s="2">
        <v>0.83193277310924374</v>
      </c>
      <c r="Q2761" s="2">
        <v>0.87610619469026552</v>
      </c>
      <c r="R2761" s="2" t="s">
        <v>74</v>
      </c>
      <c r="S2761" s="2" t="s">
        <v>6078</v>
      </c>
      <c r="T2761" s="2" t="s">
        <v>6079</v>
      </c>
      <c r="U2761" s="2" t="b">
        <v>1</v>
      </c>
      <c r="V2761" s="2" t="s">
        <v>69</v>
      </c>
      <c r="W2761" s="2">
        <v>1.5</v>
      </c>
    </row>
    <row r="2762" spans="1:23" ht="15.75" customHeight="1" x14ac:dyDescent="0.25">
      <c r="A2762" s="2" t="s">
        <v>52</v>
      </c>
      <c r="B2762" s="2" t="s">
        <v>53</v>
      </c>
      <c r="C2762" s="2" t="s">
        <v>19</v>
      </c>
      <c r="D2762" s="2" t="s">
        <v>102</v>
      </c>
      <c r="E2762" s="2" t="s">
        <v>103</v>
      </c>
      <c r="F2762" s="2" t="s">
        <v>55</v>
      </c>
      <c r="G2762" s="2" t="s">
        <v>56</v>
      </c>
      <c r="H2762" s="2" t="s">
        <v>57</v>
      </c>
      <c r="I2762" s="2" t="s">
        <v>32</v>
      </c>
      <c r="J2762" s="2" t="s">
        <v>59</v>
      </c>
      <c r="K2762" s="2" t="s">
        <v>60</v>
      </c>
      <c r="L2762" s="2" t="s">
        <v>61</v>
      </c>
      <c r="M2762" s="2">
        <v>42</v>
      </c>
      <c r="N2762" s="2" t="b">
        <v>1</v>
      </c>
      <c r="O2762" s="2">
        <v>0.77142857142857146</v>
      </c>
      <c r="P2762" s="2">
        <v>0.72972972972972971</v>
      </c>
      <c r="Q2762" s="2">
        <v>0.81818181818181823</v>
      </c>
      <c r="R2762" s="2" t="s">
        <v>74</v>
      </c>
      <c r="S2762" s="2" t="s">
        <v>6080</v>
      </c>
      <c r="T2762" s="2" t="s">
        <v>6081</v>
      </c>
      <c r="U2762" s="2" t="b">
        <v>1</v>
      </c>
      <c r="V2762" s="2" t="s">
        <v>69</v>
      </c>
      <c r="W2762" s="2">
        <v>2.6</v>
      </c>
    </row>
    <row r="2763" spans="1:23" ht="15.75" customHeight="1" x14ac:dyDescent="0.25">
      <c r="A2763" s="2" t="s">
        <v>52</v>
      </c>
      <c r="B2763" s="2" t="s">
        <v>53</v>
      </c>
      <c r="C2763" s="2" t="s">
        <v>19</v>
      </c>
      <c r="D2763" s="2" t="s">
        <v>102</v>
      </c>
      <c r="E2763" s="2" t="s">
        <v>103</v>
      </c>
      <c r="F2763" s="2" t="s">
        <v>55</v>
      </c>
      <c r="G2763" s="2" t="s">
        <v>70</v>
      </c>
      <c r="H2763" s="2" t="s">
        <v>57</v>
      </c>
      <c r="I2763" s="2" t="s">
        <v>32</v>
      </c>
      <c r="J2763" s="2" t="s">
        <v>71</v>
      </c>
      <c r="K2763" s="2" t="s">
        <v>72</v>
      </c>
      <c r="L2763" s="2" t="s">
        <v>61</v>
      </c>
      <c r="M2763" s="2">
        <v>43</v>
      </c>
      <c r="N2763" s="2" t="b">
        <v>1</v>
      </c>
      <c r="O2763" s="2">
        <v>0.77551020408163274</v>
      </c>
      <c r="P2763" s="2">
        <v>0.73359073359073357</v>
      </c>
      <c r="Q2763" s="2">
        <v>0.82251082251082253</v>
      </c>
      <c r="R2763" s="2" t="s">
        <v>74</v>
      </c>
      <c r="S2763" s="2" t="s">
        <v>6082</v>
      </c>
      <c r="T2763" s="2" t="s">
        <v>6083</v>
      </c>
      <c r="U2763" s="2" t="b">
        <v>1</v>
      </c>
      <c r="V2763" s="2" t="s">
        <v>69</v>
      </c>
      <c r="W2763" s="2">
        <v>2.1</v>
      </c>
    </row>
    <row r="2764" spans="1:23" ht="15.75" customHeight="1" x14ac:dyDescent="0.25">
      <c r="A2764" s="2" t="s">
        <v>52</v>
      </c>
      <c r="B2764" s="2" t="s">
        <v>53</v>
      </c>
      <c r="C2764" s="2" t="s">
        <v>19</v>
      </c>
      <c r="D2764" s="2" t="s">
        <v>102</v>
      </c>
      <c r="E2764" s="2" t="s">
        <v>103</v>
      </c>
      <c r="F2764" s="2" t="s">
        <v>55</v>
      </c>
      <c r="G2764" s="2" t="s">
        <v>78</v>
      </c>
      <c r="H2764" s="2" t="s">
        <v>57</v>
      </c>
      <c r="I2764" s="2" t="s">
        <v>32</v>
      </c>
      <c r="J2764" s="2" t="s">
        <v>79</v>
      </c>
      <c r="K2764" s="2" t="s">
        <v>80</v>
      </c>
      <c r="L2764" s="2" t="s">
        <v>61</v>
      </c>
      <c r="M2764" s="2">
        <v>44</v>
      </c>
      <c r="N2764" s="2" t="b">
        <v>1</v>
      </c>
      <c r="O2764" s="2">
        <v>0.79012345679012352</v>
      </c>
      <c r="P2764" s="2">
        <v>0.75294117647058822</v>
      </c>
      <c r="Q2764" s="2">
        <v>0.83116883116883122</v>
      </c>
      <c r="R2764" s="2" t="s">
        <v>74</v>
      </c>
      <c r="S2764" s="2" t="s">
        <v>6084</v>
      </c>
      <c r="T2764" s="2" t="s">
        <v>6085</v>
      </c>
      <c r="U2764" s="2" t="b">
        <v>1</v>
      </c>
      <c r="V2764" s="2" t="s">
        <v>69</v>
      </c>
      <c r="W2764" s="2">
        <v>1.7</v>
      </c>
    </row>
    <row r="2765" spans="1:23" ht="15.75" customHeight="1" x14ac:dyDescent="0.25">
      <c r="A2765" s="2" t="s">
        <v>52</v>
      </c>
      <c r="B2765" s="2" t="s">
        <v>53</v>
      </c>
      <c r="C2765" s="2" t="s">
        <v>19</v>
      </c>
      <c r="D2765" s="2" t="s">
        <v>102</v>
      </c>
      <c r="E2765" s="2" t="s">
        <v>103</v>
      </c>
      <c r="F2765" s="2" t="s">
        <v>55</v>
      </c>
      <c r="G2765" s="2" t="s">
        <v>85</v>
      </c>
      <c r="H2765" s="2" t="s">
        <v>57</v>
      </c>
      <c r="I2765" s="2" t="s">
        <v>32</v>
      </c>
      <c r="J2765" s="2" t="s">
        <v>86</v>
      </c>
      <c r="K2765" s="2" t="s">
        <v>87</v>
      </c>
      <c r="L2765" s="2" t="s">
        <v>61</v>
      </c>
      <c r="M2765" s="2">
        <v>45</v>
      </c>
      <c r="N2765" s="2" t="b">
        <v>1</v>
      </c>
      <c r="O2765" s="2">
        <v>0.79917184265010366</v>
      </c>
      <c r="P2765" s="2">
        <v>0.76587301587301593</v>
      </c>
      <c r="Q2765" s="2">
        <v>0.83549783549783552</v>
      </c>
      <c r="R2765" s="2" t="s">
        <v>74</v>
      </c>
      <c r="S2765" s="2" t="s">
        <v>6086</v>
      </c>
      <c r="T2765" s="2" t="s">
        <v>6087</v>
      </c>
      <c r="U2765" s="2" t="b">
        <v>1</v>
      </c>
      <c r="V2765" s="2" t="s">
        <v>69</v>
      </c>
      <c r="W2765" s="2">
        <v>2</v>
      </c>
    </row>
    <row r="2766" spans="1:23" ht="15.75" customHeight="1" x14ac:dyDescent="0.25">
      <c r="A2766" s="2" t="s">
        <v>52</v>
      </c>
      <c r="B2766" s="2" t="s">
        <v>53</v>
      </c>
      <c r="C2766" s="2" t="s">
        <v>19</v>
      </c>
      <c r="D2766" s="2" t="s">
        <v>102</v>
      </c>
      <c r="E2766" s="2" t="s">
        <v>103</v>
      </c>
      <c r="F2766" s="2" t="s">
        <v>55</v>
      </c>
      <c r="G2766" s="2" t="s">
        <v>92</v>
      </c>
      <c r="H2766" s="2" t="s">
        <v>57</v>
      </c>
      <c r="I2766" s="2" t="s">
        <v>32</v>
      </c>
      <c r="J2766" s="2" t="s">
        <v>93</v>
      </c>
      <c r="K2766" s="2" t="s">
        <v>95</v>
      </c>
      <c r="L2766" s="2" t="s">
        <v>61</v>
      </c>
      <c r="M2766" s="2">
        <v>46</v>
      </c>
      <c r="N2766" s="2" t="b">
        <v>1</v>
      </c>
      <c r="O2766" s="2">
        <v>0.79503105590062118</v>
      </c>
      <c r="P2766" s="2">
        <v>0.76190476190476186</v>
      </c>
      <c r="Q2766" s="2">
        <v>0.83116883116883122</v>
      </c>
      <c r="R2766" s="2" t="s">
        <v>74</v>
      </c>
      <c r="S2766" s="2" t="s">
        <v>6088</v>
      </c>
      <c r="T2766" s="2" t="s">
        <v>6089</v>
      </c>
      <c r="U2766" s="2" t="b">
        <v>1</v>
      </c>
      <c r="V2766" s="2" t="s">
        <v>69</v>
      </c>
      <c r="W2766" s="2">
        <v>1.7</v>
      </c>
    </row>
    <row r="2767" spans="1:23" ht="15.75" customHeight="1" x14ac:dyDescent="0.25">
      <c r="A2767" s="2" t="s">
        <v>52</v>
      </c>
      <c r="B2767" s="2" t="s">
        <v>53</v>
      </c>
      <c r="C2767" s="2" t="s">
        <v>19</v>
      </c>
      <c r="D2767" s="2" t="s">
        <v>102</v>
      </c>
      <c r="E2767" s="2" t="s">
        <v>103</v>
      </c>
      <c r="F2767" s="2" t="s">
        <v>55</v>
      </c>
      <c r="G2767" s="2" t="s">
        <v>99</v>
      </c>
      <c r="H2767" s="2" t="s">
        <v>57</v>
      </c>
      <c r="I2767" s="2" t="s">
        <v>32</v>
      </c>
      <c r="J2767" s="2" t="s">
        <v>100</v>
      </c>
      <c r="K2767" s="2" t="s">
        <v>101</v>
      </c>
      <c r="L2767" s="2" t="s">
        <v>61</v>
      </c>
      <c r="M2767" s="2">
        <v>47</v>
      </c>
      <c r="N2767" s="2" t="b">
        <v>1</v>
      </c>
      <c r="O2767" s="2">
        <v>0.77938144329896908</v>
      </c>
      <c r="P2767" s="2">
        <v>0.74409448818897639</v>
      </c>
      <c r="Q2767" s="2">
        <v>0.81818181818181823</v>
      </c>
      <c r="R2767" s="2" t="s">
        <v>74</v>
      </c>
      <c r="S2767" s="2" t="s">
        <v>6090</v>
      </c>
      <c r="T2767" s="2" t="s">
        <v>6091</v>
      </c>
      <c r="U2767" s="2" t="b">
        <v>1</v>
      </c>
      <c r="V2767" s="2" t="s">
        <v>69</v>
      </c>
      <c r="W2767" s="2">
        <v>1.7</v>
      </c>
    </row>
    <row r="2768" spans="1:23" ht="15.75" customHeight="1" x14ac:dyDescent="0.25">
      <c r="A2768" s="2" t="s">
        <v>52</v>
      </c>
      <c r="B2768" s="2" t="s">
        <v>53</v>
      </c>
      <c r="C2768" s="2" t="s">
        <v>19</v>
      </c>
      <c r="D2768" s="2" t="s">
        <v>102</v>
      </c>
      <c r="E2768" s="2" t="s">
        <v>103</v>
      </c>
      <c r="F2768" s="2" t="s">
        <v>55</v>
      </c>
      <c r="G2768" s="2" t="s">
        <v>107</v>
      </c>
      <c r="H2768" s="2" t="s">
        <v>57</v>
      </c>
      <c r="I2768" s="2" t="s">
        <v>32</v>
      </c>
      <c r="J2768" s="2" t="s">
        <v>108</v>
      </c>
      <c r="K2768" s="2" t="s">
        <v>109</v>
      </c>
      <c r="L2768" s="2" t="s">
        <v>61</v>
      </c>
      <c r="M2768" s="2">
        <v>48</v>
      </c>
      <c r="N2768" s="2" t="b">
        <v>1</v>
      </c>
      <c r="O2768" s="2">
        <v>0.78367346938775506</v>
      </c>
      <c r="P2768" s="2">
        <v>0.74131274131274127</v>
      </c>
      <c r="Q2768" s="2">
        <v>0.83116883116883122</v>
      </c>
      <c r="R2768" s="2" t="s">
        <v>74</v>
      </c>
      <c r="S2768" s="2" t="s">
        <v>6092</v>
      </c>
      <c r="T2768" s="2" t="s">
        <v>6093</v>
      </c>
      <c r="U2768" s="2" t="b">
        <v>1</v>
      </c>
      <c r="V2768" s="2" t="s">
        <v>69</v>
      </c>
      <c r="W2768" s="2">
        <v>2.1</v>
      </c>
    </row>
    <row r="2769" spans="1:23" ht="15.75" customHeight="1" x14ac:dyDescent="0.25">
      <c r="A2769" s="2" t="s">
        <v>52</v>
      </c>
      <c r="B2769" s="2" t="s">
        <v>53</v>
      </c>
      <c r="C2769" s="2" t="s">
        <v>19</v>
      </c>
      <c r="D2769" s="2" t="s">
        <v>102</v>
      </c>
      <c r="E2769" s="2" t="s">
        <v>103</v>
      </c>
      <c r="F2769" s="2" t="s">
        <v>55</v>
      </c>
      <c r="G2769" s="2" t="s">
        <v>112</v>
      </c>
      <c r="H2769" s="2" t="s">
        <v>57</v>
      </c>
      <c r="I2769" s="2" t="s">
        <v>32</v>
      </c>
      <c r="J2769" s="2" t="s">
        <v>113</v>
      </c>
      <c r="K2769" s="2" t="s">
        <v>114</v>
      </c>
      <c r="L2769" s="2" t="s">
        <v>61</v>
      </c>
      <c r="M2769" s="2">
        <v>49</v>
      </c>
      <c r="N2769" s="2" t="b">
        <v>1</v>
      </c>
      <c r="O2769" s="2">
        <v>0.78762886597938131</v>
      </c>
      <c r="P2769" s="2">
        <v>0.75196850393700787</v>
      </c>
      <c r="Q2769" s="2">
        <v>0.82683982683982682</v>
      </c>
      <c r="R2769" s="2" t="s">
        <v>74</v>
      </c>
      <c r="S2769" s="2" t="s">
        <v>6094</v>
      </c>
      <c r="T2769" s="2" t="s">
        <v>6095</v>
      </c>
      <c r="U2769" s="2" t="b">
        <v>1</v>
      </c>
      <c r="V2769" s="2" t="s">
        <v>69</v>
      </c>
      <c r="W2769" s="2">
        <v>1.7</v>
      </c>
    </row>
    <row r="2770" spans="1:23" ht="15.75" customHeight="1" x14ac:dyDescent="0.25">
      <c r="A2770" s="2" t="s">
        <v>52</v>
      </c>
      <c r="B2770" s="2" t="s">
        <v>53</v>
      </c>
      <c r="C2770" s="2" t="s">
        <v>19</v>
      </c>
      <c r="D2770" s="2" t="s">
        <v>102</v>
      </c>
      <c r="E2770" s="2" t="s">
        <v>103</v>
      </c>
      <c r="F2770" s="2" t="s">
        <v>55</v>
      </c>
      <c r="G2770" s="2" t="s">
        <v>117</v>
      </c>
      <c r="H2770" s="2" t="s">
        <v>57</v>
      </c>
      <c r="I2770" s="2" t="s">
        <v>32</v>
      </c>
      <c r="J2770" s="2" t="s">
        <v>118</v>
      </c>
      <c r="K2770" s="2" t="s">
        <v>119</v>
      </c>
      <c r="L2770" s="2" t="s">
        <v>61</v>
      </c>
      <c r="M2770" s="2">
        <v>50</v>
      </c>
      <c r="N2770" s="2" t="b">
        <v>1</v>
      </c>
      <c r="O2770" s="2">
        <v>0.79917184265010366</v>
      </c>
      <c r="P2770" s="2">
        <v>0.76587301587301593</v>
      </c>
      <c r="Q2770" s="2">
        <v>0.83549783549783552</v>
      </c>
      <c r="R2770" s="2" t="s">
        <v>74</v>
      </c>
      <c r="S2770" s="2" t="s">
        <v>6096</v>
      </c>
      <c r="T2770" s="2" t="s">
        <v>6097</v>
      </c>
      <c r="U2770" s="2" t="b">
        <v>1</v>
      </c>
      <c r="V2770" s="2" t="s">
        <v>69</v>
      </c>
      <c r="W2770" s="2">
        <v>2.1</v>
      </c>
    </row>
    <row r="2771" spans="1:23" ht="15.75" customHeight="1" x14ac:dyDescent="0.25">
      <c r="A2771" s="2" t="s">
        <v>52</v>
      </c>
      <c r="B2771" s="2" t="s">
        <v>53</v>
      </c>
      <c r="C2771" s="2" t="s">
        <v>19</v>
      </c>
      <c r="D2771" s="2" t="s">
        <v>102</v>
      </c>
      <c r="E2771" s="2" t="s">
        <v>103</v>
      </c>
      <c r="F2771" s="2" t="s">
        <v>55</v>
      </c>
      <c r="G2771" s="2" t="s">
        <v>122</v>
      </c>
      <c r="H2771" s="2" t="s">
        <v>57</v>
      </c>
      <c r="I2771" s="2" t="s">
        <v>32</v>
      </c>
      <c r="J2771" s="2" t="s">
        <v>123</v>
      </c>
      <c r="K2771" s="2" t="s">
        <v>124</v>
      </c>
      <c r="L2771" s="2" t="s">
        <v>61</v>
      </c>
      <c r="M2771" s="2">
        <v>51</v>
      </c>
      <c r="N2771" s="2" t="b">
        <v>1</v>
      </c>
      <c r="O2771" s="2">
        <v>0.80503144654088055</v>
      </c>
      <c r="P2771" s="2">
        <v>0.78048780487804881</v>
      </c>
      <c r="Q2771" s="2">
        <v>0.83116883116883122</v>
      </c>
      <c r="R2771" s="2" t="s">
        <v>74</v>
      </c>
      <c r="S2771" s="2" t="s">
        <v>6098</v>
      </c>
      <c r="T2771" s="2" t="s">
        <v>6099</v>
      </c>
      <c r="U2771" s="2" t="b">
        <v>1</v>
      </c>
      <c r="V2771" s="2" t="s">
        <v>69</v>
      </c>
      <c r="W2771" s="2">
        <v>1.7</v>
      </c>
    </row>
    <row r="2772" spans="1:23" ht="15.75" customHeight="1" x14ac:dyDescent="0.25">
      <c r="A2772" s="2" t="s">
        <v>52</v>
      </c>
      <c r="B2772" s="2" t="s">
        <v>53</v>
      </c>
      <c r="C2772" s="2" t="s">
        <v>19</v>
      </c>
      <c r="D2772" s="2" t="s">
        <v>102</v>
      </c>
      <c r="E2772" s="2" t="s">
        <v>103</v>
      </c>
      <c r="F2772" s="2" t="s">
        <v>55</v>
      </c>
      <c r="G2772" s="2" t="s">
        <v>127</v>
      </c>
      <c r="H2772" s="2" t="s">
        <v>57</v>
      </c>
      <c r="I2772" s="2" t="s">
        <v>32</v>
      </c>
      <c r="J2772" s="2" t="s">
        <v>128</v>
      </c>
      <c r="K2772" s="2" t="s">
        <v>129</v>
      </c>
      <c r="L2772" s="2" t="s">
        <v>61</v>
      </c>
      <c r="M2772" s="2">
        <v>52</v>
      </c>
      <c r="N2772" s="2" t="b">
        <v>1</v>
      </c>
      <c r="O2772" s="2">
        <v>0.79587628865979387</v>
      </c>
      <c r="P2772" s="2">
        <v>0.75984251968503935</v>
      </c>
      <c r="Q2772" s="2">
        <v>0.83549783549783552</v>
      </c>
      <c r="R2772" s="2" t="s">
        <v>74</v>
      </c>
      <c r="S2772" s="2" t="s">
        <v>6100</v>
      </c>
      <c r="T2772" s="2" t="s">
        <v>6101</v>
      </c>
      <c r="U2772" s="2" t="b">
        <v>1</v>
      </c>
      <c r="V2772" s="2" t="s">
        <v>69</v>
      </c>
      <c r="W2772" s="2">
        <v>1.7</v>
      </c>
    </row>
    <row r="2773" spans="1:23" ht="15.75" customHeight="1" x14ac:dyDescent="0.25">
      <c r="A2773" s="2" t="s">
        <v>52</v>
      </c>
      <c r="B2773" s="2" t="s">
        <v>53</v>
      </c>
      <c r="C2773" s="2" t="s">
        <v>19</v>
      </c>
      <c r="D2773" s="2" t="s">
        <v>102</v>
      </c>
      <c r="E2773" s="2" t="s">
        <v>103</v>
      </c>
      <c r="F2773" s="2" t="s">
        <v>55</v>
      </c>
      <c r="G2773" s="2" t="s">
        <v>132</v>
      </c>
      <c r="H2773" s="2" t="s">
        <v>57</v>
      </c>
      <c r="I2773" s="2" t="s">
        <v>32</v>
      </c>
      <c r="J2773" s="2" t="s">
        <v>133</v>
      </c>
      <c r="K2773" s="2" t="s">
        <v>134</v>
      </c>
      <c r="L2773" s="2" t="s">
        <v>61</v>
      </c>
      <c r="M2773" s="2">
        <v>53</v>
      </c>
      <c r="N2773" s="2" t="b">
        <v>1</v>
      </c>
      <c r="O2773" s="2">
        <v>0.79012345679012352</v>
      </c>
      <c r="P2773" s="2">
        <v>0.75294117647058822</v>
      </c>
      <c r="Q2773" s="2">
        <v>0.83116883116883122</v>
      </c>
      <c r="R2773" s="2" t="s">
        <v>74</v>
      </c>
      <c r="S2773" s="2" t="s">
        <v>6102</v>
      </c>
      <c r="T2773" s="2" t="s">
        <v>6103</v>
      </c>
      <c r="U2773" s="2" t="b">
        <v>1</v>
      </c>
      <c r="V2773" s="2" t="s">
        <v>69</v>
      </c>
      <c r="W2773" s="2">
        <v>2.1</v>
      </c>
    </row>
    <row r="2774" spans="1:23" ht="15.75" customHeight="1" x14ac:dyDescent="0.25">
      <c r="A2774" s="2" t="s">
        <v>52</v>
      </c>
      <c r="B2774" s="2" t="s">
        <v>53</v>
      </c>
      <c r="C2774" s="2" t="s">
        <v>19</v>
      </c>
      <c r="D2774" s="2" t="s">
        <v>102</v>
      </c>
      <c r="E2774" s="2" t="s">
        <v>103</v>
      </c>
      <c r="F2774" s="2" t="s">
        <v>55</v>
      </c>
      <c r="G2774" s="2" t="s">
        <v>137</v>
      </c>
      <c r="H2774" s="2" t="s">
        <v>57</v>
      </c>
      <c r="I2774" s="2" t="s">
        <v>32</v>
      </c>
      <c r="J2774" s="2" t="s">
        <v>138</v>
      </c>
      <c r="K2774" s="2" t="s">
        <v>139</v>
      </c>
      <c r="L2774" s="2" t="s">
        <v>61</v>
      </c>
      <c r="M2774" s="2">
        <v>54</v>
      </c>
      <c r="N2774" s="2" t="b">
        <v>1</v>
      </c>
      <c r="O2774" s="2">
        <v>0.77366255144032914</v>
      </c>
      <c r="P2774" s="2">
        <v>0.73725490196078436</v>
      </c>
      <c r="Q2774" s="2">
        <v>0.81385281385281383</v>
      </c>
      <c r="R2774" s="2" t="s">
        <v>74</v>
      </c>
      <c r="S2774" s="2" t="s">
        <v>6104</v>
      </c>
      <c r="T2774" s="2" t="s">
        <v>6105</v>
      </c>
      <c r="U2774" s="2" t="b">
        <v>1</v>
      </c>
      <c r="V2774" s="2" t="s">
        <v>69</v>
      </c>
      <c r="W2774" s="2">
        <v>1.7</v>
      </c>
    </row>
    <row r="2775" spans="1:23" ht="15.75" customHeight="1" x14ac:dyDescent="0.25">
      <c r="A2775" s="2" t="s">
        <v>52</v>
      </c>
      <c r="B2775" s="2" t="s">
        <v>53</v>
      </c>
      <c r="C2775" s="2" t="s">
        <v>19</v>
      </c>
      <c r="D2775" s="2" t="s">
        <v>102</v>
      </c>
      <c r="E2775" s="2" t="s">
        <v>103</v>
      </c>
      <c r="F2775" s="2" t="s">
        <v>55</v>
      </c>
      <c r="G2775" s="2" t="s">
        <v>142</v>
      </c>
      <c r="H2775" s="2" t="s">
        <v>57</v>
      </c>
      <c r="I2775" s="2" t="s">
        <v>32</v>
      </c>
      <c r="J2775" s="2" t="s">
        <v>143</v>
      </c>
      <c r="K2775" s="2" t="s">
        <v>144</v>
      </c>
      <c r="L2775" s="2" t="s">
        <v>61</v>
      </c>
      <c r="M2775" s="2">
        <v>55</v>
      </c>
      <c r="N2775" s="2" t="b">
        <v>1</v>
      </c>
      <c r="O2775" s="2">
        <v>0.77709611451942739</v>
      </c>
      <c r="P2775" s="2">
        <v>0.73643410852713176</v>
      </c>
      <c r="Q2775" s="2">
        <v>0.82251082251082253</v>
      </c>
      <c r="R2775" s="2" t="s">
        <v>74</v>
      </c>
      <c r="S2775" s="2" t="s">
        <v>6106</v>
      </c>
      <c r="T2775" s="2" t="s">
        <v>6107</v>
      </c>
      <c r="U2775" s="2" t="b">
        <v>1</v>
      </c>
      <c r="V2775" s="2" t="s">
        <v>69</v>
      </c>
      <c r="W2775" s="2">
        <v>1.7</v>
      </c>
    </row>
    <row r="2776" spans="1:23" ht="15.75" customHeight="1" x14ac:dyDescent="0.25">
      <c r="A2776" s="2" t="s">
        <v>52</v>
      </c>
      <c r="B2776" s="2" t="s">
        <v>53</v>
      </c>
      <c r="C2776" s="2" t="s">
        <v>19</v>
      </c>
      <c r="D2776" s="2" t="s">
        <v>102</v>
      </c>
      <c r="E2776" s="2" t="s">
        <v>103</v>
      </c>
      <c r="F2776" s="2" t="s">
        <v>55</v>
      </c>
      <c r="G2776" s="2" t="s">
        <v>148</v>
      </c>
      <c r="H2776" s="2" t="s">
        <v>57</v>
      </c>
      <c r="I2776" s="2" t="s">
        <v>32</v>
      </c>
      <c r="J2776" s="2" t="s">
        <v>149</v>
      </c>
      <c r="K2776" s="2" t="s">
        <v>150</v>
      </c>
      <c r="L2776" s="2" t="s">
        <v>61</v>
      </c>
      <c r="M2776" s="2">
        <v>56</v>
      </c>
      <c r="N2776" s="2" t="b">
        <v>1</v>
      </c>
      <c r="O2776" s="2">
        <v>0.78762886597938131</v>
      </c>
      <c r="P2776" s="2">
        <v>0.75196850393700787</v>
      </c>
      <c r="Q2776" s="2">
        <v>0.82683982683982682</v>
      </c>
      <c r="R2776" s="2" t="s">
        <v>74</v>
      </c>
      <c r="S2776" s="2" t="s">
        <v>6108</v>
      </c>
      <c r="T2776" s="2" t="s">
        <v>6109</v>
      </c>
      <c r="U2776" s="2" t="b">
        <v>1</v>
      </c>
      <c r="V2776" s="2" t="s">
        <v>69</v>
      </c>
      <c r="W2776" s="2">
        <v>2.1</v>
      </c>
    </row>
    <row r="2777" spans="1:23" ht="15.75" customHeight="1" x14ac:dyDescent="0.25">
      <c r="A2777" s="2" t="s">
        <v>52</v>
      </c>
      <c r="B2777" s="2" t="s">
        <v>53</v>
      </c>
      <c r="C2777" s="2" t="s">
        <v>19</v>
      </c>
      <c r="D2777" s="2" t="s">
        <v>102</v>
      </c>
      <c r="E2777" s="2" t="s">
        <v>103</v>
      </c>
      <c r="F2777" s="2" t="s">
        <v>55</v>
      </c>
      <c r="G2777" s="2" t="s">
        <v>153</v>
      </c>
      <c r="H2777" s="2" t="s">
        <v>57</v>
      </c>
      <c r="I2777" s="2" t="s">
        <v>32</v>
      </c>
      <c r="J2777" s="2" t="s">
        <v>154</v>
      </c>
      <c r="K2777" s="2" t="s">
        <v>155</v>
      </c>
      <c r="L2777" s="2" t="s">
        <v>61</v>
      </c>
      <c r="M2777" s="2">
        <v>57</v>
      </c>
      <c r="N2777" s="2" t="b">
        <v>1</v>
      </c>
      <c r="O2777" s="2">
        <v>0.78527607361963192</v>
      </c>
      <c r="P2777" s="2">
        <v>0.7441860465116279</v>
      </c>
      <c r="Q2777" s="2">
        <v>0.83116883116883122</v>
      </c>
      <c r="R2777" s="2" t="s">
        <v>74</v>
      </c>
      <c r="S2777" s="2" t="s">
        <v>6110</v>
      </c>
      <c r="T2777" s="2" t="s">
        <v>6111</v>
      </c>
      <c r="U2777" s="2" t="b">
        <v>1</v>
      </c>
      <c r="V2777" s="2" t="s">
        <v>69</v>
      </c>
      <c r="W2777" s="2">
        <v>1.7</v>
      </c>
    </row>
    <row r="2778" spans="1:23" ht="15.75" customHeight="1" x14ac:dyDescent="0.25">
      <c r="A2778" s="2" t="s">
        <v>52</v>
      </c>
      <c r="B2778" s="2" t="s">
        <v>53</v>
      </c>
      <c r="C2778" s="2" t="s">
        <v>19</v>
      </c>
      <c r="D2778" s="2" t="s">
        <v>102</v>
      </c>
      <c r="E2778" s="2" t="s">
        <v>103</v>
      </c>
      <c r="F2778" s="2" t="s">
        <v>55</v>
      </c>
      <c r="G2778" s="2" t="s">
        <v>158</v>
      </c>
      <c r="H2778" s="2" t="s">
        <v>57</v>
      </c>
      <c r="I2778" s="2" t="s">
        <v>32</v>
      </c>
      <c r="J2778" s="2" t="s">
        <v>159</v>
      </c>
      <c r="K2778" s="2" t="s">
        <v>160</v>
      </c>
      <c r="L2778" s="2" t="s">
        <v>61</v>
      </c>
      <c r="M2778" s="2">
        <v>58</v>
      </c>
      <c r="N2778" s="2" t="b">
        <v>1</v>
      </c>
      <c r="O2778" s="2">
        <v>0.8</v>
      </c>
      <c r="P2778" s="2">
        <v>0.76377952755905509</v>
      </c>
      <c r="Q2778" s="2">
        <v>0.83982683982683981</v>
      </c>
      <c r="R2778" s="2" t="s">
        <v>74</v>
      </c>
      <c r="S2778" s="2" t="s">
        <v>6112</v>
      </c>
      <c r="T2778" s="2" t="s">
        <v>6113</v>
      </c>
      <c r="U2778" s="2" t="b">
        <v>1</v>
      </c>
      <c r="V2778" s="2" t="s">
        <v>69</v>
      </c>
      <c r="W2778" s="2">
        <v>2.1</v>
      </c>
    </row>
    <row r="2779" spans="1:23" ht="15.75" customHeight="1" x14ac:dyDescent="0.25">
      <c r="A2779" s="2" t="s">
        <v>52</v>
      </c>
      <c r="B2779" s="2" t="s">
        <v>53</v>
      </c>
      <c r="C2779" s="2" t="s">
        <v>19</v>
      </c>
      <c r="D2779" s="2" t="s">
        <v>102</v>
      </c>
      <c r="E2779" s="2" t="s">
        <v>103</v>
      </c>
      <c r="F2779" s="2" t="s">
        <v>55</v>
      </c>
      <c r="G2779" s="2" t="s">
        <v>163</v>
      </c>
      <c r="H2779" s="2" t="s">
        <v>57</v>
      </c>
      <c r="I2779" s="2" t="s">
        <v>32</v>
      </c>
      <c r="J2779" s="2" t="s">
        <v>164</v>
      </c>
      <c r="K2779" s="2" t="s">
        <v>165</v>
      </c>
      <c r="L2779" s="2" t="s">
        <v>61</v>
      </c>
      <c r="M2779" s="2">
        <v>59</v>
      </c>
      <c r="N2779" s="2" t="b">
        <v>1</v>
      </c>
      <c r="O2779" s="2">
        <v>0.79668049792531126</v>
      </c>
      <c r="P2779" s="2">
        <v>0.76494023904382469</v>
      </c>
      <c r="Q2779" s="2">
        <v>0.83116883116883122</v>
      </c>
      <c r="R2779" s="2" t="s">
        <v>74</v>
      </c>
      <c r="S2779" s="2" t="s">
        <v>6114</v>
      </c>
      <c r="T2779" s="2" t="s">
        <v>6115</v>
      </c>
      <c r="U2779" s="2" t="b">
        <v>1</v>
      </c>
      <c r="V2779" s="2" t="s">
        <v>69</v>
      </c>
      <c r="W2779" s="2">
        <v>1.7</v>
      </c>
    </row>
    <row r="2780" spans="1:23" ht="15.75" customHeight="1" x14ac:dyDescent="0.25">
      <c r="A2780" s="2" t="s">
        <v>52</v>
      </c>
      <c r="B2780" s="2" t="s">
        <v>53</v>
      </c>
      <c r="C2780" s="2" t="s">
        <v>19</v>
      </c>
      <c r="D2780" s="2" t="s">
        <v>102</v>
      </c>
      <c r="E2780" s="2" t="s">
        <v>103</v>
      </c>
      <c r="F2780" s="2" t="s">
        <v>55</v>
      </c>
      <c r="G2780" s="2" t="s">
        <v>168</v>
      </c>
      <c r="H2780" s="2" t="s">
        <v>57</v>
      </c>
      <c r="I2780" s="2" t="s">
        <v>32</v>
      </c>
      <c r="J2780" s="2" t="s">
        <v>169</v>
      </c>
      <c r="K2780" s="2" t="s">
        <v>170</v>
      </c>
      <c r="L2780" s="2" t="s">
        <v>61</v>
      </c>
      <c r="M2780" s="2">
        <v>60</v>
      </c>
      <c r="N2780" s="2" t="b">
        <v>1</v>
      </c>
      <c r="O2780" s="2">
        <v>0.78838174273858919</v>
      </c>
      <c r="P2780" s="2">
        <v>0.75697211155378485</v>
      </c>
      <c r="Q2780" s="2">
        <v>0.82251082251082253</v>
      </c>
      <c r="R2780" s="2" t="s">
        <v>74</v>
      </c>
      <c r="S2780" s="2" t="s">
        <v>6116</v>
      </c>
      <c r="T2780" s="2" t="s">
        <v>6117</v>
      </c>
      <c r="U2780" s="2" t="b">
        <v>1</v>
      </c>
      <c r="V2780" s="2" t="s">
        <v>69</v>
      </c>
      <c r="W2780" s="2">
        <v>2.1</v>
      </c>
    </row>
    <row r="2781" spans="1:23" ht="15.75" customHeight="1" x14ac:dyDescent="0.25">
      <c r="A2781" s="2" t="s">
        <v>52</v>
      </c>
      <c r="B2781" s="2" t="s">
        <v>53</v>
      </c>
      <c r="C2781" s="2" t="s">
        <v>19</v>
      </c>
      <c r="D2781" s="2" t="s">
        <v>102</v>
      </c>
      <c r="E2781" s="2" t="s">
        <v>103</v>
      </c>
      <c r="F2781" s="2" t="s">
        <v>55</v>
      </c>
      <c r="G2781" s="2" t="s">
        <v>173</v>
      </c>
      <c r="H2781" s="2" t="s">
        <v>57</v>
      </c>
      <c r="I2781" s="2" t="s">
        <v>32</v>
      </c>
      <c r="J2781" s="2" t="s">
        <v>174</v>
      </c>
      <c r="K2781" s="2" t="s">
        <v>175</v>
      </c>
      <c r="L2781" s="2" t="s">
        <v>61</v>
      </c>
      <c r="M2781" s="2">
        <v>61</v>
      </c>
      <c r="N2781" s="2" t="b">
        <v>1</v>
      </c>
      <c r="O2781" s="2">
        <v>0.80912863070539409</v>
      </c>
      <c r="P2781" s="2">
        <v>0.77689243027888444</v>
      </c>
      <c r="Q2781" s="2">
        <v>0.8441558441558441</v>
      </c>
      <c r="R2781" s="2" t="s">
        <v>74</v>
      </c>
      <c r="S2781" s="2" t="s">
        <v>6118</v>
      </c>
      <c r="T2781" s="2" t="s">
        <v>6119</v>
      </c>
      <c r="U2781" s="2" t="b">
        <v>1</v>
      </c>
      <c r="V2781" s="2" t="s">
        <v>69</v>
      </c>
      <c r="W2781" s="2">
        <v>1.7</v>
      </c>
    </row>
    <row r="2782" spans="1:23" ht="15.75" customHeight="1" x14ac:dyDescent="0.25">
      <c r="A2782" s="2" t="s">
        <v>52</v>
      </c>
      <c r="B2782" s="2" t="s">
        <v>53</v>
      </c>
      <c r="C2782" s="2" t="s">
        <v>19</v>
      </c>
      <c r="D2782" s="2" t="s">
        <v>102</v>
      </c>
      <c r="E2782" s="2" t="s">
        <v>103</v>
      </c>
      <c r="F2782" s="2" t="s">
        <v>55</v>
      </c>
      <c r="G2782" s="2" t="s">
        <v>178</v>
      </c>
      <c r="H2782" s="2" t="s">
        <v>179</v>
      </c>
      <c r="I2782" s="2" t="s">
        <v>12</v>
      </c>
      <c r="J2782" s="2" t="s">
        <v>180</v>
      </c>
      <c r="K2782" s="2" t="s">
        <v>181</v>
      </c>
      <c r="L2782" s="2" t="s">
        <v>182</v>
      </c>
      <c r="M2782" s="2">
        <v>42</v>
      </c>
      <c r="N2782" s="2" t="b">
        <v>0</v>
      </c>
      <c r="O2782" s="2">
        <v>0.81111111111111101</v>
      </c>
      <c r="P2782" s="2">
        <v>0.77248677248677244</v>
      </c>
      <c r="Q2782" s="2">
        <v>0.85380116959064323</v>
      </c>
      <c r="R2782" s="2" t="s">
        <v>74</v>
      </c>
      <c r="S2782" s="2" t="s">
        <v>6120</v>
      </c>
      <c r="T2782" s="2" t="s">
        <v>6121</v>
      </c>
      <c r="U2782" s="2" t="b">
        <v>1</v>
      </c>
      <c r="V2782" s="2" t="s">
        <v>69</v>
      </c>
      <c r="W2782" s="2">
        <v>1.5</v>
      </c>
    </row>
    <row r="2783" spans="1:23" ht="15.75" customHeight="1" x14ac:dyDescent="0.25">
      <c r="A2783" s="2" t="s">
        <v>52</v>
      </c>
      <c r="B2783" s="2" t="s">
        <v>53</v>
      </c>
      <c r="C2783" s="2" t="s">
        <v>19</v>
      </c>
      <c r="D2783" s="2" t="s">
        <v>102</v>
      </c>
      <c r="E2783" s="2" t="s">
        <v>103</v>
      </c>
      <c r="F2783" s="2" t="s">
        <v>55</v>
      </c>
      <c r="G2783" s="2" t="s">
        <v>185</v>
      </c>
      <c r="H2783" s="2" t="s">
        <v>179</v>
      </c>
      <c r="I2783" s="2" t="s">
        <v>12</v>
      </c>
      <c r="J2783" s="2" t="s">
        <v>186</v>
      </c>
      <c r="K2783" s="2" t="s">
        <v>187</v>
      </c>
      <c r="L2783" s="2" t="s">
        <v>182</v>
      </c>
      <c r="M2783" s="2">
        <v>43</v>
      </c>
      <c r="N2783" s="2" t="b">
        <v>0</v>
      </c>
      <c r="O2783" s="2">
        <v>0.83287671232876714</v>
      </c>
      <c r="P2783" s="2">
        <v>0.78350515463917525</v>
      </c>
      <c r="Q2783" s="2">
        <v>0.88888888888888884</v>
      </c>
      <c r="R2783" s="2" t="s">
        <v>74</v>
      </c>
      <c r="S2783" s="2" t="s">
        <v>6122</v>
      </c>
      <c r="T2783" s="2" t="s">
        <v>6123</v>
      </c>
      <c r="U2783" s="2" t="b">
        <v>1</v>
      </c>
      <c r="V2783" s="2" t="s">
        <v>69</v>
      </c>
      <c r="W2783" s="2">
        <v>1.5</v>
      </c>
    </row>
    <row r="2784" spans="1:23" ht="15.75" customHeight="1" x14ac:dyDescent="0.25">
      <c r="A2784" s="2" t="s">
        <v>52</v>
      </c>
      <c r="B2784" s="2" t="s">
        <v>53</v>
      </c>
      <c r="C2784" s="2" t="s">
        <v>19</v>
      </c>
      <c r="D2784" s="2" t="s">
        <v>102</v>
      </c>
      <c r="E2784" s="2" t="s">
        <v>103</v>
      </c>
      <c r="F2784" s="2" t="s">
        <v>55</v>
      </c>
      <c r="G2784" s="2" t="s">
        <v>191</v>
      </c>
      <c r="H2784" s="2" t="s">
        <v>179</v>
      </c>
      <c r="I2784" s="2" t="s">
        <v>12</v>
      </c>
      <c r="J2784" s="2" t="s">
        <v>192</v>
      </c>
      <c r="K2784" s="2" t="s">
        <v>193</v>
      </c>
      <c r="L2784" s="2" t="s">
        <v>182</v>
      </c>
      <c r="M2784" s="2">
        <v>44</v>
      </c>
      <c r="N2784" s="2" t="b">
        <v>0</v>
      </c>
      <c r="O2784" s="2">
        <v>0.82191780821917804</v>
      </c>
      <c r="P2784" s="2">
        <v>0.77319587628865982</v>
      </c>
      <c r="Q2784" s="2">
        <v>0.8771929824561403</v>
      </c>
      <c r="R2784" s="2" t="s">
        <v>74</v>
      </c>
      <c r="S2784" s="2" t="s">
        <v>6124</v>
      </c>
      <c r="T2784" s="2" t="s">
        <v>6125</v>
      </c>
      <c r="U2784" s="2" t="b">
        <v>1</v>
      </c>
      <c r="V2784" s="2" t="s">
        <v>69</v>
      </c>
      <c r="W2784" s="2">
        <v>2</v>
      </c>
    </row>
    <row r="2785" spans="1:23" ht="15.75" customHeight="1" x14ac:dyDescent="0.25">
      <c r="A2785" s="2" t="s">
        <v>52</v>
      </c>
      <c r="B2785" s="2" t="s">
        <v>53</v>
      </c>
      <c r="C2785" s="2" t="s">
        <v>19</v>
      </c>
      <c r="D2785" s="2" t="s">
        <v>102</v>
      </c>
      <c r="E2785" s="2" t="s">
        <v>103</v>
      </c>
      <c r="F2785" s="2" t="s">
        <v>55</v>
      </c>
      <c r="G2785" s="2" t="s">
        <v>196</v>
      </c>
      <c r="H2785" s="2" t="s">
        <v>179</v>
      </c>
      <c r="I2785" s="2" t="s">
        <v>12</v>
      </c>
      <c r="J2785" s="2" t="s">
        <v>197</v>
      </c>
      <c r="K2785" s="2" t="s">
        <v>198</v>
      </c>
      <c r="L2785" s="2" t="s">
        <v>182</v>
      </c>
      <c r="M2785" s="2">
        <v>45</v>
      </c>
      <c r="N2785" s="2" t="b">
        <v>0</v>
      </c>
      <c r="O2785" s="2">
        <v>0.7865168539325843</v>
      </c>
      <c r="P2785" s="2">
        <v>0.7567567567567568</v>
      </c>
      <c r="Q2785" s="2">
        <v>0.81871345029239762</v>
      </c>
      <c r="R2785" s="2" t="s">
        <v>74</v>
      </c>
      <c r="S2785" s="2" t="s">
        <v>6126</v>
      </c>
      <c r="T2785" s="2" t="s">
        <v>6127</v>
      </c>
      <c r="U2785" s="2" t="b">
        <v>1</v>
      </c>
      <c r="V2785" s="2" t="s">
        <v>69</v>
      </c>
      <c r="W2785" s="2">
        <v>1.5</v>
      </c>
    </row>
    <row r="2786" spans="1:23" ht="15.75" customHeight="1" x14ac:dyDescent="0.25">
      <c r="A2786" s="2" t="s">
        <v>52</v>
      </c>
      <c r="B2786" s="2" t="s">
        <v>53</v>
      </c>
      <c r="C2786" s="2" t="s">
        <v>19</v>
      </c>
      <c r="D2786" s="2" t="s">
        <v>102</v>
      </c>
      <c r="E2786" s="2" t="s">
        <v>103</v>
      </c>
      <c r="F2786" s="2" t="s">
        <v>55</v>
      </c>
      <c r="G2786" s="2" t="s">
        <v>201</v>
      </c>
      <c r="H2786" s="2" t="s">
        <v>179</v>
      </c>
      <c r="I2786" s="2" t="s">
        <v>12</v>
      </c>
      <c r="J2786" s="2" t="s">
        <v>202</v>
      </c>
      <c r="K2786" s="2" t="s">
        <v>203</v>
      </c>
      <c r="L2786" s="2" t="s">
        <v>182</v>
      </c>
      <c r="M2786" s="2">
        <v>46</v>
      </c>
      <c r="N2786" s="2" t="b">
        <v>0</v>
      </c>
      <c r="O2786" s="2">
        <v>0.808743169398907</v>
      </c>
      <c r="P2786" s="2">
        <v>0.75897435897435894</v>
      </c>
      <c r="Q2786" s="2">
        <v>0.86549707602339176</v>
      </c>
      <c r="R2786" s="2" t="s">
        <v>74</v>
      </c>
      <c r="S2786" s="2" t="s">
        <v>6128</v>
      </c>
      <c r="T2786" s="2" t="s">
        <v>6129</v>
      </c>
      <c r="U2786" s="2" t="b">
        <v>1</v>
      </c>
      <c r="V2786" s="2" t="s">
        <v>69</v>
      </c>
      <c r="W2786" s="2">
        <v>1.9</v>
      </c>
    </row>
    <row r="2787" spans="1:23" ht="15.75" customHeight="1" x14ac:dyDescent="0.25">
      <c r="A2787" s="2" t="s">
        <v>52</v>
      </c>
      <c r="B2787" s="2" t="s">
        <v>53</v>
      </c>
      <c r="C2787" s="2" t="s">
        <v>19</v>
      </c>
      <c r="D2787" s="2" t="s">
        <v>102</v>
      </c>
      <c r="E2787" s="2" t="s">
        <v>103</v>
      </c>
      <c r="F2787" s="2" t="s">
        <v>55</v>
      </c>
      <c r="G2787" s="2" t="s">
        <v>206</v>
      </c>
      <c r="H2787" s="2" t="s">
        <v>179</v>
      </c>
      <c r="I2787" s="2" t="s">
        <v>12</v>
      </c>
      <c r="J2787" s="2" t="s">
        <v>207</v>
      </c>
      <c r="K2787" s="2" t="s">
        <v>208</v>
      </c>
      <c r="L2787" s="2" t="s">
        <v>182</v>
      </c>
      <c r="M2787" s="2">
        <v>47</v>
      </c>
      <c r="N2787" s="2" t="b">
        <v>0</v>
      </c>
      <c r="O2787" s="2">
        <v>0.83798882681564246</v>
      </c>
      <c r="P2787" s="2">
        <v>0.80213903743315507</v>
      </c>
      <c r="Q2787" s="2">
        <v>0.8771929824561403</v>
      </c>
      <c r="R2787" s="2" t="s">
        <v>74</v>
      </c>
      <c r="S2787" s="2" t="s">
        <v>6130</v>
      </c>
      <c r="T2787" s="2" t="s">
        <v>6131</v>
      </c>
      <c r="U2787" s="2" t="b">
        <v>1</v>
      </c>
      <c r="V2787" s="2" t="s">
        <v>69</v>
      </c>
      <c r="W2787" s="2">
        <v>1.5</v>
      </c>
    </row>
    <row r="2788" spans="1:23" ht="15.75" customHeight="1" x14ac:dyDescent="0.25">
      <c r="A2788" s="2" t="s">
        <v>52</v>
      </c>
      <c r="B2788" s="2" t="s">
        <v>53</v>
      </c>
      <c r="C2788" s="2" t="s">
        <v>19</v>
      </c>
      <c r="D2788" s="2" t="s">
        <v>102</v>
      </c>
      <c r="E2788" s="2" t="s">
        <v>103</v>
      </c>
      <c r="F2788" s="2" t="s">
        <v>55</v>
      </c>
      <c r="G2788" s="2" t="s">
        <v>211</v>
      </c>
      <c r="H2788" s="2" t="s">
        <v>179</v>
      </c>
      <c r="I2788" s="2" t="s">
        <v>12</v>
      </c>
      <c r="J2788" s="2" t="s">
        <v>212</v>
      </c>
      <c r="K2788" s="2" t="s">
        <v>213</v>
      </c>
      <c r="L2788" s="2" t="s">
        <v>182</v>
      </c>
      <c r="M2788" s="2">
        <v>48</v>
      </c>
      <c r="N2788" s="2" t="b">
        <v>0</v>
      </c>
      <c r="O2788" s="2">
        <v>0.83195592286501396</v>
      </c>
      <c r="P2788" s="2">
        <v>0.78645833333333337</v>
      </c>
      <c r="Q2788" s="2">
        <v>0.88304093567251463</v>
      </c>
      <c r="R2788" s="2" t="s">
        <v>74</v>
      </c>
      <c r="S2788" s="2" t="s">
        <v>6132</v>
      </c>
      <c r="T2788" s="2" t="s">
        <v>6133</v>
      </c>
      <c r="U2788" s="2" t="b">
        <v>1</v>
      </c>
      <c r="V2788" s="2" t="s">
        <v>69</v>
      </c>
      <c r="W2788" s="2">
        <v>1.5</v>
      </c>
    </row>
    <row r="2789" spans="1:23" ht="15.75" customHeight="1" x14ac:dyDescent="0.25">
      <c r="A2789" s="2" t="s">
        <v>52</v>
      </c>
      <c r="B2789" s="2" t="s">
        <v>53</v>
      </c>
      <c r="C2789" s="2" t="s">
        <v>19</v>
      </c>
      <c r="D2789" s="2" t="s">
        <v>102</v>
      </c>
      <c r="E2789" s="2" t="s">
        <v>103</v>
      </c>
      <c r="F2789" s="2" t="s">
        <v>55</v>
      </c>
      <c r="G2789" s="2" t="s">
        <v>216</v>
      </c>
      <c r="H2789" s="2" t="s">
        <v>179</v>
      </c>
      <c r="I2789" s="2" t="s">
        <v>12</v>
      </c>
      <c r="J2789" s="2" t="s">
        <v>217</v>
      </c>
      <c r="K2789" s="2" t="s">
        <v>218</v>
      </c>
      <c r="L2789" s="2" t="s">
        <v>182</v>
      </c>
      <c r="M2789" s="2">
        <v>49</v>
      </c>
      <c r="N2789" s="2" t="b">
        <v>0</v>
      </c>
      <c r="O2789" s="2">
        <v>0.81542699724517909</v>
      </c>
      <c r="P2789" s="2">
        <v>0.77083333333333337</v>
      </c>
      <c r="Q2789" s="2">
        <v>0.86549707602339176</v>
      </c>
      <c r="R2789" s="2" t="s">
        <v>74</v>
      </c>
      <c r="S2789" s="2" t="s">
        <v>6134</v>
      </c>
      <c r="T2789" s="2" t="s">
        <v>6135</v>
      </c>
      <c r="U2789" s="2" t="b">
        <v>1</v>
      </c>
      <c r="V2789" s="2" t="s">
        <v>69</v>
      </c>
      <c r="W2789" s="2">
        <v>1.9</v>
      </c>
    </row>
    <row r="2790" spans="1:23" ht="15.75" customHeight="1" x14ac:dyDescent="0.25">
      <c r="A2790" s="2" t="s">
        <v>52</v>
      </c>
      <c r="B2790" s="2" t="s">
        <v>53</v>
      </c>
      <c r="C2790" s="2" t="s">
        <v>19</v>
      </c>
      <c r="D2790" s="2" t="s">
        <v>102</v>
      </c>
      <c r="E2790" s="2" t="s">
        <v>103</v>
      </c>
      <c r="F2790" s="2" t="s">
        <v>55</v>
      </c>
      <c r="G2790" s="2" t="s">
        <v>221</v>
      </c>
      <c r="H2790" s="2" t="s">
        <v>179</v>
      </c>
      <c r="I2790" s="2" t="s">
        <v>12</v>
      </c>
      <c r="J2790" s="2" t="s">
        <v>222</v>
      </c>
      <c r="K2790" s="2" t="s">
        <v>223</v>
      </c>
      <c r="L2790" s="2" t="s">
        <v>182</v>
      </c>
      <c r="M2790" s="2">
        <v>50</v>
      </c>
      <c r="N2790" s="2" t="b">
        <v>0</v>
      </c>
      <c r="O2790" s="2">
        <v>0.81868131868131866</v>
      </c>
      <c r="P2790" s="2">
        <v>0.772020725388601</v>
      </c>
      <c r="Q2790" s="2">
        <v>0.87134502923976609</v>
      </c>
      <c r="R2790" s="2" t="s">
        <v>74</v>
      </c>
      <c r="S2790" s="2" t="s">
        <v>6136</v>
      </c>
      <c r="T2790" s="2" t="s">
        <v>6137</v>
      </c>
      <c r="U2790" s="2" t="b">
        <v>1</v>
      </c>
      <c r="V2790" s="2" t="s">
        <v>69</v>
      </c>
      <c r="W2790" s="2">
        <v>1.5</v>
      </c>
    </row>
    <row r="2791" spans="1:23" ht="15.75" customHeight="1" x14ac:dyDescent="0.25">
      <c r="A2791" s="2" t="s">
        <v>52</v>
      </c>
      <c r="B2791" s="2" t="s">
        <v>53</v>
      </c>
      <c r="C2791" s="2" t="s">
        <v>19</v>
      </c>
      <c r="D2791" s="2" t="s">
        <v>102</v>
      </c>
      <c r="E2791" s="2" t="s">
        <v>103</v>
      </c>
      <c r="F2791" s="2" t="s">
        <v>55</v>
      </c>
      <c r="G2791" s="2" t="s">
        <v>226</v>
      </c>
      <c r="H2791" s="2" t="s">
        <v>179</v>
      </c>
      <c r="I2791" s="2" t="s">
        <v>12</v>
      </c>
      <c r="J2791" s="2" t="s">
        <v>227</v>
      </c>
      <c r="K2791" s="2" t="s">
        <v>228</v>
      </c>
      <c r="L2791" s="2" t="s">
        <v>182</v>
      </c>
      <c r="M2791" s="2">
        <v>51</v>
      </c>
      <c r="N2791" s="2" t="b">
        <v>0</v>
      </c>
      <c r="O2791" s="2">
        <v>0.86834733893557425</v>
      </c>
      <c r="P2791" s="2">
        <v>0.83333333333333337</v>
      </c>
      <c r="Q2791" s="2">
        <v>0.9064327485380117</v>
      </c>
      <c r="R2791" s="2" t="s">
        <v>74</v>
      </c>
      <c r="S2791" s="2" t="s">
        <v>6138</v>
      </c>
      <c r="T2791" s="2" t="s">
        <v>6139</v>
      </c>
      <c r="U2791" s="2" t="b">
        <v>1</v>
      </c>
      <c r="V2791" s="2" t="s">
        <v>69</v>
      </c>
      <c r="W2791" s="2">
        <v>1.5</v>
      </c>
    </row>
    <row r="2792" spans="1:23" ht="15.75" customHeight="1" x14ac:dyDescent="0.25">
      <c r="A2792" s="2" t="s">
        <v>52</v>
      </c>
      <c r="B2792" s="2" t="s">
        <v>53</v>
      </c>
      <c r="C2792" s="2" t="s">
        <v>19</v>
      </c>
      <c r="D2792" s="2" t="s">
        <v>102</v>
      </c>
      <c r="E2792" s="2" t="s">
        <v>103</v>
      </c>
      <c r="F2792" s="2" t="s">
        <v>55</v>
      </c>
      <c r="G2792" s="2" t="s">
        <v>231</v>
      </c>
      <c r="H2792" s="2" t="s">
        <v>179</v>
      </c>
      <c r="I2792" s="2" t="s">
        <v>12</v>
      </c>
      <c r="J2792" s="2" t="s">
        <v>232</v>
      </c>
      <c r="K2792" s="2" t="s">
        <v>233</v>
      </c>
      <c r="L2792" s="2" t="s">
        <v>182</v>
      </c>
      <c r="M2792" s="2">
        <v>52</v>
      </c>
      <c r="N2792" s="2" t="b">
        <v>0</v>
      </c>
      <c r="O2792" s="2">
        <v>0.85875706214689262</v>
      </c>
      <c r="P2792" s="2">
        <v>0.8306010928961749</v>
      </c>
      <c r="Q2792" s="2">
        <v>0.88888888888888884</v>
      </c>
      <c r="R2792" s="2" t="s">
        <v>74</v>
      </c>
      <c r="S2792" s="2" t="s">
        <v>6140</v>
      </c>
      <c r="T2792" s="2" t="s">
        <v>6141</v>
      </c>
      <c r="U2792" s="2" t="b">
        <v>1</v>
      </c>
      <c r="V2792" s="2" t="s">
        <v>69</v>
      </c>
      <c r="W2792" s="2">
        <v>2</v>
      </c>
    </row>
    <row r="2793" spans="1:23" ht="15.75" customHeight="1" x14ac:dyDescent="0.25">
      <c r="A2793" s="2" t="s">
        <v>52</v>
      </c>
      <c r="B2793" s="2" t="s">
        <v>53</v>
      </c>
      <c r="C2793" s="2" t="s">
        <v>19</v>
      </c>
      <c r="D2793" s="2" t="s">
        <v>102</v>
      </c>
      <c r="E2793" s="2" t="s">
        <v>103</v>
      </c>
      <c r="F2793" s="2" t="s">
        <v>55</v>
      </c>
      <c r="G2793" s="2" t="s">
        <v>236</v>
      </c>
      <c r="H2793" s="2" t="s">
        <v>179</v>
      </c>
      <c r="I2793" s="2" t="s">
        <v>12</v>
      </c>
      <c r="J2793" s="2" t="s">
        <v>237</v>
      </c>
      <c r="K2793" s="2" t="s">
        <v>238</v>
      </c>
      <c r="L2793" s="2" t="s">
        <v>182</v>
      </c>
      <c r="M2793" s="2">
        <v>53</v>
      </c>
      <c r="N2793" s="2" t="b">
        <v>0</v>
      </c>
      <c r="O2793" s="2">
        <v>0.80769230769230782</v>
      </c>
      <c r="P2793" s="2">
        <v>0.76165803108808294</v>
      </c>
      <c r="Q2793" s="2">
        <v>0.85964912280701755</v>
      </c>
      <c r="R2793" s="2" t="s">
        <v>74</v>
      </c>
      <c r="S2793" s="2" t="s">
        <v>6142</v>
      </c>
      <c r="T2793" s="2" t="s">
        <v>6143</v>
      </c>
      <c r="U2793" s="2" t="b">
        <v>1</v>
      </c>
      <c r="V2793" s="2" t="s">
        <v>69</v>
      </c>
      <c r="W2793" s="2">
        <v>1.5</v>
      </c>
    </row>
    <row r="2794" spans="1:23" ht="15.75" customHeight="1" x14ac:dyDescent="0.25">
      <c r="A2794" s="2" t="s">
        <v>52</v>
      </c>
      <c r="B2794" s="2" t="s">
        <v>53</v>
      </c>
      <c r="C2794" s="2" t="s">
        <v>19</v>
      </c>
      <c r="D2794" s="2" t="s">
        <v>102</v>
      </c>
      <c r="E2794" s="2" t="s">
        <v>103</v>
      </c>
      <c r="F2794" s="2" t="s">
        <v>55</v>
      </c>
      <c r="G2794" s="2" t="s">
        <v>241</v>
      </c>
      <c r="H2794" s="2" t="s">
        <v>179</v>
      </c>
      <c r="I2794" s="2" t="s">
        <v>12</v>
      </c>
      <c r="J2794" s="2" t="s">
        <v>242</v>
      </c>
      <c r="K2794" s="2" t="s">
        <v>243</v>
      </c>
      <c r="L2794" s="2" t="s">
        <v>182</v>
      </c>
      <c r="M2794" s="2">
        <v>54</v>
      </c>
      <c r="N2794" s="2" t="b">
        <v>0</v>
      </c>
      <c r="O2794" s="2">
        <v>0.8571428571428571</v>
      </c>
      <c r="P2794" s="2">
        <v>0.82258064516129037</v>
      </c>
      <c r="Q2794" s="2">
        <v>0.89473684210526316</v>
      </c>
      <c r="R2794" s="2" t="s">
        <v>74</v>
      </c>
      <c r="S2794" s="2" t="s">
        <v>6144</v>
      </c>
      <c r="T2794" s="2" t="s">
        <v>6145</v>
      </c>
      <c r="U2794" s="2" t="b">
        <v>1</v>
      </c>
      <c r="V2794" s="2" t="s">
        <v>69</v>
      </c>
      <c r="W2794" s="2">
        <v>1.5</v>
      </c>
    </row>
    <row r="2795" spans="1:23" ht="15.75" customHeight="1" x14ac:dyDescent="0.25">
      <c r="A2795" s="2" t="s">
        <v>52</v>
      </c>
      <c r="B2795" s="2" t="s">
        <v>53</v>
      </c>
      <c r="C2795" s="2" t="s">
        <v>19</v>
      </c>
      <c r="D2795" s="2" t="s">
        <v>102</v>
      </c>
      <c r="E2795" s="2" t="s">
        <v>103</v>
      </c>
      <c r="F2795" s="2" t="s">
        <v>55</v>
      </c>
      <c r="G2795" s="2" t="s">
        <v>246</v>
      </c>
      <c r="H2795" s="2" t="s">
        <v>179</v>
      </c>
      <c r="I2795" s="2" t="s">
        <v>12</v>
      </c>
      <c r="J2795" s="2" t="s">
        <v>247</v>
      </c>
      <c r="K2795" s="2" t="s">
        <v>248</v>
      </c>
      <c r="L2795" s="2" t="s">
        <v>182</v>
      </c>
      <c r="M2795" s="2">
        <v>55</v>
      </c>
      <c r="N2795" s="2" t="b">
        <v>0</v>
      </c>
      <c r="O2795" s="2">
        <v>0.84679665738161547</v>
      </c>
      <c r="P2795" s="2">
        <v>0.80851063829787229</v>
      </c>
      <c r="Q2795" s="2">
        <v>0.88888888888888884</v>
      </c>
      <c r="R2795" s="2" t="s">
        <v>74</v>
      </c>
      <c r="S2795" s="2" t="s">
        <v>6146</v>
      </c>
      <c r="T2795" s="2" t="s">
        <v>6147</v>
      </c>
      <c r="U2795" s="2" t="b">
        <v>1</v>
      </c>
      <c r="V2795" s="2" t="s">
        <v>69</v>
      </c>
      <c r="W2795" s="2">
        <v>2</v>
      </c>
    </row>
    <row r="2796" spans="1:23" ht="15.75" customHeight="1" x14ac:dyDescent="0.25">
      <c r="A2796" s="2" t="s">
        <v>52</v>
      </c>
      <c r="B2796" s="2" t="s">
        <v>53</v>
      </c>
      <c r="C2796" s="2" t="s">
        <v>19</v>
      </c>
      <c r="D2796" s="2" t="s">
        <v>102</v>
      </c>
      <c r="E2796" s="2" t="s">
        <v>103</v>
      </c>
      <c r="F2796" s="2" t="s">
        <v>55</v>
      </c>
      <c r="G2796" s="2" t="s">
        <v>251</v>
      </c>
      <c r="H2796" s="2" t="s">
        <v>179</v>
      </c>
      <c r="I2796" s="2" t="s">
        <v>12</v>
      </c>
      <c r="J2796" s="2" t="s">
        <v>252</v>
      </c>
      <c r="K2796" s="2" t="s">
        <v>253</v>
      </c>
      <c r="L2796" s="2" t="s">
        <v>182</v>
      </c>
      <c r="M2796" s="2">
        <v>56</v>
      </c>
      <c r="N2796" s="2" t="b">
        <v>0</v>
      </c>
      <c r="O2796" s="2">
        <v>0.84593837535014005</v>
      </c>
      <c r="P2796" s="2">
        <v>0.81182795698924726</v>
      </c>
      <c r="Q2796" s="2">
        <v>0.88304093567251463</v>
      </c>
      <c r="R2796" s="2" t="s">
        <v>74</v>
      </c>
      <c r="S2796" s="2" t="s">
        <v>6148</v>
      </c>
      <c r="T2796" s="2" t="s">
        <v>6149</v>
      </c>
      <c r="U2796" s="2" t="b">
        <v>1</v>
      </c>
      <c r="V2796" s="2" t="s">
        <v>69</v>
      </c>
      <c r="W2796" s="2">
        <v>1.5</v>
      </c>
    </row>
    <row r="2797" spans="1:23" ht="15.75" customHeight="1" x14ac:dyDescent="0.25">
      <c r="A2797" s="2" t="s">
        <v>52</v>
      </c>
      <c r="B2797" s="2" t="s">
        <v>53</v>
      </c>
      <c r="C2797" s="2" t="s">
        <v>19</v>
      </c>
      <c r="D2797" s="2" t="s">
        <v>102</v>
      </c>
      <c r="E2797" s="2" t="s">
        <v>103</v>
      </c>
      <c r="F2797" s="2" t="s">
        <v>55</v>
      </c>
      <c r="G2797" s="2" t="s">
        <v>256</v>
      </c>
      <c r="H2797" s="2" t="s">
        <v>179</v>
      </c>
      <c r="I2797" s="2" t="s">
        <v>12</v>
      </c>
      <c r="J2797" s="2" t="s">
        <v>257</v>
      </c>
      <c r="K2797" s="2" t="s">
        <v>258</v>
      </c>
      <c r="L2797" s="2" t="s">
        <v>182</v>
      </c>
      <c r="M2797" s="2">
        <v>57</v>
      </c>
      <c r="N2797" s="2" t="b">
        <v>0</v>
      </c>
      <c r="O2797" s="2">
        <v>0.82122905027932969</v>
      </c>
      <c r="P2797" s="2">
        <v>0.78609625668449201</v>
      </c>
      <c r="Q2797" s="2">
        <v>0.85964912280701755</v>
      </c>
      <c r="R2797" s="2" t="s">
        <v>74</v>
      </c>
      <c r="S2797" s="2" t="s">
        <v>6150</v>
      </c>
      <c r="T2797" s="2" t="s">
        <v>6151</v>
      </c>
      <c r="U2797" s="2" t="b">
        <v>1</v>
      </c>
      <c r="V2797" s="2" t="s">
        <v>69</v>
      </c>
      <c r="W2797" s="2">
        <v>1.5</v>
      </c>
    </row>
    <row r="2798" spans="1:23" ht="15.75" customHeight="1" x14ac:dyDescent="0.25">
      <c r="A2798" s="2" t="s">
        <v>52</v>
      </c>
      <c r="B2798" s="2" t="s">
        <v>53</v>
      </c>
      <c r="C2798" s="2" t="s">
        <v>19</v>
      </c>
      <c r="D2798" s="2" t="s">
        <v>102</v>
      </c>
      <c r="E2798" s="2" t="s">
        <v>103</v>
      </c>
      <c r="F2798" s="2" t="s">
        <v>55</v>
      </c>
      <c r="G2798" s="2" t="s">
        <v>261</v>
      </c>
      <c r="H2798" s="2" t="s">
        <v>179</v>
      </c>
      <c r="I2798" s="2" t="s">
        <v>12</v>
      </c>
      <c r="J2798" s="2" t="s">
        <v>262</v>
      </c>
      <c r="K2798" s="2" t="s">
        <v>263</v>
      </c>
      <c r="L2798" s="2" t="s">
        <v>182</v>
      </c>
      <c r="M2798" s="2">
        <v>58</v>
      </c>
      <c r="N2798" s="2" t="b">
        <v>0</v>
      </c>
      <c r="O2798" s="2">
        <v>0.81215469613259672</v>
      </c>
      <c r="P2798" s="2">
        <v>0.76963350785340312</v>
      </c>
      <c r="Q2798" s="2">
        <v>0.85964912280701755</v>
      </c>
      <c r="R2798" s="2" t="s">
        <v>74</v>
      </c>
      <c r="S2798" s="2" t="s">
        <v>6152</v>
      </c>
      <c r="T2798" s="2" t="s">
        <v>6153</v>
      </c>
      <c r="U2798" s="2" t="b">
        <v>1</v>
      </c>
      <c r="V2798" s="2" t="s">
        <v>69</v>
      </c>
      <c r="W2798" s="2">
        <v>1.9</v>
      </c>
    </row>
    <row r="2799" spans="1:23" ht="15.75" customHeight="1" x14ac:dyDescent="0.25">
      <c r="A2799" s="2" t="s">
        <v>52</v>
      </c>
      <c r="B2799" s="2" t="s">
        <v>53</v>
      </c>
      <c r="C2799" s="2" t="s">
        <v>19</v>
      </c>
      <c r="D2799" s="2" t="s">
        <v>102</v>
      </c>
      <c r="E2799" s="2" t="s">
        <v>103</v>
      </c>
      <c r="F2799" s="2" t="s">
        <v>55</v>
      </c>
      <c r="G2799" s="2" t="s">
        <v>266</v>
      </c>
      <c r="H2799" s="2" t="s">
        <v>179</v>
      </c>
      <c r="I2799" s="2" t="s">
        <v>12</v>
      </c>
      <c r="J2799" s="2" t="s">
        <v>267</v>
      </c>
      <c r="K2799" s="2" t="s">
        <v>268</v>
      </c>
      <c r="L2799" s="2" t="s">
        <v>182</v>
      </c>
      <c r="M2799" s="2">
        <v>59</v>
      </c>
      <c r="N2799" s="2" t="b">
        <v>0</v>
      </c>
      <c r="O2799" s="2">
        <v>0.80662983425414359</v>
      </c>
      <c r="P2799" s="2">
        <v>0.76439790575916233</v>
      </c>
      <c r="Q2799" s="2">
        <v>0.85380116959064323</v>
      </c>
      <c r="R2799" s="2" t="s">
        <v>74</v>
      </c>
      <c r="S2799" s="2" t="s">
        <v>6154</v>
      </c>
      <c r="T2799" s="2" t="s">
        <v>6155</v>
      </c>
      <c r="U2799" s="2" t="b">
        <v>1</v>
      </c>
      <c r="V2799" s="2" t="s">
        <v>69</v>
      </c>
      <c r="W2799" s="2">
        <v>1.5</v>
      </c>
    </row>
    <row r="2800" spans="1:23" ht="15.75" customHeight="1" x14ac:dyDescent="0.25">
      <c r="A2800" s="2" t="s">
        <v>52</v>
      </c>
      <c r="B2800" s="2" t="s">
        <v>53</v>
      </c>
      <c r="C2800" s="2" t="s">
        <v>19</v>
      </c>
      <c r="D2800" s="2" t="s">
        <v>102</v>
      </c>
      <c r="E2800" s="2" t="s">
        <v>103</v>
      </c>
      <c r="F2800" s="2" t="s">
        <v>55</v>
      </c>
      <c r="G2800" s="2" t="s">
        <v>271</v>
      </c>
      <c r="H2800" s="2" t="s">
        <v>179</v>
      </c>
      <c r="I2800" s="2" t="s">
        <v>12</v>
      </c>
      <c r="J2800" s="2" t="s">
        <v>272</v>
      </c>
      <c r="K2800" s="2" t="s">
        <v>273</v>
      </c>
      <c r="L2800" s="2" t="s">
        <v>182</v>
      </c>
      <c r="M2800" s="2">
        <v>60</v>
      </c>
      <c r="N2800" s="2" t="b">
        <v>0</v>
      </c>
      <c r="O2800" s="2">
        <v>0.81542699724517909</v>
      </c>
      <c r="P2800" s="2">
        <v>0.77083333333333337</v>
      </c>
      <c r="Q2800" s="2">
        <v>0.86549707602339176</v>
      </c>
      <c r="R2800" s="2" t="s">
        <v>74</v>
      </c>
      <c r="S2800" s="2" t="s">
        <v>6156</v>
      </c>
      <c r="T2800" s="2" t="s">
        <v>6157</v>
      </c>
      <c r="U2800" s="2" t="b">
        <v>1</v>
      </c>
      <c r="V2800" s="2" t="s">
        <v>69</v>
      </c>
      <c r="W2800" s="2">
        <v>1.9</v>
      </c>
    </row>
    <row r="2801" spans="1:23" ht="15.75" customHeight="1" x14ac:dyDescent="0.25">
      <c r="A2801" s="2" t="s">
        <v>52</v>
      </c>
      <c r="B2801" s="2" t="s">
        <v>53</v>
      </c>
      <c r="C2801" s="2" t="s">
        <v>19</v>
      </c>
      <c r="D2801" s="2" t="s">
        <v>102</v>
      </c>
      <c r="E2801" s="2" t="s">
        <v>103</v>
      </c>
      <c r="F2801" s="2" t="s">
        <v>55</v>
      </c>
      <c r="G2801" s="2" t="s">
        <v>276</v>
      </c>
      <c r="H2801" s="2" t="s">
        <v>179</v>
      </c>
      <c r="I2801" s="2" t="s">
        <v>12</v>
      </c>
      <c r="J2801" s="2" t="s">
        <v>277</v>
      </c>
      <c r="K2801" s="2" t="s">
        <v>278</v>
      </c>
      <c r="L2801" s="2" t="s">
        <v>182</v>
      </c>
      <c r="M2801" s="2">
        <v>61</v>
      </c>
      <c r="N2801" s="2" t="b">
        <v>0</v>
      </c>
      <c r="O2801" s="2">
        <v>0.82777777777777783</v>
      </c>
      <c r="P2801" s="2">
        <v>0.78835978835978837</v>
      </c>
      <c r="Q2801" s="2">
        <v>0.87134502923976609</v>
      </c>
      <c r="R2801" s="2" t="s">
        <v>74</v>
      </c>
      <c r="S2801" s="2" t="s">
        <v>6158</v>
      </c>
      <c r="T2801" s="2" t="s">
        <v>6159</v>
      </c>
      <c r="U2801" s="2" t="b">
        <v>1</v>
      </c>
      <c r="V2801" s="2" t="s">
        <v>69</v>
      </c>
      <c r="W2801" s="2">
        <v>1.5</v>
      </c>
    </row>
    <row r="2802" spans="1:23" ht="15.75" customHeight="1" x14ac:dyDescent="0.25">
      <c r="A2802" s="2" t="s">
        <v>52</v>
      </c>
      <c r="B2802" s="2" t="s">
        <v>53</v>
      </c>
      <c r="C2802" s="2" t="s">
        <v>19</v>
      </c>
      <c r="D2802" s="2" t="s">
        <v>102</v>
      </c>
      <c r="E2802" s="2" t="s">
        <v>103</v>
      </c>
      <c r="F2802" s="2" t="s">
        <v>55</v>
      </c>
      <c r="G2802" s="2" t="s">
        <v>281</v>
      </c>
      <c r="H2802" s="2" t="s">
        <v>282</v>
      </c>
      <c r="I2802" s="2" t="s">
        <v>26</v>
      </c>
      <c r="J2802" s="2" t="s">
        <v>283</v>
      </c>
      <c r="K2802" s="2" t="s">
        <v>284</v>
      </c>
      <c r="L2802" s="2" t="s">
        <v>285</v>
      </c>
      <c r="M2802" s="2">
        <v>42</v>
      </c>
      <c r="N2802" s="2" t="b">
        <v>0</v>
      </c>
      <c r="O2802" s="2">
        <v>0.81995661605206072</v>
      </c>
      <c r="P2802" s="2">
        <v>0.80425531914893622</v>
      </c>
      <c r="Q2802" s="2">
        <v>0.83628318584070793</v>
      </c>
      <c r="R2802" s="2" t="s">
        <v>74</v>
      </c>
      <c r="S2802" s="2" t="s">
        <v>6160</v>
      </c>
      <c r="T2802" s="2" t="s">
        <v>6161</v>
      </c>
      <c r="U2802" s="2" t="b">
        <v>1</v>
      </c>
      <c r="V2802" s="2" t="s">
        <v>69</v>
      </c>
      <c r="W2802" s="2">
        <v>1.6</v>
      </c>
    </row>
    <row r="2803" spans="1:23" ht="15.75" customHeight="1" x14ac:dyDescent="0.25">
      <c r="A2803" s="2" t="s">
        <v>52</v>
      </c>
      <c r="B2803" s="2" t="s">
        <v>53</v>
      </c>
      <c r="C2803" s="2" t="s">
        <v>19</v>
      </c>
      <c r="D2803" s="2" t="s">
        <v>102</v>
      </c>
      <c r="E2803" s="2" t="s">
        <v>103</v>
      </c>
      <c r="F2803" s="2" t="s">
        <v>55</v>
      </c>
      <c r="G2803" s="2" t="s">
        <v>288</v>
      </c>
      <c r="H2803" s="2" t="s">
        <v>282</v>
      </c>
      <c r="I2803" s="2" t="s">
        <v>26</v>
      </c>
      <c r="J2803" s="2" t="s">
        <v>289</v>
      </c>
      <c r="K2803" s="2" t="s">
        <v>290</v>
      </c>
      <c r="L2803" s="2" t="s">
        <v>285</v>
      </c>
      <c r="M2803" s="2">
        <v>43</v>
      </c>
      <c r="N2803" s="2" t="b">
        <v>0</v>
      </c>
      <c r="O2803" s="2">
        <v>0.81127982646420826</v>
      </c>
      <c r="P2803" s="2">
        <v>0.79574468085106387</v>
      </c>
      <c r="Q2803" s="2">
        <v>0.82743362831858402</v>
      </c>
      <c r="R2803" s="2" t="s">
        <v>74</v>
      </c>
      <c r="S2803" s="2" t="s">
        <v>6162</v>
      </c>
      <c r="T2803" s="2" t="s">
        <v>6163</v>
      </c>
      <c r="U2803" s="2" t="b">
        <v>1</v>
      </c>
      <c r="V2803" s="2" t="s">
        <v>69</v>
      </c>
      <c r="W2803" s="2">
        <v>1.6</v>
      </c>
    </row>
    <row r="2804" spans="1:23" ht="15.75" customHeight="1" x14ac:dyDescent="0.25">
      <c r="A2804" s="2" t="s">
        <v>52</v>
      </c>
      <c r="B2804" s="2" t="s">
        <v>53</v>
      </c>
      <c r="C2804" s="2" t="s">
        <v>19</v>
      </c>
      <c r="D2804" s="2" t="s">
        <v>102</v>
      </c>
      <c r="E2804" s="2" t="s">
        <v>103</v>
      </c>
      <c r="F2804" s="2" t="s">
        <v>55</v>
      </c>
      <c r="G2804" s="2" t="s">
        <v>293</v>
      </c>
      <c r="H2804" s="2" t="s">
        <v>282</v>
      </c>
      <c r="I2804" s="2" t="s">
        <v>26</v>
      </c>
      <c r="J2804" s="2" t="s">
        <v>294</v>
      </c>
      <c r="K2804" s="2" t="s">
        <v>295</v>
      </c>
      <c r="L2804" s="2" t="s">
        <v>285</v>
      </c>
      <c r="M2804" s="2">
        <v>44</v>
      </c>
      <c r="N2804" s="2" t="b">
        <v>0</v>
      </c>
      <c r="O2804" s="2">
        <v>0.83620689655172409</v>
      </c>
      <c r="P2804" s="2">
        <v>0.81512605042016806</v>
      </c>
      <c r="Q2804" s="2">
        <v>0.8584070796460177</v>
      </c>
      <c r="R2804" s="2" t="s">
        <v>74</v>
      </c>
      <c r="S2804" s="2" t="s">
        <v>6164</v>
      </c>
      <c r="T2804" s="2" t="s">
        <v>6165</v>
      </c>
      <c r="U2804" s="2" t="b">
        <v>1</v>
      </c>
      <c r="V2804" s="2" t="s">
        <v>69</v>
      </c>
      <c r="W2804" s="2">
        <v>2</v>
      </c>
    </row>
    <row r="2805" spans="1:23" ht="15.75" customHeight="1" x14ac:dyDescent="0.25">
      <c r="A2805" s="2" t="s">
        <v>52</v>
      </c>
      <c r="B2805" s="2" t="s">
        <v>53</v>
      </c>
      <c r="C2805" s="2" t="s">
        <v>19</v>
      </c>
      <c r="D2805" s="2" t="s">
        <v>102</v>
      </c>
      <c r="E2805" s="2" t="s">
        <v>103</v>
      </c>
      <c r="F2805" s="2" t="s">
        <v>55</v>
      </c>
      <c r="G2805" s="2" t="s">
        <v>298</v>
      </c>
      <c r="H2805" s="2" t="s">
        <v>282</v>
      </c>
      <c r="I2805" s="2" t="s">
        <v>26</v>
      </c>
      <c r="J2805" s="2" t="s">
        <v>299</v>
      </c>
      <c r="K2805" s="2" t="s">
        <v>300</v>
      </c>
      <c r="L2805" s="2" t="s">
        <v>285</v>
      </c>
      <c r="M2805" s="2">
        <v>45</v>
      </c>
      <c r="N2805" s="2" t="b">
        <v>0</v>
      </c>
      <c r="O2805" s="2">
        <v>0.80508474576271194</v>
      </c>
      <c r="P2805" s="2">
        <v>0.77235772357723576</v>
      </c>
      <c r="Q2805" s="2">
        <v>0.84070796460176989</v>
      </c>
      <c r="R2805" s="2" t="s">
        <v>74</v>
      </c>
      <c r="S2805" s="2" t="s">
        <v>6166</v>
      </c>
      <c r="T2805" s="2" t="s">
        <v>6167</v>
      </c>
      <c r="U2805" s="2" t="b">
        <v>1</v>
      </c>
      <c r="V2805" s="2" t="s">
        <v>69</v>
      </c>
      <c r="W2805" s="2">
        <v>1.6</v>
      </c>
    </row>
    <row r="2806" spans="1:23" ht="15.75" customHeight="1" x14ac:dyDescent="0.25">
      <c r="A2806" s="2" t="s">
        <v>52</v>
      </c>
      <c r="B2806" s="2" t="s">
        <v>53</v>
      </c>
      <c r="C2806" s="2" t="s">
        <v>19</v>
      </c>
      <c r="D2806" s="2" t="s">
        <v>102</v>
      </c>
      <c r="E2806" s="2" t="s">
        <v>103</v>
      </c>
      <c r="F2806" s="2" t="s">
        <v>55</v>
      </c>
      <c r="G2806" s="2" t="s">
        <v>303</v>
      </c>
      <c r="H2806" s="2" t="s">
        <v>282</v>
      </c>
      <c r="I2806" s="2" t="s">
        <v>26</v>
      </c>
      <c r="J2806" s="2" t="s">
        <v>304</v>
      </c>
      <c r="K2806" s="2" t="s">
        <v>305</v>
      </c>
      <c r="L2806" s="2" t="s">
        <v>285</v>
      </c>
      <c r="M2806" s="2">
        <v>46</v>
      </c>
      <c r="N2806" s="2" t="b">
        <v>0</v>
      </c>
      <c r="O2806" s="2">
        <v>0.80942184154175578</v>
      </c>
      <c r="P2806" s="2">
        <v>0.78423236514522821</v>
      </c>
      <c r="Q2806" s="2">
        <v>0.83628318584070793</v>
      </c>
      <c r="R2806" s="2" t="s">
        <v>74</v>
      </c>
      <c r="S2806" s="2" t="s">
        <v>6168</v>
      </c>
      <c r="T2806" s="2" t="s">
        <v>6169</v>
      </c>
      <c r="U2806" s="2" t="b">
        <v>1</v>
      </c>
      <c r="V2806" s="2" t="s">
        <v>69</v>
      </c>
      <c r="W2806" s="2">
        <v>2.1</v>
      </c>
    </row>
    <row r="2807" spans="1:23" ht="15.75" customHeight="1" x14ac:dyDescent="0.25">
      <c r="A2807" s="2" t="s">
        <v>52</v>
      </c>
      <c r="B2807" s="2" t="s">
        <v>53</v>
      </c>
      <c r="C2807" s="2" t="s">
        <v>19</v>
      </c>
      <c r="D2807" s="2" t="s">
        <v>102</v>
      </c>
      <c r="E2807" s="2" t="s">
        <v>103</v>
      </c>
      <c r="F2807" s="2" t="s">
        <v>55</v>
      </c>
      <c r="G2807" s="2" t="s">
        <v>308</v>
      </c>
      <c r="H2807" s="2" t="s">
        <v>282</v>
      </c>
      <c r="I2807" s="2" t="s">
        <v>26</v>
      </c>
      <c r="J2807" s="2" t="s">
        <v>309</v>
      </c>
      <c r="K2807" s="2" t="s">
        <v>310</v>
      </c>
      <c r="L2807" s="2" t="s">
        <v>285</v>
      </c>
      <c r="M2807" s="2">
        <v>47</v>
      </c>
      <c r="N2807" s="2" t="b">
        <v>0</v>
      </c>
      <c r="O2807" s="2">
        <v>0.8409586056644881</v>
      </c>
      <c r="P2807" s="2">
        <v>0.8283261802575107</v>
      </c>
      <c r="Q2807" s="2">
        <v>0.85398230088495575</v>
      </c>
      <c r="R2807" s="2" t="s">
        <v>74</v>
      </c>
      <c r="S2807" s="2" t="s">
        <v>6170</v>
      </c>
      <c r="T2807" s="2" t="s">
        <v>6171</v>
      </c>
      <c r="U2807" s="2" t="b">
        <v>1</v>
      </c>
      <c r="V2807" s="2" t="s">
        <v>69</v>
      </c>
      <c r="W2807" s="2">
        <v>1.6</v>
      </c>
    </row>
    <row r="2808" spans="1:23" ht="15.75" customHeight="1" x14ac:dyDescent="0.25">
      <c r="A2808" s="2" t="s">
        <v>52</v>
      </c>
      <c r="B2808" s="2" t="s">
        <v>53</v>
      </c>
      <c r="C2808" s="2" t="s">
        <v>19</v>
      </c>
      <c r="D2808" s="2" t="s">
        <v>102</v>
      </c>
      <c r="E2808" s="2" t="s">
        <v>103</v>
      </c>
      <c r="F2808" s="2" t="s">
        <v>55</v>
      </c>
      <c r="G2808" s="2" t="s">
        <v>313</v>
      </c>
      <c r="H2808" s="2" t="s">
        <v>282</v>
      </c>
      <c r="I2808" s="2" t="s">
        <v>26</v>
      </c>
      <c r="J2808" s="2" t="s">
        <v>314</v>
      </c>
      <c r="K2808" s="2" t="s">
        <v>315</v>
      </c>
      <c r="L2808" s="2" t="s">
        <v>285</v>
      </c>
      <c r="M2808" s="2">
        <v>48</v>
      </c>
      <c r="N2808" s="2" t="b">
        <v>0</v>
      </c>
      <c r="O2808" s="2">
        <v>0.81545064377682397</v>
      </c>
      <c r="P2808" s="2">
        <v>0.79166666666666663</v>
      </c>
      <c r="Q2808" s="2">
        <v>0.84070796460176989</v>
      </c>
      <c r="R2808" s="2" t="s">
        <v>74</v>
      </c>
      <c r="S2808" s="2" t="s">
        <v>6172</v>
      </c>
      <c r="T2808" s="2" t="s">
        <v>6173</v>
      </c>
      <c r="U2808" s="2" t="b">
        <v>1</v>
      </c>
      <c r="V2808" s="2" t="s">
        <v>69</v>
      </c>
      <c r="W2808" s="2">
        <v>2</v>
      </c>
    </row>
    <row r="2809" spans="1:23" ht="15.75" customHeight="1" x14ac:dyDescent="0.25">
      <c r="A2809" s="2" t="s">
        <v>52</v>
      </c>
      <c r="B2809" s="2" t="s">
        <v>53</v>
      </c>
      <c r="C2809" s="2" t="s">
        <v>19</v>
      </c>
      <c r="D2809" s="2" t="s">
        <v>102</v>
      </c>
      <c r="E2809" s="2" t="s">
        <v>103</v>
      </c>
      <c r="F2809" s="2" t="s">
        <v>55</v>
      </c>
      <c r="G2809" s="2" t="s">
        <v>318</v>
      </c>
      <c r="H2809" s="2" t="s">
        <v>282</v>
      </c>
      <c r="I2809" s="2" t="s">
        <v>26</v>
      </c>
      <c r="J2809" s="2" t="s">
        <v>319</v>
      </c>
      <c r="K2809" s="2" t="s">
        <v>320</v>
      </c>
      <c r="L2809" s="2" t="s">
        <v>285</v>
      </c>
      <c r="M2809" s="2">
        <v>49</v>
      </c>
      <c r="N2809" s="2" t="b">
        <v>0</v>
      </c>
      <c r="O2809" s="2">
        <v>0.82580645161290323</v>
      </c>
      <c r="P2809" s="2">
        <v>0.80334728033472802</v>
      </c>
      <c r="Q2809" s="2">
        <v>0.84955752212389379</v>
      </c>
      <c r="R2809" s="2" t="s">
        <v>74</v>
      </c>
      <c r="S2809" s="2" t="s">
        <v>6174</v>
      </c>
      <c r="T2809" s="2" t="s">
        <v>6175</v>
      </c>
      <c r="U2809" s="2" t="b">
        <v>1</v>
      </c>
      <c r="V2809" s="2" t="s">
        <v>69</v>
      </c>
      <c r="W2809" s="2">
        <v>1.6</v>
      </c>
    </row>
    <row r="2810" spans="1:23" ht="15.75" customHeight="1" x14ac:dyDescent="0.25">
      <c r="A2810" s="2" t="s">
        <v>52</v>
      </c>
      <c r="B2810" s="2" t="s">
        <v>53</v>
      </c>
      <c r="C2810" s="2" t="s">
        <v>19</v>
      </c>
      <c r="D2810" s="2" t="s">
        <v>102</v>
      </c>
      <c r="E2810" s="2" t="s">
        <v>103</v>
      </c>
      <c r="F2810" s="2" t="s">
        <v>55</v>
      </c>
      <c r="G2810" s="2" t="s">
        <v>323</v>
      </c>
      <c r="H2810" s="2" t="s">
        <v>282</v>
      </c>
      <c r="I2810" s="2" t="s">
        <v>26</v>
      </c>
      <c r="J2810" s="2" t="s">
        <v>324</v>
      </c>
      <c r="K2810" s="2" t="s">
        <v>325</v>
      </c>
      <c r="L2810" s="2" t="s">
        <v>285</v>
      </c>
      <c r="M2810" s="2">
        <v>50</v>
      </c>
      <c r="N2810" s="2" t="b">
        <v>0</v>
      </c>
      <c r="O2810" s="2">
        <v>0.84164859002169201</v>
      </c>
      <c r="P2810" s="2">
        <v>0.82553191489361699</v>
      </c>
      <c r="Q2810" s="2">
        <v>0.8584070796460177</v>
      </c>
      <c r="R2810" s="2" t="s">
        <v>74</v>
      </c>
      <c r="S2810" s="2" t="s">
        <v>6176</v>
      </c>
      <c r="T2810" s="2" t="s">
        <v>6177</v>
      </c>
      <c r="U2810" s="2" t="b">
        <v>1</v>
      </c>
      <c r="V2810" s="2" t="s">
        <v>69</v>
      </c>
      <c r="W2810" s="2">
        <v>1.6</v>
      </c>
    </row>
    <row r="2811" spans="1:23" ht="15.75" customHeight="1" x14ac:dyDescent="0.25">
      <c r="A2811" s="2" t="s">
        <v>52</v>
      </c>
      <c r="B2811" s="2" t="s">
        <v>53</v>
      </c>
      <c r="C2811" s="2" t="s">
        <v>19</v>
      </c>
      <c r="D2811" s="2" t="s">
        <v>102</v>
      </c>
      <c r="E2811" s="2" t="s">
        <v>103</v>
      </c>
      <c r="F2811" s="2" t="s">
        <v>55</v>
      </c>
      <c r="G2811" s="2" t="s">
        <v>328</v>
      </c>
      <c r="H2811" s="2" t="s">
        <v>282</v>
      </c>
      <c r="I2811" s="2" t="s">
        <v>26</v>
      </c>
      <c r="J2811" s="2" t="s">
        <v>329</v>
      </c>
      <c r="K2811" s="2" t="s">
        <v>330</v>
      </c>
      <c r="L2811" s="2" t="s">
        <v>285</v>
      </c>
      <c r="M2811" s="2">
        <v>51</v>
      </c>
      <c r="N2811" s="2" t="b">
        <v>0</v>
      </c>
      <c r="O2811" s="2">
        <v>0.82403433476394849</v>
      </c>
      <c r="P2811" s="2">
        <v>0.8</v>
      </c>
      <c r="Q2811" s="2">
        <v>0.84955752212389379</v>
      </c>
      <c r="R2811" s="2" t="s">
        <v>74</v>
      </c>
      <c r="S2811" s="2" t="s">
        <v>6178</v>
      </c>
      <c r="T2811" s="2" t="s">
        <v>6179</v>
      </c>
      <c r="U2811" s="2" t="b">
        <v>1</v>
      </c>
      <c r="V2811" s="2" t="s">
        <v>69</v>
      </c>
      <c r="W2811" s="2">
        <v>2</v>
      </c>
    </row>
    <row r="2812" spans="1:23" ht="15.75" customHeight="1" x14ac:dyDescent="0.25">
      <c r="A2812" s="2" t="s">
        <v>52</v>
      </c>
      <c r="B2812" s="2" t="s">
        <v>53</v>
      </c>
      <c r="C2812" s="2" t="s">
        <v>19</v>
      </c>
      <c r="D2812" s="2" t="s">
        <v>102</v>
      </c>
      <c r="E2812" s="2" t="s">
        <v>103</v>
      </c>
      <c r="F2812" s="2" t="s">
        <v>55</v>
      </c>
      <c r="G2812" s="2" t="s">
        <v>333</v>
      </c>
      <c r="H2812" s="2" t="s">
        <v>282</v>
      </c>
      <c r="I2812" s="2" t="s">
        <v>26</v>
      </c>
      <c r="J2812" s="2" t="s">
        <v>334</v>
      </c>
      <c r="K2812" s="2" t="s">
        <v>335</v>
      </c>
      <c r="L2812" s="2" t="s">
        <v>285</v>
      </c>
      <c r="M2812" s="2">
        <v>52</v>
      </c>
      <c r="N2812" s="2" t="b">
        <v>0</v>
      </c>
      <c r="O2812" s="2">
        <v>0.81974248927038629</v>
      </c>
      <c r="P2812" s="2">
        <v>0.79583333333333328</v>
      </c>
      <c r="Q2812" s="2">
        <v>0.84513274336283184</v>
      </c>
      <c r="R2812" s="2" t="s">
        <v>74</v>
      </c>
      <c r="S2812" s="2" t="s">
        <v>6180</v>
      </c>
      <c r="T2812" s="2" t="s">
        <v>6181</v>
      </c>
      <c r="U2812" s="2" t="b">
        <v>1</v>
      </c>
      <c r="V2812" s="2" t="s">
        <v>69</v>
      </c>
      <c r="W2812" s="2">
        <v>1.6</v>
      </c>
    </row>
    <row r="2813" spans="1:23" ht="15.75" customHeight="1" x14ac:dyDescent="0.25">
      <c r="A2813" s="2" t="s">
        <v>52</v>
      </c>
      <c r="B2813" s="2" t="s">
        <v>53</v>
      </c>
      <c r="C2813" s="2" t="s">
        <v>19</v>
      </c>
      <c r="D2813" s="2" t="s">
        <v>102</v>
      </c>
      <c r="E2813" s="2" t="s">
        <v>103</v>
      </c>
      <c r="F2813" s="2" t="s">
        <v>55</v>
      </c>
      <c r="G2813" s="2" t="s">
        <v>338</v>
      </c>
      <c r="H2813" s="2" t="s">
        <v>282</v>
      </c>
      <c r="I2813" s="2" t="s">
        <v>26</v>
      </c>
      <c r="J2813" s="2" t="s">
        <v>339</v>
      </c>
      <c r="K2813" s="2" t="s">
        <v>340</v>
      </c>
      <c r="L2813" s="2" t="s">
        <v>285</v>
      </c>
      <c r="M2813" s="2">
        <v>53</v>
      </c>
      <c r="N2813" s="2" t="b">
        <v>0</v>
      </c>
      <c r="O2813" s="2">
        <v>0.79399141630901282</v>
      </c>
      <c r="P2813" s="2">
        <v>0.77083333333333337</v>
      </c>
      <c r="Q2813" s="2">
        <v>0.81858407079646023</v>
      </c>
      <c r="R2813" s="2" t="s">
        <v>74</v>
      </c>
      <c r="S2813" s="2" t="s">
        <v>6182</v>
      </c>
      <c r="T2813" s="2" t="s">
        <v>6183</v>
      </c>
      <c r="U2813" s="2" t="b">
        <v>1</v>
      </c>
      <c r="V2813" s="2" t="s">
        <v>69</v>
      </c>
      <c r="W2813" s="2">
        <v>1.6</v>
      </c>
    </row>
    <row r="2814" spans="1:23" ht="15.75" customHeight="1" x14ac:dyDescent="0.25">
      <c r="A2814" s="2" t="s">
        <v>52</v>
      </c>
      <c r="B2814" s="2" t="s">
        <v>53</v>
      </c>
      <c r="C2814" s="2" t="s">
        <v>19</v>
      </c>
      <c r="D2814" s="2" t="s">
        <v>102</v>
      </c>
      <c r="E2814" s="2" t="s">
        <v>103</v>
      </c>
      <c r="F2814" s="2" t="s">
        <v>55</v>
      </c>
      <c r="G2814" s="2" t="s">
        <v>343</v>
      </c>
      <c r="H2814" s="2" t="s">
        <v>282</v>
      </c>
      <c r="I2814" s="2" t="s">
        <v>26</v>
      </c>
      <c r="J2814" s="2" t="s">
        <v>344</v>
      </c>
      <c r="K2814" s="2" t="s">
        <v>345</v>
      </c>
      <c r="L2814" s="2" t="s">
        <v>285</v>
      </c>
      <c r="M2814" s="2">
        <v>54</v>
      </c>
      <c r="N2814" s="2" t="b">
        <v>0</v>
      </c>
      <c r="O2814" s="2">
        <v>0.82832618025751059</v>
      </c>
      <c r="P2814" s="2">
        <v>0.8041666666666667</v>
      </c>
      <c r="Q2814" s="2">
        <v>0.85398230088495575</v>
      </c>
      <c r="R2814" s="2" t="s">
        <v>74</v>
      </c>
      <c r="S2814" s="2" t="s">
        <v>6184</v>
      </c>
      <c r="T2814" s="2" t="s">
        <v>6185</v>
      </c>
      <c r="U2814" s="2" t="b">
        <v>1</v>
      </c>
      <c r="V2814" s="2" t="s">
        <v>69</v>
      </c>
      <c r="W2814" s="2">
        <v>2</v>
      </c>
    </row>
    <row r="2815" spans="1:23" ht="15.75" customHeight="1" x14ac:dyDescent="0.25">
      <c r="A2815" s="2" t="s">
        <v>52</v>
      </c>
      <c r="B2815" s="2" t="s">
        <v>53</v>
      </c>
      <c r="C2815" s="2" t="s">
        <v>19</v>
      </c>
      <c r="D2815" s="2" t="s">
        <v>102</v>
      </c>
      <c r="E2815" s="2" t="s">
        <v>103</v>
      </c>
      <c r="F2815" s="2" t="s">
        <v>55</v>
      </c>
      <c r="G2815" s="2" t="s">
        <v>349</v>
      </c>
      <c r="H2815" s="2" t="s">
        <v>282</v>
      </c>
      <c r="I2815" s="2" t="s">
        <v>26</v>
      </c>
      <c r="J2815" s="2" t="s">
        <v>351</v>
      </c>
      <c r="K2815" s="2" t="s">
        <v>352</v>
      </c>
      <c r="L2815" s="2" t="s">
        <v>285</v>
      </c>
      <c r="M2815" s="2">
        <v>55</v>
      </c>
      <c r="N2815" s="2" t="b">
        <v>0</v>
      </c>
      <c r="O2815" s="2">
        <v>0.81974248927038629</v>
      </c>
      <c r="P2815" s="2">
        <v>0.79583333333333328</v>
      </c>
      <c r="Q2815" s="2">
        <v>0.84513274336283184</v>
      </c>
      <c r="R2815" s="2" t="s">
        <v>74</v>
      </c>
      <c r="S2815" s="2" t="s">
        <v>6186</v>
      </c>
      <c r="T2815" s="2" t="s">
        <v>6187</v>
      </c>
      <c r="U2815" s="2" t="b">
        <v>1</v>
      </c>
      <c r="V2815" s="2" t="s">
        <v>69</v>
      </c>
      <c r="W2815" s="2">
        <v>1.6</v>
      </c>
    </row>
    <row r="2816" spans="1:23" ht="15.75" customHeight="1" x14ac:dyDescent="0.25">
      <c r="A2816" s="2" t="s">
        <v>52</v>
      </c>
      <c r="B2816" s="2" t="s">
        <v>53</v>
      </c>
      <c r="C2816" s="2" t="s">
        <v>19</v>
      </c>
      <c r="D2816" s="2" t="s">
        <v>102</v>
      </c>
      <c r="E2816" s="2" t="s">
        <v>103</v>
      </c>
      <c r="F2816" s="2" t="s">
        <v>55</v>
      </c>
      <c r="G2816" s="2" t="s">
        <v>363</v>
      </c>
      <c r="H2816" s="2" t="s">
        <v>282</v>
      </c>
      <c r="I2816" s="2" t="s">
        <v>26</v>
      </c>
      <c r="J2816" s="2" t="s">
        <v>367</v>
      </c>
      <c r="K2816" s="2" t="s">
        <v>368</v>
      </c>
      <c r="L2816" s="2" t="s">
        <v>285</v>
      </c>
      <c r="M2816" s="2">
        <v>56</v>
      </c>
      <c r="N2816" s="2" t="b">
        <v>0</v>
      </c>
      <c r="O2816" s="2">
        <v>0.83913043478260874</v>
      </c>
      <c r="P2816" s="2">
        <v>0.82478632478632474</v>
      </c>
      <c r="Q2816" s="2">
        <v>0.85398230088495575</v>
      </c>
      <c r="R2816" s="2" t="s">
        <v>74</v>
      </c>
      <c r="S2816" s="2" t="s">
        <v>6188</v>
      </c>
      <c r="T2816" s="2" t="s">
        <v>6189</v>
      </c>
      <c r="U2816" s="2" t="b">
        <v>1</v>
      </c>
      <c r="V2816" s="2" t="s">
        <v>69</v>
      </c>
      <c r="W2816" s="2">
        <v>1.6</v>
      </c>
    </row>
    <row r="2817" spans="1:23" ht="15.75" customHeight="1" x14ac:dyDescent="0.25">
      <c r="A2817" s="2" t="s">
        <v>52</v>
      </c>
      <c r="B2817" s="2" t="s">
        <v>53</v>
      </c>
      <c r="C2817" s="2" t="s">
        <v>19</v>
      </c>
      <c r="D2817" s="2" t="s">
        <v>102</v>
      </c>
      <c r="E2817" s="2" t="s">
        <v>103</v>
      </c>
      <c r="F2817" s="2" t="s">
        <v>55</v>
      </c>
      <c r="G2817" s="2" t="s">
        <v>378</v>
      </c>
      <c r="H2817" s="2" t="s">
        <v>282</v>
      </c>
      <c r="I2817" s="2" t="s">
        <v>26</v>
      </c>
      <c r="J2817" s="2" t="s">
        <v>380</v>
      </c>
      <c r="K2817" s="2" t="s">
        <v>381</v>
      </c>
      <c r="L2817" s="2" t="s">
        <v>285</v>
      </c>
      <c r="M2817" s="2">
        <v>57</v>
      </c>
      <c r="N2817" s="2" t="b">
        <v>0</v>
      </c>
      <c r="O2817" s="2">
        <v>0.81545064377682397</v>
      </c>
      <c r="P2817" s="2">
        <v>0.79166666666666663</v>
      </c>
      <c r="Q2817" s="2">
        <v>0.84070796460176989</v>
      </c>
      <c r="R2817" s="2" t="s">
        <v>74</v>
      </c>
      <c r="S2817" s="2" t="s">
        <v>6190</v>
      </c>
      <c r="T2817" s="2" t="s">
        <v>6191</v>
      </c>
      <c r="U2817" s="2" t="b">
        <v>1</v>
      </c>
      <c r="V2817" s="2" t="s">
        <v>69</v>
      </c>
      <c r="W2817" s="2">
        <v>2</v>
      </c>
    </row>
    <row r="2818" spans="1:23" ht="15.75" customHeight="1" x14ac:dyDescent="0.25">
      <c r="A2818" s="2" t="s">
        <v>52</v>
      </c>
      <c r="B2818" s="2" t="s">
        <v>53</v>
      </c>
      <c r="C2818" s="2" t="s">
        <v>19</v>
      </c>
      <c r="D2818" s="2" t="s">
        <v>102</v>
      </c>
      <c r="E2818" s="2" t="s">
        <v>103</v>
      </c>
      <c r="F2818" s="2" t="s">
        <v>55</v>
      </c>
      <c r="G2818" s="2" t="s">
        <v>389</v>
      </c>
      <c r="H2818" s="2" t="s">
        <v>282</v>
      </c>
      <c r="I2818" s="2" t="s">
        <v>26</v>
      </c>
      <c r="J2818" s="2" t="s">
        <v>390</v>
      </c>
      <c r="K2818" s="2" t="s">
        <v>391</v>
      </c>
      <c r="L2818" s="2" t="s">
        <v>285</v>
      </c>
      <c r="M2818" s="2">
        <v>58</v>
      </c>
      <c r="N2818" s="2" t="b">
        <v>0</v>
      </c>
      <c r="O2818" s="2">
        <v>0.82683982683982682</v>
      </c>
      <c r="P2818" s="2">
        <v>0.80932203389830504</v>
      </c>
      <c r="Q2818" s="2">
        <v>0.84513274336283184</v>
      </c>
      <c r="R2818" s="2" t="s">
        <v>74</v>
      </c>
      <c r="S2818" s="2" t="s">
        <v>6192</v>
      </c>
      <c r="T2818" s="2" t="s">
        <v>6193</v>
      </c>
      <c r="U2818" s="2" t="b">
        <v>1</v>
      </c>
      <c r="V2818" s="2" t="s">
        <v>69</v>
      </c>
      <c r="W2818" s="2">
        <v>1.6</v>
      </c>
    </row>
    <row r="2819" spans="1:23" ht="15.75" customHeight="1" x14ac:dyDescent="0.25">
      <c r="A2819" s="2" t="s">
        <v>52</v>
      </c>
      <c r="B2819" s="2" t="s">
        <v>53</v>
      </c>
      <c r="C2819" s="2" t="s">
        <v>19</v>
      </c>
      <c r="D2819" s="2" t="s">
        <v>102</v>
      </c>
      <c r="E2819" s="2" t="s">
        <v>103</v>
      </c>
      <c r="F2819" s="2" t="s">
        <v>55</v>
      </c>
      <c r="G2819" s="2" t="s">
        <v>395</v>
      </c>
      <c r="H2819" s="2" t="s">
        <v>282</v>
      </c>
      <c r="I2819" s="2" t="s">
        <v>26</v>
      </c>
      <c r="J2819" s="2" t="s">
        <v>397</v>
      </c>
      <c r="K2819" s="2" t="s">
        <v>398</v>
      </c>
      <c r="L2819" s="2" t="s">
        <v>285</v>
      </c>
      <c r="M2819" s="2">
        <v>59</v>
      </c>
      <c r="N2819" s="2" t="b">
        <v>0</v>
      </c>
      <c r="O2819" s="2">
        <v>0.824295010845987</v>
      </c>
      <c r="P2819" s="2">
        <v>0.80851063829787229</v>
      </c>
      <c r="Q2819" s="2">
        <v>0.84070796460176989</v>
      </c>
      <c r="R2819" s="2" t="s">
        <v>74</v>
      </c>
      <c r="S2819" s="2" t="s">
        <v>6194</v>
      </c>
      <c r="T2819" s="2" t="s">
        <v>6195</v>
      </c>
      <c r="U2819" s="2" t="b">
        <v>1</v>
      </c>
      <c r="V2819" s="2" t="s">
        <v>69</v>
      </c>
      <c r="W2819" s="2">
        <v>2</v>
      </c>
    </row>
    <row r="2820" spans="1:23" ht="15.75" customHeight="1" x14ac:dyDescent="0.25">
      <c r="A2820" s="2" t="s">
        <v>52</v>
      </c>
      <c r="B2820" s="2" t="s">
        <v>53</v>
      </c>
      <c r="C2820" s="2" t="s">
        <v>19</v>
      </c>
      <c r="D2820" s="2" t="s">
        <v>102</v>
      </c>
      <c r="E2820" s="2" t="s">
        <v>103</v>
      </c>
      <c r="F2820" s="2" t="s">
        <v>55</v>
      </c>
      <c r="G2820" s="2" t="s">
        <v>401</v>
      </c>
      <c r="H2820" s="2" t="s">
        <v>282</v>
      </c>
      <c r="I2820" s="2" t="s">
        <v>26</v>
      </c>
      <c r="J2820" s="2" t="s">
        <v>402</v>
      </c>
      <c r="K2820" s="2" t="s">
        <v>403</v>
      </c>
      <c r="L2820" s="2" t="s">
        <v>285</v>
      </c>
      <c r="M2820" s="2">
        <v>60</v>
      </c>
      <c r="N2820" s="2" t="b">
        <v>0</v>
      </c>
      <c r="O2820" s="2">
        <v>0.83549783549783552</v>
      </c>
      <c r="P2820" s="2">
        <v>0.81779661016949157</v>
      </c>
      <c r="Q2820" s="2">
        <v>0.85398230088495575</v>
      </c>
      <c r="R2820" s="2" t="s">
        <v>74</v>
      </c>
      <c r="S2820" s="2" t="s">
        <v>6196</v>
      </c>
      <c r="T2820" s="2" t="s">
        <v>6197</v>
      </c>
      <c r="U2820" s="2" t="b">
        <v>1</v>
      </c>
      <c r="V2820" s="2" t="s">
        <v>69</v>
      </c>
      <c r="W2820" s="2">
        <v>1.6</v>
      </c>
    </row>
    <row r="2821" spans="1:23" ht="15.75" customHeight="1" x14ac:dyDescent="0.25">
      <c r="A2821" s="2" t="s">
        <v>52</v>
      </c>
      <c r="B2821" s="2" t="s">
        <v>53</v>
      </c>
      <c r="C2821" s="2" t="s">
        <v>19</v>
      </c>
      <c r="D2821" s="2" t="s">
        <v>102</v>
      </c>
      <c r="E2821" s="2" t="s">
        <v>103</v>
      </c>
      <c r="F2821" s="2" t="s">
        <v>55</v>
      </c>
      <c r="G2821" s="2" t="s">
        <v>406</v>
      </c>
      <c r="H2821" s="2" t="s">
        <v>282</v>
      </c>
      <c r="I2821" s="2" t="s">
        <v>26</v>
      </c>
      <c r="J2821" s="2" t="s">
        <v>407</v>
      </c>
      <c r="K2821" s="2" t="s">
        <v>408</v>
      </c>
      <c r="L2821" s="2" t="s">
        <v>285</v>
      </c>
      <c r="M2821" s="2">
        <v>61</v>
      </c>
      <c r="N2821" s="2" t="b">
        <v>0</v>
      </c>
      <c r="O2821" s="2">
        <v>0.80686695278969967</v>
      </c>
      <c r="P2821" s="2">
        <v>0.78333333333333333</v>
      </c>
      <c r="Q2821" s="2">
        <v>0.83185840707964598</v>
      </c>
      <c r="R2821" s="2" t="s">
        <v>74</v>
      </c>
      <c r="S2821" s="2" t="s">
        <v>6198</v>
      </c>
      <c r="T2821" s="2" t="s">
        <v>6199</v>
      </c>
      <c r="U2821" s="2" t="b">
        <v>1</v>
      </c>
      <c r="V2821" s="2" t="s">
        <v>69</v>
      </c>
      <c r="W2821" s="2">
        <v>2</v>
      </c>
    </row>
    <row r="2822" spans="1:23" ht="15.75" customHeight="1" x14ac:dyDescent="0.25">
      <c r="A2822" s="2" t="s">
        <v>52</v>
      </c>
      <c r="B2822" s="2" t="s">
        <v>53</v>
      </c>
      <c r="C2822" s="2" t="s">
        <v>19</v>
      </c>
      <c r="D2822" s="2" t="s">
        <v>102</v>
      </c>
      <c r="E2822" s="2" t="s">
        <v>103</v>
      </c>
      <c r="F2822" s="2" t="s">
        <v>364</v>
      </c>
      <c r="G2822" s="2" t="s">
        <v>411</v>
      </c>
      <c r="H2822" s="2" t="s">
        <v>412</v>
      </c>
      <c r="I2822" s="2" t="s">
        <v>54</v>
      </c>
      <c r="J2822" s="2" t="s">
        <v>413</v>
      </c>
      <c r="K2822" s="2" t="s">
        <v>414</v>
      </c>
      <c r="L2822" s="2" t="s">
        <v>377</v>
      </c>
      <c r="M2822" s="2">
        <v>42</v>
      </c>
      <c r="N2822" s="2" t="b">
        <v>0</v>
      </c>
      <c r="O2822" s="2">
        <v>0.85594989561586643</v>
      </c>
      <c r="P2822" s="2">
        <v>0.82661290322580649</v>
      </c>
      <c r="Q2822" s="2">
        <v>0.88744588744588748</v>
      </c>
      <c r="R2822" s="2" t="s">
        <v>74</v>
      </c>
      <c r="S2822" s="2" t="s">
        <v>6200</v>
      </c>
      <c r="T2822" s="2" t="s">
        <v>6201</v>
      </c>
      <c r="U2822" s="2" t="b">
        <v>1</v>
      </c>
      <c r="V2822" s="2" t="s">
        <v>69</v>
      </c>
      <c r="W2822" s="2">
        <v>1.7</v>
      </c>
    </row>
    <row r="2823" spans="1:23" ht="15.75" customHeight="1" x14ac:dyDescent="0.25">
      <c r="A2823" s="2" t="s">
        <v>52</v>
      </c>
      <c r="B2823" s="2" t="s">
        <v>53</v>
      </c>
      <c r="C2823" s="2" t="s">
        <v>19</v>
      </c>
      <c r="D2823" s="2" t="s">
        <v>102</v>
      </c>
      <c r="E2823" s="2" t="s">
        <v>103</v>
      </c>
      <c r="F2823" s="2" t="s">
        <v>364</v>
      </c>
      <c r="G2823" s="2" t="s">
        <v>417</v>
      </c>
      <c r="H2823" s="2" t="s">
        <v>412</v>
      </c>
      <c r="I2823" s="2" t="s">
        <v>54</v>
      </c>
      <c r="J2823" s="2" t="s">
        <v>418</v>
      </c>
      <c r="K2823" s="2" t="s">
        <v>419</v>
      </c>
      <c r="L2823" s="2" t="s">
        <v>377</v>
      </c>
      <c r="M2823" s="2">
        <v>43</v>
      </c>
      <c r="N2823" s="2" t="b">
        <v>0</v>
      </c>
      <c r="O2823" s="2">
        <v>0.85062240663900412</v>
      </c>
      <c r="P2823" s="2">
        <v>0.81673306772908372</v>
      </c>
      <c r="Q2823" s="2">
        <v>0.88744588744588748</v>
      </c>
      <c r="R2823" s="2" t="s">
        <v>74</v>
      </c>
      <c r="S2823" s="2" t="s">
        <v>6202</v>
      </c>
      <c r="T2823" s="2" t="s">
        <v>6203</v>
      </c>
      <c r="U2823" s="2" t="b">
        <v>1</v>
      </c>
      <c r="V2823" s="2" t="s">
        <v>69</v>
      </c>
      <c r="W2823" s="2">
        <v>1.7</v>
      </c>
    </row>
    <row r="2824" spans="1:23" ht="15.75" customHeight="1" x14ac:dyDescent="0.25">
      <c r="A2824" s="2" t="s">
        <v>52</v>
      </c>
      <c r="B2824" s="2" t="s">
        <v>53</v>
      </c>
      <c r="C2824" s="2" t="s">
        <v>19</v>
      </c>
      <c r="D2824" s="2" t="s">
        <v>102</v>
      </c>
      <c r="E2824" s="2" t="s">
        <v>103</v>
      </c>
      <c r="F2824" s="2" t="s">
        <v>364</v>
      </c>
      <c r="G2824" s="2" t="s">
        <v>422</v>
      </c>
      <c r="H2824" s="2" t="s">
        <v>412</v>
      </c>
      <c r="I2824" s="2" t="s">
        <v>54</v>
      </c>
      <c r="J2824" s="2" t="s">
        <v>423</v>
      </c>
      <c r="K2824" s="2" t="s">
        <v>424</v>
      </c>
      <c r="L2824" s="2" t="s">
        <v>377</v>
      </c>
      <c r="M2824" s="2">
        <v>44</v>
      </c>
      <c r="N2824" s="2" t="b">
        <v>0</v>
      </c>
      <c r="O2824" s="2">
        <v>0.83643892339544512</v>
      </c>
      <c r="P2824" s="2">
        <v>0.80158730158730163</v>
      </c>
      <c r="Q2824" s="2">
        <v>0.87445887445887449</v>
      </c>
      <c r="R2824" s="2" t="s">
        <v>74</v>
      </c>
      <c r="S2824" s="2" t="s">
        <v>6204</v>
      </c>
      <c r="T2824" s="2" t="s">
        <v>6205</v>
      </c>
      <c r="U2824" s="2" t="b">
        <v>1</v>
      </c>
      <c r="V2824" s="2" t="s">
        <v>69</v>
      </c>
      <c r="W2824" s="2">
        <v>2.1</v>
      </c>
    </row>
    <row r="2825" spans="1:23" ht="15.75" customHeight="1" x14ac:dyDescent="0.25">
      <c r="A2825" s="2" t="s">
        <v>52</v>
      </c>
      <c r="B2825" s="2" t="s">
        <v>53</v>
      </c>
      <c r="C2825" s="2" t="s">
        <v>19</v>
      </c>
      <c r="D2825" s="2" t="s">
        <v>102</v>
      </c>
      <c r="E2825" s="2" t="s">
        <v>103</v>
      </c>
      <c r="F2825" s="2" t="s">
        <v>364</v>
      </c>
      <c r="G2825" s="2" t="s">
        <v>427</v>
      </c>
      <c r="H2825" s="2" t="s">
        <v>412</v>
      </c>
      <c r="I2825" s="2" t="s">
        <v>54</v>
      </c>
      <c r="J2825" s="2" t="s">
        <v>428</v>
      </c>
      <c r="K2825" s="2" t="s">
        <v>429</v>
      </c>
      <c r="L2825" s="2" t="s">
        <v>377</v>
      </c>
      <c r="M2825" s="2">
        <v>45</v>
      </c>
      <c r="N2825" s="2" t="b">
        <v>0</v>
      </c>
      <c r="O2825" s="2">
        <v>0.85052631578947369</v>
      </c>
      <c r="P2825" s="2">
        <v>0.82786885245901642</v>
      </c>
      <c r="Q2825" s="2">
        <v>0.87445887445887449</v>
      </c>
      <c r="R2825" s="2" t="s">
        <v>74</v>
      </c>
      <c r="S2825" s="2" t="s">
        <v>6206</v>
      </c>
      <c r="T2825" s="2" t="s">
        <v>6207</v>
      </c>
      <c r="U2825" s="2" t="b">
        <v>1</v>
      </c>
      <c r="V2825" s="2" t="s">
        <v>69</v>
      </c>
      <c r="W2825" s="2">
        <v>1.7</v>
      </c>
    </row>
    <row r="2826" spans="1:23" ht="15.75" customHeight="1" x14ac:dyDescent="0.25">
      <c r="A2826" s="2" t="s">
        <v>52</v>
      </c>
      <c r="B2826" s="2" t="s">
        <v>53</v>
      </c>
      <c r="C2826" s="2" t="s">
        <v>19</v>
      </c>
      <c r="D2826" s="2" t="s">
        <v>102</v>
      </c>
      <c r="E2826" s="2" t="s">
        <v>103</v>
      </c>
      <c r="F2826" s="2" t="s">
        <v>364</v>
      </c>
      <c r="G2826" s="2" t="s">
        <v>432</v>
      </c>
      <c r="H2826" s="2" t="s">
        <v>412</v>
      </c>
      <c r="I2826" s="2" t="s">
        <v>54</v>
      </c>
      <c r="J2826" s="2" t="s">
        <v>433</v>
      </c>
      <c r="K2826" s="2" t="s">
        <v>434</v>
      </c>
      <c r="L2826" s="2" t="s">
        <v>377</v>
      </c>
      <c r="M2826" s="2">
        <v>46</v>
      </c>
      <c r="N2826" s="2" t="b">
        <v>0</v>
      </c>
      <c r="O2826" s="2">
        <v>0.82426778242677812</v>
      </c>
      <c r="P2826" s="2">
        <v>0.79757085020242913</v>
      </c>
      <c r="Q2826" s="2">
        <v>0.8528138528138528</v>
      </c>
      <c r="R2826" s="2" t="s">
        <v>74</v>
      </c>
      <c r="S2826" s="2" t="s">
        <v>6208</v>
      </c>
      <c r="T2826" s="2" t="s">
        <v>6209</v>
      </c>
      <c r="U2826" s="2" t="b">
        <v>1</v>
      </c>
      <c r="V2826" s="2" t="s">
        <v>69</v>
      </c>
      <c r="W2826" s="2">
        <v>2.1</v>
      </c>
    </row>
    <row r="2827" spans="1:23" ht="15.75" customHeight="1" x14ac:dyDescent="0.25">
      <c r="A2827" s="2" t="s">
        <v>52</v>
      </c>
      <c r="B2827" s="2" t="s">
        <v>53</v>
      </c>
      <c r="C2827" s="2" t="s">
        <v>19</v>
      </c>
      <c r="D2827" s="2" t="s">
        <v>102</v>
      </c>
      <c r="E2827" s="2" t="s">
        <v>103</v>
      </c>
      <c r="F2827" s="2" t="s">
        <v>364</v>
      </c>
      <c r="G2827" s="2" t="s">
        <v>437</v>
      </c>
      <c r="H2827" s="2" t="s">
        <v>412</v>
      </c>
      <c r="I2827" s="2" t="s">
        <v>54</v>
      </c>
      <c r="J2827" s="2" t="s">
        <v>438</v>
      </c>
      <c r="K2827" s="2" t="s">
        <v>439</v>
      </c>
      <c r="L2827" s="2" t="s">
        <v>377</v>
      </c>
      <c r="M2827" s="2">
        <v>47</v>
      </c>
      <c r="N2827" s="2" t="b">
        <v>0</v>
      </c>
      <c r="O2827" s="2">
        <v>0.85654885654885649</v>
      </c>
      <c r="P2827" s="2">
        <v>0.82399999999999995</v>
      </c>
      <c r="Q2827" s="2">
        <v>0.89177489177489178</v>
      </c>
      <c r="R2827" s="2" t="s">
        <v>74</v>
      </c>
      <c r="S2827" s="2" t="s">
        <v>6210</v>
      </c>
      <c r="T2827" s="2" t="s">
        <v>6211</v>
      </c>
      <c r="U2827" s="2" t="b">
        <v>1</v>
      </c>
      <c r="V2827" s="2" t="s">
        <v>69</v>
      </c>
      <c r="W2827" s="2">
        <v>1.7</v>
      </c>
    </row>
    <row r="2828" spans="1:23" ht="15.75" customHeight="1" x14ac:dyDescent="0.25">
      <c r="A2828" s="2" t="s">
        <v>52</v>
      </c>
      <c r="B2828" s="2" t="s">
        <v>53</v>
      </c>
      <c r="C2828" s="2" t="s">
        <v>19</v>
      </c>
      <c r="D2828" s="2" t="s">
        <v>102</v>
      </c>
      <c r="E2828" s="2" t="s">
        <v>103</v>
      </c>
      <c r="F2828" s="2" t="s">
        <v>364</v>
      </c>
      <c r="G2828" s="2" t="s">
        <v>442</v>
      </c>
      <c r="H2828" s="2" t="s">
        <v>412</v>
      </c>
      <c r="I2828" s="2" t="s">
        <v>54</v>
      </c>
      <c r="J2828" s="2" t="s">
        <v>443</v>
      </c>
      <c r="K2828" s="2" t="s">
        <v>444</v>
      </c>
      <c r="L2828" s="2" t="s">
        <v>377</v>
      </c>
      <c r="M2828" s="2">
        <v>48</v>
      </c>
      <c r="N2828" s="2" t="b">
        <v>0</v>
      </c>
      <c r="O2828" s="2">
        <v>0.84696016771488469</v>
      </c>
      <c r="P2828" s="2">
        <v>0.82113821138211385</v>
      </c>
      <c r="Q2828" s="2">
        <v>0.87445887445887449</v>
      </c>
      <c r="R2828" s="2" t="s">
        <v>74</v>
      </c>
      <c r="S2828" s="2" t="s">
        <v>6212</v>
      </c>
      <c r="T2828" s="2" t="s">
        <v>6213</v>
      </c>
      <c r="U2828" s="2" t="b">
        <v>1</v>
      </c>
      <c r="V2828" s="2" t="s">
        <v>69</v>
      </c>
      <c r="W2828" s="2">
        <v>1.7</v>
      </c>
    </row>
    <row r="2829" spans="1:23" ht="15.75" customHeight="1" x14ac:dyDescent="0.25">
      <c r="A2829" s="2" t="s">
        <v>52</v>
      </c>
      <c r="B2829" s="2" t="s">
        <v>53</v>
      </c>
      <c r="C2829" s="2" t="s">
        <v>19</v>
      </c>
      <c r="D2829" s="2" t="s">
        <v>102</v>
      </c>
      <c r="E2829" s="2" t="s">
        <v>103</v>
      </c>
      <c r="F2829" s="2" t="s">
        <v>364</v>
      </c>
      <c r="G2829" s="2" t="s">
        <v>447</v>
      </c>
      <c r="H2829" s="2" t="s">
        <v>412</v>
      </c>
      <c r="I2829" s="2" t="s">
        <v>54</v>
      </c>
      <c r="J2829" s="2" t="s">
        <v>448</v>
      </c>
      <c r="K2829" s="2" t="s">
        <v>449</v>
      </c>
      <c r="L2829" s="2" t="s">
        <v>377</v>
      </c>
      <c r="M2829" s="2">
        <v>49</v>
      </c>
      <c r="N2829" s="2" t="b">
        <v>0</v>
      </c>
      <c r="O2829" s="2">
        <v>0.84518828451882844</v>
      </c>
      <c r="P2829" s="2">
        <v>0.81781376518218618</v>
      </c>
      <c r="Q2829" s="2">
        <v>0.87445887445887449</v>
      </c>
      <c r="R2829" s="2" t="s">
        <v>74</v>
      </c>
      <c r="S2829" s="2" t="s">
        <v>6214</v>
      </c>
      <c r="T2829" s="2" t="s">
        <v>6215</v>
      </c>
      <c r="U2829" s="2" t="b">
        <v>1</v>
      </c>
      <c r="V2829" s="2" t="s">
        <v>69</v>
      </c>
      <c r="W2829" s="2">
        <v>2.1</v>
      </c>
    </row>
    <row r="2830" spans="1:23" ht="15.75" customHeight="1" x14ac:dyDescent="0.25">
      <c r="A2830" s="2" t="s">
        <v>52</v>
      </c>
      <c r="B2830" s="2" t="s">
        <v>53</v>
      </c>
      <c r="C2830" s="2" t="s">
        <v>19</v>
      </c>
      <c r="D2830" s="2" t="s">
        <v>102</v>
      </c>
      <c r="E2830" s="2" t="s">
        <v>103</v>
      </c>
      <c r="F2830" s="2" t="s">
        <v>364</v>
      </c>
      <c r="G2830" s="2" t="s">
        <v>452</v>
      </c>
      <c r="H2830" s="2" t="s">
        <v>412</v>
      </c>
      <c r="I2830" s="2" t="s">
        <v>54</v>
      </c>
      <c r="J2830" s="2" t="s">
        <v>453</v>
      </c>
      <c r="K2830" s="2" t="s">
        <v>454</v>
      </c>
      <c r="L2830" s="2" t="s">
        <v>377</v>
      </c>
      <c r="M2830" s="2">
        <v>50</v>
      </c>
      <c r="N2830" s="2" t="b">
        <v>0</v>
      </c>
      <c r="O2830" s="2">
        <v>0.86192468619246865</v>
      </c>
      <c r="P2830" s="2">
        <v>0.83400809716599189</v>
      </c>
      <c r="Q2830" s="2">
        <v>0.89177489177489178</v>
      </c>
      <c r="R2830" s="2" t="s">
        <v>74</v>
      </c>
      <c r="S2830" s="2" t="s">
        <v>6216</v>
      </c>
      <c r="T2830" s="2" t="s">
        <v>6217</v>
      </c>
      <c r="U2830" s="2" t="b">
        <v>1</v>
      </c>
      <c r="V2830" s="2" t="s">
        <v>69</v>
      </c>
      <c r="W2830" s="2">
        <v>1.7</v>
      </c>
    </row>
    <row r="2831" spans="1:23" ht="15.75" customHeight="1" x14ac:dyDescent="0.25">
      <c r="A2831" s="2" t="s">
        <v>52</v>
      </c>
      <c r="B2831" s="2" t="s">
        <v>53</v>
      </c>
      <c r="C2831" s="2" t="s">
        <v>19</v>
      </c>
      <c r="D2831" s="2" t="s">
        <v>102</v>
      </c>
      <c r="E2831" s="2" t="s">
        <v>103</v>
      </c>
      <c r="F2831" s="2" t="s">
        <v>364</v>
      </c>
      <c r="G2831" s="2" t="s">
        <v>457</v>
      </c>
      <c r="H2831" s="2" t="s">
        <v>412</v>
      </c>
      <c r="I2831" s="2" t="s">
        <v>54</v>
      </c>
      <c r="J2831" s="2" t="s">
        <v>458</v>
      </c>
      <c r="K2831" s="2" t="s">
        <v>459</v>
      </c>
      <c r="L2831" s="2" t="s">
        <v>377</v>
      </c>
      <c r="M2831" s="2">
        <v>51</v>
      </c>
      <c r="N2831" s="2" t="b">
        <v>0</v>
      </c>
      <c r="O2831" s="2">
        <v>0.85412262156448204</v>
      </c>
      <c r="P2831" s="2">
        <v>0.83471074380165289</v>
      </c>
      <c r="Q2831" s="2">
        <v>0.87445887445887449</v>
      </c>
      <c r="R2831" s="2" t="s">
        <v>74</v>
      </c>
      <c r="S2831" s="2" t="s">
        <v>6218</v>
      </c>
      <c r="T2831" s="2" t="s">
        <v>6219</v>
      </c>
      <c r="U2831" s="2" t="b">
        <v>1</v>
      </c>
      <c r="V2831" s="2" t="s">
        <v>69</v>
      </c>
      <c r="W2831" s="2">
        <v>2.1</v>
      </c>
    </row>
    <row r="2832" spans="1:23" ht="15.75" customHeight="1" x14ac:dyDescent="0.25">
      <c r="A2832" s="2" t="s">
        <v>52</v>
      </c>
      <c r="B2832" s="2" t="s">
        <v>53</v>
      </c>
      <c r="C2832" s="2" t="s">
        <v>19</v>
      </c>
      <c r="D2832" s="2" t="s">
        <v>102</v>
      </c>
      <c r="E2832" s="2" t="s">
        <v>103</v>
      </c>
      <c r="F2832" s="2" t="s">
        <v>364</v>
      </c>
      <c r="G2832" s="2" t="s">
        <v>462</v>
      </c>
      <c r="H2832" s="2" t="s">
        <v>412</v>
      </c>
      <c r="I2832" s="2" t="s">
        <v>54</v>
      </c>
      <c r="J2832" s="2" t="s">
        <v>463</v>
      </c>
      <c r="K2832" s="2" t="s">
        <v>464</v>
      </c>
      <c r="L2832" s="2" t="s">
        <v>377</v>
      </c>
      <c r="M2832" s="2">
        <v>52</v>
      </c>
      <c r="N2832" s="2" t="b">
        <v>0</v>
      </c>
      <c r="O2832" s="2">
        <v>0.86736842105263168</v>
      </c>
      <c r="P2832" s="2">
        <v>0.84426229508196726</v>
      </c>
      <c r="Q2832" s="2">
        <v>0.89177489177489178</v>
      </c>
      <c r="R2832" s="2" t="s">
        <v>74</v>
      </c>
      <c r="S2832" s="2" t="s">
        <v>6220</v>
      </c>
      <c r="T2832" s="2" t="s">
        <v>6221</v>
      </c>
      <c r="U2832" s="2" t="b">
        <v>1</v>
      </c>
      <c r="V2832" s="2" t="s">
        <v>69</v>
      </c>
      <c r="W2832" s="2">
        <v>1.7</v>
      </c>
    </row>
    <row r="2833" spans="1:23" ht="15.75" customHeight="1" x14ac:dyDescent="0.25">
      <c r="A2833" s="2" t="s">
        <v>52</v>
      </c>
      <c r="B2833" s="2" t="s">
        <v>53</v>
      </c>
      <c r="C2833" s="2" t="s">
        <v>19</v>
      </c>
      <c r="D2833" s="2" t="s">
        <v>102</v>
      </c>
      <c r="E2833" s="2" t="s">
        <v>103</v>
      </c>
      <c r="F2833" s="2" t="s">
        <v>364</v>
      </c>
      <c r="G2833" s="2" t="s">
        <v>467</v>
      </c>
      <c r="H2833" s="2" t="s">
        <v>412</v>
      </c>
      <c r="I2833" s="2" t="s">
        <v>54</v>
      </c>
      <c r="J2833" s="2" t="s">
        <v>468</v>
      </c>
      <c r="K2833" s="2" t="s">
        <v>469</v>
      </c>
      <c r="L2833" s="2" t="s">
        <v>377</v>
      </c>
      <c r="M2833" s="2">
        <v>53</v>
      </c>
      <c r="N2833" s="2" t="b">
        <v>0</v>
      </c>
      <c r="O2833" s="2">
        <v>0.87318087318087312</v>
      </c>
      <c r="P2833" s="2">
        <v>0.84</v>
      </c>
      <c r="Q2833" s="2">
        <v>0.90909090909090906</v>
      </c>
      <c r="R2833" s="2" t="s">
        <v>74</v>
      </c>
      <c r="S2833" s="2" t="s">
        <v>6222</v>
      </c>
      <c r="T2833" s="2" t="s">
        <v>6223</v>
      </c>
      <c r="U2833" s="2" t="b">
        <v>1</v>
      </c>
      <c r="V2833" s="2" t="s">
        <v>69</v>
      </c>
      <c r="W2833" s="2">
        <v>1.7</v>
      </c>
    </row>
    <row r="2834" spans="1:23" ht="15.75" customHeight="1" x14ac:dyDescent="0.25">
      <c r="A2834" s="2" t="s">
        <v>52</v>
      </c>
      <c r="B2834" s="2" t="s">
        <v>53</v>
      </c>
      <c r="C2834" s="2" t="s">
        <v>19</v>
      </c>
      <c r="D2834" s="2" t="s">
        <v>102</v>
      </c>
      <c r="E2834" s="2" t="s">
        <v>103</v>
      </c>
      <c r="F2834" s="2" t="s">
        <v>364</v>
      </c>
      <c r="G2834" s="2" t="s">
        <v>472</v>
      </c>
      <c r="H2834" s="2" t="s">
        <v>412</v>
      </c>
      <c r="I2834" s="2" t="s">
        <v>54</v>
      </c>
      <c r="J2834" s="2" t="s">
        <v>473</v>
      </c>
      <c r="K2834" s="2" t="s">
        <v>474</v>
      </c>
      <c r="L2834" s="2" t="s">
        <v>377</v>
      </c>
      <c r="M2834" s="2">
        <v>54</v>
      </c>
      <c r="N2834" s="2" t="b">
        <v>0</v>
      </c>
      <c r="O2834" s="2">
        <v>0.85239085239085255</v>
      </c>
      <c r="P2834" s="2">
        <v>0.82</v>
      </c>
      <c r="Q2834" s="2">
        <v>0.88744588744588748</v>
      </c>
      <c r="R2834" s="2" t="s">
        <v>74</v>
      </c>
      <c r="S2834" s="2" t="s">
        <v>6224</v>
      </c>
      <c r="T2834" s="2" t="s">
        <v>6225</v>
      </c>
      <c r="U2834" s="2" t="b">
        <v>1</v>
      </c>
      <c r="V2834" s="2" t="s">
        <v>69</v>
      </c>
      <c r="W2834" s="2">
        <v>2.1</v>
      </c>
    </row>
    <row r="2835" spans="1:23" ht="15.75" customHeight="1" x14ac:dyDescent="0.25">
      <c r="A2835" s="2" t="s">
        <v>52</v>
      </c>
      <c r="B2835" s="2" t="s">
        <v>53</v>
      </c>
      <c r="C2835" s="2" t="s">
        <v>19</v>
      </c>
      <c r="D2835" s="2" t="s">
        <v>102</v>
      </c>
      <c r="E2835" s="2" t="s">
        <v>103</v>
      </c>
      <c r="F2835" s="2" t="s">
        <v>364</v>
      </c>
      <c r="G2835" s="2" t="s">
        <v>477</v>
      </c>
      <c r="H2835" s="2" t="s">
        <v>412</v>
      </c>
      <c r="I2835" s="2" t="s">
        <v>54</v>
      </c>
      <c r="J2835" s="2" t="s">
        <v>478</v>
      </c>
      <c r="K2835" s="2" t="s">
        <v>479</v>
      </c>
      <c r="L2835" s="2" t="s">
        <v>377</v>
      </c>
      <c r="M2835" s="2">
        <v>55</v>
      </c>
      <c r="N2835" s="2" t="b">
        <v>0</v>
      </c>
      <c r="O2835" s="2">
        <v>0.84057971014492761</v>
      </c>
      <c r="P2835" s="2">
        <v>0.80555555555555558</v>
      </c>
      <c r="Q2835" s="2">
        <v>0.87878787878787878</v>
      </c>
      <c r="R2835" s="2" t="s">
        <v>74</v>
      </c>
      <c r="S2835" s="2" t="s">
        <v>6226</v>
      </c>
      <c r="T2835" s="2" t="s">
        <v>6227</v>
      </c>
      <c r="U2835" s="2" t="b">
        <v>1</v>
      </c>
      <c r="V2835" s="2" t="s">
        <v>69</v>
      </c>
      <c r="W2835" s="2">
        <v>1.7</v>
      </c>
    </row>
    <row r="2836" spans="1:23" ht="15.75" customHeight="1" x14ac:dyDescent="0.25">
      <c r="A2836" s="2" t="s">
        <v>52</v>
      </c>
      <c r="B2836" s="2" t="s">
        <v>53</v>
      </c>
      <c r="C2836" s="2" t="s">
        <v>19</v>
      </c>
      <c r="D2836" s="2" t="s">
        <v>102</v>
      </c>
      <c r="E2836" s="2" t="s">
        <v>103</v>
      </c>
      <c r="F2836" s="2" t="s">
        <v>364</v>
      </c>
      <c r="G2836" s="2" t="s">
        <v>482</v>
      </c>
      <c r="H2836" s="2" t="s">
        <v>412</v>
      </c>
      <c r="I2836" s="2" t="s">
        <v>54</v>
      </c>
      <c r="J2836" s="2" t="s">
        <v>483</v>
      </c>
      <c r="K2836" s="2" t="s">
        <v>484</v>
      </c>
      <c r="L2836" s="2" t="s">
        <v>377</v>
      </c>
      <c r="M2836" s="2">
        <v>56</v>
      </c>
      <c r="N2836" s="2" t="b">
        <v>0</v>
      </c>
      <c r="O2836" s="2">
        <v>0.85534591194968557</v>
      </c>
      <c r="P2836" s="2">
        <v>0.82926829268292679</v>
      </c>
      <c r="Q2836" s="2">
        <v>0.88311688311688308</v>
      </c>
      <c r="R2836" s="2" t="s">
        <v>74</v>
      </c>
      <c r="S2836" s="2" t="s">
        <v>6228</v>
      </c>
      <c r="T2836" s="2" t="s">
        <v>6229</v>
      </c>
      <c r="U2836" s="2" t="b">
        <v>1</v>
      </c>
      <c r="V2836" s="2" t="s">
        <v>69</v>
      </c>
      <c r="W2836" s="2">
        <v>1.7</v>
      </c>
    </row>
    <row r="2837" spans="1:23" ht="15.75" customHeight="1" x14ac:dyDescent="0.25">
      <c r="A2837" s="2" t="s">
        <v>52</v>
      </c>
      <c r="B2837" s="2" t="s">
        <v>53</v>
      </c>
      <c r="C2837" s="2" t="s">
        <v>19</v>
      </c>
      <c r="D2837" s="2" t="s">
        <v>102</v>
      </c>
      <c r="E2837" s="2" t="s">
        <v>103</v>
      </c>
      <c r="F2837" s="2" t="s">
        <v>364</v>
      </c>
      <c r="G2837" s="2" t="s">
        <v>487</v>
      </c>
      <c r="H2837" s="2" t="s">
        <v>412</v>
      </c>
      <c r="I2837" s="2" t="s">
        <v>54</v>
      </c>
      <c r="J2837" s="2" t="s">
        <v>488</v>
      </c>
      <c r="K2837" s="2" t="s">
        <v>489</v>
      </c>
      <c r="L2837" s="2" t="s">
        <v>377</v>
      </c>
      <c r="M2837" s="2">
        <v>57</v>
      </c>
      <c r="N2837" s="2" t="b">
        <v>0</v>
      </c>
      <c r="O2837" s="2">
        <v>0.85833333333333328</v>
      </c>
      <c r="P2837" s="2">
        <v>0.82730923694779113</v>
      </c>
      <c r="Q2837" s="2">
        <v>0.89177489177489178</v>
      </c>
      <c r="R2837" s="2" t="s">
        <v>74</v>
      </c>
      <c r="S2837" s="2" t="s">
        <v>6230</v>
      </c>
      <c r="T2837" s="2" t="s">
        <v>6231</v>
      </c>
      <c r="U2837" s="2" t="b">
        <v>1</v>
      </c>
      <c r="V2837" s="2" t="s">
        <v>69</v>
      </c>
      <c r="W2837" s="2">
        <v>2.1</v>
      </c>
    </row>
    <row r="2838" spans="1:23" ht="15.75" customHeight="1" x14ac:dyDescent="0.25">
      <c r="A2838" s="2" t="s">
        <v>52</v>
      </c>
      <c r="B2838" s="2" t="s">
        <v>53</v>
      </c>
      <c r="C2838" s="2" t="s">
        <v>19</v>
      </c>
      <c r="D2838" s="2" t="s">
        <v>102</v>
      </c>
      <c r="E2838" s="2" t="s">
        <v>103</v>
      </c>
      <c r="F2838" s="2" t="s">
        <v>364</v>
      </c>
      <c r="G2838" s="2" t="s">
        <v>492</v>
      </c>
      <c r="H2838" s="2" t="s">
        <v>412</v>
      </c>
      <c r="I2838" s="2" t="s">
        <v>54</v>
      </c>
      <c r="J2838" s="2" t="s">
        <v>493</v>
      </c>
      <c r="K2838" s="2" t="s">
        <v>494</v>
      </c>
      <c r="L2838" s="2" t="s">
        <v>377</v>
      </c>
      <c r="M2838" s="2">
        <v>58</v>
      </c>
      <c r="N2838" s="2" t="b">
        <v>0</v>
      </c>
      <c r="O2838" s="2">
        <v>0.86012526096033393</v>
      </c>
      <c r="P2838" s="2">
        <v>0.83064516129032262</v>
      </c>
      <c r="Q2838" s="2">
        <v>0.89177489177489178</v>
      </c>
      <c r="R2838" s="2" t="s">
        <v>74</v>
      </c>
      <c r="S2838" s="2" t="s">
        <v>6232</v>
      </c>
      <c r="T2838" s="2" t="s">
        <v>6233</v>
      </c>
      <c r="U2838" s="2" t="b">
        <v>1</v>
      </c>
      <c r="V2838" s="2" t="s">
        <v>69</v>
      </c>
      <c r="W2838" s="2">
        <v>1.7</v>
      </c>
    </row>
    <row r="2839" spans="1:23" ht="15.75" customHeight="1" x14ac:dyDescent="0.25">
      <c r="A2839" s="2" t="s">
        <v>52</v>
      </c>
      <c r="B2839" s="2" t="s">
        <v>53</v>
      </c>
      <c r="C2839" s="2" t="s">
        <v>19</v>
      </c>
      <c r="D2839" s="2" t="s">
        <v>102</v>
      </c>
      <c r="E2839" s="2" t="s">
        <v>103</v>
      </c>
      <c r="F2839" s="2" t="s">
        <v>364</v>
      </c>
      <c r="G2839" s="2" t="s">
        <v>497</v>
      </c>
      <c r="H2839" s="2" t="s">
        <v>412</v>
      </c>
      <c r="I2839" s="2" t="s">
        <v>54</v>
      </c>
      <c r="J2839" s="2" t="s">
        <v>498</v>
      </c>
      <c r="K2839" s="2" t="s">
        <v>499</v>
      </c>
      <c r="L2839" s="2" t="s">
        <v>377</v>
      </c>
      <c r="M2839" s="2">
        <v>59</v>
      </c>
      <c r="N2839" s="2" t="b">
        <v>0</v>
      </c>
      <c r="O2839" s="2">
        <v>0.85534591194968557</v>
      </c>
      <c r="P2839" s="2">
        <v>0.82926829268292679</v>
      </c>
      <c r="Q2839" s="2">
        <v>0.88311688311688308</v>
      </c>
      <c r="R2839" s="2" t="s">
        <v>74</v>
      </c>
      <c r="S2839" s="2" t="s">
        <v>6234</v>
      </c>
      <c r="T2839" s="2" t="s">
        <v>6235</v>
      </c>
      <c r="U2839" s="2" t="b">
        <v>1</v>
      </c>
      <c r="V2839" s="2" t="s">
        <v>69</v>
      </c>
      <c r="W2839" s="2">
        <v>2.1</v>
      </c>
    </row>
    <row r="2840" spans="1:23" ht="15.75" customHeight="1" x14ac:dyDescent="0.25">
      <c r="A2840" s="2" t="s">
        <v>52</v>
      </c>
      <c r="B2840" s="2" t="s">
        <v>53</v>
      </c>
      <c r="C2840" s="2" t="s">
        <v>19</v>
      </c>
      <c r="D2840" s="2" t="s">
        <v>102</v>
      </c>
      <c r="E2840" s="2" t="s">
        <v>103</v>
      </c>
      <c r="F2840" s="2" t="s">
        <v>364</v>
      </c>
      <c r="G2840" s="2" t="s">
        <v>502</v>
      </c>
      <c r="H2840" s="2" t="s">
        <v>412</v>
      </c>
      <c r="I2840" s="2" t="s">
        <v>54</v>
      </c>
      <c r="J2840" s="2" t="s">
        <v>503</v>
      </c>
      <c r="K2840" s="2" t="s">
        <v>504</v>
      </c>
      <c r="L2840" s="2" t="s">
        <v>377</v>
      </c>
      <c r="M2840" s="2">
        <v>60</v>
      </c>
      <c r="N2840" s="2" t="b">
        <v>0</v>
      </c>
      <c r="O2840" s="2">
        <v>0.8434237995824635</v>
      </c>
      <c r="P2840" s="2">
        <v>0.81451612903225812</v>
      </c>
      <c r="Q2840" s="2">
        <v>0.87445887445887449</v>
      </c>
      <c r="R2840" s="2" t="s">
        <v>74</v>
      </c>
      <c r="S2840" s="2" t="s">
        <v>6236</v>
      </c>
      <c r="T2840" s="2" t="s">
        <v>6237</v>
      </c>
      <c r="U2840" s="2" t="b">
        <v>1</v>
      </c>
      <c r="V2840" s="2" t="s">
        <v>69</v>
      </c>
      <c r="W2840" s="2">
        <v>1.6</v>
      </c>
    </row>
    <row r="2841" spans="1:23" ht="15.75" customHeight="1" x14ac:dyDescent="0.25">
      <c r="A2841" s="2" t="s">
        <v>52</v>
      </c>
      <c r="B2841" s="2" t="s">
        <v>53</v>
      </c>
      <c r="C2841" s="2" t="s">
        <v>19</v>
      </c>
      <c r="D2841" s="2" t="s">
        <v>102</v>
      </c>
      <c r="E2841" s="2" t="s">
        <v>103</v>
      </c>
      <c r="F2841" s="2" t="s">
        <v>364</v>
      </c>
      <c r="G2841" s="2" t="s">
        <v>507</v>
      </c>
      <c r="H2841" s="2" t="s">
        <v>412</v>
      </c>
      <c r="I2841" s="2" t="s">
        <v>54</v>
      </c>
      <c r="J2841" s="2" t="s">
        <v>508</v>
      </c>
      <c r="K2841" s="2" t="s">
        <v>509</v>
      </c>
      <c r="L2841" s="2" t="s">
        <v>377</v>
      </c>
      <c r="M2841" s="2">
        <v>61</v>
      </c>
      <c r="N2841" s="2" t="b">
        <v>0</v>
      </c>
      <c r="O2841" s="2">
        <v>0.85654885654885649</v>
      </c>
      <c r="P2841" s="2">
        <v>0.82399999999999995</v>
      </c>
      <c r="Q2841" s="2">
        <v>0.89177489177489178</v>
      </c>
      <c r="R2841" s="2" t="s">
        <v>74</v>
      </c>
      <c r="S2841" s="2" t="s">
        <v>6238</v>
      </c>
      <c r="T2841" s="2" t="s">
        <v>6239</v>
      </c>
      <c r="U2841" s="2" t="b">
        <v>1</v>
      </c>
      <c r="V2841" s="2" t="s">
        <v>69</v>
      </c>
      <c r="W2841" s="2">
        <v>2.1</v>
      </c>
    </row>
    <row r="2842" spans="1:23" ht="15.75" customHeight="1" x14ac:dyDescent="0.25">
      <c r="A2842" s="2" t="s">
        <v>52</v>
      </c>
      <c r="B2842" s="2" t="s">
        <v>53</v>
      </c>
      <c r="C2842" s="2" t="s">
        <v>19</v>
      </c>
      <c r="D2842" s="2" t="s">
        <v>102</v>
      </c>
      <c r="E2842" s="2" t="s">
        <v>103</v>
      </c>
      <c r="F2842" s="2" t="s">
        <v>364</v>
      </c>
      <c r="G2842" s="2" t="s">
        <v>512</v>
      </c>
      <c r="H2842" s="2" t="s">
        <v>513</v>
      </c>
      <c r="I2842" s="2" t="s">
        <v>40</v>
      </c>
      <c r="J2842" s="2" t="s">
        <v>514</v>
      </c>
      <c r="K2842" s="2" t="s">
        <v>515</v>
      </c>
      <c r="L2842" s="2" t="s">
        <v>372</v>
      </c>
      <c r="M2842" s="2">
        <v>42</v>
      </c>
      <c r="N2842" s="2" t="b">
        <v>0</v>
      </c>
      <c r="O2842" s="2">
        <v>0.85555555555555551</v>
      </c>
      <c r="P2842" s="2">
        <v>0.81481481481481477</v>
      </c>
      <c r="Q2842" s="2">
        <v>0.90058479532163738</v>
      </c>
      <c r="R2842" s="2" t="s">
        <v>74</v>
      </c>
      <c r="S2842" s="2" t="s">
        <v>6240</v>
      </c>
      <c r="T2842" s="2" t="s">
        <v>6241</v>
      </c>
      <c r="U2842" s="2" t="b">
        <v>1</v>
      </c>
      <c r="V2842" s="2" t="s">
        <v>69</v>
      </c>
      <c r="W2842" s="2">
        <v>1.5</v>
      </c>
    </row>
    <row r="2843" spans="1:23" ht="15.75" customHeight="1" x14ac:dyDescent="0.25">
      <c r="A2843" s="2" t="s">
        <v>52</v>
      </c>
      <c r="B2843" s="2" t="s">
        <v>53</v>
      </c>
      <c r="C2843" s="2" t="s">
        <v>19</v>
      </c>
      <c r="D2843" s="2" t="s">
        <v>102</v>
      </c>
      <c r="E2843" s="2" t="s">
        <v>103</v>
      </c>
      <c r="F2843" s="2" t="s">
        <v>364</v>
      </c>
      <c r="G2843" s="2" t="s">
        <v>518</v>
      </c>
      <c r="H2843" s="2" t="s">
        <v>513</v>
      </c>
      <c r="I2843" s="2" t="s">
        <v>40</v>
      </c>
      <c r="J2843" s="2" t="s">
        <v>519</v>
      </c>
      <c r="K2843" s="2" t="s">
        <v>520</v>
      </c>
      <c r="L2843" s="2" t="s">
        <v>372</v>
      </c>
      <c r="M2843" s="2">
        <v>43</v>
      </c>
      <c r="N2843" s="2" t="b">
        <v>0</v>
      </c>
      <c r="O2843" s="2">
        <v>0.87671232876712324</v>
      </c>
      <c r="P2843" s="2">
        <v>0.82474226804123707</v>
      </c>
      <c r="Q2843" s="2">
        <v>0.93567251461988299</v>
      </c>
      <c r="R2843" s="2" t="s">
        <v>74</v>
      </c>
      <c r="S2843" s="2" t="s">
        <v>6242</v>
      </c>
      <c r="T2843" s="2" t="s">
        <v>6243</v>
      </c>
      <c r="U2843" s="2" t="b">
        <v>1</v>
      </c>
      <c r="V2843" s="2" t="s">
        <v>69</v>
      </c>
      <c r="W2843" s="2">
        <v>1.5</v>
      </c>
    </row>
    <row r="2844" spans="1:23" ht="15.75" customHeight="1" x14ac:dyDescent="0.25">
      <c r="A2844" s="2" t="s">
        <v>52</v>
      </c>
      <c r="B2844" s="2" t="s">
        <v>53</v>
      </c>
      <c r="C2844" s="2" t="s">
        <v>19</v>
      </c>
      <c r="D2844" s="2" t="s">
        <v>102</v>
      </c>
      <c r="E2844" s="2" t="s">
        <v>103</v>
      </c>
      <c r="F2844" s="2" t="s">
        <v>364</v>
      </c>
      <c r="G2844" s="2" t="s">
        <v>523</v>
      </c>
      <c r="H2844" s="2" t="s">
        <v>513</v>
      </c>
      <c r="I2844" s="2" t="s">
        <v>40</v>
      </c>
      <c r="J2844" s="2" t="s">
        <v>524</v>
      </c>
      <c r="K2844" s="2" t="s">
        <v>525</v>
      </c>
      <c r="L2844" s="2" t="s">
        <v>372</v>
      </c>
      <c r="M2844" s="2">
        <v>44</v>
      </c>
      <c r="N2844" s="2" t="b">
        <v>0</v>
      </c>
      <c r="O2844" s="2">
        <v>0.86740331491712708</v>
      </c>
      <c r="P2844" s="2">
        <v>0.82198952879581155</v>
      </c>
      <c r="Q2844" s="2">
        <v>0.91812865497076024</v>
      </c>
      <c r="R2844" s="2" t="s">
        <v>74</v>
      </c>
      <c r="S2844" s="2" t="s">
        <v>6244</v>
      </c>
      <c r="T2844" s="2" t="s">
        <v>6245</v>
      </c>
      <c r="U2844" s="2" t="b">
        <v>1</v>
      </c>
      <c r="V2844" s="2" t="s">
        <v>69</v>
      </c>
      <c r="W2844" s="2">
        <v>2</v>
      </c>
    </row>
    <row r="2845" spans="1:23" ht="15.75" customHeight="1" x14ac:dyDescent="0.25">
      <c r="A2845" s="2" t="s">
        <v>52</v>
      </c>
      <c r="B2845" s="2" t="s">
        <v>53</v>
      </c>
      <c r="C2845" s="2" t="s">
        <v>19</v>
      </c>
      <c r="D2845" s="2" t="s">
        <v>102</v>
      </c>
      <c r="E2845" s="2" t="s">
        <v>103</v>
      </c>
      <c r="F2845" s="2" t="s">
        <v>364</v>
      </c>
      <c r="G2845" s="2" t="s">
        <v>528</v>
      </c>
      <c r="H2845" s="2" t="s">
        <v>513</v>
      </c>
      <c r="I2845" s="2" t="s">
        <v>40</v>
      </c>
      <c r="J2845" s="2" t="s">
        <v>529</v>
      </c>
      <c r="K2845" s="2" t="s">
        <v>530</v>
      </c>
      <c r="L2845" s="2" t="s">
        <v>372</v>
      </c>
      <c r="M2845" s="2">
        <v>45</v>
      </c>
      <c r="N2845" s="2" t="b">
        <v>0</v>
      </c>
      <c r="O2845" s="2">
        <v>0.86516853932584281</v>
      </c>
      <c r="P2845" s="2">
        <v>0.83243243243243248</v>
      </c>
      <c r="Q2845" s="2">
        <v>0.90058479532163738</v>
      </c>
      <c r="R2845" s="2" t="s">
        <v>74</v>
      </c>
      <c r="S2845" s="2" t="s">
        <v>6246</v>
      </c>
      <c r="T2845" s="2" t="s">
        <v>6247</v>
      </c>
      <c r="U2845" s="2" t="b">
        <v>1</v>
      </c>
      <c r="V2845" s="2" t="s">
        <v>69</v>
      </c>
      <c r="W2845" s="2">
        <v>1.5</v>
      </c>
    </row>
    <row r="2846" spans="1:23" ht="15.75" customHeight="1" x14ac:dyDescent="0.25">
      <c r="A2846" s="2" t="s">
        <v>52</v>
      </c>
      <c r="B2846" s="2" t="s">
        <v>53</v>
      </c>
      <c r="C2846" s="2" t="s">
        <v>19</v>
      </c>
      <c r="D2846" s="2" t="s">
        <v>102</v>
      </c>
      <c r="E2846" s="2" t="s">
        <v>103</v>
      </c>
      <c r="F2846" s="2" t="s">
        <v>364</v>
      </c>
      <c r="G2846" s="2" t="s">
        <v>533</v>
      </c>
      <c r="H2846" s="2" t="s">
        <v>513</v>
      </c>
      <c r="I2846" s="2" t="s">
        <v>40</v>
      </c>
      <c r="J2846" s="2" t="s">
        <v>534</v>
      </c>
      <c r="K2846" s="2" t="s">
        <v>535</v>
      </c>
      <c r="L2846" s="2" t="s">
        <v>372</v>
      </c>
      <c r="M2846" s="2">
        <v>46</v>
      </c>
      <c r="N2846" s="2" t="b">
        <v>0</v>
      </c>
      <c r="O2846" s="2">
        <v>0.87709497206703912</v>
      </c>
      <c r="P2846" s="2">
        <v>0.83957219251336901</v>
      </c>
      <c r="Q2846" s="2">
        <v>0.91812865497076024</v>
      </c>
      <c r="R2846" s="2" t="s">
        <v>74</v>
      </c>
      <c r="S2846" s="2" t="s">
        <v>6248</v>
      </c>
      <c r="T2846" s="2" t="s">
        <v>6249</v>
      </c>
      <c r="U2846" s="2" t="b">
        <v>1</v>
      </c>
      <c r="V2846" s="2" t="s">
        <v>69</v>
      </c>
      <c r="W2846" s="2">
        <v>1.5</v>
      </c>
    </row>
    <row r="2847" spans="1:23" ht="15.75" customHeight="1" x14ac:dyDescent="0.25">
      <c r="A2847" s="2" t="s">
        <v>52</v>
      </c>
      <c r="B2847" s="2" t="s">
        <v>53</v>
      </c>
      <c r="C2847" s="2" t="s">
        <v>19</v>
      </c>
      <c r="D2847" s="2" t="s">
        <v>102</v>
      </c>
      <c r="E2847" s="2" t="s">
        <v>103</v>
      </c>
      <c r="F2847" s="2" t="s">
        <v>364</v>
      </c>
      <c r="G2847" s="2" t="s">
        <v>538</v>
      </c>
      <c r="H2847" s="2" t="s">
        <v>513</v>
      </c>
      <c r="I2847" s="2" t="s">
        <v>40</v>
      </c>
      <c r="J2847" s="2" t="s">
        <v>539</v>
      </c>
      <c r="K2847" s="2" t="s">
        <v>540</v>
      </c>
      <c r="L2847" s="2" t="s">
        <v>372</v>
      </c>
      <c r="M2847" s="2">
        <v>47</v>
      </c>
      <c r="N2847" s="2" t="b">
        <v>0</v>
      </c>
      <c r="O2847" s="2">
        <v>0.87362637362637374</v>
      </c>
      <c r="P2847" s="2">
        <v>0.82383419689119175</v>
      </c>
      <c r="Q2847" s="2">
        <v>0.92982456140350878</v>
      </c>
      <c r="R2847" s="2" t="s">
        <v>74</v>
      </c>
      <c r="S2847" s="2" t="s">
        <v>6250</v>
      </c>
      <c r="T2847" s="2" t="s">
        <v>6251</v>
      </c>
      <c r="U2847" s="2" t="b">
        <v>1</v>
      </c>
      <c r="V2847" s="2" t="s">
        <v>69</v>
      </c>
      <c r="W2847" s="2">
        <v>2</v>
      </c>
    </row>
    <row r="2848" spans="1:23" ht="15.75" customHeight="1" x14ac:dyDescent="0.25">
      <c r="A2848" s="2" t="s">
        <v>52</v>
      </c>
      <c r="B2848" s="2" t="s">
        <v>53</v>
      </c>
      <c r="C2848" s="2" t="s">
        <v>19</v>
      </c>
      <c r="D2848" s="2" t="s">
        <v>102</v>
      </c>
      <c r="E2848" s="2" t="s">
        <v>103</v>
      </c>
      <c r="F2848" s="2" t="s">
        <v>364</v>
      </c>
      <c r="G2848" s="2" t="s">
        <v>550</v>
      </c>
      <c r="H2848" s="2" t="s">
        <v>513</v>
      </c>
      <c r="I2848" s="2" t="s">
        <v>40</v>
      </c>
      <c r="J2848" s="2" t="s">
        <v>555</v>
      </c>
      <c r="K2848" s="2" t="s">
        <v>557</v>
      </c>
      <c r="L2848" s="2" t="s">
        <v>372</v>
      </c>
      <c r="M2848" s="2">
        <v>48</v>
      </c>
      <c r="N2848" s="2" t="b">
        <v>0</v>
      </c>
      <c r="O2848" s="2">
        <v>0.86274509803921573</v>
      </c>
      <c r="P2848" s="2">
        <v>0.82795698924731187</v>
      </c>
      <c r="Q2848" s="2">
        <v>0.90058479532163738</v>
      </c>
      <c r="R2848" s="2" t="s">
        <v>74</v>
      </c>
      <c r="S2848" s="2" t="s">
        <v>6252</v>
      </c>
      <c r="T2848" s="2" t="s">
        <v>6253</v>
      </c>
      <c r="U2848" s="2" t="b">
        <v>1</v>
      </c>
      <c r="V2848" s="2" t="s">
        <v>69</v>
      </c>
      <c r="W2848" s="2">
        <v>1.5</v>
      </c>
    </row>
    <row r="2849" spans="1:23" ht="15.75" customHeight="1" x14ac:dyDescent="0.25">
      <c r="A2849" s="2" t="s">
        <v>52</v>
      </c>
      <c r="B2849" s="2" t="s">
        <v>53</v>
      </c>
      <c r="C2849" s="2" t="s">
        <v>19</v>
      </c>
      <c r="D2849" s="2" t="s">
        <v>102</v>
      </c>
      <c r="E2849" s="2" t="s">
        <v>103</v>
      </c>
      <c r="F2849" s="2" t="s">
        <v>364</v>
      </c>
      <c r="G2849" s="2" t="s">
        <v>572</v>
      </c>
      <c r="H2849" s="2" t="s">
        <v>513</v>
      </c>
      <c r="I2849" s="2" t="s">
        <v>40</v>
      </c>
      <c r="J2849" s="2" t="s">
        <v>575</v>
      </c>
      <c r="K2849" s="2" t="s">
        <v>576</v>
      </c>
      <c r="L2849" s="2" t="s">
        <v>372</v>
      </c>
      <c r="M2849" s="2">
        <v>49</v>
      </c>
      <c r="N2849" s="2" t="b">
        <v>0</v>
      </c>
      <c r="O2849" s="2">
        <v>0.8571428571428571</v>
      </c>
      <c r="P2849" s="2">
        <v>0.80829015544041449</v>
      </c>
      <c r="Q2849" s="2">
        <v>0.91228070175438591</v>
      </c>
      <c r="R2849" s="2" t="s">
        <v>74</v>
      </c>
      <c r="S2849" s="2" t="s">
        <v>6254</v>
      </c>
      <c r="T2849" s="2" t="s">
        <v>6255</v>
      </c>
      <c r="U2849" s="2" t="b">
        <v>1</v>
      </c>
      <c r="V2849" s="2" t="s">
        <v>69</v>
      </c>
      <c r="W2849" s="2">
        <v>1.5</v>
      </c>
    </row>
    <row r="2850" spans="1:23" ht="15.75" customHeight="1" x14ac:dyDescent="0.25">
      <c r="A2850" s="2" t="s">
        <v>52</v>
      </c>
      <c r="B2850" s="2" t="s">
        <v>53</v>
      </c>
      <c r="C2850" s="2" t="s">
        <v>19</v>
      </c>
      <c r="D2850" s="2" t="s">
        <v>102</v>
      </c>
      <c r="E2850" s="2" t="s">
        <v>103</v>
      </c>
      <c r="F2850" s="2" t="s">
        <v>364</v>
      </c>
      <c r="G2850" s="2" t="s">
        <v>587</v>
      </c>
      <c r="H2850" s="2" t="s">
        <v>513</v>
      </c>
      <c r="I2850" s="2" t="s">
        <v>40</v>
      </c>
      <c r="J2850" s="2" t="s">
        <v>589</v>
      </c>
      <c r="K2850" s="2" t="s">
        <v>591</v>
      </c>
      <c r="L2850" s="2" t="s">
        <v>372</v>
      </c>
      <c r="M2850" s="2">
        <v>50</v>
      </c>
      <c r="N2850" s="2" t="b">
        <v>0</v>
      </c>
      <c r="O2850" s="2">
        <v>0.86426592797783919</v>
      </c>
      <c r="P2850" s="2">
        <v>0.82105263157894737</v>
      </c>
      <c r="Q2850" s="2">
        <v>0.91228070175438591</v>
      </c>
      <c r="R2850" s="2" t="s">
        <v>74</v>
      </c>
      <c r="S2850" s="2" t="s">
        <v>6256</v>
      </c>
      <c r="T2850" s="2" t="s">
        <v>6257</v>
      </c>
      <c r="U2850" s="2" t="b">
        <v>1</v>
      </c>
      <c r="V2850" s="2" t="s">
        <v>69</v>
      </c>
      <c r="W2850" s="2">
        <v>2</v>
      </c>
    </row>
    <row r="2851" spans="1:23" ht="15.75" customHeight="1" x14ac:dyDescent="0.25">
      <c r="A2851" s="2" t="s">
        <v>52</v>
      </c>
      <c r="B2851" s="2" t="s">
        <v>53</v>
      </c>
      <c r="C2851" s="2" t="s">
        <v>19</v>
      </c>
      <c r="D2851" s="2" t="s">
        <v>102</v>
      </c>
      <c r="E2851" s="2" t="s">
        <v>103</v>
      </c>
      <c r="F2851" s="2" t="s">
        <v>364</v>
      </c>
      <c r="G2851" s="2" t="s">
        <v>601</v>
      </c>
      <c r="H2851" s="2" t="s">
        <v>513</v>
      </c>
      <c r="I2851" s="2" t="s">
        <v>40</v>
      </c>
      <c r="J2851" s="2" t="s">
        <v>603</v>
      </c>
      <c r="K2851" s="2" t="s">
        <v>604</v>
      </c>
      <c r="L2851" s="2" t="s">
        <v>372</v>
      </c>
      <c r="M2851" s="2">
        <v>51</v>
      </c>
      <c r="N2851" s="2" t="b">
        <v>0</v>
      </c>
      <c r="O2851" s="2">
        <v>0.86111111111111127</v>
      </c>
      <c r="P2851" s="2">
        <v>0.82010582010582012</v>
      </c>
      <c r="Q2851" s="2">
        <v>0.9064327485380117</v>
      </c>
      <c r="R2851" s="2" t="s">
        <v>74</v>
      </c>
      <c r="S2851" s="2" t="s">
        <v>6258</v>
      </c>
      <c r="T2851" s="2" t="s">
        <v>6259</v>
      </c>
      <c r="U2851" s="2" t="b">
        <v>1</v>
      </c>
      <c r="V2851" s="2" t="s">
        <v>69</v>
      </c>
      <c r="W2851" s="2">
        <v>1.6</v>
      </c>
    </row>
    <row r="2852" spans="1:23" ht="15.75" customHeight="1" x14ac:dyDescent="0.25">
      <c r="A2852" s="2" t="s">
        <v>52</v>
      </c>
      <c r="B2852" s="2" t="s">
        <v>53</v>
      </c>
      <c r="C2852" s="2" t="s">
        <v>19</v>
      </c>
      <c r="D2852" s="2" t="s">
        <v>102</v>
      </c>
      <c r="E2852" s="2" t="s">
        <v>103</v>
      </c>
      <c r="F2852" s="2" t="s">
        <v>364</v>
      </c>
      <c r="G2852" s="2" t="s">
        <v>618</v>
      </c>
      <c r="H2852" s="2" t="s">
        <v>513</v>
      </c>
      <c r="I2852" s="2" t="s">
        <v>40</v>
      </c>
      <c r="J2852" s="2" t="s">
        <v>622</v>
      </c>
      <c r="K2852" s="2" t="s">
        <v>624</v>
      </c>
      <c r="L2852" s="2" t="s">
        <v>372</v>
      </c>
      <c r="M2852" s="2">
        <v>52</v>
      </c>
      <c r="N2852" s="2" t="b">
        <v>0</v>
      </c>
      <c r="O2852" s="2">
        <v>0.88888888888888884</v>
      </c>
      <c r="P2852" s="2">
        <v>0.84656084656084651</v>
      </c>
      <c r="Q2852" s="2">
        <v>0.93567251461988299</v>
      </c>
      <c r="R2852" s="2" t="s">
        <v>74</v>
      </c>
      <c r="S2852" s="2" t="s">
        <v>6260</v>
      </c>
      <c r="T2852" s="2" t="s">
        <v>6261</v>
      </c>
      <c r="U2852" s="2" t="b">
        <v>1</v>
      </c>
      <c r="V2852" s="2" t="s">
        <v>69</v>
      </c>
      <c r="W2852" s="2">
        <v>1.9</v>
      </c>
    </row>
    <row r="2853" spans="1:23" ht="15.75" customHeight="1" x14ac:dyDescent="0.25">
      <c r="A2853" s="2" t="s">
        <v>52</v>
      </c>
      <c r="B2853" s="2" t="s">
        <v>53</v>
      </c>
      <c r="C2853" s="2" t="s">
        <v>19</v>
      </c>
      <c r="D2853" s="2" t="s">
        <v>102</v>
      </c>
      <c r="E2853" s="2" t="s">
        <v>103</v>
      </c>
      <c r="F2853" s="2" t="s">
        <v>364</v>
      </c>
      <c r="G2853" s="2" t="s">
        <v>640</v>
      </c>
      <c r="H2853" s="2" t="s">
        <v>513</v>
      </c>
      <c r="I2853" s="2" t="s">
        <v>40</v>
      </c>
      <c r="J2853" s="2" t="s">
        <v>643</v>
      </c>
      <c r="K2853" s="2" t="s">
        <v>644</v>
      </c>
      <c r="L2853" s="2" t="s">
        <v>372</v>
      </c>
      <c r="M2853" s="2">
        <v>53</v>
      </c>
      <c r="N2853" s="2" t="b">
        <v>0</v>
      </c>
      <c r="O2853" s="2">
        <v>0.86740331491712708</v>
      </c>
      <c r="P2853" s="2">
        <v>0.82198952879581155</v>
      </c>
      <c r="Q2853" s="2">
        <v>0.91812865497076024</v>
      </c>
      <c r="R2853" s="2" t="s">
        <v>74</v>
      </c>
      <c r="S2853" s="2" t="s">
        <v>6262</v>
      </c>
      <c r="T2853" s="2" t="s">
        <v>6263</v>
      </c>
      <c r="U2853" s="2" t="b">
        <v>1</v>
      </c>
      <c r="V2853" s="2" t="s">
        <v>69</v>
      </c>
      <c r="W2853" s="2">
        <v>1.5</v>
      </c>
    </row>
    <row r="2854" spans="1:23" ht="15.75" customHeight="1" x14ac:dyDescent="0.25">
      <c r="A2854" s="2" t="s">
        <v>52</v>
      </c>
      <c r="B2854" s="2" t="s">
        <v>53</v>
      </c>
      <c r="C2854" s="2" t="s">
        <v>19</v>
      </c>
      <c r="D2854" s="2" t="s">
        <v>102</v>
      </c>
      <c r="E2854" s="2" t="s">
        <v>103</v>
      </c>
      <c r="F2854" s="2" t="s">
        <v>364</v>
      </c>
      <c r="G2854" s="2" t="s">
        <v>659</v>
      </c>
      <c r="H2854" s="2" t="s">
        <v>513</v>
      </c>
      <c r="I2854" s="2" t="s">
        <v>40</v>
      </c>
      <c r="J2854" s="2" t="s">
        <v>660</v>
      </c>
      <c r="K2854" s="2" t="s">
        <v>661</v>
      </c>
      <c r="L2854" s="2" t="s">
        <v>372</v>
      </c>
      <c r="M2854" s="2">
        <v>54</v>
      </c>
      <c r="N2854" s="2" t="b">
        <v>0</v>
      </c>
      <c r="O2854" s="2">
        <v>0.85555555555555551</v>
      </c>
      <c r="P2854" s="2">
        <v>0.81481481481481477</v>
      </c>
      <c r="Q2854" s="2">
        <v>0.90058479532163738</v>
      </c>
      <c r="R2854" s="2" t="s">
        <v>74</v>
      </c>
      <c r="S2854" s="2" t="s">
        <v>6264</v>
      </c>
      <c r="T2854" s="2" t="s">
        <v>6265</v>
      </c>
      <c r="U2854" s="2" t="b">
        <v>1</v>
      </c>
      <c r="V2854" s="2" t="s">
        <v>69</v>
      </c>
      <c r="W2854" s="2">
        <v>1.5</v>
      </c>
    </row>
    <row r="2855" spans="1:23" ht="15.75" customHeight="1" x14ac:dyDescent="0.25">
      <c r="A2855" s="2" t="s">
        <v>52</v>
      </c>
      <c r="B2855" s="2" t="s">
        <v>53</v>
      </c>
      <c r="C2855" s="2" t="s">
        <v>19</v>
      </c>
      <c r="D2855" s="2" t="s">
        <v>102</v>
      </c>
      <c r="E2855" s="2" t="s">
        <v>103</v>
      </c>
      <c r="F2855" s="2" t="s">
        <v>364</v>
      </c>
      <c r="G2855" s="2" t="s">
        <v>664</v>
      </c>
      <c r="H2855" s="2" t="s">
        <v>513</v>
      </c>
      <c r="I2855" s="2" t="s">
        <v>40</v>
      </c>
      <c r="J2855" s="2" t="s">
        <v>665</v>
      </c>
      <c r="K2855" s="2" t="s">
        <v>666</v>
      </c>
      <c r="L2855" s="2" t="s">
        <v>372</v>
      </c>
      <c r="M2855" s="2">
        <v>55</v>
      </c>
      <c r="N2855" s="2" t="b">
        <v>0</v>
      </c>
      <c r="O2855" s="2">
        <v>0.89196675900277012</v>
      </c>
      <c r="P2855" s="2">
        <v>0.84736842105263155</v>
      </c>
      <c r="Q2855" s="2">
        <v>0.94152046783625731</v>
      </c>
      <c r="R2855" s="2" t="s">
        <v>74</v>
      </c>
      <c r="S2855" s="2" t="s">
        <v>6266</v>
      </c>
      <c r="T2855" s="2" t="s">
        <v>6267</v>
      </c>
      <c r="U2855" s="2" t="b">
        <v>1</v>
      </c>
      <c r="V2855" s="2" t="s">
        <v>69</v>
      </c>
      <c r="W2855" s="2">
        <v>1.9</v>
      </c>
    </row>
    <row r="2856" spans="1:23" ht="15.75" customHeight="1" x14ac:dyDescent="0.25">
      <c r="A2856" s="2" t="s">
        <v>52</v>
      </c>
      <c r="B2856" s="2" t="s">
        <v>53</v>
      </c>
      <c r="C2856" s="2" t="s">
        <v>19</v>
      </c>
      <c r="D2856" s="2" t="s">
        <v>102</v>
      </c>
      <c r="E2856" s="2" t="s">
        <v>103</v>
      </c>
      <c r="F2856" s="2" t="s">
        <v>364</v>
      </c>
      <c r="G2856" s="2" t="s">
        <v>669</v>
      </c>
      <c r="H2856" s="2" t="s">
        <v>513</v>
      </c>
      <c r="I2856" s="2" t="s">
        <v>40</v>
      </c>
      <c r="J2856" s="2" t="s">
        <v>670</v>
      </c>
      <c r="K2856" s="2" t="s">
        <v>671</v>
      </c>
      <c r="L2856" s="2" t="s">
        <v>372</v>
      </c>
      <c r="M2856" s="2">
        <v>56</v>
      </c>
      <c r="N2856" s="2" t="b">
        <v>0</v>
      </c>
      <c r="O2856" s="2">
        <v>0.86516853932584281</v>
      </c>
      <c r="P2856" s="2">
        <v>0.83243243243243248</v>
      </c>
      <c r="Q2856" s="2">
        <v>0.90058479532163738</v>
      </c>
      <c r="R2856" s="2" t="s">
        <v>74</v>
      </c>
      <c r="S2856" s="2" t="s">
        <v>6268</v>
      </c>
      <c r="T2856" s="2" t="s">
        <v>6269</v>
      </c>
      <c r="U2856" s="2" t="b">
        <v>1</v>
      </c>
      <c r="V2856" s="2" t="s">
        <v>69</v>
      </c>
      <c r="W2856" s="2">
        <v>1.5</v>
      </c>
    </row>
    <row r="2857" spans="1:23" ht="15.75" customHeight="1" x14ac:dyDescent="0.25">
      <c r="A2857" s="2" t="s">
        <v>52</v>
      </c>
      <c r="B2857" s="2" t="s">
        <v>53</v>
      </c>
      <c r="C2857" s="2" t="s">
        <v>19</v>
      </c>
      <c r="D2857" s="2" t="s">
        <v>102</v>
      </c>
      <c r="E2857" s="2" t="s">
        <v>103</v>
      </c>
      <c r="F2857" s="2" t="s">
        <v>364</v>
      </c>
      <c r="G2857" s="2" t="s">
        <v>674</v>
      </c>
      <c r="H2857" s="2" t="s">
        <v>513</v>
      </c>
      <c r="I2857" s="2" t="s">
        <v>40</v>
      </c>
      <c r="J2857" s="2" t="s">
        <v>675</v>
      </c>
      <c r="K2857" s="2" t="s">
        <v>676</v>
      </c>
      <c r="L2857" s="2" t="s">
        <v>372</v>
      </c>
      <c r="M2857" s="2">
        <v>57</v>
      </c>
      <c r="N2857" s="2" t="b">
        <v>0</v>
      </c>
      <c r="O2857" s="2">
        <v>0.86350974930362123</v>
      </c>
      <c r="P2857" s="2">
        <v>0.82446808510638303</v>
      </c>
      <c r="Q2857" s="2">
        <v>0.9064327485380117</v>
      </c>
      <c r="R2857" s="2" t="s">
        <v>74</v>
      </c>
      <c r="S2857" s="2" t="s">
        <v>6270</v>
      </c>
      <c r="T2857" s="2" t="s">
        <v>6271</v>
      </c>
      <c r="U2857" s="2" t="b">
        <v>1</v>
      </c>
      <c r="V2857" s="2" t="s">
        <v>69</v>
      </c>
      <c r="W2857" s="2">
        <v>1.5</v>
      </c>
    </row>
    <row r="2858" spans="1:23" ht="15.75" customHeight="1" x14ac:dyDescent="0.25">
      <c r="A2858" s="2" t="s">
        <v>52</v>
      </c>
      <c r="B2858" s="2" t="s">
        <v>53</v>
      </c>
      <c r="C2858" s="2" t="s">
        <v>19</v>
      </c>
      <c r="D2858" s="2" t="s">
        <v>102</v>
      </c>
      <c r="E2858" s="2" t="s">
        <v>103</v>
      </c>
      <c r="F2858" s="2" t="s">
        <v>364</v>
      </c>
      <c r="G2858" s="2" t="s">
        <v>679</v>
      </c>
      <c r="H2858" s="2" t="s">
        <v>513</v>
      </c>
      <c r="I2858" s="2" t="s">
        <v>40</v>
      </c>
      <c r="J2858" s="2" t="s">
        <v>680</v>
      </c>
      <c r="K2858" s="2" t="s">
        <v>681</v>
      </c>
      <c r="L2858" s="2" t="s">
        <v>372</v>
      </c>
      <c r="M2858" s="2">
        <v>58</v>
      </c>
      <c r="N2858" s="2" t="b">
        <v>0</v>
      </c>
      <c r="O2858" s="2">
        <v>0.86740331491712708</v>
      </c>
      <c r="P2858" s="2">
        <v>0.82198952879581155</v>
      </c>
      <c r="Q2858" s="2">
        <v>0.91812865497076024</v>
      </c>
      <c r="R2858" s="2" t="s">
        <v>74</v>
      </c>
      <c r="S2858" s="2" t="s">
        <v>6272</v>
      </c>
      <c r="T2858" s="2" t="s">
        <v>6273</v>
      </c>
      <c r="U2858" s="2" t="b">
        <v>1</v>
      </c>
      <c r="V2858" s="2" t="s">
        <v>69</v>
      </c>
      <c r="W2858" s="2">
        <v>1.9</v>
      </c>
    </row>
    <row r="2859" spans="1:23" ht="15.75" customHeight="1" x14ac:dyDescent="0.25">
      <c r="A2859" s="2" t="s">
        <v>52</v>
      </c>
      <c r="B2859" s="2" t="s">
        <v>53</v>
      </c>
      <c r="C2859" s="2" t="s">
        <v>19</v>
      </c>
      <c r="D2859" s="2" t="s">
        <v>102</v>
      </c>
      <c r="E2859" s="2" t="s">
        <v>103</v>
      </c>
      <c r="F2859" s="2" t="s">
        <v>364</v>
      </c>
      <c r="G2859" s="2" t="s">
        <v>684</v>
      </c>
      <c r="H2859" s="2" t="s">
        <v>513</v>
      </c>
      <c r="I2859" s="2" t="s">
        <v>40</v>
      </c>
      <c r="J2859" s="2" t="s">
        <v>685</v>
      </c>
      <c r="K2859" s="2" t="s">
        <v>686</v>
      </c>
      <c r="L2859" s="2" t="s">
        <v>372</v>
      </c>
      <c r="M2859" s="2">
        <v>59</v>
      </c>
      <c r="N2859" s="2" t="b">
        <v>0</v>
      </c>
      <c r="O2859" s="2">
        <v>0.87052341597796146</v>
      </c>
      <c r="P2859" s="2">
        <v>0.82291666666666663</v>
      </c>
      <c r="Q2859" s="2">
        <v>0.92397660818713445</v>
      </c>
      <c r="R2859" s="2" t="s">
        <v>74</v>
      </c>
      <c r="S2859" s="2" t="s">
        <v>6274</v>
      </c>
      <c r="T2859" s="2" t="s">
        <v>6275</v>
      </c>
      <c r="U2859" s="2" t="b">
        <v>1</v>
      </c>
      <c r="V2859" s="2" t="s">
        <v>69</v>
      </c>
      <c r="W2859" s="2">
        <v>1.5</v>
      </c>
    </row>
    <row r="2860" spans="1:23" ht="15.75" customHeight="1" x14ac:dyDescent="0.25">
      <c r="A2860" s="2" t="s">
        <v>52</v>
      </c>
      <c r="B2860" s="2" t="s">
        <v>53</v>
      </c>
      <c r="C2860" s="2" t="s">
        <v>19</v>
      </c>
      <c r="D2860" s="2" t="s">
        <v>102</v>
      </c>
      <c r="E2860" s="2" t="s">
        <v>103</v>
      </c>
      <c r="F2860" s="2" t="s">
        <v>364</v>
      </c>
      <c r="G2860" s="2" t="s">
        <v>689</v>
      </c>
      <c r="H2860" s="2" t="s">
        <v>513</v>
      </c>
      <c r="I2860" s="2" t="s">
        <v>40</v>
      </c>
      <c r="J2860" s="2" t="s">
        <v>690</v>
      </c>
      <c r="K2860" s="2" t="s">
        <v>691</v>
      </c>
      <c r="L2860" s="2" t="s">
        <v>372</v>
      </c>
      <c r="M2860" s="2">
        <v>60</v>
      </c>
      <c r="N2860" s="2" t="b">
        <v>0</v>
      </c>
      <c r="O2860" s="2">
        <v>0.87465181058495822</v>
      </c>
      <c r="P2860" s="2">
        <v>0.83510638297872342</v>
      </c>
      <c r="Q2860" s="2">
        <v>0.91812865497076024</v>
      </c>
      <c r="R2860" s="2" t="s">
        <v>74</v>
      </c>
      <c r="S2860" s="2" t="s">
        <v>6276</v>
      </c>
      <c r="T2860" s="2" t="s">
        <v>6277</v>
      </c>
      <c r="U2860" s="2" t="b">
        <v>1</v>
      </c>
      <c r="V2860" s="2" t="s">
        <v>69</v>
      </c>
      <c r="W2860" s="2">
        <v>1.5</v>
      </c>
    </row>
    <row r="2861" spans="1:23" ht="15.75" customHeight="1" x14ac:dyDescent="0.25">
      <c r="A2861" s="2" t="s">
        <v>52</v>
      </c>
      <c r="B2861" s="2" t="s">
        <v>53</v>
      </c>
      <c r="C2861" s="2" t="s">
        <v>19</v>
      </c>
      <c r="D2861" s="2" t="s">
        <v>102</v>
      </c>
      <c r="E2861" s="2" t="s">
        <v>103</v>
      </c>
      <c r="F2861" s="2" t="s">
        <v>364</v>
      </c>
      <c r="G2861" s="2" t="s">
        <v>694</v>
      </c>
      <c r="H2861" s="2" t="s">
        <v>513</v>
      </c>
      <c r="I2861" s="2" t="s">
        <v>40</v>
      </c>
      <c r="J2861" s="2" t="s">
        <v>695</v>
      </c>
      <c r="K2861" s="2" t="s">
        <v>696</v>
      </c>
      <c r="L2861" s="2" t="s">
        <v>372</v>
      </c>
      <c r="M2861" s="2">
        <v>61</v>
      </c>
      <c r="N2861" s="2" t="b">
        <v>0</v>
      </c>
      <c r="O2861" s="2">
        <v>0.87222222222222234</v>
      </c>
      <c r="P2861" s="2">
        <v>0.8306878306878307</v>
      </c>
      <c r="Q2861" s="2">
        <v>0.91812865497076024</v>
      </c>
      <c r="R2861" s="2" t="s">
        <v>74</v>
      </c>
      <c r="S2861" s="2" t="s">
        <v>6278</v>
      </c>
      <c r="T2861" s="2" t="s">
        <v>6279</v>
      </c>
      <c r="U2861" s="2" t="b">
        <v>1</v>
      </c>
      <c r="V2861" s="2" t="s">
        <v>69</v>
      </c>
      <c r="W2861" s="2">
        <v>1.9</v>
      </c>
    </row>
    <row r="2862" spans="1:23" ht="15.75" customHeight="1" x14ac:dyDescent="0.25">
      <c r="A2862" s="2" t="s">
        <v>52</v>
      </c>
      <c r="B2862" s="2" t="s">
        <v>53</v>
      </c>
      <c r="C2862" s="2" t="s">
        <v>19</v>
      </c>
      <c r="D2862" s="2" t="s">
        <v>102</v>
      </c>
      <c r="E2862" s="2" t="s">
        <v>103</v>
      </c>
      <c r="F2862" s="2" t="s">
        <v>364</v>
      </c>
      <c r="G2862" s="2" t="s">
        <v>699</v>
      </c>
      <c r="H2862" s="2" t="s">
        <v>700</v>
      </c>
      <c r="I2862" s="2" t="s">
        <v>47</v>
      </c>
      <c r="J2862" s="2" t="s">
        <v>701</v>
      </c>
      <c r="K2862" s="2" t="s">
        <v>702</v>
      </c>
      <c r="L2862" s="2" t="s">
        <v>366</v>
      </c>
      <c r="M2862" s="2">
        <v>42</v>
      </c>
      <c r="N2862" s="2" t="b">
        <v>0</v>
      </c>
      <c r="O2862" s="2">
        <v>0.87553648068669521</v>
      </c>
      <c r="P2862" s="2">
        <v>0.85</v>
      </c>
      <c r="Q2862" s="2">
        <v>0.90265486725663713</v>
      </c>
      <c r="R2862" s="2" t="s">
        <v>74</v>
      </c>
      <c r="S2862" s="2" t="s">
        <v>6280</v>
      </c>
      <c r="T2862" s="2" t="s">
        <v>6281</v>
      </c>
      <c r="U2862" s="2" t="b">
        <v>1</v>
      </c>
      <c r="V2862" s="2" t="s">
        <v>69</v>
      </c>
      <c r="W2862" s="2">
        <v>1.6</v>
      </c>
    </row>
    <row r="2863" spans="1:23" ht="15.75" customHeight="1" x14ac:dyDescent="0.25">
      <c r="A2863" s="2" t="s">
        <v>52</v>
      </c>
      <c r="B2863" s="2" t="s">
        <v>53</v>
      </c>
      <c r="C2863" s="2" t="s">
        <v>19</v>
      </c>
      <c r="D2863" s="2" t="s">
        <v>102</v>
      </c>
      <c r="E2863" s="2" t="s">
        <v>103</v>
      </c>
      <c r="F2863" s="2" t="s">
        <v>364</v>
      </c>
      <c r="G2863" s="2" t="s">
        <v>705</v>
      </c>
      <c r="H2863" s="2" t="s">
        <v>700</v>
      </c>
      <c r="I2863" s="2" t="s">
        <v>47</v>
      </c>
      <c r="J2863" s="2" t="s">
        <v>706</v>
      </c>
      <c r="K2863" s="2" t="s">
        <v>707</v>
      </c>
      <c r="L2863" s="2" t="s">
        <v>366</v>
      </c>
      <c r="M2863" s="2">
        <v>43</v>
      </c>
      <c r="N2863" s="2" t="b">
        <v>0</v>
      </c>
      <c r="O2863" s="2">
        <v>0.8633405639913232</v>
      </c>
      <c r="P2863" s="2">
        <v>0.84680851063829787</v>
      </c>
      <c r="Q2863" s="2">
        <v>0.88053097345132747</v>
      </c>
      <c r="R2863" s="2" t="s">
        <v>74</v>
      </c>
      <c r="S2863" s="2" t="s">
        <v>6282</v>
      </c>
      <c r="T2863" s="2" t="s">
        <v>6283</v>
      </c>
      <c r="U2863" s="2" t="b">
        <v>1</v>
      </c>
      <c r="V2863" s="2" t="s">
        <v>69</v>
      </c>
      <c r="W2863" s="2">
        <v>1.6</v>
      </c>
    </row>
    <row r="2864" spans="1:23" ht="15.75" customHeight="1" x14ac:dyDescent="0.25">
      <c r="A2864" s="2" t="s">
        <v>52</v>
      </c>
      <c r="B2864" s="2" t="s">
        <v>53</v>
      </c>
      <c r="C2864" s="2" t="s">
        <v>19</v>
      </c>
      <c r="D2864" s="2" t="s">
        <v>102</v>
      </c>
      <c r="E2864" s="2" t="s">
        <v>103</v>
      </c>
      <c r="F2864" s="2" t="s">
        <v>364</v>
      </c>
      <c r="G2864" s="2" t="s">
        <v>710</v>
      </c>
      <c r="H2864" s="2" t="s">
        <v>700</v>
      </c>
      <c r="I2864" s="2" t="s">
        <v>47</v>
      </c>
      <c r="J2864" s="2" t="s">
        <v>711</v>
      </c>
      <c r="K2864" s="2" t="s">
        <v>712</v>
      </c>
      <c r="L2864" s="2" t="s">
        <v>366</v>
      </c>
      <c r="M2864" s="2">
        <v>44</v>
      </c>
      <c r="N2864" s="2" t="b">
        <v>0</v>
      </c>
      <c r="O2864" s="2">
        <v>0.88120950323974079</v>
      </c>
      <c r="P2864" s="2">
        <v>0.86075949367088611</v>
      </c>
      <c r="Q2864" s="2">
        <v>0.90265486725663713</v>
      </c>
      <c r="R2864" s="2" t="s">
        <v>74</v>
      </c>
      <c r="S2864" s="2" t="s">
        <v>6284</v>
      </c>
      <c r="T2864" s="2" t="s">
        <v>6285</v>
      </c>
      <c r="U2864" s="2" t="b">
        <v>1</v>
      </c>
      <c r="V2864" s="2" t="s">
        <v>69</v>
      </c>
      <c r="W2864" s="2">
        <v>2</v>
      </c>
    </row>
    <row r="2865" spans="1:23" ht="15.75" customHeight="1" x14ac:dyDescent="0.25">
      <c r="A2865" s="2" t="s">
        <v>52</v>
      </c>
      <c r="B2865" s="2" t="s">
        <v>53</v>
      </c>
      <c r="C2865" s="2" t="s">
        <v>19</v>
      </c>
      <c r="D2865" s="2" t="s">
        <v>102</v>
      </c>
      <c r="E2865" s="2" t="s">
        <v>103</v>
      </c>
      <c r="F2865" s="2" t="s">
        <v>364</v>
      </c>
      <c r="G2865" s="2" t="s">
        <v>715</v>
      </c>
      <c r="H2865" s="2" t="s">
        <v>700</v>
      </c>
      <c r="I2865" s="2" t="s">
        <v>47</v>
      </c>
      <c r="J2865" s="2" t="s">
        <v>716</v>
      </c>
      <c r="K2865" s="2" t="s">
        <v>717</v>
      </c>
      <c r="L2865" s="2" t="s">
        <v>366</v>
      </c>
      <c r="M2865" s="2">
        <v>45</v>
      </c>
      <c r="N2865" s="2" t="b">
        <v>0</v>
      </c>
      <c r="O2865" s="2">
        <v>0.86881720430107523</v>
      </c>
      <c r="P2865" s="2">
        <v>0.84518828451882844</v>
      </c>
      <c r="Q2865" s="2">
        <v>0.89380530973451322</v>
      </c>
      <c r="R2865" s="2" t="s">
        <v>74</v>
      </c>
      <c r="S2865" s="2" t="s">
        <v>6286</v>
      </c>
      <c r="T2865" s="2" t="s">
        <v>6287</v>
      </c>
      <c r="U2865" s="2" t="b">
        <v>1</v>
      </c>
      <c r="V2865" s="2" t="s">
        <v>69</v>
      </c>
      <c r="W2865" s="2">
        <v>1.6</v>
      </c>
    </row>
    <row r="2866" spans="1:23" ht="15.75" customHeight="1" x14ac:dyDescent="0.25">
      <c r="A2866" s="2" t="s">
        <v>52</v>
      </c>
      <c r="B2866" s="2" t="s">
        <v>53</v>
      </c>
      <c r="C2866" s="2" t="s">
        <v>19</v>
      </c>
      <c r="D2866" s="2" t="s">
        <v>102</v>
      </c>
      <c r="E2866" s="2" t="s">
        <v>103</v>
      </c>
      <c r="F2866" s="2" t="s">
        <v>364</v>
      </c>
      <c r="G2866" s="2" t="s">
        <v>720</v>
      </c>
      <c r="H2866" s="2" t="s">
        <v>700</v>
      </c>
      <c r="I2866" s="2" t="s">
        <v>47</v>
      </c>
      <c r="J2866" s="2" t="s">
        <v>721</v>
      </c>
      <c r="K2866" s="2" t="s">
        <v>722</v>
      </c>
      <c r="L2866" s="2" t="s">
        <v>366</v>
      </c>
      <c r="M2866" s="2">
        <v>46</v>
      </c>
      <c r="N2866" s="2" t="b">
        <v>0</v>
      </c>
      <c r="O2866" s="2">
        <v>0.88503253796095438</v>
      </c>
      <c r="P2866" s="2">
        <v>0.86808510638297876</v>
      </c>
      <c r="Q2866" s="2">
        <v>0.90265486725663713</v>
      </c>
      <c r="R2866" s="2" t="s">
        <v>74</v>
      </c>
      <c r="S2866" s="2" t="s">
        <v>6288</v>
      </c>
      <c r="T2866" s="2" t="s">
        <v>6289</v>
      </c>
      <c r="U2866" s="2" t="b">
        <v>1</v>
      </c>
      <c r="V2866" s="2" t="s">
        <v>69</v>
      </c>
      <c r="W2866" s="2">
        <v>1.6</v>
      </c>
    </row>
    <row r="2867" spans="1:23" ht="15.75" customHeight="1" x14ac:dyDescent="0.25">
      <c r="A2867" s="2" t="s">
        <v>52</v>
      </c>
      <c r="B2867" s="2" t="s">
        <v>53</v>
      </c>
      <c r="C2867" s="2" t="s">
        <v>19</v>
      </c>
      <c r="D2867" s="2" t="s">
        <v>102</v>
      </c>
      <c r="E2867" s="2" t="s">
        <v>103</v>
      </c>
      <c r="F2867" s="2" t="s">
        <v>364</v>
      </c>
      <c r="G2867" s="2" t="s">
        <v>725</v>
      </c>
      <c r="H2867" s="2" t="s">
        <v>700</v>
      </c>
      <c r="I2867" s="2" t="s">
        <v>47</v>
      </c>
      <c r="J2867" s="2" t="s">
        <v>726</v>
      </c>
      <c r="K2867" s="2" t="s">
        <v>727</v>
      </c>
      <c r="L2867" s="2" t="s">
        <v>366</v>
      </c>
      <c r="M2867" s="2">
        <v>47</v>
      </c>
      <c r="N2867" s="2" t="b">
        <v>0</v>
      </c>
      <c r="O2867" s="2">
        <v>0.86266094420600858</v>
      </c>
      <c r="P2867" s="2">
        <v>0.83750000000000002</v>
      </c>
      <c r="Q2867" s="2">
        <v>0.88938053097345138</v>
      </c>
      <c r="R2867" s="2" t="s">
        <v>74</v>
      </c>
      <c r="S2867" s="2" t="s">
        <v>6290</v>
      </c>
      <c r="T2867" s="2" t="s">
        <v>6291</v>
      </c>
      <c r="U2867" s="2" t="b">
        <v>1</v>
      </c>
      <c r="V2867" s="2" t="s">
        <v>69</v>
      </c>
      <c r="W2867" s="2">
        <v>2.1</v>
      </c>
    </row>
    <row r="2868" spans="1:23" ht="15.75" customHeight="1" x14ac:dyDescent="0.25">
      <c r="A2868" s="2" t="s">
        <v>52</v>
      </c>
      <c r="B2868" s="2" t="s">
        <v>53</v>
      </c>
      <c r="C2868" s="2" t="s">
        <v>19</v>
      </c>
      <c r="D2868" s="2" t="s">
        <v>102</v>
      </c>
      <c r="E2868" s="2" t="s">
        <v>103</v>
      </c>
      <c r="F2868" s="2" t="s">
        <v>364</v>
      </c>
      <c r="G2868" s="2" t="s">
        <v>730</v>
      </c>
      <c r="H2868" s="2" t="s">
        <v>700</v>
      </c>
      <c r="I2868" s="2" t="s">
        <v>47</v>
      </c>
      <c r="J2868" s="2" t="s">
        <v>731</v>
      </c>
      <c r="K2868" s="2" t="s">
        <v>732</v>
      </c>
      <c r="L2868" s="2" t="s">
        <v>366</v>
      </c>
      <c r="M2868" s="2">
        <v>48</v>
      </c>
      <c r="N2868" s="2" t="b">
        <v>0</v>
      </c>
      <c r="O2868" s="2">
        <v>0.86147186147186139</v>
      </c>
      <c r="P2868" s="2">
        <v>0.84322033898305082</v>
      </c>
      <c r="Q2868" s="2">
        <v>0.88053097345132747</v>
      </c>
      <c r="R2868" s="2" t="s">
        <v>74</v>
      </c>
      <c r="S2868" s="2" t="s">
        <v>6292</v>
      </c>
      <c r="T2868" s="2" t="s">
        <v>6293</v>
      </c>
      <c r="U2868" s="2" t="b">
        <v>1</v>
      </c>
      <c r="V2868" s="2" t="s">
        <v>69</v>
      </c>
      <c r="W2868" s="2">
        <v>1.6</v>
      </c>
    </row>
    <row r="2869" spans="1:23" ht="15.75" customHeight="1" x14ac:dyDescent="0.25">
      <c r="A2869" s="2" t="s">
        <v>52</v>
      </c>
      <c r="B2869" s="2" t="s">
        <v>53</v>
      </c>
      <c r="C2869" s="2" t="s">
        <v>19</v>
      </c>
      <c r="D2869" s="2" t="s">
        <v>102</v>
      </c>
      <c r="E2869" s="2" t="s">
        <v>103</v>
      </c>
      <c r="F2869" s="2" t="s">
        <v>364</v>
      </c>
      <c r="G2869" s="2" t="s">
        <v>735</v>
      </c>
      <c r="H2869" s="2" t="s">
        <v>700</v>
      </c>
      <c r="I2869" s="2" t="s">
        <v>47</v>
      </c>
      <c r="J2869" s="2" t="s">
        <v>736</v>
      </c>
      <c r="K2869" s="2" t="s">
        <v>737</v>
      </c>
      <c r="L2869" s="2" t="s">
        <v>366</v>
      </c>
      <c r="M2869" s="2">
        <v>49</v>
      </c>
      <c r="N2869" s="2" t="b">
        <v>0</v>
      </c>
      <c r="O2869" s="2">
        <v>0.88120950323974079</v>
      </c>
      <c r="P2869" s="2">
        <v>0.86075949367088611</v>
      </c>
      <c r="Q2869" s="2">
        <v>0.90265486725663713</v>
      </c>
      <c r="R2869" s="2" t="s">
        <v>74</v>
      </c>
      <c r="S2869" s="2" t="s">
        <v>6294</v>
      </c>
      <c r="T2869" s="2" t="s">
        <v>6295</v>
      </c>
      <c r="U2869" s="2" t="b">
        <v>1</v>
      </c>
      <c r="V2869" s="2" t="s">
        <v>69</v>
      </c>
      <c r="W2869" s="2">
        <v>1.6</v>
      </c>
    </row>
    <row r="2870" spans="1:23" ht="15.75" customHeight="1" x14ac:dyDescent="0.25">
      <c r="A2870" s="2" t="s">
        <v>52</v>
      </c>
      <c r="B2870" s="2" t="s">
        <v>53</v>
      </c>
      <c r="C2870" s="2" t="s">
        <v>19</v>
      </c>
      <c r="D2870" s="2" t="s">
        <v>102</v>
      </c>
      <c r="E2870" s="2" t="s">
        <v>103</v>
      </c>
      <c r="F2870" s="2" t="s">
        <v>364</v>
      </c>
      <c r="G2870" s="2" t="s">
        <v>740</v>
      </c>
      <c r="H2870" s="2" t="s">
        <v>700</v>
      </c>
      <c r="I2870" s="2" t="s">
        <v>47</v>
      </c>
      <c r="J2870" s="2" t="s">
        <v>741</v>
      </c>
      <c r="K2870" s="2" t="s">
        <v>742</v>
      </c>
      <c r="L2870" s="2" t="s">
        <v>366</v>
      </c>
      <c r="M2870" s="2">
        <v>50</v>
      </c>
      <c r="N2870" s="2" t="b">
        <v>0</v>
      </c>
      <c r="O2870" s="2">
        <v>0.87688984881209497</v>
      </c>
      <c r="P2870" s="2">
        <v>0.85654008438818563</v>
      </c>
      <c r="Q2870" s="2">
        <v>0.89823008849557517</v>
      </c>
      <c r="R2870" s="2" t="s">
        <v>74</v>
      </c>
      <c r="S2870" s="2" t="s">
        <v>6296</v>
      </c>
      <c r="T2870" s="2" t="s">
        <v>6297</v>
      </c>
      <c r="U2870" s="2" t="b">
        <v>1</v>
      </c>
      <c r="V2870" s="2" t="s">
        <v>69</v>
      </c>
      <c r="W2870" s="2">
        <v>2</v>
      </c>
    </row>
    <row r="2871" spans="1:23" ht="15.75" customHeight="1" x14ac:dyDescent="0.25">
      <c r="A2871" s="2" t="s">
        <v>52</v>
      </c>
      <c r="B2871" s="2" t="s">
        <v>53</v>
      </c>
      <c r="C2871" s="2" t="s">
        <v>19</v>
      </c>
      <c r="D2871" s="2" t="s">
        <v>102</v>
      </c>
      <c r="E2871" s="2" t="s">
        <v>103</v>
      </c>
      <c r="F2871" s="2" t="s">
        <v>364</v>
      </c>
      <c r="G2871" s="2" t="s">
        <v>745</v>
      </c>
      <c r="H2871" s="2" t="s">
        <v>700</v>
      </c>
      <c r="I2871" s="2" t="s">
        <v>47</v>
      </c>
      <c r="J2871" s="2" t="s">
        <v>746</v>
      </c>
      <c r="K2871" s="2" t="s">
        <v>747</v>
      </c>
      <c r="L2871" s="2" t="s">
        <v>366</v>
      </c>
      <c r="M2871" s="2">
        <v>51</v>
      </c>
      <c r="N2871" s="2" t="b">
        <v>0</v>
      </c>
      <c r="O2871" s="2">
        <v>0.85106382978723405</v>
      </c>
      <c r="P2871" s="2">
        <v>0.81967213114754101</v>
      </c>
      <c r="Q2871" s="2">
        <v>0.88495575221238942</v>
      </c>
      <c r="R2871" s="2" t="s">
        <v>74</v>
      </c>
      <c r="S2871" s="2" t="s">
        <v>6298</v>
      </c>
      <c r="T2871" s="2" t="s">
        <v>6299</v>
      </c>
      <c r="U2871" s="2" t="b">
        <v>1</v>
      </c>
      <c r="V2871" s="2" t="s">
        <v>69</v>
      </c>
      <c r="W2871" s="2">
        <v>1.6</v>
      </c>
    </row>
    <row r="2872" spans="1:23" ht="15.75" customHeight="1" x14ac:dyDescent="0.25">
      <c r="A2872" s="2" t="s">
        <v>52</v>
      </c>
      <c r="B2872" s="2" t="s">
        <v>53</v>
      </c>
      <c r="C2872" s="2" t="s">
        <v>19</v>
      </c>
      <c r="D2872" s="2" t="s">
        <v>102</v>
      </c>
      <c r="E2872" s="2" t="s">
        <v>103</v>
      </c>
      <c r="F2872" s="2" t="s">
        <v>364</v>
      </c>
      <c r="G2872" s="2" t="s">
        <v>750</v>
      </c>
      <c r="H2872" s="2" t="s">
        <v>700</v>
      </c>
      <c r="I2872" s="2" t="s">
        <v>47</v>
      </c>
      <c r="J2872" s="2" t="s">
        <v>751</v>
      </c>
      <c r="K2872" s="2" t="s">
        <v>752</v>
      </c>
      <c r="L2872" s="2" t="s">
        <v>366</v>
      </c>
      <c r="M2872" s="2">
        <v>52</v>
      </c>
      <c r="N2872" s="2" t="b">
        <v>0</v>
      </c>
      <c r="O2872" s="2">
        <v>0.89370932754880694</v>
      </c>
      <c r="P2872" s="2">
        <v>0.87659574468085111</v>
      </c>
      <c r="Q2872" s="2">
        <v>0.91150442477876104</v>
      </c>
      <c r="R2872" s="2" t="s">
        <v>74</v>
      </c>
      <c r="S2872" s="2" t="s">
        <v>6300</v>
      </c>
      <c r="T2872" s="2" t="s">
        <v>6301</v>
      </c>
      <c r="U2872" s="2" t="b">
        <v>1</v>
      </c>
      <c r="V2872" s="2" t="s">
        <v>69</v>
      </c>
      <c r="W2872" s="2">
        <v>1.6</v>
      </c>
    </row>
    <row r="2873" spans="1:23" ht="15.75" customHeight="1" x14ac:dyDescent="0.25">
      <c r="A2873" s="2" t="s">
        <v>52</v>
      </c>
      <c r="B2873" s="2" t="s">
        <v>53</v>
      </c>
      <c r="C2873" s="2" t="s">
        <v>19</v>
      </c>
      <c r="D2873" s="2" t="s">
        <v>102</v>
      </c>
      <c r="E2873" s="2" t="s">
        <v>103</v>
      </c>
      <c r="F2873" s="2" t="s">
        <v>364</v>
      </c>
      <c r="G2873" s="2" t="s">
        <v>755</v>
      </c>
      <c r="H2873" s="2" t="s">
        <v>700</v>
      </c>
      <c r="I2873" s="2" t="s">
        <v>47</v>
      </c>
      <c r="J2873" s="2" t="s">
        <v>756</v>
      </c>
      <c r="K2873" s="2" t="s">
        <v>757</v>
      </c>
      <c r="L2873" s="2" t="s">
        <v>366</v>
      </c>
      <c r="M2873" s="2">
        <v>53</v>
      </c>
      <c r="N2873" s="2" t="b">
        <v>0</v>
      </c>
      <c r="O2873" s="2">
        <v>0.87826086956521743</v>
      </c>
      <c r="P2873" s="2">
        <v>0.86324786324786329</v>
      </c>
      <c r="Q2873" s="2">
        <v>0.89380530973451322</v>
      </c>
      <c r="R2873" s="2" t="s">
        <v>74</v>
      </c>
      <c r="S2873" s="2" t="s">
        <v>6302</v>
      </c>
      <c r="T2873" s="2" t="s">
        <v>6303</v>
      </c>
      <c r="U2873" s="2" t="b">
        <v>1</v>
      </c>
      <c r="V2873" s="2" t="s">
        <v>69</v>
      </c>
      <c r="W2873" s="2">
        <v>2.1</v>
      </c>
    </row>
    <row r="2874" spans="1:23" ht="15.75" customHeight="1" x14ac:dyDescent="0.25">
      <c r="A2874" s="2" t="s">
        <v>52</v>
      </c>
      <c r="B2874" s="2" t="s">
        <v>53</v>
      </c>
      <c r="C2874" s="2" t="s">
        <v>19</v>
      </c>
      <c r="D2874" s="2" t="s">
        <v>102</v>
      </c>
      <c r="E2874" s="2" t="s">
        <v>103</v>
      </c>
      <c r="F2874" s="2" t="s">
        <v>364</v>
      </c>
      <c r="G2874" s="2" t="s">
        <v>760</v>
      </c>
      <c r="H2874" s="2" t="s">
        <v>700</v>
      </c>
      <c r="I2874" s="2" t="s">
        <v>47</v>
      </c>
      <c r="J2874" s="2" t="s">
        <v>761</v>
      </c>
      <c r="K2874" s="2" t="s">
        <v>762</v>
      </c>
      <c r="L2874" s="2" t="s">
        <v>366</v>
      </c>
      <c r="M2874" s="2">
        <v>54</v>
      </c>
      <c r="N2874" s="2" t="b">
        <v>0</v>
      </c>
      <c r="O2874" s="2">
        <v>0.87635574837310193</v>
      </c>
      <c r="P2874" s="2">
        <v>0.8595744680851064</v>
      </c>
      <c r="Q2874" s="2">
        <v>0.89380530973451322</v>
      </c>
      <c r="R2874" s="2" t="s">
        <v>74</v>
      </c>
      <c r="S2874" s="2" t="s">
        <v>6304</v>
      </c>
      <c r="T2874" s="2" t="s">
        <v>6305</v>
      </c>
      <c r="U2874" s="2" t="b">
        <v>1</v>
      </c>
      <c r="V2874" s="2" t="s">
        <v>69</v>
      </c>
      <c r="W2874" s="2">
        <v>1.6</v>
      </c>
    </row>
    <row r="2875" spans="1:23" ht="15.75" customHeight="1" x14ac:dyDescent="0.25">
      <c r="A2875" s="2" t="s">
        <v>52</v>
      </c>
      <c r="B2875" s="2" t="s">
        <v>53</v>
      </c>
      <c r="C2875" s="2" t="s">
        <v>19</v>
      </c>
      <c r="D2875" s="2" t="s">
        <v>102</v>
      </c>
      <c r="E2875" s="2" t="s">
        <v>103</v>
      </c>
      <c r="F2875" s="2" t="s">
        <v>364</v>
      </c>
      <c r="G2875" s="2" t="s">
        <v>765</v>
      </c>
      <c r="H2875" s="2" t="s">
        <v>700</v>
      </c>
      <c r="I2875" s="2" t="s">
        <v>47</v>
      </c>
      <c r="J2875" s="2" t="s">
        <v>766</v>
      </c>
      <c r="K2875" s="2" t="s">
        <v>767</v>
      </c>
      <c r="L2875" s="2" t="s">
        <v>366</v>
      </c>
      <c r="M2875" s="2">
        <v>55</v>
      </c>
      <c r="N2875" s="2" t="b">
        <v>0</v>
      </c>
      <c r="O2875" s="2">
        <v>0.8701298701298702</v>
      </c>
      <c r="P2875" s="2">
        <v>0.85169491525423724</v>
      </c>
      <c r="Q2875" s="2">
        <v>0.88938053097345138</v>
      </c>
      <c r="R2875" s="2" t="s">
        <v>74</v>
      </c>
      <c r="S2875" s="2" t="s">
        <v>6306</v>
      </c>
      <c r="T2875" s="2" t="s">
        <v>6307</v>
      </c>
      <c r="U2875" s="2" t="b">
        <v>1</v>
      </c>
      <c r="V2875" s="2" t="s">
        <v>69</v>
      </c>
      <c r="W2875" s="2">
        <v>1.6</v>
      </c>
    </row>
    <row r="2876" spans="1:23" ht="15.75" customHeight="1" x14ac:dyDescent="0.25">
      <c r="A2876" s="2" t="s">
        <v>52</v>
      </c>
      <c r="B2876" s="2" t="s">
        <v>53</v>
      </c>
      <c r="C2876" s="2" t="s">
        <v>19</v>
      </c>
      <c r="D2876" s="2" t="s">
        <v>102</v>
      </c>
      <c r="E2876" s="2" t="s">
        <v>103</v>
      </c>
      <c r="F2876" s="2" t="s">
        <v>364</v>
      </c>
      <c r="G2876" s="2" t="s">
        <v>770</v>
      </c>
      <c r="H2876" s="2" t="s">
        <v>700</v>
      </c>
      <c r="I2876" s="2" t="s">
        <v>47</v>
      </c>
      <c r="J2876" s="2" t="s">
        <v>771</v>
      </c>
      <c r="K2876" s="2" t="s">
        <v>772</v>
      </c>
      <c r="L2876" s="2" t="s">
        <v>366</v>
      </c>
      <c r="M2876" s="2">
        <v>56</v>
      </c>
      <c r="N2876" s="2" t="b">
        <v>0</v>
      </c>
      <c r="O2876" s="2">
        <v>0.86021505376344087</v>
      </c>
      <c r="P2876" s="2">
        <v>0.83682008368200833</v>
      </c>
      <c r="Q2876" s="2">
        <v>0.88495575221238942</v>
      </c>
      <c r="R2876" s="2" t="s">
        <v>74</v>
      </c>
      <c r="S2876" s="2" t="s">
        <v>6308</v>
      </c>
      <c r="T2876" s="2" t="s">
        <v>6309</v>
      </c>
      <c r="U2876" s="2" t="b">
        <v>1</v>
      </c>
      <c r="V2876" s="2" t="s">
        <v>69</v>
      </c>
      <c r="W2876" s="2">
        <v>2</v>
      </c>
    </row>
    <row r="2877" spans="1:23" ht="15.75" customHeight="1" x14ac:dyDescent="0.25">
      <c r="A2877" s="2" t="s">
        <v>52</v>
      </c>
      <c r="B2877" s="2" t="s">
        <v>53</v>
      </c>
      <c r="C2877" s="2" t="s">
        <v>19</v>
      </c>
      <c r="D2877" s="2" t="s">
        <v>102</v>
      </c>
      <c r="E2877" s="2" t="s">
        <v>103</v>
      </c>
      <c r="F2877" s="2" t="s">
        <v>364</v>
      </c>
      <c r="G2877" s="2" t="s">
        <v>775</v>
      </c>
      <c r="H2877" s="2" t="s">
        <v>700</v>
      </c>
      <c r="I2877" s="2" t="s">
        <v>47</v>
      </c>
      <c r="J2877" s="2" t="s">
        <v>776</v>
      </c>
      <c r="K2877" s="2" t="s">
        <v>777</v>
      </c>
      <c r="L2877" s="2" t="s">
        <v>366</v>
      </c>
      <c r="M2877" s="2">
        <v>57</v>
      </c>
      <c r="N2877" s="2" t="b">
        <v>0</v>
      </c>
      <c r="O2877" s="2">
        <v>0.8733624454148472</v>
      </c>
      <c r="P2877" s="2">
        <v>0.86206896551724133</v>
      </c>
      <c r="Q2877" s="2">
        <v>0.88495575221238942</v>
      </c>
      <c r="R2877" s="2" t="s">
        <v>74</v>
      </c>
      <c r="S2877" s="2" t="s">
        <v>6310</v>
      </c>
      <c r="T2877" s="2" t="s">
        <v>6311</v>
      </c>
      <c r="U2877" s="2" t="b">
        <v>1</v>
      </c>
      <c r="V2877" s="2" t="s">
        <v>69</v>
      </c>
      <c r="W2877" s="2">
        <v>1.6</v>
      </c>
    </row>
    <row r="2878" spans="1:23" ht="15.75" customHeight="1" x14ac:dyDescent="0.25">
      <c r="A2878" s="2" t="s">
        <v>52</v>
      </c>
      <c r="B2878" s="2" t="s">
        <v>53</v>
      </c>
      <c r="C2878" s="2" t="s">
        <v>19</v>
      </c>
      <c r="D2878" s="2" t="s">
        <v>102</v>
      </c>
      <c r="E2878" s="2" t="s">
        <v>103</v>
      </c>
      <c r="F2878" s="2" t="s">
        <v>364</v>
      </c>
      <c r="G2878" s="2" t="s">
        <v>780</v>
      </c>
      <c r="H2878" s="2" t="s">
        <v>700</v>
      </c>
      <c r="I2878" s="2" t="s">
        <v>47</v>
      </c>
      <c r="J2878" s="2" t="s">
        <v>781</v>
      </c>
      <c r="K2878" s="2" t="s">
        <v>782</v>
      </c>
      <c r="L2878" s="2" t="s">
        <v>366</v>
      </c>
      <c r="M2878" s="2">
        <v>58</v>
      </c>
      <c r="N2878" s="2" t="b">
        <v>0</v>
      </c>
      <c r="O2878" s="2">
        <v>0.87581699346405228</v>
      </c>
      <c r="P2878" s="2">
        <v>0.86266094420600858</v>
      </c>
      <c r="Q2878" s="2">
        <v>0.88938053097345138</v>
      </c>
      <c r="R2878" s="2" t="s">
        <v>74</v>
      </c>
      <c r="S2878" s="2" t="s">
        <v>6312</v>
      </c>
      <c r="T2878" s="2" t="s">
        <v>6313</v>
      </c>
      <c r="U2878" s="2" t="b">
        <v>1</v>
      </c>
      <c r="V2878" s="2" t="s">
        <v>69</v>
      </c>
      <c r="W2878" s="2">
        <v>2</v>
      </c>
    </row>
    <row r="2879" spans="1:23" ht="15.75" customHeight="1" x14ac:dyDescent="0.25">
      <c r="A2879" s="2" t="s">
        <v>52</v>
      </c>
      <c r="B2879" s="2" t="s">
        <v>53</v>
      </c>
      <c r="C2879" s="2" t="s">
        <v>19</v>
      </c>
      <c r="D2879" s="2" t="s">
        <v>102</v>
      </c>
      <c r="E2879" s="2" t="s">
        <v>103</v>
      </c>
      <c r="F2879" s="2" t="s">
        <v>364</v>
      </c>
      <c r="G2879" s="2" t="s">
        <v>785</v>
      </c>
      <c r="H2879" s="2" t="s">
        <v>700</v>
      </c>
      <c r="I2879" s="2" t="s">
        <v>47</v>
      </c>
      <c r="J2879" s="2" t="s">
        <v>786</v>
      </c>
      <c r="K2879" s="2" t="s">
        <v>787</v>
      </c>
      <c r="L2879" s="2" t="s">
        <v>366</v>
      </c>
      <c r="M2879" s="2">
        <v>59</v>
      </c>
      <c r="N2879" s="2" t="b">
        <v>0</v>
      </c>
      <c r="O2879" s="2">
        <v>0.88362068965517249</v>
      </c>
      <c r="P2879" s="2">
        <v>0.8613445378151261</v>
      </c>
      <c r="Q2879" s="2">
        <v>0.90707964601769908</v>
      </c>
      <c r="R2879" s="2" t="s">
        <v>74</v>
      </c>
      <c r="S2879" s="2" t="s">
        <v>6314</v>
      </c>
      <c r="T2879" s="2" t="s">
        <v>6315</v>
      </c>
      <c r="U2879" s="2" t="b">
        <v>1</v>
      </c>
      <c r="V2879" s="2" t="s">
        <v>69</v>
      </c>
      <c r="W2879" s="2">
        <v>1.6</v>
      </c>
    </row>
    <row r="2880" spans="1:23" ht="15.75" customHeight="1" x14ac:dyDescent="0.25">
      <c r="A2880" s="2" t="s">
        <v>52</v>
      </c>
      <c r="B2880" s="2" t="s">
        <v>53</v>
      </c>
      <c r="C2880" s="2" t="s">
        <v>19</v>
      </c>
      <c r="D2880" s="2" t="s">
        <v>102</v>
      </c>
      <c r="E2880" s="2" t="s">
        <v>103</v>
      </c>
      <c r="F2880" s="2" t="s">
        <v>364</v>
      </c>
      <c r="G2880" s="2" t="s">
        <v>790</v>
      </c>
      <c r="H2880" s="2" t="s">
        <v>700</v>
      </c>
      <c r="I2880" s="2" t="s">
        <v>47</v>
      </c>
      <c r="J2880" s="2" t="s">
        <v>791</v>
      </c>
      <c r="K2880" s="2" t="s">
        <v>792</v>
      </c>
      <c r="L2880" s="2" t="s">
        <v>366</v>
      </c>
      <c r="M2880" s="2">
        <v>60</v>
      </c>
      <c r="N2880" s="2" t="b">
        <v>0</v>
      </c>
      <c r="O2880" s="2">
        <v>0.86956521739130432</v>
      </c>
      <c r="P2880" s="2">
        <v>0.85470085470085466</v>
      </c>
      <c r="Q2880" s="2">
        <v>0.88495575221238942</v>
      </c>
      <c r="R2880" s="2" t="s">
        <v>74</v>
      </c>
      <c r="S2880" s="2" t="s">
        <v>6316</v>
      </c>
      <c r="T2880" s="2" t="s">
        <v>6317</v>
      </c>
      <c r="U2880" s="2" t="b">
        <v>1</v>
      </c>
      <c r="V2880" s="2" t="s">
        <v>69</v>
      </c>
      <c r="W2880" s="2">
        <v>1.6</v>
      </c>
    </row>
    <row r="2881" spans="1:23" ht="15.75" customHeight="1" x14ac:dyDescent="0.25">
      <c r="A2881" s="2" t="s">
        <v>52</v>
      </c>
      <c r="B2881" s="2" t="s">
        <v>53</v>
      </c>
      <c r="C2881" s="2" t="s">
        <v>19</v>
      </c>
      <c r="D2881" s="2" t="s">
        <v>102</v>
      </c>
      <c r="E2881" s="2" t="s">
        <v>103</v>
      </c>
      <c r="F2881" s="2" t="s">
        <v>364</v>
      </c>
      <c r="G2881" s="2" t="s">
        <v>795</v>
      </c>
      <c r="H2881" s="2" t="s">
        <v>700</v>
      </c>
      <c r="I2881" s="2" t="s">
        <v>47</v>
      </c>
      <c r="J2881" s="2" t="s">
        <v>796</v>
      </c>
      <c r="K2881" s="2" t="s">
        <v>797</v>
      </c>
      <c r="L2881" s="2" t="s">
        <v>366</v>
      </c>
      <c r="M2881" s="2">
        <v>61</v>
      </c>
      <c r="N2881" s="2" t="b">
        <v>0</v>
      </c>
      <c r="O2881" s="2">
        <v>0.87068965517241381</v>
      </c>
      <c r="P2881" s="2">
        <v>0.84873949579831931</v>
      </c>
      <c r="Q2881" s="2">
        <v>0.89380530973451322</v>
      </c>
      <c r="R2881" s="2" t="s">
        <v>74</v>
      </c>
      <c r="S2881" s="2" t="s">
        <v>6318</v>
      </c>
      <c r="T2881" s="2" t="s">
        <v>6319</v>
      </c>
      <c r="U2881" s="2" t="b">
        <v>1</v>
      </c>
      <c r="V2881" s="2" t="s">
        <v>69</v>
      </c>
      <c r="W2881" s="2">
        <v>2</v>
      </c>
    </row>
    <row r="2882" spans="1:23" ht="15.75" customHeight="1" x14ac:dyDescent="0.25">
      <c r="A2882" s="2" t="s">
        <v>2815</v>
      </c>
      <c r="B2882" s="2" t="s">
        <v>2817</v>
      </c>
      <c r="C2882" s="2" t="s">
        <v>106</v>
      </c>
      <c r="D2882" s="2" t="s">
        <v>81</v>
      </c>
      <c r="E2882" s="2" t="s">
        <v>82</v>
      </c>
      <c r="F2882" s="2" t="s">
        <v>55</v>
      </c>
      <c r="G2882" s="2" t="s">
        <v>56</v>
      </c>
      <c r="H2882" s="2" t="s">
        <v>57</v>
      </c>
      <c r="I2882" s="2" t="s">
        <v>32</v>
      </c>
      <c r="J2882" s="2" t="s">
        <v>59</v>
      </c>
      <c r="K2882" s="2" t="s">
        <v>60</v>
      </c>
      <c r="L2882" s="2" t="s">
        <v>61</v>
      </c>
      <c r="M2882" s="2">
        <v>42</v>
      </c>
      <c r="N2882" s="2" t="b">
        <v>1</v>
      </c>
      <c r="O2882" s="2">
        <v>0.73061224489795917</v>
      </c>
      <c r="P2882" s="2">
        <v>0.69111969111969107</v>
      </c>
      <c r="Q2882" s="2">
        <v>0.77489177489177485</v>
      </c>
      <c r="R2882" s="2" t="s">
        <v>74</v>
      </c>
      <c r="S2882" s="2" t="s">
        <v>6320</v>
      </c>
      <c r="T2882" s="2" t="s">
        <v>6321</v>
      </c>
      <c r="U2882" s="2" t="b">
        <v>0</v>
      </c>
      <c r="V2882" s="2" t="s">
        <v>69</v>
      </c>
      <c r="W2882" s="2">
        <v>103.6</v>
      </c>
    </row>
    <row r="2883" spans="1:23" ht="15.75" customHeight="1" x14ac:dyDescent="0.25">
      <c r="A2883" s="2" t="s">
        <v>2815</v>
      </c>
      <c r="B2883" s="2" t="s">
        <v>2817</v>
      </c>
      <c r="C2883" s="2" t="s">
        <v>106</v>
      </c>
      <c r="D2883" s="2" t="s">
        <v>81</v>
      </c>
      <c r="E2883" s="2" t="s">
        <v>82</v>
      </c>
      <c r="F2883" s="2" t="s">
        <v>55</v>
      </c>
      <c r="G2883" s="2" t="s">
        <v>70</v>
      </c>
      <c r="H2883" s="2" t="s">
        <v>57</v>
      </c>
      <c r="I2883" s="2" t="s">
        <v>32</v>
      </c>
      <c r="J2883" s="2" t="s">
        <v>71</v>
      </c>
      <c r="K2883" s="2" t="s">
        <v>72</v>
      </c>
      <c r="L2883" s="2" t="s">
        <v>61</v>
      </c>
      <c r="M2883" s="2">
        <v>43</v>
      </c>
      <c r="N2883" s="2" t="b">
        <v>1</v>
      </c>
      <c r="O2883" s="2">
        <v>0.73061224489795917</v>
      </c>
      <c r="P2883" s="2">
        <v>0.69111969111969107</v>
      </c>
      <c r="Q2883" s="2">
        <v>0.77489177489177485</v>
      </c>
      <c r="R2883" s="2" t="s">
        <v>74</v>
      </c>
      <c r="S2883" s="2" t="s">
        <v>6322</v>
      </c>
      <c r="T2883" s="2" t="s">
        <v>6323</v>
      </c>
      <c r="U2883" s="2" t="b">
        <v>0</v>
      </c>
      <c r="V2883" s="2" t="s">
        <v>69</v>
      </c>
      <c r="W2883" s="2">
        <v>85.3</v>
      </c>
    </row>
    <row r="2884" spans="1:23" ht="15.75" customHeight="1" x14ac:dyDescent="0.25">
      <c r="A2884" s="2" t="s">
        <v>2815</v>
      </c>
      <c r="B2884" s="2" t="s">
        <v>2817</v>
      </c>
      <c r="C2884" s="2" t="s">
        <v>106</v>
      </c>
      <c r="D2884" s="2" t="s">
        <v>81</v>
      </c>
      <c r="E2884" s="2" t="s">
        <v>82</v>
      </c>
      <c r="F2884" s="2" t="s">
        <v>55</v>
      </c>
      <c r="G2884" s="2" t="s">
        <v>78</v>
      </c>
      <c r="H2884" s="2" t="s">
        <v>57</v>
      </c>
      <c r="I2884" s="2" t="s">
        <v>32</v>
      </c>
      <c r="J2884" s="2" t="s">
        <v>79</v>
      </c>
      <c r="K2884" s="2" t="s">
        <v>80</v>
      </c>
      <c r="L2884" s="2" t="s">
        <v>61</v>
      </c>
      <c r="M2884" s="2">
        <v>44</v>
      </c>
      <c r="N2884" s="2" t="b">
        <v>1</v>
      </c>
      <c r="O2884" s="2">
        <v>0.73061224489795917</v>
      </c>
      <c r="P2884" s="2">
        <v>0.69111969111969107</v>
      </c>
      <c r="Q2884" s="2">
        <v>0.77489177489177485</v>
      </c>
      <c r="R2884" s="2" t="s">
        <v>74</v>
      </c>
      <c r="S2884" s="2" t="s">
        <v>6324</v>
      </c>
      <c r="T2884" s="2" t="s">
        <v>6325</v>
      </c>
      <c r="U2884" s="2" t="b">
        <v>0</v>
      </c>
      <c r="V2884" s="2" t="s">
        <v>69</v>
      </c>
      <c r="W2884" s="2">
        <v>83.2</v>
      </c>
    </row>
    <row r="2885" spans="1:23" ht="15.75" customHeight="1" x14ac:dyDescent="0.25">
      <c r="A2885" s="2" t="s">
        <v>2815</v>
      </c>
      <c r="B2885" s="2" t="s">
        <v>2817</v>
      </c>
      <c r="C2885" s="2" t="s">
        <v>106</v>
      </c>
      <c r="D2885" s="2" t="s">
        <v>81</v>
      </c>
      <c r="E2885" s="2" t="s">
        <v>82</v>
      </c>
      <c r="F2885" s="2" t="s">
        <v>55</v>
      </c>
      <c r="G2885" s="2" t="s">
        <v>85</v>
      </c>
      <c r="H2885" s="2" t="s">
        <v>57</v>
      </c>
      <c r="I2885" s="2" t="s">
        <v>32</v>
      </c>
      <c r="J2885" s="2" t="s">
        <v>86</v>
      </c>
      <c r="K2885" s="2" t="s">
        <v>87</v>
      </c>
      <c r="L2885" s="2" t="s">
        <v>61</v>
      </c>
      <c r="M2885" s="2">
        <v>45</v>
      </c>
      <c r="N2885" s="2" t="b">
        <v>1</v>
      </c>
      <c r="O2885" s="2">
        <v>0.73061224489795917</v>
      </c>
      <c r="P2885" s="2">
        <v>0.69111969111969107</v>
      </c>
      <c r="Q2885" s="2">
        <v>0.77489177489177485</v>
      </c>
      <c r="R2885" s="2" t="s">
        <v>74</v>
      </c>
      <c r="S2885" s="2" t="s">
        <v>6326</v>
      </c>
      <c r="T2885" s="2" t="s">
        <v>6327</v>
      </c>
      <c r="U2885" s="2" t="b">
        <v>0</v>
      </c>
      <c r="V2885" s="2" t="s">
        <v>69</v>
      </c>
      <c r="W2885" s="2">
        <v>55.9</v>
      </c>
    </row>
    <row r="2886" spans="1:23" ht="15.75" customHeight="1" x14ac:dyDescent="0.25">
      <c r="A2886" s="2" t="s">
        <v>2815</v>
      </c>
      <c r="B2886" s="2" t="s">
        <v>2817</v>
      </c>
      <c r="C2886" s="2" t="s">
        <v>106</v>
      </c>
      <c r="D2886" s="2" t="s">
        <v>81</v>
      </c>
      <c r="E2886" s="2" t="s">
        <v>82</v>
      </c>
      <c r="F2886" s="2" t="s">
        <v>55</v>
      </c>
      <c r="G2886" s="2" t="s">
        <v>92</v>
      </c>
      <c r="H2886" s="2" t="s">
        <v>57</v>
      </c>
      <c r="I2886" s="2" t="s">
        <v>32</v>
      </c>
      <c r="J2886" s="2" t="s">
        <v>93</v>
      </c>
      <c r="K2886" s="2" t="s">
        <v>95</v>
      </c>
      <c r="L2886" s="2" t="s">
        <v>61</v>
      </c>
      <c r="M2886" s="2">
        <v>46</v>
      </c>
      <c r="N2886" s="2" t="b">
        <v>1</v>
      </c>
      <c r="O2886" s="2">
        <v>0.73061224489795917</v>
      </c>
      <c r="P2886" s="2">
        <v>0.69111969111969107</v>
      </c>
      <c r="Q2886" s="2">
        <v>0.77489177489177485</v>
      </c>
      <c r="R2886" s="2" t="s">
        <v>74</v>
      </c>
      <c r="S2886" s="2" t="s">
        <v>6328</v>
      </c>
      <c r="T2886" s="2" t="s">
        <v>6329</v>
      </c>
      <c r="U2886" s="2" t="b">
        <v>0</v>
      </c>
      <c r="V2886" s="2" t="s">
        <v>69</v>
      </c>
      <c r="W2886" s="2">
        <v>81.3</v>
      </c>
    </row>
    <row r="2887" spans="1:23" ht="15.75" customHeight="1" x14ac:dyDescent="0.25">
      <c r="A2887" s="2" t="s">
        <v>2815</v>
      </c>
      <c r="B2887" s="2" t="s">
        <v>2817</v>
      </c>
      <c r="C2887" s="2" t="s">
        <v>106</v>
      </c>
      <c r="D2887" s="2" t="s">
        <v>81</v>
      </c>
      <c r="E2887" s="2" t="s">
        <v>82</v>
      </c>
      <c r="F2887" s="2" t="s">
        <v>55</v>
      </c>
      <c r="G2887" s="2" t="s">
        <v>99</v>
      </c>
      <c r="H2887" s="2" t="s">
        <v>57</v>
      </c>
      <c r="I2887" s="2" t="s">
        <v>32</v>
      </c>
      <c r="J2887" s="2" t="s">
        <v>100</v>
      </c>
      <c r="K2887" s="2" t="s">
        <v>101</v>
      </c>
      <c r="L2887" s="2" t="s">
        <v>61</v>
      </c>
      <c r="M2887" s="2">
        <v>47</v>
      </c>
      <c r="N2887" s="2" t="b">
        <v>1</v>
      </c>
      <c r="O2887" s="2">
        <v>0.73061224489795917</v>
      </c>
      <c r="P2887" s="2">
        <v>0.69111969111969107</v>
      </c>
      <c r="Q2887" s="2">
        <v>0.77489177489177485</v>
      </c>
      <c r="R2887" s="2" t="s">
        <v>74</v>
      </c>
      <c r="S2887" s="2" t="s">
        <v>6330</v>
      </c>
      <c r="T2887" s="2" t="s">
        <v>6331</v>
      </c>
      <c r="U2887" s="2" t="b">
        <v>0</v>
      </c>
      <c r="V2887" s="2" t="s">
        <v>69</v>
      </c>
      <c r="W2887" s="2">
        <v>81.8</v>
      </c>
    </row>
    <row r="2888" spans="1:23" ht="15.75" customHeight="1" x14ac:dyDescent="0.25">
      <c r="A2888" s="2" t="s">
        <v>2815</v>
      </c>
      <c r="B2888" s="2" t="s">
        <v>2817</v>
      </c>
      <c r="C2888" s="2" t="s">
        <v>106</v>
      </c>
      <c r="D2888" s="2" t="s">
        <v>81</v>
      </c>
      <c r="E2888" s="2" t="s">
        <v>82</v>
      </c>
      <c r="F2888" s="2" t="s">
        <v>55</v>
      </c>
      <c r="G2888" s="2" t="s">
        <v>107</v>
      </c>
      <c r="H2888" s="2" t="s">
        <v>57</v>
      </c>
      <c r="I2888" s="2" t="s">
        <v>32</v>
      </c>
      <c r="J2888" s="2" t="s">
        <v>108</v>
      </c>
      <c r="K2888" s="2" t="s">
        <v>109</v>
      </c>
      <c r="L2888" s="2" t="s">
        <v>61</v>
      </c>
      <c r="M2888" s="2">
        <v>48</v>
      </c>
      <c r="N2888" s="2" t="b">
        <v>1</v>
      </c>
      <c r="O2888" s="2">
        <v>0.73061224489795917</v>
      </c>
      <c r="P2888" s="2">
        <v>0.69111969111969107</v>
      </c>
      <c r="Q2888" s="2">
        <v>0.77489177489177485</v>
      </c>
      <c r="R2888" s="2" t="s">
        <v>74</v>
      </c>
      <c r="S2888" s="2" t="s">
        <v>6332</v>
      </c>
      <c r="T2888" s="2" t="s">
        <v>6333</v>
      </c>
      <c r="U2888" s="2" t="b">
        <v>0</v>
      </c>
      <c r="V2888" s="2" t="s">
        <v>69</v>
      </c>
      <c r="W2888" s="2">
        <v>81.8</v>
      </c>
    </row>
    <row r="2889" spans="1:23" ht="15.75" customHeight="1" x14ac:dyDescent="0.25">
      <c r="A2889" s="2" t="s">
        <v>2815</v>
      </c>
      <c r="B2889" s="2" t="s">
        <v>2817</v>
      </c>
      <c r="C2889" s="2" t="s">
        <v>106</v>
      </c>
      <c r="D2889" s="2" t="s">
        <v>81</v>
      </c>
      <c r="E2889" s="2" t="s">
        <v>82</v>
      </c>
      <c r="F2889" s="2" t="s">
        <v>55</v>
      </c>
      <c r="G2889" s="2" t="s">
        <v>112</v>
      </c>
      <c r="H2889" s="2" t="s">
        <v>57</v>
      </c>
      <c r="I2889" s="2" t="s">
        <v>32</v>
      </c>
      <c r="J2889" s="2" t="s">
        <v>113</v>
      </c>
      <c r="K2889" s="2" t="s">
        <v>114</v>
      </c>
      <c r="L2889" s="2" t="s">
        <v>61</v>
      </c>
      <c r="M2889" s="2">
        <v>49</v>
      </c>
      <c r="N2889" s="2" t="b">
        <v>1</v>
      </c>
      <c r="O2889" s="2">
        <v>0.73061224489795917</v>
      </c>
      <c r="P2889" s="2">
        <v>0.69111969111969107</v>
      </c>
      <c r="Q2889" s="2">
        <v>0.77489177489177485</v>
      </c>
      <c r="R2889" s="2" t="s">
        <v>74</v>
      </c>
      <c r="S2889" s="2" t="s">
        <v>6334</v>
      </c>
      <c r="T2889" s="2" t="s">
        <v>6335</v>
      </c>
      <c r="U2889" s="2" t="b">
        <v>0</v>
      </c>
      <c r="V2889" s="2" t="s">
        <v>69</v>
      </c>
      <c r="W2889" s="2">
        <v>55</v>
      </c>
    </row>
    <row r="2890" spans="1:23" ht="15.75" customHeight="1" x14ac:dyDescent="0.25">
      <c r="A2890" s="2" t="s">
        <v>2815</v>
      </c>
      <c r="B2890" s="2" t="s">
        <v>2817</v>
      </c>
      <c r="C2890" s="2" t="s">
        <v>106</v>
      </c>
      <c r="D2890" s="2" t="s">
        <v>81</v>
      </c>
      <c r="E2890" s="2" t="s">
        <v>82</v>
      </c>
      <c r="F2890" s="2" t="s">
        <v>55</v>
      </c>
      <c r="G2890" s="2" t="s">
        <v>117</v>
      </c>
      <c r="H2890" s="2" t="s">
        <v>57</v>
      </c>
      <c r="I2890" s="2" t="s">
        <v>32</v>
      </c>
      <c r="J2890" s="2" t="s">
        <v>118</v>
      </c>
      <c r="K2890" s="2" t="s">
        <v>119</v>
      </c>
      <c r="L2890" s="2" t="s">
        <v>61</v>
      </c>
      <c r="M2890" s="2">
        <v>50</v>
      </c>
      <c r="N2890" s="2" t="b">
        <v>1</v>
      </c>
      <c r="O2890" s="2">
        <v>0.73061224489795917</v>
      </c>
      <c r="P2890" s="2">
        <v>0.69111969111969107</v>
      </c>
      <c r="Q2890" s="2">
        <v>0.77489177489177485</v>
      </c>
      <c r="R2890" s="2" t="s">
        <v>74</v>
      </c>
      <c r="S2890" s="2" t="s">
        <v>6336</v>
      </c>
      <c r="T2890" s="2" t="s">
        <v>6337</v>
      </c>
      <c r="U2890" s="2" t="b">
        <v>0</v>
      </c>
      <c r="V2890" s="2" t="s">
        <v>69</v>
      </c>
      <c r="W2890" s="2">
        <v>82.1</v>
      </c>
    </row>
    <row r="2891" spans="1:23" ht="15.75" customHeight="1" x14ac:dyDescent="0.25">
      <c r="A2891" s="2" t="s">
        <v>2815</v>
      </c>
      <c r="B2891" s="2" t="s">
        <v>2817</v>
      </c>
      <c r="C2891" s="2" t="s">
        <v>106</v>
      </c>
      <c r="D2891" s="2" t="s">
        <v>81</v>
      </c>
      <c r="E2891" s="2" t="s">
        <v>82</v>
      </c>
      <c r="F2891" s="2" t="s">
        <v>55</v>
      </c>
      <c r="G2891" s="2" t="s">
        <v>122</v>
      </c>
      <c r="H2891" s="2" t="s">
        <v>57</v>
      </c>
      <c r="I2891" s="2" t="s">
        <v>32</v>
      </c>
      <c r="J2891" s="2" t="s">
        <v>123</v>
      </c>
      <c r="K2891" s="2" t="s">
        <v>124</v>
      </c>
      <c r="L2891" s="2" t="s">
        <v>61</v>
      </c>
      <c r="M2891" s="2">
        <v>51</v>
      </c>
      <c r="N2891" s="2" t="b">
        <v>1</v>
      </c>
      <c r="O2891" s="2">
        <v>0.73061224489795917</v>
      </c>
      <c r="P2891" s="2">
        <v>0.69111969111969107</v>
      </c>
      <c r="Q2891" s="2">
        <v>0.77489177489177485</v>
      </c>
      <c r="R2891" s="2" t="s">
        <v>74</v>
      </c>
      <c r="S2891" s="2" t="s">
        <v>6338</v>
      </c>
      <c r="T2891" s="2" t="s">
        <v>6339</v>
      </c>
      <c r="U2891" s="2" t="b">
        <v>0</v>
      </c>
      <c r="V2891" s="2" t="s">
        <v>69</v>
      </c>
      <c r="W2891" s="2">
        <v>82.7</v>
      </c>
    </row>
    <row r="2892" spans="1:23" ht="15.75" customHeight="1" x14ac:dyDescent="0.25">
      <c r="A2892" s="2" t="s">
        <v>2815</v>
      </c>
      <c r="B2892" s="2" t="s">
        <v>2817</v>
      </c>
      <c r="C2892" s="2" t="s">
        <v>106</v>
      </c>
      <c r="D2892" s="2" t="s">
        <v>81</v>
      </c>
      <c r="E2892" s="2" t="s">
        <v>82</v>
      </c>
      <c r="F2892" s="2" t="s">
        <v>55</v>
      </c>
      <c r="G2892" s="2" t="s">
        <v>127</v>
      </c>
      <c r="H2892" s="2" t="s">
        <v>57</v>
      </c>
      <c r="I2892" s="2" t="s">
        <v>32</v>
      </c>
      <c r="J2892" s="2" t="s">
        <v>128</v>
      </c>
      <c r="K2892" s="2" t="s">
        <v>129</v>
      </c>
      <c r="L2892" s="2" t="s">
        <v>61</v>
      </c>
      <c r="M2892" s="2">
        <v>52</v>
      </c>
      <c r="N2892" s="2" t="b">
        <v>1</v>
      </c>
      <c r="O2892" s="2">
        <v>0.73061224489795917</v>
      </c>
      <c r="P2892" s="2">
        <v>0.69111969111969107</v>
      </c>
      <c r="Q2892" s="2">
        <v>0.77489177489177485</v>
      </c>
      <c r="R2892" s="2" t="s">
        <v>74</v>
      </c>
      <c r="S2892" s="2" t="s">
        <v>6340</v>
      </c>
      <c r="T2892" s="2" t="s">
        <v>6341</v>
      </c>
      <c r="U2892" s="2" t="b">
        <v>0</v>
      </c>
      <c r="V2892" s="2" t="s">
        <v>69</v>
      </c>
      <c r="W2892" s="2">
        <v>80.900000000000006</v>
      </c>
    </row>
    <row r="2893" spans="1:23" ht="15.75" customHeight="1" x14ac:dyDescent="0.25">
      <c r="A2893" s="2" t="s">
        <v>2815</v>
      </c>
      <c r="B2893" s="2" t="s">
        <v>2817</v>
      </c>
      <c r="C2893" s="2" t="s">
        <v>106</v>
      </c>
      <c r="D2893" s="2" t="s">
        <v>81</v>
      </c>
      <c r="E2893" s="2" t="s">
        <v>82</v>
      </c>
      <c r="F2893" s="2" t="s">
        <v>55</v>
      </c>
      <c r="G2893" s="2" t="s">
        <v>132</v>
      </c>
      <c r="H2893" s="2" t="s">
        <v>57</v>
      </c>
      <c r="I2893" s="2" t="s">
        <v>32</v>
      </c>
      <c r="J2893" s="2" t="s">
        <v>133</v>
      </c>
      <c r="K2893" s="2" t="s">
        <v>134</v>
      </c>
      <c r="L2893" s="2" t="s">
        <v>61</v>
      </c>
      <c r="M2893" s="2">
        <v>53</v>
      </c>
      <c r="N2893" s="2" t="b">
        <v>1</v>
      </c>
      <c r="O2893" s="2">
        <v>0.73061224489795917</v>
      </c>
      <c r="P2893" s="2">
        <v>0.69111969111969107</v>
      </c>
      <c r="Q2893" s="2">
        <v>0.77489177489177485</v>
      </c>
      <c r="R2893" s="2" t="s">
        <v>74</v>
      </c>
      <c r="S2893" s="2" t="s">
        <v>6342</v>
      </c>
      <c r="T2893" s="2" t="s">
        <v>6343</v>
      </c>
      <c r="U2893" s="2" t="b">
        <v>0</v>
      </c>
      <c r="V2893" s="2" t="s">
        <v>69</v>
      </c>
      <c r="W2893" s="2">
        <v>54.8</v>
      </c>
    </row>
    <row r="2894" spans="1:23" ht="15.75" customHeight="1" x14ac:dyDescent="0.25">
      <c r="A2894" s="2" t="s">
        <v>2815</v>
      </c>
      <c r="B2894" s="2" t="s">
        <v>2817</v>
      </c>
      <c r="C2894" s="2" t="s">
        <v>106</v>
      </c>
      <c r="D2894" s="2" t="s">
        <v>81</v>
      </c>
      <c r="E2894" s="2" t="s">
        <v>82</v>
      </c>
      <c r="F2894" s="2" t="s">
        <v>55</v>
      </c>
      <c r="G2894" s="2" t="s">
        <v>137</v>
      </c>
      <c r="H2894" s="2" t="s">
        <v>57</v>
      </c>
      <c r="I2894" s="2" t="s">
        <v>32</v>
      </c>
      <c r="J2894" s="2" t="s">
        <v>138</v>
      </c>
      <c r="K2894" s="2" t="s">
        <v>139</v>
      </c>
      <c r="L2894" s="2" t="s">
        <v>61</v>
      </c>
      <c r="M2894" s="2">
        <v>54</v>
      </c>
      <c r="N2894" s="2" t="b">
        <v>1</v>
      </c>
      <c r="O2894" s="2">
        <v>0.73061224489795917</v>
      </c>
      <c r="P2894" s="2">
        <v>0.69111969111969107</v>
      </c>
      <c r="Q2894" s="2">
        <v>0.77489177489177485</v>
      </c>
      <c r="R2894" s="2" t="s">
        <v>74</v>
      </c>
      <c r="S2894" s="2" t="s">
        <v>6344</v>
      </c>
      <c r="T2894" s="2" t="s">
        <v>6345</v>
      </c>
      <c r="U2894" s="2" t="b">
        <v>0</v>
      </c>
      <c r="V2894" s="2" t="s">
        <v>69</v>
      </c>
      <c r="W2894" s="2">
        <v>54.4</v>
      </c>
    </row>
    <row r="2895" spans="1:23" ht="15.75" customHeight="1" x14ac:dyDescent="0.25">
      <c r="A2895" s="2" t="s">
        <v>2815</v>
      </c>
      <c r="B2895" s="2" t="s">
        <v>2817</v>
      </c>
      <c r="C2895" s="2" t="s">
        <v>106</v>
      </c>
      <c r="D2895" s="2" t="s">
        <v>81</v>
      </c>
      <c r="E2895" s="2" t="s">
        <v>82</v>
      </c>
      <c r="F2895" s="2" t="s">
        <v>55</v>
      </c>
      <c r="G2895" s="2" t="s">
        <v>142</v>
      </c>
      <c r="H2895" s="2" t="s">
        <v>57</v>
      </c>
      <c r="I2895" s="2" t="s">
        <v>32</v>
      </c>
      <c r="J2895" s="2" t="s">
        <v>143</v>
      </c>
      <c r="K2895" s="2" t="s">
        <v>144</v>
      </c>
      <c r="L2895" s="2" t="s">
        <v>61</v>
      </c>
      <c r="M2895" s="2">
        <v>55</v>
      </c>
      <c r="N2895" s="2" t="b">
        <v>1</v>
      </c>
      <c r="O2895" s="2">
        <v>0.73061224489795917</v>
      </c>
      <c r="P2895" s="2">
        <v>0.69111969111969107</v>
      </c>
      <c r="Q2895" s="2">
        <v>0.77489177489177485</v>
      </c>
      <c r="R2895" s="2" t="s">
        <v>74</v>
      </c>
      <c r="S2895" s="2" t="s">
        <v>6346</v>
      </c>
      <c r="T2895" s="2" t="s">
        <v>6347</v>
      </c>
      <c r="U2895" s="2" t="b">
        <v>0</v>
      </c>
      <c r="V2895" s="2" t="s">
        <v>69</v>
      </c>
      <c r="W2895" s="2">
        <v>55</v>
      </c>
    </row>
    <row r="2896" spans="1:23" ht="15.75" customHeight="1" x14ac:dyDescent="0.25">
      <c r="A2896" s="2" t="s">
        <v>2815</v>
      </c>
      <c r="B2896" s="2" t="s">
        <v>2817</v>
      </c>
      <c r="C2896" s="2" t="s">
        <v>106</v>
      </c>
      <c r="D2896" s="2" t="s">
        <v>81</v>
      </c>
      <c r="E2896" s="2" t="s">
        <v>82</v>
      </c>
      <c r="F2896" s="2" t="s">
        <v>55</v>
      </c>
      <c r="G2896" s="2" t="s">
        <v>148</v>
      </c>
      <c r="H2896" s="2" t="s">
        <v>57</v>
      </c>
      <c r="I2896" s="2" t="s">
        <v>32</v>
      </c>
      <c r="J2896" s="2" t="s">
        <v>149</v>
      </c>
      <c r="K2896" s="2" t="s">
        <v>150</v>
      </c>
      <c r="L2896" s="2" t="s">
        <v>61</v>
      </c>
      <c r="M2896" s="2">
        <v>56</v>
      </c>
      <c r="N2896" s="2" t="b">
        <v>1</v>
      </c>
      <c r="O2896" s="2">
        <v>0.73061224489795917</v>
      </c>
      <c r="P2896" s="2">
        <v>0.69111969111969107</v>
      </c>
      <c r="Q2896" s="2">
        <v>0.77489177489177485</v>
      </c>
      <c r="R2896" s="2" t="s">
        <v>74</v>
      </c>
      <c r="S2896" s="2" t="s">
        <v>6348</v>
      </c>
      <c r="T2896" s="2" t="s">
        <v>6349</v>
      </c>
      <c r="U2896" s="2" t="b">
        <v>0</v>
      </c>
      <c r="V2896" s="2" t="s">
        <v>69</v>
      </c>
      <c r="W2896" s="2">
        <v>82</v>
      </c>
    </row>
    <row r="2897" spans="1:23" ht="15.75" customHeight="1" x14ac:dyDescent="0.25">
      <c r="A2897" s="2" t="s">
        <v>2815</v>
      </c>
      <c r="B2897" s="2" t="s">
        <v>2817</v>
      </c>
      <c r="C2897" s="2" t="s">
        <v>106</v>
      </c>
      <c r="D2897" s="2" t="s">
        <v>81</v>
      </c>
      <c r="E2897" s="2" t="s">
        <v>82</v>
      </c>
      <c r="F2897" s="2" t="s">
        <v>55</v>
      </c>
      <c r="G2897" s="2" t="s">
        <v>153</v>
      </c>
      <c r="H2897" s="2" t="s">
        <v>57</v>
      </c>
      <c r="I2897" s="2" t="s">
        <v>32</v>
      </c>
      <c r="J2897" s="2" t="s">
        <v>154</v>
      </c>
      <c r="K2897" s="2" t="s">
        <v>155</v>
      </c>
      <c r="L2897" s="2" t="s">
        <v>61</v>
      </c>
      <c r="M2897" s="2">
        <v>57</v>
      </c>
      <c r="N2897" s="2" t="b">
        <v>1</v>
      </c>
      <c r="O2897" s="2">
        <v>0.73061224489795917</v>
      </c>
      <c r="P2897" s="2">
        <v>0.69111969111969107</v>
      </c>
      <c r="Q2897" s="2">
        <v>0.77489177489177485</v>
      </c>
      <c r="R2897" s="2" t="s">
        <v>74</v>
      </c>
      <c r="S2897" s="2" t="s">
        <v>6350</v>
      </c>
      <c r="T2897" s="2" t="s">
        <v>6351</v>
      </c>
      <c r="U2897" s="2" t="b">
        <v>0</v>
      </c>
      <c r="V2897" s="2" t="s">
        <v>69</v>
      </c>
      <c r="W2897" s="2">
        <v>82.7</v>
      </c>
    </row>
    <row r="2898" spans="1:23" ht="15.75" customHeight="1" x14ac:dyDescent="0.25">
      <c r="A2898" s="2" t="s">
        <v>2815</v>
      </c>
      <c r="B2898" s="2" t="s">
        <v>2817</v>
      </c>
      <c r="C2898" s="2" t="s">
        <v>106</v>
      </c>
      <c r="D2898" s="2" t="s">
        <v>81</v>
      </c>
      <c r="E2898" s="2" t="s">
        <v>82</v>
      </c>
      <c r="F2898" s="2" t="s">
        <v>55</v>
      </c>
      <c r="G2898" s="2" t="s">
        <v>158</v>
      </c>
      <c r="H2898" s="2" t="s">
        <v>57</v>
      </c>
      <c r="I2898" s="2" t="s">
        <v>32</v>
      </c>
      <c r="J2898" s="2" t="s">
        <v>159</v>
      </c>
      <c r="K2898" s="2" t="s">
        <v>160</v>
      </c>
      <c r="L2898" s="2" t="s">
        <v>61</v>
      </c>
      <c r="M2898" s="2">
        <v>58</v>
      </c>
      <c r="N2898" s="2" t="b">
        <v>1</v>
      </c>
      <c r="O2898" s="2">
        <v>0.73061224489795917</v>
      </c>
      <c r="P2898" s="2">
        <v>0.69111969111969107</v>
      </c>
      <c r="Q2898" s="2">
        <v>0.77489177489177485</v>
      </c>
      <c r="R2898" s="2" t="s">
        <v>74</v>
      </c>
      <c r="S2898" s="2" t="s">
        <v>6352</v>
      </c>
      <c r="T2898" s="2" t="s">
        <v>6353</v>
      </c>
      <c r="U2898" s="2" t="b">
        <v>0</v>
      </c>
      <c r="V2898" s="2" t="s">
        <v>69</v>
      </c>
      <c r="W2898" s="2">
        <v>81.2</v>
      </c>
    </row>
    <row r="2899" spans="1:23" ht="15.75" customHeight="1" x14ac:dyDescent="0.25">
      <c r="A2899" s="2" t="s">
        <v>2815</v>
      </c>
      <c r="B2899" s="2" t="s">
        <v>2817</v>
      </c>
      <c r="C2899" s="2" t="s">
        <v>106</v>
      </c>
      <c r="D2899" s="2" t="s">
        <v>81</v>
      </c>
      <c r="E2899" s="2" t="s">
        <v>82</v>
      </c>
      <c r="F2899" s="2" t="s">
        <v>55</v>
      </c>
      <c r="G2899" s="2" t="s">
        <v>163</v>
      </c>
      <c r="H2899" s="2" t="s">
        <v>57</v>
      </c>
      <c r="I2899" s="2" t="s">
        <v>32</v>
      </c>
      <c r="J2899" s="2" t="s">
        <v>164</v>
      </c>
      <c r="K2899" s="2" t="s">
        <v>165</v>
      </c>
      <c r="L2899" s="2" t="s">
        <v>61</v>
      </c>
      <c r="M2899" s="2">
        <v>59</v>
      </c>
      <c r="N2899" s="2" t="b">
        <v>1</v>
      </c>
      <c r="O2899" s="2">
        <v>0.73061224489795917</v>
      </c>
      <c r="P2899" s="2">
        <v>0.69111969111969107</v>
      </c>
      <c r="Q2899" s="2">
        <v>0.77489177489177485</v>
      </c>
      <c r="R2899" s="2" t="s">
        <v>74</v>
      </c>
      <c r="S2899" s="2" t="s">
        <v>6354</v>
      </c>
      <c r="T2899" s="2" t="s">
        <v>6355</v>
      </c>
      <c r="U2899" s="2" t="b">
        <v>0</v>
      </c>
      <c r="V2899" s="2" t="s">
        <v>69</v>
      </c>
      <c r="W2899" s="2">
        <v>55.8</v>
      </c>
    </row>
    <row r="2900" spans="1:23" ht="15.75" customHeight="1" x14ac:dyDescent="0.25">
      <c r="A2900" s="2" t="s">
        <v>2815</v>
      </c>
      <c r="B2900" s="2" t="s">
        <v>2817</v>
      </c>
      <c r="C2900" s="2" t="s">
        <v>106</v>
      </c>
      <c r="D2900" s="2" t="s">
        <v>81</v>
      </c>
      <c r="E2900" s="2" t="s">
        <v>82</v>
      </c>
      <c r="F2900" s="2" t="s">
        <v>55</v>
      </c>
      <c r="G2900" s="2" t="s">
        <v>168</v>
      </c>
      <c r="H2900" s="2" t="s">
        <v>57</v>
      </c>
      <c r="I2900" s="2" t="s">
        <v>32</v>
      </c>
      <c r="J2900" s="2" t="s">
        <v>169</v>
      </c>
      <c r="K2900" s="2" t="s">
        <v>170</v>
      </c>
      <c r="L2900" s="2" t="s">
        <v>61</v>
      </c>
      <c r="M2900" s="2">
        <v>60</v>
      </c>
      <c r="N2900" s="2" t="b">
        <v>1</v>
      </c>
      <c r="O2900" s="2">
        <v>0.73061224489795917</v>
      </c>
      <c r="P2900" s="2">
        <v>0.69111969111969107</v>
      </c>
      <c r="Q2900" s="2">
        <v>0.77489177489177485</v>
      </c>
      <c r="R2900" s="2" t="s">
        <v>74</v>
      </c>
      <c r="S2900" s="2" t="s">
        <v>6356</v>
      </c>
      <c r="T2900" s="2" t="s">
        <v>6357</v>
      </c>
      <c r="U2900" s="2" t="b">
        <v>0</v>
      </c>
      <c r="V2900" s="2" t="s">
        <v>69</v>
      </c>
      <c r="W2900" s="2">
        <v>54.9</v>
      </c>
    </row>
    <row r="2901" spans="1:23" ht="15.75" customHeight="1" x14ac:dyDescent="0.25">
      <c r="A2901" s="2" t="s">
        <v>2815</v>
      </c>
      <c r="B2901" s="2" t="s">
        <v>2817</v>
      </c>
      <c r="C2901" s="2" t="s">
        <v>106</v>
      </c>
      <c r="D2901" s="2" t="s">
        <v>81</v>
      </c>
      <c r="E2901" s="2" t="s">
        <v>82</v>
      </c>
      <c r="F2901" s="2" t="s">
        <v>55</v>
      </c>
      <c r="G2901" s="2" t="s">
        <v>173</v>
      </c>
      <c r="H2901" s="2" t="s">
        <v>57</v>
      </c>
      <c r="I2901" s="2" t="s">
        <v>32</v>
      </c>
      <c r="J2901" s="2" t="s">
        <v>174</v>
      </c>
      <c r="K2901" s="2" t="s">
        <v>175</v>
      </c>
      <c r="L2901" s="2" t="s">
        <v>61</v>
      </c>
      <c r="M2901" s="2">
        <v>61</v>
      </c>
      <c r="N2901" s="2" t="b">
        <v>1</v>
      </c>
      <c r="O2901" s="2">
        <v>0.73061224489795917</v>
      </c>
      <c r="P2901" s="2">
        <v>0.69111969111969107</v>
      </c>
      <c r="Q2901" s="2">
        <v>0.77489177489177485</v>
      </c>
      <c r="R2901" s="2" t="s">
        <v>74</v>
      </c>
      <c r="S2901" s="2" t="s">
        <v>6358</v>
      </c>
      <c r="T2901" s="2" t="s">
        <v>6359</v>
      </c>
      <c r="U2901" s="2" t="b">
        <v>0</v>
      </c>
      <c r="V2901" s="2" t="s">
        <v>69</v>
      </c>
      <c r="W2901" s="2">
        <v>81.7</v>
      </c>
    </row>
    <row r="2902" spans="1:23" ht="15.75" customHeight="1" x14ac:dyDescent="0.25">
      <c r="A2902" s="2" t="s">
        <v>2815</v>
      </c>
      <c r="B2902" s="2" t="s">
        <v>2817</v>
      </c>
      <c r="C2902" s="2" t="s">
        <v>106</v>
      </c>
      <c r="D2902" s="2" t="s">
        <v>81</v>
      </c>
      <c r="E2902" s="2" t="s">
        <v>82</v>
      </c>
      <c r="F2902" s="2" t="s">
        <v>55</v>
      </c>
      <c r="G2902" s="2" t="s">
        <v>178</v>
      </c>
      <c r="H2902" s="2" t="s">
        <v>179</v>
      </c>
      <c r="I2902" s="2" t="s">
        <v>12</v>
      </c>
      <c r="J2902" s="2" t="s">
        <v>180</v>
      </c>
      <c r="K2902" s="2" t="s">
        <v>181</v>
      </c>
      <c r="L2902" s="2" t="s">
        <v>182</v>
      </c>
      <c r="M2902" s="2">
        <v>42</v>
      </c>
      <c r="N2902" s="2" t="b">
        <v>0</v>
      </c>
      <c r="O2902" s="2">
        <v>0.72486772486772488</v>
      </c>
      <c r="P2902" s="2">
        <v>0.66183574879227058</v>
      </c>
      <c r="Q2902" s="2">
        <v>0.80116959064327486</v>
      </c>
      <c r="R2902" s="2" t="s">
        <v>74</v>
      </c>
      <c r="S2902" s="2" t="s">
        <v>6360</v>
      </c>
      <c r="T2902" s="2" t="s">
        <v>6361</v>
      </c>
      <c r="U2902" s="2" t="b">
        <v>0</v>
      </c>
      <c r="V2902" s="2" t="s">
        <v>69</v>
      </c>
      <c r="W2902" s="2">
        <v>84.6</v>
      </c>
    </row>
    <row r="2903" spans="1:23" ht="15.75" customHeight="1" x14ac:dyDescent="0.25">
      <c r="A2903" s="2" t="s">
        <v>2815</v>
      </c>
      <c r="B2903" s="2" t="s">
        <v>2817</v>
      </c>
      <c r="C2903" s="2" t="s">
        <v>106</v>
      </c>
      <c r="D2903" s="2" t="s">
        <v>81</v>
      </c>
      <c r="E2903" s="2" t="s">
        <v>82</v>
      </c>
      <c r="F2903" s="2" t="s">
        <v>55</v>
      </c>
      <c r="G2903" s="2" t="s">
        <v>185</v>
      </c>
      <c r="H2903" s="2" t="s">
        <v>179</v>
      </c>
      <c r="I2903" s="2" t="s">
        <v>12</v>
      </c>
      <c r="J2903" s="2" t="s">
        <v>186</v>
      </c>
      <c r="K2903" s="2" t="s">
        <v>187</v>
      </c>
      <c r="L2903" s="2" t="s">
        <v>182</v>
      </c>
      <c r="M2903" s="2">
        <v>43</v>
      </c>
      <c r="N2903" s="2" t="b">
        <v>0</v>
      </c>
      <c r="O2903" s="2">
        <v>0.72486772486772488</v>
      </c>
      <c r="P2903" s="2">
        <v>0.66183574879227058</v>
      </c>
      <c r="Q2903" s="2">
        <v>0.80116959064327486</v>
      </c>
      <c r="R2903" s="2" t="s">
        <v>74</v>
      </c>
      <c r="S2903" s="2" t="s">
        <v>6362</v>
      </c>
      <c r="T2903" s="2" t="s">
        <v>6363</v>
      </c>
      <c r="U2903" s="2" t="b">
        <v>0</v>
      </c>
      <c r="V2903" s="2" t="s">
        <v>69</v>
      </c>
      <c r="W2903" s="2">
        <v>54.7</v>
      </c>
    </row>
    <row r="2904" spans="1:23" ht="15.75" customHeight="1" x14ac:dyDescent="0.25">
      <c r="A2904" s="2" t="s">
        <v>2815</v>
      </c>
      <c r="B2904" s="2" t="s">
        <v>2817</v>
      </c>
      <c r="C2904" s="2" t="s">
        <v>106</v>
      </c>
      <c r="D2904" s="2" t="s">
        <v>81</v>
      </c>
      <c r="E2904" s="2" t="s">
        <v>82</v>
      </c>
      <c r="F2904" s="2" t="s">
        <v>55</v>
      </c>
      <c r="G2904" s="2" t="s">
        <v>191</v>
      </c>
      <c r="H2904" s="2" t="s">
        <v>179</v>
      </c>
      <c r="I2904" s="2" t="s">
        <v>12</v>
      </c>
      <c r="J2904" s="2" t="s">
        <v>192</v>
      </c>
      <c r="K2904" s="2" t="s">
        <v>193</v>
      </c>
      <c r="L2904" s="2" t="s">
        <v>182</v>
      </c>
      <c r="M2904" s="2">
        <v>44</v>
      </c>
      <c r="N2904" s="2" t="b">
        <v>0</v>
      </c>
      <c r="O2904" s="2">
        <v>0.72486772486772488</v>
      </c>
      <c r="P2904" s="2">
        <v>0.66183574879227058</v>
      </c>
      <c r="Q2904" s="2">
        <v>0.80116959064327486</v>
      </c>
      <c r="R2904" s="2" t="s">
        <v>74</v>
      </c>
      <c r="S2904" s="2" t="s">
        <v>6364</v>
      </c>
      <c r="T2904" s="2" t="s">
        <v>6365</v>
      </c>
      <c r="U2904" s="2" t="b">
        <v>0</v>
      </c>
      <c r="V2904" s="2" t="s">
        <v>69</v>
      </c>
      <c r="W2904" s="2">
        <v>55.4</v>
      </c>
    </row>
    <row r="2905" spans="1:23" ht="15.75" customHeight="1" x14ac:dyDescent="0.25">
      <c r="A2905" s="2" t="s">
        <v>2815</v>
      </c>
      <c r="B2905" s="2" t="s">
        <v>2817</v>
      </c>
      <c r="C2905" s="2" t="s">
        <v>106</v>
      </c>
      <c r="D2905" s="2" t="s">
        <v>81</v>
      </c>
      <c r="E2905" s="2" t="s">
        <v>82</v>
      </c>
      <c r="F2905" s="2" t="s">
        <v>55</v>
      </c>
      <c r="G2905" s="2" t="s">
        <v>196</v>
      </c>
      <c r="H2905" s="2" t="s">
        <v>179</v>
      </c>
      <c r="I2905" s="2" t="s">
        <v>12</v>
      </c>
      <c r="J2905" s="2" t="s">
        <v>197</v>
      </c>
      <c r="K2905" s="2" t="s">
        <v>198</v>
      </c>
      <c r="L2905" s="2" t="s">
        <v>182</v>
      </c>
      <c r="M2905" s="2">
        <v>45</v>
      </c>
      <c r="N2905" s="2" t="b">
        <v>0</v>
      </c>
      <c r="O2905" s="2">
        <v>0.72486772486772488</v>
      </c>
      <c r="P2905" s="2">
        <v>0.66183574879227058</v>
      </c>
      <c r="Q2905" s="2">
        <v>0.80116959064327486</v>
      </c>
      <c r="R2905" s="2" t="s">
        <v>74</v>
      </c>
      <c r="S2905" s="2" t="s">
        <v>6366</v>
      </c>
      <c r="T2905" s="2" t="s">
        <v>6367</v>
      </c>
      <c r="U2905" s="2" t="b">
        <v>0</v>
      </c>
      <c r="V2905" s="2" t="s">
        <v>69</v>
      </c>
      <c r="W2905" s="2">
        <v>81.5</v>
      </c>
    </row>
    <row r="2906" spans="1:23" ht="15.75" customHeight="1" x14ac:dyDescent="0.25">
      <c r="A2906" s="2" t="s">
        <v>2815</v>
      </c>
      <c r="B2906" s="2" t="s">
        <v>2817</v>
      </c>
      <c r="C2906" s="2" t="s">
        <v>106</v>
      </c>
      <c r="D2906" s="2" t="s">
        <v>81</v>
      </c>
      <c r="E2906" s="2" t="s">
        <v>82</v>
      </c>
      <c r="F2906" s="2" t="s">
        <v>55</v>
      </c>
      <c r="G2906" s="2" t="s">
        <v>201</v>
      </c>
      <c r="H2906" s="2" t="s">
        <v>179</v>
      </c>
      <c r="I2906" s="2" t="s">
        <v>12</v>
      </c>
      <c r="J2906" s="2" t="s">
        <v>202</v>
      </c>
      <c r="K2906" s="2" t="s">
        <v>203</v>
      </c>
      <c r="L2906" s="2" t="s">
        <v>182</v>
      </c>
      <c r="M2906" s="2">
        <v>46</v>
      </c>
      <c r="N2906" s="2" t="b">
        <v>0</v>
      </c>
      <c r="O2906" s="2">
        <v>0.72486772486772488</v>
      </c>
      <c r="P2906" s="2">
        <v>0.66183574879227058</v>
      </c>
      <c r="Q2906" s="2">
        <v>0.80116959064327486</v>
      </c>
      <c r="R2906" s="2" t="s">
        <v>74</v>
      </c>
      <c r="S2906" s="2" t="s">
        <v>6368</v>
      </c>
      <c r="T2906" s="2" t="s">
        <v>6369</v>
      </c>
      <c r="U2906" s="2" t="b">
        <v>0</v>
      </c>
      <c r="V2906" s="2" t="s">
        <v>69</v>
      </c>
      <c r="W2906" s="2">
        <v>81.599999999999994</v>
      </c>
    </row>
    <row r="2907" spans="1:23" ht="15.75" customHeight="1" x14ac:dyDescent="0.25">
      <c r="A2907" s="2" t="s">
        <v>2815</v>
      </c>
      <c r="B2907" s="2" t="s">
        <v>2817</v>
      </c>
      <c r="C2907" s="2" t="s">
        <v>106</v>
      </c>
      <c r="D2907" s="2" t="s">
        <v>81</v>
      </c>
      <c r="E2907" s="2" t="s">
        <v>82</v>
      </c>
      <c r="F2907" s="2" t="s">
        <v>55</v>
      </c>
      <c r="G2907" s="2" t="s">
        <v>206</v>
      </c>
      <c r="H2907" s="2" t="s">
        <v>179</v>
      </c>
      <c r="I2907" s="2" t="s">
        <v>12</v>
      </c>
      <c r="J2907" s="2" t="s">
        <v>207</v>
      </c>
      <c r="K2907" s="2" t="s">
        <v>208</v>
      </c>
      <c r="L2907" s="2" t="s">
        <v>182</v>
      </c>
      <c r="M2907" s="2">
        <v>47</v>
      </c>
      <c r="N2907" s="2" t="b">
        <v>0</v>
      </c>
      <c r="O2907" s="2">
        <v>0.72486772486772488</v>
      </c>
      <c r="P2907" s="2">
        <v>0.66183574879227058</v>
      </c>
      <c r="Q2907" s="2">
        <v>0.80116959064327486</v>
      </c>
      <c r="R2907" s="2" t="s">
        <v>74</v>
      </c>
      <c r="S2907" s="2" t="s">
        <v>6370</v>
      </c>
      <c r="T2907" s="2" t="s">
        <v>6371</v>
      </c>
      <c r="U2907" s="2" t="b">
        <v>0</v>
      </c>
      <c r="V2907" s="2" t="s">
        <v>69</v>
      </c>
      <c r="W2907" s="2">
        <v>54.5</v>
      </c>
    </row>
    <row r="2908" spans="1:23" ht="15.75" customHeight="1" x14ac:dyDescent="0.25">
      <c r="A2908" s="2" t="s">
        <v>2815</v>
      </c>
      <c r="B2908" s="2" t="s">
        <v>2817</v>
      </c>
      <c r="C2908" s="2" t="s">
        <v>106</v>
      </c>
      <c r="D2908" s="2" t="s">
        <v>81</v>
      </c>
      <c r="E2908" s="2" t="s">
        <v>82</v>
      </c>
      <c r="F2908" s="2" t="s">
        <v>55</v>
      </c>
      <c r="G2908" s="2" t="s">
        <v>211</v>
      </c>
      <c r="H2908" s="2" t="s">
        <v>179</v>
      </c>
      <c r="I2908" s="2" t="s">
        <v>12</v>
      </c>
      <c r="J2908" s="2" t="s">
        <v>212</v>
      </c>
      <c r="K2908" s="2" t="s">
        <v>213</v>
      </c>
      <c r="L2908" s="2" t="s">
        <v>182</v>
      </c>
      <c r="M2908" s="2">
        <v>48</v>
      </c>
      <c r="N2908" s="2" t="b">
        <v>0</v>
      </c>
      <c r="O2908" s="2">
        <v>0.72486772486772488</v>
      </c>
      <c r="P2908" s="2">
        <v>0.66183574879227058</v>
      </c>
      <c r="Q2908" s="2">
        <v>0.80116959064327486</v>
      </c>
      <c r="R2908" s="2" t="s">
        <v>74</v>
      </c>
      <c r="S2908" s="2" t="s">
        <v>6372</v>
      </c>
      <c r="T2908" s="2" t="s">
        <v>6373</v>
      </c>
      <c r="U2908" s="2" t="b">
        <v>0</v>
      </c>
      <c r="V2908" s="2" t="s">
        <v>69</v>
      </c>
      <c r="W2908" s="2">
        <v>54.5</v>
      </c>
    </row>
    <row r="2909" spans="1:23" ht="15.75" customHeight="1" x14ac:dyDescent="0.25">
      <c r="A2909" s="2" t="s">
        <v>2815</v>
      </c>
      <c r="B2909" s="2" t="s">
        <v>2817</v>
      </c>
      <c r="C2909" s="2" t="s">
        <v>106</v>
      </c>
      <c r="D2909" s="2" t="s">
        <v>81</v>
      </c>
      <c r="E2909" s="2" t="s">
        <v>82</v>
      </c>
      <c r="F2909" s="2" t="s">
        <v>55</v>
      </c>
      <c r="G2909" s="2" t="s">
        <v>216</v>
      </c>
      <c r="H2909" s="2" t="s">
        <v>179</v>
      </c>
      <c r="I2909" s="2" t="s">
        <v>12</v>
      </c>
      <c r="J2909" s="2" t="s">
        <v>217</v>
      </c>
      <c r="K2909" s="2" t="s">
        <v>218</v>
      </c>
      <c r="L2909" s="2" t="s">
        <v>182</v>
      </c>
      <c r="M2909" s="2">
        <v>49</v>
      </c>
      <c r="N2909" s="2" t="b">
        <v>0</v>
      </c>
      <c r="O2909" s="2">
        <v>0.72486772486772488</v>
      </c>
      <c r="P2909" s="2">
        <v>0.66183574879227058</v>
      </c>
      <c r="Q2909" s="2">
        <v>0.80116959064327486</v>
      </c>
      <c r="R2909" s="2" t="s">
        <v>74</v>
      </c>
      <c r="S2909" s="2" t="s">
        <v>6374</v>
      </c>
      <c r="T2909" s="2" t="s">
        <v>6375</v>
      </c>
      <c r="U2909" s="2" t="b">
        <v>0</v>
      </c>
      <c r="V2909" s="2" t="s">
        <v>69</v>
      </c>
      <c r="W2909" s="2">
        <v>81.3</v>
      </c>
    </row>
    <row r="2910" spans="1:23" ht="15.75" customHeight="1" x14ac:dyDescent="0.25">
      <c r="A2910" s="2" t="s">
        <v>2815</v>
      </c>
      <c r="B2910" s="2" t="s">
        <v>2817</v>
      </c>
      <c r="C2910" s="2" t="s">
        <v>106</v>
      </c>
      <c r="D2910" s="2" t="s">
        <v>81</v>
      </c>
      <c r="E2910" s="2" t="s">
        <v>82</v>
      </c>
      <c r="F2910" s="2" t="s">
        <v>55</v>
      </c>
      <c r="G2910" s="2" t="s">
        <v>221</v>
      </c>
      <c r="H2910" s="2" t="s">
        <v>179</v>
      </c>
      <c r="I2910" s="2" t="s">
        <v>12</v>
      </c>
      <c r="J2910" s="2" t="s">
        <v>222</v>
      </c>
      <c r="K2910" s="2" t="s">
        <v>223</v>
      </c>
      <c r="L2910" s="2" t="s">
        <v>182</v>
      </c>
      <c r="M2910" s="2">
        <v>50</v>
      </c>
      <c r="N2910" s="2" t="b">
        <v>0</v>
      </c>
      <c r="O2910" s="2">
        <v>0.72486772486772488</v>
      </c>
      <c r="P2910" s="2">
        <v>0.66183574879227058</v>
      </c>
      <c r="Q2910" s="2">
        <v>0.80116959064327486</v>
      </c>
      <c r="R2910" s="2" t="s">
        <v>74</v>
      </c>
      <c r="S2910" s="2" t="s">
        <v>6376</v>
      </c>
      <c r="T2910" s="2" t="s">
        <v>6377</v>
      </c>
      <c r="U2910" s="2" t="b">
        <v>0</v>
      </c>
      <c r="V2910" s="2" t="s">
        <v>69</v>
      </c>
      <c r="W2910" s="2">
        <v>80.7</v>
      </c>
    </row>
    <row r="2911" spans="1:23" ht="15.75" customHeight="1" x14ac:dyDescent="0.25">
      <c r="A2911" s="2" t="s">
        <v>2815</v>
      </c>
      <c r="B2911" s="2" t="s">
        <v>2817</v>
      </c>
      <c r="C2911" s="2" t="s">
        <v>106</v>
      </c>
      <c r="D2911" s="2" t="s">
        <v>81</v>
      </c>
      <c r="E2911" s="2" t="s">
        <v>82</v>
      </c>
      <c r="F2911" s="2" t="s">
        <v>55</v>
      </c>
      <c r="G2911" s="2" t="s">
        <v>226</v>
      </c>
      <c r="H2911" s="2" t="s">
        <v>179</v>
      </c>
      <c r="I2911" s="2" t="s">
        <v>12</v>
      </c>
      <c r="J2911" s="2" t="s">
        <v>227</v>
      </c>
      <c r="K2911" s="2" t="s">
        <v>228</v>
      </c>
      <c r="L2911" s="2" t="s">
        <v>182</v>
      </c>
      <c r="M2911" s="2">
        <v>51</v>
      </c>
      <c r="N2911" s="2" t="b">
        <v>0</v>
      </c>
      <c r="O2911" s="2">
        <v>0.72486772486772488</v>
      </c>
      <c r="P2911" s="2">
        <v>0.66183574879227058</v>
      </c>
      <c r="Q2911" s="2">
        <v>0.80116959064327486</v>
      </c>
      <c r="R2911" s="2" t="s">
        <v>74</v>
      </c>
      <c r="S2911" s="2" t="s">
        <v>6378</v>
      </c>
      <c r="T2911" s="2" t="s">
        <v>6379</v>
      </c>
      <c r="U2911" s="2" t="b">
        <v>0</v>
      </c>
      <c r="V2911" s="2" t="s">
        <v>69</v>
      </c>
      <c r="W2911" s="2">
        <v>81.5</v>
      </c>
    </row>
    <row r="2912" spans="1:23" ht="15.75" customHeight="1" x14ac:dyDescent="0.25">
      <c r="A2912" s="2" t="s">
        <v>2815</v>
      </c>
      <c r="B2912" s="2" t="s">
        <v>2817</v>
      </c>
      <c r="C2912" s="2" t="s">
        <v>106</v>
      </c>
      <c r="D2912" s="2" t="s">
        <v>81</v>
      </c>
      <c r="E2912" s="2" t="s">
        <v>82</v>
      </c>
      <c r="F2912" s="2" t="s">
        <v>55</v>
      </c>
      <c r="G2912" s="2" t="s">
        <v>231</v>
      </c>
      <c r="H2912" s="2" t="s">
        <v>179</v>
      </c>
      <c r="I2912" s="2" t="s">
        <v>12</v>
      </c>
      <c r="J2912" s="2" t="s">
        <v>232</v>
      </c>
      <c r="K2912" s="2" t="s">
        <v>233</v>
      </c>
      <c r="L2912" s="2" t="s">
        <v>182</v>
      </c>
      <c r="M2912" s="2">
        <v>52</v>
      </c>
      <c r="N2912" s="2" t="b">
        <v>0</v>
      </c>
      <c r="O2912" s="2">
        <v>0.72486772486772488</v>
      </c>
      <c r="P2912" s="2">
        <v>0.66183574879227058</v>
      </c>
      <c r="Q2912" s="2">
        <v>0.80116959064327486</v>
      </c>
      <c r="R2912" s="2" t="s">
        <v>74</v>
      </c>
      <c r="S2912" s="2" t="s">
        <v>6380</v>
      </c>
      <c r="T2912" s="2" t="s">
        <v>6381</v>
      </c>
      <c r="U2912" s="2" t="b">
        <v>0</v>
      </c>
      <c r="V2912" s="2" t="s">
        <v>69</v>
      </c>
      <c r="W2912" s="2">
        <v>80.900000000000006</v>
      </c>
    </row>
    <row r="2913" spans="1:23" ht="15.75" customHeight="1" x14ac:dyDescent="0.25">
      <c r="A2913" s="2" t="s">
        <v>2815</v>
      </c>
      <c r="B2913" s="2" t="s">
        <v>2817</v>
      </c>
      <c r="C2913" s="2" t="s">
        <v>106</v>
      </c>
      <c r="D2913" s="2" t="s">
        <v>81</v>
      </c>
      <c r="E2913" s="2" t="s">
        <v>82</v>
      </c>
      <c r="F2913" s="2" t="s">
        <v>55</v>
      </c>
      <c r="G2913" s="2" t="s">
        <v>236</v>
      </c>
      <c r="H2913" s="2" t="s">
        <v>179</v>
      </c>
      <c r="I2913" s="2" t="s">
        <v>12</v>
      </c>
      <c r="J2913" s="2" t="s">
        <v>237</v>
      </c>
      <c r="K2913" s="2" t="s">
        <v>238</v>
      </c>
      <c r="L2913" s="2" t="s">
        <v>182</v>
      </c>
      <c r="M2913" s="2">
        <v>53</v>
      </c>
      <c r="N2913" s="2" t="b">
        <v>0</v>
      </c>
      <c r="O2913" s="2">
        <v>0.72486772486772488</v>
      </c>
      <c r="P2913" s="2">
        <v>0.66183574879227058</v>
      </c>
      <c r="Q2913" s="2">
        <v>0.80116959064327486</v>
      </c>
      <c r="R2913" s="2" t="s">
        <v>74</v>
      </c>
      <c r="S2913" s="2" t="s">
        <v>6382</v>
      </c>
      <c r="T2913" s="2" t="s">
        <v>6383</v>
      </c>
      <c r="U2913" s="2" t="b">
        <v>0</v>
      </c>
      <c r="V2913" s="2" t="s">
        <v>69</v>
      </c>
      <c r="W2913" s="2">
        <v>81.599999999999994</v>
      </c>
    </row>
    <row r="2914" spans="1:23" ht="15.75" customHeight="1" x14ac:dyDescent="0.25">
      <c r="A2914" s="2" t="s">
        <v>2815</v>
      </c>
      <c r="B2914" s="2" t="s">
        <v>2817</v>
      </c>
      <c r="C2914" s="2" t="s">
        <v>106</v>
      </c>
      <c r="D2914" s="2" t="s">
        <v>81</v>
      </c>
      <c r="E2914" s="2" t="s">
        <v>82</v>
      </c>
      <c r="F2914" s="2" t="s">
        <v>55</v>
      </c>
      <c r="G2914" s="2" t="s">
        <v>241</v>
      </c>
      <c r="H2914" s="2" t="s">
        <v>179</v>
      </c>
      <c r="I2914" s="2" t="s">
        <v>12</v>
      </c>
      <c r="J2914" s="2" t="s">
        <v>242</v>
      </c>
      <c r="K2914" s="2" t="s">
        <v>243</v>
      </c>
      <c r="L2914" s="2" t="s">
        <v>182</v>
      </c>
      <c r="M2914" s="2">
        <v>54</v>
      </c>
      <c r="N2914" s="2" t="b">
        <v>0</v>
      </c>
      <c r="O2914" s="2">
        <v>0.72486772486772488</v>
      </c>
      <c r="P2914" s="2">
        <v>0.66183574879227058</v>
      </c>
      <c r="Q2914" s="2">
        <v>0.80116959064327486</v>
      </c>
      <c r="R2914" s="2" t="s">
        <v>74</v>
      </c>
      <c r="S2914" s="2" t="s">
        <v>6384</v>
      </c>
      <c r="T2914" s="2" t="s">
        <v>6385</v>
      </c>
      <c r="U2914" s="2" t="b">
        <v>0</v>
      </c>
      <c r="V2914" s="2" t="s">
        <v>69</v>
      </c>
      <c r="W2914" s="2">
        <v>80.900000000000006</v>
      </c>
    </row>
    <row r="2915" spans="1:23" ht="15.75" customHeight="1" x14ac:dyDescent="0.25">
      <c r="A2915" s="2" t="s">
        <v>2815</v>
      </c>
      <c r="B2915" s="2" t="s">
        <v>2817</v>
      </c>
      <c r="C2915" s="2" t="s">
        <v>106</v>
      </c>
      <c r="D2915" s="2" t="s">
        <v>81</v>
      </c>
      <c r="E2915" s="2" t="s">
        <v>82</v>
      </c>
      <c r="F2915" s="2" t="s">
        <v>55</v>
      </c>
      <c r="G2915" s="2" t="s">
        <v>246</v>
      </c>
      <c r="H2915" s="2" t="s">
        <v>179</v>
      </c>
      <c r="I2915" s="2" t="s">
        <v>12</v>
      </c>
      <c r="J2915" s="2" t="s">
        <v>247</v>
      </c>
      <c r="K2915" s="2" t="s">
        <v>248</v>
      </c>
      <c r="L2915" s="2" t="s">
        <v>182</v>
      </c>
      <c r="M2915" s="2">
        <v>55</v>
      </c>
      <c r="N2915" s="2" t="b">
        <v>0</v>
      </c>
      <c r="O2915" s="2">
        <v>0.72486772486772488</v>
      </c>
      <c r="P2915" s="2">
        <v>0.66183574879227058</v>
      </c>
      <c r="Q2915" s="2">
        <v>0.80116959064327486</v>
      </c>
      <c r="R2915" s="2" t="s">
        <v>74</v>
      </c>
      <c r="S2915" s="2" t="s">
        <v>6386</v>
      </c>
      <c r="T2915" s="2" t="s">
        <v>6387</v>
      </c>
      <c r="U2915" s="2" t="b">
        <v>0</v>
      </c>
      <c r="V2915" s="2" t="s">
        <v>69</v>
      </c>
      <c r="W2915" s="2">
        <v>54.6</v>
      </c>
    </row>
    <row r="2916" spans="1:23" ht="15.75" customHeight="1" x14ac:dyDescent="0.25">
      <c r="A2916" s="2" t="s">
        <v>2815</v>
      </c>
      <c r="B2916" s="2" t="s">
        <v>2817</v>
      </c>
      <c r="C2916" s="2" t="s">
        <v>106</v>
      </c>
      <c r="D2916" s="2" t="s">
        <v>81</v>
      </c>
      <c r="E2916" s="2" t="s">
        <v>82</v>
      </c>
      <c r="F2916" s="2" t="s">
        <v>55</v>
      </c>
      <c r="G2916" s="2" t="s">
        <v>251</v>
      </c>
      <c r="H2916" s="2" t="s">
        <v>179</v>
      </c>
      <c r="I2916" s="2" t="s">
        <v>12</v>
      </c>
      <c r="J2916" s="2" t="s">
        <v>252</v>
      </c>
      <c r="K2916" s="2" t="s">
        <v>253</v>
      </c>
      <c r="L2916" s="2" t="s">
        <v>182</v>
      </c>
      <c r="M2916" s="2">
        <v>56</v>
      </c>
      <c r="N2916" s="2" t="b">
        <v>0</v>
      </c>
      <c r="O2916" s="2">
        <v>0.72486772486772488</v>
      </c>
      <c r="P2916" s="2">
        <v>0.66183574879227058</v>
      </c>
      <c r="Q2916" s="2">
        <v>0.80116959064327486</v>
      </c>
      <c r="R2916" s="2" t="s">
        <v>74</v>
      </c>
      <c r="S2916" s="2" t="s">
        <v>6388</v>
      </c>
      <c r="T2916" s="2" t="s">
        <v>6389</v>
      </c>
      <c r="U2916" s="2" t="b">
        <v>0</v>
      </c>
      <c r="V2916" s="2" t="s">
        <v>69</v>
      </c>
      <c r="W2916" s="2">
        <v>81.2</v>
      </c>
    </row>
    <row r="2917" spans="1:23" ht="15.75" customHeight="1" x14ac:dyDescent="0.25">
      <c r="A2917" s="2" t="s">
        <v>2815</v>
      </c>
      <c r="B2917" s="2" t="s">
        <v>2817</v>
      </c>
      <c r="C2917" s="2" t="s">
        <v>106</v>
      </c>
      <c r="D2917" s="2" t="s">
        <v>81</v>
      </c>
      <c r="E2917" s="2" t="s">
        <v>82</v>
      </c>
      <c r="F2917" s="2" t="s">
        <v>55</v>
      </c>
      <c r="G2917" s="2" t="s">
        <v>256</v>
      </c>
      <c r="H2917" s="2" t="s">
        <v>179</v>
      </c>
      <c r="I2917" s="2" t="s">
        <v>12</v>
      </c>
      <c r="J2917" s="2" t="s">
        <v>257</v>
      </c>
      <c r="K2917" s="2" t="s">
        <v>258</v>
      </c>
      <c r="L2917" s="2" t="s">
        <v>182</v>
      </c>
      <c r="M2917" s="2">
        <v>57</v>
      </c>
      <c r="N2917" s="2" t="b">
        <v>0</v>
      </c>
      <c r="O2917" s="2">
        <v>0.72486772486772488</v>
      </c>
      <c r="P2917" s="2">
        <v>0.66183574879227058</v>
      </c>
      <c r="Q2917" s="2">
        <v>0.80116959064327486</v>
      </c>
      <c r="R2917" s="2" t="s">
        <v>74</v>
      </c>
      <c r="S2917" s="2" t="s">
        <v>6390</v>
      </c>
      <c r="T2917" s="2" t="s">
        <v>6391</v>
      </c>
      <c r="U2917" s="2" t="b">
        <v>0</v>
      </c>
      <c r="V2917" s="2" t="s">
        <v>69</v>
      </c>
      <c r="W2917" s="2">
        <v>54.2</v>
      </c>
    </row>
    <row r="2918" spans="1:23" ht="15.75" customHeight="1" x14ac:dyDescent="0.25">
      <c r="A2918" s="2" t="s">
        <v>2815</v>
      </c>
      <c r="B2918" s="2" t="s">
        <v>2817</v>
      </c>
      <c r="C2918" s="2" t="s">
        <v>106</v>
      </c>
      <c r="D2918" s="2" t="s">
        <v>81</v>
      </c>
      <c r="E2918" s="2" t="s">
        <v>82</v>
      </c>
      <c r="F2918" s="2" t="s">
        <v>55</v>
      </c>
      <c r="G2918" s="2" t="s">
        <v>261</v>
      </c>
      <c r="H2918" s="2" t="s">
        <v>179</v>
      </c>
      <c r="I2918" s="2" t="s">
        <v>12</v>
      </c>
      <c r="J2918" s="2" t="s">
        <v>262</v>
      </c>
      <c r="K2918" s="2" t="s">
        <v>263</v>
      </c>
      <c r="L2918" s="2" t="s">
        <v>182</v>
      </c>
      <c r="M2918" s="2">
        <v>58</v>
      </c>
      <c r="N2918" s="2" t="b">
        <v>0</v>
      </c>
      <c r="O2918" s="2">
        <v>0.72486772486772488</v>
      </c>
      <c r="P2918" s="2">
        <v>0.66183574879227058</v>
      </c>
      <c r="Q2918" s="2">
        <v>0.80116959064327486</v>
      </c>
      <c r="R2918" s="2" t="s">
        <v>74</v>
      </c>
      <c r="S2918" s="2" t="s">
        <v>6392</v>
      </c>
      <c r="T2918" s="2" t="s">
        <v>6393</v>
      </c>
      <c r="U2918" s="2" t="b">
        <v>0</v>
      </c>
      <c r="V2918" s="2" t="s">
        <v>69</v>
      </c>
      <c r="W2918" s="2">
        <v>82.6</v>
      </c>
    </row>
    <row r="2919" spans="1:23" ht="15.75" customHeight="1" x14ac:dyDescent="0.25">
      <c r="A2919" s="2" t="s">
        <v>2815</v>
      </c>
      <c r="B2919" s="2" t="s">
        <v>2817</v>
      </c>
      <c r="C2919" s="2" t="s">
        <v>106</v>
      </c>
      <c r="D2919" s="2" t="s">
        <v>81</v>
      </c>
      <c r="E2919" s="2" t="s">
        <v>82</v>
      </c>
      <c r="F2919" s="2" t="s">
        <v>55</v>
      </c>
      <c r="G2919" s="2" t="s">
        <v>266</v>
      </c>
      <c r="H2919" s="2" t="s">
        <v>179</v>
      </c>
      <c r="I2919" s="2" t="s">
        <v>12</v>
      </c>
      <c r="J2919" s="2" t="s">
        <v>267</v>
      </c>
      <c r="K2919" s="2" t="s">
        <v>268</v>
      </c>
      <c r="L2919" s="2" t="s">
        <v>182</v>
      </c>
      <c r="M2919" s="2">
        <v>59</v>
      </c>
      <c r="N2919" s="2" t="b">
        <v>0</v>
      </c>
      <c r="O2919" s="2">
        <v>0.72486772486772488</v>
      </c>
      <c r="P2919" s="2">
        <v>0.66183574879227058</v>
      </c>
      <c r="Q2919" s="2">
        <v>0.80116959064327486</v>
      </c>
      <c r="R2919" s="2" t="s">
        <v>74</v>
      </c>
      <c r="S2919" s="2" t="s">
        <v>6394</v>
      </c>
      <c r="T2919" s="2" t="s">
        <v>6395</v>
      </c>
      <c r="U2919" s="2" t="b">
        <v>0</v>
      </c>
      <c r="V2919" s="2" t="s">
        <v>69</v>
      </c>
      <c r="W2919" s="2">
        <v>82</v>
      </c>
    </row>
    <row r="2920" spans="1:23" ht="15.75" customHeight="1" x14ac:dyDescent="0.25">
      <c r="A2920" s="2" t="s">
        <v>2815</v>
      </c>
      <c r="B2920" s="2" t="s">
        <v>2817</v>
      </c>
      <c r="C2920" s="2" t="s">
        <v>106</v>
      </c>
      <c r="D2920" s="2" t="s">
        <v>81</v>
      </c>
      <c r="E2920" s="2" t="s">
        <v>82</v>
      </c>
      <c r="F2920" s="2" t="s">
        <v>55</v>
      </c>
      <c r="G2920" s="2" t="s">
        <v>271</v>
      </c>
      <c r="H2920" s="2" t="s">
        <v>179</v>
      </c>
      <c r="I2920" s="2" t="s">
        <v>12</v>
      </c>
      <c r="J2920" s="2" t="s">
        <v>272</v>
      </c>
      <c r="K2920" s="2" t="s">
        <v>273</v>
      </c>
      <c r="L2920" s="2" t="s">
        <v>182</v>
      </c>
      <c r="M2920" s="2">
        <v>60</v>
      </c>
      <c r="N2920" s="2" t="b">
        <v>0</v>
      </c>
      <c r="O2920" s="2">
        <v>0.72486772486772488</v>
      </c>
      <c r="P2920" s="2">
        <v>0.66183574879227058</v>
      </c>
      <c r="Q2920" s="2">
        <v>0.80116959064327486</v>
      </c>
      <c r="R2920" s="2" t="s">
        <v>74</v>
      </c>
      <c r="S2920" s="2" t="s">
        <v>6396</v>
      </c>
      <c r="T2920" s="2" t="s">
        <v>6397</v>
      </c>
      <c r="U2920" s="2" t="b">
        <v>0</v>
      </c>
      <c r="V2920" s="2" t="s">
        <v>69</v>
      </c>
      <c r="W2920" s="2">
        <v>82.1</v>
      </c>
    </row>
    <row r="2921" spans="1:23" ht="15.75" customHeight="1" x14ac:dyDescent="0.25">
      <c r="A2921" s="2" t="s">
        <v>2815</v>
      </c>
      <c r="B2921" s="2" t="s">
        <v>2817</v>
      </c>
      <c r="C2921" s="2" t="s">
        <v>106</v>
      </c>
      <c r="D2921" s="2" t="s">
        <v>81</v>
      </c>
      <c r="E2921" s="2" t="s">
        <v>82</v>
      </c>
      <c r="F2921" s="2" t="s">
        <v>55</v>
      </c>
      <c r="G2921" s="2" t="s">
        <v>276</v>
      </c>
      <c r="H2921" s="2" t="s">
        <v>179</v>
      </c>
      <c r="I2921" s="2" t="s">
        <v>12</v>
      </c>
      <c r="J2921" s="2" t="s">
        <v>277</v>
      </c>
      <c r="K2921" s="2" t="s">
        <v>278</v>
      </c>
      <c r="L2921" s="2" t="s">
        <v>182</v>
      </c>
      <c r="M2921" s="2">
        <v>61</v>
      </c>
      <c r="N2921" s="2" t="b">
        <v>0</v>
      </c>
      <c r="O2921" s="2">
        <v>0.72486772486772488</v>
      </c>
      <c r="P2921" s="2">
        <v>0.66183574879227058</v>
      </c>
      <c r="Q2921" s="2">
        <v>0.80116959064327486</v>
      </c>
      <c r="R2921" s="2" t="s">
        <v>74</v>
      </c>
      <c r="S2921" s="2" t="s">
        <v>6398</v>
      </c>
      <c r="T2921" s="2" t="s">
        <v>6399</v>
      </c>
      <c r="U2921" s="2" t="b">
        <v>0</v>
      </c>
      <c r="V2921" s="2" t="s">
        <v>69</v>
      </c>
      <c r="W2921" s="2">
        <v>80.7</v>
      </c>
    </row>
    <row r="2922" spans="1:23" ht="15.75" customHeight="1" x14ac:dyDescent="0.25">
      <c r="A2922" s="2" t="s">
        <v>2815</v>
      </c>
      <c r="B2922" s="2" t="s">
        <v>2817</v>
      </c>
      <c r="C2922" s="2" t="s">
        <v>106</v>
      </c>
      <c r="D2922" s="2" t="s">
        <v>81</v>
      </c>
      <c r="E2922" s="2" t="s">
        <v>82</v>
      </c>
      <c r="F2922" s="2" t="s">
        <v>55</v>
      </c>
      <c r="G2922" s="2" t="s">
        <v>281</v>
      </c>
      <c r="H2922" s="2" t="s">
        <v>282</v>
      </c>
      <c r="I2922" s="2" t="s">
        <v>26</v>
      </c>
      <c r="J2922" s="2" t="s">
        <v>283</v>
      </c>
      <c r="K2922" s="2" t="s">
        <v>284</v>
      </c>
      <c r="L2922" s="2" t="s">
        <v>285</v>
      </c>
      <c r="M2922" s="2">
        <v>42</v>
      </c>
      <c r="N2922" s="2" t="b">
        <v>0</v>
      </c>
      <c r="O2922" s="2">
        <v>0.69601677148846963</v>
      </c>
      <c r="P2922" s="2">
        <v>0.66135458167330674</v>
      </c>
      <c r="Q2922" s="2">
        <v>0.73451327433628322</v>
      </c>
      <c r="R2922" s="2" t="s">
        <v>74</v>
      </c>
      <c r="S2922" s="2" t="s">
        <v>6400</v>
      </c>
      <c r="T2922" s="2" t="s">
        <v>6401</v>
      </c>
      <c r="U2922" s="2" t="b">
        <v>0</v>
      </c>
      <c r="V2922" s="2" t="s">
        <v>69</v>
      </c>
      <c r="W2922" s="2">
        <v>82.5</v>
      </c>
    </row>
    <row r="2923" spans="1:23" ht="15.75" customHeight="1" x14ac:dyDescent="0.25">
      <c r="A2923" s="2" t="s">
        <v>2815</v>
      </c>
      <c r="B2923" s="2" t="s">
        <v>2817</v>
      </c>
      <c r="C2923" s="2" t="s">
        <v>106</v>
      </c>
      <c r="D2923" s="2" t="s">
        <v>81</v>
      </c>
      <c r="E2923" s="2" t="s">
        <v>82</v>
      </c>
      <c r="F2923" s="2" t="s">
        <v>55</v>
      </c>
      <c r="G2923" s="2" t="s">
        <v>288</v>
      </c>
      <c r="H2923" s="2" t="s">
        <v>282</v>
      </c>
      <c r="I2923" s="2" t="s">
        <v>26</v>
      </c>
      <c r="J2923" s="2" t="s">
        <v>289</v>
      </c>
      <c r="K2923" s="2" t="s">
        <v>290</v>
      </c>
      <c r="L2923" s="2" t="s">
        <v>285</v>
      </c>
      <c r="M2923" s="2">
        <v>43</v>
      </c>
      <c r="N2923" s="2" t="b">
        <v>0</v>
      </c>
      <c r="O2923" s="2">
        <v>0.69601677148846963</v>
      </c>
      <c r="P2923" s="2">
        <v>0.66135458167330674</v>
      </c>
      <c r="Q2923" s="2">
        <v>0.73451327433628322</v>
      </c>
      <c r="R2923" s="2" t="s">
        <v>74</v>
      </c>
      <c r="S2923" s="2" t="s">
        <v>6402</v>
      </c>
      <c r="T2923" s="2" t="s">
        <v>6403</v>
      </c>
      <c r="U2923" s="2" t="b">
        <v>0</v>
      </c>
      <c r="V2923" s="2" t="s">
        <v>69</v>
      </c>
      <c r="W2923" s="2">
        <v>80.8</v>
      </c>
    </row>
    <row r="2924" spans="1:23" ht="15.75" customHeight="1" x14ac:dyDescent="0.25">
      <c r="A2924" s="2" t="s">
        <v>2815</v>
      </c>
      <c r="B2924" s="2" t="s">
        <v>2817</v>
      </c>
      <c r="C2924" s="2" t="s">
        <v>106</v>
      </c>
      <c r="D2924" s="2" t="s">
        <v>81</v>
      </c>
      <c r="E2924" s="2" t="s">
        <v>82</v>
      </c>
      <c r="F2924" s="2" t="s">
        <v>55</v>
      </c>
      <c r="G2924" s="2" t="s">
        <v>293</v>
      </c>
      <c r="H2924" s="2" t="s">
        <v>282</v>
      </c>
      <c r="I2924" s="2" t="s">
        <v>26</v>
      </c>
      <c r="J2924" s="2" t="s">
        <v>294</v>
      </c>
      <c r="K2924" s="2" t="s">
        <v>295</v>
      </c>
      <c r="L2924" s="2" t="s">
        <v>285</v>
      </c>
      <c r="M2924" s="2">
        <v>44</v>
      </c>
      <c r="N2924" s="2" t="b">
        <v>0</v>
      </c>
      <c r="O2924" s="2">
        <v>0.69601677148846963</v>
      </c>
      <c r="P2924" s="2">
        <v>0.66135458167330674</v>
      </c>
      <c r="Q2924" s="2">
        <v>0.73451327433628322</v>
      </c>
      <c r="R2924" s="2" t="s">
        <v>74</v>
      </c>
      <c r="S2924" s="2" t="s">
        <v>6404</v>
      </c>
      <c r="T2924" s="2" t="s">
        <v>6405</v>
      </c>
      <c r="U2924" s="2" t="b">
        <v>0</v>
      </c>
      <c r="V2924" s="2" t="s">
        <v>69</v>
      </c>
      <c r="W2924" s="2">
        <v>80.8</v>
      </c>
    </row>
    <row r="2925" spans="1:23" ht="15.75" customHeight="1" x14ac:dyDescent="0.25">
      <c r="A2925" s="2" t="s">
        <v>2815</v>
      </c>
      <c r="B2925" s="2" t="s">
        <v>2817</v>
      </c>
      <c r="C2925" s="2" t="s">
        <v>106</v>
      </c>
      <c r="D2925" s="2" t="s">
        <v>81</v>
      </c>
      <c r="E2925" s="2" t="s">
        <v>82</v>
      </c>
      <c r="F2925" s="2" t="s">
        <v>55</v>
      </c>
      <c r="G2925" s="2" t="s">
        <v>298</v>
      </c>
      <c r="H2925" s="2" t="s">
        <v>282</v>
      </c>
      <c r="I2925" s="2" t="s">
        <v>26</v>
      </c>
      <c r="J2925" s="2" t="s">
        <v>299</v>
      </c>
      <c r="K2925" s="2" t="s">
        <v>300</v>
      </c>
      <c r="L2925" s="2" t="s">
        <v>285</v>
      </c>
      <c r="M2925" s="2">
        <v>45</v>
      </c>
      <c r="N2925" s="2" t="b">
        <v>0</v>
      </c>
      <c r="O2925" s="2">
        <v>0.69601677148846963</v>
      </c>
      <c r="P2925" s="2">
        <v>0.66135458167330674</v>
      </c>
      <c r="Q2925" s="2">
        <v>0.73451327433628322</v>
      </c>
      <c r="R2925" s="2" t="s">
        <v>74</v>
      </c>
      <c r="S2925" s="2" t="s">
        <v>6406</v>
      </c>
      <c r="T2925" s="2" t="s">
        <v>6407</v>
      </c>
      <c r="U2925" s="2" t="b">
        <v>0</v>
      </c>
      <c r="V2925" s="2" t="s">
        <v>69</v>
      </c>
      <c r="W2925" s="2">
        <v>81.599999999999994</v>
      </c>
    </row>
    <row r="2926" spans="1:23" ht="15.75" customHeight="1" x14ac:dyDescent="0.25">
      <c r="A2926" s="2" t="s">
        <v>2815</v>
      </c>
      <c r="B2926" s="2" t="s">
        <v>2817</v>
      </c>
      <c r="C2926" s="2" t="s">
        <v>106</v>
      </c>
      <c r="D2926" s="2" t="s">
        <v>81</v>
      </c>
      <c r="E2926" s="2" t="s">
        <v>82</v>
      </c>
      <c r="F2926" s="2" t="s">
        <v>55</v>
      </c>
      <c r="G2926" s="2" t="s">
        <v>303</v>
      </c>
      <c r="H2926" s="2" t="s">
        <v>282</v>
      </c>
      <c r="I2926" s="2" t="s">
        <v>26</v>
      </c>
      <c r="J2926" s="2" t="s">
        <v>304</v>
      </c>
      <c r="K2926" s="2" t="s">
        <v>305</v>
      </c>
      <c r="L2926" s="2" t="s">
        <v>285</v>
      </c>
      <c r="M2926" s="2">
        <v>46</v>
      </c>
      <c r="N2926" s="2" t="b">
        <v>0</v>
      </c>
      <c r="O2926" s="2">
        <v>0.69601677148846963</v>
      </c>
      <c r="P2926" s="2">
        <v>0.66135458167330674</v>
      </c>
      <c r="Q2926" s="2">
        <v>0.73451327433628322</v>
      </c>
      <c r="R2926" s="2" t="s">
        <v>74</v>
      </c>
      <c r="S2926" s="2" t="s">
        <v>6408</v>
      </c>
      <c r="T2926" s="2" t="s">
        <v>6409</v>
      </c>
      <c r="U2926" s="2" t="b">
        <v>0</v>
      </c>
      <c r="V2926" s="2" t="s">
        <v>69</v>
      </c>
      <c r="W2926" s="2">
        <v>54.8</v>
      </c>
    </row>
    <row r="2927" spans="1:23" ht="15.75" customHeight="1" x14ac:dyDescent="0.25">
      <c r="A2927" s="2" t="s">
        <v>2815</v>
      </c>
      <c r="B2927" s="2" t="s">
        <v>2817</v>
      </c>
      <c r="C2927" s="2" t="s">
        <v>106</v>
      </c>
      <c r="D2927" s="2" t="s">
        <v>81</v>
      </c>
      <c r="E2927" s="2" t="s">
        <v>82</v>
      </c>
      <c r="F2927" s="2" t="s">
        <v>55</v>
      </c>
      <c r="G2927" s="2" t="s">
        <v>308</v>
      </c>
      <c r="H2927" s="2" t="s">
        <v>282</v>
      </c>
      <c r="I2927" s="2" t="s">
        <v>26</v>
      </c>
      <c r="J2927" s="2" t="s">
        <v>309</v>
      </c>
      <c r="K2927" s="2" t="s">
        <v>310</v>
      </c>
      <c r="L2927" s="2" t="s">
        <v>285</v>
      </c>
      <c r="M2927" s="2">
        <v>47</v>
      </c>
      <c r="N2927" s="2" t="b">
        <v>0</v>
      </c>
      <c r="O2927" s="2">
        <v>0.69601677148846963</v>
      </c>
      <c r="P2927" s="2">
        <v>0.66135458167330674</v>
      </c>
      <c r="Q2927" s="2">
        <v>0.73451327433628322</v>
      </c>
      <c r="R2927" s="2" t="s">
        <v>74</v>
      </c>
      <c r="S2927" s="2" t="s">
        <v>6410</v>
      </c>
      <c r="T2927" s="2" t="s">
        <v>6411</v>
      </c>
      <c r="U2927" s="2" t="b">
        <v>0</v>
      </c>
      <c r="V2927" s="2" t="s">
        <v>69</v>
      </c>
      <c r="W2927" s="2">
        <v>80.7</v>
      </c>
    </row>
    <row r="2928" spans="1:23" ht="15.75" customHeight="1" x14ac:dyDescent="0.25">
      <c r="A2928" s="2" t="s">
        <v>2815</v>
      </c>
      <c r="B2928" s="2" t="s">
        <v>2817</v>
      </c>
      <c r="C2928" s="2" t="s">
        <v>106</v>
      </c>
      <c r="D2928" s="2" t="s">
        <v>81</v>
      </c>
      <c r="E2928" s="2" t="s">
        <v>82</v>
      </c>
      <c r="F2928" s="2" t="s">
        <v>55</v>
      </c>
      <c r="G2928" s="2" t="s">
        <v>313</v>
      </c>
      <c r="H2928" s="2" t="s">
        <v>282</v>
      </c>
      <c r="I2928" s="2" t="s">
        <v>26</v>
      </c>
      <c r="J2928" s="2" t="s">
        <v>314</v>
      </c>
      <c r="K2928" s="2" t="s">
        <v>315</v>
      </c>
      <c r="L2928" s="2" t="s">
        <v>285</v>
      </c>
      <c r="M2928" s="2">
        <v>48</v>
      </c>
      <c r="N2928" s="2" t="b">
        <v>0</v>
      </c>
      <c r="O2928" s="2">
        <v>0.69601677148846963</v>
      </c>
      <c r="P2928" s="2">
        <v>0.66135458167330674</v>
      </c>
      <c r="Q2928" s="2">
        <v>0.73451327433628322</v>
      </c>
      <c r="R2928" s="2" t="s">
        <v>74</v>
      </c>
      <c r="S2928" s="2" t="s">
        <v>6412</v>
      </c>
      <c r="T2928" s="2" t="s">
        <v>6413</v>
      </c>
      <c r="U2928" s="2" t="b">
        <v>0</v>
      </c>
      <c r="V2928" s="2" t="s">
        <v>69</v>
      </c>
      <c r="W2928" s="2">
        <v>82.1</v>
      </c>
    </row>
    <row r="2929" spans="1:23" ht="15.75" customHeight="1" x14ac:dyDescent="0.25">
      <c r="A2929" s="2" t="s">
        <v>2815</v>
      </c>
      <c r="B2929" s="2" t="s">
        <v>2817</v>
      </c>
      <c r="C2929" s="2" t="s">
        <v>106</v>
      </c>
      <c r="D2929" s="2" t="s">
        <v>81</v>
      </c>
      <c r="E2929" s="2" t="s">
        <v>82</v>
      </c>
      <c r="F2929" s="2" t="s">
        <v>55</v>
      </c>
      <c r="G2929" s="2" t="s">
        <v>318</v>
      </c>
      <c r="H2929" s="2" t="s">
        <v>282</v>
      </c>
      <c r="I2929" s="2" t="s">
        <v>26</v>
      </c>
      <c r="J2929" s="2" t="s">
        <v>319</v>
      </c>
      <c r="K2929" s="2" t="s">
        <v>320</v>
      </c>
      <c r="L2929" s="2" t="s">
        <v>285</v>
      </c>
      <c r="M2929" s="2">
        <v>49</v>
      </c>
      <c r="N2929" s="2" t="b">
        <v>0</v>
      </c>
      <c r="O2929" s="2">
        <v>0.69601677148846963</v>
      </c>
      <c r="P2929" s="2">
        <v>0.66135458167330674</v>
      </c>
      <c r="Q2929" s="2">
        <v>0.73451327433628322</v>
      </c>
      <c r="R2929" s="2" t="s">
        <v>74</v>
      </c>
      <c r="S2929" s="2" t="s">
        <v>6414</v>
      </c>
      <c r="T2929" s="2" t="s">
        <v>6415</v>
      </c>
      <c r="U2929" s="2" t="b">
        <v>0</v>
      </c>
      <c r="V2929" s="2" t="s">
        <v>69</v>
      </c>
      <c r="W2929" s="2">
        <v>80.8</v>
      </c>
    </row>
    <row r="2930" spans="1:23" ht="15.75" customHeight="1" x14ac:dyDescent="0.25">
      <c r="A2930" s="2" t="s">
        <v>2815</v>
      </c>
      <c r="B2930" s="2" t="s">
        <v>2817</v>
      </c>
      <c r="C2930" s="2" t="s">
        <v>106</v>
      </c>
      <c r="D2930" s="2" t="s">
        <v>81</v>
      </c>
      <c r="E2930" s="2" t="s">
        <v>82</v>
      </c>
      <c r="F2930" s="2" t="s">
        <v>55</v>
      </c>
      <c r="G2930" s="2" t="s">
        <v>323</v>
      </c>
      <c r="H2930" s="2" t="s">
        <v>282</v>
      </c>
      <c r="I2930" s="2" t="s">
        <v>26</v>
      </c>
      <c r="J2930" s="2" t="s">
        <v>324</v>
      </c>
      <c r="K2930" s="2" t="s">
        <v>325</v>
      </c>
      <c r="L2930" s="2" t="s">
        <v>285</v>
      </c>
      <c r="M2930" s="2">
        <v>50</v>
      </c>
      <c r="N2930" s="2" t="b">
        <v>0</v>
      </c>
      <c r="O2930" s="2">
        <v>0.69601677148846963</v>
      </c>
      <c r="P2930" s="2">
        <v>0.66135458167330674</v>
      </c>
      <c r="Q2930" s="2">
        <v>0.73451327433628322</v>
      </c>
      <c r="R2930" s="2" t="s">
        <v>74</v>
      </c>
      <c r="S2930" s="2" t="s">
        <v>6416</v>
      </c>
      <c r="T2930" s="2" t="s">
        <v>6417</v>
      </c>
      <c r="U2930" s="2" t="b">
        <v>0</v>
      </c>
      <c r="V2930" s="2" t="s">
        <v>69</v>
      </c>
      <c r="W2930" s="2">
        <v>80.2</v>
      </c>
    </row>
    <row r="2931" spans="1:23" ht="15.75" customHeight="1" x14ac:dyDescent="0.25">
      <c r="A2931" s="2" t="s">
        <v>2815</v>
      </c>
      <c r="B2931" s="2" t="s">
        <v>2817</v>
      </c>
      <c r="C2931" s="2" t="s">
        <v>106</v>
      </c>
      <c r="D2931" s="2" t="s">
        <v>81</v>
      </c>
      <c r="E2931" s="2" t="s">
        <v>82</v>
      </c>
      <c r="F2931" s="2" t="s">
        <v>55</v>
      </c>
      <c r="G2931" s="2" t="s">
        <v>328</v>
      </c>
      <c r="H2931" s="2" t="s">
        <v>282</v>
      </c>
      <c r="I2931" s="2" t="s">
        <v>26</v>
      </c>
      <c r="J2931" s="2" t="s">
        <v>329</v>
      </c>
      <c r="K2931" s="2" t="s">
        <v>330</v>
      </c>
      <c r="L2931" s="2" t="s">
        <v>285</v>
      </c>
      <c r="M2931" s="2">
        <v>51</v>
      </c>
      <c r="N2931" s="2" t="b">
        <v>0</v>
      </c>
      <c r="O2931" s="2">
        <v>0.69601677148846963</v>
      </c>
      <c r="P2931" s="2">
        <v>0.66135458167330674</v>
      </c>
      <c r="Q2931" s="2">
        <v>0.73451327433628322</v>
      </c>
      <c r="R2931" s="2" t="s">
        <v>74</v>
      </c>
      <c r="S2931" s="2" t="s">
        <v>6418</v>
      </c>
      <c r="T2931" s="2" t="s">
        <v>6419</v>
      </c>
      <c r="U2931" s="2" t="b">
        <v>0</v>
      </c>
      <c r="V2931" s="2" t="s">
        <v>69</v>
      </c>
      <c r="W2931" s="2">
        <v>81.2</v>
      </c>
    </row>
    <row r="2932" spans="1:23" ht="15.75" customHeight="1" x14ac:dyDescent="0.25">
      <c r="A2932" s="2" t="s">
        <v>2815</v>
      </c>
      <c r="B2932" s="2" t="s">
        <v>2817</v>
      </c>
      <c r="C2932" s="2" t="s">
        <v>106</v>
      </c>
      <c r="D2932" s="2" t="s">
        <v>81</v>
      </c>
      <c r="E2932" s="2" t="s">
        <v>82</v>
      </c>
      <c r="F2932" s="2" t="s">
        <v>55</v>
      </c>
      <c r="G2932" s="2" t="s">
        <v>333</v>
      </c>
      <c r="H2932" s="2" t="s">
        <v>282</v>
      </c>
      <c r="I2932" s="2" t="s">
        <v>26</v>
      </c>
      <c r="J2932" s="2" t="s">
        <v>334</v>
      </c>
      <c r="K2932" s="2" t="s">
        <v>335</v>
      </c>
      <c r="L2932" s="2" t="s">
        <v>285</v>
      </c>
      <c r="M2932" s="2">
        <v>52</v>
      </c>
      <c r="N2932" s="2" t="b">
        <v>0</v>
      </c>
      <c r="O2932" s="2">
        <v>0.69601677148846963</v>
      </c>
      <c r="P2932" s="2">
        <v>0.66135458167330674</v>
      </c>
      <c r="Q2932" s="2">
        <v>0.73451327433628322</v>
      </c>
      <c r="R2932" s="2" t="s">
        <v>74</v>
      </c>
      <c r="S2932" s="2" t="s">
        <v>6420</v>
      </c>
      <c r="T2932" s="2" t="s">
        <v>6421</v>
      </c>
      <c r="U2932" s="2" t="b">
        <v>0</v>
      </c>
      <c r="V2932" s="2" t="s">
        <v>69</v>
      </c>
      <c r="W2932" s="2">
        <v>54.3</v>
      </c>
    </row>
    <row r="2933" spans="1:23" ht="15.75" customHeight="1" x14ac:dyDescent="0.25">
      <c r="A2933" s="2" t="s">
        <v>2815</v>
      </c>
      <c r="B2933" s="2" t="s">
        <v>2817</v>
      </c>
      <c r="C2933" s="2" t="s">
        <v>106</v>
      </c>
      <c r="D2933" s="2" t="s">
        <v>81</v>
      </c>
      <c r="E2933" s="2" t="s">
        <v>82</v>
      </c>
      <c r="F2933" s="2" t="s">
        <v>55</v>
      </c>
      <c r="G2933" s="2" t="s">
        <v>338</v>
      </c>
      <c r="H2933" s="2" t="s">
        <v>282</v>
      </c>
      <c r="I2933" s="2" t="s">
        <v>26</v>
      </c>
      <c r="J2933" s="2" t="s">
        <v>339</v>
      </c>
      <c r="K2933" s="2" t="s">
        <v>340</v>
      </c>
      <c r="L2933" s="2" t="s">
        <v>285</v>
      </c>
      <c r="M2933" s="2">
        <v>53</v>
      </c>
      <c r="N2933" s="2" t="b">
        <v>0</v>
      </c>
      <c r="O2933" s="2">
        <v>0.69601677148846963</v>
      </c>
      <c r="P2933" s="2">
        <v>0.66135458167330674</v>
      </c>
      <c r="Q2933" s="2">
        <v>0.73451327433628322</v>
      </c>
      <c r="R2933" s="2" t="s">
        <v>74</v>
      </c>
      <c r="S2933" s="2" t="s">
        <v>6422</v>
      </c>
      <c r="T2933" s="2" t="s">
        <v>6423</v>
      </c>
      <c r="U2933" s="2" t="b">
        <v>0</v>
      </c>
      <c r="V2933" s="2" t="s">
        <v>69</v>
      </c>
      <c r="W2933" s="2">
        <v>54.1</v>
      </c>
    </row>
    <row r="2934" spans="1:23" ht="15.75" customHeight="1" x14ac:dyDescent="0.25">
      <c r="A2934" s="2" t="s">
        <v>2815</v>
      </c>
      <c r="B2934" s="2" t="s">
        <v>2817</v>
      </c>
      <c r="C2934" s="2" t="s">
        <v>106</v>
      </c>
      <c r="D2934" s="2" t="s">
        <v>81</v>
      </c>
      <c r="E2934" s="2" t="s">
        <v>82</v>
      </c>
      <c r="F2934" s="2" t="s">
        <v>55</v>
      </c>
      <c r="G2934" s="2" t="s">
        <v>343</v>
      </c>
      <c r="H2934" s="2" t="s">
        <v>282</v>
      </c>
      <c r="I2934" s="2" t="s">
        <v>26</v>
      </c>
      <c r="J2934" s="2" t="s">
        <v>344</v>
      </c>
      <c r="K2934" s="2" t="s">
        <v>345</v>
      </c>
      <c r="L2934" s="2" t="s">
        <v>285</v>
      </c>
      <c r="M2934" s="2">
        <v>54</v>
      </c>
      <c r="N2934" s="2" t="b">
        <v>0</v>
      </c>
      <c r="O2934" s="2">
        <v>0.69601677148846963</v>
      </c>
      <c r="P2934" s="2">
        <v>0.66135458167330674</v>
      </c>
      <c r="Q2934" s="2">
        <v>0.73451327433628322</v>
      </c>
      <c r="R2934" s="2" t="s">
        <v>74</v>
      </c>
      <c r="S2934" s="2" t="s">
        <v>6424</v>
      </c>
      <c r="T2934" s="2" t="s">
        <v>6425</v>
      </c>
      <c r="U2934" s="2" t="b">
        <v>0</v>
      </c>
      <c r="V2934" s="2" t="s">
        <v>69</v>
      </c>
      <c r="W2934" s="2">
        <v>81</v>
      </c>
    </row>
    <row r="2935" spans="1:23" ht="15.75" customHeight="1" x14ac:dyDescent="0.25">
      <c r="A2935" s="2" t="s">
        <v>2815</v>
      </c>
      <c r="B2935" s="2" t="s">
        <v>2817</v>
      </c>
      <c r="C2935" s="2" t="s">
        <v>106</v>
      </c>
      <c r="D2935" s="2" t="s">
        <v>81</v>
      </c>
      <c r="E2935" s="2" t="s">
        <v>82</v>
      </c>
      <c r="F2935" s="2" t="s">
        <v>55</v>
      </c>
      <c r="G2935" s="2" t="s">
        <v>349</v>
      </c>
      <c r="H2935" s="2" t="s">
        <v>282</v>
      </c>
      <c r="I2935" s="2" t="s">
        <v>26</v>
      </c>
      <c r="J2935" s="2" t="s">
        <v>351</v>
      </c>
      <c r="K2935" s="2" t="s">
        <v>352</v>
      </c>
      <c r="L2935" s="2" t="s">
        <v>285</v>
      </c>
      <c r="M2935" s="2">
        <v>55</v>
      </c>
      <c r="N2935" s="2" t="b">
        <v>0</v>
      </c>
      <c r="O2935" s="2">
        <v>0.69601677148846963</v>
      </c>
      <c r="P2935" s="2">
        <v>0.66135458167330674</v>
      </c>
      <c r="Q2935" s="2">
        <v>0.73451327433628322</v>
      </c>
      <c r="R2935" s="2" t="s">
        <v>74</v>
      </c>
      <c r="S2935" s="2" t="s">
        <v>6426</v>
      </c>
      <c r="T2935" s="2" t="s">
        <v>6427</v>
      </c>
      <c r="U2935" s="2" t="b">
        <v>0</v>
      </c>
      <c r="V2935" s="2" t="s">
        <v>69</v>
      </c>
      <c r="W2935" s="2">
        <v>80.5</v>
      </c>
    </row>
    <row r="2936" spans="1:23" ht="15.75" customHeight="1" x14ac:dyDescent="0.25">
      <c r="A2936" s="2" t="s">
        <v>2815</v>
      </c>
      <c r="B2936" s="2" t="s">
        <v>2817</v>
      </c>
      <c r="C2936" s="2" t="s">
        <v>106</v>
      </c>
      <c r="D2936" s="2" t="s">
        <v>81</v>
      </c>
      <c r="E2936" s="2" t="s">
        <v>82</v>
      </c>
      <c r="F2936" s="2" t="s">
        <v>55</v>
      </c>
      <c r="G2936" s="2" t="s">
        <v>363</v>
      </c>
      <c r="H2936" s="2" t="s">
        <v>282</v>
      </c>
      <c r="I2936" s="2" t="s">
        <v>26</v>
      </c>
      <c r="J2936" s="2" t="s">
        <v>367</v>
      </c>
      <c r="K2936" s="2" t="s">
        <v>368</v>
      </c>
      <c r="L2936" s="2" t="s">
        <v>285</v>
      </c>
      <c r="M2936" s="2">
        <v>56</v>
      </c>
      <c r="N2936" s="2" t="b">
        <v>0</v>
      </c>
      <c r="O2936" s="2">
        <v>0.69601677148846963</v>
      </c>
      <c r="P2936" s="2">
        <v>0.66135458167330674</v>
      </c>
      <c r="Q2936" s="2">
        <v>0.73451327433628322</v>
      </c>
      <c r="R2936" s="2" t="s">
        <v>74</v>
      </c>
      <c r="S2936" s="2" t="s">
        <v>6428</v>
      </c>
      <c r="T2936" s="2" t="s">
        <v>6429</v>
      </c>
      <c r="U2936" s="2" t="b">
        <v>0</v>
      </c>
      <c r="V2936" s="2" t="s">
        <v>69</v>
      </c>
      <c r="W2936" s="2">
        <v>82.8</v>
      </c>
    </row>
    <row r="2937" spans="1:23" ht="15.75" customHeight="1" x14ac:dyDescent="0.25">
      <c r="A2937" s="2" t="s">
        <v>2815</v>
      </c>
      <c r="B2937" s="2" t="s">
        <v>2817</v>
      </c>
      <c r="C2937" s="2" t="s">
        <v>106</v>
      </c>
      <c r="D2937" s="2" t="s">
        <v>81</v>
      </c>
      <c r="E2937" s="2" t="s">
        <v>82</v>
      </c>
      <c r="F2937" s="2" t="s">
        <v>55</v>
      </c>
      <c r="G2937" s="2" t="s">
        <v>378</v>
      </c>
      <c r="H2937" s="2" t="s">
        <v>282</v>
      </c>
      <c r="I2937" s="2" t="s">
        <v>26</v>
      </c>
      <c r="J2937" s="2" t="s">
        <v>380</v>
      </c>
      <c r="K2937" s="2" t="s">
        <v>381</v>
      </c>
      <c r="L2937" s="2" t="s">
        <v>285</v>
      </c>
      <c r="M2937" s="2">
        <v>57</v>
      </c>
      <c r="N2937" s="2" t="b">
        <v>0</v>
      </c>
      <c r="O2937" s="2">
        <v>0.69601677148846963</v>
      </c>
      <c r="P2937" s="2">
        <v>0.66135458167330674</v>
      </c>
      <c r="Q2937" s="2">
        <v>0.73451327433628322</v>
      </c>
      <c r="R2937" s="2" t="s">
        <v>74</v>
      </c>
      <c r="S2937" s="2" t="s">
        <v>6430</v>
      </c>
      <c r="T2937" s="2" t="s">
        <v>6431</v>
      </c>
      <c r="U2937" s="2" t="b">
        <v>0</v>
      </c>
      <c r="V2937" s="2" t="s">
        <v>69</v>
      </c>
      <c r="W2937" s="2">
        <v>82.5</v>
      </c>
    </row>
    <row r="2938" spans="1:23" ht="15.75" customHeight="1" x14ac:dyDescent="0.25">
      <c r="A2938" s="2" t="s">
        <v>2815</v>
      </c>
      <c r="B2938" s="2" t="s">
        <v>2817</v>
      </c>
      <c r="C2938" s="2" t="s">
        <v>106</v>
      </c>
      <c r="D2938" s="2" t="s">
        <v>81</v>
      </c>
      <c r="E2938" s="2" t="s">
        <v>82</v>
      </c>
      <c r="F2938" s="2" t="s">
        <v>55</v>
      </c>
      <c r="G2938" s="2" t="s">
        <v>389</v>
      </c>
      <c r="H2938" s="2" t="s">
        <v>282</v>
      </c>
      <c r="I2938" s="2" t="s">
        <v>26</v>
      </c>
      <c r="J2938" s="2" t="s">
        <v>390</v>
      </c>
      <c r="K2938" s="2" t="s">
        <v>391</v>
      </c>
      <c r="L2938" s="2" t="s">
        <v>285</v>
      </c>
      <c r="M2938" s="2">
        <v>58</v>
      </c>
      <c r="N2938" s="2" t="b">
        <v>0</v>
      </c>
      <c r="O2938" s="2">
        <v>0.69601677148846963</v>
      </c>
      <c r="P2938" s="2">
        <v>0.66135458167330674</v>
      </c>
      <c r="Q2938" s="2">
        <v>0.73451327433628322</v>
      </c>
      <c r="R2938" s="2" t="s">
        <v>74</v>
      </c>
      <c r="S2938" s="2" t="s">
        <v>6432</v>
      </c>
      <c r="T2938" s="2" t="s">
        <v>6433</v>
      </c>
      <c r="U2938" s="2" t="b">
        <v>0</v>
      </c>
      <c r="V2938" s="2" t="s">
        <v>69</v>
      </c>
      <c r="W2938" s="2">
        <v>82.2</v>
      </c>
    </row>
    <row r="2939" spans="1:23" ht="15.75" customHeight="1" x14ac:dyDescent="0.25">
      <c r="A2939" s="2" t="s">
        <v>2815</v>
      </c>
      <c r="B2939" s="2" t="s">
        <v>2817</v>
      </c>
      <c r="C2939" s="2" t="s">
        <v>106</v>
      </c>
      <c r="D2939" s="2" t="s">
        <v>81</v>
      </c>
      <c r="E2939" s="2" t="s">
        <v>82</v>
      </c>
      <c r="F2939" s="2" t="s">
        <v>55</v>
      </c>
      <c r="G2939" s="2" t="s">
        <v>395</v>
      </c>
      <c r="H2939" s="2" t="s">
        <v>282</v>
      </c>
      <c r="I2939" s="2" t="s">
        <v>26</v>
      </c>
      <c r="J2939" s="2" t="s">
        <v>397</v>
      </c>
      <c r="K2939" s="2" t="s">
        <v>398</v>
      </c>
      <c r="L2939" s="2" t="s">
        <v>285</v>
      </c>
      <c r="M2939" s="2">
        <v>59</v>
      </c>
      <c r="N2939" s="2" t="b">
        <v>0</v>
      </c>
      <c r="O2939" s="2">
        <v>0.69601677148846963</v>
      </c>
      <c r="P2939" s="2">
        <v>0.66135458167330674</v>
      </c>
      <c r="Q2939" s="2">
        <v>0.73451327433628322</v>
      </c>
      <c r="R2939" s="2" t="s">
        <v>74</v>
      </c>
      <c r="S2939" s="2" t="s">
        <v>6434</v>
      </c>
      <c r="T2939" s="2" t="s">
        <v>6435</v>
      </c>
      <c r="U2939" s="2" t="b">
        <v>0</v>
      </c>
      <c r="V2939" s="2" t="s">
        <v>69</v>
      </c>
      <c r="W2939" s="2">
        <v>81.8</v>
      </c>
    </row>
    <row r="2940" spans="1:23" ht="15.75" customHeight="1" x14ac:dyDescent="0.25">
      <c r="A2940" s="2" t="s">
        <v>2815</v>
      </c>
      <c r="B2940" s="2" t="s">
        <v>2817</v>
      </c>
      <c r="C2940" s="2" t="s">
        <v>106</v>
      </c>
      <c r="D2940" s="2" t="s">
        <v>81</v>
      </c>
      <c r="E2940" s="2" t="s">
        <v>82</v>
      </c>
      <c r="F2940" s="2" t="s">
        <v>55</v>
      </c>
      <c r="G2940" s="2" t="s">
        <v>401</v>
      </c>
      <c r="H2940" s="2" t="s">
        <v>282</v>
      </c>
      <c r="I2940" s="2" t="s">
        <v>26</v>
      </c>
      <c r="J2940" s="2" t="s">
        <v>402</v>
      </c>
      <c r="K2940" s="2" t="s">
        <v>403</v>
      </c>
      <c r="L2940" s="2" t="s">
        <v>285</v>
      </c>
      <c r="M2940" s="2">
        <v>60</v>
      </c>
      <c r="N2940" s="2" t="b">
        <v>0</v>
      </c>
      <c r="O2940" s="2">
        <v>0.69601677148846963</v>
      </c>
      <c r="P2940" s="2">
        <v>0.66135458167330674</v>
      </c>
      <c r="Q2940" s="2">
        <v>0.73451327433628322</v>
      </c>
      <c r="R2940" s="2" t="s">
        <v>74</v>
      </c>
      <c r="S2940" s="2" t="s">
        <v>6436</v>
      </c>
      <c r="T2940" s="2" t="s">
        <v>6437</v>
      </c>
      <c r="U2940" s="2" t="b">
        <v>0</v>
      </c>
      <c r="V2940" s="2" t="s">
        <v>69</v>
      </c>
      <c r="W2940" s="2">
        <v>54.7</v>
      </c>
    </row>
    <row r="2941" spans="1:23" ht="15.75" customHeight="1" x14ac:dyDescent="0.25">
      <c r="A2941" s="2" t="s">
        <v>2815</v>
      </c>
      <c r="B2941" s="2" t="s">
        <v>2817</v>
      </c>
      <c r="C2941" s="2" t="s">
        <v>106</v>
      </c>
      <c r="D2941" s="2" t="s">
        <v>81</v>
      </c>
      <c r="E2941" s="2" t="s">
        <v>82</v>
      </c>
      <c r="F2941" s="2" t="s">
        <v>55</v>
      </c>
      <c r="G2941" s="2" t="s">
        <v>406</v>
      </c>
      <c r="H2941" s="2" t="s">
        <v>282</v>
      </c>
      <c r="I2941" s="2" t="s">
        <v>26</v>
      </c>
      <c r="J2941" s="2" t="s">
        <v>407</v>
      </c>
      <c r="K2941" s="2" t="s">
        <v>408</v>
      </c>
      <c r="L2941" s="2" t="s">
        <v>285</v>
      </c>
      <c r="M2941" s="2">
        <v>61</v>
      </c>
      <c r="N2941" s="2" t="b">
        <v>0</v>
      </c>
      <c r="O2941" s="2">
        <v>0.69601677148846963</v>
      </c>
      <c r="P2941" s="2">
        <v>0.66135458167330674</v>
      </c>
      <c r="Q2941" s="2">
        <v>0.73451327433628322</v>
      </c>
      <c r="R2941" s="2" t="s">
        <v>74</v>
      </c>
      <c r="S2941" s="2" t="s">
        <v>6438</v>
      </c>
      <c r="T2941" s="2" t="s">
        <v>6439</v>
      </c>
      <c r="U2941" s="2" t="b">
        <v>0</v>
      </c>
      <c r="V2941" s="2" t="s">
        <v>69</v>
      </c>
      <c r="W2941" s="2">
        <v>82</v>
      </c>
    </row>
    <row r="2942" spans="1:23" ht="15.75" customHeight="1" x14ac:dyDescent="0.25">
      <c r="A2942" s="2" t="s">
        <v>2815</v>
      </c>
      <c r="B2942" s="2" t="s">
        <v>2817</v>
      </c>
      <c r="C2942" s="2" t="s">
        <v>106</v>
      </c>
      <c r="D2942" s="2" t="s">
        <v>81</v>
      </c>
      <c r="E2942" s="2" t="s">
        <v>82</v>
      </c>
      <c r="F2942" s="2" t="s">
        <v>364</v>
      </c>
      <c r="G2942" s="2" t="s">
        <v>411</v>
      </c>
      <c r="H2942" s="2" t="s">
        <v>412</v>
      </c>
      <c r="I2942" s="2" t="s">
        <v>54</v>
      </c>
      <c r="J2942" s="2" t="s">
        <v>413</v>
      </c>
      <c r="K2942" s="2" t="s">
        <v>414</v>
      </c>
      <c r="L2942" s="2" t="s">
        <v>377</v>
      </c>
      <c r="M2942" s="2">
        <v>42</v>
      </c>
      <c r="N2942" s="2" t="b">
        <v>0</v>
      </c>
      <c r="O2942" s="2">
        <v>0.86185567010309283</v>
      </c>
      <c r="P2942" s="2">
        <v>0.82283464566929132</v>
      </c>
      <c r="Q2942" s="2">
        <v>0.90476190476190477</v>
      </c>
      <c r="R2942" s="2" t="s">
        <v>74</v>
      </c>
      <c r="S2942" s="2" t="s">
        <v>6440</v>
      </c>
      <c r="T2942" s="2" t="s">
        <v>6441</v>
      </c>
      <c r="U2942" s="2" t="b">
        <v>0</v>
      </c>
      <c r="V2942" s="2" t="s">
        <v>69</v>
      </c>
      <c r="W2942" s="2">
        <v>494.2</v>
      </c>
    </row>
    <row r="2943" spans="1:23" ht="15.75" customHeight="1" x14ac:dyDescent="0.25">
      <c r="A2943" s="2" t="s">
        <v>2815</v>
      </c>
      <c r="B2943" s="2" t="s">
        <v>2817</v>
      </c>
      <c r="C2943" s="2" t="s">
        <v>106</v>
      </c>
      <c r="D2943" s="2" t="s">
        <v>81</v>
      </c>
      <c r="E2943" s="2" t="s">
        <v>82</v>
      </c>
      <c r="F2943" s="2" t="s">
        <v>364</v>
      </c>
      <c r="G2943" s="2" t="s">
        <v>417</v>
      </c>
      <c r="H2943" s="2" t="s">
        <v>412</v>
      </c>
      <c r="I2943" s="2" t="s">
        <v>54</v>
      </c>
      <c r="J2943" s="2" t="s">
        <v>418</v>
      </c>
      <c r="K2943" s="2" t="s">
        <v>419</v>
      </c>
      <c r="L2943" s="2" t="s">
        <v>377</v>
      </c>
      <c r="M2943" s="2">
        <v>43</v>
      </c>
      <c r="N2943" s="2" t="b">
        <v>0</v>
      </c>
      <c r="O2943" s="2">
        <v>0.87603305785123964</v>
      </c>
      <c r="P2943" s="2">
        <v>0.8379446640316206</v>
      </c>
      <c r="Q2943" s="2">
        <v>0.91774891774891776</v>
      </c>
      <c r="R2943" s="2" t="s">
        <v>74</v>
      </c>
      <c r="S2943" s="2" t="s">
        <v>6442</v>
      </c>
      <c r="T2943" s="2" t="s">
        <v>6443</v>
      </c>
      <c r="U2943" s="2" t="b">
        <v>0</v>
      </c>
      <c r="V2943" s="2" t="s">
        <v>69</v>
      </c>
      <c r="W2943" s="2">
        <v>425.4</v>
      </c>
    </row>
    <row r="2944" spans="1:23" ht="15.75" customHeight="1" x14ac:dyDescent="0.25">
      <c r="A2944" s="2" t="s">
        <v>2815</v>
      </c>
      <c r="B2944" s="2" t="s">
        <v>2817</v>
      </c>
      <c r="C2944" s="2" t="s">
        <v>106</v>
      </c>
      <c r="D2944" s="2" t="s">
        <v>81</v>
      </c>
      <c r="E2944" s="2" t="s">
        <v>82</v>
      </c>
      <c r="F2944" s="2" t="s">
        <v>364</v>
      </c>
      <c r="G2944" s="2" t="s">
        <v>422</v>
      </c>
      <c r="H2944" s="2" t="s">
        <v>412</v>
      </c>
      <c r="I2944" s="2" t="s">
        <v>54</v>
      </c>
      <c r="J2944" s="2" t="s">
        <v>423</v>
      </c>
      <c r="K2944" s="2" t="s">
        <v>424</v>
      </c>
      <c r="L2944" s="2" t="s">
        <v>377</v>
      </c>
      <c r="M2944" s="2">
        <v>44</v>
      </c>
      <c r="N2944" s="2" t="b">
        <v>0</v>
      </c>
      <c r="O2944" s="2">
        <v>0.86242299794661181</v>
      </c>
      <c r="P2944" s="2">
        <v>0.8203125</v>
      </c>
      <c r="Q2944" s="2">
        <v>0.90909090909090906</v>
      </c>
      <c r="R2944" s="2" t="s">
        <v>74</v>
      </c>
      <c r="S2944" s="2" t="s">
        <v>6444</v>
      </c>
      <c r="T2944" s="2" t="s">
        <v>6445</v>
      </c>
      <c r="U2944" s="2" t="b">
        <v>0</v>
      </c>
      <c r="V2944" s="2" t="s">
        <v>69</v>
      </c>
      <c r="W2944" s="2">
        <v>458.5</v>
      </c>
    </row>
    <row r="2945" spans="1:23" ht="15.75" customHeight="1" x14ac:dyDescent="0.25">
      <c r="A2945" s="2" t="s">
        <v>2815</v>
      </c>
      <c r="B2945" s="2" t="s">
        <v>2817</v>
      </c>
      <c r="C2945" s="2" t="s">
        <v>106</v>
      </c>
      <c r="D2945" s="2" t="s">
        <v>81</v>
      </c>
      <c r="E2945" s="2" t="s">
        <v>82</v>
      </c>
      <c r="F2945" s="2" t="s">
        <v>364</v>
      </c>
      <c r="G2945" s="2" t="s">
        <v>427</v>
      </c>
      <c r="H2945" s="2" t="s">
        <v>412</v>
      </c>
      <c r="I2945" s="2" t="s">
        <v>54</v>
      </c>
      <c r="J2945" s="2" t="s">
        <v>428</v>
      </c>
      <c r="K2945" s="2" t="s">
        <v>429</v>
      </c>
      <c r="L2945" s="2" t="s">
        <v>377</v>
      </c>
      <c r="M2945" s="2">
        <v>45</v>
      </c>
      <c r="N2945" s="2" t="b">
        <v>0</v>
      </c>
      <c r="O2945" s="2">
        <v>0.84773662551440332</v>
      </c>
      <c r="P2945" s="2">
        <v>0.80784313725490198</v>
      </c>
      <c r="Q2945" s="2">
        <v>0.89177489177489178</v>
      </c>
      <c r="R2945" s="2" t="s">
        <v>74</v>
      </c>
      <c r="S2945" s="2" t="s">
        <v>6446</v>
      </c>
      <c r="T2945" s="2" t="s">
        <v>6447</v>
      </c>
      <c r="U2945" s="2" t="b">
        <v>0</v>
      </c>
      <c r="V2945" s="2" t="s">
        <v>69</v>
      </c>
      <c r="W2945" s="2">
        <v>371.2</v>
      </c>
    </row>
    <row r="2946" spans="1:23" ht="15.75" customHeight="1" x14ac:dyDescent="0.25">
      <c r="A2946" s="2" t="s">
        <v>2815</v>
      </c>
      <c r="B2946" s="2" t="s">
        <v>2817</v>
      </c>
      <c r="C2946" s="2" t="s">
        <v>106</v>
      </c>
      <c r="D2946" s="2" t="s">
        <v>81</v>
      </c>
      <c r="E2946" s="2" t="s">
        <v>82</v>
      </c>
      <c r="F2946" s="2" t="s">
        <v>364</v>
      </c>
      <c r="G2946" s="2" t="s">
        <v>432</v>
      </c>
      <c r="H2946" s="2" t="s">
        <v>412</v>
      </c>
      <c r="I2946" s="2" t="s">
        <v>54</v>
      </c>
      <c r="J2946" s="2" t="s">
        <v>433</v>
      </c>
      <c r="K2946" s="2" t="s">
        <v>434</v>
      </c>
      <c r="L2946" s="2" t="s">
        <v>377</v>
      </c>
      <c r="M2946" s="2">
        <v>46</v>
      </c>
      <c r="N2946" s="2" t="b">
        <v>0</v>
      </c>
      <c r="O2946" s="2">
        <v>0.8501026694045174</v>
      </c>
      <c r="P2946" s="2">
        <v>0.80859375</v>
      </c>
      <c r="Q2946" s="2">
        <v>0.89610389610389607</v>
      </c>
      <c r="R2946" s="2" t="s">
        <v>74</v>
      </c>
      <c r="S2946" s="2" t="s">
        <v>6448</v>
      </c>
      <c r="T2946" s="2" t="s">
        <v>6449</v>
      </c>
      <c r="U2946" s="2" t="b">
        <v>0</v>
      </c>
      <c r="V2946" s="2" t="s">
        <v>69</v>
      </c>
      <c r="W2946" s="2">
        <v>580.70000000000005</v>
      </c>
    </row>
    <row r="2947" spans="1:23" ht="15.75" customHeight="1" x14ac:dyDescent="0.25">
      <c r="A2947" s="2" t="s">
        <v>2815</v>
      </c>
      <c r="B2947" s="2" t="s">
        <v>2817</v>
      </c>
      <c r="C2947" s="2" t="s">
        <v>106</v>
      </c>
      <c r="D2947" s="2" t="s">
        <v>81</v>
      </c>
      <c r="E2947" s="2" t="s">
        <v>82</v>
      </c>
      <c r="F2947" s="2" t="s">
        <v>364</v>
      </c>
      <c r="G2947" s="2" t="s">
        <v>437</v>
      </c>
      <c r="H2947" s="2" t="s">
        <v>412</v>
      </c>
      <c r="I2947" s="2" t="s">
        <v>54</v>
      </c>
      <c r="J2947" s="2" t="s">
        <v>438</v>
      </c>
      <c r="K2947" s="2" t="s">
        <v>439</v>
      </c>
      <c r="L2947" s="2" t="s">
        <v>377</v>
      </c>
      <c r="M2947" s="2">
        <v>47</v>
      </c>
      <c r="N2947" s="2" t="b">
        <v>0</v>
      </c>
      <c r="O2947" s="2">
        <v>0.86242299794661181</v>
      </c>
      <c r="P2947" s="2">
        <v>0.8203125</v>
      </c>
      <c r="Q2947" s="2">
        <v>0.90909090909090906</v>
      </c>
      <c r="R2947" s="2" t="s">
        <v>74</v>
      </c>
      <c r="S2947" s="2" t="s">
        <v>6450</v>
      </c>
      <c r="T2947" s="2" t="s">
        <v>6451</v>
      </c>
      <c r="U2947" s="2" t="b">
        <v>0</v>
      </c>
      <c r="V2947" s="2" t="s">
        <v>69</v>
      </c>
      <c r="W2947" s="2">
        <v>378.2</v>
      </c>
    </row>
    <row r="2948" spans="1:23" ht="15.75" customHeight="1" x14ac:dyDescent="0.25">
      <c r="A2948" s="2" t="s">
        <v>2815</v>
      </c>
      <c r="B2948" s="2" t="s">
        <v>2817</v>
      </c>
      <c r="C2948" s="2" t="s">
        <v>106</v>
      </c>
      <c r="D2948" s="2" t="s">
        <v>81</v>
      </c>
      <c r="E2948" s="2" t="s">
        <v>82</v>
      </c>
      <c r="F2948" s="2" t="s">
        <v>364</v>
      </c>
      <c r="G2948" s="2" t="s">
        <v>442</v>
      </c>
      <c r="H2948" s="2" t="s">
        <v>412</v>
      </c>
      <c r="I2948" s="2" t="s">
        <v>54</v>
      </c>
      <c r="J2948" s="2" t="s">
        <v>443</v>
      </c>
      <c r="K2948" s="2" t="s">
        <v>444</v>
      </c>
      <c r="L2948" s="2" t="s">
        <v>377</v>
      </c>
      <c r="M2948" s="2">
        <v>48</v>
      </c>
      <c r="N2948" s="2" t="b">
        <v>0</v>
      </c>
      <c r="O2948" s="2">
        <v>0.85477178423236522</v>
      </c>
      <c r="P2948" s="2">
        <v>0.82071713147410363</v>
      </c>
      <c r="Q2948" s="2">
        <v>0.89177489177489178</v>
      </c>
      <c r="R2948" s="2" t="s">
        <v>74</v>
      </c>
      <c r="S2948" s="2" t="s">
        <v>6452</v>
      </c>
      <c r="T2948" s="2" t="s">
        <v>6453</v>
      </c>
      <c r="U2948" s="2" t="b">
        <v>0</v>
      </c>
      <c r="V2948" s="2" t="s">
        <v>69</v>
      </c>
      <c r="W2948" s="2">
        <v>498.1</v>
      </c>
    </row>
    <row r="2949" spans="1:23" ht="15.75" customHeight="1" x14ac:dyDescent="0.25">
      <c r="A2949" s="2" t="s">
        <v>2815</v>
      </c>
      <c r="B2949" s="2" t="s">
        <v>2817</v>
      </c>
      <c r="C2949" s="2" t="s">
        <v>106</v>
      </c>
      <c r="D2949" s="2" t="s">
        <v>81</v>
      </c>
      <c r="E2949" s="2" t="s">
        <v>82</v>
      </c>
      <c r="F2949" s="2" t="s">
        <v>364</v>
      </c>
      <c r="G2949" s="2" t="s">
        <v>447</v>
      </c>
      <c r="H2949" s="2" t="s">
        <v>412</v>
      </c>
      <c r="I2949" s="2" t="s">
        <v>54</v>
      </c>
      <c r="J2949" s="2" t="s">
        <v>448</v>
      </c>
      <c r="K2949" s="2" t="s">
        <v>449</v>
      </c>
      <c r="L2949" s="2" t="s">
        <v>377</v>
      </c>
      <c r="M2949" s="2">
        <v>49</v>
      </c>
      <c r="N2949" s="2" t="b">
        <v>0</v>
      </c>
      <c r="O2949" s="2">
        <v>0.8501026694045174</v>
      </c>
      <c r="P2949" s="2">
        <v>0.80859375</v>
      </c>
      <c r="Q2949" s="2">
        <v>0.89610389610389607</v>
      </c>
      <c r="R2949" s="2" t="s">
        <v>74</v>
      </c>
      <c r="S2949" s="2" t="s">
        <v>6454</v>
      </c>
      <c r="T2949" s="2" t="s">
        <v>6455</v>
      </c>
      <c r="U2949" s="2" t="b">
        <v>0</v>
      </c>
      <c r="V2949" s="2" t="s">
        <v>69</v>
      </c>
      <c r="W2949" s="2">
        <v>454.6</v>
      </c>
    </row>
    <row r="2950" spans="1:23" ht="15.75" customHeight="1" x14ac:dyDescent="0.25">
      <c r="A2950" s="2" t="s">
        <v>2815</v>
      </c>
      <c r="B2950" s="2" t="s">
        <v>2817</v>
      </c>
      <c r="C2950" s="2" t="s">
        <v>106</v>
      </c>
      <c r="D2950" s="2" t="s">
        <v>81</v>
      </c>
      <c r="E2950" s="2" t="s">
        <v>82</v>
      </c>
      <c r="F2950" s="2" t="s">
        <v>364</v>
      </c>
      <c r="G2950" s="2" t="s">
        <v>452</v>
      </c>
      <c r="H2950" s="2" t="s">
        <v>412</v>
      </c>
      <c r="I2950" s="2" t="s">
        <v>54</v>
      </c>
      <c r="J2950" s="2" t="s">
        <v>453</v>
      </c>
      <c r="K2950" s="2" t="s">
        <v>454</v>
      </c>
      <c r="L2950" s="2" t="s">
        <v>377</v>
      </c>
      <c r="M2950" s="2">
        <v>50</v>
      </c>
      <c r="N2950" s="2" t="b">
        <v>0</v>
      </c>
      <c r="O2950" s="2">
        <v>0.85245901639344268</v>
      </c>
      <c r="P2950" s="2">
        <v>0.80933852140077822</v>
      </c>
      <c r="Q2950" s="2">
        <v>0.90043290043290047</v>
      </c>
      <c r="R2950" s="2" t="s">
        <v>74</v>
      </c>
      <c r="S2950" s="2" t="s">
        <v>6456</v>
      </c>
      <c r="T2950" s="2" t="s">
        <v>6457</v>
      </c>
      <c r="U2950" s="2" t="b">
        <v>0</v>
      </c>
      <c r="V2950" s="2" t="s">
        <v>69</v>
      </c>
      <c r="W2950" s="2">
        <v>424.1</v>
      </c>
    </row>
    <row r="2951" spans="1:23" ht="15.75" customHeight="1" x14ac:dyDescent="0.25">
      <c r="A2951" s="2" t="s">
        <v>2815</v>
      </c>
      <c r="B2951" s="2" t="s">
        <v>2817</v>
      </c>
      <c r="C2951" s="2" t="s">
        <v>106</v>
      </c>
      <c r="D2951" s="2" t="s">
        <v>81</v>
      </c>
      <c r="E2951" s="2" t="s">
        <v>82</v>
      </c>
      <c r="F2951" s="2" t="s">
        <v>364</v>
      </c>
      <c r="G2951" s="2" t="s">
        <v>457</v>
      </c>
      <c r="H2951" s="2" t="s">
        <v>412</v>
      </c>
      <c r="I2951" s="2" t="s">
        <v>54</v>
      </c>
      <c r="J2951" s="2" t="s">
        <v>458</v>
      </c>
      <c r="K2951" s="2" t="s">
        <v>459</v>
      </c>
      <c r="L2951" s="2" t="s">
        <v>377</v>
      </c>
      <c r="M2951" s="2">
        <v>51</v>
      </c>
      <c r="N2951" s="2" t="b">
        <v>0</v>
      </c>
      <c r="O2951" s="2">
        <v>0.8571428571428571</v>
      </c>
      <c r="P2951" s="2">
        <v>0.8214285714285714</v>
      </c>
      <c r="Q2951" s="2">
        <v>0.89610389610389607</v>
      </c>
      <c r="R2951" s="2" t="s">
        <v>74</v>
      </c>
      <c r="S2951" s="2" t="s">
        <v>6458</v>
      </c>
      <c r="T2951" s="2" t="s">
        <v>6459</v>
      </c>
      <c r="U2951" s="2" t="b">
        <v>0</v>
      </c>
      <c r="V2951" s="2" t="s">
        <v>69</v>
      </c>
      <c r="W2951" s="2">
        <v>370.9</v>
      </c>
    </row>
    <row r="2952" spans="1:23" ht="15.75" customHeight="1" x14ac:dyDescent="0.25">
      <c r="A2952" s="2" t="s">
        <v>2815</v>
      </c>
      <c r="B2952" s="2" t="s">
        <v>2817</v>
      </c>
      <c r="C2952" s="2" t="s">
        <v>106</v>
      </c>
      <c r="D2952" s="2" t="s">
        <v>81</v>
      </c>
      <c r="E2952" s="2" t="s">
        <v>82</v>
      </c>
      <c r="F2952" s="2" t="s">
        <v>364</v>
      </c>
      <c r="G2952" s="2" t="s">
        <v>462</v>
      </c>
      <c r="H2952" s="2" t="s">
        <v>412</v>
      </c>
      <c r="I2952" s="2" t="s">
        <v>54</v>
      </c>
      <c r="J2952" s="2" t="s">
        <v>463</v>
      </c>
      <c r="K2952" s="2" t="s">
        <v>464</v>
      </c>
      <c r="L2952" s="2" t="s">
        <v>377</v>
      </c>
      <c r="M2952" s="2">
        <v>52</v>
      </c>
      <c r="N2952" s="2" t="b">
        <v>0</v>
      </c>
      <c r="O2952" s="2">
        <v>0.85596707818930051</v>
      </c>
      <c r="P2952" s="2">
        <v>0.81568627450980391</v>
      </c>
      <c r="Q2952" s="2">
        <v>0.90043290043290047</v>
      </c>
      <c r="R2952" s="2" t="s">
        <v>74</v>
      </c>
      <c r="S2952" s="2" t="s">
        <v>6460</v>
      </c>
      <c r="T2952" s="2" t="s">
        <v>6461</v>
      </c>
      <c r="U2952" s="2" t="b">
        <v>0</v>
      </c>
      <c r="V2952" s="2" t="s">
        <v>69</v>
      </c>
      <c r="W2952" s="2">
        <v>600.6</v>
      </c>
    </row>
    <row r="2953" spans="1:23" ht="15.75" customHeight="1" x14ac:dyDescent="0.25">
      <c r="A2953" s="2" t="s">
        <v>2815</v>
      </c>
      <c r="B2953" s="2" t="s">
        <v>2817</v>
      </c>
      <c r="C2953" s="2" t="s">
        <v>106</v>
      </c>
      <c r="D2953" s="2" t="s">
        <v>81</v>
      </c>
      <c r="E2953" s="2" t="s">
        <v>82</v>
      </c>
      <c r="F2953" s="2" t="s">
        <v>364</v>
      </c>
      <c r="G2953" s="2" t="s">
        <v>467</v>
      </c>
      <c r="H2953" s="2" t="s">
        <v>412</v>
      </c>
      <c r="I2953" s="2" t="s">
        <v>54</v>
      </c>
      <c r="J2953" s="2" t="s">
        <v>468</v>
      </c>
      <c r="K2953" s="2" t="s">
        <v>469</v>
      </c>
      <c r="L2953" s="2" t="s">
        <v>377</v>
      </c>
      <c r="M2953" s="2">
        <v>53</v>
      </c>
      <c r="N2953" s="2" t="b">
        <v>0</v>
      </c>
      <c r="O2953" s="2">
        <v>0.85950413223140509</v>
      </c>
      <c r="P2953" s="2">
        <v>0.82213438735177868</v>
      </c>
      <c r="Q2953" s="2">
        <v>0.90043290043290047</v>
      </c>
      <c r="R2953" s="2" t="s">
        <v>74</v>
      </c>
      <c r="S2953" s="2" t="s">
        <v>6462</v>
      </c>
      <c r="T2953" s="2" t="s">
        <v>6463</v>
      </c>
      <c r="U2953" s="2" t="b">
        <v>0</v>
      </c>
      <c r="V2953" s="2" t="s">
        <v>69</v>
      </c>
      <c r="W2953" s="2">
        <v>417.6</v>
      </c>
    </row>
    <row r="2954" spans="1:23" ht="15.75" customHeight="1" x14ac:dyDescent="0.25">
      <c r="A2954" s="2" t="s">
        <v>2815</v>
      </c>
      <c r="B2954" s="2" t="s">
        <v>2817</v>
      </c>
      <c r="C2954" s="2" t="s">
        <v>106</v>
      </c>
      <c r="D2954" s="2" t="s">
        <v>81</v>
      </c>
      <c r="E2954" s="2" t="s">
        <v>82</v>
      </c>
      <c r="F2954" s="2" t="s">
        <v>364</v>
      </c>
      <c r="G2954" s="2" t="s">
        <v>472</v>
      </c>
      <c r="H2954" s="2" t="s">
        <v>412</v>
      </c>
      <c r="I2954" s="2" t="s">
        <v>54</v>
      </c>
      <c r="J2954" s="2" t="s">
        <v>473</v>
      </c>
      <c r="K2954" s="2" t="s">
        <v>474</v>
      </c>
      <c r="L2954" s="2" t="s">
        <v>377</v>
      </c>
      <c r="M2954" s="2">
        <v>54</v>
      </c>
      <c r="N2954" s="2" t="b">
        <v>0</v>
      </c>
      <c r="O2954" s="2">
        <v>0.8571428571428571</v>
      </c>
      <c r="P2954" s="2">
        <v>0.8214285714285714</v>
      </c>
      <c r="Q2954" s="2">
        <v>0.89610389610389607</v>
      </c>
      <c r="R2954" s="2" t="s">
        <v>74</v>
      </c>
      <c r="S2954" s="2" t="s">
        <v>6464</v>
      </c>
      <c r="T2954" s="2" t="s">
        <v>6465</v>
      </c>
      <c r="U2954" s="2" t="b">
        <v>0</v>
      </c>
      <c r="V2954" s="2" t="s">
        <v>69</v>
      </c>
      <c r="W2954" s="2">
        <v>471.2</v>
      </c>
    </row>
    <row r="2955" spans="1:23" ht="15.75" customHeight="1" x14ac:dyDescent="0.25">
      <c r="A2955" s="2" t="s">
        <v>2815</v>
      </c>
      <c r="B2955" s="2" t="s">
        <v>2817</v>
      </c>
      <c r="C2955" s="2" t="s">
        <v>106</v>
      </c>
      <c r="D2955" s="2" t="s">
        <v>81</v>
      </c>
      <c r="E2955" s="2" t="s">
        <v>82</v>
      </c>
      <c r="F2955" s="2" t="s">
        <v>364</v>
      </c>
      <c r="G2955" s="2" t="s">
        <v>477</v>
      </c>
      <c r="H2955" s="2" t="s">
        <v>412</v>
      </c>
      <c r="I2955" s="2" t="s">
        <v>54</v>
      </c>
      <c r="J2955" s="2" t="s">
        <v>478</v>
      </c>
      <c r="K2955" s="2" t="s">
        <v>479</v>
      </c>
      <c r="L2955" s="2" t="s">
        <v>377</v>
      </c>
      <c r="M2955" s="2">
        <v>55</v>
      </c>
      <c r="N2955" s="2" t="b">
        <v>0</v>
      </c>
      <c r="O2955" s="2">
        <v>0.85300207039337472</v>
      </c>
      <c r="P2955" s="2">
        <v>0.81746031746031744</v>
      </c>
      <c r="Q2955" s="2">
        <v>0.89177489177489178</v>
      </c>
      <c r="R2955" s="2" t="s">
        <v>74</v>
      </c>
      <c r="S2955" s="2" t="s">
        <v>6466</v>
      </c>
      <c r="T2955" s="2" t="s">
        <v>6467</v>
      </c>
      <c r="U2955" s="2" t="b">
        <v>0</v>
      </c>
      <c r="V2955" s="2" t="s">
        <v>69</v>
      </c>
      <c r="W2955" s="2">
        <v>513.20000000000005</v>
      </c>
    </row>
    <row r="2956" spans="1:23" ht="15.75" customHeight="1" x14ac:dyDescent="0.25">
      <c r="A2956" s="2" t="s">
        <v>2815</v>
      </c>
      <c r="B2956" s="2" t="s">
        <v>2817</v>
      </c>
      <c r="C2956" s="2" t="s">
        <v>106</v>
      </c>
      <c r="D2956" s="2" t="s">
        <v>81</v>
      </c>
      <c r="E2956" s="2" t="s">
        <v>82</v>
      </c>
      <c r="F2956" s="2" t="s">
        <v>364</v>
      </c>
      <c r="G2956" s="2" t="s">
        <v>482</v>
      </c>
      <c r="H2956" s="2" t="s">
        <v>412</v>
      </c>
      <c r="I2956" s="2" t="s">
        <v>54</v>
      </c>
      <c r="J2956" s="2" t="s">
        <v>483</v>
      </c>
      <c r="K2956" s="2" t="s">
        <v>484</v>
      </c>
      <c r="L2956" s="2" t="s">
        <v>377</v>
      </c>
      <c r="M2956" s="2">
        <v>56</v>
      </c>
      <c r="N2956" s="2" t="b">
        <v>0</v>
      </c>
      <c r="O2956" s="2">
        <v>0.84057971014492761</v>
      </c>
      <c r="P2956" s="2">
        <v>0.80555555555555558</v>
      </c>
      <c r="Q2956" s="2">
        <v>0.87878787878787878</v>
      </c>
      <c r="R2956" s="2" t="s">
        <v>74</v>
      </c>
      <c r="S2956" s="2" t="s">
        <v>6468</v>
      </c>
      <c r="T2956" s="2" t="s">
        <v>6469</v>
      </c>
      <c r="U2956" s="2" t="b">
        <v>0</v>
      </c>
      <c r="V2956" s="2" t="s">
        <v>69</v>
      </c>
      <c r="W2956" s="2">
        <v>460.2</v>
      </c>
    </row>
    <row r="2957" spans="1:23" ht="15.75" customHeight="1" x14ac:dyDescent="0.25">
      <c r="A2957" s="2" t="s">
        <v>2815</v>
      </c>
      <c r="B2957" s="2" t="s">
        <v>2817</v>
      </c>
      <c r="C2957" s="2" t="s">
        <v>106</v>
      </c>
      <c r="D2957" s="2" t="s">
        <v>81</v>
      </c>
      <c r="E2957" s="2" t="s">
        <v>82</v>
      </c>
      <c r="F2957" s="2" t="s">
        <v>364</v>
      </c>
      <c r="G2957" s="2" t="s">
        <v>487</v>
      </c>
      <c r="H2957" s="2" t="s">
        <v>412</v>
      </c>
      <c r="I2957" s="2" t="s">
        <v>54</v>
      </c>
      <c r="J2957" s="2" t="s">
        <v>488</v>
      </c>
      <c r="K2957" s="2" t="s">
        <v>489</v>
      </c>
      <c r="L2957" s="2" t="s">
        <v>377</v>
      </c>
      <c r="M2957" s="2">
        <v>57</v>
      </c>
      <c r="N2957" s="2" t="b">
        <v>0</v>
      </c>
      <c r="O2957" s="2">
        <v>0.86956521739130432</v>
      </c>
      <c r="P2957" s="2">
        <v>0.83333333333333337</v>
      </c>
      <c r="Q2957" s="2">
        <v>0.90909090909090906</v>
      </c>
      <c r="R2957" s="2" t="s">
        <v>74</v>
      </c>
      <c r="S2957" s="2" t="s">
        <v>6470</v>
      </c>
      <c r="T2957" s="2" t="s">
        <v>6471</v>
      </c>
      <c r="U2957" s="2" t="b">
        <v>0</v>
      </c>
      <c r="V2957" s="2" t="s">
        <v>69</v>
      </c>
      <c r="W2957" s="2">
        <v>586.6</v>
      </c>
    </row>
    <row r="2958" spans="1:23" ht="15.75" customHeight="1" x14ac:dyDescent="0.25">
      <c r="A2958" s="2" t="s">
        <v>2815</v>
      </c>
      <c r="B2958" s="2" t="s">
        <v>2817</v>
      </c>
      <c r="C2958" s="2" t="s">
        <v>106</v>
      </c>
      <c r="D2958" s="2" t="s">
        <v>81</v>
      </c>
      <c r="E2958" s="2" t="s">
        <v>82</v>
      </c>
      <c r="F2958" s="2" t="s">
        <v>364</v>
      </c>
      <c r="G2958" s="2" t="s">
        <v>492</v>
      </c>
      <c r="H2958" s="2" t="s">
        <v>412</v>
      </c>
      <c r="I2958" s="2" t="s">
        <v>54</v>
      </c>
      <c r="J2958" s="2" t="s">
        <v>493</v>
      </c>
      <c r="K2958" s="2" t="s">
        <v>494</v>
      </c>
      <c r="L2958" s="2" t="s">
        <v>377</v>
      </c>
      <c r="M2958" s="2">
        <v>58</v>
      </c>
      <c r="N2958" s="2" t="b">
        <v>0</v>
      </c>
      <c r="O2958" s="2">
        <v>0.85655737704918034</v>
      </c>
      <c r="P2958" s="2">
        <v>0.8132295719844358</v>
      </c>
      <c r="Q2958" s="2">
        <v>0.90476190476190477</v>
      </c>
      <c r="R2958" s="2" t="s">
        <v>74</v>
      </c>
      <c r="S2958" s="2" t="s">
        <v>6472</v>
      </c>
      <c r="T2958" s="2" t="s">
        <v>6473</v>
      </c>
      <c r="U2958" s="2" t="b">
        <v>0</v>
      </c>
      <c r="V2958" s="2" t="s">
        <v>69</v>
      </c>
      <c r="W2958" s="2">
        <v>463.7</v>
      </c>
    </row>
    <row r="2959" spans="1:23" ht="15.75" customHeight="1" x14ac:dyDescent="0.25">
      <c r="A2959" s="2" t="s">
        <v>2815</v>
      </c>
      <c r="B2959" s="2" t="s">
        <v>2817</v>
      </c>
      <c r="C2959" s="2" t="s">
        <v>106</v>
      </c>
      <c r="D2959" s="2" t="s">
        <v>81</v>
      </c>
      <c r="E2959" s="2" t="s">
        <v>82</v>
      </c>
      <c r="F2959" s="2" t="s">
        <v>364</v>
      </c>
      <c r="G2959" s="2" t="s">
        <v>497</v>
      </c>
      <c r="H2959" s="2" t="s">
        <v>412</v>
      </c>
      <c r="I2959" s="2" t="s">
        <v>54</v>
      </c>
      <c r="J2959" s="2" t="s">
        <v>498</v>
      </c>
      <c r="K2959" s="2" t="s">
        <v>499</v>
      </c>
      <c r="L2959" s="2" t="s">
        <v>377</v>
      </c>
      <c r="M2959" s="2">
        <v>59</v>
      </c>
      <c r="N2959" s="2" t="b">
        <v>0</v>
      </c>
      <c r="O2959" s="2">
        <v>0.86542443064182206</v>
      </c>
      <c r="P2959" s="2">
        <v>0.82936507936507942</v>
      </c>
      <c r="Q2959" s="2">
        <v>0.90476190476190477</v>
      </c>
      <c r="R2959" s="2" t="s">
        <v>74</v>
      </c>
      <c r="S2959" s="2" t="s">
        <v>6474</v>
      </c>
      <c r="T2959" s="2" t="s">
        <v>6475</v>
      </c>
      <c r="U2959" s="2" t="b">
        <v>0</v>
      </c>
      <c r="V2959" s="2" t="s">
        <v>69</v>
      </c>
      <c r="W2959" s="2">
        <v>589.9</v>
      </c>
    </row>
    <row r="2960" spans="1:23" ht="15.75" customHeight="1" x14ac:dyDescent="0.25">
      <c r="A2960" s="2" t="s">
        <v>2815</v>
      </c>
      <c r="B2960" s="2" t="s">
        <v>2817</v>
      </c>
      <c r="C2960" s="2" t="s">
        <v>106</v>
      </c>
      <c r="D2960" s="2" t="s">
        <v>81</v>
      </c>
      <c r="E2960" s="2" t="s">
        <v>82</v>
      </c>
      <c r="F2960" s="2" t="s">
        <v>364</v>
      </c>
      <c r="G2960" s="2" t="s">
        <v>502</v>
      </c>
      <c r="H2960" s="2" t="s">
        <v>412</v>
      </c>
      <c r="I2960" s="2" t="s">
        <v>54</v>
      </c>
      <c r="J2960" s="2" t="s">
        <v>503</v>
      </c>
      <c r="K2960" s="2" t="s">
        <v>504</v>
      </c>
      <c r="L2960" s="2" t="s">
        <v>377</v>
      </c>
      <c r="M2960" s="2">
        <v>60</v>
      </c>
      <c r="N2960" s="2" t="b">
        <v>0</v>
      </c>
      <c r="O2960" s="2">
        <v>0.85594989561586643</v>
      </c>
      <c r="P2960" s="2">
        <v>0.82661290322580649</v>
      </c>
      <c r="Q2960" s="2">
        <v>0.88744588744588748</v>
      </c>
      <c r="R2960" s="2" t="s">
        <v>74</v>
      </c>
      <c r="S2960" s="2" t="s">
        <v>6476</v>
      </c>
      <c r="T2960" s="2" t="s">
        <v>6477</v>
      </c>
      <c r="U2960" s="2" t="b">
        <v>0</v>
      </c>
      <c r="V2960" s="2" t="s">
        <v>69</v>
      </c>
      <c r="W2960" s="2">
        <v>511</v>
      </c>
    </row>
    <row r="2961" spans="1:23" ht="15.75" customHeight="1" x14ac:dyDescent="0.25">
      <c r="A2961" s="2" t="s">
        <v>2815</v>
      </c>
      <c r="B2961" s="2" t="s">
        <v>2817</v>
      </c>
      <c r="C2961" s="2" t="s">
        <v>106</v>
      </c>
      <c r="D2961" s="2" t="s">
        <v>81</v>
      </c>
      <c r="E2961" s="2" t="s">
        <v>82</v>
      </c>
      <c r="F2961" s="2" t="s">
        <v>364</v>
      </c>
      <c r="G2961" s="2" t="s">
        <v>507</v>
      </c>
      <c r="H2961" s="2" t="s">
        <v>412</v>
      </c>
      <c r="I2961" s="2" t="s">
        <v>54</v>
      </c>
      <c r="J2961" s="2" t="s">
        <v>508</v>
      </c>
      <c r="K2961" s="2" t="s">
        <v>509</v>
      </c>
      <c r="L2961" s="2" t="s">
        <v>377</v>
      </c>
      <c r="M2961" s="2">
        <v>61</v>
      </c>
      <c r="N2961" s="2" t="b">
        <v>0</v>
      </c>
      <c r="O2961" s="2">
        <v>0.83026584867075659</v>
      </c>
      <c r="P2961" s="2">
        <v>0.78682170542635654</v>
      </c>
      <c r="Q2961" s="2">
        <v>0.87878787878787878</v>
      </c>
      <c r="R2961" s="2" t="s">
        <v>74</v>
      </c>
      <c r="S2961" s="2" t="s">
        <v>6478</v>
      </c>
      <c r="T2961" s="2" t="s">
        <v>6479</v>
      </c>
      <c r="U2961" s="2" t="b">
        <v>0</v>
      </c>
      <c r="V2961" s="2" t="s">
        <v>69</v>
      </c>
      <c r="W2961" s="2">
        <v>418.2</v>
      </c>
    </row>
    <row r="2962" spans="1:23" ht="15.75" customHeight="1" x14ac:dyDescent="0.25">
      <c r="A2962" s="2" t="s">
        <v>2815</v>
      </c>
      <c r="B2962" s="2" t="s">
        <v>2817</v>
      </c>
      <c r="C2962" s="2" t="s">
        <v>106</v>
      </c>
      <c r="D2962" s="2" t="s">
        <v>81</v>
      </c>
      <c r="E2962" s="2" t="s">
        <v>82</v>
      </c>
      <c r="F2962" s="2" t="s">
        <v>364</v>
      </c>
      <c r="G2962" s="2" t="s">
        <v>512</v>
      </c>
      <c r="H2962" s="2" t="s">
        <v>513</v>
      </c>
      <c r="I2962" s="2" t="s">
        <v>40</v>
      </c>
      <c r="J2962" s="2" t="s">
        <v>514</v>
      </c>
      <c r="K2962" s="2" t="s">
        <v>515</v>
      </c>
      <c r="L2962" s="2" t="s">
        <v>372</v>
      </c>
      <c r="M2962" s="2">
        <v>42</v>
      </c>
      <c r="N2962" s="2" t="b">
        <v>0</v>
      </c>
      <c r="O2962" s="2">
        <v>0.87123287671232885</v>
      </c>
      <c r="P2962" s="2">
        <v>0.81958762886597936</v>
      </c>
      <c r="Q2962" s="2">
        <v>0.92982456140350878</v>
      </c>
      <c r="R2962" s="2" t="s">
        <v>74</v>
      </c>
      <c r="S2962" s="2" t="s">
        <v>6480</v>
      </c>
      <c r="T2962" s="2" t="s">
        <v>6481</v>
      </c>
      <c r="U2962" s="2" t="b">
        <v>0</v>
      </c>
      <c r="V2962" s="2" t="s">
        <v>69</v>
      </c>
      <c r="W2962" s="2">
        <v>441</v>
      </c>
    </row>
    <row r="2963" spans="1:23" ht="15.75" customHeight="1" x14ac:dyDescent="0.25">
      <c r="A2963" s="2" t="s">
        <v>2815</v>
      </c>
      <c r="B2963" s="2" t="s">
        <v>2817</v>
      </c>
      <c r="C2963" s="2" t="s">
        <v>106</v>
      </c>
      <c r="D2963" s="2" t="s">
        <v>81</v>
      </c>
      <c r="E2963" s="2" t="s">
        <v>82</v>
      </c>
      <c r="F2963" s="2" t="s">
        <v>364</v>
      </c>
      <c r="G2963" s="2" t="s">
        <v>518</v>
      </c>
      <c r="H2963" s="2" t="s">
        <v>513</v>
      </c>
      <c r="I2963" s="2" t="s">
        <v>40</v>
      </c>
      <c r="J2963" s="2" t="s">
        <v>519</v>
      </c>
      <c r="K2963" s="2" t="s">
        <v>520</v>
      </c>
      <c r="L2963" s="2" t="s">
        <v>372</v>
      </c>
      <c r="M2963" s="2">
        <v>43</v>
      </c>
      <c r="N2963" s="2" t="b">
        <v>0</v>
      </c>
      <c r="O2963" s="2">
        <v>0.8421052631578948</v>
      </c>
      <c r="P2963" s="2">
        <v>0.8</v>
      </c>
      <c r="Q2963" s="2">
        <v>0.88888888888888884</v>
      </c>
      <c r="R2963" s="2" t="s">
        <v>74</v>
      </c>
      <c r="S2963" s="2" t="s">
        <v>6482</v>
      </c>
      <c r="T2963" s="2" t="s">
        <v>6483</v>
      </c>
      <c r="U2963" s="2" t="b">
        <v>0</v>
      </c>
      <c r="V2963" s="2" t="s">
        <v>69</v>
      </c>
      <c r="W2963" s="2">
        <v>449.2</v>
      </c>
    </row>
    <row r="2964" spans="1:23" ht="15.75" customHeight="1" x14ac:dyDescent="0.25">
      <c r="A2964" s="2" t="s">
        <v>2815</v>
      </c>
      <c r="B2964" s="2" t="s">
        <v>2817</v>
      </c>
      <c r="C2964" s="2" t="s">
        <v>106</v>
      </c>
      <c r="D2964" s="2" t="s">
        <v>81</v>
      </c>
      <c r="E2964" s="2" t="s">
        <v>82</v>
      </c>
      <c r="F2964" s="2" t="s">
        <v>364</v>
      </c>
      <c r="G2964" s="2" t="s">
        <v>523</v>
      </c>
      <c r="H2964" s="2" t="s">
        <v>513</v>
      </c>
      <c r="I2964" s="2" t="s">
        <v>40</v>
      </c>
      <c r="J2964" s="2" t="s">
        <v>524</v>
      </c>
      <c r="K2964" s="2" t="s">
        <v>525</v>
      </c>
      <c r="L2964" s="2" t="s">
        <v>372</v>
      </c>
      <c r="M2964" s="2">
        <v>44</v>
      </c>
      <c r="N2964" s="2" t="b">
        <v>0</v>
      </c>
      <c r="O2964" s="2">
        <v>0.87465181058495822</v>
      </c>
      <c r="P2964" s="2">
        <v>0.83510638297872342</v>
      </c>
      <c r="Q2964" s="2">
        <v>0.91812865497076024</v>
      </c>
      <c r="R2964" s="2" t="s">
        <v>74</v>
      </c>
      <c r="S2964" s="2" t="s">
        <v>6484</v>
      </c>
      <c r="T2964" s="2" t="s">
        <v>6485</v>
      </c>
      <c r="U2964" s="2" t="b">
        <v>0</v>
      </c>
      <c r="V2964" s="2" t="s">
        <v>69</v>
      </c>
      <c r="W2964" s="2">
        <v>530</v>
      </c>
    </row>
    <row r="2965" spans="1:23" ht="15.75" customHeight="1" x14ac:dyDescent="0.25">
      <c r="A2965" s="2" t="s">
        <v>2815</v>
      </c>
      <c r="B2965" s="2" t="s">
        <v>2817</v>
      </c>
      <c r="C2965" s="2" t="s">
        <v>106</v>
      </c>
      <c r="D2965" s="2" t="s">
        <v>81</v>
      </c>
      <c r="E2965" s="2" t="s">
        <v>82</v>
      </c>
      <c r="F2965" s="2" t="s">
        <v>364</v>
      </c>
      <c r="G2965" s="2" t="s">
        <v>528</v>
      </c>
      <c r="H2965" s="2" t="s">
        <v>513</v>
      </c>
      <c r="I2965" s="2" t="s">
        <v>40</v>
      </c>
      <c r="J2965" s="2" t="s">
        <v>529</v>
      </c>
      <c r="K2965" s="2" t="s">
        <v>530</v>
      </c>
      <c r="L2965" s="2" t="s">
        <v>372</v>
      </c>
      <c r="M2965" s="2">
        <v>45</v>
      </c>
      <c r="N2965" s="2" t="b">
        <v>0</v>
      </c>
      <c r="O2965" s="2">
        <v>0.83656509695290859</v>
      </c>
      <c r="P2965" s="2">
        <v>0.79473684210526319</v>
      </c>
      <c r="Q2965" s="2">
        <v>0.88304093567251463</v>
      </c>
      <c r="R2965" s="2" t="s">
        <v>74</v>
      </c>
      <c r="S2965" s="2" t="s">
        <v>6486</v>
      </c>
      <c r="T2965" s="2" t="s">
        <v>6487</v>
      </c>
      <c r="U2965" s="2" t="b">
        <v>0</v>
      </c>
      <c r="V2965" s="2" t="s">
        <v>69</v>
      </c>
      <c r="W2965" s="2">
        <v>484.1</v>
      </c>
    </row>
    <row r="2966" spans="1:23" ht="15.75" customHeight="1" x14ac:dyDescent="0.25">
      <c r="A2966" s="2" t="s">
        <v>2815</v>
      </c>
      <c r="B2966" s="2" t="s">
        <v>2817</v>
      </c>
      <c r="C2966" s="2" t="s">
        <v>106</v>
      </c>
      <c r="D2966" s="2" t="s">
        <v>81</v>
      </c>
      <c r="E2966" s="2" t="s">
        <v>82</v>
      </c>
      <c r="F2966" s="2" t="s">
        <v>364</v>
      </c>
      <c r="G2966" s="2" t="s">
        <v>533</v>
      </c>
      <c r="H2966" s="2" t="s">
        <v>513</v>
      </c>
      <c r="I2966" s="2" t="s">
        <v>40</v>
      </c>
      <c r="J2966" s="2" t="s">
        <v>534</v>
      </c>
      <c r="K2966" s="2" t="s">
        <v>535</v>
      </c>
      <c r="L2966" s="2" t="s">
        <v>372</v>
      </c>
      <c r="M2966" s="2">
        <v>46</v>
      </c>
      <c r="N2966" s="2" t="b">
        <v>0</v>
      </c>
      <c r="O2966" s="2">
        <v>0.82513661202185784</v>
      </c>
      <c r="P2966" s="2">
        <v>0.77435897435897438</v>
      </c>
      <c r="Q2966" s="2">
        <v>0.88304093567251463</v>
      </c>
      <c r="R2966" s="2" t="s">
        <v>74</v>
      </c>
      <c r="S2966" s="2" t="s">
        <v>6488</v>
      </c>
      <c r="T2966" s="2" t="s">
        <v>6489</v>
      </c>
      <c r="U2966" s="2" t="b">
        <v>0</v>
      </c>
      <c r="V2966" s="2" t="s">
        <v>69</v>
      </c>
      <c r="W2966" s="2">
        <v>404.3</v>
      </c>
    </row>
    <row r="2967" spans="1:23" ht="15.75" customHeight="1" x14ac:dyDescent="0.25">
      <c r="A2967" s="2" t="s">
        <v>2815</v>
      </c>
      <c r="B2967" s="2" t="s">
        <v>2817</v>
      </c>
      <c r="C2967" s="2" t="s">
        <v>106</v>
      </c>
      <c r="D2967" s="2" t="s">
        <v>81</v>
      </c>
      <c r="E2967" s="2" t="s">
        <v>82</v>
      </c>
      <c r="F2967" s="2" t="s">
        <v>364</v>
      </c>
      <c r="G2967" s="2" t="s">
        <v>538</v>
      </c>
      <c r="H2967" s="2" t="s">
        <v>513</v>
      </c>
      <c r="I2967" s="2" t="s">
        <v>40</v>
      </c>
      <c r="J2967" s="2" t="s">
        <v>539</v>
      </c>
      <c r="K2967" s="2" t="s">
        <v>540</v>
      </c>
      <c r="L2967" s="2" t="s">
        <v>372</v>
      </c>
      <c r="M2967" s="2">
        <v>47</v>
      </c>
      <c r="N2967" s="2" t="b">
        <v>0</v>
      </c>
      <c r="O2967" s="2">
        <v>0.81967213114754101</v>
      </c>
      <c r="P2967" s="2">
        <v>0.76923076923076927</v>
      </c>
      <c r="Q2967" s="2">
        <v>0.8771929824561403</v>
      </c>
      <c r="R2967" s="2" t="s">
        <v>74</v>
      </c>
      <c r="S2967" s="2" t="s">
        <v>6490</v>
      </c>
      <c r="T2967" s="2" t="s">
        <v>6491</v>
      </c>
      <c r="U2967" s="2" t="b">
        <v>0</v>
      </c>
      <c r="V2967" s="2" t="s">
        <v>69</v>
      </c>
      <c r="W2967" s="2">
        <v>477.6</v>
      </c>
    </row>
    <row r="2968" spans="1:23" ht="15.75" customHeight="1" x14ac:dyDescent="0.25">
      <c r="A2968" s="2" t="s">
        <v>2815</v>
      </c>
      <c r="B2968" s="2" t="s">
        <v>2817</v>
      </c>
      <c r="C2968" s="2" t="s">
        <v>106</v>
      </c>
      <c r="D2968" s="2" t="s">
        <v>81</v>
      </c>
      <c r="E2968" s="2" t="s">
        <v>82</v>
      </c>
      <c r="F2968" s="2" t="s">
        <v>364</v>
      </c>
      <c r="G2968" s="2" t="s">
        <v>550</v>
      </c>
      <c r="H2968" s="2" t="s">
        <v>513</v>
      </c>
      <c r="I2968" s="2" t="s">
        <v>40</v>
      </c>
      <c r="J2968" s="2" t="s">
        <v>555</v>
      </c>
      <c r="K2968" s="2" t="s">
        <v>557</v>
      </c>
      <c r="L2968" s="2" t="s">
        <v>372</v>
      </c>
      <c r="M2968" s="2">
        <v>48</v>
      </c>
      <c r="N2968" s="2" t="b">
        <v>0</v>
      </c>
      <c r="O2968" s="2">
        <v>0.83060109289617501</v>
      </c>
      <c r="P2968" s="2">
        <v>0.77948717948717949</v>
      </c>
      <c r="Q2968" s="2">
        <v>0.88888888888888884</v>
      </c>
      <c r="R2968" s="2" t="s">
        <v>74</v>
      </c>
      <c r="S2968" s="2" t="s">
        <v>6492</v>
      </c>
      <c r="T2968" s="2" t="s">
        <v>6493</v>
      </c>
      <c r="U2968" s="2" t="b">
        <v>0</v>
      </c>
      <c r="V2968" s="2" t="s">
        <v>69</v>
      </c>
      <c r="W2968" s="2">
        <v>442.7</v>
      </c>
    </row>
    <row r="2969" spans="1:23" ht="15.75" customHeight="1" x14ac:dyDescent="0.25">
      <c r="A2969" s="2" t="s">
        <v>2815</v>
      </c>
      <c r="B2969" s="2" t="s">
        <v>2817</v>
      </c>
      <c r="C2969" s="2" t="s">
        <v>106</v>
      </c>
      <c r="D2969" s="2" t="s">
        <v>81</v>
      </c>
      <c r="E2969" s="2" t="s">
        <v>82</v>
      </c>
      <c r="F2969" s="2" t="s">
        <v>364</v>
      </c>
      <c r="G2969" s="2" t="s">
        <v>572</v>
      </c>
      <c r="H2969" s="2" t="s">
        <v>513</v>
      </c>
      <c r="I2969" s="2" t="s">
        <v>40</v>
      </c>
      <c r="J2969" s="2" t="s">
        <v>575</v>
      </c>
      <c r="K2969" s="2" t="s">
        <v>576</v>
      </c>
      <c r="L2969" s="2" t="s">
        <v>372</v>
      </c>
      <c r="M2969" s="2">
        <v>49</v>
      </c>
      <c r="N2969" s="2" t="b">
        <v>0</v>
      </c>
      <c r="O2969" s="2">
        <v>0.81868131868131866</v>
      </c>
      <c r="P2969" s="2">
        <v>0.772020725388601</v>
      </c>
      <c r="Q2969" s="2">
        <v>0.87134502923976609</v>
      </c>
      <c r="R2969" s="2" t="s">
        <v>74</v>
      </c>
      <c r="S2969" s="2" t="s">
        <v>6494</v>
      </c>
      <c r="T2969" s="2" t="s">
        <v>6495</v>
      </c>
      <c r="U2969" s="2" t="b">
        <v>0</v>
      </c>
      <c r="V2969" s="2" t="s">
        <v>69</v>
      </c>
      <c r="W2969" s="2">
        <v>567.29999999999995</v>
      </c>
    </row>
    <row r="2970" spans="1:23" ht="15.75" customHeight="1" x14ac:dyDescent="0.25">
      <c r="A2970" s="2" t="s">
        <v>2815</v>
      </c>
      <c r="B2970" s="2" t="s">
        <v>2817</v>
      </c>
      <c r="C2970" s="2" t="s">
        <v>106</v>
      </c>
      <c r="D2970" s="2" t="s">
        <v>81</v>
      </c>
      <c r="E2970" s="2" t="s">
        <v>82</v>
      </c>
      <c r="F2970" s="2" t="s">
        <v>364</v>
      </c>
      <c r="G2970" s="2" t="s">
        <v>587</v>
      </c>
      <c r="H2970" s="2" t="s">
        <v>513</v>
      </c>
      <c r="I2970" s="2" t="s">
        <v>40</v>
      </c>
      <c r="J2970" s="2" t="s">
        <v>589</v>
      </c>
      <c r="K2970" s="2" t="s">
        <v>591</v>
      </c>
      <c r="L2970" s="2" t="s">
        <v>372</v>
      </c>
      <c r="M2970" s="2">
        <v>50</v>
      </c>
      <c r="N2970" s="2" t="b">
        <v>0</v>
      </c>
      <c r="O2970" s="2">
        <v>0.82872928176795568</v>
      </c>
      <c r="P2970" s="2">
        <v>0.78534031413612571</v>
      </c>
      <c r="Q2970" s="2">
        <v>0.8771929824561403</v>
      </c>
      <c r="R2970" s="2" t="s">
        <v>74</v>
      </c>
      <c r="S2970" s="2" t="s">
        <v>6496</v>
      </c>
      <c r="T2970" s="2" t="s">
        <v>6497</v>
      </c>
      <c r="U2970" s="2" t="b">
        <v>0</v>
      </c>
      <c r="V2970" s="2" t="s">
        <v>69</v>
      </c>
      <c r="W2970" s="2">
        <v>399.8</v>
      </c>
    </row>
    <row r="2971" spans="1:23" ht="15.75" customHeight="1" x14ac:dyDescent="0.25">
      <c r="A2971" s="2" t="s">
        <v>2815</v>
      </c>
      <c r="B2971" s="2" t="s">
        <v>2817</v>
      </c>
      <c r="C2971" s="2" t="s">
        <v>106</v>
      </c>
      <c r="D2971" s="2" t="s">
        <v>81</v>
      </c>
      <c r="E2971" s="2" t="s">
        <v>82</v>
      </c>
      <c r="F2971" s="2" t="s">
        <v>364</v>
      </c>
      <c r="G2971" s="2" t="s">
        <v>601</v>
      </c>
      <c r="H2971" s="2" t="s">
        <v>513</v>
      </c>
      <c r="I2971" s="2" t="s">
        <v>40</v>
      </c>
      <c r="J2971" s="2" t="s">
        <v>603</v>
      </c>
      <c r="K2971" s="2" t="s">
        <v>604</v>
      </c>
      <c r="L2971" s="2" t="s">
        <v>372</v>
      </c>
      <c r="M2971" s="2">
        <v>51</v>
      </c>
      <c r="N2971" s="2" t="b">
        <v>0</v>
      </c>
      <c r="O2971" s="2">
        <v>0.83425414364640882</v>
      </c>
      <c r="P2971" s="2">
        <v>0.79057591623036649</v>
      </c>
      <c r="Q2971" s="2">
        <v>0.88304093567251463</v>
      </c>
      <c r="R2971" s="2" t="s">
        <v>74</v>
      </c>
      <c r="S2971" s="2" t="s">
        <v>6498</v>
      </c>
      <c r="T2971" s="2" t="s">
        <v>6499</v>
      </c>
      <c r="U2971" s="2" t="b">
        <v>0</v>
      </c>
      <c r="V2971" s="2" t="s">
        <v>69</v>
      </c>
      <c r="W2971" s="2">
        <v>397.5</v>
      </c>
    </row>
    <row r="2972" spans="1:23" ht="15.75" customHeight="1" x14ac:dyDescent="0.25">
      <c r="A2972" s="2" t="s">
        <v>2815</v>
      </c>
      <c r="B2972" s="2" t="s">
        <v>2817</v>
      </c>
      <c r="C2972" s="2" t="s">
        <v>106</v>
      </c>
      <c r="D2972" s="2" t="s">
        <v>81</v>
      </c>
      <c r="E2972" s="2" t="s">
        <v>82</v>
      </c>
      <c r="F2972" s="2" t="s">
        <v>364</v>
      </c>
      <c r="G2972" s="2" t="s">
        <v>618</v>
      </c>
      <c r="H2972" s="2" t="s">
        <v>513</v>
      </c>
      <c r="I2972" s="2" t="s">
        <v>40</v>
      </c>
      <c r="J2972" s="2" t="s">
        <v>622</v>
      </c>
      <c r="K2972" s="2" t="s">
        <v>624</v>
      </c>
      <c r="L2972" s="2" t="s">
        <v>372</v>
      </c>
      <c r="M2972" s="2">
        <v>52</v>
      </c>
      <c r="N2972" s="2" t="b">
        <v>0</v>
      </c>
      <c r="O2972" s="2">
        <v>0.86111111111111127</v>
      </c>
      <c r="P2972" s="2">
        <v>0.82010582010582012</v>
      </c>
      <c r="Q2972" s="2">
        <v>0.9064327485380117</v>
      </c>
      <c r="R2972" s="2" t="s">
        <v>74</v>
      </c>
      <c r="S2972" s="2" t="s">
        <v>6500</v>
      </c>
      <c r="T2972" s="2" t="s">
        <v>6501</v>
      </c>
      <c r="U2972" s="2" t="b">
        <v>0</v>
      </c>
      <c r="V2972" s="2" t="s">
        <v>69</v>
      </c>
      <c r="W2972" s="2">
        <v>477.1</v>
      </c>
    </row>
    <row r="2973" spans="1:23" ht="15.75" customHeight="1" x14ac:dyDescent="0.25">
      <c r="A2973" s="2" t="s">
        <v>2815</v>
      </c>
      <c r="B2973" s="2" t="s">
        <v>2817</v>
      </c>
      <c r="C2973" s="2" t="s">
        <v>106</v>
      </c>
      <c r="D2973" s="2" t="s">
        <v>81</v>
      </c>
      <c r="E2973" s="2" t="s">
        <v>82</v>
      </c>
      <c r="F2973" s="2" t="s">
        <v>364</v>
      </c>
      <c r="G2973" s="2" t="s">
        <v>640</v>
      </c>
      <c r="H2973" s="2" t="s">
        <v>513</v>
      </c>
      <c r="I2973" s="2" t="s">
        <v>40</v>
      </c>
      <c r="J2973" s="2" t="s">
        <v>643</v>
      </c>
      <c r="K2973" s="2" t="s">
        <v>644</v>
      </c>
      <c r="L2973" s="2" t="s">
        <v>372</v>
      </c>
      <c r="M2973" s="2">
        <v>53</v>
      </c>
      <c r="N2973" s="2" t="b">
        <v>0</v>
      </c>
      <c r="O2973" s="2">
        <v>0.84931506849315075</v>
      </c>
      <c r="P2973" s="2">
        <v>0.7989690721649485</v>
      </c>
      <c r="Q2973" s="2">
        <v>0.9064327485380117</v>
      </c>
      <c r="R2973" s="2" t="s">
        <v>74</v>
      </c>
      <c r="S2973" s="2" t="s">
        <v>6502</v>
      </c>
      <c r="T2973" s="2" t="s">
        <v>6503</v>
      </c>
      <c r="U2973" s="2" t="b">
        <v>0</v>
      </c>
      <c r="V2973" s="2" t="s">
        <v>69</v>
      </c>
      <c r="W2973" s="2">
        <v>434.2</v>
      </c>
    </row>
    <row r="2974" spans="1:23" ht="15.75" customHeight="1" x14ac:dyDescent="0.25">
      <c r="A2974" s="2" t="s">
        <v>2815</v>
      </c>
      <c r="B2974" s="2" t="s">
        <v>2817</v>
      </c>
      <c r="C2974" s="2" t="s">
        <v>106</v>
      </c>
      <c r="D2974" s="2" t="s">
        <v>81</v>
      </c>
      <c r="E2974" s="2" t="s">
        <v>82</v>
      </c>
      <c r="F2974" s="2" t="s">
        <v>364</v>
      </c>
      <c r="G2974" s="2" t="s">
        <v>659</v>
      </c>
      <c r="H2974" s="2" t="s">
        <v>513</v>
      </c>
      <c r="I2974" s="2" t="s">
        <v>40</v>
      </c>
      <c r="J2974" s="2" t="s">
        <v>660</v>
      </c>
      <c r="K2974" s="2" t="s">
        <v>661</v>
      </c>
      <c r="L2974" s="2" t="s">
        <v>372</v>
      </c>
      <c r="M2974" s="2">
        <v>54</v>
      </c>
      <c r="N2974" s="2" t="b">
        <v>0</v>
      </c>
      <c r="O2974" s="2">
        <v>0.84530386740331498</v>
      </c>
      <c r="P2974" s="2">
        <v>0.80104712041884818</v>
      </c>
      <c r="Q2974" s="2">
        <v>0.89473684210526316</v>
      </c>
      <c r="R2974" s="2" t="s">
        <v>74</v>
      </c>
      <c r="S2974" s="2" t="s">
        <v>6504</v>
      </c>
      <c r="T2974" s="2" t="s">
        <v>6505</v>
      </c>
      <c r="U2974" s="2" t="b">
        <v>0</v>
      </c>
      <c r="V2974" s="2" t="s">
        <v>69</v>
      </c>
      <c r="W2974" s="2">
        <v>478.9</v>
      </c>
    </row>
    <row r="2975" spans="1:23" ht="15.75" customHeight="1" x14ac:dyDescent="0.25">
      <c r="A2975" s="2" t="s">
        <v>2815</v>
      </c>
      <c r="B2975" s="2" t="s">
        <v>2817</v>
      </c>
      <c r="C2975" s="2" t="s">
        <v>106</v>
      </c>
      <c r="D2975" s="2" t="s">
        <v>81</v>
      </c>
      <c r="E2975" s="2" t="s">
        <v>82</v>
      </c>
      <c r="F2975" s="2" t="s">
        <v>364</v>
      </c>
      <c r="G2975" s="2" t="s">
        <v>664</v>
      </c>
      <c r="H2975" s="2" t="s">
        <v>513</v>
      </c>
      <c r="I2975" s="2" t="s">
        <v>40</v>
      </c>
      <c r="J2975" s="2" t="s">
        <v>665</v>
      </c>
      <c r="K2975" s="2" t="s">
        <v>666</v>
      </c>
      <c r="L2975" s="2" t="s">
        <v>372</v>
      </c>
      <c r="M2975" s="2">
        <v>55</v>
      </c>
      <c r="N2975" s="2" t="b">
        <v>0</v>
      </c>
      <c r="O2975" s="2">
        <v>0.82872928176795568</v>
      </c>
      <c r="P2975" s="2">
        <v>0.78534031413612571</v>
      </c>
      <c r="Q2975" s="2">
        <v>0.8771929824561403</v>
      </c>
      <c r="R2975" s="2" t="s">
        <v>74</v>
      </c>
      <c r="S2975" s="2" t="s">
        <v>6506</v>
      </c>
      <c r="T2975" s="2" t="s">
        <v>6507</v>
      </c>
      <c r="U2975" s="2" t="b">
        <v>0</v>
      </c>
      <c r="V2975" s="2" t="s">
        <v>69</v>
      </c>
      <c r="W2975" s="2">
        <v>402</v>
      </c>
    </row>
    <row r="2976" spans="1:23" ht="15.75" customHeight="1" x14ac:dyDescent="0.25">
      <c r="A2976" s="2" t="s">
        <v>2815</v>
      </c>
      <c r="B2976" s="2" t="s">
        <v>2817</v>
      </c>
      <c r="C2976" s="2" t="s">
        <v>106</v>
      </c>
      <c r="D2976" s="2" t="s">
        <v>81</v>
      </c>
      <c r="E2976" s="2" t="s">
        <v>82</v>
      </c>
      <c r="F2976" s="2" t="s">
        <v>364</v>
      </c>
      <c r="G2976" s="2" t="s">
        <v>669</v>
      </c>
      <c r="H2976" s="2" t="s">
        <v>513</v>
      </c>
      <c r="I2976" s="2" t="s">
        <v>40</v>
      </c>
      <c r="J2976" s="2" t="s">
        <v>670</v>
      </c>
      <c r="K2976" s="2" t="s">
        <v>671</v>
      </c>
      <c r="L2976" s="2" t="s">
        <v>372</v>
      </c>
      <c r="M2976" s="2">
        <v>56</v>
      </c>
      <c r="N2976" s="2" t="b">
        <v>0</v>
      </c>
      <c r="O2976" s="2">
        <v>0.84530386740331498</v>
      </c>
      <c r="P2976" s="2">
        <v>0.80104712041884818</v>
      </c>
      <c r="Q2976" s="2">
        <v>0.89473684210526316</v>
      </c>
      <c r="R2976" s="2" t="s">
        <v>74</v>
      </c>
      <c r="S2976" s="2" t="s">
        <v>6508</v>
      </c>
      <c r="T2976" s="2" t="s">
        <v>6509</v>
      </c>
      <c r="U2976" s="2" t="b">
        <v>0</v>
      </c>
      <c r="V2976" s="2" t="s">
        <v>69</v>
      </c>
      <c r="W2976" s="2">
        <v>445.4</v>
      </c>
    </row>
    <row r="2977" spans="1:23" ht="15.75" customHeight="1" x14ac:dyDescent="0.25">
      <c r="A2977" s="2" t="s">
        <v>2815</v>
      </c>
      <c r="B2977" s="2" t="s">
        <v>2817</v>
      </c>
      <c r="C2977" s="2" t="s">
        <v>106</v>
      </c>
      <c r="D2977" s="2" t="s">
        <v>81</v>
      </c>
      <c r="E2977" s="2" t="s">
        <v>82</v>
      </c>
      <c r="F2977" s="2" t="s">
        <v>364</v>
      </c>
      <c r="G2977" s="2" t="s">
        <v>674</v>
      </c>
      <c r="H2977" s="2" t="s">
        <v>513</v>
      </c>
      <c r="I2977" s="2" t="s">
        <v>40</v>
      </c>
      <c r="J2977" s="2" t="s">
        <v>675</v>
      </c>
      <c r="K2977" s="2" t="s">
        <v>676</v>
      </c>
      <c r="L2977" s="2" t="s">
        <v>372</v>
      </c>
      <c r="M2977" s="2">
        <v>57</v>
      </c>
      <c r="N2977" s="2" t="b">
        <v>0</v>
      </c>
      <c r="O2977" s="2">
        <v>0.82065217391304335</v>
      </c>
      <c r="P2977" s="2">
        <v>0.76649746192893398</v>
      </c>
      <c r="Q2977" s="2">
        <v>0.88304093567251463</v>
      </c>
      <c r="R2977" s="2" t="s">
        <v>74</v>
      </c>
      <c r="S2977" s="2" t="s">
        <v>6510</v>
      </c>
      <c r="T2977" s="2" t="s">
        <v>6511</v>
      </c>
      <c r="U2977" s="2" t="b">
        <v>0</v>
      </c>
      <c r="V2977" s="2" t="s">
        <v>69</v>
      </c>
      <c r="W2977" s="2">
        <v>395.6</v>
      </c>
    </row>
    <row r="2978" spans="1:23" ht="15.75" customHeight="1" x14ac:dyDescent="0.25">
      <c r="A2978" s="2" t="s">
        <v>2815</v>
      </c>
      <c r="B2978" s="2" t="s">
        <v>2817</v>
      </c>
      <c r="C2978" s="2" t="s">
        <v>106</v>
      </c>
      <c r="D2978" s="2" t="s">
        <v>81</v>
      </c>
      <c r="E2978" s="2" t="s">
        <v>82</v>
      </c>
      <c r="F2978" s="2" t="s">
        <v>364</v>
      </c>
      <c r="G2978" s="2" t="s">
        <v>679</v>
      </c>
      <c r="H2978" s="2" t="s">
        <v>513</v>
      </c>
      <c r="I2978" s="2" t="s">
        <v>40</v>
      </c>
      <c r="J2978" s="2" t="s">
        <v>680</v>
      </c>
      <c r="K2978" s="2" t="s">
        <v>681</v>
      </c>
      <c r="L2978" s="2" t="s">
        <v>372</v>
      </c>
      <c r="M2978" s="2">
        <v>58</v>
      </c>
      <c r="N2978" s="2" t="b">
        <v>0</v>
      </c>
      <c r="O2978" s="2">
        <v>0.83195592286501396</v>
      </c>
      <c r="P2978" s="2">
        <v>0.78645833333333337</v>
      </c>
      <c r="Q2978" s="2">
        <v>0.88304093567251463</v>
      </c>
      <c r="R2978" s="2" t="s">
        <v>74</v>
      </c>
      <c r="S2978" s="2" t="s">
        <v>6512</v>
      </c>
      <c r="T2978" s="2" t="s">
        <v>6513</v>
      </c>
      <c r="U2978" s="2" t="b">
        <v>0</v>
      </c>
      <c r="V2978" s="2" t="s">
        <v>69</v>
      </c>
      <c r="W2978" s="2">
        <v>495</v>
      </c>
    </row>
    <row r="2979" spans="1:23" ht="15.75" customHeight="1" x14ac:dyDescent="0.25">
      <c r="A2979" s="2" t="s">
        <v>2815</v>
      </c>
      <c r="B2979" s="2" t="s">
        <v>2817</v>
      </c>
      <c r="C2979" s="2" t="s">
        <v>106</v>
      </c>
      <c r="D2979" s="2" t="s">
        <v>81</v>
      </c>
      <c r="E2979" s="2" t="s">
        <v>82</v>
      </c>
      <c r="F2979" s="2" t="s">
        <v>364</v>
      </c>
      <c r="G2979" s="2" t="s">
        <v>684</v>
      </c>
      <c r="H2979" s="2" t="s">
        <v>513</v>
      </c>
      <c r="I2979" s="2" t="s">
        <v>40</v>
      </c>
      <c r="J2979" s="2" t="s">
        <v>685</v>
      </c>
      <c r="K2979" s="2" t="s">
        <v>686</v>
      </c>
      <c r="L2979" s="2" t="s">
        <v>372</v>
      </c>
      <c r="M2979" s="2">
        <v>59</v>
      </c>
      <c r="N2979" s="2" t="b">
        <v>0</v>
      </c>
      <c r="O2979" s="2">
        <v>0.83378746594005448</v>
      </c>
      <c r="P2979" s="2">
        <v>0.78061224489795922</v>
      </c>
      <c r="Q2979" s="2">
        <v>0.89473684210526316</v>
      </c>
      <c r="R2979" s="2" t="s">
        <v>74</v>
      </c>
      <c r="S2979" s="2" t="s">
        <v>6514</v>
      </c>
      <c r="T2979" s="2" t="s">
        <v>6515</v>
      </c>
      <c r="U2979" s="2" t="b">
        <v>0</v>
      </c>
      <c r="V2979" s="2" t="s">
        <v>69</v>
      </c>
      <c r="W2979" s="2">
        <v>395.7</v>
      </c>
    </row>
    <row r="2980" spans="1:23" ht="15.75" customHeight="1" x14ac:dyDescent="0.25">
      <c r="A2980" s="2" t="s">
        <v>2815</v>
      </c>
      <c r="B2980" s="2" t="s">
        <v>2817</v>
      </c>
      <c r="C2980" s="2" t="s">
        <v>106</v>
      </c>
      <c r="D2980" s="2" t="s">
        <v>81</v>
      </c>
      <c r="E2980" s="2" t="s">
        <v>82</v>
      </c>
      <c r="F2980" s="2" t="s">
        <v>364</v>
      </c>
      <c r="G2980" s="2" t="s">
        <v>689</v>
      </c>
      <c r="H2980" s="2" t="s">
        <v>513</v>
      </c>
      <c r="I2980" s="2" t="s">
        <v>40</v>
      </c>
      <c r="J2980" s="2" t="s">
        <v>690</v>
      </c>
      <c r="K2980" s="2" t="s">
        <v>691</v>
      </c>
      <c r="L2980" s="2" t="s">
        <v>372</v>
      </c>
      <c r="M2980" s="2">
        <v>60</v>
      </c>
      <c r="N2980" s="2" t="b">
        <v>0</v>
      </c>
      <c r="O2980" s="2">
        <v>0.84679665738161547</v>
      </c>
      <c r="P2980" s="2">
        <v>0.80851063829787229</v>
      </c>
      <c r="Q2980" s="2">
        <v>0.88888888888888884</v>
      </c>
      <c r="R2980" s="2" t="s">
        <v>74</v>
      </c>
      <c r="S2980" s="2" t="s">
        <v>6516</v>
      </c>
      <c r="T2980" s="2" t="s">
        <v>6517</v>
      </c>
      <c r="U2980" s="2" t="b">
        <v>0</v>
      </c>
      <c r="V2980" s="2" t="s">
        <v>69</v>
      </c>
      <c r="W2980" s="2">
        <v>627.29999999999995</v>
      </c>
    </row>
    <row r="2981" spans="1:23" ht="15.75" customHeight="1" x14ac:dyDescent="0.25">
      <c r="A2981" s="2" t="s">
        <v>2815</v>
      </c>
      <c r="B2981" s="2" t="s">
        <v>2817</v>
      </c>
      <c r="C2981" s="2" t="s">
        <v>106</v>
      </c>
      <c r="D2981" s="2" t="s">
        <v>81</v>
      </c>
      <c r="E2981" s="2" t="s">
        <v>82</v>
      </c>
      <c r="F2981" s="2" t="s">
        <v>364</v>
      </c>
      <c r="G2981" s="2" t="s">
        <v>694</v>
      </c>
      <c r="H2981" s="2" t="s">
        <v>513</v>
      </c>
      <c r="I2981" s="2" t="s">
        <v>40</v>
      </c>
      <c r="J2981" s="2" t="s">
        <v>695</v>
      </c>
      <c r="K2981" s="2" t="s">
        <v>696</v>
      </c>
      <c r="L2981" s="2" t="s">
        <v>372</v>
      </c>
      <c r="M2981" s="2">
        <v>61</v>
      </c>
      <c r="N2981" s="2" t="b">
        <v>0</v>
      </c>
      <c r="O2981" s="2">
        <v>0.84593837535014005</v>
      </c>
      <c r="P2981" s="2">
        <v>0.81182795698924726</v>
      </c>
      <c r="Q2981" s="2">
        <v>0.88304093567251463</v>
      </c>
      <c r="R2981" s="2" t="s">
        <v>74</v>
      </c>
      <c r="S2981" s="2" t="s">
        <v>6518</v>
      </c>
      <c r="T2981" s="2" t="s">
        <v>6519</v>
      </c>
      <c r="U2981" s="2" t="b">
        <v>0</v>
      </c>
      <c r="V2981" s="2" t="s">
        <v>69</v>
      </c>
      <c r="W2981" s="2">
        <v>394.7</v>
      </c>
    </row>
    <row r="2982" spans="1:23" ht="15.75" customHeight="1" x14ac:dyDescent="0.25">
      <c r="A2982" s="2" t="s">
        <v>2815</v>
      </c>
      <c r="B2982" s="2" t="s">
        <v>2817</v>
      </c>
      <c r="C2982" s="2" t="s">
        <v>106</v>
      </c>
      <c r="D2982" s="2" t="s">
        <v>81</v>
      </c>
      <c r="E2982" s="2" t="s">
        <v>82</v>
      </c>
      <c r="F2982" s="2" t="s">
        <v>364</v>
      </c>
      <c r="G2982" s="2" t="s">
        <v>699</v>
      </c>
      <c r="H2982" s="2" t="s">
        <v>700</v>
      </c>
      <c r="I2982" s="2" t="s">
        <v>47</v>
      </c>
      <c r="J2982" s="2" t="s">
        <v>701</v>
      </c>
      <c r="K2982" s="2" t="s">
        <v>702</v>
      </c>
      <c r="L2982" s="2" t="s">
        <v>366</v>
      </c>
      <c r="M2982" s="2">
        <v>42</v>
      </c>
      <c r="N2982" s="2" t="b">
        <v>0</v>
      </c>
      <c r="O2982" s="2">
        <v>0.84501061571125269</v>
      </c>
      <c r="P2982" s="2">
        <v>0.81224489795918364</v>
      </c>
      <c r="Q2982" s="2">
        <v>0.88053097345132747</v>
      </c>
      <c r="R2982" s="2" t="s">
        <v>74</v>
      </c>
      <c r="S2982" s="2" t="s">
        <v>6520</v>
      </c>
      <c r="T2982" s="2" t="s">
        <v>6521</v>
      </c>
      <c r="U2982" s="2" t="b">
        <v>0</v>
      </c>
      <c r="V2982" s="2" t="s">
        <v>69</v>
      </c>
      <c r="W2982" s="2">
        <v>401.2</v>
      </c>
    </row>
    <row r="2983" spans="1:23" ht="15.75" customHeight="1" x14ac:dyDescent="0.25">
      <c r="A2983" s="2" t="s">
        <v>2815</v>
      </c>
      <c r="B2983" s="2" t="s">
        <v>2817</v>
      </c>
      <c r="C2983" s="2" t="s">
        <v>106</v>
      </c>
      <c r="D2983" s="2" t="s">
        <v>81</v>
      </c>
      <c r="E2983" s="2" t="s">
        <v>82</v>
      </c>
      <c r="F2983" s="2" t="s">
        <v>364</v>
      </c>
      <c r="G2983" s="2" t="s">
        <v>705</v>
      </c>
      <c r="H2983" s="2" t="s">
        <v>700</v>
      </c>
      <c r="I2983" s="2" t="s">
        <v>47</v>
      </c>
      <c r="J2983" s="2" t="s">
        <v>706</v>
      </c>
      <c r="K2983" s="2" t="s">
        <v>707</v>
      </c>
      <c r="L2983" s="2" t="s">
        <v>366</v>
      </c>
      <c r="M2983" s="2">
        <v>43</v>
      </c>
      <c r="N2983" s="2" t="b">
        <v>0</v>
      </c>
      <c r="O2983" s="2">
        <v>0.86637931034482751</v>
      </c>
      <c r="P2983" s="2">
        <v>0.84453781512605042</v>
      </c>
      <c r="Q2983" s="2">
        <v>0.88938053097345138</v>
      </c>
      <c r="R2983" s="2" t="s">
        <v>74</v>
      </c>
      <c r="S2983" s="2" t="s">
        <v>6522</v>
      </c>
      <c r="T2983" s="2" t="s">
        <v>6523</v>
      </c>
      <c r="U2983" s="2" t="b">
        <v>0</v>
      </c>
      <c r="V2983" s="2" t="s">
        <v>69</v>
      </c>
      <c r="W2983" s="2">
        <v>609</v>
      </c>
    </row>
    <row r="2984" spans="1:23" ht="15.75" customHeight="1" x14ac:dyDescent="0.25">
      <c r="A2984" s="2" t="s">
        <v>2815</v>
      </c>
      <c r="B2984" s="2" t="s">
        <v>2817</v>
      </c>
      <c r="C2984" s="2" t="s">
        <v>106</v>
      </c>
      <c r="D2984" s="2" t="s">
        <v>81</v>
      </c>
      <c r="E2984" s="2" t="s">
        <v>82</v>
      </c>
      <c r="F2984" s="2" t="s">
        <v>364</v>
      </c>
      <c r="G2984" s="2" t="s">
        <v>710</v>
      </c>
      <c r="H2984" s="2" t="s">
        <v>700</v>
      </c>
      <c r="I2984" s="2" t="s">
        <v>47</v>
      </c>
      <c r="J2984" s="2" t="s">
        <v>711</v>
      </c>
      <c r="K2984" s="2" t="s">
        <v>712</v>
      </c>
      <c r="L2984" s="2" t="s">
        <v>366</v>
      </c>
      <c r="M2984" s="2">
        <v>44</v>
      </c>
      <c r="N2984" s="2" t="b">
        <v>0</v>
      </c>
      <c r="O2984" s="2">
        <v>0.84796573875803005</v>
      </c>
      <c r="P2984" s="2">
        <v>0.82157676348547715</v>
      </c>
      <c r="Q2984" s="2">
        <v>0.87610619469026552</v>
      </c>
      <c r="R2984" s="2" t="s">
        <v>74</v>
      </c>
      <c r="S2984" s="2" t="s">
        <v>6524</v>
      </c>
      <c r="T2984" s="2" t="s">
        <v>6525</v>
      </c>
      <c r="U2984" s="2" t="b">
        <v>0</v>
      </c>
      <c r="V2984" s="2" t="s">
        <v>69</v>
      </c>
      <c r="W2984" s="2">
        <v>488.9</v>
      </c>
    </row>
    <row r="2985" spans="1:23" ht="15.75" customHeight="1" x14ac:dyDescent="0.25">
      <c r="A2985" s="2" t="s">
        <v>2815</v>
      </c>
      <c r="B2985" s="2" t="s">
        <v>2817</v>
      </c>
      <c r="C2985" s="2" t="s">
        <v>106</v>
      </c>
      <c r="D2985" s="2" t="s">
        <v>81</v>
      </c>
      <c r="E2985" s="2" t="s">
        <v>82</v>
      </c>
      <c r="F2985" s="2" t="s">
        <v>364</v>
      </c>
      <c r="G2985" s="2" t="s">
        <v>715</v>
      </c>
      <c r="H2985" s="2" t="s">
        <v>700</v>
      </c>
      <c r="I2985" s="2" t="s">
        <v>47</v>
      </c>
      <c r="J2985" s="2" t="s">
        <v>716</v>
      </c>
      <c r="K2985" s="2" t="s">
        <v>717</v>
      </c>
      <c r="L2985" s="2" t="s">
        <v>366</v>
      </c>
      <c r="M2985" s="2">
        <v>45</v>
      </c>
      <c r="N2985" s="2" t="b">
        <v>0</v>
      </c>
      <c r="O2985" s="2">
        <v>0.85042735042735051</v>
      </c>
      <c r="P2985" s="2">
        <v>0.8223140495867769</v>
      </c>
      <c r="Q2985" s="2">
        <v>0.88053097345132747</v>
      </c>
      <c r="R2985" s="2" t="s">
        <v>74</v>
      </c>
      <c r="S2985" s="2" t="s">
        <v>6526</v>
      </c>
      <c r="T2985" s="2" t="s">
        <v>6527</v>
      </c>
      <c r="U2985" s="2" t="b">
        <v>0</v>
      </c>
      <c r="V2985" s="2" t="s">
        <v>69</v>
      </c>
      <c r="W2985" s="2">
        <v>401.2</v>
      </c>
    </row>
    <row r="2986" spans="1:23" ht="15.75" customHeight="1" x14ac:dyDescent="0.25">
      <c r="A2986" s="2" t="s">
        <v>2815</v>
      </c>
      <c r="B2986" s="2" t="s">
        <v>2817</v>
      </c>
      <c r="C2986" s="2" t="s">
        <v>106</v>
      </c>
      <c r="D2986" s="2" t="s">
        <v>81</v>
      </c>
      <c r="E2986" s="2" t="s">
        <v>82</v>
      </c>
      <c r="F2986" s="2" t="s">
        <v>364</v>
      </c>
      <c r="G2986" s="2" t="s">
        <v>720</v>
      </c>
      <c r="H2986" s="2" t="s">
        <v>700</v>
      </c>
      <c r="I2986" s="2" t="s">
        <v>47</v>
      </c>
      <c r="J2986" s="2" t="s">
        <v>721</v>
      </c>
      <c r="K2986" s="2" t="s">
        <v>722</v>
      </c>
      <c r="L2986" s="2" t="s">
        <v>366</v>
      </c>
      <c r="M2986" s="2">
        <v>46</v>
      </c>
      <c r="N2986" s="2" t="b">
        <v>0</v>
      </c>
      <c r="O2986" s="2">
        <v>0.84188034188034189</v>
      </c>
      <c r="P2986" s="2">
        <v>0.81404958677685946</v>
      </c>
      <c r="Q2986" s="2">
        <v>0.87168141592920356</v>
      </c>
      <c r="R2986" s="2" t="s">
        <v>74</v>
      </c>
      <c r="S2986" s="2" t="s">
        <v>6528</v>
      </c>
      <c r="T2986" s="2" t="s">
        <v>6529</v>
      </c>
      <c r="U2986" s="2" t="b">
        <v>0</v>
      </c>
      <c r="V2986" s="2" t="s">
        <v>69</v>
      </c>
      <c r="W2986" s="2">
        <v>444.6</v>
      </c>
    </row>
    <row r="2987" spans="1:23" ht="15.75" customHeight="1" x14ac:dyDescent="0.25">
      <c r="A2987" s="2" t="s">
        <v>2815</v>
      </c>
      <c r="B2987" s="2" t="s">
        <v>2817</v>
      </c>
      <c r="C2987" s="2" t="s">
        <v>106</v>
      </c>
      <c r="D2987" s="2" t="s">
        <v>81</v>
      </c>
      <c r="E2987" s="2" t="s">
        <v>82</v>
      </c>
      <c r="F2987" s="2" t="s">
        <v>364</v>
      </c>
      <c r="G2987" s="2" t="s">
        <v>725</v>
      </c>
      <c r="H2987" s="2" t="s">
        <v>700</v>
      </c>
      <c r="I2987" s="2" t="s">
        <v>47</v>
      </c>
      <c r="J2987" s="2" t="s">
        <v>726</v>
      </c>
      <c r="K2987" s="2" t="s">
        <v>727</v>
      </c>
      <c r="L2987" s="2" t="s">
        <v>366</v>
      </c>
      <c r="M2987" s="2">
        <v>47</v>
      </c>
      <c r="N2987" s="2" t="b">
        <v>0</v>
      </c>
      <c r="O2987" s="2">
        <v>0.84978540772532196</v>
      </c>
      <c r="P2987" s="2">
        <v>0.82499999999999996</v>
      </c>
      <c r="Q2987" s="2">
        <v>0.87610619469026552</v>
      </c>
      <c r="R2987" s="2" t="s">
        <v>74</v>
      </c>
      <c r="S2987" s="2" t="s">
        <v>6530</v>
      </c>
      <c r="T2987" s="2" t="s">
        <v>6531</v>
      </c>
      <c r="U2987" s="2" t="b">
        <v>0</v>
      </c>
      <c r="V2987" s="2" t="s">
        <v>69</v>
      </c>
      <c r="W2987" s="2">
        <v>396</v>
      </c>
    </row>
    <row r="2988" spans="1:23" ht="15.75" customHeight="1" x14ac:dyDescent="0.25">
      <c r="A2988" s="2" t="s">
        <v>2815</v>
      </c>
      <c r="B2988" s="2" t="s">
        <v>2817</v>
      </c>
      <c r="C2988" s="2" t="s">
        <v>106</v>
      </c>
      <c r="D2988" s="2" t="s">
        <v>81</v>
      </c>
      <c r="E2988" s="2" t="s">
        <v>82</v>
      </c>
      <c r="F2988" s="2" t="s">
        <v>364</v>
      </c>
      <c r="G2988" s="2" t="s">
        <v>730</v>
      </c>
      <c r="H2988" s="2" t="s">
        <v>700</v>
      </c>
      <c r="I2988" s="2" t="s">
        <v>47</v>
      </c>
      <c r="J2988" s="2" t="s">
        <v>731</v>
      </c>
      <c r="K2988" s="2" t="s">
        <v>732</v>
      </c>
      <c r="L2988" s="2" t="s">
        <v>366</v>
      </c>
      <c r="M2988" s="2">
        <v>48</v>
      </c>
      <c r="N2988" s="2" t="b">
        <v>0</v>
      </c>
      <c r="O2988" s="2">
        <v>0.85897435897435903</v>
      </c>
      <c r="P2988" s="2">
        <v>0.83057851239669422</v>
      </c>
      <c r="Q2988" s="2">
        <v>0.88938053097345138</v>
      </c>
      <c r="R2988" s="2" t="s">
        <v>74</v>
      </c>
      <c r="S2988" s="2" t="s">
        <v>6532</v>
      </c>
      <c r="T2988" s="2" t="s">
        <v>6533</v>
      </c>
      <c r="U2988" s="2" t="b">
        <v>0</v>
      </c>
      <c r="V2988" s="2" t="s">
        <v>69</v>
      </c>
      <c r="W2988" s="2">
        <v>581</v>
      </c>
    </row>
    <row r="2989" spans="1:23" ht="15.75" customHeight="1" x14ac:dyDescent="0.25">
      <c r="A2989" s="2" t="s">
        <v>2815</v>
      </c>
      <c r="B2989" s="2" t="s">
        <v>2817</v>
      </c>
      <c r="C2989" s="2" t="s">
        <v>106</v>
      </c>
      <c r="D2989" s="2" t="s">
        <v>81</v>
      </c>
      <c r="E2989" s="2" t="s">
        <v>82</v>
      </c>
      <c r="F2989" s="2" t="s">
        <v>364</v>
      </c>
      <c r="G2989" s="2" t="s">
        <v>735</v>
      </c>
      <c r="H2989" s="2" t="s">
        <v>700</v>
      </c>
      <c r="I2989" s="2" t="s">
        <v>47</v>
      </c>
      <c r="J2989" s="2" t="s">
        <v>736</v>
      </c>
      <c r="K2989" s="2" t="s">
        <v>737</v>
      </c>
      <c r="L2989" s="2" t="s">
        <v>366</v>
      </c>
      <c r="M2989" s="2">
        <v>49</v>
      </c>
      <c r="N2989" s="2" t="b">
        <v>0</v>
      </c>
      <c r="O2989" s="2">
        <v>0.86825053995680346</v>
      </c>
      <c r="P2989" s="2">
        <v>0.84810126582278478</v>
      </c>
      <c r="Q2989" s="2">
        <v>0.88938053097345138</v>
      </c>
      <c r="R2989" s="2" t="s">
        <v>74</v>
      </c>
      <c r="S2989" s="2" t="s">
        <v>6534</v>
      </c>
      <c r="T2989" s="2" t="s">
        <v>6535</v>
      </c>
      <c r="U2989" s="2" t="b">
        <v>0</v>
      </c>
      <c r="V2989" s="2" t="s">
        <v>69</v>
      </c>
      <c r="W2989" s="2">
        <v>442</v>
      </c>
    </row>
    <row r="2990" spans="1:23" ht="15.75" customHeight="1" x14ac:dyDescent="0.25">
      <c r="A2990" s="2" t="s">
        <v>2815</v>
      </c>
      <c r="B2990" s="2" t="s">
        <v>2817</v>
      </c>
      <c r="C2990" s="2" t="s">
        <v>106</v>
      </c>
      <c r="D2990" s="2" t="s">
        <v>81</v>
      </c>
      <c r="E2990" s="2" t="s">
        <v>82</v>
      </c>
      <c r="F2990" s="2" t="s">
        <v>364</v>
      </c>
      <c r="G2990" s="2" t="s">
        <v>740</v>
      </c>
      <c r="H2990" s="2" t="s">
        <v>700</v>
      </c>
      <c r="I2990" s="2" t="s">
        <v>47</v>
      </c>
      <c r="J2990" s="2" t="s">
        <v>741</v>
      </c>
      <c r="K2990" s="2" t="s">
        <v>742</v>
      </c>
      <c r="L2990" s="2" t="s">
        <v>366</v>
      </c>
      <c r="M2990" s="2">
        <v>50</v>
      </c>
      <c r="N2990" s="2" t="b">
        <v>0</v>
      </c>
      <c r="O2990" s="2">
        <v>0.84796573875803005</v>
      </c>
      <c r="P2990" s="2">
        <v>0.82157676348547715</v>
      </c>
      <c r="Q2990" s="2">
        <v>0.87610619469026552</v>
      </c>
      <c r="R2990" s="2" t="s">
        <v>74</v>
      </c>
      <c r="S2990" s="2" t="s">
        <v>6536</v>
      </c>
      <c r="T2990" s="2" t="s">
        <v>6537</v>
      </c>
      <c r="U2990" s="2" t="b">
        <v>0</v>
      </c>
      <c r="V2990" s="2" t="s">
        <v>69</v>
      </c>
      <c r="W2990" s="2">
        <v>630.6</v>
      </c>
    </row>
    <row r="2991" spans="1:23" ht="15.75" customHeight="1" x14ac:dyDescent="0.25">
      <c r="A2991" s="2" t="s">
        <v>2815</v>
      </c>
      <c r="B2991" s="2" t="s">
        <v>2817</v>
      </c>
      <c r="C2991" s="2" t="s">
        <v>106</v>
      </c>
      <c r="D2991" s="2" t="s">
        <v>81</v>
      </c>
      <c r="E2991" s="2" t="s">
        <v>82</v>
      </c>
      <c r="F2991" s="2" t="s">
        <v>364</v>
      </c>
      <c r="G2991" s="2" t="s">
        <v>745</v>
      </c>
      <c r="H2991" s="2" t="s">
        <v>700</v>
      </c>
      <c r="I2991" s="2" t="s">
        <v>47</v>
      </c>
      <c r="J2991" s="2" t="s">
        <v>746</v>
      </c>
      <c r="K2991" s="2" t="s">
        <v>747</v>
      </c>
      <c r="L2991" s="2" t="s">
        <v>366</v>
      </c>
      <c r="M2991" s="2">
        <v>51</v>
      </c>
      <c r="N2991" s="2" t="b">
        <v>0</v>
      </c>
      <c r="O2991" s="2">
        <v>0.84051724137931028</v>
      </c>
      <c r="P2991" s="2">
        <v>0.81932773109243695</v>
      </c>
      <c r="Q2991" s="2">
        <v>0.86283185840707965</v>
      </c>
      <c r="R2991" s="2" t="s">
        <v>74</v>
      </c>
      <c r="S2991" s="2" t="s">
        <v>6538</v>
      </c>
      <c r="T2991" s="2" t="s">
        <v>6539</v>
      </c>
      <c r="U2991" s="2" t="b">
        <v>0</v>
      </c>
      <c r="V2991" s="2" t="s">
        <v>69</v>
      </c>
      <c r="W2991" s="2">
        <v>498.8</v>
      </c>
    </row>
    <row r="2992" spans="1:23" ht="15.75" customHeight="1" x14ac:dyDescent="0.25">
      <c r="A2992" s="2" t="s">
        <v>2815</v>
      </c>
      <c r="B2992" s="2" t="s">
        <v>2817</v>
      </c>
      <c r="C2992" s="2" t="s">
        <v>106</v>
      </c>
      <c r="D2992" s="2" t="s">
        <v>81</v>
      </c>
      <c r="E2992" s="2" t="s">
        <v>82</v>
      </c>
      <c r="F2992" s="2" t="s">
        <v>364</v>
      </c>
      <c r="G2992" s="2" t="s">
        <v>750</v>
      </c>
      <c r="H2992" s="2" t="s">
        <v>700</v>
      </c>
      <c r="I2992" s="2" t="s">
        <v>47</v>
      </c>
      <c r="J2992" s="2" t="s">
        <v>751</v>
      </c>
      <c r="K2992" s="2" t="s">
        <v>752</v>
      </c>
      <c r="L2992" s="2" t="s">
        <v>366</v>
      </c>
      <c r="M2992" s="2">
        <v>52</v>
      </c>
      <c r="N2992" s="2" t="b">
        <v>0</v>
      </c>
      <c r="O2992" s="2">
        <v>0.85775862068965525</v>
      </c>
      <c r="P2992" s="2">
        <v>0.83613445378151263</v>
      </c>
      <c r="Q2992" s="2">
        <v>0.88053097345132747</v>
      </c>
      <c r="R2992" s="2" t="s">
        <v>74</v>
      </c>
      <c r="S2992" s="2" t="s">
        <v>6540</v>
      </c>
      <c r="T2992" s="2" t="s">
        <v>6541</v>
      </c>
      <c r="U2992" s="2" t="b">
        <v>0</v>
      </c>
      <c r="V2992" s="2" t="s">
        <v>69</v>
      </c>
      <c r="W2992" s="2">
        <v>444.9</v>
      </c>
    </row>
    <row r="2993" spans="1:23" ht="15.75" customHeight="1" x14ac:dyDescent="0.25">
      <c r="A2993" s="2" t="s">
        <v>2815</v>
      </c>
      <c r="B2993" s="2" t="s">
        <v>2817</v>
      </c>
      <c r="C2993" s="2" t="s">
        <v>106</v>
      </c>
      <c r="D2993" s="2" t="s">
        <v>81</v>
      </c>
      <c r="E2993" s="2" t="s">
        <v>82</v>
      </c>
      <c r="F2993" s="2" t="s">
        <v>364</v>
      </c>
      <c r="G2993" s="2" t="s">
        <v>755</v>
      </c>
      <c r="H2993" s="2" t="s">
        <v>700</v>
      </c>
      <c r="I2993" s="2" t="s">
        <v>47</v>
      </c>
      <c r="J2993" s="2" t="s">
        <v>756</v>
      </c>
      <c r="K2993" s="2" t="s">
        <v>757</v>
      </c>
      <c r="L2993" s="2" t="s">
        <v>366</v>
      </c>
      <c r="M2993" s="2">
        <v>53</v>
      </c>
      <c r="N2993" s="2" t="b">
        <v>0</v>
      </c>
      <c r="O2993" s="2">
        <v>0.86521739130434783</v>
      </c>
      <c r="P2993" s="2">
        <v>0.8504273504273504</v>
      </c>
      <c r="Q2993" s="2">
        <v>0.88053097345132747</v>
      </c>
      <c r="R2993" s="2" t="s">
        <v>74</v>
      </c>
      <c r="S2993" s="2" t="s">
        <v>6542</v>
      </c>
      <c r="T2993" s="2" t="s">
        <v>6543</v>
      </c>
      <c r="U2993" s="2" t="b">
        <v>0</v>
      </c>
      <c r="V2993" s="2" t="s">
        <v>69</v>
      </c>
      <c r="W2993" s="2">
        <v>545.9</v>
      </c>
    </row>
    <row r="2994" spans="1:23" ht="15.75" customHeight="1" x14ac:dyDescent="0.25">
      <c r="A2994" s="2" t="s">
        <v>2815</v>
      </c>
      <c r="B2994" s="2" t="s">
        <v>2817</v>
      </c>
      <c r="C2994" s="2" t="s">
        <v>106</v>
      </c>
      <c r="D2994" s="2" t="s">
        <v>81</v>
      </c>
      <c r="E2994" s="2" t="s">
        <v>82</v>
      </c>
      <c r="F2994" s="2" t="s">
        <v>364</v>
      </c>
      <c r="G2994" s="2" t="s">
        <v>760</v>
      </c>
      <c r="H2994" s="2" t="s">
        <v>700</v>
      </c>
      <c r="I2994" s="2" t="s">
        <v>47</v>
      </c>
      <c r="J2994" s="2" t="s">
        <v>761</v>
      </c>
      <c r="K2994" s="2" t="s">
        <v>762</v>
      </c>
      <c r="L2994" s="2" t="s">
        <v>366</v>
      </c>
      <c r="M2994" s="2">
        <v>54</v>
      </c>
      <c r="N2994" s="2" t="b">
        <v>0</v>
      </c>
      <c r="O2994" s="2">
        <v>0.83404255319148934</v>
      </c>
      <c r="P2994" s="2">
        <v>0.80327868852459017</v>
      </c>
      <c r="Q2994" s="2">
        <v>0.86725663716814161</v>
      </c>
      <c r="R2994" s="2" t="s">
        <v>74</v>
      </c>
      <c r="S2994" s="2" t="s">
        <v>6544</v>
      </c>
      <c r="T2994" s="2" t="s">
        <v>6545</v>
      </c>
      <c r="U2994" s="2" t="b">
        <v>0</v>
      </c>
      <c r="V2994" s="2" t="s">
        <v>69</v>
      </c>
      <c r="W2994" s="2">
        <v>445.6</v>
      </c>
    </row>
    <row r="2995" spans="1:23" ht="15.75" customHeight="1" x14ac:dyDescent="0.25">
      <c r="A2995" s="2" t="s">
        <v>2815</v>
      </c>
      <c r="B2995" s="2" t="s">
        <v>2817</v>
      </c>
      <c r="C2995" s="2" t="s">
        <v>106</v>
      </c>
      <c r="D2995" s="2" t="s">
        <v>81</v>
      </c>
      <c r="E2995" s="2" t="s">
        <v>82</v>
      </c>
      <c r="F2995" s="2" t="s">
        <v>364</v>
      </c>
      <c r="G2995" s="2" t="s">
        <v>765</v>
      </c>
      <c r="H2995" s="2" t="s">
        <v>700</v>
      </c>
      <c r="I2995" s="2" t="s">
        <v>47</v>
      </c>
      <c r="J2995" s="2" t="s">
        <v>766</v>
      </c>
      <c r="K2995" s="2" t="s">
        <v>767</v>
      </c>
      <c r="L2995" s="2" t="s">
        <v>366</v>
      </c>
      <c r="M2995" s="2">
        <v>55</v>
      </c>
      <c r="N2995" s="2" t="b">
        <v>0</v>
      </c>
      <c r="O2995" s="2">
        <v>0.85961123110151183</v>
      </c>
      <c r="P2995" s="2">
        <v>0.83966244725738393</v>
      </c>
      <c r="Q2995" s="2">
        <v>0.88053097345132747</v>
      </c>
      <c r="R2995" s="2" t="s">
        <v>74</v>
      </c>
      <c r="S2995" s="2" t="s">
        <v>6546</v>
      </c>
      <c r="T2995" s="2" t="s">
        <v>6547</v>
      </c>
      <c r="U2995" s="2" t="b">
        <v>0</v>
      </c>
      <c r="V2995" s="2" t="s">
        <v>69</v>
      </c>
      <c r="W2995" s="2">
        <v>621.5</v>
      </c>
    </row>
    <row r="2996" spans="1:23" ht="15.75" customHeight="1" x14ac:dyDescent="0.25">
      <c r="A2996" s="2" t="s">
        <v>2815</v>
      </c>
      <c r="B2996" s="2" t="s">
        <v>2817</v>
      </c>
      <c r="C2996" s="2" t="s">
        <v>106</v>
      </c>
      <c r="D2996" s="2" t="s">
        <v>81</v>
      </c>
      <c r="E2996" s="2" t="s">
        <v>82</v>
      </c>
      <c r="F2996" s="2" t="s">
        <v>364</v>
      </c>
      <c r="G2996" s="2" t="s">
        <v>770</v>
      </c>
      <c r="H2996" s="2" t="s">
        <v>700</v>
      </c>
      <c r="I2996" s="2" t="s">
        <v>47</v>
      </c>
      <c r="J2996" s="2" t="s">
        <v>771</v>
      </c>
      <c r="K2996" s="2" t="s">
        <v>772</v>
      </c>
      <c r="L2996" s="2" t="s">
        <v>366</v>
      </c>
      <c r="M2996" s="2">
        <v>56</v>
      </c>
      <c r="N2996" s="2" t="b">
        <v>0</v>
      </c>
      <c r="O2996" s="2">
        <v>0.86881720430107523</v>
      </c>
      <c r="P2996" s="2">
        <v>0.84518828451882844</v>
      </c>
      <c r="Q2996" s="2">
        <v>0.89380530973451322</v>
      </c>
      <c r="R2996" s="2" t="s">
        <v>74</v>
      </c>
      <c r="S2996" s="2" t="s">
        <v>6548</v>
      </c>
      <c r="T2996" s="2" t="s">
        <v>6549</v>
      </c>
      <c r="U2996" s="2" t="b">
        <v>0</v>
      </c>
      <c r="V2996" s="2" t="s">
        <v>69</v>
      </c>
      <c r="W2996" s="2">
        <v>400.6</v>
      </c>
    </row>
    <row r="2997" spans="1:23" ht="15.75" customHeight="1" x14ac:dyDescent="0.25">
      <c r="A2997" s="2" t="s">
        <v>2815</v>
      </c>
      <c r="B2997" s="2" t="s">
        <v>2817</v>
      </c>
      <c r="C2997" s="2" t="s">
        <v>106</v>
      </c>
      <c r="D2997" s="2" t="s">
        <v>81</v>
      </c>
      <c r="E2997" s="2" t="s">
        <v>82</v>
      </c>
      <c r="F2997" s="2" t="s">
        <v>364</v>
      </c>
      <c r="G2997" s="2" t="s">
        <v>775</v>
      </c>
      <c r="H2997" s="2" t="s">
        <v>700</v>
      </c>
      <c r="I2997" s="2" t="s">
        <v>47</v>
      </c>
      <c r="J2997" s="2" t="s">
        <v>776</v>
      </c>
      <c r="K2997" s="2" t="s">
        <v>777</v>
      </c>
      <c r="L2997" s="2" t="s">
        <v>366</v>
      </c>
      <c r="M2997" s="2">
        <v>57</v>
      </c>
      <c r="N2997" s="2" t="b">
        <v>0</v>
      </c>
      <c r="O2997" s="2">
        <v>0.84549356223175953</v>
      </c>
      <c r="P2997" s="2">
        <v>0.8208333333333333</v>
      </c>
      <c r="Q2997" s="2">
        <v>0.87168141592920356</v>
      </c>
      <c r="R2997" s="2" t="s">
        <v>74</v>
      </c>
      <c r="S2997" s="2" t="s">
        <v>6550</v>
      </c>
      <c r="T2997" s="2" t="s">
        <v>6551</v>
      </c>
      <c r="U2997" s="2" t="b">
        <v>0</v>
      </c>
      <c r="V2997" s="2" t="s">
        <v>69</v>
      </c>
      <c r="W2997" s="2">
        <v>583.4</v>
      </c>
    </row>
    <row r="2998" spans="1:23" ht="15.75" customHeight="1" x14ac:dyDescent="0.25">
      <c r="A2998" s="2" t="s">
        <v>2815</v>
      </c>
      <c r="B2998" s="2" t="s">
        <v>2817</v>
      </c>
      <c r="C2998" s="2" t="s">
        <v>106</v>
      </c>
      <c r="D2998" s="2" t="s">
        <v>81</v>
      </c>
      <c r="E2998" s="2" t="s">
        <v>82</v>
      </c>
      <c r="F2998" s="2" t="s">
        <v>364</v>
      </c>
      <c r="G2998" s="2" t="s">
        <v>780</v>
      </c>
      <c r="H2998" s="2" t="s">
        <v>700</v>
      </c>
      <c r="I2998" s="2" t="s">
        <v>47</v>
      </c>
      <c r="J2998" s="2" t="s">
        <v>781</v>
      </c>
      <c r="K2998" s="2" t="s">
        <v>782</v>
      </c>
      <c r="L2998" s="2" t="s">
        <v>366</v>
      </c>
      <c r="M2998" s="2">
        <v>58</v>
      </c>
      <c r="N2998" s="2" t="b">
        <v>0</v>
      </c>
      <c r="O2998" s="2">
        <v>0.85407725321888417</v>
      </c>
      <c r="P2998" s="2">
        <v>0.82916666666666672</v>
      </c>
      <c r="Q2998" s="2">
        <v>0.88053097345132747</v>
      </c>
      <c r="R2998" s="2" t="s">
        <v>74</v>
      </c>
      <c r="S2998" s="2" t="s">
        <v>6552</v>
      </c>
      <c r="T2998" s="2" t="s">
        <v>6553</v>
      </c>
      <c r="U2998" s="2" t="b">
        <v>0</v>
      </c>
      <c r="V2998" s="2" t="s">
        <v>69</v>
      </c>
      <c r="W2998" s="2">
        <v>501</v>
      </c>
    </row>
    <row r="2999" spans="1:23" ht="15.75" customHeight="1" x14ac:dyDescent="0.25">
      <c r="A2999" s="2" t="s">
        <v>2815</v>
      </c>
      <c r="B2999" s="2" t="s">
        <v>2817</v>
      </c>
      <c r="C2999" s="2" t="s">
        <v>106</v>
      </c>
      <c r="D2999" s="2" t="s">
        <v>81</v>
      </c>
      <c r="E2999" s="2" t="s">
        <v>82</v>
      </c>
      <c r="F2999" s="2" t="s">
        <v>364</v>
      </c>
      <c r="G2999" s="2" t="s">
        <v>785</v>
      </c>
      <c r="H2999" s="2" t="s">
        <v>700</v>
      </c>
      <c r="I2999" s="2" t="s">
        <v>47</v>
      </c>
      <c r="J2999" s="2" t="s">
        <v>786</v>
      </c>
      <c r="K2999" s="2" t="s">
        <v>787</v>
      </c>
      <c r="L2999" s="2" t="s">
        <v>366</v>
      </c>
      <c r="M2999" s="2">
        <v>59</v>
      </c>
      <c r="N2999" s="2" t="b">
        <v>0</v>
      </c>
      <c r="O2999" s="2">
        <v>0.85281385281385291</v>
      </c>
      <c r="P2999" s="2">
        <v>0.8347457627118644</v>
      </c>
      <c r="Q2999" s="2">
        <v>0.87168141592920356</v>
      </c>
      <c r="R2999" s="2" t="s">
        <v>74</v>
      </c>
      <c r="S2999" s="2" t="s">
        <v>6554</v>
      </c>
      <c r="T2999" s="2" t="s">
        <v>6555</v>
      </c>
      <c r="U2999" s="2" t="b">
        <v>0</v>
      </c>
      <c r="V2999" s="2" t="s">
        <v>69</v>
      </c>
      <c r="W2999" s="2">
        <v>629.6</v>
      </c>
    </row>
    <row r="3000" spans="1:23" ht="15.75" customHeight="1" x14ac:dyDescent="0.25">
      <c r="A3000" s="2" t="s">
        <v>2815</v>
      </c>
      <c r="B3000" s="2" t="s">
        <v>2817</v>
      </c>
      <c r="C3000" s="2" t="s">
        <v>106</v>
      </c>
      <c r="D3000" s="2" t="s">
        <v>81</v>
      </c>
      <c r="E3000" s="2" t="s">
        <v>82</v>
      </c>
      <c r="F3000" s="2" t="s">
        <v>364</v>
      </c>
      <c r="G3000" s="2" t="s">
        <v>790</v>
      </c>
      <c r="H3000" s="2" t="s">
        <v>700</v>
      </c>
      <c r="I3000" s="2" t="s">
        <v>47</v>
      </c>
      <c r="J3000" s="2" t="s">
        <v>791</v>
      </c>
      <c r="K3000" s="2" t="s">
        <v>792</v>
      </c>
      <c r="L3000" s="2" t="s">
        <v>366</v>
      </c>
      <c r="M3000" s="2">
        <v>60</v>
      </c>
      <c r="N3000" s="2" t="b">
        <v>0</v>
      </c>
      <c r="O3000" s="2">
        <v>0.87635574837310193</v>
      </c>
      <c r="P3000" s="2">
        <v>0.8595744680851064</v>
      </c>
      <c r="Q3000" s="2">
        <v>0.89380530973451322</v>
      </c>
      <c r="R3000" s="2" t="s">
        <v>74</v>
      </c>
      <c r="S3000" s="2" t="s">
        <v>6556</v>
      </c>
      <c r="T3000" s="2" t="s">
        <v>6557</v>
      </c>
      <c r="U3000" s="2" t="b">
        <v>0</v>
      </c>
      <c r="V3000" s="2" t="s">
        <v>69</v>
      </c>
      <c r="W3000" s="2">
        <v>620.20000000000005</v>
      </c>
    </row>
    <row r="3001" spans="1:23" ht="15.75" customHeight="1" x14ac:dyDescent="0.25">
      <c r="A3001" s="2" t="s">
        <v>2815</v>
      </c>
      <c r="B3001" s="2" t="s">
        <v>2817</v>
      </c>
      <c r="C3001" s="2" t="s">
        <v>106</v>
      </c>
      <c r="D3001" s="2" t="s">
        <v>81</v>
      </c>
      <c r="E3001" s="2" t="s">
        <v>82</v>
      </c>
      <c r="F3001" s="2" t="s">
        <v>364</v>
      </c>
      <c r="G3001" s="2" t="s">
        <v>795</v>
      </c>
      <c r="H3001" s="2" t="s">
        <v>700</v>
      </c>
      <c r="I3001" s="2" t="s">
        <v>47</v>
      </c>
      <c r="J3001" s="2" t="s">
        <v>796</v>
      </c>
      <c r="K3001" s="2" t="s">
        <v>797</v>
      </c>
      <c r="L3001" s="2" t="s">
        <v>366</v>
      </c>
      <c r="M3001" s="2">
        <v>61</v>
      </c>
      <c r="N3001" s="2" t="b">
        <v>0</v>
      </c>
      <c r="O3001" s="2">
        <v>0.87826086956521743</v>
      </c>
      <c r="P3001" s="2">
        <v>0.86324786324786329</v>
      </c>
      <c r="Q3001" s="2">
        <v>0.89380530973451322</v>
      </c>
      <c r="R3001" s="2" t="s">
        <v>74</v>
      </c>
      <c r="S3001" s="2" t="s">
        <v>6558</v>
      </c>
      <c r="T3001" s="2" t="s">
        <v>6559</v>
      </c>
      <c r="U3001" s="2" t="b">
        <v>0</v>
      </c>
      <c r="V3001" s="2" t="s">
        <v>69</v>
      </c>
      <c r="W3001" s="2">
        <v>586.9</v>
      </c>
    </row>
    <row r="3002" spans="1:23" ht="15.75" customHeight="1" x14ac:dyDescent="0.25">
      <c r="A3002" s="2" t="s">
        <v>2815</v>
      </c>
      <c r="B3002" s="2" t="s">
        <v>2817</v>
      </c>
      <c r="C3002" s="2" t="s">
        <v>106</v>
      </c>
      <c r="D3002" s="2" t="s">
        <v>88</v>
      </c>
      <c r="E3002" s="2" t="s">
        <v>90</v>
      </c>
      <c r="F3002" s="2" t="s">
        <v>55</v>
      </c>
      <c r="G3002" s="2" t="s">
        <v>56</v>
      </c>
      <c r="H3002" s="2" t="s">
        <v>57</v>
      </c>
      <c r="I3002" s="2" t="s">
        <v>32</v>
      </c>
      <c r="J3002" s="2" t="s">
        <v>59</v>
      </c>
      <c r="K3002" s="2" t="s">
        <v>60</v>
      </c>
      <c r="L3002" s="2" t="s">
        <v>61</v>
      </c>
      <c r="M3002" s="2">
        <v>42</v>
      </c>
      <c r="N3002" s="2" t="b">
        <v>1</v>
      </c>
      <c r="O3002" s="2">
        <v>0.8</v>
      </c>
      <c r="R3002" s="2" t="s">
        <v>65</v>
      </c>
      <c r="S3002" s="2" t="s">
        <v>6560</v>
      </c>
      <c r="T3002" s="2" t="s">
        <v>6561</v>
      </c>
      <c r="U3002" s="2" t="b">
        <v>1</v>
      </c>
      <c r="V3002" s="2" t="s">
        <v>69</v>
      </c>
      <c r="W3002" s="2">
        <v>0.5</v>
      </c>
    </row>
    <row r="3003" spans="1:23" ht="15.75" customHeight="1" x14ac:dyDescent="0.25">
      <c r="A3003" s="2" t="s">
        <v>2815</v>
      </c>
      <c r="B3003" s="2" t="s">
        <v>2817</v>
      </c>
      <c r="C3003" s="2" t="s">
        <v>106</v>
      </c>
      <c r="D3003" s="2" t="s">
        <v>88</v>
      </c>
      <c r="E3003" s="2" t="s">
        <v>90</v>
      </c>
      <c r="F3003" s="2" t="s">
        <v>55</v>
      </c>
      <c r="G3003" s="2" t="s">
        <v>70</v>
      </c>
      <c r="H3003" s="2" t="s">
        <v>57</v>
      </c>
      <c r="I3003" s="2" t="s">
        <v>32</v>
      </c>
      <c r="J3003" s="2" t="s">
        <v>71</v>
      </c>
      <c r="K3003" s="2" t="s">
        <v>72</v>
      </c>
      <c r="L3003" s="2" t="s">
        <v>61</v>
      </c>
      <c r="M3003" s="2">
        <v>43</v>
      </c>
      <c r="N3003" s="2" t="b">
        <v>1</v>
      </c>
      <c r="O3003" s="2">
        <v>0.78891257995735609</v>
      </c>
      <c r="R3003" s="2" t="s">
        <v>65</v>
      </c>
      <c r="S3003" s="2" t="s">
        <v>6562</v>
      </c>
      <c r="T3003" s="2" t="s">
        <v>6563</v>
      </c>
      <c r="U3003" s="2" t="b">
        <v>1</v>
      </c>
      <c r="V3003" s="2" t="s">
        <v>69</v>
      </c>
      <c r="W3003" s="2">
        <v>0.4</v>
      </c>
    </row>
    <row r="3004" spans="1:23" ht="15.75" customHeight="1" x14ac:dyDescent="0.25">
      <c r="A3004" s="2" t="s">
        <v>2815</v>
      </c>
      <c r="B3004" s="2" t="s">
        <v>2817</v>
      </c>
      <c r="C3004" s="2" t="s">
        <v>106</v>
      </c>
      <c r="D3004" s="2" t="s">
        <v>88</v>
      </c>
      <c r="E3004" s="2" t="s">
        <v>90</v>
      </c>
      <c r="F3004" s="2" t="s">
        <v>55</v>
      </c>
      <c r="G3004" s="2" t="s">
        <v>78</v>
      </c>
      <c r="H3004" s="2" t="s">
        <v>57</v>
      </c>
      <c r="I3004" s="2" t="s">
        <v>32</v>
      </c>
      <c r="J3004" s="2" t="s">
        <v>79</v>
      </c>
      <c r="K3004" s="2" t="s">
        <v>80</v>
      </c>
      <c r="L3004" s="2" t="s">
        <v>61</v>
      </c>
      <c r="M3004" s="2">
        <v>44</v>
      </c>
      <c r="N3004" s="2" t="b">
        <v>1</v>
      </c>
      <c r="O3004" s="2">
        <v>0.78448275862068972</v>
      </c>
      <c r="R3004" s="2" t="s">
        <v>65</v>
      </c>
      <c r="S3004" s="2" t="s">
        <v>6564</v>
      </c>
      <c r="T3004" s="2" t="s">
        <v>6565</v>
      </c>
      <c r="U3004" s="2" t="b">
        <v>1</v>
      </c>
      <c r="V3004" s="2" t="s">
        <v>69</v>
      </c>
      <c r="W3004" s="2">
        <v>0.2</v>
      </c>
    </row>
    <row r="3005" spans="1:23" ht="15.75" customHeight="1" x14ac:dyDescent="0.25">
      <c r="A3005" s="2" t="s">
        <v>2815</v>
      </c>
      <c r="B3005" s="2" t="s">
        <v>2817</v>
      </c>
      <c r="C3005" s="2" t="s">
        <v>106</v>
      </c>
      <c r="D3005" s="2" t="s">
        <v>88</v>
      </c>
      <c r="E3005" s="2" t="s">
        <v>90</v>
      </c>
      <c r="F3005" s="2" t="s">
        <v>55</v>
      </c>
      <c r="G3005" s="2" t="s">
        <v>85</v>
      </c>
      <c r="H3005" s="2" t="s">
        <v>57</v>
      </c>
      <c r="I3005" s="2" t="s">
        <v>32</v>
      </c>
      <c r="J3005" s="2" t="s">
        <v>86</v>
      </c>
      <c r="K3005" s="2" t="s">
        <v>87</v>
      </c>
      <c r="L3005" s="2" t="s">
        <v>61</v>
      </c>
      <c r="M3005" s="2">
        <v>45</v>
      </c>
      <c r="N3005" s="2" t="b">
        <v>1</v>
      </c>
      <c r="O3005" s="2">
        <v>0.55976676384839641</v>
      </c>
      <c r="R3005" s="2" t="s">
        <v>65</v>
      </c>
      <c r="S3005" s="2" t="s">
        <v>6566</v>
      </c>
      <c r="T3005" s="2" t="s">
        <v>6567</v>
      </c>
      <c r="U3005" s="2" t="b">
        <v>1</v>
      </c>
      <c r="V3005" s="2" t="s">
        <v>69</v>
      </c>
      <c r="W3005" s="2">
        <v>0.4</v>
      </c>
    </row>
    <row r="3006" spans="1:23" ht="15.75" customHeight="1" x14ac:dyDescent="0.25">
      <c r="A3006" s="2" t="s">
        <v>2815</v>
      </c>
      <c r="B3006" s="2" t="s">
        <v>2817</v>
      </c>
      <c r="C3006" s="2" t="s">
        <v>106</v>
      </c>
      <c r="D3006" s="2" t="s">
        <v>88</v>
      </c>
      <c r="E3006" s="2" t="s">
        <v>90</v>
      </c>
      <c r="F3006" s="2" t="s">
        <v>55</v>
      </c>
      <c r="G3006" s="2" t="s">
        <v>92</v>
      </c>
      <c r="H3006" s="2" t="s">
        <v>57</v>
      </c>
      <c r="I3006" s="2" t="s">
        <v>32</v>
      </c>
      <c r="J3006" s="2" t="s">
        <v>93</v>
      </c>
      <c r="K3006" s="2" t="s">
        <v>95</v>
      </c>
      <c r="L3006" s="2" t="s">
        <v>61</v>
      </c>
      <c r="M3006" s="2">
        <v>46</v>
      </c>
      <c r="N3006" s="2" t="b">
        <v>1</v>
      </c>
      <c r="O3006" s="2">
        <v>0.80430107526881711</v>
      </c>
      <c r="R3006" s="2" t="s">
        <v>65</v>
      </c>
      <c r="S3006" s="2" t="s">
        <v>6568</v>
      </c>
      <c r="T3006" s="2" t="s">
        <v>6569</v>
      </c>
      <c r="U3006" s="2" t="b">
        <v>1</v>
      </c>
      <c r="V3006" s="2" t="s">
        <v>69</v>
      </c>
      <c r="W3006" s="2">
        <v>0.3</v>
      </c>
    </row>
    <row r="3007" spans="1:23" ht="15.75" customHeight="1" x14ac:dyDescent="0.25">
      <c r="A3007" s="2" t="s">
        <v>2815</v>
      </c>
      <c r="B3007" s="2" t="s">
        <v>2817</v>
      </c>
      <c r="C3007" s="2" t="s">
        <v>106</v>
      </c>
      <c r="D3007" s="2" t="s">
        <v>88</v>
      </c>
      <c r="E3007" s="2" t="s">
        <v>90</v>
      </c>
      <c r="F3007" s="2" t="s">
        <v>55</v>
      </c>
      <c r="G3007" s="2" t="s">
        <v>99</v>
      </c>
      <c r="H3007" s="2" t="s">
        <v>57</v>
      </c>
      <c r="I3007" s="2" t="s">
        <v>32</v>
      </c>
      <c r="J3007" s="2" t="s">
        <v>100</v>
      </c>
      <c r="K3007" s="2" t="s">
        <v>101</v>
      </c>
      <c r="L3007" s="2" t="s">
        <v>61</v>
      </c>
      <c r="M3007" s="2">
        <v>47</v>
      </c>
      <c r="N3007" s="2" t="b">
        <v>1</v>
      </c>
      <c r="O3007" s="2">
        <v>0.78646934460887941</v>
      </c>
      <c r="R3007" s="2" t="s">
        <v>65</v>
      </c>
      <c r="S3007" s="2" t="s">
        <v>6570</v>
      </c>
      <c r="T3007" s="2" t="s">
        <v>6571</v>
      </c>
      <c r="U3007" s="2" t="b">
        <v>1</v>
      </c>
      <c r="V3007" s="2" t="s">
        <v>69</v>
      </c>
      <c r="W3007" s="2">
        <v>0.4</v>
      </c>
    </row>
    <row r="3008" spans="1:23" ht="15.75" customHeight="1" x14ac:dyDescent="0.25">
      <c r="A3008" s="2" t="s">
        <v>2815</v>
      </c>
      <c r="B3008" s="2" t="s">
        <v>2817</v>
      </c>
      <c r="C3008" s="2" t="s">
        <v>106</v>
      </c>
      <c r="D3008" s="2" t="s">
        <v>88</v>
      </c>
      <c r="E3008" s="2" t="s">
        <v>90</v>
      </c>
      <c r="F3008" s="2" t="s">
        <v>55</v>
      </c>
      <c r="G3008" s="2" t="s">
        <v>107</v>
      </c>
      <c r="H3008" s="2" t="s">
        <v>57</v>
      </c>
      <c r="I3008" s="2" t="s">
        <v>32</v>
      </c>
      <c r="J3008" s="2" t="s">
        <v>108</v>
      </c>
      <c r="K3008" s="2" t="s">
        <v>109</v>
      </c>
      <c r="L3008" s="2" t="s">
        <v>61</v>
      </c>
      <c r="M3008" s="2">
        <v>48</v>
      </c>
      <c r="N3008" s="2" t="b">
        <v>1</v>
      </c>
      <c r="O3008" s="2">
        <v>0.78372591006423986</v>
      </c>
      <c r="R3008" s="2" t="s">
        <v>65</v>
      </c>
      <c r="S3008" s="2" t="s">
        <v>6572</v>
      </c>
      <c r="T3008" s="2" t="s">
        <v>6573</v>
      </c>
      <c r="U3008" s="2" t="b">
        <v>1</v>
      </c>
      <c r="V3008" s="2" t="s">
        <v>69</v>
      </c>
      <c r="W3008" s="2">
        <v>0.4</v>
      </c>
    </row>
    <row r="3009" spans="1:23" ht="15.75" customHeight="1" x14ac:dyDescent="0.25">
      <c r="A3009" s="2" t="s">
        <v>2815</v>
      </c>
      <c r="B3009" s="2" t="s">
        <v>2817</v>
      </c>
      <c r="C3009" s="2" t="s">
        <v>106</v>
      </c>
      <c r="D3009" s="2" t="s">
        <v>88</v>
      </c>
      <c r="E3009" s="2" t="s">
        <v>90</v>
      </c>
      <c r="F3009" s="2" t="s">
        <v>55</v>
      </c>
      <c r="G3009" s="2" t="s">
        <v>112</v>
      </c>
      <c r="H3009" s="2" t="s">
        <v>57</v>
      </c>
      <c r="I3009" s="2" t="s">
        <v>32</v>
      </c>
      <c r="J3009" s="2" t="s">
        <v>113</v>
      </c>
      <c r="K3009" s="2" t="s">
        <v>114</v>
      </c>
      <c r="L3009" s="2" t="s">
        <v>61</v>
      </c>
      <c r="M3009" s="2">
        <v>49</v>
      </c>
      <c r="N3009" s="2" t="b">
        <v>1</v>
      </c>
      <c r="O3009" s="2">
        <v>0.55214723926380371</v>
      </c>
      <c r="R3009" s="2" t="s">
        <v>65</v>
      </c>
      <c r="S3009" s="2" t="s">
        <v>6574</v>
      </c>
      <c r="T3009" s="2" t="s">
        <v>6575</v>
      </c>
      <c r="U3009" s="2" t="b">
        <v>1</v>
      </c>
      <c r="V3009" s="2" t="s">
        <v>69</v>
      </c>
      <c r="W3009" s="2">
        <v>0.3</v>
      </c>
    </row>
    <row r="3010" spans="1:23" ht="15.75" customHeight="1" x14ac:dyDescent="0.25">
      <c r="A3010" s="2" t="s">
        <v>2815</v>
      </c>
      <c r="B3010" s="2" t="s">
        <v>2817</v>
      </c>
      <c r="C3010" s="2" t="s">
        <v>106</v>
      </c>
      <c r="D3010" s="2" t="s">
        <v>88</v>
      </c>
      <c r="E3010" s="2" t="s">
        <v>90</v>
      </c>
      <c r="F3010" s="2" t="s">
        <v>55</v>
      </c>
      <c r="G3010" s="2" t="s">
        <v>117</v>
      </c>
      <c r="H3010" s="2" t="s">
        <v>57</v>
      </c>
      <c r="I3010" s="2" t="s">
        <v>32</v>
      </c>
      <c r="J3010" s="2" t="s">
        <v>118</v>
      </c>
      <c r="K3010" s="2" t="s">
        <v>119</v>
      </c>
      <c r="L3010" s="2" t="s">
        <v>61</v>
      </c>
      <c r="M3010" s="2">
        <v>50</v>
      </c>
      <c r="N3010" s="2" t="b">
        <v>1</v>
      </c>
      <c r="O3010" s="2">
        <v>0.78464818763326227</v>
      </c>
      <c r="R3010" s="2" t="s">
        <v>65</v>
      </c>
      <c r="S3010" s="2" t="s">
        <v>6576</v>
      </c>
      <c r="T3010" s="2" t="s">
        <v>6577</v>
      </c>
      <c r="U3010" s="2" t="b">
        <v>1</v>
      </c>
      <c r="V3010" s="2" t="s">
        <v>69</v>
      </c>
      <c r="W3010" s="2">
        <v>0.3</v>
      </c>
    </row>
    <row r="3011" spans="1:23" ht="15.75" customHeight="1" x14ac:dyDescent="0.25">
      <c r="A3011" s="2" t="s">
        <v>2815</v>
      </c>
      <c r="B3011" s="2" t="s">
        <v>2817</v>
      </c>
      <c r="C3011" s="2" t="s">
        <v>106</v>
      </c>
      <c r="D3011" s="2" t="s">
        <v>88</v>
      </c>
      <c r="E3011" s="2" t="s">
        <v>90</v>
      </c>
      <c r="F3011" s="2" t="s">
        <v>55</v>
      </c>
      <c r="G3011" s="2" t="s">
        <v>122</v>
      </c>
      <c r="H3011" s="2" t="s">
        <v>57</v>
      </c>
      <c r="I3011" s="2" t="s">
        <v>32</v>
      </c>
      <c r="J3011" s="2" t="s">
        <v>123</v>
      </c>
      <c r="K3011" s="2" t="s">
        <v>124</v>
      </c>
      <c r="L3011" s="2" t="s">
        <v>61</v>
      </c>
      <c r="M3011" s="2">
        <v>51</v>
      </c>
      <c r="N3011" s="2" t="b">
        <v>1</v>
      </c>
      <c r="O3011" s="2">
        <v>0.78131634819532914</v>
      </c>
      <c r="R3011" s="2" t="s">
        <v>65</v>
      </c>
      <c r="S3011" s="2" t="s">
        <v>6578</v>
      </c>
      <c r="T3011" s="2" t="s">
        <v>6579</v>
      </c>
      <c r="U3011" s="2" t="b">
        <v>1</v>
      </c>
      <c r="V3011" s="2" t="s">
        <v>69</v>
      </c>
      <c r="W3011" s="2">
        <v>0.2</v>
      </c>
    </row>
    <row r="3012" spans="1:23" ht="15.75" customHeight="1" x14ac:dyDescent="0.25">
      <c r="A3012" s="2" t="s">
        <v>2815</v>
      </c>
      <c r="B3012" s="2" t="s">
        <v>2817</v>
      </c>
      <c r="C3012" s="2" t="s">
        <v>106</v>
      </c>
      <c r="D3012" s="2" t="s">
        <v>88</v>
      </c>
      <c r="E3012" s="2" t="s">
        <v>90</v>
      </c>
      <c r="F3012" s="2" t="s">
        <v>55</v>
      </c>
      <c r="G3012" s="2" t="s">
        <v>127</v>
      </c>
      <c r="H3012" s="2" t="s">
        <v>57</v>
      </c>
      <c r="I3012" s="2" t="s">
        <v>32</v>
      </c>
      <c r="J3012" s="2" t="s">
        <v>128</v>
      </c>
      <c r="K3012" s="2" t="s">
        <v>129</v>
      </c>
      <c r="L3012" s="2" t="s">
        <v>61</v>
      </c>
      <c r="M3012" s="2">
        <v>52</v>
      </c>
      <c r="N3012" s="2" t="b">
        <v>1</v>
      </c>
      <c r="O3012" s="2">
        <v>0.79569892473118298</v>
      </c>
      <c r="R3012" s="2" t="s">
        <v>65</v>
      </c>
      <c r="S3012" s="2" t="s">
        <v>6580</v>
      </c>
      <c r="T3012" s="2" t="s">
        <v>6581</v>
      </c>
      <c r="U3012" s="2" t="b">
        <v>1</v>
      </c>
      <c r="V3012" s="2" t="s">
        <v>69</v>
      </c>
      <c r="W3012" s="2">
        <v>0.4</v>
      </c>
    </row>
    <row r="3013" spans="1:23" ht="15.75" customHeight="1" x14ac:dyDescent="0.25">
      <c r="A3013" s="2" t="s">
        <v>2815</v>
      </c>
      <c r="B3013" s="2" t="s">
        <v>2817</v>
      </c>
      <c r="C3013" s="2" t="s">
        <v>106</v>
      </c>
      <c r="D3013" s="2" t="s">
        <v>88</v>
      </c>
      <c r="E3013" s="2" t="s">
        <v>90</v>
      </c>
      <c r="F3013" s="2" t="s">
        <v>55</v>
      </c>
      <c r="G3013" s="2" t="s">
        <v>132</v>
      </c>
      <c r="H3013" s="2" t="s">
        <v>57</v>
      </c>
      <c r="I3013" s="2" t="s">
        <v>32</v>
      </c>
      <c r="J3013" s="2" t="s">
        <v>133</v>
      </c>
      <c r="K3013" s="2" t="s">
        <v>134</v>
      </c>
      <c r="L3013" s="2" t="s">
        <v>61</v>
      </c>
      <c r="M3013" s="2">
        <v>53</v>
      </c>
      <c r="N3013" s="2" t="b">
        <v>1</v>
      </c>
      <c r="O3013" s="2">
        <v>0.61363636363636354</v>
      </c>
      <c r="R3013" s="2" t="s">
        <v>65</v>
      </c>
      <c r="S3013" s="2" t="s">
        <v>6582</v>
      </c>
      <c r="T3013" s="2" t="s">
        <v>6583</v>
      </c>
      <c r="U3013" s="2" t="b">
        <v>1</v>
      </c>
      <c r="V3013" s="2" t="s">
        <v>69</v>
      </c>
      <c r="W3013" s="2">
        <v>0.4</v>
      </c>
    </row>
    <row r="3014" spans="1:23" ht="15.75" customHeight="1" x14ac:dyDescent="0.25">
      <c r="A3014" s="2" t="s">
        <v>2815</v>
      </c>
      <c r="B3014" s="2" t="s">
        <v>2817</v>
      </c>
      <c r="C3014" s="2" t="s">
        <v>106</v>
      </c>
      <c r="D3014" s="2" t="s">
        <v>88</v>
      </c>
      <c r="E3014" s="2" t="s">
        <v>90</v>
      </c>
      <c r="F3014" s="2" t="s">
        <v>55</v>
      </c>
      <c r="G3014" s="2" t="s">
        <v>137</v>
      </c>
      <c r="H3014" s="2" t="s">
        <v>57</v>
      </c>
      <c r="I3014" s="2" t="s">
        <v>32</v>
      </c>
      <c r="J3014" s="2" t="s">
        <v>138</v>
      </c>
      <c r="K3014" s="2" t="s">
        <v>139</v>
      </c>
      <c r="L3014" s="2" t="s">
        <v>61</v>
      </c>
      <c r="M3014" s="2">
        <v>54</v>
      </c>
      <c r="N3014" s="2" t="b">
        <v>1</v>
      </c>
      <c r="O3014" s="2">
        <v>0.62011173184357538</v>
      </c>
      <c r="R3014" s="2" t="s">
        <v>65</v>
      </c>
      <c r="S3014" s="2" t="s">
        <v>6584</v>
      </c>
      <c r="T3014" s="2" t="s">
        <v>6585</v>
      </c>
      <c r="U3014" s="2" t="b">
        <v>1</v>
      </c>
      <c r="V3014" s="2" t="s">
        <v>69</v>
      </c>
      <c r="W3014" s="2">
        <v>0.4</v>
      </c>
    </row>
    <row r="3015" spans="1:23" ht="15.75" customHeight="1" x14ac:dyDescent="0.25">
      <c r="A3015" s="2" t="s">
        <v>2815</v>
      </c>
      <c r="B3015" s="2" t="s">
        <v>2817</v>
      </c>
      <c r="C3015" s="2" t="s">
        <v>106</v>
      </c>
      <c r="D3015" s="2" t="s">
        <v>88</v>
      </c>
      <c r="E3015" s="2" t="s">
        <v>90</v>
      </c>
      <c r="F3015" s="2" t="s">
        <v>55</v>
      </c>
      <c r="G3015" s="2" t="s">
        <v>142</v>
      </c>
      <c r="H3015" s="2" t="s">
        <v>57</v>
      </c>
      <c r="I3015" s="2" t="s">
        <v>32</v>
      </c>
      <c r="J3015" s="2" t="s">
        <v>143</v>
      </c>
      <c r="K3015" s="2" t="s">
        <v>144</v>
      </c>
      <c r="L3015" s="2" t="s">
        <v>61</v>
      </c>
      <c r="M3015" s="2">
        <v>55</v>
      </c>
      <c r="N3015" s="2" t="b">
        <v>1</v>
      </c>
      <c r="O3015" s="2">
        <v>0.61318051575931221</v>
      </c>
      <c r="R3015" s="2" t="s">
        <v>65</v>
      </c>
      <c r="S3015" s="2" t="s">
        <v>6586</v>
      </c>
      <c r="T3015" s="2" t="s">
        <v>6587</v>
      </c>
      <c r="U3015" s="2" t="b">
        <v>1</v>
      </c>
      <c r="V3015" s="2" t="s">
        <v>69</v>
      </c>
      <c r="W3015" s="2">
        <v>0.4</v>
      </c>
    </row>
    <row r="3016" spans="1:23" ht="15.75" customHeight="1" x14ac:dyDescent="0.25">
      <c r="A3016" s="2" t="s">
        <v>2815</v>
      </c>
      <c r="B3016" s="2" t="s">
        <v>2817</v>
      </c>
      <c r="C3016" s="2" t="s">
        <v>106</v>
      </c>
      <c r="D3016" s="2" t="s">
        <v>88</v>
      </c>
      <c r="E3016" s="2" t="s">
        <v>90</v>
      </c>
      <c r="F3016" s="2" t="s">
        <v>55</v>
      </c>
      <c r="G3016" s="2" t="s">
        <v>148</v>
      </c>
      <c r="H3016" s="2" t="s">
        <v>57</v>
      </c>
      <c r="I3016" s="2" t="s">
        <v>32</v>
      </c>
      <c r="J3016" s="2" t="s">
        <v>149</v>
      </c>
      <c r="K3016" s="2" t="s">
        <v>150</v>
      </c>
      <c r="L3016" s="2" t="s">
        <v>61</v>
      </c>
      <c r="M3016" s="2">
        <v>56</v>
      </c>
      <c r="N3016" s="2" t="b">
        <v>1</v>
      </c>
      <c r="O3016" s="2">
        <v>0.79574468085106376</v>
      </c>
      <c r="R3016" s="2" t="s">
        <v>65</v>
      </c>
      <c r="S3016" s="2" t="s">
        <v>6588</v>
      </c>
      <c r="T3016" s="2" t="s">
        <v>6589</v>
      </c>
      <c r="U3016" s="2" t="b">
        <v>1</v>
      </c>
      <c r="V3016" s="2" t="s">
        <v>69</v>
      </c>
      <c r="W3016" s="2">
        <v>0.3</v>
      </c>
    </row>
    <row r="3017" spans="1:23" ht="15.75" customHeight="1" x14ac:dyDescent="0.25">
      <c r="A3017" s="2" t="s">
        <v>2815</v>
      </c>
      <c r="B3017" s="2" t="s">
        <v>2817</v>
      </c>
      <c r="C3017" s="2" t="s">
        <v>106</v>
      </c>
      <c r="D3017" s="2" t="s">
        <v>88</v>
      </c>
      <c r="E3017" s="2" t="s">
        <v>90</v>
      </c>
      <c r="F3017" s="2" t="s">
        <v>55</v>
      </c>
      <c r="G3017" s="2" t="s">
        <v>153</v>
      </c>
      <c r="H3017" s="2" t="s">
        <v>57</v>
      </c>
      <c r="I3017" s="2" t="s">
        <v>32</v>
      </c>
      <c r="J3017" s="2" t="s">
        <v>154</v>
      </c>
      <c r="K3017" s="2" t="s">
        <v>155</v>
      </c>
      <c r="L3017" s="2" t="s">
        <v>61</v>
      </c>
      <c r="M3017" s="2">
        <v>57</v>
      </c>
      <c r="N3017" s="2" t="b">
        <v>1</v>
      </c>
      <c r="O3017" s="2">
        <v>0.79657387580299788</v>
      </c>
      <c r="R3017" s="2" t="s">
        <v>65</v>
      </c>
      <c r="S3017" s="2" t="s">
        <v>6590</v>
      </c>
      <c r="T3017" s="2" t="s">
        <v>6591</v>
      </c>
      <c r="U3017" s="2" t="b">
        <v>1</v>
      </c>
      <c r="V3017" s="2" t="s">
        <v>69</v>
      </c>
      <c r="W3017" s="2">
        <v>0.3</v>
      </c>
    </row>
    <row r="3018" spans="1:23" ht="15.75" customHeight="1" x14ac:dyDescent="0.25">
      <c r="A3018" s="2" t="s">
        <v>2815</v>
      </c>
      <c r="B3018" s="2" t="s">
        <v>2817</v>
      </c>
      <c r="C3018" s="2" t="s">
        <v>106</v>
      </c>
      <c r="D3018" s="2" t="s">
        <v>88</v>
      </c>
      <c r="E3018" s="2" t="s">
        <v>90</v>
      </c>
      <c r="F3018" s="2" t="s">
        <v>55</v>
      </c>
      <c r="G3018" s="2" t="s">
        <v>158</v>
      </c>
      <c r="H3018" s="2" t="s">
        <v>57</v>
      </c>
      <c r="I3018" s="2" t="s">
        <v>32</v>
      </c>
      <c r="J3018" s="2" t="s">
        <v>159</v>
      </c>
      <c r="K3018" s="2" t="s">
        <v>160</v>
      </c>
      <c r="L3018" s="2" t="s">
        <v>61</v>
      </c>
      <c r="M3018" s="2">
        <v>58</v>
      </c>
      <c r="N3018" s="2" t="b">
        <v>1</v>
      </c>
      <c r="O3018" s="2">
        <v>0.79405520169851396</v>
      </c>
      <c r="R3018" s="2" t="s">
        <v>65</v>
      </c>
      <c r="S3018" s="2" t="s">
        <v>6592</v>
      </c>
      <c r="T3018" s="2" t="s">
        <v>6593</v>
      </c>
      <c r="U3018" s="2" t="b">
        <v>1</v>
      </c>
      <c r="V3018" s="2" t="s">
        <v>69</v>
      </c>
      <c r="W3018" s="2">
        <v>0.2</v>
      </c>
    </row>
    <row r="3019" spans="1:23" ht="15.75" customHeight="1" x14ac:dyDescent="0.25">
      <c r="A3019" s="2" t="s">
        <v>2815</v>
      </c>
      <c r="B3019" s="2" t="s">
        <v>2817</v>
      </c>
      <c r="C3019" s="2" t="s">
        <v>106</v>
      </c>
      <c r="D3019" s="2" t="s">
        <v>88</v>
      </c>
      <c r="E3019" s="2" t="s">
        <v>90</v>
      </c>
      <c r="F3019" s="2" t="s">
        <v>55</v>
      </c>
      <c r="G3019" s="2" t="s">
        <v>163</v>
      </c>
      <c r="H3019" s="2" t="s">
        <v>57</v>
      </c>
      <c r="I3019" s="2" t="s">
        <v>32</v>
      </c>
      <c r="J3019" s="2" t="s">
        <v>164</v>
      </c>
      <c r="K3019" s="2" t="s">
        <v>165</v>
      </c>
      <c r="L3019" s="2" t="s">
        <v>61</v>
      </c>
      <c r="M3019" s="2">
        <v>59</v>
      </c>
      <c r="N3019" s="2" t="b">
        <v>1</v>
      </c>
      <c r="O3019" s="2">
        <v>0.64640883977900554</v>
      </c>
      <c r="R3019" s="2" t="s">
        <v>65</v>
      </c>
      <c r="S3019" s="2" t="s">
        <v>6594</v>
      </c>
      <c r="T3019" s="2" t="s">
        <v>6595</v>
      </c>
      <c r="U3019" s="2" t="b">
        <v>1</v>
      </c>
      <c r="V3019" s="2" t="s">
        <v>69</v>
      </c>
      <c r="W3019" s="2">
        <v>0.3</v>
      </c>
    </row>
    <row r="3020" spans="1:23" ht="15.75" customHeight="1" x14ac:dyDescent="0.25">
      <c r="A3020" s="2" t="s">
        <v>2815</v>
      </c>
      <c r="B3020" s="2" t="s">
        <v>2817</v>
      </c>
      <c r="C3020" s="2" t="s">
        <v>106</v>
      </c>
      <c r="D3020" s="2" t="s">
        <v>88</v>
      </c>
      <c r="E3020" s="2" t="s">
        <v>90</v>
      </c>
      <c r="F3020" s="2" t="s">
        <v>55</v>
      </c>
      <c r="G3020" s="2" t="s">
        <v>168</v>
      </c>
      <c r="H3020" s="2" t="s">
        <v>57</v>
      </c>
      <c r="I3020" s="2" t="s">
        <v>32</v>
      </c>
      <c r="J3020" s="2" t="s">
        <v>169</v>
      </c>
      <c r="K3020" s="2" t="s">
        <v>170</v>
      </c>
      <c r="L3020" s="2" t="s">
        <v>61</v>
      </c>
      <c r="M3020" s="2">
        <v>60</v>
      </c>
      <c r="N3020" s="2" t="b">
        <v>1</v>
      </c>
      <c r="O3020" s="2">
        <v>0.6171428571428571</v>
      </c>
      <c r="R3020" s="2" t="s">
        <v>65</v>
      </c>
      <c r="S3020" s="2" t="s">
        <v>6596</v>
      </c>
      <c r="T3020" s="2" t="s">
        <v>6597</v>
      </c>
      <c r="U3020" s="2" t="b">
        <v>1</v>
      </c>
      <c r="V3020" s="2" t="s">
        <v>69</v>
      </c>
      <c r="W3020" s="2">
        <v>0.3</v>
      </c>
    </row>
    <row r="3021" spans="1:23" ht="15.75" customHeight="1" x14ac:dyDescent="0.25">
      <c r="A3021" s="2" t="s">
        <v>2815</v>
      </c>
      <c r="B3021" s="2" t="s">
        <v>2817</v>
      </c>
      <c r="C3021" s="2" t="s">
        <v>106</v>
      </c>
      <c r="D3021" s="2" t="s">
        <v>88</v>
      </c>
      <c r="E3021" s="2" t="s">
        <v>90</v>
      </c>
      <c r="F3021" s="2" t="s">
        <v>55</v>
      </c>
      <c r="G3021" s="2" t="s">
        <v>173</v>
      </c>
      <c r="H3021" s="2" t="s">
        <v>57</v>
      </c>
      <c r="I3021" s="2" t="s">
        <v>32</v>
      </c>
      <c r="J3021" s="2" t="s">
        <v>174</v>
      </c>
      <c r="K3021" s="2" t="s">
        <v>175</v>
      </c>
      <c r="L3021" s="2" t="s">
        <v>61</v>
      </c>
      <c r="M3021" s="2">
        <v>61</v>
      </c>
      <c r="N3021" s="2" t="b">
        <v>1</v>
      </c>
      <c r="O3021" s="2">
        <v>0.77087794432548196</v>
      </c>
      <c r="R3021" s="2" t="s">
        <v>65</v>
      </c>
      <c r="S3021" s="2" t="s">
        <v>6598</v>
      </c>
      <c r="T3021" s="2" t="s">
        <v>6599</v>
      </c>
      <c r="U3021" s="2" t="b">
        <v>1</v>
      </c>
      <c r="V3021" s="2" t="s">
        <v>69</v>
      </c>
      <c r="W3021" s="2">
        <v>0.2</v>
      </c>
    </row>
    <row r="3022" spans="1:23" ht="15.75" customHeight="1" x14ac:dyDescent="0.25">
      <c r="A3022" s="2" t="s">
        <v>2815</v>
      </c>
      <c r="B3022" s="2" t="s">
        <v>2817</v>
      </c>
      <c r="C3022" s="2" t="s">
        <v>106</v>
      </c>
      <c r="D3022" s="2" t="s">
        <v>88</v>
      </c>
      <c r="E3022" s="2" t="s">
        <v>90</v>
      </c>
      <c r="F3022" s="2" t="s">
        <v>55</v>
      </c>
      <c r="G3022" s="2" t="s">
        <v>178</v>
      </c>
      <c r="H3022" s="2" t="s">
        <v>179</v>
      </c>
      <c r="I3022" s="2" t="s">
        <v>12</v>
      </c>
      <c r="J3022" s="2" t="s">
        <v>180</v>
      </c>
      <c r="K3022" s="2" t="s">
        <v>181</v>
      </c>
      <c r="L3022" s="2" t="s">
        <v>182</v>
      </c>
      <c r="M3022" s="2">
        <v>42</v>
      </c>
      <c r="N3022" s="2" t="b">
        <v>0</v>
      </c>
      <c r="O3022" s="2">
        <v>0.78888888888888897</v>
      </c>
      <c r="R3022" s="2" t="s">
        <v>65</v>
      </c>
      <c r="S3022" s="2" t="s">
        <v>6600</v>
      </c>
      <c r="T3022" s="2" t="s">
        <v>6601</v>
      </c>
      <c r="U3022" s="2" t="b">
        <v>1</v>
      </c>
      <c r="V3022" s="2" t="s">
        <v>69</v>
      </c>
      <c r="W3022" s="2">
        <v>0.3</v>
      </c>
    </row>
    <row r="3023" spans="1:23" ht="15.75" customHeight="1" x14ac:dyDescent="0.25">
      <c r="A3023" s="2" t="s">
        <v>2815</v>
      </c>
      <c r="B3023" s="2" t="s">
        <v>2817</v>
      </c>
      <c r="C3023" s="2" t="s">
        <v>106</v>
      </c>
      <c r="D3023" s="2" t="s">
        <v>88</v>
      </c>
      <c r="E3023" s="2" t="s">
        <v>90</v>
      </c>
      <c r="F3023" s="2" t="s">
        <v>55</v>
      </c>
      <c r="G3023" s="2" t="s">
        <v>185</v>
      </c>
      <c r="H3023" s="2" t="s">
        <v>179</v>
      </c>
      <c r="I3023" s="2" t="s">
        <v>12</v>
      </c>
      <c r="J3023" s="2" t="s">
        <v>186</v>
      </c>
      <c r="K3023" s="2" t="s">
        <v>187</v>
      </c>
      <c r="L3023" s="2" t="s">
        <v>182</v>
      </c>
      <c r="M3023" s="2">
        <v>43</v>
      </c>
      <c r="N3023" s="2" t="b">
        <v>0</v>
      </c>
      <c r="O3023" s="2">
        <v>0.70877192982456139</v>
      </c>
      <c r="R3023" s="2" t="s">
        <v>65</v>
      </c>
      <c r="S3023" s="2" t="s">
        <v>6602</v>
      </c>
      <c r="T3023" s="2" t="s">
        <v>6603</v>
      </c>
      <c r="U3023" s="2" t="b">
        <v>1</v>
      </c>
      <c r="V3023" s="2" t="s">
        <v>69</v>
      </c>
      <c r="W3023" s="2">
        <v>0.4</v>
      </c>
    </row>
    <row r="3024" spans="1:23" ht="15.75" customHeight="1" x14ac:dyDescent="0.25">
      <c r="A3024" s="2" t="s">
        <v>2815</v>
      </c>
      <c r="B3024" s="2" t="s">
        <v>2817</v>
      </c>
      <c r="C3024" s="2" t="s">
        <v>106</v>
      </c>
      <c r="D3024" s="2" t="s">
        <v>88</v>
      </c>
      <c r="E3024" s="2" t="s">
        <v>90</v>
      </c>
      <c r="F3024" s="2" t="s">
        <v>55</v>
      </c>
      <c r="G3024" s="2" t="s">
        <v>191</v>
      </c>
      <c r="H3024" s="2" t="s">
        <v>179</v>
      </c>
      <c r="I3024" s="2" t="s">
        <v>12</v>
      </c>
      <c r="J3024" s="2" t="s">
        <v>192</v>
      </c>
      <c r="K3024" s="2" t="s">
        <v>193</v>
      </c>
      <c r="L3024" s="2" t="s">
        <v>182</v>
      </c>
      <c r="M3024" s="2">
        <v>44</v>
      </c>
      <c r="N3024" s="2" t="b">
        <v>0</v>
      </c>
      <c r="O3024" s="2">
        <v>0.6067415730337079</v>
      </c>
      <c r="R3024" s="2" t="s">
        <v>65</v>
      </c>
      <c r="S3024" s="2" t="s">
        <v>6604</v>
      </c>
      <c r="T3024" s="2" t="s">
        <v>6605</v>
      </c>
      <c r="U3024" s="2" t="b">
        <v>1</v>
      </c>
      <c r="V3024" s="2" t="s">
        <v>69</v>
      </c>
      <c r="W3024" s="2">
        <v>0.3</v>
      </c>
    </row>
    <row r="3025" spans="1:23" ht="15.75" customHeight="1" x14ac:dyDescent="0.25">
      <c r="A3025" s="2" t="s">
        <v>2815</v>
      </c>
      <c r="B3025" s="2" t="s">
        <v>2817</v>
      </c>
      <c r="C3025" s="2" t="s">
        <v>106</v>
      </c>
      <c r="D3025" s="2" t="s">
        <v>88</v>
      </c>
      <c r="E3025" s="2" t="s">
        <v>90</v>
      </c>
      <c r="F3025" s="2" t="s">
        <v>55</v>
      </c>
      <c r="G3025" s="2" t="s">
        <v>196</v>
      </c>
      <c r="H3025" s="2" t="s">
        <v>179</v>
      </c>
      <c r="I3025" s="2" t="s">
        <v>12</v>
      </c>
      <c r="J3025" s="2" t="s">
        <v>197</v>
      </c>
      <c r="K3025" s="2" t="s">
        <v>198</v>
      </c>
      <c r="L3025" s="2" t="s">
        <v>182</v>
      </c>
      <c r="M3025" s="2">
        <v>45</v>
      </c>
      <c r="N3025" s="2" t="b">
        <v>0</v>
      </c>
      <c r="O3025" s="2">
        <v>0.81894150417827294</v>
      </c>
      <c r="R3025" s="2" t="s">
        <v>65</v>
      </c>
      <c r="S3025" s="2" t="s">
        <v>6606</v>
      </c>
      <c r="T3025" s="2" t="s">
        <v>6607</v>
      </c>
      <c r="U3025" s="2" t="b">
        <v>1</v>
      </c>
      <c r="V3025" s="2" t="s">
        <v>69</v>
      </c>
      <c r="W3025" s="2">
        <v>0.3</v>
      </c>
    </row>
    <row r="3026" spans="1:23" ht="15.75" customHeight="1" x14ac:dyDescent="0.25">
      <c r="A3026" s="2" t="s">
        <v>2815</v>
      </c>
      <c r="B3026" s="2" t="s">
        <v>2817</v>
      </c>
      <c r="C3026" s="2" t="s">
        <v>106</v>
      </c>
      <c r="D3026" s="2" t="s">
        <v>88</v>
      </c>
      <c r="E3026" s="2" t="s">
        <v>90</v>
      </c>
      <c r="F3026" s="2" t="s">
        <v>55</v>
      </c>
      <c r="G3026" s="2" t="s">
        <v>201</v>
      </c>
      <c r="H3026" s="2" t="s">
        <v>179</v>
      </c>
      <c r="I3026" s="2" t="s">
        <v>12</v>
      </c>
      <c r="J3026" s="2" t="s">
        <v>202</v>
      </c>
      <c r="K3026" s="2" t="s">
        <v>203</v>
      </c>
      <c r="L3026" s="2" t="s">
        <v>182</v>
      </c>
      <c r="M3026" s="2">
        <v>46</v>
      </c>
      <c r="N3026" s="2" t="b">
        <v>0</v>
      </c>
      <c r="O3026" s="2">
        <v>0.80563380281690145</v>
      </c>
      <c r="R3026" s="2" t="s">
        <v>65</v>
      </c>
      <c r="S3026" s="2" t="s">
        <v>6608</v>
      </c>
      <c r="T3026" s="2" t="s">
        <v>6609</v>
      </c>
      <c r="U3026" s="2" t="b">
        <v>1</v>
      </c>
      <c r="V3026" s="2" t="s">
        <v>69</v>
      </c>
      <c r="W3026" s="2">
        <v>0.5</v>
      </c>
    </row>
    <row r="3027" spans="1:23" ht="15.75" customHeight="1" x14ac:dyDescent="0.25">
      <c r="A3027" s="2" t="s">
        <v>2815</v>
      </c>
      <c r="B3027" s="2" t="s">
        <v>2817</v>
      </c>
      <c r="C3027" s="2" t="s">
        <v>106</v>
      </c>
      <c r="D3027" s="2" t="s">
        <v>88</v>
      </c>
      <c r="E3027" s="2" t="s">
        <v>90</v>
      </c>
      <c r="F3027" s="2" t="s">
        <v>55</v>
      </c>
      <c r="G3027" s="2" t="s">
        <v>206</v>
      </c>
      <c r="H3027" s="2" t="s">
        <v>179</v>
      </c>
      <c r="I3027" s="2" t="s">
        <v>12</v>
      </c>
      <c r="J3027" s="2" t="s">
        <v>207</v>
      </c>
      <c r="K3027" s="2" t="s">
        <v>208</v>
      </c>
      <c r="L3027" s="2" t="s">
        <v>182</v>
      </c>
      <c r="M3027" s="2">
        <v>47</v>
      </c>
      <c r="N3027" s="2" t="b">
        <v>0</v>
      </c>
      <c r="O3027" s="2">
        <v>0.66666666666666663</v>
      </c>
      <c r="R3027" s="2" t="s">
        <v>65</v>
      </c>
      <c r="S3027" s="2" t="s">
        <v>6610</v>
      </c>
      <c r="T3027" s="2" t="s">
        <v>6611</v>
      </c>
      <c r="U3027" s="2" t="b">
        <v>1</v>
      </c>
      <c r="V3027" s="2" t="s">
        <v>69</v>
      </c>
      <c r="W3027" s="2">
        <v>0.4</v>
      </c>
    </row>
    <row r="3028" spans="1:23" ht="15.75" customHeight="1" x14ac:dyDescent="0.25">
      <c r="A3028" s="2" t="s">
        <v>2815</v>
      </c>
      <c r="B3028" s="2" t="s">
        <v>2817</v>
      </c>
      <c r="C3028" s="2" t="s">
        <v>106</v>
      </c>
      <c r="D3028" s="2" t="s">
        <v>88</v>
      </c>
      <c r="E3028" s="2" t="s">
        <v>90</v>
      </c>
      <c r="F3028" s="2" t="s">
        <v>55</v>
      </c>
      <c r="G3028" s="2" t="s">
        <v>211</v>
      </c>
      <c r="H3028" s="2" t="s">
        <v>179</v>
      </c>
      <c r="I3028" s="2" t="s">
        <v>12</v>
      </c>
      <c r="J3028" s="2" t="s">
        <v>212</v>
      </c>
      <c r="K3028" s="2" t="s">
        <v>213</v>
      </c>
      <c r="L3028" s="2" t="s">
        <v>182</v>
      </c>
      <c r="M3028" s="2">
        <v>48</v>
      </c>
      <c r="N3028" s="2" t="b">
        <v>0</v>
      </c>
      <c r="O3028" s="2">
        <v>0.65671641791044777</v>
      </c>
      <c r="R3028" s="2" t="s">
        <v>65</v>
      </c>
      <c r="S3028" s="2" t="s">
        <v>6612</v>
      </c>
      <c r="T3028" s="2" t="s">
        <v>6613</v>
      </c>
      <c r="U3028" s="2" t="b">
        <v>1</v>
      </c>
      <c r="V3028" s="2" t="s">
        <v>69</v>
      </c>
      <c r="W3028" s="2">
        <v>0.2</v>
      </c>
    </row>
    <row r="3029" spans="1:23" ht="15.75" customHeight="1" x14ac:dyDescent="0.25">
      <c r="A3029" s="2" t="s">
        <v>2815</v>
      </c>
      <c r="B3029" s="2" t="s">
        <v>2817</v>
      </c>
      <c r="C3029" s="2" t="s">
        <v>106</v>
      </c>
      <c r="D3029" s="2" t="s">
        <v>88</v>
      </c>
      <c r="E3029" s="2" t="s">
        <v>90</v>
      </c>
      <c r="F3029" s="2" t="s">
        <v>55</v>
      </c>
      <c r="G3029" s="2" t="s">
        <v>216</v>
      </c>
      <c r="H3029" s="2" t="s">
        <v>179</v>
      </c>
      <c r="I3029" s="2" t="s">
        <v>12</v>
      </c>
      <c r="J3029" s="2" t="s">
        <v>217</v>
      </c>
      <c r="K3029" s="2" t="s">
        <v>218</v>
      </c>
      <c r="L3029" s="2" t="s">
        <v>182</v>
      </c>
      <c r="M3029" s="2">
        <v>49</v>
      </c>
      <c r="N3029" s="2" t="b">
        <v>0</v>
      </c>
      <c r="O3029" s="2">
        <v>0.83286118980169965</v>
      </c>
      <c r="R3029" s="2" t="s">
        <v>65</v>
      </c>
      <c r="S3029" s="2" t="s">
        <v>6614</v>
      </c>
      <c r="T3029" s="2" t="s">
        <v>6615</v>
      </c>
      <c r="U3029" s="2" t="b">
        <v>1</v>
      </c>
      <c r="V3029" s="2" t="s">
        <v>69</v>
      </c>
      <c r="W3029" s="2">
        <v>0.4</v>
      </c>
    </row>
    <row r="3030" spans="1:23" ht="15.75" customHeight="1" x14ac:dyDescent="0.25">
      <c r="A3030" s="2" t="s">
        <v>2815</v>
      </c>
      <c r="B3030" s="2" t="s">
        <v>2817</v>
      </c>
      <c r="C3030" s="2" t="s">
        <v>106</v>
      </c>
      <c r="D3030" s="2" t="s">
        <v>88</v>
      </c>
      <c r="E3030" s="2" t="s">
        <v>90</v>
      </c>
      <c r="F3030" s="2" t="s">
        <v>55</v>
      </c>
      <c r="G3030" s="2" t="s">
        <v>221</v>
      </c>
      <c r="H3030" s="2" t="s">
        <v>179</v>
      </c>
      <c r="I3030" s="2" t="s">
        <v>12</v>
      </c>
      <c r="J3030" s="2" t="s">
        <v>222</v>
      </c>
      <c r="K3030" s="2" t="s">
        <v>223</v>
      </c>
      <c r="L3030" s="2" t="s">
        <v>182</v>
      </c>
      <c r="M3030" s="2">
        <v>50</v>
      </c>
      <c r="N3030" s="2" t="b">
        <v>0</v>
      </c>
      <c r="O3030" s="2">
        <v>0.7910863509749303</v>
      </c>
      <c r="R3030" s="2" t="s">
        <v>65</v>
      </c>
      <c r="S3030" s="2" t="s">
        <v>6616</v>
      </c>
      <c r="T3030" s="2" t="s">
        <v>6617</v>
      </c>
      <c r="U3030" s="2" t="b">
        <v>1</v>
      </c>
      <c r="V3030" s="2" t="s">
        <v>69</v>
      </c>
      <c r="W3030" s="2">
        <v>0.3</v>
      </c>
    </row>
    <row r="3031" spans="1:23" ht="15.75" customHeight="1" x14ac:dyDescent="0.25">
      <c r="A3031" s="2" t="s">
        <v>2815</v>
      </c>
      <c r="B3031" s="2" t="s">
        <v>2817</v>
      </c>
      <c r="C3031" s="2" t="s">
        <v>106</v>
      </c>
      <c r="D3031" s="2" t="s">
        <v>88</v>
      </c>
      <c r="E3031" s="2" t="s">
        <v>90</v>
      </c>
      <c r="F3031" s="2" t="s">
        <v>55</v>
      </c>
      <c r="G3031" s="2" t="s">
        <v>226</v>
      </c>
      <c r="H3031" s="2" t="s">
        <v>179</v>
      </c>
      <c r="I3031" s="2" t="s">
        <v>12</v>
      </c>
      <c r="J3031" s="2" t="s">
        <v>227</v>
      </c>
      <c r="K3031" s="2" t="s">
        <v>228</v>
      </c>
      <c r="L3031" s="2" t="s">
        <v>182</v>
      </c>
      <c r="M3031" s="2">
        <v>51</v>
      </c>
      <c r="N3031" s="2" t="b">
        <v>0</v>
      </c>
      <c r="O3031" s="2">
        <v>0.79665738161559885</v>
      </c>
      <c r="R3031" s="2" t="s">
        <v>65</v>
      </c>
      <c r="S3031" s="2" t="s">
        <v>6618</v>
      </c>
      <c r="T3031" s="2" t="s">
        <v>6619</v>
      </c>
      <c r="U3031" s="2" t="b">
        <v>1</v>
      </c>
      <c r="V3031" s="2" t="s">
        <v>69</v>
      </c>
      <c r="W3031" s="2">
        <v>0.3</v>
      </c>
    </row>
    <row r="3032" spans="1:23" ht="15.75" customHeight="1" x14ac:dyDescent="0.25">
      <c r="A3032" s="2" t="s">
        <v>2815</v>
      </c>
      <c r="B3032" s="2" t="s">
        <v>2817</v>
      </c>
      <c r="C3032" s="2" t="s">
        <v>106</v>
      </c>
      <c r="D3032" s="2" t="s">
        <v>88</v>
      </c>
      <c r="E3032" s="2" t="s">
        <v>90</v>
      </c>
      <c r="F3032" s="2" t="s">
        <v>55</v>
      </c>
      <c r="G3032" s="2" t="s">
        <v>231</v>
      </c>
      <c r="H3032" s="2" t="s">
        <v>179</v>
      </c>
      <c r="I3032" s="2" t="s">
        <v>12</v>
      </c>
      <c r="J3032" s="2" t="s">
        <v>232</v>
      </c>
      <c r="K3032" s="2" t="s">
        <v>233</v>
      </c>
      <c r="L3032" s="2" t="s">
        <v>182</v>
      </c>
      <c r="M3032" s="2">
        <v>52</v>
      </c>
      <c r="N3032" s="2" t="b">
        <v>0</v>
      </c>
      <c r="O3032" s="2">
        <v>0.8044692737430168</v>
      </c>
      <c r="R3032" s="2" t="s">
        <v>65</v>
      </c>
      <c r="S3032" s="2" t="s">
        <v>6620</v>
      </c>
      <c r="T3032" s="2" t="s">
        <v>6621</v>
      </c>
      <c r="U3032" s="2" t="b">
        <v>1</v>
      </c>
      <c r="V3032" s="2" t="s">
        <v>69</v>
      </c>
      <c r="W3032" s="2">
        <v>0.3</v>
      </c>
    </row>
    <row r="3033" spans="1:23" ht="15.75" customHeight="1" x14ac:dyDescent="0.25">
      <c r="A3033" s="2" t="s">
        <v>2815</v>
      </c>
      <c r="B3033" s="2" t="s">
        <v>2817</v>
      </c>
      <c r="C3033" s="2" t="s">
        <v>106</v>
      </c>
      <c r="D3033" s="2" t="s">
        <v>88</v>
      </c>
      <c r="E3033" s="2" t="s">
        <v>90</v>
      </c>
      <c r="F3033" s="2" t="s">
        <v>55</v>
      </c>
      <c r="G3033" s="2" t="s">
        <v>236</v>
      </c>
      <c r="H3033" s="2" t="s">
        <v>179</v>
      </c>
      <c r="I3033" s="2" t="s">
        <v>12</v>
      </c>
      <c r="J3033" s="2" t="s">
        <v>237</v>
      </c>
      <c r="K3033" s="2" t="s">
        <v>238</v>
      </c>
      <c r="L3033" s="2" t="s">
        <v>182</v>
      </c>
      <c r="M3033" s="2">
        <v>53</v>
      </c>
      <c r="N3033" s="2" t="b">
        <v>0</v>
      </c>
      <c r="O3033" s="2">
        <v>0.79444444444444451</v>
      </c>
      <c r="R3033" s="2" t="s">
        <v>65</v>
      </c>
      <c r="S3033" s="2" t="s">
        <v>6622</v>
      </c>
      <c r="T3033" s="2" t="s">
        <v>6623</v>
      </c>
      <c r="U3033" s="2" t="b">
        <v>1</v>
      </c>
      <c r="V3033" s="2" t="s">
        <v>69</v>
      </c>
      <c r="W3033" s="2">
        <v>0.4</v>
      </c>
    </row>
    <row r="3034" spans="1:23" ht="15.75" customHeight="1" x14ac:dyDescent="0.25">
      <c r="A3034" s="2" t="s">
        <v>2815</v>
      </c>
      <c r="B3034" s="2" t="s">
        <v>2817</v>
      </c>
      <c r="C3034" s="2" t="s">
        <v>106</v>
      </c>
      <c r="D3034" s="2" t="s">
        <v>88</v>
      </c>
      <c r="E3034" s="2" t="s">
        <v>90</v>
      </c>
      <c r="F3034" s="2" t="s">
        <v>55</v>
      </c>
      <c r="G3034" s="2" t="s">
        <v>241</v>
      </c>
      <c r="H3034" s="2" t="s">
        <v>179</v>
      </c>
      <c r="I3034" s="2" t="s">
        <v>12</v>
      </c>
      <c r="J3034" s="2" t="s">
        <v>242</v>
      </c>
      <c r="K3034" s="2" t="s">
        <v>243</v>
      </c>
      <c r="L3034" s="2" t="s">
        <v>182</v>
      </c>
      <c r="M3034" s="2">
        <v>54</v>
      </c>
      <c r="N3034" s="2" t="b">
        <v>0</v>
      </c>
      <c r="O3034" s="2">
        <v>0.79661016949152552</v>
      </c>
      <c r="R3034" s="2" t="s">
        <v>65</v>
      </c>
      <c r="S3034" s="2" t="s">
        <v>6624</v>
      </c>
      <c r="T3034" s="2" t="s">
        <v>6625</v>
      </c>
      <c r="U3034" s="2" t="b">
        <v>1</v>
      </c>
      <c r="V3034" s="2" t="s">
        <v>69</v>
      </c>
      <c r="W3034" s="2">
        <v>0.3</v>
      </c>
    </row>
    <row r="3035" spans="1:23" ht="15.75" customHeight="1" x14ac:dyDescent="0.25">
      <c r="A3035" s="2" t="s">
        <v>2815</v>
      </c>
      <c r="B3035" s="2" t="s">
        <v>2817</v>
      </c>
      <c r="C3035" s="2" t="s">
        <v>106</v>
      </c>
      <c r="D3035" s="2" t="s">
        <v>88</v>
      </c>
      <c r="E3035" s="2" t="s">
        <v>90</v>
      </c>
      <c r="F3035" s="2" t="s">
        <v>55</v>
      </c>
      <c r="G3035" s="2" t="s">
        <v>246</v>
      </c>
      <c r="H3035" s="2" t="s">
        <v>179</v>
      </c>
      <c r="I3035" s="2" t="s">
        <v>12</v>
      </c>
      <c r="J3035" s="2" t="s">
        <v>247</v>
      </c>
      <c r="K3035" s="2" t="s">
        <v>248</v>
      </c>
      <c r="L3035" s="2" t="s">
        <v>182</v>
      </c>
      <c r="M3035" s="2">
        <v>55</v>
      </c>
      <c r="N3035" s="2" t="b">
        <v>0</v>
      </c>
      <c r="O3035" s="2">
        <v>0.63970588235294124</v>
      </c>
      <c r="R3035" s="2" t="s">
        <v>65</v>
      </c>
      <c r="S3035" s="2" t="s">
        <v>6626</v>
      </c>
      <c r="T3035" s="2" t="s">
        <v>6627</v>
      </c>
      <c r="U3035" s="2" t="b">
        <v>1</v>
      </c>
      <c r="V3035" s="2" t="s">
        <v>69</v>
      </c>
      <c r="W3035" s="2">
        <v>0.3</v>
      </c>
    </row>
    <row r="3036" spans="1:23" ht="15.75" customHeight="1" x14ac:dyDescent="0.25">
      <c r="A3036" s="2" t="s">
        <v>2815</v>
      </c>
      <c r="B3036" s="2" t="s">
        <v>2817</v>
      </c>
      <c r="C3036" s="2" t="s">
        <v>106</v>
      </c>
      <c r="D3036" s="2" t="s">
        <v>88</v>
      </c>
      <c r="E3036" s="2" t="s">
        <v>90</v>
      </c>
      <c r="F3036" s="2" t="s">
        <v>55</v>
      </c>
      <c r="G3036" s="2" t="s">
        <v>251</v>
      </c>
      <c r="H3036" s="2" t="s">
        <v>179</v>
      </c>
      <c r="I3036" s="2" t="s">
        <v>12</v>
      </c>
      <c r="J3036" s="2" t="s">
        <v>252</v>
      </c>
      <c r="K3036" s="2" t="s">
        <v>253</v>
      </c>
      <c r="L3036" s="2" t="s">
        <v>182</v>
      </c>
      <c r="M3036" s="2">
        <v>56</v>
      </c>
      <c r="N3036" s="2" t="b">
        <v>0</v>
      </c>
      <c r="O3036" s="2">
        <v>0.8125</v>
      </c>
      <c r="R3036" s="2" t="s">
        <v>65</v>
      </c>
      <c r="S3036" s="2" t="s">
        <v>6628</v>
      </c>
      <c r="T3036" s="2" t="s">
        <v>6629</v>
      </c>
      <c r="U3036" s="2" t="b">
        <v>1</v>
      </c>
      <c r="V3036" s="2" t="s">
        <v>69</v>
      </c>
      <c r="W3036" s="2">
        <v>0.4</v>
      </c>
    </row>
    <row r="3037" spans="1:23" ht="15.75" customHeight="1" x14ac:dyDescent="0.25">
      <c r="A3037" s="2" t="s">
        <v>2815</v>
      </c>
      <c r="B3037" s="2" t="s">
        <v>2817</v>
      </c>
      <c r="C3037" s="2" t="s">
        <v>106</v>
      </c>
      <c r="D3037" s="2" t="s">
        <v>88</v>
      </c>
      <c r="E3037" s="2" t="s">
        <v>90</v>
      </c>
      <c r="F3037" s="2" t="s">
        <v>55</v>
      </c>
      <c r="G3037" s="2" t="s">
        <v>256</v>
      </c>
      <c r="H3037" s="2" t="s">
        <v>179</v>
      </c>
      <c r="I3037" s="2" t="s">
        <v>12</v>
      </c>
      <c r="J3037" s="2" t="s">
        <v>257</v>
      </c>
      <c r="K3037" s="2" t="s">
        <v>258</v>
      </c>
      <c r="L3037" s="2" t="s">
        <v>182</v>
      </c>
      <c r="M3037" s="2">
        <v>57</v>
      </c>
      <c r="N3037" s="2" t="b">
        <v>0</v>
      </c>
      <c r="O3037" s="2">
        <v>0.68888888888888888</v>
      </c>
      <c r="R3037" s="2" t="s">
        <v>65</v>
      </c>
      <c r="S3037" s="2" t="s">
        <v>6630</v>
      </c>
      <c r="T3037" s="2" t="s">
        <v>6631</v>
      </c>
      <c r="U3037" s="2" t="b">
        <v>1</v>
      </c>
      <c r="V3037" s="2" t="s">
        <v>69</v>
      </c>
      <c r="W3037" s="2">
        <v>0.4</v>
      </c>
    </row>
    <row r="3038" spans="1:23" ht="15.75" customHeight="1" x14ac:dyDescent="0.25">
      <c r="A3038" s="2" t="s">
        <v>2815</v>
      </c>
      <c r="B3038" s="2" t="s">
        <v>2817</v>
      </c>
      <c r="C3038" s="2" t="s">
        <v>106</v>
      </c>
      <c r="D3038" s="2" t="s">
        <v>88</v>
      </c>
      <c r="E3038" s="2" t="s">
        <v>90</v>
      </c>
      <c r="F3038" s="2" t="s">
        <v>55</v>
      </c>
      <c r="G3038" s="2" t="s">
        <v>261</v>
      </c>
      <c r="H3038" s="2" t="s">
        <v>179</v>
      </c>
      <c r="I3038" s="2" t="s">
        <v>12</v>
      </c>
      <c r="J3038" s="2" t="s">
        <v>262</v>
      </c>
      <c r="K3038" s="2" t="s">
        <v>263</v>
      </c>
      <c r="L3038" s="2" t="s">
        <v>182</v>
      </c>
      <c r="M3038" s="2">
        <v>58</v>
      </c>
      <c r="N3038" s="2" t="b">
        <v>0</v>
      </c>
      <c r="O3038" s="2">
        <v>0.8045325779036826</v>
      </c>
      <c r="R3038" s="2" t="s">
        <v>65</v>
      </c>
      <c r="S3038" s="2" t="s">
        <v>6632</v>
      </c>
      <c r="T3038" s="2" t="s">
        <v>6633</v>
      </c>
      <c r="U3038" s="2" t="b">
        <v>1</v>
      </c>
      <c r="V3038" s="2" t="s">
        <v>69</v>
      </c>
      <c r="W3038" s="2">
        <v>0.2</v>
      </c>
    </row>
    <row r="3039" spans="1:23" ht="15.75" customHeight="1" x14ac:dyDescent="0.25">
      <c r="A3039" s="2" t="s">
        <v>2815</v>
      </c>
      <c r="B3039" s="2" t="s">
        <v>2817</v>
      </c>
      <c r="C3039" s="2" t="s">
        <v>106</v>
      </c>
      <c r="D3039" s="2" t="s">
        <v>88</v>
      </c>
      <c r="E3039" s="2" t="s">
        <v>90</v>
      </c>
      <c r="F3039" s="2" t="s">
        <v>55</v>
      </c>
      <c r="G3039" s="2" t="s">
        <v>266</v>
      </c>
      <c r="H3039" s="2" t="s">
        <v>179</v>
      </c>
      <c r="I3039" s="2" t="s">
        <v>12</v>
      </c>
      <c r="J3039" s="2" t="s">
        <v>267</v>
      </c>
      <c r="K3039" s="2" t="s">
        <v>268</v>
      </c>
      <c r="L3039" s="2" t="s">
        <v>182</v>
      </c>
      <c r="M3039" s="2">
        <v>59</v>
      </c>
      <c r="N3039" s="2" t="b">
        <v>0</v>
      </c>
      <c r="O3039" s="2">
        <v>0.7932960893854748</v>
      </c>
      <c r="R3039" s="2" t="s">
        <v>65</v>
      </c>
      <c r="S3039" s="2" t="s">
        <v>6634</v>
      </c>
      <c r="T3039" s="2" t="s">
        <v>6635</v>
      </c>
      <c r="U3039" s="2" t="b">
        <v>1</v>
      </c>
      <c r="V3039" s="2" t="s">
        <v>69</v>
      </c>
      <c r="W3039" s="2">
        <v>0.3</v>
      </c>
    </row>
    <row r="3040" spans="1:23" ht="15.75" customHeight="1" x14ac:dyDescent="0.25">
      <c r="A3040" s="2" t="s">
        <v>2815</v>
      </c>
      <c r="B3040" s="2" t="s">
        <v>2817</v>
      </c>
      <c r="C3040" s="2" t="s">
        <v>106</v>
      </c>
      <c r="D3040" s="2" t="s">
        <v>88</v>
      </c>
      <c r="E3040" s="2" t="s">
        <v>90</v>
      </c>
      <c r="F3040" s="2" t="s">
        <v>55</v>
      </c>
      <c r="G3040" s="2" t="s">
        <v>271</v>
      </c>
      <c r="H3040" s="2" t="s">
        <v>179</v>
      </c>
      <c r="I3040" s="2" t="s">
        <v>12</v>
      </c>
      <c r="J3040" s="2" t="s">
        <v>272</v>
      </c>
      <c r="K3040" s="2" t="s">
        <v>273</v>
      </c>
      <c r="L3040" s="2" t="s">
        <v>182</v>
      </c>
      <c r="M3040" s="2">
        <v>60</v>
      </c>
      <c r="N3040" s="2" t="b">
        <v>0</v>
      </c>
      <c r="O3040" s="2">
        <v>0.7910863509749303</v>
      </c>
      <c r="R3040" s="2" t="s">
        <v>65</v>
      </c>
      <c r="S3040" s="2" t="s">
        <v>6636</v>
      </c>
      <c r="T3040" s="2" t="s">
        <v>6637</v>
      </c>
      <c r="U3040" s="2" t="b">
        <v>1</v>
      </c>
      <c r="V3040" s="2" t="s">
        <v>69</v>
      </c>
      <c r="W3040" s="2">
        <v>0.3</v>
      </c>
    </row>
    <row r="3041" spans="1:23" ht="15.75" customHeight="1" x14ac:dyDescent="0.25">
      <c r="A3041" s="2" t="s">
        <v>2815</v>
      </c>
      <c r="B3041" s="2" t="s">
        <v>2817</v>
      </c>
      <c r="C3041" s="2" t="s">
        <v>106</v>
      </c>
      <c r="D3041" s="2" t="s">
        <v>88</v>
      </c>
      <c r="E3041" s="2" t="s">
        <v>90</v>
      </c>
      <c r="F3041" s="2" t="s">
        <v>55</v>
      </c>
      <c r="G3041" s="2" t="s">
        <v>276</v>
      </c>
      <c r="H3041" s="2" t="s">
        <v>179</v>
      </c>
      <c r="I3041" s="2" t="s">
        <v>12</v>
      </c>
      <c r="J3041" s="2" t="s">
        <v>277</v>
      </c>
      <c r="K3041" s="2" t="s">
        <v>278</v>
      </c>
      <c r="L3041" s="2" t="s">
        <v>182</v>
      </c>
      <c r="M3041" s="2">
        <v>61</v>
      </c>
      <c r="N3041" s="2" t="b">
        <v>0</v>
      </c>
      <c r="O3041" s="2">
        <v>0.79444444444444451</v>
      </c>
      <c r="R3041" s="2" t="s">
        <v>65</v>
      </c>
      <c r="S3041" s="2" t="s">
        <v>6638</v>
      </c>
      <c r="T3041" s="2" t="s">
        <v>6639</v>
      </c>
      <c r="U3041" s="2" t="b">
        <v>1</v>
      </c>
      <c r="V3041" s="2" t="s">
        <v>69</v>
      </c>
      <c r="W3041" s="2">
        <v>0.2</v>
      </c>
    </row>
    <row r="3042" spans="1:23" ht="15.75" customHeight="1" x14ac:dyDescent="0.25">
      <c r="A3042" s="2" t="s">
        <v>2815</v>
      </c>
      <c r="B3042" s="2" t="s">
        <v>2817</v>
      </c>
      <c r="C3042" s="2" t="s">
        <v>106</v>
      </c>
      <c r="D3042" s="2" t="s">
        <v>88</v>
      </c>
      <c r="E3042" s="2" t="s">
        <v>90</v>
      </c>
      <c r="F3042" s="2" t="s">
        <v>55</v>
      </c>
      <c r="G3042" s="2" t="s">
        <v>281</v>
      </c>
      <c r="H3042" s="2" t="s">
        <v>282</v>
      </c>
      <c r="I3042" s="2" t="s">
        <v>26</v>
      </c>
      <c r="J3042" s="2" t="s">
        <v>283</v>
      </c>
      <c r="K3042" s="2" t="s">
        <v>284</v>
      </c>
      <c r="L3042" s="2" t="s">
        <v>285</v>
      </c>
      <c r="M3042" s="2">
        <v>42</v>
      </c>
      <c r="N3042" s="2" t="b">
        <v>0</v>
      </c>
      <c r="O3042" s="2">
        <v>0.81127982646420826</v>
      </c>
      <c r="R3042" s="2" t="s">
        <v>65</v>
      </c>
      <c r="S3042" s="2" t="s">
        <v>6640</v>
      </c>
      <c r="T3042" s="2" t="s">
        <v>6641</v>
      </c>
      <c r="U3042" s="2" t="b">
        <v>1</v>
      </c>
      <c r="V3042" s="2" t="s">
        <v>69</v>
      </c>
      <c r="W3042" s="2">
        <v>0.3</v>
      </c>
    </row>
    <row r="3043" spans="1:23" ht="15.75" customHeight="1" x14ac:dyDescent="0.25">
      <c r="A3043" s="2" t="s">
        <v>2815</v>
      </c>
      <c r="B3043" s="2" t="s">
        <v>2817</v>
      </c>
      <c r="C3043" s="2" t="s">
        <v>106</v>
      </c>
      <c r="D3043" s="2" t="s">
        <v>88</v>
      </c>
      <c r="E3043" s="2" t="s">
        <v>90</v>
      </c>
      <c r="F3043" s="2" t="s">
        <v>55</v>
      </c>
      <c r="G3043" s="2" t="s">
        <v>288</v>
      </c>
      <c r="H3043" s="2" t="s">
        <v>282</v>
      </c>
      <c r="I3043" s="2" t="s">
        <v>26</v>
      </c>
      <c r="J3043" s="2" t="s">
        <v>289</v>
      </c>
      <c r="K3043" s="2" t="s">
        <v>290</v>
      </c>
      <c r="L3043" s="2" t="s">
        <v>285</v>
      </c>
      <c r="M3043" s="2">
        <v>43</v>
      </c>
      <c r="N3043" s="2" t="b">
        <v>0</v>
      </c>
      <c r="O3043" s="2">
        <v>0.77350427350427342</v>
      </c>
      <c r="R3043" s="2" t="s">
        <v>65</v>
      </c>
      <c r="S3043" s="2" t="s">
        <v>6642</v>
      </c>
      <c r="T3043" s="2" t="s">
        <v>6643</v>
      </c>
      <c r="U3043" s="2" t="b">
        <v>1</v>
      </c>
      <c r="V3043" s="2" t="s">
        <v>69</v>
      </c>
      <c r="W3043" s="2">
        <v>0.4</v>
      </c>
    </row>
    <row r="3044" spans="1:23" ht="15.75" customHeight="1" x14ac:dyDescent="0.25">
      <c r="A3044" s="2" t="s">
        <v>2815</v>
      </c>
      <c r="B3044" s="2" t="s">
        <v>2817</v>
      </c>
      <c r="C3044" s="2" t="s">
        <v>106</v>
      </c>
      <c r="D3044" s="2" t="s">
        <v>88</v>
      </c>
      <c r="E3044" s="2" t="s">
        <v>90</v>
      </c>
      <c r="F3044" s="2" t="s">
        <v>55</v>
      </c>
      <c r="G3044" s="2" t="s">
        <v>293</v>
      </c>
      <c r="H3044" s="2" t="s">
        <v>282</v>
      </c>
      <c r="I3044" s="2" t="s">
        <v>26</v>
      </c>
      <c r="J3044" s="2" t="s">
        <v>294</v>
      </c>
      <c r="K3044" s="2" t="s">
        <v>295</v>
      </c>
      <c r="L3044" s="2" t="s">
        <v>285</v>
      </c>
      <c r="M3044" s="2">
        <v>44</v>
      </c>
      <c r="N3044" s="2" t="b">
        <v>0</v>
      </c>
      <c r="O3044" s="2">
        <v>0.79913606911447088</v>
      </c>
      <c r="R3044" s="2" t="s">
        <v>65</v>
      </c>
      <c r="S3044" s="2" t="s">
        <v>6644</v>
      </c>
      <c r="T3044" s="2" t="s">
        <v>6645</v>
      </c>
      <c r="U3044" s="2" t="b">
        <v>1</v>
      </c>
      <c r="V3044" s="2" t="s">
        <v>69</v>
      </c>
      <c r="W3044" s="2">
        <v>0.4</v>
      </c>
    </row>
    <row r="3045" spans="1:23" ht="15.75" customHeight="1" x14ac:dyDescent="0.25">
      <c r="A3045" s="2" t="s">
        <v>2815</v>
      </c>
      <c r="B3045" s="2" t="s">
        <v>2817</v>
      </c>
      <c r="C3045" s="2" t="s">
        <v>106</v>
      </c>
      <c r="D3045" s="2" t="s">
        <v>88</v>
      </c>
      <c r="E3045" s="2" t="s">
        <v>90</v>
      </c>
      <c r="F3045" s="2" t="s">
        <v>55</v>
      </c>
      <c r="G3045" s="2" t="s">
        <v>298</v>
      </c>
      <c r="H3045" s="2" t="s">
        <v>282</v>
      </c>
      <c r="I3045" s="2" t="s">
        <v>26</v>
      </c>
      <c r="J3045" s="2" t="s">
        <v>299</v>
      </c>
      <c r="K3045" s="2" t="s">
        <v>300</v>
      </c>
      <c r="L3045" s="2" t="s">
        <v>285</v>
      </c>
      <c r="M3045" s="2">
        <v>45</v>
      </c>
      <c r="N3045" s="2" t="b">
        <v>0</v>
      </c>
      <c r="O3045" s="2">
        <v>0.78448275862068961</v>
      </c>
      <c r="R3045" s="2" t="s">
        <v>65</v>
      </c>
      <c r="S3045" s="2" t="s">
        <v>6646</v>
      </c>
      <c r="T3045" s="2" t="s">
        <v>6647</v>
      </c>
      <c r="U3045" s="2" t="b">
        <v>1</v>
      </c>
      <c r="V3045" s="2" t="s">
        <v>69</v>
      </c>
      <c r="W3045" s="2">
        <v>0.4</v>
      </c>
    </row>
    <row r="3046" spans="1:23" ht="15.75" customHeight="1" x14ac:dyDescent="0.25">
      <c r="A3046" s="2" t="s">
        <v>2815</v>
      </c>
      <c r="B3046" s="2" t="s">
        <v>2817</v>
      </c>
      <c r="C3046" s="2" t="s">
        <v>106</v>
      </c>
      <c r="D3046" s="2" t="s">
        <v>88</v>
      </c>
      <c r="E3046" s="2" t="s">
        <v>90</v>
      </c>
      <c r="F3046" s="2" t="s">
        <v>55</v>
      </c>
      <c r="G3046" s="2" t="s">
        <v>303</v>
      </c>
      <c r="H3046" s="2" t="s">
        <v>282</v>
      </c>
      <c r="I3046" s="2" t="s">
        <v>26</v>
      </c>
      <c r="J3046" s="2" t="s">
        <v>304</v>
      </c>
      <c r="K3046" s="2" t="s">
        <v>305</v>
      </c>
      <c r="L3046" s="2" t="s">
        <v>285</v>
      </c>
      <c r="M3046" s="2">
        <v>46</v>
      </c>
      <c r="N3046" s="2" t="b">
        <v>0</v>
      </c>
      <c r="O3046" s="2">
        <v>0.62427745664739887</v>
      </c>
      <c r="R3046" s="2" t="s">
        <v>65</v>
      </c>
      <c r="S3046" s="2" t="s">
        <v>6648</v>
      </c>
      <c r="T3046" s="2" t="s">
        <v>6649</v>
      </c>
      <c r="U3046" s="2" t="b">
        <v>1</v>
      </c>
      <c r="V3046" s="2" t="s">
        <v>69</v>
      </c>
      <c r="W3046" s="2">
        <v>0.4</v>
      </c>
    </row>
    <row r="3047" spans="1:23" ht="15.75" customHeight="1" x14ac:dyDescent="0.25">
      <c r="A3047" s="2" t="s">
        <v>2815</v>
      </c>
      <c r="B3047" s="2" t="s">
        <v>2817</v>
      </c>
      <c r="C3047" s="2" t="s">
        <v>106</v>
      </c>
      <c r="D3047" s="2" t="s">
        <v>88</v>
      </c>
      <c r="E3047" s="2" t="s">
        <v>90</v>
      </c>
      <c r="F3047" s="2" t="s">
        <v>55</v>
      </c>
      <c r="G3047" s="2" t="s">
        <v>308</v>
      </c>
      <c r="H3047" s="2" t="s">
        <v>282</v>
      </c>
      <c r="I3047" s="2" t="s">
        <v>26</v>
      </c>
      <c r="J3047" s="2" t="s">
        <v>309</v>
      </c>
      <c r="K3047" s="2" t="s">
        <v>310</v>
      </c>
      <c r="L3047" s="2" t="s">
        <v>285</v>
      </c>
      <c r="M3047" s="2">
        <v>47</v>
      </c>
      <c r="N3047" s="2" t="b">
        <v>0</v>
      </c>
      <c r="O3047" s="2">
        <v>0.78891257995735609</v>
      </c>
      <c r="R3047" s="2" t="s">
        <v>65</v>
      </c>
      <c r="S3047" s="2" t="s">
        <v>6650</v>
      </c>
      <c r="T3047" s="2" t="s">
        <v>6651</v>
      </c>
      <c r="U3047" s="2" t="b">
        <v>1</v>
      </c>
      <c r="V3047" s="2" t="s">
        <v>69</v>
      </c>
      <c r="W3047" s="2">
        <v>0.4</v>
      </c>
    </row>
    <row r="3048" spans="1:23" ht="15.75" customHeight="1" x14ac:dyDescent="0.25">
      <c r="A3048" s="2" t="s">
        <v>2815</v>
      </c>
      <c r="B3048" s="2" t="s">
        <v>2817</v>
      </c>
      <c r="C3048" s="2" t="s">
        <v>106</v>
      </c>
      <c r="D3048" s="2" t="s">
        <v>88</v>
      </c>
      <c r="E3048" s="2" t="s">
        <v>90</v>
      </c>
      <c r="F3048" s="2" t="s">
        <v>55</v>
      </c>
      <c r="G3048" s="2" t="s">
        <v>313</v>
      </c>
      <c r="H3048" s="2" t="s">
        <v>282</v>
      </c>
      <c r="I3048" s="2" t="s">
        <v>26</v>
      </c>
      <c r="J3048" s="2" t="s">
        <v>314</v>
      </c>
      <c r="K3048" s="2" t="s">
        <v>315</v>
      </c>
      <c r="L3048" s="2" t="s">
        <v>285</v>
      </c>
      <c r="M3048" s="2">
        <v>48</v>
      </c>
      <c r="N3048" s="2" t="b">
        <v>0</v>
      </c>
      <c r="O3048" s="2">
        <v>0.7931034482758621</v>
      </c>
      <c r="R3048" s="2" t="s">
        <v>65</v>
      </c>
      <c r="S3048" s="2" t="s">
        <v>6652</v>
      </c>
      <c r="T3048" s="2" t="s">
        <v>6653</v>
      </c>
      <c r="U3048" s="2" t="b">
        <v>1</v>
      </c>
      <c r="V3048" s="2" t="s">
        <v>69</v>
      </c>
      <c r="W3048" s="2">
        <v>0.4</v>
      </c>
    </row>
    <row r="3049" spans="1:23" ht="15.75" customHeight="1" x14ac:dyDescent="0.25">
      <c r="A3049" s="2" t="s">
        <v>2815</v>
      </c>
      <c r="B3049" s="2" t="s">
        <v>2817</v>
      </c>
      <c r="C3049" s="2" t="s">
        <v>106</v>
      </c>
      <c r="D3049" s="2" t="s">
        <v>88</v>
      </c>
      <c r="E3049" s="2" t="s">
        <v>90</v>
      </c>
      <c r="F3049" s="2" t="s">
        <v>55</v>
      </c>
      <c r="G3049" s="2" t="s">
        <v>318</v>
      </c>
      <c r="H3049" s="2" t="s">
        <v>282</v>
      </c>
      <c r="I3049" s="2" t="s">
        <v>26</v>
      </c>
      <c r="J3049" s="2" t="s">
        <v>319</v>
      </c>
      <c r="K3049" s="2" t="s">
        <v>320</v>
      </c>
      <c r="L3049" s="2" t="s">
        <v>285</v>
      </c>
      <c r="M3049" s="2">
        <v>49</v>
      </c>
      <c r="N3049" s="2" t="b">
        <v>0</v>
      </c>
      <c r="O3049" s="2">
        <v>0.80257510729613735</v>
      </c>
      <c r="R3049" s="2" t="s">
        <v>65</v>
      </c>
      <c r="S3049" s="2" t="s">
        <v>6654</v>
      </c>
      <c r="T3049" s="2" t="s">
        <v>6655</v>
      </c>
      <c r="U3049" s="2" t="b">
        <v>1</v>
      </c>
      <c r="V3049" s="2" t="s">
        <v>69</v>
      </c>
      <c r="W3049" s="2">
        <v>0.3</v>
      </c>
    </row>
    <row r="3050" spans="1:23" ht="15.75" customHeight="1" x14ac:dyDescent="0.25">
      <c r="A3050" s="2" t="s">
        <v>2815</v>
      </c>
      <c r="B3050" s="2" t="s">
        <v>2817</v>
      </c>
      <c r="C3050" s="2" t="s">
        <v>106</v>
      </c>
      <c r="D3050" s="2" t="s">
        <v>88</v>
      </c>
      <c r="E3050" s="2" t="s">
        <v>90</v>
      </c>
      <c r="F3050" s="2" t="s">
        <v>55</v>
      </c>
      <c r="G3050" s="2" t="s">
        <v>323</v>
      </c>
      <c r="H3050" s="2" t="s">
        <v>282</v>
      </c>
      <c r="I3050" s="2" t="s">
        <v>26</v>
      </c>
      <c r="J3050" s="2" t="s">
        <v>324</v>
      </c>
      <c r="K3050" s="2" t="s">
        <v>325</v>
      </c>
      <c r="L3050" s="2" t="s">
        <v>285</v>
      </c>
      <c r="M3050" s="2">
        <v>50</v>
      </c>
      <c r="N3050" s="2" t="b">
        <v>0</v>
      </c>
      <c r="O3050" s="2">
        <v>0.79913606911447088</v>
      </c>
      <c r="R3050" s="2" t="s">
        <v>65</v>
      </c>
      <c r="S3050" s="2" t="s">
        <v>6656</v>
      </c>
      <c r="T3050" s="2" t="s">
        <v>6657</v>
      </c>
      <c r="U3050" s="2" t="b">
        <v>1</v>
      </c>
      <c r="V3050" s="2" t="s">
        <v>69</v>
      </c>
      <c r="W3050" s="2">
        <v>0.2</v>
      </c>
    </row>
    <row r="3051" spans="1:23" ht="15.75" customHeight="1" x14ac:dyDescent="0.25">
      <c r="A3051" s="2" t="s">
        <v>2815</v>
      </c>
      <c r="B3051" s="2" t="s">
        <v>2817</v>
      </c>
      <c r="C3051" s="2" t="s">
        <v>106</v>
      </c>
      <c r="D3051" s="2" t="s">
        <v>88</v>
      </c>
      <c r="E3051" s="2" t="s">
        <v>90</v>
      </c>
      <c r="F3051" s="2" t="s">
        <v>55</v>
      </c>
      <c r="G3051" s="2" t="s">
        <v>328</v>
      </c>
      <c r="H3051" s="2" t="s">
        <v>282</v>
      </c>
      <c r="I3051" s="2" t="s">
        <v>26</v>
      </c>
      <c r="J3051" s="2" t="s">
        <v>329</v>
      </c>
      <c r="K3051" s="2" t="s">
        <v>330</v>
      </c>
      <c r="L3051" s="2" t="s">
        <v>285</v>
      </c>
      <c r="M3051" s="2">
        <v>51</v>
      </c>
      <c r="N3051" s="2" t="b">
        <v>0</v>
      </c>
      <c r="O3051" s="2">
        <v>0.78787878787878796</v>
      </c>
      <c r="R3051" s="2" t="s">
        <v>65</v>
      </c>
      <c r="S3051" s="2" t="s">
        <v>6658</v>
      </c>
      <c r="T3051" s="2" t="s">
        <v>6659</v>
      </c>
      <c r="U3051" s="2" t="b">
        <v>1</v>
      </c>
      <c r="V3051" s="2" t="s">
        <v>69</v>
      </c>
      <c r="W3051" s="2">
        <v>0.3</v>
      </c>
    </row>
    <row r="3052" spans="1:23" ht="15.75" customHeight="1" x14ac:dyDescent="0.25">
      <c r="A3052" s="2" t="s">
        <v>2815</v>
      </c>
      <c r="B3052" s="2" t="s">
        <v>2817</v>
      </c>
      <c r="C3052" s="2" t="s">
        <v>106</v>
      </c>
      <c r="D3052" s="2" t="s">
        <v>88</v>
      </c>
      <c r="E3052" s="2" t="s">
        <v>90</v>
      </c>
      <c r="F3052" s="2" t="s">
        <v>55</v>
      </c>
      <c r="G3052" s="2" t="s">
        <v>333</v>
      </c>
      <c r="H3052" s="2" t="s">
        <v>282</v>
      </c>
      <c r="I3052" s="2" t="s">
        <v>26</v>
      </c>
      <c r="J3052" s="2" t="s">
        <v>334</v>
      </c>
      <c r="K3052" s="2" t="s">
        <v>335</v>
      </c>
      <c r="L3052" s="2" t="s">
        <v>285</v>
      </c>
      <c r="M3052" s="2">
        <v>52</v>
      </c>
      <c r="N3052" s="2" t="b">
        <v>0</v>
      </c>
      <c r="O3052" s="2">
        <v>0.6202898550724637</v>
      </c>
      <c r="R3052" s="2" t="s">
        <v>65</v>
      </c>
      <c r="S3052" s="2" t="s">
        <v>6660</v>
      </c>
      <c r="T3052" s="2" t="s">
        <v>6661</v>
      </c>
      <c r="U3052" s="2" t="b">
        <v>1</v>
      </c>
      <c r="V3052" s="2" t="s">
        <v>69</v>
      </c>
      <c r="W3052" s="2">
        <v>0.3</v>
      </c>
    </row>
    <row r="3053" spans="1:23" ht="15.75" customHeight="1" x14ac:dyDescent="0.25">
      <c r="A3053" s="2" t="s">
        <v>2815</v>
      </c>
      <c r="B3053" s="2" t="s">
        <v>2817</v>
      </c>
      <c r="C3053" s="2" t="s">
        <v>106</v>
      </c>
      <c r="D3053" s="2" t="s">
        <v>88</v>
      </c>
      <c r="E3053" s="2" t="s">
        <v>90</v>
      </c>
      <c r="F3053" s="2" t="s">
        <v>55</v>
      </c>
      <c r="G3053" s="2" t="s">
        <v>338</v>
      </c>
      <c r="H3053" s="2" t="s">
        <v>282</v>
      </c>
      <c r="I3053" s="2" t="s">
        <v>26</v>
      </c>
      <c r="J3053" s="2" t="s">
        <v>339</v>
      </c>
      <c r="K3053" s="2" t="s">
        <v>340</v>
      </c>
      <c r="L3053" s="2" t="s">
        <v>285</v>
      </c>
      <c r="M3053" s="2">
        <v>53</v>
      </c>
      <c r="N3053" s="2" t="b">
        <v>0</v>
      </c>
      <c r="O3053" s="2">
        <v>0.56456456456456461</v>
      </c>
      <c r="R3053" s="2" t="s">
        <v>65</v>
      </c>
      <c r="S3053" s="2" t="s">
        <v>6662</v>
      </c>
      <c r="T3053" s="2" t="s">
        <v>6663</v>
      </c>
      <c r="U3053" s="2" t="b">
        <v>1</v>
      </c>
      <c r="V3053" s="2" t="s">
        <v>69</v>
      </c>
      <c r="W3053" s="2">
        <v>0.4</v>
      </c>
    </row>
    <row r="3054" spans="1:23" ht="15.75" customHeight="1" x14ac:dyDescent="0.25">
      <c r="A3054" s="2" t="s">
        <v>2815</v>
      </c>
      <c r="B3054" s="2" t="s">
        <v>2817</v>
      </c>
      <c r="C3054" s="2" t="s">
        <v>106</v>
      </c>
      <c r="D3054" s="2" t="s">
        <v>88</v>
      </c>
      <c r="E3054" s="2" t="s">
        <v>90</v>
      </c>
      <c r="F3054" s="2" t="s">
        <v>55</v>
      </c>
      <c r="G3054" s="2" t="s">
        <v>343</v>
      </c>
      <c r="H3054" s="2" t="s">
        <v>282</v>
      </c>
      <c r="I3054" s="2" t="s">
        <v>26</v>
      </c>
      <c r="J3054" s="2" t="s">
        <v>344</v>
      </c>
      <c r="K3054" s="2" t="s">
        <v>345</v>
      </c>
      <c r="L3054" s="2" t="s">
        <v>285</v>
      </c>
      <c r="M3054" s="2">
        <v>54</v>
      </c>
      <c r="N3054" s="2" t="b">
        <v>0</v>
      </c>
      <c r="O3054" s="2">
        <v>0.79913606911447088</v>
      </c>
      <c r="R3054" s="2" t="s">
        <v>65</v>
      </c>
      <c r="S3054" s="2" t="s">
        <v>6664</v>
      </c>
      <c r="T3054" s="2" t="s">
        <v>6665</v>
      </c>
      <c r="U3054" s="2" t="b">
        <v>1</v>
      </c>
      <c r="V3054" s="2" t="s">
        <v>69</v>
      </c>
      <c r="W3054" s="2">
        <v>0.3</v>
      </c>
    </row>
    <row r="3055" spans="1:23" ht="15.75" customHeight="1" x14ac:dyDescent="0.25">
      <c r="A3055" s="2" t="s">
        <v>2815</v>
      </c>
      <c r="B3055" s="2" t="s">
        <v>2817</v>
      </c>
      <c r="C3055" s="2" t="s">
        <v>106</v>
      </c>
      <c r="D3055" s="2" t="s">
        <v>88</v>
      </c>
      <c r="E3055" s="2" t="s">
        <v>90</v>
      </c>
      <c r="F3055" s="2" t="s">
        <v>55</v>
      </c>
      <c r="G3055" s="2" t="s">
        <v>349</v>
      </c>
      <c r="H3055" s="2" t="s">
        <v>282</v>
      </c>
      <c r="I3055" s="2" t="s">
        <v>26</v>
      </c>
      <c r="J3055" s="2" t="s">
        <v>351</v>
      </c>
      <c r="K3055" s="2" t="s">
        <v>352</v>
      </c>
      <c r="L3055" s="2" t="s">
        <v>285</v>
      </c>
      <c r="M3055" s="2">
        <v>55</v>
      </c>
      <c r="N3055" s="2" t="b">
        <v>0</v>
      </c>
      <c r="O3055" s="2">
        <v>0.78111587982832609</v>
      </c>
      <c r="R3055" s="2" t="s">
        <v>65</v>
      </c>
      <c r="S3055" s="2" t="s">
        <v>6666</v>
      </c>
      <c r="T3055" s="2" t="s">
        <v>6667</v>
      </c>
      <c r="U3055" s="2" t="b">
        <v>1</v>
      </c>
      <c r="V3055" s="2" t="s">
        <v>69</v>
      </c>
      <c r="W3055" s="2">
        <v>0.3</v>
      </c>
    </row>
    <row r="3056" spans="1:23" ht="15.75" customHeight="1" x14ac:dyDescent="0.25">
      <c r="A3056" s="2" t="s">
        <v>2815</v>
      </c>
      <c r="B3056" s="2" t="s">
        <v>2817</v>
      </c>
      <c r="C3056" s="2" t="s">
        <v>106</v>
      </c>
      <c r="D3056" s="2" t="s">
        <v>88</v>
      </c>
      <c r="E3056" s="2" t="s">
        <v>90</v>
      </c>
      <c r="F3056" s="2" t="s">
        <v>55</v>
      </c>
      <c r="G3056" s="2" t="s">
        <v>363</v>
      </c>
      <c r="H3056" s="2" t="s">
        <v>282</v>
      </c>
      <c r="I3056" s="2" t="s">
        <v>26</v>
      </c>
      <c r="J3056" s="2" t="s">
        <v>367</v>
      </c>
      <c r="K3056" s="2" t="s">
        <v>368</v>
      </c>
      <c r="L3056" s="2" t="s">
        <v>285</v>
      </c>
      <c r="M3056" s="2">
        <v>56</v>
      </c>
      <c r="N3056" s="2" t="b">
        <v>0</v>
      </c>
      <c r="O3056" s="2">
        <v>0.8077753779697624</v>
      </c>
      <c r="R3056" s="2" t="s">
        <v>65</v>
      </c>
      <c r="S3056" s="2" t="s">
        <v>6668</v>
      </c>
      <c r="T3056" s="2" t="s">
        <v>6669</v>
      </c>
      <c r="U3056" s="2" t="b">
        <v>1</v>
      </c>
      <c r="V3056" s="2" t="s">
        <v>69</v>
      </c>
      <c r="W3056" s="2">
        <v>0.3</v>
      </c>
    </row>
    <row r="3057" spans="1:23" ht="15.75" customHeight="1" x14ac:dyDescent="0.25">
      <c r="A3057" s="2" t="s">
        <v>2815</v>
      </c>
      <c r="B3057" s="2" t="s">
        <v>2817</v>
      </c>
      <c r="C3057" s="2" t="s">
        <v>106</v>
      </c>
      <c r="D3057" s="2" t="s">
        <v>88</v>
      </c>
      <c r="E3057" s="2" t="s">
        <v>90</v>
      </c>
      <c r="F3057" s="2" t="s">
        <v>55</v>
      </c>
      <c r="G3057" s="2" t="s">
        <v>378</v>
      </c>
      <c r="H3057" s="2" t="s">
        <v>282</v>
      </c>
      <c r="I3057" s="2" t="s">
        <v>26</v>
      </c>
      <c r="J3057" s="2" t="s">
        <v>380</v>
      </c>
      <c r="K3057" s="2" t="s">
        <v>381</v>
      </c>
      <c r="L3057" s="2" t="s">
        <v>285</v>
      </c>
      <c r="M3057" s="2">
        <v>57</v>
      </c>
      <c r="N3057" s="2" t="b">
        <v>0</v>
      </c>
      <c r="O3057" s="2">
        <v>0.78540772532188829</v>
      </c>
      <c r="R3057" s="2" t="s">
        <v>65</v>
      </c>
      <c r="S3057" s="2" t="s">
        <v>6670</v>
      </c>
      <c r="T3057" s="2" t="s">
        <v>6671</v>
      </c>
      <c r="U3057" s="2" t="b">
        <v>1</v>
      </c>
      <c r="V3057" s="2" t="s">
        <v>69</v>
      </c>
      <c r="W3057" s="2">
        <v>0.3</v>
      </c>
    </row>
    <row r="3058" spans="1:23" ht="15.75" customHeight="1" x14ac:dyDescent="0.25">
      <c r="A3058" s="2" t="s">
        <v>2815</v>
      </c>
      <c r="B3058" s="2" t="s">
        <v>2817</v>
      </c>
      <c r="C3058" s="2" t="s">
        <v>106</v>
      </c>
      <c r="D3058" s="2" t="s">
        <v>88</v>
      </c>
      <c r="E3058" s="2" t="s">
        <v>90</v>
      </c>
      <c r="F3058" s="2" t="s">
        <v>55</v>
      </c>
      <c r="G3058" s="2" t="s">
        <v>389</v>
      </c>
      <c r="H3058" s="2" t="s">
        <v>282</v>
      </c>
      <c r="I3058" s="2" t="s">
        <v>26</v>
      </c>
      <c r="J3058" s="2" t="s">
        <v>390</v>
      </c>
      <c r="K3058" s="2" t="s">
        <v>391</v>
      </c>
      <c r="L3058" s="2" t="s">
        <v>285</v>
      </c>
      <c r="M3058" s="2">
        <v>58</v>
      </c>
      <c r="N3058" s="2" t="b">
        <v>0</v>
      </c>
      <c r="O3058" s="2">
        <v>0.81974248927038629</v>
      </c>
      <c r="R3058" s="2" t="s">
        <v>65</v>
      </c>
      <c r="S3058" s="2" t="s">
        <v>6672</v>
      </c>
      <c r="T3058" s="2" t="s">
        <v>6673</v>
      </c>
      <c r="U3058" s="2" t="b">
        <v>1</v>
      </c>
      <c r="V3058" s="2" t="s">
        <v>69</v>
      </c>
      <c r="W3058" s="2">
        <v>0.4</v>
      </c>
    </row>
    <row r="3059" spans="1:23" ht="15.75" customHeight="1" x14ac:dyDescent="0.25">
      <c r="A3059" s="2" t="s">
        <v>2815</v>
      </c>
      <c r="B3059" s="2" t="s">
        <v>2817</v>
      </c>
      <c r="C3059" s="2" t="s">
        <v>106</v>
      </c>
      <c r="D3059" s="2" t="s">
        <v>88</v>
      </c>
      <c r="E3059" s="2" t="s">
        <v>90</v>
      </c>
      <c r="F3059" s="2" t="s">
        <v>55</v>
      </c>
      <c r="G3059" s="2" t="s">
        <v>395</v>
      </c>
      <c r="H3059" s="2" t="s">
        <v>282</v>
      </c>
      <c r="I3059" s="2" t="s">
        <v>26</v>
      </c>
      <c r="J3059" s="2" t="s">
        <v>397</v>
      </c>
      <c r="K3059" s="2" t="s">
        <v>398</v>
      </c>
      <c r="L3059" s="2" t="s">
        <v>285</v>
      </c>
      <c r="M3059" s="2">
        <v>59</v>
      </c>
      <c r="N3059" s="2" t="b">
        <v>0</v>
      </c>
      <c r="O3059" s="2">
        <v>0.80430107526881722</v>
      </c>
      <c r="R3059" s="2" t="s">
        <v>65</v>
      </c>
      <c r="S3059" s="2" t="s">
        <v>6674</v>
      </c>
      <c r="T3059" s="2" t="s">
        <v>6675</v>
      </c>
      <c r="U3059" s="2" t="b">
        <v>1</v>
      </c>
      <c r="V3059" s="2" t="s">
        <v>69</v>
      </c>
      <c r="W3059" s="2">
        <v>0.3</v>
      </c>
    </row>
    <row r="3060" spans="1:23" ht="15.75" customHeight="1" x14ac:dyDescent="0.25">
      <c r="A3060" s="2" t="s">
        <v>2815</v>
      </c>
      <c r="B3060" s="2" t="s">
        <v>2817</v>
      </c>
      <c r="C3060" s="2" t="s">
        <v>106</v>
      </c>
      <c r="D3060" s="2" t="s">
        <v>88</v>
      </c>
      <c r="E3060" s="2" t="s">
        <v>90</v>
      </c>
      <c r="F3060" s="2" t="s">
        <v>55</v>
      </c>
      <c r="G3060" s="2" t="s">
        <v>401</v>
      </c>
      <c r="H3060" s="2" t="s">
        <v>282</v>
      </c>
      <c r="I3060" s="2" t="s">
        <v>26</v>
      </c>
      <c r="J3060" s="2" t="s">
        <v>402</v>
      </c>
      <c r="K3060" s="2" t="s">
        <v>403</v>
      </c>
      <c r="L3060" s="2" t="s">
        <v>285</v>
      </c>
      <c r="M3060" s="2">
        <v>60</v>
      </c>
      <c r="N3060" s="2" t="b">
        <v>0</v>
      </c>
      <c r="O3060" s="2">
        <v>0.61764705882352944</v>
      </c>
      <c r="R3060" s="2" t="s">
        <v>65</v>
      </c>
      <c r="S3060" s="2" t="s">
        <v>6676</v>
      </c>
      <c r="T3060" s="2" t="s">
        <v>6677</v>
      </c>
      <c r="U3060" s="2" t="b">
        <v>1</v>
      </c>
      <c r="V3060" s="2" t="s">
        <v>69</v>
      </c>
      <c r="W3060" s="2">
        <v>0.3</v>
      </c>
    </row>
    <row r="3061" spans="1:23" ht="15.75" customHeight="1" x14ac:dyDescent="0.25">
      <c r="A3061" s="2" t="s">
        <v>2815</v>
      </c>
      <c r="B3061" s="2" t="s">
        <v>2817</v>
      </c>
      <c r="C3061" s="2" t="s">
        <v>106</v>
      </c>
      <c r="D3061" s="2" t="s">
        <v>88</v>
      </c>
      <c r="E3061" s="2" t="s">
        <v>90</v>
      </c>
      <c r="F3061" s="2" t="s">
        <v>55</v>
      </c>
      <c r="G3061" s="2" t="s">
        <v>406</v>
      </c>
      <c r="H3061" s="2" t="s">
        <v>282</v>
      </c>
      <c r="I3061" s="2" t="s">
        <v>26</v>
      </c>
      <c r="J3061" s="2" t="s">
        <v>407</v>
      </c>
      <c r="K3061" s="2" t="s">
        <v>408</v>
      </c>
      <c r="L3061" s="2" t="s">
        <v>285</v>
      </c>
      <c r="M3061" s="2">
        <v>61</v>
      </c>
      <c r="N3061" s="2" t="b">
        <v>0</v>
      </c>
      <c r="O3061" s="2">
        <v>0.81209503239740821</v>
      </c>
      <c r="R3061" s="2" t="s">
        <v>65</v>
      </c>
      <c r="S3061" s="2" t="s">
        <v>6678</v>
      </c>
      <c r="T3061" s="2" t="s">
        <v>6679</v>
      </c>
      <c r="U3061" s="2" t="b">
        <v>1</v>
      </c>
      <c r="V3061" s="2" t="s">
        <v>69</v>
      </c>
      <c r="W3061" s="2">
        <v>0.4</v>
      </c>
    </row>
    <row r="3062" spans="1:23" ht="15.75" customHeight="1" x14ac:dyDescent="0.25">
      <c r="A3062" s="2" t="s">
        <v>2815</v>
      </c>
      <c r="B3062" s="2" t="s">
        <v>2817</v>
      </c>
      <c r="C3062" s="2" t="s">
        <v>106</v>
      </c>
      <c r="D3062" s="2" t="s">
        <v>88</v>
      </c>
      <c r="E3062" s="2" t="s">
        <v>90</v>
      </c>
      <c r="F3062" s="2" t="s">
        <v>364</v>
      </c>
      <c r="G3062" s="2" t="s">
        <v>411</v>
      </c>
      <c r="H3062" s="2" t="s">
        <v>412</v>
      </c>
      <c r="I3062" s="2" t="s">
        <v>54</v>
      </c>
      <c r="J3062" s="2" t="s">
        <v>413</v>
      </c>
      <c r="K3062" s="2" t="s">
        <v>414</v>
      </c>
      <c r="L3062" s="2" t="s">
        <v>377</v>
      </c>
      <c r="M3062" s="2">
        <v>42</v>
      </c>
      <c r="N3062" s="2" t="b">
        <v>0</v>
      </c>
      <c r="O3062" s="2">
        <v>0.87265135699373697</v>
      </c>
      <c r="R3062" s="2" t="s">
        <v>65</v>
      </c>
      <c r="S3062" s="2" t="s">
        <v>6680</v>
      </c>
      <c r="T3062" s="2" t="s">
        <v>6681</v>
      </c>
      <c r="U3062" s="2" t="b">
        <v>1</v>
      </c>
      <c r="V3062" s="2" t="s">
        <v>69</v>
      </c>
      <c r="W3062" s="2">
        <v>0.4</v>
      </c>
    </row>
    <row r="3063" spans="1:23" ht="15.75" customHeight="1" x14ac:dyDescent="0.25">
      <c r="A3063" s="2" t="s">
        <v>2815</v>
      </c>
      <c r="B3063" s="2" t="s">
        <v>2817</v>
      </c>
      <c r="C3063" s="2" t="s">
        <v>106</v>
      </c>
      <c r="D3063" s="2" t="s">
        <v>88</v>
      </c>
      <c r="E3063" s="2" t="s">
        <v>90</v>
      </c>
      <c r="F3063" s="2" t="s">
        <v>364</v>
      </c>
      <c r="G3063" s="2" t="s">
        <v>417</v>
      </c>
      <c r="H3063" s="2" t="s">
        <v>412</v>
      </c>
      <c r="I3063" s="2" t="s">
        <v>54</v>
      </c>
      <c r="J3063" s="2" t="s">
        <v>418</v>
      </c>
      <c r="K3063" s="2" t="s">
        <v>419</v>
      </c>
      <c r="L3063" s="2" t="s">
        <v>377</v>
      </c>
      <c r="M3063" s="2">
        <v>43</v>
      </c>
      <c r="N3063" s="2" t="b">
        <v>0</v>
      </c>
      <c r="O3063" s="2">
        <v>0.87318087318087323</v>
      </c>
      <c r="R3063" s="2" t="s">
        <v>65</v>
      </c>
      <c r="S3063" s="2" t="s">
        <v>6682</v>
      </c>
      <c r="T3063" s="2" t="s">
        <v>6683</v>
      </c>
      <c r="U3063" s="2" t="b">
        <v>1</v>
      </c>
      <c r="V3063" s="2" t="s">
        <v>69</v>
      </c>
      <c r="W3063" s="2">
        <v>0.2</v>
      </c>
    </row>
    <row r="3064" spans="1:23" ht="15.75" customHeight="1" x14ac:dyDescent="0.25">
      <c r="A3064" s="2" t="s">
        <v>2815</v>
      </c>
      <c r="B3064" s="2" t="s">
        <v>2817</v>
      </c>
      <c r="C3064" s="2" t="s">
        <v>106</v>
      </c>
      <c r="D3064" s="2" t="s">
        <v>88</v>
      </c>
      <c r="E3064" s="2" t="s">
        <v>90</v>
      </c>
      <c r="F3064" s="2" t="s">
        <v>364</v>
      </c>
      <c r="G3064" s="2" t="s">
        <v>422</v>
      </c>
      <c r="H3064" s="2" t="s">
        <v>412</v>
      </c>
      <c r="I3064" s="2" t="s">
        <v>54</v>
      </c>
      <c r="J3064" s="2" t="s">
        <v>423</v>
      </c>
      <c r="K3064" s="2" t="s">
        <v>424</v>
      </c>
      <c r="L3064" s="2" t="s">
        <v>377</v>
      </c>
      <c r="M3064" s="2">
        <v>44</v>
      </c>
      <c r="N3064" s="2" t="b">
        <v>0</v>
      </c>
      <c r="O3064" s="2">
        <v>0.87029288702928864</v>
      </c>
      <c r="R3064" s="2" t="s">
        <v>65</v>
      </c>
      <c r="S3064" s="2" t="s">
        <v>6684</v>
      </c>
      <c r="T3064" s="2" t="s">
        <v>6685</v>
      </c>
      <c r="U3064" s="2" t="b">
        <v>1</v>
      </c>
      <c r="V3064" s="2" t="s">
        <v>69</v>
      </c>
      <c r="W3064" s="2">
        <v>0.2</v>
      </c>
    </row>
    <row r="3065" spans="1:23" ht="15.75" customHeight="1" x14ac:dyDescent="0.25">
      <c r="A3065" s="2" t="s">
        <v>2815</v>
      </c>
      <c r="B3065" s="2" t="s">
        <v>2817</v>
      </c>
      <c r="C3065" s="2" t="s">
        <v>106</v>
      </c>
      <c r="D3065" s="2" t="s">
        <v>88</v>
      </c>
      <c r="E3065" s="2" t="s">
        <v>90</v>
      </c>
      <c r="F3065" s="2" t="s">
        <v>364</v>
      </c>
      <c r="G3065" s="2" t="s">
        <v>427</v>
      </c>
      <c r="H3065" s="2" t="s">
        <v>412</v>
      </c>
      <c r="I3065" s="2" t="s">
        <v>54</v>
      </c>
      <c r="J3065" s="2" t="s">
        <v>428</v>
      </c>
      <c r="K3065" s="2" t="s">
        <v>429</v>
      </c>
      <c r="L3065" s="2" t="s">
        <v>377</v>
      </c>
      <c r="M3065" s="2">
        <v>45</v>
      </c>
      <c r="N3065" s="2" t="b">
        <v>0</v>
      </c>
      <c r="O3065" s="2">
        <v>0.87815126050420178</v>
      </c>
      <c r="R3065" s="2" t="s">
        <v>65</v>
      </c>
      <c r="S3065" s="2" t="s">
        <v>6686</v>
      </c>
      <c r="T3065" s="2" t="s">
        <v>6687</v>
      </c>
      <c r="U3065" s="2" t="b">
        <v>1</v>
      </c>
      <c r="V3065" s="2" t="s">
        <v>69</v>
      </c>
      <c r="W3065" s="2">
        <v>0.4</v>
      </c>
    </row>
    <row r="3066" spans="1:23" ht="15.75" customHeight="1" x14ac:dyDescent="0.25">
      <c r="A3066" s="2" t="s">
        <v>2815</v>
      </c>
      <c r="B3066" s="2" t="s">
        <v>2817</v>
      </c>
      <c r="C3066" s="2" t="s">
        <v>106</v>
      </c>
      <c r="D3066" s="2" t="s">
        <v>88</v>
      </c>
      <c r="E3066" s="2" t="s">
        <v>90</v>
      </c>
      <c r="F3066" s="2" t="s">
        <v>364</v>
      </c>
      <c r="G3066" s="2" t="s">
        <v>432</v>
      </c>
      <c r="H3066" s="2" t="s">
        <v>412</v>
      </c>
      <c r="I3066" s="2" t="s">
        <v>54</v>
      </c>
      <c r="J3066" s="2" t="s">
        <v>433</v>
      </c>
      <c r="K3066" s="2" t="s">
        <v>434</v>
      </c>
      <c r="L3066" s="2" t="s">
        <v>377</v>
      </c>
      <c r="M3066" s="2">
        <v>46</v>
      </c>
      <c r="N3066" s="2" t="b">
        <v>0</v>
      </c>
      <c r="O3066" s="2">
        <v>0.87265135699373697</v>
      </c>
      <c r="R3066" s="2" t="s">
        <v>65</v>
      </c>
      <c r="S3066" s="2" t="s">
        <v>6688</v>
      </c>
      <c r="T3066" s="2" t="s">
        <v>6689</v>
      </c>
      <c r="U3066" s="2" t="b">
        <v>1</v>
      </c>
      <c r="V3066" s="2" t="s">
        <v>69</v>
      </c>
      <c r="W3066" s="2">
        <v>0.3</v>
      </c>
    </row>
    <row r="3067" spans="1:23" ht="15.75" customHeight="1" x14ac:dyDescent="0.25">
      <c r="A3067" s="2" t="s">
        <v>2815</v>
      </c>
      <c r="B3067" s="2" t="s">
        <v>2817</v>
      </c>
      <c r="C3067" s="2" t="s">
        <v>106</v>
      </c>
      <c r="D3067" s="2" t="s">
        <v>88</v>
      </c>
      <c r="E3067" s="2" t="s">
        <v>90</v>
      </c>
      <c r="F3067" s="2" t="s">
        <v>364</v>
      </c>
      <c r="G3067" s="2" t="s">
        <v>437</v>
      </c>
      <c r="H3067" s="2" t="s">
        <v>412</v>
      </c>
      <c r="I3067" s="2" t="s">
        <v>54</v>
      </c>
      <c r="J3067" s="2" t="s">
        <v>438</v>
      </c>
      <c r="K3067" s="2" t="s">
        <v>439</v>
      </c>
      <c r="L3067" s="2" t="s">
        <v>377</v>
      </c>
      <c r="M3067" s="2">
        <v>47</v>
      </c>
      <c r="N3067" s="2" t="b">
        <v>0</v>
      </c>
      <c r="O3067" s="2">
        <v>0.87265135699373697</v>
      </c>
      <c r="R3067" s="2" t="s">
        <v>65</v>
      </c>
      <c r="S3067" s="2" t="s">
        <v>6690</v>
      </c>
      <c r="T3067" s="2" t="s">
        <v>6691</v>
      </c>
      <c r="U3067" s="2" t="b">
        <v>1</v>
      </c>
      <c r="V3067" s="2" t="s">
        <v>69</v>
      </c>
      <c r="W3067" s="2">
        <v>0.3</v>
      </c>
    </row>
    <row r="3068" spans="1:23" ht="15.75" customHeight="1" x14ac:dyDescent="0.25">
      <c r="A3068" s="2" t="s">
        <v>2815</v>
      </c>
      <c r="B3068" s="2" t="s">
        <v>2817</v>
      </c>
      <c r="C3068" s="2" t="s">
        <v>106</v>
      </c>
      <c r="D3068" s="2" t="s">
        <v>88</v>
      </c>
      <c r="E3068" s="2" t="s">
        <v>90</v>
      </c>
      <c r="F3068" s="2" t="s">
        <v>364</v>
      </c>
      <c r="G3068" s="2" t="s">
        <v>442</v>
      </c>
      <c r="H3068" s="2" t="s">
        <v>412</v>
      </c>
      <c r="I3068" s="2" t="s">
        <v>54</v>
      </c>
      <c r="J3068" s="2" t="s">
        <v>443</v>
      </c>
      <c r="K3068" s="2" t="s">
        <v>444</v>
      </c>
      <c r="L3068" s="2" t="s">
        <v>377</v>
      </c>
      <c r="M3068" s="2">
        <v>48</v>
      </c>
      <c r="N3068" s="2" t="b">
        <v>0</v>
      </c>
      <c r="O3068" s="2">
        <v>0.87394957983193278</v>
      </c>
      <c r="R3068" s="2" t="s">
        <v>65</v>
      </c>
      <c r="S3068" s="2" t="s">
        <v>6692</v>
      </c>
      <c r="T3068" s="2" t="s">
        <v>6693</v>
      </c>
      <c r="U3068" s="2" t="b">
        <v>1</v>
      </c>
      <c r="V3068" s="2" t="s">
        <v>69</v>
      </c>
      <c r="W3068" s="2">
        <v>0.4</v>
      </c>
    </row>
    <row r="3069" spans="1:23" ht="15.75" customHeight="1" x14ac:dyDescent="0.25">
      <c r="A3069" s="2" t="s">
        <v>2815</v>
      </c>
      <c r="B3069" s="2" t="s">
        <v>2817</v>
      </c>
      <c r="C3069" s="2" t="s">
        <v>106</v>
      </c>
      <c r="D3069" s="2" t="s">
        <v>88</v>
      </c>
      <c r="E3069" s="2" t="s">
        <v>90</v>
      </c>
      <c r="F3069" s="2" t="s">
        <v>364</v>
      </c>
      <c r="G3069" s="2" t="s">
        <v>447</v>
      </c>
      <c r="H3069" s="2" t="s">
        <v>412</v>
      </c>
      <c r="I3069" s="2" t="s">
        <v>54</v>
      </c>
      <c r="J3069" s="2" t="s">
        <v>448</v>
      </c>
      <c r="K3069" s="2" t="s">
        <v>449</v>
      </c>
      <c r="L3069" s="2" t="s">
        <v>377</v>
      </c>
      <c r="M3069" s="2">
        <v>49</v>
      </c>
      <c r="N3069" s="2" t="b">
        <v>0</v>
      </c>
      <c r="O3069" s="2">
        <v>0.87157894736842101</v>
      </c>
      <c r="R3069" s="2" t="s">
        <v>65</v>
      </c>
      <c r="S3069" s="2" t="s">
        <v>6694</v>
      </c>
      <c r="T3069" s="2" t="s">
        <v>6695</v>
      </c>
      <c r="U3069" s="2" t="b">
        <v>1</v>
      </c>
      <c r="V3069" s="2" t="s">
        <v>69</v>
      </c>
      <c r="W3069" s="2">
        <v>0.3</v>
      </c>
    </row>
    <row r="3070" spans="1:23" ht="15.75" customHeight="1" x14ac:dyDescent="0.25">
      <c r="A3070" s="2" t="s">
        <v>2815</v>
      </c>
      <c r="B3070" s="2" t="s">
        <v>2817</v>
      </c>
      <c r="C3070" s="2" t="s">
        <v>106</v>
      </c>
      <c r="D3070" s="2" t="s">
        <v>88</v>
      </c>
      <c r="E3070" s="2" t="s">
        <v>90</v>
      </c>
      <c r="F3070" s="2" t="s">
        <v>364</v>
      </c>
      <c r="G3070" s="2" t="s">
        <v>452</v>
      </c>
      <c r="H3070" s="2" t="s">
        <v>412</v>
      </c>
      <c r="I3070" s="2" t="s">
        <v>54</v>
      </c>
      <c r="J3070" s="2" t="s">
        <v>453</v>
      </c>
      <c r="K3070" s="2" t="s">
        <v>454</v>
      </c>
      <c r="L3070" s="2" t="s">
        <v>377</v>
      </c>
      <c r="M3070" s="2">
        <v>50</v>
      </c>
      <c r="N3070" s="2" t="b">
        <v>0</v>
      </c>
      <c r="O3070" s="2">
        <v>0.88842105263157911</v>
      </c>
      <c r="R3070" s="2" t="s">
        <v>65</v>
      </c>
      <c r="S3070" s="2" t="s">
        <v>6696</v>
      </c>
      <c r="T3070" s="2" t="s">
        <v>6697</v>
      </c>
      <c r="U3070" s="2" t="b">
        <v>1</v>
      </c>
      <c r="V3070" s="2" t="s">
        <v>69</v>
      </c>
      <c r="W3070" s="2">
        <v>0.4</v>
      </c>
    </row>
    <row r="3071" spans="1:23" ht="15.75" customHeight="1" x14ac:dyDescent="0.25">
      <c r="A3071" s="2" t="s">
        <v>2815</v>
      </c>
      <c r="B3071" s="2" t="s">
        <v>2817</v>
      </c>
      <c r="C3071" s="2" t="s">
        <v>106</v>
      </c>
      <c r="D3071" s="2" t="s">
        <v>88</v>
      </c>
      <c r="E3071" s="2" t="s">
        <v>90</v>
      </c>
      <c r="F3071" s="2" t="s">
        <v>364</v>
      </c>
      <c r="G3071" s="2" t="s">
        <v>457</v>
      </c>
      <c r="H3071" s="2" t="s">
        <v>412</v>
      </c>
      <c r="I3071" s="2" t="s">
        <v>54</v>
      </c>
      <c r="J3071" s="2" t="s">
        <v>458</v>
      </c>
      <c r="K3071" s="2" t="s">
        <v>459</v>
      </c>
      <c r="L3071" s="2" t="s">
        <v>377</v>
      </c>
      <c r="M3071" s="2">
        <v>51</v>
      </c>
      <c r="N3071" s="2" t="b">
        <v>0</v>
      </c>
      <c r="O3071" s="2">
        <v>0.87447698744769875</v>
      </c>
      <c r="R3071" s="2" t="s">
        <v>65</v>
      </c>
      <c r="S3071" s="2" t="s">
        <v>6698</v>
      </c>
      <c r="T3071" s="2" t="s">
        <v>6699</v>
      </c>
      <c r="U3071" s="2" t="b">
        <v>1</v>
      </c>
      <c r="V3071" s="2" t="s">
        <v>69</v>
      </c>
      <c r="W3071" s="2">
        <v>0.2</v>
      </c>
    </row>
    <row r="3072" spans="1:23" ht="15.75" customHeight="1" x14ac:dyDescent="0.25">
      <c r="A3072" s="2" t="s">
        <v>2815</v>
      </c>
      <c r="B3072" s="2" t="s">
        <v>2817</v>
      </c>
      <c r="C3072" s="2" t="s">
        <v>106</v>
      </c>
      <c r="D3072" s="2" t="s">
        <v>88</v>
      </c>
      <c r="E3072" s="2" t="s">
        <v>90</v>
      </c>
      <c r="F3072" s="2" t="s">
        <v>364</v>
      </c>
      <c r="G3072" s="2" t="s">
        <v>462</v>
      </c>
      <c r="H3072" s="2" t="s">
        <v>412</v>
      </c>
      <c r="I3072" s="2" t="s">
        <v>54</v>
      </c>
      <c r="J3072" s="2" t="s">
        <v>463</v>
      </c>
      <c r="K3072" s="2" t="s">
        <v>464</v>
      </c>
      <c r="L3072" s="2" t="s">
        <v>377</v>
      </c>
      <c r="M3072" s="2">
        <v>52</v>
      </c>
      <c r="N3072" s="2" t="b">
        <v>0</v>
      </c>
      <c r="O3072" s="2">
        <v>0.87631027253668758</v>
      </c>
      <c r="R3072" s="2" t="s">
        <v>65</v>
      </c>
      <c r="S3072" s="2" t="s">
        <v>6700</v>
      </c>
      <c r="T3072" s="2" t="s">
        <v>6701</v>
      </c>
      <c r="U3072" s="2" t="b">
        <v>1</v>
      </c>
      <c r="V3072" s="2" t="s">
        <v>69</v>
      </c>
      <c r="W3072" s="2">
        <v>0.3</v>
      </c>
    </row>
    <row r="3073" spans="1:23" ht="15.75" customHeight="1" x14ac:dyDescent="0.25">
      <c r="A3073" s="2" t="s">
        <v>2815</v>
      </c>
      <c r="B3073" s="2" t="s">
        <v>2817</v>
      </c>
      <c r="C3073" s="2" t="s">
        <v>106</v>
      </c>
      <c r="D3073" s="2" t="s">
        <v>88</v>
      </c>
      <c r="E3073" s="2" t="s">
        <v>90</v>
      </c>
      <c r="F3073" s="2" t="s">
        <v>364</v>
      </c>
      <c r="G3073" s="2" t="s">
        <v>467</v>
      </c>
      <c r="H3073" s="2" t="s">
        <v>412</v>
      </c>
      <c r="I3073" s="2" t="s">
        <v>54</v>
      </c>
      <c r="J3073" s="2" t="s">
        <v>468</v>
      </c>
      <c r="K3073" s="2" t="s">
        <v>469</v>
      </c>
      <c r="L3073" s="2" t="s">
        <v>377</v>
      </c>
      <c r="M3073" s="2">
        <v>53</v>
      </c>
      <c r="N3073" s="2" t="b">
        <v>0</v>
      </c>
      <c r="O3073" s="2">
        <v>0.86847599164926925</v>
      </c>
      <c r="R3073" s="2" t="s">
        <v>65</v>
      </c>
      <c r="S3073" s="2" t="s">
        <v>6702</v>
      </c>
      <c r="T3073" s="2" t="s">
        <v>6703</v>
      </c>
      <c r="U3073" s="2" t="b">
        <v>1</v>
      </c>
      <c r="V3073" s="2" t="s">
        <v>69</v>
      </c>
      <c r="W3073" s="2">
        <v>0.4</v>
      </c>
    </row>
    <row r="3074" spans="1:23" ht="15.75" customHeight="1" x14ac:dyDescent="0.25">
      <c r="A3074" s="2" t="s">
        <v>2815</v>
      </c>
      <c r="B3074" s="2" t="s">
        <v>2817</v>
      </c>
      <c r="C3074" s="2" t="s">
        <v>106</v>
      </c>
      <c r="D3074" s="2" t="s">
        <v>88</v>
      </c>
      <c r="E3074" s="2" t="s">
        <v>90</v>
      </c>
      <c r="F3074" s="2" t="s">
        <v>364</v>
      </c>
      <c r="G3074" s="2" t="s">
        <v>472</v>
      </c>
      <c r="H3074" s="2" t="s">
        <v>412</v>
      </c>
      <c r="I3074" s="2" t="s">
        <v>54</v>
      </c>
      <c r="J3074" s="2" t="s">
        <v>473</v>
      </c>
      <c r="K3074" s="2" t="s">
        <v>474</v>
      </c>
      <c r="L3074" s="2" t="s">
        <v>377</v>
      </c>
      <c r="M3074" s="2">
        <v>54</v>
      </c>
      <c r="N3074" s="2" t="b">
        <v>0</v>
      </c>
      <c r="O3074" s="2">
        <v>0.87029288702928864</v>
      </c>
      <c r="R3074" s="2" t="s">
        <v>65</v>
      </c>
      <c r="S3074" s="2" t="s">
        <v>6704</v>
      </c>
      <c r="T3074" s="2" t="s">
        <v>6705</v>
      </c>
      <c r="U3074" s="2" t="b">
        <v>1</v>
      </c>
      <c r="V3074" s="2" t="s">
        <v>69</v>
      </c>
      <c r="W3074" s="2">
        <v>0.5</v>
      </c>
    </row>
    <row r="3075" spans="1:23" ht="15.75" customHeight="1" x14ac:dyDescent="0.25">
      <c r="A3075" s="2" t="s">
        <v>2815</v>
      </c>
      <c r="B3075" s="2" t="s">
        <v>2817</v>
      </c>
      <c r="C3075" s="2" t="s">
        <v>106</v>
      </c>
      <c r="D3075" s="2" t="s">
        <v>88</v>
      </c>
      <c r="E3075" s="2" t="s">
        <v>90</v>
      </c>
      <c r="F3075" s="2" t="s">
        <v>364</v>
      </c>
      <c r="G3075" s="2" t="s">
        <v>477</v>
      </c>
      <c r="H3075" s="2" t="s">
        <v>412</v>
      </c>
      <c r="I3075" s="2" t="s">
        <v>54</v>
      </c>
      <c r="J3075" s="2" t="s">
        <v>478</v>
      </c>
      <c r="K3075" s="2" t="s">
        <v>479</v>
      </c>
      <c r="L3075" s="2" t="s">
        <v>377</v>
      </c>
      <c r="M3075" s="2">
        <v>55</v>
      </c>
      <c r="N3075" s="2" t="b">
        <v>0</v>
      </c>
      <c r="O3075" s="2">
        <v>0.87578947368421045</v>
      </c>
      <c r="R3075" s="2" t="s">
        <v>65</v>
      </c>
      <c r="S3075" s="2" t="s">
        <v>6706</v>
      </c>
      <c r="T3075" s="2" t="s">
        <v>6707</v>
      </c>
      <c r="U3075" s="2" t="b">
        <v>1</v>
      </c>
      <c r="V3075" s="2" t="s">
        <v>69</v>
      </c>
      <c r="W3075" s="2">
        <v>0.4</v>
      </c>
    </row>
    <row r="3076" spans="1:23" ht="15.75" customHeight="1" x14ac:dyDescent="0.25">
      <c r="A3076" s="2" t="s">
        <v>2815</v>
      </c>
      <c r="B3076" s="2" t="s">
        <v>2817</v>
      </c>
      <c r="C3076" s="2" t="s">
        <v>106</v>
      </c>
      <c r="D3076" s="2" t="s">
        <v>88</v>
      </c>
      <c r="E3076" s="2" t="s">
        <v>90</v>
      </c>
      <c r="F3076" s="2" t="s">
        <v>364</v>
      </c>
      <c r="G3076" s="2" t="s">
        <v>482</v>
      </c>
      <c r="H3076" s="2" t="s">
        <v>412</v>
      </c>
      <c r="I3076" s="2" t="s">
        <v>54</v>
      </c>
      <c r="J3076" s="2" t="s">
        <v>483</v>
      </c>
      <c r="K3076" s="2" t="s">
        <v>484</v>
      </c>
      <c r="L3076" s="2" t="s">
        <v>377</v>
      </c>
      <c r="M3076" s="2">
        <v>56</v>
      </c>
      <c r="N3076" s="2" t="b">
        <v>0</v>
      </c>
      <c r="O3076" s="2">
        <v>0.87083333333333335</v>
      </c>
      <c r="R3076" s="2" t="s">
        <v>65</v>
      </c>
      <c r="S3076" s="2" t="s">
        <v>6708</v>
      </c>
      <c r="T3076" s="2" t="s">
        <v>6709</v>
      </c>
      <c r="U3076" s="2" t="b">
        <v>1</v>
      </c>
      <c r="V3076" s="2" t="s">
        <v>69</v>
      </c>
      <c r="W3076" s="2">
        <v>0.3</v>
      </c>
    </row>
    <row r="3077" spans="1:23" ht="15.75" customHeight="1" x14ac:dyDescent="0.25">
      <c r="A3077" s="2" t="s">
        <v>2815</v>
      </c>
      <c r="B3077" s="2" t="s">
        <v>2817</v>
      </c>
      <c r="C3077" s="2" t="s">
        <v>106</v>
      </c>
      <c r="D3077" s="2" t="s">
        <v>88</v>
      </c>
      <c r="E3077" s="2" t="s">
        <v>90</v>
      </c>
      <c r="F3077" s="2" t="s">
        <v>364</v>
      </c>
      <c r="G3077" s="2" t="s">
        <v>487</v>
      </c>
      <c r="H3077" s="2" t="s">
        <v>412</v>
      </c>
      <c r="I3077" s="2" t="s">
        <v>54</v>
      </c>
      <c r="J3077" s="2" t="s">
        <v>488</v>
      </c>
      <c r="K3077" s="2" t="s">
        <v>489</v>
      </c>
      <c r="L3077" s="2" t="s">
        <v>377</v>
      </c>
      <c r="M3077" s="2">
        <v>57</v>
      </c>
      <c r="N3077" s="2" t="b">
        <v>0</v>
      </c>
      <c r="O3077" s="2">
        <v>0.88050314465408808</v>
      </c>
      <c r="R3077" s="2" t="s">
        <v>65</v>
      </c>
      <c r="S3077" s="2" t="s">
        <v>6710</v>
      </c>
      <c r="T3077" s="2" t="s">
        <v>6711</v>
      </c>
      <c r="U3077" s="2" t="b">
        <v>1</v>
      </c>
      <c r="V3077" s="2" t="s">
        <v>69</v>
      </c>
      <c r="W3077" s="2">
        <v>0.4</v>
      </c>
    </row>
    <row r="3078" spans="1:23" ht="15.75" customHeight="1" x14ac:dyDescent="0.25">
      <c r="A3078" s="2" t="s">
        <v>2815</v>
      </c>
      <c r="B3078" s="2" t="s">
        <v>2817</v>
      </c>
      <c r="C3078" s="2" t="s">
        <v>106</v>
      </c>
      <c r="D3078" s="2" t="s">
        <v>88</v>
      </c>
      <c r="E3078" s="2" t="s">
        <v>90</v>
      </c>
      <c r="F3078" s="2" t="s">
        <v>364</v>
      </c>
      <c r="G3078" s="2" t="s">
        <v>492</v>
      </c>
      <c r="H3078" s="2" t="s">
        <v>412</v>
      </c>
      <c r="I3078" s="2" t="s">
        <v>54</v>
      </c>
      <c r="J3078" s="2" t="s">
        <v>493</v>
      </c>
      <c r="K3078" s="2" t="s">
        <v>494</v>
      </c>
      <c r="L3078" s="2" t="s">
        <v>377</v>
      </c>
      <c r="M3078" s="2">
        <v>58</v>
      </c>
      <c r="N3078" s="2" t="b">
        <v>0</v>
      </c>
      <c r="O3078" s="2">
        <v>0.88421052631578945</v>
      </c>
      <c r="R3078" s="2" t="s">
        <v>65</v>
      </c>
      <c r="S3078" s="2" t="s">
        <v>6712</v>
      </c>
      <c r="T3078" s="2" t="s">
        <v>6713</v>
      </c>
      <c r="U3078" s="2" t="b">
        <v>1</v>
      </c>
      <c r="V3078" s="2" t="s">
        <v>69</v>
      </c>
      <c r="W3078" s="2">
        <v>0.3</v>
      </c>
    </row>
    <row r="3079" spans="1:23" ht="15.75" customHeight="1" x14ac:dyDescent="0.25">
      <c r="A3079" s="2" t="s">
        <v>2815</v>
      </c>
      <c r="B3079" s="2" t="s">
        <v>2817</v>
      </c>
      <c r="C3079" s="2" t="s">
        <v>106</v>
      </c>
      <c r="D3079" s="2" t="s">
        <v>88</v>
      </c>
      <c r="E3079" s="2" t="s">
        <v>90</v>
      </c>
      <c r="F3079" s="2" t="s">
        <v>364</v>
      </c>
      <c r="G3079" s="2" t="s">
        <v>497</v>
      </c>
      <c r="H3079" s="2" t="s">
        <v>412</v>
      </c>
      <c r="I3079" s="2" t="s">
        <v>54</v>
      </c>
      <c r="J3079" s="2" t="s">
        <v>498</v>
      </c>
      <c r="K3079" s="2" t="s">
        <v>499</v>
      </c>
      <c r="L3079" s="2" t="s">
        <v>377</v>
      </c>
      <c r="M3079" s="2">
        <v>59</v>
      </c>
      <c r="N3079" s="2" t="b">
        <v>0</v>
      </c>
      <c r="O3079" s="2">
        <v>0.88702928870292885</v>
      </c>
      <c r="R3079" s="2" t="s">
        <v>65</v>
      </c>
      <c r="S3079" s="2" t="s">
        <v>6714</v>
      </c>
      <c r="T3079" s="2" t="s">
        <v>6715</v>
      </c>
      <c r="U3079" s="2" t="b">
        <v>1</v>
      </c>
      <c r="V3079" s="2" t="s">
        <v>69</v>
      </c>
      <c r="W3079" s="2">
        <v>0.4</v>
      </c>
    </row>
    <row r="3080" spans="1:23" ht="15.75" customHeight="1" x14ac:dyDescent="0.25">
      <c r="A3080" s="2" t="s">
        <v>2815</v>
      </c>
      <c r="B3080" s="2" t="s">
        <v>2817</v>
      </c>
      <c r="C3080" s="2" t="s">
        <v>106</v>
      </c>
      <c r="D3080" s="2" t="s">
        <v>88</v>
      </c>
      <c r="E3080" s="2" t="s">
        <v>90</v>
      </c>
      <c r="F3080" s="2" t="s">
        <v>364</v>
      </c>
      <c r="G3080" s="2" t="s">
        <v>502</v>
      </c>
      <c r="H3080" s="2" t="s">
        <v>412</v>
      </c>
      <c r="I3080" s="2" t="s">
        <v>54</v>
      </c>
      <c r="J3080" s="2" t="s">
        <v>503</v>
      </c>
      <c r="K3080" s="2" t="s">
        <v>504</v>
      </c>
      <c r="L3080" s="2" t="s">
        <v>377</v>
      </c>
      <c r="M3080" s="2">
        <v>60</v>
      </c>
      <c r="N3080" s="2" t="b">
        <v>0</v>
      </c>
      <c r="O3080" s="2">
        <v>0.86792452830188682</v>
      </c>
      <c r="R3080" s="2" t="s">
        <v>65</v>
      </c>
      <c r="S3080" s="2" t="s">
        <v>6716</v>
      </c>
      <c r="T3080" s="2" t="s">
        <v>6717</v>
      </c>
      <c r="U3080" s="2" t="b">
        <v>1</v>
      </c>
      <c r="V3080" s="2" t="s">
        <v>69</v>
      </c>
      <c r="W3080" s="2">
        <v>0.4</v>
      </c>
    </row>
    <row r="3081" spans="1:23" ht="15.75" customHeight="1" x14ac:dyDescent="0.25">
      <c r="A3081" s="2" t="s">
        <v>2815</v>
      </c>
      <c r="B3081" s="2" t="s">
        <v>2817</v>
      </c>
      <c r="C3081" s="2" t="s">
        <v>106</v>
      </c>
      <c r="D3081" s="2" t="s">
        <v>88</v>
      </c>
      <c r="E3081" s="2" t="s">
        <v>90</v>
      </c>
      <c r="F3081" s="2" t="s">
        <v>364</v>
      </c>
      <c r="G3081" s="2" t="s">
        <v>507</v>
      </c>
      <c r="H3081" s="2" t="s">
        <v>412</v>
      </c>
      <c r="I3081" s="2" t="s">
        <v>54</v>
      </c>
      <c r="J3081" s="2" t="s">
        <v>508</v>
      </c>
      <c r="K3081" s="2" t="s">
        <v>509</v>
      </c>
      <c r="L3081" s="2" t="s">
        <v>377</v>
      </c>
      <c r="M3081" s="2">
        <v>61</v>
      </c>
      <c r="N3081" s="2" t="b">
        <v>0</v>
      </c>
      <c r="O3081" s="2">
        <v>0.86249999999999993</v>
      </c>
      <c r="R3081" s="2" t="s">
        <v>65</v>
      </c>
      <c r="S3081" s="2" t="s">
        <v>6718</v>
      </c>
      <c r="T3081" s="2" t="s">
        <v>6719</v>
      </c>
      <c r="U3081" s="2" t="b">
        <v>1</v>
      </c>
      <c r="V3081" s="2" t="s">
        <v>69</v>
      </c>
      <c r="W3081" s="2">
        <v>0.4</v>
      </c>
    </row>
    <row r="3082" spans="1:23" ht="15.75" customHeight="1" x14ac:dyDescent="0.25">
      <c r="A3082" s="2" t="s">
        <v>2815</v>
      </c>
      <c r="B3082" s="2" t="s">
        <v>2817</v>
      </c>
      <c r="C3082" s="2" t="s">
        <v>106</v>
      </c>
      <c r="D3082" s="2" t="s">
        <v>88</v>
      </c>
      <c r="E3082" s="2" t="s">
        <v>90</v>
      </c>
      <c r="F3082" s="2" t="s">
        <v>364</v>
      </c>
      <c r="G3082" s="2" t="s">
        <v>512</v>
      </c>
      <c r="H3082" s="2" t="s">
        <v>513</v>
      </c>
      <c r="I3082" s="2" t="s">
        <v>40</v>
      </c>
      <c r="J3082" s="2" t="s">
        <v>514</v>
      </c>
      <c r="K3082" s="2" t="s">
        <v>515</v>
      </c>
      <c r="L3082" s="2" t="s">
        <v>372</v>
      </c>
      <c r="M3082" s="2">
        <v>42</v>
      </c>
      <c r="N3082" s="2" t="b">
        <v>0</v>
      </c>
      <c r="O3082" s="2">
        <v>0.8595505617977528</v>
      </c>
      <c r="R3082" s="2" t="s">
        <v>65</v>
      </c>
      <c r="S3082" s="2" t="s">
        <v>6720</v>
      </c>
      <c r="T3082" s="2" t="s">
        <v>6721</v>
      </c>
      <c r="U3082" s="2" t="b">
        <v>1</v>
      </c>
      <c r="V3082" s="2" t="s">
        <v>69</v>
      </c>
      <c r="W3082" s="2">
        <v>0.4</v>
      </c>
    </row>
    <row r="3083" spans="1:23" ht="15.75" customHeight="1" x14ac:dyDescent="0.25">
      <c r="A3083" s="2" t="s">
        <v>2815</v>
      </c>
      <c r="B3083" s="2" t="s">
        <v>2817</v>
      </c>
      <c r="C3083" s="2" t="s">
        <v>106</v>
      </c>
      <c r="D3083" s="2" t="s">
        <v>88</v>
      </c>
      <c r="E3083" s="2" t="s">
        <v>90</v>
      </c>
      <c r="F3083" s="2" t="s">
        <v>364</v>
      </c>
      <c r="G3083" s="2" t="s">
        <v>518</v>
      </c>
      <c r="H3083" s="2" t="s">
        <v>513</v>
      </c>
      <c r="I3083" s="2" t="s">
        <v>40</v>
      </c>
      <c r="J3083" s="2" t="s">
        <v>519</v>
      </c>
      <c r="K3083" s="2" t="s">
        <v>520</v>
      </c>
      <c r="L3083" s="2" t="s">
        <v>372</v>
      </c>
      <c r="M3083" s="2">
        <v>43</v>
      </c>
      <c r="N3083" s="2" t="b">
        <v>0</v>
      </c>
      <c r="O3083" s="2">
        <v>0.88135593220338981</v>
      </c>
      <c r="R3083" s="2" t="s">
        <v>65</v>
      </c>
      <c r="S3083" s="2" t="s">
        <v>6722</v>
      </c>
      <c r="T3083" s="2" t="s">
        <v>6723</v>
      </c>
      <c r="U3083" s="2" t="b">
        <v>1</v>
      </c>
      <c r="V3083" s="2" t="s">
        <v>69</v>
      </c>
      <c r="W3083" s="2">
        <v>0.6</v>
      </c>
    </row>
    <row r="3084" spans="1:23" ht="15.75" customHeight="1" x14ac:dyDescent="0.25">
      <c r="A3084" s="2" t="s">
        <v>2815</v>
      </c>
      <c r="B3084" s="2" t="s">
        <v>2817</v>
      </c>
      <c r="C3084" s="2" t="s">
        <v>106</v>
      </c>
      <c r="D3084" s="2" t="s">
        <v>88</v>
      </c>
      <c r="E3084" s="2" t="s">
        <v>90</v>
      </c>
      <c r="F3084" s="2" t="s">
        <v>364</v>
      </c>
      <c r="G3084" s="2" t="s">
        <v>523</v>
      </c>
      <c r="H3084" s="2" t="s">
        <v>513</v>
      </c>
      <c r="I3084" s="2" t="s">
        <v>40</v>
      </c>
      <c r="J3084" s="2" t="s">
        <v>524</v>
      </c>
      <c r="K3084" s="2" t="s">
        <v>525</v>
      </c>
      <c r="L3084" s="2" t="s">
        <v>372</v>
      </c>
      <c r="M3084" s="2">
        <v>44</v>
      </c>
      <c r="N3084" s="2" t="b">
        <v>0</v>
      </c>
      <c r="O3084" s="2">
        <v>0.87005649717514122</v>
      </c>
      <c r="R3084" s="2" t="s">
        <v>65</v>
      </c>
      <c r="S3084" s="2" t="s">
        <v>6724</v>
      </c>
      <c r="T3084" s="2" t="s">
        <v>6725</v>
      </c>
      <c r="U3084" s="2" t="b">
        <v>1</v>
      </c>
      <c r="V3084" s="2" t="s">
        <v>69</v>
      </c>
      <c r="W3084" s="2">
        <v>0.4</v>
      </c>
    </row>
    <row r="3085" spans="1:23" ht="15.75" customHeight="1" x14ac:dyDescent="0.25">
      <c r="A3085" s="2" t="s">
        <v>2815</v>
      </c>
      <c r="B3085" s="2" t="s">
        <v>2817</v>
      </c>
      <c r="C3085" s="2" t="s">
        <v>106</v>
      </c>
      <c r="D3085" s="2" t="s">
        <v>88</v>
      </c>
      <c r="E3085" s="2" t="s">
        <v>90</v>
      </c>
      <c r="F3085" s="2" t="s">
        <v>364</v>
      </c>
      <c r="G3085" s="2" t="s">
        <v>528</v>
      </c>
      <c r="H3085" s="2" t="s">
        <v>513</v>
      </c>
      <c r="I3085" s="2" t="s">
        <v>40</v>
      </c>
      <c r="J3085" s="2" t="s">
        <v>529</v>
      </c>
      <c r="K3085" s="2" t="s">
        <v>530</v>
      </c>
      <c r="L3085" s="2" t="s">
        <v>372</v>
      </c>
      <c r="M3085" s="2">
        <v>45</v>
      </c>
      <c r="N3085" s="2" t="b">
        <v>0</v>
      </c>
      <c r="O3085" s="2">
        <v>0.87150837988826813</v>
      </c>
      <c r="R3085" s="2" t="s">
        <v>65</v>
      </c>
      <c r="S3085" s="2" t="s">
        <v>6726</v>
      </c>
      <c r="T3085" s="2" t="s">
        <v>6727</v>
      </c>
      <c r="U3085" s="2" t="b">
        <v>1</v>
      </c>
      <c r="V3085" s="2" t="s">
        <v>69</v>
      </c>
      <c r="W3085" s="2">
        <v>0.4</v>
      </c>
    </row>
    <row r="3086" spans="1:23" ht="15.75" customHeight="1" x14ac:dyDescent="0.25">
      <c r="A3086" s="2" t="s">
        <v>2815</v>
      </c>
      <c r="B3086" s="2" t="s">
        <v>2817</v>
      </c>
      <c r="C3086" s="2" t="s">
        <v>106</v>
      </c>
      <c r="D3086" s="2" t="s">
        <v>88</v>
      </c>
      <c r="E3086" s="2" t="s">
        <v>90</v>
      </c>
      <c r="F3086" s="2" t="s">
        <v>364</v>
      </c>
      <c r="G3086" s="2" t="s">
        <v>533</v>
      </c>
      <c r="H3086" s="2" t="s">
        <v>513</v>
      </c>
      <c r="I3086" s="2" t="s">
        <v>40</v>
      </c>
      <c r="J3086" s="2" t="s">
        <v>534</v>
      </c>
      <c r="K3086" s="2" t="s">
        <v>535</v>
      </c>
      <c r="L3086" s="2" t="s">
        <v>372</v>
      </c>
      <c r="M3086" s="2">
        <v>46</v>
      </c>
      <c r="N3086" s="2" t="b">
        <v>0</v>
      </c>
      <c r="O3086" s="2">
        <v>0.89577464788732397</v>
      </c>
      <c r="R3086" s="2" t="s">
        <v>65</v>
      </c>
      <c r="S3086" s="2" t="s">
        <v>6728</v>
      </c>
      <c r="T3086" s="2" t="s">
        <v>6729</v>
      </c>
      <c r="U3086" s="2" t="b">
        <v>1</v>
      </c>
      <c r="V3086" s="2" t="s">
        <v>69</v>
      </c>
      <c r="W3086" s="2">
        <v>0.4</v>
      </c>
    </row>
    <row r="3087" spans="1:23" ht="15.75" customHeight="1" x14ac:dyDescent="0.25">
      <c r="A3087" s="2" t="s">
        <v>2815</v>
      </c>
      <c r="B3087" s="2" t="s">
        <v>2817</v>
      </c>
      <c r="C3087" s="2" t="s">
        <v>106</v>
      </c>
      <c r="D3087" s="2" t="s">
        <v>88</v>
      </c>
      <c r="E3087" s="2" t="s">
        <v>90</v>
      </c>
      <c r="F3087" s="2" t="s">
        <v>364</v>
      </c>
      <c r="G3087" s="2" t="s">
        <v>538</v>
      </c>
      <c r="H3087" s="2" t="s">
        <v>513</v>
      </c>
      <c r="I3087" s="2" t="s">
        <v>40</v>
      </c>
      <c r="J3087" s="2" t="s">
        <v>539</v>
      </c>
      <c r="K3087" s="2" t="s">
        <v>540</v>
      </c>
      <c r="L3087" s="2" t="s">
        <v>372</v>
      </c>
      <c r="M3087" s="2">
        <v>47</v>
      </c>
      <c r="N3087" s="2" t="b">
        <v>0</v>
      </c>
      <c r="O3087" s="2">
        <v>0.87394957983193278</v>
      </c>
      <c r="R3087" s="2" t="s">
        <v>65</v>
      </c>
      <c r="S3087" s="2" t="s">
        <v>6730</v>
      </c>
      <c r="T3087" s="2" t="s">
        <v>6731</v>
      </c>
      <c r="U3087" s="2" t="b">
        <v>1</v>
      </c>
      <c r="V3087" s="2" t="s">
        <v>69</v>
      </c>
      <c r="W3087" s="2">
        <v>0.4</v>
      </c>
    </row>
    <row r="3088" spans="1:23" ht="15.75" customHeight="1" x14ac:dyDescent="0.25">
      <c r="A3088" s="2" t="s">
        <v>2815</v>
      </c>
      <c r="B3088" s="2" t="s">
        <v>2817</v>
      </c>
      <c r="C3088" s="2" t="s">
        <v>106</v>
      </c>
      <c r="D3088" s="2" t="s">
        <v>88</v>
      </c>
      <c r="E3088" s="2" t="s">
        <v>90</v>
      </c>
      <c r="F3088" s="2" t="s">
        <v>364</v>
      </c>
      <c r="G3088" s="2" t="s">
        <v>550</v>
      </c>
      <c r="H3088" s="2" t="s">
        <v>513</v>
      </c>
      <c r="I3088" s="2" t="s">
        <v>40</v>
      </c>
      <c r="J3088" s="2" t="s">
        <v>555</v>
      </c>
      <c r="K3088" s="2" t="s">
        <v>557</v>
      </c>
      <c r="L3088" s="2" t="s">
        <v>372</v>
      </c>
      <c r="M3088" s="2">
        <v>48</v>
      </c>
      <c r="N3088" s="2" t="b">
        <v>0</v>
      </c>
      <c r="O3088" s="2">
        <v>0.8707865168539326</v>
      </c>
      <c r="R3088" s="2" t="s">
        <v>65</v>
      </c>
      <c r="S3088" s="2" t="s">
        <v>6732</v>
      </c>
      <c r="T3088" s="2" t="s">
        <v>6733</v>
      </c>
      <c r="U3088" s="2" t="b">
        <v>1</v>
      </c>
      <c r="V3088" s="2" t="s">
        <v>69</v>
      </c>
      <c r="W3088" s="2">
        <v>0.4</v>
      </c>
    </row>
    <row r="3089" spans="1:23" ht="15.75" customHeight="1" x14ac:dyDescent="0.25">
      <c r="A3089" s="2" t="s">
        <v>2815</v>
      </c>
      <c r="B3089" s="2" t="s">
        <v>2817</v>
      </c>
      <c r="C3089" s="2" t="s">
        <v>106</v>
      </c>
      <c r="D3089" s="2" t="s">
        <v>88</v>
      </c>
      <c r="E3089" s="2" t="s">
        <v>90</v>
      </c>
      <c r="F3089" s="2" t="s">
        <v>364</v>
      </c>
      <c r="G3089" s="2" t="s">
        <v>572</v>
      </c>
      <c r="H3089" s="2" t="s">
        <v>513</v>
      </c>
      <c r="I3089" s="2" t="s">
        <v>40</v>
      </c>
      <c r="J3089" s="2" t="s">
        <v>575</v>
      </c>
      <c r="K3089" s="2" t="s">
        <v>576</v>
      </c>
      <c r="L3089" s="2" t="s">
        <v>372</v>
      </c>
      <c r="M3089" s="2">
        <v>49</v>
      </c>
      <c r="N3089" s="2" t="b">
        <v>0</v>
      </c>
      <c r="O3089" s="2">
        <v>0.8764044943820225</v>
      </c>
      <c r="R3089" s="2" t="s">
        <v>65</v>
      </c>
      <c r="S3089" s="2" t="s">
        <v>6734</v>
      </c>
      <c r="T3089" s="2" t="s">
        <v>6735</v>
      </c>
      <c r="U3089" s="2" t="b">
        <v>1</v>
      </c>
      <c r="V3089" s="2" t="s">
        <v>69</v>
      </c>
      <c r="W3089" s="2">
        <v>0.4</v>
      </c>
    </row>
    <row r="3090" spans="1:23" ht="15.75" customHeight="1" x14ac:dyDescent="0.25">
      <c r="A3090" s="2" t="s">
        <v>2815</v>
      </c>
      <c r="B3090" s="2" t="s">
        <v>2817</v>
      </c>
      <c r="C3090" s="2" t="s">
        <v>106</v>
      </c>
      <c r="D3090" s="2" t="s">
        <v>88</v>
      </c>
      <c r="E3090" s="2" t="s">
        <v>90</v>
      </c>
      <c r="F3090" s="2" t="s">
        <v>364</v>
      </c>
      <c r="G3090" s="2" t="s">
        <v>587</v>
      </c>
      <c r="H3090" s="2" t="s">
        <v>513</v>
      </c>
      <c r="I3090" s="2" t="s">
        <v>40</v>
      </c>
      <c r="J3090" s="2" t="s">
        <v>589</v>
      </c>
      <c r="K3090" s="2" t="s">
        <v>591</v>
      </c>
      <c r="L3090" s="2" t="s">
        <v>372</v>
      </c>
      <c r="M3090" s="2">
        <v>50</v>
      </c>
      <c r="N3090" s="2" t="b">
        <v>0</v>
      </c>
      <c r="O3090" s="2">
        <v>0.87709497206703901</v>
      </c>
      <c r="R3090" s="2" t="s">
        <v>65</v>
      </c>
      <c r="S3090" s="2" t="s">
        <v>6736</v>
      </c>
      <c r="T3090" s="2" t="s">
        <v>6737</v>
      </c>
      <c r="U3090" s="2" t="b">
        <v>1</v>
      </c>
      <c r="V3090" s="2" t="s">
        <v>69</v>
      </c>
      <c r="W3090" s="2">
        <v>0.4</v>
      </c>
    </row>
    <row r="3091" spans="1:23" ht="15.75" customHeight="1" x14ac:dyDescent="0.25">
      <c r="A3091" s="2" t="s">
        <v>2815</v>
      </c>
      <c r="B3091" s="2" t="s">
        <v>2817</v>
      </c>
      <c r="C3091" s="2" t="s">
        <v>106</v>
      </c>
      <c r="D3091" s="2" t="s">
        <v>88</v>
      </c>
      <c r="E3091" s="2" t="s">
        <v>90</v>
      </c>
      <c r="F3091" s="2" t="s">
        <v>364</v>
      </c>
      <c r="G3091" s="2" t="s">
        <v>601</v>
      </c>
      <c r="H3091" s="2" t="s">
        <v>513</v>
      </c>
      <c r="I3091" s="2" t="s">
        <v>40</v>
      </c>
      <c r="J3091" s="2" t="s">
        <v>603</v>
      </c>
      <c r="K3091" s="2" t="s">
        <v>604</v>
      </c>
      <c r="L3091" s="2" t="s">
        <v>372</v>
      </c>
      <c r="M3091" s="2">
        <v>51</v>
      </c>
      <c r="N3091" s="2" t="b">
        <v>0</v>
      </c>
      <c r="O3091" s="2">
        <v>0.87394957983193278</v>
      </c>
      <c r="R3091" s="2" t="s">
        <v>65</v>
      </c>
      <c r="S3091" s="2" t="s">
        <v>6738</v>
      </c>
      <c r="T3091" s="2" t="s">
        <v>6739</v>
      </c>
      <c r="U3091" s="2" t="b">
        <v>1</v>
      </c>
      <c r="V3091" s="2" t="s">
        <v>69</v>
      </c>
      <c r="W3091" s="2">
        <v>0.4</v>
      </c>
    </row>
    <row r="3092" spans="1:23" ht="15.75" customHeight="1" x14ac:dyDescent="0.25">
      <c r="A3092" s="2" t="s">
        <v>2815</v>
      </c>
      <c r="B3092" s="2" t="s">
        <v>2817</v>
      </c>
      <c r="C3092" s="2" t="s">
        <v>106</v>
      </c>
      <c r="D3092" s="2" t="s">
        <v>88</v>
      </c>
      <c r="E3092" s="2" t="s">
        <v>90</v>
      </c>
      <c r="F3092" s="2" t="s">
        <v>364</v>
      </c>
      <c r="G3092" s="2" t="s">
        <v>618</v>
      </c>
      <c r="H3092" s="2" t="s">
        <v>513</v>
      </c>
      <c r="I3092" s="2" t="s">
        <v>40</v>
      </c>
      <c r="J3092" s="2" t="s">
        <v>622</v>
      </c>
      <c r="K3092" s="2" t="s">
        <v>624</v>
      </c>
      <c r="L3092" s="2" t="s">
        <v>372</v>
      </c>
      <c r="M3092" s="2">
        <v>52</v>
      </c>
      <c r="N3092" s="2" t="b">
        <v>0</v>
      </c>
      <c r="O3092" s="2">
        <v>0.88764044943820219</v>
      </c>
      <c r="R3092" s="2" t="s">
        <v>65</v>
      </c>
      <c r="S3092" s="2" t="s">
        <v>6740</v>
      </c>
      <c r="T3092" s="2" t="s">
        <v>6741</v>
      </c>
      <c r="U3092" s="2" t="b">
        <v>1</v>
      </c>
      <c r="V3092" s="2" t="s">
        <v>69</v>
      </c>
      <c r="W3092" s="2">
        <v>0.4</v>
      </c>
    </row>
    <row r="3093" spans="1:23" ht="15.75" customHeight="1" x14ac:dyDescent="0.25">
      <c r="A3093" s="2" t="s">
        <v>2815</v>
      </c>
      <c r="B3093" s="2" t="s">
        <v>2817</v>
      </c>
      <c r="C3093" s="2" t="s">
        <v>106</v>
      </c>
      <c r="D3093" s="2" t="s">
        <v>88</v>
      </c>
      <c r="E3093" s="2" t="s">
        <v>90</v>
      </c>
      <c r="F3093" s="2" t="s">
        <v>364</v>
      </c>
      <c r="G3093" s="2" t="s">
        <v>640</v>
      </c>
      <c r="H3093" s="2" t="s">
        <v>513</v>
      </c>
      <c r="I3093" s="2" t="s">
        <v>40</v>
      </c>
      <c r="J3093" s="2" t="s">
        <v>643</v>
      </c>
      <c r="K3093" s="2" t="s">
        <v>644</v>
      </c>
      <c r="L3093" s="2" t="s">
        <v>372</v>
      </c>
      <c r="M3093" s="2">
        <v>53</v>
      </c>
      <c r="N3093" s="2" t="b">
        <v>0</v>
      </c>
      <c r="O3093" s="2">
        <v>0.8764044943820225</v>
      </c>
      <c r="R3093" s="2" t="s">
        <v>65</v>
      </c>
      <c r="S3093" s="2" t="s">
        <v>6742</v>
      </c>
      <c r="T3093" s="2" t="s">
        <v>6743</v>
      </c>
      <c r="U3093" s="2" t="b">
        <v>1</v>
      </c>
      <c r="V3093" s="2" t="s">
        <v>69</v>
      </c>
      <c r="W3093" s="2">
        <v>0.4</v>
      </c>
    </row>
    <row r="3094" spans="1:23" ht="15.75" customHeight="1" x14ac:dyDescent="0.25">
      <c r="A3094" s="2" t="s">
        <v>2815</v>
      </c>
      <c r="B3094" s="2" t="s">
        <v>2817</v>
      </c>
      <c r="C3094" s="2" t="s">
        <v>106</v>
      </c>
      <c r="D3094" s="2" t="s">
        <v>88</v>
      </c>
      <c r="E3094" s="2" t="s">
        <v>90</v>
      </c>
      <c r="F3094" s="2" t="s">
        <v>364</v>
      </c>
      <c r="G3094" s="2" t="s">
        <v>659</v>
      </c>
      <c r="H3094" s="2" t="s">
        <v>513</v>
      </c>
      <c r="I3094" s="2" t="s">
        <v>40</v>
      </c>
      <c r="J3094" s="2" t="s">
        <v>660</v>
      </c>
      <c r="K3094" s="2" t="s">
        <v>661</v>
      </c>
      <c r="L3094" s="2" t="s">
        <v>372</v>
      </c>
      <c r="M3094" s="2">
        <v>54</v>
      </c>
      <c r="N3094" s="2" t="b">
        <v>0</v>
      </c>
      <c r="O3094" s="2">
        <v>0.85154061624649857</v>
      </c>
      <c r="R3094" s="2" t="s">
        <v>65</v>
      </c>
      <c r="S3094" s="2" t="s">
        <v>6744</v>
      </c>
      <c r="T3094" s="2" t="s">
        <v>6745</v>
      </c>
      <c r="U3094" s="2" t="b">
        <v>1</v>
      </c>
      <c r="V3094" s="2" t="s">
        <v>69</v>
      </c>
      <c r="W3094" s="2">
        <v>0.4</v>
      </c>
    </row>
    <row r="3095" spans="1:23" ht="15.75" customHeight="1" x14ac:dyDescent="0.25">
      <c r="A3095" s="2" t="s">
        <v>2815</v>
      </c>
      <c r="B3095" s="2" t="s">
        <v>2817</v>
      </c>
      <c r="C3095" s="2" t="s">
        <v>106</v>
      </c>
      <c r="D3095" s="2" t="s">
        <v>88</v>
      </c>
      <c r="E3095" s="2" t="s">
        <v>90</v>
      </c>
      <c r="F3095" s="2" t="s">
        <v>364</v>
      </c>
      <c r="G3095" s="2" t="s">
        <v>664</v>
      </c>
      <c r="H3095" s="2" t="s">
        <v>513</v>
      </c>
      <c r="I3095" s="2" t="s">
        <v>40</v>
      </c>
      <c r="J3095" s="2" t="s">
        <v>665</v>
      </c>
      <c r="K3095" s="2" t="s">
        <v>666</v>
      </c>
      <c r="L3095" s="2" t="s">
        <v>372</v>
      </c>
      <c r="M3095" s="2">
        <v>55</v>
      </c>
      <c r="N3095" s="2" t="b">
        <v>0</v>
      </c>
      <c r="O3095" s="2">
        <v>0.86760563380281697</v>
      </c>
      <c r="R3095" s="2" t="s">
        <v>65</v>
      </c>
      <c r="S3095" s="2" t="s">
        <v>6746</v>
      </c>
      <c r="T3095" s="2" t="s">
        <v>6747</v>
      </c>
      <c r="U3095" s="2" t="b">
        <v>1</v>
      </c>
      <c r="V3095" s="2" t="s">
        <v>69</v>
      </c>
      <c r="W3095" s="2">
        <v>0.4</v>
      </c>
    </row>
    <row r="3096" spans="1:23" ht="15.75" customHeight="1" x14ac:dyDescent="0.25">
      <c r="A3096" s="2" t="s">
        <v>2815</v>
      </c>
      <c r="B3096" s="2" t="s">
        <v>2817</v>
      </c>
      <c r="C3096" s="2" t="s">
        <v>106</v>
      </c>
      <c r="D3096" s="2" t="s">
        <v>88</v>
      </c>
      <c r="E3096" s="2" t="s">
        <v>90</v>
      </c>
      <c r="F3096" s="2" t="s">
        <v>364</v>
      </c>
      <c r="G3096" s="2" t="s">
        <v>669</v>
      </c>
      <c r="H3096" s="2" t="s">
        <v>513</v>
      </c>
      <c r="I3096" s="2" t="s">
        <v>40</v>
      </c>
      <c r="J3096" s="2" t="s">
        <v>670</v>
      </c>
      <c r="K3096" s="2" t="s">
        <v>671</v>
      </c>
      <c r="L3096" s="2" t="s">
        <v>372</v>
      </c>
      <c r="M3096" s="2">
        <v>56</v>
      </c>
      <c r="N3096" s="2" t="b">
        <v>0</v>
      </c>
      <c r="O3096" s="2">
        <v>0.88450704225352106</v>
      </c>
      <c r="R3096" s="2" t="s">
        <v>65</v>
      </c>
      <c r="S3096" s="2" t="s">
        <v>6748</v>
      </c>
      <c r="T3096" s="2" t="s">
        <v>6749</v>
      </c>
      <c r="U3096" s="2" t="b">
        <v>1</v>
      </c>
      <c r="V3096" s="2" t="s">
        <v>69</v>
      </c>
      <c r="W3096" s="2">
        <v>0.4</v>
      </c>
    </row>
    <row r="3097" spans="1:23" ht="15.75" customHeight="1" x14ac:dyDescent="0.25">
      <c r="A3097" s="2" t="s">
        <v>2815</v>
      </c>
      <c r="B3097" s="2" t="s">
        <v>2817</v>
      </c>
      <c r="C3097" s="2" t="s">
        <v>106</v>
      </c>
      <c r="D3097" s="2" t="s">
        <v>88</v>
      </c>
      <c r="E3097" s="2" t="s">
        <v>90</v>
      </c>
      <c r="F3097" s="2" t="s">
        <v>364</v>
      </c>
      <c r="G3097" s="2" t="s">
        <v>674</v>
      </c>
      <c r="H3097" s="2" t="s">
        <v>513</v>
      </c>
      <c r="I3097" s="2" t="s">
        <v>40</v>
      </c>
      <c r="J3097" s="2" t="s">
        <v>675</v>
      </c>
      <c r="K3097" s="2" t="s">
        <v>676</v>
      </c>
      <c r="L3097" s="2" t="s">
        <v>372</v>
      </c>
      <c r="M3097" s="2">
        <v>57</v>
      </c>
      <c r="N3097" s="2" t="b">
        <v>0</v>
      </c>
      <c r="O3097" s="2">
        <v>0.85633802816901416</v>
      </c>
      <c r="R3097" s="2" t="s">
        <v>65</v>
      </c>
      <c r="S3097" s="2" t="s">
        <v>6750</v>
      </c>
      <c r="T3097" s="2" t="s">
        <v>6751</v>
      </c>
      <c r="U3097" s="2" t="b">
        <v>1</v>
      </c>
      <c r="V3097" s="2" t="s">
        <v>69</v>
      </c>
      <c r="W3097" s="2">
        <v>0.3</v>
      </c>
    </row>
    <row r="3098" spans="1:23" ht="15.75" customHeight="1" x14ac:dyDescent="0.25">
      <c r="A3098" s="2" t="s">
        <v>2815</v>
      </c>
      <c r="B3098" s="2" t="s">
        <v>2817</v>
      </c>
      <c r="C3098" s="2" t="s">
        <v>106</v>
      </c>
      <c r="D3098" s="2" t="s">
        <v>88</v>
      </c>
      <c r="E3098" s="2" t="s">
        <v>90</v>
      </c>
      <c r="F3098" s="2" t="s">
        <v>364</v>
      </c>
      <c r="G3098" s="2" t="s">
        <v>679</v>
      </c>
      <c r="H3098" s="2" t="s">
        <v>513</v>
      </c>
      <c r="I3098" s="2" t="s">
        <v>40</v>
      </c>
      <c r="J3098" s="2" t="s">
        <v>680</v>
      </c>
      <c r="K3098" s="2" t="s">
        <v>681</v>
      </c>
      <c r="L3098" s="2" t="s">
        <v>372</v>
      </c>
      <c r="M3098" s="2">
        <v>58</v>
      </c>
      <c r="N3098" s="2" t="b">
        <v>0</v>
      </c>
      <c r="O3098" s="2">
        <v>0.86440677966101687</v>
      </c>
      <c r="R3098" s="2" t="s">
        <v>65</v>
      </c>
      <c r="S3098" s="2" t="s">
        <v>6752</v>
      </c>
      <c r="T3098" s="2" t="s">
        <v>6753</v>
      </c>
      <c r="U3098" s="2" t="b">
        <v>1</v>
      </c>
      <c r="V3098" s="2" t="s">
        <v>69</v>
      </c>
      <c r="W3098" s="2">
        <v>0.4</v>
      </c>
    </row>
    <row r="3099" spans="1:23" ht="15.75" customHeight="1" x14ac:dyDescent="0.25">
      <c r="A3099" s="2" t="s">
        <v>2815</v>
      </c>
      <c r="B3099" s="2" t="s">
        <v>2817</v>
      </c>
      <c r="C3099" s="2" t="s">
        <v>106</v>
      </c>
      <c r="D3099" s="2" t="s">
        <v>88</v>
      </c>
      <c r="E3099" s="2" t="s">
        <v>90</v>
      </c>
      <c r="F3099" s="2" t="s">
        <v>364</v>
      </c>
      <c r="G3099" s="2" t="s">
        <v>684</v>
      </c>
      <c r="H3099" s="2" t="s">
        <v>513</v>
      </c>
      <c r="I3099" s="2" t="s">
        <v>40</v>
      </c>
      <c r="J3099" s="2" t="s">
        <v>685</v>
      </c>
      <c r="K3099" s="2" t="s">
        <v>686</v>
      </c>
      <c r="L3099" s="2" t="s">
        <v>372</v>
      </c>
      <c r="M3099" s="2">
        <v>59</v>
      </c>
      <c r="N3099" s="2" t="b">
        <v>0</v>
      </c>
      <c r="O3099" s="2">
        <v>0.8764044943820225</v>
      </c>
      <c r="R3099" s="2" t="s">
        <v>65</v>
      </c>
      <c r="S3099" s="2" t="s">
        <v>6754</v>
      </c>
      <c r="T3099" s="2" t="s">
        <v>6755</v>
      </c>
      <c r="U3099" s="2" t="b">
        <v>1</v>
      </c>
      <c r="V3099" s="2" t="s">
        <v>69</v>
      </c>
      <c r="W3099" s="2">
        <v>0.4</v>
      </c>
    </row>
    <row r="3100" spans="1:23" ht="15.75" customHeight="1" x14ac:dyDescent="0.25">
      <c r="A3100" s="2" t="s">
        <v>2815</v>
      </c>
      <c r="B3100" s="2" t="s">
        <v>2817</v>
      </c>
      <c r="C3100" s="2" t="s">
        <v>106</v>
      </c>
      <c r="D3100" s="2" t="s">
        <v>88</v>
      </c>
      <c r="E3100" s="2" t="s">
        <v>90</v>
      </c>
      <c r="F3100" s="2" t="s">
        <v>364</v>
      </c>
      <c r="G3100" s="2" t="s">
        <v>689</v>
      </c>
      <c r="H3100" s="2" t="s">
        <v>513</v>
      </c>
      <c r="I3100" s="2" t="s">
        <v>40</v>
      </c>
      <c r="J3100" s="2" t="s">
        <v>690</v>
      </c>
      <c r="K3100" s="2" t="s">
        <v>691</v>
      </c>
      <c r="L3100" s="2" t="s">
        <v>372</v>
      </c>
      <c r="M3100" s="2">
        <v>60</v>
      </c>
      <c r="N3100" s="2" t="b">
        <v>0</v>
      </c>
      <c r="O3100" s="2">
        <v>0.87005649717514122</v>
      </c>
      <c r="R3100" s="2" t="s">
        <v>65</v>
      </c>
      <c r="S3100" s="2" t="s">
        <v>6756</v>
      </c>
      <c r="T3100" s="2" t="s">
        <v>6757</v>
      </c>
      <c r="U3100" s="2" t="b">
        <v>1</v>
      </c>
      <c r="V3100" s="2" t="s">
        <v>69</v>
      </c>
      <c r="W3100" s="2">
        <v>0.4</v>
      </c>
    </row>
    <row r="3101" spans="1:23" ht="15.75" customHeight="1" x14ac:dyDescent="0.25">
      <c r="A3101" s="2" t="s">
        <v>2815</v>
      </c>
      <c r="B3101" s="2" t="s">
        <v>2817</v>
      </c>
      <c r="C3101" s="2" t="s">
        <v>106</v>
      </c>
      <c r="D3101" s="2" t="s">
        <v>88</v>
      </c>
      <c r="E3101" s="2" t="s">
        <v>90</v>
      </c>
      <c r="F3101" s="2" t="s">
        <v>364</v>
      </c>
      <c r="G3101" s="2" t="s">
        <v>694</v>
      </c>
      <c r="H3101" s="2" t="s">
        <v>513</v>
      </c>
      <c r="I3101" s="2" t="s">
        <v>40</v>
      </c>
      <c r="J3101" s="2" t="s">
        <v>695</v>
      </c>
      <c r="K3101" s="2" t="s">
        <v>696</v>
      </c>
      <c r="L3101" s="2" t="s">
        <v>372</v>
      </c>
      <c r="M3101" s="2">
        <v>61</v>
      </c>
      <c r="N3101" s="2" t="b">
        <v>0</v>
      </c>
      <c r="O3101" s="2">
        <v>0.85070422535211254</v>
      </c>
      <c r="R3101" s="2" t="s">
        <v>65</v>
      </c>
      <c r="S3101" s="2" t="s">
        <v>6758</v>
      </c>
      <c r="T3101" s="2" t="s">
        <v>6759</v>
      </c>
      <c r="U3101" s="2" t="b">
        <v>1</v>
      </c>
      <c r="V3101" s="2" t="s">
        <v>69</v>
      </c>
      <c r="W3101" s="2">
        <v>0.4</v>
      </c>
    </row>
    <row r="3102" spans="1:23" ht="15.75" customHeight="1" x14ac:dyDescent="0.25">
      <c r="A3102" s="2" t="s">
        <v>2815</v>
      </c>
      <c r="B3102" s="2" t="s">
        <v>2817</v>
      </c>
      <c r="C3102" s="2" t="s">
        <v>106</v>
      </c>
      <c r="D3102" s="2" t="s">
        <v>88</v>
      </c>
      <c r="E3102" s="2" t="s">
        <v>90</v>
      </c>
      <c r="F3102" s="2" t="s">
        <v>364</v>
      </c>
      <c r="G3102" s="2" t="s">
        <v>699</v>
      </c>
      <c r="H3102" s="2" t="s">
        <v>700</v>
      </c>
      <c r="I3102" s="2" t="s">
        <v>47</v>
      </c>
      <c r="J3102" s="2" t="s">
        <v>701</v>
      </c>
      <c r="K3102" s="2" t="s">
        <v>702</v>
      </c>
      <c r="L3102" s="2" t="s">
        <v>366</v>
      </c>
      <c r="M3102" s="2">
        <v>42</v>
      </c>
      <c r="N3102" s="2" t="b">
        <v>0</v>
      </c>
      <c r="O3102" s="2">
        <v>0.8733624454148472</v>
      </c>
      <c r="R3102" s="2" t="s">
        <v>65</v>
      </c>
      <c r="S3102" s="2" t="s">
        <v>6760</v>
      </c>
      <c r="T3102" s="2" t="s">
        <v>6761</v>
      </c>
      <c r="U3102" s="2" t="b">
        <v>1</v>
      </c>
      <c r="V3102" s="2" t="s">
        <v>69</v>
      </c>
      <c r="W3102" s="2">
        <v>0.4</v>
      </c>
    </row>
    <row r="3103" spans="1:23" ht="15.75" customHeight="1" x14ac:dyDescent="0.25">
      <c r="A3103" s="2" t="s">
        <v>2815</v>
      </c>
      <c r="B3103" s="2" t="s">
        <v>2817</v>
      </c>
      <c r="C3103" s="2" t="s">
        <v>106</v>
      </c>
      <c r="D3103" s="2" t="s">
        <v>88</v>
      </c>
      <c r="E3103" s="2" t="s">
        <v>90</v>
      </c>
      <c r="F3103" s="2" t="s">
        <v>364</v>
      </c>
      <c r="G3103" s="2" t="s">
        <v>705</v>
      </c>
      <c r="H3103" s="2" t="s">
        <v>700</v>
      </c>
      <c r="I3103" s="2" t="s">
        <v>47</v>
      </c>
      <c r="J3103" s="2" t="s">
        <v>706</v>
      </c>
      <c r="K3103" s="2" t="s">
        <v>707</v>
      </c>
      <c r="L3103" s="2" t="s">
        <v>366</v>
      </c>
      <c r="M3103" s="2">
        <v>43</v>
      </c>
      <c r="N3103" s="2" t="b">
        <v>0</v>
      </c>
      <c r="O3103" s="2">
        <v>0.87391304347826082</v>
      </c>
      <c r="R3103" s="2" t="s">
        <v>65</v>
      </c>
      <c r="S3103" s="2" t="s">
        <v>6762</v>
      </c>
      <c r="T3103" s="2" t="s">
        <v>6763</v>
      </c>
      <c r="U3103" s="2" t="b">
        <v>1</v>
      </c>
      <c r="V3103" s="2" t="s">
        <v>69</v>
      </c>
      <c r="W3103" s="2">
        <v>0</v>
      </c>
    </row>
    <row r="3104" spans="1:23" ht="15.75" customHeight="1" x14ac:dyDescent="0.25">
      <c r="A3104" s="2" t="s">
        <v>2815</v>
      </c>
      <c r="B3104" s="2" t="s">
        <v>2817</v>
      </c>
      <c r="C3104" s="2" t="s">
        <v>106</v>
      </c>
      <c r="D3104" s="2" t="s">
        <v>88</v>
      </c>
      <c r="E3104" s="2" t="s">
        <v>90</v>
      </c>
      <c r="F3104" s="2" t="s">
        <v>364</v>
      </c>
      <c r="G3104" s="2" t="s">
        <v>710</v>
      </c>
      <c r="H3104" s="2" t="s">
        <v>700</v>
      </c>
      <c r="I3104" s="2" t="s">
        <v>47</v>
      </c>
      <c r="J3104" s="2" t="s">
        <v>711</v>
      </c>
      <c r="K3104" s="2" t="s">
        <v>712</v>
      </c>
      <c r="L3104" s="2" t="s">
        <v>366</v>
      </c>
      <c r="M3104" s="2">
        <v>44</v>
      </c>
      <c r="N3104" s="2" t="b">
        <v>0</v>
      </c>
      <c r="O3104" s="2">
        <v>0.85152838427947597</v>
      </c>
      <c r="R3104" s="2" t="s">
        <v>65</v>
      </c>
      <c r="S3104" s="2" t="s">
        <v>6764</v>
      </c>
      <c r="T3104" s="2" t="s">
        <v>6765</v>
      </c>
      <c r="U3104" s="2" t="b">
        <v>1</v>
      </c>
      <c r="V3104" s="2" t="s">
        <v>69</v>
      </c>
      <c r="W3104" s="2">
        <v>0</v>
      </c>
    </row>
    <row r="3105" spans="1:23" ht="15.75" customHeight="1" x14ac:dyDescent="0.25">
      <c r="A3105" s="2" t="s">
        <v>2815</v>
      </c>
      <c r="B3105" s="2" t="s">
        <v>2817</v>
      </c>
      <c r="C3105" s="2" t="s">
        <v>106</v>
      </c>
      <c r="D3105" s="2" t="s">
        <v>88</v>
      </c>
      <c r="E3105" s="2" t="s">
        <v>90</v>
      </c>
      <c r="F3105" s="2" t="s">
        <v>364</v>
      </c>
      <c r="G3105" s="2" t="s">
        <v>715</v>
      </c>
      <c r="H3105" s="2" t="s">
        <v>700</v>
      </c>
      <c r="I3105" s="2" t="s">
        <v>47</v>
      </c>
      <c r="J3105" s="2" t="s">
        <v>716</v>
      </c>
      <c r="K3105" s="2" t="s">
        <v>717</v>
      </c>
      <c r="L3105" s="2" t="s">
        <v>366</v>
      </c>
      <c r="M3105" s="2">
        <v>45</v>
      </c>
      <c r="N3105" s="2" t="b">
        <v>0</v>
      </c>
      <c r="O3105" s="2">
        <v>0.85529157667386602</v>
      </c>
      <c r="R3105" s="2" t="s">
        <v>65</v>
      </c>
      <c r="S3105" s="2" t="s">
        <v>6766</v>
      </c>
      <c r="T3105" s="2" t="s">
        <v>6767</v>
      </c>
      <c r="U3105" s="2" t="b">
        <v>1</v>
      </c>
      <c r="V3105" s="2" t="s">
        <v>69</v>
      </c>
      <c r="W3105" s="2">
        <v>0</v>
      </c>
    </row>
    <row r="3106" spans="1:23" ht="15.75" customHeight="1" x14ac:dyDescent="0.25">
      <c r="A3106" s="2" t="s">
        <v>2815</v>
      </c>
      <c r="B3106" s="2" t="s">
        <v>2817</v>
      </c>
      <c r="C3106" s="2" t="s">
        <v>106</v>
      </c>
      <c r="D3106" s="2" t="s">
        <v>88</v>
      </c>
      <c r="E3106" s="2" t="s">
        <v>90</v>
      </c>
      <c r="F3106" s="2" t="s">
        <v>364</v>
      </c>
      <c r="G3106" s="2" t="s">
        <v>720</v>
      </c>
      <c r="H3106" s="2" t="s">
        <v>700</v>
      </c>
      <c r="I3106" s="2" t="s">
        <v>47</v>
      </c>
      <c r="J3106" s="2" t="s">
        <v>721</v>
      </c>
      <c r="K3106" s="2" t="s">
        <v>722</v>
      </c>
      <c r="L3106" s="2" t="s">
        <v>366</v>
      </c>
      <c r="M3106" s="2">
        <v>46</v>
      </c>
      <c r="N3106" s="2" t="b">
        <v>0</v>
      </c>
      <c r="O3106" s="2">
        <v>0.86086956521739133</v>
      </c>
      <c r="R3106" s="2" t="s">
        <v>65</v>
      </c>
      <c r="S3106" s="2" t="s">
        <v>6768</v>
      </c>
      <c r="T3106" s="2" t="s">
        <v>6769</v>
      </c>
      <c r="U3106" s="2" t="b">
        <v>1</v>
      </c>
      <c r="V3106" s="2" t="s">
        <v>69</v>
      </c>
      <c r="W3106" s="2">
        <v>0</v>
      </c>
    </row>
    <row r="3107" spans="1:23" ht="15.75" customHeight="1" x14ac:dyDescent="0.25">
      <c r="A3107" s="2" t="s">
        <v>2815</v>
      </c>
      <c r="B3107" s="2" t="s">
        <v>2817</v>
      </c>
      <c r="C3107" s="2" t="s">
        <v>106</v>
      </c>
      <c r="D3107" s="2" t="s">
        <v>88</v>
      </c>
      <c r="E3107" s="2" t="s">
        <v>90</v>
      </c>
      <c r="F3107" s="2" t="s">
        <v>364</v>
      </c>
      <c r="G3107" s="2" t="s">
        <v>725</v>
      </c>
      <c r="H3107" s="2" t="s">
        <v>700</v>
      </c>
      <c r="I3107" s="2" t="s">
        <v>47</v>
      </c>
      <c r="J3107" s="2" t="s">
        <v>726</v>
      </c>
      <c r="K3107" s="2" t="s">
        <v>727</v>
      </c>
      <c r="L3107" s="2" t="s">
        <v>366</v>
      </c>
      <c r="M3107" s="2">
        <v>47</v>
      </c>
      <c r="N3107" s="2" t="b">
        <v>0</v>
      </c>
      <c r="O3107" s="2">
        <v>0.86710239651416121</v>
      </c>
      <c r="R3107" s="2" t="s">
        <v>65</v>
      </c>
      <c r="S3107" s="2" t="s">
        <v>6770</v>
      </c>
      <c r="T3107" s="2" t="s">
        <v>6771</v>
      </c>
      <c r="U3107" s="2" t="b">
        <v>1</v>
      </c>
      <c r="V3107" s="2" t="s">
        <v>69</v>
      </c>
      <c r="W3107" s="2">
        <v>0</v>
      </c>
    </row>
    <row r="3108" spans="1:23" ht="15.75" customHeight="1" x14ac:dyDescent="0.25">
      <c r="A3108" s="2" t="s">
        <v>2815</v>
      </c>
      <c r="B3108" s="2" t="s">
        <v>2817</v>
      </c>
      <c r="C3108" s="2" t="s">
        <v>106</v>
      </c>
      <c r="D3108" s="2" t="s">
        <v>88</v>
      </c>
      <c r="E3108" s="2" t="s">
        <v>90</v>
      </c>
      <c r="F3108" s="2" t="s">
        <v>364</v>
      </c>
      <c r="G3108" s="2" t="s">
        <v>730</v>
      </c>
      <c r="H3108" s="2" t="s">
        <v>700</v>
      </c>
      <c r="I3108" s="2" t="s">
        <v>47</v>
      </c>
      <c r="J3108" s="2" t="s">
        <v>731</v>
      </c>
      <c r="K3108" s="2" t="s">
        <v>732</v>
      </c>
      <c r="L3108" s="2" t="s">
        <v>366</v>
      </c>
      <c r="M3108" s="2">
        <v>48</v>
      </c>
      <c r="N3108" s="2" t="b">
        <v>0</v>
      </c>
      <c r="O3108" s="2">
        <v>0.8733624454148472</v>
      </c>
      <c r="R3108" s="2" t="s">
        <v>65</v>
      </c>
      <c r="S3108" s="2" t="s">
        <v>6772</v>
      </c>
      <c r="T3108" s="2" t="s">
        <v>6773</v>
      </c>
      <c r="U3108" s="2" t="b">
        <v>1</v>
      </c>
      <c r="V3108" s="2" t="s">
        <v>69</v>
      </c>
      <c r="W3108" s="2">
        <v>0</v>
      </c>
    </row>
    <row r="3109" spans="1:23" ht="15.75" customHeight="1" x14ac:dyDescent="0.25">
      <c r="A3109" s="2" t="s">
        <v>2815</v>
      </c>
      <c r="B3109" s="2" t="s">
        <v>2817</v>
      </c>
      <c r="C3109" s="2" t="s">
        <v>106</v>
      </c>
      <c r="D3109" s="2" t="s">
        <v>88</v>
      </c>
      <c r="E3109" s="2" t="s">
        <v>90</v>
      </c>
      <c r="F3109" s="2" t="s">
        <v>364</v>
      </c>
      <c r="G3109" s="2" t="s">
        <v>735</v>
      </c>
      <c r="H3109" s="2" t="s">
        <v>700</v>
      </c>
      <c r="I3109" s="2" t="s">
        <v>47</v>
      </c>
      <c r="J3109" s="2" t="s">
        <v>736</v>
      </c>
      <c r="K3109" s="2" t="s">
        <v>737</v>
      </c>
      <c r="L3109" s="2" t="s">
        <v>366</v>
      </c>
      <c r="M3109" s="2">
        <v>49</v>
      </c>
      <c r="N3109" s="2" t="b">
        <v>0</v>
      </c>
      <c r="O3109" s="2">
        <v>0.86710239651416121</v>
      </c>
      <c r="R3109" s="2" t="s">
        <v>65</v>
      </c>
      <c r="S3109" s="2" t="s">
        <v>6774</v>
      </c>
      <c r="T3109" s="2" t="s">
        <v>6775</v>
      </c>
      <c r="U3109" s="2" t="b">
        <v>1</v>
      </c>
      <c r="V3109" s="2" t="s">
        <v>69</v>
      </c>
      <c r="W3109" s="2">
        <v>0</v>
      </c>
    </row>
    <row r="3110" spans="1:23" ht="15.75" customHeight="1" x14ac:dyDescent="0.25">
      <c r="A3110" s="2" t="s">
        <v>2815</v>
      </c>
      <c r="B3110" s="2" t="s">
        <v>2817</v>
      </c>
      <c r="C3110" s="2" t="s">
        <v>106</v>
      </c>
      <c r="D3110" s="2" t="s">
        <v>88</v>
      </c>
      <c r="E3110" s="2" t="s">
        <v>90</v>
      </c>
      <c r="F3110" s="2" t="s">
        <v>364</v>
      </c>
      <c r="G3110" s="2" t="s">
        <v>740</v>
      </c>
      <c r="H3110" s="2" t="s">
        <v>700</v>
      </c>
      <c r="I3110" s="2" t="s">
        <v>47</v>
      </c>
      <c r="J3110" s="2" t="s">
        <v>741</v>
      </c>
      <c r="K3110" s="2" t="s">
        <v>742</v>
      </c>
      <c r="L3110" s="2" t="s">
        <v>366</v>
      </c>
      <c r="M3110" s="2">
        <v>50</v>
      </c>
      <c r="N3110" s="2" t="b">
        <v>0</v>
      </c>
      <c r="O3110" s="2">
        <v>0.86521739130434783</v>
      </c>
      <c r="R3110" s="2" t="s">
        <v>65</v>
      </c>
      <c r="S3110" s="2" t="s">
        <v>6776</v>
      </c>
      <c r="T3110" s="2" t="s">
        <v>6777</v>
      </c>
      <c r="U3110" s="2" t="b">
        <v>1</v>
      </c>
      <c r="V3110" s="2" t="s">
        <v>69</v>
      </c>
      <c r="W3110" s="2">
        <v>0</v>
      </c>
    </row>
    <row r="3111" spans="1:23" ht="15.75" customHeight="1" x14ac:dyDescent="0.25">
      <c r="A3111" s="2" t="s">
        <v>2815</v>
      </c>
      <c r="B3111" s="2" t="s">
        <v>2817</v>
      </c>
      <c r="C3111" s="2" t="s">
        <v>106</v>
      </c>
      <c r="D3111" s="2" t="s">
        <v>88</v>
      </c>
      <c r="E3111" s="2" t="s">
        <v>90</v>
      </c>
      <c r="F3111" s="2" t="s">
        <v>364</v>
      </c>
      <c r="G3111" s="2" t="s">
        <v>745</v>
      </c>
      <c r="H3111" s="2" t="s">
        <v>700</v>
      </c>
      <c r="I3111" s="2" t="s">
        <v>47</v>
      </c>
      <c r="J3111" s="2" t="s">
        <v>746</v>
      </c>
      <c r="K3111" s="2" t="s">
        <v>747</v>
      </c>
      <c r="L3111" s="2" t="s">
        <v>366</v>
      </c>
      <c r="M3111" s="2">
        <v>51</v>
      </c>
      <c r="N3111" s="2" t="b">
        <v>0</v>
      </c>
      <c r="O3111" s="2">
        <v>0.85900216919739703</v>
      </c>
      <c r="R3111" s="2" t="s">
        <v>65</v>
      </c>
      <c r="S3111" s="2" t="s">
        <v>6778</v>
      </c>
      <c r="T3111" s="2" t="s">
        <v>6779</v>
      </c>
      <c r="U3111" s="2" t="b">
        <v>1</v>
      </c>
      <c r="V3111" s="2" t="s">
        <v>69</v>
      </c>
      <c r="W3111" s="2">
        <v>0</v>
      </c>
    </row>
    <row r="3112" spans="1:23" ht="15.75" customHeight="1" x14ac:dyDescent="0.25">
      <c r="A3112" s="2" t="s">
        <v>2815</v>
      </c>
      <c r="B3112" s="2" t="s">
        <v>2817</v>
      </c>
      <c r="C3112" s="2" t="s">
        <v>106</v>
      </c>
      <c r="D3112" s="2" t="s">
        <v>88</v>
      </c>
      <c r="E3112" s="2" t="s">
        <v>90</v>
      </c>
      <c r="F3112" s="2" t="s">
        <v>364</v>
      </c>
      <c r="G3112" s="2" t="s">
        <v>750</v>
      </c>
      <c r="H3112" s="2" t="s">
        <v>700</v>
      </c>
      <c r="I3112" s="2" t="s">
        <v>47</v>
      </c>
      <c r="J3112" s="2" t="s">
        <v>751</v>
      </c>
      <c r="K3112" s="2" t="s">
        <v>752</v>
      </c>
      <c r="L3112" s="2" t="s">
        <v>366</v>
      </c>
      <c r="M3112" s="2">
        <v>52</v>
      </c>
      <c r="N3112" s="2" t="b">
        <v>0</v>
      </c>
      <c r="O3112" s="2">
        <v>0.85900216919739703</v>
      </c>
      <c r="R3112" s="2" t="s">
        <v>65</v>
      </c>
      <c r="S3112" s="2" t="s">
        <v>6780</v>
      </c>
      <c r="T3112" s="2" t="s">
        <v>6781</v>
      </c>
      <c r="U3112" s="2" t="b">
        <v>1</v>
      </c>
      <c r="V3112" s="2" t="s">
        <v>69</v>
      </c>
      <c r="W3112" s="2">
        <v>0</v>
      </c>
    </row>
    <row r="3113" spans="1:23" ht="15.75" customHeight="1" x14ac:dyDescent="0.25">
      <c r="A3113" s="2" t="s">
        <v>2815</v>
      </c>
      <c r="B3113" s="2" t="s">
        <v>2817</v>
      </c>
      <c r="C3113" s="2" t="s">
        <v>106</v>
      </c>
      <c r="D3113" s="2" t="s">
        <v>88</v>
      </c>
      <c r="E3113" s="2" t="s">
        <v>90</v>
      </c>
      <c r="F3113" s="2" t="s">
        <v>364</v>
      </c>
      <c r="G3113" s="2" t="s">
        <v>755</v>
      </c>
      <c r="H3113" s="2" t="s">
        <v>700</v>
      </c>
      <c r="I3113" s="2" t="s">
        <v>47</v>
      </c>
      <c r="J3113" s="2" t="s">
        <v>756</v>
      </c>
      <c r="K3113" s="2" t="s">
        <v>757</v>
      </c>
      <c r="L3113" s="2" t="s">
        <v>366</v>
      </c>
      <c r="M3113" s="2">
        <v>53</v>
      </c>
      <c r="N3113" s="2" t="b">
        <v>0</v>
      </c>
      <c r="O3113" s="2">
        <v>0.8509719222462202</v>
      </c>
      <c r="R3113" s="2" t="s">
        <v>65</v>
      </c>
      <c r="S3113" s="2" t="s">
        <v>6782</v>
      </c>
      <c r="T3113" s="2" t="s">
        <v>6783</v>
      </c>
      <c r="U3113" s="2" t="b">
        <v>1</v>
      </c>
      <c r="V3113" s="2" t="s">
        <v>69</v>
      </c>
      <c r="W3113" s="2">
        <v>0</v>
      </c>
    </row>
    <row r="3114" spans="1:23" ht="15.75" customHeight="1" x14ac:dyDescent="0.25">
      <c r="A3114" s="2" t="s">
        <v>2815</v>
      </c>
      <c r="B3114" s="2" t="s">
        <v>2817</v>
      </c>
      <c r="C3114" s="2" t="s">
        <v>106</v>
      </c>
      <c r="D3114" s="2" t="s">
        <v>88</v>
      </c>
      <c r="E3114" s="2" t="s">
        <v>90</v>
      </c>
      <c r="F3114" s="2" t="s">
        <v>364</v>
      </c>
      <c r="G3114" s="2" t="s">
        <v>760</v>
      </c>
      <c r="H3114" s="2" t="s">
        <v>700</v>
      </c>
      <c r="I3114" s="2" t="s">
        <v>47</v>
      </c>
      <c r="J3114" s="2" t="s">
        <v>761</v>
      </c>
      <c r="K3114" s="2" t="s">
        <v>762</v>
      </c>
      <c r="L3114" s="2" t="s">
        <v>366</v>
      </c>
      <c r="M3114" s="2">
        <v>54</v>
      </c>
      <c r="N3114" s="2" t="b">
        <v>0</v>
      </c>
      <c r="O3114" s="2">
        <v>0.85714285714285721</v>
      </c>
      <c r="R3114" s="2" t="s">
        <v>65</v>
      </c>
      <c r="S3114" s="2" t="s">
        <v>6784</v>
      </c>
      <c r="T3114" s="2" t="s">
        <v>6785</v>
      </c>
      <c r="U3114" s="2" t="b">
        <v>1</v>
      </c>
      <c r="V3114" s="2" t="s">
        <v>69</v>
      </c>
      <c r="W3114" s="2">
        <v>0</v>
      </c>
    </row>
    <row r="3115" spans="1:23" ht="15.75" customHeight="1" x14ac:dyDescent="0.25">
      <c r="A3115" s="2" t="s">
        <v>2815</v>
      </c>
      <c r="B3115" s="2" t="s">
        <v>2817</v>
      </c>
      <c r="C3115" s="2" t="s">
        <v>106</v>
      </c>
      <c r="D3115" s="2" t="s">
        <v>88</v>
      </c>
      <c r="E3115" s="2" t="s">
        <v>90</v>
      </c>
      <c r="F3115" s="2" t="s">
        <v>364</v>
      </c>
      <c r="G3115" s="2" t="s">
        <v>765</v>
      </c>
      <c r="H3115" s="2" t="s">
        <v>700</v>
      </c>
      <c r="I3115" s="2" t="s">
        <v>47</v>
      </c>
      <c r="J3115" s="2" t="s">
        <v>766</v>
      </c>
      <c r="K3115" s="2" t="s">
        <v>767</v>
      </c>
      <c r="L3115" s="2" t="s">
        <v>366</v>
      </c>
      <c r="M3115" s="2">
        <v>55</v>
      </c>
      <c r="N3115" s="2" t="b">
        <v>0</v>
      </c>
      <c r="O3115" s="2">
        <v>0.85652173913043472</v>
      </c>
      <c r="R3115" s="2" t="s">
        <v>65</v>
      </c>
      <c r="S3115" s="2" t="s">
        <v>6786</v>
      </c>
      <c r="T3115" s="2" t="s">
        <v>6787</v>
      </c>
      <c r="U3115" s="2" t="b">
        <v>1</v>
      </c>
      <c r="V3115" s="2" t="s">
        <v>69</v>
      </c>
      <c r="W3115" s="2">
        <v>0</v>
      </c>
    </row>
    <row r="3116" spans="1:23" ht="15.75" customHeight="1" x14ac:dyDescent="0.25">
      <c r="A3116" s="2" t="s">
        <v>2815</v>
      </c>
      <c r="B3116" s="2" t="s">
        <v>2817</v>
      </c>
      <c r="C3116" s="2" t="s">
        <v>106</v>
      </c>
      <c r="D3116" s="2" t="s">
        <v>88</v>
      </c>
      <c r="E3116" s="2" t="s">
        <v>90</v>
      </c>
      <c r="F3116" s="2" t="s">
        <v>364</v>
      </c>
      <c r="G3116" s="2" t="s">
        <v>770</v>
      </c>
      <c r="H3116" s="2" t="s">
        <v>700</v>
      </c>
      <c r="I3116" s="2" t="s">
        <v>47</v>
      </c>
      <c r="J3116" s="2" t="s">
        <v>771</v>
      </c>
      <c r="K3116" s="2" t="s">
        <v>772</v>
      </c>
      <c r="L3116" s="2" t="s">
        <v>366</v>
      </c>
      <c r="M3116" s="2">
        <v>56</v>
      </c>
      <c r="N3116" s="2" t="b">
        <v>0</v>
      </c>
      <c r="O3116" s="2">
        <v>0.86652078774617081</v>
      </c>
      <c r="R3116" s="2" t="s">
        <v>65</v>
      </c>
      <c r="S3116" s="2" t="s">
        <v>6788</v>
      </c>
      <c r="T3116" s="2" t="s">
        <v>6789</v>
      </c>
      <c r="U3116" s="2" t="b">
        <v>1</v>
      </c>
      <c r="V3116" s="2" t="s">
        <v>69</v>
      </c>
      <c r="W3116" s="2">
        <v>0</v>
      </c>
    </row>
    <row r="3117" spans="1:23" ht="15.75" customHeight="1" x14ac:dyDescent="0.25">
      <c r="A3117" s="2" t="s">
        <v>2815</v>
      </c>
      <c r="B3117" s="2" t="s">
        <v>2817</v>
      </c>
      <c r="C3117" s="2" t="s">
        <v>106</v>
      </c>
      <c r="D3117" s="2" t="s">
        <v>88</v>
      </c>
      <c r="E3117" s="2" t="s">
        <v>90</v>
      </c>
      <c r="F3117" s="2" t="s">
        <v>364</v>
      </c>
      <c r="G3117" s="2" t="s">
        <v>775</v>
      </c>
      <c r="H3117" s="2" t="s">
        <v>700</v>
      </c>
      <c r="I3117" s="2" t="s">
        <v>47</v>
      </c>
      <c r="J3117" s="2" t="s">
        <v>776</v>
      </c>
      <c r="K3117" s="2" t="s">
        <v>777</v>
      </c>
      <c r="L3117" s="2" t="s">
        <v>366</v>
      </c>
      <c r="M3117" s="2">
        <v>57</v>
      </c>
      <c r="N3117" s="2" t="b">
        <v>0</v>
      </c>
      <c r="O3117" s="2">
        <v>0.8714596949891068</v>
      </c>
      <c r="R3117" s="2" t="s">
        <v>65</v>
      </c>
      <c r="S3117" s="2" t="s">
        <v>6790</v>
      </c>
      <c r="T3117" s="2" t="s">
        <v>6791</v>
      </c>
      <c r="U3117" s="2" t="b">
        <v>1</v>
      </c>
      <c r="V3117" s="2" t="s">
        <v>69</v>
      </c>
      <c r="W3117" s="2">
        <v>0</v>
      </c>
    </row>
    <row r="3118" spans="1:23" ht="15.75" customHeight="1" x14ac:dyDescent="0.25">
      <c r="A3118" s="2" t="s">
        <v>2815</v>
      </c>
      <c r="B3118" s="2" t="s">
        <v>2817</v>
      </c>
      <c r="C3118" s="2" t="s">
        <v>106</v>
      </c>
      <c r="D3118" s="2" t="s">
        <v>88</v>
      </c>
      <c r="E3118" s="2" t="s">
        <v>90</v>
      </c>
      <c r="F3118" s="2" t="s">
        <v>364</v>
      </c>
      <c r="G3118" s="2" t="s">
        <v>780</v>
      </c>
      <c r="H3118" s="2" t="s">
        <v>700</v>
      </c>
      <c r="I3118" s="2" t="s">
        <v>47</v>
      </c>
      <c r="J3118" s="2" t="s">
        <v>781</v>
      </c>
      <c r="K3118" s="2" t="s">
        <v>782</v>
      </c>
      <c r="L3118" s="2" t="s">
        <v>366</v>
      </c>
      <c r="M3118" s="2">
        <v>58</v>
      </c>
      <c r="N3118" s="2" t="b">
        <v>0</v>
      </c>
      <c r="O3118" s="2">
        <v>0.86956521739130432</v>
      </c>
      <c r="R3118" s="2" t="s">
        <v>65</v>
      </c>
      <c r="S3118" s="2" t="s">
        <v>6792</v>
      </c>
      <c r="T3118" s="2" t="s">
        <v>6793</v>
      </c>
      <c r="U3118" s="2" t="b">
        <v>1</v>
      </c>
      <c r="V3118" s="2" t="s">
        <v>69</v>
      </c>
      <c r="W3118" s="2">
        <v>0</v>
      </c>
    </row>
    <row r="3119" spans="1:23" ht="15.75" customHeight="1" x14ac:dyDescent="0.25">
      <c r="A3119" s="2" t="s">
        <v>2815</v>
      </c>
      <c r="B3119" s="2" t="s">
        <v>2817</v>
      </c>
      <c r="C3119" s="2" t="s">
        <v>106</v>
      </c>
      <c r="D3119" s="2" t="s">
        <v>88</v>
      </c>
      <c r="E3119" s="2" t="s">
        <v>90</v>
      </c>
      <c r="F3119" s="2" t="s">
        <v>364</v>
      </c>
      <c r="G3119" s="2" t="s">
        <v>785</v>
      </c>
      <c r="H3119" s="2" t="s">
        <v>700</v>
      </c>
      <c r="I3119" s="2" t="s">
        <v>47</v>
      </c>
      <c r="J3119" s="2" t="s">
        <v>786</v>
      </c>
      <c r="K3119" s="2" t="s">
        <v>787</v>
      </c>
      <c r="L3119" s="2" t="s">
        <v>366</v>
      </c>
      <c r="M3119" s="2">
        <v>59</v>
      </c>
      <c r="N3119" s="2" t="b">
        <v>0</v>
      </c>
      <c r="O3119" s="2">
        <v>0.86274509803921562</v>
      </c>
      <c r="R3119" s="2" t="s">
        <v>65</v>
      </c>
      <c r="S3119" s="2" t="s">
        <v>6794</v>
      </c>
      <c r="T3119" s="2" t="s">
        <v>6795</v>
      </c>
      <c r="U3119" s="2" t="b">
        <v>1</v>
      </c>
      <c r="V3119" s="2" t="s">
        <v>69</v>
      </c>
      <c r="W3119" s="2">
        <v>0</v>
      </c>
    </row>
    <row r="3120" spans="1:23" ht="15.75" customHeight="1" x14ac:dyDescent="0.25">
      <c r="A3120" s="2" t="s">
        <v>2815</v>
      </c>
      <c r="B3120" s="2" t="s">
        <v>2817</v>
      </c>
      <c r="C3120" s="2" t="s">
        <v>106</v>
      </c>
      <c r="D3120" s="2" t="s">
        <v>88</v>
      </c>
      <c r="E3120" s="2" t="s">
        <v>90</v>
      </c>
      <c r="F3120" s="2" t="s">
        <v>364</v>
      </c>
      <c r="G3120" s="2" t="s">
        <v>790</v>
      </c>
      <c r="H3120" s="2" t="s">
        <v>700</v>
      </c>
      <c r="I3120" s="2" t="s">
        <v>47</v>
      </c>
      <c r="J3120" s="2" t="s">
        <v>791</v>
      </c>
      <c r="K3120" s="2" t="s">
        <v>792</v>
      </c>
      <c r="L3120" s="2" t="s">
        <v>366</v>
      </c>
      <c r="M3120" s="2">
        <v>60</v>
      </c>
      <c r="N3120" s="2" t="b">
        <v>0</v>
      </c>
      <c r="O3120" s="2">
        <v>0.87581699346405228</v>
      </c>
      <c r="R3120" s="2" t="s">
        <v>65</v>
      </c>
      <c r="S3120" s="2" t="s">
        <v>6796</v>
      </c>
      <c r="T3120" s="2" t="s">
        <v>6797</v>
      </c>
      <c r="U3120" s="2" t="b">
        <v>1</v>
      </c>
      <c r="V3120" s="2" t="s">
        <v>69</v>
      </c>
      <c r="W3120" s="2">
        <v>0</v>
      </c>
    </row>
    <row r="3121" spans="1:23" ht="15.75" customHeight="1" x14ac:dyDescent="0.25">
      <c r="A3121" s="2" t="s">
        <v>2815</v>
      </c>
      <c r="B3121" s="2" t="s">
        <v>2817</v>
      </c>
      <c r="C3121" s="2" t="s">
        <v>106</v>
      </c>
      <c r="D3121" s="2" t="s">
        <v>88</v>
      </c>
      <c r="E3121" s="2" t="s">
        <v>90</v>
      </c>
      <c r="F3121" s="2" t="s">
        <v>364</v>
      </c>
      <c r="G3121" s="2" t="s">
        <v>795</v>
      </c>
      <c r="H3121" s="2" t="s">
        <v>700</v>
      </c>
      <c r="I3121" s="2" t="s">
        <v>47</v>
      </c>
      <c r="J3121" s="2" t="s">
        <v>796</v>
      </c>
      <c r="K3121" s="2" t="s">
        <v>797</v>
      </c>
      <c r="L3121" s="2" t="s">
        <v>366</v>
      </c>
      <c r="M3121" s="2">
        <v>61</v>
      </c>
      <c r="N3121" s="2" t="b">
        <v>0</v>
      </c>
      <c r="O3121" s="2">
        <v>0.86580086580086579</v>
      </c>
      <c r="R3121" s="2" t="s">
        <v>65</v>
      </c>
      <c r="S3121" s="2" t="s">
        <v>6798</v>
      </c>
      <c r="T3121" s="2" t="s">
        <v>6799</v>
      </c>
      <c r="U3121" s="2" t="b">
        <v>1</v>
      </c>
      <c r="V3121" s="2" t="s">
        <v>69</v>
      </c>
      <c r="W3121" s="2">
        <v>0</v>
      </c>
    </row>
    <row r="3122" spans="1:23" ht="15.75" customHeight="1" x14ac:dyDescent="0.25">
      <c r="A3122" s="2" t="s">
        <v>2815</v>
      </c>
      <c r="B3122" s="2" t="s">
        <v>2817</v>
      </c>
      <c r="C3122" s="2" t="s">
        <v>106</v>
      </c>
      <c r="D3122" s="2" t="s">
        <v>94</v>
      </c>
      <c r="E3122" s="2" t="s">
        <v>96</v>
      </c>
      <c r="F3122" s="2" t="s">
        <v>55</v>
      </c>
      <c r="G3122" s="2" t="s">
        <v>56</v>
      </c>
      <c r="H3122" s="2" t="s">
        <v>57</v>
      </c>
      <c r="I3122" s="2" t="s">
        <v>32</v>
      </c>
      <c r="J3122" s="2" t="s">
        <v>59</v>
      </c>
      <c r="K3122" s="2" t="s">
        <v>60</v>
      </c>
      <c r="L3122" s="2" t="s">
        <v>61</v>
      </c>
      <c r="M3122" s="2">
        <v>42</v>
      </c>
      <c r="N3122" s="2" t="b">
        <v>1</v>
      </c>
      <c r="O3122" s="2">
        <v>0.76694915254237284</v>
      </c>
      <c r="P3122" s="2">
        <v>0.75103734439834025</v>
      </c>
      <c r="Q3122" s="2">
        <v>0.78354978354978355</v>
      </c>
      <c r="R3122" s="2" t="s">
        <v>74</v>
      </c>
      <c r="S3122" s="2" t="s">
        <v>6800</v>
      </c>
      <c r="T3122" s="2" t="s">
        <v>6801</v>
      </c>
      <c r="U3122" s="2" t="b">
        <v>1</v>
      </c>
      <c r="V3122" s="2" t="s">
        <v>69</v>
      </c>
      <c r="W3122" s="2">
        <v>4.8</v>
      </c>
    </row>
    <row r="3123" spans="1:23" ht="15.75" customHeight="1" x14ac:dyDescent="0.25">
      <c r="A3123" s="2" t="s">
        <v>2815</v>
      </c>
      <c r="B3123" s="2" t="s">
        <v>2817</v>
      </c>
      <c r="C3123" s="2" t="s">
        <v>106</v>
      </c>
      <c r="D3123" s="2" t="s">
        <v>94</v>
      </c>
      <c r="E3123" s="2" t="s">
        <v>96</v>
      </c>
      <c r="F3123" s="2" t="s">
        <v>55</v>
      </c>
      <c r="G3123" s="2" t="s">
        <v>70</v>
      </c>
      <c r="H3123" s="2" t="s">
        <v>57</v>
      </c>
      <c r="I3123" s="2" t="s">
        <v>32</v>
      </c>
      <c r="J3123" s="2" t="s">
        <v>71</v>
      </c>
      <c r="K3123" s="2" t="s">
        <v>72</v>
      </c>
      <c r="L3123" s="2" t="s">
        <v>61</v>
      </c>
      <c r="M3123" s="2">
        <v>43</v>
      </c>
      <c r="N3123" s="2" t="b">
        <v>1</v>
      </c>
      <c r="O3123" s="2">
        <v>0.7578947368421054</v>
      </c>
      <c r="P3123" s="2">
        <v>0.73770491803278693</v>
      </c>
      <c r="Q3123" s="2">
        <v>0.77922077922077926</v>
      </c>
      <c r="R3123" s="2" t="s">
        <v>74</v>
      </c>
      <c r="S3123" s="2" t="s">
        <v>6802</v>
      </c>
      <c r="T3123" s="2" t="s">
        <v>6803</v>
      </c>
      <c r="U3123" s="2" t="b">
        <v>1</v>
      </c>
      <c r="V3123" s="2" t="s">
        <v>69</v>
      </c>
      <c r="W3123" s="2">
        <v>2.8</v>
      </c>
    </row>
    <row r="3124" spans="1:23" ht="15.75" customHeight="1" x14ac:dyDescent="0.25">
      <c r="A3124" s="2" t="s">
        <v>2815</v>
      </c>
      <c r="B3124" s="2" t="s">
        <v>2817</v>
      </c>
      <c r="C3124" s="2" t="s">
        <v>106</v>
      </c>
      <c r="D3124" s="2" t="s">
        <v>94</v>
      </c>
      <c r="E3124" s="2" t="s">
        <v>96</v>
      </c>
      <c r="F3124" s="2" t="s">
        <v>55</v>
      </c>
      <c r="G3124" s="2" t="s">
        <v>78</v>
      </c>
      <c r="H3124" s="2" t="s">
        <v>57</v>
      </c>
      <c r="I3124" s="2" t="s">
        <v>32</v>
      </c>
      <c r="J3124" s="2" t="s">
        <v>79</v>
      </c>
      <c r="K3124" s="2" t="s">
        <v>80</v>
      </c>
      <c r="L3124" s="2" t="s">
        <v>61</v>
      </c>
      <c r="M3124" s="2">
        <v>44</v>
      </c>
      <c r="N3124" s="2" t="b">
        <v>1</v>
      </c>
      <c r="O3124" s="2">
        <v>0.76271186440677963</v>
      </c>
      <c r="P3124" s="2">
        <v>0.74688796680497926</v>
      </c>
      <c r="Q3124" s="2">
        <v>0.77922077922077926</v>
      </c>
      <c r="R3124" s="2" t="s">
        <v>74</v>
      </c>
      <c r="S3124" s="2" t="s">
        <v>6804</v>
      </c>
      <c r="T3124" s="2" t="s">
        <v>6805</v>
      </c>
      <c r="U3124" s="2" t="b">
        <v>1</v>
      </c>
      <c r="V3124" s="2" t="s">
        <v>69</v>
      </c>
      <c r="W3124" s="2">
        <v>2.2000000000000002</v>
      </c>
    </row>
    <row r="3125" spans="1:23" ht="15.75" customHeight="1" x14ac:dyDescent="0.25">
      <c r="A3125" s="2" t="s">
        <v>2815</v>
      </c>
      <c r="B3125" s="2" t="s">
        <v>2817</v>
      </c>
      <c r="C3125" s="2" t="s">
        <v>106</v>
      </c>
      <c r="D3125" s="2" t="s">
        <v>94</v>
      </c>
      <c r="E3125" s="2" t="s">
        <v>96</v>
      </c>
      <c r="F3125" s="2" t="s">
        <v>55</v>
      </c>
      <c r="G3125" s="2" t="s">
        <v>85</v>
      </c>
      <c r="H3125" s="2" t="s">
        <v>57</v>
      </c>
      <c r="I3125" s="2" t="s">
        <v>32</v>
      </c>
      <c r="J3125" s="2" t="s">
        <v>86</v>
      </c>
      <c r="K3125" s="2" t="s">
        <v>87</v>
      </c>
      <c r="L3125" s="2" t="s">
        <v>61</v>
      </c>
      <c r="M3125" s="2">
        <v>45</v>
      </c>
      <c r="N3125" s="2" t="b">
        <v>1</v>
      </c>
      <c r="O3125" s="2">
        <v>0.69767441860465118</v>
      </c>
      <c r="P3125" s="2">
        <v>0.86538461538461542</v>
      </c>
      <c r="Q3125" s="2">
        <v>0.58441558441558439</v>
      </c>
      <c r="R3125" s="2" t="s">
        <v>74</v>
      </c>
      <c r="S3125" s="2" t="s">
        <v>6806</v>
      </c>
      <c r="T3125" s="2" t="s">
        <v>6807</v>
      </c>
      <c r="U3125" s="2" t="b">
        <v>1</v>
      </c>
      <c r="V3125" s="2" t="s">
        <v>69</v>
      </c>
      <c r="W3125" s="2">
        <v>2.6</v>
      </c>
    </row>
    <row r="3126" spans="1:23" ht="15.75" customHeight="1" x14ac:dyDescent="0.25">
      <c r="A3126" s="2" t="s">
        <v>2815</v>
      </c>
      <c r="B3126" s="2" t="s">
        <v>2817</v>
      </c>
      <c r="C3126" s="2" t="s">
        <v>106</v>
      </c>
      <c r="D3126" s="2" t="s">
        <v>94</v>
      </c>
      <c r="E3126" s="2" t="s">
        <v>96</v>
      </c>
      <c r="F3126" s="2" t="s">
        <v>55</v>
      </c>
      <c r="G3126" s="2" t="s">
        <v>92</v>
      </c>
      <c r="H3126" s="2" t="s">
        <v>57</v>
      </c>
      <c r="I3126" s="2" t="s">
        <v>32</v>
      </c>
      <c r="J3126" s="2" t="s">
        <v>93</v>
      </c>
      <c r="K3126" s="2" t="s">
        <v>95</v>
      </c>
      <c r="L3126" s="2" t="s">
        <v>61</v>
      </c>
      <c r="M3126" s="2">
        <v>46</v>
      </c>
      <c r="N3126" s="2" t="b">
        <v>1</v>
      </c>
      <c r="O3126" s="2">
        <v>0.75847457627118642</v>
      </c>
      <c r="P3126" s="2">
        <v>0.74273858921161828</v>
      </c>
      <c r="Q3126" s="2">
        <v>0.77489177489177485</v>
      </c>
      <c r="R3126" s="2" t="s">
        <v>74</v>
      </c>
      <c r="S3126" s="2" t="s">
        <v>6808</v>
      </c>
      <c r="T3126" s="2" t="s">
        <v>6809</v>
      </c>
      <c r="U3126" s="2" t="b">
        <v>1</v>
      </c>
      <c r="V3126" s="2" t="s">
        <v>69</v>
      </c>
      <c r="W3126" s="2">
        <v>2.2999999999999998</v>
      </c>
    </row>
    <row r="3127" spans="1:23" ht="15.75" customHeight="1" x14ac:dyDescent="0.25">
      <c r="A3127" s="2" t="s">
        <v>2815</v>
      </c>
      <c r="B3127" s="2" t="s">
        <v>2817</v>
      </c>
      <c r="C3127" s="2" t="s">
        <v>106</v>
      </c>
      <c r="D3127" s="2" t="s">
        <v>94</v>
      </c>
      <c r="E3127" s="2" t="s">
        <v>96</v>
      </c>
      <c r="F3127" s="2" t="s">
        <v>55</v>
      </c>
      <c r="G3127" s="2" t="s">
        <v>99</v>
      </c>
      <c r="H3127" s="2" t="s">
        <v>57</v>
      </c>
      <c r="I3127" s="2" t="s">
        <v>32</v>
      </c>
      <c r="J3127" s="2" t="s">
        <v>100</v>
      </c>
      <c r="K3127" s="2" t="s">
        <v>101</v>
      </c>
      <c r="L3127" s="2" t="s">
        <v>61</v>
      </c>
      <c r="M3127" s="2">
        <v>47</v>
      </c>
      <c r="N3127" s="2" t="b">
        <v>1</v>
      </c>
      <c r="O3127" s="2">
        <v>0.74583333333333324</v>
      </c>
      <c r="P3127" s="2">
        <v>0.71887550200803207</v>
      </c>
      <c r="Q3127" s="2">
        <v>0.77489177489177485</v>
      </c>
      <c r="R3127" s="2" t="s">
        <v>74</v>
      </c>
      <c r="S3127" s="2" t="s">
        <v>6810</v>
      </c>
      <c r="T3127" s="2" t="s">
        <v>6811</v>
      </c>
      <c r="U3127" s="2" t="b">
        <v>1</v>
      </c>
      <c r="V3127" s="2" t="s">
        <v>69</v>
      </c>
      <c r="W3127" s="2">
        <v>2.2999999999999998</v>
      </c>
    </row>
    <row r="3128" spans="1:23" ht="15.75" customHeight="1" x14ac:dyDescent="0.25">
      <c r="A3128" s="2" t="s">
        <v>2815</v>
      </c>
      <c r="B3128" s="2" t="s">
        <v>2817</v>
      </c>
      <c r="C3128" s="2" t="s">
        <v>106</v>
      </c>
      <c r="D3128" s="2" t="s">
        <v>94</v>
      </c>
      <c r="E3128" s="2" t="s">
        <v>96</v>
      </c>
      <c r="F3128" s="2" t="s">
        <v>55</v>
      </c>
      <c r="G3128" s="2" t="s">
        <v>107</v>
      </c>
      <c r="H3128" s="2" t="s">
        <v>57</v>
      </c>
      <c r="I3128" s="2" t="s">
        <v>32</v>
      </c>
      <c r="J3128" s="2" t="s">
        <v>108</v>
      </c>
      <c r="K3128" s="2" t="s">
        <v>109</v>
      </c>
      <c r="L3128" s="2" t="s">
        <v>61</v>
      </c>
      <c r="M3128" s="2">
        <v>48</v>
      </c>
      <c r="N3128" s="2" t="b">
        <v>1</v>
      </c>
      <c r="O3128" s="2">
        <v>0.75264270613107831</v>
      </c>
      <c r="P3128" s="2">
        <v>0.73553719008264462</v>
      </c>
      <c r="Q3128" s="2">
        <v>0.77056277056277056</v>
      </c>
      <c r="R3128" s="2" t="s">
        <v>74</v>
      </c>
      <c r="S3128" s="2" t="s">
        <v>6812</v>
      </c>
      <c r="T3128" s="2" t="s">
        <v>6813</v>
      </c>
      <c r="U3128" s="2" t="b">
        <v>1</v>
      </c>
      <c r="V3128" s="2" t="s">
        <v>69</v>
      </c>
      <c r="W3128" s="2">
        <v>2.7</v>
      </c>
    </row>
    <row r="3129" spans="1:23" ht="15.75" customHeight="1" x14ac:dyDescent="0.25">
      <c r="A3129" s="2" t="s">
        <v>2815</v>
      </c>
      <c r="B3129" s="2" t="s">
        <v>2817</v>
      </c>
      <c r="C3129" s="2" t="s">
        <v>106</v>
      </c>
      <c r="D3129" s="2" t="s">
        <v>94</v>
      </c>
      <c r="E3129" s="2" t="s">
        <v>96</v>
      </c>
      <c r="F3129" s="2" t="s">
        <v>55</v>
      </c>
      <c r="G3129" s="2" t="s">
        <v>112</v>
      </c>
      <c r="H3129" s="2" t="s">
        <v>57</v>
      </c>
      <c r="I3129" s="2" t="s">
        <v>32</v>
      </c>
      <c r="J3129" s="2" t="s">
        <v>113</v>
      </c>
      <c r="K3129" s="2" t="s">
        <v>114</v>
      </c>
      <c r="L3129" s="2" t="s">
        <v>61</v>
      </c>
      <c r="M3129" s="2">
        <v>49</v>
      </c>
      <c r="N3129" s="2" t="b">
        <v>1</v>
      </c>
      <c r="O3129" s="2">
        <v>0.7172774869109948</v>
      </c>
      <c r="P3129" s="2">
        <v>0.9072847682119205</v>
      </c>
      <c r="Q3129" s="2">
        <v>0.59307359307359309</v>
      </c>
      <c r="R3129" s="2" t="s">
        <v>74</v>
      </c>
      <c r="S3129" s="2" t="s">
        <v>6814</v>
      </c>
      <c r="T3129" s="2" t="s">
        <v>6815</v>
      </c>
      <c r="U3129" s="2" t="b">
        <v>1</v>
      </c>
      <c r="V3129" s="2" t="s">
        <v>69</v>
      </c>
      <c r="W3129" s="2">
        <v>2.5</v>
      </c>
    </row>
    <row r="3130" spans="1:23" ht="15.75" customHeight="1" x14ac:dyDescent="0.25">
      <c r="A3130" s="2" t="s">
        <v>2815</v>
      </c>
      <c r="B3130" s="2" t="s">
        <v>2817</v>
      </c>
      <c r="C3130" s="2" t="s">
        <v>106</v>
      </c>
      <c r="D3130" s="2" t="s">
        <v>94</v>
      </c>
      <c r="E3130" s="2" t="s">
        <v>96</v>
      </c>
      <c r="F3130" s="2" t="s">
        <v>55</v>
      </c>
      <c r="G3130" s="2" t="s">
        <v>117</v>
      </c>
      <c r="H3130" s="2" t="s">
        <v>57</v>
      </c>
      <c r="I3130" s="2" t="s">
        <v>32</v>
      </c>
      <c r="J3130" s="2" t="s">
        <v>118</v>
      </c>
      <c r="K3130" s="2" t="s">
        <v>119</v>
      </c>
      <c r="L3130" s="2" t="s">
        <v>61</v>
      </c>
      <c r="M3130" s="2">
        <v>50</v>
      </c>
      <c r="N3130" s="2" t="b">
        <v>1</v>
      </c>
      <c r="O3130" s="2">
        <v>0.74789915966386555</v>
      </c>
      <c r="P3130" s="2">
        <v>0.72653061224489801</v>
      </c>
      <c r="Q3130" s="2">
        <v>0.77056277056277056</v>
      </c>
      <c r="R3130" s="2" t="s">
        <v>74</v>
      </c>
      <c r="S3130" s="2" t="s">
        <v>6816</v>
      </c>
      <c r="T3130" s="2" t="s">
        <v>6817</v>
      </c>
      <c r="U3130" s="2" t="b">
        <v>1</v>
      </c>
      <c r="V3130" s="2" t="s">
        <v>69</v>
      </c>
      <c r="W3130" s="2">
        <v>2.8</v>
      </c>
    </row>
    <row r="3131" spans="1:23" ht="15.75" customHeight="1" x14ac:dyDescent="0.25">
      <c r="A3131" s="2" t="s">
        <v>2815</v>
      </c>
      <c r="B3131" s="2" t="s">
        <v>2817</v>
      </c>
      <c r="C3131" s="2" t="s">
        <v>106</v>
      </c>
      <c r="D3131" s="2" t="s">
        <v>94</v>
      </c>
      <c r="E3131" s="2" t="s">
        <v>96</v>
      </c>
      <c r="F3131" s="2" t="s">
        <v>55</v>
      </c>
      <c r="G3131" s="2" t="s">
        <v>122</v>
      </c>
      <c r="H3131" s="2" t="s">
        <v>57</v>
      </c>
      <c r="I3131" s="2" t="s">
        <v>32</v>
      </c>
      <c r="J3131" s="2" t="s">
        <v>123</v>
      </c>
      <c r="K3131" s="2" t="s">
        <v>124</v>
      </c>
      <c r="L3131" s="2" t="s">
        <v>61</v>
      </c>
      <c r="M3131" s="2">
        <v>51</v>
      </c>
      <c r="N3131" s="2" t="b">
        <v>1</v>
      </c>
      <c r="O3131" s="2">
        <v>0.75210084033613434</v>
      </c>
      <c r="P3131" s="2">
        <v>0.73061224489795917</v>
      </c>
      <c r="Q3131" s="2">
        <v>0.77489177489177485</v>
      </c>
      <c r="R3131" s="2" t="s">
        <v>74</v>
      </c>
      <c r="S3131" s="2" t="s">
        <v>6818</v>
      </c>
      <c r="T3131" s="2" t="s">
        <v>6819</v>
      </c>
      <c r="U3131" s="2" t="b">
        <v>1</v>
      </c>
      <c r="V3131" s="2" t="s">
        <v>69</v>
      </c>
      <c r="W3131" s="2">
        <v>2.1</v>
      </c>
    </row>
    <row r="3132" spans="1:23" ht="15.75" customHeight="1" x14ac:dyDescent="0.25">
      <c r="A3132" s="2" t="s">
        <v>2815</v>
      </c>
      <c r="B3132" s="2" t="s">
        <v>2817</v>
      </c>
      <c r="C3132" s="2" t="s">
        <v>106</v>
      </c>
      <c r="D3132" s="2" t="s">
        <v>94</v>
      </c>
      <c r="E3132" s="2" t="s">
        <v>96</v>
      </c>
      <c r="F3132" s="2" t="s">
        <v>55</v>
      </c>
      <c r="G3132" s="2" t="s">
        <v>127</v>
      </c>
      <c r="H3132" s="2" t="s">
        <v>57</v>
      </c>
      <c r="I3132" s="2" t="s">
        <v>32</v>
      </c>
      <c r="J3132" s="2" t="s">
        <v>128</v>
      </c>
      <c r="K3132" s="2" t="s">
        <v>129</v>
      </c>
      <c r="L3132" s="2" t="s">
        <v>61</v>
      </c>
      <c r="M3132" s="2">
        <v>52</v>
      </c>
      <c r="N3132" s="2" t="b">
        <v>1</v>
      </c>
      <c r="O3132" s="2">
        <v>0.7578947368421054</v>
      </c>
      <c r="P3132" s="2">
        <v>0.73770491803278693</v>
      </c>
      <c r="Q3132" s="2">
        <v>0.77922077922077926</v>
      </c>
      <c r="R3132" s="2" t="s">
        <v>74</v>
      </c>
      <c r="S3132" s="2" t="s">
        <v>6820</v>
      </c>
      <c r="T3132" s="2" t="s">
        <v>6821</v>
      </c>
      <c r="U3132" s="2" t="b">
        <v>1</v>
      </c>
      <c r="V3132" s="2" t="s">
        <v>69</v>
      </c>
      <c r="W3132" s="2">
        <v>2.2999999999999998</v>
      </c>
    </row>
    <row r="3133" spans="1:23" ht="15.75" customHeight="1" x14ac:dyDescent="0.25">
      <c r="A3133" s="2" t="s">
        <v>2815</v>
      </c>
      <c r="B3133" s="2" t="s">
        <v>2817</v>
      </c>
      <c r="C3133" s="2" t="s">
        <v>106</v>
      </c>
      <c r="D3133" s="2" t="s">
        <v>94</v>
      </c>
      <c r="E3133" s="2" t="s">
        <v>96</v>
      </c>
      <c r="F3133" s="2" t="s">
        <v>55</v>
      </c>
      <c r="G3133" s="2" t="s">
        <v>132</v>
      </c>
      <c r="H3133" s="2" t="s">
        <v>57</v>
      </c>
      <c r="I3133" s="2" t="s">
        <v>32</v>
      </c>
      <c r="J3133" s="2" t="s">
        <v>133</v>
      </c>
      <c r="K3133" s="2" t="s">
        <v>134</v>
      </c>
      <c r="L3133" s="2" t="s">
        <v>61</v>
      </c>
      <c r="M3133" s="2">
        <v>53</v>
      </c>
      <c r="N3133" s="2" t="b">
        <v>1</v>
      </c>
      <c r="O3133" s="2">
        <v>0.72122762148337582</v>
      </c>
      <c r="P3133" s="2">
        <v>0.88124999999999998</v>
      </c>
      <c r="Q3133" s="2">
        <v>0.61038961038961037</v>
      </c>
      <c r="R3133" s="2" t="s">
        <v>74</v>
      </c>
      <c r="S3133" s="2" t="s">
        <v>6822</v>
      </c>
      <c r="T3133" s="2" t="s">
        <v>6823</v>
      </c>
      <c r="U3133" s="2" t="b">
        <v>1</v>
      </c>
      <c r="V3133" s="2" t="s">
        <v>69</v>
      </c>
      <c r="W3133" s="2">
        <v>2.7</v>
      </c>
    </row>
    <row r="3134" spans="1:23" ht="15.75" customHeight="1" x14ac:dyDescent="0.25">
      <c r="A3134" s="2" t="s">
        <v>2815</v>
      </c>
      <c r="B3134" s="2" t="s">
        <v>2817</v>
      </c>
      <c r="C3134" s="2" t="s">
        <v>106</v>
      </c>
      <c r="D3134" s="2" t="s">
        <v>94</v>
      </c>
      <c r="E3134" s="2" t="s">
        <v>96</v>
      </c>
      <c r="F3134" s="2" t="s">
        <v>55</v>
      </c>
      <c r="G3134" s="2" t="s">
        <v>137</v>
      </c>
      <c r="H3134" s="2" t="s">
        <v>57</v>
      </c>
      <c r="I3134" s="2" t="s">
        <v>32</v>
      </c>
      <c r="J3134" s="2" t="s">
        <v>138</v>
      </c>
      <c r="K3134" s="2" t="s">
        <v>139</v>
      </c>
      <c r="L3134" s="2" t="s">
        <v>61</v>
      </c>
      <c r="M3134" s="2">
        <v>54</v>
      </c>
      <c r="N3134" s="2" t="b">
        <v>1</v>
      </c>
      <c r="O3134" s="2">
        <v>0.7098445595854922</v>
      </c>
      <c r="P3134" s="2">
        <v>0.88387096774193552</v>
      </c>
      <c r="Q3134" s="2">
        <v>0.59307359307359309</v>
      </c>
      <c r="R3134" s="2" t="s">
        <v>74</v>
      </c>
      <c r="S3134" s="2" t="s">
        <v>6824</v>
      </c>
      <c r="T3134" s="2" t="s">
        <v>6825</v>
      </c>
      <c r="U3134" s="2" t="b">
        <v>1</v>
      </c>
      <c r="V3134" s="2" t="s">
        <v>69</v>
      </c>
      <c r="W3134" s="2">
        <v>2.2999999999999998</v>
      </c>
    </row>
    <row r="3135" spans="1:23" ht="15.75" customHeight="1" x14ac:dyDescent="0.25">
      <c r="A3135" s="2" t="s">
        <v>2815</v>
      </c>
      <c r="B3135" s="2" t="s">
        <v>2817</v>
      </c>
      <c r="C3135" s="2" t="s">
        <v>106</v>
      </c>
      <c r="D3135" s="2" t="s">
        <v>94</v>
      </c>
      <c r="E3135" s="2" t="s">
        <v>96</v>
      </c>
      <c r="F3135" s="2" t="s">
        <v>55</v>
      </c>
      <c r="G3135" s="2" t="s">
        <v>142</v>
      </c>
      <c r="H3135" s="2" t="s">
        <v>57</v>
      </c>
      <c r="I3135" s="2" t="s">
        <v>32</v>
      </c>
      <c r="J3135" s="2" t="s">
        <v>143</v>
      </c>
      <c r="K3135" s="2" t="s">
        <v>144</v>
      </c>
      <c r="L3135" s="2" t="s">
        <v>61</v>
      </c>
      <c r="M3135" s="2">
        <v>55</v>
      </c>
      <c r="N3135" s="2" t="b">
        <v>1</v>
      </c>
      <c r="O3135" s="2">
        <v>0.72448979591836726</v>
      </c>
      <c r="P3135" s="2">
        <v>0.88198757763975155</v>
      </c>
      <c r="Q3135" s="2">
        <v>0.61471861471861466</v>
      </c>
      <c r="R3135" s="2" t="s">
        <v>74</v>
      </c>
      <c r="S3135" s="2" t="s">
        <v>6826</v>
      </c>
      <c r="T3135" s="2" t="s">
        <v>6827</v>
      </c>
      <c r="U3135" s="2" t="b">
        <v>1</v>
      </c>
      <c r="V3135" s="2" t="s">
        <v>69</v>
      </c>
      <c r="W3135" s="2">
        <v>2.7</v>
      </c>
    </row>
    <row r="3136" spans="1:23" ht="15.75" customHeight="1" x14ac:dyDescent="0.25">
      <c r="A3136" s="2" t="s">
        <v>2815</v>
      </c>
      <c r="B3136" s="2" t="s">
        <v>2817</v>
      </c>
      <c r="C3136" s="2" t="s">
        <v>106</v>
      </c>
      <c r="D3136" s="2" t="s">
        <v>94</v>
      </c>
      <c r="E3136" s="2" t="s">
        <v>96</v>
      </c>
      <c r="F3136" s="2" t="s">
        <v>55</v>
      </c>
      <c r="G3136" s="2" t="s">
        <v>148</v>
      </c>
      <c r="H3136" s="2" t="s">
        <v>57</v>
      </c>
      <c r="I3136" s="2" t="s">
        <v>32</v>
      </c>
      <c r="J3136" s="2" t="s">
        <v>149</v>
      </c>
      <c r="K3136" s="2" t="s">
        <v>150</v>
      </c>
      <c r="L3136" s="2" t="s">
        <v>61</v>
      </c>
      <c r="M3136" s="2">
        <v>56</v>
      </c>
      <c r="N3136" s="2" t="b">
        <v>1</v>
      </c>
      <c r="O3136" s="2">
        <v>0.75527426160337552</v>
      </c>
      <c r="P3136" s="2">
        <v>0.73662551440329216</v>
      </c>
      <c r="Q3136" s="2">
        <v>0.77489177489177485</v>
      </c>
      <c r="R3136" s="2" t="s">
        <v>74</v>
      </c>
      <c r="S3136" s="2" t="s">
        <v>6828</v>
      </c>
      <c r="T3136" s="2" t="s">
        <v>6829</v>
      </c>
      <c r="U3136" s="2" t="b">
        <v>1</v>
      </c>
      <c r="V3136" s="2" t="s">
        <v>69</v>
      </c>
      <c r="W3136" s="2">
        <v>2.2999999999999998</v>
      </c>
    </row>
    <row r="3137" spans="1:23" ht="15.75" customHeight="1" x14ac:dyDescent="0.25">
      <c r="A3137" s="2" t="s">
        <v>2815</v>
      </c>
      <c r="B3137" s="2" t="s">
        <v>2817</v>
      </c>
      <c r="C3137" s="2" t="s">
        <v>106</v>
      </c>
      <c r="D3137" s="2" t="s">
        <v>94</v>
      </c>
      <c r="E3137" s="2" t="s">
        <v>96</v>
      </c>
      <c r="F3137" s="2" t="s">
        <v>55</v>
      </c>
      <c r="G3137" s="2" t="s">
        <v>153</v>
      </c>
      <c r="H3137" s="2" t="s">
        <v>57</v>
      </c>
      <c r="I3137" s="2" t="s">
        <v>32</v>
      </c>
      <c r="J3137" s="2" t="s">
        <v>154</v>
      </c>
      <c r="K3137" s="2" t="s">
        <v>155</v>
      </c>
      <c r="L3137" s="2" t="s">
        <v>61</v>
      </c>
      <c r="M3137" s="2">
        <v>57</v>
      </c>
      <c r="N3137" s="2" t="b">
        <v>1</v>
      </c>
      <c r="O3137" s="2">
        <v>0.75527426160337552</v>
      </c>
      <c r="P3137" s="2">
        <v>0.73662551440329216</v>
      </c>
      <c r="Q3137" s="2">
        <v>0.77489177489177485</v>
      </c>
      <c r="R3137" s="2" t="s">
        <v>74</v>
      </c>
      <c r="S3137" s="2" t="s">
        <v>6830</v>
      </c>
      <c r="T3137" s="2" t="s">
        <v>6831</v>
      </c>
      <c r="U3137" s="2" t="b">
        <v>1</v>
      </c>
      <c r="V3137" s="2" t="s">
        <v>69</v>
      </c>
      <c r="W3137" s="2">
        <v>2.5</v>
      </c>
    </row>
    <row r="3138" spans="1:23" ht="15.75" customHeight="1" x14ac:dyDescent="0.25">
      <c r="A3138" s="2" t="s">
        <v>2815</v>
      </c>
      <c r="B3138" s="2" t="s">
        <v>2817</v>
      </c>
      <c r="C3138" s="2" t="s">
        <v>106</v>
      </c>
      <c r="D3138" s="2" t="s">
        <v>94</v>
      </c>
      <c r="E3138" s="2" t="s">
        <v>96</v>
      </c>
      <c r="F3138" s="2" t="s">
        <v>55</v>
      </c>
      <c r="G3138" s="2" t="s">
        <v>158</v>
      </c>
      <c r="H3138" s="2" t="s">
        <v>57</v>
      </c>
      <c r="I3138" s="2" t="s">
        <v>32</v>
      </c>
      <c r="J3138" s="2" t="s">
        <v>159</v>
      </c>
      <c r="K3138" s="2" t="s">
        <v>160</v>
      </c>
      <c r="L3138" s="2" t="s">
        <v>61</v>
      </c>
      <c r="M3138" s="2">
        <v>58</v>
      </c>
      <c r="N3138" s="2" t="b">
        <v>1</v>
      </c>
      <c r="O3138" s="2">
        <v>0.75313807531380761</v>
      </c>
      <c r="P3138" s="2">
        <v>0.72874493927125505</v>
      </c>
      <c r="Q3138" s="2">
        <v>0.77922077922077926</v>
      </c>
      <c r="R3138" s="2" t="s">
        <v>74</v>
      </c>
      <c r="S3138" s="2" t="s">
        <v>6832</v>
      </c>
      <c r="T3138" s="2" t="s">
        <v>6833</v>
      </c>
      <c r="U3138" s="2" t="b">
        <v>1</v>
      </c>
      <c r="V3138" s="2" t="s">
        <v>69</v>
      </c>
      <c r="W3138" s="2">
        <v>2.6</v>
      </c>
    </row>
    <row r="3139" spans="1:23" ht="15.75" customHeight="1" x14ac:dyDescent="0.25">
      <c r="A3139" s="2" t="s">
        <v>2815</v>
      </c>
      <c r="B3139" s="2" t="s">
        <v>2817</v>
      </c>
      <c r="C3139" s="2" t="s">
        <v>106</v>
      </c>
      <c r="D3139" s="2" t="s">
        <v>94</v>
      </c>
      <c r="E3139" s="2" t="s">
        <v>96</v>
      </c>
      <c r="F3139" s="2" t="s">
        <v>55</v>
      </c>
      <c r="G3139" s="2" t="s">
        <v>163</v>
      </c>
      <c r="H3139" s="2" t="s">
        <v>57</v>
      </c>
      <c r="I3139" s="2" t="s">
        <v>32</v>
      </c>
      <c r="J3139" s="2" t="s">
        <v>164</v>
      </c>
      <c r="K3139" s="2" t="s">
        <v>165</v>
      </c>
      <c r="L3139" s="2" t="s">
        <v>61</v>
      </c>
      <c r="M3139" s="2">
        <v>59</v>
      </c>
      <c r="N3139" s="2" t="b">
        <v>1</v>
      </c>
      <c r="O3139" s="2">
        <v>0.74489795918367352</v>
      </c>
      <c r="P3139" s="2">
        <v>0.90683229813664601</v>
      </c>
      <c r="Q3139" s="2">
        <v>0.63203463203463206</v>
      </c>
      <c r="R3139" s="2" t="s">
        <v>74</v>
      </c>
      <c r="S3139" s="2" t="s">
        <v>6834</v>
      </c>
      <c r="T3139" s="2" t="s">
        <v>6835</v>
      </c>
      <c r="U3139" s="2" t="b">
        <v>1</v>
      </c>
      <c r="V3139" s="2" t="s">
        <v>69</v>
      </c>
      <c r="W3139" s="2">
        <v>2.4</v>
      </c>
    </row>
    <row r="3140" spans="1:23" ht="15.75" customHeight="1" x14ac:dyDescent="0.25">
      <c r="A3140" s="2" t="s">
        <v>2815</v>
      </c>
      <c r="B3140" s="2" t="s">
        <v>2817</v>
      </c>
      <c r="C3140" s="2" t="s">
        <v>106</v>
      </c>
      <c r="D3140" s="2" t="s">
        <v>94</v>
      </c>
      <c r="E3140" s="2" t="s">
        <v>96</v>
      </c>
      <c r="F3140" s="2" t="s">
        <v>55</v>
      </c>
      <c r="G3140" s="2" t="s">
        <v>168</v>
      </c>
      <c r="H3140" s="2" t="s">
        <v>57</v>
      </c>
      <c r="I3140" s="2" t="s">
        <v>32</v>
      </c>
      <c r="J3140" s="2" t="s">
        <v>169</v>
      </c>
      <c r="K3140" s="2" t="s">
        <v>170</v>
      </c>
      <c r="L3140" s="2" t="s">
        <v>61</v>
      </c>
      <c r="M3140" s="2">
        <v>60</v>
      </c>
      <c r="N3140" s="2" t="b">
        <v>1</v>
      </c>
      <c r="O3140" s="2">
        <v>0.70000000000000007</v>
      </c>
      <c r="P3140" s="2">
        <v>0.89261744966442957</v>
      </c>
      <c r="Q3140" s="2">
        <v>0.5757575757575758</v>
      </c>
      <c r="R3140" s="2" t="s">
        <v>74</v>
      </c>
      <c r="S3140" s="2" t="s">
        <v>6836</v>
      </c>
      <c r="T3140" s="2" t="s">
        <v>6837</v>
      </c>
      <c r="U3140" s="2" t="b">
        <v>1</v>
      </c>
      <c r="V3140" s="2" t="s">
        <v>69</v>
      </c>
      <c r="W3140" s="2">
        <v>2.6</v>
      </c>
    </row>
    <row r="3141" spans="1:23" ht="15.75" customHeight="1" x14ac:dyDescent="0.25">
      <c r="A3141" s="2" t="s">
        <v>2815</v>
      </c>
      <c r="B3141" s="2" t="s">
        <v>2817</v>
      </c>
      <c r="C3141" s="2" t="s">
        <v>106</v>
      </c>
      <c r="D3141" s="2" t="s">
        <v>94</v>
      </c>
      <c r="E3141" s="2" t="s">
        <v>96</v>
      </c>
      <c r="F3141" s="2" t="s">
        <v>55</v>
      </c>
      <c r="G3141" s="2" t="s">
        <v>173</v>
      </c>
      <c r="H3141" s="2" t="s">
        <v>57</v>
      </c>
      <c r="I3141" s="2" t="s">
        <v>32</v>
      </c>
      <c r="J3141" s="2" t="s">
        <v>174</v>
      </c>
      <c r="K3141" s="2" t="s">
        <v>175</v>
      </c>
      <c r="L3141" s="2" t="s">
        <v>61</v>
      </c>
      <c r="M3141" s="2">
        <v>61</v>
      </c>
      <c r="N3141" s="2" t="b">
        <v>1</v>
      </c>
      <c r="O3141" s="2">
        <v>0.74999999999999989</v>
      </c>
      <c r="P3141" s="2">
        <v>0.73443983402489632</v>
      </c>
      <c r="Q3141" s="2">
        <v>0.76623376623376627</v>
      </c>
      <c r="R3141" s="2" t="s">
        <v>74</v>
      </c>
      <c r="S3141" s="2" t="s">
        <v>6838</v>
      </c>
      <c r="T3141" s="2" t="s">
        <v>6839</v>
      </c>
      <c r="U3141" s="2" t="b">
        <v>1</v>
      </c>
      <c r="V3141" s="2" t="s">
        <v>69</v>
      </c>
      <c r="W3141" s="2">
        <v>2.2000000000000002</v>
      </c>
    </row>
    <row r="3142" spans="1:23" ht="15.75" customHeight="1" x14ac:dyDescent="0.25">
      <c r="A3142" s="2" t="s">
        <v>2815</v>
      </c>
      <c r="B3142" s="2" t="s">
        <v>2817</v>
      </c>
      <c r="C3142" s="2" t="s">
        <v>106</v>
      </c>
      <c r="D3142" s="2" t="s">
        <v>94</v>
      </c>
      <c r="E3142" s="2" t="s">
        <v>96</v>
      </c>
      <c r="F3142" s="2" t="s">
        <v>55</v>
      </c>
      <c r="G3142" s="2" t="s">
        <v>178</v>
      </c>
      <c r="H3142" s="2" t="s">
        <v>179</v>
      </c>
      <c r="I3142" s="2" t="s">
        <v>12</v>
      </c>
      <c r="J3142" s="2" t="s">
        <v>180</v>
      </c>
      <c r="K3142" s="2" t="s">
        <v>181</v>
      </c>
      <c r="L3142" s="2" t="s">
        <v>182</v>
      </c>
      <c r="M3142" s="2">
        <v>42</v>
      </c>
      <c r="N3142" s="2" t="b">
        <v>0</v>
      </c>
      <c r="O3142" s="2">
        <v>0.77173913043478259</v>
      </c>
      <c r="P3142" s="2">
        <v>0.7208121827411168</v>
      </c>
      <c r="Q3142" s="2">
        <v>0.83040935672514615</v>
      </c>
      <c r="R3142" s="2" t="s">
        <v>74</v>
      </c>
      <c r="S3142" s="2" t="s">
        <v>6840</v>
      </c>
      <c r="T3142" s="2" t="s">
        <v>6841</v>
      </c>
      <c r="U3142" s="2" t="b">
        <v>1</v>
      </c>
      <c r="V3142" s="2" t="s">
        <v>69</v>
      </c>
      <c r="W3142" s="2">
        <v>2.1</v>
      </c>
    </row>
    <row r="3143" spans="1:23" ht="15.75" customHeight="1" x14ac:dyDescent="0.25">
      <c r="A3143" s="2" t="s">
        <v>2815</v>
      </c>
      <c r="B3143" s="2" t="s">
        <v>2817</v>
      </c>
      <c r="C3143" s="2" t="s">
        <v>106</v>
      </c>
      <c r="D3143" s="2" t="s">
        <v>94</v>
      </c>
      <c r="E3143" s="2" t="s">
        <v>96</v>
      </c>
      <c r="F3143" s="2" t="s">
        <v>55</v>
      </c>
      <c r="G3143" s="2" t="s">
        <v>185</v>
      </c>
      <c r="H3143" s="2" t="s">
        <v>179</v>
      </c>
      <c r="I3143" s="2" t="s">
        <v>12</v>
      </c>
      <c r="J3143" s="2" t="s">
        <v>186</v>
      </c>
      <c r="K3143" s="2" t="s">
        <v>187</v>
      </c>
      <c r="L3143" s="2" t="s">
        <v>182</v>
      </c>
      <c r="M3143" s="2">
        <v>43</v>
      </c>
      <c r="N3143" s="2" t="b">
        <v>0</v>
      </c>
      <c r="O3143" s="2">
        <v>0.75657894736842113</v>
      </c>
      <c r="P3143" s="2">
        <v>0.86466165413533835</v>
      </c>
      <c r="Q3143" s="2">
        <v>0.67251461988304095</v>
      </c>
      <c r="R3143" s="2" t="s">
        <v>74</v>
      </c>
      <c r="S3143" s="2" t="s">
        <v>6842</v>
      </c>
      <c r="T3143" s="2" t="s">
        <v>6843</v>
      </c>
      <c r="U3143" s="2" t="b">
        <v>1</v>
      </c>
      <c r="V3143" s="2" t="s">
        <v>69</v>
      </c>
      <c r="W3143" s="2">
        <v>2.7</v>
      </c>
    </row>
    <row r="3144" spans="1:23" ht="15.75" customHeight="1" x14ac:dyDescent="0.25">
      <c r="A3144" s="2" t="s">
        <v>2815</v>
      </c>
      <c r="B3144" s="2" t="s">
        <v>2817</v>
      </c>
      <c r="C3144" s="2" t="s">
        <v>106</v>
      </c>
      <c r="D3144" s="2" t="s">
        <v>94</v>
      </c>
      <c r="E3144" s="2" t="s">
        <v>96</v>
      </c>
      <c r="F3144" s="2" t="s">
        <v>55</v>
      </c>
      <c r="G3144" s="2" t="s">
        <v>191</v>
      </c>
      <c r="H3144" s="2" t="s">
        <v>179</v>
      </c>
      <c r="I3144" s="2" t="s">
        <v>12</v>
      </c>
      <c r="J3144" s="2" t="s">
        <v>192</v>
      </c>
      <c r="K3144" s="2" t="s">
        <v>193</v>
      </c>
      <c r="L3144" s="2" t="s">
        <v>182</v>
      </c>
      <c r="M3144" s="2">
        <v>44</v>
      </c>
      <c r="N3144" s="2" t="b">
        <v>0</v>
      </c>
      <c r="O3144" s="2">
        <v>0.70068027210884354</v>
      </c>
      <c r="P3144" s="2">
        <v>0.83739837398373984</v>
      </c>
      <c r="Q3144" s="2">
        <v>0.60233918128654973</v>
      </c>
      <c r="R3144" s="2" t="s">
        <v>74</v>
      </c>
      <c r="S3144" s="2" t="s">
        <v>6844</v>
      </c>
      <c r="T3144" s="2" t="s">
        <v>6845</v>
      </c>
      <c r="U3144" s="2" t="b">
        <v>1</v>
      </c>
      <c r="V3144" s="2" t="s">
        <v>69</v>
      </c>
      <c r="W3144" s="2">
        <v>2.2000000000000002</v>
      </c>
    </row>
    <row r="3145" spans="1:23" ht="15.75" customHeight="1" x14ac:dyDescent="0.25">
      <c r="A3145" s="2" t="s">
        <v>2815</v>
      </c>
      <c r="B3145" s="2" t="s">
        <v>2817</v>
      </c>
      <c r="C3145" s="2" t="s">
        <v>106</v>
      </c>
      <c r="D3145" s="2" t="s">
        <v>94</v>
      </c>
      <c r="E3145" s="2" t="s">
        <v>96</v>
      </c>
      <c r="F3145" s="2" t="s">
        <v>55</v>
      </c>
      <c r="G3145" s="2" t="s">
        <v>196</v>
      </c>
      <c r="H3145" s="2" t="s">
        <v>179</v>
      </c>
      <c r="I3145" s="2" t="s">
        <v>12</v>
      </c>
      <c r="J3145" s="2" t="s">
        <v>197</v>
      </c>
      <c r="K3145" s="2" t="s">
        <v>198</v>
      </c>
      <c r="L3145" s="2" t="s">
        <v>182</v>
      </c>
      <c r="M3145" s="2">
        <v>45</v>
      </c>
      <c r="N3145" s="2" t="b">
        <v>0</v>
      </c>
      <c r="O3145" s="2">
        <v>0.77717391304347827</v>
      </c>
      <c r="P3145" s="2">
        <v>0.7258883248730964</v>
      </c>
      <c r="Q3145" s="2">
        <v>0.83625730994152048</v>
      </c>
      <c r="R3145" s="2" t="s">
        <v>74</v>
      </c>
      <c r="S3145" s="2" t="s">
        <v>6846</v>
      </c>
      <c r="T3145" s="2" t="s">
        <v>6847</v>
      </c>
      <c r="U3145" s="2" t="b">
        <v>1</v>
      </c>
      <c r="V3145" s="2" t="s">
        <v>69</v>
      </c>
      <c r="W3145" s="2">
        <v>2.2000000000000002</v>
      </c>
    </row>
    <row r="3146" spans="1:23" ht="15.75" customHeight="1" x14ac:dyDescent="0.25">
      <c r="A3146" s="2" t="s">
        <v>2815</v>
      </c>
      <c r="B3146" s="2" t="s">
        <v>2817</v>
      </c>
      <c r="C3146" s="2" t="s">
        <v>106</v>
      </c>
      <c r="D3146" s="2" t="s">
        <v>94</v>
      </c>
      <c r="E3146" s="2" t="s">
        <v>96</v>
      </c>
      <c r="F3146" s="2" t="s">
        <v>55</v>
      </c>
      <c r="G3146" s="2" t="s">
        <v>201</v>
      </c>
      <c r="H3146" s="2" t="s">
        <v>179</v>
      </c>
      <c r="I3146" s="2" t="s">
        <v>12</v>
      </c>
      <c r="J3146" s="2" t="s">
        <v>202</v>
      </c>
      <c r="K3146" s="2" t="s">
        <v>203</v>
      </c>
      <c r="L3146" s="2" t="s">
        <v>182</v>
      </c>
      <c r="M3146" s="2">
        <v>46</v>
      </c>
      <c r="N3146" s="2" t="b">
        <v>0</v>
      </c>
      <c r="O3146" s="2">
        <v>0.78453038674033149</v>
      </c>
      <c r="P3146" s="2">
        <v>0.74345549738219896</v>
      </c>
      <c r="Q3146" s="2">
        <v>0.83040935672514615</v>
      </c>
      <c r="R3146" s="2" t="s">
        <v>74</v>
      </c>
      <c r="S3146" s="2" t="s">
        <v>6848</v>
      </c>
      <c r="T3146" s="2" t="s">
        <v>6849</v>
      </c>
      <c r="U3146" s="2" t="b">
        <v>1</v>
      </c>
      <c r="V3146" s="2" t="s">
        <v>69</v>
      </c>
      <c r="W3146" s="2">
        <v>2.5</v>
      </c>
    </row>
    <row r="3147" spans="1:23" ht="15.75" customHeight="1" x14ac:dyDescent="0.25">
      <c r="A3147" s="2" t="s">
        <v>2815</v>
      </c>
      <c r="B3147" s="2" t="s">
        <v>2817</v>
      </c>
      <c r="C3147" s="2" t="s">
        <v>106</v>
      </c>
      <c r="D3147" s="2" t="s">
        <v>94</v>
      </c>
      <c r="E3147" s="2" t="s">
        <v>96</v>
      </c>
      <c r="F3147" s="2" t="s">
        <v>55</v>
      </c>
      <c r="G3147" s="2" t="s">
        <v>206</v>
      </c>
      <c r="H3147" s="2" t="s">
        <v>179</v>
      </c>
      <c r="I3147" s="2" t="s">
        <v>12</v>
      </c>
      <c r="J3147" s="2" t="s">
        <v>207</v>
      </c>
      <c r="K3147" s="2" t="s">
        <v>208</v>
      </c>
      <c r="L3147" s="2" t="s">
        <v>182</v>
      </c>
      <c r="M3147" s="2">
        <v>47</v>
      </c>
      <c r="N3147" s="2" t="b">
        <v>0</v>
      </c>
      <c r="O3147" s="2">
        <v>0.75247524752475237</v>
      </c>
      <c r="P3147" s="2">
        <v>0.86363636363636365</v>
      </c>
      <c r="Q3147" s="2">
        <v>0.66666666666666663</v>
      </c>
      <c r="R3147" s="2" t="s">
        <v>74</v>
      </c>
      <c r="S3147" s="2" t="s">
        <v>6850</v>
      </c>
      <c r="T3147" s="2" t="s">
        <v>6851</v>
      </c>
      <c r="U3147" s="2" t="b">
        <v>1</v>
      </c>
      <c r="V3147" s="2" t="s">
        <v>69</v>
      </c>
      <c r="W3147" s="2">
        <v>2.1</v>
      </c>
    </row>
    <row r="3148" spans="1:23" ht="15.75" customHeight="1" x14ac:dyDescent="0.25">
      <c r="A3148" s="2" t="s">
        <v>2815</v>
      </c>
      <c r="B3148" s="2" t="s">
        <v>2817</v>
      </c>
      <c r="C3148" s="2" t="s">
        <v>106</v>
      </c>
      <c r="D3148" s="2" t="s">
        <v>94</v>
      </c>
      <c r="E3148" s="2" t="s">
        <v>96</v>
      </c>
      <c r="F3148" s="2" t="s">
        <v>55</v>
      </c>
      <c r="G3148" s="2" t="s">
        <v>211</v>
      </c>
      <c r="H3148" s="2" t="s">
        <v>179</v>
      </c>
      <c r="I3148" s="2" t="s">
        <v>12</v>
      </c>
      <c r="J3148" s="2" t="s">
        <v>212</v>
      </c>
      <c r="K3148" s="2" t="s">
        <v>213</v>
      </c>
      <c r="L3148" s="2" t="s">
        <v>182</v>
      </c>
      <c r="M3148" s="2">
        <v>48</v>
      </c>
      <c r="N3148" s="2" t="b">
        <v>0</v>
      </c>
      <c r="O3148" s="2">
        <v>0.76351351351351349</v>
      </c>
      <c r="P3148" s="2">
        <v>0.90400000000000003</v>
      </c>
      <c r="Q3148" s="2">
        <v>0.66081871345029242</v>
      </c>
      <c r="R3148" s="2" t="s">
        <v>74</v>
      </c>
      <c r="S3148" s="2" t="s">
        <v>6852</v>
      </c>
      <c r="T3148" s="2" t="s">
        <v>6853</v>
      </c>
      <c r="U3148" s="2" t="b">
        <v>1</v>
      </c>
      <c r="V3148" s="2" t="s">
        <v>69</v>
      </c>
      <c r="W3148" s="2">
        <v>2.2999999999999998</v>
      </c>
    </row>
    <row r="3149" spans="1:23" ht="15.75" customHeight="1" x14ac:dyDescent="0.25">
      <c r="A3149" s="2" t="s">
        <v>2815</v>
      </c>
      <c r="B3149" s="2" t="s">
        <v>2817</v>
      </c>
      <c r="C3149" s="2" t="s">
        <v>106</v>
      </c>
      <c r="D3149" s="2" t="s">
        <v>94</v>
      </c>
      <c r="E3149" s="2" t="s">
        <v>96</v>
      </c>
      <c r="F3149" s="2" t="s">
        <v>55</v>
      </c>
      <c r="G3149" s="2" t="s">
        <v>216</v>
      </c>
      <c r="H3149" s="2" t="s">
        <v>179</v>
      </c>
      <c r="I3149" s="2" t="s">
        <v>12</v>
      </c>
      <c r="J3149" s="2" t="s">
        <v>217</v>
      </c>
      <c r="K3149" s="2" t="s">
        <v>218</v>
      </c>
      <c r="L3149" s="2" t="s">
        <v>182</v>
      </c>
      <c r="M3149" s="2">
        <v>49</v>
      </c>
      <c r="N3149" s="2" t="b">
        <v>0</v>
      </c>
      <c r="O3149" s="2">
        <v>0.8</v>
      </c>
      <c r="P3149" s="2">
        <v>0.76190476190476186</v>
      </c>
      <c r="Q3149" s="2">
        <v>0.84210526315789469</v>
      </c>
      <c r="R3149" s="2" t="s">
        <v>74</v>
      </c>
      <c r="S3149" s="2" t="s">
        <v>6854</v>
      </c>
      <c r="T3149" s="2" t="s">
        <v>6855</v>
      </c>
      <c r="U3149" s="2" t="b">
        <v>1</v>
      </c>
      <c r="V3149" s="2" t="s">
        <v>69</v>
      </c>
      <c r="W3149" s="2">
        <v>2.8</v>
      </c>
    </row>
    <row r="3150" spans="1:23" ht="15.75" customHeight="1" x14ac:dyDescent="0.25">
      <c r="A3150" s="2" t="s">
        <v>2815</v>
      </c>
      <c r="B3150" s="2" t="s">
        <v>2817</v>
      </c>
      <c r="C3150" s="2" t="s">
        <v>106</v>
      </c>
      <c r="D3150" s="2" t="s">
        <v>94</v>
      </c>
      <c r="E3150" s="2" t="s">
        <v>96</v>
      </c>
      <c r="F3150" s="2" t="s">
        <v>55</v>
      </c>
      <c r="G3150" s="2" t="s">
        <v>221</v>
      </c>
      <c r="H3150" s="2" t="s">
        <v>179</v>
      </c>
      <c r="I3150" s="2" t="s">
        <v>12</v>
      </c>
      <c r="J3150" s="2" t="s">
        <v>222</v>
      </c>
      <c r="K3150" s="2" t="s">
        <v>223</v>
      </c>
      <c r="L3150" s="2" t="s">
        <v>182</v>
      </c>
      <c r="M3150" s="2">
        <v>50</v>
      </c>
      <c r="N3150" s="2" t="b">
        <v>0</v>
      </c>
      <c r="O3150" s="2">
        <v>0.77260273972602733</v>
      </c>
      <c r="P3150" s="2">
        <v>0.72680412371134018</v>
      </c>
      <c r="Q3150" s="2">
        <v>0.82456140350877194</v>
      </c>
      <c r="R3150" s="2" t="s">
        <v>74</v>
      </c>
      <c r="S3150" s="2" t="s">
        <v>6856</v>
      </c>
      <c r="T3150" s="2" t="s">
        <v>6857</v>
      </c>
      <c r="U3150" s="2" t="b">
        <v>1</v>
      </c>
      <c r="V3150" s="2" t="s">
        <v>69</v>
      </c>
      <c r="W3150" s="2">
        <v>2.2000000000000002</v>
      </c>
    </row>
    <row r="3151" spans="1:23" ht="15.75" customHeight="1" x14ac:dyDescent="0.25">
      <c r="A3151" s="2" t="s">
        <v>2815</v>
      </c>
      <c r="B3151" s="2" t="s">
        <v>2817</v>
      </c>
      <c r="C3151" s="2" t="s">
        <v>106</v>
      </c>
      <c r="D3151" s="2" t="s">
        <v>94</v>
      </c>
      <c r="E3151" s="2" t="s">
        <v>96</v>
      </c>
      <c r="F3151" s="2" t="s">
        <v>55</v>
      </c>
      <c r="G3151" s="2" t="s">
        <v>226</v>
      </c>
      <c r="H3151" s="2" t="s">
        <v>179</v>
      </c>
      <c r="I3151" s="2" t="s">
        <v>12</v>
      </c>
      <c r="J3151" s="2" t="s">
        <v>227</v>
      </c>
      <c r="K3151" s="2" t="s">
        <v>228</v>
      </c>
      <c r="L3151" s="2" t="s">
        <v>182</v>
      </c>
      <c r="M3151" s="2">
        <v>51</v>
      </c>
      <c r="N3151" s="2" t="b">
        <v>0</v>
      </c>
      <c r="O3151" s="2">
        <v>0.77929155313351506</v>
      </c>
      <c r="P3151" s="2">
        <v>0.72959183673469385</v>
      </c>
      <c r="Q3151" s="2">
        <v>0.83625730994152048</v>
      </c>
      <c r="R3151" s="2" t="s">
        <v>74</v>
      </c>
      <c r="S3151" s="2" t="s">
        <v>6858</v>
      </c>
      <c r="T3151" s="2" t="s">
        <v>6859</v>
      </c>
      <c r="U3151" s="2" t="b">
        <v>1</v>
      </c>
      <c r="V3151" s="2" t="s">
        <v>69</v>
      </c>
      <c r="W3151" s="2">
        <v>2.1</v>
      </c>
    </row>
    <row r="3152" spans="1:23" ht="15.75" customHeight="1" x14ac:dyDescent="0.25">
      <c r="A3152" s="2" t="s">
        <v>2815</v>
      </c>
      <c r="B3152" s="2" t="s">
        <v>2817</v>
      </c>
      <c r="C3152" s="2" t="s">
        <v>106</v>
      </c>
      <c r="D3152" s="2" t="s">
        <v>94</v>
      </c>
      <c r="E3152" s="2" t="s">
        <v>96</v>
      </c>
      <c r="F3152" s="2" t="s">
        <v>55</v>
      </c>
      <c r="G3152" s="2" t="s">
        <v>231</v>
      </c>
      <c r="H3152" s="2" t="s">
        <v>179</v>
      </c>
      <c r="I3152" s="2" t="s">
        <v>12</v>
      </c>
      <c r="J3152" s="2" t="s">
        <v>232</v>
      </c>
      <c r="K3152" s="2" t="s">
        <v>233</v>
      </c>
      <c r="L3152" s="2" t="s">
        <v>182</v>
      </c>
      <c r="M3152" s="2">
        <v>52</v>
      </c>
      <c r="N3152" s="2" t="b">
        <v>0</v>
      </c>
      <c r="O3152" s="2">
        <v>0.78356164383561644</v>
      </c>
      <c r="P3152" s="2">
        <v>0.73711340206185572</v>
      </c>
      <c r="Q3152" s="2">
        <v>0.83625730994152048</v>
      </c>
      <c r="R3152" s="2" t="s">
        <v>74</v>
      </c>
      <c r="S3152" s="2" t="s">
        <v>6860</v>
      </c>
      <c r="T3152" s="2" t="s">
        <v>6861</v>
      </c>
      <c r="U3152" s="2" t="b">
        <v>1</v>
      </c>
      <c r="V3152" s="2" t="s">
        <v>69</v>
      </c>
      <c r="W3152" s="2">
        <v>2.5</v>
      </c>
    </row>
    <row r="3153" spans="1:23" ht="15.75" customHeight="1" x14ac:dyDescent="0.25">
      <c r="A3153" s="2" t="s">
        <v>2815</v>
      </c>
      <c r="B3153" s="2" t="s">
        <v>2817</v>
      </c>
      <c r="C3153" s="2" t="s">
        <v>106</v>
      </c>
      <c r="D3153" s="2" t="s">
        <v>94</v>
      </c>
      <c r="E3153" s="2" t="s">
        <v>96</v>
      </c>
      <c r="F3153" s="2" t="s">
        <v>55</v>
      </c>
      <c r="G3153" s="2" t="s">
        <v>236</v>
      </c>
      <c r="H3153" s="2" t="s">
        <v>179</v>
      </c>
      <c r="I3153" s="2" t="s">
        <v>12</v>
      </c>
      <c r="J3153" s="2" t="s">
        <v>237</v>
      </c>
      <c r="K3153" s="2" t="s">
        <v>238</v>
      </c>
      <c r="L3153" s="2" t="s">
        <v>182</v>
      </c>
      <c r="M3153" s="2">
        <v>53</v>
      </c>
      <c r="N3153" s="2" t="b">
        <v>0</v>
      </c>
      <c r="O3153" s="2">
        <v>0.78356164383561644</v>
      </c>
      <c r="P3153" s="2">
        <v>0.73711340206185572</v>
      </c>
      <c r="Q3153" s="2">
        <v>0.83625730994152048</v>
      </c>
      <c r="R3153" s="2" t="s">
        <v>74</v>
      </c>
      <c r="S3153" s="2" t="s">
        <v>6862</v>
      </c>
      <c r="T3153" s="2" t="s">
        <v>6863</v>
      </c>
      <c r="U3153" s="2" t="b">
        <v>1</v>
      </c>
      <c r="V3153" s="2" t="s">
        <v>69</v>
      </c>
      <c r="W3153" s="2">
        <v>2</v>
      </c>
    </row>
    <row r="3154" spans="1:23" ht="15.75" customHeight="1" x14ac:dyDescent="0.25">
      <c r="A3154" s="2" t="s">
        <v>2815</v>
      </c>
      <c r="B3154" s="2" t="s">
        <v>2817</v>
      </c>
      <c r="C3154" s="2" t="s">
        <v>106</v>
      </c>
      <c r="D3154" s="2" t="s">
        <v>94</v>
      </c>
      <c r="E3154" s="2" t="s">
        <v>96</v>
      </c>
      <c r="F3154" s="2" t="s">
        <v>55</v>
      </c>
      <c r="G3154" s="2" t="s">
        <v>241</v>
      </c>
      <c r="H3154" s="2" t="s">
        <v>179</v>
      </c>
      <c r="I3154" s="2" t="s">
        <v>12</v>
      </c>
      <c r="J3154" s="2" t="s">
        <v>242</v>
      </c>
      <c r="K3154" s="2" t="s">
        <v>243</v>
      </c>
      <c r="L3154" s="2" t="s">
        <v>182</v>
      </c>
      <c r="M3154" s="2">
        <v>54</v>
      </c>
      <c r="N3154" s="2" t="b">
        <v>0</v>
      </c>
      <c r="O3154" s="2">
        <v>0.77134986225895308</v>
      </c>
      <c r="P3154" s="2">
        <v>0.72916666666666663</v>
      </c>
      <c r="Q3154" s="2">
        <v>0.81871345029239762</v>
      </c>
      <c r="R3154" s="2" t="s">
        <v>74</v>
      </c>
      <c r="S3154" s="2" t="s">
        <v>6864</v>
      </c>
      <c r="T3154" s="2" t="s">
        <v>6865</v>
      </c>
      <c r="U3154" s="2" t="b">
        <v>1</v>
      </c>
      <c r="V3154" s="2" t="s">
        <v>69</v>
      </c>
      <c r="W3154" s="2">
        <v>2</v>
      </c>
    </row>
    <row r="3155" spans="1:23" ht="15.75" customHeight="1" x14ac:dyDescent="0.25">
      <c r="A3155" s="2" t="s">
        <v>2815</v>
      </c>
      <c r="B3155" s="2" t="s">
        <v>2817</v>
      </c>
      <c r="C3155" s="2" t="s">
        <v>106</v>
      </c>
      <c r="D3155" s="2" t="s">
        <v>94</v>
      </c>
      <c r="E3155" s="2" t="s">
        <v>96</v>
      </c>
      <c r="F3155" s="2" t="s">
        <v>55</v>
      </c>
      <c r="G3155" s="2" t="s">
        <v>246</v>
      </c>
      <c r="H3155" s="2" t="s">
        <v>179</v>
      </c>
      <c r="I3155" s="2" t="s">
        <v>12</v>
      </c>
      <c r="J3155" s="2" t="s">
        <v>247</v>
      </c>
      <c r="K3155" s="2" t="s">
        <v>248</v>
      </c>
      <c r="L3155" s="2" t="s">
        <v>182</v>
      </c>
      <c r="M3155" s="2">
        <v>55</v>
      </c>
      <c r="N3155" s="2" t="b">
        <v>0</v>
      </c>
      <c r="O3155" s="2">
        <v>0.74418604651162801</v>
      </c>
      <c r="P3155" s="2">
        <v>0.86153846153846159</v>
      </c>
      <c r="Q3155" s="2">
        <v>0.65497076023391809</v>
      </c>
      <c r="R3155" s="2" t="s">
        <v>74</v>
      </c>
      <c r="S3155" s="2" t="s">
        <v>6866</v>
      </c>
      <c r="T3155" s="2" t="s">
        <v>6867</v>
      </c>
      <c r="U3155" s="2" t="b">
        <v>1</v>
      </c>
      <c r="V3155" s="2" t="s">
        <v>69</v>
      </c>
      <c r="W3155" s="2">
        <v>2.4</v>
      </c>
    </row>
    <row r="3156" spans="1:23" ht="15.75" customHeight="1" x14ac:dyDescent="0.25">
      <c r="A3156" s="2" t="s">
        <v>2815</v>
      </c>
      <c r="B3156" s="2" t="s">
        <v>2817</v>
      </c>
      <c r="C3156" s="2" t="s">
        <v>106</v>
      </c>
      <c r="D3156" s="2" t="s">
        <v>94</v>
      </c>
      <c r="E3156" s="2" t="s">
        <v>96</v>
      </c>
      <c r="F3156" s="2" t="s">
        <v>55</v>
      </c>
      <c r="G3156" s="2" t="s">
        <v>251</v>
      </c>
      <c r="H3156" s="2" t="s">
        <v>179</v>
      </c>
      <c r="I3156" s="2" t="s">
        <v>12</v>
      </c>
      <c r="J3156" s="2" t="s">
        <v>252</v>
      </c>
      <c r="K3156" s="2" t="s">
        <v>253</v>
      </c>
      <c r="L3156" s="2" t="s">
        <v>182</v>
      </c>
      <c r="M3156" s="2">
        <v>56</v>
      </c>
      <c r="N3156" s="2" t="b">
        <v>0</v>
      </c>
      <c r="O3156" s="2">
        <v>0.78787878787878773</v>
      </c>
      <c r="P3156" s="2">
        <v>0.74479166666666663</v>
      </c>
      <c r="Q3156" s="2">
        <v>0.83625730994152048</v>
      </c>
      <c r="R3156" s="2" t="s">
        <v>74</v>
      </c>
      <c r="S3156" s="2" t="s">
        <v>6868</v>
      </c>
      <c r="T3156" s="2" t="s">
        <v>6869</v>
      </c>
      <c r="U3156" s="2" t="b">
        <v>1</v>
      </c>
      <c r="V3156" s="2" t="s">
        <v>69</v>
      </c>
      <c r="W3156" s="2">
        <v>2.2000000000000002</v>
      </c>
    </row>
    <row r="3157" spans="1:23" ht="15.75" customHeight="1" x14ac:dyDescent="0.25">
      <c r="A3157" s="2" t="s">
        <v>2815</v>
      </c>
      <c r="B3157" s="2" t="s">
        <v>2817</v>
      </c>
      <c r="C3157" s="2" t="s">
        <v>106</v>
      </c>
      <c r="D3157" s="2" t="s">
        <v>94</v>
      </c>
      <c r="E3157" s="2" t="s">
        <v>96</v>
      </c>
      <c r="F3157" s="2" t="s">
        <v>55</v>
      </c>
      <c r="G3157" s="2" t="s">
        <v>256</v>
      </c>
      <c r="H3157" s="2" t="s">
        <v>179</v>
      </c>
      <c r="I3157" s="2" t="s">
        <v>12</v>
      </c>
      <c r="J3157" s="2" t="s">
        <v>257</v>
      </c>
      <c r="K3157" s="2" t="s">
        <v>258</v>
      </c>
      <c r="L3157" s="2" t="s">
        <v>182</v>
      </c>
      <c r="M3157" s="2">
        <v>57</v>
      </c>
      <c r="N3157" s="2" t="b">
        <v>0</v>
      </c>
      <c r="O3157" s="2">
        <v>0.74829931972789121</v>
      </c>
      <c r="P3157" s="2">
        <v>0.89430894308943087</v>
      </c>
      <c r="Q3157" s="2">
        <v>0.64327485380116955</v>
      </c>
      <c r="R3157" s="2" t="s">
        <v>74</v>
      </c>
      <c r="S3157" s="2" t="s">
        <v>6870</v>
      </c>
      <c r="T3157" s="2" t="s">
        <v>6871</v>
      </c>
      <c r="U3157" s="2" t="b">
        <v>1</v>
      </c>
      <c r="V3157" s="2" t="s">
        <v>69</v>
      </c>
      <c r="W3157" s="2">
        <v>2.8</v>
      </c>
    </row>
    <row r="3158" spans="1:23" ht="15.75" customHeight="1" x14ac:dyDescent="0.25">
      <c r="A3158" s="2" t="s">
        <v>2815</v>
      </c>
      <c r="B3158" s="2" t="s">
        <v>2817</v>
      </c>
      <c r="C3158" s="2" t="s">
        <v>106</v>
      </c>
      <c r="D3158" s="2" t="s">
        <v>94</v>
      </c>
      <c r="E3158" s="2" t="s">
        <v>96</v>
      </c>
      <c r="F3158" s="2" t="s">
        <v>55</v>
      </c>
      <c r="G3158" s="2" t="s">
        <v>261</v>
      </c>
      <c r="H3158" s="2" t="s">
        <v>179</v>
      </c>
      <c r="I3158" s="2" t="s">
        <v>12</v>
      </c>
      <c r="J3158" s="2" t="s">
        <v>262</v>
      </c>
      <c r="K3158" s="2" t="s">
        <v>263</v>
      </c>
      <c r="L3158" s="2" t="s">
        <v>182</v>
      </c>
      <c r="M3158" s="2">
        <v>58</v>
      </c>
      <c r="N3158" s="2" t="b">
        <v>0</v>
      </c>
      <c r="O3158" s="2">
        <v>0.77134986225895308</v>
      </c>
      <c r="P3158" s="2">
        <v>0.72916666666666663</v>
      </c>
      <c r="Q3158" s="2">
        <v>0.81871345029239762</v>
      </c>
      <c r="R3158" s="2" t="s">
        <v>74</v>
      </c>
      <c r="S3158" s="2" t="s">
        <v>6872</v>
      </c>
      <c r="T3158" s="2" t="s">
        <v>6873</v>
      </c>
      <c r="U3158" s="2" t="b">
        <v>1</v>
      </c>
      <c r="V3158" s="2" t="s">
        <v>69</v>
      </c>
      <c r="W3158" s="2">
        <v>2.1</v>
      </c>
    </row>
    <row r="3159" spans="1:23" ht="15.75" customHeight="1" x14ac:dyDescent="0.25">
      <c r="A3159" s="2" t="s">
        <v>2815</v>
      </c>
      <c r="B3159" s="2" t="s">
        <v>2817</v>
      </c>
      <c r="C3159" s="2" t="s">
        <v>106</v>
      </c>
      <c r="D3159" s="2" t="s">
        <v>94</v>
      </c>
      <c r="E3159" s="2" t="s">
        <v>96</v>
      </c>
      <c r="F3159" s="2" t="s">
        <v>55</v>
      </c>
      <c r="G3159" s="2" t="s">
        <v>266</v>
      </c>
      <c r="H3159" s="2" t="s">
        <v>179</v>
      </c>
      <c r="I3159" s="2" t="s">
        <v>12</v>
      </c>
      <c r="J3159" s="2" t="s">
        <v>267</v>
      </c>
      <c r="K3159" s="2" t="s">
        <v>268</v>
      </c>
      <c r="L3159" s="2" t="s">
        <v>182</v>
      </c>
      <c r="M3159" s="2">
        <v>59</v>
      </c>
      <c r="N3159" s="2" t="b">
        <v>0</v>
      </c>
      <c r="O3159" s="2">
        <v>0.77384196185286092</v>
      </c>
      <c r="P3159" s="2">
        <v>0.72448979591836737</v>
      </c>
      <c r="Q3159" s="2">
        <v>0.83040935672514615</v>
      </c>
      <c r="R3159" s="2" t="s">
        <v>74</v>
      </c>
      <c r="S3159" s="2" t="s">
        <v>6874</v>
      </c>
      <c r="T3159" s="2" t="s">
        <v>6875</v>
      </c>
      <c r="U3159" s="2" t="b">
        <v>1</v>
      </c>
      <c r="V3159" s="2" t="s">
        <v>69</v>
      </c>
      <c r="W3159" s="2">
        <v>2.2000000000000002</v>
      </c>
    </row>
    <row r="3160" spans="1:23" ht="15.75" customHeight="1" x14ac:dyDescent="0.25">
      <c r="A3160" s="2" t="s">
        <v>2815</v>
      </c>
      <c r="B3160" s="2" t="s">
        <v>2817</v>
      </c>
      <c r="C3160" s="2" t="s">
        <v>106</v>
      </c>
      <c r="D3160" s="2" t="s">
        <v>94</v>
      </c>
      <c r="E3160" s="2" t="s">
        <v>96</v>
      </c>
      <c r="F3160" s="2" t="s">
        <v>55</v>
      </c>
      <c r="G3160" s="2" t="s">
        <v>271</v>
      </c>
      <c r="H3160" s="2" t="s">
        <v>179</v>
      </c>
      <c r="I3160" s="2" t="s">
        <v>12</v>
      </c>
      <c r="J3160" s="2" t="s">
        <v>272</v>
      </c>
      <c r="K3160" s="2" t="s">
        <v>273</v>
      </c>
      <c r="L3160" s="2" t="s">
        <v>182</v>
      </c>
      <c r="M3160" s="2">
        <v>60</v>
      </c>
      <c r="N3160" s="2" t="b">
        <v>0</v>
      </c>
      <c r="O3160" s="2">
        <v>0.75749318801089927</v>
      </c>
      <c r="P3160" s="2">
        <v>0.70918367346938771</v>
      </c>
      <c r="Q3160" s="2">
        <v>0.8128654970760234</v>
      </c>
      <c r="R3160" s="2" t="s">
        <v>74</v>
      </c>
      <c r="S3160" s="2" t="s">
        <v>6876</v>
      </c>
      <c r="T3160" s="2" t="s">
        <v>6877</v>
      </c>
      <c r="U3160" s="2" t="b">
        <v>1</v>
      </c>
      <c r="V3160" s="2" t="s">
        <v>69</v>
      </c>
      <c r="W3160" s="2">
        <v>2.5</v>
      </c>
    </row>
    <row r="3161" spans="1:23" ht="15.75" customHeight="1" x14ac:dyDescent="0.25">
      <c r="A3161" s="2" t="s">
        <v>2815</v>
      </c>
      <c r="B3161" s="2" t="s">
        <v>2817</v>
      </c>
      <c r="C3161" s="2" t="s">
        <v>106</v>
      </c>
      <c r="D3161" s="2" t="s">
        <v>94</v>
      </c>
      <c r="E3161" s="2" t="s">
        <v>96</v>
      </c>
      <c r="F3161" s="2" t="s">
        <v>55</v>
      </c>
      <c r="G3161" s="2" t="s">
        <v>276</v>
      </c>
      <c r="H3161" s="2" t="s">
        <v>179</v>
      </c>
      <c r="I3161" s="2" t="s">
        <v>12</v>
      </c>
      <c r="J3161" s="2" t="s">
        <v>277</v>
      </c>
      <c r="K3161" s="2" t="s">
        <v>278</v>
      </c>
      <c r="L3161" s="2" t="s">
        <v>182</v>
      </c>
      <c r="M3161" s="2">
        <v>61</v>
      </c>
      <c r="N3161" s="2" t="b">
        <v>0</v>
      </c>
      <c r="O3161" s="2">
        <v>0.75543478260869557</v>
      </c>
      <c r="P3161" s="2">
        <v>0.70558375634517767</v>
      </c>
      <c r="Q3161" s="2">
        <v>0.8128654970760234</v>
      </c>
      <c r="R3161" s="2" t="s">
        <v>74</v>
      </c>
      <c r="S3161" s="2" t="s">
        <v>6878</v>
      </c>
      <c r="T3161" s="2" t="s">
        <v>6879</v>
      </c>
      <c r="U3161" s="2" t="b">
        <v>1</v>
      </c>
      <c r="V3161" s="2" t="s">
        <v>69</v>
      </c>
      <c r="W3161" s="2">
        <v>2.2000000000000002</v>
      </c>
    </row>
    <row r="3162" spans="1:23" ht="15.75" customHeight="1" x14ac:dyDescent="0.25">
      <c r="A3162" s="2" t="s">
        <v>2815</v>
      </c>
      <c r="B3162" s="2" t="s">
        <v>2817</v>
      </c>
      <c r="C3162" s="2" t="s">
        <v>106</v>
      </c>
      <c r="D3162" s="2" t="s">
        <v>94</v>
      </c>
      <c r="E3162" s="2" t="s">
        <v>96</v>
      </c>
      <c r="F3162" s="2" t="s">
        <v>55</v>
      </c>
      <c r="G3162" s="2" t="s">
        <v>281</v>
      </c>
      <c r="H3162" s="2" t="s">
        <v>282</v>
      </c>
      <c r="I3162" s="2" t="s">
        <v>26</v>
      </c>
      <c r="J3162" s="2" t="s">
        <v>283</v>
      </c>
      <c r="K3162" s="2" t="s">
        <v>284</v>
      </c>
      <c r="L3162" s="2" t="s">
        <v>285</v>
      </c>
      <c r="M3162" s="2">
        <v>42</v>
      </c>
      <c r="N3162" s="2" t="b">
        <v>0</v>
      </c>
      <c r="O3162" s="2">
        <v>0.7702127659574467</v>
      </c>
      <c r="P3162" s="2">
        <v>0.74180327868852458</v>
      </c>
      <c r="Q3162" s="2">
        <v>0.80088495575221241</v>
      </c>
      <c r="R3162" s="2" t="s">
        <v>74</v>
      </c>
      <c r="S3162" s="2" t="s">
        <v>6880</v>
      </c>
      <c r="T3162" s="2" t="s">
        <v>6881</v>
      </c>
      <c r="U3162" s="2" t="b">
        <v>1</v>
      </c>
      <c r="V3162" s="2" t="s">
        <v>69</v>
      </c>
      <c r="W3162" s="2">
        <v>2.1</v>
      </c>
    </row>
    <row r="3163" spans="1:23" ht="15.75" customHeight="1" x14ac:dyDescent="0.25">
      <c r="A3163" s="2" t="s">
        <v>2815</v>
      </c>
      <c r="B3163" s="2" t="s">
        <v>2817</v>
      </c>
      <c r="C3163" s="2" t="s">
        <v>106</v>
      </c>
      <c r="D3163" s="2" t="s">
        <v>94</v>
      </c>
      <c r="E3163" s="2" t="s">
        <v>96</v>
      </c>
      <c r="F3163" s="2" t="s">
        <v>55</v>
      </c>
      <c r="G3163" s="2" t="s">
        <v>288</v>
      </c>
      <c r="H3163" s="2" t="s">
        <v>282</v>
      </c>
      <c r="I3163" s="2" t="s">
        <v>26</v>
      </c>
      <c r="J3163" s="2" t="s">
        <v>289</v>
      </c>
      <c r="K3163" s="2" t="s">
        <v>290</v>
      </c>
      <c r="L3163" s="2" t="s">
        <v>285</v>
      </c>
      <c r="M3163" s="2">
        <v>43</v>
      </c>
      <c r="N3163" s="2" t="b">
        <v>0</v>
      </c>
      <c r="O3163" s="2">
        <v>0.73460721868365186</v>
      </c>
      <c r="P3163" s="2">
        <v>0.70612244897959187</v>
      </c>
      <c r="Q3163" s="2">
        <v>0.76548672566371678</v>
      </c>
      <c r="R3163" s="2" t="s">
        <v>74</v>
      </c>
      <c r="S3163" s="2" t="s">
        <v>6882</v>
      </c>
      <c r="T3163" s="2" t="s">
        <v>6883</v>
      </c>
      <c r="U3163" s="2" t="b">
        <v>1</v>
      </c>
      <c r="V3163" s="2" t="s">
        <v>69</v>
      </c>
      <c r="W3163" s="2">
        <v>2.6</v>
      </c>
    </row>
    <row r="3164" spans="1:23" ht="15.75" customHeight="1" x14ac:dyDescent="0.25">
      <c r="A3164" s="2" t="s">
        <v>2815</v>
      </c>
      <c r="B3164" s="2" t="s">
        <v>2817</v>
      </c>
      <c r="C3164" s="2" t="s">
        <v>106</v>
      </c>
      <c r="D3164" s="2" t="s">
        <v>94</v>
      </c>
      <c r="E3164" s="2" t="s">
        <v>96</v>
      </c>
      <c r="F3164" s="2" t="s">
        <v>55</v>
      </c>
      <c r="G3164" s="2" t="s">
        <v>293</v>
      </c>
      <c r="H3164" s="2" t="s">
        <v>282</v>
      </c>
      <c r="I3164" s="2" t="s">
        <v>26</v>
      </c>
      <c r="J3164" s="2" t="s">
        <v>294</v>
      </c>
      <c r="K3164" s="2" t="s">
        <v>295</v>
      </c>
      <c r="L3164" s="2" t="s">
        <v>285</v>
      </c>
      <c r="M3164" s="2">
        <v>44</v>
      </c>
      <c r="N3164" s="2" t="b">
        <v>0</v>
      </c>
      <c r="O3164" s="2">
        <v>0.75583864118895971</v>
      </c>
      <c r="P3164" s="2">
        <v>0.72653061224489801</v>
      </c>
      <c r="Q3164" s="2">
        <v>0.78761061946902655</v>
      </c>
      <c r="R3164" s="2" t="s">
        <v>74</v>
      </c>
      <c r="S3164" s="2" t="s">
        <v>6884</v>
      </c>
      <c r="T3164" s="2" t="s">
        <v>6885</v>
      </c>
      <c r="U3164" s="2" t="b">
        <v>1</v>
      </c>
      <c r="V3164" s="2" t="s">
        <v>69</v>
      </c>
      <c r="W3164" s="2">
        <v>2.2000000000000002</v>
      </c>
    </row>
    <row r="3165" spans="1:23" ht="15.75" customHeight="1" x14ac:dyDescent="0.25">
      <c r="A3165" s="2" t="s">
        <v>2815</v>
      </c>
      <c r="B3165" s="2" t="s">
        <v>2817</v>
      </c>
      <c r="C3165" s="2" t="s">
        <v>106</v>
      </c>
      <c r="D3165" s="2" t="s">
        <v>94</v>
      </c>
      <c r="E3165" s="2" t="s">
        <v>96</v>
      </c>
      <c r="F3165" s="2" t="s">
        <v>55</v>
      </c>
      <c r="G3165" s="2" t="s">
        <v>298</v>
      </c>
      <c r="H3165" s="2" t="s">
        <v>282</v>
      </c>
      <c r="I3165" s="2" t="s">
        <v>26</v>
      </c>
      <c r="J3165" s="2" t="s">
        <v>299</v>
      </c>
      <c r="K3165" s="2" t="s">
        <v>300</v>
      </c>
      <c r="L3165" s="2" t="s">
        <v>285</v>
      </c>
      <c r="M3165" s="2">
        <v>45</v>
      </c>
      <c r="N3165" s="2" t="b">
        <v>0</v>
      </c>
      <c r="O3165" s="2">
        <v>0.7408993576017131</v>
      </c>
      <c r="P3165" s="2">
        <v>0.71784232365145229</v>
      </c>
      <c r="Q3165" s="2">
        <v>0.76548672566371678</v>
      </c>
      <c r="R3165" s="2" t="s">
        <v>74</v>
      </c>
      <c r="S3165" s="2" t="s">
        <v>6886</v>
      </c>
      <c r="T3165" s="2" t="s">
        <v>6887</v>
      </c>
      <c r="U3165" s="2" t="b">
        <v>1</v>
      </c>
      <c r="V3165" s="2" t="s">
        <v>69</v>
      </c>
      <c r="W3165" s="2">
        <v>2.1</v>
      </c>
    </row>
    <row r="3166" spans="1:23" ht="15.75" customHeight="1" x14ac:dyDescent="0.25">
      <c r="A3166" s="2" t="s">
        <v>2815</v>
      </c>
      <c r="B3166" s="2" t="s">
        <v>2817</v>
      </c>
      <c r="C3166" s="2" t="s">
        <v>106</v>
      </c>
      <c r="D3166" s="2" t="s">
        <v>94</v>
      </c>
      <c r="E3166" s="2" t="s">
        <v>96</v>
      </c>
      <c r="F3166" s="2" t="s">
        <v>55</v>
      </c>
      <c r="G3166" s="2" t="s">
        <v>303</v>
      </c>
      <c r="H3166" s="2" t="s">
        <v>282</v>
      </c>
      <c r="I3166" s="2" t="s">
        <v>26</v>
      </c>
      <c r="J3166" s="2" t="s">
        <v>304</v>
      </c>
      <c r="K3166" s="2" t="s">
        <v>305</v>
      </c>
      <c r="L3166" s="2" t="s">
        <v>285</v>
      </c>
      <c r="M3166" s="2">
        <v>46</v>
      </c>
      <c r="N3166" s="2" t="b">
        <v>0</v>
      </c>
      <c r="O3166" s="2">
        <v>0.66847826086956519</v>
      </c>
      <c r="P3166" s="2">
        <v>0.86619718309859151</v>
      </c>
      <c r="Q3166" s="2">
        <v>0.54424778761061943</v>
      </c>
      <c r="R3166" s="2" t="s">
        <v>74</v>
      </c>
      <c r="S3166" s="2" t="s">
        <v>6888</v>
      </c>
      <c r="T3166" s="2" t="s">
        <v>6889</v>
      </c>
      <c r="U3166" s="2" t="b">
        <v>1</v>
      </c>
      <c r="V3166" s="2" t="s">
        <v>69</v>
      </c>
      <c r="W3166" s="2">
        <v>2.6</v>
      </c>
    </row>
    <row r="3167" spans="1:23" ht="15.75" customHeight="1" x14ac:dyDescent="0.25">
      <c r="A3167" s="2" t="s">
        <v>2815</v>
      </c>
      <c r="B3167" s="2" t="s">
        <v>2817</v>
      </c>
      <c r="C3167" s="2" t="s">
        <v>106</v>
      </c>
      <c r="D3167" s="2" t="s">
        <v>94</v>
      </c>
      <c r="E3167" s="2" t="s">
        <v>96</v>
      </c>
      <c r="F3167" s="2" t="s">
        <v>55</v>
      </c>
      <c r="G3167" s="2" t="s">
        <v>308</v>
      </c>
      <c r="H3167" s="2" t="s">
        <v>282</v>
      </c>
      <c r="I3167" s="2" t="s">
        <v>26</v>
      </c>
      <c r="J3167" s="2" t="s">
        <v>309</v>
      </c>
      <c r="K3167" s="2" t="s">
        <v>310</v>
      </c>
      <c r="L3167" s="2" t="s">
        <v>285</v>
      </c>
      <c r="M3167" s="2">
        <v>47</v>
      </c>
      <c r="N3167" s="2" t="b">
        <v>0</v>
      </c>
      <c r="O3167" s="2">
        <v>0.75</v>
      </c>
      <c r="P3167" s="2">
        <v>0.71951219512195119</v>
      </c>
      <c r="Q3167" s="2">
        <v>0.7831858407079646</v>
      </c>
      <c r="R3167" s="2" t="s">
        <v>74</v>
      </c>
      <c r="S3167" s="2" t="s">
        <v>6890</v>
      </c>
      <c r="T3167" s="2" t="s">
        <v>6891</v>
      </c>
      <c r="U3167" s="2" t="b">
        <v>1</v>
      </c>
      <c r="V3167" s="2" t="s">
        <v>69</v>
      </c>
      <c r="W3167" s="2">
        <v>2.2000000000000002</v>
      </c>
    </row>
    <row r="3168" spans="1:23" ht="15.75" customHeight="1" x14ac:dyDescent="0.25">
      <c r="A3168" s="2" t="s">
        <v>2815</v>
      </c>
      <c r="B3168" s="2" t="s">
        <v>2817</v>
      </c>
      <c r="C3168" s="2" t="s">
        <v>106</v>
      </c>
      <c r="D3168" s="2" t="s">
        <v>94</v>
      </c>
      <c r="E3168" s="2" t="s">
        <v>96</v>
      </c>
      <c r="F3168" s="2" t="s">
        <v>55</v>
      </c>
      <c r="G3168" s="2" t="s">
        <v>313</v>
      </c>
      <c r="H3168" s="2" t="s">
        <v>282</v>
      </c>
      <c r="I3168" s="2" t="s">
        <v>26</v>
      </c>
      <c r="J3168" s="2" t="s">
        <v>314</v>
      </c>
      <c r="K3168" s="2" t="s">
        <v>315</v>
      </c>
      <c r="L3168" s="2" t="s">
        <v>285</v>
      </c>
      <c r="M3168" s="2">
        <v>48</v>
      </c>
      <c r="N3168" s="2" t="b">
        <v>0</v>
      </c>
      <c r="O3168" s="2">
        <v>0.76332622601279321</v>
      </c>
      <c r="P3168" s="2">
        <v>0.73662551440329216</v>
      </c>
      <c r="Q3168" s="2">
        <v>0.79203539823008851</v>
      </c>
      <c r="R3168" s="2" t="s">
        <v>74</v>
      </c>
      <c r="S3168" s="2" t="s">
        <v>6892</v>
      </c>
      <c r="T3168" s="2" t="s">
        <v>6893</v>
      </c>
      <c r="U3168" s="2" t="b">
        <v>1</v>
      </c>
      <c r="V3168" s="2" t="s">
        <v>69</v>
      </c>
      <c r="W3168" s="2">
        <v>2.2999999999999998</v>
      </c>
    </row>
    <row r="3169" spans="1:23" ht="15.75" customHeight="1" x14ac:dyDescent="0.25">
      <c r="A3169" s="2" t="s">
        <v>2815</v>
      </c>
      <c r="B3169" s="2" t="s">
        <v>2817</v>
      </c>
      <c r="C3169" s="2" t="s">
        <v>106</v>
      </c>
      <c r="D3169" s="2" t="s">
        <v>94</v>
      </c>
      <c r="E3169" s="2" t="s">
        <v>96</v>
      </c>
      <c r="F3169" s="2" t="s">
        <v>55</v>
      </c>
      <c r="G3169" s="2" t="s">
        <v>318</v>
      </c>
      <c r="H3169" s="2" t="s">
        <v>282</v>
      </c>
      <c r="I3169" s="2" t="s">
        <v>26</v>
      </c>
      <c r="J3169" s="2" t="s">
        <v>319</v>
      </c>
      <c r="K3169" s="2" t="s">
        <v>320</v>
      </c>
      <c r="L3169" s="2" t="s">
        <v>285</v>
      </c>
      <c r="M3169" s="2">
        <v>49</v>
      </c>
      <c r="N3169" s="2" t="b">
        <v>0</v>
      </c>
      <c r="O3169" s="2">
        <v>0.76008492569002117</v>
      </c>
      <c r="P3169" s="2">
        <v>0.73061224489795917</v>
      </c>
      <c r="Q3169" s="2">
        <v>0.79203539823008851</v>
      </c>
      <c r="R3169" s="2" t="s">
        <v>74</v>
      </c>
      <c r="S3169" s="2" t="s">
        <v>6894</v>
      </c>
      <c r="T3169" s="2" t="s">
        <v>6895</v>
      </c>
      <c r="U3169" s="2" t="b">
        <v>1</v>
      </c>
      <c r="V3169" s="2" t="s">
        <v>69</v>
      </c>
      <c r="W3169" s="2">
        <v>2.8</v>
      </c>
    </row>
    <row r="3170" spans="1:23" ht="15.75" customHeight="1" x14ac:dyDescent="0.25">
      <c r="A3170" s="2" t="s">
        <v>2815</v>
      </c>
      <c r="B3170" s="2" t="s">
        <v>2817</v>
      </c>
      <c r="C3170" s="2" t="s">
        <v>106</v>
      </c>
      <c r="D3170" s="2" t="s">
        <v>94</v>
      </c>
      <c r="E3170" s="2" t="s">
        <v>96</v>
      </c>
      <c r="F3170" s="2" t="s">
        <v>55</v>
      </c>
      <c r="G3170" s="2" t="s">
        <v>323</v>
      </c>
      <c r="H3170" s="2" t="s">
        <v>282</v>
      </c>
      <c r="I3170" s="2" t="s">
        <v>26</v>
      </c>
      <c r="J3170" s="2" t="s">
        <v>324</v>
      </c>
      <c r="K3170" s="2" t="s">
        <v>325</v>
      </c>
      <c r="L3170" s="2" t="s">
        <v>285</v>
      </c>
      <c r="M3170" s="2">
        <v>50</v>
      </c>
      <c r="N3170" s="2" t="b">
        <v>0</v>
      </c>
      <c r="O3170" s="2">
        <v>0.75213675213675202</v>
      </c>
      <c r="P3170" s="2">
        <v>0.72727272727272729</v>
      </c>
      <c r="Q3170" s="2">
        <v>0.77876106194690264</v>
      </c>
      <c r="R3170" s="2" t="s">
        <v>74</v>
      </c>
      <c r="S3170" s="2" t="s">
        <v>6896</v>
      </c>
      <c r="T3170" s="2" t="s">
        <v>6897</v>
      </c>
      <c r="U3170" s="2" t="b">
        <v>1</v>
      </c>
      <c r="V3170" s="2" t="s">
        <v>69</v>
      </c>
      <c r="W3170" s="2">
        <v>2.1</v>
      </c>
    </row>
    <row r="3171" spans="1:23" ht="15.75" customHeight="1" x14ac:dyDescent="0.25">
      <c r="A3171" s="2" t="s">
        <v>2815</v>
      </c>
      <c r="B3171" s="2" t="s">
        <v>2817</v>
      </c>
      <c r="C3171" s="2" t="s">
        <v>106</v>
      </c>
      <c r="D3171" s="2" t="s">
        <v>94</v>
      </c>
      <c r="E3171" s="2" t="s">
        <v>96</v>
      </c>
      <c r="F3171" s="2" t="s">
        <v>55</v>
      </c>
      <c r="G3171" s="2" t="s">
        <v>328</v>
      </c>
      <c r="H3171" s="2" t="s">
        <v>282</v>
      </c>
      <c r="I3171" s="2" t="s">
        <v>26</v>
      </c>
      <c r="J3171" s="2" t="s">
        <v>329</v>
      </c>
      <c r="K3171" s="2" t="s">
        <v>330</v>
      </c>
      <c r="L3171" s="2" t="s">
        <v>285</v>
      </c>
      <c r="M3171" s="2">
        <v>51</v>
      </c>
      <c r="N3171" s="2" t="b">
        <v>0</v>
      </c>
      <c r="O3171" s="2">
        <v>0.74042553191489358</v>
      </c>
      <c r="P3171" s="2">
        <v>0.71311475409836067</v>
      </c>
      <c r="Q3171" s="2">
        <v>0.76991150442477874</v>
      </c>
      <c r="R3171" s="2" t="s">
        <v>74</v>
      </c>
      <c r="S3171" s="2" t="s">
        <v>6898</v>
      </c>
      <c r="T3171" s="2" t="s">
        <v>6899</v>
      </c>
      <c r="U3171" s="2" t="b">
        <v>1</v>
      </c>
      <c r="V3171" s="2" t="s">
        <v>69</v>
      </c>
      <c r="W3171" s="2">
        <v>2.7</v>
      </c>
    </row>
    <row r="3172" spans="1:23" ht="15.75" customHeight="1" x14ac:dyDescent="0.25">
      <c r="A3172" s="2" t="s">
        <v>2815</v>
      </c>
      <c r="B3172" s="2" t="s">
        <v>2817</v>
      </c>
      <c r="C3172" s="2" t="s">
        <v>106</v>
      </c>
      <c r="D3172" s="2" t="s">
        <v>94</v>
      </c>
      <c r="E3172" s="2" t="s">
        <v>96</v>
      </c>
      <c r="F3172" s="2" t="s">
        <v>55</v>
      </c>
      <c r="G3172" s="2" t="s">
        <v>333</v>
      </c>
      <c r="H3172" s="2" t="s">
        <v>282</v>
      </c>
      <c r="I3172" s="2" t="s">
        <v>26</v>
      </c>
      <c r="J3172" s="2" t="s">
        <v>334</v>
      </c>
      <c r="K3172" s="2" t="s">
        <v>335</v>
      </c>
      <c r="L3172" s="2" t="s">
        <v>285</v>
      </c>
      <c r="M3172" s="2">
        <v>52</v>
      </c>
      <c r="N3172" s="2" t="b">
        <v>0</v>
      </c>
      <c r="O3172" s="2">
        <v>0.70270270270270274</v>
      </c>
      <c r="P3172" s="2">
        <v>0.90277777777777779</v>
      </c>
      <c r="Q3172" s="2">
        <v>0.5752212389380531</v>
      </c>
      <c r="R3172" s="2" t="s">
        <v>74</v>
      </c>
      <c r="S3172" s="2" t="s">
        <v>6900</v>
      </c>
      <c r="T3172" s="2" t="s">
        <v>6901</v>
      </c>
      <c r="U3172" s="2" t="b">
        <v>1</v>
      </c>
      <c r="V3172" s="2" t="s">
        <v>69</v>
      </c>
      <c r="W3172" s="2">
        <v>2.4</v>
      </c>
    </row>
    <row r="3173" spans="1:23" ht="15.75" customHeight="1" x14ac:dyDescent="0.25">
      <c r="A3173" s="2" t="s">
        <v>2815</v>
      </c>
      <c r="B3173" s="2" t="s">
        <v>2817</v>
      </c>
      <c r="C3173" s="2" t="s">
        <v>106</v>
      </c>
      <c r="D3173" s="2" t="s">
        <v>94</v>
      </c>
      <c r="E3173" s="2" t="s">
        <v>96</v>
      </c>
      <c r="F3173" s="2" t="s">
        <v>55</v>
      </c>
      <c r="G3173" s="2" t="s">
        <v>338</v>
      </c>
      <c r="H3173" s="2" t="s">
        <v>282</v>
      </c>
      <c r="I3173" s="2" t="s">
        <v>26</v>
      </c>
      <c r="J3173" s="2" t="s">
        <v>339</v>
      </c>
      <c r="K3173" s="2" t="s">
        <v>340</v>
      </c>
      <c r="L3173" s="2" t="s">
        <v>285</v>
      </c>
      <c r="M3173" s="2">
        <v>53</v>
      </c>
      <c r="N3173" s="2" t="b">
        <v>0</v>
      </c>
      <c r="O3173" s="2">
        <v>0.67208672086720866</v>
      </c>
      <c r="P3173" s="2">
        <v>0.86713286713286708</v>
      </c>
      <c r="Q3173" s="2">
        <v>0.54867256637168138</v>
      </c>
      <c r="R3173" s="2" t="s">
        <v>74</v>
      </c>
      <c r="S3173" s="2" t="s">
        <v>6902</v>
      </c>
      <c r="T3173" s="2" t="s">
        <v>6903</v>
      </c>
      <c r="U3173" s="2" t="b">
        <v>1</v>
      </c>
      <c r="V3173" s="2" t="s">
        <v>69</v>
      </c>
      <c r="W3173" s="2">
        <v>2.2999999999999998</v>
      </c>
    </row>
    <row r="3174" spans="1:23" ht="15.75" customHeight="1" x14ac:dyDescent="0.25">
      <c r="A3174" s="2" t="s">
        <v>2815</v>
      </c>
      <c r="B3174" s="2" t="s">
        <v>2817</v>
      </c>
      <c r="C3174" s="2" t="s">
        <v>106</v>
      </c>
      <c r="D3174" s="2" t="s">
        <v>94</v>
      </c>
      <c r="E3174" s="2" t="s">
        <v>96</v>
      </c>
      <c r="F3174" s="2" t="s">
        <v>55</v>
      </c>
      <c r="G3174" s="2" t="s">
        <v>343</v>
      </c>
      <c r="H3174" s="2" t="s">
        <v>282</v>
      </c>
      <c r="I3174" s="2" t="s">
        <v>26</v>
      </c>
      <c r="J3174" s="2" t="s">
        <v>344</v>
      </c>
      <c r="K3174" s="2" t="s">
        <v>345</v>
      </c>
      <c r="L3174" s="2" t="s">
        <v>285</v>
      </c>
      <c r="M3174" s="2">
        <v>54</v>
      </c>
      <c r="N3174" s="2" t="b">
        <v>0</v>
      </c>
      <c r="O3174" s="2">
        <v>0.76008492569002117</v>
      </c>
      <c r="P3174" s="2">
        <v>0.73061224489795917</v>
      </c>
      <c r="Q3174" s="2">
        <v>0.79203539823008851</v>
      </c>
      <c r="R3174" s="2" t="s">
        <v>74</v>
      </c>
      <c r="S3174" s="2" t="s">
        <v>6904</v>
      </c>
      <c r="T3174" s="2" t="s">
        <v>6905</v>
      </c>
      <c r="U3174" s="2" t="b">
        <v>1</v>
      </c>
      <c r="V3174" s="2" t="s">
        <v>69</v>
      </c>
      <c r="W3174" s="2">
        <v>2.7</v>
      </c>
    </row>
    <row r="3175" spans="1:23" ht="15.75" customHeight="1" x14ac:dyDescent="0.25">
      <c r="A3175" s="2" t="s">
        <v>2815</v>
      </c>
      <c r="B3175" s="2" t="s">
        <v>2817</v>
      </c>
      <c r="C3175" s="2" t="s">
        <v>106</v>
      </c>
      <c r="D3175" s="2" t="s">
        <v>94</v>
      </c>
      <c r="E3175" s="2" t="s">
        <v>96</v>
      </c>
      <c r="F3175" s="2" t="s">
        <v>55</v>
      </c>
      <c r="G3175" s="2" t="s">
        <v>349</v>
      </c>
      <c r="H3175" s="2" t="s">
        <v>282</v>
      </c>
      <c r="I3175" s="2" t="s">
        <v>26</v>
      </c>
      <c r="J3175" s="2" t="s">
        <v>351</v>
      </c>
      <c r="K3175" s="2" t="s">
        <v>352</v>
      </c>
      <c r="L3175" s="2" t="s">
        <v>285</v>
      </c>
      <c r="M3175" s="2">
        <v>55</v>
      </c>
      <c r="N3175" s="2" t="b">
        <v>0</v>
      </c>
      <c r="O3175" s="2">
        <v>0.75319148936170222</v>
      </c>
      <c r="P3175" s="2">
        <v>0.72540983606557374</v>
      </c>
      <c r="Q3175" s="2">
        <v>0.7831858407079646</v>
      </c>
      <c r="R3175" s="2" t="s">
        <v>74</v>
      </c>
      <c r="S3175" s="2" t="s">
        <v>6906</v>
      </c>
      <c r="T3175" s="2" t="s">
        <v>6907</v>
      </c>
      <c r="U3175" s="2" t="b">
        <v>1</v>
      </c>
      <c r="V3175" s="2" t="s">
        <v>69</v>
      </c>
      <c r="W3175" s="2">
        <v>2.2000000000000002</v>
      </c>
    </row>
    <row r="3176" spans="1:23" ht="15.75" customHeight="1" x14ac:dyDescent="0.25">
      <c r="A3176" s="2" t="s">
        <v>2815</v>
      </c>
      <c r="B3176" s="2" t="s">
        <v>2817</v>
      </c>
      <c r="C3176" s="2" t="s">
        <v>106</v>
      </c>
      <c r="D3176" s="2" t="s">
        <v>94</v>
      </c>
      <c r="E3176" s="2" t="s">
        <v>96</v>
      </c>
      <c r="F3176" s="2" t="s">
        <v>55</v>
      </c>
      <c r="G3176" s="2" t="s">
        <v>363</v>
      </c>
      <c r="H3176" s="2" t="s">
        <v>282</v>
      </c>
      <c r="I3176" s="2" t="s">
        <v>26</v>
      </c>
      <c r="J3176" s="2" t="s">
        <v>367</v>
      </c>
      <c r="K3176" s="2" t="s">
        <v>368</v>
      </c>
      <c r="L3176" s="2" t="s">
        <v>285</v>
      </c>
      <c r="M3176" s="2">
        <v>56</v>
      </c>
      <c r="N3176" s="2" t="b">
        <v>0</v>
      </c>
      <c r="O3176" s="2">
        <v>0.75744680851063839</v>
      </c>
      <c r="P3176" s="2">
        <v>0.72950819672131151</v>
      </c>
      <c r="Q3176" s="2">
        <v>0.78761061946902655</v>
      </c>
      <c r="R3176" s="2" t="s">
        <v>74</v>
      </c>
      <c r="S3176" s="2" t="s">
        <v>6908</v>
      </c>
      <c r="T3176" s="2" t="s">
        <v>6909</v>
      </c>
      <c r="U3176" s="2" t="b">
        <v>1</v>
      </c>
      <c r="V3176" s="2" t="s">
        <v>69</v>
      </c>
      <c r="W3176" s="2">
        <v>2.2000000000000002</v>
      </c>
    </row>
    <row r="3177" spans="1:23" ht="15.75" customHeight="1" x14ac:dyDescent="0.25">
      <c r="A3177" s="2" t="s">
        <v>2815</v>
      </c>
      <c r="B3177" s="2" t="s">
        <v>2817</v>
      </c>
      <c r="C3177" s="2" t="s">
        <v>106</v>
      </c>
      <c r="D3177" s="2" t="s">
        <v>94</v>
      </c>
      <c r="E3177" s="2" t="s">
        <v>96</v>
      </c>
      <c r="F3177" s="2" t="s">
        <v>55</v>
      </c>
      <c r="G3177" s="2" t="s">
        <v>378</v>
      </c>
      <c r="H3177" s="2" t="s">
        <v>282</v>
      </c>
      <c r="I3177" s="2" t="s">
        <v>26</v>
      </c>
      <c r="J3177" s="2" t="s">
        <v>380</v>
      </c>
      <c r="K3177" s="2" t="s">
        <v>381</v>
      </c>
      <c r="L3177" s="2" t="s">
        <v>285</v>
      </c>
      <c r="M3177" s="2">
        <v>57</v>
      </c>
      <c r="N3177" s="2" t="b">
        <v>0</v>
      </c>
      <c r="O3177" s="2">
        <v>0.74200426439232403</v>
      </c>
      <c r="P3177" s="2">
        <v>0.71604938271604934</v>
      </c>
      <c r="Q3177" s="2">
        <v>0.76991150442477874</v>
      </c>
      <c r="R3177" s="2" t="s">
        <v>74</v>
      </c>
      <c r="S3177" s="2" t="s">
        <v>6910</v>
      </c>
      <c r="T3177" s="2" t="s">
        <v>6911</v>
      </c>
      <c r="U3177" s="2" t="b">
        <v>1</v>
      </c>
      <c r="V3177" s="2" t="s">
        <v>69</v>
      </c>
      <c r="W3177" s="2">
        <v>2.6</v>
      </c>
    </row>
    <row r="3178" spans="1:23" ht="15.75" customHeight="1" x14ac:dyDescent="0.25">
      <c r="A3178" s="2" t="s">
        <v>2815</v>
      </c>
      <c r="B3178" s="2" t="s">
        <v>2817</v>
      </c>
      <c r="C3178" s="2" t="s">
        <v>106</v>
      </c>
      <c r="D3178" s="2" t="s">
        <v>94</v>
      </c>
      <c r="E3178" s="2" t="s">
        <v>96</v>
      </c>
      <c r="F3178" s="2" t="s">
        <v>55</v>
      </c>
      <c r="G3178" s="2" t="s">
        <v>389</v>
      </c>
      <c r="H3178" s="2" t="s">
        <v>282</v>
      </c>
      <c r="I3178" s="2" t="s">
        <v>26</v>
      </c>
      <c r="J3178" s="2" t="s">
        <v>390</v>
      </c>
      <c r="K3178" s="2" t="s">
        <v>391</v>
      </c>
      <c r="L3178" s="2" t="s">
        <v>285</v>
      </c>
      <c r="M3178" s="2">
        <v>58</v>
      </c>
      <c r="N3178" s="2" t="b">
        <v>0</v>
      </c>
      <c r="O3178" s="2">
        <v>0.77118644067796616</v>
      </c>
      <c r="P3178" s="2">
        <v>0.73983739837398377</v>
      </c>
      <c r="Q3178" s="2">
        <v>0.80530973451327437</v>
      </c>
      <c r="R3178" s="2" t="s">
        <v>74</v>
      </c>
      <c r="S3178" s="2" t="s">
        <v>6912</v>
      </c>
      <c r="T3178" s="2" t="s">
        <v>6913</v>
      </c>
      <c r="U3178" s="2" t="b">
        <v>1</v>
      </c>
      <c r="V3178" s="2" t="s">
        <v>69</v>
      </c>
      <c r="W3178" s="2">
        <v>2.1</v>
      </c>
    </row>
    <row r="3179" spans="1:23" ht="15.75" customHeight="1" x14ac:dyDescent="0.25">
      <c r="A3179" s="2" t="s">
        <v>2815</v>
      </c>
      <c r="B3179" s="2" t="s">
        <v>2817</v>
      </c>
      <c r="C3179" s="2" t="s">
        <v>106</v>
      </c>
      <c r="D3179" s="2" t="s">
        <v>94</v>
      </c>
      <c r="E3179" s="2" t="s">
        <v>96</v>
      </c>
      <c r="F3179" s="2" t="s">
        <v>55</v>
      </c>
      <c r="G3179" s="2" t="s">
        <v>395</v>
      </c>
      <c r="H3179" s="2" t="s">
        <v>282</v>
      </c>
      <c r="I3179" s="2" t="s">
        <v>26</v>
      </c>
      <c r="J3179" s="2" t="s">
        <v>397</v>
      </c>
      <c r="K3179" s="2" t="s">
        <v>398</v>
      </c>
      <c r="L3179" s="2" t="s">
        <v>285</v>
      </c>
      <c r="M3179" s="2">
        <v>59</v>
      </c>
      <c r="N3179" s="2" t="b">
        <v>0</v>
      </c>
      <c r="O3179" s="2">
        <v>0.74526315789473685</v>
      </c>
      <c r="P3179" s="2">
        <v>0.71084337349397586</v>
      </c>
      <c r="Q3179" s="2">
        <v>0.7831858407079646</v>
      </c>
      <c r="R3179" s="2" t="s">
        <v>74</v>
      </c>
      <c r="S3179" s="2" t="s">
        <v>6914</v>
      </c>
      <c r="T3179" s="2" t="s">
        <v>6915</v>
      </c>
      <c r="U3179" s="2" t="b">
        <v>1</v>
      </c>
      <c r="V3179" s="2" t="s">
        <v>69</v>
      </c>
      <c r="W3179" s="2">
        <v>2.9</v>
      </c>
    </row>
    <row r="3180" spans="1:23" ht="15.75" customHeight="1" x14ac:dyDescent="0.25">
      <c r="A3180" s="2" t="s">
        <v>2815</v>
      </c>
      <c r="B3180" s="2" t="s">
        <v>2817</v>
      </c>
      <c r="C3180" s="2" t="s">
        <v>106</v>
      </c>
      <c r="D3180" s="2" t="s">
        <v>94</v>
      </c>
      <c r="E3180" s="2" t="s">
        <v>96</v>
      </c>
      <c r="F3180" s="2" t="s">
        <v>55</v>
      </c>
      <c r="G3180" s="2" t="s">
        <v>401</v>
      </c>
      <c r="H3180" s="2" t="s">
        <v>282</v>
      </c>
      <c r="I3180" s="2" t="s">
        <v>26</v>
      </c>
      <c r="J3180" s="2" t="s">
        <v>402</v>
      </c>
      <c r="K3180" s="2" t="s">
        <v>403</v>
      </c>
      <c r="L3180" s="2" t="s">
        <v>285</v>
      </c>
      <c r="M3180" s="2">
        <v>60</v>
      </c>
      <c r="N3180" s="2" t="b">
        <v>0</v>
      </c>
      <c r="O3180" s="2">
        <v>0.68681318681318682</v>
      </c>
      <c r="P3180" s="2">
        <v>0.90579710144927539</v>
      </c>
      <c r="Q3180" s="2">
        <v>0.55309734513274333</v>
      </c>
      <c r="R3180" s="2" t="s">
        <v>74</v>
      </c>
      <c r="S3180" s="2" t="s">
        <v>6916</v>
      </c>
      <c r="T3180" s="2" t="s">
        <v>6917</v>
      </c>
      <c r="U3180" s="2" t="b">
        <v>1</v>
      </c>
      <c r="V3180" s="2" t="s">
        <v>69</v>
      </c>
      <c r="W3180" s="2">
        <v>2.1</v>
      </c>
    </row>
    <row r="3181" spans="1:23" ht="15.75" customHeight="1" x14ac:dyDescent="0.25">
      <c r="A3181" s="2" t="s">
        <v>2815</v>
      </c>
      <c r="B3181" s="2" t="s">
        <v>2817</v>
      </c>
      <c r="C3181" s="2" t="s">
        <v>106</v>
      </c>
      <c r="D3181" s="2" t="s">
        <v>94</v>
      </c>
      <c r="E3181" s="2" t="s">
        <v>96</v>
      </c>
      <c r="F3181" s="2" t="s">
        <v>55</v>
      </c>
      <c r="G3181" s="2" t="s">
        <v>406</v>
      </c>
      <c r="H3181" s="2" t="s">
        <v>282</v>
      </c>
      <c r="I3181" s="2" t="s">
        <v>26</v>
      </c>
      <c r="J3181" s="2" t="s">
        <v>407</v>
      </c>
      <c r="K3181" s="2" t="s">
        <v>408</v>
      </c>
      <c r="L3181" s="2" t="s">
        <v>285</v>
      </c>
      <c r="M3181" s="2">
        <v>61</v>
      </c>
      <c r="N3181" s="2" t="b">
        <v>0</v>
      </c>
      <c r="O3181" s="2">
        <v>0.74042553191489358</v>
      </c>
      <c r="P3181" s="2">
        <v>0.71311475409836067</v>
      </c>
      <c r="Q3181" s="2">
        <v>0.76991150442477874</v>
      </c>
      <c r="R3181" s="2" t="s">
        <v>74</v>
      </c>
      <c r="S3181" s="2" t="s">
        <v>6918</v>
      </c>
      <c r="T3181" s="2" t="s">
        <v>6919</v>
      </c>
      <c r="U3181" s="2" t="b">
        <v>1</v>
      </c>
      <c r="V3181" s="2" t="s">
        <v>69</v>
      </c>
      <c r="W3181" s="2">
        <v>2.2000000000000002</v>
      </c>
    </row>
    <row r="3182" spans="1:23" ht="15.75" customHeight="1" x14ac:dyDescent="0.25">
      <c r="A3182" s="2" t="s">
        <v>2815</v>
      </c>
      <c r="B3182" s="2" t="s">
        <v>2817</v>
      </c>
      <c r="C3182" s="2" t="s">
        <v>106</v>
      </c>
      <c r="D3182" s="2" t="s">
        <v>94</v>
      </c>
      <c r="E3182" s="2" t="s">
        <v>96</v>
      </c>
      <c r="F3182" s="2" t="s">
        <v>364</v>
      </c>
      <c r="G3182" s="2" t="s">
        <v>411</v>
      </c>
      <c r="H3182" s="2" t="s">
        <v>412</v>
      </c>
      <c r="I3182" s="2" t="s">
        <v>54</v>
      </c>
      <c r="J3182" s="2" t="s">
        <v>413</v>
      </c>
      <c r="K3182" s="2" t="s">
        <v>414</v>
      </c>
      <c r="L3182" s="2" t="s">
        <v>377</v>
      </c>
      <c r="M3182" s="2">
        <v>42</v>
      </c>
      <c r="N3182" s="2" t="b">
        <v>0</v>
      </c>
      <c r="O3182" s="2">
        <v>0.85537190082644621</v>
      </c>
      <c r="P3182" s="2">
        <v>0.81818181818181823</v>
      </c>
      <c r="Q3182" s="2">
        <v>0.89610389610389607</v>
      </c>
      <c r="R3182" s="2" t="s">
        <v>74</v>
      </c>
      <c r="S3182" s="2" t="s">
        <v>6920</v>
      </c>
      <c r="T3182" s="2" t="s">
        <v>6921</v>
      </c>
      <c r="U3182" s="2" t="b">
        <v>1</v>
      </c>
      <c r="V3182" s="2" t="s">
        <v>69</v>
      </c>
      <c r="W3182" s="2">
        <v>2.6</v>
      </c>
    </row>
    <row r="3183" spans="1:23" ht="15.75" customHeight="1" x14ac:dyDescent="0.25">
      <c r="A3183" s="2" t="s">
        <v>2815</v>
      </c>
      <c r="B3183" s="2" t="s">
        <v>2817</v>
      </c>
      <c r="C3183" s="2" t="s">
        <v>106</v>
      </c>
      <c r="D3183" s="2" t="s">
        <v>94</v>
      </c>
      <c r="E3183" s="2" t="s">
        <v>96</v>
      </c>
      <c r="F3183" s="2" t="s">
        <v>364</v>
      </c>
      <c r="G3183" s="2" t="s">
        <v>417</v>
      </c>
      <c r="H3183" s="2" t="s">
        <v>412</v>
      </c>
      <c r="I3183" s="2" t="s">
        <v>54</v>
      </c>
      <c r="J3183" s="2" t="s">
        <v>418</v>
      </c>
      <c r="K3183" s="2" t="s">
        <v>419</v>
      </c>
      <c r="L3183" s="2" t="s">
        <v>377</v>
      </c>
      <c r="M3183" s="2">
        <v>43</v>
      </c>
      <c r="N3183" s="2" t="b">
        <v>0</v>
      </c>
      <c r="O3183" s="2">
        <v>0.86542443064182206</v>
      </c>
      <c r="P3183" s="2">
        <v>0.82936507936507942</v>
      </c>
      <c r="Q3183" s="2">
        <v>0.90476190476190477</v>
      </c>
      <c r="R3183" s="2" t="s">
        <v>74</v>
      </c>
      <c r="S3183" s="2" t="s">
        <v>6922</v>
      </c>
      <c r="T3183" s="2" t="s">
        <v>6923</v>
      </c>
      <c r="U3183" s="2" t="b">
        <v>1</v>
      </c>
      <c r="V3183" s="2" t="s">
        <v>69</v>
      </c>
      <c r="W3183" s="2">
        <v>2.2000000000000002</v>
      </c>
    </row>
    <row r="3184" spans="1:23" ht="15.75" customHeight="1" x14ac:dyDescent="0.25">
      <c r="A3184" s="2" t="s">
        <v>2815</v>
      </c>
      <c r="B3184" s="2" t="s">
        <v>2817</v>
      </c>
      <c r="C3184" s="2" t="s">
        <v>106</v>
      </c>
      <c r="D3184" s="2" t="s">
        <v>94</v>
      </c>
      <c r="E3184" s="2" t="s">
        <v>96</v>
      </c>
      <c r="F3184" s="2" t="s">
        <v>364</v>
      </c>
      <c r="G3184" s="2" t="s">
        <v>422</v>
      </c>
      <c r="H3184" s="2" t="s">
        <v>412</v>
      </c>
      <c r="I3184" s="2" t="s">
        <v>54</v>
      </c>
      <c r="J3184" s="2" t="s">
        <v>423</v>
      </c>
      <c r="K3184" s="2" t="s">
        <v>424</v>
      </c>
      <c r="L3184" s="2" t="s">
        <v>377</v>
      </c>
      <c r="M3184" s="2">
        <v>44</v>
      </c>
      <c r="N3184" s="2" t="b">
        <v>0</v>
      </c>
      <c r="O3184" s="2">
        <v>0.87190082644628097</v>
      </c>
      <c r="P3184" s="2">
        <v>0.83399209486166004</v>
      </c>
      <c r="Q3184" s="2">
        <v>0.91341991341991347</v>
      </c>
      <c r="R3184" s="2" t="s">
        <v>74</v>
      </c>
      <c r="S3184" s="2" t="s">
        <v>6924</v>
      </c>
      <c r="T3184" s="2" t="s">
        <v>6925</v>
      </c>
      <c r="U3184" s="2" t="b">
        <v>1</v>
      </c>
      <c r="V3184" s="2" t="s">
        <v>69</v>
      </c>
      <c r="W3184" s="2">
        <v>2.5</v>
      </c>
    </row>
    <row r="3185" spans="1:23" ht="15.75" customHeight="1" x14ac:dyDescent="0.25">
      <c r="A3185" s="2" t="s">
        <v>2815</v>
      </c>
      <c r="B3185" s="2" t="s">
        <v>2817</v>
      </c>
      <c r="C3185" s="2" t="s">
        <v>106</v>
      </c>
      <c r="D3185" s="2" t="s">
        <v>94</v>
      </c>
      <c r="E3185" s="2" t="s">
        <v>96</v>
      </c>
      <c r="F3185" s="2" t="s">
        <v>364</v>
      </c>
      <c r="G3185" s="2" t="s">
        <v>427</v>
      </c>
      <c r="H3185" s="2" t="s">
        <v>412</v>
      </c>
      <c r="I3185" s="2" t="s">
        <v>54</v>
      </c>
      <c r="J3185" s="2" t="s">
        <v>428</v>
      </c>
      <c r="K3185" s="2" t="s">
        <v>429</v>
      </c>
      <c r="L3185" s="2" t="s">
        <v>377</v>
      </c>
      <c r="M3185" s="2">
        <v>45</v>
      </c>
      <c r="N3185" s="2" t="b">
        <v>0</v>
      </c>
      <c r="O3185" s="2">
        <v>0.85537190082644621</v>
      </c>
      <c r="P3185" s="2">
        <v>0.81818181818181823</v>
      </c>
      <c r="Q3185" s="2">
        <v>0.89610389610389607</v>
      </c>
      <c r="R3185" s="2" t="s">
        <v>74</v>
      </c>
      <c r="S3185" s="2" t="s">
        <v>6926</v>
      </c>
      <c r="T3185" s="2" t="s">
        <v>6927</v>
      </c>
      <c r="U3185" s="2" t="b">
        <v>1</v>
      </c>
      <c r="V3185" s="2" t="s">
        <v>69</v>
      </c>
      <c r="W3185" s="2">
        <v>2.7</v>
      </c>
    </row>
    <row r="3186" spans="1:23" ht="15.75" customHeight="1" x14ac:dyDescent="0.25">
      <c r="A3186" s="2" t="s">
        <v>2815</v>
      </c>
      <c r="B3186" s="2" t="s">
        <v>2817</v>
      </c>
      <c r="C3186" s="2" t="s">
        <v>106</v>
      </c>
      <c r="D3186" s="2" t="s">
        <v>94</v>
      </c>
      <c r="E3186" s="2" t="s">
        <v>96</v>
      </c>
      <c r="F3186" s="2" t="s">
        <v>364</v>
      </c>
      <c r="G3186" s="2" t="s">
        <v>432</v>
      </c>
      <c r="H3186" s="2" t="s">
        <v>412</v>
      </c>
      <c r="I3186" s="2" t="s">
        <v>54</v>
      </c>
      <c r="J3186" s="2" t="s">
        <v>433</v>
      </c>
      <c r="K3186" s="2" t="s">
        <v>434</v>
      </c>
      <c r="L3186" s="2" t="s">
        <v>377</v>
      </c>
      <c r="M3186" s="2">
        <v>46</v>
      </c>
      <c r="N3186" s="2" t="b">
        <v>0</v>
      </c>
      <c r="O3186" s="2">
        <v>0.86008230452674894</v>
      </c>
      <c r="P3186" s="2">
        <v>0.81960784313725488</v>
      </c>
      <c r="Q3186" s="2">
        <v>0.90476190476190477</v>
      </c>
      <c r="R3186" s="2" t="s">
        <v>74</v>
      </c>
      <c r="S3186" s="2" t="s">
        <v>6928</v>
      </c>
      <c r="T3186" s="2" t="s">
        <v>6929</v>
      </c>
      <c r="U3186" s="2" t="b">
        <v>1</v>
      </c>
      <c r="V3186" s="2" t="s">
        <v>69</v>
      </c>
      <c r="W3186" s="2">
        <v>2.4</v>
      </c>
    </row>
    <row r="3187" spans="1:23" ht="15.75" customHeight="1" x14ac:dyDescent="0.25">
      <c r="A3187" s="2" t="s">
        <v>2815</v>
      </c>
      <c r="B3187" s="2" t="s">
        <v>2817</v>
      </c>
      <c r="C3187" s="2" t="s">
        <v>106</v>
      </c>
      <c r="D3187" s="2" t="s">
        <v>94</v>
      </c>
      <c r="E3187" s="2" t="s">
        <v>96</v>
      </c>
      <c r="F3187" s="2" t="s">
        <v>364</v>
      </c>
      <c r="G3187" s="2" t="s">
        <v>437</v>
      </c>
      <c r="H3187" s="2" t="s">
        <v>412</v>
      </c>
      <c r="I3187" s="2" t="s">
        <v>54</v>
      </c>
      <c r="J3187" s="2" t="s">
        <v>438</v>
      </c>
      <c r="K3187" s="2" t="s">
        <v>439</v>
      </c>
      <c r="L3187" s="2" t="s">
        <v>377</v>
      </c>
      <c r="M3187" s="2">
        <v>47</v>
      </c>
      <c r="N3187" s="2" t="b">
        <v>0</v>
      </c>
      <c r="O3187" s="2">
        <v>0.86363636363636365</v>
      </c>
      <c r="P3187" s="2">
        <v>0.82608695652173914</v>
      </c>
      <c r="Q3187" s="2">
        <v>0.90476190476190477</v>
      </c>
      <c r="R3187" s="2" t="s">
        <v>74</v>
      </c>
      <c r="S3187" s="2" t="s">
        <v>6930</v>
      </c>
      <c r="T3187" s="2" t="s">
        <v>6931</v>
      </c>
      <c r="U3187" s="2" t="b">
        <v>1</v>
      </c>
      <c r="V3187" s="2" t="s">
        <v>69</v>
      </c>
      <c r="W3187" s="2">
        <v>3</v>
      </c>
    </row>
    <row r="3188" spans="1:23" ht="15.75" customHeight="1" x14ac:dyDescent="0.25">
      <c r="A3188" s="2" t="s">
        <v>2815</v>
      </c>
      <c r="B3188" s="2" t="s">
        <v>2817</v>
      </c>
      <c r="C3188" s="2" t="s">
        <v>106</v>
      </c>
      <c r="D3188" s="2" t="s">
        <v>94</v>
      </c>
      <c r="E3188" s="2" t="s">
        <v>96</v>
      </c>
      <c r="F3188" s="2" t="s">
        <v>364</v>
      </c>
      <c r="G3188" s="2" t="s">
        <v>442</v>
      </c>
      <c r="H3188" s="2" t="s">
        <v>412</v>
      </c>
      <c r="I3188" s="2" t="s">
        <v>54</v>
      </c>
      <c r="J3188" s="2" t="s">
        <v>443</v>
      </c>
      <c r="K3188" s="2" t="s">
        <v>444</v>
      </c>
      <c r="L3188" s="2" t="s">
        <v>377</v>
      </c>
      <c r="M3188" s="2">
        <v>48</v>
      </c>
      <c r="N3188" s="2" t="b">
        <v>0</v>
      </c>
      <c r="O3188" s="2">
        <v>0.8666666666666667</v>
      </c>
      <c r="P3188" s="2">
        <v>0.83534136546184734</v>
      </c>
      <c r="Q3188" s="2">
        <v>0.90043290043290047</v>
      </c>
      <c r="R3188" s="2" t="s">
        <v>74</v>
      </c>
      <c r="S3188" s="2" t="s">
        <v>6932</v>
      </c>
      <c r="T3188" s="2" t="s">
        <v>6933</v>
      </c>
      <c r="U3188" s="2" t="b">
        <v>1</v>
      </c>
      <c r="V3188" s="2" t="s">
        <v>69</v>
      </c>
      <c r="W3188" s="2">
        <v>2.2999999999999998</v>
      </c>
    </row>
    <row r="3189" spans="1:23" ht="15.75" customHeight="1" x14ac:dyDescent="0.25">
      <c r="A3189" s="2" t="s">
        <v>2815</v>
      </c>
      <c r="B3189" s="2" t="s">
        <v>2817</v>
      </c>
      <c r="C3189" s="2" t="s">
        <v>106</v>
      </c>
      <c r="D3189" s="2" t="s">
        <v>94</v>
      </c>
      <c r="E3189" s="2" t="s">
        <v>96</v>
      </c>
      <c r="F3189" s="2" t="s">
        <v>364</v>
      </c>
      <c r="G3189" s="2" t="s">
        <v>447</v>
      </c>
      <c r="H3189" s="2" t="s">
        <v>412</v>
      </c>
      <c r="I3189" s="2" t="s">
        <v>54</v>
      </c>
      <c r="J3189" s="2" t="s">
        <v>448</v>
      </c>
      <c r="K3189" s="2" t="s">
        <v>449</v>
      </c>
      <c r="L3189" s="2" t="s">
        <v>377</v>
      </c>
      <c r="M3189" s="2">
        <v>49</v>
      </c>
      <c r="N3189" s="2" t="b">
        <v>0</v>
      </c>
      <c r="O3189" s="2">
        <v>0.8494845360824741</v>
      </c>
      <c r="P3189" s="2">
        <v>0.8110236220472441</v>
      </c>
      <c r="Q3189" s="2">
        <v>0.89177489177489178</v>
      </c>
      <c r="R3189" s="2" t="s">
        <v>74</v>
      </c>
      <c r="S3189" s="2" t="s">
        <v>6934</v>
      </c>
      <c r="T3189" s="2" t="s">
        <v>6935</v>
      </c>
      <c r="U3189" s="2" t="b">
        <v>1</v>
      </c>
      <c r="V3189" s="2" t="s">
        <v>69</v>
      </c>
      <c r="W3189" s="2">
        <v>2.2999999999999998</v>
      </c>
    </row>
    <row r="3190" spans="1:23" ht="15.75" customHeight="1" x14ac:dyDescent="0.25">
      <c r="A3190" s="2" t="s">
        <v>2815</v>
      </c>
      <c r="B3190" s="2" t="s">
        <v>2817</v>
      </c>
      <c r="C3190" s="2" t="s">
        <v>106</v>
      </c>
      <c r="D3190" s="2" t="s">
        <v>94</v>
      </c>
      <c r="E3190" s="2" t="s">
        <v>96</v>
      </c>
      <c r="F3190" s="2" t="s">
        <v>364</v>
      </c>
      <c r="G3190" s="2" t="s">
        <v>452</v>
      </c>
      <c r="H3190" s="2" t="s">
        <v>412</v>
      </c>
      <c r="I3190" s="2" t="s">
        <v>54</v>
      </c>
      <c r="J3190" s="2" t="s">
        <v>453</v>
      </c>
      <c r="K3190" s="2" t="s">
        <v>454</v>
      </c>
      <c r="L3190" s="2" t="s">
        <v>377</v>
      </c>
      <c r="M3190" s="2">
        <v>50</v>
      </c>
      <c r="N3190" s="2" t="b">
        <v>0</v>
      </c>
      <c r="O3190" s="2">
        <v>0.87422680412371145</v>
      </c>
      <c r="P3190" s="2">
        <v>0.83464566929133854</v>
      </c>
      <c r="Q3190" s="2">
        <v>0.91774891774891776</v>
      </c>
      <c r="R3190" s="2" t="s">
        <v>74</v>
      </c>
      <c r="S3190" s="2" t="s">
        <v>6936</v>
      </c>
      <c r="T3190" s="2" t="s">
        <v>6937</v>
      </c>
      <c r="U3190" s="2" t="b">
        <v>1</v>
      </c>
      <c r="V3190" s="2" t="s">
        <v>69</v>
      </c>
      <c r="W3190" s="2">
        <v>2.8</v>
      </c>
    </row>
    <row r="3191" spans="1:23" ht="15.75" customHeight="1" x14ac:dyDescent="0.25">
      <c r="A3191" s="2" t="s">
        <v>2815</v>
      </c>
      <c r="B3191" s="2" t="s">
        <v>2817</v>
      </c>
      <c r="C3191" s="2" t="s">
        <v>106</v>
      </c>
      <c r="D3191" s="2" t="s">
        <v>94</v>
      </c>
      <c r="E3191" s="2" t="s">
        <v>96</v>
      </c>
      <c r="F3191" s="2" t="s">
        <v>364</v>
      </c>
      <c r="G3191" s="2" t="s">
        <v>457</v>
      </c>
      <c r="H3191" s="2" t="s">
        <v>412</v>
      </c>
      <c r="I3191" s="2" t="s">
        <v>54</v>
      </c>
      <c r="J3191" s="2" t="s">
        <v>458</v>
      </c>
      <c r="K3191" s="2" t="s">
        <v>459</v>
      </c>
      <c r="L3191" s="2" t="s">
        <v>377</v>
      </c>
      <c r="M3191" s="2">
        <v>51</v>
      </c>
      <c r="N3191" s="2" t="b">
        <v>0</v>
      </c>
      <c r="O3191" s="2">
        <v>0.85537190082644621</v>
      </c>
      <c r="P3191" s="2">
        <v>0.81818181818181823</v>
      </c>
      <c r="Q3191" s="2">
        <v>0.89610389610389607</v>
      </c>
      <c r="R3191" s="2" t="s">
        <v>74</v>
      </c>
      <c r="S3191" s="2" t="s">
        <v>6938</v>
      </c>
      <c r="T3191" s="2" t="s">
        <v>6939</v>
      </c>
      <c r="U3191" s="2" t="b">
        <v>1</v>
      </c>
      <c r="V3191" s="2" t="s">
        <v>69</v>
      </c>
      <c r="W3191" s="2">
        <v>2.4</v>
      </c>
    </row>
    <row r="3192" spans="1:23" ht="15.75" customHeight="1" x14ac:dyDescent="0.25">
      <c r="A3192" s="2" t="s">
        <v>2815</v>
      </c>
      <c r="B3192" s="2" t="s">
        <v>2817</v>
      </c>
      <c r="C3192" s="2" t="s">
        <v>106</v>
      </c>
      <c r="D3192" s="2" t="s">
        <v>94</v>
      </c>
      <c r="E3192" s="2" t="s">
        <v>96</v>
      </c>
      <c r="F3192" s="2" t="s">
        <v>364</v>
      </c>
      <c r="G3192" s="2" t="s">
        <v>462</v>
      </c>
      <c r="H3192" s="2" t="s">
        <v>412</v>
      </c>
      <c r="I3192" s="2" t="s">
        <v>54</v>
      </c>
      <c r="J3192" s="2" t="s">
        <v>463</v>
      </c>
      <c r="K3192" s="2" t="s">
        <v>464</v>
      </c>
      <c r="L3192" s="2" t="s">
        <v>377</v>
      </c>
      <c r="M3192" s="2">
        <v>52</v>
      </c>
      <c r="N3192" s="2" t="b">
        <v>0</v>
      </c>
      <c r="O3192" s="2">
        <v>0.85360824742268038</v>
      </c>
      <c r="P3192" s="2">
        <v>0.81496062992125984</v>
      </c>
      <c r="Q3192" s="2">
        <v>0.89610389610389607</v>
      </c>
      <c r="R3192" s="2" t="s">
        <v>74</v>
      </c>
      <c r="S3192" s="2" t="s">
        <v>6940</v>
      </c>
      <c r="T3192" s="2" t="s">
        <v>6941</v>
      </c>
      <c r="U3192" s="2" t="b">
        <v>1</v>
      </c>
      <c r="V3192" s="2" t="s">
        <v>69</v>
      </c>
      <c r="W3192" s="2">
        <v>2.4</v>
      </c>
    </row>
    <row r="3193" spans="1:23" ht="15.75" customHeight="1" x14ac:dyDescent="0.25">
      <c r="A3193" s="2" t="s">
        <v>2815</v>
      </c>
      <c r="B3193" s="2" t="s">
        <v>2817</v>
      </c>
      <c r="C3193" s="2" t="s">
        <v>106</v>
      </c>
      <c r="D3193" s="2" t="s">
        <v>94</v>
      </c>
      <c r="E3193" s="2" t="s">
        <v>96</v>
      </c>
      <c r="F3193" s="2" t="s">
        <v>364</v>
      </c>
      <c r="G3193" s="2" t="s">
        <v>467</v>
      </c>
      <c r="H3193" s="2" t="s">
        <v>412</v>
      </c>
      <c r="I3193" s="2" t="s">
        <v>54</v>
      </c>
      <c r="J3193" s="2" t="s">
        <v>468</v>
      </c>
      <c r="K3193" s="2" t="s">
        <v>469</v>
      </c>
      <c r="L3193" s="2" t="s">
        <v>377</v>
      </c>
      <c r="M3193" s="2">
        <v>53</v>
      </c>
      <c r="N3193" s="2" t="b">
        <v>0</v>
      </c>
      <c r="O3193" s="2">
        <v>0.85185185185185175</v>
      </c>
      <c r="P3193" s="2">
        <v>0.81176470588235294</v>
      </c>
      <c r="Q3193" s="2">
        <v>0.89610389610389607</v>
      </c>
      <c r="R3193" s="2" t="s">
        <v>74</v>
      </c>
      <c r="S3193" s="2" t="s">
        <v>6942</v>
      </c>
      <c r="T3193" s="2" t="s">
        <v>6943</v>
      </c>
      <c r="U3193" s="2" t="b">
        <v>1</v>
      </c>
      <c r="V3193" s="2" t="s">
        <v>69</v>
      </c>
      <c r="W3193" s="2">
        <v>2.8</v>
      </c>
    </row>
    <row r="3194" spans="1:23" ht="15.75" customHeight="1" x14ac:dyDescent="0.25">
      <c r="A3194" s="2" t="s">
        <v>2815</v>
      </c>
      <c r="B3194" s="2" t="s">
        <v>2817</v>
      </c>
      <c r="C3194" s="2" t="s">
        <v>106</v>
      </c>
      <c r="D3194" s="2" t="s">
        <v>94</v>
      </c>
      <c r="E3194" s="2" t="s">
        <v>96</v>
      </c>
      <c r="F3194" s="2" t="s">
        <v>364</v>
      </c>
      <c r="G3194" s="2" t="s">
        <v>472</v>
      </c>
      <c r="H3194" s="2" t="s">
        <v>412</v>
      </c>
      <c r="I3194" s="2" t="s">
        <v>54</v>
      </c>
      <c r="J3194" s="2" t="s">
        <v>473</v>
      </c>
      <c r="K3194" s="2" t="s">
        <v>474</v>
      </c>
      <c r="L3194" s="2" t="s">
        <v>377</v>
      </c>
      <c r="M3194" s="2">
        <v>54</v>
      </c>
      <c r="N3194" s="2" t="b">
        <v>0</v>
      </c>
      <c r="O3194" s="2">
        <v>0.8666666666666667</v>
      </c>
      <c r="P3194" s="2">
        <v>0.83534136546184734</v>
      </c>
      <c r="Q3194" s="2">
        <v>0.90043290043290047</v>
      </c>
      <c r="R3194" s="2" t="s">
        <v>74</v>
      </c>
      <c r="S3194" s="2" t="s">
        <v>6944</v>
      </c>
      <c r="T3194" s="2" t="s">
        <v>6945</v>
      </c>
      <c r="U3194" s="2" t="b">
        <v>1</v>
      </c>
      <c r="V3194" s="2" t="s">
        <v>69</v>
      </c>
      <c r="W3194" s="2">
        <v>2.4</v>
      </c>
    </row>
    <row r="3195" spans="1:23" ht="15.75" customHeight="1" x14ac:dyDescent="0.25">
      <c r="A3195" s="2" t="s">
        <v>2815</v>
      </c>
      <c r="B3195" s="2" t="s">
        <v>2817</v>
      </c>
      <c r="C3195" s="2" t="s">
        <v>106</v>
      </c>
      <c r="D3195" s="2" t="s">
        <v>94</v>
      </c>
      <c r="E3195" s="2" t="s">
        <v>96</v>
      </c>
      <c r="F3195" s="2" t="s">
        <v>364</v>
      </c>
      <c r="G3195" s="2" t="s">
        <v>477</v>
      </c>
      <c r="H3195" s="2" t="s">
        <v>412</v>
      </c>
      <c r="I3195" s="2" t="s">
        <v>54</v>
      </c>
      <c r="J3195" s="2" t="s">
        <v>478</v>
      </c>
      <c r="K3195" s="2" t="s">
        <v>479</v>
      </c>
      <c r="L3195" s="2" t="s">
        <v>377</v>
      </c>
      <c r="M3195" s="2">
        <v>55</v>
      </c>
      <c r="N3195" s="2" t="b">
        <v>0</v>
      </c>
      <c r="O3195" s="2">
        <v>0.8571428571428571</v>
      </c>
      <c r="P3195" s="2">
        <v>0.8214285714285714</v>
      </c>
      <c r="Q3195" s="2">
        <v>0.89610389610389607</v>
      </c>
      <c r="R3195" s="2" t="s">
        <v>74</v>
      </c>
      <c r="S3195" s="2" t="s">
        <v>6946</v>
      </c>
      <c r="T3195" s="2" t="s">
        <v>6947</v>
      </c>
      <c r="U3195" s="2" t="b">
        <v>1</v>
      </c>
      <c r="V3195" s="2" t="s">
        <v>69</v>
      </c>
      <c r="W3195" s="2">
        <v>2.6</v>
      </c>
    </row>
    <row r="3196" spans="1:23" ht="15.75" customHeight="1" x14ac:dyDescent="0.25">
      <c r="A3196" s="2" t="s">
        <v>2815</v>
      </c>
      <c r="B3196" s="2" t="s">
        <v>2817</v>
      </c>
      <c r="C3196" s="2" t="s">
        <v>106</v>
      </c>
      <c r="D3196" s="2" t="s">
        <v>94</v>
      </c>
      <c r="E3196" s="2" t="s">
        <v>96</v>
      </c>
      <c r="F3196" s="2" t="s">
        <v>364</v>
      </c>
      <c r="G3196" s="2" t="s">
        <v>482</v>
      </c>
      <c r="H3196" s="2" t="s">
        <v>412</v>
      </c>
      <c r="I3196" s="2" t="s">
        <v>54</v>
      </c>
      <c r="J3196" s="2" t="s">
        <v>483</v>
      </c>
      <c r="K3196" s="2" t="s">
        <v>484</v>
      </c>
      <c r="L3196" s="2" t="s">
        <v>377</v>
      </c>
      <c r="M3196" s="2">
        <v>56</v>
      </c>
      <c r="N3196" s="2" t="b">
        <v>0</v>
      </c>
      <c r="O3196" s="2">
        <v>0.85300207039337472</v>
      </c>
      <c r="P3196" s="2">
        <v>0.81746031746031744</v>
      </c>
      <c r="Q3196" s="2">
        <v>0.89177489177489178</v>
      </c>
      <c r="R3196" s="2" t="s">
        <v>74</v>
      </c>
      <c r="S3196" s="2" t="s">
        <v>6948</v>
      </c>
      <c r="T3196" s="2" t="s">
        <v>6949</v>
      </c>
      <c r="U3196" s="2" t="b">
        <v>1</v>
      </c>
      <c r="V3196" s="2" t="s">
        <v>69</v>
      </c>
      <c r="W3196" s="2">
        <v>2.2000000000000002</v>
      </c>
    </row>
    <row r="3197" spans="1:23" ht="15.75" customHeight="1" x14ac:dyDescent="0.25">
      <c r="A3197" s="2" t="s">
        <v>2815</v>
      </c>
      <c r="B3197" s="2" t="s">
        <v>2817</v>
      </c>
      <c r="C3197" s="2" t="s">
        <v>106</v>
      </c>
      <c r="D3197" s="2" t="s">
        <v>94</v>
      </c>
      <c r="E3197" s="2" t="s">
        <v>96</v>
      </c>
      <c r="F3197" s="2" t="s">
        <v>364</v>
      </c>
      <c r="G3197" s="2" t="s">
        <v>487</v>
      </c>
      <c r="H3197" s="2" t="s">
        <v>412</v>
      </c>
      <c r="I3197" s="2" t="s">
        <v>54</v>
      </c>
      <c r="J3197" s="2" t="s">
        <v>488</v>
      </c>
      <c r="K3197" s="2" t="s">
        <v>489</v>
      </c>
      <c r="L3197" s="2" t="s">
        <v>377</v>
      </c>
      <c r="M3197" s="2">
        <v>57</v>
      </c>
      <c r="N3197" s="2" t="b">
        <v>0</v>
      </c>
      <c r="O3197" s="2">
        <v>0.87010309278350517</v>
      </c>
      <c r="P3197" s="2">
        <v>0.8307086614173228</v>
      </c>
      <c r="Q3197" s="2">
        <v>0.91341991341991347</v>
      </c>
      <c r="R3197" s="2" t="s">
        <v>74</v>
      </c>
      <c r="S3197" s="2" t="s">
        <v>6950</v>
      </c>
      <c r="T3197" s="2" t="s">
        <v>6951</v>
      </c>
      <c r="U3197" s="2" t="b">
        <v>1</v>
      </c>
      <c r="V3197" s="2" t="s">
        <v>69</v>
      </c>
      <c r="W3197" s="2">
        <v>2.4</v>
      </c>
    </row>
    <row r="3198" spans="1:23" ht="15.75" customHeight="1" x14ac:dyDescent="0.25">
      <c r="A3198" s="2" t="s">
        <v>2815</v>
      </c>
      <c r="B3198" s="2" t="s">
        <v>2817</v>
      </c>
      <c r="C3198" s="2" t="s">
        <v>106</v>
      </c>
      <c r="D3198" s="2" t="s">
        <v>94</v>
      </c>
      <c r="E3198" s="2" t="s">
        <v>96</v>
      </c>
      <c r="F3198" s="2" t="s">
        <v>364</v>
      </c>
      <c r="G3198" s="2" t="s">
        <v>492</v>
      </c>
      <c r="H3198" s="2" t="s">
        <v>412</v>
      </c>
      <c r="I3198" s="2" t="s">
        <v>54</v>
      </c>
      <c r="J3198" s="2" t="s">
        <v>493</v>
      </c>
      <c r="K3198" s="2" t="s">
        <v>494</v>
      </c>
      <c r="L3198" s="2" t="s">
        <v>377</v>
      </c>
      <c r="M3198" s="2">
        <v>58</v>
      </c>
      <c r="N3198" s="2" t="b">
        <v>0</v>
      </c>
      <c r="O3198" s="2">
        <v>0.8542094455852155</v>
      </c>
      <c r="P3198" s="2">
        <v>0.8125</v>
      </c>
      <c r="Q3198" s="2">
        <v>0.90043290043290047</v>
      </c>
      <c r="R3198" s="2" t="s">
        <v>74</v>
      </c>
      <c r="S3198" s="2" t="s">
        <v>6952</v>
      </c>
      <c r="T3198" s="2" t="s">
        <v>6953</v>
      </c>
      <c r="U3198" s="2" t="b">
        <v>1</v>
      </c>
      <c r="V3198" s="2" t="s">
        <v>69</v>
      </c>
      <c r="W3198" s="2">
        <v>3</v>
      </c>
    </row>
    <row r="3199" spans="1:23" ht="15.75" customHeight="1" x14ac:dyDescent="0.25">
      <c r="A3199" s="2" t="s">
        <v>2815</v>
      </c>
      <c r="B3199" s="2" t="s">
        <v>2817</v>
      </c>
      <c r="C3199" s="2" t="s">
        <v>106</v>
      </c>
      <c r="D3199" s="2" t="s">
        <v>94</v>
      </c>
      <c r="E3199" s="2" t="s">
        <v>96</v>
      </c>
      <c r="F3199" s="2" t="s">
        <v>364</v>
      </c>
      <c r="G3199" s="2" t="s">
        <v>497</v>
      </c>
      <c r="H3199" s="2" t="s">
        <v>412</v>
      </c>
      <c r="I3199" s="2" t="s">
        <v>54</v>
      </c>
      <c r="J3199" s="2" t="s">
        <v>498</v>
      </c>
      <c r="K3199" s="2" t="s">
        <v>499</v>
      </c>
      <c r="L3199" s="2" t="s">
        <v>377</v>
      </c>
      <c r="M3199" s="2">
        <v>59</v>
      </c>
      <c r="N3199" s="2" t="b">
        <v>0</v>
      </c>
      <c r="O3199" s="2">
        <v>0.87318087318087312</v>
      </c>
      <c r="P3199" s="2">
        <v>0.84</v>
      </c>
      <c r="Q3199" s="2">
        <v>0.90909090909090906</v>
      </c>
      <c r="R3199" s="2" t="s">
        <v>74</v>
      </c>
      <c r="S3199" s="2" t="s">
        <v>6954</v>
      </c>
      <c r="T3199" s="2" t="s">
        <v>6955</v>
      </c>
      <c r="U3199" s="2" t="b">
        <v>1</v>
      </c>
      <c r="V3199" s="2" t="s">
        <v>69</v>
      </c>
      <c r="W3199" s="2">
        <v>2.4</v>
      </c>
    </row>
    <row r="3200" spans="1:23" ht="15.75" customHeight="1" x14ac:dyDescent="0.25">
      <c r="A3200" s="2" t="s">
        <v>2815</v>
      </c>
      <c r="B3200" s="2" t="s">
        <v>2817</v>
      </c>
      <c r="C3200" s="2" t="s">
        <v>106</v>
      </c>
      <c r="D3200" s="2" t="s">
        <v>94</v>
      </c>
      <c r="E3200" s="2" t="s">
        <v>96</v>
      </c>
      <c r="F3200" s="2" t="s">
        <v>364</v>
      </c>
      <c r="G3200" s="2" t="s">
        <v>502</v>
      </c>
      <c r="H3200" s="2" t="s">
        <v>412</v>
      </c>
      <c r="I3200" s="2" t="s">
        <v>54</v>
      </c>
      <c r="J3200" s="2" t="s">
        <v>503</v>
      </c>
      <c r="K3200" s="2" t="s">
        <v>504</v>
      </c>
      <c r="L3200" s="2" t="s">
        <v>377</v>
      </c>
      <c r="M3200" s="2">
        <v>60</v>
      </c>
      <c r="N3200" s="2" t="b">
        <v>0</v>
      </c>
      <c r="O3200" s="2">
        <v>0.84823284823284817</v>
      </c>
      <c r="P3200" s="2">
        <v>0.81599999999999995</v>
      </c>
      <c r="Q3200" s="2">
        <v>0.88311688311688308</v>
      </c>
      <c r="R3200" s="2" t="s">
        <v>74</v>
      </c>
      <c r="S3200" s="2" t="s">
        <v>6956</v>
      </c>
      <c r="T3200" s="2" t="s">
        <v>6957</v>
      </c>
      <c r="U3200" s="2" t="b">
        <v>1</v>
      </c>
      <c r="V3200" s="2" t="s">
        <v>69</v>
      </c>
      <c r="W3200" s="2">
        <v>2.7</v>
      </c>
    </row>
    <row r="3201" spans="1:23" ht="15.75" customHeight="1" x14ac:dyDescent="0.25">
      <c r="A3201" s="2" t="s">
        <v>2815</v>
      </c>
      <c r="B3201" s="2" t="s">
        <v>2817</v>
      </c>
      <c r="C3201" s="2" t="s">
        <v>106</v>
      </c>
      <c r="D3201" s="2" t="s">
        <v>94</v>
      </c>
      <c r="E3201" s="2" t="s">
        <v>96</v>
      </c>
      <c r="F3201" s="2" t="s">
        <v>364</v>
      </c>
      <c r="G3201" s="2" t="s">
        <v>507</v>
      </c>
      <c r="H3201" s="2" t="s">
        <v>412</v>
      </c>
      <c r="I3201" s="2" t="s">
        <v>54</v>
      </c>
      <c r="J3201" s="2" t="s">
        <v>508</v>
      </c>
      <c r="K3201" s="2" t="s">
        <v>509</v>
      </c>
      <c r="L3201" s="2" t="s">
        <v>377</v>
      </c>
      <c r="M3201" s="2">
        <v>61</v>
      </c>
      <c r="N3201" s="2" t="b">
        <v>0</v>
      </c>
      <c r="O3201" s="2">
        <v>0.83778234086242298</v>
      </c>
      <c r="P3201" s="2">
        <v>0.796875</v>
      </c>
      <c r="Q3201" s="2">
        <v>0.88311688311688308</v>
      </c>
      <c r="R3201" s="2" t="s">
        <v>74</v>
      </c>
      <c r="S3201" s="2" t="s">
        <v>6958</v>
      </c>
      <c r="T3201" s="2" t="s">
        <v>6959</v>
      </c>
      <c r="U3201" s="2" t="b">
        <v>1</v>
      </c>
      <c r="V3201" s="2" t="s">
        <v>69</v>
      </c>
      <c r="W3201" s="2">
        <v>2.4</v>
      </c>
    </row>
    <row r="3202" spans="1:23" ht="15.75" customHeight="1" x14ac:dyDescent="0.25">
      <c r="A3202" s="2" t="s">
        <v>2815</v>
      </c>
      <c r="B3202" s="2" t="s">
        <v>2817</v>
      </c>
      <c r="C3202" s="2" t="s">
        <v>106</v>
      </c>
      <c r="D3202" s="2" t="s">
        <v>94</v>
      </c>
      <c r="E3202" s="2" t="s">
        <v>96</v>
      </c>
      <c r="F3202" s="2" t="s">
        <v>364</v>
      </c>
      <c r="G3202" s="2" t="s">
        <v>512</v>
      </c>
      <c r="H3202" s="2" t="s">
        <v>513</v>
      </c>
      <c r="I3202" s="2" t="s">
        <v>40</v>
      </c>
      <c r="J3202" s="2" t="s">
        <v>514</v>
      </c>
      <c r="K3202" s="2" t="s">
        <v>515</v>
      </c>
      <c r="L3202" s="2" t="s">
        <v>372</v>
      </c>
      <c r="M3202" s="2">
        <v>42</v>
      </c>
      <c r="N3202" s="2" t="b">
        <v>0</v>
      </c>
      <c r="O3202" s="2">
        <v>0.86263736263736257</v>
      </c>
      <c r="P3202" s="2">
        <v>0.81347150259067358</v>
      </c>
      <c r="Q3202" s="2">
        <v>0.91812865497076024</v>
      </c>
      <c r="R3202" s="2" t="s">
        <v>74</v>
      </c>
      <c r="S3202" s="2" t="s">
        <v>6960</v>
      </c>
      <c r="T3202" s="2" t="s">
        <v>6961</v>
      </c>
      <c r="U3202" s="2" t="b">
        <v>1</v>
      </c>
      <c r="V3202" s="2" t="s">
        <v>69</v>
      </c>
      <c r="W3202" s="2">
        <v>2.4</v>
      </c>
    </row>
    <row r="3203" spans="1:23" ht="15.75" customHeight="1" x14ac:dyDescent="0.25">
      <c r="A3203" s="2" t="s">
        <v>2815</v>
      </c>
      <c r="B3203" s="2" t="s">
        <v>2817</v>
      </c>
      <c r="C3203" s="2" t="s">
        <v>106</v>
      </c>
      <c r="D3203" s="2" t="s">
        <v>94</v>
      </c>
      <c r="E3203" s="2" t="s">
        <v>96</v>
      </c>
      <c r="F3203" s="2" t="s">
        <v>364</v>
      </c>
      <c r="G3203" s="2" t="s">
        <v>518</v>
      </c>
      <c r="H3203" s="2" t="s">
        <v>513</v>
      </c>
      <c r="I3203" s="2" t="s">
        <v>40</v>
      </c>
      <c r="J3203" s="2" t="s">
        <v>519</v>
      </c>
      <c r="K3203" s="2" t="s">
        <v>520</v>
      </c>
      <c r="L3203" s="2" t="s">
        <v>372</v>
      </c>
      <c r="M3203" s="2">
        <v>43</v>
      </c>
      <c r="N3203" s="2" t="b">
        <v>0</v>
      </c>
      <c r="O3203" s="2">
        <v>0.85082872928176789</v>
      </c>
      <c r="P3203" s="2">
        <v>0.80628272251308897</v>
      </c>
      <c r="Q3203" s="2">
        <v>0.90058479532163738</v>
      </c>
      <c r="R3203" s="2" t="s">
        <v>74</v>
      </c>
      <c r="S3203" s="2" t="s">
        <v>6962</v>
      </c>
      <c r="T3203" s="2" t="s">
        <v>6963</v>
      </c>
      <c r="U3203" s="2" t="b">
        <v>1</v>
      </c>
      <c r="V3203" s="2" t="s">
        <v>69</v>
      </c>
      <c r="W3203" s="2">
        <v>2.6</v>
      </c>
    </row>
    <row r="3204" spans="1:23" ht="15.75" customHeight="1" x14ac:dyDescent="0.25">
      <c r="A3204" s="2" t="s">
        <v>2815</v>
      </c>
      <c r="B3204" s="2" t="s">
        <v>2817</v>
      </c>
      <c r="C3204" s="2" t="s">
        <v>106</v>
      </c>
      <c r="D3204" s="2" t="s">
        <v>94</v>
      </c>
      <c r="E3204" s="2" t="s">
        <v>96</v>
      </c>
      <c r="F3204" s="2" t="s">
        <v>364</v>
      </c>
      <c r="G3204" s="2" t="s">
        <v>523</v>
      </c>
      <c r="H3204" s="2" t="s">
        <v>513</v>
      </c>
      <c r="I3204" s="2" t="s">
        <v>40</v>
      </c>
      <c r="J3204" s="2" t="s">
        <v>524</v>
      </c>
      <c r="K3204" s="2" t="s">
        <v>525</v>
      </c>
      <c r="L3204" s="2" t="s">
        <v>372</v>
      </c>
      <c r="M3204" s="2">
        <v>44</v>
      </c>
      <c r="N3204" s="2" t="b">
        <v>0</v>
      </c>
      <c r="O3204" s="2">
        <v>0.88579387186629521</v>
      </c>
      <c r="P3204" s="2">
        <v>0.8457446808510638</v>
      </c>
      <c r="Q3204" s="2">
        <v>0.92982456140350878</v>
      </c>
      <c r="R3204" s="2" t="s">
        <v>74</v>
      </c>
      <c r="S3204" s="2" t="s">
        <v>6964</v>
      </c>
      <c r="T3204" s="2" t="s">
        <v>6965</v>
      </c>
      <c r="U3204" s="2" t="b">
        <v>1</v>
      </c>
      <c r="V3204" s="2" t="s">
        <v>69</v>
      </c>
      <c r="W3204" s="2">
        <v>2.2999999999999998</v>
      </c>
    </row>
    <row r="3205" spans="1:23" ht="15.75" customHeight="1" x14ac:dyDescent="0.25">
      <c r="A3205" s="2" t="s">
        <v>2815</v>
      </c>
      <c r="B3205" s="2" t="s">
        <v>2817</v>
      </c>
      <c r="C3205" s="2" t="s">
        <v>106</v>
      </c>
      <c r="D3205" s="2" t="s">
        <v>94</v>
      </c>
      <c r="E3205" s="2" t="s">
        <v>96</v>
      </c>
      <c r="F3205" s="2" t="s">
        <v>364</v>
      </c>
      <c r="G3205" s="2" t="s">
        <v>528</v>
      </c>
      <c r="H3205" s="2" t="s">
        <v>513</v>
      </c>
      <c r="I3205" s="2" t="s">
        <v>40</v>
      </c>
      <c r="J3205" s="2" t="s">
        <v>529</v>
      </c>
      <c r="K3205" s="2" t="s">
        <v>530</v>
      </c>
      <c r="L3205" s="2" t="s">
        <v>372</v>
      </c>
      <c r="M3205" s="2">
        <v>45</v>
      </c>
      <c r="N3205" s="2" t="b">
        <v>0</v>
      </c>
      <c r="O3205" s="2">
        <v>0.85635359116022092</v>
      </c>
      <c r="P3205" s="2">
        <v>0.81151832460732987</v>
      </c>
      <c r="Q3205" s="2">
        <v>0.9064327485380117</v>
      </c>
      <c r="R3205" s="2" t="s">
        <v>74</v>
      </c>
      <c r="S3205" s="2" t="s">
        <v>6966</v>
      </c>
      <c r="T3205" s="2" t="s">
        <v>6967</v>
      </c>
      <c r="U3205" s="2" t="b">
        <v>1</v>
      </c>
      <c r="V3205" s="2" t="s">
        <v>69</v>
      </c>
      <c r="W3205" s="2">
        <v>2.2000000000000002</v>
      </c>
    </row>
    <row r="3206" spans="1:23" ht="15.75" customHeight="1" x14ac:dyDescent="0.25">
      <c r="A3206" s="2" t="s">
        <v>2815</v>
      </c>
      <c r="B3206" s="2" t="s">
        <v>2817</v>
      </c>
      <c r="C3206" s="2" t="s">
        <v>106</v>
      </c>
      <c r="D3206" s="2" t="s">
        <v>94</v>
      </c>
      <c r="E3206" s="2" t="s">
        <v>96</v>
      </c>
      <c r="F3206" s="2" t="s">
        <v>364</v>
      </c>
      <c r="G3206" s="2" t="s">
        <v>533</v>
      </c>
      <c r="H3206" s="2" t="s">
        <v>513</v>
      </c>
      <c r="I3206" s="2" t="s">
        <v>40</v>
      </c>
      <c r="J3206" s="2" t="s">
        <v>534</v>
      </c>
      <c r="K3206" s="2" t="s">
        <v>535</v>
      </c>
      <c r="L3206" s="2" t="s">
        <v>372</v>
      </c>
      <c r="M3206" s="2">
        <v>46</v>
      </c>
      <c r="N3206" s="2" t="b">
        <v>0</v>
      </c>
      <c r="O3206" s="2">
        <v>0.85399449035812669</v>
      </c>
      <c r="P3206" s="2">
        <v>0.80729166666666663</v>
      </c>
      <c r="Q3206" s="2">
        <v>0.9064327485380117</v>
      </c>
      <c r="R3206" s="2" t="s">
        <v>74</v>
      </c>
      <c r="S3206" s="2" t="s">
        <v>6968</v>
      </c>
      <c r="T3206" s="2" t="s">
        <v>6969</v>
      </c>
      <c r="U3206" s="2" t="b">
        <v>1</v>
      </c>
      <c r="V3206" s="2" t="s">
        <v>69</v>
      </c>
      <c r="W3206" s="2">
        <v>2.6</v>
      </c>
    </row>
    <row r="3207" spans="1:23" ht="15.75" customHeight="1" x14ac:dyDescent="0.25">
      <c r="A3207" s="2" t="s">
        <v>2815</v>
      </c>
      <c r="B3207" s="2" t="s">
        <v>2817</v>
      </c>
      <c r="C3207" s="2" t="s">
        <v>106</v>
      </c>
      <c r="D3207" s="2" t="s">
        <v>94</v>
      </c>
      <c r="E3207" s="2" t="s">
        <v>96</v>
      </c>
      <c r="F3207" s="2" t="s">
        <v>364</v>
      </c>
      <c r="G3207" s="2" t="s">
        <v>538</v>
      </c>
      <c r="H3207" s="2" t="s">
        <v>513</v>
      </c>
      <c r="I3207" s="2" t="s">
        <v>40</v>
      </c>
      <c r="J3207" s="2" t="s">
        <v>539</v>
      </c>
      <c r="K3207" s="2" t="s">
        <v>540</v>
      </c>
      <c r="L3207" s="2" t="s">
        <v>372</v>
      </c>
      <c r="M3207" s="2">
        <v>47</v>
      </c>
      <c r="N3207" s="2" t="b">
        <v>0</v>
      </c>
      <c r="O3207" s="2">
        <v>0.81521739130434778</v>
      </c>
      <c r="P3207" s="2">
        <v>0.76142131979695427</v>
      </c>
      <c r="Q3207" s="2">
        <v>0.8771929824561403</v>
      </c>
      <c r="R3207" s="2" t="s">
        <v>74</v>
      </c>
      <c r="S3207" s="2" t="s">
        <v>6970</v>
      </c>
      <c r="T3207" s="2" t="s">
        <v>6971</v>
      </c>
      <c r="U3207" s="2" t="b">
        <v>1</v>
      </c>
      <c r="V3207" s="2" t="s">
        <v>69</v>
      </c>
      <c r="W3207" s="2">
        <v>2.2000000000000002</v>
      </c>
    </row>
    <row r="3208" spans="1:23" ht="15.75" customHeight="1" x14ac:dyDescent="0.25">
      <c r="A3208" s="2" t="s">
        <v>2815</v>
      </c>
      <c r="B3208" s="2" t="s">
        <v>2817</v>
      </c>
      <c r="C3208" s="2" t="s">
        <v>106</v>
      </c>
      <c r="D3208" s="2" t="s">
        <v>94</v>
      </c>
      <c r="E3208" s="2" t="s">
        <v>96</v>
      </c>
      <c r="F3208" s="2" t="s">
        <v>364</v>
      </c>
      <c r="G3208" s="2" t="s">
        <v>550</v>
      </c>
      <c r="H3208" s="2" t="s">
        <v>513</v>
      </c>
      <c r="I3208" s="2" t="s">
        <v>40</v>
      </c>
      <c r="J3208" s="2" t="s">
        <v>555</v>
      </c>
      <c r="K3208" s="2" t="s">
        <v>557</v>
      </c>
      <c r="L3208" s="2" t="s">
        <v>372</v>
      </c>
      <c r="M3208" s="2">
        <v>48</v>
      </c>
      <c r="N3208" s="2" t="b">
        <v>0</v>
      </c>
      <c r="O3208" s="2">
        <v>0.83835616438356164</v>
      </c>
      <c r="P3208" s="2">
        <v>0.78865979381443296</v>
      </c>
      <c r="Q3208" s="2">
        <v>0.89473684210526316</v>
      </c>
      <c r="R3208" s="2" t="s">
        <v>74</v>
      </c>
      <c r="S3208" s="2" t="s">
        <v>6972</v>
      </c>
      <c r="T3208" s="2" t="s">
        <v>6973</v>
      </c>
      <c r="U3208" s="2" t="b">
        <v>1</v>
      </c>
      <c r="V3208" s="2" t="s">
        <v>69</v>
      </c>
      <c r="W3208" s="2">
        <v>2.2999999999999998</v>
      </c>
    </row>
    <row r="3209" spans="1:23" ht="15.75" customHeight="1" x14ac:dyDescent="0.25">
      <c r="A3209" s="2" t="s">
        <v>2815</v>
      </c>
      <c r="B3209" s="2" t="s">
        <v>2817</v>
      </c>
      <c r="C3209" s="2" t="s">
        <v>106</v>
      </c>
      <c r="D3209" s="2" t="s">
        <v>94</v>
      </c>
      <c r="E3209" s="2" t="s">
        <v>96</v>
      </c>
      <c r="F3209" s="2" t="s">
        <v>364</v>
      </c>
      <c r="G3209" s="2" t="s">
        <v>572</v>
      </c>
      <c r="H3209" s="2" t="s">
        <v>513</v>
      </c>
      <c r="I3209" s="2" t="s">
        <v>40</v>
      </c>
      <c r="J3209" s="2" t="s">
        <v>575</v>
      </c>
      <c r="K3209" s="2" t="s">
        <v>576</v>
      </c>
      <c r="L3209" s="2" t="s">
        <v>372</v>
      </c>
      <c r="M3209" s="2">
        <v>49</v>
      </c>
      <c r="N3209" s="2" t="b">
        <v>0</v>
      </c>
      <c r="O3209" s="2">
        <v>0.86187845303867394</v>
      </c>
      <c r="P3209" s="2">
        <v>0.81675392670157065</v>
      </c>
      <c r="Q3209" s="2">
        <v>0.91228070175438591</v>
      </c>
      <c r="R3209" s="2" t="s">
        <v>74</v>
      </c>
      <c r="S3209" s="2" t="s">
        <v>6974</v>
      </c>
      <c r="T3209" s="2" t="s">
        <v>6975</v>
      </c>
      <c r="U3209" s="2" t="b">
        <v>1</v>
      </c>
      <c r="V3209" s="2" t="s">
        <v>69</v>
      </c>
      <c r="W3209" s="2">
        <v>2.7</v>
      </c>
    </row>
    <row r="3210" spans="1:23" ht="15.75" customHeight="1" x14ac:dyDescent="0.25">
      <c r="A3210" s="2" t="s">
        <v>2815</v>
      </c>
      <c r="B3210" s="2" t="s">
        <v>2817</v>
      </c>
      <c r="C3210" s="2" t="s">
        <v>106</v>
      </c>
      <c r="D3210" s="2" t="s">
        <v>94</v>
      </c>
      <c r="E3210" s="2" t="s">
        <v>96</v>
      </c>
      <c r="F3210" s="2" t="s">
        <v>364</v>
      </c>
      <c r="G3210" s="2" t="s">
        <v>587</v>
      </c>
      <c r="H3210" s="2" t="s">
        <v>513</v>
      </c>
      <c r="I3210" s="2" t="s">
        <v>40</v>
      </c>
      <c r="J3210" s="2" t="s">
        <v>589</v>
      </c>
      <c r="K3210" s="2" t="s">
        <v>591</v>
      </c>
      <c r="L3210" s="2" t="s">
        <v>372</v>
      </c>
      <c r="M3210" s="2">
        <v>50</v>
      </c>
      <c r="N3210" s="2" t="b">
        <v>0</v>
      </c>
      <c r="O3210" s="2">
        <v>0.84764542936288079</v>
      </c>
      <c r="P3210" s="2">
        <v>0.80526315789473679</v>
      </c>
      <c r="Q3210" s="2">
        <v>0.89473684210526316</v>
      </c>
      <c r="R3210" s="2" t="s">
        <v>74</v>
      </c>
      <c r="S3210" s="2" t="s">
        <v>6976</v>
      </c>
      <c r="T3210" s="2" t="s">
        <v>6977</v>
      </c>
      <c r="U3210" s="2" t="b">
        <v>1</v>
      </c>
      <c r="V3210" s="2" t="s">
        <v>69</v>
      </c>
      <c r="W3210" s="2">
        <v>2.4</v>
      </c>
    </row>
    <row r="3211" spans="1:23" ht="15.75" customHeight="1" x14ac:dyDescent="0.25">
      <c r="A3211" s="2" t="s">
        <v>2815</v>
      </c>
      <c r="B3211" s="2" t="s">
        <v>2817</v>
      </c>
      <c r="C3211" s="2" t="s">
        <v>106</v>
      </c>
      <c r="D3211" s="2" t="s">
        <v>94</v>
      </c>
      <c r="E3211" s="2" t="s">
        <v>96</v>
      </c>
      <c r="F3211" s="2" t="s">
        <v>364</v>
      </c>
      <c r="G3211" s="2" t="s">
        <v>601</v>
      </c>
      <c r="H3211" s="2" t="s">
        <v>513</v>
      </c>
      <c r="I3211" s="2" t="s">
        <v>40</v>
      </c>
      <c r="J3211" s="2" t="s">
        <v>603</v>
      </c>
      <c r="K3211" s="2" t="s">
        <v>604</v>
      </c>
      <c r="L3211" s="2" t="s">
        <v>372</v>
      </c>
      <c r="M3211" s="2">
        <v>51</v>
      </c>
      <c r="N3211" s="2" t="b">
        <v>0</v>
      </c>
      <c r="O3211" s="2">
        <v>0.84764542936288079</v>
      </c>
      <c r="P3211" s="2">
        <v>0.80526315789473679</v>
      </c>
      <c r="Q3211" s="2">
        <v>0.89473684210526316</v>
      </c>
      <c r="R3211" s="2" t="s">
        <v>74</v>
      </c>
      <c r="S3211" s="2" t="s">
        <v>6978</v>
      </c>
      <c r="T3211" s="2" t="s">
        <v>6979</v>
      </c>
      <c r="U3211" s="2" t="b">
        <v>1</v>
      </c>
      <c r="V3211" s="2" t="s">
        <v>69</v>
      </c>
      <c r="W3211" s="2">
        <v>2.2000000000000002</v>
      </c>
    </row>
    <row r="3212" spans="1:23" ht="15.75" customHeight="1" x14ac:dyDescent="0.25">
      <c r="A3212" s="2" t="s">
        <v>2815</v>
      </c>
      <c r="B3212" s="2" t="s">
        <v>2817</v>
      </c>
      <c r="C3212" s="2" t="s">
        <v>106</v>
      </c>
      <c r="D3212" s="2" t="s">
        <v>94</v>
      </c>
      <c r="E3212" s="2" t="s">
        <v>96</v>
      </c>
      <c r="F3212" s="2" t="s">
        <v>364</v>
      </c>
      <c r="G3212" s="2" t="s">
        <v>618</v>
      </c>
      <c r="H3212" s="2" t="s">
        <v>513</v>
      </c>
      <c r="I3212" s="2" t="s">
        <v>40</v>
      </c>
      <c r="J3212" s="2" t="s">
        <v>622</v>
      </c>
      <c r="K3212" s="2" t="s">
        <v>624</v>
      </c>
      <c r="L3212" s="2" t="s">
        <v>372</v>
      </c>
      <c r="M3212" s="2">
        <v>52</v>
      </c>
      <c r="N3212" s="2" t="b">
        <v>0</v>
      </c>
      <c r="O3212" s="2">
        <v>0.87222222222222234</v>
      </c>
      <c r="P3212" s="2">
        <v>0.8306878306878307</v>
      </c>
      <c r="Q3212" s="2">
        <v>0.91812865497076024</v>
      </c>
      <c r="R3212" s="2" t="s">
        <v>74</v>
      </c>
      <c r="S3212" s="2" t="s">
        <v>6980</v>
      </c>
      <c r="T3212" s="2" t="s">
        <v>6981</v>
      </c>
      <c r="U3212" s="2" t="b">
        <v>1</v>
      </c>
      <c r="V3212" s="2" t="s">
        <v>69</v>
      </c>
      <c r="W3212" s="2">
        <v>2.6</v>
      </c>
    </row>
    <row r="3213" spans="1:23" ht="15.75" customHeight="1" x14ac:dyDescent="0.25">
      <c r="A3213" s="2" t="s">
        <v>2815</v>
      </c>
      <c r="B3213" s="2" t="s">
        <v>2817</v>
      </c>
      <c r="C3213" s="2" t="s">
        <v>106</v>
      </c>
      <c r="D3213" s="2" t="s">
        <v>94</v>
      </c>
      <c r="E3213" s="2" t="s">
        <v>96</v>
      </c>
      <c r="F3213" s="2" t="s">
        <v>364</v>
      </c>
      <c r="G3213" s="2" t="s">
        <v>640</v>
      </c>
      <c r="H3213" s="2" t="s">
        <v>513</v>
      </c>
      <c r="I3213" s="2" t="s">
        <v>40</v>
      </c>
      <c r="J3213" s="2" t="s">
        <v>643</v>
      </c>
      <c r="K3213" s="2" t="s">
        <v>644</v>
      </c>
      <c r="L3213" s="2" t="s">
        <v>372</v>
      </c>
      <c r="M3213" s="2">
        <v>53</v>
      </c>
      <c r="N3213" s="2" t="b">
        <v>0</v>
      </c>
      <c r="O3213" s="2">
        <v>0.85479452054794525</v>
      </c>
      <c r="P3213" s="2">
        <v>0.80412371134020622</v>
      </c>
      <c r="Q3213" s="2">
        <v>0.91228070175438591</v>
      </c>
      <c r="R3213" s="2" t="s">
        <v>74</v>
      </c>
      <c r="S3213" s="2" t="s">
        <v>6982</v>
      </c>
      <c r="T3213" s="2" t="s">
        <v>6983</v>
      </c>
      <c r="U3213" s="2" t="b">
        <v>1</v>
      </c>
      <c r="V3213" s="2" t="s">
        <v>69</v>
      </c>
      <c r="W3213" s="2">
        <v>2.2999999999999998</v>
      </c>
    </row>
    <row r="3214" spans="1:23" ht="15.75" customHeight="1" x14ac:dyDescent="0.25">
      <c r="A3214" s="2" t="s">
        <v>2815</v>
      </c>
      <c r="B3214" s="2" t="s">
        <v>2817</v>
      </c>
      <c r="C3214" s="2" t="s">
        <v>106</v>
      </c>
      <c r="D3214" s="2" t="s">
        <v>94</v>
      </c>
      <c r="E3214" s="2" t="s">
        <v>96</v>
      </c>
      <c r="F3214" s="2" t="s">
        <v>364</v>
      </c>
      <c r="G3214" s="2" t="s">
        <v>659</v>
      </c>
      <c r="H3214" s="2" t="s">
        <v>513</v>
      </c>
      <c r="I3214" s="2" t="s">
        <v>40</v>
      </c>
      <c r="J3214" s="2" t="s">
        <v>660</v>
      </c>
      <c r="K3214" s="2" t="s">
        <v>661</v>
      </c>
      <c r="L3214" s="2" t="s">
        <v>372</v>
      </c>
      <c r="M3214" s="2">
        <v>54</v>
      </c>
      <c r="N3214" s="2" t="b">
        <v>0</v>
      </c>
      <c r="O3214" s="2">
        <v>0.84530386740331498</v>
      </c>
      <c r="P3214" s="2">
        <v>0.80104712041884818</v>
      </c>
      <c r="Q3214" s="2">
        <v>0.89473684210526316</v>
      </c>
      <c r="R3214" s="2" t="s">
        <v>74</v>
      </c>
      <c r="S3214" s="2" t="s">
        <v>6984</v>
      </c>
      <c r="T3214" s="2" t="s">
        <v>6985</v>
      </c>
      <c r="U3214" s="2" t="b">
        <v>1</v>
      </c>
      <c r="V3214" s="2" t="s">
        <v>69</v>
      </c>
      <c r="W3214" s="2">
        <v>2.2000000000000002</v>
      </c>
    </row>
    <row r="3215" spans="1:23" ht="15.75" customHeight="1" x14ac:dyDescent="0.25">
      <c r="A3215" s="2" t="s">
        <v>2815</v>
      </c>
      <c r="B3215" s="2" t="s">
        <v>2817</v>
      </c>
      <c r="C3215" s="2" t="s">
        <v>106</v>
      </c>
      <c r="D3215" s="2" t="s">
        <v>94</v>
      </c>
      <c r="E3215" s="2" t="s">
        <v>96</v>
      </c>
      <c r="F3215" s="2" t="s">
        <v>364</v>
      </c>
      <c r="G3215" s="2" t="s">
        <v>664</v>
      </c>
      <c r="H3215" s="2" t="s">
        <v>513</v>
      </c>
      <c r="I3215" s="2" t="s">
        <v>40</v>
      </c>
      <c r="J3215" s="2" t="s">
        <v>665</v>
      </c>
      <c r="K3215" s="2" t="s">
        <v>666</v>
      </c>
      <c r="L3215" s="2" t="s">
        <v>372</v>
      </c>
      <c r="M3215" s="2">
        <v>55</v>
      </c>
      <c r="N3215" s="2" t="b">
        <v>0</v>
      </c>
      <c r="O3215" s="2">
        <v>0.83977900552486184</v>
      </c>
      <c r="P3215" s="2">
        <v>0.79581151832460728</v>
      </c>
      <c r="Q3215" s="2">
        <v>0.88888888888888884</v>
      </c>
      <c r="R3215" s="2" t="s">
        <v>74</v>
      </c>
      <c r="S3215" s="2" t="s">
        <v>6986</v>
      </c>
      <c r="T3215" s="2" t="s">
        <v>6987</v>
      </c>
      <c r="U3215" s="2" t="b">
        <v>1</v>
      </c>
      <c r="V3215" s="2" t="s">
        <v>69</v>
      </c>
      <c r="W3215" s="2">
        <v>2.7</v>
      </c>
    </row>
    <row r="3216" spans="1:23" ht="15.75" customHeight="1" x14ac:dyDescent="0.25">
      <c r="A3216" s="2" t="s">
        <v>2815</v>
      </c>
      <c r="B3216" s="2" t="s">
        <v>2817</v>
      </c>
      <c r="C3216" s="2" t="s">
        <v>106</v>
      </c>
      <c r="D3216" s="2" t="s">
        <v>94</v>
      </c>
      <c r="E3216" s="2" t="s">
        <v>96</v>
      </c>
      <c r="F3216" s="2" t="s">
        <v>364</v>
      </c>
      <c r="G3216" s="2" t="s">
        <v>669</v>
      </c>
      <c r="H3216" s="2" t="s">
        <v>513</v>
      </c>
      <c r="I3216" s="2" t="s">
        <v>40</v>
      </c>
      <c r="J3216" s="2" t="s">
        <v>670</v>
      </c>
      <c r="K3216" s="2" t="s">
        <v>671</v>
      </c>
      <c r="L3216" s="2" t="s">
        <v>372</v>
      </c>
      <c r="M3216" s="2">
        <v>56</v>
      </c>
      <c r="N3216" s="2" t="b">
        <v>0</v>
      </c>
      <c r="O3216" s="2">
        <v>0.85950413223140498</v>
      </c>
      <c r="P3216" s="2">
        <v>0.8125</v>
      </c>
      <c r="Q3216" s="2">
        <v>0.91228070175438591</v>
      </c>
      <c r="R3216" s="2" t="s">
        <v>74</v>
      </c>
      <c r="S3216" s="2" t="s">
        <v>6988</v>
      </c>
      <c r="T3216" s="2" t="s">
        <v>6989</v>
      </c>
      <c r="U3216" s="2" t="b">
        <v>1</v>
      </c>
      <c r="V3216" s="2" t="s">
        <v>69</v>
      </c>
      <c r="W3216" s="2">
        <v>2.2999999999999998</v>
      </c>
    </row>
    <row r="3217" spans="1:23" ht="15.75" customHeight="1" x14ac:dyDescent="0.25">
      <c r="A3217" s="2" t="s">
        <v>2815</v>
      </c>
      <c r="B3217" s="2" t="s">
        <v>2817</v>
      </c>
      <c r="C3217" s="2" t="s">
        <v>106</v>
      </c>
      <c r="D3217" s="2" t="s">
        <v>94</v>
      </c>
      <c r="E3217" s="2" t="s">
        <v>96</v>
      </c>
      <c r="F3217" s="2" t="s">
        <v>364</v>
      </c>
      <c r="G3217" s="2" t="s">
        <v>674</v>
      </c>
      <c r="H3217" s="2" t="s">
        <v>513</v>
      </c>
      <c r="I3217" s="2" t="s">
        <v>40</v>
      </c>
      <c r="J3217" s="2" t="s">
        <v>675</v>
      </c>
      <c r="K3217" s="2" t="s">
        <v>676</v>
      </c>
      <c r="L3217" s="2" t="s">
        <v>372</v>
      </c>
      <c r="M3217" s="2">
        <v>57</v>
      </c>
      <c r="N3217" s="2" t="b">
        <v>0</v>
      </c>
      <c r="O3217" s="2">
        <v>0.83695652173913049</v>
      </c>
      <c r="P3217" s="2">
        <v>0.78172588832487311</v>
      </c>
      <c r="Q3217" s="2">
        <v>0.90058479532163738</v>
      </c>
      <c r="R3217" s="2" t="s">
        <v>74</v>
      </c>
      <c r="S3217" s="2" t="s">
        <v>6990</v>
      </c>
      <c r="T3217" s="2" t="s">
        <v>6991</v>
      </c>
      <c r="U3217" s="2" t="b">
        <v>1</v>
      </c>
      <c r="V3217" s="2" t="s">
        <v>69</v>
      </c>
      <c r="W3217" s="2">
        <v>2.2999999999999998</v>
      </c>
    </row>
    <row r="3218" spans="1:23" ht="15.75" customHeight="1" x14ac:dyDescent="0.25">
      <c r="A3218" s="2" t="s">
        <v>2815</v>
      </c>
      <c r="B3218" s="2" t="s">
        <v>2817</v>
      </c>
      <c r="C3218" s="2" t="s">
        <v>106</v>
      </c>
      <c r="D3218" s="2" t="s">
        <v>94</v>
      </c>
      <c r="E3218" s="2" t="s">
        <v>96</v>
      </c>
      <c r="F3218" s="2" t="s">
        <v>364</v>
      </c>
      <c r="G3218" s="2" t="s">
        <v>679</v>
      </c>
      <c r="H3218" s="2" t="s">
        <v>513</v>
      </c>
      <c r="I3218" s="2" t="s">
        <v>40</v>
      </c>
      <c r="J3218" s="2" t="s">
        <v>680</v>
      </c>
      <c r="K3218" s="2" t="s">
        <v>681</v>
      </c>
      <c r="L3218" s="2" t="s">
        <v>372</v>
      </c>
      <c r="M3218" s="2">
        <v>58</v>
      </c>
      <c r="N3218" s="2" t="b">
        <v>0</v>
      </c>
      <c r="O3218" s="2">
        <v>0.8421052631578948</v>
      </c>
      <c r="P3218" s="2">
        <v>0.8</v>
      </c>
      <c r="Q3218" s="2">
        <v>0.88888888888888884</v>
      </c>
      <c r="R3218" s="2" t="s">
        <v>74</v>
      </c>
      <c r="S3218" s="2" t="s">
        <v>6992</v>
      </c>
      <c r="T3218" s="2" t="s">
        <v>6993</v>
      </c>
      <c r="U3218" s="2" t="b">
        <v>1</v>
      </c>
      <c r="V3218" s="2" t="s">
        <v>69</v>
      </c>
      <c r="W3218" s="2">
        <v>2.6</v>
      </c>
    </row>
    <row r="3219" spans="1:23" ht="15.75" customHeight="1" x14ac:dyDescent="0.25">
      <c r="A3219" s="2" t="s">
        <v>2815</v>
      </c>
      <c r="B3219" s="2" t="s">
        <v>2817</v>
      </c>
      <c r="C3219" s="2" t="s">
        <v>106</v>
      </c>
      <c r="D3219" s="2" t="s">
        <v>94</v>
      </c>
      <c r="E3219" s="2" t="s">
        <v>96</v>
      </c>
      <c r="F3219" s="2" t="s">
        <v>364</v>
      </c>
      <c r="G3219" s="2" t="s">
        <v>684</v>
      </c>
      <c r="H3219" s="2" t="s">
        <v>513</v>
      </c>
      <c r="I3219" s="2" t="s">
        <v>40</v>
      </c>
      <c r="J3219" s="2" t="s">
        <v>685</v>
      </c>
      <c r="K3219" s="2" t="s">
        <v>686</v>
      </c>
      <c r="L3219" s="2" t="s">
        <v>372</v>
      </c>
      <c r="M3219" s="2">
        <v>59</v>
      </c>
      <c r="N3219" s="2" t="b">
        <v>0</v>
      </c>
      <c r="O3219" s="2">
        <v>0.84931506849315075</v>
      </c>
      <c r="P3219" s="2">
        <v>0.7989690721649485</v>
      </c>
      <c r="Q3219" s="2">
        <v>0.9064327485380117</v>
      </c>
      <c r="R3219" s="2" t="s">
        <v>74</v>
      </c>
      <c r="S3219" s="2" t="s">
        <v>6994</v>
      </c>
      <c r="T3219" s="2" t="s">
        <v>6995</v>
      </c>
      <c r="U3219" s="2" t="b">
        <v>1</v>
      </c>
      <c r="V3219" s="2" t="s">
        <v>69</v>
      </c>
      <c r="W3219" s="2">
        <v>2.2999999999999998</v>
      </c>
    </row>
    <row r="3220" spans="1:23" ht="15.75" customHeight="1" x14ac:dyDescent="0.25">
      <c r="A3220" s="2" t="s">
        <v>2815</v>
      </c>
      <c r="B3220" s="2" t="s">
        <v>2817</v>
      </c>
      <c r="C3220" s="2" t="s">
        <v>106</v>
      </c>
      <c r="D3220" s="2" t="s">
        <v>94</v>
      </c>
      <c r="E3220" s="2" t="s">
        <v>96</v>
      </c>
      <c r="F3220" s="2" t="s">
        <v>364</v>
      </c>
      <c r="G3220" s="2" t="s">
        <v>689</v>
      </c>
      <c r="H3220" s="2" t="s">
        <v>513</v>
      </c>
      <c r="I3220" s="2" t="s">
        <v>40</v>
      </c>
      <c r="J3220" s="2" t="s">
        <v>690</v>
      </c>
      <c r="K3220" s="2" t="s">
        <v>691</v>
      </c>
      <c r="L3220" s="2" t="s">
        <v>372</v>
      </c>
      <c r="M3220" s="2">
        <v>60</v>
      </c>
      <c r="N3220" s="2" t="b">
        <v>0</v>
      </c>
      <c r="O3220" s="2">
        <v>0.85635359116022092</v>
      </c>
      <c r="P3220" s="2">
        <v>0.81151832460732987</v>
      </c>
      <c r="Q3220" s="2">
        <v>0.9064327485380117</v>
      </c>
      <c r="R3220" s="2" t="s">
        <v>74</v>
      </c>
      <c r="S3220" s="2" t="s">
        <v>6996</v>
      </c>
      <c r="T3220" s="2" t="s">
        <v>6997</v>
      </c>
      <c r="U3220" s="2" t="b">
        <v>1</v>
      </c>
      <c r="V3220" s="2" t="s">
        <v>69</v>
      </c>
      <c r="W3220" s="2">
        <v>2.2000000000000002</v>
      </c>
    </row>
    <row r="3221" spans="1:23" ht="15.75" customHeight="1" x14ac:dyDescent="0.25">
      <c r="A3221" s="2" t="s">
        <v>2815</v>
      </c>
      <c r="B3221" s="2" t="s">
        <v>2817</v>
      </c>
      <c r="C3221" s="2" t="s">
        <v>106</v>
      </c>
      <c r="D3221" s="2" t="s">
        <v>94</v>
      </c>
      <c r="E3221" s="2" t="s">
        <v>96</v>
      </c>
      <c r="F3221" s="2" t="s">
        <v>364</v>
      </c>
      <c r="G3221" s="2" t="s">
        <v>694</v>
      </c>
      <c r="H3221" s="2" t="s">
        <v>513</v>
      </c>
      <c r="I3221" s="2" t="s">
        <v>40</v>
      </c>
      <c r="J3221" s="2" t="s">
        <v>695</v>
      </c>
      <c r="K3221" s="2" t="s">
        <v>696</v>
      </c>
      <c r="L3221" s="2" t="s">
        <v>372</v>
      </c>
      <c r="M3221" s="2">
        <v>61</v>
      </c>
      <c r="N3221" s="2" t="b">
        <v>0</v>
      </c>
      <c r="O3221" s="2">
        <v>0.84122562674094703</v>
      </c>
      <c r="P3221" s="2">
        <v>0.80319148936170215</v>
      </c>
      <c r="Q3221" s="2">
        <v>0.88304093567251463</v>
      </c>
      <c r="R3221" s="2" t="s">
        <v>74</v>
      </c>
      <c r="S3221" s="2" t="s">
        <v>6998</v>
      </c>
      <c r="T3221" s="2" t="s">
        <v>6999</v>
      </c>
      <c r="U3221" s="2" t="b">
        <v>1</v>
      </c>
      <c r="V3221" s="2" t="s">
        <v>69</v>
      </c>
      <c r="W3221" s="2">
        <v>2.7</v>
      </c>
    </row>
    <row r="3222" spans="1:23" ht="15.75" customHeight="1" x14ac:dyDescent="0.25">
      <c r="A3222" s="2" t="s">
        <v>2815</v>
      </c>
      <c r="B3222" s="2" t="s">
        <v>2817</v>
      </c>
      <c r="C3222" s="2" t="s">
        <v>106</v>
      </c>
      <c r="D3222" s="2" t="s">
        <v>94</v>
      </c>
      <c r="E3222" s="2" t="s">
        <v>96</v>
      </c>
      <c r="F3222" s="2" t="s">
        <v>364</v>
      </c>
      <c r="G3222" s="2" t="s">
        <v>699</v>
      </c>
      <c r="H3222" s="2" t="s">
        <v>700</v>
      </c>
      <c r="I3222" s="2" t="s">
        <v>47</v>
      </c>
      <c r="J3222" s="2" t="s">
        <v>701</v>
      </c>
      <c r="K3222" s="2" t="s">
        <v>702</v>
      </c>
      <c r="L3222" s="2" t="s">
        <v>366</v>
      </c>
      <c r="M3222" s="2">
        <v>42</v>
      </c>
      <c r="N3222" s="2" t="b">
        <v>0</v>
      </c>
      <c r="O3222" s="2">
        <v>0.84861407249466947</v>
      </c>
      <c r="P3222" s="2">
        <v>0.81893004115226342</v>
      </c>
      <c r="Q3222" s="2">
        <v>0.88053097345132747</v>
      </c>
      <c r="R3222" s="2" t="s">
        <v>74</v>
      </c>
      <c r="S3222" s="2" t="s">
        <v>7000</v>
      </c>
      <c r="T3222" s="2" t="s">
        <v>7001</v>
      </c>
      <c r="U3222" s="2" t="b">
        <v>1</v>
      </c>
      <c r="V3222" s="2" t="s">
        <v>69</v>
      </c>
      <c r="W3222" s="2">
        <v>2.5</v>
      </c>
    </row>
    <row r="3223" spans="1:23" ht="15.75" customHeight="1" x14ac:dyDescent="0.25">
      <c r="A3223" s="2" t="s">
        <v>2815</v>
      </c>
      <c r="B3223" s="2" t="s">
        <v>2817</v>
      </c>
      <c r="C3223" s="2" t="s">
        <v>106</v>
      </c>
      <c r="D3223" s="2" t="s">
        <v>94</v>
      </c>
      <c r="E3223" s="2" t="s">
        <v>96</v>
      </c>
      <c r="F3223" s="2" t="s">
        <v>364</v>
      </c>
      <c r="G3223" s="2" t="s">
        <v>705</v>
      </c>
      <c r="H3223" s="2" t="s">
        <v>700</v>
      </c>
      <c r="I3223" s="2" t="s">
        <v>47</v>
      </c>
      <c r="J3223" s="2" t="s">
        <v>706</v>
      </c>
      <c r="K3223" s="2" t="s">
        <v>707</v>
      </c>
      <c r="L3223" s="2" t="s">
        <v>366</v>
      </c>
      <c r="M3223" s="2">
        <v>43</v>
      </c>
      <c r="N3223" s="2" t="b">
        <v>0</v>
      </c>
      <c r="O3223" s="2">
        <v>0.86825053995680346</v>
      </c>
      <c r="P3223" s="2">
        <v>0.84810126582278478</v>
      </c>
      <c r="Q3223" s="2">
        <v>0.88938053097345138</v>
      </c>
      <c r="R3223" s="2" t="s">
        <v>74</v>
      </c>
      <c r="S3223" s="2" t="s">
        <v>7002</v>
      </c>
      <c r="T3223" s="2" t="s">
        <v>7003</v>
      </c>
      <c r="U3223" s="2" t="b">
        <v>1</v>
      </c>
      <c r="V3223" s="2" t="s">
        <v>69</v>
      </c>
      <c r="W3223" s="2">
        <v>1.9</v>
      </c>
    </row>
    <row r="3224" spans="1:23" ht="15.75" customHeight="1" x14ac:dyDescent="0.25">
      <c r="A3224" s="2" t="s">
        <v>2815</v>
      </c>
      <c r="B3224" s="2" t="s">
        <v>2817</v>
      </c>
      <c r="C3224" s="2" t="s">
        <v>106</v>
      </c>
      <c r="D3224" s="2" t="s">
        <v>94</v>
      </c>
      <c r="E3224" s="2" t="s">
        <v>96</v>
      </c>
      <c r="F3224" s="2" t="s">
        <v>364</v>
      </c>
      <c r="G3224" s="2" t="s">
        <v>710</v>
      </c>
      <c r="H3224" s="2" t="s">
        <v>700</v>
      </c>
      <c r="I3224" s="2" t="s">
        <v>47</v>
      </c>
      <c r="J3224" s="2" t="s">
        <v>711</v>
      </c>
      <c r="K3224" s="2" t="s">
        <v>712</v>
      </c>
      <c r="L3224" s="2" t="s">
        <v>366</v>
      </c>
      <c r="M3224" s="2">
        <v>44</v>
      </c>
      <c r="N3224" s="2" t="b">
        <v>0</v>
      </c>
      <c r="O3224" s="2">
        <v>0.84978540772532196</v>
      </c>
      <c r="P3224" s="2">
        <v>0.82499999999999996</v>
      </c>
      <c r="Q3224" s="2">
        <v>0.87610619469026552</v>
      </c>
      <c r="R3224" s="2" t="s">
        <v>74</v>
      </c>
      <c r="S3224" s="2" t="s">
        <v>7004</v>
      </c>
      <c r="T3224" s="2" t="s">
        <v>7005</v>
      </c>
      <c r="U3224" s="2" t="b">
        <v>1</v>
      </c>
      <c r="V3224" s="2" t="s">
        <v>69</v>
      </c>
      <c r="W3224" s="2">
        <v>1.5</v>
      </c>
    </row>
    <row r="3225" spans="1:23" ht="15.75" customHeight="1" x14ac:dyDescent="0.25">
      <c r="A3225" s="2" t="s">
        <v>2815</v>
      </c>
      <c r="B3225" s="2" t="s">
        <v>2817</v>
      </c>
      <c r="C3225" s="2" t="s">
        <v>106</v>
      </c>
      <c r="D3225" s="2" t="s">
        <v>94</v>
      </c>
      <c r="E3225" s="2" t="s">
        <v>96</v>
      </c>
      <c r="F3225" s="2" t="s">
        <v>364</v>
      </c>
      <c r="G3225" s="2" t="s">
        <v>715</v>
      </c>
      <c r="H3225" s="2" t="s">
        <v>700</v>
      </c>
      <c r="I3225" s="2" t="s">
        <v>47</v>
      </c>
      <c r="J3225" s="2" t="s">
        <v>716</v>
      </c>
      <c r="K3225" s="2" t="s">
        <v>717</v>
      </c>
      <c r="L3225" s="2" t="s">
        <v>366</v>
      </c>
      <c r="M3225" s="2">
        <v>45</v>
      </c>
      <c r="N3225" s="2" t="b">
        <v>0</v>
      </c>
      <c r="O3225" s="2">
        <v>0.85042735042735051</v>
      </c>
      <c r="P3225" s="2">
        <v>0.8223140495867769</v>
      </c>
      <c r="Q3225" s="2">
        <v>0.88053097345132747</v>
      </c>
      <c r="R3225" s="2" t="s">
        <v>74</v>
      </c>
      <c r="S3225" s="2" t="s">
        <v>7006</v>
      </c>
      <c r="T3225" s="2" t="s">
        <v>7007</v>
      </c>
      <c r="U3225" s="2" t="b">
        <v>1</v>
      </c>
      <c r="V3225" s="2" t="s">
        <v>69</v>
      </c>
      <c r="W3225" s="2">
        <v>1.5</v>
      </c>
    </row>
    <row r="3226" spans="1:23" ht="15.75" customHeight="1" x14ac:dyDescent="0.25">
      <c r="A3226" s="2" t="s">
        <v>2815</v>
      </c>
      <c r="B3226" s="2" t="s">
        <v>2817</v>
      </c>
      <c r="C3226" s="2" t="s">
        <v>106</v>
      </c>
      <c r="D3226" s="2" t="s">
        <v>94</v>
      </c>
      <c r="E3226" s="2" t="s">
        <v>96</v>
      </c>
      <c r="F3226" s="2" t="s">
        <v>364</v>
      </c>
      <c r="G3226" s="2" t="s">
        <v>720</v>
      </c>
      <c r="H3226" s="2" t="s">
        <v>700</v>
      </c>
      <c r="I3226" s="2" t="s">
        <v>47</v>
      </c>
      <c r="J3226" s="2" t="s">
        <v>721</v>
      </c>
      <c r="K3226" s="2" t="s">
        <v>722</v>
      </c>
      <c r="L3226" s="2" t="s">
        <v>366</v>
      </c>
      <c r="M3226" s="2">
        <v>46</v>
      </c>
      <c r="N3226" s="2" t="b">
        <v>0</v>
      </c>
      <c r="O3226" s="2">
        <v>0.84549356223175953</v>
      </c>
      <c r="P3226" s="2">
        <v>0.8208333333333333</v>
      </c>
      <c r="Q3226" s="2">
        <v>0.87168141592920356</v>
      </c>
      <c r="R3226" s="2" t="s">
        <v>74</v>
      </c>
      <c r="S3226" s="2" t="s">
        <v>7008</v>
      </c>
      <c r="T3226" s="2" t="s">
        <v>7009</v>
      </c>
      <c r="U3226" s="2" t="b">
        <v>1</v>
      </c>
      <c r="V3226" s="2" t="s">
        <v>69</v>
      </c>
      <c r="W3226" s="2">
        <v>1.9</v>
      </c>
    </row>
    <row r="3227" spans="1:23" ht="15.75" customHeight="1" x14ac:dyDescent="0.25">
      <c r="A3227" s="2" t="s">
        <v>2815</v>
      </c>
      <c r="B3227" s="2" t="s">
        <v>2817</v>
      </c>
      <c r="C3227" s="2" t="s">
        <v>106</v>
      </c>
      <c r="D3227" s="2" t="s">
        <v>94</v>
      </c>
      <c r="E3227" s="2" t="s">
        <v>96</v>
      </c>
      <c r="F3227" s="2" t="s">
        <v>364</v>
      </c>
      <c r="G3227" s="2" t="s">
        <v>725</v>
      </c>
      <c r="H3227" s="2" t="s">
        <v>700</v>
      </c>
      <c r="I3227" s="2" t="s">
        <v>47</v>
      </c>
      <c r="J3227" s="2" t="s">
        <v>726</v>
      </c>
      <c r="K3227" s="2" t="s">
        <v>727</v>
      </c>
      <c r="L3227" s="2" t="s">
        <v>366</v>
      </c>
      <c r="M3227" s="2">
        <v>47</v>
      </c>
      <c r="N3227" s="2" t="b">
        <v>0</v>
      </c>
      <c r="O3227" s="2">
        <v>0.85470085470085477</v>
      </c>
      <c r="P3227" s="2">
        <v>0.82644628099173556</v>
      </c>
      <c r="Q3227" s="2">
        <v>0.88495575221238942</v>
      </c>
      <c r="R3227" s="2" t="s">
        <v>74</v>
      </c>
      <c r="S3227" s="2" t="s">
        <v>7010</v>
      </c>
      <c r="T3227" s="2" t="s">
        <v>7011</v>
      </c>
      <c r="U3227" s="2" t="b">
        <v>1</v>
      </c>
      <c r="V3227" s="2" t="s">
        <v>69</v>
      </c>
      <c r="W3227" s="2">
        <v>1.5</v>
      </c>
    </row>
    <row r="3228" spans="1:23" ht="15.75" customHeight="1" x14ac:dyDescent="0.25">
      <c r="A3228" s="2" t="s">
        <v>2815</v>
      </c>
      <c r="B3228" s="2" t="s">
        <v>2817</v>
      </c>
      <c r="C3228" s="2" t="s">
        <v>106</v>
      </c>
      <c r="D3228" s="2" t="s">
        <v>94</v>
      </c>
      <c r="E3228" s="2" t="s">
        <v>96</v>
      </c>
      <c r="F3228" s="2" t="s">
        <v>364</v>
      </c>
      <c r="G3228" s="2" t="s">
        <v>730</v>
      </c>
      <c r="H3228" s="2" t="s">
        <v>700</v>
      </c>
      <c r="I3228" s="2" t="s">
        <v>47</v>
      </c>
      <c r="J3228" s="2" t="s">
        <v>731</v>
      </c>
      <c r="K3228" s="2" t="s">
        <v>732</v>
      </c>
      <c r="L3228" s="2" t="s">
        <v>366</v>
      </c>
      <c r="M3228" s="2">
        <v>48</v>
      </c>
      <c r="N3228" s="2" t="b">
        <v>0</v>
      </c>
      <c r="O3228" s="2">
        <v>0.875</v>
      </c>
      <c r="P3228" s="2">
        <v>0.8529411764705882</v>
      </c>
      <c r="Q3228" s="2">
        <v>0.89823008849557517</v>
      </c>
      <c r="R3228" s="2" t="s">
        <v>74</v>
      </c>
      <c r="S3228" s="2" t="s">
        <v>7012</v>
      </c>
      <c r="T3228" s="2" t="s">
        <v>7013</v>
      </c>
      <c r="U3228" s="2" t="b">
        <v>1</v>
      </c>
      <c r="V3228" s="2" t="s">
        <v>69</v>
      </c>
      <c r="W3228" s="2">
        <v>1.5</v>
      </c>
    </row>
    <row r="3229" spans="1:23" ht="15.75" customHeight="1" x14ac:dyDescent="0.25">
      <c r="A3229" s="2" t="s">
        <v>2815</v>
      </c>
      <c r="B3229" s="2" t="s">
        <v>2817</v>
      </c>
      <c r="C3229" s="2" t="s">
        <v>106</v>
      </c>
      <c r="D3229" s="2" t="s">
        <v>94</v>
      </c>
      <c r="E3229" s="2" t="s">
        <v>96</v>
      </c>
      <c r="F3229" s="2" t="s">
        <v>364</v>
      </c>
      <c r="G3229" s="2" t="s">
        <v>735</v>
      </c>
      <c r="H3229" s="2" t="s">
        <v>700</v>
      </c>
      <c r="I3229" s="2" t="s">
        <v>47</v>
      </c>
      <c r="J3229" s="2" t="s">
        <v>736</v>
      </c>
      <c r="K3229" s="2" t="s">
        <v>737</v>
      </c>
      <c r="L3229" s="2" t="s">
        <v>366</v>
      </c>
      <c r="M3229" s="2">
        <v>49</v>
      </c>
      <c r="N3229" s="2" t="b">
        <v>0</v>
      </c>
      <c r="O3229" s="2">
        <v>0.8701298701298702</v>
      </c>
      <c r="P3229" s="2">
        <v>0.85169491525423724</v>
      </c>
      <c r="Q3229" s="2">
        <v>0.88938053097345138</v>
      </c>
      <c r="R3229" s="2" t="s">
        <v>74</v>
      </c>
      <c r="S3229" s="2" t="s">
        <v>7014</v>
      </c>
      <c r="T3229" s="2" t="s">
        <v>7015</v>
      </c>
      <c r="U3229" s="2" t="b">
        <v>1</v>
      </c>
      <c r="V3229" s="2" t="s">
        <v>69</v>
      </c>
      <c r="W3229" s="2">
        <v>1.9</v>
      </c>
    </row>
    <row r="3230" spans="1:23" ht="15.75" customHeight="1" x14ac:dyDescent="0.25">
      <c r="A3230" s="2" t="s">
        <v>2815</v>
      </c>
      <c r="B3230" s="2" t="s">
        <v>2817</v>
      </c>
      <c r="C3230" s="2" t="s">
        <v>106</v>
      </c>
      <c r="D3230" s="2" t="s">
        <v>94</v>
      </c>
      <c r="E3230" s="2" t="s">
        <v>96</v>
      </c>
      <c r="F3230" s="2" t="s">
        <v>364</v>
      </c>
      <c r="G3230" s="2" t="s">
        <v>740</v>
      </c>
      <c r="H3230" s="2" t="s">
        <v>700</v>
      </c>
      <c r="I3230" s="2" t="s">
        <v>47</v>
      </c>
      <c r="J3230" s="2" t="s">
        <v>741</v>
      </c>
      <c r="K3230" s="2" t="s">
        <v>742</v>
      </c>
      <c r="L3230" s="2" t="s">
        <v>366</v>
      </c>
      <c r="M3230" s="2">
        <v>50</v>
      </c>
      <c r="N3230" s="2" t="b">
        <v>0</v>
      </c>
      <c r="O3230" s="2">
        <v>0.84978540772532196</v>
      </c>
      <c r="P3230" s="2">
        <v>0.82499999999999996</v>
      </c>
      <c r="Q3230" s="2">
        <v>0.87610619469026552</v>
      </c>
      <c r="R3230" s="2" t="s">
        <v>74</v>
      </c>
      <c r="S3230" s="2" t="s">
        <v>7016</v>
      </c>
      <c r="T3230" s="2" t="s">
        <v>7017</v>
      </c>
      <c r="U3230" s="2" t="b">
        <v>1</v>
      </c>
      <c r="V3230" s="2" t="s">
        <v>69</v>
      </c>
      <c r="W3230" s="2">
        <v>1.5</v>
      </c>
    </row>
    <row r="3231" spans="1:23" ht="15.75" customHeight="1" x14ac:dyDescent="0.25">
      <c r="A3231" s="2" t="s">
        <v>2815</v>
      </c>
      <c r="B3231" s="2" t="s">
        <v>2817</v>
      </c>
      <c r="C3231" s="2" t="s">
        <v>106</v>
      </c>
      <c r="D3231" s="2" t="s">
        <v>94</v>
      </c>
      <c r="E3231" s="2" t="s">
        <v>96</v>
      </c>
      <c r="F3231" s="2" t="s">
        <v>364</v>
      </c>
      <c r="G3231" s="2" t="s">
        <v>745</v>
      </c>
      <c r="H3231" s="2" t="s">
        <v>700</v>
      </c>
      <c r="I3231" s="2" t="s">
        <v>47</v>
      </c>
      <c r="J3231" s="2" t="s">
        <v>746</v>
      </c>
      <c r="K3231" s="2" t="s">
        <v>747</v>
      </c>
      <c r="L3231" s="2" t="s">
        <v>366</v>
      </c>
      <c r="M3231" s="2">
        <v>51</v>
      </c>
      <c r="N3231" s="2" t="b">
        <v>0</v>
      </c>
      <c r="O3231" s="2">
        <v>0.83511777301927193</v>
      </c>
      <c r="P3231" s="2">
        <v>0.8091286307053942</v>
      </c>
      <c r="Q3231" s="2">
        <v>0.86283185840707965</v>
      </c>
      <c r="R3231" s="2" t="s">
        <v>74</v>
      </c>
      <c r="S3231" s="2" t="s">
        <v>7018</v>
      </c>
      <c r="T3231" s="2" t="s">
        <v>7019</v>
      </c>
      <c r="U3231" s="2" t="b">
        <v>1</v>
      </c>
      <c r="V3231" s="2" t="s">
        <v>69</v>
      </c>
      <c r="W3231" s="2">
        <v>1.5</v>
      </c>
    </row>
    <row r="3232" spans="1:23" ht="15.75" customHeight="1" x14ac:dyDescent="0.25">
      <c r="A3232" s="2" t="s">
        <v>2815</v>
      </c>
      <c r="B3232" s="2" t="s">
        <v>2817</v>
      </c>
      <c r="C3232" s="2" t="s">
        <v>106</v>
      </c>
      <c r="D3232" s="2" t="s">
        <v>94</v>
      </c>
      <c r="E3232" s="2" t="s">
        <v>96</v>
      </c>
      <c r="F3232" s="2" t="s">
        <v>364</v>
      </c>
      <c r="G3232" s="2" t="s">
        <v>750</v>
      </c>
      <c r="H3232" s="2" t="s">
        <v>700</v>
      </c>
      <c r="I3232" s="2" t="s">
        <v>47</v>
      </c>
      <c r="J3232" s="2" t="s">
        <v>751</v>
      </c>
      <c r="K3232" s="2" t="s">
        <v>752</v>
      </c>
      <c r="L3232" s="2" t="s">
        <v>366</v>
      </c>
      <c r="M3232" s="2">
        <v>52</v>
      </c>
      <c r="N3232" s="2" t="b">
        <v>0</v>
      </c>
      <c r="O3232" s="2">
        <v>0.85775862068965525</v>
      </c>
      <c r="P3232" s="2">
        <v>0.83613445378151263</v>
      </c>
      <c r="Q3232" s="2">
        <v>0.88053097345132747</v>
      </c>
      <c r="R3232" s="2" t="s">
        <v>74</v>
      </c>
      <c r="S3232" s="2" t="s">
        <v>7020</v>
      </c>
      <c r="T3232" s="2" t="s">
        <v>7021</v>
      </c>
      <c r="U3232" s="2" t="b">
        <v>1</v>
      </c>
      <c r="V3232" s="2" t="s">
        <v>69</v>
      </c>
      <c r="W3232" s="2">
        <v>1.9</v>
      </c>
    </row>
    <row r="3233" spans="1:23" ht="15.75" customHeight="1" x14ac:dyDescent="0.25">
      <c r="A3233" s="2" t="s">
        <v>2815</v>
      </c>
      <c r="B3233" s="2" t="s">
        <v>2817</v>
      </c>
      <c r="C3233" s="2" t="s">
        <v>106</v>
      </c>
      <c r="D3233" s="2" t="s">
        <v>94</v>
      </c>
      <c r="E3233" s="2" t="s">
        <v>96</v>
      </c>
      <c r="F3233" s="2" t="s">
        <v>364</v>
      </c>
      <c r="G3233" s="2" t="s">
        <v>755</v>
      </c>
      <c r="H3233" s="2" t="s">
        <v>700</v>
      </c>
      <c r="I3233" s="2" t="s">
        <v>47</v>
      </c>
      <c r="J3233" s="2" t="s">
        <v>756</v>
      </c>
      <c r="K3233" s="2" t="s">
        <v>757</v>
      </c>
      <c r="L3233" s="2" t="s">
        <v>366</v>
      </c>
      <c r="M3233" s="2">
        <v>53</v>
      </c>
      <c r="N3233" s="2" t="b">
        <v>0</v>
      </c>
      <c r="O3233" s="2">
        <v>0.85775862068965525</v>
      </c>
      <c r="P3233" s="2">
        <v>0.83613445378151263</v>
      </c>
      <c r="Q3233" s="2">
        <v>0.88053097345132747</v>
      </c>
      <c r="R3233" s="2" t="s">
        <v>74</v>
      </c>
      <c r="S3233" s="2" t="s">
        <v>7022</v>
      </c>
      <c r="T3233" s="2" t="s">
        <v>7023</v>
      </c>
      <c r="U3233" s="2" t="b">
        <v>1</v>
      </c>
      <c r="V3233" s="2" t="s">
        <v>69</v>
      </c>
      <c r="W3233" s="2">
        <v>1.5</v>
      </c>
    </row>
    <row r="3234" spans="1:23" ht="15.75" customHeight="1" x14ac:dyDescent="0.25">
      <c r="A3234" s="2" t="s">
        <v>2815</v>
      </c>
      <c r="B3234" s="2" t="s">
        <v>2817</v>
      </c>
      <c r="C3234" s="2" t="s">
        <v>106</v>
      </c>
      <c r="D3234" s="2" t="s">
        <v>94</v>
      </c>
      <c r="E3234" s="2" t="s">
        <v>96</v>
      </c>
      <c r="F3234" s="2" t="s">
        <v>364</v>
      </c>
      <c r="G3234" s="2" t="s">
        <v>760</v>
      </c>
      <c r="H3234" s="2" t="s">
        <v>700</v>
      </c>
      <c r="I3234" s="2" t="s">
        <v>47</v>
      </c>
      <c r="J3234" s="2" t="s">
        <v>761</v>
      </c>
      <c r="K3234" s="2" t="s">
        <v>762</v>
      </c>
      <c r="L3234" s="2" t="s">
        <v>366</v>
      </c>
      <c r="M3234" s="2">
        <v>54</v>
      </c>
      <c r="N3234" s="2" t="b">
        <v>0</v>
      </c>
      <c r="O3234" s="2">
        <v>0.84076433121019112</v>
      </c>
      <c r="P3234" s="2">
        <v>0.80816326530612248</v>
      </c>
      <c r="Q3234" s="2">
        <v>0.87610619469026552</v>
      </c>
      <c r="R3234" s="2" t="s">
        <v>74</v>
      </c>
      <c r="S3234" s="2" t="s">
        <v>7024</v>
      </c>
      <c r="T3234" s="2" t="s">
        <v>7025</v>
      </c>
      <c r="U3234" s="2" t="b">
        <v>1</v>
      </c>
      <c r="V3234" s="2" t="s">
        <v>69</v>
      </c>
      <c r="W3234" s="2">
        <v>1.5</v>
      </c>
    </row>
    <row r="3235" spans="1:23" ht="15.75" customHeight="1" x14ac:dyDescent="0.25">
      <c r="A3235" s="2" t="s">
        <v>2815</v>
      </c>
      <c r="B3235" s="2" t="s">
        <v>2817</v>
      </c>
      <c r="C3235" s="2" t="s">
        <v>106</v>
      </c>
      <c r="D3235" s="2" t="s">
        <v>94</v>
      </c>
      <c r="E3235" s="2" t="s">
        <v>96</v>
      </c>
      <c r="F3235" s="2" t="s">
        <v>364</v>
      </c>
      <c r="G3235" s="2" t="s">
        <v>765</v>
      </c>
      <c r="H3235" s="2" t="s">
        <v>700</v>
      </c>
      <c r="I3235" s="2" t="s">
        <v>47</v>
      </c>
      <c r="J3235" s="2" t="s">
        <v>766</v>
      </c>
      <c r="K3235" s="2" t="s">
        <v>767</v>
      </c>
      <c r="L3235" s="2" t="s">
        <v>366</v>
      </c>
      <c r="M3235" s="2">
        <v>55</v>
      </c>
      <c r="N3235" s="2" t="b">
        <v>0</v>
      </c>
      <c r="O3235" s="2">
        <v>0.85407725321888417</v>
      </c>
      <c r="P3235" s="2">
        <v>0.82916666666666672</v>
      </c>
      <c r="Q3235" s="2">
        <v>0.88053097345132747</v>
      </c>
      <c r="R3235" s="2" t="s">
        <v>74</v>
      </c>
      <c r="S3235" s="2" t="s">
        <v>7026</v>
      </c>
      <c r="T3235" s="2" t="s">
        <v>7027</v>
      </c>
      <c r="U3235" s="2" t="b">
        <v>1</v>
      </c>
      <c r="V3235" s="2" t="s">
        <v>69</v>
      </c>
      <c r="W3235" s="2">
        <v>1.9</v>
      </c>
    </row>
    <row r="3236" spans="1:23" ht="15.75" customHeight="1" x14ac:dyDescent="0.25">
      <c r="A3236" s="2" t="s">
        <v>2815</v>
      </c>
      <c r="B3236" s="2" t="s">
        <v>2817</v>
      </c>
      <c r="C3236" s="2" t="s">
        <v>106</v>
      </c>
      <c r="D3236" s="2" t="s">
        <v>94</v>
      </c>
      <c r="E3236" s="2" t="s">
        <v>96</v>
      </c>
      <c r="F3236" s="2" t="s">
        <v>364</v>
      </c>
      <c r="G3236" s="2" t="s">
        <v>770</v>
      </c>
      <c r="H3236" s="2" t="s">
        <v>700</v>
      </c>
      <c r="I3236" s="2" t="s">
        <v>47</v>
      </c>
      <c r="J3236" s="2" t="s">
        <v>771</v>
      </c>
      <c r="K3236" s="2" t="s">
        <v>772</v>
      </c>
      <c r="L3236" s="2" t="s">
        <v>366</v>
      </c>
      <c r="M3236" s="2">
        <v>56</v>
      </c>
      <c r="N3236" s="2" t="b">
        <v>0</v>
      </c>
      <c r="O3236" s="2">
        <v>0.86881720430107523</v>
      </c>
      <c r="P3236" s="2">
        <v>0.84518828451882844</v>
      </c>
      <c r="Q3236" s="2">
        <v>0.89380530973451322</v>
      </c>
      <c r="R3236" s="2" t="s">
        <v>74</v>
      </c>
      <c r="S3236" s="2" t="s">
        <v>7028</v>
      </c>
      <c r="T3236" s="2" t="s">
        <v>7029</v>
      </c>
      <c r="U3236" s="2" t="b">
        <v>1</v>
      </c>
      <c r="V3236" s="2" t="s">
        <v>69</v>
      </c>
      <c r="W3236" s="2">
        <v>1.5</v>
      </c>
    </row>
    <row r="3237" spans="1:23" ht="15.75" customHeight="1" x14ac:dyDescent="0.25">
      <c r="A3237" s="2" t="s">
        <v>2815</v>
      </c>
      <c r="B3237" s="2" t="s">
        <v>2817</v>
      </c>
      <c r="C3237" s="2" t="s">
        <v>106</v>
      </c>
      <c r="D3237" s="2" t="s">
        <v>94</v>
      </c>
      <c r="E3237" s="2" t="s">
        <v>96</v>
      </c>
      <c r="F3237" s="2" t="s">
        <v>364</v>
      </c>
      <c r="G3237" s="2" t="s">
        <v>775</v>
      </c>
      <c r="H3237" s="2" t="s">
        <v>700</v>
      </c>
      <c r="I3237" s="2" t="s">
        <v>47</v>
      </c>
      <c r="J3237" s="2" t="s">
        <v>776</v>
      </c>
      <c r="K3237" s="2" t="s">
        <v>777</v>
      </c>
      <c r="L3237" s="2" t="s">
        <v>366</v>
      </c>
      <c r="M3237" s="2">
        <v>57</v>
      </c>
      <c r="N3237" s="2" t="b">
        <v>0</v>
      </c>
      <c r="O3237" s="2">
        <v>0.84913793103448276</v>
      </c>
      <c r="P3237" s="2">
        <v>0.82773109243697474</v>
      </c>
      <c r="Q3237" s="2">
        <v>0.87168141592920356</v>
      </c>
      <c r="R3237" s="2" t="s">
        <v>74</v>
      </c>
      <c r="S3237" s="2" t="s">
        <v>7030</v>
      </c>
      <c r="T3237" s="2" t="s">
        <v>7031</v>
      </c>
      <c r="U3237" s="2" t="b">
        <v>1</v>
      </c>
      <c r="V3237" s="2" t="s">
        <v>69</v>
      </c>
      <c r="W3237" s="2">
        <v>1.9</v>
      </c>
    </row>
    <row r="3238" spans="1:23" ht="15.75" customHeight="1" x14ac:dyDescent="0.25">
      <c r="A3238" s="2" t="s">
        <v>2815</v>
      </c>
      <c r="B3238" s="2" t="s">
        <v>2817</v>
      </c>
      <c r="C3238" s="2" t="s">
        <v>106</v>
      </c>
      <c r="D3238" s="2" t="s">
        <v>94</v>
      </c>
      <c r="E3238" s="2" t="s">
        <v>96</v>
      </c>
      <c r="F3238" s="2" t="s">
        <v>364</v>
      </c>
      <c r="G3238" s="2" t="s">
        <v>780</v>
      </c>
      <c r="H3238" s="2" t="s">
        <v>700</v>
      </c>
      <c r="I3238" s="2" t="s">
        <v>47</v>
      </c>
      <c r="J3238" s="2" t="s">
        <v>781</v>
      </c>
      <c r="K3238" s="2" t="s">
        <v>782</v>
      </c>
      <c r="L3238" s="2" t="s">
        <v>366</v>
      </c>
      <c r="M3238" s="2">
        <v>58</v>
      </c>
      <c r="N3238" s="2" t="b">
        <v>0</v>
      </c>
      <c r="O3238" s="2">
        <v>0.86206896551724133</v>
      </c>
      <c r="P3238" s="2">
        <v>0.84033613445378152</v>
      </c>
      <c r="Q3238" s="2">
        <v>0.88495575221238942</v>
      </c>
      <c r="R3238" s="2" t="s">
        <v>74</v>
      </c>
      <c r="S3238" s="2" t="s">
        <v>7032</v>
      </c>
      <c r="T3238" s="2" t="s">
        <v>7033</v>
      </c>
      <c r="U3238" s="2" t="b">
        <v>1</v>
      </c>
      <c r="V3238" s="2" t="s">
        <v>69</v>
      </c>
      <c r="W3238" s="2">
        <v>1.5</v>
      </c>
    </row>
    <row r="3239" spans="1:23" ht="15.75" customHeight="1" x14ac:dyDescent="0.25">
      <c r="A3239" s="2" t="s">
        <v>2815</v>
      </c>
      <c r="B3239" s="2" t="s">
        <v>2817</v>
      </c>
      <c r="C3239" s="2" t="s">
        <v>106</v>
      </c>
      <c r="D3239" s="2" t="s">
        <v>94</v>
      </c>
      <c r="E3239" s="2" t="s">
        <v>96</v>
      </c>
      <c r="F3239" s="2" t="s">
        <v>364</v>
      </c>
      <c r="G3239" s="2" t="s">
        <v>785</v>
      </c>
      <c r="H3239" s="2" t="s">
        <v>700</v>
      </c>
      <c r="I3239" s="2" t="s">
        <v>47</v>
      </c>
      <c r="J3239" s="2" t="s">
        <v>786</v>
      </c>
      <c r="K3239" s="2" t="s">
        <v>787</v>
      </c>
      <c r="L3239" s="2" t="s">
        <v>366</v>
      </c>
      <c r="M3239" s="2">
        <v>59</v>
      </c>
      <c r="N3239" s="2" t="b">
        <v>0</v>
      </c>
      <c r="O3239" s="2">
        <v>0.84482758620689646</v>
      </c>
      <c r="P3239" s="2">
        <v>0.82352941176470584</v>
      </c>
      <c r="Q3239" s="2">
        <v>0.86725663716814161</v>
      </c>
      <c r="R3239" s="2" t="s">
        <v>74</v>
      </c>
      <c r="S3239" s="2" t="s">
        <v>7034</v>
      </c>
      <c r="T3239" s="2" t="s">
        <v>7035</v>
      </c>
      <c r="U3239" s="2" t="b">
        <v>1</v>
      </c>
      <c r="V3239" s="2" t="s">
        <v>69</v>
      </c>
      <c r="W3239" s="2">
        <v>1.5</v>
      </c>
    </row>
    <row r="3240" spans="1:23" ht="15.75" customHeight="1" x14ac:dyDescent="0.25">
      <c r="A3240" s="2" t="s">
        <v>2815</v>
      </c>
      <c r="B3240" s="2" t="s">
        <v>2817</v>
      </c>
      <c r="C3240" s="2" t="s">
        <v>106</v>
      </c>
      <c r="D3240" s="2" t="s">
        <v>94</v>
      </c>
      <c r="E3240" s="2" t="s">
        <v>96</v>
      </c>
      <c r="F3240" s="2" t="s">
        <v>364</v>
      </c>
      <c r="G3240" s="2" t="s">
        <v>790</v>
      </c>
      <c r="H3240" s="2" t="s">
        <v>700</v>
      </c>
      <c r="I3240" s="2" t="s">
        <v>47</v>
      </c>
      <c r="J3240" s="2" t="s">
        <v>791</v>
      </c>
      <c r="K3240" s="2" t="s">
        <v>792</v>
      </c>
      <c r="L3240" s="2" t="s">
        <v>366</v>
      </c>
      <c r="M3240" s="2">
        <v>60</v>
      </c>
      <c r="N3240" s="2" t="b">
        <v>0</v>
      </c>
      <c r="O3240" s="2">
        <v>0.86825053995680346</v>
      </c>
      <c r="P3240" s="2">
        <v>0.84810126582278478</v>
      </c>
      <c r="Q3240" s="2">
        <v>0.88938053097345138</v>
      </c>
      <c r="R3240" s="2" t="s">
        <v>74</v>
      </c>
      <c r="S3240" s="2" t="s">
        <v>7036</v>
      </c>
      <c r="T3240" s="2" t="s">
        <v>7037</v>
      </c>
      <c r="U3240" s="2" t="b">
        <v>1</v>
      </c>
      <c r="V3240" s="2" t="s">
        <v>69</v>
      </c>
      <c r="W3240" s="2">
        <v>1.9</v>
      </c>
    </row>
    <row r="3241" spans="1:23" ht="15.75" customHeight="1" x14ac:dyDescent="0.25">
      <c r="A3241" s="2" t="s">
        <v>2815</v>
      </c>
      <c r="B3241" s="2" t="s">
        <v>2817</v>
      </c>
      <c r="C3241" s="2" t="s">
        <v>106</v>
      </c>
      <c r="D3241" s="2" t="s">
        <v>94</v>
      </c>
      <c r="E3241" s="2" t="s">
        <v>96</v>
      </c>
      <c r="F3241" s="2" t="s">
        <v>364</v>
      </c>
      <c r="G3241" s="2" t="s">
        <v>795</v>
      </c>
      <c r="H3241" s="2" t="s">
        <v>700</v>
      </c>
      <c r="I3241" s="2" t="s">
        <v>47</v>
      </c>
      <c r="J3241" s="2" t="s">
        <v>796</v>
      </c>
      <c r="K3241" s="2" t="s">
        <v>797</v>
      </c>
      <c r="L3241" s="2" t="s">
        <v>366</v>
      </c>
      <c r="M3241" s="2">
        <v>61</v>
      </c>
      <c r="N3241" s="2" t="b">
        <v>0</v>
      </c>
      <c r="O3241" s="2">
        <v>0.86206896551724133</v>
      </c>
      <c r="P3241" s="2">
        <v>0.84033613445378152</v>
      </c>
      <c r="Q3241" s="2">
        <v>0.88495575221238942</v>
      </c>
      <c r="R3241" s="2" t="s">
        <v>74</v>
      </c>
      <c r="S3241" s="2" t="s">
        <v>7038</v>
      </c>
      <c r="T3241" s="2" t="s">
        <v>7039</v>
      </c>
      <c r="U3241" s="2" t="b">
        <v>1</v>
      </c>
      <c r="V3241" s="2" t="s">
        <v>69</v>
      </c>
      <c r="W3241" s="2">
        <v>1.5</v>
      </c>
    </row>
    <row r="3242" spans="1:23" ht="15.75" customHeight="1" x14ac:dyDescent="0.25">
      <c r="A3242" s="2" t="s">
        <v>2815</v>
      </c>
      <c r="B3242" s="2" t="s">
        <v>2817</v>
      </c>
      <c r="C3242" s="2" t="s">
        <v>106</v>
      </c>
      <c r="D3242" s="2" t="s">
        <v>102</v>
      </c>
      <c r="E3242" s="2" t="s">
        <v>103</v>
      </c>
      <c r="F3242" s="2" t="s">
        <v>55</v>
      </c>
      <c r="G3242" s="2" t="s">
        <v>56</v>
      </c>
      <c r="H3242" s="2" t="s">
        <v>57</v>
      </c>
      <c r="I3242" s="2" t="s">
        <v>32</v>
      </c>
      <c r="J3242" s="2" t="s">
        <v>59</v>
      </c>
      <c r="K3242" s="2" t="s">
        <v>60</v>
      </c>
      <c r="L3242" s="2" t="s">
        <v>61</v>
      </c>
      <c r="M3242" s="2">
        <v>42</v>
      </c>
      <c r="N3242" s="2" t="b">
        <v>1</v>
      </c>
      <c r="O3242" s="2">
        <v>0.81606765327695563</v>
      </c>
      <c r="P3242" s="2">
        <v>0.7975206611570248</v>
      </c>
      <c r="Q3242" s="2">
        <v>0.83549783549783552</v>
      </c>
      <c r="R3242" s="2" t="s">
        <v>74</v>
      </c>
      <c r="S3242" s="2" t="s">
        <v>7040</v>
      </c>
      <c r="T3242" s="2" t="s">
        <v>7041</v>
      </c>
      <c r="U3242" s="2" t="b">
        <v>1</v>
      </c>
      <c r="V3242" s="2" t="s">
        <v>69</v>
      </c>
      <c r="W3242" s="2">
        <v>3.5</v>
      </c>
    </row>
    <row r="3243" spans="1:23" ht="15.75" customHeight="1" x14ac:dyDescent="0.25">
      <c r="A3243" s="2" t="s">
        <v>2815</v>
      </c>
      <c r="B3243" s="2" t="s">
        <v>2817</v>
      </c>
      <c r="C3243" s="2" t="s">
        <v>106</v>
      </c>
      <c r="D3243" s="2" t="s">
        <v>102</v>
      </c>
      <c r="E3243" s="2" t="s">
        <v>103</v>
      </c>
      <c r="F3243" s="2" t="s">
        <v>55</v>
      </c>
      <c r="G3243" s="2" t="s">
        <v>70</v>
      </c>
      <c r="H3243" s="2" t="s">
        <v>57</v>
      </c>
      <c r="I3243" s="2" t="s">
        <v>32</v>
      </c>
      <c r="J3243" s="2" t="s">
        <v>71</v>
      </c>
      <c r="K3243" s="2" t="s">
        <v>72</v>
      </c>
      <c r="L3243" s="2" t="s">
        <v>61</v>
      </c>
      <c r="M3243" s="2">
        <v>43</v>
      </c>
      <c r="N3243" s="2" t="b">
        <v>1</v>
      </c>
      <c r="O3243" s="2">
        <v>0.79079497907949803</v>
      </c>
      <c r="P3243" s="2">
        <v>0.76518218623481782</v>
      </c>
      <c r="Q3243" s="2">
        <v>0.81818181818181823</v>
      </c>
      <c r="R3243" s="2" t="s">
        <v>74</v>
      </c>
      <c r="S3243" s="2" t="s">
        <v>7042</v>
      </c>
      <c r="T3243" s="2" t="s">
        <v>7043</v>
      </c>
      <c r="U3243" s="2" t="b">
        <v>1</v>
      </c>
      <c r="V3243" s="2" t="s">
        <v>69</v>
      </c>
      <c r="W3243" s="2">
        <v>2.1</v>
      </c>
    </row>
    <row r="3244" spans="1:23" ht="15.75" customHeight="1" x14ac:dyDescent="0.25">
      <c r="A3244" s="2" t="s">
        <v>2815</v>
      </c>
      <c r="B3244" s="2" t="s">
        <v>2817</v>
      </c>
      <c r="C3244" s="2" t="s">
        <v>106</v>
      </c>
      <c r="D3244" s="2" t="s">
        <v>102</v>
      </c>
      <c r="E3244" s="2" t="s">
        <v>103</v>
      </c>
      <c r="F3244" s="2" t="s">
        <v>55</v>
      </c>
      <c r="G3244" s="2" t="s">
        <v>78</v>
      </c>
      <c r="H3244" s="2" t="s">
        <v>57</v>
      </c>
      <c r="I3244" s="2" t="s">
        <v>32</v>
      </c>
      <c r="J3244" s="2" t="s">
        <v>79</v>
      </c>
      <c r="K3244" s="2" t="s">
        <v>80</v>
      </c>
      <c r="L3244" s="2" t="s">
        <v>61</v>
      </c>
      <c r="M3244" s="2">
        <v>44</v>
      </c>
      <c r="N3244" s="2" t="b">
        <v>1</v>
      </c>
      <c r="O3244" s="2">
        <v>0.79497907949790791</v>
      </c>
      <c r="P3244" s="2">
        <v>0.76923076923076927</v>
      </c>
      <c r="Q3244" s="2">
        <v>0.82251082251082253</v>
      </c>
      <c r="R3244" s="2" t="s">
        <v>74</v>
      </c>
      <c r="S3244" s="2" t="s">
        <v>7044</v>
      </c>
      <c r="T3244" s="2" t="s">
        <v>7045</v>
      </c>
      <c r="U3244" s="2" t="b">
        <v>1</v>
      </c>
      <c r="V3244" s="2" t="s">
        <v>69</v>
      </c>
      <c r="W3244" s="2">
        <v>1.7</v>
      </c>
    </row>
    <row r="3245" spans="1:23" ht="15.75" customHeight="1" x14ac:dyDescent="0.25">
      <c r="A3245" s="2" t="s">
        <v>2815</v>
      </c>
      <c r="B3245" s="2" t="s">
        <v>2817</v>
      </c>
      <c r="C3245" s="2" t="s">
        <v>106</v>
      </c>
      <c r="D3245" s="2" t="s">
        <v>102</v>
      </c>
      <c r="E3245" s="2" t="s">
        <v>103</v>
      </c>
      <c r="F3245" s="2" t="s">
        <v>55</v>
      </c>
      <c r="G3245" s="2" t="s">
        <v>85</v>
      </c>
      <c r="H3245" s="2" t="s">
        <v>57</v>
      </c>
      <c r="I3245" s="2" t="s">
        <v>32</v>
      </c>
      <c r="J3245" s="2" t="s">
        <v>86</v>
      </c>
      <c r="K3245" s="2" t="s">
        <v>87</v>
      </c>
      <c r="L3245" s="2" t="s">
        <v>61</v>
      </c>
      <c r="M3245" s="2">
        <v>45</v>
      </c>
      <c r="N3245" s="2" t="b">
        <v>1</v>
      </c>
      <c r="O3245" s="2">
        <v>0.76749435665914212</v>
      </c>
      <c r="P3245" s="2">
        <v>0.80188679245283023</v>
      </c>
      <c r="Q3245" s="2">
        <v>0.73593073593073588</v>
      </c>
      <c r="R3245" s="2" t="s">
        <v>74</v>
      </c>
      <c r="S3245" s="2" t="s">
        <v>7046</v>
      </c>
      <c r="T3245" s="2" t="s">
        <v>7047</v>
      </c>
      <c r="U3245" s="2" t="b">
        <v>1</v>
      </c>
      <c r="V3245" s="2" t="s">
        <v>69</v>
      </c>
      <c r="W3245" s="2">
        <v>2.1</v>
      </c>
    </row>
    <row r="3246" spans="1:23" ht="15.75" customHeight="1" x14ac:dyDescent="0.25">
      <c r="A3246" s="2" t="s">
        <v>2815</v>
      </c>
      <c r="B3246" s="2" t="s">
        <v>2817</v>
      </c>
      <c r="C3246" s="2" t="s">
        <v>106</v>
      </c>
      <c r="D3246" s="2" t="s">
        <v>102</v>
      </c>
      <c r="E3246" s="2" t="s">
        <v>103</v>
      </c>
      <c r="F3246" s="2" t="s">
        <v>55</v>
      </c>
      <c r="G3246" s="2" t="s">
        <v>92</v>
      </c>
      <c r="H3246" s="2" t="s">
        <v>57</v>
      </c>
      <c r="I3246" s="2" t="s">
        <v>32</v>
      </c>
      <c r="J3246" s="2" t="s">
        <v>93</v>
      </c>
      <c r="K3246" s="2" t="s">
        <v>95</v>
      </c>
      <c r="L3246" s="2" t="s">
        <v>61</v>
      </c>
      <c r="M3246" s="2">
        <v>46</v>
      </c>
      <c r="N3246" s="2" t="b">
        <v>1</v>
      </c>
      <c r="O3246" s="2">
        <v>0.80421052631578938</v>
      </c>
      <c r="P3246" s="2">
        <v>0.78278688524590168</v>
      </c>
      <c r="Q3246" s="2">
        <v>0.82683982683982682</v>
      </c>
      <c r="R3246" s="2" t="s">
        <v>74</v>
      </c>
      <c r="S3246" s="2" t="s">
        <v>7048</v>
      </c>
      <c r="T3246" s="2" t="s">
        <v>7049</v>
      </c>
      <c r="U3246" s="2" t="b">
        <v>1</v>
      </c>
      <c r="V3246" s="2" t="s">
        <v>69</v>
      </c>
      <c r="W3246" s="2">
        <v>1.6</v>
      </c>
    </row>
    <row r="3247" spans="1:23" ht="15.75" customHeight="1" x14ac:dyDescent="0.25">
      <c r="A3247" s="2" t="s">
        <v>2815</v>
      </c>
      <c r="B3247" s="2" t="s">
        <v>2817</v>
      </c>
      <c r="C3247" s="2" t="s">
        <v>106</v>
      </c>
      <c r="D3247" s="2" t="s">
        <v>102</v>
      </c>
      <c r="E3247" s="2" t="s">
        <v>103</v>
      </c>
      <c r="F3247" s="2" t="s">
        <v>55</v>
      </c>
      <c r="G3247" s="2" t="s">
        <v>99</v>
      </c>
      <c r="H3247" s="2" t="s">
        <v>57</v>
      </c>
      <c r="I3247" s="2" t="s">
        <v>32</v>
      </c>
      <c r="J3247" s="2" t="s">
        <v>100</v>
      </c>
      <c r="K3247" s="2" t="s">
        <v>101</v>
      </c>
      <c r="L3247" s="2" t="s">
        <v>61</v>
      </c>
      <c r="M3247" s="2">
        <v>47</v>
      </c>
      <c r="N3247" s="2" t="b">
        <v>1</v>
      </c>
      <c r="O3247" s="2">
        <v>0.80334728033472802</v>
      </c>
      <c r="P3247" s="2">
        <v>0.77732793522267207</v>
      </c>
      <c r="Q3247" s="2">
        <v>0.83116883116883122</v>
      </c>
      <c r="R3247" s="2" t="s">
        <v>74</v>
      </c>
      <c r="S3247" s="2" t="s">
        <v>7050</v>
      </c>
      <c r="T3247" s="2" t="s">
        <v>7051</v>
      </c>
      <c r="U3247" s="2" t="b">
        <v>1</v>
      </c>
      <c r="V3247" s="2" t="s">
        <v>69</v>
      </c>
      <c r="W3247" s="2">
        <v>1.6</v>
      </c>
    </row>
    <row r="3248" spans="1:23" ht="15.75" customHeight="1" x14ac:dyDescent="0.25">
      <c r="A3248" s="2" t="s">
        <v>2815</v>
      </c>
      <c r="B3248" s="2" t="s">
        <v>2817</v>
      </c>
      <c r="C3248" s="2" t="s">
        <v>106</v>
      </c>
      <c r="D3248" s="2" t="s">
        <v>102</v>
      </c>
      <c r="E3248" s="2" t="s">
        <v>103</v>
      </c>
      <c r="F3248" s="2" t="s">
        <v>55</v>
      </c>
      <c r="G3248" s="2" t="s">
        <v>107</v>
      </c>
      <c r="H3248" s="2" t="s">
        <v>57</v>
      </c>
      <c r="I3248" s="2" t="s">
        <v>32</v>
      </c>
      <c r="J3248" s="2" t="s">
        <v>108</v>
      </c>
      <c r="K3248" s="2" t="s">
        <v>109</v>
      </c>
      <c r="L3248" s="2" t="s">
        <v>61</v>
      </c>
      <c r="M3248" s="2">
        <v>48</v>
      </c>
      <c r="N3248" s="2" t="b">
        <v>1</v>
      </c>
      <c r="O3248" s="2">
        <v>0.79157894736842094</v>
      </c>
      <c r="P3248" s="2">
        <v>0.77049180327868849</v>
      </c>
      <c r="Q3248" s="2">
        <v>0.81385281385281383</v>
      </c>
      <c r="R3248" s="2" t="s">
        <v>74</v>
      </c>
      <c r="S3248" s="2" t="s">
        <v>7052</v>
      </c>
      <c r="T3248" s="2" t="s">
        <v>7053</v>
      </c>
      <c r="U3248" s="2" t="b">
        <v>1</v>
      </c>
      <c r="V3248" s="2" t="s">
        <v>69</v>
      </c>
      <c r="W3248" s="2">
        <v>2.1</v>
      </c>
    </row>
    <row r="3249" spans="1:23" ht="15.75" customHeight="1" x14ac:dyDescent="0.25">
      <c r="A3249" s="2" t="s">
        <v>2815</v>
      </c>
      <c r="B3249" s="2" t="s">
        <v>2817</v>
      </c>
      <c r="C3249" s="2" t="s">
        <v>106</v>
      </c>
      <c r="D3249" s="2" t="s">
        <v>102</v>
      </c>
      <c r="E3249" s="2" t="s">
        <v>103</v>
      </c>
      <c r="F3249" s="2" t="s">
        <v>55</v>
      </c>
      <c r="G3249" s="2" t="s">
        <v>112</v>
      </c>
      <c r="H3249" s="2" t="s">
        <v>57</v>
      </c>
      <c r="I3249" s="2" t="s">
        <v>32</v>
      </c>
      <c r="J3249" s="2" t="s">
        <v>113</v>
      </c>
      <c r="K3249" s="2" t="s">
        <v>114</v>
      </c>
      <c r="L3249" s="2" t="s">
        <v>61</v>
      </c>
      <c r="M3249" s="2">
        <v>49</v>
      </c>
      <c r="N3249" s="2" t="b">
        <v>1</v>
      </c>
      <c r="O3249" s="2">
        <v>0.7416267942583733</v>
      </c>
      <c r="P3249" s="2">
        <v>0.82887700534759357</v>
      </c>
      <c r="Q3249" s="2">
        <v>0.67099567099567103</v>
      </c>
      <c r="R3249" s="2" t="s">
        <v>74</v>
      </c>
      <c r="S3249" s="2" t="s">
        <v>7054</v>
      </c>
      <c r="T3249" s="2" t="s">
        <v>7055</v>
      </c>
      <c r="U3249" s="2" t="b">
        <v>1</v>
      </c>
      <c r="V3249" s="2" t="s">
        <v>69</v>
      </c>
      <c r="W3249" s="2">
        <v>1.7</v>
      </c>
    </row>
    <row r="3250" spans="1:23" ht="15.75" customHeight="1" x14ac:dyDescent="0.25">
      <c r="A3250" s="2" t="s">
        <v>2815</v>
      </c>
      <c r="B3250" s="2" t="s">
        <v>2817</v>
      </c>
      <c r="C3250" s="2" t="s">
        <v>106</v>
      </c>
      <c r="D3250" s="2" t="s">
        <v>102</v>
      </c>
      <c r="E3250" s="2" t="s">
        <v>103</v>
      </c>
      <c r="F3250" s="2" t="s">
        <v>55</v>
      </c>
      <c r="G3250" s="2" t="s">
        <v>117</v>
      </c>
      <c r="H3250" s="2" t="s">
        <v>57</v>
      </c>
      <c r="I3250" s="2" t="s">
        <v>32</v>
      </c>
      <c r="J3250" s="2" t="s">
        <v>118</v>
      </c>
      <c r="K3250" s="2" t="s">
        <v>119</v>
      </c>
      <c r="L3250" s="2" t="s">
        <v>61</v>
      </c>
      <c r="M3250" s="2">
        <v>50</v>
      </c>
      <c r="N3250" s="2" t="b">
        <v>1</v>
      </c>
      <c r="O3250" s="2">
        <v>0.79157894736842094</v>
      </c>
      <c r="P3250" s="2">
        <v>0.77049180327868849</v>
      </c>
      <c r="Q3250" s="2">
        <v>0.81385281385281383</v>
      </c>
      <c r="R3250" s="2" t="s">
        <v>74</v>
      </c>
      <c r="S3250" s="2" t="s">
        <v>7056</v>
      </c>
      <c r="T3250" s="2" t="s">
        <v>7057</v>
      </c>
      <c r="U3250" s="2" t="b">
        <v>1</v>
      </c>
      <c r="V3250" s="2" t="s">
        <v>69</v>
      </c>
      <c r="W3250" s="2">
        <v>1.6</v>
      </c>
    </row>
    <row r="3251" spans="1:23" ht="15.75" customHeight="1" x14ac:dyDescent="0.25">
      <c r="A3251" s="2" t="s">
        <v>2815</v>
      </c>
      <c r="B3251" s="2" t="s">
        <v>2817</v>
      </c>
      <c r="C3251" s="2" t="s">
        <v>106</v>
      </c>
      <c r="D3251" s="2" t="s">
        <v>102</v>
      </c>
      <c r="E3251" s="2" t="s">
        <v>103</v>
      </c>
      <c r="F3251" s="2" t="s">
        <v>55</v>
      </c>
      <c r="G3251" s="2" t="s">
        <v>122</v>
      </c>
      <c r="H3251" s="2" t="s">
        <v>57</v>
      </c>
      <c r="I3251" s="2" t="s">
        <v>32</v>
      </c>
      <c r="J3251" s="2" t="s">
        <v>123</v>
      </c>
      <c r="K3251" s="2" t="s">
        <v>124</v>
      </c>
      <c r="L3251" s="2" t="s">
        <v>61</v>
      </c>
      <c r="M3251" s="2">
        <v>51</v>
      </c>
      <c r="N3251" s="2" t="b">
        <v>1</v>
      </c>
      <c r="O3251" s="2">
        <v>0.79831932773109249</v>
      </c>
      <c r="P3251" s="2">
        <v>0.77551020408163263</v>
      </c>
      <c r="Q3251" s="2">
        <v>0.82251082251082253</v>
      </c>
      <c r="R3251" s="2" t="s">
        <v>74</v>
      </c>
      <c r="S3251" s="2" t="s">
        <v>7058</v>
      </c>
      <c r="T3251" s="2" t="s">
        <v>7059</v>
      </c>
      <c r="U3251" s="2" t="b">
        <v>1</v>
      </c>
      <c r="V3251" s="2" t="s">
        <v>69</v>
      </c>
      <c r="W3251" s="2">
        <v>2.1</v>
      </c>
    </row>
    <row r="3252" spans="1:23" ht="15.75" customHeight="1" x14ac:dyDescent="0.25">
      <c r="A3252" s="2" t="s">
        <v>2815</v>
      </c>
      <c r="B3252" s="2" t="s">
        <v>2817</v>
      </c>
      <c r="C3252" s="2" t="s">
        <v>106</v>
      </c>
      <c r="D3252" s="2" t="s">
        <v>102</v>
      </c>
      <c r="E3252" s="2" t="s">
        <v>103</v>
      </c>
      <c r="F3252" s="2" t="s">
        <v>55</v>
      </c>
      <c r="G3252" s="2" t="s">
        <v>127</v>
      </c>
      <c r="H3252" s="2" t="s">
        <v>57</v>
      </c>
      <c r="I3252" s="2" t="s">
        <v>32</v>
      </c>
      <c r="J3252" s="2" t="s">
        <v>128</v>
      </c>
      <c r="K3252" s="2" t="s">
        <v>129</v>
      </c>
      <c r="L3252" s="2" t="s">
        <v>61</v>
      </c>
      <c r="M3252" s="2">
        <v>52</v>
      </c>
      <c r="N3252" s="2" t="b">
        <v>1</v>
      </c>
      <c r="O3252" s="2">
        <v>0.7866108786610877</v>
      </c>
      <c r="P3252" s="2">
        <v>0.76113360323886636</v>
      </c>
      <c r="Q3252" s="2">
        <v>0.81385281385281383</v>
      </c>
      <c r="R3252" s="2" t="s">
        <v>74</v>
      </c>
      <c r="S3252" s="2" t="s">
        <v>7060</v>
      </c>
      <c r="T3252" s="2" t="s">
        <v>7061</v>
      </c>
      <c r="U3252" s="2" t="b">
        <v>1</v>
      </c>
      <c r="V3252" s="2" t="s">
        <v>69</v>
      </c>
      <c r="W3252" s="2">
        <v>1.7</v>
      </c>
    </row>
    <row r="3253" spans="1:23" ht="15.75" customHeight="1" x14ac:dyDescent="0.25">
      <c r="A3253" s="2" t="s">
        <v>2815</v>
      </c>
      <c r="B3253" s="2" t="s">
        <v>2817</v>
      </c>
      <c r="C3253" s="2" t="s">
        <v>106</v>
      </c>
      <c r="D3253" s="2" t="s">
        <v>102</v>
      </c>
      <c r="E3253" s="2" t="s">
        <v>103</v>
      </c>
      <c r="F3253" s="2" t="s">
        <v>55</v>
      </c>
      <c r="G3253" s="2" t="s">
        <v>132</v>
      </c>
      <c r="H3253" s="2" t="s">
        <v>57</v>
      </c>
      <c r="I3253" s="2" t="s">
        <v>32</v>
      </c>
      <c r="J3253" s="2" t="s">
        <v>133</v>
      </c>
      <c r="K3253" s="2" t="s">
        <v>134</v>
      </c>
      <c r="L3253" s="2" t="s">
        <v>61</v>
      </c>
      <c r="M3253" s="2">
        <v>53</v>
      </c>
      <c r="N3253" s="2" t="b">
        <v>1</v>
      </c>
      <c r="O3253" s="2">
        <v>0.75058275058275059</v>
      </c>
      <c r="P3253" s="2">
        <v>0.81313131313131315</v>
      </c>
      <c r="Q3253" s="2">
        <v>0.69696969696969702</v>
      </c>
      <c r="R3253" s="2" t="s">
        <v>74</v>
      </c>
      <c r="S3253" s="2" t="s">
        <v>7062</v>
      </c>
      <c r="T3253" s="2" t="s">
        <v>7063</v>
      </c>
      <c r="U3253" s="2" t="b">
        <v>1</v>
      </c>
      <c r="V3253" s="2" t="s">
        <v>69</v>
      </c>
      <c r="W3253" s="2">
        <v>2</v>
      </c>
    </row>
    <row r="3254" spans="1:23" ht="15.75" customHeight="1" x14ac:dyDescent="0.25">
      <c r="A3254" s="2" t="s">
        <v>2815</v>
      </c>
      <c r="B3254" s="2" t="s">
        <v>2817</v>
      </c>
      <c r="C3254" s="2" t="s">
        <v>106</v>
      </c>
      <c r="D3254" s="2" t="s">
        <v>102</v>
      </c>
      <c r="E3254" s="2" t="s">
        <v>103</v>
      </c>
      <c r="F3254" s="2" t="s">
        <v>55</v>
      </c>
      <c r="G3254" s="2" t="s">
        <v>137</v>
      </c>
      <c r="H3254" s="2" t="s">
        <v>57</v>
      </c>
      <c r="I3254" s="2" t="s">
        <v>32</v>
      </c>
      <c r="J3254" s="2" t="s">
        <v>138</v>
      </c>
      <c r="K3254" s="2" t="s">
        <v>139</v>
      </c>
      <c r="L3254" s="2" t="s">
        <v>61</v>
      </c>
      <c r="M3254" s="2">
        <v>54</v>
      </c>
      <c r="N3254" s="2" t="b">
        <v>1</v>
      </c>
      <c r="O3254" s="2">
        <v>0.78886310904872392</v>
      </c>
      <c r="P3254" s="2">
        <v>0.85</v>
      </c>
      <c r="Q3254" s="2">
        <v>0.73593073593073588</v>
      </c>
      <c r="R3254" s="2" t="s">
        <v>74</v>
      </c>
      <c r="S3254" s="2" t="s">
        <v>7064</v>
      </c>
      <c r="T3254" s="2" t="s">
        <v>7065</v>
      </c>
      <c r="U3254" s="2" t="b">
        <v>1</v>
      </c>
      <c r="V3254" s="2" t="s">
        <v>69</v>
      </c>
      <c r="W3254" s="2">
        <v>1.7</v>
      </c>
    </row>
    <row r="3255" spans="1:23" ht="15.75" customHeight="1" x14ac:dyDescent="0.25">
      <c r="A3255" s="2" t="s">
        <v>2815</v>
      </c>
      <c r="B3255" s="2" t="s">
        <v>2817</v>
      </c>
      <c r="C3255" s="2" t="s">
        <v>106</v>
      </c>
      <c r="D3255" s="2" t="s">
        <v>102</v>
      </c>
      <c r="E3255" s="2" t="s">
        <v>103</v>
      </c>
      <c r="F3255" s="2" t="s">
        <v>55</v>
      </c>
      <c r="G3255" s="2" t="s">
        <v>142</v>
      </c>
      <c r="H3255" s="2" t="s">
        <v>57</v>
      </c>
      <c r="I3255" s="2" t="s">
        <v>32</v>
      </c>
      <c r="J3255" s="2" t="s">
        <v>143</v>
      </c>
      <c r="K3255" s="2" t="s">
        <v>144</v>
      </c>
      <c r="L3255" s="2" t="s">
        <v>61</v>
      </c>
      <c r="M3255" s="2">
        <v>55</v>
      </c>
      <c r="N3255" s="2" t="b">
        <v>1</v>
      </c>
      <c r="O3255" s="2">
        <v>0.76388888888888884</v>
      </c>
      <c r="P3255" s="2">
        <v>0.82089552238805974</v>
      </c>
      <c r="Q3255" s="2">
        <v>0.7142857142857143</v>
      </c>
      <c r="R3255" s="2" t="s">
        <v>74</v>
      </c>
      <c r="S3255" s="2" t="s">
        <v>7066</v>
      </c>
      <c r="T3255" s="2" t="s">
        <v>7067</v>
      </c>
      <c r="U3255" s="2" t="b">
        <v>1</v>
      </c>
      <c r="V3255" s="2" t="s">
        <v>69</v>
      </c>
      <c r="W3255" s="2">
        <v>1.7</v>
      </c>
    </row>
    <row r="3256" spans="1:23" ht="15.75" customHeight="1" x14ac:dyDescent="0.25">
      <c r="A3256" s="2" t="s">
        <v>2815</v>
      </c>
      <c r="B3256" s="2" t="s">
        <v>2817</v>
      </c>
      <c r="C3256" s="2" t="s">
        <v>106</v>
      </c>
      <c r="D3256" s="2" t="s">
        <v>102</v>
      </c>
      <c r="E3256" s="2" t="s">
        <v>103</v>
      </c>
      <c r="F3256" s="2" t="s">
        <v>55</v>
      </c>
      <c r="G3256" s="2" t="s">
        <v>148</v>
      </c>
      <c r="H3256" s="2" t="s">
        <v>57</v>
      </c>
      <c r="I3256" s="2" t="s">
        <v>32</v>
      </c>
      <c r="J3256" s="2" t="s">
        <v>149</v>
      </c>
      <c r="K3256" s="2" t="s">
        <v>150</v>
      </c>
      <c r="L3256" s="2" t="s">
        <v>61</v>
      </c>
      <c r="M3256" s="2">
        <v>56</v>
      </c>
      <c r="N3256" s="2" t="b">
        <v>1</v>
      </c>
      <c r="O3256" s="2">
        <v>0.79664570230607967</v>
      </c>
      <c r="P3256" s="2">
        <v>0.77235772357723576</v>
      </c>
      <c r="Q3256" s="2">
        <v>0.82251082251082253</v>
      </c>
      <c r="R3256" s="2" t="s">
        <v>74</v>
      </c>
      <c r="S3256" s="2" t="s">
        <v>7068</v>
      </c>
      <c r="T3256" s="2" t="s">
        <v>7069</v>
      </c>
      <c r="U3256" s="2" t="b">
        <v>1</v>
      </c>
      <c r="V3256" s="2" t="s">
        <v>69</v>
      </c>
      <c r="W3256" s="2">
        <v>2.1</v>
      </c>
    </row>
    <row r="3257" spans="1:23" ht="15.75" customHeight="1" x14ac:dyDescent="0.25">
      <c r="A3257" s="2" t="s">
        <v>2815</v>
      </c>
      <c r="B3257" s="2" t="s">
        <v>2817</v>
      </c>
      <c r="C3257" s="2" t="s">
        <v>106</v>
      </c>
      <c r="D3257" s="2" t="s">
        <v>102</v>
      </c>
      <c r="E3257" s="2" t="s">
        <v>103</v>
      </c>
      <c r="F3257" s="2" t="s">
        <v>55</v>
      </c>
      <c r="G3257" s="2" t="s">
        <v>153</v>
      </c>
      <c r="H3257" s="2" t="s">
        <v>57</v>
      </c>
      <c r="I3257" s="2" t="s">
        <v>32</v>
      </c>
      <c r="J3257" s="2" t="s">
        <v>154</v>
      </c>
      <c r="K3257" s="2" t="s">
        <v>155</v>
      </c>
      <c r="L3257" s="2" t="s">
        <v>61</v>
      </c>
      <c r="M3257" s="2">
        <v>57</v>
      </c>
      <c r="N3257" s="2" t="b">
        <v>1</v>
      </c>
      <c r="O3257" s="2">
        <v>0.79831932773109249</v>
      </c>
      <c r="P3257" s="2">
        <v>0.77551020408163263</v>
      </c>
      <c r="Q3257" s="2">
        <v>0.82251082251082253</v>
      </c>
      <c r="R3257" s="2" t="s">
        <v>74</v>
      </c>
      <c r="S3257" s="2" t="s">
        <v>7070</v>
      </c>
      <c r="T3257" s="2" t="s">
        <v>7071</v>
      </c>
      <c r="U3257" s="2" t="b">
        <v>1</v>
      </c>
      <c r="V3257" s="2" t="s">
        <v>69</v>
      </c>
      <c r="W3257" s="2">
        <v>1.7</v>
      </c>
    </row>
    <row r="3258" spans="1:23" ht="15.75" customHeight="1" x14ac:dyDescent="0.25">
      <c r="A3258" s="2" t="s">
        <v>2815</v>
      </c>
      <c r="B3258" s="2" t="s">
        <v>2817</v>
      </c>
      <c r="C3258" s="2" t="s">
        <v>106</v>
      </c>
      <c r="D3258" s="2" t="s">
        <v>102</v>
      </c>
      <c r="E3258" s="2" t="s">
        <v>103</v>
      </c>
      <c r="F3258" s="2" t="s">
        <v>55</v>
      </c>
      <c r="G3258" s="2" t="s">
        <v>158</v>
      </c>
      <c r="H3258" s="2" t="s">
        <v>57</v>
      </c>
      <c r="I3258" s="2" t="s">
        <v>32</v>
      </c>
      <c r="J3258" s="2" t="s">
        <v>159</v>
      </c>
      <c r="K3258" s="2" t="s">
        <v>160</v>
      </c>
      <c r="L3258" s="2" t="s">
        <v>61</v>
      </c>
      <c r="M3258" s="2">
        <v>58</v>
      </c>
      <c r="N3258" s="2" t="b">
        <v>1</v>
      </c>
      <c r="O3258" s="2">
        <v>0.79664570230607967</v>
      </c>
      <c r="P3258" s="2">
        <v>0.77235772357723576</v>
      </c>
      <c r="Q3258" s="2">
        <v>0.82251082251082253</v>
      </c>
      <c r="R3258" s="2" t="s">
        <v>74</v>
      </c>
      <c r="S3258" s="2" t="s">
        <v>7072</v>
      </c>
      <c r="T3258" s="2" t="s">
        <v>7073</v>
      </c>
      <c r="U3258" s="2" t="b">
        <v>1</v>
      </c>
      <c r="V3258" s="2" t="s">
        <v>69</v>
      </c>
      <c r="W3258" s="2">
        <v>1.7</v>
      </c>
    </row>
    <row r="3259" spans="1:23" ht="15.75" customHeight="1" x14ac:dyDescent="0.25">
      <c r="A3259" s="2" t="s">
        <v>2815</v>
      </c>
      <c r="B3259" s="2" t="s">
        <v>2817</v>
      </c>
      <c r="C3259" s="2" t="s">
        <v>106</v>
      </c>
      <c r="D3259" s="2" t="s">
        <v>102</v>
      </c>
      <c r="E3259" s="2" t="s">
        <v>103</v>
      </c>
      <c r="F3259" s="2" t="s">
        <v>55</v>
      </c>
      <c r="G3259" s="2" t="s">
        <v>163</v>
      </c>
      <c r="H3259" s="2" t="s">
        <v>57</v>
      </c>
      <c r="I3259" s="2" t="s">
        <v>32</v>
      </c>
      <c r="J3259" s="2" t="s">
        <v>164</v>
      </c>
      <c r="K3259" s="2" t="s">
        <v>165</v>
      </c>
      <c r="L3259" s="2" t="s">
        <v>61</v>
      </c>
      <c r="M3259" s="2">
        <v>59</v>
      </c>
      <c r="N3259" s="2" t="b">
        <v>1</v>
      </c>
      <c r="O3259" s="2">
        <v>0.74660633484162897</v>
      </c>
      <c r="P3259" s="2">
        <v>0.78199052132701419</v>
      </c>
      <c r="Q3259" s="2">
        <v>0.7142857142857143</v>
      </c>
      <c r="R3259" s="2" t="s">
        <v>74</v>
      </c>
      <c r="S3259" s="2" t="s">
        <v>7074</v>
      </c>
      <c r="T3259" s="2" t="s">
        <v>7075</v>
      </c>
      <c r="U3259" s="2" t="b">
        <v>1</v>
      </c>
      <c r="V3259" s="2" t="s">
        <v>69</v>
      </c>
      <c r="W3259" s="2">
        <v>2.1</v>
      </c>
    </row>
    <row r="3260" spans="1:23" ht="15.75" customHeight="1" x14ac:dyDescent="0.25">
      <c r="A3260" s="2" t="s">
        <v>2815</v>
      </c>
      <c r="B3260" s="2" t="s">
        <v>2817</v>
      </c>
      <c r="C3260" s="2" t="s">
        <v>106</v>
      </c>
      <c r="D3260" s="2" t="s">
        <v>102</v>
      </c>
      <c r="E3260" s="2" t="s">
        <v>103</v>
      </c>
      <c r="F3260" s="2" t="s">
        <v>55</v>
      </c>
      <c r="G3260" s="2" t="s">
        <v>168</v>
      </c>
      <c r="H3260" s="2" t="s">
        <v>57</v>
      </c>
      <c r="I3260" s="2" t="s">
        <v>32</v>
      </c>
      <c r="J3260" s="2" t="s">
        <v>169</v>
      </c>
      <c r="K3260" s="2" t="s">
        <v>170</v>
      </c>
      <c r="L3260" s="2" t="s">
        <v>61</v>
      </c>
      <c r="M3260" s="2">
        <v>60</v>
      </c>
      <c r="N3260" s="2" t="b">
        <v>1</v>
      </c>
      <c r="O3260" s="2">
        <v>0.76321839080459764</v>
      </c>
      <c r="P3260" s="2">
        <v>0.81372549019607843</v>
      </c>
      <c r="Q3260" s="2">
        <v>0.7186147186147186</v>
      </c>
      <c r="R3260" s="2" t="s">
        <v>74</v>
      </c>
      <c r="S3260" s="2" t="s">
        <v>7076</v>
      </c>
      <c r="T3260" s="2" t="s">
        <v>7077</v>
      </c>
      <c r="U3260" s="2" t="b">
        <v>1</v>
      </c>
      <c r="V3260" s="2" t="s">
        <v>69</v>
      </c>
      <c r="W3260" s="2">
        <v>1.7</v>
      </c>
    </row>
    <row r="3261" spans="1:23" ht="15.75" customHeight="1" x14ac:dyDescent="0.25">
      <c r="A3261" s="2" t="s">
        <v>2815</v>
      </c>
      <c r="B3261" s="2" t="s">
        <v>2817</v>
      </c>
      <c r="C3261" s="2" t="s">
        <v>106</v>
      </c>
      <c r="D3261" s="2" t="s">
        <v>102</v>
      </c>
      <c r="E3261" s="2" t="s">
        <v>103</v>
      </c>
      <c r="F3261" s="2" t="s">
        <v>55</v>
      </c>
      <c r="G3261" s="2" t="s">
        <v>173</v>
      </c>
      <c r="H3261" s="2" t="s">
        <v>57</v>
      </c>
      <c r="I3261" s="2" t="s">
        <v>32</v>
      </c>
      <c r="J3261" s="2" t="s">
        <v>174</v>
      </c>
      <c r="K3261" s="2" t="s">
        <v>175</v>
      </c>
      <c r="L3261" s="2" t="s">
        <v>61</v>
      </c>
      <c r="M3261" s="2">
        <v>61</v>
      </c>
      <c r="N3261" s="2" t="b">
        <v>1</v>
      </c>
      <c r="O3261" s="2">
        <v>0.79245283018867929</v>
      </c>
      <c r="P3261" s="2">
        <v>0.76829268292682928</v>
      </c>
      <c r="Q3261" s="2">
        <v>0.81818181818181823</v>
      </c>
      <c r="R3261" s="2" t="s">
        <v>74</v>
      </c>
      <c r="S3261" s="2" t="s">
        <v>7078</v>
      </c>
      <c r="T3261" s="2" t="s">
        <v>7079</v>
      </c>
      <c r="U3261" s="2" t="b">
        <v>1</v>
      </c>
      <c r="V3261" s="2" t="s">
        <v>69</v>
      </c>
      <c r="W3261" s="2">
        <v>2.1</v>
      </c>
    </row>
    <row r="3262" spans="1:23" ht="15.75" customHeight="1" x14ac:dyDescent="0.25">
      <c r="A3262" s="2" t="s">
        <v>2815</v>
      </c>
      <c r="B3262" s="2" t="s">
        <v>2817</v>
      </c>
      <c r="C3262" s="2" t="s">
        <v>106</v>
      </c>
      <c r="D3262" s="2" t="s">
        <v>102</v>
      </c>
      <c r="E3262" s="2" t="s">
        <v>103</v>
      </c>
      <c r="F3262" s="2" t="s">
        <v>55</v>
      </c>
      <c r="G3262" s="2" t="s">
        <v>178</v>
      </c>
      <c r="H3262" s="2" t="s">
        <v>179</v>
      </c>
      <c r="I3262" s="2" t="s">
        <v>12</v>
      </c>
      <c r="J3262" s="2" t="s">
        <v>180</v>
      </c>
      <c r="K3262" s="2" t="s">
        <v>181</v>
      </c>
      <c r="L3262" s="2" t="s">
        <v>182</v>
      </c>
      <c r="M3262" s="2">
        <v>42</v>
      </c>
      <c r="N3262" s="2" t="b">
        <v>0</v>
      </c>
      <c r="O3262" s="2">
        <v>0.77419354838709675</v>
      </c>
      <c r="P3262" s="2">
        <v>0.71641791044776115</v>
      </c>
      <c r="Q3262" s="2">
        <v>0.84210526315789469</v>
      </c>
      <c r="R3262" s="2" t="s">
        <v>74</v>
      </c>
      <c r="S3262" s="2" t="s">
        <v>7080</v>
      </c>
      <c r="T3262" s="2" t="s">
        <v>7081</v>
      </c>
      <c r="U3262" s="2" t="b">
        <v>1</v>
      </c>
      <c r="V3262" s="2" t="s">
        <v>69</v>
      </c>
      <c r="W3262" s="2">
        <v>1.5</v>
      </c>
    </row>
    <row r="3263" spans="1:23" ht="15.75" customHeight="1" x14ac:dyDescent="0.25">
      <c r="A3263" s="2" t="s">
        <v>2815</v>
      </c>
      <c r="B3263" s="2" t="s">
        <v>2817</v>
      </c>
      <c r="C3263" s="2" t="s">
        <v>106</v>
      </c>
      <c r="D3263" s="2" t="s">
        <v>102</v>
      </c>
      <c r="E3263" s="2" t="s">
        <v>103</v>
      </c>
      <c r="F3263" s="2" t="s">
        <v>55</v>
      </c>
      <c r="G3263" s="2" t="s">
        <v>185</v>
      </c>
      <c r="H3263" s="2" t="s">
        <v>179</v>
      </c>
      <c r="I3263" s="2" t="s">
        <v>12</v>
      </c>
      <c r="J3263" s="2" t="s">
        <v>186</v>
      </c>
      <c r="K3263" s="2" t="s">
        <v>187</v>
      </c>
      <c r="L3263" s="2" t="s">
        <v>182</v>
      </c>
      <c r="M3263" s="2">
        <v>43</v>
      </c>
      <c r="N3263" s="2" t="b">
        <v>0</v>
      </c>
      <c r="O3263" s="2">
        <v>0.74777448071216612</v>
      </c>
      <c r="P3263" s="2">
        <v>0.75903614457831325</v>
      </c>
      <c r="Q3263" s="2">
        <v>0.73684210526315785</v>
      </c>
      <c r="R3263" s="2" t="s">
        <v>74</v>
      </c>
      <c r="S3263" s="2" t="s">
        <v>7082</v>
      </c>
      <c r="T3263" s="2" t="s">
        <v>7083</v>
      </c>
      <c r="U3263" s="2" t="b">
        <v>1</v>
      </c>
      <c r="V3263" s="2" t="s">
        <v>69</v>
      </c>
      <c r="W3263" s="2">
        <v>1.5</v>
      </c>
    </row>
    <row r="3264" spans="1:23" ht="15.75" customHeight="1" x14ac:dyDescent="0.25">
      <c r="A3264" s="2" t="s">
        <v>2815</v>
      </c>
      <c r="B3264" s="2" t="s">
        <v>2817</v>
      </c>
      <c r="C3264" s="2" t="s">
        <v>106</v>
      </c>
      <c r="D3264" s="2" t="s">
        <v>102</v>
      </c>
      <c r="E3264" s="2" t="s">
        <v>103</v>
      </c>
      <c r="F3264" s="2" t="s">
        <v>55</v>
      </c>
      <c r="G3264" s="2" t="s">
        <v>191</v>
      </c>
      <c r="H3264" s="2" t="s">
        <v>179</v>
      </c>
      <c r="I3264" s="2" t="s">
        <v>12</v>
      </c>
      <c r="J3264" s="2" t="s">
        <v>192</v>
      </c>
      <c r="K3264" s="2" t="s">
        <v>193</v>
      </c>
      <c r="L3264" s="2" t="s">
        <v>182</v>
      </c>
      <c r="M3264" s="2">
        <v>44</v>
      </c>
      <c r="N3264" s="2" t="b">
        <v>0</v>
      </c>
      <c r="O3264" s="2">
        <v>0.78549848942598199</v>
      </c>
      <c r="P3264" s="2">
        <v>0.8125</v>
      </c>
      <c r="Q3264" s="2">
        <v>0.76023391812865493</v>
      </c>
      <c r="R3264" s="2" t="s">
        <v>74</v>
      </c>
      <c r="S3264" s="2" t="s">
        <v>7084</v>
      </c>
      <c r="T3264" s="2" t="s">
        <v>7085</v>
      </c>
      <c r="U3264" s="2" t="b">
        <v>1</v>
      </c>
      <c r="V3264" s="2" t="s">
        <v>69</v>
      </c>
      <c r="W3264" s="2">
        <v>1.9</v>
      </c>
    </row>
    <row r="3265" spans="1:23" ht="15.75" customHeight="1" x14ac:dyDescent="0.25">
      <c r="A3265" s="2" t="s">
        <v>2815</v>
      </c>
      <c r="B3265" s="2" t="s">
        <v>2817</v>
      </c>
      <c r="C3265" s="2" t="s">
        <v>106</v>
      </c>
      <c r="D3265" s="2" t="s">
        <v>102</v>
      </c>
      <c r="E3265" s="2" t="s">
        <v>103</v>
      </c>
      <c r="F3265" s="2" t="s">
        <v>55</v>
      </c>
      <c r="G3265" s="2" t="s">
        <v>196</v>
      </c>
      <c r="H3265" s="2" t="s">
        <v>179</v>
      </c>
      <c r="I3265" s="2" t="s">
        <v>12</v>
      </c>
      <c r="J3265" s="2" t="s">
        <v>197</v>
      </c>
      <c r="K3265" s="2" t="s">
        <v>198</v>
      </c>
      <c r="L3265" s="2" t="s">
        <v>182</v>
      </c>
      <c r="M3265" s="2">
        <v>45</v>
      </c>
      <c r="N3265" s="2" t="b">
        <v>0</v>
      </c>
      <c r="O3265" s="2">
        <v>0.80434782608695654</v>
      </c>
      <c r="P3265" s="2">
        <v>0.75126903553299496</v>
      </c>
      <c r="Q3265" s="2">
        <v>0.86549707602339176</v>
      </c>
      <c r="R3265" s="2" t="s">
        <v>74</v>
      </c>
      <c r="S3265" s="2" t="s">
        <v>7086</v>
      </c>
      <c r="T3265" s="2" t="s">
        <v>7087</v>
      </c>
      <c r="U3265" s="2" t="b">
        <v>1</v>
      </c>
      <c r="V3265" s="2" t="s">
        <v>69</v>
      </c>
      <c r="W3265" s="2">
        <v>1.5</v>
      </c>
    </row>
    <row r="3266" spans="1:23" ht="15.75" customHeight="1" x14ac:dyDescent="0.25">
      <c r="A3266" s="2" t="s">
        <v>2815</v>
      </c>
      <c r="B3266" s="2" t="s">
        <v>2817</v>
      </c>
      <c r="C3266" s="2" t="s">
        <v>106</v>
      </c>
      <c r="D3266" s="2" t="s">
        <v>102</v>
      </c>
      <c r="E3266" s="2" t="s">
        <v>103</v>
      </c>
      <c r="F3266" s="2" t="s">
        <v>55</v>
      </c>
      <c r="G3266" s="2" t="s">
        <v>201</v>
      </c>
      <c r="H3266" s="2" t="s">
        <v>179</v>
      </c>
      <c r="I3266" s="2" t="s">
        <v>12</v>
      </c>
      <c r="J3266" s="2" t="s">
        <v>202</v>
      </c>
      <c r="K3266" s="2" t="s">
        <v>203</v>
      </c>
      <c r="L3266" s="2" t="s">
        <v>182</v>
      </c>
      <c r="M3266" s="2">
        <v>46</v>
      </c>
      <c r="N3266" s="2" t="b">
        <v>0</v>
      </c>
      <c r="O3266" s="2">
        <v>0.79452054794520544</v>
      </c>
      <c r="P3266" s="2">
        <v>0.74742268041237114</v>
      </c>
      <c r="Q3266" s="2">
        <v>0.84795321637426901</v>
      </c>
      <c r="R3266" s="2" t="s">
        <v>74</v>
      </c>
      <c r="S3266" s="2" t="s">
        <v>7088</v>
      </c>
      <c r="T3266" s="2" t="s">
        <v>7089</v>
      </c>
      <c r="U3266" s="2" t="b">
        <v>1</v>
      </c>
      <c r="V3266" s="2" t="s">
        <v>69</v>
      </c>
      <c r="W3266" s="2">
        <v>1.5</v>
      </c>
    </row>
    <row r="3267" spans="1:23" ht="15.75" customHeight="1" x14ac:dyDescent="0.25">
      <c r="A3267" s="2" t="s">
        <v>2815</v>
      </c>
      <c r="B3267" s="2" t="s">
        <v>2817</v>
      </c>
      <c r="C3267" s="2" t="s">
        <v>106</v>
      </c>
      <c r="D3267" s="2" t="s">
        <v>102</v>
      </c>
      <c r="E3267" s="2" t="s">
        <v>103</v>
      </c>
      <c r="F3267" s="2" t="s">
        <v>55</v>
      </c>
      <c r="G3267" s="2" t="s">
        <v>206</v>
      </c>
      <c r="H3267" s="2" t="s">
        <v>179</v>
      </c>
      <c r="I3267" s="2" t="s">
        <v>12</v>
      </c>
      <c r="J3267" s="2" t="s">
        <v>207</v>
      </c>
      <c r="K3267" s="2" t="s">
        <v>208</v>
      </c>
      <c r="L3267" s="2" t="s">
        <v>182</v>
      </c>
      <c r="M3267" s="2">
        <v>47</v>
      </c>
      <c r="N3267" s="2" t="b">
        <v>0</v>
      </c>
      <c r="O3267" s="2">
        <v>0.75595238095238082</v>
      </c>
      <c r="P3267" s="2">
        <v>0.76969696969696966</v>
      </c>
      <c r="Q3267" s="2">
        <v>0.74269005847953218</v>
      </c>
      <c r="R3267" s="2" t="s">
        <v>74</v>
      </c>
      <c r="S3267" s="2" t="s">
        <v>7090</v>
      </c>
      <c r="T3267" s="2" t="s">
        <v>7091</v>
      </c>
      <c r="U3267" s="2" t="b">
        <v>1</v>
      </c>
      <c r="V3267" s="2" t="s">
        <v>69</v>
      </c>
      <c r="W3267" s="2">
        <v>1.9</v>
      </c>
    </row>
    <row r="3268" spans="1:23" ht="15.75" customHeight="1" x14ac:dyDescent="0.25">
      <c r="A3268" s="2" t="s">
        <v>2815</v>
      </c>
      <c r="B3268" s="2" t="s">
        <v>2817</v>
      </c>
      <c r="C3268" s="2" t="s">
        <v>106</v>
      </c>
      <c r="D3268" s="2" t="s">
        <v>102</v>
      </c>
      <c r="E3268" s="2" t="s">
        <v>103</v>
      </c>
      <c r="F3268" s="2" t="s">
        <v>55</v>
      </c>
      <c r="G3268" s="2" t="s">
        <v>211</v>
      </c>
      <c r="H3268" s="2" t="s">
        <v>179</v>
      </c>
      <c r="I3268" s="2" t="s">
        <v>12</v>
      </c>
      <c r="J3268" s="2" t="s">
        <v>212</v>
      </c>
      <c r="K3268" s="2" t="s">
        <v>213</v>
      </c>
      <c r="L3268" s="2" t="s">
        <v>182</v>
      </c>
      <c r="M3268" s="2">
        <v>48</v>
      </c>
      <c r="N3268" s="2" t="b">
        <v>0</v>
      </c>
      <c r="O3268" s="2">
        <v>0.75862068965517238</v>
      </c>
      <c r="P3268" s="2">
        <v>0.81756756756756754</v>
      </c>
      <c r="Q3268" s="2">
        <v>0.70760233918128657</v>
      </c>
      <c r="R3268" s="2" t="s">
        <v>74</v>
      </c>
      <c r="S3268" s="2" t="s">
        <v>7092</v>
      </c>
      <c r="T3268" s="2" t="s">
        <v>7093</v>
      </c>
      <c r="U3268" s="2" t="b">
        <v>1</v>
      </c>
      <c r="V3268" s="2" t="s">
        <v>69</v>
      </c>
      <c r="W3268" s="2">
        <v>1.5</v>
      </c>
    </row>
    <row r="3269" spans="1:23" ht="15.75" customHeight="1" x14ac:dyDescent="0.25">
      <c r="A3269" s="2" t="s">
        <v>2815</v>
      </c>
      <c r="B3269" s="2" t="s">
        <v>2817</v>
      </c>
      <c r="C3269" s="2" t="s">
        <v>106</v>
      </c>
      <c r="D3269" s="2" t="s">
        <v>102</v>
      </c>
      <c r="E3269" s="2" t="s">
        <v>103</v>
      </c>
      <c r="F3269" s="2" t="s">
        <v>55</v>
      </c>
      <c r="G3269" s="2" t="s">
        <v>216</v>
      </c>
      <c r="H3269" s="2" t="s">
        <v>179</v>
      </c>
      <c r="I3269" s="2" t="s">
        <v>12</v>
      </c>
      <c r="J3269" s="2" t="s">
        <v>217</v>
      </c>
      <c r="K3269" s="2" t="s">
        <v>218</v>
      </c>
      <c r="L3269" s="2" t="s">
        <v>182</v>
      </c>
      <c r="M3269" s="2">
        <v>49</v>
      </c>
      <c r="N3269" s="2" t="b">
        <v>0</v>
      </c>
      <c r="O3269" s="2">
        <v>0.79347826086956508</v>
      </c>
      <c r="P3269" s="2">
        <v>0.74111675126903553</v>
      </c>
      <c r="Q3269" s="2">
        <v>0.85380116959064323</v>
      </c>
      <c r="R3269" s="2" t="s">
        <v>74</v>
      </c>
      <c r="S3269" s="2" t="s">
        <v>7094</v>
      </c>
      <c r="T3269" s="2" t="s">
        <v>7095</v>
      </c>
      <c r="U3269" s="2" t="b">
        <v>1</v>
      </c>
      <c r="V3269" s="2" t="s">
        <v>69</v>
      </c>
      <c r="W3269" s="2">
        <v>1.5</v>
      </c>
    </row>
    <row r="3270" spans="1:23" ht="15.75" customHeight="1" x14ac:dyDescent="0.25">
      <c r="A3270" s="2" t="s">
        <v>2815</v>
      </c>
      <c r="B3270" s="2" t="s">
        <v>2817</v>
      </c>
      <c r="C3270" s="2" t="s">
        <v>106</v>
      </c>
      <c r="D3270" s="2" t="s">
        <v>102</v>
      </c>
      <c r="E3270" s="2" t="s">
        <v>103</v>
      </c>
      <c r="F3270" s="2" t="s">
        <v>55</v>
      </c>
      <c r="G3270" s="2" t="s">
        <v>221</v>
      </c>
      <c r="H3270" s="2" t="s">
        <v>179</v>
      </c>
      <c r="I3270" s="2" t="s">
        <v>12</v>
      </c>
      <c r="J3270" s="2" t="s">
        <v>222</v>
      </c>
      <c r="K3270" s="2" t="s">
        <v>223</v>
      </c>
      <c r="L3270" s="2" t="s">
        <v>182</v>
      </c>
      <c r="M3270" s="2">
        <v>50</v>
      </c>
      <c r="N3270" s="2" t="b">
        <v>0</v>
      </c>
      <c r="O3270" s="2">
        <v>0.78048780487804881</v>
      </c>
      <c r="P3270" s="2">
        <v>0.72727272727272729</v>
      </c>
      <c r="Q3270" s="2">
        <v>0.84210526315789469</v>
      </c>
      <c r="R3270" s="2" t="s">
        <v>74</v>
      </c>
      <c r="S3270" s="2" t="s">
        <v>7096</v>
      </c>
      <c r="T3270" s="2" t="s">
        <v>7097</v>
      </c>
      <c r="U3270" s="2" t="b">
        <v>1</v>
      </c>
      <c r="V3270" s="2" t="s">
        <v>69</v>
      </c>
      <c r="W3270" s="2">
        <v>1.9</v>
      </c>
    </row>
    <row r="3271" spans="1:23" ht="15.75" customHeight="1" x14ac:dyDescent="0.25">
      <c r="A3271" s="2" t="s">
        <v>2815</v>
      </c>
      <c r="B3271" s="2" t="s">
        <v>2817</v>
      </c>
      <c r="C3271" s="2" t="s">
        <v>106</v>
      </c>
      <c r="D3271" s="2" t="s">
        <v>102</v>
      </c>
      <c r="E3271" s="2" t="s">
        <v>103</v>
      </c>
      <c r="F3271" s="2" t="s">
        <v>55</v>
      </c>
      <c r="G3271" s="2" t="s">
        <v>226</v>
      </c>
      <c r="H3271" s="2" t="s">
        <v>179</v>
      </c>
      <c r="I3271" s="2" t="s">
        <v>12</v>
      </c>
      <c r="J3271" s="2" t="s">
        <v>227</v>
      </c>
      <c r="K3271" s="2" t="s">
        <v>228</v>
      </c>
      <c r="L3271" s="2" t="s">
        <v>182</v>
      </c>
      <c r="M3271" s="2">
        <v>51</v>
      </c>
      <c r="N3271" s="2" t="b">
        <v>0</v>
      </c>
      <c r="O3271" s="2">
        <v>0.79234972677595628</v>
      </c>
      <c r="P3271" s="2">
        <v>0.74358974358974361</v>
      </c>
      <c r="Q3271" s="2">
        <v>0.84795321637426901</v>
      </c>
      <c r="R3271" s="2" t="s">
        <v>74</v>
      </c>
      <c r="S3271" s="2" t="s">
        <v>7098</v>
      </c>
      <c r="T3271" s="2" t="s">
        <v>7099</v>
      </c>
      <c r="U3271" s="2" t="b">
        <v>1</v>
      </c>
      <c r="V3271" s="2" t="s">
        <v>69</v>
      </c>
      <c r="W3271" s="2">
        <v>1.5</v>
      </c>
    </row>
    <row r="3272" spans="1:23" ht="15.75" customHeight="1" x14ac:dyDescent="0.25">
      <c r="A3272" s="2" t="s">
        <v>2815</v>
      </c>
      <c r="B3272" s="2" t="s">
        <v>2817</v>
      </c>
      <c r="C3272" s="2" t="s">
        <v>106</v>
      </c>
      <c r="D3272" s="2" t="s">
        <v>102</v>
      </c>
      <c r="E3272" s="2" t="s">
        <v>103</v>
      </c>
      <c r="F3272" s="2" t="s">
        <v>55</v>
      </c>
      <c r="G3272" s="2" t="s">
        <v>231</v>
      </c>
      <c r="H3272" s="2" t="s">
        <v>179</v>
      </c>
      <c r="I3272" s="2" t="s">
        <v>12</v>
      </c>
      <c r="J3272" s="2" t="s">
        <v>232</v>
      </c>
      <c r="K3272" s="2" t="s">
        <v>233</v>
      </c>
      <c r="L3272" s="2" t="s">
        <v>182</v>
      </c>
      <c r="M3272" s="2">
        <v>52</v>
      </c>
      <c r="N3272" s="2" t="b">
        <v>0</v>
      </c>
      <c r="O3272" s="2">
        <v>0.79019073569482279</v>
      </c>
      <c r="P3272" s="2">
        <v>0.73979591836734693</v>
      </c>
      <c r="Q3272" s="2">
        <v>0.84795321637426901</v>
      </c>
      <c r="R3272" s="2" t="s">
        <v>74</v>
      </c>
      <c r="S3272" s="2" t="s">
        <v>7100</v>
      </c>
      <c r="T3272" s="2" t="s">
        <v>7101</v>
      </c>
      <c r="U3272" s="2" t="b">
        <v>1</v>
      </c>
      <c r="V3272" s="2" t="s">
        <v>69</v>
      </c>
      <c r="W3272" s="2">
        <v>1.5</v>
      </c>
    </row>
    <row r="3273" spans="1:23" ht="15.75" customHeight="1" x14ac:dyDescent="0.25">
      <c r="A3273" s="2" t="s">
        <v>2815</v>
      </c>
      <c r="B3273" s="2" t="s">
        <v>2817</v>
      </c>
      <c r="C3273" s="2" t="s">
        <v>106</v>
      </c>
      <c r="D3273" s="2" t="s">
        <v>102</v>
      </c>
      <c r="E3273" s="2" t="s">
        <v>103</v>
      </c>
      <c r="F3273" s="2" t="s">
        <v>55</v>
      </c>
      <c r="G3273" s="2" t="s">
        <v>236</v>
      </c>
      <c r="H3273" s="2" t="s">
        <v>179</v>
      </c>
      <c r="I3273" s="2" t="s">
        <v>12</v>
      </c>
      <c r="J3273" s="2" t="s">
        <v>237</v>
      </c>
      <c r="K3273" s="2" t="s">
        <v>238</v>
      </c>
      <c r="L3273" s="2" t="s">
        <v>182</v>
      </c>
      <c r="M3273" s="2">
        <v>53</v>
      </c>
      <c r="N3273" s="2" t="b">
        <v>0</v>
      </c>
      <c r="O3273" s="2">
        <v>0.76964769647696474</v>
      </c>
      <c r="P3273" s="2">
        <v>0.71717171717171713</v>
      </c>
      <c r="Q3273" s="2">
        <v>0.83040935672514615</v>
      </c>
      <c r="R3273" s="2" t="s">
        <v>74</v>
      </c>
      <c r="S3273" s="2" t="s">
        <v>7102</v>
      </c>
      <c r="T3273" s="2" t="s">
        <v>7103</v>
      </c>
      <c r="U3273" s="2" t="b">
        <v>1</v>
      </c>
      <c r="V3273" s="2" t="s">
        <v>69</v>
      </c>
      <c r="W3273" s="2">
        <v>1.5</v>
      </c>
    </row>
    <row r="3274" spans="1:23" ht="15.75" customHeight="1" x14ac:dyDescent="0.25">
      <c r="A3274" s="2" t="s">
        <v>2815</v>
      </c>
      <c r="B3274" s="2" t="s">
        <v>2817</v>
      </c>
      <c r="C3274" s="2" t="s">
        <v>106</v>
      </c>
      <c r="D3274" s="2" t="s">
        <v>102</v>
      </c>
      <c r="E3274" s="2" t="s">
        <v>103</v>
      </c>
      <c r="F3274" s="2" t="s">
        <v>55</v>
      </c>
      <c r="G3274" s="2" t="s">
        <v>241</v>
      </c>
      <c r="H3274" s="2" t="s">
        <v>179</v>
      </c>
      <c r="I3274" s="2" t="s">
        <v>12</v>
      </c>
      <c r="J3274" s="2" t="s">
        <v>242</v>
      </c>
      <c r="K3274" s="2" t="s">
        <v>243</v>
      </c>
      <c r="L3274" s="2" t="s">
        <v>182</v>
      </c>
      <c r="M3274" s="2">
        <v>54</v>
      </c>
      <c r="N3274" s="2" t="b">
        <v>0</v>
      </c>
      <c r="O3274" s="2">
        <v>0.79670329670329665</v>
      </c>
      <c r="P3274" s="2">
        <v>0.75129533678756477</v>
      </c>
      <c r="Q3274" s="2">
        <v>0.84795321637426901</v>
      </c>
      <c r="R3274" s="2" t="s">
        <v>74</v>
      </c>
      <c r="S3274" s="2" t="s">
        <v>7104</v>
      </c>
      <c r="T3274" s="2" t="s">
        <v>7105</v>
      </c>
      <c r="U3274" s="2" t="b">
        <v>1</v>
      </c>
      <c r="V3274" s="2" t="s">
        <v>69</v>
      </c>
      <c r="W3274" s="2">
        <v>1.9</v>
      </c>
    </row>
    <row r="3275" spans="1:23" ht="15.75" customHeight="1" x14ac:dyDescent="0.25">
      <c r="A3275" s="2" t="s">
        <v>2815</v>
      </c>
      <c r="B3275" s="2" t="s">
        <v>2817</v>
      </c>
      <c r="C3275" s="2" t="s">
        <v>106</v>
      </c>
      <c r="D3275" s="2" t="s">
        <v>102</v>
      </c>
      <c r="E3275" s="2" t="s">
        <v>103</v>
      </c>
      <c r="F3275" s="2" t="s">
        <v>55</v>
      </c>
      <c r="G3275" s="2" t="s">
        <v>246</v>
      </c>
      <c r="H3275" s="2" t="s">
        <v>179</v>
      </c>
      <c r="I3275" s="2" t="s">
        <v>12</v>
      </c>
      <c r="J3275" s="2" t="s">
        <v>247</v>
      </c>
      <c r="K3275" s="2" t="s">
        <v>248</v>
      </c>
      <c r="L3275" s="2" t="s">
        <v>182</v>
      </c>
      <c r="M3275" s="2">
        <v>55</v>
      </c>
      <c r="N3275" s="2" t="b">
        <v>0</v>
      </c>
      <c r="O3275" s="2">
        <v>0.7751479289940828</v>
      </c>
      <c r="P3275" s="2">
        <v>0.78443113772455086</v>
      </c>
      <c r="Q3275" s="2">
        <v>0.76608187134502925</v>
      </c>
      <c r="R3275" s="2" t="s">
        <v>74</v>
      </c>
      <c r="S3275" s="2" t="s">
        <v>7106</v>
      </c>
      <c r="T3275" s="2" t="s">
        <v>7107</v>
      </c>
      <c r="U3275" s="2" t="b">
        <v>1</v>
      </c>
      <c r="V3275" s="2" t="s">
        <v>69</v>
      </c>
      <c r="W3275" s="2">
        <v>1.5</v>
      </c>
    </row>
    <row r="3276" spans="1:23" ht="15.75" customHeight="1" x14ac:dyDescent="0.25">
      <c r="A3276" s="2" t="s">
        <v>2815</v>
      </c>
      <c r="B3276" s="2" t="s">
        <v>2817</v>
      </c>
      <c r="C3276" s="2" t="s">
        <v>106</v>
      </c>
      <c r="D3276" s="2" t="s">
        <v>102</v>
      </c>
      <c r="E3276" s="2" t="s">
        <v>103</v>
      </c>
      <c r="F3276" s="2" t="s">
        <v>55</v>
      </c>
      <c r="G3276" s="2" t="s">
        <v>251</v>
      </c>
      <c r="H3276" s="2" t="s">
        <v>179</v>
      </c>
      <c r="I3276" s="2" t="s">
        <v>12</v>
      </c>
      <c r="J3276" s="2" t="s">
        <v>252</v>
      </c>
      <c r="K3276" s="2" t="s">
        <v>253</v>
      </c>
      <c r="L3276" s="2" t="s">
        <v>182</v>
      </c>
      <c r="M3276" s="2">
        <v>56</v>
      </c>
      <c r="N3276" s="2" t="b">
        <v>0</v>
      </c>
      <c r="O3276" s="2">
        <v>0.79889807162534432</v>
      </c>
      <c r="P3276" s="2">
        <v>0.75520833333333337</v>
      </c>
      <c r="Q3276" s="2">
        <v>0.84795321637426901</v>
      </c>
      <c r="R3276" s="2" t="s">
        <v>74</v>
      </c>
      <c r="S3276" s="2" t="s">
        <v>7108</v>
      </c>
      <c r="T3276" s="2" t="s">
        <v>7109</v>
      </c>
      <c r="U3276" s="2" t="b">
        <v>1</v>
      </c>
      <c r="V3276" s="2" t="s">
        <v>69</v>
      </c>
      <c r="W3276" s="2">
        <v>1.5</v>
      </c>
    </row>
    <row r="3277" spans="1:23" ht="15.75" customHeight="1" x14ac:dyDescent="0.25">
      <c r="A3277" s="2" t="s">
        <v>2815</v>
      </c>
      <c r="B3277" s="2" t="s">
        <v>2817</v>
      </c>
      <c r="C3277" s="2" t="s">
        <v>106</v>
      </c>
      <c r="D3277" s="2" t="s">
        <v>102</v>
      </c>
      <c r="E3277" s="2" t="s">
        <v>103</v>
      </c>
      <c r="F3277" s="2" t="s">
        <v>55</v>
      </c>
      <c r="G3277" s="2" t="s">
        <v>256</v>
      </c>
      <c r="H3277" s="2" t="s">
        <v>179</v>
      </c>
      <c r="I3277" s="2" t="s">
        <v>12</v>
      </c>
      <c r="J3277" s="2" t="s">
        <v>257</v>
      </c>
      <c r="K3277" s="2" t="s">
        <v>258</v>
      </c>
      <c r="L3277" s="2" t="s">
        <v>182</v>
      </c>
      <c r="M3277" s="2">
        <v>57</v>
      </c>
      <c r="N3277" s="2" t="b">
        <v>0</v>
      </c>
      <c r="O3277" s="2">
        <v>0.75925925925925919</v>
      </c>
      <c r="P3277" s="2">
        <v>0.80392156862745101</v>
      </c>
      <c r="Q3277" s="2">
        <v>0.7192982456140351</v>
      </c>
      <c r="R3277" s="2" t="s">
        <v>74</v>
      </c>
      <c r="S3277" s="2" t="s">
        <v>7110</v>
      </c>
      <c r="T3277" s="2" t="s">
        <v>7111</v>
      </c>
      <c r="U3277" s="2" t="b">
        <v>1</v>
      </c>
      <c r="V3277" s="2" t="s">
        <v>69</v>
      </c>
      <c r="W3277" s="2">
        <v>1.9</v>
      </c>
    </row>
    <row r="3278" spans="1:23" ht="15.75" customHeight="1" x14ac:dyDescent="0.25">
      <c r="A3278" s="2" t="s">
        <v>2815</v>
      </c>
      <c r="B3278" s="2" t="s">
        <v>2817</v>
      </c>
      <c r="C3278" s="2" t="s">
        <v>106</v>
      </c>
      <c r="D3278" s="2" t="s">
        <v>102</v>
      </c>
      <c r="E3278" s="2" t="s">
        <v>103</v>
      </c>
      <c r="F3278" s="2" t="s">
        <v>55</v>
      </c>
      <c r="G3278" s="2" t="s">
        <v>261</v>
      </c>
      <c r="H3278" s="2" t="s">
        <v>179</v>
      </c>
      <c r="I3278" s="2" t="s">
        <v>12</v>
      </c>
      <c r="J3278" s="2" t="s">
        <v>262</v>
      </c>
      <c r="K3278" s="2" t="s">
        <v>263</v>
      </c>
      <c r="L3278" s="2" t="s">
        <v>182</v>
      </c>
      <c r="M3278" s="2">
        <v>58</v>
      </c>
      <c r="N3278" s="2" t="b">
        <v>0</v>
      </c>
      <c r="O3278" s="2">
        <v>0.79120879120879117</v>
      </c>
      <c r="P3278" s="2">
        <v>0.74611398963730569</v>
      </c>
      <c r="Q3278" s="2">
        <v>0.84210526315789469</v>
      </c>
      <c r="R3278" s="2" t="s">
        <v>74</v>
      </c>
      <c r="S3278" s="2" t="s">
        <v>7112</v>
      </c>
      <c r="T3278" s="2" t="s">
        <v>7113</v>
      </c>
      <c r="U3278" s="2" t="b">
        <v>1</v>
      </c>
      <c r="V3278" s="2" t="s">
        <v>69</v>
      </c>
      <c r="W3278" s="2">
        <v>1.5</v>
      </c>
    </row>
    <row r="3279" spans="1:23" ht="15.75" customHeight="1" x14ac:dyDescent="0.25">
      <c r="A3279" s="2" t="s">
        <v>2815</v>
      </c>
      <c r="B3279" s="2" t="s">
        <v>2817</v>
      </c>
      <c r="C3279" s="2" t="s">
        <v>106</v>
      </c>
      <c r="D3279" s="2" t="s">
        <v>102</v>
      </c>
      <c r="E3279" s="2" t="s">
        <v>103</v>
      </c>
      <c r="F3279" s="2" t="s">
        <v>55</v>
      </c>
      <c r="G3279" s="2" t="s">
        <v>266</v>
      </c>
      <c r="H3279" s="2" t="s">
        <v>179</v>
      </c>
      <c r="I3279" s="2" t="s">
        <v>12</v>
      </c>
      <c r="J3279" s="2" t="s">
        <v>267</v>
      </c>
      <c r="K3279" s="2" t="s">
        <v>268</v>
      </c>
      <c r="L3279" s="2" t="s">
        <v>182</v>
      </c>
      <c r="M3279" s="2">
        <v>59</v>
      </c>
      <c r="N3279" s="2" t="b">
        <v>0</v>
      </c>
      <c r="O3279" s="2">
        <v>0.78167115902964968</v>
      </c>
      <c r="P3279" s="2">
        <v>0.72499999999999998</v>
      </c>
      <c r="Q3279" s="2">
        <v>0.84795321637426901</v>
      </c>
      <c r="R3279" s="2" t="s">
        <v>74</v>
      </c>
      <c r="S3279" s="2" t="s">
        <v>7114</v>
      </c>
      <c r="T3279" s="2" t="s">
        <v>7115</v>
      </c>
      <c r="U3279" s="2" t="b">
        <v>1</v>
      </c>
      <c r="V3279" s="2" t="s">
        <v>69</v>
      </c>
      <c r="W3279" s="2">
        <v>1.9</v>
      </c>
    </row>
    <row r="3280" spans="1:23" ht="15.75" customHeight="1" x14ac:dyDescent="0.25">
      <c r="A3280" s="2" t="s">
        <v>2815</v>
      </c>
      <c r="B3280" s="2" t="s">
        <v>2817</v>
      </c>
      <c r="C3280" s="2" t="s">
        <v>106</v>
      </c>
      <c r="D3280" s="2" t="s">
        <v>102</v>
      </c>
      <c r="E3280" s="2" t="s">
        <v>103</v>
      </c>
      <c r="F3280" s="2" t="s">
        <v>55</v>
      </c>
      <c r="G3280" s="2" t="s">
        <v>271</v>
      </c>
      <c r="H3280" s="2" t="s">
        <v>179</v>
      </c>
      <c r="I3280" s="2" t="s">
        <v>12</v>
      </c>
      <c r="J3280" s="2" t="s">
        <v>272</v>
      </c>
      <c r="K3280" s="2" t="s">
        <v>273</v>
      </c>
      <c r="L3280" s="2" t="s">
        <v>182</v>
      </c>
      <c r="M3280" s="2">
        <v>60</v>
      </c>
      <c r="N3280" s="2" t="b">
        <v>0</v>
      </c>
      <c r="O3280" s="2">
        <v>0.79132791327913277</v>
      </c>
      <c r="P3280" s="2">
        <v>0.73737373737373735</v>
      </c>
      <c r="Q3280" s="2">
        <v>0.85380116959064323</v>
      </c>
      <c r="R3280" s="2" t="s">
        <v>74</v>
      </c>
      <c r="S3280" s="2" t="s">
        <v>7116</v>
      </c>
      <c r="T3280" s="2" t="s">
        <v>7117</v>
      </c>
      <c r="U3280" s="2" t="b">
        <v>1</v>
      </c>
      <c r="V3280" s="2" t="s">
        <v>69</v>
      </c>
      <c r="W3280" s="2">
        <v>1.5</v>
      </c>
    </row>
    <row r="3281" spans="1:23" ht="15.75" customHeight="1" x14ac:dyDescent="0.25">
      <c r="A3281" s="2" t="s">
        <v>2815</v>
      </c>
      <c r="B3281" s="2" t="s">
        <v>2817</v>
      </c>
      <c r="C3281" s="2" t="s">
        <v>106</v>
      </c>
      <c r="D3281" s="2" t="s">
        <v>102</v>
      </c>
      <c r="E3281" s="2" t="s">
        <v>103</v>
      </c>
      <c r="F3281" s="2" t="s">
        <v>55</v>
      </c>
      <c r="G3281" s="2" t="s">
        <v>276</v>
      </c>
      <c r="H3281" s="2" t="s">
        <v>179</v>
      </c>
      <c r="I3281" s="2" t="s">
        <v>12</v>
      </c>
      <c r="J3281" s="2" t="s">
        <v>277</v>
      </c>
      <c r="K3281" s="2" t="s">
        <v>278</v>
      </c>
      <c r="L3281" s="2" t="s">
        <v>182</v>
      </c>
      <c r="M3281" s="2">
        <v>61</v>
      </c>
      <c r="N3281" s="2" t="b">
        <v>0</v>
      </c>
      <c r="O3281" s="2">
        <v>0.78590785907859084</v>
      </c>
      <c r="P3281" s="2">
        <v>0.73232323232323238</v>
      </c>
      <c r="Q3281" s="2">
        <v>0.84795321637426901</v>
      </c>
      <c r="R3281" s="2" t="s">
        <v>74</v>
      </c>
      <c r="S3281" s="2" t="s">
        <v>7118</v>
      </c>
      <c r="T3281" s="2" t="s">
        <v>7119</v>
      </c>
      <c r="U3281" s="2" t="b">
        <v>1</v>
      </c>
      <c r="V3281" s="2" t="s">
        <v>69</v>
      </c>
      <c r="W3281" s="2">
        <v>1.5</v>
      </c>
    </row>
    <row r="3282" spans="1:23" ht="15.75" customHeight="1" x14ac:dyDescent="0.25">
      <c r="A3282" s="2" t="s">
        <v>2815</v>
      </c>
      <c r="B3282" s="2" t="s">
        <v>2817</v>
      </c>
      <c r="C3282" s="2" t="s">
        <v>106</v>
      </c>
      <c r="D3282" s="2" t="s">
        <v>102</v>
      </c>
      <c r="E3282" s="2" t="s">
        <v>103</v>
      </c>
      <c r="F3282" s="2" t="s">
        <v>55</v>
      </c>
      <c r="G3282" s="2" t="s">
        <v>281</v>
      </c>
      <c r="H3282" s="2" t="s">
        <v>282</v>
      </c>
      <c r="I3282" s="2" t="s">
        <v>26</v>
      </c>
      <c r="J3282" s="2" t="s">
        <v>283</v>
      </c>
      <c r="K3282" s="2" t="s">
        <v>284</v>
      </c>
      <c r="L3282" s="2" t="s">
        <v>285</v>
      </c>
      <c r="M3282" s="2">
        <v>42</v>
      </c>
      <c r="N3282" s="2" t="b">
        <v>0</v>
      </c>
      <c r="O3282" s="2">
        <v>0.77824267782426781</v>
      </c>
      <c r="P3282" s="2">
        <v>0.73809523809523814</v>
      </c>
      <c r="Q3282" s="2">
        <v>0.82300884955752207</v>
      </c>
      <c r="R3282" s="2" t="s">
        <v>74</v>
      </c>
      <c r="S3282" s="2" t="s">
        <v>7120</v>
      </c>
      <c r="T3282" s="2" t="s">
        <v>7121</v>
      </c>
      <c r="U3282" s="2" t="b">
        <v>1</v>
      </c>
      <c r="V3282" s="2" t="s">
        <v>69</v>
      </c>
      <c r="W3282" s="2">
        <v>2</v>
      </c>
    </row>
    <row r="3283" spans="1:23" ht="15.75" customHeight="1" x14ac:dyDescent="0.25">
      <c r="A3283" s="2" t="s">
        <v>2815</v>
      </c>
      <c r="B3283" s="2" t="s">
        <v>2817</v>
      </c>
      <c r="C3283" s="2" t="s">
        <v>106</v>
      </c>
      <c r="D3283" s="2" t="s">
        <v>102</v>
      </c>
      <c r="E3283" s="2" t="s">
        <v>103</v>
      </c>
      <c r="F3283" s="2" t="s">
        <v>55</v>
      </c>
      <c r="G3283" s="2" t="s">
        <v>288</v>
      </c>
      <c r="H3283" s="2" t="s">
        <v>282</v>
      </c>
      <c r="I3283" s="2" t="s">
        <v>26</v>
      </c>
      <c r="J3283" s="2" t="s">
        <v>289</v>
      </c>
      <c r="K3283" s="2" t="s">
        <v>290</v>
      </c>
      <c r="L3283" s="2" t="s">
        <v>285</v>
      </c>
      <c r="M3283" s="2">
        <v>43</v>
      </c>
      <c r="N3283" s="2" t="b">
        <v>0</v>
      </c>
      <c r="O3283" s="2">
        <v>0.76729559748427678</v>
      </c>
      <c r="P3283" s="2">
        <v>0.72908366533864544</v>
      </c>
      <c r="Q3283" s="2">
        <v>0.80973451327433632</v>
      </c>
      <c r="R3283" s="2" t="s">
        <v>74</v>
      </c>
      <c r="S3283" s="2" t="s">
        <v>7122</v>
      </c>
      <c r="T3283" s="2" t="s">
        <v>7123</v>
      </c>
      <c r="U3283" s="2" t="b">
        <v>1</v>
      </c>
      <c r="V3283" s="2" t="s">
        <v>69</v>
      </c>
      <c r="W3283" s="2">
        <v>1.6</v>
      </c>
    </row>
    <row r="3284" spans="1:23" ht="15.75" customHeight="1" x14ac:dyDescent="0.25">
      <c r="A3284" s="2" t="s">
        <v>2815</v>
      </c>
      <c r="B3284" s="2" t="s">
        <v>2817</v>
      </c>
      <c r="C3284" s="2" t="s">
        <v>106</v>
      </c>
      <c r="D3284" s="2" t="s">
        <v>102</v>
      </c>
      <c r="E3284" s="2" t="s">
        <v>103</v>
      </c>
      <c r="F3284" s="2" t="s">
        <v>55</v>
      </c>
      <c r="G3284" s="2" t="s">
        <v>293</v>
      </c>
      <c r="H3284" s="2" t="s">
        <v>282</v>
      </c>
      <c r="I3284" s="2" t="s">
        <v>26</v>
      </c>
      <c r="J3284" s="2" t="s">
        <v>294</v>
      </c>
      <c r="K3284" s="2" t="s">
        <v>295</v>
      </c>
      <c r="L3284" s="2" t="s">
        <v>285</v>
      </c>
      <c r="M3284" s="2">
        <v>44</v>
      </c>
      <c r="N3284" s="2" t="b">
        <v>0</v>
      </c>
      <c r="O3284" s="2">
        <v>0.7724425887265135</v>
      </c>
      <c r="P3284" s="2">
        <v>0.73122529644268774</v>
      </c>
      <c r="Q3284" s="2">
        <v>0.81858407079646023</v>
      </c>
      <c r="R3284" s="2" t="s">
        <v>74</v>
      </c>
      <c r="S3284" s="2" t="s">
        <v>7124</v>
      </c>
      <c r="T3284" s="2" t="s">
        <v>7125</v>
      </c>
      <c r="U3284" s="2" t="b">
        <v>1</v>
      </c>
      <c r="V3284" s="2" t="s">
        <v>69</v>
      </c>
      <c r="W3284" s="2">
        <v>2</v>
      </c>
    </row>
    <row r="3285" spans="1:23" ht="15.75" customHeight="1" x14ac:dyDescent="0.25">
      <c r="A3285" s="2" t="s">
        <v>2815</v>
      </c>
      <c r="B3285" s="2" t="s">
        <v>2817</v>
      </c>
      <c r="C3285" s="2" t="s">
        <v>106</v>
      </c>
      <c r="D3285" s="2" t="s">
        <v>102</v>
      </c>
      <c r="E3285" s="2" t="s">
        <v>103</v>
      </c>
      <c r="F3285" s="2" t="s">
        <v>55</v>
      </c>
      <c r="G3285" s="2" t="s">
        <v>298</v>
      </c>
      <c r="H3285" s="2" t="s">
        <v>282</v>
      </c>
      <c r="I3285" s="2" t="s">
        <v>26</v>
      </c>
      <c r="J3285" s="2" t="s">
        <v>299</v>
      </c>
      <c r="K3285" s="2" t="s">
        <v>300</v>
      </c>
      <c r="L3285" s="2" t="s">
        <v>285</v>
      </c>
      <c r="M3285" s="2">
        <v>45</v>
      </c>
      <c r="N3285" s="2" t="b">
        <v>0</v>
      </c>
      <c r="O3285" s="2">
        <v>0.7695560253699788</v>
      </c>
      <c r="P3285" s="2">
        <v>0.73684210526315785</v>
      </c>
      <c r="Q3285" s="2">
        <v>0.80530973451327437</v>
      </c>
      <c r="R3285" s="2" t="s">
        <v>74</v>
      </c>
      <c r="S3285" s="2" t="s">
        <v>7126</v>
      </c>
      <c r="T3285" s="2" t="s">
        <v>7127</v>
      </c>
      <c r="U3285" s="2" t="b">
        <v>1</v>
      </c>
      <c r="V3285" s="2" t="s">
        <v>69</v>
      </c>
      <c r="W3285" s="2">
        <v>1.6</v>
      </c>
    </row>
    <row r="3286" spans="1:23" ht="15.75" customHeight="1" x14ac:dyDescent="0.25">
      <c r="A3286" s="2" t="s">
        <v>2815</v>
      </c>
      <c r="B3286" s="2" t="s">
        <v>2817</v>
      </c>
      <c r="C3286" s="2" t="s">
        <v>106</v>
      </c>
      <c r="D3286" s="2" t="s">
        <v>102</v>
      </c>
      <c r="E3286" s="2" t="s">
        <v>103</v>
      </c>
      <c r="F3286" s="2" t="s">
        <v>55</v>
      </c>
      <c r="G3286" s="2" t="s">
        <v>303</v>
      </c>
      <c r="H3286" s="2" t="s">
        <v>282</v>
      </c>
      <c r="I3286" s="2" t="s">
        <v>26</v>
      </c>
      <c r="J3286" s="2" t="s">
        <v>304</v>
      </c>
      <c r="K3286" s="2" t="s">
        <v>305</v>
      </c>
      <c r="L3286" s="2" t="s">
        <v>285</v>
      </c>
      <c r="M3286" s="2">
        <v>46</v>
      </c>
      <c r="N3286" s="2" t="b">
        <v>0</v>
      </c>
      <c r="O3286" s="2">
        <v>0.72727272727272718</v>
      </c>
      <c r="P3286" s="2">
        <v>0.76847290640394084</v>
      </c>
      <c r="Q3286" s="2">
        <v>0.69026548672566368</v>
      </c>
      <c r="R3286" s="2" t="s">
        <v>74</v>
      </c>
      <c r="S3286" s="2" t="s">
        <v>7128</v>
      </c>
      <c r="T3286" s="2" t="s">
        <v>7129</v>
      </c>
      <c r="U3286" s="2" t="b">
        <v>1</v>
      </c>
      <c r="V3286" s="2" t="s">
        <v>69</v>
      </c>
      <c r="W3286" s="2">
        <v>1.6</v>
      </c>
    </row>
    <row r="3287" spans="1:23" ht="15.75" customHeight="1" x14ac:dyDescent="0.25">
      <c r="A3287" s="2" t="s">
        <v>2815</v>
      </c>
      <c r="B3287" s="2" t="s">
        <v>2817</v>
      </c>
      <c r="C3287" s="2" t="s">
        <v>106</v>
      </c>
      <c r="D3287" s="2" t="s">
        <v>102</v>
      </c>
      <c r="E3287" s="2" t="s">
        <v>103</v>
      </c>
      <c r="F3287" s="2" t="s">
        <v>55</v>
      </c>
      <c r="G3287" s="2" t="s">
        <v>308</v>
      </c>
      <c r="H3287" s="2" t="s">
        <v>282</v>
      </c>
      <c r="I3287" s="2" t="s">
        <v>26</v>
      </c>
      <c r="J3287" s="2" t="s">
        <v>309</v>
      </c>
      <c r="K3287" s="2" t="s">
        <v>310</v>
      </c>
      <c r="L3287" s="2" t="s">
        <v>285</v>
      </c>
      <c r="M3287" s="2">
        <v>47</v>
      </c>
      <c r="N3287" s="2" t="b">
        <v>0</v>
      </c>
      <c r="O3287" s="2">
        <v>0.75991649269311057</v>
      </c>
      <c r="P3287" s="2">
        <v>0.71936758893280628</v>
      </c>
      <c r="Q3287" s="2">
        <v>0.80530973451327437</v>
      </c>
      <c r="R3287" s="2" t="s">
        <v>74</v>
      </c>
      <c r="S3287" s="2" t="s">
        <v>7130</v>
      </c>
      <c r="T3287" s="2" t="s">
        <v>7131</v>
      </c>
      <c r="U3287" s="2" t="b">
        <v>1</v>
      </c>
      <c r="V3287" s="2" t="s">
        <v>69</v>
      </c>
      <c r="W3287" s="2">
        <v>2</v>
      </c>
    </row>
    <row r="3288" spans="1:23" ht="15.75" customHeight="1" x14ac:dyDescent="0.25">
      <c r="A3288" s="2" t="s">
        <v>2815</v>
      </c>
      <c r="B3288" s="2" t="s">
        <v>2817</v>
      </c>
      <c r="C3288" s="2" t="s">
        <v>106</v>
      </c>
      <c r="D3288" s="2" t="s">
        <v>102</v>
      </c>
      <c r="E3288" s="2" t="s">
        <v>103</v>
      </c>
      <c r="F3288" s="2" t="s">
        <v>55</v>
      </c>
      <c r="G3288" s="2" t="s">
        <v>313</v>
      </c>
      <c r="H3288" s="2" t="s">
        <v>282</v>
      </c>
      <c r="I3288" s="2" t="s">
        <v>26</v>
      </c>
      <c r="J3288" s="2" t="s">
        <v>314</v>
      </c>
      <c r="K3288" s="2" t="s">
        <v>315</v>
      </c>
      <c r="L3288" s="2" t="s">
        <v>285</v>
      </c>
      <c r="M3288" s="2">
        <v>48</v>
      </c>
      <c r="N3288" s="2" t="b">
        <v>0</v>
      </c>
      <c r="O3288" s="2">
        <v>0.75991649269311057</v>
      </c>
      <c r="P3288" s="2">
        <v>0.71936758893280628</v>
      </c>
      <c r="Q3288" s="2">
        <v>0.80530973451327437</v>
      </c>
      <c r="R3288" s="2" t="s">
        <v>74</v>
      </c>
      <c r="S3288" s="2" t="s">
        <v>7132</v>
      </c>
      <c r="T3288" s="2" t="s">
        <v>7133</v>
      </c>
      <c r="U3288" s="2" t="b">
        <v>1</v>
      </c>
      <c r="V3288" s="2" t="s">
        <v>69</v>
      </c>
      <c r="W3288" s="2">
        <v>1.6</v>
      </c>
    </row>
    <row r="3289" spans="1:23" ht="15.75" customHeight="1" x14ac:dyDescent="0.25">
      <c r="A3289" s="2" t="s">
        <v>2815</v>
      </c>
      <c r="B3289" s="2" t="s">
        <v>2817</v>
      </c>
      <c r="C3289" s="2" t="s">
        <v>106</v>
      </c>
      <c r="D3289" s="2" t="s">
        <v>102</v>
      </c>
      <c r="E3289" s="2" t="s">
        <v>103</v>
      </c>
      <c r="F3289" s="2" t="s">
        <v>55</v>
      </c>
      <c r="G3289" s="2" t="s">
        <v>318</v>
      </c>
      <c r="H3289" s="2" t="s">
        <v>282</v>
      </c>
      <c r="I3289" s="2" t="s">
        <v>26</v>
      </c>
      <c r="J3289" s="2" t="s">
        <v>319</v>
      </c>
      <c r="K3289" s="2" t="s">
        <v>320</v>
      </c>
      <c r="L3289" s="2" t="s">
        <v>285</v>
      </c>
      <c r="M3289" s="2">
        <v>49</v>
      </c>
      <c r="N3289" s="2" t="b">
        <v>0</v>
      </c>
      <c r="O3289" s="2">
        <v>0.77987421383647793</v>
      </c>
      <c r="P3289" s="2">
        <v>0.74103585657370519</v>
      </c>
      <c r="Q3289" s="2">
        <v>0.82300884955752207</v>
      </c>
      <c r="R3289" s="2" t="s">
        <v>74</v>
      </c>
      <c r="S3289" s="2" t="s">
        <v>7134</v>
      </c>
      <c r="T3289" s="2" t="s">
        <v>7135</v>
      </c>
      <c r="U3289" s="2" t="b">
        <v>1</v>
      </c>
      <c r="V3289" s="2" t="s">
        <v>69</v>
      </c>
      <c r="W3289" s="2">
        <v>1.6</v>
      </c>
    </row>
    <row r="3290" spans="1:23" ht="15.75" customHeight="1" x14ac:dyDescent="0.25">
      <c r="A3290" s="2" t="s">
        <v>2815</v>
      </c>
      <c r="B3290" s="2" t="s">
        <v>2817</v>
      </c>
      <c r="C3290" s="2" t="s">
        <v>106</v>
      </c>
      <c r="D3290" s="2" t="s">
        <v>102</v>
      </c>
      <c r="E3290" s="2" t="s">
        <v>103</v>
      </c>
      <c r="F3290" s="2" t="s">
        <v>55</v>
      </c>
      <c r="G3290" s="2" t="s">
        <v>323</v>
      </c>
      <c r="H3290" s="2" t="s">
        <v>282</v>
      </c>
      <c r="I3290" s="2" t="s">
        <v>26</v>
      </c>
      <c r="J3290" s="2" t="s">
        <v>324</v>
      </c>
      <c r="K3290" s="2" t="s">
        <v>325</v>
      </c>
      <c r="L3290" s="2" t="s">
        <v>285</v>
      </c>
      <c r="M3290" s="2">
        <v>50</v>
      </c>
      <c r="N3290" s="2" t="b">
        <v>0</v>
      </c>
      <c r="O3290" s="2">
        <v>0.77215189873417722</v>
      </c>
      <c r="P3290" s="2">
        <v>0.73790322580645162</v>
      </c>
      <c r="Q3290" s="2">
        <v>0.80973451327433632</v>
      </c>
      <c r="R3290" s="2" t="s">
        <v>74</v>
      </c>
      <c r="S3290" s="2" t="s">
        <v>7136</v>
      </c>
      <c r="T3290" s="2" t="s">
        <v>7137</v>
      </c>
      <c r="U3290" s="2" t="b">
        <v>1</v>
      </c>
      <c r="V3290" s="2" t="s">
        <v>69</v>
      </c>
      <c r="W3290" s="2">
        <v>2</v>
      </c>
    </row>
    <row r="3291" spans="1:23" ht="15.75" customHeight="1" x14ac:dyDescent="0.25">
      <c r="A3291" s="2" t="s">
        <v>2815</v>
      </c>
      <c r="B3291" s="2" t="s">
        <v>2817</v>
      </c>
      <c r="C3291" s="2" t="s">
        <v>106</v>
      </c>
      <c r="D3291" s="2" t="s">
        <v>102</v>
      </c>
      <c r="E3291" s="2" t="s">
        <v>103</v>
      </c>
      <c r="F3291" s="2" t="s">
        <v>55</v>
      </c>
      <c r="G3291" s="2" t="s">
        <v>328</v>
      </c>
      <c r="H3291" s="2" t="s">
        <v>282</v>
      </c>
      <c r="I3291" s="2" t="s">
        <v>26</v>
      </c>
      <c r="J3291" s="2" t="s">
        <v>329</v>
      </c>
      <c r="K3291" s="2" t="s">
        <v>330</v>
      </c>
      <c r="L3291" s="2" t="s">
        <v>285</v>
      </c>
      <c r="M3291" s="2">
        <v>51</v>
      </c>
      <c r="N3291" s="2" t="b">
        <v>0</v>
      </c>
      <c r="O3291" s="2">
        <v>0.76729559748427678</v>
      </c>
      <c r="P3291" s="2">
        <v>0.72908366533864544</v>
      </c>
      <c r="Q3291" s="2">
        <v>0.80973451327433632</v>
      </c>
      <c r="R3291" s="2" t="s">
        <v>74</v>
      </c>
      <c r="S3291" s="2" t="s">
        <v>7138</v>
      </c>
      <c r="T3291" s="2" t="s">
        <v>7139</v>
      </c>
      <c r="U3291" s="2" t="b">
        <v>1</v>
      </c>
      <c r="V3291" s="2" t="s">
        <v>69</v>
      </c>
      <c r="W3291" s="2">
        <v>1.6</v>
      </c>
    </row>
    <row r="3292" spans="1:23" ht="15.75" customHeight="1" x14ac:dyDescent="0.25">
      <c r="A3292" s="2" t="s">
        <v>2815</v>
      </c>
      <c r="B3292" s="2" t="s">
        <v>2817</v>
      </c>
      <c r="C3292" s="2" t="s">
        <v>106</v>
      </c>
      <c r="D3292" s="2" t="s">
        <v>102</v>
      </c>
      <c r="E3292" s="2" t="s">
        <v>103</v>
      </c>
      <c r="F3292" s="2" t="s">
        <v>55</v>
      </c>
      <c r="G3292" s="2" t="s">
        <v>333</v>
      </c>
      <c r="H3292" s="2" t="s">
        <v>282</v>
      </c>
      <c r="I3292" s="2" t="s">
        <v>26</v>
      </c>
      <c r="J3292" s="2" t="s">
        <v>334</v>
      </c>
      <c r="K3292" s="2" t="s">
        <v>335</v>
      </c>
      <c r="L3292" s="2" t="s">
        <v>285</v>
      </c>
      <c r="M3292" s="2">
        <v>52</v>
      </c>
      <c r="N3292" s="2" t="b">
        <v>0</v>
      </c>
      <c r="O3292" s="2">
        <v>0.72350230414746541</v>
      </c>
      <c r="P3292" s="2">
        <v>0.75480769230769229</v>
      </c>
      <c r="Q3292" s="2">
        <v>0.69469026548672563</v>
      </c>
      <c r="R3292" s="2" t="s">
        <v>74</v>
      </c>
      <c r="S3292" s="2" t="s">
        <v>7140</v>
      </c>
      <c r="T3292" s="2" t="s">
        <v>7141</v>
      </c>
      <c r="U3292" s="2" t="b">
        <v>1</v>
      </c>
      <c r="V3292" s="2" t="s">
        <v>69</v>
      </c>
      <c r="W3292" s="2">
        <v>1.6</v>
      </c>
    </row>
    <row r="3293" spans="1:23" ht="15.75" customHeight="1" x14ac:dyDescent="0.25">
      <c r="A3293" s="2" t="s">
        <v>2815</v>
      </c>
      <c r="B3293" s="2" t="s">
        <v>2817</v>
      </c>
      <c r="C3293" s="2" t="s">
        <v>106</v>
      </c>
      <c r="D3293" s="2" t="s">
        <v>102</v>
      </c>
      <c r="E3293" s="2" t="s">
        <v>103</v>
      </c>
      <c r="F3293" s="2" t="s">
        <v>55</v>
      </c>
      <c r="G3293" s="2" t="s">
        <v>338</v>
      </c>
      <c r="H3293" s="2" t="s">
        <v>282</v>
      </c>
      <c r="I3293" s="2" t="s">
        <v>26</v>
      </c>
      <c r="J3293" s="2" t="s">
        <v>339</v>
      </c>
      <c r="K3293" s="2" t="s">
        <v>340</v>
      </c>
      <c r="L3293" s="2" t="s">
        <v>285</v>
      </c>
      <c r="M3293" s="2">
        <v>53</v>
      </c>
      <c r="N3293" s="2" t="b">
        <v>0</v>
      </c>
      <c r="O3293" s="2">
        <v>0.70997679814385162</v>
      </c>
      <c r="P3293" s="2">
        <v>0.74634146341463414</v>
      </c>
      <c r="Q3293" s="2">
        <v>0.67699115044247793</v>
      </c>
      <c r="R3293" s="2" t="s">
        <v>74</v>
      </c>
      <c r="S3293" s="2" t="s">
        <v>7142</v>
      </c>
      <c r="T3293" s="2" t="s">
        <v>7143</v>
      </c>
      <c r="U3293" s="2" t="b">
        <v>1</v>
      </c>
      <c r="V3293" s="2" t="s">
        <v>69</v>
      </c>
      <c r="W3293" s="2">
        <v>2</v>
      </c>
    </row>
    <row r="3294" spans="1:23" ht="15.75" customHeight="1" x14ac:dyDescent="0.25">
      <c r="A3294" s="2" t="s">
        <v>2815</v>
      </c>
      <c r="B3294" s="2" t="s">
        <v>2817</v>
      </c>
      <c r="C3294" s="2" t="s">
        <v>106</v>
      </c>
      <c r="D3294" s="2" t="s">
        <v>102</v>
      </c>
      <c r="E3294" s="2" t="s">
        <v>103</v>
      </c>
      <c r="F3294" s="2" t="s">
        <v>55</v>
      </c>
      <c r="G3294" s="2" t="s">
        <v>343</v>
      </c>
      <c r="H3294" s="2" t="s">
        <v>282</v>
      </c>
      <c r="I3294" s="2" t="s">
        <v>26</v>
      </c>
      <c r="J3294" s="2" t="s">
        <v>344</v>
      </c>
      <c r="K3294" s="2" t="s">
        <v>345</v>
      </c>
      <c r="L3294" s="2" t="s">
        <v>285</v>
      </c>
      <c r="M3294" s="2">
        <v>54</v>
      </c>
      <c r="N3294" s="2" t="b">
        <v>0</v>
      </c>
      <c r="O3294" s="2">
        <v>0.76826722338204589</v>
      </c>
      <c r="P3294" s="2">
        <v>0.72727272727272729</v>
      </c>
      <c r="Q3294" s="2">
        <v>0.81415929203539827</v>
      </c>
      <c r="R3294" s="2" t="s">
        <v>74</v>
      </c>
      <c r="S3294" s="2" t="s">
        <v>7144</v>
      </c>
      <c r="T3294" s="2" t="s">
        <v>7145</v>
      </c>
      <c r="U3294" s="2" t="b">
        <v>1</v>
      </c>
      <c r="V3294" s="2" t="s">
        <v>69</v>
      </c>
      <c r="W3294" s="2">
        <v>1.6</v>
      </c>
    </row>
    <row r="3295" spans="1:23" ht="15.75" customHeight="1" x14ac:dyDescent="0.25">
      <c r="A3295" s="2" t="s">
        <v>2815</v>
      </c>
      <c r="B3295" s="2" t="s">
        <v>2817</v>
      </c>
      <c r="C3295" s="2" t="s">
        <v>106</v>
      </c>
      <c r="D3295" s="2" t="s">
        <v>102</v>
      </c>
      <c r="E3295" s="2" t="s">
        <v>103</v>
      </c>
      <c r="F3295" s="2" t="s">
        <v>55</v>
      </c>
      <c r="G3295" s="2" t="s">
        <v>349</v>
      </c>
      <c r="H3295" s="2" t="s">
        <v>282</v>
      </c>
      <c r="I3295" s="2" t="s">
        <v>26</v>
      </c>
      <c r="J3295" s="2" t="s">
        <v>351</v>
      </c>
      <c r="K3295" s="2" t="s">
        <v>352</v>
      </c>
      <c r="L3295" s="2" t="s">
        <v>285</v>
      </c>
      <c r="M3295" s="2">
        <v>55</v>
      </c>
      <c r="N3295" s="2" t="b">
        <v>0</v>
      </c>
      <c r="O3295" s="2">
        <v>0.75527426160337552</v>
      </c>
      <c r="P3295" s="2">
        <v>0.72177419354838712</v>
      </c>
      <c r="Q3295" s="2">
        <v>0.79203539823008851</v>
      </c>
      <c r="R3295" s="2" t="s">
        <v>74</v>
      </c>
      <c r="S3295" s="2" t="s">
        <v>7146</v>
      </c>
      <c r="T3295" s="2" t="s">
        <v>7147</v>
      </c>
      <c r="U3295" s="2" t="b">
        <v>1</v>
      </c>
      <c r="V3295" s="2" t="s">
        <v>69</v>
      </c>
      <c r="W3295" s="2">
        <v>1.6</v>
      </c>
    </row>
    <row r="3296" spans="1:23" ht="15.75" customHeight="1" x14ac:dyDescent="0.25">
      <c r="A3296" s="2" t="s">
        <v>2815</v>
      </c>
      <c r="B3296" s="2" t="s">
        <v>2817</v>
      </c>
      <c r="C3296" s="2" t="s">
        <v>106</v>
      </c>
      <c r="D3296" s="2" t="s">
        <v>102</v>
      </c>
      <c r="E3296" s="2" t="s">
        <v>103</v>
      </c>
      <c r="F3296" s="2" t="s">
        <v>55</v>
      </c>
      <c r="G3296" s="2" t="s">
        <v>363</v>
      </c>
      <c r="H3296" s="2" t="s">
        <v>282</v>
      </c>
      <c r="I3296" s="2" t="s">
        <v>26</v>
      </c>
      <c r="J3296" s="2" t="s">
        <v>367</v>
      </c>
      <c r="K3296" s="2" t="s">
        <v>368</v>
      </c>
      <c r="L3296" s="2" t="s">
        <v>285</v>
      </c>
      <c r="M3296" s="2">
        <v>56</v>
      </c>
      <c r="N3296" s="2" t="b">
        <v>0</v>
      </c>
      <c r="O3296" s="2">
        <v>0.77824267782426781</v>
      </c>
      <c r="P3296" s="2">
        <v>0.73809523809523814</v>
      </c>
      <c r="Q3296" s="2">
        <v>0.82300884955752207</v>
      </c>
      <c r="R3296" s="2" t="s">
        <v>74</v>
      </c>
      <c r="S3296" s="2" t="s">
        <v>7148</v>
      </c>
      <c r="T3296" s="2" t="s">
        <v>7149</v>
      </c>
      <c r="U3296" s="2" t="b">
        <v>1</v>
      </c>
      <c r="V3296" s="2" t="s">
        <v>69</v>
      </c>
      <c r="W3296" s="2">
        <v>2</v>
      </c>
    </row>
    <row r="3297" spans="1:23" ht="15.75" customHeight="1" x14ac:dyDescent="0.25">
      <c r="A3297" s="2" t="s">
        <v>2815</v>
      </c>
      <c r="B3297" s="2" t="s">
        <v>2817</v>
      </c>
      <c r="C3297" s="2" t="s">
        <v>106</v>
      </c>
      <c r="D3297" s="2" t="s">
        <v>102</v>
      </c>
      <c r="E3297" s="2" t="s">
        <v>103</v>
      </c>
      <c r="F3297" s="2" t="s">
        <v>55</v>
      </c>
      <c r="G3297" s="2" t="s">
        <v>378</v>
      </c>
      <c r="H3297" s="2" t="s">
        <v>282</v>
      </c>
      <c r="I3297" s="2" t="s">
        <v>26</v>
      </c>
      <c r="J3297" s="2" t="s">
        <v>380</v>
      </c>
      <c r="K3297" s="2" t="s">
        <v>381</v>
      </c>
      <c r="L3297" s="2" t="s">
        <v>285</v>
      </c>
      <c r="M3297" s="2">
        <v>57</v>
      </c>
      <c r="N3297" s="2" t="b">
        <v>0</v>
      </c>
      <c r="O3297" s="2">
        <v>0.77215189873417722</v>
      </c>
      <c r="P3297" s="2">
        <v>0.73790322580645162</v>
      </c>
      <c r="Q3297" s="2">
        <v>0.80973451327433632</v>
      </c>
      <c r="R3297" s="2" t="s">
        <v>74</v>
      </c>
      <c r="S3297" s="2" t="s">
        <v>7150</v>
      </c>
      <c r="T3297" s="2" t="s">
        <v>7151</v>
      </c>
      <c r="U3297" s="2" t="b">
        <v>1</v>
      </c>
      <c r="V3297" s="2" t="s">
        <v>69</v>
      </c>
      <c r="W3297" s="2">
        <v>1.6</v>
      </c>
    </row>
    <row r="3298" spans="1:23" ht="15.75" customHeight="1" x14ac:dyDescent="0.25">
      <c r="A3298" s="2" t="s">
        <v>2815</v>
      </c>
      <c r="B3298" s="2" t="s">
        <v>2817</v>
      </c>
      <c r="C3298" s="2" t="s">
        <v>106</v>
      </c>
      <c r="D3298" s="2" t="s">
        <v>102</v>
      </c>
      <c r="E3298" s="2" t="s">
        <v>103</v>
      </c>
      <c r="F3298" s="2" t="s">
        <v>55</v>
      </c>
      <c r="G3298" s="2" t="s">
        <v>389</v>
      </c>
      <c r="H3298" s="2" t="s">
        <v>282</v>
      </c>
      <c r="I3298" s="2" t="s">
        <v>26</v>
      </c>
      <c r="J3298" s="2" t="s">
        <v>390</v>
      </c>
      <c r="K3298" s="2" t="s">
        <v>391</v>
      </c>
      <c r="L3298" s="2" t="s">
        <v>285</v>
      </c>
      <c r="M3298" s="2">
        <v>58</v>
      </c>
      <c r="N3298" s="2" t="b">
        <v>0</v>
      </c>
      <c r="O3298" s="2">
        <v>0.7882599580712788</v>
      </c>
      <c r="P3298" s="2">
        <v>0.74900398406374502</v>
      </c>
      <c r="Q3298" s="2">
        <v>0.83185840707964598</v>
      </c>
      <c r="R3298" s="2" t="s">
        <v>74</v>
      </c>
      <c r="S3298" s="2" t="s">
        <v>7152</v>
      </c>
      <c r="T3298" s="2" t="s">
        <v>7153</v>
      </c>
      <c r="U3298" s="2" t="b">
        <v>1</v>
      </c>
      <c r="V3298" s="2" t="s">
        <v>69</v>
      </c>
      <c r="W3298" s="2">
        <v>2</v>
      </c>
    </row>
    <row r="3299" spans="1:23" ht="15.75" customHeight="1" x14ac:dyDescent="0.25">
      <c r="A3299" s="2" t="s">
        <v>2815</v>
      </c>
      <c r="B3299" s="2" t="s">
        <v>2817</v>
      </c>
      <c r="C3299" s="2" t="s">
        <v>106</v>
      </c>
      <c r="D3299" s="2" t="s">
        <v>102</v>
      </c>
      <c r="E3299" s="2" t="s">
        <v>103</v>
      </c>
      <c r="F3299" s="2" t="s">
        <v>55</v>
      </c>
      <c r="G3299" s="2" t="s">
        <v>395</v>
      </c>
      <c r="H3299" s="2" t="s">
        <v>282</v>
      </c>
      <c r="I3299" s="2" t="s">
        <v>26</v>
      </c>
      <c r="J3299" s="2" t="s">
        <v>397</v>
      </c>
      <c r="K3299" s="2" t="s">
        <v>398</v>
      </c>
      <c r="L3299" s="2" t="s">
        <v>285</v>
      </c>
      <c r="M3299" s="2">
        <v>59</v>
      </c>
      <c r="N3299" s="2" t="b">
        <v>0</v>
      </c>
      <c r="O3299" s="2">
        <v>0.7724425887265135</v>
      </c>
      <c r="P3299" s="2">
        <v>0.73122529644268774</v>
      </c>
      <c r="Q3299" s="2">
        <v>0.81858407079646023</v>
      </c>
      <c r="R3299" s="2" t="s">
        <v>74</v>
      </c>
      <c r="S3299" s="2" t="s">
        <v>7154</v>
      </c>
      <c r="T3299" s="2" t="s">
        <v>7155</v>
      </c>
      <c r="U3299" s="2" t="b">
        <v>1</v>
      </c>
      <c r="V3299" s="2" t="s">
        <v>69</v>
      </c>
      <c r="W3299" s="2">
        <v>1.6</v>
      </c>
    </row>
    <row r="3300" spans="1:23" ht="15.75" customHeight="1" x14ac:dyDescent="0.25">
      <c r="A3300" s="2" t="s">
        <v>2815</v>
      </c>
      <c r="B3300" s="2" t="s">
        <v>2817</v>
      </c>
      <c r="C3300" s="2" t="s">
        <v>106</v>
      </c>
      <c r="D3300" s="2" t="s">
        <v>102</v>
      </c>
      <c r="E3300" s="2" t="s">
        <v>103</v>
      </c>
      <c r="F3300" s="2" t="s">
        <v>55</v>
      </c>
      <c r="G3300" s="2" t="s">
        <v>401</v>
      </c>
      <c r="H3300" s="2" t="s">
        <v>282</v>
      </c>
      <c r="I3300" s="2" t="s">
        <v>26</v>
      </c>
      <c r="J3300" s="2" t="s">
        <v>402</v>
      </c>
      <c r="K3300" s="2" t="s">
        <v>403</v>
      </c>
      <c r="L3300" s="2" t="s">
        <v>285</v>
      </c>
      <c r="M3300" s="2">
        <v>60</v>
      </c>
      <c r="N3300" s="2" t="b">
        <v>0</v>
      </c>
      <c r="O3300" s="2">
        <v>0.71461716937354991</v>
      </c>
      <c r="P3300" s="2">
        <v>0.75121951219512195</v>
      </c>
      <c r="Q3300" s="2">
        <v>0.68141592920353977</v>
      </c>
      <c r="R3300" s="2" t="s">
        <v>74</v>
      </c>
      <c r="S3300" s="2" t="s">
        <v>7156</v>
      </c>
      <c r="T3300" s="2" t="s">
        <v>7157</v>
      </c>
      <c r="U3300" s="2" t="b">
        <v>1</v>
      </c>
      <c r="V3300" s="2" t="s">
        <v>69</v>
      </c>
      <c r="W3300" s="2">
        <v>1.6</v>
      </c>
    </row>
    <row r="3301" spans="1:23" ht="15.75" customHeight="1" x14ac:dyDescent="0.25">
      <c r="A3301" s="2" t="s">
        <v>2815</v>
      </c>
      <c r="B3301" s="2" t="s">
        <v>2817</v>
      </c>
      <c r="C3301" s="2" t="s">
        <v>106</v>
      </c>
      <c r="D3301" s="2" t="s">
        <v>102</v>
      </c>
      <c r="E3301" s="2" t="s">
        <v>103</v>
      </c>
      <c r="F3301" s="2" t="s">
        <v>55</v>
      </c>
      <c r="G3301" s="2" t="s">
        <v>406</v>
      </c>
      <c r="H3301" s="2" t="s">
        <v>282</v>
      </c>
      <c r="I3301" s="2" t="s">
        <v>26</v>
      </c>
      <c r="J3301" s="2" t="s">
        <v>407</v>
      </c>
      <c r="K3301" s="2" t="s">
        <v>408</v>
      </c>
      <c r="L3301" s="2" t="s">
        <v>285</v>
      </c>
      <c r="M3301" s="2">
        <v>61</v>
      </c>
      <c r="N3301" s="2" t="b">
        <v>0</v>
      </c>
      <c r="O3301" s="2">
        <v>0.78736842105263172</v>
      </c>
      <c r="P3301" s="2">
        <v>0.75100401606425704</v>
      </c>
      <c r="Q3301" s="2">
        <v>0.82743362831858402</v>
      </c>
      <c r="R3301" s="2" t="s">
        <v>74</v>
      </c>
      <c r="S3301" s="2" t="s">
        <v>7158</v>
      </c>
      <c r="T3301" s="2" t="s">
        <v>7159</v>
      </c>
      <c r="U3301" s="2" t="b">
        <v>1</v>
      </c>
      <c r="V3301" s="2" t="s">
        <v>69</v>
      </c>
      <c r="W3301" s="2">
        <v>2</v>
      </c>
    </row>
    <row r="3302" spans="1:23" ht="15.75" customHeight="1" x14ac:dyDescent="0.25">
      <c r="A3302" s="2" t="s">
        <v>2815</v>
      </c>
      <c r="B3302" s="2" t="s">
        <v>2817</v>
      </c>
      <c r="C3302" s="2" t="s">
        <v>106</v>
      </c>
      <c r="D3302" s="2" t="s">
        <v>102</v>
      </c>
      <c r="E3302" s="2" t="s">
        <v>103</v>
      </c>
      <c r="F3302" s="2" t="s">
        <v>364</v>
      </c>
      <c r="G3302" s="2" t="s">
        <v>411</v>
      </c>
      <c r="H3302" s="2" t="s">
        <v>412</v>
      </c>
      <c r="I3302" s="2" t="s">
        <v>54</v>
      </c>
      <c r="J3302" s="2" t="s">
        <v>413</v>
      </c>
      <c r="K3302" s="2" t="s">
        <v>414</v>
      </c>
      <c r="L3302" s="2" t="s">
        <v>377</v>
      </c>
      <c r="M3302" s="2">
        <v>42</v>
      </c>
      <c r="N3302" s="2" t="b">
        <v>0</v>
      </c>
      <c r="O3302" s="2">
        <v>0.88333333333333341</v>
      </c>
      <c r="P3302" s="2">
        <v>0.85140562248995988</v>
      </c>
      <c r="Q3302" s="2">
        <v>0.91774891774891776</v>
      </c>
      <c r="R3302" s="2" t="s">
        <v>74</v>
      </c>
      <c r="S3302" s="2" t="s">
        <v>7160</v>
      </c>
      <c r="T3302" s="2" t="s">
        <v>7161</v>
      </c>
      <c r="U3302" s="2" t="b">
        <v>1</v>
      </c>
      <c r="V3302" s="2" t="s">
        <v>69</v>
      </c>
      <c r="W3302" s="2">
        <v>1.6</v>
      </c>
    </row>
    <row r="3303" spans="1:23" ht="15.75" customHeight="1" x14ac:dyDescent="0.25">
      <c r="A3303" s="2" t="s">
        <v>2815</v>
      </c>
      <c r="B3303" s="2" t="s">
        <v>2817</v>
      </c>
      <c r="C3303" s="2" t="s">
        <v>106</v>
      </c>
      <c r="D3303" s="2" t="s">
        <v>102</v>
      </c>
      <c r="E3303" s="2" t="s">
        <v>103</v>
      </c>
      <c r="F3303" s="2" t="s">
        <v>364</v>
      </c>
      <c r="G3303" s="2" t="s">
        <v>417</v>
      </c>
      <c r="H3303" s="2" t="s">
        <v>412</v>
      </c>
      <c r="I3303" s="2" t="s">
        <v>54</v>
      </c>
      <c r="J3303" s="2" t="s">
        <v>418</v>
      </c>
      <c r="K3303" s="2" t="s">
        <v>419</v>
      </c>
      <c r="L3303" s="2" t="s">
        <v>377</v>
      </c>
      <c r="M3303" s="2">
        <v>43</v>
      </c>
      <c r="N3303" s="2" t="b">
        <v>0</v>
      </c>
      <c r="O3303" s="2">
        <v>0.89626556016597514</v>
      </c>
      <c r="P3303" s="2">
        <v>0.8605577689243028</v>
      </c>
      <c r="Q3303" s="2">
        <v>0.93506493506493504</v>
      </c>
      <c r="R3303" s="2" t="s">
        <v>74</v>
      </c>
      <c r="S3303" s="2" t="s">
        <v>7162</v>
      </c>
      <c r="T3303" s="2" t="s">
        <v>7163</v>
      </c>
      <c r="U3303" s="2" t="b">
        <v>1</v>
      </c>
      <c r="V3303" s="2" t="s">
        <v>69</v>
      </c>
      <c r="W3303" s="2">
        <v>1.6</v>
      </c>
    </row>
    <row r="3304" spans="1:23" ht="15.75" customHeight="1" x14ac:dyDescent="0.25">
      <c r="A3304" s="2" t="s">
        <v>2815</v>
      </c>
      <c r="B3304" s="2" t="s">
        <v>2817</v>
      </c>
      <c r="C3304" s="2" t="s">
        <v>106</v>
      </c>
      <c r="D3304" s="2" t="s">
        <v>102</v>
      </c>
      <c r="E3304" s="2" t="s">
        <v>103</v>
      </c>
      <c r="F3304" s="2" t="s">
        <v>364</v>
      </c>
      <c r="G3304" s="2" t="s">
        <v>422</v>
      </c>
      <c r="H3304" s="2" t="s">
        <v>412</v>
      </c>
      <c r="I3304" s="2" t="s">
        <v>54</v>
      </c>
      <c r="J3304" s="2" t="s">
        <v>423</v>
      </c>
      <c r="K3304" s="2" t="s">
        <v>424</v>
      </c>
      <c r="L3304" s="2" t="s">
        <v>377</v>
      </c>
      <c r="M3304" s="2">
        <v>44</v>
      </c>
      <c r="N3304" s="2" t="b">
        <v>0</v>
      </c>
      <c r="O3304" s="2">
        <v>0.88981288981288986</v>
      </c>
      <c r="P3304" s="2">
        <v>0.85599999999999998</v>
      </c>
      <c r="Q3304" s="2">
        <v>0.92640692640692646</v>
      </c>
      <c r="R3304" s="2" t="s">
        <v>74</v>
      </c>
      <c r="S3304" s="2" t="s">
        <v>7164</v>
      </c>
      <c r="T3304" s="2" t="s">
        <v>7165</v>
      </c>
      <c r="U3304" s="2" t="b">
        <v>1</v>
      </c>
      <c r="V3304" s="2" t="s">
        <v>69</v>
      </c>
      <c r="W3304" s="2">
        <v>2.1</v>
      </c>
    </row>
    <row r="3305" spans="1:23" ht="15.75" customHeight="1" x14ac:dyDescent="0.25">
      <c r="A3305" s="2" t="s">
        <v>2815</v>
      </c>
      <c r="B3305" s="2" t="s">
        <v>2817</v>
      </c>
      <c r="C3305" s="2" t="s">
        <v>106</v>
      </c>
      <c r="D3305" s="2" t="s">
        <v>102</v>
      </c>
      <c r="E3305" s="2" t="s">
        <v>103</v>
      </c>
      <c r="F3305" s="2" t="s">
        <v>364</v>
      </c>
      <c r="G3305" s="2" t="s">
        <v>427</v>
      </c>
      <c r="H3305" s="2" t="s">
        <v>412</v>
      </c>
      <c r="I3305" s="2" t="s">
        <v>54</v>
      </c>
      <c r="J3305" s="2" t="s">
        <v>428</v>
      </c>
      <c r="K3305" s="2" t="s">
        <v>429</v>
      </c>
      <c r="L3305" s="2" t="s">
        <v>377</v>
      </c>
      <c r="M3305" s="2">
        <v>45</v>
      </c>
      <c r="N3305" s="2" t="b">
        <v>0</v>
      </c>
      <c r="O3305" s="2">
        <v>0.88149688149688155</v>
      </c>
      <c r="P3305" s="2">
        <v>0.84799999999999998</v>
      </c>
      <c r="Q3305" s="2">
        <v>0.91774891774891776</v>
      </c>
      <c r="R3305" s="2" t="s">
        <v>74</v>
      </c>
      <c r="S3305" s="2" t="s">
        <v>7166</v>
      </c>
      <c r="T3305" s="2" t="s">
        <v>7167</v>
      </c>
      <c r="U3305" s="2" t="b">
        <v>1</v>
      </c>
      <c r="V3305" s="2" t="s">
        <v>69</v>
      </c>
      <c r="W3305" s="2">
        <v>1.7</v>
      </c>
    </row>
    <row r="3306" spans="1:23" ht="15.75" customHeight="1" x14ac:dyDescent="0.25">
      <c r="A3306" s="2" t="s">
        <v>2815</v>
      </c>
      <c r="B3306" s="2" t="s">
        <v>2817</v>
      </c>
      <c r="C3306" s="2" t="s">
        <v>106</v>
      </c>
      <c r="D3306" s="2" t="s">
        <v>102</v>
      </c>
      <c r="E3306" s="2" t="s">
        <v>103</v>
      </c>
      <c r="F3306" s="2" t="s">
        <v>364</v>
      </c>
      <c r="G3306" s="2" t="s">
        <v>432</v>
      </c>
      <c r="H3306" s="2" t="s">
        <v>412</v>
      </c>
      <c r="I3306" s="2" t="s">
        <v>54</v>
      </c>
      <c r="J3306" s="2" t="s">
        <v>433</v>
      </c>
      <c r="K3306" s="2" t="s">
        <v>434</v>
      </c>
      <c r="L3306" s="2" t="s">
        <v>377</v>
      </c>
      <c r="M3306" s="2">
        <v>46</v>
      </c>
      <c r="N3306" s="2" t="b">
        <v>0</v>
      </c>
      <c r="O3306" s="2">
        <v>0.88749999999999996</v>
      </c>
      <c r="P3306" s="2">
        <v>0.85542168674698793</v>
      </c>
      <c r="Q3306" s="2">
        <v>0.92207792207792205</v>
      </c>
      <c r="R3306" s="2" t="s">
        <v>74</v>
      </c>
      <c r="S3306" s="2" t="s">
        <v>7168</v>
      </c>
      <c r="T3306" s="2" t="s">
        <v>7169</v>
      </c>
      <c r="U3306" s="2" t="b">
        <v>1</v>
      </c>
      <c r="V3306" s="2" t="s">
        <v>69</v>
      </c>
      <c r="W3306" s="2">
        <v>2</v>
      </c>
    </row>
    <row r="3307" spans="1:23" ht="15.75" customHeight="1" x14ac:dyDescent="0.25">
      <c r="A3307" s="2" t="s">
        <v>2815</v>
      </c>
      <c r="B3307" s="2" t="s">
        <v>2817</v>
      </c>
      <c r="C3307" s="2" t="s">
        <v>106</v>
      </c>
      <c r="D3307" s="2" t="s">
        <v>102</v>
      </c>
      <c r="E3307" s="2" t="s">
        <v>103</v>
      </c>
      <c r="F3307" s="2" t="s">
        <v>364</v>
      </c>
      <c r="G3307" s="2" t="s">
        <v>437</v>
      </c>
      <c r="H3307" s="2" t="s">
        <v>412</v>
      </c>
      <c r="I3307" s="2" t="s">
        <v>54</v>
      </c>
      <c r="J3307" s="2" t="s">
        <v>438</v>
      </c>
      <c r="K3307" s="2" t="s">
        <v>439</v>
      </c>
      <c r="L3307" s="2" t="s">
        <v>377</v>
      </c>
      <c r="M3307" s="2">
        <v>47</v>
      </c>
      <c r="N3307" s="2" t="b">
        <v>0</v>
      </c>
      <c r="O3307" s="2">
        <v>0.89812889812889818</v>
      </c>
      <c r="P3307" s="2">
        <v>0.86399999999999999</v>
      </c>
      <c r="Q3307" s="2">
        <v>0.93506493506493504</v>
      </c>
      <c r="R3307" s="2" t="s">
        <v>74</v>
      </c>
      <c r="S3307" s="2" t="s">
        <v>7170</v>
      </c>
      <c r="T3307" s="2" t="s">
        <v>7171</v>
      </c>
      <c r="U3307" s="2" t="b">
        <v>1</v>
      </c>
      <c r="V3307" s="2" t="s">
        <v>69</v>
      </c>
      <c r="W3307" s="2">
        <v>1.7</v>
      </c>
    </row>
    <row r="3308" spans="1:23" ht="15.75" customHeight="1" x14ac:dyDescent="0.25">
      <c r="A3308" s="2" t="s">
        <v>2815</v>
      </c>
      <c r="B3308" s="2" t="s">
        <v>2817</v>
      </c>
      <c r="C3308" s="2" t="s">
        <v>106</v>
      </c>
      <c r="D3308" s="2" t="s">
        <v>102</v>
      </c>
      <c r="E3308" s="2" t="s">
        <v>103</v>
      </c>
      <c r="F3308" s="2" t="s">
        <v>364</v>
      </c>
      <c r="G3308" s="2" t="s">
        <v>442</v>
      </c>
      <c r="H3308" s="2" t="s">
        <v>412</v>
      </c>
      <c r="I3308" s="2" t="s">
        <v>54</v>
      </c>
      <c r="J3308" s="2" t="s">
        <v>443</v>
      </c>
      <c r="K3308" s="2" t="s">
        <v>444</v>
      </c>
      <c r="L3308" s="2" t="s">
        <v>377</v>
      </c>
      <c r="M3308" s="2">
        <v>48</v>
      </c>
      <c r="N3308" s="2" t="b">
        <v>0</v>
      </c>
      <c r="O3308" s="2">
        <v>0.87733887733887728</v>
      </c>
      <c r="P3308" s="2">
        <v>0.84399999999999997</v>
      </c>
      <c r="Q3308" s="2">
        <v>0.91341991341991347</v>
      </c>
      <c r="R3308" s="2" t="s">
        <v>74</v>
      </c>
      <c r="S3308" s="2" t="s">
        <v>7172</v>
      </c>
      <c r="T3308" s="2" t="s">
        <v>7173</v>
      </c>
      <c r="U3308" s="2" t="b">
        <v>1</v>
      </c>
      <c r="V3308" s="2" t="s">
        <v>69</v>
      </c>
      <c r="W3308" s="2">
        <v>1.6</v>
      </c>
    </row>
    <row r="3309" spans="1:23" ht="15.75" customHeight="1" x14ac:dyDescent="0.25">
      <c r="A3309" s="2" t="s">
        <v>2815</v>
      </c>
      <c r="B3309" s="2" t="s">
        <v>2817</v>
      </c>
      <c r="C3309" s="2" t="s">
        <v>106</v>
      </c>
      <c r="D3309" s="2" t="s">
        <v>102</v>
      </c>
      <c r="E3309" s="2" t="s">
        <v>103</v>
      </c>
      <c r="F3309" s="2" t="s">
        <v>364</v>
      </c>
      <c r="G3309" s="2" t="s">
        <v>447</v>
      </c>
      <c r="H3309" s="2" t="s">
        <v>412</v>
      </c>
      <c r="I3309" s="2" t="s">
        <v>54</v>
      </c>
      <c r="J3309" s="2" t="s">
        <v>448</v>
      </c>
      <c r="K3309" s="2" t="s">
        <v>449</v>
      </c>
      <c r="L3309" s="2" t="s">
        <v>377</v>
      </c>
      <c r="M3309" s="2">
        <v>49</v>
      </c>
      <c r="N3309" s="2" t="b">
        <v>0</v>
      </c>
      <c r="O3309" s="2">
        <v>0.87318087318087312</v>
      </c>
      <c r="P3309" s="2">
        <v>0.84</v>
      </c>
      <c r="Q3309" s="2">
        <v>0.90909090909090906</v>
      </c>
      <c r="R3309" s="2" t="s">
        <v>74</v>
      </c>
      <c r="S3309" s="2" t="s">
        <v>7174</v>
      </c>
      <c r="T3309" s="2" t="s">
        <v>7175</v>
      </c>
      <c r="U3309" s="2" t="b">
        <v>1</v>
      </c>
      <c r="V3309" s="2" t="s">
        <v>69</v>
      </c>
      <c r="W3309" s="2">
        <v>2</v>
      </c>
    </row>
    <row r="3310" spans="1:23" ht="15.75" customHeight="1" x14ac:dyDescent="0.25">
      <c r="A3310" s="2" t="s">
        <v>2815</v>
      </c>
      <c r="B3310" s="2" t="s">
        <v>2817</v>
      </c>
      <c r="C3310" s="2" t="s">
        <v>106</v>
      </c>
      <c r="D3310" s="2" t="s">
        <v>102</v>
      </c>
      <c r="E3310" s="2" t="s">
        <v>103</v>
      </c>
      <c r="F3310" s="2" t="s">
        <v>364</v>
      </c>
      <c r="G3310" s="2" t="s">
        <v>452</v>
      </c>
      <c r="H3310" s="2" t="s">
        <v>412</v>
      </c>
      <c r="I3310" s="2" t="s">
        <v>54</v>
      </c>
      <c r="J3310" s="2" t="s">
        <v>453</v>
      </c>
      <c r="K3310" s="2" t="s">
        <v>454</v>
      </c>
      <c r="L3310" s="2" t="s">
        <v>377</v>
      </c>
      <c r="M3310" s="2">
        <v>50</v>
      </c>
      <c r="N3310" s="2" t="b">
        <v>0</v>
      </c>
      <c r="O3310" s="2">
        <v>0.90376569037656906</v>
      </c>
      <c r="P3310" s="2">
        <v>0.87449392712550611</v>
      </c>
      <c r="Q3310" s="2">
        <v>0.93506493506493504</v>
      </c>
      <c r="R3310" s="2" t="s">
        <v>74</v>
      </c>
      <c r="S3310" s="2" t="s">
        <v>7176</v>
      </c>
      <c r="T3310" s="2" t="s">
        <v>7177</v>
      </c>
      <c r="U3310" s="2" t="b">
        <v>1</v>
      </c>
      <c r="V3310" s="2" t="s">
        <v>69</v>
      </c>
      <c r="W3310" s="2">
        <v>1.7</v>
      </c>
    </row>
    <row r="3311" spans="1:23" ht="15.75" customHeight="1" x14ac:dyDescent="0.25">
      <c r="A3311" s="2" t="s">
        <v>2815</v>
      </c>
      <c r="B3311" s="2" t="s">
        <v>2817</v>
      </c>
      <c r="C3311" s="2" t="s">
        <v>106</v>
      </c>
      <c r="D3311" s="2" t="s">
        <v>102</v>
      </c>
      <c r="E3311" s="2" t="s">
        <v>103</v>
      </c>
      <c r="F3311" s="2" t="s">
        <v>364</v>
      </c>
      <c r="G3311" s="2" t="s">
        <v>457</v>
      </c>
      <c r="H3311" s="2" t="s">
        <v>412</v>
      </c>
      <c r="I3311" s="2" t="s">
        <v>54</v>
      </c>
      <c r="J3311" s="2" t="s">
        <v>458</v>
      </c>
      <c r="K3311" s="2" t="s">
        <v>459</v>
      </c>
      <c r="L3311" s="2" t="s">
        <v>377</v>
      </c>
      <c r="M3311" s="2">
        <v>51</v>
      </c>
      <c r="N3311" s="2" t="b">
        <v>0</v>
      </c>
      <c r="O3311" s="2">
        <v>0.88517745302713979</v>
      </c>
      <c r="P3311" s="2">
        <v>0.85483870967741937</v>
      </c>
      <c r="Q3311" s="2">
        <v>0.91774891774891776</v>
      </c>
      <c r="R3311" s="2" t="s">
        <v>74</v>
      </c>
      <c r="S3311" s="2" t="s">
        <v>7178</v>
      </c>
      <c r="T3311" s="2" t="s">
        <v>7179</v>
      </c>
      <c r="U3311" s="2" t="b">
        <v>1</v>
      </c>
      <c r="V3311" s="2" t="s">
        <v>69</v>
      </c>
      <c r="W3311" s="2">
        <v>2.1</v>
      </c>
    </row>
    <row r="3312" spans="1:23" ht="15.75" customHeight="1" x14ac:dyDescent="0.25">
      <c r="A3312" s="2" t="s">
        <v>2815</v>
      </c>
      <c r="B3312" s="2" t="s">
        <v>2817</v>
      </c>
      <c r="C3312" s="2" t="s">
        <v>106</v>
      </c>
      <c r="D3312" s="2" t="s">
        <v>102</v>
      </c>
      <c r="E3312" s="2" t="s">
        <v>103</v>
      </c>
      <c r="F3312" s="2" t="s">
        <v>364</v>
      </c>
      <c r="G3312" s="2" t="s">
        <v>462</v>
      </c>
      <c r="H3312" s="2" t="s">
        <v>412</v>
      </c>
      <c r="I3312" s="2" t="s">
        <v>54</v>
      </c>
      <c r="J3312" s="2" t="s">
        <v>463</v>
      </c>
      <c r="K3312" s="2" t="s">
        <v>464</v>
      </c>
      <c r="L3312" s="2" t="s">
        <v>377</v>
      </c>
      <c r="M3312" s="2">
        <v>52</v>
      </c>
      <c r="N3312" s="2" t="b">
        <v>0</v>
      </c>
      <c r="O3312" s="2">
        <v>0.88981288981288986</v>
      </c>
      <c r="P3312" s="2">
        <v>0.85599999999999998</v>
      </c>
      <c r="Q3312" s="2">
        <v>0.92640692640692646</v>
      </c>
      <c r="R3312" s="2" t="s">
        <v>74</v>
      </c>
      <c r="S3312" s="2" t="s">
        <v>7180</v>
      </c>
      <c r="T3312" s="2" t="s">
        <v>7181</v>
      </c>
      <c r="U3312" s="2" t="b">
        <v>1</v>
      </c>
      <c r="V3312" s="2" t="s">
        <v>69</v>
      </c>
      <c r="W3312" s="2">
        <v>1.7</v>
      </c>
    </row>
    <row r="3313" spans="1:23" ht="15.75" customHeight="1" x14ac:dyDescent="0.25">
      <c r="A3313" s="2" t="s">
        <v>2815</v>
      </c>
      <c r="B3313" s="2" t="s">
        <v>2817</v>
      </c>
      <c r="C3313" s="2" t="s">
        <v>106</v>
      </c>
      <c r="D3313" s="2" t="s">
        <v>102</v>
      </c>
      <c r="E3313" s="2" t="s">
        <v>103</v>
      </c>
      <c r="F3313" s="2" t="s">
        <v>364</v>
      </c>
      <c r="G3313" s="2" t="s">
        <v>467</v>
      </c>
      <c r="H3313" s="2" t="s">
        <v>412</v>
      </c>
      <c r="I3313" s="2" t="s">
        <v>54</v>
      </c>
      <c r="J3313" s="2" t="s">
        <v>468</v>
      </c>
      <c r="K3313" s="2" t="s">
        <v>469</v>
      </c>
      <c r="L3313" s="2" t="s">
        <v>377</v>
      </c>
      <c r="M3313" s="2">
        <v>53</v>
      </c>
      <c r="N3313" s="2" t="b">
        <v>0</v>
      </c>
      <c r="O3313" s="2">
        <v>0.88749999999999996</v>
      </c>
      <c r="P3313" s="2">
        <v>0.85542168674698793</v>
      </c>
      <c r="Q3313" s="2">
        <v>0.92207792207792205</v>
      </c>
      <c r="R3313" s="2" t="s">
        <v>74</v>
      </c>
      <c r="S3313" s="2" t="s">
        <v>7182</v>
      </c>
      <c r="T3313" s="2" t="s">
        <v>7183</v>
      </c>
      <c r="U3313" s="2" t="b">
        <v>1</v>
      </c>
      <c r="V3313" s="2" t="s">
        <v>69</v>
      </c>
      <c r="W3313" s="2">
        <v>1.6</v>
      </c>
    </row>
    <row r="3314" spans="1:23" ht="15.75" customHeight="1" x14ac:dyDescent="0.25">
      <c r="A3314" s="2" t="s">
        <v>2815</v>
      </c>
      <c r="B3314" s="2" t="s">
        <v>2817</v>
      </c>
      <c r="C3314" s="2" t="s">
        <v>106</v>
      </c>
      <c r="D3314" s="2" t="s">
        <v>102</v>
      </c>
      <c r="E3314" s="2" t="s">
        <v>103</v>
      </c>
      <c r="F3314" s="2" t="s">
        <v>364</v>
      </c>
      <c r="G3314" s="2" t="s">
        <v>472</v>
      </c>
      <c r="H3314" s="2" t="s">
        <v>412</v>
      </c>
      <c r="I3314" s="2" t="s">
        <v>54</v>
      </c>
      <c r="J3314" s="2" t="s">
        <v>473</v>
      </c>
      <c r="K3314" s="2" t="s">
        <v>474</v>
      </c>
      <c r="L3314" s="2" t="s">
        <v>377</v>
      </c>
      <c r="M3314" s="2">
        <v>54</v>
      </c>
      <c r="N3314" s="2" t="b">
        <v>0</v>
      </c>
      <c r="O3314" s="2">
        <v>0.88612836438923392</v>
      </c>
      <c r="P3314" s="2">
        <v>0.84920634920634919</v>
      </c>
      <c r="Q3314" s="2">
        <v>0.92640692640692646</v>
      </c>
      <c r="R3314" s="2" t="s">
        <v>74</v>
      </c>
      <c r="S3314" s="2" t="s">
        <v>7184</v>
      </c>
      <c r="T3314" s="2" t="s">
        <v>7185</v>
      </c>
      <c r="U3314" s="2" t="b">
        <v>1</v>
      </c>
      <c r="V3314" s="2" t="s">
        <v>69</v>
      </c>
      <c r="W3314" s="2">
        <v>2.1</v>
      </c>
    </row>
    <row r="3315" spans="1:23" ht="15.75" customHeight="1" x14ac:dyDescent="0.25">
      <c r="A3315" s="2" t="s">
        <v>2815</v>
      </c>
      <c r="B3315" s="2" t="s">
        <v>2817</v>
      </c>
      <c r="C3315" s="2" t="s">
        <v>106</v>
      </c>
      <c r="D3315" s="2" t="s">
        <v>102</v>
      </c>
      <c r="E3315" s="2" t="s">
        <v>103</v>
      </c>
      <c r="F3315" s="2" t="s">
        <v>364</v>
      </c>
      <c r="G3315" s="2" t="s">
        <v>477</v>
      </c>
      <c r="H3315" s="2" t="s">
        <v>412</v>
      </c>
      <c r="I3315" s="2" t="s">
        <v>54</v>
      </c>
      <c r="J3315" s="2" t="s">
        <v>478</v>
      </c>
      <c r="K3315" s="2" t="s">
        <v>479</v>
      </c>
      <c r="L3315" s="2" t="s">
        <v>377</v>
      </c>
      <c r="M3315" s="2">
        <v>55</v>
      </c>
      <c r="N3315" s="2" t="b">
        <v>0</v>
      </c>
      <c r="O3315" s="2">
        <v>0.88796680497925307</v>
      </c>
      <c r="P3315" s="2">
        <v>0.85258964143426297</v>
      </c>
      <c r="Q3315" s="2">
        <v>0.92640692640692646</v>
      </c>
      <c r="R3315" s="2" t="s">
        <v>74</v>
      </c>
      <c r="S3315" s="2" t="s">
        <v>7186</v>
      </c>
      <c r="T3315" s="2" t="s">
        <v>7187</v>
      </c>
      <c r="U3315" s="2" t="b">
        <v>1</v>
      </c>
      <c r="V3315" s="2" t="s">
        <v>69</v>
      </c>
      <c r="W3315" s="2">
        <v>1.6</v>
      </c>
    </row>
    <row r="3316" spans="1:23" ht="15.75" customHeight="1" x14ac:dyDescent="0.25">
      <c r="A3316" s="2" t="s">
        <v>2815</v>
      </c>
      <c r="B3316" s="2" t="s">
        <v>2817</v>
      </c>
      <c r="C3316" s="2" t="s">
        <v>106</v>
      </c>
      <c r="D3316" s="2" t="s">
        <v>102</v>
      </c>
      <c r="E3316" s="2" t="s">
        <v>103</v>
      </c>
      <c r="F3316" s="2" t="s">
        <v>364</v>
      </c>
      <c r="G3316" s="2" t="s">
        <v>482</v>
      </c>
      <c r="H3316" s="2" t="s">
        <v>412</v>
      </c>
      <c r="I3316" s="2" t="s">
        <v>54</v>
      </c>
      <c r="J3316" s="2" t="s">
        <v>483</v>
      </c>
      <c r="K3316" s="2" t="s">
        <v>484</v>
      </c>
      <c r="L3316" s="2" t="s">
        <v>377</v>
      </c>
      <c r="M3316" s="2">
        <v>56</v>
      </c>
      <c r="N3316" s="2" t="b">
        <v>0</v>
      </c>
      <c r="O3316" s="2">
        <v>0.88749999999999996</v>
      </c>
      <c r="P3316" s="2">
        <v>0.85542168674698793</v>
      </c>
      <c r="Q3316" s="2">
        <v>0.92207792207792205</v>
      </c>
      <c r="R3316" s="2" t="s">
        <v>74</v>
      </c>
      <c r="S3316" s="2" t="s">
        <v>7188</v>
      </c>
      <c r="T3316" s="2" t="s">
        <v>7189</v>
      </c>
      <c r="U3316" s="2" t="b">
        <v>1</v>
      </c>
      <c r="V3316" s="2" t="s">
        <v>69</v>
      </c>
      <c r="W3316" s="2">
        <v>2</v>
      </c>
    </row>
    <row r="3317" spans="1:23" ht="15.75" customHeight="1" x14ac:dyDescent="0.25">
      <c r="A3317" s="2" t="s">
        <v>2815</v>
      </c>
      <c r="B3317" s="2" t="s">
        <v>2817</v>
      </c>
      <c r="C3317" s="2" t="s">
        <v>106</v>
      </c>
      <c r="D3317" s="2" t="s">
        <v>102</v>
      </c>
      <c r="E3317" s="2" t="s">
        <v>103</v>
      </c>
      <c r="F3317" s="2" t="s">
        <v>364</v>
      </c>
      <c r="G3317" s="2" t="s">
        <v>487</v>
      </c>
      <c r="H3317" s="2" t="s">
        <v>412</v>
      </c>
      <c r="I3317" s="2" t="s">
        <v>54</v>
      </c>
      <c r="J3317" s="2" t="s">
        <v>488</v>
      </c>
      <c r="K3317" s="2" t="s">
        <v>489</v>
      </c>
      <c r="L3317" s="2" t="s">
        <v>377</v>
      </c>
      <c r="M3317" s="2">
        <v>57</v>
      </c>
      <c r="N3317" s="2" t="b">
        <v>0</v>
      </c>
      <c r="O3317" s="2">
        <v>0.89770354906054284</v>
      </c>
      <c r="P3317" s="2">
        <v>0.86693548387096775</v>
      </c>
      <c r="Q3317" s="2">
        <v>0.93073593073593075</v>
      </c>
      <c r="R3317" s="2" t="s">
        <v>74</v>
      </c>
      <c r="S3317" s="2" t="s">
        <v>7190</v>
      </c>
      <c r="T3317" s="2" t="s">
        <v>7191</v>
      </c>
      <c r="U3317" s="2" t="b">
        <v>1</v>
      </c>
      <c r="V3317" s="2" t="s">
        <v>69</v>
      </c>
      <c r="W3317" s="2">
        <v>1.6</v>
      </c>
    </row>
    <row r="3318" spans="1:23" ht="15.75" customHeight="1" x14ac:dyDescent="0.25">
      <c r="A3318" s="2" t="s">
        <v>2815</v>
      </c>
      <c r="B3318" s="2" t="s">
        <v>2817</v>
      </c>
      <c r="C3318" s="2" t="s">
        <v>106</v>
      </c>
      <c r="D3318" s="2" t="s">
        <v>102</v>
      </c>
      <c r="E3318" s="2" t="s">
        <v>103</v>
      </c>
      <c r="F3318" s="2" t="s">
        <v>364</v>
      </c>
      <c r="G3318" s="2" t="s">
        <v>492</v>
      </c>
      <c r="H3318" s="2" t="s">
        <v>412</v>
      </c>
      <c r="I3318" s="2" t="s">
        <v>54</v>
      </c>
      <c r="J3318" s="2" t="s">
        <v>493</v>
      </c>
      <c r="K3318" s="2" t="s">
        <v>494</v>
      </c>
      <c r="L3318" s="2" t="s">
        <v>377</v>
      </c>
      <c r="M3318" s="2">
        <v>58</v>
      </c>
      <c r="N3318" s="2" t="b">
        <v>0</v>
      </c>
      <c r="O3318" s="2">
        <v>0.9</v>
      </c>
      <c r="P3318" s="2">
        <v>0.86746987951807231</v>
      </c>
      <c r="Q3318" s="2">
        <v>0.93506493506493504</v>
      </c>
      <c r="R3318" s="2" t="s">
        <v>74</v>
      </c>
      <c r="S3318" s="2" t="s">
        <v>7192</v>
      </c>
      <c r="T3318" s="2" t="s">
        <v>7193</v>
      </c>
      <c r="U3318" s="2" t="b">
        <v>1</v>
      </c>
      <c r="V3318" s="2" t="s">
        <v>69</v>
      </c>
      <c r="W3318" s="2">
        <v>1.7</v>
      </c>
    </row>
    <row r="3319" spans="1:23" ht="15.75" customHeight="1" x14ac:dyDescent="0.25">
      <c r="A3319" s="2" t="s">
        <v>2815</v>
      </c>
      <c r="B3319" s="2" t="s">
        <v>2817</v>
      </c>
      <c r="C3319" s="2" t="s">
        <v>106</v>
      </c>
      <c r="D3319" s="2" t="s">
        <v>102</v>
      </c>
      <c r="E3319" s="2" t="s">
        <v>103</v>
      </c>
      <c r="F3319" s="2" t="s">
        <v>364</v>
      </c>
      <c r="G3319" s="2" t="s">
        <v>497</v>
      </c>
      <c r="H3319" s="2" t="s">
        <v>412</v>
      </c>
      <c r="I3319" s="2" t="s">
        <v>54</v>
      </c>
      <c r="J3319" s="2" t="s">
        <v>498</v>
      </c>
      <c r="K3319" s="2" t="s">
        <v>499</v>
      </c>
      <c r="L3319" s="2" t="s">
        <v>377</v>
      </c>
      <c r="M3319" s="2">
        <v>59</v>
      </c>
      <c r="N3319" s="2" t="b">
        <v>0</v>
      </c>
      <c r="O3319" s="2">
        <v>0.87966804979253099</v>
      </c>
      <c r="P3319" s="2">
        <v>0.84462151394422313</v>
      </c>
      <c r="Q3319" s="2">
        <v>0.91774891774891776</v>
      </c>
      <c r="R3319" s="2" t="s">
        <v>74</v>
      </c>
      <c r="S3319" s="2" t="s">
        <v>7194</v>
      </c>
      <c r="T3319" s="2" t="s">
        <v>7195</v>
      </c>
      <c r="U3319" s="2" t="b">
        <v>1</v>
      </c>
      <c r="V3319" s="2" t="s">
        <v>69</v>
      </c>
      <c r="W3319" s="2">
        <v>2</v>
      </c>
    </row>
    <row r="3320" spans="1:23" ht="15.75" customHeight="1" x14ac:dyDescent="0.25">
      <c r="A3320" s="2" t="s">
        <v>2815</v>
      </c>
      <c r="B3320" s="2" t="s">
        <v>2817</v>
      </c>
      <c r="C3320" s="2" t="s">
        <v>106</v>
      </c>
      <c r="D3320" s="2" t="s">
        <v>102</v>
      </c>
      <c r="E3320" s="2" t="s">
        <v>103</v>
      </c>
      <c r="F3320" s="2" t="s">
        <v>364</v>
      </c>
      <c r="G3320" s="2" t="s">
        <v>502</v>
      </c>
      <c r="H3320" s="2" t="s">
        <v>412</v>
      </c>
      <c r="I3320" s="2" t="s">
        <v>54</v>
      </c>
      <c r="J3320" s="2" t="s">
        <v>503</v>
      </c>
      <c r="K3320" s="2" t="s">
        <v>504</v>
      </c>
      <c r="L3320" s="2" t="s">
        <v>377</v>
      </c>
      <c r="M3320" s="2">
        <v>60</v>
      </c>
      <c r="N3320" s="2" t="b">
        <v>0</v>
      </c>
      <c r="O3320" s="2">
        <v>0.88935281837160751</v>
      </c>
      <c r="P3320" s="2">
        <v>0.8588709677419355</v>
      </c>
      <c r="Q3320" s="2">
        <v>0.92207792207792205</v>
      </c>
      <c r="R3320" s="2" t="s">
        <v>74</v>
      </c>
      <c r="S3320" s="2" t="s">
        <v>7196</v>
      </c>
      <c r="T3320" s="2" t="s">
        <v>7197</v>
      </c>
      <c r="U3320" s="2" t="b">
        <v>1</v>
      </c>
      <c r="V3320" s="2" t="s">
        <v>69</v>
      </c>
      <c r="W3320" s="2">
        <v>1.6</v>
      </c>
    </row>
    <row r="3321" spans="1:23" ht="15.75" customHeight="1" x14ac:dyDescent="0.25">
      <c r="A3321" s="2" t="s">
        <v>2815</v>
      </c>
      <c r="B3321" s="2" t="s">
        <v>2817</v>
      </c>
      <c r="C3321" s="2" t="s">
        <v>106</v>
      </c>
      <c r="D3321" s="2" t="s">
        <v>102</v>
      </c>
      <c r="E3321" s="2" t="s">
        <v>103</v>
      </c>
      <c r="F3321" s="2" t="s">
        <v>364</v>
      </c>
      <c r="G3321" s="2" t="s">
        <v>507</v>
      </c>
      <c r="H3321" s="2" t="s">
        <v>412</v>
      </c>
      <c r="I3321" s="2" t="s">
        <v>54</v>
      </c>
      <c r="J3321" s="2" t="s">
        <v>508</v>
      </c>
      <c r="K3321" s="2" t="s">
        <v>509</v>
      </c>
      <c r="L3321" s="2" t="s">
        <v>377</v>
      </c>
      <c r="M3321" s="2">
        <v>61</v>
      </c>
      <c r="N3321" s="2" t="b">
        <v>0</v>
      </c>
      <c r="O3321" s="2">
        <v>0.86542443064182206</v>
      </c>
      <c r="P3321" s="2">
        <v>0.82936507936507942</v>
      </c>
      <c r="Q3321" s="2">
        <v>0.90476190476190477</v>
      </c>
      <c r="R3321" s="2" t="s">
        <v>74</v>
      </c>
      <c r="S3321" s="2" t="s">
        <v>7198</v>
      </c>
      <c r="T3321" s="2" t="s">
        <v>7199</v>
      </c>
      <c r="U3321" s="2" t="b">
        <v>1</v>
      </c>
      <c r="V3321" s="2" t="s">
        <v>69</v>
      </c>
      <c r="W3321" s="2">
        <v>1.6</v>
      </c>
    </row>
    <row r="3322" spans="1:23" ht="15.75" customHeight="1" x14ac:dyDescent="0.25">
      <c r="A3322" s="2" t="s">
        <v>2815</v>
      </c>
      <c r="B3322" s="2" t="s">
        <v>2817</v>
      </c>
      <c r="C3322" s="2" t="s">
        <v>106</v>
      </c>
      <c r="D3322" s="2" t="s">
        <v>102</v>
      </c>
      <c r="E3322" s="2" t="s">
        <v>103</v>
      </c>
      <c r="F3322" s="2" t="s">
        <v>364</v>
      </c>
      <c r="G3322" s="2" t="s">
        <v>512</v>
      </c>
      <c r="H3322" s="2" t="s">
        <v>513</v>
      </c>
      <c r="I3322" s="2" t="s">
        <v>40</v>
      </c>
      <c r="J3322" s="2" t="s">
        <v>514</v>
      </c>
      <c r="K3322" s="2" t="s">
        <v>515</v>
      </c>
      <c r="L3322" s="2" t="s">
        <v>372</v>
      </c>
      <c r="M3322" s="2">
        <v>42</v>
      </c>
      <c r="N3322" s="2" t="b">
        <v>0</v>
      </c>
      <c r="O3322" s="2">
        <v>0.87845303867403313</v>
      </c>
      <c r="P3322" s="2">
        <v>0.83246073298429324</v>
      </c>
      <c r="Q3322" s="2">
        <v>0.92982456140350878</v>
      </c>
      <c r="R3322" s="2" t="s">
        <v>74</v>
      </c>
      <c r="S3322" s="2" t="s">
        <v>7200</v>
      </c>
      <c r="T3322" s="2" t="s">
        <v>7201</v>
      </c>
      <c r="U3322" s="2" t="b">
        <v>1</v>
      </c>
      <c r="V3322" s="2" t="s">
        <v>69</v>
      </c>
      <c r="W3322" s="2">
        <v>1.9</v>
      </c>
    </row>
    <row r="3323" spans="1:23" ht="15.75" customHeight="1" x14ac:dyDescent="0.25">
      <c r="A3323" s="2" t="s">
        <v>2815</v>
      </c>
      <c r="B3323" s="2" t="s">
        <v>2817</v>
      </c>
      <c r="C3323" s="2" t="s">
        <v>106</v>
      </c>
      <c r="D3323" s="2" t="s">
        <v>102</v>
      </c>
      <c r="E3323" s="2" t="s">
        <v>103</v>
      </c>
      <c r="F3323" s="2" t="s">
        <v>364</v>
      </c>
      <c r="G3323" s="2" t="s">
        <v>518</v>
      </c>
      <c r="H3323" s="2" t="s">
        <v>513</v>
      </c>
      <c r="I3323" s="2" t="s">
        <v>40</v>
      </c>
      <c r="J3323" s="2" t="s">
        <v>519</v>
      </c>
      <c r="K3323" s="2" t="s">
        <v>520</v>
      </c>
      <c r="L3323" s="2" t="s">
        <v>372</v>
      </c>
      <c r="M3323" s="2">
        <v>43</v>
      </c>
      <c r="N3323" s="2" t="b">
        <v>0</v>
      </c>
      <c r="O3323" s="2">
        <v>0.88268156424581012</v>
      </c>
      <c r="P3323" s="2">
        <v>0.84491978609625673</v>
      </c>
      <c r="Q3323" s="2">
        <v>0.92397660818713445</v>
      </c>
      <c r="R3323" s="2" t="s">
        <v>74</v>
      </c>
      <c r="S3323" s="2" t="s">
        <v>7202</v>
      </c>
      <c r="T3323" s="2" t="s">
        <v>7203</v>
      </c>
      <c r="U3323" s="2" t="b">
        <v>1</v>
      </c>
      <c r="V3323" s="2" t="s">
        <v>69</v>
      </c>
      <c r="W3323" s="2">
        <v>1.5</v>
      </c>
    </row>
    <row r="3324" spans="1:23" ht="15.75" customHeight="1" x14ac:dyDescent="0.25">
      <c r="A3324" s="2" t="s">
        <v>2815</v>
      </c>
      <c r="B3324" s="2" t="s">
        <v>2817</v>
      </c>
      <c r="C3324" s="2" t="s">
        <v>106</v>
      </c>
      <c r="D3324" s="2" t="s">
        <v>102</v>
      </c>
      <c r="E3324" s="2" t="s">
        <v>103</v>
      </c>
      <c r="F3324" s="2" t="s">
        <v>364</v>
      </c>
      <c r="G3324" s="2" t="s">
        <v>523</v>
      </c>
      <c r="H3324" s="2" t="s">
        <v>513</v>
      </c>
      <c r="I3324" s="2" t="s">
        <v>40</v>
      </c>
      <c r="J3324" s="2" t="s">
        <v>524</v>
      </c>
      <c r="K3324" s="2" t="s">
        <v>525</v>
      </c>
      <c r="L3324" s="2" t="s">
        <v>372</v>
      </c>
      <c r="M3324" s="2">
        <v>44</v>
      </c>
      <c r="N3324" s="2" t="b">
        <v>0</v>
      </c>
      <c r="O3324" s="2">
        <v>0.898876404494382</v>
      </c>
      <c r="P3324" s="2">
        <v>0.86486486486486491</v>
      </c>
      <c r="Q3324" s="2">
        <v>0.93567251461988299</v>
      </c>
      <c r="R3324" s="2" t="s">
        <v>74</v>
      </c>
      <c r="S3324" s="2" t="s">
        <v>7204</v>
      </c>
      <c r="T3324" s="2" t="s">
        <v>7205</v>
      </c>
      <c r="U3324" s="2" t="b">
        <v>1</v>
      </c>
      <c r="V3324" s="2" t="s">
        <v>69</v>
      </c>
      <c r="W3324" s="2">
        <v>1.5</v>
      </c>
    </row>
    <row r="3325" spans="1:23" ht="15.75" customHeight="1" x14ac:dyDescent="0.25">
      <c r="A3325" s="2" t="s">
        <v>2815</v>
      </c>
      <c r="B3325" s="2" t="s">
        <v>2817</v>
      </c>
      <c r="C3325" s="2" t="s">
        <v>106</v>
      </c>
      <c r="D3325" s="2" t="s">
        <v>102</v>
      </c>
      <c r="E3325" s="2" t="s">
        <v>103</v>
      </c>
      <c r="F3325" s="2" t="s">
        <v>364</v>
      </c>
      <c r="G3325" s="2" t="s">
        <v>528</v>
      </c>
      <c r="H3325" s="2" t="s">
        <v>513</v>
      </c>
      <c r="I3325" s="2" t="s">
        <v>40</v>
      </c>
      <c r="J3325" s="2" t="s">
        <v>529</v>
      </c>
      <c r="K3325" s="2" t="s">
        <v>530</v>
      </c>
      <c r="L3325" s="2" t="s">
        <v>372</v>
      </c>
      <c r="M3325" s="2">
        <v>45</v>
      </c>
      <c r="N3325" s="2" t="b">
        <v>0</v>
      </c>
      <c r="O3325" s="2">
        <v>0.87222222222222234</v>
      </c>
      <c r="P3325" s="2">
        <v>0.8306878306878307</v>
      </c>
      <c r="Q3325" s="2">
        <v>0.91812865497076024</v>
      </c>
      <c r="R3325" s="2" t="s">
        <v>74</v>
      </c>
      <c r="S3325" s="2" t="s">
        <v>7206</v>
      </c>
      <c r="T3325" s="2" t="s">
        <v>7207</v>
      </c>
      <c r="U3325" s="2" t="b">
        <v>1</v>
      </c>
      <c r="V3325" s="2" t="s">
        <v>69</v>
      </c>
      <c r="W3325" s="2">
        <v>1.9</v>
      </c>
    </row>
    <row r="3326" spans="1:23" ht="15.75" customHeight="1" x14ac:dyDescent="0.25">
      <c r="A3326" s="2" t="s">
        <v>2815</v>
      </c>
      <c r="B3326" s="2" t="s">
        <v>2817</v>
      </c>
      <c r="C3326" s="2" t="s">
        <v>106</v>
      </c>
      <c r="D3326" s="2" t="s">
        <v>102</v>
      </c>
      <c r="E3326" s="2" t="s">
        <v>103</v>
      </c>
      <c r="F3326" s="2" t="s">
        <v>364</v>
      </c>
      <c r="G3326" s="2" t="s">
        <v>533</v>
      </c>
      <c r="H3326" s="2" t="s">
        <v>513</v>
      </c>
      <c r="I3326" s="2" t="s">
        <v>40</v>
      </c>
      <c r="J3326" s="2" t="s">
        <v>534</v>
      </c>
      <c r="K3326" s="2" t="s">
        <v>535</v>
      </c>
      <c r="L3326" s="2" t="s">
        <v>372</v>
      </c>
      <c r="M3326" s="2">
        <v>46</v>
      </c>
      <c r="N3326" s="2" t="b">
        <v>0</v>
      </c>
      <c r="O3326" s="2">
        <v>0.88088642659279792</v>
      </c>
      <c r="P3326" s="2">
        <v>0.83684210526315794</v>
      </c>
      <c r="Q3326" s="2">
        <v>0.92982456140350878</v>
      </c>
      <c r="R3326" s="2" t="s">
        <v>74</v>
      </c>
      <c r="S3326" s="2" t="s">
        <v>7208</v>
      </c>
      <c r="T3326" s="2" t="s">
        <v>7209</v>
      </c>
      <c r="U3326" s="2" t="b">
        <v>1</v>
      </c>
      <c r="V3326" s="2" t="s">
        <v>69</v>
      </c>
      <c r="W3326" s="2">
        <v>1.5</v>
      </c>
    </row>
    <row r="3327" spans="1:23" ht="15.75" customHeight="1" x14ac:dyDescent="0.25">
      <c r="A3327" s="2" t="s">
        <v>2815</v>
      </c>
      <c r="B3327" s="2" t="s">
        <v>2817</v>
      </c>
      <c r="C3327" s="2" t="s">
        <v>106</v>
      </c>
      <c r="D3327" s="2" t="s">
        <v>102</v>
      </c>
      <c r="E3327" s="2" t="s">
        <v>103</v>
      </c>
      <c r="F3327" s="2" t="s">
        <v>364</v>
      </c>
      <c r="G3327" s="2" t="s">
        <v>538</v>
      </c>
      <c r="H3327" s="2" t="s">
        <v>513</v>
      </c>
      <c r="I3327" s="2" t="s">
        <v>40</v>
      </c>
      <c r="J3327" s="2" t="s">
        <v>539</v>
      </c>
      <c r="K3327" s="2" t="s">
        <v>540</v>
      </c>
      <c r="L3327" s="2" t="s">
        <v>372</v>
      </c>
      <c r="M3327" s="2">
        <v>47</v>
      </c>
      <c r="N3327" s="2" t="b">
        <v>0</v>
      </c>
      <c r="O3327" s="2">
        <v>0.85318559556786711</v>
      </c>
      <c r="P3327" s="2">
        <v>0.81052631578947365</v>
      </c>
      <c r="Q3327" s="2">
        <v>0.90058479532163738</v>
      </c>
      <c r="R3327" s="2" t="s">
        <v>74</v>
      </c>
      <c r="S3327" s="2" t="s">
        <v>7210</v>
      </c>
      <c r="T3327" s="2" t="s">
        <v>7211</v>
      </c>
      <c r="U3327" s="2" t="b">
        <v>1</v>
      </c>
      <c r="V3327" s="2" t="s">
        <v>69</v>
      </c>
      <c r="W3327" s="2">
        <v>1.9</v>
      </c>
    </row>
    <row r="3328" spans="1:23" ht="15.75" customHeight="1" x14ac:dyDescent="0.25">
      <c r="A3328" s="2" t="s">
        <v>2815</v>
      </c>
      <c r="B3328" s="2" t="s">
        <v>2817</v>
      </c>
      <c r="C3328" s="2" t="s">
        <v>106</v>
      </c>
      <c r="D3328" s="2" t="s">
        <v>102</v>
      </c>
      <c r="E3328" s="2" t="s">
        <v>103</v>
      </c>
      <c r="F3328" s="2" t="s">
        <v>364</v>
      </c>
      <c r="G3328" s="2" t="s">
        <v>550</v>
      </c>
      <c r="H3328" s="2" t="s">
        <v>513</v>
      </c>
      <c r="I3328" s="2" t="s">
        <v>40</v>
      </c>
      <c r="J3328" s="2" t="s">
        <v>555</v>
      </c>
      <c r="K3328" s="2" t="s">
        <v>557</v>
      </c>
      <c r="L3328" s="2" t="s">
        <v>372</v>
      </c>
      <c r="M3328" s="2">
        <v>48</v>
      </c>
      <c r="N3328" s="2" t="b">
        <v>0</v>
      </c>
      <c r="O3328" s="2">
        <v>0.89577464788732397</v>
      </c>
      <c r="P3328" s="2">
        <v>0.86413043478260865</v>
      </c>
      <c r="Q3328" s="2">
        <v>0.92982456140350878</v>
      </c>
      <c r="R3328" s="2" t="s">
        <v>74</v>
      </c>
      <c r="S3328" s="2" t="s">
        <v>7212</v>
      </c>
      <c r="T3328" s="2" t="s">
        <v>7213</v>
      </c>
      <c r="U3328" s="2" t="b">
        <v>1</v>
      </c>
      <c r="V3328" s="2" t="s">
        <v>69</v>
      </c>
      <c r="W3328" s="2">
        <v>1.5</v>
      </c>
    </row>
    <row r="3329" spans="1:23" ht="15.75" customHeight="1" x14ac:dyDescent="0.25">
      <c r="A3329" s="2" t="s">
        <v>2815</v>
      </c>
      <c r="B3329" s="2" t="s">
        <v>2817</v>
      </c>
      <c r="C3329" s="2" t="s">
        <v>106</v>
      </c>
      <c r="D3329" s="2" t="s">
        <v>102</v>
      </c>
      <c r="E3329" s="2" t="s">
        <v>103</v>
      </c>
      <c r="F3329" s="2" t="s">
        <v>364</v>
      </c>
      <c r="G3329" s="2" t="s">
        <v>572</v>
      </c>
      <c r="H3329" s="2" t="s">
        <v>513</v>
      </c>
      <c r="I3329" s="2" t="s">
        <v>40</v>
      </c>
      <c r="J3329" s="2" t="s">
        <v>575</v>
      </c>
      <c r="K3329" s="2" t="s">
        <v>576</v>
      </c>
      <c r="L3329" s="2" t="s">
        <v>372</v>
      </c>
      <c r="M3329" s="2">
        <v>49</v>
      </c>
      <c r="N3329" s="2" t="b">
        <v>0</v>
      </c>
      <c r="O3329" s="2">
        <v>0.87465181058495822</v>
      </c>
      <c r="P3329" s="2">
        <v>0.83510638297872342</v>
      </c>
      <c r="Q3329" s="2">
        <v>0.91812865497076024</v>
      </c>
      <c r="R3329" s="2" t="s">
        <v>74</v>
      </c>
      <c r="S3329" s="2" t="s">
        <v>7214</v>
      </c>
      <c r="T3329" s="2" t="s">
        <v>7215</v>
      </c>
      <c r="U3329" s="2" t="b">
        <v>1</v>
      </c>
      <c r="V3329" s="2" t="s">
        <v>69</v>
      </c>
      <c r="W3329" s="2">
        <v>1.5</v>
      </c>
    </row>
    <row r="3330" spans="1:23" ht="15.75" customHeight="1" x14ac:dyDescent="0.25">
      <c r="A3330" s="2" t="s">
        <v>2815</v>
      </c>
      <c r="B3330" s="2" t="s">
        <v>2817</v>
      </c>
      <c r="C3330" s="2" t="s">
        <v>106</v>
      </c>
      <c r="D3330" s="2" t="s">
        <v>102</v>
      </c>
      <c r="E3330" s="2" t="s">
        <v>103</v>
      </c>
      <c r="F3330" s="2" t="s">
        <v>364</v>
      </c>
      <c r="G3330" s="2" t="s">
        <v>587</v>
      </c>
      <c r="H3330" s="2" t="s">
        <v>513</v>
      </c>
      <c r="I3330" s="2" t="s">
        <v>40</v>
      </c>
      <c r="J3330" s="2" t="s">
        <v>589</v>
      </c>
      <c r="K3330" s="2" t="s">
        <v>591</v>
      </c>
      <c r="L3330" s="2" t="s">
        <v>372</v>
      </c>
      <c r="M3330" s="2">
        <v>50</v>
      </c>
      <c r="N3330" s="2" t="b">
        <v>0</v>
      </c>
      <c r="O3330" s="2">
        <v>0.88888888888888884</v>
      </c>
      <c r="P3330" s="2">
        <v>0.84656084656084651</v>
      </c>
      <c r="Q3330" s="2">
        <v>0.93567251461988299</v>
      </c>
      <c r="R3330" s="2" t="s">
        <v>74</v>
      </c>
      <c r="S3330" s="2" t="s">
        <v>7216</v>
      </c>
      <c r="T3330" s="2" t="s">
        <v>7217</v>
      </c>
      <c r="U3330" s="2" t="b">
        <v>1</v>
      </c>
      <c r="V3330" s="2" t="s">
        <v>69</v>
      </c>
      <c r="W3330" s="2">
        <v>1.5</v>
      </c>
    </row>
    <row r="3331" spans="1:23" ht="15.75" customHeight="1" x14ac:dyDescent="0.25">
      <c r="A3331" s="2" t="s">
        <v>2815</v>
      </c>
      <c r="B3331" s="2" t="s">
        <v>2817</v>
      </c>
      <c r="C3331" s="2" t="s">
        <v>106</v>
      </c>
      <c r="D3331" s="2" t="s">
        <v>102</v>
      </c>
      <c r="E3331" s="2" t="s">
        <v>103</v>
      </c>
      <c r="F3331" s="2" t="s">
        <v>364</v>
      </c>
      <c r="G3331" s="2" t="s">
        <v>601</v>
      </c>
      <c r="H3331" s="2" t="s">
        <v>513</v>
      </c>
      <c r="I3331" s="2" t="s">
        <v>40</v>
      </c>
      <c r="J3331" s="2" t="s">
        <v>603</v>
      </c>
      <c r="K3331" s="2" t="s">
        <v>604</v>
      </c>
      <c r="L3331" s="2" t="s">
        <v>372</v>
      </c>
      <c r="M3331" s="2">
        <v>51</v>
      </c>
      <c r="N3331" s="2" t="b">
        <v>0</v>
      </c>
      <c r="O3331" s="2">
        <v>0.86592178770949713</v>
      </c>
      <c r="P3331" s="2">
        <v>0.82887700534759357</v>
      </c>
      <c r="Q3331" s="2">
        <v>0.9064327485380117</v>
      </c>
      <c r="R3331" s="2" t="s">
        <v>74</v>
      </c>
      <c r="S3331" s="2" t="s">
        <v>7218</v>
      </c>
      <c r="T3331" s="2" t="s">
        <v>7219</v>
      </c>
      <c r="U3331" s="2" t="b">
        <v>1</v>
      </c>
      <c r="V3331" s="2" t="s">
        <v>69</v>
      </c>
      <c r="W3331" s="2">
        <v>1.9</v>
      </c>
    </row>
    <row r="3332" spans="1:23" ht="15.75" customHeight="1" x14ac:dyDescent="0.25">
      <c r="A3332" s="2" t="s">
        <v>2815</v>
      </c>
      <c r="B3332" s="2" t="s">
        <v>2817</v>
      </c>
      <c r="C3332" s="2" t="s">
        <v>106</v>
      </c>
      <c r="D3332" s="2" t="s">
        <v>102</v>
      </c>
      <c r="E3332" s="2" t="s">
        <v>103</v>
      </c>
      <c r="F3332" s="2" t="s">
        <v>364</v>
      </c>
      <c r="G3332" s="2" t="s">
        <v>618</v>
      </c>
      <c r="H3332" s="2" t="s">
        <v>513</v>
      </c>
      <c r="I3332" s="2" t="s">
        <v>40</v>
      </c>
      <c r="J3332" s="2" t="s">
        <v>622</v>
      </c>
      <c r="K3332" s="2" t="s">
        <v>624</v>
      </c>
      <c r="L3332" s="2" t="s">
        <v>372</v>
      </c>
      <c r="M3332" s="2">
        <v>52</v>
      </c>
      <c r="N3332" s="2" t="b">
        <v>0</v>
      </c>
      <c r="O3332" s="2">
        <v>0.89635854341736687</v>
      </c>
      <c r="P3332" s="2">
        <v>0.86021505376344087</v>
      </c>
      <c r="Q3332" s="2">
        <v>0.93567251461988299</v>
      </c>
      <c r="R3332" s="2" t="s">
        <v>74</v>
      </c>
      <c r="S3332" s="2" t="s">
        <v>7220</v>
      </c>
      <c r="T3332" s="2" t="s">
        <v>7221</v>
      </c>
      <c r="U3332" s="2" t="b">
        <v>1</v>
      </c>
      <c r="V3332" s="2" t="s">
        <v>69</v>
      </c>
      <c r="W3332" s="2">
        <v>1.5</v>
      </c>
    </row>
    <row r="3333" spans="1:23" ht="15.75" customHeight="1" x14ac:dyDescent="0.25">
      <c r="A3333" s="2" t="s">
        <v>2815</v>
      </c>
      <c r="B3333" s="2" t="s">
        <v>2817</v>
      </c>
      <c r="C3333" s="2" t="s">
        <v>106</v>
      </c>
      <c r="D3333" s="2" t="s">
        <v>102</v>
      </c>
      <c r="E3333" s="2" t="s">
        <v>103</v>
      </c>
      <c r="F3333" s="2" t="s">
        <v>364</v>
      </c>
      <c r="G3333" s="2" t="s">
        <v>640</v>
      </c>
      <c r="H3333" s="2" t="s">
        <v>513</v>
      </c>
      <c r="I3333" s="2" t="s">
        <v>40</v>
      </c>
      <c r="J3333" s="2" t="s">
        <v>643</v>
      </c>
      <c r="K3333" s="2" t="s">
        <v>644</v>
      </c>
      <c r="L3333" s="2" t="s">
        <v>372</v>
      </c>
      <c r="M3333" s="2">
        <v>53</v>
      </c>
      <c r="N3333" s="2" t="b">
        <v>0</v>
      </c>
      <c r="O3333" s="2">
        <v>0.88826815642458101</v>
      </c>
      <c r="P3333" s="2">
        <v>0.85026737967914434</v>
      </c>
      <c r="Q3333" s="2">
        <v>0.92982456140350878</v>
      </c>
      <c r="R3333" s="2" t="s">
        <v>74</v>
      </c>
      <c r="S3333" s="2" t="s">
        <v>7222</v>
      </c>
      <c r="T3333" s="2" t="s">
        <v>7223</v>
      </c>
      <c r="U3333" s="2" t="b">
        <v>1</v>
      </c>
      <c r="V3333" s="2" t="s">
        <v>69</v>
      </c>
      <c r="W3333" s="2">
        <v>1.9</v>
      </c>
    </row>
    <row r="3334" spans="1:23" ht="15.75" customHeight="1" x14ac:dyDescent="0.25">
      <c r="A3334" s="2" t="s">
        <v>2815</v>
      </c>
      <c r="B3334" s="2" t="s">
        <v>2817</v>
      </c>
      <c r="C3334" s="2" t="s">
        <v>106</v>
      </c>
      <c r="D3334" s="2" t="s">
        <v>102</v>
      </c>
      <c r="E3334" s="2" t="s">
        <v>103</v>
      </c>
      <c r="F3334" s="2" t="s">
        <v>364</v>
      </c>
      <c r="G3334" s="2" t="s">
        <v>659</v>
      </c>
      <c r="H3334" s="2" t="s">
        <v>513</v>
      </c>
      <c r="I3334" s="2" t="s">
        <v>40</v>
      </c>
      <c r="J3334" s="2" t="s">
        <v>660</v>
      </c>
      <c r="K3334" s="2" t="s">
        <v>661</v>
      </c>
      <c r="L3334" s="2" t="s">
        <v>372</v>
      </c>
      <c r="M3334" s="2">
        <v>54</v>
      </c>
      <c r="N3334" s="2" t="b">
        <v>0</v>
      </c>
      <c r="O3334" s="2">
        <v>0.86187845303867394</v>
      </c>
      <c r="P3334" s="2">
        <v>0.81675392670157065</v>
      </c>
      <c r="Q3334" s="2">
        <v>0.91228070175438591</v>
      </c>
      <c r="R3334" s="2" t="s">
        <v>74</v>
      </c>
      <c r="S3334" s="2" t="s">
        <v>7224</v>
      </c>
      <c r="T3334" s="2" t="s">
        <v>7225</v>
      </c>
      <c r="U3334" s="2" t="b">
        <v>1</v>
      </c>
      <c r="V3334" s="2" t="s">
        <v>69</v>
      </c>
      <c r="W3334" s="2">
        <v>1.5</v>
      </c>
    </row>
    <row r="3335" spans="1:23" ht="15.75" customHeight="1" x14ac:dyDescent="0.25">
      <c r="A3335" s="2" t="s">
        <v>2815</v>
      </c>
      <c r="B3335" s="2" t="s">
        <v>2817</v>
      </c>
      <c r="C3335" s="2" t="s">
        <v>106</v>
      </c>
      <c r="D3335" s="2" t="s">
        <v>102</v>
      </c>
      <c r="E3335" s="2" t="s">
        <v>103</v>
      </c>
      <c r="F3335" s="2" t="s">
        <v>364</v>
      </c>
      <c r="G3335" s="2" t="s">
        <v>664</v>
      </c>
      <c r="H3335" s="2" t="s">
        <v>513</v>
      </c>
      <c r="I3335" s="2" t="s">
        <v>40</v>
      </c>
      <c r="J3335" s="2" t="s">
        <v>665</v>
      </c>
      <c r="K3335" s="2" t="s">
        <v>666</v>
      </c>
      <c r="L3335" s="2" t="s">
        <v>372</v>
      </c>
      <c r="M3335" s="2">
        <v>55</v>
      </c>
      <c r="N3335" s="2" t="b">
        <v>0</v>
      </c>
      <c r="O3335" s="2">
        <v>0.8571428571428571</v>
      </c>
      <c r="P3335" s="2">
        <v>0.82258064516129037</v>
      </c>
      <c r="Q3335" s="2">
        <v>0.89473684210526316</v>
      </c>
      <c r="R3335" s="2" t="s">
        <v>74</v>
      </c>
      <c r="S3335" s="2" t="s">
        <v>7226</v>
      </c>
      <c r="T3335" s="2" t="s">
        <v>7227</v>
      </c>
      <c r="U3335" s="2" t="b">
        <v>1</v>
      </c>
      <c r="V3335" s="2" t="s">
        <v>69</v>
      </c>
      <c r="W3335" s="2">
        <v>1.5</v>
      </c>
    </row>
    <row r="3336" spans="1:23" ht="15.75" customHeight="1" x14ac:dyDescent="0.25">
      <c r="A3336" s="2" t="s">
        <v>2815</v>
      </c>
      <c r="B3336" s="2" t="s">
        <v>2817</v>
      </c>
      <c r="C3336" s="2" t="s">
        <v>106</v>
      </c>
      <c r="D3336" s="2" t="s">
        <v>102</v>
      </c>
      <c r="E3336" s="2" t="s">
        <v>103</v>
      </c>
      <c r="F3336" s="2" t="s">
        <v>364</v>
      </c>
      <c r="G3336" s="2" t="s">
        <v>669</v>
      </c>
      <c r="H3336" s="2" t="s">
        <v>513</v>
      </c>
      <c r="I3336" s="2" t="s">
        <v>40</v>
      </c>
      <c r="J3336" s="2" t="s">
        <v>670</v>
      </c>
      <c r="K3336" s="2" t="s">
        <v>671</v>
      </c>
      <c r="L3336" s="2" t="s">
        <v>372</v>
      </c>
      <c r="M3336" s="2">
        <v>56</v>
      </c>
      <c r="N3336" s="2" t="b">
        <v>0</v>
      </c>
      <c r="O3336" s="2">
        <v>0.88022284122562666</v>
      </c>
      <c r="P3336" s="2">
        <v>0.84042553191489366</v>
      </c>
      <c r="Q3336" s="2">
        <v>0.92397660818713445</v>
      </c>
      <c r="R3336" s="2" t="s">
        <v>74</v>
      </c>
      <c r="S3336" s="2" t="s">
        <v>7228</v>
      </c>
      <c r="T3336" s="2" t="s">
        <v>7229</v>
      </c>
      <c r="U3336" s="2" t="b">
        <v>1</v>
      </c>
      <c r="V3336" s="2" t="s">
        <v>69</v>
      </c>
      <c r="W3336" s="2">
        <v>1.9</v>
      </c>
    </row>
    <row r="3337" spans="1:23" ht="15.75" customHeight="1" x14ac:dyDescent="0.25">
      <c r="A3337" s="2" t="s">
        <v>2815</v>
      </c>
      <c r="B3337" s="2" t="s">
        <v>2817</v>
      </c>
      <c r="C3337" s="2" t="s">
        <v>106</v>
      </c>
      <c r="D3337" s="2" t="s">
        <v>102</v>
      </c>
      <c r="E3337" s="2" t="s">
        <v>103</v>
      </c>
      <c r="F3337" s="2" t="s">
        <v>364</v>
      </c>
      <c r="G3337" s="2" t="s">
        <v>674</v>
      </c>
      <c r="H3337" s="2" t="s">
        <v>513</v>
      </c>
      <c r="I3337" s="2" t="s">
        <v>40</v>
      </c>
      <c r="J3337" s="2" t="s">
        <v>675</v>
      </c>
      <c r="K3337" s="2" t="s">
        <v>676</v>
      </c>
      <c r="L3337" s="2" t="s">
        <v>372</v>
      </c>
      <c r="M3337" s="2">
        <v>57</v>
      </c>
      <c r="N3337" s="2" t="b">
        <v>0</v>
      </c>
      <c r="O3337" s="2">
        <v>0.85793871866295268</v>
      </c>
      <c r="P3337" s="2">
        <v>0.81914893617021278</v>
      </c>
      <c r="Q3337" s="2">
        <v>0.90058479532163738</v>
      </c>
      <c r="R3337" s="2" t="s">
        <v>74</v>
      </c>
      <c r="S3337" s="2" t="s">
        <v>7230</v>
      </c>
      <c r="T3337" s="2" t="s">
        <v>7231</v>
      </c>
      <c r="U3337" s="2" t="b">
        <v>1</v>
      </c>
      <c r="V3337" s="2" t="s">
        <v>69</v>
      </c>
      <c r="W3337" s="2">
        <v>1.5</v>
      </c>
    </row>
    <row r="3338" spans="1:23" ht="15.75" customHeight="1" x14ac:dyDescent="0.25">
      <c r="A3338" s="2" t="s">
        <v>2815</v>
      </c>
      <c r="B3338" s="2" t="s">
        <v>2817</v>
      </c>
      <c r="C3338" s="2" t="s">
        <v>106</v>
      </c>
      <c r="D3338" s="2" t="s">
        <v>102</v>
      </c>
      <c r="E3338" s="2" t="s">
        <v>103</v>
      </c>
      <c r="F3338" s="2" t="s">
        <v>364</v>
      </c>
      <c r="G3338" s="2" t="s">
        <v>679</v>
      </c>
      <c r="H3338" s="2" t="s">
        <v>513</v>
      </c>
      <c r="I3338" s="2" t="s">
        <v>40</v>
      </c>
      <c r="J3338" s="2" t="s">
        <v>680</v>
      </c>
      <c r="K3338" s="2" t="s">
        <v>681</v>
      </c>
      <c r="L3338" s="2" t="s">
        <v>372</v>
      </c>
      <c r="M3338" s="2">
        <v>58</v>
      </c>
      <c r="N3338" s="2" t="b">
        <v>0</v>
      </c>
      <c r="O3338" s="2">
        <v>0.87222222222222234</v>
      </c>
      <c r="P3338" s="2">
        <v>0.8306878306878307</v>
      </c>
      <c r="Q3338" s="2">
        <v>0.91812865497076024</v>
      </c>
      <c r="R3338" s="2" t="s">
        <v>74</v>
      </c>
      <c r="S3338" s="2" t="s">
        <v>7232</v>
      </c>
      <c r="T3338" s="2" t="s">
        <v>7233</v>
      </c>
      <c r="U3338" s="2" t="b">
        <v>1</v>
      </c>
      <c r="V3338" s="2" t="s">
        <v>69</v>
      </c>
      <c r="W3338" s="2">
        <v>1.5</v>
      </c>
    </row>
    <row r="3339" spans="1:23" ht="15.75" customHeight="1" x14ac:dyDescent="0.25">
      <c r="A3339" s="2" t="s">
        <v>2815</v>
      </c>
      <c r="B3339" s="2" t="s">
        <v>2817</v>
      </c>
      <c r="C3339" s="2" t="s">
        <v>106</v>
      </c>
      <c r="D3339" s="2" t="s">
        <v>102</v>
      </c>
      <c r="E3339" s="2" t="s">
        <v>103</v>
      </c>
      <c r="F3339" s="2" t="s">
        <v>364</v>
      </c>
      <c r="G3339" s="2" t="s">
        <v>684</v>
      </c>
      <c r="H3339" s="2" t="s">
        <v>513</v>
      </c>
      <c r="I3339" s="2" t="s">
        <v>40</v>
      </c>
      <c r="J3339" s="2" t="s">
        <v>685</v>
      </c>
      <c r="K3339" s="2" t="s">
        <v>686</v>
      </c>
      <c r="L3339" s="2" t="s">
        <v>372</v>
      </c>
      <c r="M3339" s="2">
        <v>59</v>
      </c>
      <c r="N3339" s="2" t="b">
        <v>0</v>
      </c>
      <c r="O3339" s="2">
        <v>0.87777777777777766</v>
      </c>
      <c r="P3339" s="2">
        <v>0.83597883597883593</v>
      </c>
      <c r="Q3339" s="2">
        <v>0.92397660818713445</v>
      </c>
      <c r="R3339" s="2" t="s">
        <v>74</v>
      </c>
      <c r="S3339" s="2" t="s">
        <v>7234</v>
      </c>
      <c r="T3339" s="2" t="s">
        <v>7235</v>
      </c>
      <c r="U3339" s="2" t="b">
        <v>1</v>
      </c>
      <c r="V3339" s="2" t="s">
        <v>69</v>
      </c>
      <c r="W3339" s="2">
        <v>1.9</v>
      </c>
    </row>
    <row r="3340" spans="1:23" ht="15.75" customHeight="1" x14ac:dyDescent="0.25">
      <c r="A3340" s="2" t="s">
        <v>2815</v>
      </c>
      <c r="B3340" s="2" t="s">
        <v>2817</v>
      </c>
      <c r="C3340" s="2" t="s">
        <v>106</v>
      </c>
      <c r="D3340" s="2" t="s">
        <v>102</v>
      </c>
      <c r="E3340" s="2" t="s">
        <v>103</v>
      </c>
      <c r="F3340" s="2" t="s">
        <v>364</v>
      </c>
      <c r="G3340" s="2" t="s">
        <v>689</v>
      </c>
      <c r="H3340" s="2" t="s">
        <v>513</v>
      </c>
      <c r="I3340" s="2" t="s">
        <v>40</v>
      </c>
      <c r="J3340" s="2" t="s">
        <v>690</v>
      </c>
      <c r="K3340" s="2" t="s">
        <v>691</v>
      </c>
      <c r="L3340" s="2" t="s">
        <v>372</v>
      </c>
      <c r="M3340" s="2">
        <v>60</v>
      </c>
      <c r="N3340" s="2" t="b">
        <v>0</v>
      </c>
      <c r="O3340" s="2">
        <v>0.88515406162464982</v>
      </c>
      <c r="P3340" s="2">
        <v>0.84946236559139787</v>
      </c>
      <c r="Q3340" s="2">
        <v>0.92397660818713445</v>
      </c>
      <c r="R3340" s="2" t="s">
        <v>74</v>
      </c>
      <c r="S3340" s="2" t="s">
        <v>7236</v>
      </c>
      <c r="T3340" s="2" t="s">
        <v>7237</v>
      </c>
      <c r="U3340" s="2" t="b">
        <v>1</v>
      </c>
      <c r="V3340" s="2" t="s">
        <v>69</v>
      </c>
      <c r="W3340" s="2">
        <v>1.5</v>
      </c>
    </row>
    <row r="3341" spans="1:23" ht="15.75" customHeight="1" x14ac:dyDescent="0.25">
      <c r="A3341" s="2" t="s">
        <v>2815</v>
      </c>
      <c r="B3341" s="2" t="s">
        <v>2817</v>
      </c>
      <c r="C3341" s="2" t="s">
        <v>106</v>
      </c>
      <c r="D3341" s="2" t="s">
        <v>102</v>
      </c>
      <c r="E3341" s="2" t="s">
        <v>103</v>
      </c>
      <c r="F3341" s="2" t="s">
        <v>364</v>
      </c>
      <c r="G3341" s="2" t="s">
        <v>694</v>
      </c>
      <c r="H3341" s="2" t="s">
        <v>513</v>
      </c>
      <c r="I3341" s="2" t="s">
        <v>40</v>
      </c>
      <c r="J3341" s="2" t="s">
        <v>695</v>
      </c>
      <c r="K3341" s="2" t="s">
        <v>696</v>
      </c>
      <c r="L3341" s="2" t="s">
        <v>372</v>
      </c>
      <c r="M3341" s="2">
        <v>61</v>
      </c>
      <c r="N3341" s="2" t="b">
        <v>0</v>
      </c>
      <c r="O3341" s="2">
        <v>0.88700564971751417</v>
      </c>
      <c r="P3341" s="2">
        <v>0.85792349726775952</v>
      </c>
      <c r="Q3341" s="2">
        <v>0.91812865497076024</v>
      </c>
      <c r="R3341" s="2" t="s">
        <v>74</v>
      </c>
      <c r="S3341" s="2" t="s">
        <v>7238</v>
      </c>
      <c r="T3341" s="2" t="s">
        <v>7239</v>
      </c>
      <c r="U3341" s="2" t="b">
        <v>1</v>
      </c>
      <c r="V3341" s="2" t="s">
        <v>69</v>
      </c>
      <c r="W3341" s="2">
        <v>1.5</v>
      </c>
    </row>
    <row r="3342" spans="1:23" ht="15.75" customHeight="1" x14ac:dyDescent="0.25">
      <c r="A3342" s="2" t="s">
        <v>2815</v>
      </c>
      <c r="B3342" s="2" t="s">
        <v>2817</v>
      </c>
      <c r="C3342" s="2" t="s">
        <v>106</v>
      </c>
      <c r="D3342" s="2" t="s">
        <v>102</v>
      </c>
      <c r="E3342" s="2" t="s">
        <v>103</v>
      </c>
      <c r="F3342" s="2" t="s">
        <v>364</v>
      </c>
      <c r="G3342" s="2" t="s">
        <v>699</v>
      </c>
      <c r="H3342" s="2" t="s">
        <v>700</v>
      </c>
      <c r="I3342" s="2" t="s">
        <v>47</v>
      </c>
      <c r="J3342" s="2" t="s">
        <v>701</v>
      </c>
      <c r="K3342" s="2" t="s">
        <v>702</v>
      </c>
      <c r="L3342" s="2" t="s">
        <v>366</v>
      </c>
      <c r="M3342" s="2">
        <v>42</v>
      </c>
      <c r="N3342" s="2" t="b">
        <v>0</v>
      </c>
      <c r="O3342" s="2">
        <v>0.86825053995680346</v>
      </c>
      <c r="P3342" s="2">
        <v>0.84810126582278478</v>
      </c>
      <c r="Q3342" s="2">
        <v>0.88938053097345138</v>
      </c>
      <c r="R3342" s="2" t="s">
        <v>74</v>
      </c>
      <c r="S3342" s="2" t="s">
        <v>7240</v>
      </c>
      <c r="T3342" s="2" t="s">
        <v>7241</v>
      </c>
      <c r="U3342" s="2" t="b">
        <v>1</v>
      </c>
      <c r="V3342" s="2" t="s">
        <v>69</v>
      </c>
      <c r="W3342" s="2">
        <v>2</v>
      </c>
    </row>
    <row r="3343" spans="1:23" ht="15.75" customHeight="1" x14ac:dyDescent="0.25">
      <c r="A3343" s="2" t="s">
        <v>2815</v>
      </c>
      <c r="B3343" s="2" t="s">
        <v>2817</v>
      </c>
      <c r="C3343" s="2" t="s">
        <v>106</v>
      </c>
      <c r="D3343" s="2" t="s">
        <v>102</v>
      </c>
      <c r="E3343" s="2" t="s">
        <v>103</v>
      </c>
      <c r="F3343" s="2" t="s">
        <v>364</v>
      </c>
      <c r="G3343" s="2" t="s">
        <v>705</v>
      </c>
      <c r="H3343" s="2" t="s">
        <v>700</v>
      </c>
      <c r="I3343" s="2" t="s">
        <v>47</v>
      </c>
      <c r="J3343" s="2" t="s">
        <v>706</v>
      </c>
      <c r="K3343" s="2" t="s">
        <v>707</v>
      </c>
      <c r="L3343" s="2" t="s">
        <v>366</v>
      </c>
      <c r="M3343" s="2">
        <v>43</v>
      </c>
      <c r="N3343" s="2" t="b">
        <v>0</v>
      </c>
      <c r="O3343" s="2">
        <v>0.88120950323974079</v>
      </c>
      <c r="P3343" s="2">
        <v>0.86075949367088611</v>
      </c>
      <c r="Q3343" s="2">
        <v>0.90265486725663713</v>
      </c>
      <c r="R3343" s="2" t="s">
        <v>74</v>
      </c>
      <c r="S3343" s="2" t="s">
        <v>7242</v>
      </c>
      <c r="T3343" s="2" t="s">
        <v>7243</v>
      </c>
      <c r="U3343" s="2" t="b">
        <v>1</v>
      </c>
      <c r="V3343" s="2" t="s">
        <v>69</v>
      </c>
      <c r="W3343" s="2">
        <v>1.6</v>
      </c>
    </row>
    <row r="3344" spans="1:23" ht="15.75" customHeight="1" x14ac:dyDescent="0.25">
      <c r="A3344" s="2" t="s">
        <v>2815</v>
      </c>
      <c r="B3344" s="2" t="s">
        <v>2817</v>
      </c>
      <c r="C3344" s="2" t="s">
        <v>106</v>
      </c>
      <c r="D3344" s="2" t="s">
        <v>102</v>
      </c>
      <c r="E3344" s="2" t="s">
        <v>103</v>
      </c>
      <c r="F3344" s="2" t="s">
        <v>364</v>
      </c>
      <c r="G3344" s="2" t="s">
        <v>710</v>
      </c>
      <c r="H3344" s="2" t="s">
        <v>700</v>
      </c>
      <c r="I3344" s="2" t="s">
        <v>47</v>
      </c>
      <c r="J3344" s="2" t="s">
        <v>711</v>
      </c>
      <c r="K3344" s="2" t="s">
        <v>712</v>
      </c>
      <c r="L3344" s="2" t="s">
        <v>366</v>
      </c>
      <c r="M3344" s="2">
        <v>44</v>
      </c>
      <c r="N3344" s="2" t="b">
        <v>0</v>
      </c>
      <c r="O3344" s="2">
        <v>0.87445887445887438</v>
      </c>
      <c r="P3344" s="2">
        <v>0.85593220338983056</v>
      </c>
      <c r="Q3344" s="2">
        <v>0.89380530973451322</v>
      </c>
      <c r="R3344" s="2" t="s">
        <v>74</v>
      </c>
      <c r="S3344" s="2" t="s">
        <v>7244</v>
      </c>
      <c r="T3344" s="2" t="s">
        <v>7245</v>
      </c>
      <c r="U3344" s="2" t="b">
        <v>1</v>
      </c>
      <c r="V3344" s="2" t="s">
        <v>69</v>
      </c>
      <c r="W3344" s="2">
        <v>2</v>
      </c>
    </row>
    <row r="3345" spans="1:23" ht="15.75" customHeight="1" x14ac:dyDescent="0.25">
      <c r="A3345" s="2" t="s">
        <v>2815</v>
      </c>
      <c r="B3345" s="2" t="s">
        <v>2817</v>
      </c>
      <c r="C3345" s="2" t="s">
        <v>106</v>
      </c>
      <c r="D3345" s="2" t="s">
        <v>102</v>
      </c>
      <c r="E3345" s="2" t="s">
        <v>103</v>
      </c>
      <c r="F3345" s="2" t="s">
        <v>364</v>
      </c>
      <c r="G3345" s="2" t="s">
        <v>715</v>
      </c>
      <c r="H3345" s="2" t="s">
        <v>700</v>
      </c>
      <c r="I3345" s="2" t="s">
        <v>47</v>
      </c>
      <c r="J3345" s="2" t="s">
        <v>716</v>
      </c>
      <c r="K3345" s="2" t="s">
        <v>717</v>
      </c>
      <c r="L3345" s="2" t="s">
        <v>366</v>
      </c>
      <c r="M3345" s="2">
        <v>45</v>
      </c>
      <c r="N3345" s="2" t="b">
        <v>0</v>
      </c>
      <c r="O3345" s="2">
        <v>0.85775862068965525</v>
      </c>
      <c r="P3345" s="2">
        <v>0.83613445378151263</v>
      </c>
      <c r="Q3345" s="2">
        <v>0.88053097345132747</v>
      </c>
      <c r="R3345" s="2" t="s">
        <v>74</v>
      </c>
      <c r="S3345" s="2" t="s">
        <v>7246</v>
      </c>
      <c r="T3345" s="2" t="s">
        <v>7247</v>
      </c>
      <c r="U3345" s="2" t="b">
        <v>1</v>
      </c>
      <c r="V3345" s="2" t="s">
        <v>69</v>
      </c>
      <c r="W3345" s="2">
        <v>1.6</v>
      </c>
    </row>
    <row r="3346" spans="1:23" ht="15.75" customHeight="1" x14ac:dyDescent="0.25">
      <c r="A3346" s="2" t="s">
        <v>2815</v>
      </c>
      <c r="B3346" s="2" t="s">
        <v>2817</v>
      </c>
      <c r="C3346" s="2" t="s">
        <v>106</v>
      </c>
      <c r="D3346" s="2" t="s">
        <v>102</v>
      </c>
      <c r="E3346" s="2" t="s">
        <v>103</v>
      </c>
      <c r="F3346" s="2" t="s">
        <v>364</v>
      </c>
      <c r="G3346" s="2" t="s">
        <v>720</v>
      </c>
      <c r="H3346" s="2" t="s">
        <v>700</v>
      </c>
      <c r="I3346" s="2" t="s">
        <v>47</v>
      </c>
      <c r="J3346" s="2" t="s">
        <v>721</v>
      </c>
      <c r="K3346" s="2" t="s">
        <v>722</v>
      </c>
      <c r="L3346" s="2" t="s">
        <v>366</v>
      </c>
      <c r="M3346" s="2">
        <v>46</v>
      </c>
      <c r="N3346" s="2" t="b">
        <v>0</v>
      </c>
      <c r="O3346" s="2">
        <v>0.84978540772532196</v>
      </c>
      <c r="P3346" s="2">
        <v>0.82499999999999996</v>
      </c>
      <c r="Q3346" s="2">
        <v>0.87610619469026552</v>
      </c>
      <c r="R3346" s="2" t="s">
        <v>74</v>
      </c>
      <c r="S3346" s="2" t="s">
        <v>7248</v>
      </c>
      <c r="T3346" s="2" t="s">
        <v>7249</v>
      </c>
      <c r="U3346" s="2" t="b">
        <v>1</v>
      </c>
      <c r="V3346" s="2" t="s">
        <v>69</v>
      </c>
      <c r="W3346" s="2">
        <v>1.6</v>
      </c>
    </row>
    <row r="3347" spans="1:23" ht="15.75" customHeight="1" x14ac:dyDescent="0.25">
      <c r="A3347" s="2" t="s">
        <v>2815</v>
      </c>
      <c r="B3347" s="2" t="s">
        <v>2817</v>
      </c>
      <c r="C3347" s="2" t="s">
        <v>106</v>
      </c>
      <c r="D3347" s="2" t="s">
        <v>102</v>
      </c>
      <c r="E3347" s="2" t="s">
        <v>103</v>
      </c>
      <c r="F3347" s="2" t="s">
        <v>364</v>
      </c>
      <c r="G3347" s="2" t="s">
        <v>725</v>
      </c>
      <c r="H3347" s="2" t="s">
        <v>700</v>
      </c>
      <c r="I3347" s="2" t="s">
        <v>47</v>
      </c>
      <c r="J3347" s="2" t="s">
        <v>726</v>
      </c>
      <c r="K3347" s="2" t="s">
        <v>727</v>
      </c>
      <c r="L3347" s="2" t="s">
        <v>366</v>
      </c>
      <c r="M3347" s="2">
        <v>47</v>
      </c>
      <c r="N3347" s="2" t="b">
        <v>0</v>
      </c>
      <c r="O3347" s="2">
        <v>0.88311688311688319</v>
      </c>
      <c r="P3347" s="2">
        <v>0.86440677966101698</v>
      </c>
      <c r="Q3347" s="2">
        <v>0.90265486725663713</v>
      </c>
      <c r="R3347" s="2" t="s">
        <v>74</v>
      </c>
      <c r="S3347" s="2" t="s">
        <v>7250</v>
      </c>
      <c r="T3347" s="2" t="s">
        <v>7251</v>
      </c>
      <c r="U3347" s="2" t="b">
        <v>1</v>
      </c>
      <c r="V3347" s="2" t="s">
        <v>69</v>
      </c>
      <c r="W3347" s="2">
        <v>2</v>
      </c>
    </row>
    <row r="3348" spans="1:23" ht="15.75" customHeight="1" x14ac:dyDescent="0.25">
      <c r="A3348" s="2" t="s">
        <v>2815</v>
      </c>
      <c r="B3348" s="2" t="s">
        <v>2817</v>
      </c>
      <c r="C3348" s="2" t="s">
        <v>106</v>
      </c>
      <c r="D3348" s="2" t="s">
        <v>102</v>
      </c>
      <c r="E3348" s="2" t="s">
        <v>103</v>
      </c>
      <c r="F3348" s="2" t="s">
        <v>364</v>
      </c>
      <c r="G3348" s="2" t="s">
        <v>730</v>
      </c>
      <c r="H3348" s="2" t="s">
        <v>700</v>
      </c>
      <c r="I3348" s="2" t="s">
        <v>47</v>
      </c>
      <c r="J3348" s="2" t="s">
        <v>731</v>
      </c>
      <c r="K3348" s="2" t="s">
        <v>732</v>
      </c>
      <c r="L3348" s="2" t="s">
        <v>366</v>
      </c>
      <c r="M3348" s="2">
        <v>48</v>
      </c>
      <c r="N3348" s="2" t="b">
        <v>0</v>
      </c>
      <c r="O3348" s="2">
        <v>0.88695652173913031</v>
      </c>
      <c r="P3348" s="2">
        <v>0.87179487179487181</v>
      </c>
      <c r="Q3348" s="2">
        <v>0.90265486725663713</v>
      </c>
      <c r="R3348" s="2" t="s">
        <v>74</v>
      </c>
      <c r="S3348" s="2" t="s">
        <v>7252</v>
      </c>
      <c r="T3348" s="2" t="s">
        <v>7253</v>
      </c>
      <c r="U3348" s="2" t="b">
        <v>1</v>
      </c>
      <c r="V3348" s="2" t="s">
        <v>69</v>
      </c>
      <c r="W3348" s="2">
        <v>1.6</v>
      </c>
    </row>
    <row r="3349" spans="1:23" ht="15.75" customHeight="1" x14ac:dyDescent="0.25">
      <c r="A3349" s="2" t="s">
        <v>2815</v>
      </c>
      <c r="B3349" s="2" t="s">
        <v>2817</v>
      </c>
      <c r="C3349" s="2" t="s">
        <v>106</v>
      </c>
      <c r="D3349" s="2" t="s">
        <v>102</v>
      </c>
      <c r="E3349" s="2" t="s">
        <v>103</v>
      </c>
      <c r="F3349" s="2" t="s">
        <v>364</v>
      </c>
      <c r="G3349" s="2" t="s">
        <v>735</v>
      </c>
      <c r="H3349" s="2" t="s">
        <v>700</v>
      </c>
      <c r="I3349" s="2" t="s">
        <v>47</v>
      </c>
      <c r="J3349" s="2" t="s">
        <v>736</v>
      </c>
      <c r="K3349" s="2" t="s">
        <v>737</v>
      </c>
      <c r="L3349" s="2" t="s">
        <v>366</v>
      </c>
      <c r="M3349" s="2">
        <v>49</v>
      </c>
      <c r="N3349" s="2" t="b">
        <v>0</v>
      </c>
      <c r="O3349" s="2">
        <v>0.88069414316702821</v>
      </c>
      <c r="P3349" s="2">
        <v>0.86382978723404258</v>
      </c>
      <c r="Q3349" s="2">
        <v>0.89823008849557517</v>
      </c>
      <c r="R3349" s="2" t="s">
        <v>74</v>
      </c>
      <c r="S3349" s="2" t="s">
        <v>7254</v>
      </c>
      <c r="T3349" s="2" t="s">
        <v>7255</v>
      </c>
      <c r="U3349" s="2" t="b">
        <v>1</v>
      </c>
      <c r="V3349" s="2" t="s">
        <v>69</v>
      </c>
      <c r="W3349" s="2">
        <v>2</v>
      </c>
    </row>
    <row r="3350" spans="1:23" ht="15.75" customHeight="1" x14ac:dyDescent="0.25">
      <c r="A3350" s="2" t="s">
        <v>2815</v>
      </c>
      <c r="B3350" s="2" t="s">
        <v>2817</v>
      </c>
      <c r="C3350" s="2" t="s">
        <v>106</v>
      </c>
      <c r="D3350" s="2" t="s">
        <v>102</v>
      </c>
      <c r="E3350" s="2" t="s">
        <v>103</v>
      </c>
      <c r="F3350" s="2" t="s">
        <v>364</v>
      </c>
      <c r="G3350" s="2" t="s">
        <v>740</v>
      </c>
      <c r="H3350" s="2" t="s">
        <v>700</v>
      </c>
      <c r="I3350" s="2" t="s">
        <v>47</v>
      </c>
      <c r="J3350" s="2" t="s">
        <v>741</v>
      </c>
      <c r="K3350" s="2" t="s">
        <v>742</v>
      </c>
      <c r="L3350" s="2" t="s">
        <v>366</v>
      </c>
      <c r="M3350" s="2">
        <v>50</v>
      </c>
      <c r="N3350" s="2" t="b">
        <v>0</v>
      </c>
      <c r="O3350" s="2">
        <v>0.87878787878787867</v>
      </c>
      <c r="P3350" s="2">
        <v>0.86016949152542377</v>
      </c>
      <c r="Q3350" s="2">
        <v>0.89823008849557517</v>
      </c>
      <c r="R3350" s="2" t="s">
        <v>74</v>
      </c>
      <c r="S3350" s="2" t="s">
        <v>7256</v>
      </c>
      <c r="T3350" s="2" t="s">
        <v>7257</v>
      </c>
      <c r="U3350" s="2" t="b">
        <v>1</v>
      </c>
      <c r="V3350" s="2" t="s">
        <v>69</v>
      </c>
      <c r="W3350" s="2">
        <v>1.6</v>
      </c>
    </row>
    <row r="3351" spans="1:23" ht="15.75" customHeight="1" x14ac:dyDescent="0.25">
      <c r="A3351" s="2" t="s">
        <v>2815</v>
      </c>
      <c r="B3351" s="2" t="s">
        <v>2817</v>
      </c>
      <c r="C3351" s="2" t="s">
        <v>106</v>
      </c>
      <c r="D3351" s="2" t="s">
        <v>102</v>
      </c>
      <c r="E3351" s="2" t="s">
        <v>103</v>
      </c>
      <c r="F3351" s="2" t="s">
        <v>364</v>
      </c>
      <c r="G3351" s="2" t="s">
        <v>745</v>
      </c>
      <c r="H3351" s="2" t="s">
        <v>700</v>
      </c>
      <c r="I3351" s="2" t="s">
        <v>47</v>
      </c>
      <c r="J3351" s="2" t="s">
        <v>746</v>
      </c>
      <c r="K3351" s="2" t="s">
        <v>747</v>
      </c>
      <c r="L3351" s="2" t="s">
        <v>366</v>
      </c>
      <c r="M3351" s="2">
        <v>51</v>
      </c>
      <c r="N3351" s="2" t="b">
        <v>0</v>
      </c>
      <c r="O3351" s="2">
        <v>0.8701298701298702</v>
      </c>
      <c r="P3351" s="2">
        <v>0.85169491525423724</v>
      </c>
      <c r="Q3351" s="2">
        <v>0.88938053097345138</v>
      </c>
      <c r="R3351" s="2" t="s">
        <v>74</v>
      </c>
      <c r="S3351" s="2" t="s">
        <v>7258</v>
      </c>
      <c r="T3351" s="2" t="s">
        <v>7259</v>
      </c>
      <c r="U3351" s="2" t="b">
        <v>1</v>
      </c>
      <c r="V3351" s="2" t="s">
        <v>69</v>
      </c>
      <c r="W3351" s="2">
        <v>1.6</v>
      </c>
    </row>
    <row r="3352" spans="1:23" ht="15.75" customHeight="1" x14ac:dyDescent="0.25">
      <c r="A3352" s="2" t="s">
        <v>2815</v>
      </c>
      <c r="B3352" s="2" t="s">
        <v>2817</v>
      </c>
      <c r="C3352" s="2" t="s">
        <v>106</v>
      </c>
      <c r="D3352" s="2" t="s">
        <v>102</v>
      </c>
      <c r="E3352" s="2" t="s">
        <v>103</v>
      </c>
      <c r="F3352" s="2" t="s">
        <v>364</v>
      </c>
      <c r="G3352" s="2" t="s">
        <v>750</v>
      </c>
      <c r="H3352" s="2" t="s">
        <v>700</v>
      </c>
      <c r="I3352" s="2" t="s">
        <v>47</v>
      </c>
      <c r="J3352" s="2" t="s">
        <v>751</v>
      </c>
      <c r="K3352" s="2" t="s">
        <v>752</v>
      </c>
      <c r="L3352" s="2" t="s">
        <v>366</v>
      </c>
      <c r="M3352" s="2">
        <v>52</v>
      </c>
      <c r="N3352" s="2" t="b">
        <v>0</v>
      </c>
      <c r="O3352" s="2">
        <v>0.86825053995680346</v>
      </c>
      <c r="P3352" s="2">
        <v>0.84810126582278478</v>
      </c>
      <c r="Q3352" s="2">
        <v>0.88938053097345138</v>
      </c>
      <c r="R3352" s="2" t="s">
        <v>74</v>
      </c>
      <c r="S3352" s="2" t="s">
        <v>7260</v>
      </c>
      <c r="T3352" s="2" t="s">
        <v>7261</v>
      </c>
      <c r="U3352" s="2" t="b">
        <v>1</v>
      </c>
      <c r="V3352" s="2" t="s">
        <v>69</v>
      </c>
      <c r="W3352" s="2">
        <v>2</v>
      </c>
    </row>
    <row r="3353" spans="1:23" ht="15.75" customHeight="1" x14ac:dyDescent="0.25">
      <c r="A3353" s="2" t="s">
        <v>2815</v>
      </c>
      <c r="B3353" s="2" t="s">
        <v>2817</v>
      </c>
      <c r="C3353" s="2" t="s">
        <v>106</v>
      </c>
      <c r="D3353" s="2" t="s">
        <v>102</v>
      </c>
      <c r="E3353" s="2" t="s">
        <v>103</v>
      </c>
      <c r="F3353" s="2" t="s">
        <v>364</v>
      </c>
      <c r="G3353" s="2" t="s">
        <v>755</v>
      </c>
      <c r="H3353" s="2" t="s">
        <v>700</v>
      </c>
      <c r="I3353" s="2" t="s">
        <v>47</v>
      </c>
      <c r="J3353" s="2" t="s">
        <v>756</v>
      </c>
      <c r="K3353" s="2" t="s">
        <v>757</v>
      </c>
      <c r="L3353" s="2" t="s">
        <v>366</v>
      </c>
      <c r="M3353" s="2">
        <v>53</v>
      </c>
      <c r="N3353" s="2" t="b">
        <v>0</v>
      </c>
      <c r="O3353" s="2">
        <v>0.86451612903225816</v>
      </c>
      <c r="P3353" s="2">
        <v>0.84100418410041844</v>
      </c>
      <c r="Q3353" s="2">
        <v>0.88938053097345138</v>
      </c>
      <c r="R3353" s="2" t="s">
        <v>74</v>
      </c>
      <c r="S3353" s="2" t="s">
        <v>7262</v>
      </c>
      <c r="T3353" s="2" t="s">
        <v>7263</v>
      </c>
      <c r="U3353" s="2" t="b">
        <v>1</v>
      </c>
      <c r="V3353" s="2" t="s">
        <v>69</v>
      </c>
      <c r="W3353" s="2">
        <v>1.6</v>
      </c>
    </row>
    <row r="3354" spans="1:23" ht="15.75" customHeight="1" x14ac:dyDescent="0.25">
      <c r="A3354" s="2" t="s">
        <v>2815</v>
      </c>
      <c r="B3354" s="2" t="s">
        <v>2817</v>
      </c>
      <c r="C3354" s="2" t="s">
        <v>106</v>
      </c>
      <c r="D3354" s="2" t="s">
        <v>102</v>
      </c>
      <c r="E3354" s="2" t="s">
        <v>103</v>
      </c>
      <c r="F3354" s="2" t="s">
        <v>364</v>
      </c>
      <c r="G3354" s="2" t="s">
        <v>760</v>
      </c>
      <c r="H3354" s="2" t="s">
        <v>700</v>
      </c>
      <c r="I3354" s="2" t="s">
        <v>47</v>
      </c>
      <c r="J3354" s="2" t="s">
        <v>761</v>
      </c>
      <c r="K3354" s="2" t="s">
        <v>762</v>
      </c>
      <c r="L3354" s="2" t="s">
        <v>366</v>
      </c>
      <c r="M3354" s="2">
        <v>54</v>
      </c>
      <c r="N3354" s="2" t="b">
        <v>0</v>
      </c>
      <c r="O3354" s="2">
        <v>0.87741935483870981</v>
      </c>
      <c r="P3354" s="2">
        <v>0.85355648535564854</v>
      </c>
      <c r="Q3354" s="2">
        <v>0.90265486725663713</v>
      </c>
      <c r="R3354" s="2" t="s">
        <v>74</v>
      </c>
      <c r="S3354" s="2" t="s">
        <v>7264</v>
      </c>
      <c r="T3354" s="2" t="s">
        <v>7265</v>
      </c>
      <c r="U3354" s="2" t="b">
        <v>1</v>
      </c>
      <c r="V3354" s="2" t="s">
        <v>69</v>
      </c>
      <c r="W3354" s="2">
        <v>2</v>
      </c>
    </row>
    <row r="3355" spans="1:23" ht="15.75" customHeight="1" x14ac:dyDescent="0.25">
      <c r="A3355" s="2" t="s">
        <v>2815</v>
      </c>
      <c r="B3355" s="2" t="s">
        <v>2817</v>
      </c>
      <c r="C3355" s="2" t="s">
        <v>106</v>
      </c>
      <c r="D3355" s="2" t="s">
        <v>102</v>
      </c>
      <c r="E3355" s="2" t="s">
        <v>103</v>
      </c>
      <c r="F3355" s="2" t="s">
        <v>364</v>
      </c>
      <c r="G3355" s="2" t="s">
        <v>765</v>
      </c>
      <c r="H3355" s="2" t="s">
        <v>700</v>
      </c>
      <c r="I3355" s="2" t="s">
        <v>47</v>
      </c>
      <c r="J3355" s="2" t="s">
        <v>766</v>
      </c>
      <c r="K3355" s="2" t="s">
        <v>767</v>
      </c>
      <c r="L3355" s="2" t="s">
        <v>366</v>
      </c>
      <c r="M3355" s="2">
        <v>55</v>
      </c>
      <c r="N3355" s="2" t="b">
        <v>0</v>
      </c>
      <c r="O3355" s="2">
        <v>0.86580086580086579</v>
      </c>
      <c r="P3355" s="2">
        <v>0.84745762711864403</v>
      </c>
      <c r="Q3355" s="2">
        <v>0.88495575221238942</v>
      </c>
      <c r="R3355" s="2" t="s">
        <v>74</v>
      </c>
      <c r="S3355" s="2" t="s">
        <v>7266</v>
      </c>
      <c r="T3355" s="2" t="s">
        <v>7267</v>
      </c>
      <c r="U3355" s="2" t="b">
        <v>1</v>
      </c>
      <c r="V3355" s="2" t="s">
        <v>69</v>
      </c>
      <c r="W3355" s="2">
        <v>1.6</v>
      </c>
    </row>
    <row r="3356" spans="1:23" ht="15.75" customHeight="1" x14ac:dyDescent="0.25">
      <c r="A3356" s="2" t="s">
        <v>2815</v>
      </c>
      <c r="B3356" s="2" t="s">
        <v>2817</v>
      </c>
      <c r="C3356" s="2" t="s">
        <v>106</v>
      </c>
      <c r="D3356" s="2" t="s">
        <v>102</v>
      </c>
      <c r="E3356" s="2" t="s">
        <v>103</v>
      </c>
      <c r="F3356" s="2" t="s">
        <v>364</v>
      </c>
      <c r="G3356" s="2" t="s">
        <v>770</v>
      </c>
      <c r="H3356" s="2" t="s">
        <v>700</v>
      </c>
      <c r="I3356" s="2" t="s">
        <v>47</v>
      </c>
      <c r="J3356" s="2" t="s">
        <v>771</v>
      </c>
      <c r="K3356" s="2" t="s">
        <v>772</v>
      </c>
      <c r="L3356" s="2" t="s">
        <v>366</v>
      </c>
      <c r="M3356" s="2">
        <v>56</v>
      </c>
      <c r="N3356" s="2" t="b">
        <v>0</v>
      </c>
      <c r="O3356" s="2">
        <v>0.87878787878787867</v>
      </c>
      <c r="P3356" s="2">
        <v>0.86016949152542377</v>
      </c>
      <c r="Q3356" s="2">
        <v>0.89823008849557517</v>
      </c>
      <c r="R3356" s="2" t="s">
        <v>74</v>
      </c>
      <c r="S3356" s="2" t="s">
        <v>7268</v>
      </c>
      <c r="T3356" s="2" t="s">
        <v>7269</v>
      </c>
      <c r="U3356" s="2" t="b">
        <v>1</v>
      </c>
      <c r="V3356" s="2" t="s">
        <v>69</v>
      </c>
      <c r="W3356" s="2">
        <v>1.6</v>
      </c>
    </row>
    <row r="3357" spans="1:23" ht="15.75" customHeight="1" x14ac:dyDescent="0.25">
      <c r="A3357" s="2" t="s">
        <v>2815</v>
      </c>
      <c r="B3357" s="2" t="s">
        <v>2817</v>
      </c>
      <c r="C3357" s="2" t="s">
        <v>106</v>
      </c>
      <c r="D3357" s="2" t="s">
        <v>102</v>
      </c>
      <c r="E3357" s="2" t="s">
        <v>103</v>
      </c>
      <c r="F3357" s="2" t="s">
        <v>364</v>
      </c>
      <c r="G3357" s="2" t="s">
        <v>775</v>
      </c>
      <c r="H3357" s="2" t="s">
        <v>700</v>
      </c>
      <c r="I3357" s="2" t="s">
        <v>47</v>
      </c>
      <c r="J3357" s="2" t="s">
        <v>776</v>
      </c>
      <c r="K3357" s="2" t="s">
        <v>777</v>
      </c>
      <c r="L3357" s="2" t="s">
        <v>366</v>
      </c>
      <c r="M3357" s="2">
        <v>57</v>
      </c>
      <c r="N3357" s="2" t="b">
        <v>0</v>
      </c>
      <c r="O3357" s="2">
        <v>0.87201735357917576</v>
      </c>
      <c r="P3357" s="2">
        <v>0.85531914893617023</v>
      </c>
      <c r="Q3357" s="2">
        <v>0.88938053097345138</v>
      </c>
      <c r="R3357" s="2" t="s">
        <v>74</v>
      </c>
      <c r="S3357" s="2" t="s">
        <v>7270</v>
      </c>
      <c r="T3357" s="2" t="s">
        <v>7271</v>
      </c>
      <c r="U3357" s="2" t="b">
        <v>1</v>
      </c>
      <c r="V3357" s="2" t="s">
        <v>69</v>
      </c>
      <c r="W3357" s="2">
        <v>2</v>
      </c>
    </row>
    <row r="3358" spans="1:23" ht="15.75" customHeight="1" x14ac:dyDescent="0.25">
      <c r="A3358" s="2" t="s">
        <v>2815</v>
      </c>
      <c r="B3358" s="2" t="s">
        <v>2817</v>
      </c>
      <c r="C3358" s="2" t="s">
        <v>106</v>
      </c>
      <c r="D3358" s="2" t="s">
        <v>102</v>
      </c>
      <c r="E3358" s="2" t="s">
        <v>103</v>
      </c>
      <c r="F3358" s="2" t="s">
        <v>364</v>
      </c>
      <c r="G3358" s="2" t="s">
        <v>780</v>
      </c>
      <c r="H3358" s="2" t="s">
        <v>700</v>
      </c>
      <c r="I3358" s="2" t="s">
        <v>47</v>
      </c>
      <c r="J3358" s="2" t="s">
        <v>781</v>
      </c>
      <c r="K3358" s="2" t="s">
        <v>782</v>
      </c>
      <c r="L3358" s="2" t="s">
        <v>366</v>
      </c>
      <c r="M3358" s="2">
        <v>58</v>
      </c>
      <c r="N3358" s="2" t="b">
        <v>0</v>
      </c>
      <c r="O3358" s="2">
        <v>0.87688984881209497</v>
      </c>
      <c r="P3358" s="2">
        <v>0.85654008438818563</v>
      </c>
      <c r="Q3358" s="2">
        <v>0.89823008849557517</v>
      </c>
      <c r="R3358" s="2" t="s">
        <v>74</v>
      </c>
      <c r="S3358" s="2" t="s">
        <v>7272</v>
      </c>
      <c r="T3358" s="2" t="s">
        <v>7273</v>
      </c>
      <c r="U3358" s="2" t="b">
        <v>1</v>
      </c>
      <c r="V3358" s="2" t="s">
        <v>69</v>
      </c>
      <c r="W3358" s="2">
        <v>1.6</v>
      </c>
    </row>
    <row r="3359" spans="1:23" ht="15.75" customHeight="1" x14ac:dyDescent="0.25">
      <c r="A3359" s="2" t="s">
        <v>2815</v>
      </c>
      <c r="B3359" s="2" t="s">
        <v>2817</v>
      </c>
      <c r="C3359" s="2" t="s">
        <v>106</v>
      </c>
      <c r="D3359" s="2" t="s">
        <v>102</v>
      </c>
      <c r="E3359" s="2" t="s">
        <v>103</v>
      </c>
      <c r="F3359" s="2" t="s">
        <v>364</v>
      </c>
      <c r="G3359" s="2" t="s">
        <v>785</v>
      </c>
      <c r="H3359" s="2" t="s">
        <v>700</v>
      </c>
      <c r="I3359" s="2" t="s">
        <v>47</v>
      </c>
      <c r="J3359" s="2" t="s">
        <v>786</v>
      </c>
      <c r="K3359" s="2" t="s">
        <v>787</v>
      </c>
      <c r="L3359" s="2" t="s">
        <v>366</v>
      </c>
      <c r="M3359" s="2">
        <v>59</v>
      </c>
      <c r="N3359" s="2" t="b">
        <v>0</v>
      </c>
      <c r="O3359" s="2">
        <v>0.88260869565217392</v>
      </c>
      <c r="P3359" s="2">
        <v>0.86752136752136755</v>
      </c>
      <c r="Q3359" s="2">
        <v>0.89823008849557517</v>
      </c>
      <c r="R3359" s="2" t="s">
        <v>74</v>
      </c>
      <c r="S3359" s="2" t="s">
        <v>7274</v>
      </c>
      <c r="T3359" s="2" t="s">
        <v>7275</v>
      </c>
      <c r="U3359" s="2" t="b">
        <v>1</v>
      </c>
      <c r="V3359" s="2" t="s">
        <v>69</v>
      </c>
      <c r="W3359" s="2">
        <v>2</v>
      </c>
    </row>
    <row r="3360" spans="1:23" ht="15.75" customHeight="1" x14ac:dyDescent="0.25">
      <c r="A3360" s="2" t="s">
        <v>2815</v>
      </c>
      <c r="B3360" s="2" t="s">
        <v>2817</v>
      </c>
      <c r="C3360" s="2" t="s">
        <v>106</v>
      </c>
      <c r="D3360" s="2" t="s">
        <v>102</v>
      </c>
      <c r="E3360" s="2" t="s">
        <v>103</v>
      </c>
      <c r="F3360" s="2" t="s">
        <v>364</v>
      </c>
      <c r="G3360" s="2" t="s">
        <v>790</v>
      </c>
      <c r="H3360" s="2" t="s">
        <v>700</v>
      </c>
      <c r="I3360" s="2" t="s">
        <v>47</v>
      </c>
      <c r="J3360" s="2" t="s">
        <v>791</v>
      </c>
      <c r="K3360" s="2" t="s">
        <v>792</v>
      </c>
      <c r="L3360" s="2" t="s">
        <v>366</v>
      </c>
      <c r="M3360" s="2">
        <v>60</v>
      </c>
      <c r="N3360" s="2" t="b">
        <v>0</v>
      </c>
      <c r="O3360" s="2">
        <v>0.89760348583878002</v>
      </c>
      <c r="P3360" s="2">
        <v>0.88412017167381973</v>
      </c>
      <c r="Q3360" s="2">
        <v>0.91150442477876104</v>
      </c>
      <c r="R3360" s="2" t="s">
        <v>74</v>
      </c>
      <c r="S3360" s="2" t="s">
        <v>7276</v>
      </c>
      <c r="T3360" s="2" t="s">
        <v>7277</v>
      </c>
      <c r="U3360" s="2" t="b">
        <v>1</v>
      </c>
      <c r="V3360" s="2" t="s">
        <v>69</v>
      </c>
      <c r="W3360" s="2">
        <v>1.6</v>
      </c>
    </row>
    <row r="3361" spans="1:23" ht="15.75" customHeight="1" x14ac:dyDescent="0.25">
      <c r="A3361" s="2" t="s">
        <v>2815</v>
      </c>
      <c r="B3361" s="2" t="s">
        <v>2817</v>
      </c>
      <c r="C3361" s="2" t="s">
        <v>106</v>
      </c>
      <c r="D3361" s="2" t="s">
        <v>102</v>
      </c>
      <c r="E3361" s="2" t="s">
        <v>103</v>
      </c>
      <c r="F3361" s="2" t="s">
        <v>364</v>
      </c>
      <c r="G3361" s="2" t="s">
        <v>795</v>
      </c>
      <c r="H3361" s="2" t="s">
        <v>700</v>
      </c>
      <c r="I3361" s="2" t="s">
        <v>47</v>
      </c>
      <c r="J3361" s="2" t="s">
        <v>796</v>
      </c>
      <c r="K3361" s="2" t="s">
        <v>797</v>
      </c>
      <c r="L3361" s="2" t="s">
        <v>366</v>
      </c>
      <c r="M3361" s="2">
        <v>61</v>
      </c>
      <c r="N3361" s="2" t="b">
        <v>0</v>
      </c>
      <c r="O3361" s="2">
        <v>0.87878787878787867</v>
      </c>
      <c r="P3361" s="2">
        <v>0.86016949152542377</v>
      </c>
      <c r="Q3361" s="2">
        <v>0.89823008849557517</v>
      </c>
      <c r="R3361" s="2" t="s">
        <v>74</v>
      </c>
      <c r="S3361" s="2" t="s">
        <v>7278</v>
      </c>
      <c r="T3361" s="2" t="s">
        <v>7279</v>
      </c>
      <c r="U3361" s="2" t="b">
        <v>1</v>
      </c>
      <c r="V3361" s="2" t="s">
        <v>69</v>
      </c>
      <c r="W3361" s="2">
        <v>2</v>
      </c>
    </row>
    <row r="3362" spans="1:23" ht="15.75" customHeight="1" x14ac:dyDescent="0.25">
      <c r="A3362" s="2" t="s">
        <v>3953</v>
      </c>
      <c r="B3362" s="2" t="s">
        <v>3954</v>
      </c>
      <c r="C3362" s="2" t="s">
        <v>147</v>
      </c>
      <c r="D3362" s="2" t="s">
        <v>81</v>
      </c>
      <c r="E3362" s="2" t="s">
        <v>82</v>
      </c>
      <c r="F3362" s="2" t="s">
        <v>55</v>
      </c>
      <c r="G3362" s="2" t="s">
        <v>56</v>
      </c>
      <c r="H3362" s="2" t="s">
        <v>57</v>
      </c>
      <c r="I3362" s="2" t="s">
        <v>32</v>
      </c>
      <c r="J3362" s="2" t="s">
        <v>59</v>
      </c>
      <c r="K3362" s="2" t="s">
        <v>60</v>
      </c>
      <c r="L3362" s="2" t="s">
        <v>61</v>
      </c>
      <c r="M3362" s="2">
        <v>42</v>
      </c>
      <c r="N3362" s="2" t="b">
        <v>1</v>
      </c>
      <c r="O3362" s="2">
        <v>0.76422764227642281</v>
      </c>
      <c r="P3362" s="2">
        <v>0.72030651340996166</v>
      </c>
      <c r="Q3362" s="2">
        <v>0.81385281385281383</v>
      </c>
      <c r="R3362" s="2" t="s">
        <v>74</v>
      </c>
      <c r="S3362" s="2" t="s">
        <v>7280</v>
      </c>
      <c r="T3362" s="2" t="s">
        <v>7281</v>
      </c>
      <c r="U3362" s="2" t="b">
        <v>0</v>
      </c>
      <c r="V3362" s="2" t="s">
        <v>69</v>
      </c>
      <c r="W3362" s="2">
        <v>100.6</v>
      </c>
    </row>
    <row r="3363" spans="1:23" ht="15.75" customHeight="1" x14ac:dyDescent="0.25">
      <c r="A3363" s="2" t="s">
        <v>3953</v>
      </c>
      <c r="B3363" s="2" t="s">
        <v>3954</v>
      </c>
      <c r="C3363" s="2" t="s">
        <v>147</v>
      </c>
      <c r="D3363" s="2" t="s">
        <v>81</v>
      </c>
      <c r="E3363" s="2" t="s">
        <v>82</v>
      </c>
      <c r="F3363" s="2" t="s">
        <v>55</v>
      </c>
      <c r="G3363" s="2" t="s">
        <v>70</v>
      </c>
      <c r="H3363" s="2" t="s">
        <v>57</v>
      </c>
      <c r="I3363" s="2" t="s">
        <v>32</v>
      </c>
      <c r="J3363" s="2" t="s">
        <v>71</v>
      </c>
      <c r="K3363" s="2" t="s">
        <v>72</v>
      </c>
      <c r="L3363" s="2" t="s">
        <v>61</v>
      </c>
      <c r="M3363" s="2">
        <v>43</v>
      </c>
      <c r="N3363" s="2" t="b">
        <v>1</v>
      </c>
      <c r="O3363" s="2">
        <v>0.76422764227642281</v>
      </c>
      <c r="P3363" s="2">
        <v>0.72030651340996166</v>
      </c>
      <c r="Q3363" s="2">
        <v>0.81385281385281383</v>
      </c>
      <c r="R3363" s="2" t="s">
        <v>74</v>
      </c>
      <c r="S3363" s="2" t="s">
        <v>7282</v>
      </c>
      <c r="T3363" s="2" t="s">
        <v>7283</v>
      </c>
      <c r="U3363" s="2" t="b">
        <v>0</v>
      </c>
      <c r="V3363" s="2" t="s">
        <v>69</v>
      </c>
      <c r="W3363" s="2">
        <v>94.5</v>
      </c>
    </row>
    <row r="3364" spans="1:23" ht="15.75" customHeight="1" x14ac:dyDescent="0.25">
      <c r="A3364" s="2" t="s">
        <v>3953</v>
      </c>
      <c r="B3364" s="2" t="s">
        <v>3954</v>
      </c>
      <c r="C3364" s="2" t="s">
        <v>147</v>
      </c>
      <c r="D3364" s="2" t="s">
        <v>81</v>
      </c>
      <c r="E3364" s="2" t="s">
        <v>82</v>
      </c>
      <c r="F3364" s="2" t="s">
        <v>55</v>
      </c>
      <c r="G3364" s="2" t="s">
        <v>78</v>
      </c>
      <c r="H3364" s="2" t="s">
        <v>57</v>
      </c>
      <c r="I3364" s="2" t="s">
        <v>32</v>
      </c>
      <c r="J3364" s="2" t="s">
        <v>79</v>
      </c>
      <c r="K3364" s="2" t="s">
        <v>80</v>
      </c>
      <c r="L3364" s="2" t="s">
        <v>61</v>
      </c>
      <c r="M3364" s="2">
        <v>44</v>
      </c>
      <c r="N3364" s="2" t="b">
        <v>1</v>
      </c>
      <c r="O3364" s="2">
        <v>0.76422764227642281</v>
      </c>
      <c r="P3364" s="2">
        <v>0.72030651340996166</v>
      </c>
      <c r="Q3364" s="2">
        <v>0.81385281385281383</v>
      </c>
      <c r="R3364" s="2" t="s">
        <v>74</v>
      </c>
      <c r="S3364" s="2" t="s">
        <v>7284</v>
      </c>
      <c r="T3364" s="2" t="s">
        <v>7285</v>
      </c>
      <c r="U3364" s="2" t="b">
        <v>0</v>
      </c>
      <c r="V3364" s="2" t="s">
        <v>69</v>
      </c>
      <c r="W3364" s="2">
        <v>93</v>
      </c>
    </row>
    <row r="3365" spans="1:23" ht="15.75" customHeight="1" x14ac:dyDescent="0.25">
      <c r="A3365" s="2" t="s">
        <v>3953</v>
      </c>
      <c r="B3365" s="2" t="s">
        <v>3954</v>
      </c>
      <c r="C3365" s="2" t="s">
        <v>147</v>
      </c>
      <c r="D3365" s="2" t="s">
        <v>81</v>
      </c>
      <c r="E3365" s="2" t="s">
        <v>82</v>
      </c>
      <c r="F3365" s="2" t="s">
        <v>55</v>
      </c>
      <c r="G3365" s="2" t="s">
        <v>85</v>
      </c>
      <c r="H3365" s="2" t="s">
        <v>57</v>
      </c>
      <c r="I3365" s="2" t="s">
        <v>32</v>
      </c>
      <c r="J3365" s="2" t="s">
        <v>86</v>
      </c>
      <c r="K3365" s="2" t="s">
        <v>87</v>
      </c>
      <c r="L3365" s="2" t="s">
        <v>61</v>
      </c>
      <c r="M3365" s="2">
        <v>45</v>
      </c>
      <c r="N3365" s="2" t="b">
        <v>1</v>
      </c>
      <c r="O3365" s="2">
        <v>0.76422764227642281</v>
      </c>
      <c r="P3365" s="2">
        <v>0.72030651340996166</v>
      </c>
      <c r="Q3365" s="2">
        <v>0.81385281385281383</v>
      </c>
      <c r="R3365" s="2" t="s">
        <v>74</v>
      </c>
      <c r="S3365" s="2" t="s">
        <v>7286</v>
      </c>
      <c r="T3365" s="2" t="s">
        <v>7287</v>
      </c>
      <c r="U3365" s="2" t="b">
        <v>0</v>
      </c>
      <c r="V3365" s="2" t="s">
        <v>69</v>
      </c>
      <c r="W3365" s="2">
        <v>92.3</v>
      </c>
    </row>
    <row r="3366" spans="1:23" ht="15.75" customHeight="1" x14ac:dyDescent="0.25">
      <c r="A3366" s="2" t="s">
        <v>3953</v>
      </c>
      <c r="B3366" s="2" t="s">
        <v>3954</v>
      </c>
      <c r="C3366" s="2" t="s">
        <v>147</v>
      </c>
      <c r="D3366" s="2" t="s">
        <v>81</v>
      </c>
      <c r="E3366" s="2" t="s">
        <v>82</v>
      </c>
      <c r="F3366" s="2" t="s">
        <v>55</v>
      </c>
      <c r="G3366" s="2" t="s">
        <v>92</v>
      </c>
      <c r="H3366" s="2" t="s">
        <v>57</v>
      </c>
      <c r="I3366" s="2" t="s">
        <v>32</v>
      </c>
      <c r="J3366" s="2" t="s">
        <v>93</v>
      </c>
      <c r="K3366" s="2" t="s">
        <v>95</v>
      </c>
      <c r="L3366" s="2" t="s">
        <v>61</v>
      </c>
      <c r="M3366" s="2">
        <v>46</v>
      </c>
      <c r="N3366" s="2" t="b">
        <v>1</v>
      </c>
      <c r="O3366" s="2">
        <v>0.76422764227642281</v>
      </c>
      <c r="P3366" s="2">
        <v>0.72030651340996166</v>
      </c>
      <c r="Q3366" s="2">
        <v>0.81385281385281383</v>
      </c>
      <c r="R3366" s="2" t="s">
        <v>74</v>
      </c>
      <c r="S3366" s="2" t="s">
        <v>7288</v>
      </c>
      <c r="T3366" s="2" t="s">
        <v>7289</v>
      </c>
      <c r="U3366" s="2" t="b">
        <v>0</v>
      </c>
      <c r="V3366" s="2" t="s">
        <v>69</v>
      </c>
      <c r="W3366" s="2">
        <v>93.2</v>
      </c>
    </row>
    <row r="3367" spans="1:23" ht="15.75" customHeight="1" x14ac:dyDescent="0.25">
      <c r="A3367" s="2" t="s">
        <v>3953</v>
      </c>
      <c r="B3367" s="2" t="s">
        <v>3954</v>
      </c>
      <c r="C3367" s="2" t="s">
        <v>147</v>
      </c>
      <c r="D3367" s="2" t="s">
        <v>81</v>
      </c>
      <c r="E3367" s="2" t="s">
        <v>82</v>
      </c>
      <c r="F3367" s="2" t="s">
        <v>55</v>
      </c>
      <c r="G3367" s="2" t="s">
        <v>99</v>
      </c>
      <c r="H3367" s="2" t="s">
        <v>57</v>
      </c>
      <c r="I3367" s="2" t="s">
        <v>32</v>
      </c>
      <c r="J3367" s="2" t="s">
        <v>100</v>
      </c>
      <c r="K3367" s="2" t="s">
        <v>101</v>
      </c>
      <c r="L3367" s="2" t="s">
        <v>61</v>
      </c>
      <c r="M3367" s="2">
        <v>47</v>
      </c>
      <c r="N3367" s="2" t="b">
        <v>1</v>
      </c>
      <c r="O3367" s="2">
        <v>0.76422764227642281</v>
      </c>
      <c r="P3367" s="2">
        <v>0.72030651340996166</v>
      </c>
      <c r="Q3367" s="2">
        <v>0.81385281385281383</v>
      </c>
      <c r="R3367" s="2" t="s">
        <v>74</v>
      </c>
      <c r="S3367" s="2" t="s">
        <v>7290</v>
      </c>
      <c r="T3367" s="2" t="s">
        <v>7291</v>
      </c>
      <c r="U3367" s="2" t="b">
        <v>0</v>
      </c>
      <c r="V3367" s="2" t="s">
        <v>69</v>
      </c>
      <c r="W3367" s="2">
        <v>93.7</v>
      </c>
    </row>
    <row r="3368" spans="1:23" ht="15.75" customHeight="1" x14ac:dyDescent="0.25">
      <c r="A3368" s="2" t="s">
        <v>3953</v>
      </c>
      <c r="B3368" s="2" t="s">
        <v>3954</v>
      </c>
      <c r="C3368" s="2" t="s">
        <v>147</v>
      </c>
      <c r="D3368" s="2" t="s">
        <v>81</v>
      </c>
      <c r="E3368" s="2" t="s">
        <v>82</v>
      </c>
      <c r="F3368" s="2" t="s">
        <v>55</v>
      </c>
      <c r="G3368" s="2" t="s">
        <v>107</v>
      </c>
      <c r="H3368" s="2" t="s">
        <v>57</v>
      </c>
      <c r="I3368" s="2" t="s">
        <v>32</v>
      </c>
      <c r="J3368" s="2" t="s">
        <v>108</v>
      </c>
      <c r="K3368" s="2" t="s">
        <v>109</v>
      </c>
      <c r="L3368" s="2" t="s">
        <v>61</v>
      </c>
      <c r="M3368" s="2">
        <v>48</v>
      </c>
      <c r="N3368" s="2" t="b">
        <v>1</v>
      </c>
      <c r="O3368" s="2">
        <v>0.76422764227642281</v>
      </c>
      <c r="P3368" s="2">
        <v>0.72030651340996166</v>
      </c>
      <c r="Q3368" s="2">
        <v>0.81385281385281383</v>
      </c>
      <c r="R3368" s="2" t="s">
        <v>74</v>
      </c>
      <c r="S3368" s="2" t="s">
        <v>7292</v>
      </c>
      <c r="T3368" s="2" t="s">
        <v>7293</v>
      </c>
      <c r="U3368" s="2" t="b">
        <v>0</v>
      </c>
      <c r="V3368" s="2" t="s">
        <v>69</v>
      </c>
      <c r="W3368" s="2">
        <v>92.4</v>
      </c>
    </row>
    <row r="3369" spans="1:23" ht="15.75" customHeight="1" x14ac:dyDescent="0.25">
      <c r="A3369" s="2" t="s">
        <v>3953</v>
      </c>
      <c r="B3369" s="2" t="s">
        <v>3954</v>
      </c>
      <c r="C3369" s="2" t="s">
        <v>147</v>
      </c>
      <c r="D3369" s="2" t="s">
        <v>81</v>
      </c>
      <c r="E3369" s="2" t="s">
        <v>82</v>
      </c>
      <c r="F3369" s="2" t="s">
        <v>55</v>
      </c>
      <c r="G3369" s="2" t="s">
        <v>112</v>
      </c>
      <c r="H3369" s="2" t="s">
        <v>57</v>
      </c>
      <c r="I3369" s="2" t="s">
        <v>32</v>
      </c>
      <c r="J3369" s="2" t="s">
        <v>113</v>
      </c>
      <c r="K3369" s="2" t="s">
        <v>114</v>
      </c>
      <c r="L3369" s="2" t="s">
        <v>61</v>
      </c>
      <c r="M3369" s="2">
        <v>49</v>
      </c>
      <c r="N3369" s="2" t="b">
        <v>1</v>
      </c>
      <c r="O3369" s="2">
        <v>0.76422764227642281</v>
      </c>
      <c r="P3369" s="2">
        <v>0.72030651340996166</v>
      </c>
      <c r="Q3369" s="2">
        <v>0.81385281385281383</v>
      </c>
      <c r="R3369" s="2" t="s">
        <v>74</v>
      </c>
      <c r="S3369" s="2" t="s">
        <v>7294</v>
      </c>
      <c r="T3369" s="2" t="s">
        <v>7295</v>
      </c>
      <c r="U3369" s="2" t="b">
        <v>0</v>
      </c>
      <c r="V3369" s="2" t="s">
        <v>69</v>
      </c>
      <c r="W3369" s="2">
        <v>94.8</v>
      </c>
    </row>
    <row r="3370" spans="1:23" ht="15.75" customHeight="1" x14ac:dyDescent="0.25">
      <c r="A3370" s="2" t="s">
        <v>3953</v>
      </c>
      <c r="B3370" s="2" t="s">
        <v>3954</v>
      </c>
      <c r="C3370" s="2" t="s">
        <v>147</v>
      </c>
      <c r="D3370" s="2" t="s">
        <v>81</v>
      </c>
      <c r="E3370" s="2" t="s">
        <v>82</v>
      </c>
      <c r="F3370" s="2" t="s">
        <v>55</v>
      </c>
      <c r="G3370" s="2" t="s">
        <v>117</v>
      </c>
      <c r="H3370" s="2" t="s">
        <v>57</v>
      </c>
      <c r="I3370" s="2" t="s">
        <v>32</v>
      </c>
      <c r="J3370" s="2" t="s">
        <v>118</v>
      </c>
      <c r="K3370" s="2" t="s">
        <v>119</v>
      </c>
      <c r="L3370" s="2" t="s">
        <v>61</v>
      </c>
      <c r="M3370" s="2">
        <v>50</v>
      </c>
      <c r="N3370" s="2" t="b">
        <v>1</v>
      </c>
      <c r="O3370" s="2">
        <v>0.76422764227642281</v>
      </c>
      <c r="P3370" s="2">
        <v>0.72030651340996166</v>
      </c>
      <c r="Q3370" s="2">
        <v>0.81385281385281383</v>
      </c>
      <c r="R3370" s="2" t="s">
        <v>74</v>
      </c>
      <c r="S3370" s="2" t="s">
        <v>7296</v>
      </c>
      <c r="T3370" s="2" t="s">
        <v>7297</v>
      </c>
      <c r="U3370" s="2" t="b">
        <v>0</v>
      </c>
      <c r="V3370" s="2" t="s">
        <v>69</v>
      </c>
      <c r="W3370" s="2">
        <v>93.9</v>
      </c>
    </row>
    <row r="3371" spans="1:23" ht="15.75" customHeight="1" x14ac:dyDescent="0.25">
      <c r="A3371" s="2" t="s">
        <v>3953</v>
      </c>
      <c r="B3371" s="2" t="s">
        <v>3954</v>
      </c>
      <c r="C3371" s="2" t="s">
        <v>147</v>
      </c>
      <c r="D3371" s="2" t="s">
        <v>81</v>
      </c>
      <c r="E3371" s="2" t="s">
        <v>82</v>
      </c>
      <c r="F3371" s="2" t="s">
        <v>55</v>
      </c>
      <c r="G3371" s="2" t="s">
        <v>122</v>
      </c>
      <c r="H3371" s="2" t="s">
        <v>57</v>
      </c>
      <c r="I3371" s="2" t="s">
        <v>32</v>
      </c>
      <c r="J3371" s="2" t="s">
        <v>123</v>
      </c>
      <c r="K3371" s="2" t="s">
        <v>124</v>
      </c>
      <c r="L3371" s="2" t="s">
        <v>61</v>
      </c>
      <c r="M3371" s="2">
        <v>51</v>
      </c>
      <c r="N3371" s="2" t="b">
        <v>1</v>
      </c>
      <c r="O3371" s="2">
        <v>0.76422764227642281</v>
      </c>
      <c r="P3371" s="2">
        <v>0.72030651340996166</v>
      </c>
      <c r="Q3371" s="2">
        <v>0.81385281385281383</v>
      </c>
      <c r="R3371" s="2" t="s">
        <v>74</v>
      </c>
      <c r="S3371" s="2" t="s">
        <v>7298</v>
      </c>
      <c r="T3371" s="2" t="s">
        <v>7299</v>
      </c>
      <c r="U3371" s="2" t="b">
        <v>0</v>
      </c>
      <c r="V3371" s="2" t="s">
        <v>69</v>
      </c>
      <c r="W3371" s="2">
        <v>91.8</v>
      </c>
    </row>
    <row r="3372" spans="1:23" ht="15.75" customHeight="1" x14ac:dyDescent="0.25">
      <c r="A3372" s="2" t="s">
        <v>3953</v>
      </c>
      <c r="B3372" s="2" t="s">
        <v>3954</v>
      </c>
      <c r="C3372" s="2" t="s">
        <v>147</v>
      </c>
      <c r="D3372" s="2" t="s">
        <v>81</v>
      </c>
      <c r="E3372" s="2" t="s">
        <v>82</v>
      </c>
      <c r="F3372" s="2" t="s">
        <v>55</v>
      </c>
      <c r="G3372" s="2" t="s">
        <v>127</v>
      </c>
      <c r="H3372" s="2" t="s">
        <v>57</v>
      </c>
      <c r="I3372" s="2" t="s">
        <v>32</v>
      </c>
      <c r="J3372" s="2" t="s">
        <v>128</v>
      </c>
      <c r="K3372" s="2" t="s">
        <v>129</v>
      </c>
      <c r="L3372" s="2" t="s">
        <v>61</v>
      </c>
      <c r="M3372" s="2">
        <v>52</v>
      </c>
      <c r="N3372" s="2" t="b">
        <v>1</v>
      </c>
      <c r="O3372" s="2">
        <v>0.76422764227642281</v>
      </c>
      <c r="P3372" s="2">
        <v>0.72030651340996166</v>
      </c>
      <c r="Q3372" s="2">
        <v>0.81385281385281383</v>
      </c>
      <c r="R3372" s="2" t="s">
        <v>74</v>
      </c>
      <c r="S3372" s="2" t="s">
        <v>7300</v>
      </c>
      <c r="T3372" s="2" t="s">
        <v>7301</v>
      </c>
      <c r="U3372" s="2" t="b">
        <v>0</v>
      </c>
      <c r="V3372" s="2" t="s">
        <v>69</v>
      </c>
      <c r="W3372" s="2">
        <v>93.8</v>
      </c>
    </row>
    <row r="3373" spans="1:23" ht="15.75" customHeight="1" x14ac:dyDescent="0.25">
      <c r="A3373" s="2" t="s">
        <v>3953</v>
      </c>
      <c r="B3373" s="2" t="s">
        <v>3954</v>
      </c>
      <c r="C3373" s="2" t="s">
        <v>147</v>
      </c>
      <c r="D3373" s="2" t="s">
        <v>81</v>
      </c>
      <c r="E3373" s="2" t="s">
        <v>82</v>
      </c>
      <c r="F3373" s="2" t="s">
        <v>55</v>
      </c>
      <c r="G3373" s="2" t="s">
        <v>132</v>
      </c>
      <c r="H3373" s="2" t="s">
        <v>57</v>
      </c>
      <c r="I3373" s="2" t="s">
        <v>32</v>
      </c>
      <c r="J3373" s="2" t="s">
        <v>133</v>
      </c>
      <c r="K3373" s="2" t="s">
        <v>134</v>
      </c>
      <c r="L3373" s="2" t="s">
        <v>61</v>
      </c>
      <c r="M3373" s="2">
        <v>53</v>
      </c>
      <c r="N3373" s="2" t="b">
        <v>1</v>
      </c>
      <c r="O3373" s="2">
        <v>0.76422764227642281</v>
      </c>
      <c r="P3373" s="2">
        <v>0.72030651340996166</v>
      </c>
      <c r="Q3373" s="2">
        <v>0.81385281385281383</v>
      </c>
      <c r="R3373" s="2" t="s">
        <v>74</v>
      </c>
      <c r="S3373" s="2" t="s">
        <v>7302</v>
      </c>
      <c r="T3373" s="2" t="s">
        <v>7303</v>
      </c>
      <c r="U3373" s="2" t="b">
        <v>0</v>
      </c>
      <c r="V3373" s="2" t="s">
        <v>69</v>
      </c>
      <c r="W3373" s="2">
        <v>94.2</v>
      </c>
    </row>
    <row r="3374" spans="1:23" ht="15.75" customHeight="1" x14ac:dyDescent="0.25">
      <c r="A3374" s="2" t="s">
        <v>3953</v>
      </c>
      <c r="B3374" s="2" t="s">
        <v>3954</v>
      </c>
      <c r="C3374" s="2" t="s">
        <v>147</v>
      </c>
      <c r="D3374" s="2" t="s">
        <v>81</v>
      </c>
      <c r="E3374" s="2" t="s">
        <v>82</v>
      </c>
      <c r="F3374" s="2" t="s">
        <v>55</v>
      </c>
      <c r="G3374" s="2" t="s">
        <v>137</v>
      </c>
      <c r="H3374" s="2" t="s">
        <v>57</v>
      </c>
      <c r="I3374" s="2" t="s">
        <v>32</v>
      </c>
      <c r="J3374" s="2" t="s">
        <v>138</v>
      </c>
      <c r="K3374" s="2" t="s">
        <v>139</v>
      </c>
      <c r="L3374" s="2" t="s">
        <v>61</v>
      </c>
      <c r="M3374" s="2">
        <v>54</v>
      </c>
      <c r="N3374" s="2" t="b">
        <v>1</v>
      </c>
      <c r="O3374" s="2">
        <v>0.76422764227642281</v>
      </c>
      <c r="P3374" s="2">
        <v>0.72030651340996166</v>
      </c>
      <c r="Q3374" s="2">
        <v>0.81385281385281383</v>
      </c>
      <c r="R3374" s="2" t="s">
        <v>74</v>
      </c>
      <c r="S3374" s="2" t="s">
        <v>7304</v>
      </c>
      <c r="T3374" s="2" t="s">
        <v>7305</v>
      </c>
      <c r="U3374" s="2" t="b">
        <v>0</v>
      </c>
      <c r="V3374" s="2" t="s">
        <v>69</v>
      </c>
      <c r="W3374" s="2">
        <v>93.1</v>
      </c>
    </row>
    <row r="3375" spans="1:23" ht="15.75" customHeight="1" x14ac:dyDescent="0.25">
      <c r="A3375" s="2" t="s">
        <v>3953</v>
      </c>
      <c r="B3375" s="2" t="s">
        <v>3954</v>
      </c>
      <c r="C3375" s="2" t="s">
        <v>147</v>
      </c>
      <c r="D3375" s="2" t="s">
        <v>81</v>
      </c>
      <c r="E3375" s="2" t="s">
        <v>82</v>
      </c>
      <c r="F3375" s="2" t="s">
        <v>55</v>
      </c>
      <c r="G3375" s="2" t="s">
        <v>142</v>
      </c>
      <c r="H3375" s="2" t="s">
        <v>57</v>
      </c>
      <c r="I3375" s="2" t="s">
        <v>32</v>
      </c>
      <c r="J3375" s="2" t="s">
        <v>143</v>
      </c>
      <c r="K3375" s="2" t="s">
        <v>144</v>
      </c>
      <c r="L3375" s="2" t="s">
        <v>61</v>
      </c>
      <c r="M3375" s="2">
        <v>55</v>
      </c>
      <c r="N3375" s="2" t="b">
        <v>1</v>
      </c>
      <c r="O3375" s="2">
        <v>0.76422764227642281</v>
      </c>
      <c r="P3375" s="2">
        <v>0.72030651340996166</v>
      </c>
      <c r="Q3375" s="2">
        <v>0.81385281385281383</v>
      </c>
      <c r="R3375" s="2" t="s">
        <v>74</v>
      </c>
      <c r="S3375" s="2" t="s">
        <v>7306</v>
      </c>
      <c r="T3375" s="2" t="s">
        <v>7307</v>
      </c>
      <c r="U3375" s="2" t="b">
        <v>0</v>
      </c>
      <c r="V3375" s="2" t="s">
        <v>69</v>
      </c>
      <c r="W3375" s="2">
        <v>92.4</v>
      </c>
    </row>
    <row r="3376" spans="1:23" ht="15.75" customHeight="1" x14ac:dyDescent="0.25">
      <c r="A3376" s="2" t="s">
        <v>3953</v>
      </c>
      <c r="B3376" s="2" t="s">
        <v>3954</v>
      </c>
      <c r="C3376" s="2" t="s">
        <v>147</v>
      </c>
      <c r="D3376" s="2" t="s">
        <v>81</v>
      </c>
      <c r="E3376" s="2" t="s">
        <v>82</v>
      </c>
      <c r="F3376" s="2" t="s">
        <v>55</v>
      </c>
      <c r="G3376" s="2" t="s">
        <v>148</v>
      </c>
      <c r="H3376" s="2" t="s">
        <v>57</v>
      </c>
      <c r="I3376" s="2" t="s">
        <v>32</v>
      </c>
      <c r="J3376" s="2" t="s">
        <v>149</v>
      </c>
      <c r="K3376" s="2" t="s">
        <v>150</v>
      </c>
      <c r="L3376" s="2" t="s">
        <v>61</v>
      </c>
      <c r="M3376" s="2">
        <v>56</v>
      </c>
      <c r="N3376" s="2" t="b">
        <v>1</v>
      </c>
      <c r="O3376" s="2">
        <v>0.76422764227642281</v>
      </c>
      <c r="P3376" s="2">
        <v>0.72030651340996166</v>
      </c>
      <c r="Q3376" s="2">
        <v>0.81385281385281383</v>
      </c>
      <c r="R3376" s="2" t="s">
        <v>74</v>
      </c>
      <c r="S3376" s="2" t="s">
        <v>7308</v>
      </c>
      <c r="T3376" s="2" t="s">
        <v>7309</v>
      </c>
      <c r="U3376" s="2" t="b">
        <v>0</v>
      </c>
      <c r="V3376" s="2" t="s">
        <v>69</v>
      </c>
      <c r="W3376" s="2">
        <v>93.8</v>
      </c>
    </row>
    <row r="3377" spans="1:23" ht="15.75" customHeight="1" x14ac:dyDescent="0.25">
      <c r="A3377" s="2" t="s">
        <v>3953</v>
      </c>
      <c r="B3377" s="2" t="s">
        <v>3954</v>
      </c>
      <c r="C3377" s="2" t="s">
        <v>147</v>
      </c>
      <c r="D3377" s="2" t="s">
        <v>81</v>
      </c>
      <c r="E3377" s="2" t="s">
        <v>82</v>
      </c>
      <c r="F3377" s="2" t="s">
        <v>55</v>
      </c>
      <c r="G3377" s="2" t="s">
        <v>153</v>
      </c>
      <c r="H3377" s="2" t="s">
        <v>57</v>
      </c>
      <c r="I3377" s="2" t="s">
        <v>32</v>
      </c>
      <c r="J3377" s="2" t="s">
        <v>154</v>
      </c>
      <c r="K3377" s="2" t="s">
        <v>155</v>
      </c>
      <c r="L3377" s="2" t="s">
        <v>61</v>
      </c>
      <c r="M3377" s="2">
        <v>57</v>
      </c>
      <c r="N3377" s="2" t="b">
        <v>1</v>
      </c>
      <c r="O3377" s="2">
        <v>0.76422764227642281</v>
      </c>
      <c r="P3377" s="2">
        <v>0.72030651340996166</v>
      </c>
      <c r="Q3377" s="2">
        <v>0.81385281385281383</v>
      </c>
      <c r="R3377" s="2" t="s">
        <v>74</v>
      </c>
      <c r="S3377" s="2" t="s">
        <v>7310</v>
      </c>
      <c r="T3377" s="2" t="s">
        <v>7311</v>
      </c>
      <c r="U3377" s="2" t="b">
        <v>0</v>
      </c>
      <c r="V3377" s="2" t="s">
        <v>69</v>
      </c>
      <c r="W3377" s="2">
        <v>93.2</v>
      </c>
    </row>
    <row r="3378" spans="1:23" ht="15.75" customHeight="1" x14ac:dyDescent="0.25">
      <c r="A3378" s="2" t="s">
        <v>3953</v>
      </c>
      <c r="B3378" s="2" t="s">
        <v>3954</v>
      </c>
      <c r="C3378" s="2" t="s">
        <v>147</v>
      </c>
      <c r="D3378" s="2" t="s">
        <v>81</v>
      </c>
      <c r="E3378" s="2" t="s">
        <v>82</v>
      </c>
      <c r="F3378" s="2" t="s">
        <v>55</v>
      </c>
      <c r="G3378" s="2" t="s">
        <v>158</v>
      </c>
      <c r="H3378" s="2" t="s">
        <v>57</v>
      </c>
      <c r="I3378" s="2" t="s">
        <v>32</v>
      </c>
      <c r="J3378" s="2" t="s">
        <v>159</v>
      </c>
      <c r="K3378" s="2" t="s">
        <v>160</v>
      </c>
      <c r="L3378" s="2" t="s">
        <v>61</v>
      </c>
      <c r="M3378" s="2">
        <v>58</v>
      </c>
      <c r="N3378" s="2" t="b">
        <v>1</v>
      </c>
      <c r="O3378" s="2">
        <v>0.76422764227642281</v>
      </c>
      <c r="P3378" s="2">
        <v>0.72030651340996166</v>
      </c>
      <c r="Q3378" s="2">
        <v>0.81385281385281383</v>
      </c>
      <c r="R3378" s="2" t="s">
        <v>74</v>
      </c>
      <c r="S3378" s="2" t="s">
        <v>7312</v>
      </c>
      <c r="T3378" s="2" t="s">
        <v>7313</v>
      </c>
      <c r="U3378" s="2" t="b">
        <v>0</v>
      </c>
      <c r="V3378" s="2" t="s">
        <v>69</v>
      </c>
      <c r="W3378" s="2">
        <v>94.2</v>
      </c>
    </row>
    <row r="3379" spans="1:23" ht="15.75" customHeight="1" x14ac:dyDescent="0.25">
      <c r="A3379" s="2" t="s">
        <v>3953</v>
      </c>
      <c r="B3379" s="2" t="s">
        <v>3954</v>
      </c>
      <c r="C3379" s="2" t="s">
        <v>147</v>
      </c>
      <c r="D3379" s="2" t="s">
        <v>81</v>
      </c>
      <c r="E3379" s="2" t="s">
        <v>82</v>
      </c>
      <c r="F3379" s="2" t="s">
        <v>55</v>
      </c>
      <c r="G3379" s="2" t="s">
        <v>163</v>
      </c>
      <c r="H3379" s="2" t="s">
        <v>57</v>
      </c>
      <c r="I3379" s="2" t="s">
        <v>32</v>
      </c>
      <c r="J3379" s="2" t="s">
        <v>164</v>
      </c>
      <c r="K3379" s="2" t="s">
        <v>165</v>
      </c>
      <c r="L3379" s="2" t="s">
        <v>61</v>
      </c>
      <c r="M3379" s="2">
        <v>59</v>
      </c>
      <c r="N3379" s="2" t="b">
        <v>1</v>
      </c>
      <c r="O3379" s="2">
        <v>0.76422764227642281</v>
      </c>
      <c r="P3379" s="2">
        <v>0.72030651340996166</v>
      </c>
      <c r="Q3379" s="2">
        <v>0.81385281385281383</v>
      </c>
      <c r="R3379" s="2" t="s">
        <v>74</v>
      </c>
      <c r="S3379" s="2" t="s">
        <v>7314</v>
      </c>
      <c r="T3379" s="2" t="s">
        <v>7315</v>
      </c>
      <c r="U3379" s="2" t="b">
        <v>0</v>
      </c>
      <c r="V3379" s="2" t="s">
        <v>69</v>
      </c>
      <c r="W3379" s="2">
        <v>94.1</v>
      </c>
    </row>
    <row r="3380" spans="1:23" ht="15.75" customHeight="1" x14ac:dyDescent="0.25">
      <c r="A3380" s="2" t="s">
        <v>3953</v>
      </c>
      <c r="B3380" s="2" t="s">
        <v>3954</v>
      </c>
      <c r="C3380" s="2" t="s">
        <v>147</v>
      </c>
      <c r="D3380" s="2" t="s">
        <v>81</v>
      </c>
      <c r="E3380" s="2" t="s">
        <v>82</v>
      </c>
      <c r="F3380" s="2" t="s">
        <v>55</v>
      </c>
      <c r="G3380" s="2" t="s">
        <v>168</v>
      </c>
      <c r="H3380" s="2" t="s">
        <v>57</v>
      </c>
      <c r="I3380" s="2" t="s">
        <v>32</v>
      </c>
      <c r="J3380" s="2" t="s">
        <v>169</v>
      </c>
      <c r="K3380" s="2" t="s">
        <v>170</v>
      </c>
      <c r="L3380" s="2" t="s">
        <v>61</v>
      </c>
      <c r="M3380" s="2">
        <v>60</v>
      </c>
      <c r="N3380" s="2" t="b">
        <v>1</v>
      </c>
      <c r="O3380" s="2">
        <v>0.76422764227642281</v>
      </c>
      <c r="P3380" s="2">
        <v>0.72030651340996166</v>
      </c>
      <c r="Q3380" s="2">
        <v>0.81385281385281383</v>
      </c>
      <c r="R3380" s="2" t="s">
        <v>74</v>
      </c>
      <c r="S3380" s="2" t="s">
        <v>7316</v>
      </c>
      <c r="T3380" s="2" t="s">
        <v>7317</v>
      </c>
      <c r="U3380" s="2" t="b">
        <v>0</v>
      </c>
      <c r="V3380" s="2" t="s">
        <v>69</v>
      </c>
      <c r="W3380" s="2">
        <v>93.8</v>
      </c>
    </row>
    <row r="3381" spans="1:23" ht="15.75" customHeight="1" x14ac:dyDescent="0.25">
      <c r="A3381" s="2" t="s">
        <v>3953</v>
      </c>
      <c r="B3381" s="2" t="s">
        <v>3954</v>
      </c>
      <c r="C3381" s="2" t="s">
        <v>147</v>
      </c>
      <c r="D3381" s="2" t="s">
        <v>81</v>
      </c>
      <c r="E3381" s="2" t="s">
        <v>82</v>
      </c>
      <c r="F3381" s="2" t="s">
        <v>55</v>
      </c>
      <c r="G3381" s="2" t="s">
        <v>173</v>
      </c>
      <c r="H3381" s="2" t="s">
        <v>57</v>
      </c>
      <c r="I3381" s="2" t="s">
        <v>32</v>
      </c>
      <c r="J3381" s="2" t="s">
        <v>174</v>
      </c>
      <c r="K3381" s="2" t="s">
        <v>175</v>
      </c>
      <c r="L3381" s="2" t="s">
        <v>61</v>
      </c>
      <c r="M3381" s="2">
        <v>61</v>
      </c>
      <c r="N3381" s="2" t="b">
        <v>1</v>
      </c>
      <c r="O3381" s="2">
        <v>0.76422764227642281</v>
      </c>
      <c r="P3381" s="2">
        <v>0.72030651340996166</v>
      </c>
      <c r="Q3381" s="2">
        <v>0.81385281385281383</v>
      </c>
      <c r="R3381" s="2" t="s">
        <v>74</v>
      </c>
      <c r="S3381" s="2" t="s">
        <v>7318</v>
      </c>
      <c r="T3381" s="2" t="s">
        <v>7319</v>
      </c>
      <c r="U3381" s="2" t="b">
        <v>0</v>
      </c>
      <c r="V3381" s="2" t="s">
        <v>69</v>
      </c>
      <c r="W3381" s="2">
        <v>94.8</v>
      </c>
    </row>
    <row r="3382" spans="1:23" ht="15.75" customHeight="1" x14ac:dyDescent="0.25">
      <c r="A3382" s="2" t="s">
        <v>3953</v>
      </c>
      <c r="B3382" s="2" t="s">
        <v>3954</v>
      </c>
      <c r="C3382" s="2" t="s">
        <v>147</v>
      </c>
      <c r="D3382" s="2" t="s">
        <v>81</v>
      </c>
      <c r="E3382" s="2" t="s">
        <v>82</v>
      </c>
      <c r="F3382" s="2" t="s">
        <v>55</v>
      </c>
      <c r="G3382" s="2" t="s">
        <v>178</v>
      </c>
      <c r="H3382" s="2" t="s">
        <v>179</v>
      </c>
      <c r="I3382" s="2" t="s">
        <v>12</v>
      </c>
      <c r="J3382" s="2" t="s">
        <v>180</v>
      </c>
      <c r="K3382" s="2" t="s">
        <v>181</v>
      </c>
      <c r="L3382" s="2" t="s">
        <v>182</v>
      </c>
      <c r="M3382" s="2">
        <v>42</v>
      </c>
      <c r="N3382" s="2" t="b">
        <v>0</v>
      </c>
      <c r="O3382" s="2">
        <v>0.80219780219780223</v>
      </c>
      <c r="P3382" s="2">
        <v>0.75647668393782386</v>
      </c>
      <c r="Q3382" s="2">
        <v>0.85380116959064323</v>
      </c>
      <c r="R3382" s="2" t="s">
        <v>74</v>
      </c>
      <c r="S3382" s="2" t="s">
        <v>7320</v>
      </c>
      <c r="T3382" s="2" t="s">
        <v>7321</v>
      </c>
      <c r="U3382" s="2" t="b">
        <v>0</v>
      </c>
      <c r="V3382" s="2" t="s">
        <v>69</v>
      </c>
      <c r="W3382" s="2">
        <v>94.1</v>
      </c>
    </row>
    <row r="3383" spans="1:23" ht="15.75" customHeight="1" x14ac:dyDescent="0.25">
      <c r="A3383" s="2" t="s">
        <v>3953</v>
      </c>
      <c r="B3383" s="2" t="s">
        <v>3954</v>
      </c>
      <c r="C3383" s="2" t="s">
        <v>147</v>
      </c>
      <c r="D3383" s="2" t="s">
        <v>81</v>
      </c>
      <c r="E3383" s="2" t="s">
        <v>82</v>
      </c>
      <c r="F3383" s="2" t="s">
        <v>55</v>
      </c>
      <c r="G3383" s="2" t="s">
        <v>185</v>
      </c>
      <c r="H3383" s="2" t="s">
        <v>179</v>
      </c>
      <c r="I3383" s="2" t="s">
        <v>12</v>
      </c>
      <c r="J3383" s="2" t="s">
        <v>186</v>
      </c>
      <c r="K3383" s="2" t="s">
        <v>187</v>
      </c>
      <c r="L3383" s="2" t="s">
        <v>182</v>
      </c>
      <c r="M3383" s="2">
        <v>43</v>
      </c>
      <c r="N3383" s="2" t="b">
        <v>0</v>
      </c>
      <c r="O3383" s="2">
        <v>0.80219780219780223</v>
      </c>
      <c r="P3383" s="2">
        <v>0.75647668393782386</v>
      </c>
      <c r="Q3383" s="2">
        <v>0.85380116959064323</v>
      </c>
      <c r="R3383" s="2" t="s">
        <v>74</v>
      </c>
      <c r="S3383" s="2" t="s">
        <v>7322</v>
      </c>
      <c r="T3383" s="2" t="s">
        <v>7323</v>
      </c>
      <c r="U3383" s="2" t="b">
        <v>0</v>
      </c>
      <c r="V3383" s="2" t="s">
        <v>69</v>
      </c>
      <c r="W3383" s="2">
        <v>89.3</v>
      </c>
    </row>
    <row r="3384" spans="1:23" ht="15.75" customHeight="1" x14ac:dyDescent="0.25">
      <c r="A3384" s="2" t="s">
        <v>3953</v>
      </c>
      <c r="B3384" s="2" t="s">
        <v>3954</v>
      </c>
      <c r="C3384" s="2" t="s">
        <v>147</v>
      </c>
      <c r="D3384" s="2" t="s">
        <v>81</v>
      </c>
      <c r="E3384" s="2" t="s">
        <v>82</v>
      </c>
      <c r="F3384" s="2" t="s">
        <v>55</v>
      </c>
      <c r="G3384" s="2" t="s">
        <v>191</v>
      </c>
      <c r="H3384" s="2" t="s">
        <v>179</v>
      </c>
      <c r="I3384" s="2" t="s">
        <v>12</v>
      </c>
      <c r="J3384" s="2" t="s">
        <v>192</v>
      </c>
      <c r="K3384" s="2" t="s">
        <v>193</v>
      </c>
      <c r="L3384" s="2" t="s">
        <v>182</v>
      </c>
      <c r="M3384" s="2">
        <v>44</v>
      </c>
      <c r="N3384" s="2" t="b">
        <v>0</v>
      </c>
      <c r="O3384" s="2">
        <v>0.80219780219780223</v>
      </c>
      <c r="P3384" s="2">
        <v>0.75647668393782386</v>
      </c>
      <c r="Q3384" s="2">
        <v>0.85380116959064323</v>
      </c>
      <c r="R3384" s="2" t="s">
        <v>74</v>
      </c>
      <c r="S3384" s="2" t="s">
        <v>7324</v>
      </c>
      <c r="T3384" s="2" t="s">
        <v>7325</v>
      </c>
      <c r="U3384" s="2" t="b">
        <v>0</v>
      </c>
      <c r="V3384" s="2" t="s">
        <v>69</v>
      </c>
      <c r="W3384" s="2">
        <v>93.7</v>
      </c>
    </row>
    <row r="3385" spans="1:23" ht="15.75" customHeight="1" x14ac:dyDescent="0.25">
      <c r="A3385" s="2" t="s">
        <v>3953</v>
      </c>
      <c r="B3385" s="2" t="s">
        <v>3954</v>
      </c>
      <c r="C3385" s="2" t="s">
        <v>147</v>
      </c>
      <c r="D3385" s="2" t="s">
        <v>81</v>
      </c>
      <c r="E3385" s="2" t="s">
        <v>82</v>
      </c>
      <c r="F3385" s="2" t="s">
        <v>55</v>
      </c>
      <c r="G3385" s="2" t="s">
        <v>196</v>
      </c>
      <c r="H3385" s="2" t="s">
        <v>179</v>
      </c>
      <c r="I3385" s="2" t="s">
        <v>12</v>
      </c>
      <c r="J3385" s="2" t="s">
        <v>197</v>
      </c>
      <c r="K3385" s="2" t="s">
        <v>198</v>
      </c>
      <c r="L3385" s="2" t="s">
        <v>182</v>
      </c>
      <c r="M3385" s="2">
        <v>45</v>
      </c>
      <c r="N3385" s="2" t="b">
        <v>0</v>
      </c>
      <c r="O3385" s="2">
        <v>0.80219780219780223</v>
      </c>
      <c r="P3385" s="2">
        <v>0.75647668393782386</v>
      </c>
      <c r="Q3385" s="2">
        <v>0.85380116959064323</v>
      </c>
      <c r="R3385" s="2" t="s">
        <v>74</v>
      </c>
      <c r="S3385" s="2" t="s">
        <v>7326</v>
      </c>
      <c r="T3385" s="2" t="s">
        <v>7327</v>
      </c>
      <c r="U3385" s="2" t="b">
        <v>0</v>
      </c>
      <c r="V3385" s="2" t="s">
        <v>69</v>
      </c>
      <c r="W3385" s="2">
        <v>93</v>
      </c>
    </row>
    <row r="3386" spans="1:23" ht="15.75" customHeight="1" x14ac:dyDescent="0.25">
      <c r="A3386" s="2" t="s">
        <v>3953</v>
      </c>
      <c r="B3386" s="2" t="s">
        <v>3954</v>
      </c>
      <c r="C3386" s="2" t="s">
        <v>147</v>
      </c>
      <c r="D3386" s="2" t="s">
        <v>81</v>
      </c>
      <c r="E3386" s="2" t="s">
        <v>82</v>
      </c>
      <c r="F3386" s="2" t="s">
        <v>55</v>
      </c>
      <c r="G3386" s="2" t="s">
        <v>201</v>
      </c>
      <c r="H3386" s="2" t="s">
        <v>179</v>
      </c>
      <c r="I3386" s="2" t="s">
        <v>12</v>
      </c>
      <c r="J3386" s="2" t="s">
        <v>202</v>
      </c>
      <c r="K3386" s="2" t="s">
        <v>203</v>
      </c>
      <c r="L3386" s="2" t="s">
        <v>182</v>
      </c>
      <c r="M3386" s="2">
        <v>46</v>
      </c>
      <c r="N3386" s="2" t="b">
        <v>0</v>
      </c>
      <c r="O3386" s="2">
        <v>0.80219780219780223</v>
      </c>
      <c r="P3386" s="2">
        <v>0.75647668393782386</v>
      </c>
      <c r="Q3386" s="2">
        <v>0.85380116959064323</v>
      </c>
      <c r="R3386" s="2" t="s">
        <v>74</v>
      </c>
      <c r="S3386" s="2" t="s">
        <v>7328</v>
      </c>
      <c r="T3386" s="2" t="s">
        <v>7329</v>
      </c>
      <c r="U3386" s="2" t="b">
        <v>0</v>
      </c>
      <c r="V3386" s="2" t="s">
        <v>69</v>
      </c>
      <c r="W3386" s="2">
        <v>94.9</v>
      </c>
    </row>
    <row r="3387" spans="1:23" ht="15.75" customHeight="1" x14ac:dyDescent="0.25">
      <c r="A3387" s="2" t="s">
        <v>3953</v>
      </c>
      <c r="B3387" s="2" t="s">
        <v>3954</v>
      </c>
      <c r="C3387" s="2" t="s">
        <v>147</v>
      </c>
      <c r="D3387" s="2" t="s">
        <v>81</v>
      </c>
      <c r="E3387" s="2" t="s">
        <v>82</v>
      </c>
      <c r="F3387" s="2" t="s">
        <v>55</v>
      </c>
      <c r="G3387" s="2" t="s">
        <v>206</v>
      </c>
      <c r="H3387" s="2" t="s">
        <v>179</v>
      </c>
      <c r="I3387" s="2" t="s">
        <v>12</v>
      </c>
      <c r="J3387" s="2" t="s">
        <v>207</v>
      </c>
      <c r="K3387" s="2" t="s">
        <v>208</v>
      </c>
      <c r="L3387" s="2" t="s">
        <v>182</v>
      </c>
      <c r="M3387" s="2">
        <v>47</v>
      </c>
      <c r="N3387" s="2" t="b">
        <v>0</v>
      </c>
      <c r="O3387" s="2">
        <v>0.80219780219780223</v>
      </c>
      <c r="P3387" s="2">
        <v>0.75647668393782386</v>
      </c>
      <c r="Q3387" s="2">
        <v>0.85380116959064323</v>
      </c>
      <c r="R3387" s="2" t="s">
        <v>74</v>
      </c>
      <c r="S3387" s="2" t="s">
        <v>7330</v>
      </c>
      <c r="T3387" s="2" t="s">
        <v>7331</v>
      </c>
      <c r="U3387" s="2" t="b">
        <v>0</v>
      </c>
      <c r="V3387" s="2" t="s">
        <v>69</v>
      </c>
      <c r="W3387" s="2">
        <v>94</v>
      </c>
    </row>
    <row r="3388" spans="1:23" ht="15.75" customHeight="1" x14ac:dyDescent="0.25">
      <c r="A3388" s="2" t="s">
        <v>3953</v>
      </c>
      <c r="B3388" s="2" t="s">
        <v>3954</v>
      </c>
      <c r="C3388" s="2" t="s">
        <v>147</v>
      </c>
      <c r="D3388" s="2" t="s">
        <v>81</v>
      </c>
      <c r="E3388" s="2" t="s">
        <v>82</v>
      </c>
      <c r="F3388" s="2" t="s">
        <v>55</v>
      </c>
      <c r="G3388" s="2" t="s">
        <v>211</v>
      </c>
      <c r="H3388" s="2" t="s">
        <v>179</v>
      </c>
      <c r="I3388" s="2" t="s">
        <v>12</v>
      </c>
      <c r="J3388" s="2" t="s">
        <v>212</v>
      </c>
      <c r="K3388" s="2" t="s">
        <v>213</v>
      </c>
      <c r="L3388" s="2" t="s">
        <v>182</v>
      </c>
      <c r="M3388" s="2">
        <v>48</v>
      </c>
      <c r="N3388" s="2" t="b">
        <v>0</v>
      </c>
      <c r="O3388" s="2">
        <v>0.80219780219780223</v>
      </c>
      <c r="P3388" s="2">
        <v>0.75647668393782386</v>
      </c>
      <c r="Q3388" s="2">
        <v>0.85380116959064323</v>
      </c>
      <c r="R3388" s="2" t="s">
        <v>74</v>
      </c>
      <c r="S3388" s="2" t="s">
        <v>7332</v>
      </c>
      <c r="T3388" s="2" t="s">
        <v>7333</v>
      </c>
      <c r="U3388" s="2" t="b">
        <v>0</v>
      </c>
      <c r="V3388" s="2" t="s">
        <v>69</v>
      </c>
      <c r="W3388" s="2">
        <v>93.1</v>
      </c>
    </row>
    <row r="3389" spans="1:23" ht="15.75" customHeight="1" x14ac:dyDescent="0.25">
      <c r="A3389" s="2" t="s">
        <v>3953</v>
      </c>
      <c r="B3389" s="2" t="s">
        <v>3954</v>
      </c>
      <c r="C3389" s="2" t="s">
        <v>147</v>
      </c>
      <c r="D3389" s="2" t="s">
        <v>81</v>
      </c>
      <c r="E3389" s="2" t="s">
        <v>82</v>
      </c>
      <c r="F3389" s="2" t="s">
        <v>55</v>
      </c>
      <c r="G3389" s="2" t="s">
        <v>216</v>
      </c>
      <c r="H3389" s="2" t="s">
        <v>179</v>
      </c>
      <c r="I3389" s="2" t="s">
        <v>12</v>
      </c>
      <c r="J3389" s="2" t="s">
        <v>217</v>
      </c>
      <c r="K3389" s="2" t="s">
        <v>218</v>
      </c>
      <c r="L3389" s="2" t="s">
        <v>182</v>
      </c>
      <c r="M3389" s="2">
        <v>49</v>
      </c>
      <c r="N3389" s="2" t="b">
        <v>0</v>
      </c>
      <c r="O3389" s="2">
        <v>0.80219780219780223</v>
      </c>
      <c r="P3389" s="2">
        <v>0.75647668393782386</v>
      </c>
      <c r="Q3389" s="2">
        <v>0.85380116959064323</v>
      </c>
      <c r="R3389" s="2" t="s">
        <v>74</v>
      </c>
      <c r="S3389" s="2" t="s">
        <v>7334</v>
      </c>
      <c r="T3389" s="2" t="s">
        <v>7335</v>
      </c>
      <c r="U3389" s="2" t="b">
        <v>0</v>
      </c>
      <c r="V3389" s="2" t="s">
        <v>69</v>
      </c>
      <c r="W3389" s="2">
        <v>93.8</v>
      </c>
    </row>
    <row r="3390" spans="1:23" ht="15.75" customHeight="1" x14ac:dyDescent="0.25">
      <c r="A3390" s="2" t="s">
        <v>3953</v>
      </c>
      <c r="B3390" s="2" t="s">
        <v>3954</v>
      </c>
      <c r="C3390" s="2" t="s">
        <v>147</v>
      </c>
      <c r="D3390" s="2" t="s">
        <v>81</v>
      </c>
      <c r="E3390" s="2" t="s">
        <v>82</v>
      </c>
      <c r="F3390" s="2" t="s">
        <v>55</v>
      </c>
      <c r="G3390" s="2" t="s">
        <v>221</v>
      </c>
      <c r="H3390" s="2" t="s">
        <v>179</v>
      </c>
      <c r="I3390" s="2" t="s">
        <v>12</v>
      </c>
      <c r="J3390" s="2" t="s">
        <v>222</v>
      </c>
      <c r="K3390" s="2" t="s">
        <v>223</v>
      </c>
      <c r="L3390" s="2" t="s">
        <v>182</v>
      </c>
      <c r="M3390" s="2">
        <v>50</v>
      </c>
      <c r="N3390" s="2" t="b">
        <v>0</v>
      </c>
      <c r="O3390" s="2">
        <v>0.80219780219780223</v>
      </c>
      <c r="P3390" s="2">
        <v>0.75647668393782386</v>
      </c>
      <c r="Q3390" s="2">
        <v>0.85380116959064323</v>
      </c>
      <c r="R3390" s="2" t="s">
        <v>74</v>
      </c>
      <c r="S3390" s="2" t="s">
        <v>7336</v>
      </c>
      <c r="T3390" s="2" t="s">
        <v>7337</v>
      </c>
      <c r="U3390" s="2" t="b">
        <v>0</v>
      </c>
      <c r="V3390" s="2" t="s">
        <v>69</v>
      </c>
      <c r="W3390" s="2">
        <v>81.5</v>
      </c>
    </row>
    <row r="3391" spans="1:23" ht="15.75" customHeight="1" x14ac:dyDescent="0.25">
      <c r="A3391" s="2" t="s">
        <v>3953</v>
      </c>
      <c r="B3391" s="2" t="s">
        <v>3954</v>
      </c>
      <c r="C3391" s="2" t="s">
        <v>147</v>
      </c>
      <c r="D3391" s="2" t="s">
        <v>81</v>
      </c>
      <c r="E3391" s="2" t="s">
        <v>82</v>
      </c>
      <c r="F3391" s="2" t="s">
        <v>55</v>
      </c>
      <c r="G3391" s="2" t="s">
        <v>226</v>
      </c>
      <c r="H3391" s="2" t="s">
        <v>179</v>
      </c>
      <c r="I3391" s="2" t="s">
        <v>12</v>
      </c>
      <c r="J3391" s="2" t="s">
        <v>227</v>
      </c>
      <c r="K3391" s="2" t="s">
        <v>228</v>
      </c>
      <c r="L3391" s="2" t="s">
        <v>182</v>
      </c>
      <c r="M3391" s="2">
        <v>51</v>
      </c>
      <c r="N3391" s="2" t="b">
        <v>0</v>
      </c>
      <c r="O3391" s="2">
        <v>0.80219780219780223</v>
      </c>
      <c r="P3391" s="2">
        <v>0.75647668393782386</v>
      </c>
      <c r="Q3391" s="2">
        <v>0.85380116959064323</v>
      </c>
      <c r="R3391" s="2" t="s">
        <v>74</v>
      </c>
      <c r="S3391" s="2" t="s">
        <v>7338</v>
      </c>
      <c r="T3391" s="2" t="s">
        <v>7339</v>
      </c>
      <c r="U3391" s="2" t="b">
        <v>0</v>
      </c>
      <c r="V3391" s="2" t="s">
        <v>69</v>
      </c>
      <c r="W3391" s="2">
        <v>93.9</v>
      </c>
    </row>
    <row r="3392" spans="1:23" ht="15.75" customHeight="1" x14ac:dyDescent="0.25">
      <c r="A3392" s="2" t="s">
        <v>3953</v>
      </c>
      <c r="B3392" s="2" t="s">
        <v>3954</v>
      </c>
      <c r="C3392" s="2" t="s">
        <v>147</v>
      </c>
      <c r="D3392" s="2" t="s">
        <v>81</v>
      </c>
      <c r="E3392" s="2" t="s">
        <v>82</v>
      </c>
      <c r="F3392" s="2" t="s">
        <v>55</v>
      </c>
      <c r="G3392" s="2" t="s">
        <v>231</v>
      </c>
      <c r="H3392" s="2" t="s">
        <v>179</v>
      </c>
      <c r="I3392" s="2" t="s">
        <v>12</v>
      </c>
      <c r="J3392" s="2" t="s">
        <v>232</v>
      </c>
      <c r="K3392" s="2" t="s">
        <v>233</v>
      </c>
      <c r="L3392" s="2" t="s">
        <v>182</v>
      </c>
      <c r="M3392" s="2">
        <v>52</v>
      </c>
      <c r="N3392" s="2" t="b">
        <v>0</v>
      </c>
      <c r="O3392" s="2">
        <v>0.80219780219780223</v>
      </c>
      <c r="P3392" s="2">
        <v>0.75647668393782386</v>
      </c>
      <c r="Q3392" s="2">
        <v>0.85380116959064323</v>
      </c>
      <c r="R3392" s="2" t="s">
        <v>74</v>
      </c>
      <c r="S3392" s="2" t="s">
        <v>7340</v>
      </c>
      <c r="T3392" s="2" t="s">
        <v>7341</v>
      </c>
      <c r="U3392" s="2" t="b">
        <v>0</v>
      </c>
      <c r="V3392" s="2" t="s">
        <v>69</v>
      </c>
      <c r="W3392" s="2">
        <v>93.3</v>
      </c>
    </row>
    <row r="3393" spans="1:23" ht="15.75" customHeight="1" x14ac:dyDescent="0.25">
      <c r="A3393" s="2" t="s">
        <v>3953</v>
      </c>
      <c r="B3393" s="2" t="s">
        <v>3954</v>
      </c>
      <c r="C3393" s="2" t="s">
        <v>147</v>
      </c>
      <c r="D3393" s="2" t="s">
        <v>81</v>
      </c>
      <c r="E3393" s="2" t="s">
        <v>82</v>
      </c>
      <c r="F3393" s="2" t="s">
        <v>55</v>
      </c>
      <c r="G3393" s="2" t="s">
        <v>236</v>
      </c>
      <c r="H3393" s="2" t="s">
        <v>179</v>
      </c>
      <c r="I3393" s="2" t="s">
        <v>12</v>
      </c>
      <c r="J3393" s="2" t="s">
        <v>237</v>
      </c>
      <c r="K3393" s="2" t="s">
        <v>238</v>
      </c>
      <c r="L3393" s="2" t="s">
        <v>182</v>
      </c>
      <c r="M3393" s="2">
        <v>53</v>
      </c>
      <c r="N3393" s="2" t="b">
        <v>0</v>
      </c>
      <c r="O3393" s="2">
        <v>0.80219780219780223</v>
      </c>
      <c r="P3393" s="2">
        <v>0.75647668393782386</v>
      </c>
      <c r="Q3393" s="2">
        <v>0.85380116959064323</v>
      </c>
      <c r="R3393" s="2" t="s">
        <v>74</v>
      </c>
      <c r="S3393" s="2" t="s">
        <v>7342</v>
      </c>
      <c r="T3393" s="2" t="s">
        <v>7343</v>
      </c>
      <c r="U3393" s="2" t="b">
        <v>0</v>
      </c>
      <c r="V3393" s="2" t="s">
        <v>69</v>
      </c>
      <c r="W3393" s="2">
        <v>96</v>
      </c>
    </row>
    <row r="3394" spans="1:23" ht="15.75" customHeight="1" x14ac:dyDescent="0.25">
      <c r="A3394" s="2" t="s">
        <v>3953</v>
      </c>
      <c r="B3394" s="2" t="s">
        <v>3954</v>
      </c>
      <c r="C3394" s="2" t="s">
        <v>147</v>
      </c>
      <c r="D3394" s="2" t="s">
        <v>81</v>
      </c>
      <c r="E3394" s="2" t="s">
        <v>82</v>
      </c>
      <c r="F3394" s="2" t="s">
        <v>55</v>
      </c>
      <c r="G3394" s="2" t="s">
        <v>241</v>
      </c>
      <c r="H3394" s="2" t="s">
        <v>179</v>
      </c>
      <c r="I3394" s="2" t="s">
        <v>12</v>
      </c>
      <c r="J3394" s="2" t="s">
        <v>242</v>
      </c>
      <c r="K3394" s="2" t="s">
        <v>243</v>
      </c>
      <c r="L3394" s="2" t="s">
        <v>182</v>
      </c>
      <c r="M3394" s="2">
        <v>54</v>
      </c>
      <c r="N3394" s="2" t="b">
        <v>0</v>
      </c>
      <c r="O3394" s="2">
        <v>0.80219780219780223</v>
      </c>
      <c r="P3394" s="2">
        <v>0.75647668393782386</v>
      </c>
      <c r="Q3394" s="2">
        <v>0.85380116959064323</v>
      </c>
      <c r="R3394" s="2" t="s">
        <v>74</v>
      </c>
      <c r="S3394" s="2" t="s">
        <v>7344</v>
      </c>
      <c r="T3394" s="2" t="s">
        <v>7345</v>
      </c>
      <c r="U3394" s="2" t="b">
        <v>0</v>
      </c>
      <c r="V3394" s="2" t="s">
        <v>69</v>
      </c>
      <c r="W3394" s="2">
        <v>92.9</v>
      </c>
    </row>
    <row r="3395" spans="1:23" ht="15.75" customHeight="1" x14ac:dyDescent="0.25">
      <c r="A3395" s="2" t="s">
        <v>3953</v>
      </c>
      <c r="B3395" s="2" t="s">
        <v>3954</v>
      </c>
      <c r="C3395" s="2" t="s">
        <v>147</v>
      </c>
      <c r="D3395" s="2" t="s">
        <v>81</v>
      </c>
      <c r="E3395" s="2" t="s">
        <v>82</v>
      </c>
      <c r="F3395" s="2" t="s">
        <v>55</v>
      </c>
      <c r="G3395" s="2" t="s">
        <v>246</v>
      </c>
      <c r="H3395" s="2" t="s">
        <v>179</v>
      </c>
      <c r="I3395" s="2" t="s">
        <v>12</v>
      </c>
      <c r="J3395" s="2" t="s">
        <v>247</v>
      </c>
      <c r="K3395" s="2" t="s">
        <v>248</v>
      </c>
      <c r="L3395" s="2" t="s">
        <v>182</v>
      </c>
      <c r="M3395" s="2">
        <v>55</v>
      </c>
      <c r="N3395" s="2" t="b">
        <v>0</v>
      </c>
      <c r="O3395" s="2">
        <v>0.80219780219780223</v>
      </c>
      <c r="P3395" s="2">
        <v>0.75647668393782386</v>
      </c>
      <c r="Q3395" s="2">
        <v>0.85380116959064323</v>
      </c>
      <c r="R3395" s="2" t="s">
        <v>74</v>
      </c>
      <c r="S3395" s="2" t="s">
        <v>7346</v>
      </c>
      <c r="T3395" s="2" t="s">
        <v>7347</v>
      </c>
      <c r="U3395" s="2" t="b">
        <v>0</v>
      </c>
      <c r="V3395" s="2" t="s">
        <v>69</v>
      </c>
      <c r="W3395" s="2">
        <v>82.6</v>
      </c>
    </row>
    <row r="3396" spans="1:23" ht="15.75" customHeight="1" x14ac:dyDescent="0.25">
      <c r="A3396" s="2" t="s">
        <v>3953</v>
      </c>
      <c r="B3396" s="2" t="s">
        <v>3954</v>
      </c>
      <c r="C3396" s="2" t="s">
        <v>147</v>
      </c>
      <c r="D3396" s="2" t="s">
        <v>81</v>
      </c>
      <c r="E3396" s="2" t="s">
        <v>82</v>
      </c>
      <c r="F3396" s="2" t="s">
        <v>55</v>
      </c>
      <c r="G3396" s="2" t="s">
        <v>251</v>
      </c>
      <c r="H3396" s="2" t="s">
        <v>179</v>
      </c>
      <c r="I3396" s="2" t="s">
        <v>12</v>
      </c>
      <c r="J3396" s="2" t="s">
        <v>252</v>
      </c>
      <c r="K3396" s="2" t="s">
        <v>253</v>
      </c>
      <c r="L3396" s="2" t="s">
        <v>182</v>
      </c>
      <c r="M3396" s="2">
        <v>56</v>
      </c>
      <c r="N3396" s="2" t="b">
        <v>0</v>
      </c>
      <c r="O3396" s="2">
        <v>0.80219780219780223</v>
      </c>
      <c r="P3396" s="2">
        <v>0.75647668393782386</v>
      </c>
      <c r="Q3396" s="2">
        <v>0.85380116959064323</v>
      </c>
      <c r="R3396" s="2" t="s">
        <v>74</v>
      </c>
      <c r="S3396" s="2" t="s">
        <v>7348</v>
      </c>
      <c r="T3396" s="2" t="s">
        <v>7349</v>
      </c>
      <c r="U3396" s="2" t="b">
        <v>0</v>
      </c>
      <c r="V3396" s="2" t="s">
        <v>69</v>
      </c>
      <c r="W3396" s="2">
        <v>89.5</v>
      </c>
    </row>
    <row r="3397" spans="1:23" ht="15.75" customHeight="1" x14ac:dyDescent="0.25">
      <c r="A3397" s="2" t="s">
        <v>3953</v>
      </c>
      <c r="B3397" s="2" t="s">
        <v>3954</v>
      </c>
      <c r="C3397" s="2" t="s">
        <v>147</v>
      </c>
      <c r="D3397" s="2" t="s">
        <v>81</v>
      </c>
      <c r="E3397" s="2" t="s">
        <v>82</v>
      </c>
      <c r="F3397" s="2" t="s">
        <v>55</v>
      </c>
      <c r="G3397" s="2" t="s">
        <v>256</v>
      </c>
      <c r="H3397" s="2" t="s">
        <v>179</v>
      </c>
      <c r="I3397" s="2" t="s">
        <v>12</v>
      </c>
      <c r="J3397" s="2" t="s">
        <v>257</v>
      </c>
      <c r="K3397" s="2" t="s">
        <v>258</v>
      </c>
      <c r="L3397" s="2" t="s">
        <v>182</v>
      </c>
      <c r="M3397" s="2">
        <v>57</v>
      </c>
      <c r="N3397" s="2" t="b">
        <v>0</v>
      </c>
      <c r="O3397" s="2">
        <v>0.80219780219780223</v>
      </c>
      <c r="P3397" s="2">
        <v>0.75647668393782386</v>
      </c>
      <c r="Q3397" s="2">
        <v>0.85380116959064323</v>
      </c>
      <c r="R3397" s="2" t="s">
        <v>74</v>
      </c>
      <c r="S3397" s="2" t="s">
        <v>7350</v>
      </c>
      <c r="T3397" s="2" t="s">
        <v>7351</v>
      </c>
      <c r="U3397" s="2" t="b">
        <v>0</v>
      </c>
      <c r="V3397" s="2" t="s">
        <v>69</v>
      </c>
      <c r="W3397" s="2">
        <v>93.4</v>
      </c>
    </row>
    <row r="3398" spans="1:23" ht="15.75" customHeight="1" x14ac:dyDescent="0.25">
      <c r="A3398" s="2" t="s">
        <v>3953</v>
      </c>
      <c r="B3398" s="2" t="s">
        <v>3954</v>
      </c>
      <c r="C3398" s="2" t="s">
        <v>147</v>
      </c>
      <c r="D3398" s="2" t="s">
        <v>81</v>
      </c>
      <c r="E3398" s="2" t="s">
        <v>82</v>
      </c>
      <c r="F3398" s="2" t="s">
        <v>55</v>
      </c>
      <c r="G3398" s="2" t="s">
        <v>261</v>
      </c>
      <c r="H3398" s="2" t="s">
        <v>179</v>
      </c>
      <c r="I3398" s="2" t="s">
        <v>12</v>
      </c>
      <c r="J3398" s="2" t="s">
        <v>262</v>
      </c>
      <c r="K3398" s="2" t="s">
        <v>263</v>
      </c>
      <c r="L3398" s="2" t="s">
        <v>182</v>
      </c>
      <c r="M3398" s="2">
        <v>58</v>
      </c>
      <c r="N3398" s="2" t="b">
        <v>0</v>
      </c>
      <c r="O3398" s="2">
        <v>0.80219780219780223</v>
      </c>
      <c r="P3398" s="2">
        <v>0.75647668393782386</v>
      </c>
      <c r="Q3398" s="2">
        <v>0.85380116959064323</v>
      </c>
      <c r="R3398" s="2" t="s">
        <v>74</v>
      </c>
      <c r="S3398" s="2" t="s">
        <v>7352</v>
      </c>
      <c r="T3398" s="2" t="s">
        <v>7353</v>
      </c>
      <c r="U3398" s="2" t="b">
        <v>0</v>
      </c>
      <c r="V3398" s="2" t="s">
        <v>69</v>
      </c>
      <c r="W3398" s="2">
        <v>94.9</v>
      </c>
    </row>
    <row r="3399" spans="1:23" ht="15.75" customHeight="1" x14ac:dyDescent="0.25">
      <c r="A3399" s="2" t="s">
        <v>3953</v>
      </c>
      <c r="B3399" s="2" t="s">
        <v>3954</v>
      </c>
      <c r="C3399" s="2" t="s">
        <v>147</v>
      </c>
      <c r="D3399" s="2" t="s">
        <v>81</v>
      </c>
      <c r="E3399" s="2" t="s">
        <v>82</v>
      </c>
      <c r="F3399" s="2" t="s">
        <v>55</v>
      </c>
      <c r="G3399" s="2" t="s">
        <v>266</v>
      </c>
      <c r="H3399" s="2" t="s">
        <v>179</v>
      </c>
      <c r="I3399" s="2" t="s">
        <v>12</v>
      </c>
      <c r="J3399" s="2" t="s">
        <v>267</v>
      </c>
      <c r="K3399" s="2" t="s">
        <v>268</v>
      </c>
      <c r="L3399" s="2" t="s">
        <v>182</v>
      </c>
      <c r="M3399" s="2">
        <v>59</v>
      </c>
      <c r="N3399" s="2" t="b">
        <v>0</v>
      </c>
      <c r="O3399" s="2">
        <v>0.80219780219780223</v>
      </c>
      <c r="P3399" s="2">
        <v>0.75647668393782386</v>
      </c>
      <c r="Q3399" s="2">
        <v>0.85380116959064323</v>
      </c>
      <c r="R3399" s="2" t="s">
        <v>74</v>
      </c>
      <c r="S3399" s="2" t="s">
        <v>7354</v>
      </c>
      <c r="T3399" s="2" t="s">
        <v>7355</v>
      </c>
      <c r="U3399" s="2" t="b">
        <v>0</v>
      </c>
      <c r="V3399" s="2" t="s">
        <v>69</v>
      </c>
      <c r="W3399" s="2">
        <v>94.9</v>
      </c>
    </row>
    <row r="3400" spans="1:23" ht="15.75" customHeight="1" x14ac:dyDescent="0.25">
      <c r="A3400" s="2" t="s">
        <v>3953</v>
      </c>
      <c r="B3400" s="2" t="s">
        <v>3954</v>
      </c>
      <c r="C3400" s="2" t="s">
        <v>147</v>
      </c>
      <c r="D3400" s="2" t="s">
        <v>81</v>
      </c>
      <c r="E3400" s="2" t="s">
        <v>82</v>
      </c>
      <c r="F3400" s="2" t="s">
        <v>55</v>
      </c>
      <c r="G3400" s="2" t="s">
        <v>271</v>
      </c>
      <c r="H3400" s="2" t="s">
        <v>179</v>
      </c>
      <c r="I3400" s="2" t="s">
        <v>12</v>
      </c>
      <c r="J3400" s="2" t="s">
        <v>272</v>
      </c>
      <c r="K3400" s="2" t="s">
        <v>273</v>
      </c>
      <c r="L3400" s="2" t="s">
        <v>182</v>
      </c>
      <c r="M3400" s="2">
        <v>60</v>
      </c>
      <c r="N3400" s="2" t="b">
        <v>0</v>
      </c>
      <c r="O3400" s="2">
        <v>0.80219780219780223</v>
      </c>
      <c r="P3400" s="2">
        <v>0.75647668393782386</v>
      </c>
      <c r="Q3400" s="2">
        <v>0.85380116959064323</v>
      </c>
      <c r="R3400" s="2" t="s">
        <v>74</v>
      </c>
      <c r="S3400" s="2" t="s">
        <v>7356</v>
      </c>
      <c r="T3400" s="2" t="s">
        <v>7357</v>
      </c>
      <c r="U3400" s="2" t="b">
        <v>0</v>
      </c>
      <c r="V3400" s="2" t="s">
        <v>69</v>
      </c>
      <c r="W3400" s="2">
        <v>93.8</v>
      </c>
    </row>
    <row r="3401" spans="1:23" ht="15.75" customHeight="1" x14ac:dyDescent="0.25">
      <c r="A3401" s="2" t="s">
        <v>3953</v>
      </c>
      <c r="B3401" s="2" t="s">
        <v>3954</v>
      </c>
      <c r="C3401" s="2" t="s">
        <v>147</v>
      </c>
      <c r="D3401" s="2" t="s">
        <v>81</v>
      </c>
      <c r="E3401" s="2" t="s">
        <v>82</v>
      </c>
      <c r="F3401" s="2" t="s">
        <v>55</v>
      </c>
      <c r="G3401" s="2" t="s">
        <v>276</v>
      </c>
      <c r="H3401" s="2" t="s">
        <v>179</v>
      </c>
      <c r="I3401" s="2" t="s">
        <v>12</v>
      </c>
      <c r="J3401" s="2" t="s">
        <v>277</v>
      </c>
      <c r="K3401" s="2" t="s">
        <v>278</v>
      </c>
      <c r="L3401" s="2" t="s">
        <v>182</v>
      </c>
      <c r="M3401" s="2">
        <v>61</v>
      </c>
      <c r="N3401" s="2" t="b">
        <v>0</v>
      </c>
      <c r="O3401" s="2">
        <v>0.80219780219780223</v>
      </c>
      <c r="P3401" s="2">
        <v>0.75647668393782386</v>
      </c>
      <c r="Q3401" s="2">
        <v>0.85380116959064323</v>
      </c>
      <c r="R3401" s="2" t="s">
        <v>74</v>
      </c>
      <c r="S3401" s="2" t="s">
        <v>7358</v>
      </c>
      <c r="T3401" s="2" t="s">
        <v>7359</v>
      </c>
      <c r="U3401" s="2" t="b">
        <v>0</v>
      </c>
      <c r="V3401" s="2" t="s">
        <v>69</v>
      </c>
      <c r="W3401" s="2">
        <v>94.3</v>
      </c>
    </row>
    <row r="3402" spans="1:23" ht="15.75" customHeight="1" x14ac:dyDescent="0.25">
      <c r="A3402" s="2" t="s">
        <v>3953</v>
      </c>
      <c r="B3402" s="2" t="s">
        <v>3954</v>
      </c>
      <c r="C3402" s="2" t="s">
        <v>147</v>
      </c>
      <c r="D3402" s="2" t="s">
        <v>81</v>
      </c>
      <c r="E3402" s="2" t="s">
        <v>82</v>
      </c>
      <c r="F3402" s="2" t="s">
        <v>55</v>
      </c>
      <c r="G3402" s="2" t="s">
        <v>281</v>
      </c>
      <c r="H3402" s="2" t="s">
        <v>282</v>
      </c>
      <c r="I3402" s="2" t="s">
        <v>26</v>
      </c>
      <c r="J3402" s="2" t="s">
        <v>283</v>
      </c>
      <c r="K3402" s="2" t="s">
        <v>284</v>
      </c>
      <c r="L3402" s="2" t="s">
        <v>285</v>
      </c>
      <c r="M3402" s="2">
        <v>42</v>
      </c>
      <c r="N3402" s="2" t="b">
        <v>0</v>
      </c>
      <c r="O3402" s="2">
        <v>0.81385281385281372</v>
      </c>
      <c r="P3402" s="2">
        <v>0.79661016949152541</v>
      </c>
      <c r="Q3402" s="2">
        <v>0.83185840707964598</v>
      </c>
      <c r="R3402" s="2" t="s">
        <v>74</v>
      </c>
      <c r="S3402" s="2" t="s">
        <v>7360</v>
      </c>
      <c r="T3402" s="2" t="s">
        <v>7361</v>
      </c>
      <c r="U3402" s="2" t="b">
        <v>0</v>
      </c>
      <c r="V3402" s="2" t="s">
        <v>69</v>
      </c>
      <c r="W3402" s="2">
        <v>93.1</v>
      </c>
    </row>
    <row r="3403" spans="1:23" ht="15.75" customHeight="1" x14ac:dyDescent="0.25">
      <c r="A3403" s="2" t="s">
        <v>3953</v>
      </c>
      <c r="B3403" s="2" t="s">
        <v>3954</v>
      </c>
      <c r="C3403" s="2" t="s">
        <v>147</v>
      </c>
      <c r="D3403" s="2" t="s">
        <v>81</v>
      </c>
      <c r="E3403" s="2" t="s">
        <v>82</v>
      </c>
      <c r="F3403" s="2" t="s">
        <v>55</v>
      </c>
      <c r="G3403" s="2" t="s">
        <v>288</v>
      </c>
      <c r="H3403" s="2" t="s">
        <v>282</v>
      </c>
      <c r="I3403" s="2" t="s">
        <v>26</v>
      </c>
      <c r="J3403" s="2" t="s">
        <v>289</v>
      </c>
      <c r="K3403" s="2" t="s">
        <v>290</v>
      </c>
      <c r="L3403" s="2" t="s">
        <v>285</v>
      </c>
      <c r="M3403" s="2">
        <v>43</v>
      </c>
      <c r="N3403" s="2" t="b">
        <v>0</v>
      </c>
      <c r="O3403" s="2">
        <v>0.81385281385281372</v>
      </c>
      <c r="P3403" s="2">
        <v>0.79661016949152541</v>
      </c>
      <c r="Q3403" s="2">
        <v>0.83185840707964598</v>
      </c>
      <c r="R3403" s="2" t="s">
        <v>74</v>
      </c>
      <c r="S3403" s="2" t="s">
        <v>7362</v>
      </c>
      <c r="T3403" s="2" t="s">
        <v>7363</v>
      </c>
      <c r="U3403" s="2" t="b">
        <v>0</v>
      </c>
      <c r="V3403" s="2" t="s">
        <v>69</v>
      </c>
      <c r="W3403" s="2">
        <v>92.9</v>
      </c>
    </row>
    <row r="3404" spans="1:23" ht="15.75" customHeight="1" x14ac:dyDescent="0.25">
      <c r="A3404" s="2" t="s">
        <v>3953</v>
      </c>
      <c r="B3404" s="2" t="s">
        <v>3954</v>
      </c>
      <c r="C3404" s="2" t="s">
        <v>147</v>
      </c>
      <c r="D3404" s="2" t="s">
        <v>81</v>
      </c>
      <c r="E3404" s="2" t="s">
        <v>82</v>
      </c>
      <c r="F3404" s="2" t="s">
        <v>55</v>
      </c>
      <c r="G3404" s="2" t="s">
        <v>293</v>
      </c>
      <c r="H3404" s="2" t="s">
        <v>282</v>
      </c>
      <c r="I3404" s="2" t="s">
        <v>26</v>
      </c>
      <c r="J3404" s="2" t="s">
        <v>294</v>
      </c>
      <c r="K3404" s="2" t="s">
        <v>295</v>
      </c>
      <c r="L3404" s="2" t="s">
        <v>285</v>
      </c>
      <c r="M3404" s="2">
        <v>44</v>
      </c>
      <c r="N3404" s="2" t="b">
        <v>0</v>
      </c>
      <c r="O3404" s="2">
        <v>0.81385281385281372</v>
      </c>
      <c r="P3404" s="2">
        <v>0.79661016949152541</v>
      </c>
      <c r="Q3404" s="2">
        <v>0.83185840707964598</v>
      </c>
      <c r="R3404" s="2" t="s">
        <v>74</v>
      </c>
      <c r="S3404" s="2" t="s">
        <v>7364</v>
      </c>
      <c r="T3404" s="2" t="s">
        <v>7365</v>
      </c>
      <c r="U3404" s="2" t="b">
        <v>0</v>
      </c>
      <c r="V3404" s="2" t="s">
        <v>69</v>
      </c>
      <c r="W3404" s="2">
        <v>92.5</v>
      </c>
    </row>
    <row r="3405" spans="1:23" ht="15.75" customHeight="1" x14ac:dyDescent="0.25">
      <c r="A3405" s="2" t="s">
        <v>3953</v>
      </c>
      <c r="B3405" s="2" t="s">
        <v>3954</v>
      </c>
      <c r="C3405" s="2" t="s">
        <v>147</v>
      </c>
      <c r="D3405" s="2" t="s">
        <v>81</v>
      </c>
      <c r="E3405" s="2" t="s">
        <v>82</v>
      </c>
      <c r="F3405" s="2" t="s">
        <v>55</v>
      </c>
      <c r="G3405" s="2" t="s">
        <v>298</v>
      </c>
      <c r="H3405" s="2" t="s">
        <v>282</v>
      </c>
      <c r="I3405" s="2" t="s">
        <v>26</v>
      </c>
      <c r="J3405" s="2" t="s">
        <v>299</v>
      </c>
      <c r="K3405" s="2" t="s">
        <v>300</v>
      </c>
      <c r="L3405" s="2" t="s">
        <v>285</v>
      </c>
      <c r="M3405" s="2">
        <v>45</v>
      </c>
      <c r="N3405" s="2" t="b">
        <v>0</v>
      </c>
      <c r="O3405" s="2">
        <v>0.81385281385281372</v>
      </c>
      <c r="P3405" s="2">
        <v>0.79661016949152541</v>
      </c>
      <c r="Q3405" s="2">
        <v>0.83185840707964598</v>
      </c>
      <c r="R3405" s="2" t="s">
        <v>74</v>
      </c>
      <c r="S3405" s="2" t="s">
        <v>7366</v>
      </c>
      <c r="T3405" s="2" t="s">
        <v>7367</v>
      </c>
      <c r="U3405" s="2" t="b">
        <v>0</v>
      </c>
      <c r="V3405" s="2" t="s">
        <v>69</v>
      </c>
      <c r="W3405" s="2">
        <v>93.5</v>
      </c>
    </row>
    <row r="3406" spans="1:23" ht="15.75" customHeight="1" x14ac:dyDescent="0.25">
      <c r="A3406" s="2" t="s">
        <v>3953</v>
      </c>
      <c r="B3406" s="2" t="s">
        <v>3954</v>
      </c>
      <c r="C3406" s="2" t="s">
        <v>147</v>
      </c>
      <c r="D3406" s="2" t="s">
        <v>81</v>
      </c>
      <c r="E3406" s="2" t="s">
        <v>82</v>
      </c>
      <c r="F3406" s="2" t="s">
        <v>55</v>
      </c>
      <c r="G3406" s="2" t="s">
        <v>303</v>
      </c>
      <c r="H3406" s="2" t="s">
        <v>282</v>
      </c>
      <c r="I3406" s="2" t="s">
        <v>26</v>
      </c>
      <c r="J3406" s="2" t="s">
        <v>304</v>
      </c>
      <c r="K3406" s="2" t="s">
        <v>305</v>
      </c>
      <c r="L3406" s="2" t="s">
        <v>285</v>
      </c>
      <c r="M3406" s="2">
        <v>46</v>
      </c>
      <c r="N3406" s="2" t="b">
        <v>0</v>
      </c>
      <c r="O3406" s="2">
        <v>0.81385281385281372</v>
      </c>
      <c r="P3406" s="2">
        <v>0.79661016949152541</v>
      </c>
      <c r="Q3406" s="2">
        <v>0.83185840707964598</v>
      </c>
      <c r="R3406" s="2" t="s">
        <v>74</v>
      </c>
      <c r="S3406" s="2" t="s">
        <v>7368</v>
      </c>
      <c r="T3406" s="2" t="s">
        <v>7369</v>
      </c>
      <c r="U3406" s="2" t="b">
        <v>0</v>
      </c>
      <c r="V3406" s="2" t="s">
        <v>69</v>
      </c>
      <c r="W3406" s="2">
        <v>94.3</v>
      </c>
    </row>
    <row r="3407" spans="1:23" ht="15.75" customHeight="1" x14ac:dyDescent="0.25">
      <c r="A3407" s="2" t="s">
        <v>3953</v>
      </c>
      <c r="B3407" s="2" t="s">
        <v>3954</v>
      </c>
      <c r="C3407" s="2" t="s">
        <v>147</v>
      </c>
      <c r="D3407" s="2" t="s">
        <v>81</v>
      </c>
      <c r="E3407" s="2" t="s">
        <v>82</v>
      </c>
      <c r="F3407" s="2" t="s">
        <v>55</v>
      </c>
      <c r="G3407" s="2" t="s">
        <v>308</v>
      </c>
      <c r="H3407" s="2" t="s">
        <v>282</v>
      </c>
      <c r="I3407" s="2" t="s">
        <v>26</v>
      </c>
      <c r="J3407" s="2" t="s">
        <v>309</v>
      </c>
      <c r="K3407" s="2" t="s">
        <v>310</v>
      </c>
      <c r="L3407" s="2" t="s">
        <v>285</v>
      </c>
      <c r="M3407" s="2">
        <v>47</v>
      </c>
      <c r="N3407" s="2" t="b">
        <v>0</v>
      </c>
      <c r="O3407" s="2">
        <v>0.81385281385281372</v>
      </c>
      <c r="P3407" s="2">
        <v>0.79661016949152541</v>
      </c>
      <c r="Q3407" s="2">
        <v>0.83185840707964598</v>
      </c>
      <c r="R3407" s="2" t="s">
        <v>74</v>
      </c>
      <c r="S3407" s="2" t="s">
        <v>7370</v>
      </c>
      <c r="T3407" s="2" t="s">
        <v>7371</v>
      </c>
      <c r="U3407" s="2" t="b">
        <v>0</v>
      </c>
      <c r="V3407" s="2" t="s">
        <v>69</v>
      </c>
      <c r="W3407" s="2">
        <v>94</v>
      </c>
    </row>
    <row r="3408" spans="1:23" ht="15.75" customHeight="1" x14ac:dyDescent="0.25">
      <c r="A3408" s="2" t="s">
        <v>3953</v>
      </c>
      <c r="B3408" s="2" t="s">
        <v>3954</v>
      </c>
      <c r="C3408" s="2" t="s">
        <v>147</v>
      </c>
      <c r="D3408" s="2" t="s">
        <v>81</v>
      </c>
      <c r="E3408" s="2" t="s">
        <v>82</v>
      </c>
      <c r="F3408" s="2" t="s">
        <v>55</v>
      </c>
      <c r="G3408" s="2" t="s">
        <v>313</v>
      </c>
      <c r="H3408" s="2" t="s">
        <v>282</v>
      </c>
      <c r="I3408" s="2" t="s">
        <v>26</v>
      </c>
      <c r="J3408" s="2" t="s">
        <v>314</v>
      </c>
      <c r="K3408" s="2" t="s">
        <v>315</v>
      </c>
      <c r="L3408" s="2" t="s">
        <v>285</v>
      </c>
      <c r="M3408" s="2">
        <v>48</v>
      </c>
      <c r="N3408" s="2" t="b">
        <v>0</v>
      </c>
      <c r="O3408" s="2">
        <v>0.81385281385281372</v>
      </c>
      <c r="P3408" s="2">
        <v>0.79661016949152541</v>
      </c>
      <c r="Q3408" s="2">
        <v>0.83185840707964598</v>
      </c>
      <c r="R3408" s="2" t="s">
        <v>74</v>
      </c>
      <c r="S3408" s="2" t="s">
        <v>7372</v>
      </c>
      <c r="T3408" s="2" t="s">
        <v>7373</v>
      </c>
      <c r="U3408" s="2" t="b">
        <v>0</v>
      </c>
      <c r="V3408" s="2" t="s">
        <v>69</v>
      </c>
      <c r="W3408" s="2">
        <v>94.1</v>
      </c>
    </row>
    <row r="3409" spans="1:23" ht="15.75" customHeight="1" x14ac:dyDescent="0.25">
      <c r="A3409" s="2" t="s">
        <v>3953</v>
      </c>
      <c r="B3409" s="2" t="s">
        <v>3954</v>
      </c>
      <c r="C3409" s="2" t="s">
        <v>147</v>
      </c>
      <c r="D3409" s="2" t="s">
        <v>81</v>
      </c>
      <c r="E3409" s="2" t="s">
        <v>82</v>
      </c>
      <c r="F3409" s="2" t="s">
        <v>55</v>
      </c>
      <c r="G3409" s="2" t="s">
        <v>318</v>
      </c>
      <c r="H3409" s="2" t="s">
        <v>282</v>
      </c>
      <c r="I3409" s="2" t="s">
        <v>26</v>
      </c>
      <c r="J3409" s="2" t="s">
        <v>319</v>
      </c>
      <c r="K3409" s="2" t="s">
        <v>320</v>
      </c>
      <c r="L3409" s="2" t="s">
        <v>285</v>
      </c>
      <c r="M3409" s="2">
        <v>49</v>
      </c>
      <c r="N3409" s="2" t="b">
        <v>0</v>
      </c>
      <c r="O3409" s="2">
        <v>0.81385281385281372</v>
      </c>
      <c r="P3409" s="2">
        <v>0.79661016949152541</v>
      </c>
      <c r="Q3409" s="2">
        <v>0.83185840707964598</v>
      </c>
      <c r="R3409" s="2" t="s">
        <v>74</v>
      </c>
      <c r="S3409" s="2" t="s">
        <v>7374</v>
      </c>
      <c r="T3409" s="2" t="s">
        <v>7375</v>
      </c>
      <c r="U3409" s="2" t="b">
        <v>0</v>
      </c>
      <c r="V3409" s="2" t="s">
        <v>69</v>
      </c>
      <c r="W3409" s="2">
        <v>94.5</v>
      </c>
    </row>
    <row r="3410" spans="1:23" ht="15.75" customHeight="1" x14ac:dyDescent="0.25">
      <c r="A3410" s="2" t="s">
        <v>3953</v>
      </c>
      <c r="B3410" s="2" t="s">
        <v>3954</v>
      </c>
      <c r="C3410" s="2" t="s">
        <v>147</v>
      </c>
      <c r="D3410" s="2" t="s">
        <v>81</v>
      </c>
      <c r="E3410" s="2" t="s">
        <v>82</v>
      </c>
      <c r="F3410" s="2" t="s">
        <v>55</v>
      </c>
      <c r="G3410" s="2" t="s">
        <v>323</v>
      </c>
      <c r="H3410" s="2" t="s">
        <v>282</v>
      </c>
      <c r="I3410" s="2" t="s">
        <v>26</v>
      </c>
      <c r="J3410" s="2" t="s">
        <v>324</v>
      </c>
      <c r="K3410" s="2" t="s">
        <v>325</v>
      </c>
      <c r="L3410" s="2" t="s">
        <v>285</v>
      </c>
      <c r="M3410" s="2">
        <v>50</v>
      </c>
      <c r="N3410" s="2" t="b">
        <v>0</v>
      </c>
      <c r="O3410" s="2">
        <v>0.81385281385281372</v>
      </c>
      <c r="P3410" s="2">
        <v>0.79661016949152541</v>
      </c>
      <c r="Q3410" s="2">
        <v>0.83185840707964598</v>
      </c>
      <c r="R3410" s="2" t="s">
        <v>74</v>
      </c>
      <c r="S3410" s="2" t="s">
        <v>7376</v>
      </c>
      <c r="T3410" s="2" t="s">
        <v>7377</v>
      </c>
      <c r="U3410" s="2" t="b">
        <v>0</v>
      </c>
      <c r="V3410" s="2" t="s">
        <v>69</v>
      </c>
      <c r="W3410" s="2">
        <v>92.8</v>
      </c>
    </row>
    <row r="3411" spans="1:23" ht="15.75" customHeight="1" x14ac:dyDescent="0.25">
      <c r="A3411" s="2" t="s">
        <v>3953</v>
      </c>
      <c r="B3411" s="2" t="s">
        <v>3954</v>
      </c>
      <c r="C3411" s="2" t="s">
        <v>147</v>
      </c>
      <c r="D3411" s="2" t="s">
        <v>81</v>
      </c>
      <c r="E3411" s="2" t="s">
        <v>82</v>
      </c>
      <c r="F3411" s="2" t="s">
        <v>55</v>
      </c>
      <c r="G3411" s="2" t="s">
        <v>328</v>
      </c>
      <c r="H3411" s="2" t="s">
        <v>282</v>
      </c>
      <c r="I3411" s="2" t="s">
        <v>26</v>
      </c>
      <c r="J3411" s="2" t="s">
        <v>329</v>
      </c>
      <c r="K3411" s="2" t="s">
        <v>330</v>
      </c>
      <c r="L3411" s="2" t="s">
        <v>285</v>
      </c>
      <c r="M3411" s="2">
        <v>51</v>
      </c>
      <c r="N3411" s="2" t="b">
        <v>0</v>
      </c>
      <c r="O3411" s="2">
        <v>0.81385281385281372</v>
      </c>
      <c r="P3411" s="2">
        <v>0.79661016949152541</v>
      </c>
      <c r="Q3411" s="2">
        <v>0.83185840707964598</v>
      </c>
      <c r="R3411" s="2" t="s">
        <v>74</v>
      </c>
      <c r="S3411" s="2" t="s">
        <v>7378</v>
      </c>
      <c r="T3411" s="2" t="s">
        <v>7379</v>
      </c>
      <c r="U3411" s="2" t="b">
        <v>0</v>
      </c>
      <c r="V3411" s="2" t="s">
        <v>69</v>
      </c>
      <c r="W3411" s="2">
        <v>94.4</v>
      </c>
    </row>
    <row r="3412" spans="1:23" ht="15.75" customHeight="1" x14ac:dyDescent="0.25">
      <c r="A3412" s="2" t="s">
        <v>3953</v>
      </c>
      <c r="B3412" s="2" t="s">
        <v>3954</v>
      </c>
      <c r="C3412" s="2" t="s">
        <v>147</v>
      </c>
      <c r="D3412" s="2" t="s">
        <v>81</v>
      </c>
      <c r="E3412" s="2" t="s">
        <v>82</v>
      </c>
      <c r="F3412" s="2" t="s">
        <v>55</v>
      </c>
      <c r="G3412" s="2" t="s">
        <v>333</v>
      </c>
      <c r="H3412" s="2" t="s">
        <v>282</v>
      </c>
      <c r="I3412" s="2" t="s">
        <v>26</v>
      </c>
      <c r="J3412" s="2" t="s">
        <v>334</v>
      </c>
      <c r="K3412" s="2" t="s">
        <v>335</v>
      </c>
      <c r="L3412" s="2" t="s">
        <v>285</v>
      </c>
      <c r="M3412" s="2">
        <v>52</v>
      </c>
      <c r="N3412" s="2" t="b">
        <v>0</v>
      </c>
      <c r="O3412" s="2">
        <v>0.81385281385281372</v>
      </c>
      <c r="P3412" s="2">
        <v>0.79661016949152541</v>
      </c>
      <c r="Q3412" s="2">
        <v>0.83185840707964598</v>
      </c>
      <c r="R3412" s="2" t="s">
        <v>74</v>
      </c>
      <c r="S3412" s="2" t="s">
        <v>7380</v>
      </c>
      <c r="T3412" s="2" t="s">
        <v>7381</v>
      </c>
      <c r="U3412" s="2" t="b">
        <v>0</v>
      </c>
      <c r="V3412" s="2" t="s">
        <v>69</v>
      </c>
      <c r="W3412" s="2">
        <v>93.5</v>
      </c>
    </row>
    <row r="3413" spans="1:23" ht="15.75" customHeight="1" x14ac:dyDescent="0.25">
      <c r="A3413" s="2" t="s">
        <v>3953</v>
      </c>
      <c r="B3413" s="2" t="s">
        <v>3954</v>
      </c>
      <c r="C3413" s="2" t="s">
        <v>147</v>
      </c>
      <c r="D3413" s="2" t="s">
        <v>81</v>
      </c>
      <c r="E3413" s="2" t="s">
        <v>82</v>
      </c>
      <c r="F3413" s="2" t="s">
        <v>55</v>
      </c>
      <c r="G3413" s="2" t="s">
        <v>338</v>
      </c>
      <c r="H3413" s="2" t="s">
        <v>282</v>
      </c>
      <c r="I3413" s="2" t="s">
        <v>26</v>
      </c>
      <c r="J3413" s="2" t="s">
        <v>339</v>
      </c>
      <c r="K3413" s="2" t="s">
        <v>340</v>
      </c>
      <c r="L3413" s="2" t="s">
        <v>285</v>
      </c>
      <c r="M3413" s="2">
        <v>53</v>
      </c>
      <c r="N3413" s="2" t="b">
        <v>0</v>
      </c>
      <c r="O3413" s="2">
        <v>0.81385281385281372</v>
      </c>
      <c r="P3413" s="2">
        <v>0.79661016949152541</v>
      </c>
      <c r="Q3413" s="2">
        <v>0.83185840707964598</v>
      </c>
      <c r="R3413" s="2" t="s">
        <v>74</v>
      </c>
      <c r="S3413" s="2" t="s">
        <v>7382</v>
      </c>
      <c r="T3413" s="2" t="s">
        <v>7383</v>
      </c>
      <c r="U3413" s="2" t="b">
        <v>0</v>
      </c>
      <c r="V3413" s="2" t="s">
        <v>69</v>
      </c>
      <c r="W3413" s="2">
        <v>95.9</v>
      </c>
    </row>
    <row r="3414" spans="1:23" ht="15.75" customHeight="1" x14ac:dyDescent="0.25">
      <c r="A3414" s="2" t="s">
        <v>3953</v>
      </c>
      <c r="B3414" s="2" t="s">
        <v>3954</v>
      </c>
      <c r="C3414" s="2" t="s">
        <v>147</v>
      </c>
      <c r="D3414" s="2" t="s">
        <v>81</v>
      </c>
      <c r="E3414" s="2" t="s">
        <v>82</v>
      </c>
      <c r="F3414" s="2" t="s">
        <v>55</v>
      </c>
      <c r="G3414" s="2" t="s">
        <v>343</v>
      </c>
      <c r="H3414" s="2" t="s">
        <v>282</v>
      </c>
      <c r="I3414" s="2" t="s">
        <v>26</v>
      </c>
      <c r="J3414" s="2" t="s">
        <v>344</v>
      </c>
      <c r="K3414" s="2" t="s">
        <v>345</v>
      </c>
      <c r="L3414" s="2" t="s">
        <v>285</v>
      </c>
      <c r="M3414" s="2">
        <v>54</v>
      </c>
      <c r="N3414" s="2" t="b">
        <v>0</v>
      </c>
      <c r="O3414" s="2">
        <v>0.81385281385281372</v>
      </c>
      <c r="P3414" s="2">
        <v>0.79661016949152541</v>
      </c>
      <c r="Q3414" s="2">
        <v>0.83185840707964598</v>
      </c>
      <c r="R3414" s="2" t="s">
        <v>74</v>
      </c>
      <c r="S3414" s="2" t="s">
        <v>7384</v>
      </c>
      <c r="T3414" s="2" t="s">
        <v>7385</v>
      </c>
      <c r="U3414" s="2" t="b">
        <v>0</v>
      </c>
      <c r="V3414" s="2" t="s">
        <v>69</v>
      </c>
      <c r="W3414" s="2">
        <v>93</v>
      </c>
    </row>
    <row r="3415" spans="1:23" ht="15.75" customHeight="1" x14ac:dyDescent="0.25">
      <c r="A3415" s="2" t="s">
        <v>3953</v>
      </c>
      <c r="B3415" s="2" t="s">
        <v>3954</v>
      </c>
      <c r="C3415" s="2" t="s">
        <v>147</v>
      </c>
      <c r="D3415" s="2" t="s">
        <v>81</v>
      </c>
      <c r="E3415" s="2" t="s">
        <v>82</v>
      </c>
      <c r="F3415" s="2" t="s">
        <v>55</v>
      </c>
      <c r="G3415" s="2" t="s">
        <v>349</v>
      </c>
      <c r="H3415" s="2" t="s">
        <v>282</v>
      </c>
      <c r="I3415" s="2" t="s">
        <v>26</v>
      </c>
      <c r="J3415" s="2" t="s">
        <v>351</v>
      </c>
      <c r="K3415" s="2" t="s">
        <v>352</v>
      </c>
      <c r="L3415" s="2" t="s">
        <v>285</v>
      </c>
      <c r="M3415" s="2">
        <v>55</v>
      </c>
      <c r="N3415" s="2" t="b">
        <v>0</v>
      </c>
      <c r="O3415" s="2">
        <v>0.81385281385281372</v>
      </c>
      <c r="P3415" s="2">
        <v>0.79661016949152541</v>
      </c>
      <c r="Q3415" s="2">
        <v>0.83185840707964598</v>
      </c>
      <c r="R3415" s="2" t="s">
        <v>74</v>
      </c>
      <c r="S3415" s="2" t="s">
        <v>7386</v>
      </c>
      <c r="T3415" s="2" t="s">
        <v>7387</v>
      </c>
      <c r="U3415" s="2" t="b">
        <v>0</v>
      </c>
      <c r="V3415" s="2" t="s">
        <v>69</v>
      </c>
      <c r="W3415" s="2">
        <v>95</v>
      </c>
    </row>
    <row r="3416" spans="1:23" ht="15.75" customHeight="1" x14ac:dyDescent="0.25">
      <c r="A3416" s="2" t="s">
        <v>3953</v>
      </c>
      <c r="B3416" s="2" t="s">
        <v>3954</v>
      </c>
      <c r="C3416" s="2" t="s">
        <v>147</v>
      </c>
      <c r="D3416" s="2" t="s">
        <v>81</v>
      </c>
      <c r="E3416" s="2" t="s">
        <v>82</v>
      </c>
      <c r="F3416" s="2" t="s">
        <v>55</v>
      </c>
      <c r="G3416" s="2" t="s">
        <v>363</v>
      </c>
      <c r="H3416" s="2" t="s">
        <v>282</v>
      </c>
      <c r="I3416" s="2" t="s">
        <v>26</v>
      </c>
      <c r="J3416" s="2" t="s">
        <v>367</v>
      </c>
      <c r="K3416" s="2" t="s">
        <v>368</v>
      </c>
      <c r="L3416" s="2" t="s">
        <v>285</v>
      </c>
      <c r="M3416" s="2">
        <v>56</v>
      </c>
      <c r="N3416" s="2" t="b">
        <v>0</v>
      </c>
      <c r="O3416" s="2">
        <v>0.81385281385281372</v>
      </c>
      <c r="P3416" s="2">
        <v>0.79661016949152541</v>
      </c>
      <c r="Q3416" s="2">
        <v>0.83185840707964598</v>
      </c>
      <c r="R3416" s="2" t="s">
        <v>74</v>
      </c>
      <c r="S3416" s="2" t="s">
        <v>7388</v>
      </c>
      <c r="T3416" s="2" t="s">
        <v>7389</v>
      </c>
      <c r="U3416" s="2" t="b">
        <v>0</v>
      </c>
      <c r="V3416" s="2" t="s">
        <v>69</v>
      </c>
      <c r="W3416" s="2">
        <v>94.5</v>
      </c>
    </row>
    <row r="3417" spans="1:23" ht="15.75" customHeight="1" x14ac:dyDescent="0.25">
      <c r="A3417" s="2" t="s">
        <v>3953</v>
      </c>
      <c r="B3417" s="2" t="s">
        <v>3954</v>
      </c>
      <c r="C3417" s="2" t="s">
        <v>147</v>
      </c>
      <c r="D3417" s="2" t="s">
        <v>81</v>
      </c>
      <c r="E3417" s="2" t="s">
        <v>82</v>
      </c>
      <c r="F3417" s="2" t="s">
        <v>55</v>
      </c>
      <c r="G3417" s="2" t="s">
        <v>378</v>
      </c>
      <c r="H3417" s="2" t="s">
        <v>282</v>
      </c>
      <c r="I3417" s="2" t="s">
        <v>26</v>
      </c>
      <c r="J3417" s="2" t="s">
        <v>380</v>
      </c>
      <c r="K3417" s="2" t="s">
        <v>381</v>
      </c>
      <c r="L3417" s="2" t="s">
        <v>285</v>
      </c>
      <c r="M3417" s="2">
        <v>57</v>
      </c>
      <c r="N3417" s="2" t="b">
        <v>0</v>
      </c>
      <c r="O3417" s="2">
        <v>0.81385281385281372</v>
      </c>
      <c r="P3417" s="2">
        <v>0.79661016949152541</v>
      </c>
      <c r="Q3417" s="2">
        <v>0.83185840707964598</v>
      </c>
      <c r="R3417" s="2" t="s">
        <v>74</v>
      </c>
      <c r="S3417" s="2" t="s">
        <v>7390</v>
      </c>
      <c r="T3417" s="2" t="s">
        <v>7391</v>
      </c>
      <c r="U3417" s="2" t="b">
        <v>0</v>
      </c>
      <c r="V3417" s="2" t="s">
        <v>69</v>
      </c>
      <c r="W3417" s="2">
        <v>93.1</v>
      </c>
    </row>
    <row r="3418" spans="1:23" ht="15.75" customHeight="1" x14ac:dyDescent="0.25">
      <c r="A3418" s="2" t="s">
        <v>3953</v>
      </c>
      <c r="B3418" s="2" t="s">
        <v>3954</v>
      </c>
      <c r="C3418" s="2" t="s">
        <v>147</v>
      </c>
      <c r="D3418" s="2" t="s">
        <v>81</v>
      </c>
      <c r="E3418" s="2" t="s">
        <v>82</v>
      </c>
      <c r="F3418" s="2" t="s">
        <v>55</v>
      </c>
      <c r="G3418" s="2" t="s">
        <v>389</v>
      </c>
      <c r="H3418" s="2" t="s">
        <v>282</v>
      </c>
      <c r="I3418" s="2" t="s">
        <v>26</v>
      </c>
      <c r="J3418" s="2" t="s">
        <v>390</v>
      </c>
      <c r="K3418" s="2" t="s">
        <v>391</v>
      </c>
      <c r="L3418" s="2" t="s">
        <v>285</v>
      </c>
      <c r="M3418" s="2">
        <v>58</v>
      </c>
      <c r="N3418" s="2" t="b">
        <v>0</v>
      </c>
      <c r="O3418" s="2">
        <v>0.81385281385281372</v>
      </c>
      <c r="P3418" s="2">
        <v>0.79661016949152541</v>
      </c>
      <c r="Q3418" s="2">
        <v>0.83185840707964598</v>
      </c>
      <c r="R3418" s="2" t="s">
        <v>74</v>
      </c>
      <c r="S3418" s="2" t="s">
        <v>7392</v>
      </c>
      <c r="T3418" s="2" t="s">
        <v>7393</v>
      </c>
      <c r="U3418" s="2" t="b">
        <v>0</v>
      </c>
      <c r="V3418" s="2" t="s">
        <v>69</v>
      </c>
      <c r="W3418" s="2">
        <v>92.9</v>
      </c>
    </row>
    <row r="3419" spans="1:23" ht="15.75" customHeight="1" x14ac:dyDescent="0.25">
      <c r="A3419" s="2" t="s">
        <v>3953</v>
      </c>
      <c r="B3419" s="2" t="s">
        <v>3954</v>
      </c>
      <c r="C3419" s="2" t="s">
        <v>147</v>
      </c>
      <c r="D3419" s="2" t="s">
        <v>81</v>
      </c>
      <c r="E3419" s="2" t="s">
        <v>82</v>
      </c>
      <c r="F3419" s="2" t="s">
        <v>55</v>
      </c>
      <c r="G3419" s="2" t="s">
        <v>395</v>
      </c>
      <c r="H3419" s="2" t="s">
        <v>282</v>
      </c>
      <c r="I3419" s="2" t="s">
        <v>26</v>
      </c>
      <c r="J3419" s="2" t="s">
        <v>397</v>
      </c>
      <c r="K3419" s="2" t="s">
        <v>398</v>
      </c>
      <c r="L3419" s="2" t="s">
        <v>285</v>
      </c>
      <c r="M3419" s="2">
        <v>59</v>
      </c>
      <c r="N3419" s="2" t="b">
        <v>0</v>
      </c>
      <c r="O3419" s="2">
        <v>0.81385281385281372</v>
      </c>
      <c r="P3419" s="2">
        <v>0.79661016949152541</v>
      </c>
      <c r="Q3419" s="2">
        <v>0.83185840707964598</v>
      </c>
      <c r="R3419" s="2" t="s">
        <v>74</v>
      </c>
      <c r="S3419" s="2" t="s">
        <v>7394</v>
      </c>
      <c r="T3419" s="2" t="s">
        <v>7395</v>
      </c>
      <c r="U3419" s="2" t="b">
        <v>0</v>
      </c>
      <c r="V3419" s="2" t="s">
        <v>69</v>
      </c>
      <c r="W3419" s="2">
        <v>93.1</v>
      </c>
    </row>
    <row r="3420" spans="1:23" ht="15.75" customHeight="1" x14ac:dyDescent="0.25">
      <c r="A3420" s="2" t="s">
        <v>3953</v>
      </c>
      <c r="B3420" s="2" t="s">
        <v>3954</v>
      </c>
      <c r="C3420" s="2" t="s">
        <v>147</v>
      </c>
      <c r="D3420" s="2" t="s">
        <v>81</v>
      </c>
      <c r="E3420" s="2" t="s">
        <v>82</v>
      </c>
      <c r="F3420" s="2" t="s">
        <v>55</v>
      </c>
      <c r="G3420" s="2" t="s">
        <v>401</v>
      </c>
      <c r="H3420" s="2" t="s">
        <v>282</v>
      </c>
      <c r="I3420" s="2" t="s">
        <v>26</v>
      </c>
      <c r="J3420" s="2" t="s">
        <v>402</v>
      </c>
      <c r="K3420" s="2" t="s">
        <v>403</v>
      </c>
      <c r="L3420" s="2" t="s">
        <v>285</v>
      </c>
      <c r="M3420" s="2">
        <v>60</v>
      </c>
      <c r="N3420" s="2" t="b">
        <v>0</v>
      </c>
      <c r="O3420" s="2">
        <v>0.81385281385281372</v>
      </c>
      <c r="P3420" s="2">
        <v>0.79661016949152541</v>
      </c>
      <c r="Q3420" s="2">
        <v>0.83185840707964598</v>
      </c>
      <c r="R3420" s="2" t="s">
        <v>74</v>
      </c>
      <c r="S3420" s="2" t="s">
        <v>7396</v>
      </c>
      <c r="T3420" s="2" t="s">
        <v>7397</v>
      </c>
      <c r="U3420" s="2" t="b">
        <v>0</v>
      </c>
      <c r="V3420" s="2" t="s">
        <v>69</v>
      </c>
      <c r="W3420" s="2">
        <v>93.7</v>
      </c>
    </row>
    <row r="3421" spans="1:23" ht="15.75" customHeight="1" x14ac:dyDescent="0.25">
      <c r="A3421" s="2" t="s">
        <v>3953</v>
      </c>
      <c r="B3421" s="2" t="s">
        <v>3954</v>
      </c>
      <c r="C3421" s="2" t="s">
        <v>147</v>
      </c>
      <c r="D3421" s="2" t="s">
        <v>81</v>
      </c>
      <c r="E3421" s="2" t="s">
        <v>82</v>
      </c>
      <c r="F3421" s="2" t="s">
        <v>55</v>
      </c>
      <c r="G3421" s="2" t="s">
        <v>406</v>
      </c>
      <c r="H3421" s="2" t="s">
        <v>282</v>
      </c>
      <c r="I3421" s="2" t="s">
        <v>26</v>
      </c>
      <c r="J3421" s="2" t="s">
        <v>407</v>
      </c>
      <c r="K3421" s="2" t="s">
        <v>408</v>
      </c>
      <c r="L3421" s="2" t="s">
        <v>285</v>
      </c>
      <c r="M3421" s="2">
        <v>61</v>
      </c>
      <c r="N3421" s="2" t="b">
        <v>0</v>
      </c>
      <c r="O3421" s="2">
        <v>0.81385281385281372</v>
      </c>
      <c r="P3421" s="2">
        <v>0.79661016949152541</v>
      </c>
      <c r="Q3421" s="2">
        <v>0.83185840707964598</v>
      </c>
      <c r="R3421" s="2" t="s">
        <v>74</v>
      </c>
      <c r="S3421" s="2" t="s">
        <v>7398</v>
      </c>
      <c r="T3421" s="2" t="s">
        <v>7399</v>
      </c>
      <c r="U3421" s="2" t="b">
        <v>0</v>
      </c>
      <c r="V3421" s="2" t="s">
        <v>69</v>
      </c>
      <c r="W3421" s="2">
        <v>94.2</v>
      </c>
    </row>
    <row r="3422" spans="1:23" ht="15.75" customHeight="1" x14ac:dyDescent="0.25">
      <c r="A3422" s="2" t="s">
        <v>3953</v>
      </c>
      <c r="B3422" s="2" t="s">
        <v>3954</v>
      </c>
      <c r="C3422" s="2" t="s">
        <v>147</v>
      </c>
      <c r="D3422" s="2" t="s">
        <v>81</v>
      </c>
      <c r="E3422" s="2" t="s">
        <v>82</v>
      </c>
      <c r="F3422" s="2" t="s">
        <v>364</v>
      </c>
      <c r="G3422" s="2" t="s">
        <v>411</v>
      </c>
      <c r="H3422" s="2" t="s">
        <v>412</v>
      </c>
      <c r="I3422" s="2" t="s">
        <v>54</v>
      </c>
      <c r="J3422" s="2" t="s">
        <v>413</v>
      </c>
      <c r="K3422" s="2" t="s">
        <v>414</v>
      </c>
      <c r="L3422" s="2" t="s">
        <v>377</v>
      </c>
      <c r="M3422" s="2">
        <v>42</v>
      </c>
      <c r="N3422" s="2" t="b">
        <v>0</v>
      </c>
      <c r="O3422" s="2">
        <v>0.83789473684210536</v>
      </c>
      <c r="P3422" s="2">
        <v>0.81557377049180324</v>
      </c>
      <c r="Q3422" s="2">
        <v>0.8614718614718615</v>
      </c>
      <c r="R3422" s="2" t="s">
        <v>74</v>
      </c>
      <c r="S3422" s="2" t="s">
        <v>7400</v>
      </c>
      <c r="T3422" s="2" t="s">
        <v>7401</v>
      </c>
      <c r="U3422" s="2" t="b">
        <v>0</v>
      </c>
      <c r="V3422" s="2" t="s">
        <v>69</v>
      </c>
      <c r="W3422" s="2">
        <v>608.9</v>
      </c>
    </row>
    <row r="3423" spans="1:23" ht="15.75" customHeight="1" x14ac:dyDescent="0.25">
      <c r="A3423" s="2" t="s">
        <v>3953</v>
      </c>
      <c r="B3423" s="2" t="s">
        <v>3954</v>
      </c>
      <c r="C3423" s="2" t="s">
        <v>147</v>
      </c>
      <c r="D3423" s="2" t="s">
        <v>81</v>
      </c>
      <c r="E3423" s="2" t="s">
        <v>82</v>
      </c>
      <c r="F3423" s="2" t="s">
        <v>364</v>
      </c>
      <c r="G3423" s="2" t="s">
        <v>417</v>
      </c>
      <c r="H3423" s="2" t="s">
        <v>412</v>
      </c>
      <c r="I3423" s="2" t="s">
        <v>54</v>
      </c>
      <c r="J3423" s="2" t="s">
        <v>418</v>
      </c>
      <c r="K3423" s="2" t="s">
        <v>419</v>
      </c>
      <c r="L3423" s="2" t="s">
        <v>377</v>
      </c>
      <c r="M3423" s="2">
        <v>43</v>
      </c>
      <c r="N3423" s="2" t="b">
        <v>0</v>
      </c>
      <c r="O3423" s="2">
        <v>0.81434599156118148</v>
      </c>
      <c r="P3423" s="2">
        <v>0.79423868312757206</v>
      </c>
      <c r="Q3423" s="2">
        <v>0.83549783549783552</v>
      </c>
      <c r="R3423" s="2" t="s">
        <v>74</v>
      </c>
      <c r="S3423" s="2" t="s">
        <v>7402</v>
      </c>
      <c r="T3423" s="2" t="s">
        <v>7403</v>
      </c>
      <c r="U3423" s="2" t="b">
        <v>0</v>
      </c>
      <c r="V3423" s="2" t="s">
        <v>69</v>
      </c>
      <c r="W3423" s="2">
        <v>728.8</v>
      </c>
    </row>
    <row r="3424" spans="1:23" ht="15.75" customHeight="1" x14ac:dyDescent="0.25">
      <c r="A3424" s="2" t="s">
        <v>3953</v>
      </c>
      <c r="B3424" s="2" t="s">
        <v>3954</v>
      </c>
      <c r="C3424" s="2" t="s">
        <v>147</v>
      </c>
      <c r="D3424" s="2" t="s">
        <v>81</v>
      </c>
      <c r="E3424" s="2" t="s">
        <v>82</v>
      </c>
      <c r="F3424" s="2" t="s">
        <v>364</v>
      </c>
      <c r="G3424" s="2" t="s">
        <v>422</v>
      </c>
      <c r="H3424" s="2" t="s">
        <v>412</v>
      </c>
      <c r="I3424" s="2" t="s">
        <v>54</v>
      </c>
      <c r="J3424" s="2" t="s">
        <v>423</v>
      </c>
      <c r="K3424" s="2" t="s">
        <v>424</v>
      </c>
      <c r="L3424" s="2" t="s">
        <v>377</v>
      </c>
      <c r="M3424" s="2">
        <v>44</v>
      </c>
      <c r="N3424" s="2" t="b">
        <v>0</v>
      </c>
      <c r="O3424" s="2">
        <v>0.810126582278481</v>
      </c>
      <c r="P3424" s="2">
        <v>0.79012345679012341</v>
      </c>
      <c r="Q3424" s="2">
        <v>0.83116883116883122</v>
      </c>
      <c r="R3424" s="2" t="s">
        <v>74</v>
      </c>
      <c r="S3424" s="2" t="s">
        <v>7404</v>
      </c>
      <c r="T3424" s="2" t="s">
        <v>7405</v>
      </c>
      <c r="U3424" s="2" t="b">
        <v>0</v>
      </c>
      <c r="V3424" s="2" t="s">
        <v>69</v>
      </c>
      <c r="W3424" s="2">
        <v>717.1</v>
      </c>
    </row>
    <row r="3425" spans="1:23" ht="15.75" customHeight="1" x14ac:dyDescent="0.25">
      <c r="A3425" s="2" t="s">
        <v>3953</v>
      </c>
      <c r="B3425" s="2" t="s">
        <v>3954</v>
      </c>
      <c r="C3425" s="2" t="s">
        <v>147</v>
      </c>
      <c r="D3425" s="2" t="s">
        <v>81</v>
      </c>
      <c r="E3425" s="2" t="s">
        <v>82</v>
      </c>
      <c r="F3425" s="2" t="s">
        <v>364</v>
      </c>
      <c r="G3425" s="2" t="s">
        <v>427</v>
      </c>
      <c r="H3425" s="2" t="s">
        <v>412</v>
      </c>
      <c r="I3425" s="2" t="s">
        <v>54</v>
      </c>
      <c r="J3425" s="2" t="s">
        <v>428</v>
      </c>
      <c r="K3425" s="2" t="s">
        <v>429</v>
      </c>
      <c r="L3425" s="2" t="s">
        <v>377</v>
      </c>
      <c r="M3425" s="2">
        <v>45</v>
      </c>
      <c r="N3425" s="2" t="b">
        <v>0</v>
      </c>
      <c r="O3425" s="2">
        <v>0.81893004115226331</v>
      </c>
      <c r="P3425" s="2">
        <v>0.7803921568627451</v>
      </c>
      <c r="Q3425" s="2">
        <v>0.8614718614718615</v>
      </c>
      <c r="R3425" s="2" t="s">
        <v>74</v>
      </c>
      <c r="S3425" s="2" t="s">
        <v>7406</v>
      </c>
      <c r="T3425" s="2" t="s">
        <v>7407</v>
      </c>
      <c r="U3425" s="2" t="b">
        <v>0</v>
      </c>
      <c r="V3425" s="2" t="s">
        <v>69</v>
      </c>
      <c r="W3425" s="2">
        <v>741</v>
      </c>
    </row>
    <row r="3426" spans="1:23" ht="15.75" customHeight="1" x14ac:dyDescent="0.25">
      <c r="A3426" s="2" t="s">
        <v>3953</v>
      </c>
      <c r="B3426" s="2" t="s">
        <v>3954</v>
      </c>
      <c r="C3426" s="2" t="s">
        <v>147</v>
      </c>
      <c r="D3426" s="2" t="s">
        <v>81</v>
      </c>
      <c r="E3426" s="2" t="s">
        <v>82</v>
      </c>
      <c r="F3426" s="2" t="s">
        <v>364</v>
      </c>
      <c r="G3426" s="2" t="s">
        <v>432</v>
      </c>
      <c r="H3426" s="2" t="s">
        <v>412</v>
      </c>
      <c r="I3426" s="2" t="s">
        <v>54</v>
      </c>
      <c r="J3426" s="2" t="s">
        <v>433</v>
      </c>
      <c r="K3426" s="2" t="s">
        <v>434</v>
      </c>
      <c r="L3426" s="2" t="s">
        <v>377</v>
      </c>
      <c r="M3426" s="2">
        <v>46</v>
      </c>
      <c r="N3426" s="2" t="b">
        <v>0</v>
      </c>
      <c r="O3426" s="2">
        <v>0.84057971014492761</v>
      </c>
      <c r="P3426" s="2">
        <v>0.80555555555555558</v>
      </c>
      <c r="Q3426" s="2">
        <v>0.87878787878787878</v>
      </c>
      <c r="R3426" s="2" t="s">
        <v>74</v>
      </c>
      <c r="S3426" s="2" t="s">
        <v>7408</v>
      </c>
      <c r="T3426" s="2" t="s">
        <v>7409</v>
      </c>
      <c r="U3426" s="2" t="b">
        <v>0</v>
      </c>
      <c r="V3426" s="2" t="s">
        <v>69</v>
      </c>
      <c r="W3426" s="2">
        <v>452.4</v>
      </c>
    </row>
    <row r="3427" spans="1:23" ht="15.75" customHeight="1" x14ac:dyDescent="0.25">
      <c r="A3427" s="2" t="s">
        <v>3953</v>
      </c>
      <c r="B3427" s="2" t="s">
        <v>3954</v>
      </c>
      <c r="C3427" s="2" t="s">
        <v>147</v>
      </c>
      <c r="D3427" s="2" t="s">
        <v>81</v>
      </c>
      <c r="E3427" s="2" t="s">
        <v>82</v>
      </c>
      <c r="F3427" s="2" t="s">
        <v>364</v>
      </c>
      <c r="G3427" s="2" t="s">
        <v>437</v>
      </c>
      <c r="H3427" s="2" t="s">
        <v>412</v>
      </c>
      <c r="I3427" s="2" t="s">
        <v>54</v>
      </c>
      <c r="J3427" s="2" t="s">
        <v>438</v>
      </c>
      <c r="K3427" s="2" t="s">
        <v>439</v>
      </c>
      <c r="L3427" s="2" t="s">
        <v>377</v>
      </c>
      <c r="M3427" s="2">
        <v>47</v>
      </c>
      <c r="N3427" s="2" t="b">
        <v>0</v>
      </c>
      <c r="O3427" s="2">
        <v>0.82254697286012513</v>
      </c>
      <c r="P3427" s="2">
        <v>0.79435483870967738</v>
      </c>
      <c r="Q3427" s="2">
        <v>0.8528138528138528</v>
      </c>
      <c r="R3427" s="2" t="s">
        <v>74</v>
      </c>
      <c r="S3427" s="2" t="s">
        <v>7410</v>
      </c>
      <c r="T3427" s="2" t="s">
        <v>7411</v>
      </c>
      <c r="U3427" s="2" t="b">
        <v>0</v>
      </c>
      <c r="V3427" s="2" t="s">
        <v>69</v>
      </c>
      <c r="W3427" s="2">
        <v>677.2</v>
      </c>
    </row>
    <row r="3428" spans="1:23" ht="15.75" customHeight="1" x14ac:dyDescent="0.25">
      <c r="A3428" s="2" t="s">
        <v>3953</v>
      </c>
      <c r="B3428" s="2" t="s">
        <v>3954</v>
      </c>
      <c r="C3428" s="2" t="s">
        <v>147</v>
      </c>
      <c r="D3428" s="2" t="s">
        <v>81</v>
      </c>
      <c r="E3428" s="2" t="s">
        <v>82</v>
      </c>
      <c r="F3428" s="2" t="s">
        <v>364</v>
      </c>
      <c r="G3428" s="2" t="s">
        <v>442</v>
      </c>
      <c r="H3428" s="2" t="s">
        <v>412</v>
      </c>
      <c r="I3428" s="2" t="s">
        <v>54</v>
      </c>
      <c r="J3428" s="2" t="s">
        <v>443</v>
      </c>
      <c r="K3428" s="2" t="s">
        <v>444</v>
      </c>
      <c r="L3428" s="2" t="s">
        <v>377</v>
      </c>
      <c r="M3428" s="2">
        <v>48</v>
      </c>
      <c r="N3428" s="2" t="b">
        <v>0</v>
      </c>
      <c r="O3428" s="2">
        <v>0.84434968017057566</v>
      </c>
      <c r="P3428" s="2">
        <v>0.83193277310924374</v>
      </c>
      <c r="Q3428" s="2">
        <v>0.8571428571428571</v>
      </c>
      <c r="R3428" s="2" t="s">
        <v>74</v>
      </c>
      <c r="S3428" s="2" t="s">
        <v>7412</v>
      </c>
      <c r="T3428" s="2" t="s">
        <v>7413</v>
      </c>
      <c r="U3428" s="2" t="b">
        <v>0</v>
      </c>
      <c r="V3428" s="2" t="s">
        <v>69</v>
      </c>
      <c r="W3428" s="2">
        <v>557.79999999999995</v>
      </c>
    </row>
    <row r="3429" spans="1:23" ht="15.75" customHeight="1" x14ac:dyDescent="0.25">
      <c r="A3429" s="2" t="s">
        <v>3953</v>
      </c>
      <c r="B3429" s="2" t="s">
        <v>3954</v>
      </c>
      <c r="C3429" s="2" t="s">
        <v>147</v>
      </c>
      <c r="D3429" s="2" t="s">
        <v>81</v>
      </c>
      <c r="E3429" s="2" t="s">
        <v>82</v>
      </c>
      <c r="F3429" s="2" t="s">
        <v>364</v>
      </c>
      <c r="G3429" s="2" t="s">
        <v>447</v>
      </c>
      <c r="H3429" s="2" t="s">
        <v>412</v>
      </c>
      <c r="I3429" s="2" t="s">
        <v>54</v>
      </c>
      <c r="J3429" s="2" t="s">
        <v>448</v>
      </c>
      <c r="K3429" s="2" t="s">
        <v>449</v>
      </c>
      <c r="L3429" s="2" t="s">
        <v>377</v>
      </c>
      <c r="M3429" s="2">
        <v>49</v>
      </c>
      <c r="N3429" s="2" t="b">
        <v>0</v>
      </c>
      <c r="O3429" s="2">
        <v>0.84873949579831931</v>
      </c>
      <c r="P3429" s="2">
        <v>0.82448979591836735</v>
      </c>
      <c r="Q3429" s="2">
        <v>0.87445887445887449</v>
      </c>
      <c r="R3429" s="2" t="s">
        <v>74</v>
      </c>
      <c r="S3429" s="2" t="s">
        <v>7414</v>
      </c>
      <c r="T3429" s="2" t="s">
        <v>7415</v>
      </c>
      <c r="U3429" s="2" t="b">
        <v>0</v>
      </c>
      <c r="V3429" s="2" t="s">
        <v>69</v>
      </c>
      <c r="W3429" s="2">
        <v>621.29999999999995</v>
      </c>
    </row>
    <row r="3430" spans="1:23" ht="15.75" customHeight="1" x14ac:dyDescent="0.25">
      <c r="A3430" s="2" t="s">
        <v>3953</v>
      </c>
      <c r="B3430" s="2" t="s">
        <v>3954</v>
      </c>
      <c r="C3430" s="2" t="s">
        <v>147</v>
      </c>
      <c r="D3430" s="2" t="s">
        <v>81</v>
      </c>
      <c r="E3430" s="2" t="s">
        <v>82</v>
      </c>
      <c r="F3430" s="2" t="s">
        <v>364</v>
      </c>
      <c r="G3430" s="2" t="s">
        <v>452</v>
      </c>
      <c r="H3430" s="2" t="s">
        <v>412</v>
      </c>
      <c r="I3430" s="2" t="s">
        <v>54</v>
      </c>
      <c r="J3430" s="2" t="s">
        <v>453</v>
      </c>
      <c r="K3430" s="2" t="s">
        <v>454</v>
      </c>
      <c r="L3430" s="2" t="s">
        <v>377</v>
      </c>
      <c r="M3430" s="2">
        <v>50</v>
      </c>
      <c r="N3430" s="2" t="b">
        <v>0</v>
      </c>
      <c r="O3430" s="2">
        <v>0.81856540084388196</v>
      </c>
      <c r="P3430" s="2">
        <v>0.79835390946502061</v>
      </c>
      <c r="Q3430" s="2">
        <v>0.83982683982683981</v>
      </c>
      <c r="R3430" s="2" t="s">
        <v>74</v>
      </c>
      <c r="S3430" s="2" t="s">
        <v>7416</v>
      </c>
      <c r="T3430" s="2" t="s">
        <v>7417</v>
      </c>
      <c r="U3430" s="2" t="b">
        <v>0</v>
      </c>
      <c r="V3430" s="2" t="s">
        <v>69</v>
      </c>
      <c r="W3430" s="2">
        <v>570.29999999999995</v>
      </c>
    </row>
    <row r="3431" spans="1:23" ht="15.75" customHeight="1" x14ac:dyDescent="0.25">
      <c r="A3431" s="2" t="s">
        <v>3953</v>
      </c>
      <c r="B3431" s="2" t="s">
        <v>3954</v>
      </c>
      <c r="C3431" s="2" t="s">
        <v>147</v>
      </c>
      <c r="D3431" s="2" t="s">
        <v>81</v>
      </c>
      <c r="E3431" s="2" t="s">
        <v>82</v>
      </c>
      <c r="F3431" s="2" t="s">
        <v>364</v>
      </c>
      <c r="G3431" s="2" t="s">
        <v>457</v>
      </c>
      <c r="H3431" s="2" t="s">
        <v>412</v>
      </c>
      <c r="I3431" s="2" t="s">
        <v>54</v>
      </c>
      <c r="J3431" s="2" t="s">
        <v>458</v>
      </c>
      <c r="K3431" s="2" t="s">
        <v>459</v>
      </c>
      <c r="L3431" s="2" t="s">
        <v>377</v>
      </c>
      <c r="M3431" s="2">
        <v>51</v>
      </c>
      <c r="N3431" s="2" t="b">
        <v>0</v>
      </c>
      <c r="O3431" s="2">
        <v>0.83404255319148946</v>
      </c>
      <c r="P3431" s="2">
        <v>0.82008368200836823</v>
      </c>
      <c r="Q3431" s="2">
        <v>0.84848484848484851</v>
      </c>
      <c r="R3431" s="2" t="s">
        <v>74</v>
      </c>
      <c r="S3431" s="2" t="s">
        <v>7418</v>
      </c>
      <c r="T3431" s="2" t="s">
        <v>7419</v>
      </c>
      <c r="U3431" s="2" t="b">
        <v>0</v>
      </c>
      <c r="V3431" s="2" t="s">
        <v>69</v>
      </c>
      <c r="W3431" s="2">
        <v>724.4</v>
      </c>
    </row>
    <row r="3432" spans="1:23" ht="15.75" customHeight="1" x14ac:dyDescent="0.25">
      <c r="A3432" s="2" t="s">
        <v>3953</v>
      </c>
      <c r="B3432" s="2" t="s">
        <v>3954</v>
      </c>
      <c r="C3432" s="2" t="s">
        <v>147</v>
      </c>
      <c r="D3432" s="2" t="s">
        <v>81</v>
      </c>
      <c r="E3432" s="2" t="s">
        <v>82</v>
      </c>
      <c r="F3432" s="2" t="s">
        <v>364</v>
      </c>
      <c r="G3432" s="2" t="s">
        <v>462</v>
      </c>
      <c r="H3432" s="2" t="s">
        <v>412</v>
      </c>
      <c r="I3432" s="2" t="s">
        <v>54</v>
      </c>
      <c r="J3432" s="2" t="s">
        <v>463</v>
      </c>
      <c r="K3432" s="2" t="s">
        <v>464</v>
      </c>
      <c r="L3432" s="2" t="s">
        <v>377</v>
      </c>
      <c r="M3432" s="2">
        <v>52</v>
      </c>
      <c r="N3432" s="2" t="b">
        <v>0</v>
      </c>
      <c r="O3432" s="2">
        <v>0.82478632478632474</v>
      </c>
      <c r="P3432" s="2">
        <v>0.81434599156118148</v>
      </c>
      <c r="Q3432" s="2">
        <v>0.83549783549783552</v>
      </c>
      <c r="R3432" s="2" t="s">
        <v>74</v>
      </c>
      <c r="S3432" s="2" t="s">
        <v>7420</v>
      </c>
      <c r="T3432" s="2" t="s">
        <v>7421</v>
      </c>
      <c r="U3432" s="2" t="b">
        <v>0</v>
      </c>
      <c r="V3432" s="2" t="s">
        <v>69</v>
      </c>
      <c r="W3432" s="2">
        <v>604.9</v>
      </c>
    </row>
    <row r="3433" spans="1:23" ht="15.75" customHeight="1" x14ac:dyDescent="0.25">
      <c r="A3433" s="2" t="s">
        <v>3953</v>
      </c>
      <c r="B3433" s="2" t="s">
        <v>3954</v>
      </c>
      <c r="C3433" s="2" t="s">
        <v>147</v>
      </c>
      <c r="D3433" s="2" t="s">
        <v>81</v>
      </c>
      <c r="E3433" s="2" t="s">
        <v>82</v>
      </c>
      <c r="F3433" s="2" t="s">
        <v>364</v>
      </c>
      <c r="G3433" s="2" t="s">
        <v>467</v>
      </c>
      <c r="H3433" s="2" t="s">
        <v>412</v>
      </c>
      <c r="I3433" s="2" t="s">
        <v>54</v>
      </c>
      <c r="J3433" s="2" t="s">
        <v>468</v>
      </c>
      <c r="K3433" s="2" t="s">
        <v>469</v>
      </c>
      <c r="L3433" s="2" t="s">
        <v>377</v>
      </c>
      <c r="M3433" s="2">
        <v>53</v>
      </c>
      <c r="N3433" s="2" t="b">
        <v>0</v>
      </c>
      <c r="O3433" s="2">
        <v>0.8494845360824741</v>
      </c>
      <c r="P3433" s="2">
        <v>0.8110236220472441</v>
      </c>
      <c r="Q3433" s="2">
        <v>0.89177489177489178</v>
      </c>
      <c r="R3433" s="2" t="s">
        <v>74</v>
      </c>
      <c r="S3433" s="2" t="s">
        <v>7422</v>
      </c>
      <c r="T3433" s="2" t="s">
        <v>7423</v>
      </c>
      <c r="U3433" s="2" t="b">
        <v>0</v>
      </c>
      <c r="V3433" s="2" t="s">
        <v>69</v>
      </c>
      <c r="W3433" s="2">
        <v>451.4</v>
      </c>
    </row>
    <row r="3434" spans="1:23" ht="15.75" customHeight="1" x14ac:dyDescent="0.25">
      <c r="A3434" s="2" t="s">
        <v>3953</v>
      </c>
      <c r="B3434" s="2" t="s">
        <v>3954</v>
      </c>
      <c r="C3434" s="2" t="s">
        <v>147</v>
      </c>
      <c r="D3434" s="2" t="s">
        <v>81</v>
      </c>
      <c r="E3434" s="2" t="s">
        <v>82</v>
      </c>
      <c r="F3434" s="2" t="s">
        <v>364</v>
      </c>
      <c r="G3434" s="2" t="s">
        <v>472</v>
      </c>
      <c r="H3434" s="2" t="s">
        <v>412</v>
      </c>
      <c r="I3434" s="2" t="s">
        <v>54</v>
      </c>
      <c r="J3434" s="2" t="s">
        <v>473</v>
      </c>
      <c r="K3434" s="2" t="s">
        <v>474</v>
      </c>
      <c r="L3434" s="2" t="s">
        <v>377</v>
      </c>
      <c r="M3434" s="2">
        <v>54</v>
      </c>
      <c r="N3434" s="2" t="b">
        <v>0</v>
      </c>
      <c r="O3434" s="2">
        <v>0.8434237995824635</v>
      </c>
      <c r="P3434" s="2">
        <v>0.81451612903225812</v>
      </c>
      <c r="Q3434" s="2">
        <v>0.87445887445887449</v>
      </c>
      <c r="R3434" s="2" t="s">
        <v>74</v>
      </c>
      <c r="S3434" s="2" t="s">
        <v>7424</v>
      </c>
      <c r="T3434" s="2" t="s">
        <v>7425</v>
      </c>
      <c r="U3434" s="2" t="b">
        <v>0</v>
      </c>
      <c r="V3434" s="2" t="s">
        <v>69</v>
      </c>
      <c r="W3434" s="2">
        <v>737.1</v>
      </c>
    </row>
    <row r="3435" spans="1:23" ht="15.75" customHeight="1" x14ac:dyDescent="0.25">
      <c r="A3435" s="2" t="s">
        <v>3953</v>
      </c>
      <c r="B3435" s="2" t="s">
        <v>3954</v>
      </c>
      <c r="C3435" s="2" t="s">
        <v>147</v>
      </c>
      <c r="D3435" s="2" t="s">
        <v>81</v>
      </c>
      <c r="E3435" s="2" t="s">
        <v>82</v>
      </c>
      <c r="F3435" s="2" t="s">
        <v>364</v>
      </c>
      <c r="G3435" s="2" t="s">
        <v>477</v>
      </c>
      <c r="H3435" s="2" t="s">
        <v>412</v>
      </c>
      <c r="I3435" s="2" t="s">
        <v>54</v>
      </c>
      <c r="J3435" s="2" t="s">
        <v>478</v>
      </c>
      <c r="K3435" s="2" t="s">
        <v>479</v>
      </c>
      <c r="L3435" s="2" t="s">
        <v>377</v>
      </c>
      <c r="M3435" s="2">
        <v>55</v>
      </c>
      <c r="N3435" s="2" t="b">
        <v>0</v>
      </c>
      <c r="O3435" s="2">
        <v>0.83160083160083165</v>
      </c>
      <c r="P3435" s="2">
        <v>0.8</v>
      </c>
      <c r="Q3435" s="2">
        <v>0.86580086580086579</v>
      </c>
      <c r="R3435" s="2" t="s">
        <v>74</v>
      </c>
      <c r="S3435" s="2" t="s">
        <v>7426</v>
      </c>
      <c r="T3435" s="2" t="s">
        <v>7427</v>
      </c>
      <c r="U3435" s="2" t="b">
        <v>0</v>
      </c>
      <c r="V3435" s="2" t="s">
        <v>69</v>
      </c>
      <c r="W3435" s="2">
        <v>507.6</v>
      </c>
    </row>
    <row r="3436" spans="1:23" ht="15.75" customHeight="1" x14ac:dyDescent="0.25">
      <c r="A3436" s="2" t="s">
        <v>3953</v>
      </c>
      <c r="B3436" s="2" t="s">
        <v>3954</v>
      </c>
      <c r="C3436" s="2" t="s">
        <v>147</v>
      </c>
      <c r="D3436" s="2" t="s">
        <v>81</v>
      </c>
      <c r="E3436" s="2" t="s">
        <v>82</v>
      </c>
      <c r="F3436" s="2" t="s">
        <v>364</v>
      </c>
      <c r="G3436" s="2" t="s">
        <v>482</v>
      </c>
      <c r="H3436" s="2" t="s">
        <v>412</v>
      </c>
      <c r="I3436" s="2" t="s">
        <v>54</v>
      </c>
      <c r="J3436" s="2" t="s">
        <v>483</v>
      </c>
      <c r="K3436" s="2" t="s">
        <v>484</v>
      </c>
      <c r="L3436" s="2" t="s">
        <v>377</v>
      </c>
      <c r="M3436" s="2">
        <v>56</v>
      </c>
      <c r="N3436" s="2" t="b">
        <v>0</v>
      </c>
      <c r="O3436" s="2">
        <v>0.82744282744282738</v>
      </c>
      <c r="P3436" s="2">
        <v>0.79600000000000004</v>
      </c>
      <c r="Q3436" s="2">
        <v>0.8614718614718615</v>
      </c>
      <c r="R3436" s="2" t="s">
        <v>74</v>
      </c>
      <c r="S3436" s="2" t="s">
        <v>7428</v>
      </c>
      <c r="T3436" s="2" t="s">
        <v>7429</v>
      </c>
      <c r="U3436" s="2" t="b">
        <v>0</v>
      </c>
      <c r="V3436" s="2" t="s">
        <v>69</v>
      </c>
      <c r="W3436" s="2">
        <v>560</v>
      </c>
    </row>
    <row r="3437" spans="1:23" ht="15.75" customHeight="1" x14ac:dyDescent="0.25">
      <c r="A3437" s="2" t="s">
        <v>3953</v>
      </c>
      <c r="B3437" s="2" t="s">
        <v>3954</v>
      </c>
      <c r="C3437" s="2" t="s">
        <v>147</v>
      </c>
      <c r="D3437" s="2" t="s">
        <v>81</v>
      </c>
      <c r="E3437" s="2" t="s">
        <v>82</v>
      </c>
      <c r="F3437" s="2" t="s">
        <v>364</v>
      </c>
      <c r="G3437" s="2" t="s">
        <v>487</v>
      </c>
      <c r="H3437" s="2" t="s">
        <v>412</v>
      </c>
      <c r="I3437" s="2" t="s">
        <v>54</v>
      </c>
      <c r="J3437" s="2" t="s">
        <v>488</v>
      </c>
      <c r="K3437" s="2" t="s">
        <v>489</v>
      </c>
      <c r="L3437" s="2" t="s">
        <v>377</v>
      </c>
      <c r="M3437" s="2">
        <v>57</v>
      </c>
      <c r="N3437" s="2" t="b">
        <v>0</v>
      </c>
      <c r="O3437" s="2">
        <v>0.84823284823284817</v>
      </c>
      <c r="P3437" s="2">
        <v>0.81599999999999995</v>
      </c>
      <c r="Q3437" s="2">
        <v>0.88311688311688308</v>
      </c>
      <c r="R3437" s="2" t="s">
        <v>74</v>
      </c>
      <c r="S3437" s="2" t="s">
        <v>7430</v>
      </c>
      <c r="T3437" s="2" t="s">
        <v>7431</v>
      </c>
      <c r="U3437" s="2" t="b">
        <v>0</v>
      </c>
      <c r="V3437" s="2" t="s">
        <v>69</v>
      </c>
      <c r="W3437" s="2">
        <v>447.4</v>
      </c>
    </row>
    <row r="3438" spans="1:23" ht="15.75" customHeight="1" x14ac:dyDescent="0.25">
      <c r="A3438" s="2" t="s">
        <v>3953</v>
      </c>
      <c r="B3438" s="2" t="s">
        <v>3954</v>
      </c>
      <c r="C3438" s="2" t="s">
        <v>147</v>
      </c>
      <c r="D3438" s="2" t="s">
        <v>81</v>
      </c>
      <c r="E3438" s="2" t="s">
        <v>82</v>
      </c>
      <c r="F3438" s="2" t="s">
        <v>364</v>
      </c>
      <c r="G3438" s="2" t="s">
        <v>492</v>
      </c>
      <c r="H3438" s="2" t="s">
        <v>412</v>
      </c>
      <c r="I3438" s="2" t="s">
        <v>54</v>
      </c>
      <c r="J3438" s="2" t="s">
        <v>493</v>
      </c>
      <c r="K3438" s="2" t="s">
        <v>494</v>
      </c>
      <c r="L3438" s="2" t="s">
        <v>377</v>
      </c>
      <c r="M3438" s="2">
        <v>58</v>
      </c>
      <c r="N3438" s="2" t="b">
        <v>0</v>
      </c>
      <c r="O3438" s="2">
        <v>0.8085106382978724</v>
      </c>
      <c r="P3438" s="2">
        <v>0.79497907949790791</v>
      </c>
      <c r="Q3438" s="2">
        <v>0.82251082251082253</v>
      </c>
      <c r="R3438" s="2" t="s">
        <v>74</v>
      </c>
      <c r="S3438" s="2" t="s">
        <v>7432</v>
      </c>
      <c r="T3438" s="2" t="s">
        <v>7433</v>
      </c>
      <c r="U3438" s="2" t="b">
        <v>0</v>
      </c>
      <c r="V3438" s="2" t="s">
        <v>69</v>
      </c>
      <c r="W3438" s="2">
        <v>561.29999999999995</v>
      </c>
    </row>
    <row r="3439" spans="1:23" ht="15.75" customHeight="1" x14ac:dyDescent="0.25">
      <c r="A3439" s="2" t="s">
        <v>3953</v>
      </c>
      <c r="B3439" s="2" t="s">
        <v>3954</v>
      </c>
      <c r="C3439" s="2" t="s">
        <v>147</v>
      </c>
      <c r="D3439" s="2" t="s">
        <v>81</v>
      </c>
      <c r="E3439" s="2" t="s">
        <v>82</v>
      </c>
      <c r="F3439" s="2" t="s">
        <v>364</v>
      </c>
      <c r="G3439" s="2" t="s">
        <v>497</v>
      </c>
      <c r="H3439" s="2" t="s">
        <v>412</v>
      </c>
      <c r="I3439" s="2" t="s">
        <v>54</v>
      </c>
      <c r="J3439" s="2" t="s">
        <v>498</v>
      </c>
      <c r="K3439" s="2" t="s">
        <v>499</v>
      </c>
      <c r="L3439" s="2" t="s">
        <v>377</v>
      </c>
      <c r="M3439" s="2">
        <v>59</v>
      </c>
      <c r="N3439" s="2" t="b">
        <v>0</v>
      </c>
      <c r="O3439" s="2">
        <v>0.83193277310924374</v>
      </c>
      <c r="P3439" s="2">
        <v>0.80816326530612248</v>
      </c>
      <c r="Q3439" s="2">
        <v>0.8571428571428571</v>
      </c>
      <c r="R3439" s="2" t="s">
        <v>74</v>
      </c>
      <c r="S3439" s="2" t="s">
        <v>7434</v>
      </c>
      <c r="T3439" s="2" t="s">
        <v>7435</v>
      </c>
      <c r="U3439" s="2" t="b">
        <v>0</v>
      </c>
      <c r="V3439" s="2" t="s">
        <v>69</v>
      </c>
      <c r="W3439" s="2">
        <v>737.4</v>
      </c>
    </row>
    <row r="3440" spans="1:23" ht="15.75" customHeight="1" x14ac:dyDescent="0.25">
      <c r="A3440" s="2" t="s">
        <v>3953</v>
      </c>
      <c r="B3440" s="2" t="s">
        <v>3954</v>
      </c>
      <c r="C3440" s="2" t="s">
        <v>147</v>
      </c>
      <c r="D3440" s="2" t="s">
        <v>81</v>
      </c>
      <c r="E3440" s="2" t="s">
        <v>82</v>
      </c>
      <c r="F3440" s="2" t="s">
        <v>364</v>
      </c>
      <c r="G3440" s="2" t="s">
        <v>502</v>
      </c>
      <c r="H3440" s="2" t="s">
        <v>412</v>
      </c>
      <c r="I3440" s="2" t="s">
        <v>54</v>
      </c>
      <c r="J3440" s="2" t="s">
        <v>503</v>
      </c>
      <c r="K3440" s="2" t="s">
        <v>504</v>
      </c>
      <c r="L3440" s="2" t="s">
        <v>377</v>
      </c>
      <c r="M3440" s="2">
        <v>60</v>
      </c>
      <c r="N3440" s="2" t="b">
        <v>0</v>
      </c>
      <c r="O3440" s="2">
        <v>0.85477178423236522</v>
      </c>
      <c r="P3440" s="2">
        <v>0.82071713147410363</v>
      </c>
      <c r="Q3440" s="2">
        <v>0.89177489177489178</v>
      </c>
      <c r="R3440" s="2" t="s">
        <v>74</v>
      </c>
      <c r="S3440" s="2" t="s">
        <v>7436</v>
      </c>
      <c r="T3440" s="2" t="s">
        <v>7437</v>
      </c>
      <c r="U3440" s="2" t="b">
        <v>0</v>
      </c>
      <c r="V3440" s="2" t="s">
        <v>69</v>
      </c>
      <c r="W3440" s="2">
        <v>669</v>
      </c>
    </row>
    <row r="3441" spans="1:23" ht="15.75" customHeight="1" x14ac:dyDescent="0.25">
      <c r="A3441" s="2" t="s">
        <v>3953</v>
      </c>
      <c r="B3441" s="2" t="s">
        <v>3954</v>
      </c>
      <c r="C3441" s="2" t="s">
        <v>147</v>
      </c>
      <c r="D3441" s="2" t="s">
        <v>81</v>
      </c>
      <c r="E3441" s="2" t="s">
        <v>82</v>
      </c>
      <c r="F3441" s="2" t="s">
        <v>364</v>
      </c>
      <c r="G3441" s="2" t="s">
        <v>507</v>
      </c>
      <c r="H3441" s="2" t="s">
        <v>412</v>
      </c>
      <c r="I3441" s="2" t="s">
        <v>54</v>
      </c>
      <c r="J3441" s="2" t="s">
        <v>508</v>
      </c>
      <c r="K3441" s="2" t="s">
        <v>509</v>
      </c>
      <c r="L3441" s="2" t="s">
        <v>377</v>
      </c>
      <c r="M3441" s="2">
        <v>61</v>
      </c>
      <c r="N3441" s="2" t="b">
        <v>0</v>
      </c>
      <c r="O3441" s="2">
        <v>0.85115303983228507</v>
      </c>
      <c r="P3441" s="2">
        <v>0.82520325203252032</v>
      </c>
      <c r="Q3441" s="2">
        <v>0.87878787878787878</v>
      </c>
      <c r="R3441" s="2" t="s">
        <v>74</v>
      </c>
      <c r="S3441" s="2" t="s">
        <v>7438</v>
      </c>
      <c r="T3441" s="2" t="s">
        <v>7439</v>
      </c>
      <c r="U3441" s="2" t="b">
        <v>0</v>
      </c>
      <c r="V3441" s="2" t="s">
        <v>69</v>
      </c>
      <c r="W3441" s="2">
        <v>610.70000000000005</v>
      </c>
    </row>
    <row r="3442" spans="1:23" ht="15.75" customHeight="1" x14ac:dyDescent="0.25">
      <c r="A3442" s="2" t="s">
        <v>3953</v>
      </c>
      <c r="B3442" s="2" t="s">
        <v>3954</v>
      </c>
      <c r="C3442" s="2" t="s">
        <v>147</v>
      </c>
      <c r="D3442" s="2" t="s">
        <v>81</v>
      </c>
      <c r="E3442" s="2" t="s">
        <v>82</v>
      </c>
      <c r="F3442" s="2" t="s">
        <v>364</v>
      </c>
      <c r="G3442" s="2" t="s">
        <v>512</v>
      </c>
      <c r="H3442" s="2" t="s">
        <v>513</v>
      </c>
      <c r="I3442" s="2" t="s">
        <v>40</v>
      </c>
      <c r="J3442" s="2" t="s">
        <v>514</v>
      </c>
      <c r="K3442" s="2" t="s">
        <v>515</v>
      </c>
      <c r="L3442" s="2" t="s">
        <v>372</v>
      </c>
      <c r="M3442" s="2">
        <v>42</v>
      </c>
      <c r="N3442" s="2" t="b">
        <v>0</v>
      </c>
      <c r="O3442" s="2">
        <v>0.82417582417582413</v>
      </c>
      <c r="P3442" s="2">
        <v>0.77720207253886009</v>
      </c>
      <c r="Q3442" s="2">
        <v>0.8771929824561403</v>
      </c>
      <c r="R3442" s="2" t="s">
        <v>74</v>
      </c>
      <c r="S3442" s="2" t="s">
        <v>7440</v>
      </c>
      <c r="T3442" s="2" t="s">
        <v>7441</v>
      </c>
      <c r="U3442" s="2" t="b">
        <v>0</v>
      </c>
      <c r="V3442" s="2" t="s">
        <v>69</v>
      </c>
      <c r="W3442" s="2">
        <v>765.7</v>
      </c>
    </row>
    <row r="3443" spans="1:23" ht="15.75" customHeight="1" x14ac:dyDescent="0.25">
      <c r="A3443" s="2" t="s">
        <v>3953</v>
      </c>
      <c r="B3443" s="2" t="s">
        <v>3954</v>
      </c>
      <c r="C3443" s="2" t="s">
        <v>147</v>
      </c>
      <c r="D3443" s="2" t="s">
        <v>81</v>
      </c>
      <c r="E3443" s="2" t="s">
        <v>82</v>
      </c>
      <c r="F3443" s="2" t="s">
        <v>364</v>
      </c>
      <c r="G3443" s="2" t="s">
        <v>518</v>
      </c>
      <c r="H3443" s="2" t="s">
        <v>513</v>
      </c>
      <c r="I3443" s="2" t="s">
        <v>40</v>
      </c>
      <c r="J3443" s="2" t="s">
        <v>519</v>
      </c>
      <c r="K3443" s="2" t="s">
        <v>520</v>
      </c>
      <c r="L3443" s="2" t="s">
        <v>372</v>
      </c>
      <c r="M3443" s="2">
        <v>43</v>
      </c>
      <c r="N3443" s="2" t="b">
        <v>0</v>
      </c>
      <c r="O3443" s="2">
        <v>0.83977900552486184</v>
      </c>
      <c r="P3443" s="2">
        <v>0.79581151832460728</v>
      </c>
      <c r="Q3443" s="2">
        <v>0.88888888888888884</v>
      </c>
      <c r="R3443" s="2" t="s">
        <v>74</v>
      </c>
      <c r="S3443" s="2" t="s">
        <v>7442</v>
      </c>
      <c r="T3443" s="2" t="s">
        <v>7443</v>
      </c>
      <c r="U3443" s="2" t="b">
        <v>0</v>
      </c>
      <c r="V3443" s="2" t="s">
        <v>69</v>
      </c>
      <c r="W3443" s="2">
        <v>412.3</v>
      </c>
    </row>
    <row r="3444" spans="1:23" ht="15.75" customHeight="1" x14ac:dyDescent="0.25">
      <c r="A3444" s="2" t="s">
        <v>3953</v>
      </c>
      <c r="B3444" s="2" t="s">
        <v>3954</v>
      </c>
      <c r="C3444" s="2" t="s">
        <v>147</v>
      </c>
      <c r="D3444" s="2" t="s">
        <v>81</v>
      </c>
      <c r="E3444" s="2" t="s">
        <v>82</v>
      </c>
      <c r="F3444" s="2" t="s">
        <v>364</v>
      </c>
      <c r="G3444" s="2" t="s">
        <v>523</v>
      </c>
      <c r="H3444" s="2" t="s">
        <v>513</v>
      </c>
      <c r="I3444" s="2" t="s">
        <v>40</v>
      </c>
      <c r="J3444" s="2" t="s">
        <v>524</v>
      </c>
      <c r="K3444" s="2" t="s">
        <v>525</v>
      </c>
      <c r="L3444" s="2" t="s">
        <v>372</v>
      </c>
      <c r="M3444" s="2">
        <v>44</v>
      </c>
      <c r="N3444" s="2" t="b">
        <v>0</v>
      </c>
      <c r="O3444" s="2">
        <v>0.86516853932584281</v>
      </c>
      <c r="P3444" s="2">
        <v>0.83243243243243248</v>
      </c>
      <c r="Q3444" s="2">
        <v>0.90058479532163738</v>
      </c>
      <c r="R3444" s="2" t="s">
        <v>74</v>
      </c>
      <c r="S3444" s="2" t="s">
        <v>7444</v>
      </c>
      <c r="T3444" s="2" t="s">
        <v>7445</v>
      </c>
      <c r="U3444" s="2" t="b">
        <v>0</v>
      </c>
      <c r="V3444" s="2" t="s">
        <v>69</v>
      </c>
      <c r="W3444" s="2">
        <v>479.2</v>
      </c>
    </row>
    <row r="3445" spans="1:23" ht="15.75" customHeight="1" x14ac:dyDescent="0.25">
      <c r="A3445" s="2" t="s">
        <v>3953</v>
      </c>
      <c r="B3445" s="2" t="s">
        <v>3954</v>
      </c>
      <c r="C3445" s="2" t="s">
        <v>147</v>
      </c>
      <c r="D3445" s="2" t="s">
        <v>81</v>
      </c>
      <c r="E3445" s="2" t="s">
        <v>82</v>
      </c>
      <c r="F3445" s="2" t="s">
        <v>364</v>
      </c>
      <c r="G3445" s="2" t="s">
        <v>528</v>
      </c>
      <c r="H3445" s="2" t="s">
        <v>513</v>
      </c>
      <c r="I3445" s="2" t="s">
        <v>40</v>
      </c>
      <c r="J3445" s="2" t="s">
        <v>529</v>
      </c>
      <c r="K3445" s="2" t="s">
        <v>530</v>
      </c>
      <c r="L3445" s="2" t="s">
        <v>372</v>
      </c>
      <c r="M3445" s="2">
        <v>45</v>
      </c>
      <c r="N3445" s="2" t="b">
        <v>0</v>
      </c>
      <c r="O3445" s="2">
        <v>0.82093663911845738</v>
      </c>
      <c r="P3445" s="2">
        <v>0.77604166666666663</v>
      </c>
      <c r="Q3445" s="2">
        <v>0.87134502923976609</v>
      </c>
      <c r="R3445" s="2" t="s">
        <v>74</v>
      </c>
      <c r="S3445" s="2" t="s">
        <v>7446</v>
      </c>
      <c r="T3445" s="2" t="s">
        <v>7447</v>
      </c>
      <c r="U3445" s="2" t="b">
        <v>0</v>
      </c>
      <c r="V3445" s="2" t="s">
        <v>69</v>
      </c>
      <c r="W3445" s="2">
        <v>475.5</v>
      </c>
    </row>
    <row r="3446" spans="1:23" ht="15.75" customHeight="1" x14ac:dyDescent="0.25">
      <c r="A3446" s="2" t="s">
        <v>3953</v>
      </c>
      <c r="B3446" s="2" t="s">
        <v>3954</v>
      </c>
      <c r="C3446" s="2" t="s">
        <v>147</v>
      </c>
      <c r="D3446" s="2" t="s">
        <v>81</v>
      </c>
      <c r="E3446" s="2" t="s">
        <v>82</v>
      </c>
      <c r="F3446" s="2" t="s">
        <v>364</v>
      </c>
      <c r="G3446" s="2" t="s">
        <v>533</v>
      </c>
      <c r="H3446" s="2" t="s">
        <v>513</v>
      </c>
      <c r="I3446" s="2" t="s">
        <v>40</v>
      </c>
      <c r="J3446" s="2" t="s">
        <v>534</v>
      </c>
      <c r="K3446" s="2" t="s">
        <v>535</v>
      </c>
      <c r="L3446" s="2" t="s">
        <v>372</v>
      </c>
      <c r="M3446" s="2">
        <v>46</v>
      </c>
      <c r="N3446" s="2" t="b">
        <v>0</v>
      </c>
      <c r="O3446" s="2">
        <v>0.84444444444444433</v>
      </c>
      <c r="P3446" s="2">
        <v>0.80423280423280419</v>
      </c>
      <c r="Q3446" s="2">
        <v>0.88888888888888884</v>
      </c>
      <c r="R3446" s="2" t="s">
        <v>74</v>
      </c>
      <c r="S3446" s="2" t="s">
        <v>7448</v>
      </c>
      <c r="T3446" s="2" t="s">
        <v>7449</v>
      </c>
      <c r="U3446" s="2" t="b">
        <v>0</v>
      </c>
      <c r="V3446" s="2" t="s">
        <v>69</v>
      </c>
      <c r="W3446" s="2">
        <v>486.7</v>
      </c>
    </row>
    <row r="3447" spans="1:23" ht="15.75" customHeight="1" x14ac:dyDescent="0.25">
      <c r="A3447" s="2" t="s">
        <v>3953</v>
      </c>
      <c r="B3447" s="2" t="s">
        <v>3954</v>
      </c>
      <c r="C3447" s="2" t="s">
        <v>147</v>
      </c>
      <c r="D3447" s="2" t="s">
        <v>81</v>
      </c>
      <c r="E3447" s="2" t="s">
        <v>82</v>
      </c>
      <c r="F3447" s="2" t="s">
        <v>364</v>
      </c>
      <c r="G3447" s="2" t="s">
        <v>538</v>
      </c>
      <c r="H3447" s="2" t="s">
        <v>513</v>
      </c>
      <c r="I3447" s="2" t="s">
        <v>40</v>
      </c>
      <c r="J3447" s="2" t="s">
        <v>539</v>
      </c>
      <c r="K3447" s="2" t="s">
        <v>540</v>
      </c>
      <c r="L3447" s="2" t="s">
        <v>372</v>
      </c>
      <c r="M3447" s="2">
        <v>47</v>
      </c>
      <c r="N3447" s="2" t="b">
        <v>0</v>
      </c>
      <c r="O3447" s="2">
        <v>0.83195592286501396</v>
      </c>
      <c r="P3447" s="2">
        <v>0.78645833333333337</v>
      </c>
      <c r="Q3447" s="2">
        <v>0.88304093567251463</v>
      </c>
      <c r="R3447" s="2" t="s">
        <v>74</v>
      </c>
      <c r="S3447" s="2" t="s">
        <v>7450</v>
      </c>
      <c r="T3447" s="2" t="s">
        <v>7451</v>
      </c>
      <c r="U3447" s="2" t="b">
        <v>0</v>
      </c>
      <c r="V3447" s="2" t="s">
        <v>69</v>
      </c>
      <c r="W3447" s="2">
        <v>474.5</v>
      </c>
    </row>
    <row r="3448" spans="1:23" ht="15.75" customHeight="1" x14ac:dyDescent="0.25">
      <c r="A3448" s="2" t="s">
        <v>3953</v>
      </c>
      <c r="B3448" s="2" t="s">
        <v>3954</v>
      </c>
      <c r="C3448" s="2" t="s">
        <v>147</v>
      </c>
      <c r="D3448" s="2" t="s">
        <v>81</v>
      </c>
      <c r="E3448" s="2" t="s">
        <v>82</v>
      </c>
      <c r="F3448" s="2" t="s">
        <v>364</v>
      </c>
      <c r="G3448" s="2" t="s">
        <v>550</v>
      </c>
      <c r="H3448" s="2" t="s">
        <v>513</v>
      </c>
      <c r="I3448" s="2" t="s">
        <v>40</v>
      </c>
      <c r="J3448" s="2" t="s">
        <v>555</v>
      </c>
      <c r="K3448" s="2" t="s">
        <v>557</v>
      </c>
      <c r="L3448" s="2" t="s">
        <v>372</v>
      </c>
      <c r="M3448" s="2">
        <v>48</v>
      </c>
      <c r="N3448" s="2" t="b">
        <v>0</v>
      </c>
      <c r="O3448" s="2">
        <v>0.82872928176795568</v>
      </c>
      <c r="P3448" s="2">
        <v>0.78534031413612571</v>
      </c>
      <c r="Q3448" s="2">
        <v>0.8771929824561403</v>
      </c>
      <c r="R3448" s="2" t="s">
        <v>74</v>
      </c>
      <c r="S3448" s="2" t="s">
        <v>7452</v>
      </c>
      <c r="T3448" s="2" t="s">
        <v>7453</v>
      </c>
      <c r="U3448" s="2" t="b">
        <v>0</v>
      </c>
      <c r="V3448" s="2" t="s">
        <v>69</v>
      </c>
      <c r="W3448" s="2">
        <v>717</v>
      </c>
    </row>
    <row r="3449" spans="1:23" ht="15.75" customHeight="1" x14ac:dyDescent="0.25">
      <c r="A3449" s="2" t="s">
        <v>3953</v>
      </c>
      <c r="B3449" s="2" t="s">
        <v>3954</v>
      </c>
      <c r="C3449" s="2" t="s">
        <v>147</v>
      </c>
      <c r="D3449" s="2" t="s">
        <v>81</v>
      </c>
      <c r="E3449" s="2" t="s">
        <v>82</v>
      </c>
      <c r="F3449" s="2" t="s">
        <v>364</v>
      </c>
      <c r="G3449" s="2" t="s">
        <v>572</v>
      </c>
      <c r="H3449" s="2" t="s">
        <v>513</v>
      </c>
      <c r="I3449" s="2" t="s">
        <v>40</v>
      </c>
      <c r="J3449" s="2" t="s">
        <v>575</v>
      </c>
      <c r="K3449" s="2" t="s">
        <v>576</v>
      </c>
      <c r="L3449" s="2" t="s">
        <v>372</v>
      </c>
      <c r="M3449" s="2">
        <v>49</v>
      </c>
      <c r="N3449" s="2" t="b">
        <v>0</v>
      </c>
      <c r="O3449" s="2">
        <v>0.86350974930362123</v>
      </c>
      <c r="P3449" s="2">
        <v>0.82446808510638303</v>
      </c>
      <c r="Q3449" s="2">
        <v>0.9064327485380117</v>
      </c>
      <c r="R3449" s="2" t="s">
        <v>74</v>
      </c>
      <c r="S3449" s="2" t="s">
        <v>7454</v>
      </c>
      <c r="T3449" s="2" t="s">
        <v>7455</v>
      </c>
      <c r="U3449" s="2" t="b">
        <v>0</v>
      </c>
      <c r="V3449" s="2" t="s">
        <v>69</v>
      </c>
      <c r="W3449" s="2">
        <v>594.79999999999995</v>
      </c>
    </row>
    <row r="3450" spans="1:23" ht="15.75" customHeight="1" x14ac:dyDescent="0.25">
      <c r="A3450" s="2" t="s">
        <v>3953</v>
      </c>
      <c r="B3450" s="2" t="s">
        <v>3954</v>
      </c>
      <c r="C3450" s="2" t="s">
        <v>147</v>
      </c>
      <c r="D3450" s="2" t="s">
        <v>81</v>
      </c>
      <c r="E3450" s="2" t="s">
        <v>82</v>
      </c>
      <c r="F3450" s="2" t="s">
        <v>364</v>
      </c>
      <c r="G3450" s="2" t="s">
        <v>587</v>
      </c>
      <c r="H3450" s="2" t="s">
        <v>513</v>
      </c>
      <c r="I3450" s="2" t="s">
        <v>40</v>
      </c>
      <c r="J3450" s="2" t="s">
        <v>589</v>
      </c>
      <c r="K3450" s="2" t="s">
        <v>591</v>
      </c>
      <c r="L3450" s="2" t="s">
        <v>372</v>
      </c>
      <c r="M3450" s="2">
        <v>50</v>
      </c>
      <c r="N3450" s="2" t="b">
        <v>0</v>
      </c>
      <c r="O3450" s="2">
        <v>0.84153005464480868</v>
      </c>
      <c r="P3450" s="2">
        <v>0.78974358974358971</v>
      </c>
      <c r="Q3450" s="2">
        <v>0.90058479532163738</v>
      </c>
      <c r="R3450" s="2" t="s">
        <v>74</v>
      </c>
      <c r="S3450" s="2" t="s">
        <v>7456</v>
      </c>
      <c r="T3450" s="2" t="s">
        <v>7457</v>
      </c>
      <c r="U3450" s="2" t="b">
        <v>0</v>
      </c>
      <c r="V3450" s="2" t="s">
        <v>69</v>
      </c>
      <c r="W3450" s="2">
        <v>534.79999999999995</v>
      </c>
    </row>
    <row r="3451" spans="1:23" ht="15.75" customHeight="1" x14ac:dyDescent="0.25">
      <c r="A3451" s="2" t="s">
        <v>3953</v>
      </c>
      <c r="B3451" s="2" t="s">
        <v>3954</v>
      </c>
      <c r="C3451" s="2" t="s">
        <v>147</v>
      </c>
      <c r="D3451" s="2" t="s">
        <v>81</v>
      </c>
      <c r="E3451" s="2" t="s">
        <v>82</v>
      </c>
      <c r="F3451" s="2" t="s">
        <v>364</v>
      </c>
      <c r="G3451" s="2" t="s">
        <v>601</v>
      </c>
      <c r="H3451" s="2" t="s">
        <v>513</v>
      </c>
      <c r="I3451" s="2" t="s">
        <v>40</v>
      </c>
      <c r="J3451" s="2" t="s">
        <v>603</v>
      </c>
      <c r="K3451" s="2" t="s">
        <v>604</v>
      </c>
      <c r="L3451" s="2" t="s">
        <v>372</v>
      </c>
      <c r="M3451" s="2">
        <v>51</v>
      </c>
      <c r="N3451" s="2" t="b">
        <v>0</v>
      </c>
      <c r="O3451" s="2">
        <v>0.8421052631578948</v>
      </c>
      <c r="P3451" s="2">
        <v>0.8</v>
      </c>
      <c r="Q3451" s="2">
        <v>0.88888888888888884</v>
      </c>
      <c r="R3451" s="2" t="s">
        <v>74</v>
      </c>
      <c r="S3451" s="2" t="s">
        <v>7458</v>
      </c>
      <c r="T3451" s="2" t="s">
        <v>7459</v>
      </c>
      <c r="U3451" s="2" t="b">
        <v>0</v>
      </c>
      <c r="V3451" s="2" t="s">
        <v>69</v>
      </c>
      <c r="W3451" s="2">
        <v>784.8</v>
      </c>
    </row>
    <row r="3452" spans="1:23" ht="15.75" customHeight="1" x14ac:dyDescent="0.25">
      <c r="A3452" s="2" t="s">
        <v>3953</v>
      </c>
      <c r="B3452" s="2" t="s">
        <v>3954</v>
      </c>
      <c r="C3452" s="2" t="s">
        <v>147</v>
      </c>
      <c r="D3452" s="2" t="s">
        <v>81</v>
      </c>
      <c r="E3452" s="2" t="s">
        <v>82</v>
      </c>
      <c r="F3452" s="2" t="s">
        <v>364</v>
      </c>
      <c r="G3452" s="2" t="s">
        <v>618</v>
      </c>
      <c r="H3452" s="2" t="s">
        <v>513</v>
      </c>
      <c r="I3452" s="2" t="s">
        <v>40</v>
      </c>
      <c r="J3452" s="2" t="s">
        <v>622</v>
      </c>
      <c r="K3452" s="2" t="s">
        <v>624</v>
      </c>
      <c r="L3452" s="2" t="s">
        <v>372</v>
      </c>
      <c r="M3452" s="2">
        <v>52</v>
      </c>
      <c r="N3452" s="2" t="b">
        <v>0</v>
      </c>
      <c r="O3452" s="2">
        <v>0.85793871866295268</v>
      </c>
      <c r="P3452" s="2">
        <v>0.81914893617021278</v>
      </c>
      <c r="Q3452" s="2">
        <v>0.90058479532163738</v>
      </c>
      <c r="R3452" s="2" t="s">
        <v>74</v>
      </c>
      <c r="S3452" s="2" t="s">
        <v>7460</v>
      </c>
      <c r="T3452" s="2" t="s">
        <v>7461</v>
      </c>
      <c r="U3452" s="2" t="b">
        <v>0</v>
      </c>
      <c r="V3452" s="2" t="s">
        <v>69</v>
      </c>
      <c r="W3452" s="2">
        <v>597.9</v>
      </c>
    </row>
    <row r="3453" spans="1:23" ht="15.75" customHeight="1" x14ac:dyDescent="0.25">
      <c r="A3453" s="2" t="s">
        <v>3953</v>
      </c>
      <c r="B3453" s="2" t="s">
        <v>3954</v>
      </c>
      <c r="C3453" s="2" t="s">
        <v>147</v>
      </c>
      <c r="D3453" s="2" t="s">
        <v>81</v>
      </c>
      <c r="E3453" s="2" t="s">
        <v>82</v>
      </c>
      <c r="F3453" s="2" t="s">
        <v>364</v>
      </c>
      <c r="G3453" s="2" t="s">
        <v>640</v>
      </c>
      <c r="H3453" s="2" t="s">
        <v>513</v>
      </c>
      <c r="I3453" s="2" t="s">
        <v>40</v>
      </c>
      <c r="J3453" s="2" t="s">
        <v>643</v>
      </c>
      <c r="K3453" s="2" t="s">
        <v>644</v>
      </c>
      <c r="L3453" s="2" t="s">
        <v>372</v>
      </c>
      <c r="M3453" s="2">
        <v>53</v>
      </c>
      <c r="N3453" s="2" t="b">
        <v>0</v>
      </c>
      <c r="O3453" s="2">
        <v>0.84615384615384603</v>
      </c>
      <c r="P3453" s="2">
        <v>0.79792746113989632</v>
      </c>
      <c r="Q3453" s="2">
        <v>0.90058479532163738</v>
      </c>
      <c r="R3453" s="2" t="s">
        <v>74</v>
      </c>
      <c r="S3453" s="2" t="s">
        <v>7462</v>
      </c>
      <c r="T3453" s="2" t="s">
        <v>7463</v>
      </c>
      <c r="U3453" s="2" t="b">
        <v>0</v>
      </c>
      <c r="V3453" s="2" t="s">
        <v>69</v>
      </c>
      <c r="W3453" s="2">
        <v>480.5</v>
      </c>
    </row>
    <row r="3454" spans="1:23" ht="15.75" customHeight="1" x14ac:dyDescent="0.25">
      <c r="A3454" s="2" t="s">
        <v>3953</v>
      </c>
      <c r="B3454" s="2" t="s">
        <v>3954</v>
      </c>
      <c r="C3454" s="2" t="s">
        <v>147</v>
      </c>
      <c r="D3454" s="2" t="s">
        <v>81</v>
      </c>
      <c r="E3454" s="2" t="s">
        <v>82</v>
      </c>
      <c r="F3454" s="2" t="s">
        <v>364</v>
      </c>
      <c r="G3454" s="2" t="s">
        <v>659</v>
      </c>
      <c r="H3454" s="2" t="s">
        <v>513</v>
      </c>
      <c r="I3454" s="2" t="s">
        <v>40</v>
      </c>
      <c r="J3454" s="2" t="s">
        <v>660</v>
      </c>
      <c r="K3454" s="2" t="s">
        <v>661</v>
      </c>
      <c r="L3454" s="2" t="s">
        <v>372</v>
      </c>
      <c r="M3454" s="2">
        <v>54</v>
      </c>
      <c r="N3454" s="2" t="b">
        <v>0</v>
      </c>
      <c r="O3454" s="2">
        <v>0.83888888888888902</v>
      </c>
      <c r="P3454" s="2">
        <v>0.79894179894179895</v>
      </c>
      <c r="Q3454" s="2">
        <v>0.88304093567251463</v>
      </c>
      <c r="R3454" s="2" t="s">
        <v>74</v>
      </c>
      <c r="S3454" s="2" t="s">
        <v>7464</v>
      </c>
      <c r="T3454" s="2" t="s">
        <v>7465</v>
      </c>
      <c r="U3454" s="2" t="b">
        <v>0</v>
      </c>
      <c r="V3454" s="2" t="s">
        <v>69</v>
      </c>
      <c r="W3454" s="2">
        <v>724.2</v>
      </c>
    </row>
    <row r="3455" spans="1:23" ht="15.75" customHeight="1" x14ac:dyDescent="0.25">
      <c r="A3455" s="2" t="s">
        <v>3953</v>
      </c>
      <c r="B3455" s="2" t="s">
        <v>3954</v>
      </c>
      <c r="C3455" s="2" t="s">
        <v>147</v>
      </c>
      <c r="D3455" s="2" t="s">
        <v>81</v>
      </c>
      <c r="E3455" s="2" t="s">
        <v>82</v>
      </c>
      <c r="F3455" s="2" t="s">
        <v>364</v>
      </c>
      <c r="G3455" s="2" t="s">
        <v>664</v>
      </c>
      <c r="H3455" s="2" t="s">
        <v>513</v>
      </c>
      <c r="I3455" s="2" t="s">
        <v>40</v>
      </c>
      <c r="J3455" s="2" t="s">
        <v>665</v>
      </c>
      <c r="K3455" s="2" t="s">
        <v>666</v>
      </c>
      <c r="L3455" s="2" t="s">
        <v>372</v>
      </c>
      <c r="M3455" s="2">
        <v>55</v>
      </c>
      <c r="N3455" s="2" t="b">
        <v>0</v>
      </c>
      <c r="O3455" s="2">
        <v>0.82288828337874664</v>
      </c>
      <c r="P3455" s="2">
        <v>0.77040816326530615</v>
      </c>
      <c r="Q3455" s="2">
        <v>0.88304093567251463</v>
      </c>
      <c r="R3455" s="2" t="s">
        <v>74</v>
      </c>
      <c r="S3455" s="2" t="s">
        <v>7466</v>
      </c>
      <c r="T3455" s="2" t="s">
        <v>7467</v>
      </c>
      <c r="U3455" s="2" t="b">
        <v>0</v>
      </c>
      <c r="V3455" s="2" t="s">
        <v>69</v>
      </c>
      <c r="W3455" s="2">
        <v>549.4</v>
      </c>
    </row>
    <row r="3456" spans="1:23" ht="15.75" customHeight="1" x14ac:dyDescent="0.25">
      <c r="A3456" s="2" t="s">
        <v>3953</v>
      </c>
      <c r="B3456" s="2" t="s">
        <v>3954</v>
      </c>
      <c r="C3456" s="2" t="s">
        <v>147</v>
      </c>
      <c r="D3456" s="2" t="s">
        <v>81</v>
      </c>
      <c r="E3456" s="2" t="s">
        <v>82</v>
      </c>
      <c r="F3456" s="2" t="s">
        <v>364</v>
      </c>
      <c r="G3456" s="2" t="s">
        <v>669</v>
      </c>
      <c r="H3456" s="2" t="s">
        <v>513</v>
      </c>
      <c r="I3456" s="2" t="s">
        <v>40</v>
      </c>
      <c r="J3456" s="2" t="s">
        <v>670</v>
      </c>
      <c r="K3456" s="2" t="s">
        <v>671</v>
      </c>
      <c r="L3456" s="2" t="s">
        <v>372</v>
      </c>
      <c r="M3456" s="2">
        <v>56</v>
      </c>
      <c r="N3456" s="2" t="b">
        <v>0</v>
      </c>
      <c r="O3456" s="2">
        <v>0.82913165266106437</v>
      </c>
      <c r="P3456" s="2">
        <v>0.79569892473118276</v>
      </c>
      <c r="Q3456" s="2">
        <v>0.86549707602339176</v>
      </c>
      <c r="R3456" s="2" t="s">
        <v>74</v>
      </c>
      <c r="S3456" s="2" t="s">
        <v>7468</v>
      </c>
      <c r="T3456" s="2" t="s">
        <v>7469</v>
      </c>
      <c r="U3456" s="2" t="b">
        <v>0</v>
      </c>
      <c r="V3456" s="2" t="s">
        <v>69</v>
      </c>
      <c r="W3456" s="2">
        <v>726.4</v>
      </c>
    </row>
    <row r="3457" spans="1:23" ht="15.75" customHeight="1" x14ac:dyDescent="0.25">
      <c r="A3457" s="2" t="s">
        <v>3953</v>
      </c>
      <c r="B3457" s="2" t="s">
        <v>3954</v>
      </c>
      <c r="C3457" s="2" t="s">
        <v>147</v>
      </c>
      <c r="D3457" s="2" t="s">
        <v>81</v>
      </c>
      <c r="E3457" s="2" t="s">
        <v>82</v>
      </c>
      <c r="F3457" s="2" t="s">
        <v>364</v>
      </c>
      <c r="G3457" s="2" t="s">
        <v>674</v>
      </c>
      <c r="H3457" s="2" t="s">
        <v>513</v>
      </c>
      <c r="I3457" s="2" t="s">
        <v>40</v>
      </c>
      <c r="J3457" s="2" t="s">
        <v>675</v>
      </c>
      <c r="K3457" s="2" t="s">
        <v>676</v>
      </c>
      <c r="L3457" s="2" t="s">
        <v>372</v>
      </c>
      <c r="M3457" s="2">
        <v>57</v>
      </c>
      <c r="N3457" s="2" t="b">
        <v>0</v>
      </c>
      <c r="O3457" s="2">
        <v>0.83656509695290859</v>
      </c>
      <c r="P3457" s="2">
        <v>0.79473684210526319</v>
      </c>
      <c r="Q3457" s="2">
        <v>0.88304093567251463</v>
      </c>
      <c r="R3457" s="2" t="s">
        <v>74</v>
      </c>
      <c r="S3457" s="2" t="s">
        <v>7470</v>
      </c>
      <c r="T3457" s="2" t="s">
        <v>7471</v>
      </c>
      <c r="U3457" s="2" t="b">
        <v>0</v>
      </c>
      <c r="V3457" s="2" t="s">
        <v>69</v>
      </c>
      <c r="W3457" s="2">
        <v>658.2</v>
      </c>
    </row>
    <row r="3458" spans="1:23" ht="15.75" customHeight="1" x14ac:dyDescent="0.25">
      <c r="A3458" s="2" t="s">
        <v>3953</v>
      </c>
      <c r="B3458" s="2" t="s">
        <v>3954</v>
      </c>
      <c r="C3458" s="2" t="s">
        <v>147</v>
      </c>
      <c r="D3458" s="2" t="s">
        <v>81</v>
      </c>
      <c r="E3458" s="2" t="s">
        <v>82</v>
      </c>
      <c r="F3458" s="2" t="s">
        <v>364</v>
      </c>
      <c r="G3458" s="2" t="s">
        <v>679</v>
      </c>
      <c r="H3458" s="2" t="s">
        <v>513</v>
      </c>
      <c r="I3458" s="2" t="s">
        <v>40</v>
      </c>
      <c r="J3458" s="2" t="s">
        <v>680</v>
      </c>
      <c r="K3458" s="2" t="s">
        <v>681</v>
      </c>
      <c r="L3458" s="2" t="s">
        <v>372</v>
      </c>
      <c r="M3458" s="2">
        <v>58</v>
      </c>
      <c r="N3458" s="2" t="b">
        <v>0</v>
      </c>
      <c r="O3458" s="2">
        <v>0.84444444444444433</v>
      </c>
      <c r="P3458" s="2">
        <v>0.80423280423280419</v>
      </c>
      <c r="Q3458" s="2">
        <v>0.88888888888888884</v>
      </c>
      <c r="R3458" s="2" t="s">
        <v>74</v>
      </c>
      <c r="S3458" s="2" t="s">
        <v>7472</v>
      </c>
      <c r="T3458" s="2" t="s">
        <v>7473</v>
      </c>
      <c r="U3458" s="2" t="b">
        <v>0</v>
      </c>
      <c r="V3458" s="2" t="s">
        <v>69</v>
      </c>
      <c r="W3458" s="2">
        <v>774.4</v>
      </c>
    </row>
    <row r="3459" spans="1:23" ht="15.75" customHeight="1" x14ac:dyDescent="0.25">
      <c r="A3459" s="2" t="s">
        <v>3953</v>
      </c>
      <c r="B3459" s="2" t="s">
        <v>3954</v>
      </c>
      <c r="C3459" s="2" t="s">
        <v>147</v>
      </c>
      <c r="D3459" s="2" t="s">
        <v>81</v>
      </c>
      <c r="E3459" s="2" t="s">
        <v>82</v>
      </c>
      <c r="F3459" s="2" t="s">
        <v>364</v>
      </c>
      <c r="G3459" s="2" t="s">
        <v>684</v>
      </c>
      <c r="H3459" s="2" t="s">
        <v>513</v>
      </c>
      <c r="I3459" s="2" t="s">
        <v>40</v>
      </c>
      <c r="J3459" s="2" t="s">
        <v>685</v>
      </c>
      <c r="K3459" s="2" t="s">
        <v>686</v>
      </c>
      <c r="L3459" s="2" t="s">
        <v>372</v>
      </c>
      <c r="M3459" s="2">
        <v>59</v>
      </c>
      <c r="N3459" s="2" t="b">
        <v>0</v>
      </c>
      <c r="O3459" s="2">
        <v>0.83425414364640882</v>
      </c>
      <c r="P3459" s="2">
        <v>0.79057591623036649</v>
      </c>
      <c r="Q3459" s="2">
        <v>0.88304093567251463</v>
      </c>
      <c r="R3459" s="2" t="s">
        <v>74</v>
      </c>
      <c r="S3459" s="2" t="s">
        <v>7474</v>
      </c>
      <c r="T3459" s="2" t="s">
        <v>7475</v>
      </c>
      <c r="U3459" s="2" t="b">
        <v>0</v>
      </c>
      <c r="V3459" s="2" t="s">
        <v>69</v>
      </c>
      <c r="W3459" s="2">
        <v>651</v>
      </c>
    </row>
    <row r="3460" spans="1:23" ht="15.75" customHeight="1" x14ac:dyDescent="0.25">
      <c r="A3460" s="2" t="s">
        <v>3953</v>
      </c>
      <c r="B3460" s="2" t="s">
        <v>3954</v>
      </c>
      <c r="C3460" s="2" t="s">
        <v>147</v>
      </c>
      <c r="D3460" s="2" t="s">
        <v>81</v>
      </c>
      <c r="E3460" s="2" t="s">
        <v>82</v>
      </c>
      <c r="F3460" s="2" t="s">
        <v>364</v>
      </c>
      <c r="G3460" s="2" t="s">
        <v>689</v>
      </c>
      <c r="H3460" s="2" t="s">
        <v>513</v>
      </c>
      <c r="I3460" s="2" t="s">
        <v>40</v>
      </c>
      <c r="J3460" s="2" t="s">
        <v>690</v>
      </c>
      <c r="K3460" s="2" t="s">
        <v>691</v>
      </c>
      <c r="L3460" s="2" t="s">
        <v>372</v>
      </c>
      <c r="M3460" s="2">
        <v>60</v>
      </c>
      <c r="N3460" s="2" t="b">
        <v>0</v>
      </c>
      <c r="O3460" s="2">
        <v>0.82872928176795568</v>
      </c>
      <c r="P3460" s="2">
        <v>0.78534031413612571</v>
      </c>
      <c r="Q3460" s="2">
        <v>0.8771929824561403</v>
      </c>
      <c r="R3460" s="2" t="s">
        <v>74</v>
      </c>
      <c r="S3460" s="2" t="s">
        <v>7476</v>
      </c>
      <c r="T3460" s="2" t="s">
        <v>7477</v>
      </c>
      <c r="U3460" s="2" t="b">
        <v>0</v>
      </c>
      <c r="V3460" s="2" t="s">
        <v>69</v>
      </c>
      <c r="W3460" s="2">
        <v>413.8</v>
      </c>
    </row>
    <row r="3461" spans="1:23" ht="15.75" customHeight="1" x14ac:dyDescent="0.25">
      <c r="A3461" s="2" t="s">
        <v>3953</v>
      </c>
      <c r="B3461" s="2" t="s">
        <v>3954</v>
      </c>
      <c r="C3461" s="2" t="s">
        <v>147</v>
      </c>
      <c r="D3461" s="2" t="s">
        <v>81</v>
      </c>
      <c r="E3461" s="2" t="s">
        <v>82</v>
      </c>
      <c r="F3461" s="2" t="s">
        <v>364</v>
      </c>
      <c r="G3461" s="2" t="s">
        <v>694</v>
      </c>
      <c r="H3461" s="2" t="s">
        <v>513</v>
      </c>
      <c r="I3461" s="2" t="s">
        <v>40</v>
      </c>
      <c r="J3461" s="2" t="s">
        <v>695</v>
      </c>
      <c r="K3461" s="2" t="s">
        <v>696</v>
      </c>
      <c r="L3461" s="2" t="s">
        <v>372</v>
      </c>
      <c r="M3461" s="2">
        <v>61</v>
      </c>
      <c r="N3461" s="2" t="b">
        <v>0</v>
      </c>
      <c r="O3461" s="2">
        <v>0.84848484848484851</v>
      </c>
      <c r="P3461" s="2">
        <v>0.80208333333333337</v>
      </c>
      <c r="Q3461" s="2">
        <v>0.90058479532163738</v>
      </c>
      <c r="R3461" s="2" t="s">
        <v>74</v>
      </c>
      <c r="S3461" s="2" t="s">
        <v>7478</v>
      </c>
      <c r="T3461" s="2" t="s">
        <v>7479</v>
      </c>
      <c r="U3461" s="2" t="b">
        <v>0</v>
      </c>
      <c r="V3461" s="2" t="s">
        <v>69</v>
      </c>
      <c r="W3461" s="2">
        <v>538.79999999999995</v>
      </c>
    </row>
    <row r="3462" spans="1:23" ht="15.75" customHeight="1" x14ac:dyDescent="0.25">
      <c r="A3462" s="2" t="s">
        <v>3953</v>
      </c>
      <c r="B3462" s="2" t="s">
        <v>3954</v>
      </c>
      <c r="C3462" s="2" t="s">
        <v>147</v>
      </c>
      <c r="D3462" s="2" t="s">
        <v>81</v>
      </c>
      <c r="E3462" s="2" t="s">
        <v>82</v>
      </c>
      <c r="F3462" s="2" t="s">
        <v>364</v>
      </c>
      <c r="G3462" s="2" t="s">
        <v>699</v>
      </c>
      <c r="H3462" s="2" t="s">
        <v>700</v>
      </c>
      <c r="I3462" s="2" t="s">
        <v>47</v>
      </c>
      <c r="J3462" s="2" t="s">
        <v>701</v>
      </c>
      <c r="K3462" s="2" t="s">
        <v>702</v>
      </c>
      <c r="L3462" s="2" t="s">
        <v>366</v>
      </c>
      <c r="M3462" s="2">
        <v>42</v>
      </c>
      <c r="N3462" s="2" t="b">
        <v>0</v>
      </c>
      <c r="O3462" s="2">
        <v>0.8509719222462202</v>
      </c>
      <c r="P3462" s="2">
        <v>0.83122362869198307</v>
      </c>
      <c r="Q3462" s="2">
        <v>0.87168141592920356</v>
      </c>
      <c r="R3462" s="2" t="s">
        <v>74</v>
      </c>
      <c r="S3462" s="2" t="s">
        <v>7480</v>
      </c>
      <c r="T3462" s="2" t="s">
        <v>7481</v>
      </c>
      <c r="U3462" s="2" t="b">
        <v>0</v>
      </c>
      <c r="V3462" s="2" t="s">
        <v>69</v>
      </c>
      <c r="W3462" s="2">
        <v>786.8</v>
      </c>
    </row>
    <row r="3463" spans="1:23" ht="15.75" customHeight="1" x14ac:dyDescent="0.25">
      <c r="A3463" s="2" t="s">
        <v>3953</v>
      </c>
      <c r="B3463" s="2" t="s">
        <v>3954</v>
      </c>
      <c r="C3463" s="2" t="s">
        <v>147</v>
      </c>
      <c r="D3463" s="2" t="s">
        <v>81</v>
      </c>
      <c r="E3463" s="2" t="s">
        <v>82</v>
      </c>
      <c r="F3463" s="2" t="s">
        <v>364</v>
      </c>
      <c r="G3463" s="2" t="s">
        <v>705</v>
      </c>
      <c r="H3463" s="2" t="s">
        <v>700</v>
      </c>
      <c r="I3463" s="2" t="s">
        <v>47</v>
      </c>
      <c r="J3463" s="2" t="s">
        <v>706</v>
      </c>
      <c r="K3463" s="2" t="s">
        <v>707</v>
      </c>
      <c r="L3463" s="2" t="s">
        <v>366</v>
      </c>
      <c r="M3463" s="2">
        <v>43</v>
      </c>
      <c r="N3463" s="2" t="b">
        <v>0</v>
      </c>
      <c r="O3463" s="2">
        <v>0.8366013071895424</v>
      </c>
      <c r="P3463" s="2">
        <v>0.82403433476394849</v>
      </c>
      <c r="Q3463" s="2">
        <v>0.84955752212389379</v>
      </c>
      <c r="R3463" s="2" t="s">
        <v>74</v>
      </c>
      <c r="S3463" s="2" t="s">
        <v>7482</v>
      </c>
      <c r="T3463" s="2" t="s">
        <v>7483</v>
      </c>
      <c r="U3463" s="2" t="b">
        <v>0</v>
      </c>
      <c r="V3463" s="2" t="s">
        <v>69</v>
      </c>
      <c r="W3463" s="2">
        <v>595.70000000000005</v>
      </c>
    </row>
    <row r="3464" spans="1:23" ht="15.75" customHeight="1" x14ac:dyDescent="0.25">
      <c r="A3464" s="2" t="s">
        <v>3953</v>
      </c>
      <c r="B3464" s="2" t="s">
        <v>3954</v>
      </c>
      <c r="C3464" s="2" t="s">
        <v>147</v>
      </c>
      <c r="D3464" s="2" t="s">
        <v>81</v>
      </c>
      <c r="E3464" s="2" t="s">
        <v>82</v>
      </c>
      <c r="F3464" s="2" t="s">
        <v>364</v>
      </c>
      <c r="G3464" s="2" t="s">
        <v>710</v>
      </c>
      <c r="H3464" s="2" t="s">
        <v>700</v>
      </c>
      <c r="I3464" s="2" t="s">
        <v>47</v>
      </c>
      <c r="J3464" s="2" t="s">
        <v>711</v>
      </c>
      <c r="K3464" s="2" t="s">
        <v>712</v>
      </c>
      <c r="L3464" s="2" t="s">
        <v>366</v>
      </c>
      <c r="M3464" s="2">
        <v>44</v>
      </c>
      <c r="N3464" s="2" t="b">
        <v>0</v>
      </c>
      <c r="O3464" s="2">
        <v>0.84347826086956523</v>
      </c>
      <c r="P3464" s="2">
        <v>0.82905982905982911</v>
      </c>
      <c r="Q3464" s="2">
        <v>0.8584070796460177</v>
      </c>
      <c r="R3464" s="2" t="s">
        <v>74</v>
      </c>
      <c r="S3464" s="2" t="s">
        <v>7484</v>
      </c>
      <c r="T3464" s="2" t="s">
        <v>7485</v>
      </c>
      <c r="U3464" s="2" t="b">
        <v>0</v>
      </c>
      <c r="V3464" s="2" t="s">
        <v>69</v>
      </c>
      <c r="W3464" s="2">
        <v>774.9</v>
      </c>
    </row>
    <row r="3465" spans="1:23" ht="15.75" customHeight="1" x14ac:dyDescent="0.25">
      <c r="A3465" s="2" t="s">
        <v>3953</v>
      </c>
      <c r="B3465" s="2" t="s">
        <v>3954</v>
      </c>
      <c r="C3465" s="2" t="s">
        <v>147</v>
      </c>
      <c r="D3465" s="2" t="s">
        <v>81</v>
      </c>
      <c r="E3465" s="2" t="s">
        <v>82</v>
      </c>
      <c r="F3465" s="2" t="s">
        <v>364</v>
      </c>
      <c r="G3465" s="2" t="s">
        <v>715</v>
      </c>
      <c r="H3465" s="2" t="s">
        <v>700</v>
      </c>
      <c r="I3465" s="2" t="s">
        <v>47</v>
      </c>
      <c r="J3465" s="2" t="s">
        <v>716</v>
      </c>
      <c r="K3465" s="2" t="s">
        <v>717</v>
      </c>
      <c r="L3465" s="2" t="s">
        <v>366</v>
      </c>
      <c r="M3465" s="2">
        <v>45</v>
      </c>
      <c r="N3465" s="2" t="b">
        <v>0</v>
      </c>
      <c r="O3465" s="2">
        <v>0.8325991189427312</v>
      </c>
      <c r="P3465" s="2">
        <v>0.82894736842105265</v>
      </c>
      <c r="Q3465" s="2">
        <v>0.83628318584070793</v>
      </c>
      <c r="R3465" s="2" t="s">
        <v>74</v>
      </c>
      <c r="S3465" s="2" t="s">
        <v>7486</v>
      </c>
      <c r="T3465" s="2" t="s">
        <v>7487</v>
      </c>
      <c r="U3465" s="2" t="b">
        <v>0</v>
      </c>
      <c r="V3465" s="2" t="s">
        <v>69</v>
      </c>
      <c r="W3465" s="2">
        <v>668.5</v>
      </c>
    </row>
    <row r="3466" spans="1:23" ht="15.75" customHeight="1" x14ac:dyDescent="0.25">
      <c r="A3466" s="2" t="s">
        <v>3953</v>
      </c>
      <c r="B3466" s="2" t="s">
        <v>3954</v>
      </c>
      <c r="C3466" s="2" t="s">
        <v>147</v>
      </c>
      <c r="D3466" s="2" t="s">
        <v>81</v>
      </c>
      <c r="E3466" s="2" t="s">
        <v>82</v>
      </c>
      <c r="F3466" s="2" t="s">
        <v>364</v>
      </c>
      <c r="G3466" s="2" t="s">
        <v>720</v>
      </c>
      <c r="H3466" s="2" t="s">
        <v>700</v>
      </c>
      <c r="I3466" s="2" t="s">
        <v>47</v>
      </c>
      <c r="J3466" s="2" t="s">
        <v>721</v>
      </c>
      <c r="K3466" s="2" t="s">
        <v>722</v>
      </c>
      <c r="L3466" s="2" t="s">
        <v>366</v>
      </c>
      <c r="M3466" s="2">
        <v>46</v>
      </c>
      <c r="N3466" s="2" t="b">
        <v>0</v>
      </c>
      <c r="O3466" s="2">
        <v>0.84140969162995582</v>
      </c>
      <c r="P3466" s="2">
        <v>0.83771929824561409</v>
      </c>
      <c r="Q3466" s="2">
        <v>0.84513274336283184</v>
      </c>
      <c r="R3466" s="2" t="s">
        <v>74</v>
      </c>
      <c r="S3466" s="2" t="s">
        <v>7488</v>
      </c>
      <c r="T3466" s="2" t="s">
        <v>7489</v>
      </c>
      <c r="U3466" s="2" t="b">
        <v>0</v>
      </c>
      <c r="V3466" s="2" t="s">
        <v>69</v>
      </c>
      <c r="W3466" s="2">
        <v>655.8</v>
      </c>
    </row>
    <row r="3467" spans="1:23" ht="15.75" customHeight="1" x14ac:dyDescent="0.25">
      <c r="A3467" s="2" t="s">
        <v>3953</v>
      </c>
      <c r="B3467" s="2" t="s">
        <v>3954</v>
      </c>
      <c r="C3467" s="2" t="s">
        <v>147</v>
      </c>
      <c r="D3467" s="2" t="s">
        <v>81</v>
      </c>
      <c r="E3467" s="2" t="s">
        <v>82</v>
      </c>
      <c r="F3467" s="2" t="s">
        <v>364</v>
      </c>
      <c r="G3467" s="2" t="s">
        <v>725</v>
      </c>
      <c r="H3467" s="2" t="s">
        <v>700</v>
      </c>
      <c r="I3467" s="2" t="s">
        <v>47</v>
      </c>
      <c r="J3467" s="2" t="s">
        <v>726</v>
      </c>
      <c r="K3467" s="2" t="s">
        <v>727</v>
      </c>
      <c r="L3467" s="2" t="s">
        <v>366</v>
      </c>
      <c r="M3467" s="2">
        <v>47</v>
      </c>
      <c r="N3467" s="2" t="b">
        <v>0</v>
      </c>
      <c r="O3467" s="2">
        <v>0.86956521739130432</v>
      </c>
      <c r="P3467" s="2">
        <v>0.85470085470085466</v>
      </c>
      <c r="Q3467" s="2">
        <v>0.88495575221238942</v>
      </c>
      <c r="R3467" s="2" t="s">
        <v>74</v>
      </c>
      <c r="S3467" s="2" t="s">
        <v>7490</v>
      </c>
      <c r="T3467" s="2" t="s">
        <v>7491</v>
      </c>
      <c r="U3467" s="2" t="b">
        <v>0</v>
      </c>
      <c r="V3467" s="2" t="s">
        <v>69</v>
      </c>
      <c r="W3467" s="2">
        <v>662.8</v>
      </c>
    </row>
    <row r="3468" spans="1:23" ht="15.75" customHeight="1" x14ac:dyDescent="0.25">
      <c r="A3468" s="2" t="s">
        <v>3953</v>
      </c>
      <c r="B3468" s="2" t="s">
        <v>3954</v>
      </c>
      <c r="C3468" s="2" t="s">
        <v>147</v>
      </c>
      <c r="D3468" s="2" t="s">
        <v>81</v>
      </c>
      <c r="E3468" s="2" t="s">
        <v>82</v>
      </c>
      <c r="F3468" s="2" t="s">
        <v>364</v>
      </c>
      <c r="G3468" s="2" t="s">
        <v>730</v>
      </c>
      <c r="H3468" s="2" t="s">
        <v>700</v>
      </c>
      <c r="I3468" s="2" t="s">
        <v>47</v>
      </c>
      <c r="J3468" s="2" t="s">
        <v>731</v>
      </c>
      <c r="K3468" s="2" t="s">
        <v>732</v>
      </c>
      <c r="L3468" s="2" t="s">
        <v>366</v>
      </c>
      <c r="M3468" s="2">
        <v>48</v>
      </c>
      <c r="N3468" s="2" t="b">
        <v>0</v>
      </c>
      <c r="O3468" s="2">
        <v>0.84731182795698923</v>
      </c>
      <c r="P3468" s="2">
        <v>0.82426778242677823</v>
      </c>
      <c r="Q3468" s="2">
        <v>0.87168141592920356</v>
      </c>
      <c r="R3468" s="2" t="s">
        <v>74</v>
      </c>
      <c r="S3468" s="2" t="s">
        <v>7492</v>
      </c>
      <c r="T3468" s="2" t="s">
        <v>7493</v>
      </c>
      <c r="U3468" s="2" t="b">
        <v>0</v>
      </c>
      <c r="V3468" s="2" t="s">
        <v>69</v>
      </c>
      <c r="W3468" s="2">
        <v>459.4</v>
      </c>
    </row>
    <row r="3469" spans="1:23" ht="15.75" customHeight="1" x14ac:dyDescent="0.25">
      <c r="A3469" s="2" t="s">
        <v>3953</v>
      </c>
      <c r="B3469" s="2" t="s">
        <v>3954</v>
      </c>
      <c r="C3469" s="2" t="s">
        <v>147</v>
      </c>
      <c r="D3469" s="2" t="s">
        <v>81</v>
      </c>
      <c r="E3469" s="2" t="s">
        <v>82</v>
      </c>
      <c r="F3469" s="2" t="s">
        <v>364</v>
      </c>
      <c r="G3469" s="2" t="s">
        <v>735</v>
      </c>
      <c r="H3469" s="2" t="s">
        <v>700</v>
      </c>
      <c r="I3469" s="2" t="s">
        <v>47</v>
      </c>
      <c r="J3469" s="2" t="s">
        <v>736</v>
      </c>
      <c r="K3469" s="2" t="s">
        <v>737</v>
      </c>
      <c r="L3469" s="2" t="s">
        <v>366</v>
      </c>
      <c r="M3469" s="2">
        <v>49</v>
      </c>
      <c r="N3469" s="2" t="b">
        <v>0</v>
      </c>
      <c r="O3469" s="2">
        <v>0.8509719222462202</v>
      </c>
      <c r="P3469" s="2">
        <v>0.83122362869198307</v>
      </c>
      <c r="Q3469" s="2">
        <v>0.87168141592920356</v>
      </c>
      <c r="R3469" s="2" t="s">
        <v>74</v>
      </c>
      <c r="S3469" s="2" t="s">
        <v>7494</v>
      </c>
      <c r="T3469" s="2" t="s">
        <v>7495</v>
      </c>
      <c r="U3469" s="2" t="b">
        <v>0</v>
      </c>
      <c r="V3469" s="2" t="s">
        <v>69</v>
      </c>
      <c r="W3469" s="2">
        <v>766.5</v>
      </c>
    </row>
    <row r="3470" spans="1:23" ht="15.75" customHeight="1" x14ac:dyDescent="0.25">
      <c r="A3470" s="2" t="s">
        <v>3953</v>
      </c>
      <c r="B3470" s="2" t="s">
        <v>3954</v>
      </c>
      <c r="C3470" s="2" t="s">
        <v>147</v>
      </c>
      <c r="D3470" s="2" t="s">
        <v>81</v>
      </c>
      <c r="E3470" s="2" t="s">
        <v>82</v>
      </c>
      <c r="F3470" s="2" t="s">
        <v>364</v>
      </c>
      <c r="G3470" s="2" t="s">
        <v>740</v>
      </c>
      <c r="H3470" s="2" t="s">
        <v>700</v>
      </c>
      <c r="I3470" s="2" t="s">
        <v>47</v>
      </c>
      <c r="J3470" s="2" t="s">
        <v>741</v>
      </c>
      <c r="K3470" s="2" t="s">
        <v>742</v>
      </c>
      <c r="L3470" s="2" t="s">
        <v>366</v>
      </c>
      <c r="M3470" s="2">
        <v>50</v>
      </c>
      <c r="N3470" s="2" t="b">
        <v>0</v>
      </c>
      <c r="O3470" s="2">
        <v>0.84913793103448276</v>
      </c>
      <c r="P3470" s="2">
        <v>0.82773109243697474</v>
      </c>
      <c r="Q3470" s="2">
        <v>0.87168141592920356</v>
      </c>
      <c r="R3470" s="2" t="s">
        <v>74</v>
      </c>
      <c r="S3470" s="2" t="s">
        <v>7496</v>
      </c>
      <c r="T3470" s="2" t="s">
        <v>7497</v>
      </c>
      <c r="U3470" s="2" t="b">
        <v>0</v>
      </c>
      <c r="V3470" s="2" t="s">
        <v>69</v>
      </c>
      <c r="W3470" s="2">
        <v>754.9</v>
      </c>
    </row>
    <row r="3471" spans="1:23" ht="15.75" customHeight="1" x14ac:dyDescent="0.25">
      <c r="A3471" s="2" t="s">
        <v>3953</v>
      </c>
      <c r="B3471" s="2" t="s">
        <v>3954</v>
      </c>
      <c r="C3471" s="2" t="s">
        <v>147</v>
      </c>
      <c r="D3471" s="2" t="s">
        <v>81</v>
      </c>
      <c r="E3471" s="2" t="s">
        <v>82</v>
      </c>
      <c r="F3471" s="2" t="s">
        <v>364</v>
      </c>
      <c r="G3471" s="2" t="s">
        <v>745</v>
      </c>
      <c r="H3471" s="2" t="s">
        <v>700</v>
      </c>
      <c r="I3471" s="2" t="s">
        <v>47</v>
      </c>
      <c r="J3471" s="2" t="s">
        <v>746</v>
      </c>
      <c r="K3471" s="2" t="s">
        <v>747</v>
      </c>
      <c r="L3471" s="2" t="s">
        <v>366</v>
      </c>
      <c r="M3471" s="2">
        <v>51</v>
      </c>
      <c r="N3471" s="2" t="b">
        <v>0</v>
      </c>
      <c r="O3471" s="2">
        <v>0.8423326133909288</v>
      </c>
      <c r="P3471" s="2">
        <v>0.82278481012658233</v>
      </c>
      <c r="Q3471" s="2">
        <v>0.86283185840707965</v>
      </c>
      <c r="R3471" s="2" t="s">
        <v>74</v>
      </c>
      <c r="S3471" s="2" t="s">
        <v>7498</v>
      </c>
      <c r="T3471" s="2" t="s">
        <v>7499</v>
      </c>
      <c r="U3471" s="2" t="b">
        <v>0</v>
      </c>
      <c r="V3471" s="2" t="s">
        <v>69</v>
      </c>
      <c r="W3471" s="2">
        <v>698.1</v>
      </c>
    </row>
    <row r="3472" spans="1:23" ht="15.75" customHeight="1" x14ac:dyDescent="0.25">
      <c r="A3472" s="2" t="s">
        <v>3953</v>
      </c>
      <c r="B3472" s="2" t="s">
        <v>3954</v>
      </c>
      <c r="C3472" s="2" t="s">
        <v>147</v>
      </c>
      <c r="D3472" s="2" t="s">
        <v>81</v>
      </c>
      <c r="E3472" s="2" t="s">
        <v>82</v>
      </c>
      <c r="F3472" s="2" t="s">
        <v>364</v>
      </c>
      <c r="G3472" s="2" t="s">
        <v>750</v>
      </c>
      <c r="H3472" s="2" t="s">
        <v>700</v>
      </c>
      <c r="I3472" s="2" t="s">
        <v>47</v>
      </c>
      <c r="J3472" s="2" t="s">
        <v>751</v>
      </c>
      <c r="K3472" s="2" t="s">
        <v>752</v>
      </c>
      <c r="L3472" s="2" t="s">
        <v>366</v>
      </c>
      <c r="M3472" s="2">
        <v>52</v>
      </c>
      <c r="N3472" s="2" t="b">
        <v>0</v>
      </c>
      <c r="O3472" s="2">
        <v>0.85274725274725272</v>
      </c>
      <c r="P3472" s="2">
        <v>0.84716157205240172</v>
      </c>
      <c r="Q3472" s="2">
        <v>0.8584070796460177</v>
      </c>
      <c r="R3472" s="2" t="s">
        <v>74</v>
      </c>
      <c r="S3472" s="2" t="s">
        <v>7500</v>
      </c>
      <c r="T3472" s="2" t="s">
        <v>7501</v>
      </c>
      <c r="U3472" s="2" t="b">
        <v>0</v>
      </c>
      <c r="V3472" s="2" t="s">
        <v>69</v>
      </c>
      <c r="W3472" s="2">
        <v>777.2</v>
      </c>
    </row>
    <row r="3473" spans="1:23" ht="15.75" customHeight="1" x14ac:dyDescent="0.25">
      <c r="A3473" s="2" t="s">
        <v>3953</v>
      </c>
      <c r="B3473" s="2" t="s">
        <v>3954</v>
      </c>
      <c r="C3473" s="2" t="s">
        <v>147</v>
      </c>
      <c r="D3473" s="2" t="s">
        <v>81</v>
      </c>
      <c r="E3473" s="2" t="s">
        <v>82</v>
      </c>
      <c r="F3473" s="2" t="s">
        <v>364</v>
      </c>
      <c r="G3473" s="2" t="s">
        <v>755</v>
      </c>
      <c r="H3473" s="2" t="s">
        <v>700</v>
      </c>
      <c r="I3473" s="2" t="s">
        <v>47</v>
      </c>
      <c r="J3473" s="2" t="s">
        <v>756</v>
      </c>
      <c r="K3473" s="2" t="s">
        <v>757</v>
      </c>
      <c r="L3473" s="2" t="s">
        <v>366</v>
      </c>
      <c r="M3473" s="2">
        <v>53</v>
      </c>
      <c r="N3473" s="2" t="b">
        <v>0</v>
      </c>
      <c r="O3473" s="2">
        <v>0.84301075268817205</v>
      </c>
      <c r="P3473" s="2">
        <v>0.82008368200836823</v>
      </c>
      <c r="Q3473" s="2">
        <v>0.86725663716814161</v>
      </c>
      <c r="R3473" s="2" t="s">
        <v>74</v>
      </c>
      <c r="S3473" s="2" t="s">
        <v>7502</v>
      </c>
      <c r="T3473" s="2" t="s">
        <v>7503</v>
      </c>
      <c r="U3473" s="2" t="b">
        <v>0</v>
      </c>
      <c r="V3473" s="2" t="s">
        <v>69</v>
      </c>
      <c r="W3473" s="2">
        <v>518</v>
      </c>
    </row>
    <row r="3474" spans="1:23" ht="15.75" customHeight="1" x14ac:dyDescent="0.25">
      <c r="A3474" s="2" t="s">
        <v>3953</v>
      </c>
      <c r="B3474" s="2" t="s">
        <v>3954</v>
      </c>
      <c r="C3474" s="2" t="s">
        <v>147</v>
      </c>
      <c r="D3474" s="2" t="s">
        <v>81</v>
      </c>
      <c r="E3474" s="2" t="s">
        <v>82</v>
      </c>
      <c r="F3474" s="2" t="s">
        <v>364</v>
      </c>
      <c r="G3474" s="2" t="s">
        <v>760</v>
      </c>
      <c r="H3474" s="2" t="s">
        <v>700</v>
      </c>
      <c r="I3474" s="2" t="s">
        <v>47</v>
      </c>
      <c r="J3474" s="2" t="s">
        <v>761</v>
      </c>
      <c r="K3474" s="2" t="s">
        <v>762</v>
      </c>
      <c r="L3474" s="2" t="s">
        <v>366</v>
      </c>
      <c r="M3474" s="2">
        <v>54</v>
      </c>
      <c r="N3474" s="2" t="b">
        <v>0</v>
      </c>
      <c r="O3474" s="2">
        <v>0.85403050108932455</v>
      </c>
      <c r="P3474" s="2">
        <v>0.84120171673819744</v>
      </c>
      <c r="Q3474" s="2">
        <v>0.86725663716814161</v>
      </c>
      <c r="R3474" s="2" t="s">
        <v>74</v>
      </c>
      <c r="S3474" s="2" t="s">
        <v>7504</v>
      </c>
      <c r="T3474" s="2" t="s">
        <v>7505</v>
      </c>
      <c r="U3474" s="2" t="b">
        <v>0</v>
      </c>
      <c r="V3474" s="2" t="s">
        <v>69</v>
      </c>
      <c r="W3474" s="2">
        <v>588.29999999999995</v>
      </c>
    </row>
    <row r="3475" spans="1:23" ht="15.75" customHeight="1" x14ac:dyDescent="0.25">
      <c r="A3475" s="2" t="s">
        <v>3953</v>
      </c>
      <c r="B3475" s="2" t="s">
        <v>3954</v>
      </c>
      <c r="C3475" s="2" t="s">
        <v>147</v>
      </c>
      <c r="D3475" s="2" t="s">
        <v>81</v>
      </c>
      <c r="E3475" s="2" t="s">
        <v>82</v>
      </c>
      <c r="F3475" s="2" t="s">
        <v>364</v>
      </c>
      <c r="G3475" s="2" t="s">
        <v>765</v>
      </c>
      <c r="H3475" s="2" t="s">
        <v>700</v>
      </c>
      <c r="I3475" s="2" t="s">
        <v>47</v>
      </c>
      <c r="J3475" s="2" t="s">
        <v>766</v>
      </c>
      <c r="K3475" s="2" t="s">
        <v>767</v>
      </c>
      <c r="L3475" s="2" t="s">
        <v>366</v>
      </c>
      <c r="M3475" s="2">
        <v>55</v>
      </c>
      <c r="N3475" s="2" t="b">
        <v>0</v>
      </c>
      <c r="O3475" s="2">
        <v>0.84279475982532748</v>
      </c>
      <c r="P3475" s="2">
        <v>0.8318965517241379</v>
      </c>
      <c r="Q3475" s="2">
        <v>0.85398230088495575</v>
      </c>
      <c r="R3475" s="2" t="s">
        <v>74</v>
      </c>
      <c r="S3475" s="2" t="s">
        <v>7506</v>
      </c>
      <c r="T3475" s="2" t="s">
        <v>7507</v>
      </c>
      <c r="U3475" s="2" t="b">
        <v>0</v>
      </c>
      <c r="V3475" s="2" t="s">
        <v>69</v>
      </c>
      <c r="W3475" s="2">
        <v>524.1</v>
      </c>
    </row>
    <row r="3476" spans="1:23" ht="15.75" customHeight="1" x14ac:dyDescent="0.25">
      <c r="A3476" s="2" t="s">
        <v>3953</v>
      </c>
      <c r="B3476" s="2" t="s">
        <v>3954</v>
      </c>
      <c r="C3476" s="2" t="s">
        <v>147</v>
      </c>
      <c r="D3476" s="2" t="s">
        <v>81</v>
      </c>
      <c r="E3476" s="2" t="s">
        <v>82</v>
      </c>
      <c r="F3476" s="2" t="s">
        <v>364</v>
      </c>
      <c r="G3476" s="2" t="s">
        <v>770</v>
      </c>
      <c r="H3476" s="2" t="s">
        <v>700</v>
      </c>
      <c r="I3476" s="2" t="s">
        <v>47</v>
      </c>
      <c r="J3476" s="2" t="s">
        <v>771</v>
      </c>
      <c r="K3476" s="2" t="s">
        <v>772</v>
      </c>
      <c r="L3476" s="2" t="s">
        <v>366</v>
      </c>
      <c r="M3476" s="2">
        <v>56</v>
      </c>
      <c r="N3476" s="2" t="b">
        <v>0</v>
      </c>
      <c r="O3476" s="2">
        <v>0.85339168490153172</v>
      </c>
      <c r="P3476" s="2">
        <v>0.8441558441558441</v>
      </c>
      <c r="Q3476" s="2">
        <v>0.86283185840707965</v>
      </c>
      <c r="R3476" s="2" t="s">
        <v>74</v>
      </c>
      <c r="S3476" s="2" t="s">
        <v>7508</v>
      </c>
      <c r="T3476" s="2" t="s">
        <v>7509</v>
      </c>
      <c r="U3476" s="2" t="b">
        <v>0</v>
      </c>
      <c r="V3476" s="2" t="s">
        <v>69</v>
      </c>
      <c r="W3476" s="2">
        <v>556.29999999999995</v>
      </c>
    </row>
    <row r="3477" spans="1:23" ht="15.75" customHeight="1" x14ac:dyDescent="0.25">
      <c r="A3477" s="2" t="s">
        <v>3953</v>
      </c>
      <c r="B3477" s="2" t="s">
        <v>3954</v>
      </c>
      <c r="C3477" s="2" t="s">
        <v>147</v>
      </c>
      <c r="D3477" s="2" t="s">
        <v>81</v>
      </c>
      <c r="E3477" s="2" t="s">
        <v>82</v>
      </c>
      <c r="F3477" s="2" t="s">
        <v>364</v>
      </c>
      <c r="G3477" s="2" t="s">
        <v>775</v>
      </c>
      <c r="H3477" s="2" t="s">
        <v>700</v>
      </c>
      <c r="I3477" s="2" t="s">
        <v>47</v>
      </c>
      <c r="J3477" s="2" t="s">
        <v>776</v>
      </c>
      <c r="K3477" s="2" t="s">
        <v>777</v>
      </c>
      <c r="L3477" s="2" t="s">
        <v>366</v>
      </c>
      <c r="M3477" s="2">
        <v>57</v>
      </c>
      <c r="N3477" s="2" t="b">
        <v>0</v>
      </c>
      <c r="O3477" s="2">
        <v>0.84120171673819744</v>
      </c>
      <c r="P3477" s="2">
        <v>0.81666666666666665</v>
      </c>
      <c r="Q3477" s="2">
        <v>0.86725663716814161</v>
      </c>
      <c r="R3477" s="2" t="s">
        <v>74</v>
      </c>
      <c r="S3477" s="2" t="s">
        <v>7510</v>
      </c>
      <c r="T3477" s="2" t="s">
        <v>7511</v>
      </c>
      <c r="U3477" s="2" t="b">
        <v>0</v>
      </c>
      <c r="V3477" s="2" t="s">
        <v>69</v>
      </c>
      <c r="W3477" s="2">
        <v>644.1</v>
      </c>
    </row>
    <row r="3478" spans="1:23" ht="15.75" customHeight="1" x14ac:dyDescent="0.25">
      <c r="A3478" s="2" t="s">
        <v>3953</v>
      </c>
      <c r="B3478" s="2" t="s">
        <v>3954</v>
      </c>
      <c r="C3478" s="2" t="s">
        <v>147</v>
      </c>
      <c r="D3478" s="2" t="s">
        <v>81</v>
      </c>
      <c r="E3478" s="2" t="s">
        <v>82</v>
      </c>
      <c r="F3478" s="2" t="s">
        <v>364</v>
      </c>
      <c r="G3478" s="2" t="s">
        <v>780</v>
      </c>
      <c r="H3478" s="2" t="s">
        <v>700</v>
      </c>
      <c r="I3478" s="2" t="s">
        <v>47</v>
      </c>
      <c r="J3478" s="2" t="s">
        <v>781</v>
      </c>
      <c r="K3478" s="2" t="s">
        <v>782</v>
      </c>
      <c r="L3478" s="2" t="s">
        <v>366</v>
      </c>
      <c r="M3478" s="2">
        <v>58</v>
      </c>
      <c r="N3478" s="2" t="b">
        <v>0</v>
      </c>
      <c r="O3478" s="2">
        <v>0.83801295896328298</v>
      </c>
      <c r="P3478" s="2">
        <v>0.81856540084388185</v>
      </c>
      <c r="Q3478" s="2">
        <v>0.8584070796460177</v>
      </c>
      <c r="R3478" s="2" t="s">
        <v>74</v>
      </c>
      <c r="S3478" s="2" t="s">
        <v>7512</v>
      </c>
      <c r="T3478" s="2" t="s">
        <v>7513</v>
      </c>
      <c r="U3478" s="2" t="b">
        <v>0</v>
      </c>
      <c r="V3478" s="2" t="s">
        <v>69</v>
      </c>
      <c r="W3478" s="2">
        <v>658.7</v>
      </c>
    </row>
    <row r="3479" spans="1:23" ht="15.75" customHeight="1" x14ac:dyDescent="0.25">
      <c r="A3479" s="2" t="s">
        <v>3953</v>
      </c>
      <c r="B3479" s="2" t="s">
        <v>3954</v>
      </c>
      <c r="C3479" s="2" t="s">
        <v>147</v>
      </c>
      <c r="D3479" s="2" t="s">
        <v>81</v>
      </c>
      <c r="E3479" s="2" t="s">
        <v>82</v>
      </c>
      <c r="F3479" s="2" t="s">
        <v>364</v>
      </c>
      <c r="G3479" s="2" t="s">
        <v>785</v>
      </c>
      <c r="H3479" s="2" t="s">
        <v>700</v>
      </c>
      <c r="I3479" s="2" t="s">
        <v>47</v>
      </c>
      <c r="J3479" s="2" t="s">
        <v>786</v>
      </c>
      <c r="K3479" s="2" t="s">
        <v>787</v>
      </c>
      <c r="L3479" s="2" t="s">
        <v>366</v>
      </c>
      <c r="M3479" s="2">
        <v>59</v>
      </c>
      <c r="N3479" s="2" t="b">
        <v>0</v>
      </c>
      <c r="O3479" s="2">
        <v>0.85032537960954446</v>
      </c>
      <c r="P3479" s="2">
        <v>0.83404255319148934</v>
      </c>
      <c r="Q3479" s="2">
        <v>0.86725663716814161</v>
      </c>
      <c r="R3479" s="2" t="s">
        <v>74</v>
      </c>
      <c r="S3479" s="2" t="s">
        <v>7514</v>
      </c>
      <c r="T3479" s="2" t="s">
        <v>7515</v>
      </c>
      <c r="U3479" s="2" t="b">
        <v>0</v>
      </c>
      <c r="V3479" s="2" t="s">
        <v>69</v>
      </c>
      <c r="W3479" s="2">
        <v>798.7</v>
      </c>
    </row>
    <row r="3480" spans="1:23" ht="15.75" customHeight="1" x14ac:dyDescent="0.25">
      <c r="A3480" s="2" t="s">
        <v>3953</v>
      </c>
      <c r="B3480" s="2" t="s">
        <v>3954</v>
      </c>
      <c r="C3480" s="2" t="s">
        <v>147</v>
      </c>
      <c r="D3480" s="2" t="s">
        <v>81</v>
      </c>
      <c r="E3480" s="2" t="s">
        <v>82</v>
      </c>
      <c r="F3480" s="2" t="s">
        <v>364</v>
      </c>
      <c r="G3480" s="2" t="s">
        <v>790</v>
      </c>
      <c r="H3480" s="2" t="s">
        <v>700</v>
      </c>
      <c r="I3480" s="2" t="s">
        <v>47</v>
      </c>
      <c r="J3480" s="2" t="s">
        <v>791</v>
      </c>
      <c r="K3480" s="2" t="s">
        <v>792</v>
      </c>
      <c r="L3480" s="2" t="s">
        <v>366</v>
      </c>
      <c r="M3480" s="2">
        <v>60</v>
      </c>
      <c r="N3480" s="2" t="b">
        <v>0</v>
      </c>
      <c r="O3480" s="2">
        <v>0.85652173913043472</v>
      </c>
      <c r="P3480" s="2">
        <v>0.84188034188034189</v>
      </c>
      <c r="Q3480" s="2">
        <v>0.87168141592920356</v>
      </c>
      <c r="R3480" s="2" t="s">
        <v>74</v>
      </c>
      <c r="S3480" s="2" t="s">
        <v>7516</v>
      </c>
      <c r="T3480" s="2" t="s">
        <v>7517</v>
      </c>
      <c r="U3480" s="2" t="b">
        <v>0</v>
      </c>
      <c r="V3480" s="2" t="s">
        <v>69</v>
      </c>
      <c r="W3480" s="2">
        <v>797.9</v>
      </c>
    </row>
    <row r="3481" spans="1:23" ht="15.75" customHeight="1" x14ac:dyDescent="0.25">
      <c r="A3481" s="2" t="s">
        <v>3953</v>
      </c>
      <c r="B3481" s="2" t="s">
        <v>3954</v>
      </c>
      <c r="C3481" s="2" t="s">
        <v>147</v>
      </c>
      <c r="D3481" s="2" t="s">
        <v>81</v>
      </c>
      <c r="E3481" s="2" t="s">
        <v>82</v>
      </c>
      <c r="F3481" s="2" t="s">
        <v>364</v>
      </c>
      <c r="G3481" s="2" t="s">
        <v>795</v>
      </c>
      <c r="H3481" s="2" t="s">
        <v>700</v>
      </c>
      <c r="I3481" s="2" t="s">
        <v>47</v>
      </c>
      <c r="J3481" s="2" t="s">
        <v>796</v>
      </c>
      <c r="K3481" s="2" t="s">
        <v>797</v>
      </c>
      <c r="L3481" s="2" t="s">
        <v>366</v>
      </c>
      <c r="M3481" s="2">
        <v>61</v>
      </c>
      <c r="N3481" s="2" t="b">
        <v>0</v>
      </c>
      <c r="O3481" s="2">
        <v>0.87068965517241381</v>
      </c>
      <c r="P3481" s="2">
        <v>0.84873949579831931</v>
      </c>
      <c r="Q3481" s="2">
        <v>0.89380530973451322</v>
      </c>
      <c r="R3481" s="2" t="s">
        <v>74</v>
      </c>
      <c r="S3481" s="2" t="s">
        <v>7518</v>
      </c>
      <c r="T3481" s="2" t="s">
        <v>7519</v>
      </c>
      <c r="U3481" s="2" t="b">
        <v>0</v>
      </c>
      <c r="V3481" s="2" t="s">
        <v>69</v>
      </c>
      <c r="W3481" s="2">
        <v>807.3</v>
      </c>
    </row>
    <row r="3482" spans="1:23" ht="15.75" customHeight="1" x14ac:dyDescent="0.25">
      <c r="A3482" s="2" t="s">
        <v>3953</v>
      </c>
      <c r="B3482" s="2" t="s">
        <v>3954</v>
      </c>
      <c r="C3482" s="2" t="s">
        <v>147</v>
      </c>
      <c r="D3482" s="2" t="s">
        <v>88</v>
      </c>
      <c r="E3482" s="2" t="s">
        <v>90</v>
      </c>
      <c r="F3482" s="2" t="s">
        <v>55</v>
      </c>
      <c r="G3482" s="2" t="s">
        <v>56</v>
      </c>
      <c r="H3482" s="2" t="s">
        <v>57</v>
      </c>
      <c r="I3482" s="2" t="s">
        <v>32</v>
      </c>
      <c r="J3482" s="2" t="s">
        <v>59</v>
      </c>
      <c r="K3482" s="2" t="s">
        <v>60</v>
      </c>
      <c r="L3482" s="2" t="s">
        <v>61</v>
      </c>
      <c r="M3482" s="2">
        <v>42</v>
      </c>
      <c r="N3482" s="2" t="b">
        <v>1</v>
      </c>
      <c r="O3482" s="2">
        <v>0.79098360655737709</v>
      </c>
      <c r="R3482" s="2" t="s">
        <v>65</v>
      </c>
      <c r="S3482" s="2" t="s">
        <v>7520</v>
      </c>
      <c r="T3482" s="2" t="s">
        <v>7521</v>
      </c>
      <c r="U3482" s="2" t="b">
        <v>1</v>
      </c>
      <c r="V3482" s="2" t="s">
        <v>69</v>
      </c>
      <c r="W3482" s="2">
        <v>0.8</v>
      </c>
    </row>
    <row r="3483" spans="1:23" ht="15.75" customHeight="1" x14ac:dyDescent="0.25">
      <c r="A3483" s="2" t="s">
        <v>3953</v>
      </c>
      <c r="B3483" s="2" t="s">
        <v>3954</v>
      </c>
      <c r="C3483" s="2" t="s">
        <v>147</v>
      </c>
      <c r="D3483" s="2" t="s">
        <v>88</v>
      </c>
      <c r="E3483" s="2" t="s">
        <v>90</v>
      </c>
      <c r="F3483" s="2" t="s">
        <v>55</v>
      </c>
      <c r="G3483" s="2" t="s">
        <v>70</v>
      </c>
      <c r="H3483" s="2" t="s">
        <v>57</v>
      </c>
      <c r="I3483" s="2" t="s">
        <v>32</v>
      </c>
      <c r="J3483" s="2" t="s">
        <v>71</v>
      </c>
      <c r="K3483" s="2" t="s">
        <v>72</v>
      </c>
      <c r="L3483" s="2" t="s">
        <v>61</v>
      </c>
      <c r="M3483" s="2">
        <v>43</v>
      </c>
      <c r="N3483" s="2" t="b">
        <v>1</v>
      </c>
      <c r="O3483" s="2">
        <v>0.77938144329896908</v>
      </c>
      <c r="R3483" s="2" t="s">
        <v>65</v>
      </c>
      <c r="S3483" s="2" t="s">
        <v>7522</v>
      </c>
      <c r="T3483" s="2" t="s">
        <v>7523</v>
      </c>
      <c r="U3483" s="2" t="b">
        <v>1</v>
      </c>
      <c r="V3483" s="2" t="s">
        <v>69</v>
      </c>
      <c r="W3483" s="2">
        <v>0.9</v>
      </c>
    </row>
    <row r="3484" spans="1:23" ht="15.75" customHeight="1" x14ac:dyDescent="0.25">
      <c r="A3484" s="2" t="s">
        <v>3953</v>
      </c>
      <c r="B3484" s="2" t="s">
        <v>3954</v>
      </c>
      <c r="C3484" s="2" t="s">
        <v>147</v>
      </c>
      <c r="D3484" s="2" t="s">
        <v>88</v>
      </c>
      <c r="E3484" s="2" t="s">
        <v>90</v>
      </c>
      <c r="F3484" s="2" t="s">
        <v>55</v>
      </c>
      <c r="G3484" s="2" t="s">
        <v>78</v>
      </c>
      <c r="H3484" s="2" t="s">
        <v>57</v>
      </c>
      <c r="I3484" s="2" t="s">
        <v>32</v>
      </c>
      <c r="J3484" s="2" t="s">
        <v>79</v>
      </c>
      <c r="K3484" s="2" t="s">
        <v>80</v>
      </c>
      <c r="L3484" s="2" t="s">
        <v>61</v>
      </c>
      <c r="M3484" s="2">
        <v>44</v>
      </c>
      <c r="N3484" s="2" t="b">
        <v>1</v>
      </c>
      <c r="O3484" s="2">
        <v>0.78278688524590168</v>
      </c>
      <c r="R3484" s="2" t="s">
        <v>65</v>
      </c>
      <c r="S3484" s="2" t="s">
        <v>7524</v>
      </c>
      <c r="T3484" s="2" t="s">
        <v>7525</v>
      </c>
      <c r="U3484" s="2" t="b">
        <v>1</v>
      </c>
      <c r="V3484" s="2" t="s">
        <v>69</v>
      </c>
      <c r="W3484" s="2">
        <v>0.9</v>
      </c>
    </row>
    <row r="3485" spans="1:23" ht="15.75" customHeight="1" x14ac:dyDescent="0.25">
      <c r="A3485" s="2" t="s">
        <v>3953</v>
      </c>
      <c r="B3485" s="2" t="s">
        <v>3954</v>
      </c>
      <c r="C3485" s="2" t="s">
        <v>147</v>
      </c>
      <c r="D3485" s="2" t="s">
        <v>88</v>
      </c>
      <c r="E3485" s="2" t="s">
        <v>90</v>
      </c>
      <c r="F3485" s="2" t="s">
        <v>55</v>
      </c>
      <c r="G3485" s="2" t="s">
        <v>85</v>
      </c>
      <c r="H3485" s="2" t="s">
        <v>57</v>
      </c>
      <c r="I3485" s="2" t="s">
        <v>32</v>
      </c>
      <c r="J3485" s="2" t="s">
        <v>86</v>
      </c>
      <c r="K3485" s="2" t="s">
        <v>87</v>
      </c>
      <c r="L3485" s="2" t="s">
        <v>61</v>
      </c>
      <c r="M3485" s="2">
        <v>45</v>
      </c>
      <c r="N3485" s="2" t="b">
        <v>1</v>
      </c>
      <c r="O3485" s="2">
        <v>0.78600823045267498</v>
      </c>
      <c r="R3485" s="2" t="s">
        <v>65</v>
      </c>
      <c r="S3485" s="2" t="s">
        <v>7526</v>
      </c>
      <c r="T3485" s="2" t="s">
        <v>7527</v>
      </c>
      <c r="U3485" s="2" t="b">
        <v>1</v>
      </c>
      <c r="V3485" s="2" t="s">
        <v>69</v>
      </c>
      <c r="W3485" s="2">
        <v>0.9</v>
      </c>
    </row>
    <row r="3486" spans="1:23" ht="15.75" customHeight="1" x14ac:dyDescent="0.25">
      <c r="A3486" s="2" t="s">
        <v>3953</v>
      </c>
      <c r="B3486" s="2" t="s">
        <v>3954</v>
      </c>
      <c r="C3486" s="2" t="s">
        <v>147</v>
      </c>
      <c r="D3486" s="2" t="s">
        <v>88</v>
      </c>
      <c r="E3486" s="2" t="s">
        <v>90</v>
      </c>
      <c r="F3486" s="2" t="s">
        <v>55</v>
      </c>
      <c r="G3486" s="2" t="s">
        <v>92</v>
      </c>
      <c r="H3486" s="2" t="s">
        <v>57</v>
      </c>
      <c r="I3486" s="2" t="s">
        <v>32</v>
      </c>
      <c r="J3486" s="2" t="s">
        <v>93</v>
      </c>
      <c r="K3486" s="2" t="s">
        <v>95</v>
      </c>
      <c r="L3486" s="2" t="s">
        <v>61</v>
      </c>
      <c r="M3486" s="2">
        <v>46</v>
      </c>
      <c r="N3486" s="2" t="b">
        <v>1</v>
      </c>
      <c r="O3486" s="2">
        <v>0.79089026915113869</v>
      </c>
      <c r="R3486" s="2" t="s">
        <v>65</v>
      </c>
      <c r="S3486" s="2" t="s">
        <v>7528</v>
      </c>
      <c r="T3486" s="2" t="s">
        <v>7529</v>
      </c>
      <c r="U3486" s="2" t="b">
        <v>1</v>
      </c>
      <c r="V3486" s="2" t="s">
        <v>69</v>
      </c>
      <c r="W3486" s="2">
        <v>0.8</v>
      </c>
    </row>
    <row r="3487" spans="1:23" ht="15.75" customHeight="1" x14ac:dyDescent="0.25">
      <c r="A3487" s="2" t="s">
        <v>3953</v>
      </c>
      <c r="B3487" s="2" t="s">
        <v>3954</v>
      </c>
      <c r="C3487" s="2" t="s">
        <v>147</v>
      </c>
      <c r="D3487" s="2" t="s">
        <v>88</v>
      </c>
      <c r="E3487" s="2" t="s">
        <v>90</v>
      </c>
      <c r="F3487" s="2" t="s">
        <v>55</v>
      </c>
      <c r="G3487" s="2" t="s">
        <v>99</v>
      </c>
      <c r="H3487" s="2" t="s">
        <v>57</v>
      </c>
      <c r="I3487" s="2" t="s">
        <v>32</v>
      </c>
      <c r="J3487" s="2" t="s">
        <v>100</v>
      </c>
      <c r="K3487" s="2" t="s">
        <v>101</v>
      </c>
      <c r="L3487" s="2" t="s">
        <v>61</v>
      </c>
      <c r="M3487" s="2">
        <v>47</v>
      </c>
      <c r="N3487" s="2" t="b">
        <v>1</v>
      </c>
      <c r="O3487" s="2">
        <v>0.7777777777777779</v>
      </c>
      <c r="R3487" s="2" t="s">
        <v>65</v>
      </c>
      <c r="S3487" s="2" t="s">
        <v>7530</v>
      </c>
      <c r="T3487" s="2" t="s">
        <v>7531</v>
      </c>
      <c r="U3487" s="2" t="b">
        <v>1</v>
      </c>
      <c r="V3487" s="2" t="s">
        <v>69</v>
      </c>
      <c r="W3487" s="2">
        <v>0.7</v>
      </c>
    </row>
    <row r="3488" spans="1:23" ht="15.75" customHeight="1" x14ac:dyDescent="0.25">
      <c r="A3488" s="2" t="s">
        <v>3953</v>
      </c>
      <c r="B3488" s="2" t="s">
        <v>3954</v>
      </c>
      <c r="C3488" s="2" t="s">
        <v>147</v>
      </c>
      <c r="D3488" s="2" t="s">
        <v>88</v>
      </c>
      <c r="E3488" s="2" t="s">
        <v>90</v>
      </c>
      <c r="F3488" s="2" t="s">
        <v>55</v>
      </c>
      <c r="G3488" s="2" t="s">
        <v>107</v>
      </c>
      <c r="H3488" s="2" t="s">
        <v>57</v>
      </c>
      <c r="I3488" s="2" t="s">
        <v>32</v>
      </c>
      <c r="J3488" s="2" t="s">
        <v>108</v>
      </c>
      <c r="K3488" s="2" t="s">
        <v>109</v>
      </c>
      <c r="L3488" s="2" t="s">
        <v>61</v>
      </c>
      <c r="M3488" s="2">
        <v>48</v>
      </c>
      <c r="N3488" s="2" t="b">
        <v>1</v>
      </c>
      <c r="O3488" s="2">
        <v>0.79022403258655805</v>
      </c>
      <c r="R3488" s="2" t="s">
        <v>65</v>
      </c>
      <c r="S3488" s="2" t="s">
        <v>7532</v>
      </c>
      <c r="T3488" s="2" t="s">
        <v>7533</v>
      </c>
      <c r="U3488" s="2" t="b">
        <v>1</v>
      </c>
      <c r="V3488" s="2" t="s">
        <v>69</v>
      </c>
      <c r="W3488" s="2">
        <v>0.8</v>
      </c>
    </row>
    <row r="3489" spans="1:23" ht="15.75" customHeight="1" x14ac:dyDescent="0.25">
      <c r="A3489" s="2" t="s">
        <v>3953</v>
      </c>
      <c r="B3489" s="2" t="s">
        <v>3954</v>
      </c>
      <c r="C3489" s="2" t="s">
        <v>147</v>
      </c>
      <c r="D3489" s="2" t="s">
        <v>88</v>
      </c>
      <c r="E3489" s="2" t="s">
        <v>90</v>
      </c>
      <c r="F3489" s="2" t="s">
        <v>55</v>
      </c>
      <c r="G3489" s="2" t="s">
        <v>112</v>
      </c>
      <c r="H3489" s="2" t="s">
        <v>57</v>
      </c>
      <c r="I3489" s="2" t="s">
        <v>32</v>
      </c>
      <c r="J3489" s="2" t="s">
        <v>113</v>
      </c>
      <c r="K3489" s="2" t="s">
        <v>114</v>
      </c>
      <c r="L3489" s="2" t="s">
        <v>61</v>
      </c>
      <c r="M3489" s="2">
        <v>49</v>
      </c>
      <c r="N3489" s="2" t="b">
        <v>1</v>
      </c>
      <c r="O3489" s="2">
        <v>0.80334728033472802</v>
      </c>
      <c r="R3489" s="2" t="s">
        <v>65</v>
      </c>
      <c r="S3489" s="2" t="s">
        <v>7534</v>
      </c>
      <c r="T3489" s="2" t="s">
        <v>7535</v>
      </c>
      <c r="U3489" s="2" t="b">
        <v>1</v>
      </c>
      <c r="V3489" s="2" t="s">
        <v>69</v>
      </c>
      <c r="W3489" s="2">
        <v>0.9</v>
      </c>
    </row>
    <row r="3490" spans="1:23" ht="15.75" customHeight="1" x14ac:dyDescent="0.25">
      <c r="A3490" s="2" t="s">
        <v>3953</v>
      </c>
      <c r="B3490" s="2" t="s">
        <v>3954</v>
      </c>
      <c r="C3490" s="2" t="s">
        <v>147</v>
      </c>
      <c r="D3490" s="2" t="s">
        <v>88</v>
      </c>
      <c r="E3490" s="2" t="s">
        <v>90</v>
      </c>
      <c r="F3490" s="2" t="s">
        <v>55</v>
      </c>
      <c r="G3490" s="2" t="s">
        <v>117</v>
      </c>
      <c r="H3490" s="2" t="s">
        <v>57</v>
      </c>
      <c r="I3490" s="2" t="s">
        <v>32</v>
      </c>
      <c r="J3490" s="2" t="s">
        <v>118</v>
      </c>
      <c r="K3490" s="2" t="s">
        <v>119</v>
      </c>
      <c r="L3490" s="2" t="s">
        <v>61</v>
      </c>
      <c r="M3490" s="2">
        <v>50</v>
      </c>
      <c r="N3490" s="2" t="b">
        <v>1</v>
      </c>
      <c r="O3490" s="2">
        <v>0.79183673469387761</v>
      </c>
      <c r="R3490" s="2" t="s">
        <v>65</v>
      </c>
      <c r="S3490" s="2" t="s">
        <v>7536</v>
      </c>
      <c r="T3490" s="2" t="s">
        <v>7537</v>
      </c>
      <c r="U3490" s="2" t="b">
        <v>1</v>
      </c>
      <c r="V3490" s="2" t="s">
        <v>69</v>
      </c>
      <c r="W3490" s="2">
        <v>0.8</v>
      </c>
    </row>
    <row r="3491" spans="1:23" ht="15.75" customHeight="1" x14ac:dyDescent="0.25">
      <c r="A3491" s="2" t="s">
        <v>3953</v>
      </c>
      <c r="B3491" s="2" t="s">
        <v>3954</v>
      </c>
      <c r="C3491" s="2" t="s">
        <v>147</v>
      </c>
      <c r="D3491" s="2" t="s">
        <v>88</v>
      </c>
      <c r="E3491" s="2" t="s">
        <v>90</v>
      </c>
      <c r="F3491" s="2" t="s">
        <v>55</v>
      </c>
      <c r="G3491" s="2" t="s">
        <v>122</v>
      </c>
      <c r="H3491" s="2" t="s">
        <v>57</v>
      </c>
      <c r="I3491" s="2" t="s">
        <v>32</v>
      </c>
      <c r="J3491" s="2" t="s">
        <v>123</v>
      </c>
      <c r="K3491" s="2" t="s">
        <v>124</v>
      </c>
      <c r="L3491" s="2" t="s">
        <v>61</v>
      </c>
      <c r="M3491" s="2">
        <v>51</v>
      </c>
      <c r="N3491" s="2" t="b">
        <v>1</v>
      </c>
      <c r="O3491" s="2">
        <v>0.79175257731958748</v>
      </c>
      <c r="R3491" s="2" t="s">
        <v>65</v>
      </c>
      <c r="S3491" s="2" t="s">
        <v>7538</v>
      </c>
      <c r="T3491" s="2" t="s">
        <v>7539</v>
      </c>
      <c r="U3491" s="2" t="b">
        <v>1</v>
      </c>
      <c r="V3491" s="2" t="s">
        <v>69</v>
      </c>
      <c r="W3491" s="2">
        <v>0.8</v>
      </c>
    </row>
    <row r="3492" spans="1:23" ht="15.75" customHeight="1" x14ac:dyDescent="0.25">
      <c r="A3492" s="2" t="s">
        <v>3953</v>
      </c>
      <c r="B3492" s="2" t="s">
        <v>3954</v>
      </c>
      <c r="C3492" s="2" t="s">
        <v>147</v>
      </c>
      <c r="D3492" s="2" t="s">
        <v>88</v>
      </c>
      <c r="E3492" s="2" t="s">
        <v>90</v>
      </c>
      <c r="F3492" s="2" t="s">
        <v>55</v>
      </c>
      <c r="G3492" s="2" t="s">
        <v>127</v>
      </c>
      <c r="H3492" s="2" t="s">
        <v>57</v>
      </c>
      <c r="I3492" s="2" t="s">
        <v>32</v>
      </c>
      <c r="J3492" s="2" t="s">
        <v>128</v>
      </c>
      <c r="K3492" s="2" t="s">
        <v>129</v>
      </c>
      <c r="L3492" s="2" t="s">
        <v>61</v>
      </c>
      <c r="M3492" s="2">
        <v>52</v>
      </c>
      <c r="N3492" s="2" t="b">
        <v>1</v>
      </c>
      <c r="O3492" s="2">
        <v>0.77959183673469401</v>
      </c>
      <c r="R3492" s="2" t="s">
        <v>65</v>
      </c>
      <c r="S3492" s="2" t="s">
        <v>7540</v>
      </c>
      <c r="T3492" s="2" t="s">
        <v>7541</v>
      </c>
      <c r="U3492" s="2" t="b">
        <v>1</v>
      </c>
      <c r="V3492" s="2" t="s">
        <v>69</v>
      </c>
      <c r="W3492" s="2">
        <v>0.8</v>
      </c>
    </row>
    <row r="3493" spans="1:23" ht="15.75" customHeight="1" x14ac:dyDescent="0.25">
      <c r="A3493" s="2" t="s">
        <v>3953</v>
      </c>
      <c r="B3493" s="2" t="s">
        <v>3954</v>
      </c>
      <c r="C3493" s="2" t="s">
        <v>147</v>
      </c>
      <c r="D3493" s="2" t="s">
        <v>88</v>
      </c>
      <c r="E3493" s="2" t="s">
        <v>90</v>
      </c>
      <c r="F3493" s="2" t="s">
        <v>55</v>
      </c>
      <c r="G3493" s="2" t="s">
        <v>132</v>
      </c>
      <c r="H3493" s="2" t="s">
        <v>57</v>
      </c>
      <c r="I3493" s="2" t="s">
        <v>32</v>
      </c>
      <c r="J3493" s="2" t="s">
        <v>133</v>
      </c>
      <c r="K3493" s="2" t="s">
        <v>134</v>
      </c>
      <c r="L3493" s="2" t="s">
        <v>61</v>
      </c>
      <c r="M3493" s="2">
        <v>53</v>
      </c>
      <c r="N3493" s="2" t="b">
        <v>1</v>
      </c>
      <c r="O3493" s="2">
        <v>0.79423868312757206</v>
      </c>
      <c r="R3493" s="2" t="s">
        <v>65</v>
      </c>
      <c r="S3493" s="2" t="s">
        <v>7542</v>
      </c>
      <c r="T3493" s="2" t="s">
        <v>7543</v>
      </c>
      <c r="U3493" s="2" t="b">
        <v>1</v>
      </c>
      <c r="V3493" s="2" t="s">
        <v>69</v>
      </c>
      <c r="W3493" s="2">
        <v>1</v>
      </c>
    </row>
    <row r="3494" spans="1:23" ht="15.75" customHeight="1" x14ac:dyDescent="0.25">
      <c r="A3494" s="2" t="s">
        <v>3953</v>
      </c>
      <c r="B3494" s="2" t="s">
        <v>3954</v>
      </c>
      <c r="C3494" s="2" t="s">
        <v>147</v>
      </c>
      <c r="D3494" s="2" t="s">
        <v>88</v>
      </c>
      <c r="E3494" s="2" t="s">
        <v>90</v>
      </c>
      <c r="F3494" s="2" t="s">
        <v>55</v>
      </c>
      <c r="G3494" s="2" t="s">
        <v>137</v>
      </c>
      <c r="H3494" s="2" t="s">
        <v>57</v>
      </c>
      <c r="I3494" s="2" t="s">
        <v>32</v>
      </c>
      <c r="J3494" s="2" t="s">
        <v>138</v>
      </c>
      <c r="K3494" s="2" t="s">
        <v>139</v>
      </c>
      <c r="L3494" s="2" t="s">
        <v>61</v>
      </c>
      <c r="M3494" s="2">
        <v>54</v>
      </c>
      <c r="N3494" s="2" t="b">
        <v>1</v>
      </c>
      <c r="O3494" s="2">
        <v>0.79089026915113869</v>
      </c>
      <c r="R3494" s="2" t="s">
        <v>65</v>
      </c>
      <c r="S3494" s="2" t="s">
        <v>7544</v>
      </c>
      <c r="T3494" s="2" t="s">
        <v>7545</v>
      </c>
      <c r="U3494" s="2" t="b">
        <v>1</v>
      </c>
      <c r="V3494" s="2" t="s">
        <v>69</v>
      </c>
      <c r="W3494" s="2">
        <v>0.8</v>
      </c>
    </row>
    <row r="3495" spans="1:23" ht="15.75" customHeight="1" x14ac:dyDescent="0.25">
      <c r="A3495" s="2" t="s">
        <v>3953</v>
      </c>
      <c r="B3495" s="2" t="s">
        <v>3954</v>
      </c>
      <c r="C3495" s="2" t="s">
        <v>147</v>
      </c>
      <c r="D3495" s="2" t="s">
        <v>88</v>
      </c>
      <c r="E3495" s="2" t="s">
        <v>90</v>
      </c>
      <c r="F3495" s="2" t="s">
        <v>55</v>
      </c>
      <c r="G3495" s="2" t="s">
        <v>142</v>
      </c>
      <c r="H3495" s="2" t="s">
        <v>57</v>
      </c>
      <c r="I3495" s="2" t="s">
        <v>32</v>
      </c>
      <c r="J3495" s="2" t="s">
        <v>143</v>
      </c>
      <c r="K3495" s="2" t="s">
        <v>144</v>
      </c>
      <c r="L3495" s="2" t="s">
        <v>61</v>
      </c>
      <c r="M3495" s="2">
        <v>55</v>
      </c>
      <c r="N3495" s="2" t="b">
        <v>1</v>
      </c>
      <c r="O3495" s="2">
        <v>0.80082987551867213</v>
      </c>
      <c r="R3495" s="2" t="s">
        <v>65</v>
      </c>
      <c r="S3495" s="2" t="s">
        <v>7546</v>
      </c>
      <c r="T3495" s="2" t="s">
        <v>7547</v>
      </c>
      <c r="U3495" s="2" t="b">
        <v>1</v>
      </c>
      <c r="V3495" s="2" t="s">
        <v>69</v>
      </c>
      <c r="W3495" s="2">
        <v>0.9</v>
      </c>
    </row>
    <row r="3496" spans="1:23" ht="15.75" customHeight="1" x14ac:dyDescent="0.25">
      <c r="A3496" s="2" t="s">
        <v>3953</v>
      </c>
      <c r="B3496" s="2" t="s">
        <v>3954</v>
      </c>
      <c r="C3496" s="2" t="s">
        <v>147</v>
      </c>
      <c r="D3496" s="2" t="s">
        <v>88</v>
      </c>
      <c r="E3496" s="2" t="s">
        <v>90</v>
      </c>
      <c r="F3496" s="2" t="s">
        <v>55</v>
      </c>
      <c r="G3496" s="2" t="s">
        <v>148</v>
      </c>
      <c r="H3496" s="2" t="s">
        <v>57</v>
      </c>
      <c r="I3496" s="2" t="s">
        <v>32</v>
      </c>
      <c r="J3496" s="2" t="s">
        <v>149</v>
      </c>
      <c r="K3496" s="2" t="s">
        <v>150</v>
      </c>
      <c r="L3496" s="2" t="s">
        <v>61</v>
      </c>
      <c r="M3496" s="2">
        <v>56</v>
      </c>
      <c r="N3496" s="2" t="b">
        <v>1</v>
      </c>
      <c r="O3496" s="2">
        <v>0.78189300411522633</v>
      </c>
      <c r="R3496" s="2" t="s">
        <v>65</v>
      </c>
      <c r="S3496" s="2" t="s">
        <v>7548</v>
      </c>
      <c r="T3496" s="2" t="s">
        <v>7549</v>
      </c>
      <c r="U3496" s="2" t="b">
        <v>1</v>
      </c>
      <c r="V3496" s="2" t="s">
        <v>69</v>
      </c>
      <c r="W3496" s="2">
        <v>0.8</v>
      </c>
    </row>
    <row r="3497" spans="1:23" ht="15.75" customHeight="1" x14ac:dyDescent="0.25">
      <c r="A3497" s="2" t="s">
        <v>3953</v>
      </c>
      <c r="B3497" s="2" t="s">
        <v>3954</v>
      </c>
      <c r="C3497" s="2" t="s">
        <v>147</v>
      </c>
      <c r="D3497" s="2" t="s">
        <v>88</v>
      </c>
      <c r="E3497" s="2" t="s">
        <v>90</v>
      </c>
      <c r="F3497" s="2" t="s">
        <v>55</v>
      </c>
      <c r="G3497" s="2" t="s">
        <v>153</v>
      </c>
      <c r="H3497" s="2" t="s">
        <v>57</v>
      </c>
      <c r="I3497" s="2" t="s">
        <v>32</v>
      </c>
      <c r="J3497" s="2" t="s">
        <v>154</v>
      </c>
      <c r="K3497" s="2" t="s">
        <v>155</v>
      </c>
      <c r="L3497" s="2" t="s">
        <v>61</v>
      </c>
      <c r="M3497" s="2">
        <v>57</v>
      </c>
      <c r="N3497" s="2" t="b">
        <v>1</v>
      </c>
      <c r="O3497" s="2">
        <v>0.79345603271983633</v>
      </c>
      <c r="R3497" s="2" t="s">
        <v>65</v>
      </c>
      <c r="S3497" s="2" t="s">
        <v>7550</v>
      </c>
      <c r="T3497" s="2" t="s">
        <v>7551</v>
      </c>
      <c r="U3497" s="2" t="b">
        <v>1</v>
      </c>
      <c r="V3497" s="2" t="s">
        <v>69</v>
      </c>
      <c r="W3497" s="2">
        <v>0.8</v>
      </c>
    </row>
    <row r="3498" spans="1:23" ht="15.75" customHeight="1" x14ac:dyDescent="0.25">
      <c r="A3498" s="2" t="s">
        <v>3953</v>
      </c>
      <c r="B3498" s="2" t="s">
        <v>3954</v>
      </c>
      <c r="C3498" s="2" t="s">
        <v>147</v>
      </c>
      <c r="D3498" s="2" t="s">
        <v>88</v>
      </c>
      <c r="E3498" s="2" t="s">
        <v>90</v>
      </c>
      <c r="F3498" s="2" t="s">
        <v>55</v>
      </c>
      <c r="G3498" s="2" t="s">
        <v>158</v>
      </c>
      <c r="H3498" s="2" t="s">
        <v>57</v>
      </c>
      <c r="I3498" s="2" t="s">
        <v>32</v>
      </c>
      <c r="J3498" s="2" t="s">
        <v>159</v>
      </c>
      <c r="K3498" s="2" t="s">
        <v>160</v>
      </c>
      <c r="L3498" s="2" t="s">
        <v>61</v>
      </c>
      <c r="M3498" s="2">
        <v>58</v>
      </c>
      <c r="N3498" s="2" t="b">
        <v>1</v>
      </c>
      <c r="O3498" s="2">
        <v>0.75653923541247481</v>
      </c>
      <c r="R3498" s="2" t="s">
        <v>65</v>
      </c>
      <c r="S3498" s="2" t="s">
        <v>7552</v>
      </c>
      <c r="T3498" s="2" t="s">
        <v>7553</v>
      </c>
      <c r="U3498" s="2" t="b">
        <v>1</v>
      </c>
      <c r="V3498" s="2" t="s">
        <v>69</v>
      </c>
      <c r="W3498" s="2">
        <v>0.8</v>
      </c>
    </row>
    <row r="3499" spans="1:23" ht="15.75" customHeight="1" x14ac:dyDescent="0.25">
      <c r="A3499" s="2" t="s">
        <v>3953</v>
      </c>
      <c r="B3499" s="2" t="s">
        <v>3954</v>
      </c>
      <c r="C3499" s="2" t="s">
        <v>147</v>
      </c>
      <c r="D3499" s="2" t="s">
        <v>88</v>
      </c>
      <c r="E3499" s="2" t="s">
        <v>90</v>
      </c>
      <c r="F3499" s="2" t="s">
        <v>55</v>
      </c>
      <c r="G3499" s="2" t="s">
        <v>163</v>
      </c>
      <c r="H3499" s="2" t="s">
        <v>57</v>
      </c>
      <c r="I3499" s="2" t="s">
        <v>32</v>
      </c>
      <c r="J3499" s="2" t="s">
        <v>164</v>
      </c>
      <c r="K3499" s="2" t="s">
        <v>165</v>
      </c>
      <c r="L3499" s="2" t="s">
        <v>61</v>
      </c>
      <c r="M3499" s="2">
        <v>59</v>
      </c>
      <c r="N3499" s="2" t="b">
        <v>1</v>
      </c>
      <c r="O3499" s="2">
        <v>0.7789046653144015</v>
      </c>
      <c r="R3499" s="2" t="s">
        <v>65</v>
      </c>
      <c r="S3499" s="2" t="s">
        <v>7554</v>
      </c>
      <c r="T3499" s="2" t="s">
        <v>7555</v>
      </c>
      <c r="U3499" s="2" t="b">
        <v>1</v>
      </c>
      <c r="V3499" s="2" t="s">
        <v>69</v>
      </c>
      <c r="W3499" s="2">
        <v>0.8</v>
      </c>
    </row>
    <row r="3500" spans="1:23" ht="15.75" customHeight="1" x14ac:dyDescent="0.25">
      <c r="A3500" s="2" t="s">
        <v>3953</v>
      </c>
      <c r="B3500" s="2" t="s">
        <v>3954</v>
      </c>
      <c r="C3500" s="2" t="s">
        <v>147</v>
      </c>
      <c r="D3500" s="2" t="s">
        <v>88</v>
      </c>
      <c r="E3500" s="2" t="s">
        <v>90</v>
      </c>
      <c r="F3500" s="2" t="s">
        <v>55</v>
      </c>
      <c r="G3500" s="2" t="s">
        <v>168</v>
      </c>
      <c r="H3500" s="2" t="s">
        <v>57</v>
      </c>
      <c r="I3500" s="2" t="s">
        <v>32</v>
      </c>
      <c r="J3500" s="2" t="s">
        <v>169</v>
      </c>
      <c r="K3500" s="2" t="s">
        <v>170</v>
      </c>
      <c r="L3500" s="2" t="s">
        <v>61</v>
      </c>
      <c r="M3500" s="2">
        <v>60</v>
      </c>
      <c r="N3500" s="2" t="b">
        <v>1</v>
      </c>
      <c r="O3500" s="2">
        <v>0.80492813141683772</v>
      </c>
      <c r="R3500" s="2" t="s">
        <v>65</v>
      </c>
      <c r="S3500" s="2" t="s">
        <v>7556</v>
      </c>
      <c r="T3500" s="2" t="s">
        <v>7557</v>
      </c>
      <c r="U3500" s="2" t="b">
        <v>1</v>
      </c>
      <c r="V3500" s="2" t="s">
        <v>69</v>
      </c>
      <c r="W3500" s="2">
        <v>0.8</v>
      </c>
    </row>
    <row r="3501" spans="1:23" ht="15.75" customHeight="1" x14ac:dyDescent="0.25">
      <c r="A3501" s="2" t="s">
        <v>3953</v>
      </c>
      <c r="B3501" s="2" t="s">
        <v>3954</v>
      </c>
      <c r="C3501" s="2" t="s">
        <v>147</v>
      </c>
      <c r="D3501" s="2" t="s">
        <v>88</v>
      </c>
      <c r="E3501" s="2" t="s">
        <v>90</v>
      </c>
      <c r="F3501" s="2" t="s">
        <v>55</v>
      </c>
      <c r="G3501" s="2" t="s">
        <v>173</v>
      </c>
      <c r="H3501" s="2" t="s">
        <v>57</v>
      </c>
      <c r="I3501" s="2" t="s">
        <v>32</v>
      </c>
      <c r="J3501" s="2" t="s">
        <v>174</v>
      </c>
      <c r="K3501" s="2" t="s">
        <v>175</v>
      </c>
      <c r="L3501" s="2" t="s">
        <v>61</v>
      </c>
      <c r="M3501" s="2">
        <v>61</v>
      </c>
      <c r="N3501" s="2" t="b">
        <v>1</v>
      </c>
      <c r="O3501" s="2">
        <v>0.80578512396694213</v>
      </c>
      <c r="R3501" s="2" t="s">
        <v>65</v>
      </c>
      <c r="S3501" s="2" t="s">
        <v>7558</v>
      </c>
      <c r="T3501" s="2" t="s">
        <v>7559</v>
      </c>
      <c r="U3501" s="2" t="b">
        <v>1</v>
      </c>
      <c r="V3501" s="2" t="s">
        <v>69</v>
      </c>
      <c r="W3501" s="2">
        <v>0.9</v>
      </c>
    </row>
    <row r="3502" spans="1:23" ht="15.75" customHeight="1" x14ac:dyDescent="0.25">
      <c r="A3502" s="2" t="s">
        <v>3953</v>
      </c>
      <c r="B3502" s="2" t="s">
        <v>3954</v>
      </c>
      <c r="C3502" s="2" t="s">
        <v>147</v>
      </c>
      <c r="D3502" s="2" t="s">
        <v>88</v>
      </c>
      <c r="E3502" s="2" t="s">
        <v>90</v>
      </c>
      <c r="F3502" s="2" t="s">
        <v>55</v>
      </c>
      <c r="G3502" s="2" t="s">
        <v>178</v>
      </c>
      <c r="H3502" s="2" t="s">
        <v>179</v>
      </c>
      <c r="I3502" s="2" t="s">
        <v>12</v>
      </c>
      <c r="J3502" s="2" t="s">
        <v>180</v>
      </c>
      <c r="K3502" s="2" t="s">
        <v>181</v>
      </c>
      <c r="L3502" s="2" t="s">
        <v>182</v>
      </c>
      <c r="M3502" s="2">
        <v>42</v>
      </c>
      <c r="N3502" s="2" t="b">
        <v>0</v>
      </c>
      <c r="O3502" s="2">
        <v>0.79452054794520555</v>
      </c>
      <c r="R3502" s="2" t="s">
        <v>65</v>
      </c>
      <c r="S3502" s="2" t="s">
        <v>7560</v>
      </c>
      <c r="T3502" s="2" t="s">
        <v>7561</v>
      </c>
      <c r="U3502" s="2" t="b">
        <v>1</v>
      </c>
      <c r="V3502" s="2" t="s">
        <v>69</v>
      </c>
      <c r="W3502" s="2">
        <v>0.9</v>
      </c>
    </row>
    <row r="3503" spans="1:23" ht="15.75" customHeight="1" x14ac:dyDescent="0.25">
      <c r="A3503" s="2" t="s">
        <v>3953</v>
      </c>
      <c r="B3503" s="2" t="s">
        <v>3954</v>
      </c>
      <c r="C3503" s="2" t="s">
        <v>147</v>
      </c>
      <c r="D3503" s="2" t="s">
        <v>88</v>
      </c>
      <c r="E3503" s="2" t="s">
        <v>90</v>
      </c>
      <c r="F3503" s="2" t="s">
        <v>55</v>
      </c>
      <c r="G3503" s="2" t="s">
        <v>185</v>
      </c>
      <c r="H3503" s="2" t="s">
        <v>179</v>
      </c>
      <c r="I3503" s="2" t="s">
        <v>12</v>
      </c>
      <c r="J3503" s="2" t="s">
        <v>186</v>
      </c>
      <c r="K3503" s="2" t="s">
        <v>187</v>
      </c>
      <c r="L3503" s="2" t="s">
        <v>182</v>
      </c>
      <c r="M3503" s="2">
        <v>43</v>
      </c>
      <c r="N3503" s="2" t="b">
        <v>0</v>
      </c>
      <c r="O3503" s="2">
        <v>0.81440443213296398</v>
      </c>
      <c r="R3503" s="2" t="s">
        <v>65</v>
      </c>
      <c r="S3503" s="2" t="s">
        <v>7562</v>
      </c>
      <c r="T3503" s="2" t="s">
        <v>7563</v>
      </c>
      <c r="U3503" s="2" t="b">
        <v>1</v>
      </c>
      <c r="V3503" s="2" t="s">
        <v>69</v>
      </c>
      <c r="W3503" s="2">
        <v>0.8</v>
      </c>
    </row>
    <row r="3504" spans="1:23" ht="15.75" customHeight="1" x14ac:dyDescent="0.25">
      <c r="A3504" s="2" t="s">
        <v>3953</v>
      </c>
      <c r="B3504" s="2" t="s">
        <v>3954</v>
      </c>
      <c r="C3504" s="2" t="s">
        <v>147</v>
      </c>
      <c r="D3504" s="2" t="s">
        <v>88</v>
      </c>
      <c r="E3504" s="2" t="s">
        <v>90</v>
      </c>
      <c r="F3504" s="2" t="s">
        <v>55</v>
      </c>
      <c r="G3504" s="2" t="s">
        <v>191</v>
      </c>
      <c r="H3504" s="2" t="s">
        <v>179</v>
      </c>
      <c r="I3504" s="2" t="s">
        <v>12</v>
      </c>
      <c r="J3504" s="2" t="s">
        <v>192</v>
      </c>
      <c r="K3504" s="2" t="s">
        <v>193</v>
      </c>
      <c r="L3504" s="2" t="s">
        <v>182</v>
      </c>
      <c r="M3504" s="2">
        <v>44</v>
      </c>
      <c r="N3504" s="2" t="b">
        <v>0</v>
      </c>
      <c r="O3504" s="2">
        <v>0.80110497237569056</v>
      </c>
      <c r="R3504" s="2" t="s">
        <v>65</v>
      </c>
      <c r="S3504" s="2" t="s">
        <v>7564</v>
      </c>
      <c r="T3504" s="2" t="s">
        <v>7565</v>
      </c>
      <c r="U3504" s="2" t="b">
        <v>1</v>
      </c>
      <c r="V3504" s="2" t="s">
        <v>69</v>
      </c>
      <c r="W3504" s="2">
        <v>0.8</v>
      </c>
    </row>
    <row r="3505" spans="1:23" ht="15.75" customHeight="1" x14ac:dyDescent="0.25">
      <c r="A3505" s="2" t="s">
        <v>3953</v>
      </c>
      <c r="B3505" s="2" t="s">
        <v>3954</v>
      </c>
      <c r="C3505" s="2" t="s">
        <v>147</v>
      </c>
      <c r="D3505" s="2" t="s">
        <v>88</v>
      </c>
      <c r="E3505" s="2" t="s">
        <v>90</v>
      </c>
      <c r="F3505" s="2" t="s">
        <v>55</v>
      </c>
      <c r="G3505" s="2" t="s">
        <v>196</v>
      </c>
      <c r="H3505" s="2" t="s">
        <v>179</v>
      </c>
      <c r="I3505" s="2" t="s">
        <v>12</v>
      </c>
      <c r="J3505" s="2" t="s">
        <v>197</v>
      </c>
      <c r="K3505" s="2" t="s">
        <v>198</v>
      </c>
      <c r="L3505" s="2" t="s">
        <v>182</v>
      </c>
      <c r="M3505" s="2">
        <v>45</v>
      </c>
      <c r="N3505" s="2" t="b">
        <v>0</v>
      </c>
      <c r="O3505" s="2">
        <v>0.83240223463687157</v>
      </c>
      <c r="R3505" s="2" t="s">
        <v>65</v>
      </c>
      <c r="S3505" s="2" t="s">
        <v>7566</v>
      </c>
      <c r="T3505" s="2" t="s">
        <v>7567</v>
      </c>
      <c r="U3505" s="2" t="b">
        <v>1</v>
      </c>
      <c r="V3505" s="2" t="s">
        <v>69</v>
      </c>
      <c r="W3505" s="2">
        <v>0.8</v>
      </c>
    </row>
    <row r="3506" spans="1:23" ht="15.75" customHeight="1" x14ac:dyDescent="0.25">
      <c r="A3506" s="2" t="s">
        <v>3953</v>
      </c>
      <c r="B3506" s="2" t="s">
        <v>3954</v>
      </c>
      <c r="C3506" s="2" t="s">
        <v>147</v>
      </c>
      <c r="D3506" s="2" t="s">
        <v>88</v>
      </c>
      <c r="E3506" s="2" t="s">
        <v>90</v>
      </c>
      <c r="F3506" s="2" t="s">
        <v>55</v>
      </c>
      <c r="G3506" s="2" t="s">
        <v>201</v>
      </c>
      <c r="H3506" s="2" t="s">
        <v>179</v>
      </c>
      <c r="I3506" s="2" t="s">
        <v>12</v>
      </c>
      <c r="J3506" s="2" t="s">
        <v>202</v>
      </c>
      <c r="K3506" s="2" t="s">
        <v>203</v>
      </c>
      <c r="L3506" s="2" t="s">
        <v>182</v>
      </c>
      <c r="M3506" s="2">
        <v>46</v>
      </c>
      <c r="N3506" s="2" t="b">
        <v>0</v>
      </c>
      <c r="O3506" s="2">
        <v>0.81643835616438354</v>
      </c>
      <c r="R3506" s="2" t="s">
        <v>65</v>
      </c>
      <c r="S3506" s="2" t="s">
        <v>7568</v>
      </c>
      <c r="T3506" s="2" t="s">
        <v>7569</v>
      </c>
      <c r="U3506" s="2" t="b">
        <v>1</v>
      </c>
      <c r="V3506" s="2" t="s">
        <v>69</v>
      </c>
      <c r="W3506" s="2">
        <v>1</v>
      </c>
    </row>
    <row r="3507" spans="1:23" ht="15.75" customHeight="1" x14ac:dyDescent="0.25">
      <c r="A3507" s="2" t="s">
        <v>3953</v>
      </c>
      <c r="B3507" s="2" t="s">
        <v>3954</v>
      </c>
      <c r="C3507" s="2" t="s">
        <v>147</v>
      </c>
      <c r="D3507" s="2" t="s">
        <v>88</v>
      </c>
      <c r="E3507" s="2" t="s">
        <v>90</v>
      </c>
      <c r="F3507" s="2" t="s">
        <v>55</v>
      </c>
      <c r="G3507" s="2" t="s">
        <v>206</v>
      </c>
      <c r="H3507" s="2" t="s">
        <v>179</v>
      </c>
      <c r="I3507" s="2" t="s">
        <v>12</v>
      </c>
      <c r="J3507" s="2" t="s">
        <v>207</v>
      </c>
      <c r="K3507" s="2" t="s">
        <v>208</v>
      </c>
      <c r="L3507" s="2" t="s">
        <v>182</v>
      </c>
      <c r="M3507" s="2">
        <v>47</v>
      </c>
      <c r="N3507" s="2" t="b">
        <v>0</v>
      </c>
      <c r="O3507" s="2">
        <v>0.79781420765027311</v>
      </c>
      <c r="R3507" s="2" t="s">
        <v>65</v>
      </c>
      <c r="S3507" s="2" t="s">
        <v>7570</v>
      </c>
      <c r="T3507" s="2" t="s">
        <v>7571</v>
      </c>
      <c r="U3507" s="2" t="b">
        <v>1</v>
      </c>
      <c r="V3507" s="2" t="s">
        <v>69</v>
      </c>
      <c r="W3507" s="2">
        <v>0.8</v>
      </c>
    </row>
    <row r="3508" spans="1:23" ht="15.75" customHeight="1" x14ac:dyDescent="0.25">
      <c r="A3508" s="2" t="s">
        <v>3953</v>
      </c>
      <c r="B3508" s="2" t="s">
        <v>3954</v>
      </c>
      <c r="C3508" s="2" t="s">
        <v>147</v>
      </c>
      <c r="D3508" s="2" t="s">
        <v>88</v>
      </c>
      <c r="E3508" s="2" t="s">
        <v>90</v>
      </c>
      <c r="F3508" s="2" t="s">
        <v>55</v>
      </c>
      <c r="G3508" s="2" t="s">
        <v>211</v>
      </c>
      <c r="H3508" s="2" t="s">
        <v>179</v>
      </c>
      <c r="I3508" s="2" t="s">
        <v>12</v>
      </c>
      <c r="J3508" s="2" t="s">
        <v>212</v>
      </c>
      <c r="K3508" s="2" t="s">
        <v>213</v>
      </c>
      <c r="L3508" s="2" t="s">
        <v>182</v>
      </c>
      <c r="M3508" s="2">
        <v>48</v>
      </c>
      <c r="N3508" s="2" t="b">
        <v>0</v>
      </c>
      <c r="O3508" s="2">
        <v>0.82093663911845727</v>
      </c>
      <c r="R3508" s="2" t="s">
        <v>65</v>
      </c>
      <c r="S3508" s="2" t="s">
        <v>7572</v>
      </c>
      <c r="T3508" s="2" t="s">
        <v>7573</v>
      </c>
      <c r="U3508" s="2" t="b">
        <v>1</v>
      </c>
      <c r="V3508" s="2" t="s">
        <v>69</v>
      </c>
      <c r="W3508" s="2">
        <v>0.8</v>
      </c>
    </row>
    <row r="3509" spans="1:23" ht="15.75" customHeight="1" x14ac:dyDescent="0.25">
      <c r="A3509" s="2" t="s">
        <v>3953</v>
      </c>
      <c r="B3509" s="2" t="s">
        <v>3954</v>
      </c>
      <c r="C3509" s="2" t="s">
        <v>147</v>
      </c>
      <c r="D3509" s="2" t="s">
        <v>88</v>
      </c>
      <c r="E3509" s="2" t="s">
        <v>90</v>
      </c>
      <c r="F3509" s="2" t="s">
        <v>55</v>
      </c>
      <c r="G3509" s="2" t="s">
        <v>216</v>
      </c>
      <c r="H3509" s="2" t="s">
        <v>179</v>
      </c>
      <c r="I3509" s="2" t="s">
        <v>12</v>
      </c>
      <c r="J3509" s="2" t="s">
        <v>217</v>
      </c>
      <c r="K3509" s="2" t="s">
        <v>218</v>
      </c>
      <c r="L3509" s="2" t="s">
        <v>182</v>
      </c>
      <c r="M3509" s="2">
        <v>49</v>
      </c>
      <c r="N3509" s="2" t="b">
        <v>0</v>
      </c>
      <c r="O3509" s="2">
        <v>0.81767955801104963</v>
      </c>
      <c r="R3509" s="2" t="s">
        <v>65</v>
      </c>
      <c r="S3509" s="2" t="s">
        <v>7574</v>
      </c>
      <c r="T3509" s="2" t="s">
        <v>7575</v>
      </c>
      <c r="U3509" s="2" t="b">
        <v>1</v>
      </c>
      <c r="V3509" s="2" t="s">
        <v>69</v>
      </c>
      <c r="W3509" s="2">
        <v>0.8</v>
      </c>
    </row>
    <row r="3510" spans="1:23" ht="15.75" customHeight="1" x14ac:dyDescent="0.25">
      <c r="A3510" s="2" t="s">
        <v>3953</v>
      </c>
      <c r="B3510" s="2" t="s">
        <v>3954</v>
      </c>
      <c r="C3510" s="2" t="s">
        <v>147</v>
      </c>
      <c r="D3510" s="2" t="s">
        <v>88</v>
      </c>
      <c r="E3510" s="2" t="s">
        <v>90</v>
      </c>
      <c r="F3510" s="2" t="s">
        <v>55</v>
      </c>
      <c r="G3510" s="2" t="s">
        <v>221</v>
      </c>
      <c r="H3510" s="2" t="s">
        <v>179</v>
      </c>
      <c r="I3510" s="2" t="s">
        <v>12</v>
      </c>
      <c r="J3510" s="2" t="s">
        <v>222</v>
      </c>
      <c r="K3510" s="2" t="s">
        <v>223</v>
      </c>
      <c r="L3510" s="2" t="s">
        <v>182</v>
      </c>
      <c r="M3510" s="2">
        <v>50</v>
      </c>
      <c r="N3510" s="2" t="b">
        <v>0</v>
      </c>
      <c r="O3510" s="2">
        <v>0.79347826086956519</v>
      </c>
      <c r="R3510" s="2" t="s">
        <v>65</v>
      </c>
      <c r="S3510" s="2" t="s">
        <v>7576</v>
      </c>
      <c r="T3510" s="2" t="s">
        <v>7577</v>
      </c>
      <c r="U3510" s="2" t="b">
        <v>1</v>
      </c>
      <c r="V3510" s="2" t="s">
        <v>69</v>
      </c>
      <c r="W3510" s="2">
        <v>0.9</v>
      </c>
    </row>
    <row r="3511" spans="1:23" ht="15.75" customHeight="1" x14ac:dyDescent="0.25">
      <c r="A3511" s="2" t="s">
        <v>3953</v>
      </c>
      <c r="B3511" s="2" t="s">
        <v>3954</v>
      </c>
      <c r="C3511" s="2" t="s">
        <v>147</v>
      </c>
      <c r="D3511" s="2" t="s">
        <v>88</v>
      </c>
      <c r="E3511" s="2" t="s">
        <v>90</v>
      </c>
      <c r="F3511" s="2" t="s">
        <v>55</v>
      </c>
      <c r="G3511" s="2" t="s">
        <v>226</v>
      </c>
      <c r="H3511" s="2" t="s">
        <v>179</v>
      </c>
      <c r="I3511" s="2" t="s">
        <v>12</v>
      </c>
      <c r="J3511" s="2" t="s">
        <v>227</v>
      </c>
      <c r="K3511" s="2" t="s">
        <v>228</v>
      </c>
      <c r="L3511" s="2" t="s">
        <v>182</v>
      </c>
      <c r="M3511" s="2">
        <v>51</v>
      </c>
      <c r="N3511" s="2" t="b">
        <v>0</v>
      </c>
      <c r="O3511" s="2">
        <v>0.79558011049723765</v>
      </c>
      <c r="R3511" s="2" t="s">
        <v>65</v>
      </c>
      <c r="S3511" s="2" t="s">
        <v>7578</v>
      </c>
      <c r="T3511" s="2" t="s">
        <v>7579</v>
      </c>
      <c r="U3511" s="2" t="b">
        <v>1</v>
      </c>
      <c r="V3511" s="2" t="s">
        <v>69</v>
      </c>
      <c r="W3511" s="2">
        <v>0.8</v>
      </c>
    </row>
    <row r="3512" spans="1:23" ht="15.75" customHeight="1" x14ac:dyDescent="0.25">
      <c r="A3512" s="2" t="s">
        <v>3953</v>
      </c>
      <c r="B3512" s="2" t="s">
        <v>3954</v>
      </c>
      <c r="C3512" s="2" t="s">
        <v>147</v>
      </c>
      <c r="D3512" s="2" t="s">
        <v>88</v>
      </c>
      <c r="E3512" s="2" t="s">
        <v>90</v>
      </c>
      <c r="F3512" s="2" t="s">
        <v>55</v>
      </c>
      <c r="G3512" s="2" t="s">
        <v>231</v>
      </c>
      <c r="H3512" s="2" t="s">
        <v>179</v>
      </c>
      <c r="I3512" s="2" t="s">
        <v>12</v>
      </c>
      <c r="J3512" s="2" t="s">
        <v>232</v>
      </c>
      <c r="K3512" s="2" t="s">
        <v>233</v>
      </c>
      <c r="L3512" s="2" t="s">
        <v>182</v>
      </c>
      <c r="M3512" s="2">
        <v>52</v>
      </c>
      <c r="N3512" s="2" t="b">
        <v>0</v>
      </c>
      <c r="O3512" s="2">
        <v>0.78260869565217395</v>
      </c>
      <c r="R3512" s="2" t="s">
        <v>65</v>
      </c>
      <c r="S3512" s="2" t="s">
        <v>7580</v>
      </c>
      <c r="T3512" s="2" t="s">
        <v>7581</v>
      </c>
      <c r="U3512" s="2" t="b">
        <v>1</v>
      </c>
      <c r="V3512" s="2" t="s">
        <v>69</v>
      </c>
      <c r="W3512" s="2">
        <v>1</v>
      </c>
    </row>
    <row r="3513" spans="1:23" ht="15.75" customHeight="1" x14ac:dyDescent="0.25">
      <c r="A3513" s="2" t="s">
        <v>3953</v>
      </c>
      <c r="B3513" s="2" t="s">
        <v>3954</v>
      </c>
      <c r="C3513" s="2" t="s">
        <v>147</v>
      </c>
      <c r="D3513" s="2" t="s">
        <v>88</v>
      </c>
      <c r="E3513" s="2" t="s">
        <v>90</v>
      </c>
      <c r="F3513" s="2" t="s">
        <v>55</v>
      </c>
      <c r="G3513" s="2" t="s">
        <v>236</v>
      </c>
      <c r="H3513" s="2" t="s">
        <v>179</v>
      </c>
      <c r="I3513" s="2" t="s">
        <v>12</v>
      </c>
      <c r="J3513" s="2" t="s">
        <v>237</v>
      </c>
      <c r="K3513" s="2" t="s">
        <v>238</v>
      </c>
      <c r="L3513" s="2" t="s">
        <v>182</v>
      </c>
      <c r="M3513" s="2">
        <v>53</v>
      </c>
      <c r="N3513" s="2" t="b">
        <v>0</v>
      </c>
      <c r="O3513" s="2">
        <v>0.80219780219780223</v>
      </c>
      <c r="R3513" s="2" t="s">
        <v>65</v>
      </c>
      <c r="S3513" s="2" t="s">
        <v>7582</v>
      </c>
      <c r="T3513" s="2" t="s">
        <v>7583</v>
      </c>
      <c r="U3513" s="2" t="b">
        <v>1</v>
      </c>
      <c r="V3513" s="2" t="s">
        <v>69</v>
      </c>
      <c r="W3513" s="2">
        <v>0.8</v>
      </c>
    </row>
    <row r="3514" spans="1:23" ht="15.75" customHeight="1" x14ac:dyDescent="0.25">
      <c r="A3514" s="2" t="s">
        <v>3953</v>
      </c>
      <c r="B3514" s="2" t="s">
        <v>3954</v>
      </c>
      <c r="C3514" s="2" t="s">
        <v>147</v>
      </c>
      <c r="D3514" s="2" t="s">
        <v>88</v>
      </c>
      <c r="E3514" s="2" t="s">
        <v>90</v>
      </c>
      <c r="F3514" s="2" t="s">
        <v>55</v>
      </c>
      <c r="G3514" s="2" t="s">
        <v>241</v>
      </c>
      <c r="H3514" s="2" t="s">
        <v>179</v>
      </c>
      <c r="I3514" s="2" t="s">
        <v>12</v>
      </c>
      <c r="J3514" s="2" t="s">
        <v>242</v>
      </c>
      <c r="K3514" s="2" t="s">
        <v>243</v>
      </c>
      <c r="L3514" s="2" t="s">
        <v>182</v>
      </c>
      <c r="M3514" s="2">
        <v>54</v>
      </c>
      <c r="N3514" s="2" t="b">
        <v>0</v>
      </c>
      <c r="O3514" s="2">
        <v>0.79338842975206614</v>
      </c>
      <c r="R3514" s="2" t="s">
        <v>65</v>
      </c>
      <c r="S3514" s="2" t="s">
        <v>7584</v>
      </c>
      <c r="T3514" s="2" t="s">
        <v>7585</v>
      </c>
      <c r="U3514" s="2" t="b">
        <v>1</v>
      </c>
      <c r="V3514" s="2" t="s">
        <v>69</v>
      </c>
      <c r="W3514" s="2">
        <v>0.8</v>
      </c>
    </row>
    <row r="3515" spans="1:23" ht="15.75" customHeight="1" x14ac:dyDescent="0.25">
      <c r="A3515" s="2" t="s">
        <v>3953</v>
      </c>
      <c r="B3515" s="2" t="s">
        <v>3954</v>
      </c>
      <c r="C3515" s="2" t="s">
        <v>147</v>
      </c>
      <c r="D3515" s="2" t="s">
        <v>88</v>
      </c>
      <c r="E3515" s="2" t="s">
        <v>90</v>
      </c>
      <c r="F3515" s="2" t="s">
        <v>55</v>
      </c>
      <c r="G3515" s="2" t="s">
        <v>246</v>
      </c>
      <c r="H3515" s="2" t="s">
        <v>179</v>
      </c>
      <c r="I3515" s="2" t="s">
        <v>12</v>
      </c>
      <c r="J3515" s="2" t="s">
        <v>247</v>
      </c>
      <c r="K3515" s="2" t="s">
        <v>248</v>
      </c>
      <c r="L3515" s="2" t="s">
        <v>182</v>
      </c>
      <c r="M3515" s="2">
        <v>55</v>
      </c>
      <c r="N3515" s="2" t="b">
        <v>0</v>
      </c>
      <c r="O3515" s="2">
        <v>0.77595628415300555</v>
      </c>
      <c r="R3515" s="2" t="s">
        <v>65</v>
      </c>
      <c r="S3515" s="2" t="s">
        <v>7586</v>
      </c>
      <c r="T3515" s="2" t="s">
        <v>7587</v>
      </c>
      <c r="U3515" s="2" t="b">
        <v>1</v>
      </c>
      <c r="V3515" s="2" t="s">
        <v>69</v>
      </c>
      <c r="W3515" s="2">
        <v>1.3</v>
      </c>
    </row>
    <row r="3516" spans="1:23" ht="15.75" customHeight="1" x14ac:dyDescent="0.25">
      <c r="A3516" s="2" t="s">
        <v>3953</v>
      </c>
      <c r="B3516" s="2" t="s">
        <v>3954</v>
      </c>
      <c r="C3516" s="2" t="s">
        <v>147</v>
      </c>
      <c r="D3516" s="2" t="s">
        <v>88</v>
      </c>
      <c r="E3516" s="2" t="s">
        <v>90</v>
      </c>
      <c r="F3516" s="2" t="s">
        <v>55</v>
      </c>
      <c r="G3516" s="2" t="s">
        <v>251</v>
      </c>
      <c r="H3516" s="2" t="s">
        <v>179</v>
      </c>
      <c r="I3516" s="2" t="s">
        <v>12</v>
      </c>
      <c r="J3516" s="2" t="s">
        <v>252</v>
      </c>
      <c r="K3516" s="2" t="s">
        <v>253</v>
      </c>
      <c r="L3516" s="2" t="s">
        <v>182</v>
      </c>
      <c r="M3516" s="2">
        <v>56</v>
      </c>
      <c r="N3516" s="2" t="b">
        <v>0</v>
      </c>
      <c r="O3516" s="2">
        <v>0.8066298342541437</v>
      </c>
      <c r="R3516" s="2" t="s">
        <v>65</v>
      </c>
      <c r="S3516" s="2" t="s">
        <v>7588</v>
      </c>
      <c r="T3516" s="2" t="s">
        <v>7589</v>
      </c>
      <c r="U3516" s="2" t="b">
        <v>1</v>
      </c>
      <c r="V3516" s="2" t="s">
        <v>69</v>
      </c>
      <c r="W3516" s="2">
        <v>0.8</v>
      </c>
    </row>
    <row r="3517" spans="1:23" ht="15.75" customHeight="1" x14ac:dyDescent="0.25">
      <c r="A3517" s="2" t="s">
        <v>3953</v>
      </c>
      <c r="B3517" s="2" t="s">
        <v>3954</v>
      </c>
      <c r="C3517" s="2" t="s">
        <v>147</v>
      </c>
      <c r="D3517" s="2" t="s">
        <v>88</v>
      </c>
      <c r="E3517" s="2" t="s">
        <v>90</v>
      </c>
      <c r="F3517" s="2" t="s">
        <v>55</v>
      </c>
      <c r="G3517" s="2" t="s">
        <v>256</v>
      </c>
      <c r="H3517" s="2" t="s">
        <v>179</v>
      </c>
      <c r="I3517" s="2" t="s">
        <v>12</v>
      </c>
      <c r="J3517" s="2" t="s">
        <v>257</v>
      </c>
      <c r="K3517" s="2" t="s">
        <v>258</v>
      </c>
      <c r="L3517" s="2" t="s">
        <v>182</v>
      </c>
      <c r="M3517" s="2">
        <v>57</v>
      </c>
      <c r="N3517" s="2" t="b">
        <v>0</v>
      </c>
      <c r="O3517" s="2">
        <v>0.79132791327913277</v>
      </c>
      <c r="R3517" s="2" t="s">
        <v>65</v>
      </c>
      <c r="S3517" s="2" t="s">
        <v>7590</v>
      </c>
      <c r="T3517" s="2" t="s">
        <v>7591</v>
      </c>
      <c r="U3517" s="2" t="b">
        <v>1</v>
      </c>
      <c r="V3517" s="2" t="s">
        <v>69</v>
      </c>
      <c r="W3517" s="2">
        <v>0.8</v>
      </c>
    </row>
    <row r="3518" spans="1:23" ht="15.75" customHeight="1" x14ac:dyDescent="0.25">
      <c r="A3518" s="2" t="s">
        <v>3953</v>
      </c>
      <c r="B3518" s="2" t="s">
        <v>3954</v>
      </c>
      <c r="C3518" s="2" t="s">
        <v>147</v>
      </c>
      <c r="D3518" s="2" t="s">
        <v>88</v>
      </c>
      <c r="E3518" s="2" t="s">
        <v>90</v>
      </c>
      <c r="F3518" s="2" t="s">
        <v>55</v>
      </c>
      <c r="G3518" s="2" t="s">
        <v>261</v>
      </c>
      <c r="H3518" s="2" t="s">
        <v>179</v>
      </c>
      <c r="I3518" s="2" t="s">
        <v>12</v>
      </c>
      <c r="J3518" s="2" t="s">
        <v>262</v>
      </c>
      <c r="K3518" s="2" t="s">
        <v>263</v>
      </c>
      <c r="L3518" s="2" t="s">
        <v>182</v>
      </c>
      <c r="M3518" s="2">
        <v>58</v>
      </c>
      <c r="N3518" s="2" t="b">
        <v>0</v>
      </c>
      <c r="O3518" s="2">
        <v>0.81420765027322406</v>
      </c>
      <c r="R3518" s="2" t="s">
        <v>65</v>
      </c>
      <c r="S3518" s="2" t="s">
        <v>7592</v>
      </c>
      <c r="T3518" s="2" t="s">
        <v>7593</v>
      </c>
      <c r="U3518" s="2" t="b">
        <v>1</v>
      </c>
      <c r="V3518" s="2" t="s">
        <v>69</v>
      </c>
      <c r="W3518" s="2">
        <v>0.8</v>
      </c>
    </row>
    <row r="3519" spans="1:23" ht="15.75" customHeight="1" x14ac:dyDescent="0.25">
      <c r="A3519" s="2" t="s">
        <v>3953</v>
      </c>
      <c r="B3519" s="2" t="s">
        <v>3954</v>
      </c>
      <c r="C3519" s="2" t="s">
        <v>147</v>
      </c>
      <c r="D3519" s="2" t="s">
        <v>88</v>
      </c>
      <c r="E3519" s="2" t="s">
        <v>90</v>
      </c>
      <c r="F3519" s="2" t="s">
        <v>55</v>
      </c>
      <c r="G3519" s="2" t="s">
        <v>266</v>
      </c>
      <c r="H3519" s="2" t="s">
        <v>179</v>
      </c>
      <c r="I3519" s="2" t="s">
        <v>12</v>
      </c>
      <c r="J3519" s="2" t="s">
        <v>267</v>
      </c>
      <c r="K3519" s="2" t="s">
        <v>268</v>
      </c>
      <c r="L3519" s="2" t="s">
        <v>182</v>
      </c>
      <c r="M3519" s="2">
        <v>59</v>
      </c>
      <c r="N3519" s="2" t="b">
        <v>0</v>
      </c>
      <c r="O3519" s="2">
        <v>0.80991735537190079</v>
      </c>
      <c r="R3519" s="2" t="s">
        <v>65</v>
      </c>
      <c r="S3519" s="2" t="s">
        <v>7594</v>
      </c>
      <c r="T3519" s="2" t="s">
        <v>7595</v>
      </c>
      <c r="U3519" s="2" t="b">
        <v>1</v>
      </c>
      <c r="V3519" s="2" t="s">
        <v>69</v>
      </c>
      <c r="W3519" s="2">
        <v>0.8</v>
      </c>
    </row>
    <row r="3520" spans="1:23" ht="15.75" customHeight="1" x14ac:dyDescent="0.25">
      <c r="A3520" s="2" t="s">
        <v>3953</v>
      </c>
      <c r="B3520" s="2" t="s">
        <v>3954</v>
      </c>
      <c r="C3520" s="2" t="s">
        <v>147</v>
      </c>
      <c r="D3520" s="2" t="s">
        <v>88</v>
      </c>
      <c r="E3520" s="2" t="s">
        <v>90</v>
      </c>
      <c r="F3520" s="2" t="s">
        <v>55</v>
      </c>
      <c r="G3520" s="2" t="s">
        <v>271</v>
      </c>
      <c r="H3520" s="2" t="s">
        <v>179</v>
      </c>
      <c r="I3520" s="2" t="s">
        <v>12</v>
      </c>
      <c r="J3520" s="2" t="s">
        <v>272</v>
      </c>
      <c r="K3520" s="2" t="s">
        <v>273</v>
      </c>
      <c r="L3520" s="2" t="s">
        <v>182</v>
      </c>
      <c r="M3520" s="2">
        <v>60</v>
      </c>
      <c r="N3520" s="2" t="b">
        <v>0</v>
      </c>
      <c r="O3520" s="2">
        <v>0.82681564245810057</v>
      </c>
      <c r="R3520" s="2" t="s">
        <v>65</v>
      </c>
      <c r="S3520" s="2" t="s">
        <v>7596</v>
      </c>
      <c r="T3520" s="2" t="s">
        <v>7597</v>
      </c>
      <c r="U3520" s="2" t="b">
        <v>1</v>
      </c>
      <c r="V3520" s="2" t="s">
        <v>69</v>
      </c>
      <c r="W3520" s="2">
        <v>0.8</v>
      </c>
    </row>
    <row r="3521" spans="1:23" ht="15.75" customHeight="1" x14ac:dyDescent="0.25">
      <c r="A3521" s="2" t="s">
        <v>3953</v>
      </c>
      <c r="B3521" s="2" t="s">
        <v>3954</v>
      </c>
      <c r="C3521" s="2" t="s">
        <v>147</v>
      </c>
      <c r="D3521" s="2" t="s">
        <v>88</v>
      </c>
      <c r="E3521" s="2" t="s">
        <v>90</v>
      </c>
      <c r="F3521" s="2" t="s">
        <v>55</v>
      </c>
      <c r="G3521" s="2" t="s">
        <v>276</v>
      </c>
      <c r="H3521" s="2" t="s">
        <v>179</v>
      </c>
      <c r="I3521" s="2" t="s">
        <v>12</v>
      </c>
      <c r="J3521" s="2" t="s">
        <v>277</v>
      </c>
      <c r="K3521" s="2" t="s">
        <v>278</v>
      </c>
      <c r="L3521" s="2" t="s">
        <v>182</v>
      </c>
      <c r="M3521" s="2">
        <v>61</v>
      </c>
      <c r="N3521" s="2" t="b">
        <v>0</v>
      </c>
      <c r="O3521" s="2">
        <v>0.81767955801104963</v>
      </c>
      <c r="R3521" s="2" t="s">
        <v>65</v>
      </c>
      <c r="S3521" s="2" t="s">
        <v>7598</v>
      </c>
      <c r="T3521" s="2" t="s">
        <v>7599</v>
      </c>
      <c r="U3521" s="2" t="b">
        <v>1</v>
      </c>
      <c r="V3521" s="2" t="s">
        <v>69</v>
      </c>
      <c r="W3521" s="2">
        <v>0.9</v>
      </c>
    </row>
    <row r="3522" spans="1:23" ht="15.75" customHeight="1" x14ac:dyDescent="0.25">
      <c r="A3522" s="2" t="s">
        <v>3953</v>
      </c>
      <c r="B3522" s="2" t="s">
        <v>3954</v>
      </c>
      <c r="C3522" s="2" t="s">
        <v>147</v>
      </c>
      <c r="D3522" s="2" t="s">
        <v>88</v>
      </c>
      <c r="E3522" s="2" t="s">
        <v>90</v>
      </c>
      <c r="F3522" s="2" t="s">
        <v>55</v>
      </c>
      <c r="G3522" s="2" t="s">
        <v>281</v>
      </c>
      <c r="H3522" s="2" t="s">
        <v>282</v>
      </c>
      <c r="I3522" s="2" t="s">
        <v>26</v>
      </c>
      <c r="J3522" s="2" t="s">
        <v>283</v>
      </c>
      <c r="K3522" s="2" t="s">
        <v>284</v>
      </c>
      <c r="L3522" s="2" t="s">
        <v>285</v>
      </c>
      <c r="M3522" s="2">
        <v>42</v>
      </c>
      <c r="N3522" s="2" t="b">
        <v>0</v>
      </c>
      <c r="O3522" s="2">
        <v>0.82251082251082253</v>
      </c>
      <c r="R3522" s="2" t="s">
        <v>65</v>
      </c>
      <c r="S3522" s="2" t="s">
        <v>7600</v>
      </c>
      <c r="T3522" s="2" t="s">
        <v>7601</v>
      </c>
      <c r="U3522" s="2" t="b">
        <v>1</v>
      </c>
      <c r="V3522" s="2" t="s">
        <v>69</v>
      </c>
      <c r="W3522" s="2">
        <v>0.8</v>
      </c>
    </row>
    <row r="3523" spans="1:23" ht="15.75" customHeight="1" x14ac:dyDescent="0.25">
      <c r="A3523" s="2" t="s">
        <v>3953</v>
      </c>
      <c r="B3523" s="2" t="s">
        <v>3954</v>
      </c>
      <c r="C3523" s="2" t="s">
        <v>147</v>
      </c>
      <c r="D3523" s="2" t="s">
        <v>88</v>
      </c>
      <c r="E3523" s="2" t="s">
        <v>90</v>
      </c>
      <c r="F3523" s="2" t="s">
        <v>55</v>
      </c>
      <c r="G3523" s="2" t="s">
        <v>288</v>
      </c>
      <c r="H3523" s="2" t="s">
        <v>282</v>
      </c>
      <c r="I3523" s="2" t="s">
        <v>26</v>
      </c>
      <c r="J3523" s="2" t="s">
        <v>289</v>
      </c>
      <c r="K3523" s="2" t="s">
        <v>290</v>
      </c>
      <c r="L3523" s="2" t="s">
        <v>285</v>
      </c>
      <c r="M3523" s="2">
        <v>43</v>
      </c>
      <c r="N3523" s="2" t="b">
        <v>0</v>
      </c>
      <c r="O3523" s="2">
        <v>0.82173913043478275</v>
      </c>
      <c r="R3523" s="2" t="s">
        <v>65</v>
      </c>
      <c r="S3523" s="2" t="s">
        <v>7602</v>
      </c>
      <c r="T3523" s="2" t="s">
        <v>7603</v>
      </c>
      <c r="U3523" s="2" t="b">
        <v>1</v>
      </c>
      <c r="V3523" s="2" t="s">
        <v>69</v>
      </c>
      <c r="W3523" s="2">
        <v>0.8</v>
      </c>
    </row>
    <row r="3524" spans="1:23" ht="15.75" customHeight="1" x14ac:dyDescent="0.25">
      <c r="A3524" s="2" t="s">
        <v>3953</v>
      </c>
      <c r="B3524" s="2" t="s">
        <v>3954</v>
      </c>
      <c r="C3524" s="2" t="s">
        <v>147</v>
      </c>
      <c r="D3524" s="2" t="s">
        <v>88</v>
      </c>
      <c r="E3524" s="2" t="s">
        <v>90</v>
      </c>
      <c r="F3524" s="2" t="s">
        <v>55</v>
      </c>
      <c r="G3524" s="2" t="s">
        <v>293</v>
      </c>
      <c r="H3524" s="2" t="s">
        <v>282</v>
      </c>
      <c r="I3524" s="2" t="s">
        <v>26</v>
      </c>
      <c r="J3524" s="2" t="s">
        <v>294</v>
      </c>
      <c r="K3524" s="2" t="s">
        <v>295</v>
      </c>
      <c r="L3524" s="2" t="s">
        <v>285</v>
      </c>
      <c r="M3524" s="2">
        <v>44</v>
      </c>
      <c r="N3524" s="2" t="b">
        <v>0</v>
      </c>
      <c r="O3524" s="2">
        <v>0.82251082251082253</v>
      </c>
      <c r="R3524" s="2" t="s">
        <v>65</v>
      </c>
      <c r="S3524" s="2" t="s">
        <v>7604</v>
      </c>
      <c r="T3524" s="2" t="s">
        <v>7605</v>
      </c>
      <c r="U3524" s="2" t="b">
        <v>1</v>
      </c>
      <c r="V3524" s="2" t="s">
        <v>69</v>
      </c>
      <c r="W3524" s="2">
        <v>0.8</v>
      </c>
    </row>
    <row r="3525" spans="1:23" ht="15.75" customHeight="1" x14ac:dyDescent="0.25">
      <c r="A3525" s="2" t="s">
        <v>3953</v>
      </c>
      <c r="B3525" s="2" t="s">
        <v>3954</v>
      </c>
      <c r="C3525" s="2" t="s">
        <v>147</v>
      </c>
      <c r="D3525" s="2" t="s">
        <v>88</v>
      </c>
      <c r="E3525" s="2" t="s">
        <v>90</v>
      </c>
      <c r="F3525" s="2" t="s">
        <v>55</v>
      </c>
      <c r="G3525" s="2" t="s">
        <v>298</v>
      </c>
      <c r="H3525" s="2" t="s">
        <v>282</v>
      </c>
      <c r="I3525" s="2" t="s">
        <v>26</v>
      </c>
      <c r="J3525" s="2" t="s">
        <v>299</v>
      </c>
      <c r="K3525" s="2" t="s">
        <v>300</v>
      </c>
      <c r="L3525" s="2" t="s">
        <v>285</v>
      </c>
      <c r="M3525" s="2">
        <v>45</v>
      </c>
      <c r="N3525" s="2" t="b">
        <v>0</v>
      </c>
      <c r="O3525" s="2">
        <v>0.83870967741935476</v>
      </c>
      <c r="R3525" s="2" t="s">
        <v>65</v>
      </c>
      <c r="S3525" s="2" t="s">
        <v>7606</v>
      </c>
      <c r="T3525" s="2" t="s">
        <v>7607</v>
      </c>
      <c r="U3525" s="2" t="b">
        <v>1</v>
      </c>
      <c r="V3525" s="2" t="s">
        <v>69</v>
      </c>
      <c r="W3525" s="2">
        <v>1</v>
      </c>
    </row>
    <row r="3526" spans="1:23" ht="15.75" customHeight="1" x14ac:dyDescent="0.25">
      <c r="A3526" s="2" t="s">
        <v>3953</v>
      </c>
      <c r="B3526" s="2" t="s">
        <v>3954</v>
      </c>
      <c r="C3526" s="2" t="s">
        <v>147</v>
      </c>
      <c r="D3526" s="2" t="s">
        <v>88</v>
      </c>
      <c r="E3526" s="2" t="s">
        <v>90</v>
      </c>
      <c r="F3526" s="2" t="s">
        <v>55</v>
      </c>
      <c r="G3526" s="2" t="s">
        <v>303</v>
      </c>
      <c r="H3526" s="2" t="s">
        <v>282</v>
      </c>
      <c r="I3526" s="2" t="s">
        <v>26</v>
      </c>
      <c r="J3526" s="2" t="s">
        <v>304</v>
      </c>
      <c r="K3526" s="2" t="s">
        <v>305</v>
      </c>
      <c r="L3526" s="2" t="s">
        <v>285</v>
      </c>
      <c r="M3526" s="2">
        <v>46</v>
      </c>
      <c r="N3526" s="2" t="b">
        <v>0</v>
      </c>
      <c r="O3526" s="2">
        <v>0.83913043478260874</v>
      </c>
      <c r="R3526" s="2" t="s">
        <v>65</v>
      </c>
      <c r="S3526" s="2" t="s">
        <v>7608</v>
      </c>
      <c r="T3526" s="2" t="s">
        <v>7609</v>
      </c>
      <c r="U3526" s="2" t="b">
        <v>1</v>
      </c>
      <c r="V3526" s="2" t="s">
        <v>69</v>
      </c>
      <c r="W3526" s="2">
        <v>0.8</v>
      </c>
    </row>
    <row r="3527" spans="1:23" ht="15.75" customHeight="1" x14ac:dyDescent="0.25">
      <c r="A3527" s="2" t="s">
        <v>3953</v>
      </c>
      <c r="B3527" s="2" t="s">
        <v>3954</v>
      </c>
      <c r="C3527" s="2" t="s">
        <v>147</v>
      </c>
      <c r="D3527" s="2" t="s">
        <v>88</v>
      </c>
      <c r="E3527" s="2" t="s">
        <v>90</v>
      </c>
      <c r="F3527" s="2" t="s">
        <v>55</v>
      </c>
      <c r="G3527" s="2" t="s">
        <v>308</v>
      </c>
      <c r="H3527" s="2" t="s">
        <v>282</v>
      </c>
      <c r="I3527" s="2" t="s">
        <v>26</v>
      </c>
      <c r="J3527" s="2" t="s">
        <v>309</v>
      </c>
      <c r="K3527" s="2" t="s">
        <v>310</v>
      </c>
      <c r="L3527" s="2" t="s">
        <v>285</v>
      </c>
      <c r="M3527" s="2">
        <v>47</v>
      </c>
      <c r="N3527" s="2" t="b">
        <v>0</v>
      </c>
      <c r="O3527" s="2">
        <v>0.82713347921225389</v>
      </c>
      <c r="R3527" s="2" t="s">
        <v>65</v>
      </c>
      <c r="S3527" s="2" t="s">
        <v>7610</v>
      </c>
      <c r="T3527" s="2" t="s">
        <v>7611</v>
      </c>
      <c r="U3527" s="2" t="b">
        <v>1</v>
      </c>
      <c r="V3527" s="2" t="s">
        <v>69</v>
      </c>
      <c r="W3527" s="2">
        <v>0.8</v>
      </c>
    </row>
    <row r="3528" spans="1:23" ht="15.75" customHeight="1" x14ac:dyDescent="0.25">
      <c r="A3528" s="2" t="s">
        <v>3953</v>
      </c>
      <c r="B3528" s="2" t="s">
        <v>3954</v>
      </c>
      <c r="C3528" s="2" t="s">
        <v>147</v>
      </c>
      <c r="D3528" s="2" t="s">
        <v>88</v>
      </c>
      <c r="E3528" s="2" t="s">
        <v>90</v>
      </c>
      <c r="F3528" s="2" t="s">
        <v>55</v>
      </c>
      <c r="G3528" s="2" t="s">
        <v>313</v>
      </c>
      <c r="H3528" s="2" t="s">
        <v>282</v>
      </c>
      <c r="I3528" s="2" t="s">
        <v>26</v>
      </c>
      <c r="J3528" s="2" t="s">
        <v>314</v>
      </c>
      <c r="K3528" s="2" t="s">
        <v>315</v>
      </c>
      <c r="L3528" s="2" t="s">
        <v>285</v>
      </c>
      <c r="M3528" s="2">
        <v>48</v>
      </c>
      <c r="N3528" s="2" t="b">
        <v>0</v>
      </c>
      <c r="O3528" s="2">
        <v>0.82683982683982682</v>
      </c>
      <c r="R3528" s="2" t="s">
        <v>65</v>
      </c>
      <c r="S3528" s="2" t="s">
        <v>7612</v>
      </c>
      <c r="T3528" s="2" t="s">
        <v>7613</v>
      </c>
      <c r="U3528" s="2" t="b">
        <v>1</v>
      </c>
      <c r="V3528" s="2" t="s">
        <v>69</v>
      </c>
      <c r="W3528" s="2">
        <v>0.8</v>
      </c>
    </row>
    <row r="3529" spans="1:23" ht="15.75" customHeight="1" x14ac:dyDescent="0.25">
      <c r="A3529" s="2" t="s">
        <v>3953</v>
      </c>
      <c r="B3529" s="2" t="s">
        <v>3954</v>
      </c>
      <c r="C3529" s="2" t="s">
        <v>147</v>
      </c>
      <c r="D3529" s="2" t="s">
        <v>88</v>
      </c>
      <c r="E3529" s="2" t="s">
        <v>90</v>
      </c>
      <c r="F3529" s="2" t="s">
        <v>55</v>
      </c>
      <c r="G3529" s="2" t="s">
        <v>318</v>
      </c>
      <c r="H3529" s="2" t="s">
        <v>282</v>
      </c>
      <c r="I3529" s="2" t="s">
        <v>26</v>
      </c>
      <c r="J3529" s="2" t="s">
        <v>319</v>
      </c>
      <c r="K3529" s="2" t="s">
        <v>320</v>
      </c>
      <c r="L3529" s="2" t="s">
        <v>285</v>
      </c>
      <c r="M3529" s="2">
        <v>49</v>
      </c>
      <c r="N3529" s="2" t="b">
        <v>0</v>
      </c>
      <c r="O3529" s="2">
        <v>0.82580645161290323</v>
      </c>
      <c r="R3529" s="2" t="s">
        <v>65</v>
      </c>
      <c r="S3529" s="2" t="s">
        <v>7614</v>
      </c>
      <c r="T3529" s="2" t="s">
        <v>7615</v>
      </c>
      <c r="U3529" s="2" t="b">
        <v>1</v>
      </c>
      <c r="V3529" s="2" t="s">
        <v>69</v>
      </c>
      <c r="W3529" s="2">
        <v>0.8</v>
      </c>
    </row>
    <row r="3530" spans="1:23" ht="15.75" customHeight="1" x14ac:dyDescent="0.25">
      <c r="A3530" s="2" t="s">
        <v>3953</v>
      </c>
      <c r="B3530" s="2" t="s">
        <v>3954</v>
      </c>
      <c r="C3530" s="2" t="s">
        <v>147</v>
      </c>
      <c r="D3530" s="2" t="s">
        <v>88</v>
      </c>
      <c r="E3530" s="2" t="s">
        <v>90</v>
      </c>
      <c r="F3530" s="2" t="s">
        <v>55</v>
      </c>
      <c r="G3530" s="2" t="s">
        <v>323</v>
      </c>
      <c r="H3530" s="2" t="s">
        <v>282</v>
      </c>
      <c r="I3530" s="2" t="s">
        <v>26</v>
      </c>
      <c r="J3530" s="2" t="s">
        <v>324</v>
      </c>
      <c r="K3530" s="2" t="s">
        <v>325</v>
      </c>
      <c r="L3530" s="2" t="s">
        <v>285</v>
      </c>
      <c r="M3530" s="2">
        <v>50</v>
      </c>
      <c r="N3530" s="2" t="b">
        <v>0</v>
      </c>
      <c r="O3530" s="2">
        <v>0.82863340563991317</v>
      </c>
      <c r="R3530" s="2" t="s">
        <v>65</v>
      </c>
      <c r="S3530" s="2" t="s">
        <v>7616</v>
      </c>
      <c r="T3530" s="2" t="s">
        <v>7617</v>
      </c>
      <c r="U3530" s="2" t="b">
        <v>1</v>
      </c>
      <c r="V3530" s="2" t="s">
        <v>69</v>
      </c>
      <c r="W3530" s="2">
        <v>0.8</v>
      </c>
    </row>
    <row r="3531" spans="1:23" ht="15.75" customHeight="1" x14ac:dyDescent="0.25">
      <c r="A3531" s="2" t="s">
        <v>3953</v>
      </c>
      <c r="B3531" s="2" t="s">
        <v>3954</v>
      </c>
      <c r="C3531" s="2" t="s">
        <v>147</v>
      </c>
      <c r="D3531" s="2" t="s">
        <v>88</v>
      </c>
      <c r="E3531" s="2" t="s">
        <v>90</v>
      </c>
      <c r="F3531" s="2" t="s">
        <v>55</v>
      </c>
      <c r="G3531" s="2" t="s">
        <v>328</v>
      </c>
      <c r="H3531" s="2" t="s">
        <v>282</v>
      </c>
      <c r="I3531" s="2" t="s">
        <v>26</v>
      </c>
      <c r="J3531" s="2" t="s">
        <v>329</v>
      </c>
      <c r="K3531" s="2" t="s">
        <v>330</v>
      </c>
      <c r="L3531" s="2" t="s">
        <v>285</v>
      </c>
      <c r="M3531" s="2">
        <v>51</v>
      </c>
      <c r="N3531" s="2" t="b">
        <v>0</v>
      </c>
      <c r="O3531" s="2">
        <v>0.84782608695652184</v>
      </c>
      <c r="R3531" s="2" t="s">
        <v>65</v>
      </c>
      <c r="S3531" s="2" t="s">
        <v>7618</v>
      </c>
      <c r="T3531" s="2" t="s">
        <v>7619</v>
      </c>
      <c r="U3531" s="2" t="b">
        <v>1</v>
      </c>
      <c r="V3531" s="2" t="s">
        <v>69</v>
      </c>
      <c r="W3531" s="2">
        <v>0.8</v>
      </c>
    </row>
    <row r="3532" spans="1:23" ht="15.75" customHeight="1" x14ac:dyDescent="0.25">
      <c r="A3532" s="2" t="s">
        <v>3953</v>
      </c>
      <c r="B3532" s="2" t="s">
        <v>3954</v>
      </c>
      <c r="C3532" s="2" t="s">
        <v>147</v>
      </c>
      <c r="D3532" s="2" t="s">
        <v>88</v>
      </c>
      <c r="E3532" s="2" t="s">
        <v>90</v>
      </c>
      <c r="F3532" s="2" t="s">
        <v>55</v>
      </c>
      <c r="G3532" s="2" t="s">
        <v>333</v>
      </c>
      <c r="H3532" s="2" t="s">
        <v>282</v>
      </c>
      <c r="I3532" s="2" t="s">
        <v>26</v>
      </c>
      <c r="J3532" s="2" t="s">
        <v>334</v>
      </c>
      <c r="K3532" s="2" t="s">
        <v>335</v>
      </c>
      <c r="L3532" s="2" t="s">
        <v>285</v>
      </c>
      <c r="M3532" s="2">
        <v>52</v>
      </c>
      <c r="N3532" s="2" t="b">
        <v>0</v>
      </c>
      <c r="O3532" s="2">
        <v>0.82788671023965144</v>
      </c>
      <c r="R3532" s="2" t="s">
        <v>65</v>
      </c>
      <c r="S3532" s="2" t="s">
        <v>7620</v>
      </c>
      <c r="T3532" s="2" t="s">
        <v>7621</v>
      </c>
      <c r="U3532" s="2" t="b">
        <v>1</v>
      </c>
      <c r="V3532" s="2" t="s">
        <v>69</v>
      </c>
      <c r="W3532" s="2">
        <v>0.8</v>
      </c>
    </row>
    <row r="3533" spans="1:23" ht="15.75" customHeight="1" x14ac:dyDescent="0.25">
      <c r="A3533" s="2" t="s">
        <v>3953</v>
      </c>
      <c r="B3533" s="2" t="s">
        <v>3954</v>
      </c>
      <c r="C3533" s="2" t="s">
        <v>147</v>
      </c>
      <c r="D3533" s="2" t="s">
        <v>88</v>
      </c>
      <c r="E3533" s="2" t="s">
        <v>90</v>
      </c>
      <c r="F3533" s="2" t="s">
        <v>55</v>
      </c>
      <c r="G3533" s="2" t="s">
        <v>338</v>
      </c>
      <c r="H3533" s="2" t="s">
        <v>282</v>
      </c>
      <c r="I3533" s="2" t="s">
        <v>26</v>
      </c>
      <c r="J3533" s="2" t="s">
        <v>339</v>
      </c>
      <c r="K3533" s="2" t="s">
        <v>340</v>
      </c>
      <c r="L3533" s="2" t="s">
        <v>285</v>
      </c>
      <c r="M3533" s="2">
        <v>53</v>
      </c>
      <c r="N3533" s="2" t="b">
        <v>0</v>
      </c>
      <c r="O3533" s="2">
        <v>0.83913043478260874</v>
      </c>
      <c r="R3533" s="2" t="s">
        <v>65</v>
      </c>
      <c r="S3533" s="2" t="s">
        <v>7622</v>
      </c>
      <c r="T3533" s="2" t="s">
        <v>7623</v>
      </c>
      <c r="U3533" s="2" t="b">
        <v>1</v>
      </c>
      <c r="V3533" s="2" t="s">
        <v>69</v>
      </c>
      <c r="W3533" s="2">
        <v>0.8</v>
      </c>
    </row>
    <row r="3534" spans="1:23" ht="15.75" customHeight="1" x14ac:dyDescent="0.25">
      <c r="A3534" s="2" t="s">
        <v>3953</v>
      </c>
      <c r="B3534" s="2" t="s">
        <v>3954</v>
      </c>
      <c r="C3534" s="2" t="s">
        <v>147</v>
      </c>
      <c r="D3534" s="2" t="s">
        <v>88</v>
      </c>
      <c r="E3534" s="2" t="s">
        <v>90</v>
      </c>
      <c r="F3534" s="2" t="s">
        <v>55</v>
      </c>
      <c r="G3534" s="2" t="s">
        <v>343</v>
      </c>
      <c r="H3534" s="2" t="s">
        <v>282</v>
      </c>
      <c r="I3534" s="2" t="s">
        <v>26</v>
      </c>
      <c r="J3534" s="2" t="s">
        <v>344</v>
      </c>
      <c r="K3534" s="2" t="s">
        <v>345</v>
      </c>
      <c r="L3534" s="2" t="s">
        <v>285</v>
      </c>
      <c r="M3534" s="2">
        <v>54</v>
      </c>
      <c r="N3534" s="2" t="b">
        <v>0</v>
      </c>
      <c r="O3534" s="2">
        <v>0.83369330453563717</v>
      </c>
      <c r="R3534" s="2" t="s">
        <v>65</v>
      </c>
      <c r="S3534" s="2" t="s">
        <v>7624</v>
      </c>
      <c r="T3534" s="2" t="s">
        <v>7625</v>
      </c>
      <c r="U3534" s="2" t="b">
        <v>1</v>
      </c>
      <c r="V3534" s="2" t="s">
        <v>69</v>
      </c>
      <c r="W3534" s="2">
        <v>0.9</v>
      </c>
    </row>
    <row r="3535" spans="1:23" ht="15.75" customHeight="1" x14ac:dyDescent="0.25">
      <c r="A3535" s="2" t="s">
        <v>3953</v>
      </c>
      <c r="B3535" s="2" t="s">
        <v>3954</v>
      </c>
      <c r="C3535" s="2" t="s">
        <v>147</v>
      </c>
      <c r="D3535" s="2" t="s">
        <v>88</v>
      </c>
      <c r="E3535" s="2" t="s">
        <v>90</v>
      </c>
      <c r="F3535" s="2" t="s">
        <v>55</v>
      </c>
      <c r="G3535" s="2" t="s">
        <v>349</v>
      </c>
      <c r="H3535" s="2" t="s">
        <v>282</v>
      </c>
      <c r="I3535" s="2" t="s">
        <v>26</v>
      </c>
      <c r="J3535" s="2" t="s">
        <v>351</v>
      </c>
      <c r="K3535" s="2" t="s">
        <v>352</v>
      </c>
      <c r="L3535" s="2" t="s">
        <v>285</v>
      </c>
      <c r="M3535" s="2">
        <v>55</v>
      </c>
      <c r="N3535" s="2" t="b">
        <v>0</v>
      </c>
      <c r="O3535" s="2">
        <v>0.80942184154175578</v>
      </c>
      <c r="R3535" s="2" t="s">
        <v>65</v>
      </c>
      <c r="S3535" s="2" t="s">
        <v>7626</v>
      </c>
      <c r="T3535" s="2" t="s">
        <v>7627</v>
      </c>
      <c r="U3535" s="2" t="b">
        <v>1</v>
      </c>
      <c r="V3535" s="2" t="s">
        <v>69</v>
      </c>
      <c r="W3535" s="2">
        <v>0.8</v>
      </c>
    </row>
    <row r="3536" spans="1:23" ht="15.75" customHeight="1" x14ac:dyDescent="0.25">
      <c r="A3536" s="2" t="s">
        <v>3953</v>
      </c>
      <c r="B3536" s="2" t="s">
        <v>3954</v>
      </c>
      <c r="C3536" s="2" t="s">
        <v>147</v>
      </c>
      <c r="D3536" s="2" t="s">
        <v>88</v>
      </c>
      <c r="E3536" s="2" t="s">
        <v>90</v>
      </c>
      <c r="F3536" s="2" t="s">
        <v>55</v>
      </c>
      <c r="G3536" s="2" t="s">
        <v>363</v>
      </c>
      <c r="H3536" s="2" t="s">
        <v>282</v>
      </c>
      <c r="I3536" s="2" t="s">
        <v>26</v>
      </c>
      <c r="J3536" s="2" t="s">
        <v>367</v>
      </c>
      <c r="K3536" s="2" t="s">
        <v>368</v>
      </c>
      <c r="L3536" s="2" t="s">
        <v>285</v>
      </c>
      <c r="M3536" s="2">
        <v>56</v>
      </c>
      <c r="N3536" s="2" t="b">
        <v>0</v>
      </c>
      <c r="O3536" s="2">
        <v>0.83116883116883111</v>
      </c>
      <c r="R3536" s="2" t="s">
        <v>65</v>
      </c>
      <c r="S3536" s="2" t="s">
        <v>7628</v>
      </c>
      <c r="T3536" s="2" t="s">
        <v>7629</v>
      </c>
      <c r="U3536" s="2" t="b">
        <v>1</v>
      </c>
      <c r="V3536" s="2" t="s">
        <v>69</v>
      </c>
      <c r="W3536" s="2">
        <v>0.8</v>
      </c>
    </row>
    <row r="3537" spans="1:23" ht="15.75" customHeight="1" x14ac:dyDescent="0.25">
      <c r="A3537" s="2" t="s">
        <v>3953</v>
      </c>
      <c r="B3537" s="2" t="s">
        <v>3954</v>
      </c>
      <c r="C3537" s="2" t="s">
        <v>147</v>
      </c>
      <c r="D3537" s="2" t="s">
        <v>88</v>
      </c>
      <c r="E3537" s="2" t="s">
        <v>90</v>
      </c>
      <c r="F3537" s="2" t="s">
        <v>55</v>
      </c>
      <c r="G3537" s="2" t="s">
        <v>378</v>
      </c>
      <c r="H3537" s="2" t="s">
        <v>282</v>
      </c>
      <c r="I3537" s="2" t="s">
        <v>26</v>
      </c>
      <c r="J3537" s="2" t="s">
        <v>380</v>
      </c>
      <c r="K3537" s="2" t="s">
        <v>381</v>
      </c>
      <c r="L3537" s="2" t="s">
        <v>285</v>
      </c>
      <c r="M3537" s="2">
        <v>57</v>
      </c>
      <c r="N3537" s="2" t="b">
        <v>0</v>
      </c>
      <c r="O3537" s="2">
        <v>0.83440860215053769</v>
      </c>
      <c r="R3537" s="2" t="s">
        <v>65</v>
      </c>
      <c r="S3537" s="2" t="s">
        <v>7630</v>
      </c>
      <c r="T3537" s="2" t="s">
        <v>7631</v>
      </c>
      <c r="U3537" s="2" t="b">
        <v>1</v>
      </c>
      <c r="V3537" s="2" t="s">
        <v>69</v>
      </c>
      <c r="W3537" s="2">
        <v>0.8</v>
      </c>
    </row>
    <row r="3538" spans="1:23" ht="15.75" customHeight="1" x14ac:dyDescent="0.25">
      <c r="A3538" s="2" t="s">
        <v>3953</v>
      </c>
      <c r="B3538" s="2" t="s">
        <v>3954</v>
      </c>
      <c r="C3538" s="2" t="s">
        <v>147</v>
      </c>
      <c r="D3538" s="2" t="s">
        <v>88</v>
      </c>
      <c r="E3538" s="2" t="s">
        <v>90</v>
      </c>
      <c r="F3538" s="2" t="s">
        <v>55</v>
      </c>
      <c r="G3538" s="2" t="s">
        <v>389</v>
      </c>
      <c r="H3538" s="2" t="s">
        <v>282</v>
      </c>
      <c r="I3538" s="2" t="s">
        <v>26</v>
      </c>
      <c r="J3538" s="2" t="s">
        <v>390</v>
      </c>
      <c r="K3538" s="2" t="s">
        <v>391</v>
      </c>
      <c r="L3538" s="2" t="s">
        <v>285</v>
      </c>
      <c r="M3538" s="2">
        <v>58</v>
      </c>
      <c r="N3538" s="2" t="b">
        <v>0</v>
      </c>
      <c r="O3538" s="2">
        <v>0.8441558441558441</v>
      </c>
      <c r="R3538" s="2" t="s">
        <v>65</v>
      </c>
      <c r="S3538" s="2" t="s">
        <v>7632</v>
      </c>
      <c r="T3538" s="2" t="s">
        <v>7633</v>
      </c>
      <c r="U3538" s="2" t="b">
        <v>1</v>
      </c>
      <c r="V3538" s="2" t="s">
        <v>69</v>
      </c>
      <c r="W3538" s="2">
        <v>0.8</v>
      </c>
    </row>
    <row r="3539" spans="1:23" ht="15.75" customHeight="1" x14ac:dyDescent="0.25">
      <c r="A3539" s="2" t="s">
        <v>3953</v>
      </c>
      <c r="B3539" s="2" t="s">
        <v>3954</v>
      </c>
      <c r="C3539" s="2" t="s">
        <v>147</v>
      </c>
      <c r="D3539" s="2" t="s">
        <v>88</v>
      </c>
      <c r="E3539" s="2" t="s">
        <v>90</v>
      </c>
      <c r="F3539" s="2" t="s">
        <v>55</v>
      </c>
      <c r="G3539" s="2" t="s">
        <v>395</v>
      </c>
      <c r="H3539" s="2" t="s">
        <v>282</v>
      </c>
      <c r="I3539" s="2" t="s">
        <v>26</v>
      </c>
      <c r="J3539" s="2" t="s">
        <v>397</v>
      </c>
      <c r="K3539" s="2" t="s">
        <v>398</v>
      </c>
      <c r="L3539" s="2" t="s">
        <v>285</v>
      </c>
      <c r="M3539" s="2">
        <v>59</v>
      </c>
      <c r="N3539" s="2" t="b">
        <v>0</v>
      </c>
      <c r="O3539" s="2">
        <v>0.82327586206896552</v>
      </c>
      <c r="R3539" s="2" t="s">
        <v>65</v>
      </c>
      <c r="S3539" s="2" t="s">
        <v>7634</v>
      </c>
      <c r="T3539" s="2" t="s">
        <v>7635</v>
      </c>
      <c r="U3539" s="2" t="b">
        <v>1</v>
      </c>
      <c r="V3539" s="2" t="s">
        <v>69</v>
      </c>
      <c r="W3539" s="2">
        <v>0.8</v>
      </c>
    </row>
    <row r="3540" spans="1:23" ht="15.75" customHeight="1" x14ac:dyDescent="0.25">
      <c r="A3540" s="2" t="s">
        <v>3953</v>
      </c>
      <c r="B3540" s="2" t="s">
        <v>3954</v>
      </c>
      <c r="C3540" s="2" t="s">
        <v>147</v>
      </c>
      <c r="D3540" s="2" t="s">
        <v>88</v>
      </c>
      <c r="E3540" s="2" t="s">
        <v>90</v>
      </c>
      <c r="F3540" s="2" t="s">
        <v>55</v>
      </c>
      <c r="G3540" s="2" t="s">
        <v>401</v>
      </c>
      <c r="H3540" s="2" t="s">
        <v>282</v>
      </c>
      <c r="I3540" s="2" t="s">
        <v>26</v>
      </c>
      <c r="J3540" s="2" t="s">
        <v>402</v>
      </c>
      <c r="K3540" s="2" t="s">
        <v>403</v>
      </c>
      <c r="L3540" s="2" t="s">
        <v>285</v>
      </c>
      <c r="M3540" s="2">
        <v>60</v>
      </c>
      <c r="N3540" s="2" t="b">
        <v>0</v>
      </c>
      <c r="O3540" s="2">
        <v>0.84301075268817205</v>
      </c>
      <c r="R3540" s="2" t="s">
        <v>65</v>
      </c>
      <c r="S3540" s="2" t="s">
        <v>7636</v>
      </c>
      <c r="T3540" s="2" t="s">
        <v>7637</v>
      </c>
      <c r="U3540" s="2" t="b">
        <v>1</v>
      </c>
      <c r="V3540" s="2" t="s">
        <v>69</v>
      </c>
      <c r="W3540" s="2">
        <v>0.8</v>
      </c>
    </row>
    <row r="3541" spans="1:23" ht="15.75" customHeight="1" x14ac:dyDescent="0.25">
      <c r="A3541" s="2" t="s">
        <v>3953</v>
      </c>
      <c r="B3541" s="2" t="s">
        <v>3954</v>
      </c>
      <c r="C3541" s="2" t="s">
        <v>147</v>
      </c>
      <c r="D3541" s="2" t="s">
        <v>88</v>
      </c>
      <c r="E3541" s="2" t="s">
        <v>90</v>
      </c>
      <c r="F3541" s="2" t="s">
        <v>55</v>
      </c>
      <c r="G3541" s="2" t="s">
        <v>406</v>
      </c>
      <c r="H3541" s="2" t="s">
        <v>282</v>
      </c>
      <c r="I3541" s="2" t="s">
        <v>26</v>
      </c>
      <c r="J3541" s="2" t="s">
        <v>407</v>
      </c>
      <c r="K3541" s="2" t="s">
        <v>408</v>
      </c>
      <c r="L3541" s="2" t="s">
        <v>285</v>
      </c>
      <c r="M3541" s="2">
        <v>61</v>
      </c>
      <c r="N3541" s="2" t="b">
        <v>0</v>
      </c>
      <c r="O3541" s="2">
        <v>0.8423326133909288</v>
      </c>
      <c r="R3541" s="2" t="s">
        <v>65</v>
      </c>
      <c r="S3541" s="2" t="s">
        <v>7638</v>
      </c>
      <c r="T3541" s="2" t="s">
        <v>7639</v>
      </c>
      <c r="U3541" s="2" t="b">
        <v>1</v>
      </c>
      <c r="V3541" s="2" t="s">
        <v>69</v>
      </c>
      <c r="W3541" s="2">
        <v>0.8</v>
      </c>
    </row>
    <row r="3542" spans="1:23" ht="15.75" customHeight="1" x14ac:dyDescent="0.25">
      <c r="A3542" s="2" t="s">
        <v>3953</v>
      </c>
      <c r="B3542" s="2" t="s">
        <v>3954</v>
      </c>
      <c r="C3542" s="2" t="s">
        <v>147</v>
      </c>
      <c r="D3542" s="2" t="s">
        <v>88</v>
      </c>
      <c r="E3542" s="2" t="s">
        <v>90</v>
      </c>
      <c r="F3542" s="2" t="s">
        <v>364</v>
      </c>
      <c r="G3542" s="2" t="s">
        <v>411</v>
      </c>
      <c r="H3542" s="2" t="s">
        <v>412</v>
      </c>
      <c r="I3542" s="2" t="s">
        <v>54</v>
      </c>
      <c r="J3542" s="2" t="s">
        <v>413</v>
      </c>
      <c r="K3542" s="2" t="s">
        <v>414</v>
      </c>
      <c r="L3542" s="2" t="s">
        <v>377</v>
      </c>
      <c r="M3542" s="2">
        <v>42</v>
      </c>
      <c r="N3542" s="2" t="b">
        <v>0</v>
      </c>
      <c r="O3542" s="2">
        <v>0.85774946921443751</v>
      </c>
      <c r="R3542" s="2" t="s">
        <v>65</v>
      </c>
      <c r="S3542" s="2" t="s">
        <v>7640</v>
      </c>
      <c r="T3542" s="2" t="s">
        <v>7641</v>
      </c>
      <c r="U3542" s="2" t="b">
        <v>1</v>
      </c>
      <c r="V3542" s="2" t="s">
        <v>69</v>
      </c>
      <c r="W3542" s="2">
        <v>0.9</v>
      </c>
    </row>
    <row r="3543" spans="1:23" ht="15.75" customHeight="1" x14ac:dyDescent="0.25">
      <c r="A3543" s="2" t="s">
        <v>3953</v>
      </c>
      <c r="B3543" s="2" t="s">
        <v>3954</v>
      </c>
      <c r="C3543" s="2" t="s">
        <v>147</v>
      </c>
      <c r="D3543" s="2" t="s">
        <v>88</v>
      </c>
      <c r="E3543" s="2" t="s">
        <v>90</v>
      </c>
      <c r="F3543" s="2" t="s">
        <v>364</v>
      </c>
      <c r="G3543" s="2" t="s">
        <v>417</v>
      </c>
      <c r="H3543" s="2" t="s">
        <v>412</v>
      </c>
      <c r="I3543" s="2" t="s">
        <v>54</v>
      </c>
      <c r="J3543" s="2" t="s">
        <v>418</v>
      </c>
      <c r="K3543" s="2" t="s">
        <v>419</v>
      </c>
      <c r="L3543" s="2" t="s">
        <v>377</v>
      </c>
      <c r="M3543" s="2">
        <v>43</v>
      </c>
      <c r="N3543" s="2" t="b">
        <v>0</v>
      </c>
      <c r="O3543" s="2">
        <v>0.83298097251585623</v>
      </c>
      <c r="R3543" s="2" t="s">
        <v>65</v>
      </c>
      <c r="S3543" s="2" t="s">
        <v>7642</v>
      </c>
      <c r="T3543" s="2" t="s">
        <v>7643</v>
      </c>
      <c r="U3543" s="2" t="b">
        <v>1</v>
      </c>
      <c r="V3543" s="2" t="s">
        <v>69</v>
      </c>
      <c r="W3543" s="2">
        <v>0.8</v>
      </c>
    </row>
    <row r="3544" spans="1:23" ht="15.75" customHeight="1" x14ac:dyDescent="0.25">
      <c r="A3544" s="2" t="s">
        <v>3953</v>
      </c>
      <c r="B3544" s="2" t="s">
        <v>3954</v>
      </c>
      <c r="C3544" s="2" t="s">
        <v>147</v>
      </c>
      <c r="D3544" s="2" t="s">
        <v>88</v>
      </c>
      <c r="E3544" s="2" t="s">
        <v>90</v>
      </c>
      <c r="F3544" s="2" t="s">
        <v>364</v>
      </c>
      <c r="G3544" s="2" t="s">
        <v>422</v>
      </c>
      <c r="H3544" s="2" t="s">
        <v>412</v>
      </c>
      <c r="I3544" s="2" t="s">
        <v>54</v>
      </c>
      <c r="J3544" s="2" t="s">
        <v>423</v>
      </c>
      <c r="K3544" s="2" t="s">
        <v>424</v>
      </c>
      <c r="L3544" s="2" t="s">
        <v>377</v>
      </c>
      <c r="M3544" s="2">
        <v>44</v>
      </c>
      <c r="N3544" s="2" t="b">
        <v>0</v>
      </c>
      <c r="O3544" s="2">
        <v>0.83333333333333337</v>
      </c>
      <c r="R3544" s="2" t="s">
        <v>65</v>
      </c>
      <c r="S3544" s="2" t="s">
        <v>7644</v>
      </c>
      <c r="T3544" s="2" t="s">
        <v>7645</v>
      </c>
      <c r="U3544" s="2" t="b">
        <v>1</v>
      </c>
      <c r="V3544" s="2" t="s">
        <v>69</v>
      </c>
      <c r="W3544" s="2">
        <v>0.8</v>
      </c>
    </row>
    <row r="3545" spans="1:23" ht="15.75" customHeight="1" x14ac:dyDescent="0.25">
      <c r="A3545" s="2" t="s">
        <v>3953</v>
      </c>
      <c r="B3545" s="2" t="s">
        <v>3954</v>
      </c>
      <c r="C3545" s="2" t="s">
        <v>147</v>
      </c>
      <c r="D3545" s="2" t="s">
        <v>88</v>
      </c>
      <c r="E3545" s="2" t="s">
        <v>90</v>
      </c>
      <c r="F3545" s="2" t="s">
        <v>364</v>
      </c>
      <c r="G3545" s="2" t="s">
        <v>427</v>
      </c>
      <c r="H3545" s="2" t="s">
        <v>412</v>
      </c>
      <c r="I3545" s="2" t="s">
        <v>54</v>
      </c>
      <c r="J3545" s="2" t="s">
        <v>428</v>
      </c>
      <c r="K3545" s="2" t="s">
        <v>429</v>
      </c>
      <c r="L3545" s="2" t="s">
        <v>377</v>
      </c>
      <c r="M3545" s="2">
        <v>45</v>
      </c>
      <c r="N3545" s="2" t="b">
        <v>0</v>
      </c>
      <c r="O3545" s="2">
        <v>0.83155650319829422</v>
      </c>
      <c r="R3545" s="2" t="s">
        <v>65</v>
      </c>
      <c r="S3545" s="2" t="s">
        <v>7646</v>
      </c>
      <c r="T3545" s="2" t="s">
        <v>7647</v>
      </c>
      <c r="U3545" s="2" t="b">
        <v>1</v>
      </c>
      <c r="V3545" s="2" t="s">
        <v>69</v>
      </c>
      <c r="W3545" s="2">
        <v>0.8</v>
      </c>
    </row>
    <row r="3546" spans="1:23" ht="15.75" customHeight="1" x14ac:dyDescent="0.25">
      <c r="A3546" s="2" t="s">
        <v>3953</v>
      </c>
      <c r="B3546" s="2" t="s">
        <v>3954</v>
      </c>
      <c r="C3546" s="2" t="s">
        <v>147</v>
      </c>
      <c r="D3546" s="2" t="s">
        <v>88</v>
      </c>
      <c r="E3546" s="2" t="s">
        <v>90</v>
      </c>
      <c r="F3546" s="2" t="s">
        <v>364</v>
      </c>
      <c r="G3546" s="2" t="s">
        <v>432</v>
      </c>
      <c r="H3546" s="2" t="s">
        <v>412</v>
      </c>
      <c r="I3546" s="2" t="s">
        <v>54</v>
      </c>
      <c r="J3546" s="2" t="s">
        <v>433</v>
      </c>
      <c r="K3546" s="2" t="s">
        <v>434</v>
      </c>
      <c r="L3546" s="2" t="s">
        <v>377</v>
      </c>
      <c r="M3546" s="2">
        <v>46</v>
      </c>
      <c r="N3546" s="2" t="b">
        <v>0</v>
      </c>
      <c r="O3546" s="2">
        <v>0.84076433121019101</v>
      </c>
      <c r="R3546" s="2" t="s">
        <v>65</v>
      </c>
      <c r="S3546" s="2" t="s">
        <v>7648</v>
      </c>
      <c r="T3546" s="2" t="s">
        <v>7649</v>
      </c>
      <c r="U3546" s="2" t="b">
        <v>1</v>
      </c>
      <c r="V3546" s="2" t="s">
        <v>69</v>
      </c>
      <c r="W3546" s="2">
        <v>0.8</v>
      </c>
    </row>
    <row r="3547" spans="1:23" ht="15.75" customHeight="1" x14ac:dyDescent="0.25">
      <c r="A3547" s="2" t="s">
        <v>3953</v>
      </c>
      <c r="B3547" s="2" t="s">
        <v>3954</v>
      </c>
      <c r="C3547" s="2" t="s">
        <v>147</v>
      </c>
      <c r="D3547" s="2" t="s">
        <v>88</v>
      </c>
      <c r="E3547" s="2" t="s">
        <v>90</v>
      </c>
      <c r="F3547" s="2" t="s">
        <v>364</v>
      </c>
      <c r="G3547" s="2" t="s">
        <v>437</v>
      </c>
      <c r="H3547" s="2" t="s">
        <v>412</v>
      </c>
      <c r="I3547" s="2" t="s">
        <v>54</v>
      </c>
      <c r="J3547" s="2" t="s">
        <v>438</v>
      </c>
      <c r="K3547" s="2" t="s">
        <v>439</v>
      </c>
      <c r="L3547" s="2" t="s">
        <v>377</v>
      </c>
      <c r="M3547" s="2">
        <v>47</v>
      </c>
      <c r="N3547" s="2" t="b">
        <v>0</v>
      </c>
      <c r="O3547" s="2">
        <v>0.84989429175475695</v>
      </c>
      <c r="R3547" s="2" t="s">
        <v>65</v>
      </c>
      <c r="S3547" s="2" t="s">
        <v>7650</v>
      </c>
      <c r="T3547" s="2" t="s">
        <v>7651</v>
      </c>
      <c r="U3547" s="2" t="b">
        <v>1</v>
      </c>
      <c r="V3547" s="2" t="s">
        <v>69</v>
      </c>
      <c r="W3547" s="2">
        <v>0.8</v>
      </c>
    </row>
    <row r="3548" spans="1:23" ht="15.75" customHeight="1" x14ac:dyDescent="0.25">
      <c r="A3548" s="2" t="s">
        <v>3953</v>
      </c>
      <c r="B3548" s="2" t="s">
        <v>3954</v>
      </c>
      <c r="C3548" s="2" t="s">
        <v>147</v>
      </c>
      <c r="D3548" s="2" t="s">
        <v>88</v>
      </c>
      <c r="E3548" s="2" t="s">
        <v>90</v>
      </c>
      <c r="F3548" s="2" t="s">
        <v>364</v>
      </c>
      <c r="G3548" s="2" t="s">
        <v>442</v>
      </c>
      <c r="H3548" s="2" t="s">
        <v>412</v>
      </c>
      <c r="I3548" s="2" t="s">
        <v>54</v>
      </c>
      <c r="J3548" s="2" t="s">
        <v>443</v>
      </c>
      <c r="K3548" s="2" t="s">
        <v>444</v>
      </c>
      <c r="L3548" s="2" t="s">
        <v>377</v>
      </c>
      <c r="M3548" s="2">
        <v>48</v>
      </c>
      <c r="N3548" s="2" t="b">
        <v>0</v>
      </c>
      <c r="O3548" s="2">
        <v>0.82845188284518834</v>
      </c>
      <c r="R3548" s="2" t="s">
        <v>65</v>
      </c>
      <c r="S3548" s="2" t="s">
        <v>7652</v>
      </c>
      <c r="T3548" s="2" t="s">
        <v>7653</v>
      </c>
      <c r="U3548" s="2" t="b">
        <v>1</v>
      </c>
      <c r="V3548" s="2" t="s">
        <v>69</v>
      </c>
      <c r="W3548" s="2">
        <v>0.9</v>
      </c>
    </row>
    <row r="3549" spans="1:23" ht="15.75" customHeight="1" x14ac:dyDescent="0.25">
      <c r="A3549" s="2" t="s">
        <v>3953</v>
      </c>
      <c r="B3549" s="2" t="s">
        <v>3954</v>
      </c>
      <c r="C3549" s="2" t="s">
        <v>147</v>
      </c>
      <c r="D3549" s="2" t="s">
        <v>88</v>
      </c>
      <c r="E3549" s="2" t="s">
        <v>90</v>
      </c>
      <c r="F3549" s="2" t="s">
        <v>364</v>
      </c>
      <c r="G3549" s="2" t="s">
        <v>447</v>
      </c>
      <c r="H3549" s="2" t="s">
        <v>412</v>
      </c>
      <c r="I3549" s="2" t="s">
        <v>54</v>
      </c>
      <c r="J3549" s="2" t="s">
        <v>448</v>
      </c>
      <c r="K3549" s="2" t="s">
        <v>449</v>
      </c>
      <c r="L3549" s="2" t="s">
        <v>377</v>
      </c>
      <c r="M3549" s="2">
        <v>49</v>
      </c>
      <c r="N3549" s="2" t="b">
        <v>0</v>
      </c>
      <c r="O3549" s="2">
        <v>0.85473684210526313</v>
      </c>
      <c r="R3549" s="2" t="s">
        <v>65</v>
      </c>
      <c r="S3549" s="2" t="s">
        <v>7654</v>
      </c>
      <c r="T3549" s="2" t="s">
        <v>7655</v>
      </c>
      <c r="U3549" s="2" t="b">
        <v>1</v>
      </c>
      <c r="V3549" s="2" t="s">
        <v>69</v>
      </c>
      <c r="W3549" s="2">
        <v>0.8</v>
      </c>
    </row>
    <row r="3550" spans="1:23" ht="15.75" customHeight="1" x14ac:dyDescent="0.25">
      <c r="A3550" s="2" t="s">
        <v>3953</v>
      </c>
      <c r="B3550" s="2" t="s">
        <v>3954</v>
      </c>
      <c r="C3550" s="2" t="s">
        <v>147</v>
      </c>
      <c r="D3550" s="2" t="s">
        <v>88</v>
      </c>
      <c r="E3550" s="2" t="s">
        <v>90</v>
      </c>
      <c r="F3550" s="2" t="s">
        <v>364</v>
      </c>
      <c r="G3550" s="2" t="s">
        <v>452</v>
      </c>
      <c r="H3550" s="2" t="s">
        <v>412</v>
      </c>
      <c r="I3550" s="2" t="s">
        <v>54</v>
      </c>
      <c r="J3550" s="2" t="s">
        <v>453</v>
      </c>
      <c r="K3550" s="2" t="s">
        <v>454</v>
      </c>
      <c r="L3550" s="2" t="s">
        <v>377</v>
      </c>
      <c r="M3550" s="2">
        <v>50</v>
      </c>
      <c r="N3550" s="2" t="b">
        <v>0</v>
      </c>
      <c r="O3550" s="2">
        <v>0.83018867924528295</v>
      </c>
      <c r="R3550" s="2" t="s">
        <v>65</v>
      </c>
      <c r="S3550" s="2" t="s">
        <v>7656</v>
      </c>
      <c r="T3550" s="2" t="s">
        <v>7657</v>
      </c>
      <c r="U3550" s="2" t="b">
        <v>1</v>
      </c>
      <c r="V3550" s="2" t="s">
        <v>69</v>
      </c>
      <c r="W3550" s="2">
        <v>0.9</v>
      </c>
    </row>
    <row r="3551" spans="1:23" ht="15.75" customHeight="1" x14ac:dyDescent="0.25">
      <c r="A3551" s="2" t="s">
        <v>3953</v>
      </c>
      <c r="B3551" s="2" t="s">
        <v>3954</v>
      </c>
      <c r="C3551" s="2" t="s">
        <v>147</v>
      </c>
      <c r="D3551" s="2" t="s">
        <v>88</v>
      </c>
      <c r="E3551" s="2" t="s">
        <v>90</v>
      </c>
      <c r="F3551" s="2" t="s">
        <v>364</v>
      </c>
      <c r="G3551" s="2" t="s">
        <v>457</v>
      </c>
      <c r="H3551" s="2" t="s">
        <v>412</v>
      </c>
      <c r="I3551" s="2" t="s">
        <v>54</v>
      </c>
      <c r="J3551" s="2" t="s">
        <v>458</v>
      </c>
      <c r="K3551" s="2" t="s">
        <v>459</v>
      </c>
      <c r="L3551" s="2" t="s">
        <v>377</v>
      </c>
      <c r="M3551" s="2">
        <v>51</v>
      </c>
      <c r="N3551" s="2" t="b">
        <v>0</v>
      </c>
      <c r="O3551" s="2">
        <v>0.829059829059829</v>
      </c>
      <c r="R3551" s="2" t="s">
        <v>65</v>
      </c>
      <c r="S3551" s="2" t="s">
        <v>7658</v>
      </c>
      <c r="T3551" s="2" t="s">
        <v>7659</v>
      </c>
      <c r="U3551" s="2" t="b">
        <v>1</v>
      </c>
      <c r="V3551" s="2" t="s">
        <v>69</v>
      </c>
      <c r="W3551" s="2">
        <v>0.8</v>
      </c>
    </row>
    <row r="3552" spans="1:23" ht="15.75" customHeight="1" x14ac:dyDescent="0.25">
      <c r="A3552" s="2" t="s">
        <v>3953</v>
      </c>
      <c r="B3552" s="2" t="s">
        <v>3954</v>
      </c>
      <c r="C3552" s="2" t="s">
        <v>147</v>
      </c>
      <c r="D3552" s="2" t="s">
        <v>88</v>
      </c>
      <c r="E3552" s="2" t="s">
        <v>90</v>
      </c>
      <c r="F3552" s="2" t="s">
        <v>364</v>
      </c>
      <c r="G3552" s="2" t="s">
        <v>462</v>
      </c>
      <c r="H3552" s="2" t="s">
        <v>412</v>
      </c>
      <c r="I3552" s="2" t="s">
        <v>54</v>
      </c>
      <c r="J3552" s="2" t="s">
        <v>463</v>
      </c>
      <c r="K3552" s="2" t="s">
        <v>464</v>
      </c>
      <c r="L3552" s="2" t="s">
        <v>377</v>
      </c>
      <c r="M3552" s="2">
        <v>52</v>
      </c>
      <c r="N3552" s="2" t="b">
        <v>0</v>
      </c>
      <c r="O3552" s="2">
        <v>0.870488322717622</v>
      </c>
      <c r="R3552" s="2" t="s">
        <v>65</v>
      </c>
      <c r="S3552" s="2" t="s">
        <v>7660</v>
      </c>
      <c r="T3552" s="2" t="s">
        <v>7661</v>
      </c>
      <c r="U3552" s="2" t="b">
        <v>1</v>
      </c>
      <c r="V3552" s="2" t="s">
        <v>69</v>
      </c>
      <c r="W3552" s="2">
        <v>0.8</v>
      </c>
    </row>
    <row r="3553" spans="1:23" ht="15.75" customHeight="1" x14ac:dyDescent="0.25">
      <c r="A3553" s="2" t="s">
        <v>3953</v>
      </c>
      <c r="B3553" s="2" t="s">
        <v>3954</v>
      </c>
      <c r="C3553" s="2" t="s">
        <v>147</v>
      </c>
      <c r="D3553" s="2" t="s">
        <v>88</v>
      </c>
      <c r="E3553" s="2" t="s">
        <v>90</v>
      </c>
      <c r="F3553" s="2" t="s">
        <v>364</v>
      </c>
      <c r="G3553" s="2" t="s">
        <v>467</v>
      </c>
      <c r="H3553" s="2" t="s">
        <v>412</v>
      </c>
      <c r="I3553" s="2" t="s">
        <v>54</v>
      </c>
      <c r="J3553" s="2" t="s">
        <v>468</v>
      </c>
      <c r="K3553" s="2" t="s">
        <v>469</v>
      </c>
      <c r="L3553" s="2" t="s">
        <v>377</v>
      </c>
      <c r="M3553" s="2">
        <v>53</v>
      </c>
      <c r="N3553" s="2" t="b">
        <v>0</v>
      </c>
      <c r="O3553" s="2">
        <v>0.86382978723404258</v>
      </c>
      <c r="R3553" s="2" t="s">
        <v>65</v>
      </c>
      <c r="S3553" s="2" t="s">
        <v>7662</v>
      </c>
      <c r="T3553" s="2" t="s">
        <v>7663</v>
      </c>
      <c r="U3553" s="2" t="b">
        <v>1</v>
      </c>
      <c r="V3553" s="2" t="s">
        <v>69</v>
      </c>
      <c r="W3553" s="2">
        <v>0.8</v>
      </c>
    </row>
    <row r="3554" spans="1:23" ht="15.75" customHeight="1" x14ac:dyDescent="0.25">
      <c r="A3554" s="2" t="s">
        <v>3953</v>
      </c>
      <c r="B3554" s="2" t="s">
        <v>3954</v>
      </c>
      <c r="C3554" s="2" t="s">
        <v>147</v>
      </c>
      <c r="D3554" s="2" t="s">
        <v>88</v>
      </c>
      <c r="E3554" s="2" t="s">
        <v>90</v>
      </c>
      <c r="F3554" s="2" t="s">
        <v>364</v>
      </c>
      <c r="G3554" s="2" t="s">
        <v>472</v>
      </c>
      <c r="H3554" s="2" t="s">
        <v>412</v>
      </c>
      <c r="I3554" s="2" t="s">
        <v>54</v>
      </c>
      <c r="J3554" s="2" t="s">
        <v>473</v>
      </c>
      <c r="K3554" s="2" t="s">
        <v>474</v>
      </c>
      <c r="L3554" s="2" t="s">
        <v>377</v>
      </c>
      <c r="M3554" s="2">
        <v>54</v>
      </c>
      <c r="N3554" s="2" t="b">
        <v>0</v>
      </c>
      <c r="O3554" s="2">
        <v>0.86497890295358648</v>
      </c>
      <c r="R3554" s="2" t="s">
        <v>65</v>
      </c>
      <c r="S3554" s="2" t="s">
        <v>7664</v>
      </c>
      <c r="T3554" s="2" t="s">
        <v>7665</v>
      </c>
      <c r="U3554" s="2" t="b">
        <v>1</v>
      </c>
      <c r="V3554" s="2" t="s">
        <v>69</v>
      </c>
      <c r="W3554" s="2">
        <v>0.8</v>
      </c>
    </row>
    <row r="3555" spans="1:23" ht="15.75" customHeight="1" x14ac:dyDescent="0.25">
      <c r="A3555" s="2" t="s">
        <v>3953</v>
      </c>
      <c r="B3555" s="2" t="s">
        <v>3954</v>
      </c>
      <c r="C3555" s="2" t="s">
        <v>147</v>
      </c>
      <c r="D3555" s="2" t="s">
        <v>88</v>
      </c>
      <c r="E3555" s="2" t="s">
        <v>90</v>
      </c>
      <c r="F3555" s="2" t="s">
        <v>364</v>
      </c>
      <c r="G3555" s="2" t="s">
        <v>477</v>
      </c>
      <c r="H3555" s="2" t="s">
        <v>412</v>
      </c>
      <c r="I3555" s="2" t="s">
        <v>54</v>
      </c>
      <c r="J3555" s="2" t="s">
        <v>478</v>
      </c>
      <c r="K3555" s="2" t="s">
        <v>479</v>
      </c>
      <c r="L3555" s="2" t="s">
        <v>377</v>
      </c>
      <c r="M3555" s="2">
        <v>55</v>
      </c>
      <c r="N3555" s="2" t="b">
        <v>0</v>
      </c>
      <c r="O3555" s="2">
        <v>0.8347457627118644</v>
      </c>
      <c r="R3555" s="2" t="s">
        <v>65</v>
      </c>
      <c r="S3555" s="2" t="s">
        <v>7666</v>
      </c>
      <c r="T3555" s="2" t="s">
        <v>7667</v>
      </c>
      <c r="U3555" s="2" t="b">
        <v>1</v>
      </c>
      <c r="V3555" s="2" t="s">
        <v>69</v>
      </c>
      <c r="W3555" s="2">
        <v>0.8</v>
      </c>
    </row>
    <row r="3556" spans="1:23" ht="15.75" customHeight="1" x14ac:dyDescent="0.25">
      <c r="A3556" s="2" t="s">
        <v>3953</v>
      </c>
      <c r="B3556" s="2" t="s">
        <v>3954</v>
      </c>
      <c r="C3556" s="2" t="s">
        <v>147</v>
      </c>
      <c r="D3556" s="2" t="s">
        <v>88</v>
      </c>
      <c r="E3556" s="2" t="s">
        <v>90</v>
      </c>
      <c r="F3556" s="2" t="s">
        <v>364</v>
      </c>
      <c r="G3556" s="2" t="s">
        <v>482</v>
      </c>
      <c r="H3556" s="2" t="s">
        <v>412</v>
      </c>
      <c r="I3556" s="2" t="s">
        <v>54</v>
      </c>
      <c r="J3556" s="2" t="s">
        <v>483</v>
      </c>
      <c r="K3556" s="2" t="s">
        <v>484</v>
      </c>
      <c r="L3556" s="2" t="s">
        <v>377</v>
      </c>
      <c r="M3556" s="2">
        <v>56</v>
      </c>
      <c r="N3556" s="2" t="b">
        <v>0</v>
      </c>
      <c r="O3556" s="2">
        <v>0.83651804670912955</v>
      </c>
      <c r="R3556" s="2" t="s">
        <v>65</v>
      </c>
      <c r="S3556" s="2" t="s">
        <v>7668</v>
      </c>
      <c r="T3556" s="2" t="s">
        <v>7669</v>
      </c>
      <c r="U3556" s="2" t="b">
        <v>1</v>
      </c>
      <c r="V3556" s="2" t="s">
        <v>69</v>
      </c>
      <c r="W3556" s="2">
        <v>0.8</v>
      </c>
    </row>
    <row r="3557" spans="1:23" ht="15.75" customHeight="1" x14ac:dyDescent="0.25">
      <c r="A3557" s="2" t="s">
        <v>3953</v>
      </c>
      <c r="B3557" s="2" t="s">
        <v>3954</v>
      </c>
      <c r="C3557" s="2" t="s">
        <v>147</v>
      </c>
      <c r="D3557" s="2" t="s">
        <v>88</v>
      </c>
      <c r="E3557" s="2" t="s">
        <v>90</v>
      </c>
      <c r="F3557" s="2" t="s">
        <v>364</v>
      </c>
      <c r="G3557" s="2" t="s">
        <v>487</v>
      </c>
      <c r="H3557" s="2" t="s">
        <v>412</v>
      </c>
      <c r="I3557" s="2" t="s">
        <v>54</v>
      </c>
      <c r="J3557" s="2" t="s">
        <v>488</v>
      </c>
      <c r="K3557" s="2" t="s">
        <v>489</v>
      </c>
      <c r="L3557" s="2" t="s">
        <v>377</v>
      </c>
      <c r="M3557" s="2">
        <v>57</v>
      </c>
      <c r="N3557" s="2" t="b">
        <v>0</v>
      </c>
      <c r="O3557" s="2">
        <v>0.86808510638297876</v>
      </c>
      <c r="R3557" s="2" t="s">
        <v>65</v>
      </c>
      <c r="S3557" s="2" t="s">
        <v>7670</v>
      </c>
      <c r="T3557" s="2" t="s">
        <v>7671</v>
      </c>
      <c r="U3557" s="2" t="b">
        <v>1</v>
      </c>
      <c r="V3557" s="2" t="s">
        <v>69</v>
      </c>
      <c r="W3557" s="2">
        <v>0.8</v>
      </c>
    </row>
    <row r="3558" spans="1:23" ht="15.75" customHeight="1" x14ac:dyDescent="0.25">
      <c r="A3558" s="2" t="s">
        <v>3953</v>
      </c>
      <c r="B3558" s="2" t="s">
        <v>3954</v>
      </c>
      <c r="C3558" s="2" t="s">
        <v>147</v>
      </c>
      <c r="D3558" s="2" t="s">
        <v>88</v>
      </c>
      <c r="E3558" s="2" t="s">
        <v>90</v>
      </c>
      <c r="F3558" s="2" t="s">
        <v>364</v>
      </c>
      <c r="G3558" s="2" t="s">
        <v>492</v>
      </c>
      <c r="H3558" s="2" t="s">
        <v>412</v>
      </c>
      <c r="I3558" s="2" t="s">
        <v>54</v>
      </c>
      <c r="J3558" s="2" t="s">
        <v>493</v>
      </c>
      <c r="K3558" s="2" t="s">
        <v>494</v>
      </c>
      <c r="L3558" s="2" t="s">
        <v>377</v>
      </c>
      <c r="M3558" s="2">
        <v>58</v>
      </c>
      <c r="N3558" s="2" t="b">
        <v>0</v>
      </c>
      <c r="O3558" s="2">
        <v>0.84925690021231426</v>
      </c>
      <c r="R3558" s="2" t="s">
        <v>65</v>
      </c>
      <c r="S3558" s="2" t="s">
        <v>7672</v>
      </c>
      <c r="T3558" s="2" t="s">
        <v>7673</v>
      </c>
      <c r="U3558" s="2" t="b">
        <v>1</v>
      </c>
      <c r="V3558" s="2" t="s">
        <v>69</v>
      </c>
      <c r="W3558" s="2">
        <v>0.8</v>
      </c>
    </row>
    <row r="3559" spans="1:23" ht="15.75" customHeight="1" x14ac:dyDescent="0.25">
      <c r="A3559" s="2" t="s">
        <v>3953</v>
      </c>
      <c r="B3559" s="2" t="s">
        <v>3954</v>
      </c>
      <c r="C3559" s="2" t="s">
        <v>147</v>
      </c>
      <c r="D3559" s="2" t="s">
        <v>88</v>
      </c>
      <c r="E3559" s="2" t="s">
        <v>90</v>
      </c>
      <c r="F3559" s="2" t="s">
        <v>364</v>
      </c>
      <c r="G3559" s="2" t="s">
        <v>497</v>
      </c>
      <c r="H3559" s="2" t="s">
        <v>412</v>
      </c>
      <c r="I3559" s="2" t="s">
        <v>54</v>
      </c>
      <c r="J3559" s="2" t="s">
        <v>498</v>
      </c>
      <c r="K3559" s="2" t="s">
        <v>499</v>
      </c>
      <c r="L3559" s="2" t="s">
        <v>377</v>
      </c>
      <c r="M3559" s="2">
        <v>59</v>
      </c>
      <c r="N3559" s="2" t="b">
        <v>0</v>
      </c>
      <c r="O3559" s="2">
        <v>0.84680851063829787</v>
      </c>
      <c r="R3559" s="2" t="s">
        <v>65</v>
      </c>
      <c r="S3559" s="2" t="s">
        <v>7674</v>
      </c>
      <c r="T3559" s="2" t="s">
        <v>7675</v>
      </c>
      <c r="U3559" s="2" t="b">
        <v>1</v>
      </c>
      <c r="V3559" s="2" t="s">
        <v>69</v>
      </c>
      <c r="W3559" s="2">
        <v>0.8</v>
      </c>
    </row>
    <row r="3560" spans="1:23" ht="15.75" customHeight="1" x14ac:dyDescent="0.25">
      <c r="A3560" s="2" t="s">
        <v>3953</v>
      </c>
      <c r="B3560" s="2" t="s">
        <v>3954</v>
      </c>
      <c r="C3560" s="2" t="s">
        <v>147</v>
      </c>
      <c r="D3560" s="2" t="s">
        <v>88</v>
      </c>
      <c r="E3560" s="2" t="s">
        <v>90</v>
      </c>
      <c r="F3560" s="2" t="s">
        <v>364</v>
      </c>
      <c r="G3560" s="2" t="s">
        <v>502</v>
      </c>
      <c r="H3560" s="2" t="s">
        <v>412</v>
      </c>
      <c r="I3560" s="2" t="s">
        <v>54</v>
      </c>
      <c r="J3560" s="2" t="s">
        <v>503</v>
      </c>
      <c r="K3560" s="2" t="s">
        <v>504</v>
      </c>
      <c r="L3560" s="2" t="s">
        <v>377</v>
      </c>
      <c r="M3560" s="2">
        <v>60</v>
      </c>
      <c r="N3560" s="2" t="b">
        <v>0</v>
      </c>
      <c r="O3560" s="2">
        <v>0.83298097251585623</v>
      </c>
      <c r="R3560" s="2" t="s">
        <v>65</v>
      </c>
      <c r="S3560" s="2" t="s">
        <v>7676</v>
      </c>
      <c r="T3560" s="2" t="s">
        <v>7677</v>
      </c>
      <c r="U3560" s="2" t="b">
        <v>1</v>
      </c>
      <c r="V3560" s="2" t="s">
        <v>69</v>
      </c>
      <c r="W3560" s="2">
        <v>0.7</v>
      </c>
    </row>
    <row r="3561" spans="1:23" ht="15.75" customHeight="1" x14ac:dyDescent="0.25">
      <c r="A3561" s="2" t="s">
        <v>3953</v>
      </c>
      <c r="B3561" s="2" t="s">
        <v>3954</v>
      </c>
      <c r="C3561" s="2" t="s">
        <v>147</v>
      </c>
      <c r="D3561" s="2" t="s">
        <v>88</v>
      </c>
      <c r="E3561" s="2" t="s">
        <v>90</v>
      </c>
      <c r="F3561" s="2" t="s">
        <v>364</v>
      </c>
      <c r="G3561" s="2" t="s">
        <v>507</v>
      </c>
      <c r="H3561" s="2" t="s">
        <v>412</v>
      </c>
      <c r="I3561" s="2" t="s">
        <v>54</v>
      </c>
      <c r="J3561" s="2" t="s">
        <v>508</v>
      </c>
      <c r="K3561" s="2" t="s">
        <v>509</v>
      </c>
      <c r="L3561" s="2" t="s">
        <v>377</v>
      </c>
      <c r="M3561" s="2">
        <v>61</v>
      </c>
      <c r="N3561" s="2" t="b">
        <v>0</v>
      </c>
      <c r="O3561" s="2">
        <v>0.82773109243697474</v>
      </c>
      <c r="R3561" s="2" t="s">
        <v>65</v>
      </c>
      <c r="S3561" s="2" t="s">
        <v>7678</v>
      </c>
      <c r="T3561" s="2" t="s">
        <v>7679</v>
      </c>
      <c r="U3561" s="2" t="b">
        <v>1</v>
      </c>
      <c r="V3561" s="2" t="s">
        <v>69</v>
      </c>
      <c r="W3561" s="2">
        <v>0.8</v>
      </c>
    </row>
    <row r="3562" spans="1:23" ht="15.75" customHeight="1" x14ac:dyDescent="0.25">
      <c r="A3562" s="2" t="s">
        <v>3953</v>
      </c>
      <c r="B3562" s="2" t="s">
        <v>3954</v>
      </c>
      <c r="C3562" s="2" t="s">
        <v>147</v>
      </c>
      <c r="D3562" s="2" t="s">
        <v>88</v>
      </c>
      <c r="E3562" s="2" t="s">
        <v>90</v>
      </c>
      <c r="F3562" s="2" t="s">
        <v>364</v>
      </c>
      <c r="G3562" s="2" t="s">
        <v>512</v>
      </c>
      <c r="H3562" s="2" t="s">
        <v>513</v>
      </c>
      <c r="I3562" s="2" t="s">
        <v>40</v>
      </c>
      <c r="J3562" s="2" t="s">
        <v>514</v>
      </c>
      <c r="K3562" s="2" t="s">
        <v>515</v>
      </c>
      <c r="L3562" s="2" t="s">
        <v>372</v>
      </c>
      <c r="M3562" s="2">
        <v>42</v>
      </c>
      <c r="N3562" s="2" t="b">
        <v>0</v>
      </c>
      <c r="O3562" s="2">
        <v>0.84033613445378152</v>
      </c>
      <c r="R3562" s="2" t="s">
        <v>65</v>
      </c>
      <c r="S3562" s="2" t="s">
        <v>7680</v>
      </c>
      <c r="T3562" s="2" t="s">
        <v>7681</v>
      </c>
      <c r="U3562" s="2" t="b">
        <v>1</v>
      </c>
      <c r="V3562" s="2" t="s">
        <v>69</v>
      </c>
      <c r="W3562" s="2">
        <v>0.6</v>
      </c>
    </row>
    <row r="3563" spans="1:23" ht="15.75" customHeight="1" x14ac:dyDescent="0.25">
      <c r="A3563" s="2" t="s">
        <v>3953</v>
      </c>
      <c r="B3563" s="2" t="s">
        <v>3954</v>
      </c>
      <c r="C3563" s="2" t="s">
        <v>147</v>
      </c>
      <c r="D3563" s="2" t="s">
        <v>88</v>
      </c>
      <c r="E3563" s="2" t="s">
        <v>90</v>
      </c>
      <c r="F3563" s="2" t="s">
        <v>364</v>
      </c>
      <c r="G3563" s="2" t="s">
        <v>518</v>
      </c>
      <c r="H3563" s="2" t="s">
        <v>513</v>
      </c>
      <c r="I3563" s="2" t="s">
        <v>40</v>
      </c>
      <c r="J3563" s="2" t="s">
        <v>519</v>
      </c>
      <c r="K3563" s="2" t="s">
        <v>520</v>
      </c>
      <c r="L3563" s="2" t="s">
        <v>372</v>
      </c>
      <c r="M3563" s="2">
        <v>43</v>
      </c>
      <c r="N3563" s="2" t="b">
        <v>0</v>
      </c>
      <c r="O3563" s="2">
        <v>0.83240223463687157</v>
      </c>
      <c r="R3563" s="2" t="s">
        <v>65</v>
      </c>
      <c r="S3563" s="2" t="s">
        <v>7682</v>
      </c>
      <c r="T3563" s="2" t="s">
        <v>7683</v>
      </c>
      <c r="U3563" s="2" t="b">
        <v>1</v>
      </c>
      <c r="V3563" s="2" t="s">
        <v>69</v>
      </c>
      <c r="W3563" s="2">
        <v>0.6</v>
      </c>
    </row>
    <row r="3564" spans="1:23" ht="15.75" customHeight="1" x14ac:dyDescent="0.25">
      <c r="A3564" s="2" t="s">
        <v>3953</v>
      </c>
      <c r="B3564" s="2" t="s">
        <v>3954</v>
      </c>
      <c r="C3564" s="2" t="s">
        <v>147</v>
      </c>
      <c r="D3564" s="2" t="s">
        <v>88</v>
      </c>
      <c r="E3564" s="2" t="s">
        <v>90</v>
      </c>
      <c r="F3564" s="2" t="s">
        <v>364</v>
      </c>
      <c r="G3564" s="2" t="s">
        <v>523</v>
      </c>
      <c r="H3564" s="2" t="s">
        <v>513</v>
      </c>
      <c r="I3564" s="2" t="s">
        <v>40</v>
      </c>
      <c r="J3564" s="2" t="s">
        <v>524</v>
      </c>
      <c r="K3564" s="2" t="s">
        <v>525</v>
      </c>
      <c r="L3564" s="2" t="s">
        <v>372</v>
      </c>
      <c r="M3564" s="2">
        <v>44</v>
      </c>
      <c r="N3564" s="2" t="b">
        <v>0</v>
      </c>
      <c r="O3564" s="2">
        <v>0.8388888888888888</v>
      </c>
      <c r="R3564" s="2" t="s">
        <v>65</v>
      </c>
      <c r="S3564" s="2" t="s">
        <v>7684</v>
      </c>
      <c r="T3564" s="2" t="s">
        <v>7685</v>
      </c>
      <c r="U3564" s="2" t="b">
        <v>1</v>
      </c>
      <c r="V3564" s="2" t="s">
        <v>69</v>
      </c>
      <c r="W3564" s="2">
        <v>0.6</v>
      </c>
    </row>
    <row r="3565" spans="1:23" ht="15.75" customHeight="1" x14ac:dyDescent="0.25">
      <c r="A3565" s="2" t="s">
        <v>3953</v>
      </c>
      <c r="B3565" s="2" t="s">
        <v>3954</v>
      </c>
      <c r="C3565" s="2" t="s">
        <v>147</v>
      </c>
      <c r="D3565" s="2" t="s">
        <v>88</v>
      </c>
      <c r="E3565" s="2" t="s">
        <v>90</v>
      </c>
      <c r="F3565" s="2" t="s">
        <v>364</v>
      </c>
      <c r="G3565" s="2" t="s">
        <v>528</v>
      </c>
      <c r="H3565" s="2" t="s">
        <v>513</v>
      </c>
      <c r="I3565" s="2" t="s">
        <v>40</v>
      </c>
      <c r="J3565" s="2" t="s">
        <v>529</v>
      </c>
      <c r="K3565" s="2" t="s">
        <v>530</v>
      </c>
      <c r="L3565" s="2" t="s">
        <v>372</v>
      </c>
      <c r="M3565" s="2">
        <v>45</v>
      </c>
      <c r="N3565" s="2" t="b">
        <v>0</v>
      </c>
      <c r="O3565" s="2">
        <v>0.81542699724517909</v>
      </c>
      <c r="R3565" s="2" t="s">
        <v>65</v>
      </c>
      <c r="S3565" s="2" t="s">
        <v>7686</v>
      </c>
      <c r="T3565" s="2" t="s">
        <v>7687</v>
      </c>
      <c r="U3565" s="2" t="b">
        <v>1</v>
      </c>
      <c r="V3565" s="2" t="s">
        <v>69</v>
      </c>
      <c r="W3565" s="2">
        <v>0.6</v>
      </c>
    </row>
    <row r="3566" spans="1:23" ht="15.75" customHeight="1" x14ac:dyDescent="0.25">
      <c r="A3566" s="2" t="s">
        <v>3953</v>
      </c>
      <c r="B3566" s="2" t="s">
        <v>3954</v>
      </c>
      <c r="C3566" s="2" t="s">
        <v>147</v>
      </c>
      <c r="D3566" s="2" t="s">
        <v>88</v>
      </c>
      <c r="E3566" s="2" t="s">
        <v>90</v>
      </c>
      <c r="F3566" s="2" t="s">
        <v>364</v>
      </c>
      <c r="G3566" s="2" t="s">
        <v>533</v>
      </c>
      <c r="H3566" s="2" t="s">
        <v>513</v>
      </c>
      <c r="I3566" s="2" t="s">
        <v>40</v>
      </c>
      <c r="J3566" s="2" t="s">
        <v>534</v>
      </c>
      <c r="K3566" s="2" t="s">
        <v>535</v>
      </c>
      <c r="L3566" s="2" t="s">
        <v>372</v>
      </c>
      <c r="M3566" s="2">
        <v>46</v>
      </c>
      <c r="N3566" s="2" t="b">
        <v>0</v>
      </c>
      <c r="O3566" s="2">
        <v>0.82777777777777783</v>
      </c>
      <c r="R3566" s="2" t="s">
        <v>65</v>
      </c>
      <c r="S3566" s="2" t="s">
        <v>7688</v>
      </c>
      <c r="T3566" s="2" t="s">
        <v>7689</v>
      </c>
      <c r="U3566" s="2" t="b">
        <v>1</v>
      </c>
      <c r="V3566" s="2" t="s">
        <v>69</v>
      </c>
      <c r="W3566" s="2">
        <v>0.6</v>
      </c>
    </row>
    <row r="3567" spans="1:23" ht="15.75" customHeight="1" x14ac:dyDescent="0.25">
      <c r="A3567" s="2" t="s">
        <v>3953</v>
      </c>
      <c r="B3567" s="2" t="s">
        <v>3954</v>
      </c>
      <c r="C3567" s="2" t="s">
        <v>147</v>
      </c>
      <c r="D3567" s="2" t="s">
        <v>88</v>
      </c>
      <c r="E3567" s="2" t="s">
        <v>90</v>
      </c>
      <c r="F3567" s="2" t="s">
        <v>364</v>
      </c>
      <c r="G3567" s="2" t="s">
        <v>538</v>
      </c>
      <c r="H3567" s="2" t="s">
        <v>513</v>
      </c>
      <c r="I3567" s="2" t="s">
        <v>40</v>
      </c>
      <c r="J3567" s="2" t="s">
        <v>539</v>
      </c>
      <c r="K3567" s="2" t="s">
        <v>540</v>
      </c>
      <c r="L3567" s="2" t="s">
        <v>372</v>
      </c>
      <c r="M3567" s="2">
        <v>47</v>
      </c>
      <c r="N3567" s="2" t="b">
        <v>0</v>
      </c>
      <c r="O3567" s="2">
        <v>0.84444444444444433</v>
      </c>
      <c r="R3567" s="2" t="s">
        <v>65</v>
      </c>
      <c r="S3567" s="2" t="s">
        <v>7690</v>
      </c>
      <c r="T3567" s="2" t="s">
        <v>7691</v>
      </c>
      <c r="U3567" s="2" t="b">
        <v>1</v>
      </c>
      <c r="V3567" s="2" t="s">
        <v>69</v>
      </c>
      <c r="W3567" s="2">
        <v>0.6</v>
      </c>
    </row>
    <row r="3568" spans="1:23" ht="15.75" customHeight="1" x14ac:dyDescent="0.25">
      <c r="A3568" s="2" t="s">
        <v>3953</v>
      </c>
      <c r="B3568" s="2" t="s">
        <v>3954</v>
      </c>
      <c r="C3568" s="2" t="s">
        <v>147</v>
      </c>
      <c r="D3568" s="2" t="s">
        <v>88</v>
      </c>
      <c r="E3568" s="2" t="s">
        <v>90</v>
      </c>
      <c r="F3568" s="2" t="s">
        <v>364</v>
      </c>
      <c r="G3568" s="2" t="s">
        <v>550</v>
      </c>
      <c r="H3568" s="2" t="s">
        <v>513</v>
      </c>
      <c r="I3568" s="2" t="s">
        <v>40</v>
      </c>
      <c r="J3568" s="2" t="s">
        <v>555</v>
      </c>
      <c r="K3568" s="2" t="s">
        <v>557</v>
      </c>
      <c r="L3568" s="2" t="s">
        <v>372</v>
      </c>
      <c r="M3568" s="2">
        <v>48</v>
      </c>
      <c r="N3568" s="2" t="b">
        <v>0</v>
      </c>
      <c r="O3568" s="2">
        <v>0.83195592286501374</v>
      </c>
      <c r="R3568" s="2" t="s">
        <v>65</v>
      </c>
      <c r="S3568" s="2" t="s">
        <v>7692</v>
      </c>
      <c r="T3568" s="2" t="s">
        <v>7693</v>
      </c>
      <c r="U3568" s="2" t="b">
        <v>1</v>
      </c>
      <c r="V3568" s="2" t="s">
        <v>69</v>
      </c>
      <c r="W3568" s="2">
        <v>0.7</v>
      </c>
    </row>
    <row r="3569" spans="1:23" ht="15.75" customHeight="1" x14ac:dyDescent="0.25">
      <c r="A3569" s="2" t="s">
        <v>3953</v>
      </c>
      <c r="B3569" s="2" t="s">
        <v>3954</v>
      </c>
      <c r="C3569" s="2" t="s">
        <v>147</v>
      </c>
      <c r="D3569" s="2" t="s">
        <v>88</v>
      </c>
      <c r="E3569" s="2" t="s">
        <v>90</v>
      </c>
      <c r="F3569" s="2" t="s">
        <v>364</v>
      </c>
      <c r="G3569" s="2" t="s">
        <v>572</v>
      </c>
      <c r="H3569" s="2" t="s">
        <v>513</v>
      </c>
      <c r="I3569" s="2" t="s">
        <v>40</v>
      </c>
      <c r="J3569" s="2" t="s">
        <v>575</v>
      </c>
      <c r="K3569" s="2" t="s">
        <v>576</v>
      </c>
      <c r="L3569" s="2" t="s">
        <v>372</v>
      </c>
      <c r="M3569" s="2">
        <v>49</v>
      </c>
      <c r="N3569" s="2" t="b">
        <v>0</v>
      </c>
      <c r="O3569" s="2">
        <v>0.8476454293628809</v>
      </c>
      <c r="R3569" s="2" t="s">
        <v>65</v>
      </c>
      <c r="S3569" s="2" t="s">
        <v>7694</v>
      </c>
      <c r="T3569" s="2" t="s">
        <v>7695</v>
      </c>
      <c r="U3569" s="2" t="b">
        <v>1</v>
      </c>
      <c r="V3569" s="2" t="s">
        <v>69</v>
      </c>
      <c r="W3569" s="2">
        <v>0.6</v>
      </c>
    </row>
    <row r="3570" spans="1:23" ht="15.75" customHeight="1" x14ac:dyDescent="0.25">
      <c r="A3570" s="2" t="s">
        <v>3953</v>
      </c>
      <c r="B3570" s="2" t="s">
        <v>3954</v>
      </c>
      <c r="C3570" s="2" t="s">
        <v>147</v>
      </c>
      <c r="D3570" s="2" t="s">
        <v>88</v>
      </c>
      <c r="E3570" s="2" t="s">
        <v>90</v>
      </c>
      <c r="F3570" s="2" t="s">
        <v>364</v>
      </c>
      <c r="G3570" s="2" t="s">
        <v>587</v>
      </c>
      <c r="H3570" s="2" t="s">
        <v>513</v>
      </c>
      <c r="I3570" s="2" t="s">
        <v>40</v>
      </c>
      <c r="J3570" s="2" t="s">
        <v>589</v>
      </c>
      <c r="K3570" s="2" t="s">
        <v>591</v>
      </c>
      <c r="L3570" s="2" t="s">
        <v>372</v>
      </c>
      <c r="M3570" s="2">
        <v>50</v>
      </c>
      <c r="N3570" s="2" t="b">
        <v>0</v>
      </c>
      <c r="O3570" s="2">
        <v>0.84357541899441335</v>
      </c>
      <c r="R3570" s="2" t="s">
        <v>65</v>
      </c>
      <c r="S3570" s="2" t="s">
        <v>7696</v>
      </c>
      <c r="T3570" s="2" t="s">
        <v>7697</v>
      </c>
      <c r="U3570" s="2" t="b">
        <v>1</v>
      </c>
      <c r="V3570" s="2" t="s">
        <v>69</v>
      </c>
      <c r="W3570" s="2">
        <v>0.6</v>
      </c>
    </row>
    <row r="3571" spans="1:23" ht="15.75" customHeight="1" x14ac:dyDescent="0.25">
      <c r="A3571" s="2" t="s">
        <v>3953</v>
      </c>
      <c r="B3571" s="2" t="s">
        <v>3954</v>
      </c>
      <c r="C3571" s="2" t="s">
        <v>147</v>
      </c>
      <c r="D3571" s="2" t="s">
        <v>88</v>
      </c>
      <c r="E3571" s="2" t="s">
        <v>90</v>
      </c>
      <c r="F3571" s="2" t="s">
        <v>364</v>
      </c>
      <c r="G3571" s="2" t="s">
        <v>601</v>
      </c>
      <c r="H3571" s="2" t="s">
        <v>513</v>
      </c>
      <c r="I3571" s="2" t="s">
        <v>40</v>
      </c>
      <c r="J3571" s="2" t="s">
        <v>603</v>
      </c>
      <c r="K3571" s="2" t="s">
        <v>604</v>
      </c>
      <c r="L3571" s="2" t="s">
        <v>372</v>
      </c>
      <c r="M3571" s="2">
        <v>51</v>
      </c>
      <c r="N3571" s="2" t="b">
        <v>0</v>
      </c>
      <c r="O3571" s="2">
        <v>0.86760563380281697</v>
      </c>
      <c r="R3571" s="2" t="s">
        <v>65</v>
      </c>
      <c r="S3571" s="2" t="s">
        <v>7698</v>
      </c>
      <c r="T3571" s="2" t="s">
        <v>7699</v>
      </c>
      <c r="U3571" s="2" t="b">
        <v>1</v>
      </c>
      <c r="V3571" s="2" t="s">
        <v>69</v>
      </c>
      <c r="W3571" s="2">
        <v>0.6</v>
      </c>
    </row>
    <row r="3572" spans="1:23" ht="15.75" customHeight="1" x14ac:dyDescent="0.25">
      <c r="A3572" s="2" t="s">
        <v>3953</v>
      </c>
      <c r="B3572" s="2" t="s">
        <v>3954</v>
      </c>
      <c r="C3572" s="2" t="s">
        <v>147</v>
      </c>
      <c r="D3572" s="2" t="s">
        <v>88</v>
      </c>
      <c r="E3572" s="2" t="s">
        <v>90</v>
      </c>
      <c r="F3572" s="2" t="s">
        <v>364</v>
      </c>
      <c r="G3572" s="2" t="s">
        <v>618</v>
      </c>
      <c r="H3572" s="2" t="s">
        <v>513</v>
      </c>
      <c r="I3572" s="2" t="s">
        <v>40</v>
      </c>
      <c r="J3572" s="2" t="s">
        <v>622</v>
      </c>
      <c r="K3572" s="2" t="s">
        <v>624</v>
      </c>
      <c r="L3572" s="2" t="s">
        <v>372</v>
      </c>
      <c r="M3572" s="2">
        <v>52</v>
      </c>
      <c r="N3572" s="2" t="b">
        <v>0</v>
      </c>
      <c r="O3572" s="2">
        <v>0.8539325842696629</v>
      </c>
      <c r="R3572" s="2" t="s">
        <v>65</v>
      </c>
      <c r="S3572" s="2" t="s">
        <v>7700</v>
      </c>
      <c r="T3572" s="2" t="s">
        <v>7701</v>
      </c>
      <c r="U3572" s="2" t="b">
        <v>1</v>
      </c>
      <c r="V3572" s="2" t="s">
        <v>69</v>
      </c>
      <c r="W3572" s="2">
        <v>0.6</v>
      </c>
    </row>
    <row r="3573" spans="1:23" ht="15.75" customHeight="1" x14ac:dyDescent="0.25">
      <c r="A3573" s="2" t="s">
        <v>3953</v>
      </c>
      <c r="B3573" s="2" t="s">
        <v>3954</v>
      </c>
      <c r="C3573" s="2" t="s">
        <v>147</v>
      </c>
      <c r="D3573" s="2" t="s">
        <v>88</v>
      </c>
      <c r="E3573" s="2" t="s">
        <v>90</v>
      </c>
      <c r="F3573" s="2" t="s">
        <v>364</v>
      </c>
      <c r="G3573" s="2" t="s">
        <v>640</v>
      </c>
      <c r="H3573" s="2" t="s">
        <v>513</v>
      </c>
      <c r="I3573" s="2" t="s">
        <v>40</v>
      </c>
      <c r="J3573" s="2" t="s">
        <v>643</v>
      </c>
      <c r="K3573" s="2" t="s">
        <v>644</v>
      </c>
      <c r="L3573" s="2" t="s">
        <v>372</v>
      </c>
      <c r="M3573" s="2">
        <v>53</v>
      </c>
      <c r="N3573" s="2" t="b">
        <v>0</v>
      </c>
      <c r="O3573" s="2">
        <v>0.81967213114754101</v>
      </c>
      <c r="R3573" s="2" t="s">
        <v>65</v>
      </c>
      <c r="S3573" s="2" t="s">
        <v>7702</v>
      </c>
      <c r="T3573" s="2" t="s">
        <v>7703</v>
      </c>
      <c r="U3573" s="2" t="b">
        <v>1</v>
      </c>
      <c r="V3573" s="2" t="s">
        <v>69</v>
      </c>
      <c r="W3573" s="2">
        <v>0.6</v>
      </c>
    </row>
    <row r="3574" spans="1:23" ht="15.75" customHeight="1" x14ac:dyDescent="0.25">
      <c r="A3574" s="2" t="s">
        <v>3953</v>
      </c>
      <c r="B3574" s="2" t="s">
        <v>3954</v>
      </c>
      <c r="C3574" s="2" t="s">
        <v>147</v>
      </c>
      <c r="D3574" s="2" t="s">
        <v>88</v>
      </c>
      <c r="E3574" s="2" t="s">
        <v>90</v>
      </c>
      <c r="F3574" s="2" t="s">
        <v>364</v>
      </c>
      <c r="G3574" s="2" t="s">
        <v>659</v>
      </c>
      <c r="H3574" s="2" t="s">
        <v>513</v>
      </c>
      <c r="I3574" s="2" t="s">
        <v>40</v>
      </c>
      <c r="J3574" s="2" t="s">
        <v>660</v>
      </c>
      <c r="K3574" s="2" t="s">
        <v>661</v>
      </c>
      <c r="L3574" s="2" t="s">
        <v>372</v>
      </c>
      <c r="M3574" s="2">
        <v>54</v>
      </c>
      <c r="N3574" s="2" t="b">
        <v>0</v>
      </c>
      <c r="O3574" s="2">
        <v>0.8476454293628809</v>
      </c>
      <c r="R3574" s="2" t="s">
        <v>65</v>
      </c>
      <c r="S3574" s="2" t="s">
        <v>7704</v>
      </c>
      <c r="T3574" s="2" t="s">
        <v>7705</v>
      </c>
      <c r="U3574" s="2" t="b">
        <v>1</v>
      </c>
      <c r="V3574" s="2" t="s">
        <v>69</v>
      </c>
      <c r="W3574" s="2">
        <v>0.6</v>
      </c>
    </row>
    <row r="3575" spans="1:23" ht="15.75" customHeight="1" x14ac:dyDescent="0.25">
      <c r="A3575" s="2" t="s">
        <v>3953</v>
      </c>
      <c r="B3575" s="2" t="s">
        <v>3954</v>
      </c>
      <c r="C3575" s="2" t="s">
        <v>147</v>
      </c>
      <c r="D3575" s="2" t="s">
        <v>88</v>
      </c>
      <c r="E3575" s="2" t="s">
        <v>90</v>
      </c>
      <c r="F3575" s="2" t="s">
        <v>364</v>
      </c>
      <c r="G3575" s="2" t="s">
        <v>664</v>
      </c>
      <c r="H3575" s="2" t="s">
        <v>513</v>
      </c>
      <c r="I3575" s="2" t="s">
        <v>40</v>
      </c>
      <c r="J3575" s="2" t="s">
        <v>665</v>
      </c>
      <c r="K3575" s="2" t="s">
        <v>666</v>
      </c>
      <c r="L3575" s="2" t="s">
        <v>372</v>
      </c>
      <c r="M3575" s="2">
        <v>55</v>
      </c>
      <c r="N3575" s="2" t="b">
        <v>0</v>
      </c>
      <c r="O3575" s="2">
        <v>0.81868131868131877</v>
      </c>
      <c r="R3575" s="2" t="s">
        <v>65</v>
      </c>
      <c r="S3575" s="2" t="s">
        <v>7706</v>
      </c>
      <c r="T3575" s="2" t="s">
        <v>7707</v>
      </c>
      <c r="U3575" s="2" t="b">
        <v>1</v>
      </c>
      <c r="V3575" s="2" t="s">
        <v>69</v>
      </c>
      <c r="W3575" s="2">
        <v>0.8</v>
      </c>
    </row>
    <row r="3576" spans="1:23" ht="15.75" customHeight="1" x14ac:dyDescent="0.25">
      <c r="A3576" s="2" t="s">
        <v>3953</v>
      </c>
      <c r="B3576" s="2" t="s">
        <v>3954</v>
      </c>
      <c r="C3576" s="2" t="s">
        <v>147</v>
      </c>
      <c r="D3576" s="2" t="s">
        <v>88</v>
      </c>
      <c r="E3576" s="2" t="s">
        <v>90</v>
      </c>
      <c r="F3576" s="2" t="s">
        <v>364</v>
      </c>
      <c r="G3576" s="2" t="s">
        <v>669</v>
      </c>
      <c r="H3576" s="2" t="s">
        <v>513</v>
      </c>
      <c r="I3576" s="2" t="s">
        <v>40</v>
      </c>
      <c r="J3576" s="2" t="s">
        <v>670</v>
      </c>
      <c r="K3576" s="2" t="s">
        <v>671</v>
      </c>
      <c r="L3576" s="2" t="s">
        <v>372</v>
      </c>
      <c r="M3576" s="2">
        <v>56</v>
      </c>
      <c r="N3576" s="2" t="b">
        <v>0</v>
      </c>
      <c r="O3576" s="2">
        <v>0.86033519553072624</v>
      </c>
      <c r="R3576" s="2" t="s">
        <v>65</v>
      </c>
      <c r="S3576" s="2" t="s">
        <v>7708</v>
      </c>
      <c r="T3576" s="2" t="s">
        <v>7709</v>
      </c>
      <c r="U3576" s="2" t="b">
        <v>1</v>
      </c>
      <c r="V3576" s="2" t="s">
        <v>69</v>
      </c>
      <c r="W3576" s="2">
        <v>0.6</v>
      </c>
    </row>
    <row r="3577" spans="1:23" ht="15.75" customHeight="1" x14ac:dyDescent="0.25">
      <c r="A3577" s="2" t="s">
        <v>3953</v>
      </c>
      <c r="B3577" s="2" t="s">
        <v>3954</v>
      </c>
      <c r="C3577" s="2" t="s">
        <v>147</v>
      </c>
      <c r="D3577" s="2" t="s">
        <v>88</v>
      </c>
      <c r="E3577" s="2" t="s">
        <v>90</v>
      </c>
      <c r="F3577" s="2" t="s">
        <v>364</v>
      </c>
      <c r="G3577" s="2" t="s">
        <v>674</v>
      </c>
      <c r="H3577" s="2" t="s">
        <v>513</v>
      </c>
      <c r="I3577" s="2" t="s">
        <v>40</v>
      </c>
      <c r="J3577" s="2" t="s">
        <v>675</v>
      </c>
      <c r="K3577" s="2" t="s">
        <v>676</v>
      </c>
      <c r="L3577" s="2" t="s">
        <v>372</v>
      </c>
      <c r="M3577" s="2">
        <v>57</v>
      </c>
      <c r="N3577" s="2" t="b">
        <v>0</v>
      </c>
      <c r="O3577" s="2">
        <v>0.85154061624649857</v>
      </c>
      <c r="R3577" s="2" t="s">
        <v>65</v>
      </c>
      <c r="S3577" s="2" t="s">
        <v>7710</v>
      </c>
      <c r="T3577" s="2" t="s">
        <v>7711</v>
      </c>
      <c r="U3577" s="2" t="b">
        <v>1</v>
      </c>
      <c r="V3577" s="2" t="s">
        <v>69</v>
      </c>
      <c r="W3577" s="2">
        <v>0.6</v>
      </c>
    </row>
    <row r="3578" spans="1:23" ht="15.75" customHeight="1" x14ac:dyDescent="0.25">
      <c r="A3578" s="2" t="s">
        <v>3953</v>
      </c>
      <c r="B3578" s="2" t="s">
        <v>3954</v>
      </c>
      <c r="C3578" s="2" t="s">
        <v>147</v>
      </c>
      <c r="D3578" s="2" t="s">
        <v>88</v>
      </c>
      <c r="E3578" s="2" t="s">
        <v>90</v>
      </c>
      <c r="F3578" s="2" t="s">
        <v>364</v>
      </c>
      <c r="G3578" s="2" t="s">
        <v>679</v>
      </c>
      <c r="H3578" s="2" t="s">
        <v>513</v>
      </c>
      <c r="I3578" s="2" t="s">
        <v>40</v>
      </c>
      <c r="J3578" s="2" t="s">
        <v>680</v>
      </c>
      <c r="K3578" s="2" t="s">
        <v>681</v>
      </c>
      <c r="L3578" s="2" t="s">
        <v>372</v>
      </c>
      <c r="M3578" s="2">
        <v>58</v>
      </c>
      <c r="N3578" s="2" t="b">
        <v>0</v>
      </c>
      <c r="O3578" s="2">
        <v>0.85633802816901416</v>
      </c>
      <c r="R3578" s="2" t="s">
        <v>65</v>
      </c>
      <c r="S3578" s="2" t="s">
        <v>7712</v>
      </c>
      <c r="T3578" s="2" t="s">
        <v>7713</v>
      </c>
      <c r="U3578" s="2" t="b">
        <v>1</v>
      </c>
      <c r="V3578" s="2" t="s">
        <v>69</v>
      </c>
      <c r="W3578" s="2">
        <v>0.6</v>
      </c>
    </row>
    <row r="3579" spans="1:23" ht="15.75" customHeight="1" x14ac:dyDescent="0.25">
      <c r="A3579" s="2" t="s">
        <v>3953</v>
      </c>
      <c r="B3579" s="2" t="s">
        <v>3954</v>
      </c>
      <c r="C3579" s="2" t="s">
        <v>147</v>
      </c>
      <c r="D3579" s="2" t="s">
        <v>88</v>
      </c>
      <c r="E3579" s="2" t="s">
        <v>90</v>
      </c>
      <c r="F3579" s="2" t="s">
        <v>364</v>
      </c>
      <c r="G3579" s="2" t="s">
        <v>684</v>
      </c>
      <c r="H3579" s="2" t="s">
        <v>513</v>
      </c>
      <c r="I3579" s="2" t="s">
        <v>40</v>
      </c>
      <c r="J3579" s="2" t="s">
        <v>685</v>
      </c>
      <c r="K3579" s="2" t="s">
        <v>686</v>
      </c>
      <c r="L3579" s="2" t="s">
        <v>372</v>
      </c>
      <c r="M3579" s="2">
        <v>59</v>
      </c>
      <c r="N3579" s="2" t="b">
        <v>0</v>
      </c>
      <c r="O3579" s="2">
        <v>0.85793871866295257</v>
      </c>
      <c r="R3579" s="2" t="s">
        <v>65</v>
      </c>
      <c r="S3579" s="2" t="s">
        <v>7714</v>
      </c>
      <c r="T3579" s="2" t="s">
        <v>7715</v>
      </c>
      <c r="U3579" s="2" t="b">
        <v>1</v>
      </c>
      <c r="V3579" s="2" t="s">
        <v>69</v>
      </c>
      <c r="W3579" s="2">
        <v>0.6</v>
      </c>
    </row>
    <row r="3580" spans="1:23" ht="15.75" customHeight="1" x14ac:dyDescent="0.25">
      <c r="A3580" s="2" t="s">
        <v>3953</v>
      </c>
      <c r="B3580" s="2" t="s">
        <v>3954</v>
      </c>
      <c r="C3580" s="2" t="s">
        <v>147</v>
      </c>
      <c r="D3580" s="2" t="s">
        <v>88</v>
      </c>
      <c r="E3580" s="2" t="s">
        <v>90</v>
      </c>
      <c r="F3580" s="2" t="s">
        <v>364</v>
      </c>
      <c r="G3580" s="2" t="s">
        <v>689</v>
      </c>
      <c r="H3580" s="2" t="s">
        <v>513</v>
      </c>
      <c r="I3580" s="2" t="s">
        <v>40</v>
      </c>
      <c r="J3580" s="2" t="s">
        <v>690</v>
      </c>
      <c r="K3580" s="2" t="s">
        <v>691</v>
      </c>
      <c r="L3580" s="2" t="s">
        <v>372</v>
      </c>
      <c r="M3580" s="2">
        <v>60</v>
      </c>
      <c r="N3580" s="2" t="b">
        <v>0</v>
      </c>
      <c r="O3580" s="2">
        <v>0.82913165266106448</v>
      </c>
      <c r="R3580" s="2" t="s">
        <v>65</v>
      </c>
      <c r="S3580" s="2" t="s">
        <v>7716</v>
      </c>
      <c r="T3580" s="2" t="s">
        <v>7717</v>
      </c>
      <c r="U3580" s="2" t="b">
        <v>1</v>
      </c>
      <c r="V3580" s="2" t="s">
        <v>69</v>
      </c>
      <c r="W3580" s="2">
        <v>0.6</v>
      </c>
    </row>
    <row r="3581" spans="1:23" ht="15.75" customHeight="1" x14ac:dyDescent="0.25">
      <c r="A3581" s="2" t="s">
        <v>3953</v>
      </c>
      <c r="B3581" s="2" t="s">
        <v>3954</v>
      </c>
      <c r="C3581" s="2" t="s">
        <v>147</v>
      </c>
      <c r="D3581" s="2" t="s">
        <v>88</v>
      </c>
      <c r="E3581" s="2" t="s">
        <v>90</v>
      </c>
      <c r="F3581" s="2" t="s">
        <v>364</v>
      </c>
      <c r="G3581" s="2" t="s">
        <v>694</v>
      </c>
      <c r="H3581" s="2" t="s">
        <v>513</v>
      </c>
      <c r="I3581" s="2" t="s">
        <v>40</v>
      </c>
      <c r="J3581" s="2" t="s">
        <v>695</v>
      </c>
      <c r="K3581" s="2" t="s">
        <v>696</v>
      </c>
      <c r="L3581" s="2" t="s">
        <v>372</v>
      </c>
      <c r="M3581" s="2">
        <v>61</v>
      </c>
      <c r="N3581" s="2" t="b">
        <v>0</v>
      </c>
      <c r="O3581" s="2">
        <v>0.82485875706214684</v>
      </c>
      <c r="R3581" s="2" t="s">
        <v>65</v>
      </c>
      <c r="S3581" s="2" t="s">
        <v>7718</v>
      </c>
      <c r="T3581" s="2" t="s">
        <v>7719</v>
      </c>
      <c r="U3581" s="2" t="b">
        <v>1</v>
      </c>
      <c r="V3581" s="2" t="s">
        <v>69</v>
      </c>
      <c r="W3581" s="2">
        <v>1.4</v>
      </c>
    </row>
    <row r="3582" spans="1:23" ht="15.75" customHeight="1" x14ac:dyDescent="0.25">
      <c r="A3582" s="2" t="s">
        <v>3953</v>
      </c>
      <c r="B3582" s="2" t="s">
        <v>3954</v>
      </c>
      <c r="C3582" s="2" t="s">
        <v>147</v>
      </c>
      <c r="D3582" s="2" t="s">
        <v>88</v>
      </c>
      <c r="E3582" s="2" t="s">
        <v>90</v>
      </c>
      <c r="F3582" s="2" t="s">
        <v>364</v>
      </c>
      <c r="G3582" s="2" t="s">
        <v>699</v>
      </c>
      <c r="H3582" s="2" t="s">
        <v>700</v>
      </c>
      <c r="I3582" s="2" t="s">
        <v>47</v>
      </c>
      <c r="J3582" s="2" t="s">
        <v>701</v>
      </c>
      <c r="K3582" s="2" t="s">
        <v>702</v>
      </c>
      <c r="L3582" s="2" t="s">
        <v>366</v>
      </c>
      <c r="M3582" s="2">
        <v>42</v>
      </c>
      <c r="N3582" s="2" t="b">
        <v>0</v>
      </c>
      <c r="O3582" s="2">
        <v>0.85589519650655022</v>
      </c>
      <c r="R3582" s="2" t="s">
        <v>65</v>
      </c>
      <c r="S3582" s="2" t="s">
        <v>7720</v>
      </c>
      <c r="T3582" s="2" t="s">
        <v>7721</v>
      </c>
      <c r="U3582" s="2" t="b">
        <v>1</v>
      </c>
      <c r="V3582" s="2" t="s">
        <v>69</v>
      </c>
      <c r="W3582" s="2">
        <v>0.6</v>
      </c>
    </row>
    <row r="3583" spans="1:23" ht="15.75" customHeight="1" x14ac:dyDescent="0.25">
      <c r="A3583" s="2" t="s">
        <v>3953</v>
      </c>
      <c r="B3583" s="2" t="s">
        <v>3954</v>
      </c>
      <c r="C3583" s="2" t="s">
        <v>147</v>
      </c>
      <c r="D3583" s="2" t="s">
        <v>88</v>
      </c>
      <c r="E3583" s="2" t="s">
        <v>90</v>
      </c>
      <c r="F3583" s="2" t="s">
        <v>364</v>
      </c>
      <c r="G3583" s="2" t="s">
        <v>705</v>
      </c>
      <c r="H3583" s="2" t="s">
        <v>700</v>
      </c>
      <c r="I3583" s="2" t="s">
        <v>47</v>
      </c>
      <c r="J3583" s="2" t="s">
        <v>706</v>
      </c>
      <c r="K3583" s="2" t="s">
        <v>707</v>
      </c>
      <c r="L3583" s="2" t="s">
        <v>366</v>
      </c>
      <c r="M3583" s="2">
        <v>43</v>
      </c>
      <c r="N3583" s="2" t="b">
        <v>0</v>
      </c>
      <c r="O3583" s="2">
        <v>0.83150984682713347</v>
      </c>
      <c r="R3583" s="2" t="s">
        <v>65</v>
      </c>
      <c r="S3583" s="2" t="s">
        <v>7722</v>
      </c>
      <c r="T3583" s="2" t="s">
        <v>7723</v>
      </c>
      <c r="U3583" s="2" t="b">
        <v>1</v>
      </c>
      <c r="V3583" s="2" t="s">
        <v>69</v>
      </c>
      <c r="W3583" s="2">
        <v>0.6</v>
      </c>
    </row>
    <row r="3584" spans="1:23" ht="15.75" customHeight="1" x14ac:dyDescent="0.25">
      <c r="A3584" s="2" t="s">
        <v>3953</v>
      </c>
      <c r="B3584" s="2" t="s">
        <v>3954</v>
      </c>
      <c r="C3584" s="2" t="s">
        <v>147</v>
      </c>
      <c r="D3584" s="2" t="s">
        <v>88</v>
      </c>
      <c r="E3584" s="2" t="s">
        <v>90</v>
      </c>
      <c r="F3584" s="2" t="s">
        <v>364</v>
      </c>
      <c r="G3584" s="2" t="s">
        <v>710</v>
      </c>
      <c r="H3584" s="2" t="s">
        <v>700</v>
      </c>
      <c r="I3584" s="2" t="s">
        <v>47</v>
      </c>
      <c r="J3584" s="2" t="s">
        <v>711</v>
      </c>
      <c r="K3584" s="2" t="s">
        <v>712</v>
      </c>
      <c r="L3584" s="2" t="s">
        <v>366</v>
      </c>
      <c r="M3584" s="2">
        <v>44</v>
      </c>
      <c r="N3584" s="2" t="b">
        <v>0</v>
      </c>
      <c r="O3584" s="2">
        <v>0.86274509803921562</v>
      </c>
      <c r="R3584" s="2" t="s">
        <v>65</v>
      </c>
      <c r="S3584" s="2" t="s">
        <v>7724</v>
      </c>
      <c r="T3584" s="2" t="s">
        <v>7725</v>
      </c>
      <c r="U3584" s="2" t="b">
        <v>1</v>
      </c>
      <c r="V3584" s="2" t="s">
        <v>69</v>
      </c>
      <c r="W3584" s="2">
        <v>0.6</v>
      </c>
    </row>
    <row r="3585" spans="1:23" ht="15.75" customHeight="1" x14ac:dyDescent="0.25">
      <c r="A3585" s="2" t="s">
        <v>3953</v>
      </c>
      <c r="B3585" s="2" t="s">
        <v>3954</v>
      </c>
      <c r="C3585" s="2" t="s">
        <v>147</v>
      </c>
      <c r="D3585" s="2" t="s">
        <v>88</v>
      </c>
      <c r="E3585" s="2" t="s">
        <v>90</v>
      </c>
      <c r="F3585" s="2" t="s">
        <v>364</v>
      </c>
      <c r="G3585" s="2" t="s">
        <v>715</v>
      </c>
      <c r="H3585" s="2" t="s">
        <v>700</v>
      </c>
      <c r="I3585" s="2" t="s">
        <v>47</v>
      </c>
      <c r="J3585" s="2" t="s">
        <v>716</v>
      </c>
      <c r="K3585" s="2" t="s">
        <v>717</v>
      </c>
      <c r="L3585" s="2" t="s">
        <v>366</v>
      </c>
      <c r="M3585" s="2">
        <v>45</v>
      </c>
      <c r="N3585" s="2" t="b">
        <v>0</v>
      </c>
      <c r="O3585" s="2">
        <v>0.85032537960954446</v>
      </c>
      <c r="R3585" s="2" t="s">
        <v>65</v>
      </c>
      <c r="S3585" s="2" t="s">
        <v>7726</v>
      </c>
      <c r="T3585" s="2" t="s">
        <v>7727</v>
      </c>
      <c r="U3585" s="2" t="b">
        <v>1</v>
      </c>
      <c r="V3585" s="2" t="s">
        <v>69</v>
      </c>
      <c r="W3585" s="2">
        <v>0.6</v>
      </c>
    </row>
    <row r="3586" spans="1:23" ht="15.75" customHeight="1" x14ac:dyDescent="0.25">
      <c r="A3586" s="2" t="s">
        <v>3953</v>
      </c>
      <c r="B3586" s="2" t="s">
        <v>3954</v>
      </c>
      <c r="C3586" s="2" t="s">
        <v>147</v>
      </c>
      <c r="D3586" s="2" t="s">
        <v>88</v>
      </c>
      <c r="E3586" s="2" t="s">
        <v>90</v>
      </c>
      <c r="F3586" s="2" t="s">
        <v>364</v>
      </c>
      <c r="G3586" s="2" t="s">
        <v>720</v>
      </c>
      <c r="H3586" s="2" t="s">
        <v>700</v>
      </c>
      <c r="I3586" s="2" t="s">
        <v>47</v>
      </c>
      <c r="J3586" s="2" t="s">
        <v>721</v>
      </c>
      <c r="K3586" s="2" t="s">
        <v>722</v>
      </c>
      <c r="L3586" s="2" t="s">
        <v>366</v>
      </c>
      <c r="M3586" s="2">
        <v>46</v>
      </c>
      <c r="N3586" s="2" t="b">
        <v>0</v>
      </c>
      <c r="O3586" s="2">
        <v>0.86451612903225816</v>
      </c>
      <c r="R3586" s="2" t="s">
        <v>65</v>
      </c>
      <c r="S3586" s="2" t="s">
        <v>7728</v>
      </c>
      <c r="T3586" s="2" t="s">
        <v>7729</v>
      </c>
      <c r="U3586" s="2" t="b">
        <v>1</v>
      </c>
      <c r="V3586" s="2" t="s">
        <v>69</v>
      </c>
      <c r="W3586" s="2">
        <v>0.6</v>
      </c>
    </row>
    <row r="3587" spans="1:23" ht="15.75" customHeight="1" x14ac:dyDescent="0.25">
      <c r="A3587" s="2" t="s">
        <v>3953</v>
      </c>
      <c r="B3587" s="2" t="s">
        <v>3954</v>
      </c>
      <c r="C3587" s="2" t="s">
        <v>147</v>
      </c>
      <c r="D3587" s="2" t="s">
        <v>88</v>
      </c>
      <c r="E3587" s="2" t="s">
        <v>90</v>
      </c>
      <c r="F3587" s="2" t="s">
        <v>364</v>
      </c>
      <c r="G3587" s="2" t="s">
        <v>725</v>
      </c>
      <c r="H3587" s="2" t="s">
        <v>700</v>
      </c>
      <c r="I3587" s="2" t="s">
        <v>47</v>
      </c>
      <c r="J3587" s="2" t="s">
        <v>726</v>
      </c>
      <c r="K3587" s="2" t="s">
        <v>727</v>
      </c>
      <c r="L3587" s="2" t="s">
        <v>366</v>
      </c>
      <c r="M3587" s="2">
        <v>47</v>
      </c>
      <c r="N3587" s="2" t="b">
        <v>0</v>
      </c>
      <c r="O3587" s="2">
        <v>0.86695278969957079</v>
      </c>
      <c r="R3587" s="2" t="s">
        <v>65</v>
      </c>
      <c r="S3587" s="2" t="s">
        <v>7730</v>
      </c>
      <c r="T3587" s="2" t="s">
        <v>7731</v>
      </c>
      <c r="U3587" s="2" t="b">
        <v>1</v>
      </c>
      <c r="V3587" s="2" t="s">
        <v>69</v>
      </c>
      <c r="W3587" s="2">
        <v>0.8</v>
      </c>
    </row>
    <row r="3588" spans="1:23" ht="15.75" customHeight="1" x14ac:dyDescent="0.25">
      <c r="A3588" s="2" t="s">
        <v>3953</v>
      </c>
      <c r="B3588" s="2" t="s">
        <v>3954</v>
      </c>
      <c r="C3588" s="2" t="s">
        <v>147</v>
      </c>
      <c r="D3588" s="2" t="s">
        <v>88</v>
      </c>
      <c r="E3588" s="2" t="s">
        <v>90</v>
      </c>
      <c r="F3588" s="2" t="s">
        <v>364</v>
      </c>
      <c r="G3588" s="2" t="s">
        <v>730</v>
      </c>
      <c r="H3588" s="2" t="s">
        <v>700</v>
      </c>
      <c r="I3588" s="2" t="s">
        <v>47</v>
      </c>
      <c r="J3588" s="2" t="s">
        <v>731</v>
      </c>
      <c r="K3588" s="2" t="s">
        <v>732</v>
      </c>
      <c r="L3588" s="2" t="s">
        <v>366</v>
      </c>
      <c r="M3588" s="2">
        <v>48</v>
      </c>
      <c r="N3588" s="2" t="b">
        <v>0</v>
      </c>
      <c r="O3588" s="2">
        <v>0.84967320261437906</v>
      </c>
      <c r="R3588" s="2" t="s">
        <v>65</v>
      </c>
      <c r="S3588" s="2" t="s">
        <v>7732</v>
      </c>
      <c r="T3588" s="2" t="s">
        <v>7733</v>
      </c>
      <c r="U3588" s="2" t="b">
        <v>1</v>
      </c>
      <c r="V3588" s="2" t="s">
        <v>69</v>
      </c>
      <c r="W3588" s="2">
        <v>0.8</v>
      </c>
    </row>
    <row r="3589" spans="1:23" ht="15.75" customHeight="1" x14ac:dyDescent="0.25">
      <c r="A3589" s="2" t="s">
        <v>3953</v>
      </c>
      <c r="B3589" s="2" t="s">
        <v>3954</v>
      </c>
      <c r="C3589" s="2" t="s">
        <v>147</v>
      </c>
      <c r="D3589" s="2" t="s">
        <v>88</v>
      </c>
      <c r="E3589" s="2" t="s">
        <v>90</v>
      </c>
      <c r="F3589" s="2" t="s">
        <v>364</v>
      </c>
      <c r="G3589" s="2" t="s">
        <v>735</v>
      </c>
      <c r="H3589" s="2" t="s">
        <v>700</v>
      </c>
      <c r="I3589" s="2" t="s">
        <v>47</v>
      </c>
      <c r="J3589" s="2" t="s">
        <v>736</v>
      </c>
      <c r="K3589" s="2" t="s">
        <v>737</v>
      </c>
      <c r="L3589" s="2" t="s">
        <v>366</v>
      </c>
      <c r="M3589" s="2">
        <v>49</v>
      </c>
      <c r="N3589" s="2" t="b">
        <v>0</v>
      </c>
      <c r="O3589" s="2">
        <v>0.84347826086956523</v>
      </c>
      <c r="R3589" s="2" t="s">
        <v>65</v>
      </c>
      <c r="S3589" s="2" t="s">
        <v>7734</v>
      </c>
      <c r="T3589" s="2" t="s">
        <v>7735</v>
      </c>
      <c r="U3589" s="2" t="b">
        <v>1</v>
      </c>
      <c r="V3589" s="2" t="s">
        <v>69</v>
      </c>
      <c r="W3589" s="2">
        <v>0.9</v>
      </c>
    </row>
    <row r="3590" spans="1:23" ht="15.75" customHeight="1" x14ac:dyDescent="0.25">
      <c r="A3590" s="2" t="s">
        <v>3953</v>
      </c>
      <c r="B3590" s="2" t="s">
        <v>3954</v>
      </c>
      <c r="C3590" s="2" t="s">
        <v>147</v>
      </c>
      <c r="D3590" s="2" t="s">
        <v>88</v>
      </c>
      <c r="E3590" s="2" t="s">
        <v>90</v>
      </c>
      <c r="F3590" s="2" t="s">
        <v>364</v>
      </c>
      <c r="G3590" s="2" t="s">
        <v>740</v>
      </c>
      <c r="H3590" s="2" t="s">
        <v>700</v>
      </c>
      <c r="I3590" s="2" t="s">
        <v>47</v>
      </c>
      <c r="J3590" s="2" t="s">
        <v>741</v>
      </c>
      <c r="K3590" s="2" t="s">
        <v>742</v>
      </c>
      <c r="L3590" s="2" t="s">
        <v>366</v>
      </c>
      <c r="M3590" s="2">
        <v>50</v>
      </c>
      <c r="N3590" s="2" t="b">
        <v>0</v>
      </c>
      <c r="O3590" s="2">
        <v>0.84782608695652184</v>
      </c>
      <c r="R3590" s="2" t="s">
        <v>65</v>
      </c>
      <c r="S3590" s="2" t="s">
        <v>7736</v>
      </c>
      <c r="T3590" s="2" t="s">
        <v>7737</v>
      </c>
      <c r="U3590" s="2" t="b">
        <v>1</v>
      </c>
      <c r="V3590" s="2" t="s">
        <v>69</v>
      </c>
      <c r="W3590" s="2">
        <v>0.8</v>
      </c>
    </row>
    <row r="3591" spans="1:23" ht="15.75" customHeight="1" x14ac:dyDescent="0.25">
      <c r="A3591" s="2" t="s">
        <v>3953</v>
      </c>
      <c r="B3591" s="2" t="s">
        <v>3954</v>
      </c>
      <c r="C3591" s="2" t="s">
        <v>147</v>
      </c>
      <c r="D3591" s="2" t="s">
        <v>88</v>
      </c>
      <c r="E3591" s="2" t="s">
        <v>90</v>
      </c>
      <c r="F3591" s="2" t="s">
        <v>364</v>
      </c>
      <c r="G3591" s="2" t="s">
        <v>745</v>
      </c>
      <c r="H3591" s="2" t="s">
        <v>700</v>
      </c>
      <c r="I3591" s="2" t="s">
        <v>47</v>
      </c>
      <c r="J3591" s="2" t="s">
        <v>746</v>
      </c>
      <c r="K3591" s="2" t="s">
        <v>747</v>
      </c>
      <c r="L3591" s="2" t="s">
        <v>366</v>
      </c>
      <c r="M3591" s="2">
        <v>51</v>
      </c>
      <c r="N3591" s="2" t="b">
        <v>0</v>
      </c>
      <c r="O3591" s="2">
        <v>0.8584070796460177</v>
      </c>
      <c r="R3591" s="2" t="s">
        <v>65</v>
      </c>
      <c r="S3591" s="2" t="s">
        <v>7738</v>
      </c>
      <c r="T3591" s="2" t="s">
        <v>7739</v>
      </c>
      <c r="U3591" s="2" t="b">
        <v>1</v>
      </c>
      <c r="V3591" s="2" t="s">
        <v>69</v>
      </c>
      <c r="W3591" s="2">
        <v>0.8</v>
      </c>
    </row>
    <row r="3592" spans="1:23" ht="15.75" customHeight="1" x14ac:dyDescent="0.25">
      <c r="A3592" s="2" t="s">
        <v>3953</v>
      </c>
      <c r="B3592" s="2" t="s">
        <v>3954</v>
      </c>
      <c r="C3592" s="2" t="s">
        <v>147</v>
      </c>
      <c r="D3592" s="2" t="s">
        <v>88</v>
      </c>
      <c r="E3592" s="2" t="s">
        <v>90</v>
      </c>
      <c r="F3592" s="2" t="s">
        <v>364</v>
      </c>
      <c r="G3592" s="2" t="s">
        <v>750</v>
      </c>
      <c r="H3592" s="2" t="s">
        <v>700</v>
      </c>
      <c r="I3592" s="2" t="s">
        <v>47</v>
      </c>
      <c r="J3592" s="2" t="s">
        <v>751</v>
      </c>
      <c r="K3592" s="2" t="s">
        <v>752</v>
      </c>
      <c r="L3592" s="2" t="s">
        <v>366</v>
      </c>
      <c r="M3592" s="2">
        <v>52</v>
      </c>
      <c r="N3592" s="2" t="b">
        <v>0</v>
      </c>
      <c r="O3592" s="2">
        <v>0.86521739130434783</v>
      </c>
      <c r="R3592" s="2" t="s">
        <v>65</v>
      </c>
      <c r="S3592" s="2" t="s">
        <v>7740</v>
      </c>
      <c r="T3592" s="2" t="s">
        <v>7741</v>
      </c>
      <c r="U3592" s="2" t="b">
        <v>1</v>
      </c>
      <c r="V3592" s="2" t="s">
        <v>69</v>
      </c>
      <c r="W3592" s="2">
        <v>0.8</v>
      </c>
    </row>
    <row r="3593" spans="1:23" ht="15.75" customHeight="1" x14ac:dyDescent="0.25">
      <c r="A3593" s="2" t="s">
        <v>3953</v>
      </c>
      <c r="B3593" s="2" t="s">
        <v>3954</v>
      </c>
      <c r="C3593" s="2" t="s">
        <v>147</v>
      </c>
      <c r="D3593" s="2" t="s">
        <v>88</v>
      </c>
      <c r="E3593" s="2" t="s">
        <v>90</v>
      </c>
      <c r="F3593" s="2" t="s">
        <v>364</v>
      </c>
      <c r="G3593" s="2" t="s">
        <v>755</v>
      </c>
      <c r="H3593" s="2" t="s">
        <v>700</v>
      </c>
      <c r="I3593" s="2" t="s">
        <v>47</v>
      </c>
      <c r="J3593" s="2" t="s">
        <v>756</v>
      </c>
      <c r="K3593" s="2" t="s">
        <v>757</v>
      </c>
      <c r="L3593" s="2" t="s">
        <v>366</v>
      </c>
      <c r="M3593" s="2">
        <v>53</v>
      </c>
      <c r="N3593" s="2" t="b">
        <v>0</v>
      </c>
      <c r="O3593" s="2">
        <v>0.84913793103448276</v>
      </c>
      <c r="R3593" s="2" t="s">
        <v>65</v>
      </c>
      <c r="S3593" s="2" t="s">
        <v>7742</v>
      </c>
      <c r="T3593" s="2" t="s">
        <v>7743</v>
      </c>
      <c r="U3593" s="2" t="b">
        <v>1</v>
      </c>
      <c r="V3593" s="2" t="s">
        <v>69</v>
      </c>
      <c r="W3593" s="2">
        <v>0.8</v>
      </c>
    </row>
    <row r="3594" spans="1:23" ht="15.75" customHeight="1" x14ac:dyDescent="0.25">
      <c r="A3594" s="2" t="s">
        <v>3953</v>
      </c>
      <c r="B3594" s="2" t="s">
        <v>3954</v>
      </c>
      <c r="C3594" s="2" t="s">
        <v>147</v>
      </c>
      <c r="D3594" s="2" t="s">
        <v>88</v>
      </c>
      <c r="E3594" s="2" t="s">
        <v>90</v>
      </c>
      <c r="F3594" s="2" t="s">
        <v>364</v>
      </c>
      <c r="G3594" s="2" t="s">
        <v>760</v>
      </c>
      <c r="H3594" s="2" t="s">
        <v>700</v>
      </c>
      <c r="I3594" s="2" t="s">
        <v>47</v>
      </c>
      <c r="J3594" s="2" t="s">
        <v>761</v>
      </c>
      <c r="K3594" s="2" t="s">
        <v>762</v>
      </c>
      <c r="L3594" s="2" t="s">
        <v>366</v>
      </c>
      <c r="M3594" s="2">
        <v>54</v>
      </c>
      <c r="N3594" s="2" t="b">
        <v>0</v>
      </c>
      <c r="O3594" s="2">
        <v>0.84164859002169201</v>
      </c>
      <c r="R3594" s="2" t="s">
        <v>65</v>
      </c>
      <c r="S3594" s="2" t="s">
        <v>7744</v>
      </c>
      <c r="T3594" s="2" t="s">
        <v>7745</v>
      </c>
      <c r="U3594" s="2" t="b">
        <v>1</v>
      </c>
      <c r="V3594" s="2" t="s">
        <v>69</v>
      </c>
      <c r="W3594" s="2">
        <v>0.8</v>
      </c>
    </row>
    <row r="3595" spans="1:23" ht="15.75" customHeight="1" x14ac:dyDescent="0.25">
      <c r="A3595" s="2" t="s">
        <v>3953</v>
      </c>
      <c r="B3595" s="2" t="s">
        <v>3954</v>
      </c>
      <c r="C3595" s="2" t="s">
        <v>147</v>
      </c>
      <c r="D3595" s="2" t="s">
        <v>88</v>
      </c>
      <c r="E3595" s="2" t="s">
        <v>90</v>
      </c>
      <c r="F3595" s="2" t="s">
        <v>364</v>
      </c>
      <c r="G3595" s="2" t="s">
        <v>765</v>
      </c>
      <c r="H3595" s="2" t="s">
        <v>700</v>
      </c>
      <c r="I3595" s="2" t="s">
        <v>47</v>
      </c>
      <c r="J3595" s="2" t="s">
        <v>766</v>
      </c>
      <c r="K3595" s="2" t="s">
        <v>767</v>
      </c>
      <c r="L3595" s="2" t="s">
        <v>366</v>
      </c>
      <c r="M3595" s="2">
        <v>55</v>
      </c>
      <c r="N3595" s="2" t="b">
        <v>0</v>
      </c>
      <c r="O3595" s="2">
        <v>0.84347826086956523</v>
      </c>
      <c r="R3595" s="2" t="s">
        <v>65</v>
      </c>
      <c r="S3595" s="2" t="s">
        <v>7746</v>
      </c>
      <c r="T3595" s="2" t="s">
        <v>7747</v>
      </c>
      <c r="U3595" s="2" t="b">
        <v>1</v>
      </c>
      <c r="V3595" s="2" t="s">
        <v>69</v>
      </c>
      <c r="W3595" s="2">
        <v>0.8</v>
      </c>
    </row>
    <row r="3596" spans="1:23" ht="15.75" customHeight="1" x14ac:dyDescent="0.25">
      <c r="A3596" s="2" t="s">
        <v>3953</v>
      </c>
      <c r="B3596" s="2" t="s">
        <v>3954</v>
      </c>
      <c r="C3596" s="2" t="s">
        <v>147</v>
      </c>
      <c r="D3596" s="2" t="s">
        <v>88</v>
      </c>
      <c r="E3596" s="2" t="s">
        <v>90</v>
      </c>
      <c r="F3596" s="2" t="s">
        <v>364</v>
      </c>
      <c r="G3596" s="2" t="s">
        <v>770</v>
      </c>
      <c r="H3596" s="2" t="s">
        <v>700</v>
      </c>
      <c r="I3596" s="2" t="s">
        <v>47</v>
      </c>
      <c r="J3596" s="2" t="s">
        <v>771</v>
      </c>
      <c r="K3596" s="2" t="s">
        <v>772</v>
      </c>
      <c r="L3596" s="2" t="s">
        <v>366</v>
      </c>
      <c r="M3596" s="2">
        <v>56</v>
      </c>
      <c r="N3596" s="2" t="b">
        <v>0</v>
      </c>
      <c r="O3596" s="2">
        <v>0.84301075268817205</v>
      </c>
      <c r="R3596" s="2" t="s">
        <v>65</v>
      </c>
      <c r="S3596" s="2" t="s">
        <v>7748</v>
      </c>
      <c r="T3596" s="2" t="s">
        <v>7749</v>
      </c>
      <c r="U3596" s="2" t="b">
        <v>1</v>
      </c>
      <c r="V3596" s="2" t="s">
        <v>69</v>
      </c>
      <c r="W3596" s="2">
        <v>0.8</v>
      </c>
    </row>
    <row r="3597" spans="1:23" ht="15.75" customHeight="1" x14ac:dyDescent="0.25">
      <c r="A3597" s="2" t="s">
        <v>3953</v>
      </c>
      <c r="B3597" s="2" t="s">
        <v>3954</v>
      </c>
      <c r="C3597" s="2" t="s">
        <v>147</v>
      </c>
      <c r="D3597" s="2" t="s">
        <v>88</v>
      </c>
      <c r="E3597" s="2" t="s">
        <v>90</v>
      </c>
      <c r="F3597" s="2" t="s">
        <v>364</v>
      </c>
      <c r="G3597" s="2" t="s">
        <v>775</v>
      </c>
      <c r="H3597" s="2" t="s">
        <v>700</v>
      </c>
      <c r="I3597" s="2" t="s">
        <v>47</v>
      </c>
      <c r="J3597" s="2" t="s">
        <v>776</v>
      </c>
      <c r="K3597" s="2" t="s">
        <v>777</v>
      </c>
      <c r="L3597" s="2" t="s">
        <v>366</v>
      </c>
      <c r="M3597" s="2">
        <v>57</v>
      </c>
      <c r="N3597" s="2" t="b">
        <v>0</v>
      </c>
      <c r="O3597" s="2">
        <v>0.85714285714285721</v>
      </c>
      <c r="R3597" s="2" t="s">
        <v>65</v>
      </c>
      <c r="S3597" s="2" t="s">
        <v>7750</v>
      </c>
      <c r="T3597" s="2" t="s">
        <v>7751</v>
      </c>
      <c r="U3597" s="2" t="b">
        <v>1</v>
      </c>
      <c r="V3597" s="2" t="s">
        <v>69</v>
      </c>
      <c r="W3597" s="2">
        <v>0.8</v>
      </c>
    </row>
    <row r="3598" spans="1:23" ht="15.75" customHeight="1" x14ac:dyDescent="0.25">
      <c r="A3598" s="2" t="s">
        <v>3953</v>
      </c>
      <c r="B3598" s="2" t="s">
        <v>3954</v>
      </c>
      <c r="C3598" s="2" t="s">
        <v>147</v>
      </c>
      <c r="D3598" s="2" t="s">
        <v>88</v>
      </c>
      <c r="E3598" s="2" t="s">
        <v>90</v>
      </c>
      <c r="F3598" s="2" t="s">
        <v>364</v>
      </c>
      <c r="G3598" s="2" t="s">
        <v>780</v>
      </c>
      <c r="H3598" s="2" t="s">
        <v>700</v>
      </c>
      <c r="I3598" s="2" t="s">
        <v>47</v>
      </c>
      <c r="J3598" s="2" t="s">
        <v>781</v>
      </c>
      <c r="K3598" s="2" t="s">
        <v>782</v>
      </c>
      <c r="L3598" s="2" t="s">
        <v>366</v>
      </c>
      <c r="M3598" s="2">
        <v>58</v>
      </c>
      <c r="N3598" s="2" t="b">
        <v>0</v>
      </c>
      <c r="O3598" s="2">
        <v>0.86521739130434783</v>
      </c>
      <c r="R3598" s="2" t="s">
        <v>65</v>
      </c>
      <c r="S3598" s="2" t="s">
        <v>7752</v>
      </c>
      <c r="T3598" s="2" t="s">
        <v>7753</v>
      </c>
      <c r="U3598" s="2" t="b">
        <v>1</v>
      </c>
      <c r="V3598" s="2" t="s">
        <v>69</v>
      </c>
      <c r="W3598" s="2">
        <v>0</v>
      </c>
    </row>
    <row r="3599" spans="1:23" ht="15.75" customHeight="1" x14ac:dyDescent="0.25">
      <c r="A3599" s="2" t="s">
        <v>3953</v>
      </c>
      <c r="B3599" s="2" t="s">
        <v>3954</v>
      </c>
      <c r="C3599" s="2" t="s">
        <v>147</v>
      </c>
      <c r="D3599" s="2" t="s">
        <v>88</v>
      </c>
      <c r="E3599" s="2" t="s">
        <v>90</v>
      </c>
      <c r="F3599" s="2" t="s">
        <v>364</v>
      </c>
      <c r="G3599" s="2" t="s">
        <v>785</v>
      </c>
      <c r="H3599" s="2" t="s">
        <v>700</v>
      </c>
      <c r="I3599" s="2" t="s">
        <v>47</v>
      </c>
      <c r="J3599" s="2" t="s">
        <v>786</v>
      </c>
      <c r="K3599" s="2" t="s">
        <v>787</v>
      </c>
      <c r="L3599" s="2" t="s">
        <v>366</v>
      </c>
      <c r="M3599" s="2">
        <v>59</v>
      </c>
      <c r="N3599" s="2" t="b">
        <v>0</v>
      </c>
      <c r="O3599" s="2">
        <v>0.86842105263157887</v>
      </c>
      <c r="R3599" s="2" t="s">
        <v>65</v>
      </c>
      <c r="S3599" s="2" t="s">
        <v>7754</v>
      </c>
      <c r="T3599" s="2" t="s">
        <v>7755</v>
      </c>
      <c r="U3599" s="2" t="b">
        <v>1</v>
      </c>
      <c r="V3599" s="2" t="s">
        <v>69</v>
      </c>
      <c r="W3599" s="2">
        <v>0</v>
      </c>
    </row>
    <row r="3600" spans="1:23" ht="15.75" customHeight="1" x14ac:dyDescent="0.25">
      <c r="A3600" s="2" t="s">
        <v>3953</v>
      </c>
      <c r="B3600" s="2" t="s">
        <v>3954</v>
      </c>
      <c r="C3600" s="2" t="s">
        <v>147</v>
      </c>
      <c r="D3600" s="2" t="s">
        <v>88</v>
      </c>
      <c r="E3600" s="2" t="s">
        <v>90</v>
      </c>
      <c r="F3600" s="2" t="s">
        <v>364</v>
      </c>
      <c r="G3600" s="2" t="s">
        <v>790</v>
      </c>
      <c r="H3600" s="2" t="s">
        <v>700</v>
      </c>
      <c r="I3600" s="2" t="s">
        <v>47</v>
      </c>
      <c r="J3600" s="2" t="s">
        <v>791</v>
      </c>
      <c r="K3600" s="2" t="s">
        <v>792</v>
      </c>
      <c r="L3600" s="2" t="s">
        <v>366</v>
      </c>
      <c r="M3600" s="2">
        <v>60</v>
      </c>
      <c r="N3600" s="2" t="b">
        <v>0</v>
      </c>
      <c r="O3600" s="2">
        <v>0.86580086580086579</v>
      </c>
      <c r="R3600" s="2" t="s">
        <v>65</v>
      </c>
      <c r="S3600" s="2" t="s">
        <v>7756</v>
      </c>
      <c r="T3600" s="2" t="s">
        <v>7757</v>
      </c>
      <c r="U3600" s="2" t="b">
        <v>1</v>
      </c>
      <c r="V3600" s="2" t="s">
        <v>69</v>
      </c>
      <c r="W3600" s="2">
        <v>0</v>
      </c>
    </row>
    <row r="3601" spans="1:23" ht="15.75" customHeight="1" x14ac:dyDescent="0.25">
      <c r="A3601" s="2" t="s">
        <v>3953</v>
      </c>
      <c r="B3601" s="2" t="s">
        <v>3954</v>
      </c>
      <c r="C3601" s="2" t="s">
        <v>147</v>
      </c>
      <c r="D3601" s="2" t="s">
        <v>88</v>
      </c>
      <c r="E3601" s="2" t="s">
        <v>90</v>
      </c>
      <c r="F3601" s="2" t="s">
        <v>364</v>
      </c>
      <c r="G3601" s="2" t="s">
        <v>795</v>
      </c>
      <c r="H3601" s="2" t="s">
        <v>700</v>
      </c>
      <c r="I3601" s="2" t="s">
        <v>47</v>
      </c>
      <c r="J3601" s="2" t="s">
        <v>796</v>
      </c>
      <c r="K3601" s="2" t="s">
        <v>797</v>
      </c>
      <c r="L3601" s="2" t="s">
        <v>366</v>
      </c>
      <c r="M3601" s="2">
        <v>61</v>
      </c>
      <c r="N3601" s="2" t="b">
        <v>0</v>
      </c>
      <c r="O3601" s="2">
        <v>0.86710239651416121</v>
      </c>
      <c r="R3601" s="2" t="s">
        <v>65</v>
      </c>
      <c r="S3601" s="2" t="s">
        <v>7758</v>
      </c>
      <c r="T3601" s="2" t="s">
        <v>7759</v>
      </c>
      <c r="U3601" s="2" t="b">
        <v>1</v>
      </c>
      <c r="V3601" s="2" t="s">
        <v>69</v>
      </c>
      <c r="W3601" s="2">
        <v>0</v>
      </c>
    </row>
    <row r="3602" spans="1:23" ht="15.75" customHeight="1" x14ac:dyDescent="0.25">
      <c r="A3602" s="2" t="s">
        <v>3953</v>
      </c>
      <c r="B3602" s="2" t="s">
        <v>3954</v>
      </c>
      <c r="C3602" s="2" t="s">
        <v>147</v>
      </c>
      <c r="D3602" s="2" t="s">
        <v>94</v>
      </c>
      <c r="E3602" s="2" t="s">
        <v>96</v>
      </c>
      <c r="F3602" s="2" t="s">
        <v>55</v>
      </c>
      <c r="G3602" s="2" t="s">
        <v>56</v>
      </c>
      <c r="H3602" s="2" t="s">
        <v>57</v>
      </c>
      <c r="I3602" s="2" t="s">
        <v>32</v>
      </c>
      <c r="J3602" s="2" t="s">
        <v>59</v>
      </c>
      <c r="K3602" s="2" t="s">
        <v>60</v>
      </c>
      <c r="L3602" s="2" t="s">
        <v>61</v>
      </c>
      <c r="M3602" s="2">
        <v>42</v>
      </c>
      <c r="N3602" s="2" t="b">
        <v>1</v>
      </c>
      <c r="O3602" s="2">
        <v>0.77618069815195068</v>
      </c>
      <c r="P3602" s="2">
        <v>0.73828125</v>
      </c>
      <c r="Q3602" s="2">
        <v>0.81818181818181823</v>
      </c>
      <c r="R3602" s="2" t="s">
        <v>74</v>
      </c>
      <c r="S3602" s="2" t="s">
        <v>7760</v>
      </c>
      <c r="T3602" s="2" t="s">
        <v>7761</v>
      </c>
      <c r="U3602" s="2" t="b">
        <v>1</v>
      </c>
      <c r="V3602" s="2" t="s">
        <v>69</v>
      </c>
      <c r="W3602" s="2">
        <v>7.7</v>
      </c>
    </row>
    <row r="3603" spans="1:23" ht="15.75" customHeight="1" x14ac:dyDescent="0.25">
      <c r="A3603" s="2" t="s">
        <v>3953</v>
      </c>
      <c r="B3603" s="2" t="s">
        <v>3954</v>
      </c>
      <c r="C3603" s="2" t="s">
        <v>147</v>
      </c>
      <c r="D3603" s="2" t="s">
        <v>94</v>
      </c>
      <c r="E3603" s="2" t="s">
        <v>96</v>
      </c>
      <c r="F3603" s="2" t="s">
        <v>55</v>
      </c>
      <c r="G3603" s="2" t="s">
        <v>70</v>
      </c>
      <c r="H3603" s="2" t="s">
        <v>57</v>
      </c>
      <c r="I3603" s="2" t="s">
        <v>32</v>
      </c>
      <c r="J3603" s="2" t="s">
        <v>71</v>
      </c>
      <c r="K3603" s="2" t="s">
        <v>72</v>
      </c>
      <c r="L3603" s="2" t="s">
        <v>61</v>
      </c>
      <c r="M3603" s="2">
        <v>43</v>
      </c>
      <c r="N3603" s="2" t="b">
        <v>1</v>
      </c>
      <c r="O3603" s="2">
        <v>0.76891615541922287</v>
      </c>
      <c r="P3603" s="2">
        <v>0.72868217054263562</v>
      </c>
      <c r="Q3603" s="2">
        <v>0.81385281385281383</v>
      </c>
      <c r="R3603" s="2" t="s">
        <v>74</v>
      </c>
      <c r="S3603" s="2" t="s">
        <v>7762</v>
      </c>
      <c r="T3603" s="2" t="s">
        <v>7763</v>
      </c>
      <c r="U3603" s="2" t="b">
        <v>1</v>
      </c>
      <c r="V3603" s="2" t="s">
        <v>69</v>
      </c>
      <c r="W3603" s="2">
        <v>3.6</v>
      </c>
    </row>
    <row r="3604" spans="1:23" ht="15.75" customHeight="1" x14ac:dyDescent="0.25">
      <c r="A3604" s="2" t="s">
        <v>3953</v>
      </c>
      <c r="B3604" s="2" t="s">
        <v>3954</v>
      </c>
      <c r="C3604" s="2" t="s">
        <v>147</v>
      </c>
      <c r="D3604" s="2" t="s">
        <v>94</v>
      </c>
      <c r="E3604" s="2" t="s">
        <v>96</v>
      </c>
      <c r="F3604" s="2" t="s">
        <v>55</v>
      </c>
      <c r="G3604" s="2" t="s">
        <v>78</v>
      </c>
      <c r="H3604" s="2" t="s">
        <v>57</v>
      </c>
      <c r="I3604" s="2" t="s">
        <v>32</v>
      </c>
      <c r="J3604" s="2" t="s">
        <v>79</v>
      </c>
      <c r="K3604" s="2" t="s">
        <v>80</v>
      </c>
      <c r="L3604" s="2" t="s">
        <v>61</v>
      </c>
      <c r="M3604" s="2">
        <v>44</v>
      </c>
      <c r="N3604" s="2" t="b">
        <v>1</v>
      </c>
      <c r="O3604" s="2">
        <v>0.77207392197125257</v>
      </c>
      <c r="P3604" s="2">
        <v>0.734375</v>
      </c>
      <c r="Q3604" s="2">
        <v>0.81385281385281383</v>
      </c>
      <c r="R3604" s="2" t="s">
        <v>74</v>
      </c>
      <c r="S3604" s="2" t="s">
        <v>7764</v>
      </c>
      <c r="T3604" s="2" t="s">
        <v>7765</v>
      </c>
      <c r="U3604" s="2" t="b">
        <v>1</v>
      </c>
      <c r="V3604" s="2" t="s">
        <v>69</v>
      </c>
      <c r="W3604" s="2">
        <v>3.2</v>
      </c>
    </row>
    <row r="3605" spans="1:23" ht="15.75" customHeight="1" x14ac:dyDescent="0.25">
      <c r="A3605" s="2" t="s">
        <v>3953</v>
      </c>
      <c r="B3605" s="2" t="s">
        <v>3954</v>
      </c>
      <c r="C3605" s="2" t="s">
        <v>147</v>
      </c>
      <c r="D3605" s="2" t="s">
        <v>94</v>
      </c>
      <c r="E3605" s="2" t="s">
        <v>96</v>
      </c>
      <c r="F3605" s="2" t="s">
        <v>55</v>
      </c>
      <c r="G3605" s="2" t="s">
        <v>85</v>
      </c>
      <c r="H3605" s="2" t="s">
        <v>57</v>
      </c>
      <c r="I3605" s="2" t="s">
        <v>32</v>
      </c>
      <c r="J3605" s="2" t="s">
        <v>86</v>
      </c>
      <c r="K3605" s="2" t="s">
        <v>87</v>
      </c>
      <c r="L3605" s="2" t="s">
        <v>61</v>
      </c>
      <c r="M3605" s="2">
        <v>45</v>
      </c>
      <c r="N3605" s="2" t="b">
        <v>1</v>
      </c>
      <c r="O3605" s="2">
        <v>0.77868852459016402</v>
      </c>
      <c r="P3605" s="2">
        <v>0.73929961089494167</v>
      </c>
      <c r="Q3605" s="2">
        <v>0.82251082251082253</v>
      </c>
      <c r="R3605" s="2" t="s">
        <v>74</v>
      </c>
      <c r="S3605" s="2" t="s">
        <v>7766</v>
      </c>
      <c r="T3605" s="2" t="s">
        <v>7767</v>
      </c>
      <c r="U3605" s="2" t="b">
        <v>1</v>
      </c>
      <c r="V3605" s="2" t="s">
        <v>69</v>
      </c>
      <c r="W3605" s="2">
        <v>3.7</v>
      </c>
    </row>
    <row r="3606" spans="1:23" ht="15.75" customHeight="1" x14ac:dyDescent="0.25">
      <c r="A3606" s="2" t="s">
        <v>3953</v>
      </c>
      <c r="B3606" s="2" t="s">
        <v>3954</v>
      </c>
      <c r="C3606" s="2" t="s">
        <v>147</v>
      </c>
      <c r="D3606" s="2" t="s">
        <v>94</v>
      </c>
      <c r="E3606" s="2" t="s">
        <v>96</v>
      </c>
      <c r="F3606" s="2" t="s">
        <v>55</v>
      </c>
      <c r="G3606" s="2" t="s">
        <v>92</v>
      </c>
      <c r="H3606" s="2" t="s">
        <v>57</v>
      </c>
      <c r="I3606" s="2" t="s">
        <v>32</v>
      </c>
      <c r="J3606" s="2" t="s">
        <v>93</v>
      </c>
      <c r="K3606" s="2" t="s">
        <v>95</v>
      </c>
      <c r="L3606" s="2" t="s">
        <v>61</v>
      </c>
      <c r="M3606" s="2">
        <v>46</v>
      </c>
      <c r="N3606" s="2" t="b">
        <v>1</v>
      </c>
      <c r="O3606" s="2">
        <v>0.78600823045267476</v>
      </c>
      <c r="P3606" s="2">
        <v>0.74901960784313726</v>
      </c>
      <c r="Q3606" s="2">
        <v>0.82683982683982682</v>
      </c>
      <c r="R3606" s="2" t="s">
        <v>74</v>
      </c>
      <c r="S3606" s="2" t="s">
        <v>7768</v>
      </c>
      <c r="T3606" s="2" t="s">
        <v>7769</v>
      </c>
      <c r="U3606" s="2" t="b">
        <v>1</v>
      </c>
      <c r="V3606" s="2" t="s">
        <v>69</v>
      </c>
      <c r="W3606" s="2">
        <v>3.2</v>
      </c>
    </row>
    <row r="3607" spans="1:23" ht="15.75" customHeight="1" x14ac:dyDescent="0.25">
      <c r="A3607" s="2" t="s">
        <v>3953</v>
      </c>
      <c r="B3607" s="2" t="s">
        <v>3954</v>
      </c>
      <c r="C3607" s="2" t="s">
        <v>147</v>
      </c>
      <c r="D3607" s="2" t="s">
        <v>94</v>
      </c>
      <c r="E3607" s="2" t="s">
        <v>96</v>
      </c>
      <c r="F3607" s="2" t="s">
        <v>55</v>
      </c>
      <c r="G3607" s="2" t="s">
        <v>99</v>
      </c>
      <c r="H3607" s="2" t="s">
        <v>57</v>
      </c>
      <c r="I3607" s="2" t="s">
        <v>32</v>
      </c>
      <c r="J3607" s="2" t="s">
        <v>100</v>
      </c>
      <c r="K3607" s="2" t="s">
        <v>101</v>
      </c>
      <c r="L3607" s="2" t="s">
        <v>61</v>
      </c>
      <c r="M3607" s="2">
        <v>47</v>
      </c>
      <c r="N3607" s="2" t="b">
        <v>1</v>
      </c>
      <c r="O3607" s="2">
        <v>0.77207392197125257</v>
      </c>
      <c r="P3607" s="2">
        <v>0.734375</v>
      </c>
      <c r="Q3607" s="2">
        <v>0.81385281385281383</v>
      </c>
      <c r="R3607" s="2" t="s">
        <v>74</v>
      </c>
      <c r="S3607" s="2" t="s">
        <v>7770</v>
      </c>
      <c r="T3607" s="2" t="s">
        <v>7771</v>
      </c>
      <c r="U3607" s="2" t="b">
        <v>1</v>
      </c>
      <c r="V3607" s="2" t="s">
        <v>69</v>
      </c>
      <c r="W3607" s="2">
        <v>3.2</v>
      </c>
    </row>
    <row r="3608" spans="1:23" ht="15.75" customHeight="1" x14ac:dyDescent="0.25">
      <c r="A3608" s="2" t="s">
        <v>3953</v>
      </c>
      <c r="B3608" s="2" t="s">
        <v>3954</v>
      </c>
      <c r="C3608" s="2" t="s">
        <v>147</v>
      </c>
      <c r="D3608" s="2" t="s">
        <v>94</v>
      </c>
      <c r="E3608" s="2" t="s">
        <v>96</v>
      </c>
      <c r="F3608" s="2" t="s">
        <v>55</v>
      </c>
      <c r="G3608" s="2" t="s">
        <v>107</v>
      </c>
      <c r="H3608" s="2" t="s">
        <v>57</v>
      </c>
      <c r="I3608" s="2" t="s">
        <v>32</v>
      </c>
      <c r="J3608" s="2" t="s">
        <v>108</v>
      </c>
      <c r="K3608" s="2" t="s">
        <v>109</v>
      </c>
      <c r="L3608" s="2" t="s">
        <v>61</v>
      </c>
      <c r="M3608" s="2">
        <v>48</v>
      </c>
      <c r="N3608" s="2" t="b">
        <v>1</v>
      </c>
      <c r="O3608" s="2">
        <v>0.77142857142857146</v>
      </c>
      <c r="P3608" s="2">
        <v>0.72972972972972971</v>
      </c>
      <c r="Q3608" s="2">
        <v>0.81818181818181823</v>
      </c>
      <c r="R3608" s="2" t="s">
        <v>74</v>
      </c>
      <c r="S3608" s="2" t="s">
        <v>7772</v>
      </c>
      <c r="T3608" s="2" t="s">
        <v>7773</v>
      </c>
      <c r="U3608" s="2" t="b">
        <v>1</v>
      </c>
      <c r="V3608" s="2" t="s">
        <v>69</v>
      </c>
      <c r="W3608" s="2">
        <v>3.6</v>
      </c>
    </row>
    <row r="3609" spans="1:23" ht="15.75" customHeight="1" x14ac:dyDescent="0.25">
      <c r="A3609" s="2" t="s">
        <v>3953</v>
      </c>
      <c r="B3609" s="2" t="s">
        <v>3954</v>
      </c>
      <c r="C3609" s="2" t="s">
        <v>147</v>
      </c>
      <c r="D3609" s="2" t="s">
        <v>94</v>
      </c>
      <c r="E3609" s="2" t="s">
        <v>96</v>
      </c>
      <c r="F3609" s="2" t="s">
        <v>55</v>
      </c>
      <c r="G3609" s="2" t="s">
        <v>112</v>
      </c>
      <c r="H3609" s="2" t="s">
        <v>57</v>
      </c>
      <c r="I3609" s="2" t="s">
        <v>32</v>
      </c>
      <c r="J3609" s="2" t="s">
        <v>113</v>
      </c>
      <c r="K3609" s="2" t="s">
        <v>114</v>
      </c>
      <c r="L3609" s="2" t="s">
        <v>61</v>
      </c>
      <c r="M3609" s="2">
        <v>49</v>
      </c>
      <c r="N3609" s="2" t="b">
        <v>1</v>
      </c>
      <c r="O3609" s="2">
        <v>0.77459016393442626</v>
      </c>
      <c r="P3609" s="2">
        <v>0.7354085603112841</v>
      </c>
      <c r="Q3609" s="2">
        <v>0.81818181818181823</v>
      </c>
      <c r="R3609" s="2" t="s">
        <v>74</v>
      </c>
      <c r="S3609" s="2" t="s">
        <v>7774</v>
      </c>
      <c r="T3609" s="2" t="s">
        <v>7775</v>
      </c>
      <c r="U3609" s="2" t="b">
        <v>1</v>
      </c>
      <c r="V3609" s="2" t="s">
        <v>69</v>
      </c>
      <c r="W3609" s="2">
        <v>3.3</v>
      </c>
    </row>
    <row r="3610" spans="1:23" ht="15.75" customHeight="1" x14ac:dyDescent="0.25">
      <c r="A3610" s="2" t="s">
        <v>3953</v>
      </c>
      <c r="B3610" s="2" t="s">
        <v>3954</v>
      </c>
      <c r="C3610" s="2" t="s">
        <v>147</v>
      </c>
      <c r="D3610" s="2" t="s">
        <v>94</v>
      </c>
      <c r="E3610" s="2" t="s">
        <v>96</v>
      </c>
      <c r="F3610" s="2" t="s">
        <v>55</v>
      </c>
      <c r="G3610" s="2" t="s">
        <v>117</v>
      </c>
      <c r="H3610" s="2" t="s">
        <v>57</v>
      </c>
      <c r="I3610" s="2" t="s">
        <v>32</v>
      </c>
      <c r="J3610" s="2" t="s">
        <v>118</v>
      </c>
      <c r="K3610" s="2" t="s">
        <v>119</v>
      </c>
      <c r="L3610" s="2" t="s">
        <v>61</v>
      </c>
      <c r="M3610" s="2">
        <v>50</v>
      </c>
      <c r="N3610" s="2" t="b">
        <v>1</v>
      </c>
      <c r="O3610" s="2">
        <v>0.78207739307535651</v>
      </c>
      <c r="P3610" s="2">
        <v>0.7384615384615385</v>
      </c>
      <c r="Q3610" s="2">
        <v>0.83116883116883122</v>
      </c>
      <c r="R3610" s="2" t="s">
        <v>74</v>
      </c>
      <c r="S3610" s="2" t="s">
        <v>7776</v>
      </c>
      <c r="T3610" s="2" t="s">
        <v>7777</v>
      </c>
      <c r="U3610" s="2" t="b">
        <v>1</v>
      </c>
      <c r="V3610" s="2" t="s">
        <v>69</v>
      </c>
      <c r="W3610" s="2">
        <v>3.6</v>
      </c>
    </row>
    <row r="3611" spans="1:23" ht="15.75" customHeight="1" x14ac:dyDescent="0.25">
      <c r="A3611" s="2" t="s">
        <v>3953</v>
      </c>
      <c r="B3611" s="2" t="s">
        <v>3954</v>
      </c>
      <c r="C3611" s="2" t="s">
        <v>147</v>
      </c>
      <c r="D3611" s="2" t="s">
        <v>94</v>
      </c>
      <c r="E3611" s="2" t="s">
        <v>96</v>
      </c>
      <c r="F3611" s="2" t="s">
        <v>55</v>
      </c>
      <c r="G3611" s="2" t="s">
        <v>122</v>
      </c>
      <c r="H3611" s="2" t="s">
        <v>57</v>
      </c>
      <c r="I3611" s="2" t="s">
        <v>32</v>
      </c>
      <c r="J3611" s="2" t="s">
        <v>123</v>
      </c>
      <c r="K3611" s="2" t="s">
        <v>124</v>
      </c>
      <c r="L3611" s="2" t="s">
        <v>61</v>
      </c>
      <c r="M3611" s="2">
        <v>51</v>
      </c>
      <c r="N3611" s="2" t="b">
        <v>1</v>
      </c>
      <c r="O3611" s="2">
        <v>0.780287474332649</v>
      </c>
      <c r="P3611" s="2">
        <v>0.7421875</v>
      </c>
      <c r="Q3611" s="2">
        <v>0.82251082251082253</v>
      </c>
      <c r="R3611" s="2" t="s">
        <v>74</v>
      </c>
      <c r="S3611" s="2" t="s">
        <v>7778</v>
      </c>
      <c r="T3611" s="2" t="s">
        <v>7779</v>
      </c>
      <c r="U3611" s="2" t="b">
        <v>1</v>
      </c>
      <c r="V3611" s="2" t="s">
        <v>69</v>
      </c>
      <c r="W3611" s="2">
        <v>3.7</v>
      </c>
    </row>
    <row r="3612" spans="1:23" ht="15.75" customHeight="1" x14ac:dyDescent="0.25">
      <c r="A3612" s="2" t="s">
        <v>3953</v>
      </c>
      <c r="B3612" s="2" t="s">
        <v>3954</v>
      </c>
      <c r="C3612" s="2" t="s">
        <v>147</v>
      </c>
      <c r="D3612" s="2" t="s">
        <v>94</v>
      </c>
      <c r="E3612" s="2" t="s">
        <v>96</v>
      </c>
      <c r="F3612" s="2" t="s">
        <v>55</v>
      </c>
      <c r="G3612" s="2" t="s">
        <v>127</v>
      </c>
      <c r="H3612" s="2" t="s">
        <v>57</v>
      </c>
      <c r="I3612" s="2" t="s">
        <v>32</v>
      </c>
      <c r="J3612" s="2" t="s">
        <v>128</v>
      </c>
      <c r="K3612" s="2" t="s">
        <v>129</v>
      </c>
      <c r="L3612" s="2" t="s">
        <v>61</v>
      </c>
      <c r="M3612" s="2">
        <v>52</v>
      </c>
      <c r="N3612" s="2" t="b">
        <v>1</v>
      </c>
      <c r="O3612" s="2">
        <v>0.79591836734693877</v>
      </c>
      <c r="P3612" s="2">
        <v>0.75289575289575295</v>
      </c>
      <c r="Q3612" s="2">
        <v>0.8441558441558441</v>
      </c>
      <c r="R3612" s="2" t="s">
        <v>74</v>
      </c>
      <c r="S3612" s="2" t="s">
        <v>7780</v>
      </c>
      <c r="T3612" s="2" t="s">
        <v>7781</v>
      </c>
      <c r="U3612" s="2" t="b">
        <v>1</v>
      </c>
      <c r="V3612" s="2" t="s">
        <v>69</v>
      </c>
      <c r="W3612" s="2">
        <v>3.2</v>
      </c>
    </row>
    <row r="3613" spans="1:23" ht="15.75" customHeight="1" x14ac:dyDescent="0.25">
      <c r="A3613" s="2" t="s">
        <v>3953</v>
      </c>
      <c r="B3613" s="2" t="s">
        <v>3954</v>
      </c>
      <c r="C3613" s="2" t="s">
        <v>147</v>
      </c>
      <c r="D3613" s="2" t="s">
        <v>94</v>
      </c>
      <c r="E3613" s="2" t="s">
        <v>96</v>
      </c>
      <c r="F3613" s="2" t="s">
        <v>55</v>
      </c>
      <c r="G3613" s="2" t="s">
        <v>132</v>
      </c>
      <c r="H3613" s="2" t="s">
        <v>57</v>
      </c>
      <c r="I3613" s="2" t="s">
        <v>32</v>
      </c>
      <c r="J3613" s="2" t="s">
        <v>133</v>
      </c>
      <c r="K3613" s="2" t="s">
        <v>134</v>
      </c>
      <c r="L3613" s="2" t="s">
        <v>61</v>
      </c>
      <c r="M3613" s="2">
        <v>53</v>
      </c>
      <c r="N3613" s="2" t="b">
        <v>1</v>
      </c>
      <c r="O3613" s="2">
        <v>0.78207739307535651</v>
      </c>
      <c r="P3613" s="2">
        <v>0.7384615384615385</v>
      </c>
      <c r="Q3613" s="2">
        <v>0.83116883116883122</v>
      </c>
      <c r="R3613" s="2" t="s">
        <v>74</v>
      </c>
      <c r="S3613" s="2" t="s">
        <v>7782</v>
      </c>
      <c r="T3613" s="2" t="s">
        <v>7783</v>
      </c>
      <c r="U3613" s="2" t="b">
        <v>1</v>
      </c>
      <c r="V3613" s="2" t="s">
        <v>69</v>
      </c>
      <c r="W3613" s="2">
        <v>3.9</v>
      </c>
    </row>
    <row r="3614" spans="1:23" ht="15.75" customHeight="1" x14ac:dyDescent="0.25">
      <c r="A3614" s="2" t="s">
        <v>3953</v>
      </c>
      <c r="B3614" s="2" t="s">
        <v>3954</v>
      </c>
      <c r="C3614" s="2" t="s">
        <v>147</v>
      </c>
      <c r="D3614" s="2" t="s">
        <v>94</v>
      </c>
      <c r="E3614" s="2" t="s">
        <v>96</v>
      </c>
      <c r="F3614" s="2" t="s">
        <v>55</v>
      </c>
      <c r="G3614" s="2" t="s">
        <v>137</v>
      </c>
      <c r="H3614" s="2" t="s">
        <v>57</v>
      </c>
      <c r="I3614" s="2" t="s">
        <v>32</v>
      </c>
      <c r="J3614" s="2" t="s">
        <v>138</v>
      </c>
      <c r="K3614" s="2" t="s">
        <v>139</v>
      </c>
      <c r="L3614" s="2" t="s">
        <v>61</v>
      </c>
      <c r="M3614" s="2">
        <v>54</v>
      </c>
      <c r="N3614" s="2" t="b">
        <v>1</v>
      </c>
      <c r="O3614" s="2">
        <v>0.77618069815195068</v>
      </c>
      <c r="P3614" s="2">
        <v>0.73828125</v>
      </c>
      <c r="Q3614" s="2">
        <v>0.81818181818181823</v>
      </c>
      <c r="R3614" s="2" t="s">
        <v>74</v>
      </c>
      <c r="S3614" s="2" t="s">
        <v>7784</v>
      </c>
      <c r="T3614" s="2" t="s">
        <v>7785</v>
      </c>
      <c r="U3614" s="2" t="b">
        <v>1</v>
      </c>
      <c r="V3614" s="2" t="s">
        <v>69</v>
      </c>
      <c r="W3614" s="2">
        <v>3.3</v>
      </c>
    </row>
    <row r="3615" spans="1:23" ht="15.75" customHeight="1" x14ac:dyDescent="0.25">
      <c r="A3615" s="2" t="s">
        <v>3953</v>
      </c>
      <c r="B3615" s="2" t="s">
        <v>3954</v>
      </c>
      <c r="C3615" s="2" t="s">
        <v>147</v>
      </c>
      <c r="D3615" s="2" t="s">
        <v>94</v>
      </c>
      <c r="E3615" s="2" t="s">
        <v>96</v>
      </c>
      <c r="F3615" s="2" t="s">
        <v>55</v>
      </c>
      <c r="G3615" s="2" t="s">
        <v>142</v>
      </c>
      <c r="H3615" s="2" t="s">
        <v>57</v>
      </c>
      <c r="I3615" s="2" t="s">
        <v>32</v>
      </c>
      <c r="J3615" s="2" t="s">
        <v>143</v>
      </c>
      <c r="K3615" s="2" t="s">
        <v>144</v>
      </c>
      <c r="L3615" s="2" t="s">
        <v>61</v>
      </c>
      <c r="M3615" s="2">
        <v>55</v>
      </c>
      <c r="N3615" s="2" t="b">
        <v>1</v>
      </c>
      <c r="O3615" s="2">
        <v>0.77777777777777768</v>
      </c>
      <c r="P3615" s="2">
        <v>0.74117647058823533</v>
      </c>
      <c r="Q3615" s="2">
        <v>0.81818181818181823</v>
      </c>
      <c r="R3615" s="2" t="s">
        <v>74</v>
      </c>
      <c r="S3615" s="2" t="s">
        <v>7786</v>
      </c>
      <c r="T3615" s="2" t="s">
        <v>7787</v>
      </c>
      <c r="U3615" s="2" t="b">
        <v>1</v>
      </c>
      <c r="V3615" s="2" t="s">
        <v>69</v>
      </c>
      <c r="W3615" s="2">
        <v>3.3</v>
      </c>
    </row>
    <row r="3616" spans="1:23" ht="15.75" customHeight="1" x14ac:dyDescent="0.25">
      <c r="A3616" s="2" t="s">
        <v>3953</v>
      </c>
      <c r="B3616" s="2" t="s">
        <v>3954</v>
      </c>
      <c r="C3616" s="2" t="s">
        <v>147</v>
      </c>
      <c r="D3616" s="2" t="s">
        <v>94</v>
      </c>
      <c r="E3616" s="2" t="s">
        <v>96</v>
      </c>
      <c r="F3616" s="2" t="s">
        <v>55</v>
      </c>
      <c r="G3616" s="2" t="s">
        <v>148</v>
      </c>
      <c r="H3616" s="2" t="s">
        <v>57</v>
      </c>
      <c r="I3616" s="2" t="s">
        <v>32</v>
      </c>
      <c r="J3616" s="2" t="s">
        <v>149</v>
      </c>
      <c r="K3616" s="2" t="s">
        <v>150</v>
      </c>
      <c r="L3616" s="2" t="s">
        <v>61</v>
      </c>
      <c r="M3616" s="2">
        <v>56</v>
      </c>
      <c r="N3616" s="2" t="b">
        <v>1</v>
      </c>
      <c r="O3616" s="2">
        <v>0.77777777777777768</v>
      </c>
      <c r="P3616" s="2">
        <v>0.74117647058823533</v>
      </c>
      <c r="Q3616" s="2">
        <v>0.81818181818181823</v>
      </c>
      <c r="R3616" s="2" t="s">
        <v>74</v>
      </c>
      <c r="S3616" s="2" t="s">
        <v>7788</v>
      </c>
      <c r="T3616" s="2" t="s">
        <v>7789</v>
      </c>
      <c r="U3616" s="2" t="b">
        <v>1</v>
      </c>
      <c r="V3616" s="2" t="s">
        <v>69</v>
      </c>
      <c r="W3616" s="2">
        <v>3.9</v>
      </c>
    </row>
    <row r="3617" spans="1:23" ht="15.75" customHeight="1" x14ac:dyDescent="0.25">
      <c r="A3617" s="2" t="s">
        <v>3953</v>
      </c>
      <c r="B3617" s="2" t="s">
        <v>3954</v>
      </c>
      <c r="C3617" s="2" t="s">
        <v>147</v>
      </c>
      <c r="D3617" s="2" t="s">
        <v>94</v>
      </c>
      <c r="E3617" s="2" t="s">
        <v>96</v>
      </c>
      <c r="F3617" s="2" t="s">
        <v>55</v>
      </c>
      <c r="G3617" s="2" t="s">
        <v>153</v>
      </c>
      <c r="H3617" s="2" t="s">
        <v>57</v>
      </c>
      <c r="I3617" s="2" t="s">
        <v>32</v>
      </c>
      <c r="J3617" s="2" t="s">
        <v>154</v>
      </c>
      <c r="K3617" s="2" t="s">
        <v>155</v>
      </c>
      <c r="L3617" s="2" t="s">
        <v>61</v>
      </c>
      <c r="M3617" s="2">
        <v>57</v>
      </c>
      <c r="N3617" s="2" t="b">
        <v>1</v>
      </c>
      <c r="O3617" s="2">
        <v>0.80165289256198347</v>
      </c>
      <c r="P3617" s="2">
        <v>0.76679841897233203</v>
      </c>
      <c r="Q3617" s="2">
        <v>0.83982683982683981</v>
      </c>
      <c r="R3617" s="2" t="s">
        <v>74</v>
      </c>
      <c r="S3617" s="2" t="s">
        <v>7790</v>
      </c>
      <c r="T3617" s="2" t="s">
        <v>7791</v>
      </c>
      <c r="U3617" s="2" t="b">
        <v>1</v>
      </c>
      <c r="V3617" s="2" t="s">
        <v>69</v>
      </c>
      <c r="W3617" s="2">
        <v>3.3</v>
      </c>
    </row>
    <row r="3618" spans="1:23" ht="15.75" customHeight="1" x14ac:dyDescent="0.25">
      <c r="A3618" s="2" t="s">
        <v>3953</v>
      </c>
      <c r="B3618" s="2" t="s">
        <v>3954</v>
      </c>
      <c r="C3618" s="2" t="s">
        <v>147</v>
      </c>
      <c r="D3618" s="2" t="s">
        <v>94</v>
      </c>
      <c r="E3618" s="2" t="s">
        <v>96</v>
      </c>
      <c r="F3618" s="2" t="s">
        <v>55</v>
      </c>
      <c r="G3618" s="2" t="s">
        <v>158</v>
      </c>
      <c r="H3618" s="2" t="s">
        <v>57</v>
      </c>
      <c r="I3618" s="2" t="s">
        <v>32</v>
      </c>
      <c r="J3618" s="2" t="s">
        <v>159</v>
      </c>
      <c r="K3618" s="2" t="s">
        <v>160</v>
      </c>
      <c r="L3618" s="2" t="s">
        <v>61</v>
      </c>
      <c r="M3618" s="2">
        <v>58</v>
      </c>
      <c r="N3618" s="2" t="b">
        <v>1</v>
      </c>
      <c r="O3618" s="2">
        <v>0.76267748478701813</v>
      </c>
      <c r="P3618" s="2">
        <v>0.71755725190839692</v>
      </c>
      <c r="Q3618" s="2">
        <v>0.81385281385281383</v>
      </c>
      <c r="R3618" s="2" t="s">
        <v>74</v>
      </c>
      <c r="S3618" s="2" t="s">
        <v>7792</v>
      </c>
      <c r="T3618" s="2" t="s">
        <v>7793</v>
      </c>
      <c r="U3618" s="2" t="b">
        <v>1</v>
      </c>
      <c r="V3618" s="2" t="s">
        <v>69</v>
      </c>
      <c r="W3618" s="2">
        <v>3.3</v>
      </c>
    </row>
    <row r="3619" spans="1:23" ht="15.75" customHeight="1" x14ac:dyDescent="0.25">
      <c r="A3619" s="2" t="s">
        <v>3953</v>
      </c>
      <c r="B3619" s="2" t="s">
        <v>3954</v>
      </c>
      <c r="C3619" s="2" t="s">
        <v>147</v>
      </c>
      <c r="D3619" s="2" t="s">
        <v>94</v>
      </c>
      <c r="E3619" s="2" t="s">
        <v>96</v>
      </c>
      <c r="F3619" s="2" t="s">
        <v>55</v>
      </c>
      <c r="G3619" s="2" t="s">
        <v>163</v>
      </c>
      <c r="H3619" s="2" t="s">
        <v>57</v>
      </c>
      <c r="I3619" s="2" t="s">
        <v>32</v>
      </c>
      <c r="J3619" s="2" t="s">
        <v>164</v>
      </c>
      <c r="K3619" s="2" t="s">
        <v>165</v>
      </c>
      <c r="L3619" s="2" t="s">
        <v>61</v>
      </c>
      <c r="M3619" s="2">
        <v>59</v>
      </c>
      <c r="N3619" s="2" t="b">
        <v>1</v>
      </c>
      <c r="O3619" s="2">
        <v>0.77551020408163274</v>
      </c>
      <c r="P3619" s="2">
        <v>0.73359073359073357</v>
      </c>
      <c r="Q3619" s="2">
        <v>0.82251082251082253</v>
      </c>
      <c r="R3619" s="2" t="s">
        <v>74</v>
      </c>
      <c r="S3619" s="2" t="s">
        <v>7794</v>
      </c>
      <c r="T3619" s="2" t="s">
        <v>7795</v>
      </c>
      <c r="U3619" s="2" t="b">
        <v>1</v>
      </c>
      <c r="V3619" s="2" t="s">
        <v>69</v>
      </c>
      <c r="W3619" s="2">
        <v>3.7</v>
      </c>
    </row>
    <row r="3620" spans="1:23" ht="15.75" customHeight="1" x14ac:dyDescent="0.25">
      <c r="A3620" s="2" t="s">
        <v>3953</v>
      </c>
      <c r="B3620" s="2" t="s">
        <v>3954</v>
      </c>
      <c r="C3620" s="2" t="s">
        <v>147</v>
      </c>
      <c r="D3620" s="2" t="s">
        <v>94</v>
      </c>
      <c r="E3620" s="2" t="s">
        <v>96</v>
      </c>
      <c r="F3620" s="2" t="s">
        <v>55</v>
      </c>
      <c r="G3620" s="2" t="s">
        <v>168</v>
      </c>
      <c r="H3620" s="2" t="s">
        <v>57</v>
      </c>
      <c r="I3620" s="2" t="s">
        <v>32</v>
      </c>
      <c r="J3620" s="2" t="s">
        <v>169</v>
      </c>
      <c r="K3620" s="2" t="s">
        <v>170</v>
      </c>
      <c r="L3620" s="2" t="s">
        <v>61</v>
      </c>
      <c r="M3620" s="2">
        <v>60</v>
      </c>
      <c r="N3620" s="2" t="b">
        <v>1</v>
      </c>
      <c r="O3620" s="2">
        <v>0.76482617586912061</v>
      </c>
      <c r="P3620" s="2">
        <v>0.72480620155038755</v>
      </c>
      <c r="Q3620" s="2">
        <v>0.80952380952380953</v>
      </c>
      <c r="R3620" s="2" t="s">
        <v>74</v>
      </c>
      <c r="S3620" s="2" t="s">
        <v>7796</v>
      </c>
      <c r="T3620" s="2" t="s">
        <v>7797</v>
      </c>
      <c r="U3620" s="2" t="b">
        <v>1</v>
      </c>
      <c r="V3620" s="2" t="s">
        <v>69</v>
      </c>
      <c r="W3620" s="2">
        <v>3.2</v>
      </c>
    </row>
    <row r="3621" spans="1:23" ht="15.75" customHeight="1" x14ac:dyDescent="0.25">
      <c r="A3621" s="2" t="s">
        <v>3953</v>
      </c>
      <c r="B3621" s="2" t="s">
        <v>3954</v>
      </c>
      <c r="C3621" s="2" t="s">
        <v>147</v>
      </c>
      <c r="D3621" s="2" t="s">
        <v>94</v>
      </c>
      <c r="E3621" s="2" t="s">
        <v>96</v>
      </c>
      <c r="F3621" s="2" t="s">
        <v>55</v>
      </c>
      <c r="G3621" s="2" t="s">
        <v>173</v>
      </c>
      <c r="H3621" s="2" t="s">
        <v>57</v>
      </c>
      <c r="I3621" s="2" t="s">
        <v>32</v>
      </c>
      <c r="J3621" s="2" t="s">
        <v>174</v>
      </c>
      <c r="K3621" s="2" t="s">
        <v>175</v>
      </c>
      <c r="L3621" s="2" t="s">
        <v>61</v>
      </c>
      <c r="M3621" s="2">
        <v>61</v>
      </c>
      <c r="N3621" s="2" t="b">
        <v>1</v>
      </c>
      <c r="O3621" s="2">
        <v>0.80327868852459017</v>
      </c>
      <c r="P3621" s="2">
        <v>0.76264591439688711</v>
      </c>
      <c r="Q3621" s="2">
        <v>0.84848484848484851</v>
      </c>
      <c r="R3621" s="2" t="s">
        <v>74</v>
      </c>
      <c r="S3621" s="2" t="s">
        <v>7798</v>
      </c>
      <c r="T3621" s="2" t="s">
        <v>7799</v>
      </c>
      <c r="U3621" s="2" t="b">
        <v>1</v>
      </c>
      <c r="V3621" s="2" t="s">
        <v>69</v>
      </c>
      <c r="W3621" s="2">
        <v>3.7</v>
      </c>
    </row>
    <row r="3622" spans="1:23" ht="15.75" customHeight="1" x14ac:dyDescent="0.25">
      <c r="A3622" s="2" t="s">
        <v>3953</v>
      </c>
      <c r="B3622" s="2" t="s">
        <v>3954</v>
      </c>
      <c r="C3622" s="2" t="s">
        <v>147</v>
      </c>
      <c r="D3622" s="2" t="s">
        <v>94</v>
      </c>
      <c r="E3622" s="2" t="s">
        <v>96</v>
      </c>
      <c r="F3622" s="2" t="s">
        <v>55</v>
      </c>
      <c r="G3622" s="2" t="s">
        <v>178</v>
      </c>
      <c r="H3622" s="2" t="s">
        <v>179</v>
      </c>
      <c r="I3622" s="2" t="s">
        <v>12</v>
      </c>
      <c r="J3622" s="2" t="s">
        <v>180</v>
      </c>
      <c r="K3622" s="2" t="s">
        <v>181</v>
      </c>
      <c r="L3622" s="2" t="s">
        <v>182</v>
      </c>
      <c r="M3622" s="2">
        <v>42</v>
      </c>
      <c r="N3622" s="2" t="b">
        <v>0</v>
      </c>
      <c r="O3622" s="2">
        <v>0.78904109589041094</v>
      </c>
      <c r="P3622" s="2">
        <v>0.74226804123711343</v>
      </c>
      <c r="Q3622" s="2">
        <v>0.84210526315789469</v>
      </c>
      <c r="R3622" s="2" t="s">
        <v>74</v>
      </c>
      <c r="S3622" s="2" t="s">
        <v>7800</v>
      </c>
      <c r="T3622" s="2" t="s">
        <v>7801</v>
      </c>
      <c r="U3622" s="2" t="b">
        <v>1</v>
      </c>
      <c r="V3622" s="2" t="s">
        <v>69</v>
      </c>
      <c r="W3622" s="2">
        <v>3.9</v>
      </c>
    </row>
    <row r="3623" spans="1:23" ht="15.75" customHeight="1" x14ac:dyDescent="0.25">
      <c r="A3623" s="2" t="s">
        <v>3953</v>
      </c>
      <c r="B3623" s="2" t="s">
        <v>3954</v>
      </c>
      <c r="C3623" s="2" t="s">
        <v>147</v>
      </c>
      <c r="D3623" s="2" t="s">
        <v>94</v>
      </c>
      <c r="E3623" s="2" t="s">
        <v>96</v>
      </c>
      <c r="F3623" s="2" t="s">
        <v>55</v>
      </c>
      <c r="G3623" s="2" t="s">
        <v>185</v>
      </c>
      <c r="H3623" s="2" t="s">
        <v>179</v>
      </c>
      <c r="I3623" s="2" t="s">
        <v>12</v>
      </c>
      <c r="J3623" s="2" t="s">
        <v>186</v>
      </c>
      <c r="K3623" s="2" t="s">
        <v>187</v>
      </c>
      <c r="L3623" s="2" t="s">
        <v>182</v>
      </c>
      <c r="M3623" s="2">
        <v>43</v>
      </c>
      <c r="N3623" s="2" t="b">
        <v>0</v>
      </c>
      <c r="O3623" s="2">
        <v>0.79670329670329665</v>
      </c>
      <c r="P3623" s="2">
        <v>0.75129533678756477</v>
      </c>
      <c r="Q3623" s="2">
        <v>0.84795321637426901</v>
      </c>
      <c r="R3623" s="2" t="s">
        <v>74</v>
      </c>
      <c r="S3623" s="2" t="s">
        <v>7802</v>
      </c>
      <c r="T3623" s="2" t="s">
        <v>7803</v>
      </c>
      <c r="U3623" s="2" t="b">
        <v>1</v>
      </c>
      <c r="V3623" s="2" t="s">
        <v>69</v>
      </c>
      <c r="W3623" s="2">
        <v>3.1</v>
      </c>
    </row>
    <row r="3624" spans="1:23" ht="15.75" customHeight="1" x14ac:dyDescent="0.25">
      <c r="A3624" s="2" t="s">
        <v>3953</v>
      </c>
      <c r="B3624" s="2" t="s">
        <v>3954</v>
      </c>
      <c r="C3624" s="2" t="s">
        <v>147</v>
      </c>
      <c r="D3624" s="2" t="s">
        <v>94</v>
      </c>
      <c r="E3624" s="2" t="s">
        <v>96</v>
      </c>
      <c r="F3624" s="2" t="s">
        <v>55</v>
      </c>
      <c r="G3624" s="2" t="s">
        <v>191</v>
      </c>
      <c r="H3624" s="2" t="s">
        <v>179</v>
      </c>
      <c r="I3624" s="2" t="s">
        <v>12</v>
      </c>
      <c r="J3624" s="2" t="s">
        <v>192</v>
      </c>
      <c r="K3624" s="2" t="s">
        <v>193</v>
      </c>
      <c r="L3624" s="2" t="s">
        <v>182</v>
      </c>
      <c r="M3624" s="2">
        <v>44</v>
      </c>
      <c r="N3624" s="2" t="b">
        <v>0</v>
      </c>
      <c r="O3624" s="2">
        <v>0.79889807162534432</v>
      </c>
      <c r="P3624" s="2">
        <v>0.75520833333333337</v>
      </c>
      <c r="Q3624" s="2">
        <v>0.84795321637426901</v>
      </c>
      <c r="R3624" s="2" t="s">
        <v>74</v>
      </c>
      <c r="S3624" s="2" t="s">
        <v>7804</v>
      </c>
      <c r="T3624" s="2" t="s">
        <v>7805</v>
      </c>
      <c r="U3624" s="2" t="b">
        <v>1</v>
      </c>
      <c r="V3624" s="2" t="s">
        <v>69</v>
      </c>
      <c r="W3624" s="2">
        <v>3.5</v>
      </c>
    </row>
    <row r="3625" spans="1:23" ht="15.75" customHeight="1" x14ac:dyDescent="0.25">
      <c r="A3625" s="2" t="s">
        <v>3953</v>
      </c>
      <c r="B3625" s="2" t="s">
        <v>3954</v>
      </c>
      <c r="C3625" s="2" t="s">
        <v>147</v>
      </c>
      <c r="D3625" s="2" t="s">
        <v>94</v>
      </c>
      <c r="E3625" s="2" t="s">
        <v>96</v>
      </c>
      <c r="F3625" s="2" t="s">
        <v>55</v>
      </c>
      <c r="G3625" s="2" t="s">
        <v>196</v>
      </c>
      <c r="H3625" s="2" t="s">
        <v>179</v>
      </c>
      <c r="I3625" s="2" t="s">
        <v>12</v>
      </c>
      <c r="J3625" s="2" t="s">
        <v>197</v>
      </c>
      <c r="K3625" s="2" t="s">
        <v>198</v>
      </c>
      <c r="L3625" s="2" t="s">
        <v>182</v>
      </c>
      <c r="M3625" s="2">
        <v>45</v>
      </c>
      <c r="N3625" s="2" t="b">
        <v>0</v>
      </c>
      <c r="O3625" s="2">
        <v>0.81894150417827305</v>
      </c>
      <c r="P3625" s="2">
        <v>0.78191489361702127</v>
      </c>
      <c r="Q3625" s="2">
        <v>0.85964912280701755</v>
      </c>
      <c r="R3625" s="2" t="s">
        <v>74</v>
      </c>
      <c r="S3625" s="2" t="s">
        <v>7806</v>
      </c>
      <c r="T3625" s="2" t="s">
        <v>7807</v>
      </c>
      <c r="U3625" s="2" t="b">
        <v>1</v>
      </c>
      <c r="V3625" s="2" t="s">
        <v>69</v>
      </c>
      <c r="W3625" s="2">
        <v>3.3</v>
      </c>
    </row>
    <row r="3626" spans="1:23" ht="15.75" customHeight="1" x14ac:dyDescent="0.25">
      <c r="A3626" s="2" t="s">
        <v>3953</v>
      </c>
      <c r="B3626" s="2" t="s">
        <v>3954</v>
      </c>
      <c r="C3626" s="2" t="s">
        <v>147</v>
      </c>
      <c r="D3626" s="2" t="s">
        <v>94</v>
      </c>
      <c r="E3626" s="2" t="s">
        <v>96</v>
      </c>
      <c r="F3626" s="2" t="s">
        <v>55</v>
      </c>
      <c r="G3626" s="2" t="s">
        <v>201</v>
      </c>
      <c r="H3626" s="2" t="s">
        <v>179</v>
      </c>
      <c r="I3626" s="2" t="s">
        <v>12</v>
      </c>
      <c r="J3626" s="2" t="s">
        <v>202</v>
      </c>
      <c r="K3626" s="2" t="s">
        <v>203</v>
      </c>
      <c r="L3626" s="2" t="s">
        <v>182</v>
      </c>
      <c r="M3626" s="2">
        <v>46</v>
      </c>
      <c r="N3626" s="2" t="b">
        <v>0</v>
      </c>
      <c r="O3626" s="2">
        <v>0.80662983425414359</v>
      </c>
      <c r="P3626" s="2">
        <v>0.76439790575916233</v>
      </c>
      <c r="Q3626" s="2">
        <v>0.85380116959064323</v>
      </c>
      <c r="R3626" s="2" t="s">
        <v>74</v>
      </c>
      <c r="S3626" s="2" t="s">
        <v>7808</v>
      </c>
      <c r="T3626" s="2" t="s">
        <v>7809</v>
      </c>
      <c r="U3626" s="2" t="b">
        <v>1</v>
      </c>
      <c r="V3626" s="2" t="s">
        <v>69</v>
      </c>
      <c r="W3626" s="2">
        <v>3.1</v>
      </c>
    </row>
    <row r="3627" spans="1:23" ht="15.75" customHeight="1" x14ac:dyDescent="0.25">
      <c r="A3627" s="2" t="s">
        <v>3953</v>
      </c>
      <c r="B3627" s="2" t="s">
        <v>3954</v>
      </c>
      <c r="C3627" s="2" t="s">
        <v>147</v>
      </c>
      <c r="D3627" s="2" t="s">
        <v>94</v>
      </c>
      <c r="E3627" s="2" t="s">
        <v>96</v>
      </c>
      <c r="F3627" s="2" t="s">
        <v>55</v>
      </c>
      <c r="G3627" s="2" t="s">
        <v>206</v>
      </c>
      <c r="H3627" s="2" t="s">
        <v>179</v>
      </c>
      <c r="I3627" s="2" t="s">
        <v>12</v>
      </c>
      <c r="J3627" s="2" t="s">
        <v>207</v>
      </c>
      <c r="K3627" s="2" t="s">
        <v>208</v>
      </c>
      <c r="L3627" s="2" t="s">
        <v>182</v>
      </c>
      <c r="M3627" s="2">
        <v>47</v>
      </c>
      <c r="N3627" s="2" t="b">
        <v>0</v>
      </c>
      <c r="O3627" s="2">
        <v>0.80327868852459017</v>
      </c>
      <c r="P3627" s="2">
        <v>0.75384615384615383</v>
      </c>
      <c r="Q3627" s="2">
        <v>0.85964912280701755</v>
      </c>
      <c r="R3627" s="2" t="s">
        <v>74</v>
      </c>
      <c r="S3627" s="2" t="s">
        <v>7810</v>
      </c>
      <c r="T3627" s="2" t="s">
        <v>7811</v>
      </c>
      <c r="U3627" s="2" t="b">
        <v>1</v>
      </c>
      <c r="V3627" s="2" t="s">
        <v>69</v>
      </c>
      <c r="W3627" s="2">
        <v>3.6</v>
      </c>
    </row>
    <row r="3628" spans="1:23" ht="15.75" customHeight="1" x14ac:dyDescent="0.25">
      <c r="A3628" s="2" t="s">
        <v>3953</v>
      </c>
      <c r="B3628" s="2" t="s">
        <v>3954</v>
      </c>
      <c r="C3628" s="2" t="s">
        <v>147</v>
      </c>
      <c r="D3628" s="2" t="s">
        <v>94</v>
      </c>
      <c r="E3628" s="2" t="s">
        <v>96</v>
      </c>
      <c r="F3628" s="2" t="s">
        <v>55</v>
      </c>
      <c r="G3628" s="2" t="s">
        <v>211</v>
      </c>
      <c r="H3628" s="2" t="s">
        <v>179</v>
      </c>
      <c r="I3628" s="2" t="s">
        <v>12</v>
      </c>
      <c r="J3628" s="2" t="s">
        <v>212</v>
      </c>
      <c r="K3628" s="2" t="s">
        <v>213</v>
      </c>
      <c r="L3628" s="2" t="s">
        <v>182</v>
      </c>
      <c r="M3628" s="2">
        <v>48</v>
      </c>
      <c r="N3628" s="2" t="b">
        <v>0</v>
      </c>
      <c r="O3628" s="2">
        <v>0.80327868852459017</v>
      </c>
      <c r="P3628" s="2">
        <v>0.75384615384615383</v>
      </c>
      <c r="Q3628" s="2">
        <v>0.85964912280701755</v>
      </c>
      <c r="R3628" s="2" t="s">
        <v>74</v>
      </c>
      <c r="S3628" s="2" t="s">
        <v>7812</v>
      </c>
      <c r="T3628" s="2" t="s">
        <v>7813</v>
      </c>
      <c r="U3628" s="2" t="b">
        <v>1</v>
      </c>
      <c r="V3628" s="2" t="s">
        <v>69</v>
      </c>
      <c r="W3628" s="2">
        <v>3.1</v>
      </c>
    </row>
    <row r="3629" spans="1:23" ht="15.75" customHeight="1" x14ac:dyDescent="0.25">
      <c r="A3629" s="2" t="s">
        <v>3953</v>
      </c>
      <c r="B3629" s="2" t="s">
        <v>3954</v>
      </c>
      <c r="C3629" s="2" t="s">
        <v>147</v>
      </c>
      <c r="D3629" s="2" t="s">
        <v>94</v>
      </c>
      <c r="E3629" s="2" t="s">
        <v>96</v>
      </c>
      <c r="F3629" s="2" t="s">
        <v>55</v>
      </c>
      <c r="G3629" s="2" t="s">
        <v>216</v>
      </c>
      <c r="H3629" s="2" t="s">
        <v>179</v>
      </c>
      <c r="I3629" s="2" t="s">
        <v>12</v>
      </c>
      <c r="J3629" s="2" t="s">
        <v>217</v>
      </c>
      <c r="K3629" s="2" t="s">
        <v>218</v>
      </c>
      <c r="L3629" s="2" t="s">
        <v>182</v>
      </c>
      <c r="M3629" s="2">
        <v>49</v>
      </c>
      <c r="N3629" s="2" t="b">
        <v>0</v>
      </c>
      <c r="O3629" s="2">
        <v>0.8</v>
      </c>
      <c r="P3629" s="2">
        <v>0.75257731958762886</v>
      </c>
      <c r="Q3629" s="2">
        <v>0.85380116959064323</v>
      </c>
      <c r="R3629" s="2" t="s">
        <v>74</v>
      </c>
      <c r="S3629" s="2" t="s">
        <v>7814</v>
      </c>
      <c r="T3629" s="2" t="s">
        <v>7815</v>
      </c>
      <c r="U3629" s="2" t="b">
        <v>1</v>
      </c>
      <c r="V3629" s="2" t="s">
        <v>69</v>
      </c>
      <c r="W3629" s="2">
        <v>3.5</v>
      </c>
    </row>
    <row r="3630" spans="1:23" ht="15.75" customHeight="1" x14ac:dyDescent="0.25">
      <c r="A3630" s="2" t="s">
        <v>3953</v>
      </c>
      <c r="B3630" s="2" t="s">
        <v>3954</v>
      </c>
      <c r="C3630" s="2" t="s">
        <v>147</v>
      </c>
      <c r="D3630" s="2" t="s">
        <v>94</v>
      </c>
      <c r="E3630" s="2" t="s">
        <v>96</v>
      </c>
      <c r="F3630" s="2" t="s">
        <v>55</v>
      </c>
      <c r="G3630" s="2" t="s">
        <v>221</v>
      </c>
      <c r="H3630" s="2" t="s">
        <v>179</v>
      </c>
      <c r="I3630" s="2" t="s">
        <v>12</v>
      </c>
      <c r="J3630" s="2" t="s">
        <v>222</v>
      </c>
      <c r="K3630" s="2" t="s">
        <v>223</v>
      </c>
      <c r="L3630" s="2" t="s">
        <v>182</v>
      </c>
      <c r="M3630" s="2">
        <v>50</v>
      </c>
      <c r="N3630" s="2" t="b">
        <v>0</v>
      </c>
      <c r="O3630" s="2">
        <v>0.79564032697547682</v>
      </c>
      <c r="P3630" s="2">
        <v>0.74489795918367352</v>
      </c>
      <c r="Q3630" s="2">
        <v>0.85380116959064323</v>
      </c>
      <c r="R3630" s="2" t="s">
        <v>74</v>
      </c>
      <c r="S3630" s="2" t="s">
        <v>7816</v>
      </c>
      <c r="T3630" s="2" t="s">
        <v>7817</v>
      </c>
      <c r="U3630" s="2" t="b">
        <v>1</v>
      </c>
      <c r="V3630" s="2" t="s">
        <v>69</v>
      </c>
      <c r="W3630" s="2">
        <v>3.1</v>
      </c>
    </row>
    <row r="3631" spans="1:23" ht="15.75" customHeight="1" x14ac:dyDescent="0.25">
      <c r="A3631" s="2" t="s">
        <v>3953</v>
      </c>
      <c r="B3631" s="2" t="s">
        <v>3954</v>
      </c>
      <c r="C3631" s="2" t="s">
        <v>147</v>
      </c>
      <c r="D3631" s="2" t="s">
        <v>94</v>
      </c>
      <c r="E3631" s="2" t="s">
        <v>96</v>
      </c>
      <c r="F3631" s="2" t="s">
        <v>55</v>
      </c>
      <c r="G3631" s="2" t="s">
        <v>226</v>
      </c>
      <c r="H3631" s="2" t="s">
        <v>179</v>
      </c>
      <c r="I3631" s="2" t="s">
        <v>12</v>
      </c>
      <c r="J3631" s="2" t="s">
        <v>227</v>
      </c>
      <c r="K3631" s="2" t="s">
        <v>228</v>
      </c>
      <c r="L3631" s="2" t="s">
        <v>182</v>
      </c>
      <c r="M3631" s="2">
        <v>51</v>
      </c>
      <c r="N3631" s="2" t="b">
        <v>0</v>
      </c>
      <c r="O3631" s="2">
        <v>0.79889807162534432</v>
      </c>
      <c r="P3631" s="2">
        <v>0.75520833333333337</v>
      </c>
      <c r="Q3631" s="2">
        <v>0.84795321637426901</v>
      </c>
      <c r="R3631" s="2" t="s">
        <v>74</v>
      </c>
      <c r="S3631" s="2" t="s">
        <v>7818</v>
      </c>
      <c r="T3631" s="2" t="s">
        <v>7819</v>
      </c>
      <c r="U3631" s="2" t="b">
        <v>1</v>
      </c>
      <c r="V3631" s="2" t="s">
        <v>69</v>
      </c>
      <c r="W3631" s="2">
        <v>3</v>
      </c>
    </row>
    <row r="3632" spans="1:23" ht="15.75" customHeight="1" x14ac:dyDescent="0.25">
      <c r="A3632" s="2" t="s">
        <v>3953</v>
      </c>
      <c r="B3632" s="2" t="s">
        <v>3954</v>
      </c>
      <c r="C3632" s="2" t="s">
        <v>147</v>
      </c>
      <c r="D3632" s="2" t="s">
        <v>94</v>
      </c>
      <c r="E3632" s="2" t="s">
        <v>96</v>
      </c>
      <c r="F3632" s="2" t="s">
        <v>55</v>
      </c>
      <c r="G3632" s="2" t="s">
        <v>231</v>
      </c>
      <c r="H3632" s="2" t="s">
        <v>179</v>
      </c>
      <c r="I3632" s="2" t="s">
        <v>12</v>
      </c>
      <c r="J3632" s="2" t="s">
        <v>232</v>
      </c>
      <c r="K3632" s="2" t="s">
        <v>233</v>
      </c>
      <c r="L3632" s="2" t="s">
        <v>182</v>
      </c>
      <c r="M3632" s="2">
        <v>52</v>
      </c>
      <c r="N3632" s="2" t="b">
        <v>0</v>
      </c>
      <c r="O3632" s="2">
        <v>0.79019073569482279</v>
      </c>
      <c r="P3632" s="2">
        <v>0.73979591836734693</v>
      </c>
      <c r="Q3632" s="2">
        <v>0.84795321637426901</v>
      </c>
      <c r="R3632" s="2" t="s">
        <v>74</v>
      </c>
      <c r="S3632" s="2" t="s">
        <v>7820</v>
      </c>
      <c r="T3632" s="2" t="s">
        <v>7821</v>
      </c>
      <c r="U3632" s="2" t="b">
        <v>1</v>
      </c>
      <c r="V3632" s="2" t="s">
        <v>69</v>
      </c>
      <c r="W3632" s="2">
        <v>3.8</v>
      </c>
    </row>
    <row r="3633" spans="1:23" ht="15.75" customHeight="1" x14ac:dyDescent="0.25">
      <c r="A3633" s="2" t="s">
        <v>3953</v>
      </c>
      <c r="B3633" s="2" t="s">
        <v>3954</v>
      </c>
      <c r="C3633" s="2" t="s">
        <v>147</v>
      </c>
      <c r="D3633" s="2" t="s">
        <v>94</v>
      </c>
      <c r="E3633" s="2" t="s">
        <v>96</v>
      </c>
      <c r="F3633" s="2" t="s">
        <v>55</v>
      </c>
      <c r="G3633" s="2" t="s">
        <v>236</v>
      </c>
      <c r="H3633" s="2" t="s">
        <v>179</v>
      </c>
      <c r="I3633" s="2" t="s">
        <v>12</v>
      </c>
      <c r="J3633" s="2" t="s">
        <v>237</v>
      </c>
      <c r="K3633" s="2" t="s">
        <v>238</v>
      </c>
      <c r="L3633" s="2" t="s">
        <v>182</v>
      </c>
      <c r="M3633" s="2">
        <v>53</v>
      </c>
      <c r="N3633" s="2" t="b">
        <v>0</v>
      </c>
      <c r="O3633" s="2">
        <v>0.81767955801104986</v>
      </c>
      <c r="P3633" s="2">
        <v>0.77486910994764402</v>
      </c>
      <c r="Q3633" s="2">
        <v>0.86549707602339176</v>
      </c>
      <c r="R3633" s="2" t="s">
        <v>74</v>
      </c>
      <c r="S3633" s="2" t="s">
        <v>7822</v>
      </c>
      <c r="T3633" s="2" t="s">
        <v>7823</v>
      </c>
      <c r="U3633" s="2" t="b">
        <v>1</v>
      </c>
      <c r="V3633" s="2" t="s">
        <v>69</v>
      </c>
      <c r="W3633" s="2">
        <v>3.9</v>
      </c>
    </row>
    <row r="3634" spans="1:23" ht="15.75" customHeight="1" x14ac:dyDescent="0.25">
      <c r="A3634" s="2" t="s">
        <v>3953</v>
      </c>
      <c r="B3634" s="2" t="s">
        <v>3954</v>
      </c>
      <c r="C3634" s="2" t="s">
        <v>147</v>
      </c>
      <c r="D3634" s="2" t="s">
        <v>94</v>
      </c>
      <c r="E3634" s="2" t="s">
        <v>96</v>
      </c>
      <c r="F3634" s="2" t="s">
        <v>55</v>
      </c>
      <c r="G3634" s="2" t="s">
        <v>241</v>
      </c>
      <c r="H3634" s="2" t="s">
        <v>179</v>
      </c>
      <c r="I3634" s="2" t="s">
        <v>12</v>
      </c>
      <c r="J3634" s="2" t="s">
        <v>242</v>
      </c>
      <c r="K3634" s="2" t="s">
        <v>243</v>
      </c>
      <c r="L3634" s="2" t="s">
        <v>182</v>
      </c>
      <c r="M3634" s="2">
        <v>54</v>
      </c>
      <c r="N3634" s="2" t="b">
        <v>0</v>
      </c>
      <c r="O3634" s="2">
        <v>0.8</v>
      </c>
      <c r="P3634" s="2">
        <v>0.75257731958762886</v>
      </c>
      <c r="Q3634" s="2">
        <v>0.85380116959064323</v>
      </c>
      <c r="R3634" s="2" t="s">
        <v>74</v>
      </c>
      <c r="S3634" s="2" t="s">
        <v>7824</v>
      </c>
      <c r="T3634" s="2" t="s">
        <v>7825</v>
      </c>
      <c r="U3634" s="2" t="b">
        <v>1</v>
      </c>
      <c r="V3634" s="2" t="s">
        <v>69</v>
      </c>
      <c r="W3634" s="2">
        <v>3.1</v>
      </c>
    </row>
    <row r="3635" spans="1:23" ht="15.75" customHeight="1" x14ac:dyDescent="0.25">
      <c r="A3635" s="2" t="s">
        <v>3953</v>
      </c>
      <c r="B3635" s="2" t="s">
        <v>3954</v>
      </c>
      <c r="C3635" s="2" t="s">
        <v>147</v>
      </c>
      <c r="D3635" s="2" t="s">
        <v>94</v>
      </c>
      <c r="E3635" s="2" t="s">
        <v>96</v>
      </c>
      <c r="F3635" s="2" t="s">
        <v>55</v>
      </c>
      <c r="G3635" s="2" t="s">
        <v>246</v>
      </c>
      <c r="H3635" s="2" t="s">
        <v>179</v>
      </c>
      <c r="I3635" s="2" t="s">
        <v>12</v>
      </c>
      <c r="J3635" s="2" t="s">
        <v>247</v>
      </c>
      <c r="K3635" s="2" t="s">
        <v>248</v>
      </c>
      <c r="L3635" s="2" t="s">
        <v>182</v>
      </c>
      <c r="M3635" s="2">
        <v>55</v>
      </c>
      <c r="N3635" s="2" t="b">
        <v>0</v>
      </c>
      <c r="O3635" s="2">
        <v>0.79338842975206614</v>
      </c>
      <c r="P3635" s="2">
        <v>0.75</v>
      </c>
      <c r="Q3635" s="2">
        <v>0.84210526315789469</v>
      </c>
      <c r="R3635" s="2" t="s">
        <v>74</v>
      </c>
      <c r="S3635" s="2" t="s">
        <v>7826</v>
      </c>
      <c r="T3635" s="2" t="s">
        <v>7827</v>
      </c>
      <c r="U3635" s="2" t="b">
        <v>1</v>
      </c>
      <c r="V3635" s="2" t="s">
        <v>69</v>
      </c>
      <c r="W3635" s="2">
        <v>3.5</v>
      </c>
    </row>
    <row r="3636" spans="1:23" ht="15.75" customHeight="1" x14ac:dyDescent="0.25">
      <c r="A3636" s="2" t="s">
        <v>3953</v>
      </c>
      <c r="B3636" s="2" t="s">
        <v>3954</v>
      </c>
      <c r="C3636" s="2" t="s">
        <v>147</v>
      </c>
      <c r="D3636" s="2" t="s">
        <v>94</v>
      </c>
      <c r="E3636" s="2" t="s">
        <v>96</v>
      </c>
      <c r="F3636" s="2" t="s">
        <v>55</v>
      </c>
      <c r="G3636" s="2" t="s">
        <v>251</v>
      </c>
      <c r="H3636" s="2" t="s">
        <v>179</v>
      </c>
      <c r="I3636" s="2" t="s">
        <v>12</v>
      </c>
      <c r="J3636" s="2" t="s">
        <v>252</v>
      </c>
      <c r="K3636" s="2" t="s">
        <v>253</v>
      </c>
      <c r="L3636" s="2" t="s">
        <v>182</v>
      </c>
      <c r="M3636" s="2">
        <v>56</v>
      </c>
      <c r="N3636" s="2" t="b">
        <v>0</v>
      </c>
      <c r="O3636" s="2">
        <v>0.80219780219780223</v>
      </c>
      <c r="P3636" s="2">
        <v>0.75647668393782386</v>
      </c>
      <c r="Q3636" s="2">
        <v>0.85380116959064323</v>
      </c>
      <c r="R3636" s="2" t="s">
        <v>74</v>
      </c>
      <c r="S3636" s="2" t="s">
        <v>7828</v>
      </c>
      <c r="T3636" s="2" t="s">
        <v>7829</v>
      </c>
      <c r="U3636" s="2" t="b">
        <v>1</v>
      </c>
      <c r="V3636" s="2" t="s">
        <v>69</v>
      </c>
      <c r="W3636" s="2">
        <v>3.2</v>
      </c>
    </row>
    <row r="3637" spans="1:23" ht="15.75" customHeight="1" x14ac:dyDescent="0.25">
      <c r="A3637" s="2" t="s">
        <v>3953</v>
      </c>
      <c r="B3637" s="2" t="s">
        <v>3954</v>
      </c>
      <c r="C3637" s="2" t="s">
        <v>147</v>
      </c>
      <c r="D3637" s="2" t="s">
        <v>94</v>
      </c>
      <c r="E3637" s="2" t="s">
        <v>96</v>
      </c>
      <c r="F3637" s="2" t="s">
        <v>55</v>
      </c>
      <c r="G3637" s="2" t="s">
        <v>256</v>
      </c>
      <c r="H3637" s="2" t="s">
        <v>179</v>
      </c>
      <c r="I3637" s="2" t="s">
        <v>12</v>
      </c>
      <c r="J3637" s="2" t="s">
        <v>257</v>
      </c>
      <c r="K3637" s="2" t="s">
        <v>258</v>
      </c>
      <c r="L3637" s="2" t="s">
        <v>182</v>
      </c>
      <c r="M3637" s="2">
        <v>57</v>
      </c>
      <c r="N3637" s="2" t="b">
        <v>0</v>
      </c>
      <c r="O3637" s="2">
        <v>0.79564032697547682</v>
      </c>
      <c r="P3637" s="2">
        <v>0.74489795918367352</v>
      </c>
      <c r="Q3637" s="2">
        <v>0.85380116959064323</v>
      </c>
      <c r="R3637" s="2" t="s">
        <v>74</v>
      </c>
      <c r="S3637" s="2" t="s">
        <v>7830</v>
      </c>
      <c r="T3637" s="2" t="s">
        <v>7831</v>
      </c>
      <c r="U3637" s="2" t="b">
        <v>1</v>
      </c>
      <c r="V3637" s="2" t="s">
        <v>69</v>
      </c>
      <c r="W3637" s="2">
        <v>3</v>
      </c>
    </row>
    <row r="3638" spans="1:23" ht="15.75" customHeight="1" x14ac:dyDescent="0.25">
      <c r="A3638" s="2" t="s">
        <v>3953</v>
      </c>
      <c r="B3638" s="2" t="s">
        <v>3954</v>
      </c>
      <c r="C3638" s="2" t="s">
        <v>147</v>
      </c>
      <c r="D3638" s="2" t="s">
        <v>94</v>
      </c>
      <c r="E3638" s="2" t="s">
        <v>96</v>
      </c>
      <c r="F3638" s="2" t="s">
        <v>55</v>
      </c>
      <c r="G3638" s="2" t="s">
        <v>261</v>
      </c>
      <c r="H3638" s="2" t="s">
        <v>179</v>
      </c>
      <c r="I3638" s="2" t="s">
        <v>12</v>
      </c>
      <c r="J3638" s="2" t="s">
        <v>262</v>
      </c>
      <c r="K3638" s="2" t="s">
        <v>263</v>
      </c>
      <c r="L3638" s="2" t="s">
        <v>182</v>
      </c>
      <c r="M3638" s="2">
        <v>58</v>
      </c>
      <c r="N3638" s="2" t="b">
        <v>0</v>
      </c>
      <c r="O3638" s="2">
        <v>0.80547945205479443</v>
      </c>
      <c r="P3638" s="2">
        <v>0.75773195876288657</v>
      </c>
      <c r="Q3638" s="2">
        <v>0.85964912280701755</v>
      </c>
      <c r="R3638" s="2" t="s">
        <v>74</v>
      </c>
      <c r="S3638" s="2" t="s">
        <v>7832</v>
      </c>
      <c r="T3638" s="2" t="s">
        <v>7833</v>
      </c>
      <c r="U3638" s="2" t="b">
        <v>1</v>
      </c>
      <c r="V3638" s="2" t="s">
        <v>69</v>
      </c>
      <c r="W3638" s="2">
        <v>3.5</v>
      </c>
    </row>
    <row r="3639" spans="1:23" ht="15.75" customHeight="1" x14ac:dyDescent="0.25">
      <c r="A3639" s="2" t="s">
        <v>3953</v>
      </c>
      <c r="B3639" s="2" t="s">
        <v>3954</v>
      </c>
      <c r="C3639" s="2" t="s">
        <v>147</v>
      </c>
      <c r="D3639" s="2" t="s">
        <v>94</v>
      </c>
      <c r="E3639" s="2" t="s">
        <v>96</v>
      </c>
      <c r="F3639" s="2" t="s">
        <v>55</v>
      </c>
      <c r="G3639" s="2" t="s">
        <v>266</v>
      </c>
      <c r="H3639" s="2" t="s">
        <v>179</v>
      </c>
      <c r="I3639" s="2" t="s">
        <v>12</v>
      </c>
      <c r="J3639" s="2" t="s">
        <v>267</v>
      </c>
      <c r="K3639" s="2" t="s">
        <v>268</v>
      </c>
      <c r="L3639" s="2" t="s">
        <v>182</v>
      </c>
      <c r="M3639" s="2">
        <v>59</v>
      </c>
      <c r="N3639" s="2" t="b">
        <v>0</v>
      </c>
      <c r="O3639" s="2">
        <v>0.79781420765027322</v>
      </c>
      <c r="P3639" s="2">
        <v>0.74871794871794872</v>
      </c>
      <c r="Q3639" s="2">
        <v>0.85380116959064323</v>
      </c>
      <c r="R3639" s="2" t="s">
        <v>74</v>
      </c>
      <c r="S3639" s="2" t="s">
        <v>7834</v>
      </c>
      <c r="T3639" s="2" t="s">
        <v>7835</v>
      </c>
      <c r="U3639" s="2" t="b">
        <v>1</v>
      </c>
      <c r="V3639" s="2" t="s">
        <v>69</v>
      </c>
      <c r="W3639" s="2">
        <v>3.3</v>
      </c>
    </row>
    <row r="3640" spans="1:23" ht="15.75" customHeight="1" x14ac:dyDescent="0.25">
      <c r="A3640" s="2" t="s">
        <v>3953</v>
      </c>
      <c r="B3640" s="2" t="s">
        <v>3954</v>
      </c>
      <c r="C3640" s="2" t="s">
        <v>147</v>
      </c>
      <c r="D3640" s="2" t="s">
        <v>94</v>
      </c>
      <c r="E3640" s="2" t="s">
        <v>96</v>
      </c>
      <c r="F3640" s="2" t="s">
        <v>55</v>
      </c>
      <c r="G3640" s="2" t="s">
        <v>271</v>
      </c>
      <c r="H3640" s="2" t="s">
        <v>179</v>
      </c>
      <c r="I3640" s="2" t="s">
        <v>12</v>
      </c>
      <c r="J3640" s="2" t="s">
        <v>272</v>
      </c>
      <c r="K3640" s="2" t="s">
        <v>273</v>
      </c>
      <c r="L3640" s="2" t="s">
        <v>182</v>
      </c>
      <c r="M3640" s="2">
        <v>60</v>
      </c>
      <c r="N3640" s="2" t="b">
        <v>0</v>
      </c>
      <c r="O3640" s="2">
        <v>0.8044077134986225</v>
      </c>
      <c r="P3640" s="2">
        <v>0.76041666666666663</v>
      </c>
      <c r="Q3640" s="2">
        <v>0.85380116959064323</v>
      </c>
      <c r="R3640" s="2" t="s">
        <v>74</v>
      </c>
      <c r="S3640" s="2" t="s">
        <v>7836</v>
      </c>
      <c r="T3640" s="2" t="s">
        <v>7837</v>
      </c>
      <c r="U3640" s="2" t="b">
        <v>1</v>
      </c>
      <c r="V3640" s="2" t="s">
        <v>69</v>
      </c>
      <c r="W3640" s="2">
        <v>3.5</v>
      </c>
    </row>
    <row r="3641" spans="1:23" ht="15.75" customHeight="1" x14ac:dyDescent="0.25">
      <c r="A3641" s="2" t="s">
        <v>3953</v>
      </c>
      <c r="B3641" s="2" t="s">
        <v>3954</v>
      </c>
      <c r="C3641" s="2" t="s">
        <v>147</v>
      </c>
      <c r="D3641" s="2" t="s">
        <v>94</v>
      </c>
      <c r="E3641" s="2" t="s">
        <v>96</v>
      </c>
      <c r="F3641" s="2" t="s">
        <v>55</v>
      </c>
      <c r="G3641" s="2" t="s">
        <v>276</v>
      </c>
      <c r="H3641" s="2" t="s">
        <v>179</v>
      </c>
      <c r="I3641" s="2" t="s">
        <v>12</v>
      </c>
      <c r="J3641" s="2" t="s">
        <v>277</v>
      </c>
      <c r="K3641" s="2" t="s">
        <v>278</v>
      </c>
      <c r="L3641" s="2" t="s">
        <v>182</v>
      </c>
      <c r="M3641" s="2">
        <v>61</v>
      </c>
      <c r="N3641" s="2" t="b">
        <v>0</v>
      </c>
      <c r="O3641" s="2">
        <v>0.80219780219780223</v>
      </c>
      <c r="P3641" s="2">
        <v>0.75647668393782386</v>
      </c>
      <c r="Q3641" s="2">
        <v>0.85380116959064323</v>
      </c>
      <c r="R3641" s="2" t="s">
        <v>74</v>
      </c>
      <c r="S3641" s="2" t="s">
        <v>7838</v>
      </c>
      <c r="T3641" s="2" t="s">
        <v>7839</v>
      </c>
      <c r="U3641" s="2" t="b">
        <v>1</v>
      </c>
      <c r="V3641" s="2" t="s">
        <v>69</v>
      </c>
      <c r="W3641" s="2">
        <v>3.1</v>
      </c>
    </row>
    <row r="3642" spans="1:23" ht="15.75" customHeight="1" x14ac:dyDescent="0.25">
      <c r="A3642" s="2" t="s">
        <v>3953</v>
      </c>
      <c r="B3642" s="2" t="s">
        <v>3954</v>
      </c>
      <c r="C3642" s="2" t="s">
        <v>147</v>
      </c>
      <c r="D3642" s="2" t="s">
        <v>94</v>
      </c>
      <c r="E3642" s="2" t="s">
        <v>96</v>
      </c>
      <c r="F3642" s="2" t="s">
        <v>55</v>
      </c>
      <c r="G3642" s="2" t="s">
        <v>281</v>
      </c>
      <c r="H3642" s="2" t="s">
        <v>282</v>
      </c>
      <c r="I3642" s="2" t="s">
        <v>26</v>
      </c>
      <c r="J3642" s="2" t="s">
        <v>283</v>
      </c>
      <c r="K3642" s="2" t="s">
        <v>284</v>
      </c>
      <c r="L3642" s="2" t="s">
        <v>285</v>
      </c>
      <c r="M3642" s="2">
        <v>42</v>
      </c>
      <c r="N3642" s="2" t="b">
        <v>0</v>
      </c>
      <c r="O3642" s="2">
        <v>0.824295010845987</v>
      </c>
      <c r="P3642" s="2">
        <v>0.80851063829787229</v>
      </c>
      <c r="Q3642" s="2">
        <v>0.84070796460176989</v>
      </c>
      <c r="R3642" s="2" t="s">
        <v>74</v>
      </c>
      <c r="S3642" s="2" t="s">
        <v>7840</v>
      </c>
      <c r="T3642" s="2" t="s">
        <v>7841</v>
      </c>
      <c r="U3642" s="2" t="b">
        <v>1</v>
      </c>
      <c r="V3642" s="2" t="s">
        <v>69</v>
      </c>
      <c r="W3642" s="2">
        <v>3.6</v>
      </c>
    </row>
    <row r="3643" spans="1:23" ht="15.75" customHeight="1" x14ac:dyDescent="0.25">
      <c r="A3643" s="2" t="s">
        <v>3953</v>
      </c>
      <c r="B3643" s="2" t="s">
        <v>3954</v>
      </c>
      <c r="C3643" s="2" t="s">
        <v>147</v>
      </c>
      <c r="D3643" s="2" t="s">
        <v>94</v>
      </c>
      <c r="E3643" s="2" t="s">
        <v>96</v>
      </c>
      <c r="F3643" s="2" t="s">
        <v>55</v>
      </c>
      <c r="G3643" s="2" t="s">
        <v>288</v>
      </c>
      <c r="H3643" s="2" t="s">
        <v>282</v>
      </c>
      <c r="I3643" s="2" t="s">
        <v>26</v>
      </c>
      <c r="J3643" s="2" t="s">
        <v>289</v>
      </c>
      <c r="K3643" s="2" t="s">
        <v>290</v>
      </c>
      <c r="L3643" s="2" t="s">
        <v>285</v>
      </c>
      <c r="M3643" s="2">
        <v>43</v>
      </c>
      <c r="N3643" s="2" t="b">
        <v>0</v>
      </c>
      <c r="O3643" s="2">
        <v>0.82352941176470584</v>
      </c>
      <c r="P3643" s="2">
        <v>0.81115879828326176</v>
      </c>
      <c r="Q3643" s="2">
        <v>0.83628318584070793</v>
      </c>
      <c r="R3643" s="2" t="s">
        <v>74</v>
      </c>
      <c r="S3643" s="2" t="s">
        <v>7842</v>
      </c>
      <c r="T3643" s="2" t="s">
        <v>7843</v>
      </c>
      <c r="U3643" s="2" t="b">
        <v>1</v>
      </c>
      <c r="V3643" s="2" t="s">
        <v>69</v>
      </c>
      <c r="W3643" s="2">
        <v>3.5</v>
      </c>
    </row>
    <row r="3644" spans="1:23" ht="15.75" customHeight="1" x14ac:dyDescent="0.25">
      <c r="A3644" s="2" t="s">
        <v>3953</v>
      </c>
      <c r="B3644" s="2" t="s">
        <v>3954</v>
      </c>
      <c r="C3644" s="2" t="s">
        <v>147</v>
      </c>
      <c r="D3644" s="2" t="s">
        <v>94</v>
      </c>
      <c r="E3644" s="2" t="s">
        <v>96</v>
      </c>
      <c r="F3644" s="2" t="s">
        <v>55</v>
      </c>
      <c r="G3644" s="2" t="s">
        <v>293</v>
      </c>
      <c r="H3644" s="2" t="s">
        <v>282</v>
      </c>
      <c r="I3644" s="2" t="s">
        <v>26</v>
      </c>
      <c r="J3644" s="2" t="s">
        <v>294</v>
      </c>
      <c r="K3644" s="2" t="s">
        <v>295</v>
      </c>
      <c r="L3644" s="2" t="s">
        <v>285</v>
      </c>
      <c r="M3644" s="2">
        <v>44</v>
      </c>
      <c r="N3644" s="2" t="b">
        <v>0</v>
      </c>
      <c r="O3644" s="2">
        <v>0.82863340563991317</v>
      </c>
      <c r="P3644" s="2">
        <v>0.81276595744680846</v>
      </c>
      <c r="Q3644" s="2">
        <v>0.84513274336283184</v>
      </c>
      <c r="R3644" s="2" t="s">
        <v>74</v>
      </c>
      <c r="S3644" s="2" t="s">
        <v>7844</v>
      </c>
      <c r="T3644" s="2" t="s">
        <v>7845</v>
      </c>
      <c r="U3644" s="2" t="b">
        <v>1</v>
      </c>
      <c r="V3644" s="2" t="s">
        <v>69</v>
      </c>
      <c r="W3644" s="2">
        <v>3.2</v>
      </c>
    </row>
    <row r="3645" spans="1:23" ht="15.75" customHeight="1" x14ac:dyDescent="0.25">
      <c r="A3645" s="2" t="s">
        <v>3953</v>
      </c>
      <c r="B3645" s="2" t="s">
        <v>3954</v>
      </c>
      <c r="C3645" s="2" t="s">
        <v>147</v>
      </c>
      <c r="D3645" s="2" t="s">
        <v>94</v>
      </c>
      <c r="E3645" s="2" t="s">
        <v>96</v>
      </c>
      <c r="F3645" s="2" t="s">
        <v>55</v>
      </c>
      <c r="G3645" s="2" t="s">
        <v>298</v>
      </c>
      <c r="H3645" s="2" t="s">
        <v>282</v>
      </c>
      <c r="I3645" s="2" t="s">
        <v>26</v>
      </c>
      <c r="J3645" s="2" t="s">
        <v>299</v>
      </c>
      <c r="K3645" s="2" t="s">
        <v>300</v>
      </c>
      <c r="L3645" s="2" t="s">
        <v>285</v>
      </c>
      <c r="M3645" s="2">
        <v>45</v>
      </c>
      <c r="N3645" s="2" t="b">
        <v>0</v>
      </c>
      <c r="O3645" s="2">
        <v>0.824295010845987</v>
      </c>
      <c r="P3645" s="2">
        <v>0.80851063829787229</v>
      </c>
      <c r="Q3645" s="2">
        <v>0.84070796460176989</v>
      </c>
      <c r="R3645" s="2" t="s">
        <v>74</v>
      </c>
      <c r="S3645" s="2" t="s">
        <v>7846</v>
      </c>
      <c r="T3645" s="2" t="s">
        <v>7847</v>
      </c>
      <c r="U3645" s="2" t="b">
        <v>1</v>
      </c>
      <c r="V3645" s="2" t="s">
        <v>69</v>
      </c>
      <c r="W3645" s="2">
        <v>3.2</v>
      </c>
    </row>
    <row r="3646" spans="1:23" ht="15.75" customHeight="1" x14ac:dyDescent="0.25">
      <c r="A3646" s="2" t="s">
        <v>3953</v>
      </c>
      <c r="B3646" s="2" t="s">
        <v>3954</v>
      </c>
      <c r="C3646" s="2" t="s">
        <v>147</v>
      </c>
      <c r="D3646" s="2" t="s">
        <v>94</v>
      </c>
      <c r="E3646" s="2" t="s">
        <v>96</v>
      </c>
      <c r="F3646" s="2" t="s">
        <v>55</v>
      </c>
      <c r="G3646" s="2" t="s">
        <v>303</v>
      </c>
      <c r="H3646" s="2" t="s">
        <v>282</v>
      </c>
      <c r="I3646" s="2" t="s">
        <v>26</v>
      </c>
      <c r="J3646" s="2" t="s">
        <v>304</v>
      </c>
      <c r="K3646" s="2" t="s">
        <v>305</v>
      </c>
      <c r="L3646" s="2" t="s">
        <v>285</v>
      </c>
      <c r="M3646" s="2">
        <v>46</v>
      </c>
      <c r="N3646" s="2" t="b">
        <v>0</v>
      </c>
      <c r="O3646" s="2">
        <v>0.83842794759825334</v>
      </c>
      <c r="P3646" s="2">
        <v>0.82758620689655171</v>
      </c>
      <c r="Q3646" s="2">
        <v>0.84955752212389379</v>
      </c>
      <c r="R3646" s="2" t="s">
        <v>74</v>
      </c>
      <c r="S3646" s="2" t="s">
        <v>7848</v>
      </c>
      <c r="T3646" s="2" t="s">
        <v>7849</v>
      </c>
      <c r="U3646" s="2" t="b">
        <v>1</v>
      </c>
      <c r="V3646" s="2" t="s">
        <v>69</v>
      </c>
      <c r="W3646" s="2">
        <v>3.6</v>
      </c>
    </row>
    <row r="3647" spans="1:23" ht="15.75" customHeight="1" x14ac:dyDescent="0.25">
      <c r="A3647" s="2" t="s">
        <v>3953</v>
      </c>
      <c r="B3647" s="2" t="s">
        <v>3954</v>
      </c>
      <c r="C3647" s="2" t="s">
        <v>147</v>
      </c>
      <c r="D3647" s="2" t="s">
        <v>94</v>
      </c>
      <c r="E3647" s="2" t="s">
        <v>96</v>
      </c>
      <c r="F3647" s="2" t="s">
        <v>55</v>
      </c>
      <c r="G3647" s="2" t="s">
        <v>308</v>
      </c>
      <c r="H3647" s="2" t="s">
        <v>282</v>
      </c>
      <c r="I3647" s="2" t="s">
        <v>26</v>
      </c>
      <c r="J3647" s="2" t="s">
        <v>309</v>
      </c>
      <c r="K3647" s="2" t="s">
        <v>310</v>
      </c>
      <c r="L3647" s="2" t="s">
        <v>285</v>
      </c>
      <c r="M3647" s="2">
        <v>47</v>
      </c>
      <c r="N3647" s="2" t="b">
        <v>0</v>
      </c>
      <c r="O3647" s="2">
        <v>0.82608695652173914</v>
      </c>
      <c r="P3647" s="2">
        <v>0.81196581196581197</v>
      </c>
      <c r="Q3647" s="2">
        <v>0.84070796460176989</v>
      </c>
      <c r="R3647" s="2" t="s">
        <v>74</v>
      </c>
      <c r="S3647" s="2" t="s">
        <v>7850</v>
      </c>
      <c r="T3647" s="2" t="s">
        <v>7851</v>
      </c>
      <c r="U3647" s="2" t="b">
        <v>1</v>
      </c>
      <c r="V3647" s="2" t="s">
        <v>69</v>
      </c>
      <c r="W3647" s="2">
        <v>3.3</v>
      </c>
    </row>
    <row r="3648" spans="1:23" ht="15.75" customHeight="1" x14ac:dyDescent="0.25">
      <c r="A3648" s="2" t="s">
        <v>3953</v>
      </c>
      <c r="B3648" s="2" t="s">
        <v>3954</v>
      </c>
      <c r="C3648" s="2" t="s">
        <v>147</v>
      </c>
      <c r="D3648" s="2" t="s">
        <v>94</v>
      </c>
      <c r="E3648" s="2" t="s">
        <v>96</v>
      </c>
      <c r="F3648" s="2" t="s">
        <v>55</v>
      </c>
      <c r="G3648" s="2" t="s">
        <v>313</v>
      </c>
      <c r="H3648" s="2" t="s">
        <v>282</v>
      </c>
      <c r="I3648" s="2" t="s">
        <v>26</v>
      </c>
      <c r="J3648" s="2" t="s">
        <v>314</v>
      </c>
      <c r="K3648" s="2" t="s">
        <v>315</v>
      </c>
      <c r="L3648" s="2" t="s">
        <v>285</v>
      </c>
      <c r="M3648" s="2">
        <v>48</v>
      </c>
      <c r="N3648" s="2" t="b">
        <v>0</v>
      </c>
      <c r="O3648" s="2">
        <v>0.81818181818181812</v>
      </c>
      <c r="P3648" s="2">
        <v>0.80084745762711862</v>
      </c>
      <c r="Q3648" s="2">
        <v>0.83628318584070793</v>
      </c>
      <c r="R3648" s="2" t="s">
        <v>74</v>
      </c>
      <c r="S3648" s="2" t="s">
        <v>7852</v>
      </c>
      <c r="T3648" s="2" t="s">
        <v>7853</v>
      </c>
      <c r="U3648" s="2" t="b">
        <v>1</v>
      </c>
      <c r="V3648" s="2" t="s">
        <v>69</v>
      </c>
      <c r="W3648" s="2">
        <v>3.1</v>
      </c>
    </row>
    <row r="3649" spans="1:23" ht="15.75" customHeight="1" x14ac:dyDescent="0.25">
      <c r="A3649" s="2" t="s">
        <v>3953</v>
      </c>
      <c r="B3649" s="2" t="s">
        <v>3954</v>
      </c>
      <c r="C3649" s="2" t="s">
        <v>147</v>
      </c>
      <c r="D3649" s="2" t="s">
        <v>94</v>
      </c>
      <c r="E3649" s="2" t="s">
        <v>96</v>
      </c>
      <c r="F3649" s="2" t="s">
        <v>55</v>
      </c>
      <c r="G3649" s="2" t="s">
        <v>318</v>
      </c>
      <c r="H3649" s="2" t="s">
        <v>282</v>
      </c>
      <c r="I3649" s="2" t="s">
        <v>26</v>
      </c>
      <c r="J3649" s="2" t="s">
        <v>319</v>
      </c>
      <c r="K3649" s="2" t="s">
        <v>320</v>
      </c>
      <c r="L3649" s="2" t="s">
        <v>285</v>
      </c>
      <c r="M3649" s="2">
        <v>49</v>
      </c>
      <c r="N3649" s="2" t="b">
        <v>0</v>
      </c>
      <c r="O3649" s="2">
        <v>0.83224400871459692</v>
      </c>
      <c r="P3649" s="2">
        <v>0.81974248927038629</v>
      </c>
      <c r="Q3649" s="2">
        <v>0.84513274336283184</v>
      </c>
      <c r="R3649" s="2" t="s">
        <v>74</v>
      </c>
      <c r="S3649" s="2" t="s">
        <v>7854</v>
      </c>
      <c r="T3649" s="2" t="s">
        <v>7855</v>
      </c>
      <c r="U3649" s="2" t="b">
        <v>1</v>
      </c>
      <c r="V3649" s="2" t="s">
        <v>69</v>
      </c>
      <c r="W3649" s="2">
        <v>3.5</v>
      </c>
    </row>
    <row r="3650" spans="1:23" ht="15.75" customHeight="1" x14ac:dyDescent="0.25">
      <c r="A3650" s="2" t="s">
        <v>3953</v>
      </c>
      <c r="B3650" s="2" t="s">
        <v>3954</v>
      </c>
      <c r="C3650" s="2" t="s">
        <v>147</v>
      </c>
      <c r="D3650" s="2" t="s">
        <v>94</v>
      </c>
      <c r="E3650" s="2" t="s">
        <v>96</v>
      </c>
      <c r="F3650" s="2" t="s">
        <v>55</v>
      </c>
      <c r="G3650" s="2" t="s">
        <v>323</v>
      </c>
      <c r="H3650" s="2" t="s">
        <v>282</v>
      </c>
      <c r="I3650" s="2" t="s">
        <v>26</v>
      </c>
      <c r="J3650" s="2" t="s">
        <v>324</v>
      </c>
      <c r="K3650" s="2" t="s">
        <v>325</v>
      </c>
      <c r="L3650" s="2" t="s">
        <v>285</v>
      </c>
      <c r="M3650" s="2">
        <v>50</v>
      </c>
      <c r="N3650" s="2" t="b">
        <v>0</v>
      </c>
      <c r="O3650" s="2">
        <v>0.84026258205689275</v>
      </c>
      <c r="P3650" s="2">
        <v>0.83116883116883122</v>
      </c>
      <c r="Q3650" s="2">
        <v>0.84955752212389379</v>
      </c>
      <c r="R3650" s="2" t="s">
        <v>74</v>
      </c>
      <c r="S3650" s="2" t="s">
        <v>7856</v>
      </c>
      <c r="T3650" s="2" t="s">
        <v>7857</v>
      </c>
      <c r="U3650" s="2" t="b">
        <v>1</v>
      </c>
      <c r="V3650" s="2" t="s">
        <v>69</v>
      </c>
      <c r="W3650" s="2">
        <v>3.2</v>
      </c>
    </row>
    <row r="3651" spans="1:23" ht="15.75" customHeight="1" x14ac:dyDescent="0.25">
      <c r="A3651" s="2" t="s">
        <v>3953</v>
      </c>
      <c r="B3651" s="2" t="s">
        <v>3954</v>
      </c>
      <c r="C3651" s="2" t="s">
        <v>147</v>
      </c>
      <c r="D3651" s="2" t="s">
        <v>94</v>
      </c>
      <c r="E3651" s="2" t="s">
        <v>96</v>
      </c>
      <c r="F3651" s="2" t="s">
        <v>55</v>
      </c>
      <c r="G3651" s="2" t="s">
        <v>328</v>
      </c>
      <c r="H3651" s="2" t="s">
        <v>282</v>
      </c>
      <c r="I3651" s="2" t="s">
        <v>26</v>
      </c>
      <c r="J3651" s="2" t="s">
        <v>329</v>
      </c>
      <c r="K3651" s="2" t="s">
        <v>330</v>
      </c>
      <c r="L3651" s="2" t="s">
        <v>285</v>
      </c>
      <c r="M3651" s="2">
        <v>51</v>
      </c>
      <c r="N3651" s="2" t="b">
        <v>0</v>
      </c>
      <c r="O3651" s="2">
        <v>0.84395604395604384</v>
      </c>
      <c r="P3651" s="2">
        <v>0.83842794759825323</v>
      </c>
      <c r="Q3651" s="2">
        <v>0.84955752212389379</v>
      </c>
      <c r="R3651" s="2" t="s">
        <v>74</v>
      </c>
      <c r="S3651" s="2" t="s">
        <v>7858</v>
      </c>
      <c r="T3651" s="2" t="s">
        <v>7859</v>
      </c>
      <c r="U3651" s="2" t="b">
        <v>1</v>
      </c>
      <c r="V3651" s="2" t="s">
        <v>69</v>
      </c>
      <c r="W3651" s="2">
        <v>3.5</v>
      </c>
    </row>
    <row r="3652" spans="1:23" ht="15.75" customHeight="1" x14ac:dyDescent="0.25">
      <c r="A3652" s="2" t="s">
        <v>3953</v>
      </c>
      <c r="B3652" s="2" t="s">
        <v>3954</v>
      </c>
      <c r="C3652" s="2" t="s">
        <v>147</v>
      </c>
      <c r="D3652" s="2" t="s">
        <v>94</v>
      </c>
      <c r="E3652" s="2" t="s">
        <v>96</v>
      </c>
      <c r="F3652" s="2" t="s">
        <v>55</v>
      </c>
      <c r="G3652" s="2" t="s">
        <v>333</v>
      </c>
      <c r="H3652" s="2" t="s">
        <v>282</v>
      </c>
      <c r="I3652" s="2" t="s">
        <v>26</v>
      </c>
      <c r="J3652" s="2" t="s">
        <v>334</v>
      </c>
      <c r="K3652" s="2" t="s">
        <v>335</v>
      </c>
      <c r="L3652" s="2" t="s">
        <v>285</v>
      </c>
      <c r="M3652" s="2">
        <v>52</v>
      </c>
      <c r="N3652" s="2" t="b">
        <v>0</v>
      </c>
      <c r="O3652" s="2">
        <v>0.83406113537117899</v>
      </c>
      <c r="P3652" s="2">
        <v>0.82327586206896552</v>
      </c>
      <c r="Q3652" s="2">
        <v>0.84513274336283184</v>
      </c>
      <c r="R3652" s="2" t="s">
        <v>74</v>
      </c>
      <c r="S3652" s="2" t="s">
        <v>7860</v>
      </c>
      <c r="T3652" s="2" t="s">
        <v>7861</v>
      </c>
      <c r="U3652" s="2" t="b">
        <v>1</v>
      </c>
      <c r="V3652" s="2" t="s">
        <v>69</v>
      </c>
      <c r="W3652" s="2">
        <v>3.2</v>
      </c>
    </row>
    <row r="3653" spans="1:23" ht="15.75" customHeight="1" x14ac:dyDescent="0.25">
      <c r="A3653" s="2" t="s">
        <v>3953</v>
      </c>
      <c r="B3653" s="2" t="s">
        <v>3954</v>
      </c>
      <c r="C3653" s="2" t="s">
        <v>147</v>
      </c>
      <c r="D3653" s="2" t="s">
        <v>94</v>
      </c>
      <c r="E3653" s="2" t="s">
        <v>96</v>
      </c>
      <c r="F3653" s="2" t="s">
        <v>55</v>
      </c>
      <c r="G3653" s="2" t="s">
        <v>338</v>
      </c>
      <c r="H3653" s="2" t="s">
        <v>282</v>
      </c>
      <c r="I3653" s="2" t="s">
        <v>26</v>
      </c>
      <c r="J3653" s="2" t="s">
        <v>339</v>
      </c>
      <c r="K3653" s="2" t="s">
        <v>340</v>
      </c>
      <c r="L3653" s="2" t="s">
        <v>285</v>
      </c>
      <c r="M3653" s="2">
        <v>53</v>
      </c>
      <c r="N3653" s="2" t="b">
        <v>0</v>
      </c>
      <c r="O3653" s="2">
        <v>0.83224400871459692</v>
      </c>
      <c r="P3653" s="2">
        <v>0.81974248927038629</v>
      </c>
      <c r="Q3653" s="2">
        <v>0.84513274336283184</v>
      </c>
      <c r="R3653" s="2" t="s">
        <v>74</v>
      </c>
      <c r="S3653" s="2" t="s">
        <v>7862</v>
      </c>
      <c r="T3653" s="2" t="s">
        <v>7863</v>
      </c>
      <c r="U3653" s="2" t="b">
        <v>1</v>
      </c>
      <c r="V3653" s="2" t="s">
        <v>69</v>
      </c>
      <c r="W3653" s="2">
        <v>3.3</v>
      </c>
    </row>
    <row r="3654" spans="1:23" ht="15.75" customHeight="1" x14ac:dyDescent="0.25">
      <c r="A3654" s="2" t="s">
        <v>3953</v>
      </c>
      <c r="B3654" s="2" t="s">
        <v>3954</v>
      </c>
      <c r="C3654" s="2" t="s">
        <v>147</v>
      </c>
      <c r="D3654" s="2" t="s">
        <v>94</v>
      </c>
      <c r="E3654" s="2" t="s">
        <v>96</v>
      </c>
      <c r="F3654" s="2" t="s">
        <v>55</v>
      </c>
      <c r="G3654" s="2" t="s">
        <v>343</v>
      </c>
      <c r="H3654" s="2" t="s">
        <v>282</v>
      </c>
      <c r="I3654" s="2" t="s">
        <v>26</v>
      </c>
      <c r="J3654" s="2" t="s">
        <v>344</v>
      </c>
      <c r="K3654" s="2" t="s">
        <v>345</v>
      </c>
      <c r="L3654" s="2" t="s">
        <v>285</v>
      </c>
      <c r="M3654" s="2">
        <v>54</v>
      </c>
      <c r="N3654" s="2" t="b">
        <v>0</v>
      </c>
      <c r="O3654" s="2">
        <v>0.82073434125269973</v>
      </c>
      <c r="P3654" s="2">
        <v>0.80168776371308015</v>
      </c>
      <c r="Q3654" s="2">
        <v>0.84070796460176989</v>
      </c>
      <c r="R3654" s="2" t="s">
        <v>74</v>
      </c>
      <c r="S3654" s="2" t="s">
        <v>7864</v>
      </c>
      <c r="T3654" s="2" t="s">
        <v>7865</v>
      </c>
      <c r="U3654" s="2" t="b">
        <v>1</v>
      </c>
      <c r="V3654" s="2" t="s">
        <v>69</v>
      </c>
      <c r="W3654" s="2">
        <v>3.5</v>
      </c>
    </row>
    <row r="3655" spans="1:23" ht="15.75" customHeight="1" x14ac:dyDescent="0.25">
      <c r="A3655" s="2" t="s">
        <v>3953</v>
      </c>
      <c r="B3655" s="2" t="s">
        <v>3954</v>
      </c>
      <c r="C3655" s="2" t="s">
        <v>147</v>
      </c>
      <c r="D3655" s="2" t="s">
        <v>94</v>
      </c>
      <c r="E3655" s="2" t="s">
        <v>96</v>
      </c>
      <c r="F3655" s="2" t="s">
        <v>55</v>
      </c>
      <c r="G3655" s="2" t="s">
        <v>349</v>
      </c>
      <c r="H3655" s="2" t="s">
        <v>282</v>
      </c>
      <c r="I3655" s="2" t="s">
        <v>26</v>
      </c>
      <c r="J3655" s="2" t="s">
        <v>351</v>
      </c>
      <c r="K3655" s="2" t="s">
        <v>352</v>
      </c>
      <c r="L3655" s="2" t="s">
        <v>285</v>
      </c>
      <c r="M3655" s="2">
        <v>55</v>
      </c>
      <c r="N3655" s="2" t="b">
        <v>0</v>
      </c>
      <c r="O3655" s="2">
        <v>0.81034482758620685</v>
      </c>
      <c r="P3655" s="2">
        <v>0.78991596638655459</v>
      </c>
      <c r="Q3655" s="2">
        <v>0.83185840707964598</v>
      </c>
      <c r="R3655" s="2" t="s">
        <v>74</v>
      </c>
      <c r="S3655" s="2" t="s">
        <v>7866</v>
      </c>
      <c r="T3655" s="2" t="s">
        <v>7867</v>
      </c>
      <c r="U3655" s="2" t="b">
        <v>1</v>
      </c>
      <c r="V3655" s="2" t="s">
        <v>69</v>
      </c>
      <c r="W3655" s="2">
        <v>3.3</v>
      </c>
    </row>
    <row r="3656" spans="1:23" ht="15.75" customHeight="1" x14ac:dyDescent="0.25">
      <c r="A3656" s="2" t="s">
        <v>3953</v>
      </c>
      <c r="B3656" s="2" t="s">
        <v>3954</v>
      </c>
      <c r="C3656" s="2" t="s">
        <v>147</v>
      </c>
      <c r="D3656" s="2" t="s">
        <v>94</v>
      </c>
      <c r="E3656" s="2" t="s">
        <v>96</v>
      </c>
      <c r="F3656" s="2" t="s">
        <v>55</v>
      </c>
      <c r="G3656" s="2" t="s">
        <v>363</v>
      </c>
      <c r="H3656" s="2" t="s">
        <v>282</v>
      </c>
      <c r="I3656" s="2" t="s">
        <v>26</v>
      </c>
      <c r="J3656" s="2" t="s">
        <v>367</v>
      </c>
      <c r="K3656" s="2" t="s">
        <v>368</v>
      </c>
      <c r="L3656" s="2" t="s">
        <v>285</v>
      </c>
      <c r="M3656" s="2">
        <v>56</v>
      </c>
      <c r="N3656" s="2" t="b">
        <v>0</v>
      </c>
      <c r="O3656" s="2">
        <v>0.824295010845987</v>
      </c>
      <c r="P3656" s="2">
        <v>0.80851063829787229</v>
      </c>
      <c r="Q3656" s="2">
        <v>0.84070796460176989</v>
      </c>
      <c r="R3656" s="2" t="s">
        <v>74</v>
      </c>
      <c r="S3656" s="2" t="s">
        <v>7868</v>
      </c>
      <c r="T3656" s="2" t="s">
        <v>7869</v>
      </c>
      <c r="U3656" s="2" t="b">
        <v>1</v>
      </c>
      <c r="V3656" s="2" t="s">
        <v>69</v>
      </c>
      <c r="W3656" s="2">
        <v>3.1</v>
      </c>
    </row>
    <row r="3657" spans="1:23" ht="15.75" customHeight="1" x14ac:dyDescent="0.25">
      <c r="A3657" s="2" t="s">
        <v>3953</v>
      </c>
      <c r="B3657" s="2" t="s">
        <v>3954</v>
      </c>
      <c r="C3657" s="2" t="s">
        <v>147</v>
      </c>
      <c r="D3657" s="2" t="s">
        <v>94</v>
      </c>
      <c r="E3657" s="2" t="s">
        <v>96</v>
      </c>
      <c r="F3657" s="2" t="s">
        <v>55</v>
      </c>
      <c r="G3657" s="2" t="s">
        <v>378</v>
      </c>
      <c r="H3657" s="2" t="s">
        <v>282</v>
      </c>
      <c r="I3657" s="2" t="s">
        <v>26</v>
      </c>
      <c r="J3657" s="2" t="s">
        <v>380</v>
      </c>
      <c r="K3657" s="2" t="s">
        <v>381</v>
      </c>
      <c r="L3657" s="2" t="s">
        <v>285</v>
      </c>
      <c r="M3657" s="2">
        <v>57</v>
      </c>
      <c r="N3657" s="2" t="b">
        <v>0</v>
      </c>
      <c r="O3657" s="2">
        <v>0.82937365010799136</v>
      </c>
      <c r="P3657" s="2">
        <v>0.810126582278481</v>
      </c>
      <c r="Q3657" s="2">
        <v>0.84955752212389379</v>
      </c>
      <c r="R3657" s="2" t="s">
        <v>74</v>
      </c>
      <c r="S3657" s="2" t="s">
        <v>7870</v>
      </c>
      <c r="T3657" s="2" t="s">
        <v>7871</v>
      </c>
      <c r="U3657" s="2" t="b">
        <v>1</v>
      </c>
      <c r="V3657" s="2" t="s">
        <v>69</v>
      </c>
      <c r="W3657" s="2">
        <v>3.5</v>
      </c>
    </row>
    <row r="3658" spans="1:23" ht="15.75" customHeight="1" x14ac:dyDescent="0.25">
      <c r="A3658" s="2" t="s">
        <v>3953</v>
      </c>
      <c r="B3658" s="2" t="s">
        <v>3954</v>
      </c>
      <c r="C3658" s="2" t="s">
        <v>147</v>
      </c>
      <c r="D3658" s="2" t="s">
        <v>94</v>
      </c>
      <c r="E3658" s="2" t="s">
        <v>96</v>
      </c>
      <c r="F3658" s="2" t="s">
        <v>55</v>
      </c>
      <c r="G3658" s="2" t="s">
        <v>389</v>
      </c>
      <c r="H3658" s="2" t="s">
        <v>282</v>
      </c>
      <c r="I3658" s="2" t="s">
        <v>26</v>
      </c>
      <c r="J3658" s="2" t="s">
        <v>390</v>
      </c>
      <c r="K3658" s="2" t="s">
        <v>391</v>
      </c>
      <c r="L3658" s="2" t="s">
        <v>285</v>
      </c>
      <c r="M3658" s="2">
        <v>58</v>
      </c>
      <c r="N3658" s="2" t="b">
        <v>0</v>
      </c>
      <c r="O3658" s="2">
        <v>0.82969432314410485</v>
      </c>
      <c r="P3658" s="2">
        <v>0.81896551724137934</v>
      </c>
      <c r="Q3658" s="2">
        <v>0.84070796460176989</v>
      </c>
      <c r="R3658" s="2" t="s">
        <v>74</v>
      </c>
      <c r="S3658" s="2" t="s">
        <v>7872</v>
      </c>
      <c r="T3658" s="2" t="s">
        <v>7873</v>
      </c>
      <c r="U3658" s="2" t="b">
        <v>1</v>
      </c>
      <c r="V3658" s="2" t="s">
        <v>69</v>
      </c>
      <c r="W3658" s="2">
        <v>3.4</v>
      </c>
    </row>
    <row r="3659" spans="1:23" ht="15.75" customHeight="1" x14ac:dyDescent="0.25">
      <c r="A3659" s="2" t="s">
        <v>3953</v>
      </c>
      <c r="B3659" s="2" t="s">
        <v>3954</v>
      </c>
      <c r="C3659" s="2" t="s">
        <v>147</v>
      </c>
      <c r="D3659" s="2" t="s">
        <v>94</v>
      </c>
      <c r="E3659" s="2" t="s">
        <v>96</v>
      </c>
      <c r="F3659" s="2" t="s">
        <v>55</v>
      </c>
      <c r="G3659" s="2" t="s">
        <v>395</v>
      </c>
      <c r="H3659" s="2" t="s">
        <v>282</v>
      </c>
      <c r="I3659" s="2" t="s">
        <v>26</v>
      </c>
      <c r="J3659" s="2" t="s">
        <v>397</v>
      </c>
      <c r="K3659" s="2" t="s">
        <v>398</v>
      </c>
      <c r="L3659" s="2" t="s">
        <v>285</v>
      </c>
      <c r="M3659" s="2">
        <v>59</v>
      </c>
      <c r="N3659" s="2" t="b">
        <v>0</v>
      </c>
      <c r="O3659" s="2">
        <v>0.83043478260869563</v>
      </c>
      <c r="P3659" s="2">
        <v>0.81623931623931623</v>
      </c>
      <c r="Q3659" s="2">
        <v>0.84513274336283184</v>
      </c>
      <c r="R3659" s="2" t="s">
        <v>74</v>
      </c>
      <c r="S3659" s="2" t="s">
        <v>7874</v>
      </c>
      <c r="T3659" s="2" t="s">
        <v>7875</v>
      </c>
      <c r="U3659" s="2" t="b">
        <v>1</v>
      </c>
      <c r="V3659" s="2" t="s">
        <v>69</v>
      </c>
      <c r="W3659" s="2">
        <v>4.0999999999999996</v>
      </c>
    </row>
    <row r="3660" spans="1:23" ht="15.75" customHeight="1" x14ac:dyDescent="0.25">
      <c r="A3660" s="2" t="s">
        <v>3953</v>
      </c>
      <c r="B3660" s="2" t="s">
        <v>3954</v>
      </c>
      <c r="C3660" s="2" t="s">
        <v>147</v>
      </c>
      <c r="D3660" s="2" t="s">
        <v>94</v>
      </c>
      <c r="E3660" s="2" t="s">
        <v>96</v>
      </c>
      <c r="F3660" s="2" t="s">
        <v>55</v>
      </c>
      <c r="G3660" s="2" t="s">
        <v>401</v>
      </c>
      <c r="H3660" s="2" t="s">
        <v>282</v>
      </c>
      <c r="I3660" s="2" t="s">
        <v>26</v>
      </c>
      <c r="J3660" s="2" t="s">
        <v>402</v>
      </c>
      <c r="K3660" s="2" t="s">
        <v>403</v>
      </c>
      <c r="L3660" s="2" t="s">
        <v>285</v>
      </c>
      <c r="M3660" s="2">
        <v>60</v>
      </c>
      <c r="N3660" s="2" t="b">
        <v>0</v>
      </c>
      <c r="O3660" s="2">
        <v>0.82505399568034554</v>
      </c>
      <c r="P3660" s="2">
        <v>0.80590717299578063</v>
      </c>
      <c r="Q3660" s="2">
        <v>0.84513274336283184</v>
      </c>
      <c r="R3660" s="2" t="s">
        <v>74</v>
      </c>
      <c r="S3660" s="2" t="s">
        <v>7876</v>
      </c>
      <c r="T3660" s="2" t="s">
        <v>7877</v>
      </c>
      <c r="U3660" s="2" t="b">
        <v>1</v>
      </c>
      <c r="V3660" s="2" t="s">
        <v>69</v>
      </c>
      <c r="W3660" s="2">
        <v>3.1</v>
      </c>
    </row>
    <row r="3661" spans="1:23" ht="15.75" customHeight="1" x14ac:dyDescent="0.25">
      <c r="A3661" s="2" t="s">
        <v>3953</v>
      </c>
      <c r="B3661" s="2" t="s">
        <v>3954</v>
      </c>
      <c r="C3661" s="2" t="s">
        <v>147</v>
      </c>
      <c r="D3661" s="2" t="s">
        <v>94</v>
      </c>
      <c r="E3661" s="2" t="s">
        <v>96</v>
      </c>
      <c r="F3661" s="2" t="s">
        <v>55</v>
      </c>
      <c r="G3661" s="2" t="s">
        <v>406</v>
      </c>
      <c r="H3661" s="2" t="s">
        <v>282</v>
      </c>
      <c r="I3661" s="2" t="s">
        <v>26</v>
      </c>
      <c r="J3661" s="2" t="s">
        <v>407</v>
      </c>
      <c r="K3661" s="2" t="s">
        <v>408</v>
      </c>
      <c r="L3661" s="2" t="s">
        <v>285</v>
      </c>
      <c r="M3661" s="2">
        <v>61</v>
      </c>
      <c r="N3661" s="2" t="b">
        <v>0</v>
      </c>
      <c r="O3661" s="2">
        <v>0.83297180043383945</v>
      </c>
      <c r="P3661" s="2">
        <v>0.81702127659574464</v>
      </c>
      <c r="Q3661" s="2">
        <v>0.84955752212389379</v>
      </c>
      <c r="R3661" s="2" t="s">
        <v>74</v>
      </c>
      <c r="S3661" s="2" t="s">
        <v>7878</v>
      </c>
      <c r="T3661" s="2" t="s">
        <v>7879</v>
      </c>
      <c r="U3661" s="2" t="b">
        <v>1</v>
      </c>
      <c r="V3661" s="2" t="s">
        <v>69</v>
      </c>
      <c r="W3661" s="2">
        <v>3.1</v>
      </c>
    </row>
    <row r="3662" spans="1:23" ht="15.75" customHeight="1" x14ac:dyDescent="0.25">
      <c r="A3662" s="2" t="s">
        <v>3953</v>
      </c>
      <c r="B3662" s="2" t="s">
        <v>3954</v>
      </c>
      <c r="C3662" s="2" t="s">
        <v>147</v>
      </c>
      <c r="D3662" s="2" t="s">
        <v>94</v>
      </c>
      <c r="E3662" s="2" t="s">
        <v>96</v>
      </c>
      <c r="F3662" s="2" t="s">
        <v>364</v>
      </c>
      <c r="G3662" s="2" t="s">
        <v>411</v>
      </c>
      <c r="H3662" s="2" t="s">
        <v>412</v>
      </c>
      <c r="I3662" s="2" t="s">
        <v>54</v>
      </c>
      <c r="J3662" s="2" t="s">
        <v>413</v>
      </c>
      <c r="K3662" s="2" t="s">
        <v>414</v>
      </c>
      <c r="L3662" s="2" t="s">
        <v>377</v>
      </c>
      <c r="M3662" s="2">
        <v>42</v>
      </c>
      <c r="N3662" s="2" t="b">
        <v>0</v>
      </c>
      <c r="O3662" s="2">
        <v>0.83544303797468356</v>
      </c>
      <c r="P3662" s="2">
        <v>0.81481481481481477</v>
      </c>
      <c r="Q3662" s="2">
        <v>0.8571428571428571</v>
      </c>
      <c r="R3662" s="2" t="s">
        <v>74</v>
      </c>
      <c r="S3662" s="2" t="s">
        <v>7880</v>
      </c>
      <c r="T3662" s="2" t="s">
        <v>7881</v>
      </c>
      <c r="U3662" s="2" t="b">
        <v>1</v>
      </c>
      <c r="V3662" s="2" t="s">
        <v>69</v>
      </c>
      <c r="W3662" s="2">
        <v>3.6</v>
      </c>
    </row>
    <row r="3663" spans="1:23" ht="15.75" customHeight="1" x14ac:dyDescent="0.25">
      <c r="A3663" s="2" t="s">
        <v>3953</v>
      </c>
      <c r="B3663" s="2" t="s">
        <v>3954</v>
      </c>
      <c r="C3663" s="2" t="s">
        <v>147</v>
      </c>
      <c r="D3663" s="2" t="s">
        <v>94</v>
      </c>
      <c r="E3663" s="2" t="s">
        <v>96</v>
      </c>
      <c r="F3663" s="2" t="s">
        <v>364</v>
      </c>
      <c r="G3663" s="2" t="s">
        <v>417</v>
      </c>
      <c r="H3663" s="2" t="s">
        <v>412</v>
      </c>
      <c r="I3663" s="2" t="s">
        <v>54</v>
      </c>
      <c r="J3663" s="2" t="s">
        <v>418</v>
      </c>
      <c r="K3663" s="2" t="s">
        <v>419</v>
      </c>
      <c r="L3663" s="2" t="s">
        <v>377</v>
      </c>
      <c r="M3663" s="2">
        <v>43</v>
      </c>
      <c r="N3663" s="2" t="b">
        <v>0</v>
      </c>
      <c r="O3663" s="2">
        <v>0.81684210526315781</v>
      </c>
      <c r="P3663" s="2">
        <v>0.79508196721311475</v>
      </c>
      <c r="Q3663" s="2">
        <v>0.83982683982683981</v>
      </c>
      <c r="R3663" s="2" t="s">
        <v>74</v>
      </c>
      <c r="S3663" s="2" t="s">
        <v>7882</v>
      </c>
      <c r="T3663" s="2" t="s">
        <v>7883</v>
      </c>
      <c r="U3663" s="2" t="b">
        <v>1</v>
      </c>
      <c r="V3663" s="2" t="s">
        <v>69</v>
      </c>
      <c r="W3663" s="2">
        <v>3.2</v>
      </c>
    </row>
    <row r="3664" spans="1:23" ht="15.75" customHeight="1" x14ac:dyDescent="0.25">
      <c r="A3664" s="2" t="s">
        <v>3953</v>
      </c>
      <c r="B3664" s="2" t="s">
        <v>3954</v>
      </c>
      <c r="C3664" s="2" t="s">
        <v>147</v>
      </c>
      <c r="D3664" s="2" t="s">
        <v>94</v>
      </c>
      <c r="E3664" s="2" t="s">
        <v>96</v>
      </c>
      <c r="F3664" s="2" t="s">
        <v>364</v>
      </c>
      <c r="G3664" s="2" t="s">
        <v>422</v>
      </c>
      <c r="H3664" s="2" t="s">
        <v>412</v>
      </c>
      <c r="I3664" s="2" t="s">
        <v>54</v>
      </c>
      <c r="J3664" s="2" t="s">
        <v>423</v>
      </c>
      <c r="K3664" s="2" t="s">
        <v>424</v>
      </c>
      <c r="L3664" s="2" t="s">
        <v>377</v>
      </c>
      <c r="M3664" s="2">
        <v>44</v>
      </c>
      <c r="N3664" s="2" t="b">
        <v>0</v>
      </c>
      <c r="O3664" s="2">
        <v>0.81434599156118148</v>
      </c>
      <c r="P3664" s="2">
        <v>0.79423868312757206</v>
      </c>
      <c r="Q3664" s="2">
        <v>0.83549783549783552</v>
      </c>
      <c r="R3664" s="2" t="s">
        <v>74</v>
      </c>
      <c r="S3664" s="2" t="s">
        <v>7884</v>
      </c>
      <c r="T3664" s="2" t="s">
        <v>7885</v>
      </c>
      <c r="U3664" s="2" t="b">
        <v>1</v>
      </c>
      <c r="V3664" s="2" t="s">
        <v>69</v>
      </c>
      <c r="W3664" s="2">
        <v>3.1</v>
      </c>
    </row>
    <row r="3665" spans="1:23" ht="15.75" customHeight="1" x14ac:dyDescent="0.25">
      <c r="A3665" s="2" t="s">
        <v>3953</v>
      </c>
      <c r="B3665" s="2" t="s">
        <v>3954</v>
      </c>
      <c r="C3665" s="2" t="s">
        <v>147</v>
      </c>
      <c r="D3665" s="2" t="s">
        <v>94</v>
      </c>
      <c r="E3665" s="2" t="s">
        <v>96</v>
      </c>
      <c r="F3665" s="2" t="s">
        <v>364</v>
      </c>
      <c r="G3665" s="2" t="s">
        <v>427</v>
      </c>
      <c r="H3665" s="2" t="s">
        <v>412</v>
      </c>
      <c r="I3665" s="2" t="s">
        <v>54</v>
      </c>
      <c r="J3665" s="2" t="s">
        <v>428</v>
      </c>
      <c r="K3665" s="2" t="s">
        <v>429</v>
      </c>
      <c r="L3665" s="2" t="s">
        <v>377</v>
      </c>
      <c r="M3665" s="2">
        <v>45</v>
      </c>
      <c r="N3665" s="2" t="b">
        <v>0</v>
      </c>
      <c r="O3665" s="2">
        <v>0.83229813664596264</v>
      </c>
      <c r="P3665" s="2">
        <v>0.79761904761904767</v>
      </c>
      <c r="Q3665" s="2">
        <v>0.87012987012987009</v>
      </c>
      <c r="R3665" s="2" t="s">
        <v>74</v>
      </c>
      <c r="S3665" s="2" t="s">
        <v>7886</v>
      </c>
      <c r="T3665" s="2" t="s">
        <v>7887</v>
      </c>
      <c r="U3665" s="2" t="b">
        <v>1</v>
      </c>
      <c r="V3665" s="2" t="s">
        <v>69</v>
      </c>
      <c r="W3665" s="2">
        <v>3.6</v>
      </c>
    </row>
    <row r="3666" spans="1:23" ht="15.75" customHeight="1" x14ac:dyDescent="0.25">
      <c r="A3666" s="2" t="s">
        <v>3953</v>
      </c>
      <c r="B3666" s="2" t="s">
        <v>3954</v>
      </c>
      <c r="C3666" s="2" t="s">
        <v>147</v>
      </c>
      <c r="D3666" s="2" t="s">
        <v>94</v>
      </c>
      <c r="E3666" s="2" t="s">
        <v>96</v>
      </c>
      <c r="F3666" s="2" t="s">
        <v>364</v>
      </c>
      <c r="G3666" s="2" t="s">
        <v>432</v>
      </c>
      <c r="H3666" s="2" t="s">
        <v>412</v>
      </c>
      <c r="I3666" s="2" t="s">
        <v>54</v>
      </c>
      <c r="J3666" s="2" t="s">
        <v>433</v>
      </c>
      <c r="K3666" s="2" t="s">
        <v>434</v>
      </c>
      <c r="L3666" s="2" t="s">
        <v>377</v>
      </c>
      <c r="M3666" s="2">
        <v>46</v>
      </c>
      <c r="N3666" s="2" t="b">
        <v>0</v>
      </c>
      <c r="O3666" s="2">
        <v>0.82886597938144324</v>
      </c>
      <c r="P3666" s="2">
        <v>0.79133858267716539</v>
      </c>
      <c r="Q3666" s="2">
        <v>0.87012987012987009</v>
      </c>
      <c r="R3666" s="2" t="s">
        <v>74</v>
      </c>
      <c r="S3666" s="2" t="s">
        <v>7888</v>
      </c>
      <c r="T3666" s="2" t="s">
        <v>7889</v>
      </c>
      <c r="U3666" s="2" t="b">
        <v>1</v>
      </c>
      <c r="V3666" s="2" t="s">
        <v>69</v>
      </c>
      <c r="W3666" s="2">
        <v>3.2</v>
      </c>
    </row>
    <row r="3667" spans="1:23" ht="15.75" customHeight="1" x14ac:dyDescent="0.25">
      <c r="A3667" s="2" t="s">
        <v>3953</v>
      </c>
      <c r="B3667" s="2" t="s">
        <v>3954</v>
      </c>
      <c r="C3667" s="2" t="s">
        <v>147</v>
      </c>
      <c r="D3667" s="2" t="s">
        <v>94</v>
      </c>
      <c r="E3667" s="2" t="s">
        <v>96</v>
      </c>
      <c r="F3667" s="2" t="s">
        <v>364</v>
      </c>
      <c r="G3667" s="2" t="s">
        <v>437</v>
      </c>
      <c r="H3667" s="2" t="s">
        <v>412</v>
      </c>
      <c r="I3667" s="2" t="s">
        <v>54</v>
      </c>
      <c r="J3667" s="2" t="s">
        <v>438</v>
      </c>
      <c r="K3667" s="2" t="s">
        <v>439</v>
      </c>
      <c r="L3667" s="2" t="s">
        <v>377</v>
      </c>
      <c r="M3667" s="2">
        <v>47</v>
      </c>
      <c r="N3667" s="2" t="b">
        <v>0</v>
      </c>
      <c r="O3667" s="2">
        <v>0.82916666666666661</v>
      </c>
      <c r="P3667" s="2">
        <v>0.79919678714859432</v>
      </c>
      <c r="Q3667" s="2">
        <v>0.8614718614718615</v>
      </c>
      <c r="R3667" s="2" t="s">
        <v>74</v>
      </c>
      <c r="S3667" s="2" t="s">
        <v>7890</v>
      </c>
      <c r="T3667" s="2" t="s">
        <v>7891</v>
      </c>
      <c r="U3667" s="2" t="b">
        <v>1</v>
      </c>
      <c r="V3667" s="2" t="s">
        <v>69</v>
      </c>
      <c r="W3667" s="2">
        <v>3.2</v>
      </c>
    </row>
    <row r="3668" spans="1:23" ht="15.75" customHeight="1" x14ac:dyDescent="0.25">
      <c r="A3668" s="2" t="s">
        <v>3953</v>
      </c>
      <c r="B3668" s="2" t="s">
        <v>3954</v>
      </c>
      <c r="C3668" s="2" t="s">
        <v>147</v>
      </c>
      <c r="D3668" s="2" t="s">
        <v>94</v>
      </c>
      <c r="E3668" s="2" t="s">
        <v>96</v>
      </c>
      <c r="F3668" s="2" t="s">
        <v>364</v>
      </c>
      <c r="G3668" s="2" t="s">
        <v>442</v>
      </c>
      <c r="H3668" s="2" t="s">
        <v>412</v>
      </c>
      <c r="I3668" s="2" t="s">
        <v>54</v>
      </c>
      <c r="J3668" s="2" t="s">
        <v>443</v>
      </c>
      <c r="K3668" s="2" t="s">
        <v>444</v>
      </c>
      <c r="L3668" s="2" t="s">
        <v>377</v>
      </c>
      <c r="M3668" s="2">
        <v>48</v>
      </c>
      <c r="N3668" s="2" t="b">
        <v>0</v>
      </c>
      <c r="O3668" s="2">
        <v>0.82452431289640582</v>
      </c>
      <c r="P3668" s="2">
        <v>0.80578512396694213</v>
      </c>
      <c r="Q3668" s="2">
        <v>0.8441558441558441</v>
      </c>
      <c r="R3668" s="2" t="s">
        <v>74</v>
      </c>
      <c r="S3668" s="2" t="s">
        <v>7892</v>
      </c>
      <c r="T3668" s="2" t="s">
        <v>7893</v>
      </c>
      <c r="U3668" s="2" t="b">
        <v>1</v>
      </c>
      <c r="V3668" s="2" t="s">
        <v>69</v>
      </c>
      <c r="W3668" s="2">
        <v>3.6</v>
      </c>
    </row>
    <row r="3669" spans="1:23" ht="15.75" customHeight="1" x14ac:dyDescent="0.25">
      <c r="A3669" s="2" t="s">
        <v>3953</v>
      </c>
      <c r="B3669" s="2" t="s">
        <v>3954</v>
      </c>
      <c r="C3669" s="2" t="s">
        <v>147</v>
      </c>
      <c r="D3669" s="2" t="s">
        <v>94</v>
      </c>
      <c r="E3669" s="2" t="s">
        <v>96</v>
      </c>
      <c r="F3669" s="2" t="s">
        <v>364</v>
      </c>
      <c r="G3669" s="2" t="s">
        <v>447</v>
      </c>
      <c r="H3669" s="2" t="s">
        <v>412</v>
      </c>
      <c r="I3669" s="2" t="s">
        <v>54</v>
      </c>
      <c r="J3669" s="2" t="s">
        <v>448</v>
      </c>
      <c r="K3669" s="2" t="s">
        <v>449</v>
      </c>
      <c r="L3669" s="2" t="s">
        <v>377</v>
      </c>
      <c r="M3669" s="2">
        <v>49</v>
      </c>
      <c r="N3669" s="2" t="b">
        <v>0</v>
      </c>
      <c r="O3669" s="2">
        <v>0.85473684210526324</v>
      </c>
      <c r="P3669" s="2">
        <v>0.83196721311475408</v>
      </c>
      <c r="Q3669" s="2">
        <v>0.87878787878787878</v>
      </c>
      <c r="R3669" s="2" t="s">
        <v>74</v>
      </c>
      <c r="S3669" s="2" t="s">
        <v>7894</v>
      </c>
      <c r="T3669" s="2" t="s">
        <v>7895</v>
      </c>
      <c r="U3669" s="2" t="b">
        <v>1</v>
      </c>
      <c r="V3669" s="2" t="s">
        <v>69</v>
      </c>
      <c r="W3669" s="2">
        <v>3.3</v>
      </c>
    </row>
    <row r="3670" spans="1:23" ht="15.75" customHeight="1" x14ac:dyDescent="0.25">
      <c r="A3670" s="2" t="s">
        <v>3953</v>
      </c>
      <c r="B3670" s="2" t="s">
        <v>3954</v>
      </c>
      <c r="C3670" s="2" t="s">
        <v>147</v>
      </c>
      <c r="D3670" s="2" t="s">
        <v>94</v>
      </c>
      <c r="E3670" s="2" t="s">
        <v>96</v>
      </c>
      <c r="F3670" s="2" t="s">
        <v>364</v>
      </c>
      <c r="G3670" s="2" t="s">
        <v>452</v>
      </c>
      <c r="H3670" s="2" t="s">
        <v>412</v>
      </c>
      <c r="I3670" s="2" t="s">
        <v>54</v>
      </c>
      <c r="J3670" s="2" t="s">
        <v>453</v>
      </c>
      <c r="K3670" s="2" t="s">
        <v>454</v>
      </c>
      <c r="L3670" s="2" t="s">
        <v>377</v>
      </c>
      <c r="M3670" s="2">
        <v>50</v>
      </c>
      <c r="N3670" s="2" t="b">
        <v>0</v>
      </c>
      <c r="O3670" s="2">
        <v>0.81249999999999989</v>
      </c>
      <c r="P3670" s="2">
        <v>0.7831325301204819</v>
      </c>
      <c r="Q3670" s="2">
        <v>0.8441558441558441</v>
      </c>
      <c r="R3670" s="2" t="s">
        <v>74</v>
      </c>
      <c r="S3670" s="2" t="s">
        <v>7896</v>
      </c>
      <c r="T3670" s="2" t="s">
        <v>7897</v>
      </c>
      <c r="U3670" s="2" t="b">
        <v>1</v>
      </c>
      <c r="V3670" s="2" t="s">
        <v>69</v>
      </c>
      <c r="W3670" s="2">
        <v>3.2</v>
      </c>
    </row>
    <row r="3671" spans="1:23" ht="15.75" customHeight="1" x14ac:dyDescent="0.25">
      <c r="A3671" s="2" t="s">
        <v>3953</v>
      </c>
      <c r="B3671" s="2" t="s">
        <v>3954</v>
      </c>
      <c r="C3671" s="2" t="s">
        <v>147</v>
      </c>
      <c r="D3671" s="2" t="s">
        <v>94</v>
      </c>
      <c r="E3671" s="2" t="s">
        <v>96</v>
      </c>
      <c r="F3671" s="2" t="s">
        <v>364</v>
      </c>
      <c r="G3671" s="2" t="s">
        <v>457</v>
      </c>
      <c r="H3671" s="2" t="s">
        <v>412</v>
      </c>
      <c r="I3671" s="2" t="s">
        <v>54</v>
      </c>
      <c r="J3671" s="2" t="s">
        <v>458</v>
      </c>
      <c r="K3671" s="2" t="s">
        <v>459</v>
      </c>
      <c r="L3671" s="2" t="s">
        <v>377</v>
      </c>
      <c r="M3671" s="2">
        <v>51</v>
      </c>
      <c r="N3671" s="2" t="b">
        <v>0</v>
      </c>
      <c r="O3671" s="2">
        <v>0.80761099365750533</v>
      </c>
      <c r="P3671" s="2">
        <v>0.78925619834710747</v>
      </c>
      <c r="Q3671" s="2">
        <v>0.82683982683982682</v>
      </c>
      <c r="R3671" s="2" t="s">
        <v>74</v>
      </c>
      <c r="S3671" s="2" t="s">
        <v>7898</v>
      </c>
      <c r="T3671" s="2" t="s">
        <v>7899</v>
      </c>
      <c r="U3671" s="2" t="b">
        <v>1</v>
      </c>
      <c r="V3671" s="2" t="s">
        <v>69</v>
      </c>
      <c r="W3671" s="2">
        <v>3.5</v>
      </c>
    </row>
    <row r="3672" spans="1:23" ht="15.75" customHeight="1" x14ac:dyDescent="0.25">
      <c r="A3672" s="2" t="s">
        <v>3953</v>
      </c>
      <c r="B3672" s="2" t="s">
        <v>3954</v>
      </c>
      <c r="C3672" s="2" t="s">
        <v>147</v>
      </c>
      <c r="D3672" s="2" t="s">
        <v>94</v>
      </c>
      <c r="E3672" s="2" t="s">
        <v>96</v>
      </c>
      <c r="F3672" s="2" t="s">
        <v>364</v>
      </c>
      <c r="G3672" s="2" t="s">
        <v>462</v>
      </c>
      <c r="H3672" s="2" t="s">
        <v>412</v>
      </c>
      <c r="I3672" s="2" t="s">
        <v>54</v>
      </c>
      <c r="J3672" s="2" t="s">
        <v>463</v>
      </c>
      <c r="K3672" s="2" t="s">
        <v>464</v>
      </c>
      <c r="L3672" s="2" t="s">
        <v>377</v>
      </c>
      <c r="M3672" s="2">
        <v>52</v>
      </c>
      <c r="N3672" s="2" t="b">
        <v>0</v>
      </c>
      <c r="O3672" s="2">
        <v>0.8272921108742004</v>
      </c>
      <c r="P3672" s="2">
        <v>0.81512605042016806</v>
      </c>
      <c r="Q3672" s="2">
        <v>0.83982683982683981</v>
      </c>
      <c r="R3672" s="2" t="s">
        <v>74</v>
      </c>
      <c r="S3672" s="2" t="s">
        <v>7900</v>
      </c>
      <c r="T3672" s="2" t="s">
        <v>7901</v>
      </c>
      <c r="U3672" s="2" t="b">
        <v>1</v>
      </c>
      <c r="V3672" s="2" t="s">
        <v>69</v>
      </c>
      <c r="W3672" s="2">
        <v>3.2</v>
      </c>
    </row>
    <row r="3673" spans="1:23" ht="15.75" customHeight="1" x14ac:dyDescent="0.25">
      <c r="A3673" s="2" t="s">
        <v>3953</v>
      </c>
      <c r="B3673" s="2" t="s">
        <v>3954</v>
      </c>
      <c r="C3673" s="2" t="s">
        <v>147</v>
      </c>
      <c r="D3673" s="2" t="s">
        <v>94</v>
      </c>
      <c r="E3673" s="2" t="s">
        <v>96</v>
      </c>
      <c r="F3673" s="2" t="s">
        <v>364</v>
      </c>
      <c r="G3673" s="2" t="s">
        <v>467</v>
      </c>
      <c r="H3673" s="2" t="s">
        <v>412</v>
      </c>
      <c r="I3673" s="2" t="s">
        <v>54</v>
      </c>
      <c r="J3673" s="2" t="s">
        <v>468</v>
      </c>
      <c r="K3673" s="2" t="s">
        <v>469</v>
      </c>
      <c r="L3673" s="2" t="s">
        <v>377</v>
      </c>
      <c r="M3673" s="2">
        <v>53</v>
      </c>
      <c r="N3673" s="2" t="b">
        <v>0</v>
      </c>
      <c r="O3673" s="2">
        <v>0.84823284823284817</v>
      </c>
      <c r="P3673" s="2">
        <v>0.81599999999999995</v>
      </c>
      <c r="Q3673" s="2">
        <v>0.88311688311688308</v>
      </c>
      <c r="R3673" s="2" t="s">
        <v>74</v>
      </c>
      <c r="S3673" s="2" t="s">
        <v>7902</v>
      </c>
      <c r="T3673" s="2" t="s">
        <v>7903</v>
      </c>
      <c r="U3673" s="2" t="b">
        <v>1</v>
      </c>
      <c r="V3673" s="2" t="s">
        <v>69</v>
      </c>
      <c r="W3673" s="2">
        <v>3.7</v>
      </c>
    </row>
    <row r="3674" spans="1:23" ht="15.75" customHeight="1" x14ac:dyDescent="0.25">
      <c r="A3674" s="2" t="s">
        <v>3953</v>
      </c>
      <c r="B3674" s="2" t="s">
        <v>3954</v>
      </c>
      <c r="C3674" s="2" t="s">
        <v>147</v>
      </c>
      <c r="D3674" s="2" t="s">
        <v>94</v>
      </c>
      <c r="E3674" s="2" t="s">
        <v>96</v>
      </c>
      <c r="F3674" s="2" t="s">
        <v>364</v>
      </c>
      <c r="G3674" s="2" t="s">
        <v>472</v>
      </c>
      <c r="H3674" s="2" t="s">
        <v>412</v>
      </c>
      <c r="I3674" s="2" t="s">
        <v>54</v>
      </c>
      <c r="J3674" s="2" t="s">
        <v>473</v>
      </c>
      <c r="K3674" s="2" t="s">
        <v>474</v>
      </c>
      <c r="L3674" s="2" t="s">
        <v>377</v>
      </c>
      <c r="M3674" s="2">
        <v>54</v>
      </c>
      <c r="N3674" s="2" t="b">
        <v>0</v>
      </c>
      <c r="O3674" s="2">
        <v>0.83991683991683985</v>
      </c>
      <c r="P3674" s="2">
        <v>0.80800000000000005</v>
      </c>
      <c r="Q3674" s="2">
        <v>0.87445887445887449</v>
      </c>
      <c r="R3674" s="2" t="s">
        <v>74</v>
      </c>
      <c r="S3674" s="2" t="s">
        <v>7904</v>
      </c>
      <c r="T3674" s="2" t="s">
        <v>7905</v>
      </c>
      <c r="U3674" s="2" t="b">
        <v>1</v>
      </c>
      <c r="V3674" s="2" t="s">
        <v>69</v>
      </c>
      <c r="W3674" s="2">
        <v>3.2</v>
      </c>
    </row>
    <row r="3675" spans="1:23" ht="15.75" customHeight="1" x14ac:dyDescent="0.25">
      <c r="A3675" s="2" t="s">
        <v>3953</v>
      </c>
      <c r="B3675" s="2" t="s">
        <v>3954</v>
      </c>
      <c r="C3675" s="2" t="s">
        <v>147</v>
      </c>
      <c r="D3675" s="2" t="s">
        <v>94</v>
      </c>
      <c r="E3675" s="2" t="s">
        <v>96</v>
      </c>
      <c r="F3675" s="2" t="s">
        <v>364</v>
      </c>
      <c r="G3675" s="2" t="s">
        <v>477</v>
      </c>
      <c r="H3675" s="2" t="s">
        <v>412</v>
      </c>
      <c r="I3675" s="2" t="s">
        <v>54</v>
      </c>
      <c r="J3675" s="2" t="s">
        <v>478</v>
      </c>
      <c r="K3675" s="2" t="s">
        <v>479</v>
      </c>
      <c r="L3675" s="2" t="s">
        <v>377</v>
      </c>
      <c r="M3675" s="2">
        <v>55</v>
      </c>
      <c r="N3675" s="2" t="b">
        <v>0</v>
      </c>
      <c r="O3675" s="2">
        <v>0.82572614107883824</v>
      </c>
      <c r="P3675" s="2">
        <v>0.79282868525896411</v>
      </c>
      <c r="Q3675" s="2">
        <v>0.8614718614718615</v>
      </c>
      <c r="R3675" s="2" t="s">
        <v>74</v>
      </c>
      <c r="S3675" s="2" t="s">
        <v>7906</v>
      </c>
      <c r="T3675" s="2" t="s">
        <v>7907</v>
      </c>
      <c r="U3675" s="2" t="b">
        <v>1</v>
      </c>
      <c r="V3675" s="2" t="s">
        <v>69</v>
      </c>
      <c r="W3675" s="2">
        <v>3.1</v>
      </c>
    </row>
    <row r="3676" spans="1:23" ht="15.75" customHeight="1" x14ac:dyDescent="0.25">
      <c r="A3676" s="2" t="s">
        <v>3953</v>
      </c>
      <c r="B3676" s="2" t="s">
        <v>3954</v>
      </c>
      <c r="C3676" s="2" t="s">
        <v>147</v>
      </c>
      <c r="D3676" s="2" t="s">
        <v>94</v>
      </c>
      <c r="E3676" s="2" t="s">
        <v>96</v>
      </c>
      <c r="F3676" s="2" t="s">
        <v>364</v>
      </c>
      <c r="G3676" s="2" t="s">
        <v>482</v>
      </c>
      <c r="H3676" s="2" t="s">
        <v>412</v>
      </c>
      <c r="I3676" s="2" t="s">
        <v>54</v>
      </c>
      <c r="J3676" s="2" t="s">
        <v>483</v>
      </c>
      <c r="K3676" s="2" t="s">
        <v>484</v>
      </c>
      <c r="L3676" s="2" t="s">
        <v>377</v>
      </c>
      <c r="M3676" s="2">
        <v>56</v>
      </c>
      <c r="N3676" s="2" t="b">
        <v>0</v>
      </c>
      <c r="O3676" s="2">
        <v>0.81684210526315781</v>
      </c>
      <c r="P3676" s="2">
        <v>0.79508196721311475</v>
      </c>
      <c r="Q3676" s="2">
        <v>0.83982683982683981</v>
      </c>
      <c r="R3676" s="2" t="s">
        <v>74</v>
      </c>
      <c r="S3676" s="2" t="s">
        <v>7908</v>
      </c>
      <c r="T3676" s="2" t="s">
        <v>7909</v>
      </c>
      <c r="U3676" s="2" t="b">
        <v>1</v>
      </c>
      <c r="V3676" s="2" t="s">
        <v>69</v>
      </c>
      <c r="W3676" s="2">
        <v>3.6</v>
      </c>
    </row>
    <row r="3677" spans="1:23" ht="15.75" customHeight="1" x14ac:dyDescent="0.25">
      <c r="A3677" s="2" t="s">
        <v>3953</v>
      </c>
      <c r="B3677" s="2" t="s">
        <v>3954</v>
      </c>
      <c r="C3677" s="2" t="s">
        <v>147</v>
      </c>
      <c r="D3677" s="2" t="s">
        <v>94</v>
      </c>
      <c r="E3677" s="2" t="s">
        <v>96</v>
      </c>
      <c r="F3677" s="2" t="s">
        <v>364</v>
      </c>
      <c r="G3677" s="2" t="s">
        <v>487</v>
      </c>
      <c r="H3677" s="2" t="s">
        <v>412</v>
      </c>
      <c r="I3677" s="2" t="s">
        <v>54</v>
      </c>
      <c r="J3677" s="2" t="s">
        <v>488</v>
      </c>
      <c r="K3677" s="2" t="s">
        <v>489</v>
      </c>
      <c r="L3677" s="2" t="s">
        <v>377</v>
      </c>
      <c r="M3677" s="2">
        <v>57</v>
      </c>
      <c r="N3677" s="2" t="b">
        <v>0</v>
      </c>
      <c r="O3677" s="2">
        <v>0.8613445378151261</v>
      </c>
      <c r="P3677" s="2">
        <v>0.83673469387755106</v>
      </c>
      <c r="Q3677" s="2">
        <v>0.88744588744588748</v>
      </c>
      <c r="R3677" s="2" t="s">
        <v>74</v>
      </c>
      <c r="S3677" s="2" t="s">
        <v>7910</v>
      </c>
      <c r="T3677" s="2" t="s">
        <v>7911</v>
      </c>
      <c r="U3677" s="2" t="b">
        <v>1</v>
      </c>
      <c r="V3677" s="2" t="s">
        <v>69</v>
      </c>
      <c r="W3677" s="2">
        <v>3.3</v>
      </c>
    </row>
    <row r="3678" spans="1:23" ht="15.75" customHeight="1" x14ac:dyDescent="0.25">
      <c r="A3678" s="2" t="s">
        <v>3953</v>
      </c>
      <c r="B3678" s="2" t="s">
        <v>3954</v>
      </c>
      <c r="C3678" s="2" t="s">
        <v>147</v>
      </c>
      <c r="D3678" s="2" t="s">
        <v>94</v>
      </c>
      <c r="E3678" s="2" t="s">
        <v>96</v>
      </c>
      <c r="F3678" s="2" t="s">
        <v>364</v>
      </c>
      <c r="G3678" s="2" t="s">
        <v>492</v>
      </c>
      <c r="H3678" s="2" t="s">
        <v>412</v>
      </c>
      <c r="I3678" s="2" t="s">
        <v>54</v>
      </c>
      <c r="J3678" s="2" t="s">
        <v>493</v>
      </c>
      <c r="K3678" s="2" t="s">
        <v>494</v>
      </c>
      <c r="L3678" s="2" t="s">
        <v>377</v>
      </c>
      <c r="M3678" s="2">
        <v>58</v>
      </c>
      <c r="N3678" s="2" t="b">
        <v>0</v>
      </c>
      <c r="O3678" s="2">
        <v>0.81953290870488327</v>
      </c>
      <c r="P3678" s="2">
        <v>0.8041666666666667</v>
      </c>
      <c r="Q3678" s="2">
        <v>0.83549783549783552</v>
      </c>
      <c r="R3678" s="2" t="s">
        <v>74</v>
      </c>
      <c r="S3678" s="2" t="s">
        <v>7912</v>
      </c>
      <c r="T3678" s="2" t="s">
        <v>7913</v>
      </c>
      <c r="U3678" s="2" t="b">
        <v>1</v>
      </c>
      <c r="V3678" s="2" t="s">
        <v>69</v>
      </c>
      <c r="W3678" s="2">
        <v>3.2</v>
      </c>
    </row>
    <row r="3679" spans="1:23" ht="15.75" customHeight="1" x14ac:dyDescent="0.25">
      <c r="A3679" s="2" t="s">
        <v>3953</v>
      </c>
      <c r="B3679" s="2" t="s">
        <v>3954</v>
      </c>
      <c r="C3679" s="2" t="s">
        <v>147</v>
      </c>
      <c r="D3679" s="2" t="s">
        <v>94</v>
      </c>
      <c r="E3679" s="2" t="s">
        <v>96</v>
      </c>
      <c r="F3679" s="2" t="s">
        <v>364</v>
      </c>
      <c r="G3679" s="2" t="s">
        <v>497</v>
      </c>
      <c r="H3679" s="2" t="s">
        <v>412</v>
      </c>
      <c r="I3679" s="2" t="s">
        <v>54</v>
      </c>
      <c r="J3679" s="2" t="s">
        <v>498</v>
      </c>
      <c r="K3679" s="2" t="s">
        <v>499</v>
      </c>
      <c r="L3679" s="2" t="s">
        <v>377</v>
      </c>
      <c r="M3679" s="2">
        <v>59</v>
      </c>
      <c r="N3679" s="2" t="b">
        <v>0</v>
      </c>
      <c r="O3679" s="2">
        <v>0.83720930232558144</v>
      </c>
      <c r="P3679" s="2">
        <v>0.81818181818181823</v>
      </c>
      <c r="Q3679" s="2">
        <v>0.8571428571428571</v>
      </c>
      <c r="R3679" s="2" t="s">
        <v>74</v>
      </c>
      <c r="S3679" s="2" t="s">
        <v>7914</v>
      </c>
      <c r="T3679" s="2" t="s">
        <v>7915</v>
      </c>
      <c r="U3679" s="2" t="b">
        <v>1</v>
      </c>
      <c r="V3679" s="2" t="s">
        <v>69</v>
      </c>
      <c r="W3679" s="2">
        <v>3.7</v>
      </c>
    </row>
    <row r="3680" spans="1:23" ht="15.75" customHeight="1" x14ac:dyDescent="0.25">
      <c r="A3680" s="2" t="s">
        <v>3953</v>
      </c>
      <c r="B3680" s="2" t="s">
        <v>3954</v>
      </c>
      <c r="C3680" s="2" t="s">
        <v>147</v>
      </c>
      <c r="D3680" s="2" t="s">
        <v>94</v>
      </c>
      <c r="E3680" s="2" t="s">
        <v>96</v>
      </c>
      <c r="F3680" s="2" t="s">
        <v>364</v>
      </c>
      <c r="G3680" s="2" t="s">
        <v>502</v>
      </c>
      <c r="H3680" s="2" t="s">
        <v>412</v>
      </c>
      <c r="I3680" s="2" t="s">
        <v>54</v>
      </c>
      <c r="J3680" s="2" t="s">
        <v>503</v>
      </c>
      <c r="K3680" s="2" t="s">
        <v>504</v>
      </c>
      <c r="L3680" s="2" t="s">
        <v>377</v>
      </c>
      <c r="M3680" s="2">
        <v>60</v>
      </c>
      <c r="N3680" s="2" t="b">
        <v>0</v>
      </c>
      <c r="O3680" s="2">
        <v>0.82572614107883824</v>
      </c>
      <c r="P3680" s="2">
        <v>0.79282868525896411</v>
      </c>
      <c r="Q3680" s="2">
        <v>0.8614718614718615</v>
      </c>
      <c r="R3680" s="2" t="s">
        <v>74</v>
      </c>
      <c r="S3680" s="2" t="s">
        <v>7916</v>
      </c>
      <c r="T3680" s="2" t="s">
        <v>7917</v>
      </c>
      <c r="U3680" s="2" t="b">
        <v>1</v>
      </c>
      <c r="V3680" s="2" t="s">
        <v>69</v>
      </c>
      <c r="W3680" s="2">
        <v>3.2</v>
      </c>
    </row>
    <row r="3681" spans="1:23" ht="15.75" customHeight="1" x14ac:dyDescent="0.25">
      <c r="A3681" s="2" t="s">
        <v>3953</v>
      </c>
      <c r="B3681" s="2" t="s">
        <v>3954</v>
      </c>
      <c r="C3681" s="2" t="s">
        <v>147</v>
      </c>
      <c r="D3681" s="2" t="s">
        <v>94</v>
      </c>
      <c r="E3681" s="2" t="s">
        <v>96</v>
      </c>
      <c r="F3681" s="2" t="s">
        <v>364</v>
      </c>
      <c r="G3681" s="2" t="s">
        <v>507</v>
      </c>
      <c r="H3681" s="2" t="s">
        <v>412</v>
      </c>
      <c r="I3681" s="2" t="s">
        <v>54</v>
      </c>
      <c r="J3681" s="2" t="s">
        <v>508</v>
      </c>
      <c r="K3681" s="2" t="s">
        <v>509</v>
      </c>
      <c r="L3681" s="2" t="s">
        <v>377</v>
      </c>
      <c r="M3681" s="2">
        <v>61</v>
      </c>
      <c r="N3681" s="2" t="b">
        <v>0</v>
      </c>
      <c r="O3681" s="2">
        <v>0.82426778242677812</v>
      </c>
      <c r="P3681" s="2">
        <v>0.79757085020242913</v>
      </c>
      <c r="Q3681" s="2">
        <v>0.8528138528138528</v>
      </c>
      <c r="R3681" s="2" t="s">
        <v>74</v>
      </c>
      <c r="S3681" s="2" t="s">
        <v>7918</v>
      </c>
      <c r="T3681" s="2" t="s">
        <v>7919</v>
      </c>
      <c r="U3681" s="2" t="b">
        <v>1</v>
      </c>
      <c r="V3681" s="2" t="s">
        <v>69</v>
      </c>
      <c r="W3681" s="2">
        <v>3.6</v>
      </c>
    </row>
    <row r="3682" spans="1:23" ht="15.75" customHeight="1" x14ac:dyDescent="0.25">
      <c r="A3682" s="2" t="s">
        <v>3953</v>
      </c>
      <c r="B3682" s="2" t="s">
        <v>3954</v>
      </c>
      <c r="C3682" s="2" t="s">
        <v>147</v>
      </c>
      <c r="D3682" s="2" t="s">
        <v>94</v>
      </c>
      <c r="E3682" s="2" t="s">
        <v>96</v>
      </c>
      <c r="F3682" s="2" t="s">
        <v>364</v>
      </c>
      <c r="G3682" s="2" t="s">
        <v>512</v>
      </c>
      <c r="H3682" s="2" t="s">
        <v>513</v>
      </c>
      <c r="I3682" s="2" t="s">
        <v>40</v>
      </c>
      <c r="J3682" s="2" t="s">
        <v>514</v>
      </c>
      <c r="K3682" s="2" t="s">
        <v>515</v>
      </c>
      <c r="L3682" s="2" t="s">
        <v>372</v>
      </c>
      <c r="M3682" s="2">
        <v>42</v>
      </c>
      <c r="N3682" s="2" t="b">
        <v>0</v>
      </c>
      <c r="O3682" s="2">
        <v>0.80978260869565222</v>
      </c>
      <c r="P3682" s="2">
        <v>0.75634517766497467</v>
      </c>
      <c r="Q3682" s="2">
        <v>0.87134502923976609</v>
      </c>
      <c r="R3682" s="2" t="s">
        <v>74</v>
      </c>
      <c r="S3682" s="2" t="s">
        <v>7920</v>
      </c>
      <c r="T3682" s="2" t="s">
        <v>7921</v>
      </c>
      <c r="U3682" s="2" t="b">
        <v>1</v>
      </c>
      <c r="V3682" s="2" t="s">
        <v>69</v>
      </c>
      <c r="W3682" s="2">
        <v>2.6</v>
      </c>
    </row>
    <row r="3683" spans="1:23" ht="15.75" customHeight="1" x14ac:dyDescent="0.25">
      <c r="A3683" s="2" t="s">
        <v>3953</v>
      </c>
      <c r="B3683" s="2" t="s">
        <v>3954</v>
      </c>
      <c r="C3683" s="2" t="s">
        <v>147</v>
      </c>
      <c r="D3683" s="2" t="s">
        <v>94</v>
      </c>
      <c r="E3683" s="2" t="s">
        <v>96</v>
      </c>
      <c r="F3683" s="2" t="s">
        <v>364</v>
      </c>
      <c r="G3683" s="2" t="s">
        <v>518</v>
      </c>
      <c r="H3683" s="2" t="s">
        <v>513</v>
      </c>
      <c r="I3683" s="2" t="s">
        <v>40</v>
      </c>
      <c r="J3683" s="2" t="s">
        <v>519</v>
      </c>
      <c r="K3683" s="2" t="s">
        <v>520</v>
      </c>
      <c r="L3683" s="2" t="s">
        <v>372</v>
      </c>
      <c r="M3683" s="2">
        <v>43</v>
      </c>
      <c r="N3683" s="2" t="b">
        <v>0</v>
      </c>
      <c r="O3683" s="2">
        <v>0.83746556473829203</v>
      </c>
      <c r="P3683" s="2">
        <v>0.79166666666666663</v>
      </c>
      <c r="Q3683" s="2">
        <v>0.88888888888888884</v>
      </c>
      <c r="R3683" s="2" t="s">
        <v>74</v>
      </c>
      <c r="S3683" s="2" t="s">
        <v>7922</v>
      </c>
      <c r="T3683" s="2" t="s">
        <v>7923</v>
      </c>
      <c r="U3683" s="2" t="b">
        <v>1</v>
      </c>
      <c r="V3683" s="2" t="s">
        <v>69</v>
      </c>
      <c r="W3683" s="2">
        <v>2.6</v>
      </c>
    </row>
    <row r="3684" spans="1:23" ht="15.75" customHeight="1" x14ac:dyDescent="0.25">
      <c r="A3684" s="2" t="s">
        <v>3953</v>
      </c>
      <c r="B3684" s="2" t="s">
        <v>3954</v>
      </c>
      <c r="C3684" s="2" t="s">
        <v>147</v>
      </c>
      <c r="D3684" s="2" t="s">
        <v>94</v>
      </c>
      <c r="E3684" s="2" t="s">
        <v>96</v>
      </c>
      <c r="F3684" s="2" t="s">
        <v>364</v>
      </c>
      <c r="G3684" s="2" t="s">
        <v>523</v>
      </c>
      <c r="H3684" s="2" t="s">
        <v>513</v>
      </c>
      <c r="I3684" s="2" t="s">
        <v>40</v>
      </c>
      <c r="J3684" s="2" t="s">
        <v>524</v>
      </c>
      <c r="K3684" s="2" t="s">
        <v>525</v>
      </c>
      <c r="L3684" s="2" t="s">
        <v>372</v>
      </c>
      <c r="M3684" s="2">
        <v>44</v>
      </c>
      <c r="N3684" s="2" t="b">
        <v>0</v>
      </c>
      <c r="O3684" s="2">
        <v>0.85154061624649857</v>
      </c>
      <c r="P3684" s="2">
        <v>0.81720430107526887</v>
      </c>
      <c r="Q3684" s="2">
        <v>0.88888888888888884</v>
      </c>
      <c r="R3684" s="2" t="s">
        <v>74</v>
      </c>
      <c r="S3684" s="2" t="s">
        <v>7924</v>
      </c>
      <c r="T3684" s="2" t="s">
        <v>7925</v>
      </c>
      <c r="U3684" s="2" t="b">
        <v>1</v>
      </c>
      <c r="V3684" s="2" t="s">
        <v>69</v>
      </c>
      <c r="W3684" s="2">
        <v>3</v>
      </c>
    </row>
    <row r="3685" spans="1:23" ht="15.75" customHeight="1" x14ac:dyDescent="0.25">
      <c r="A3685" s="2" t="s">
        <v>3953</v>
      </c>
      <c r="B3685" s="2" t="s">
        <v>3954</v>
      </c>
      <c r="C3685" s="2" t="s">
        <v>147</v>
      </c>
      <c r="D3685" s="2" t="s">
        <v>94</v>
      </c>
      <c r="E3685" s="2" t="s">
        <v>96</v>
      </c>
      <c r="F3685" s="2" t="s">
        <v>364</v>
      </c>
      <c r="G3685" s="2" t="s">
        <v>528</v>
      </c>
      <c r="H3685" s="2" t="s">
        <v>513</v>
      </c>
      <c r="I3685" s="2" t="s">
        <v>40</v>
      </c>
      <c r="J3685" s="2" t="s">
        <v>529</v>
      </c>
      <c r="K3685" s="2" t="s">
        <v>530</v>
      </c>
      <c r="L3685" s="2" t="s">
        <v>372</v>
      </c>
      <c r="M3685" s="2">
        <v>45</v>
      </c>
      <c r="N3685" s="2" t="b">
        <v>0</v>
      </c>
      <c r="O3685" s="2">
        <v>0.82967032967032983</v>
      </c>
      <c r="P3685" s="2">
        <v>0.78238341968911918</v>
      </c>
      <c r="Q3685" s="2">
        <v>0.88304093567251463</v>
      </c>
      <c r="R3685" s="2" t="s">
        <v>74</v>
      </c>
      <c r="S3685" s="2" t="s">
        <v>7926</v>
      </c>
      <c r="T3685" s="2" t="s">
        <v>7927</v>
      </c>
      <c r="U3685" s="2" t="b">
        <v>1</v>
      </c>
      <c r="V3685" s="2" t="s">
        <v>69</v>
      </c>
      <c r="W3685" s="2">
        <v>2.6</v>
      </c>
    </row>
    <row r="3686" spans="1:23" ht="15.75" customHeight="1" x14ac:dyDescent="0.25">
      <c r="A3686" s="2" t="s">
        <v>3953</v>
      </c>
      <c r="B3686" s="2" t="s">
        <v>3954</v>
      </c>
      <c r="C3686" s="2" t="s">
        <v>147</v>
      </c>
      <c r="D3686" s="2" t="s">
        <v>94</v>
      </c>
      <c r="E3686" s="2" t="s">
        <v>96</v>
      </c>
      <c r="F3686" s="2" t="s">
        <v>364</v>
      </c>
      <c r="G3686" s="2" t="s">
        <v>533</v>
      </c>
      <c r="H3686" s="2" t="s">
        <v>513</v>
      </c>
      <c r="I3686" s="2" t="s">
        <v>40</v>
      </c>
      <c r="J3686" s="2" t="s">
        <v>534</v>
      </c>
      <c r="K3686" s="2" t="s">
        <v>535</v>
      </c>
      <c r="L3686" s="2" t="s">
        <v>372</v>
      </c>
      <c r="M3686" s="2">
        <v>46</v>
      </c>
      <c r="N3686" s="2" t="b">
        <v>0</v>
      </c>
      <c r="O3686" s="2">
        <v>0.83888888888888902</v>
      </c>
      <c r="P3686" s="2">
        <v>0.79894179894179895</v>
      </c>
      <c r="Q3686" s="2">
        <v>0.88304093567251463</v>
      </c>
      <c r="R3686" s="2" t="s">
        <v>74</v>
      </c>
      <c r="S3686" s="2" t="s">
        <v>7928</v>
      </c>
      <c r="T3686" s="2" t="s">
        <v>7929</v>
      </c>
      <c r="U3686" s="2" t="b">
        <v>1</v>
      </c>
      <c r="V3686" s="2" t="s">
        <v>69</v>
      </c>
      <c r="W3686" s="2">
        <v>2.7</v>
      </c>
    </row>
    <row r="3687" spans="1:23" ht="15.75" customHeight="1" x14ac:dyDescent="0.25">
      <c r="A3687" s="2" t="s">
        <v>3953</v>
      </c>
      <c r="B3687" s="2" t="s">
        <v>3954</v>
      </c>
      <c r="C3687" s="2" t="s">
        <v>147</v>
      </c>
      <c r="D3687" s="2" t="s">
        <v>94</v>
      </c>
      <c r="E3687" s="2" t="s">
        <v>96</v>
      </c>
      <c r="F3687" s="2" t="s">
        <v>364</v>
      </c>
      <c r="G3687" s="2" t="s">
        <v>538</v>
      </c>
      <c r="H3687" s="2" t="s">
        <v>513</v>
      </c>
      <c r="I3687" s="2" t="s">
        <v>40</v>
      </c>
      <c r="J3687" s="2" t="s">
        <v>539</v>
      </c>
      <c r="K3687" s="2" t="s">
        <v>540</v>
      </c>
      <c r="L3687" s="2" t="s">
        <v>372</v>
      </c>
      <c r="M3687" s="2">
        <v>47</v>
      </c>
      <c r="N3687" s="2" t="b">
        <v>0</v>
      </c>
      <c r="O3687" s="2">
        <v>0.82739726027397265</v>
      </c>
      <c r="P3687" s="2">
        <v>0.77835051546391754</v>
      </c>
      <c r="Q3687" s="2">
        <v>0.88304093567251463</v>
      </c>
      <c r="R3687" s="2" t="s">
        <v>74</v>
      </c>
      <c r="S3687" s="2" t="s">
        <v>7930</v>
      </c>
      <c r="T3687" s="2" t="s">
        <v>7931</v>
      </c>
      <c r="U3687" s="2" t="b">
        <v>1</v>
      </c>
      <c r="V3687" s="2" t="s">
        <v>69</v>
      </c>
      <c r="W3687" s="2">
        <v>3.2</v>
      </c>
    </row>
    <row r="3688" spans="1:23" ht="15.75" customHeight="1" x14ac:dyDescent="0.25">
      <c r="A3688" s="2" t="s">
        <v>3953</v>
      </c>
      <c r="B3688" s="2" t="s">
        <v>3954</v>
      </c>
      <c r="C3688" s="2" t="s">
        <v>147</v>
      </c>
      <c r="D3688" s="2" t="s">
        <v>94</v>
      </c>
      <c r="E3688" s="2" t="s">
        <v>96</v>
      </c>
      <c r="F3688" s="2" t="s">
        <v>364</v>
      </c>
      <c r="G3688" s="2" t="s">
        <v>550</v>
      </c>
      <c r="H3688" s="2" t="s">
        <v>513</v>
      </c>
      <c r="I3688" s="2" t="s">
        <v>40</v>
      </c>
      <c r="J3688" s="2" t="s">
        <v>555</v>
      </c>
      <c r="K3688" s="2" t="s">
        <v>557</v>
      </c>
      <c r="L3688" s="2" t="s">
        <v>372</v>
      </c>
      <c r="M3688" s="2">
        <v>48</v>
      </c>
      <c r="N3688" s="2" t="b">
        <v>0</v>
      </c>
      <c r="O3688" s="2">
        <v>0.82872928176795568</v>
      </c>
      <c r="P3688" s="2">
        <v>0.78534031413612571</v>
      </c>
      <c r="Q3688" s="2">
        <v>0.8771929824561403</v>
      </c>
      <c r="R3688" s="2" t="s">
        <v>74</v>
      </c>
      <c r="S3688" s="2" t="s">
        <v>7932</v>
      </c>
      <c r="T3688" s="2" t="s">
        <v>7933</v>
      </c>
      <c r="U3688" s="2" t="b">
        <v>1</v>
      </c>
      <c r="V3688" s="2" t="s">
        <v>69</v>
      </c>
      <c r="W3688" s="2">
        <v>2.7</v>
      </c>
    </row>
    <row r="3689" spans="1:23" ht="15.75" customHeight="1" x14ac:dyDescent="0.25">
      <c r="A3689" s="2" t="s">
        <v>3953</v>
      </c>
      <c r="B3689" s="2" t="s">
        <v>3954</v>
      </c>
      <c r="C3689" s="2" t="s">
        <v>147</v>
      </c>
      <c r="D3689" s="2" t="s">
        <v>94</v>
      </c>
      <c r="E3689" s="2" t="s">
        <v>96</v>
      </c>
      <c r="F3689" s="2" t="s">
        <v>364</v>
      </c>
      <c r="G3689" s="2" t="s">
        <v>572</v>
      </c>
      <c r="H3689" s="2" t="s">
        <v>513</v>
      </c>
      <c r="I3689" s="2" t="s">
        <v>40</v>
      </c>
      <c r="J3689" s="2" t="s">
        <v>575</v>
      </c>
      <c r="K3689" s="2" t="s">
        <v>576</v>
      </c>
      <c r="L3689" s="2" t="s">
        <v>372</v>
      </c>
      <c r="M3689" s="2">
        <v>49</v>
      </c>
      <c r="N3689" s="2" t="b">
        <v>0</v>
      </c>
      <c r="O3689" s="2">
        <v>0.84530386740331498</v>
      </c>
      <c r="P3689" s="2">
        <v>0.80104712041884818</v>
      </c>
      <c r="Q3689" s="2">
        <v>0.89473684210526316</v>
      </c>
      <c r="R3689" s="2" t="s">
        <v>74</v>
      </c>
      <c r="S3689" s="2" t="s">
        <v>7934</v>
      </c>
      <c r="T3689" s="2" t="s">
        <v>7935</v>
      </c>
      <c r="U3689" s="2" t="b">
        <v>1</v>
      </c>
      <c r="V3689" s="2" t="s">
        <v>69</v>
      </c>
      <c r="W3689" s="2">
        <v>3</v>
      </c>
    </row>
    <row r="3690" spans="1:23" ht="15.75" customHeight="1" x14ac:dyDescent="0.25">
      <c r="A3690" s="2" t="s">
        <v>3953</v>
      </c>
      <c r="B3690" s="2" t="s">
        <v>3954</v>
      </c>
      <c r="C3690" s="2" t="s">
        <v>147</v>
      </c>
      <c r="D3690" s="2" t="s">
        <v>94</v>
      </c>
      <c r="E3690" s="2" t="s">
        <v>96</v>
      </c>
      <c r="F3690" s="2" t="s">
        <v>364</v>
      </c>
      <c r="G3690" s="2" t="s">
        <v>587</v>
      </c>
      <c r="H3690" s="2" t="s">
        <v>513</v>
      </c>
      <c r="I3690" s="2" t="s">
        <v>40</v>
      </c>
      <c r="J3690" s="2" t="s">
        <v>589</v>
      </c>
      <c r="K3690" s="2" t="s">
        <v>591</v>
      </c>
      <c r="L3690" s="2" t="s">
        <v>372</v>
      </c>
      <c r="M3690" s="2">
        <v>50</v>
      </c>
      <c r="N3690" s="2" t="b">
        <v>0</v>
      </c>
      <c r="O3690" s="2">
        <v>0.86027397260273963</v>
      </c>
      <c r="P3690" s="2">
        <v>0.80927835051546393</v>
      </c>
      <c r="Q3690" s="2">
        <v>0.91812865497076024</v>
      </c>
      <c r="R3690" s="2" t="s">
        <v>74</v>
      </c>
      <c r="S3690" s="2" t="s">
        <v>7936</v>
      </c>
      <c r="T3690" s="2" t="s">
        <v>7937</v>
      </c>
      <c r="U3690" s="2" t="b">
        <v>1</v>
      </c>
      <c r="V3690" s="2" t="s">
        <v>69</v>
      </c>
      <c r="W3690" s="2">
        <v>3.1</v>
      </c>
    </row>
    <row r="3691" spans="1:23" ht="15.75" customHeight="1" x14ac:dyDescent="0.25">
      <c r="A3691" s="2" t="s">
        <v>3953</v>
      </c>
      <c r="B3691" s="2" t="s">
        <v>3954</v>
      </c>
      <c r="C3691" s="2" t="s">
        <v>147</v>
      </c>
      <c r="D3691" s="2" t="s">
        <v>94</v>
      </c>
      <c r="E3691" s="2" t="s">
        <v>96</v>
      </c>
      <c r="F3691" s="2" t="s">
        <v>364</v>
      </c>
      <c r="G3691" s="2" t="s">
        <v>601</v>
      </c>
      <c r="H3691" s="2" t="s">
        <v>513</v>
      </c>
      <c r="I3691" s="2" t="s">
        <v>40</v>
      </c>
      <c r="J3691" s="2" t="s">
        <v>603</v>
      </c>
      <c r="K3691" s="2" t="s">
        <v>604</v>
      </c>
      <c r="L3691" s="2" t="s">
        <v>372</v>
      </c>
      <c r="M3691" s="2">
        <v>51</v>
      </c>
      <c r="N3691" s="2" t="b">
        <v>0</v>
      </c>
      <c r="O3691" s="2">
        <v>0.84848484848484851</v>
      </c>
      <c r="P3691" s="2">
        <v>0.80208333333333337</v>
      </c>
      <c r="Q3691" s="2">
        <v>0.90058479532163738</v>
      </c>
      <c r="R3691" s="2" t="s">
        <v>74</v>
      </c>
      <c r="S3691" s="2" t="s">
        <v>7938</v>
      </c>
      <c r="T3691" s="2" t="s">
        <v>7939</v>
      </c>
      <c r="U3691" s="2" t="b">
        <v>1</v>
      </c>
      <c r="V3691" s="2" t="s">
        <v>69</v>
      </c>
      <c r="W3691" s="2">
        <v>2.8</v>
      </c>
    </row>
    <row r="3692" spans="1:23" ht="15.75" customHeight="1" x14ac:dyDescent="0.25">
      <c r="A3692" s="2" t="s">
        <v>3953</v>
      </c>
      <c r="B3692" s="2" t="s">
        <v>3954</v>
      </c>
      <c r="C3692" s="2" t="s">
        <v>147</v>
      </c>
      <c r="D3692" s="2" t="s">
        <v>94</v>
      </c>
      <c r="E3692" s="2" t="s">
        <v>96</v>
      </c>
      <c r="F3692" s="2" t="s">
        <v>364</v>
      </c>
      <c r="G3692" s="2" t="s">
        <v>618</v>
      </c>
      <c r="H3692" s="2" t="s">
        <v>513</v>
      </c>
      <c r="I3692" s="2" t="s">
        <v>40</v>
      </c>
      <c r="J3692" s="2" t="s">
        <v>622</v>
      </c>
      <c r="K3692" s="2" t="s">
        <v>624</v>
      </c>
      <c r="L3692" s="2" t="s">
        <v>372</v>
      </c>
      <c r="M3692" s="2">
        <v>52</v>
      </c>
      <c r="N3692" s="2" t="b">
        <v>0</v>
      </c>
      <c r="O3692" s="2">
        <v>0.83977900552486184</v>
      </c>
      <c r="P3692" s="2">
        <v>0.79581151832460728</v>
      </c>
      <c r="Q3692" s="2">
        <v>0.88888888888888884</v>
      </c>
      <c r="R3692" s="2" t="s">
        <v>74</v>
      </c>
      <c r="S3692" s="2" t="s">
        <v>7940</v>
      </c>
      <c r="T3692" s="2" t="s">
        <v>7941</v>
      </c>
      <c r="U3692" s="2" t="b">
        <v>1</v>
      </c>
      <c r="V3692" s="2" t="s">
        <v>69</v>
      </c>
      <c r="W3692" s="2">
        <v>3.1</v>
      </c>
    </row>
    <row r="3693" spans="1:23" ht="15.75" customHeight="1" x14ac:dyDescent="0.25">
      <c r="A3693" s="2" t="s">
        <v>3953</v>
      </c>
      <c r="B3693" s="2" t="s">
        <v>3954</v>
      </c>
      <c r="C3693" s="2" t="s">
        <v>147</v>
      </c>
      <c r="D3693" s="2" t="s">
        <v>94</v>
      </c>
      <c r="E3693" s="2" t="s">
        <v>96</v>
      </c>
      <c r="F3693" s="2" t="s">
        <v>364</v>
      </c>
      <c r="G3693" s="2" t="s">
        <v>640</v>
      </c>
      <c r="H3693" s="2" t="s">
        <v>513</v>
      </c>
      <c r="I3693" s="2" t="s">
        <v>40</v>
      </c>
      <c r="J3693" s="2" t="s">
        <v>643</v>
      </c>
      <c r="K3693" s="2" t="s">
        <v>644</v>
      </c>
      <c r="L3693" s="2" t="s">
        <v>372</v>
      </c>
      <c r="M3693" s="2">
        <v>53</v>
      </c>
      <c r="N3693" s="2" t="b">
        <v>0</v>
      </c>
      <c r="O3693" s="2">
        <v>0.83516483516483508</v>
      </c>
      <c r="P3693" s="2">
        <v>0.78756476683937826</v>
      </c>
      <c r="Q3693" s="2">
        <v>0.88888888888888884</v>
      </c>
      <c r="R3693" s="2" t="s">
        <v>74</v>
      </c>
      <c r="S3693" s="2" t="s">
        <v>7942</v>
      </c>
      <c r="T3693" s="2" t="s">
        <v>7943</v>
      </c>
      <c r="U3693" s="2" t="b">
        <v>1</v>
      </c>
      <c r="V3693" s="2" t="s">
        <v>69</v>
      </c>
      <c r="W3693" s="2">
        <v>2.7</v>
      </c>
    </row>
    <row r="3694" spans="1:23" ht="15.75" customHeight="1" x14ac:dyDescent="0.25">
      <c r="A3694" s="2" t="s">
        <v>3953</v>
      </c>
      <c r="B3694" s="2" t="s">
        <v>3954</v>
      </c>
      <c r="C3694" s="2" t="s">
        <v>147</v>
      </c>
      <c r="D3694" s="2" t="s">
        <v>94</v>
      </c>
      <c r="E3694" s="2" t="s">
        <v>96</v>
      </c>
      <c r="F3694" s="2" t="s">
        <v>364</v>
      </c>
      <c r="G3694" s="2" t="s">
        <v>659</v>
      </c>
      <c r="H3694" s="2" t="s">
        <v>513</v>
      </c>
      <c r="I3694" s="2" t="s">
        <v>40</v>
      </c>
      <c r="J3694" s="2" t="s">
        <v>660</v>
      </c>
      <c r="K3694" s="2" t="s">
        <v>661</v>
      </c>
      <c r="L3694" s="2" t="s">
        <v>372</v>
      </c>
      <c r="M3694" s="2">
        <v>54</v>
      </c>
      <c r="N3694" s="2" t="b">
        <v>0</v>
      </c>
      <c r="O3694" s="2">
        <v>0.84357541899441346</v>
      </c>
      <c r="P3694" s="2">
        <v>0.80748663101604279</v>
      </c>
      <c r="Q3694" s="2">
        <v>0.88304093567251463</v>
      </c>
      <c r="R3694" s="2" t="s">
        <v>74</v>
      </c>
      <c r="S3694" s="2" t="s">
        <v>7944</v>
      </c>
      <c r="T3694" s="2" t="s">
        <v>7945</v>
      </c>
      <c r="U3694" s="2" t="b">
        <v>1</v>
      </c>
      <c r="V3694" s="2" t="s">
        <v>69</v>
      </c>
      <c r="W3694" s="2">
        <v>2.8</v>
      </c>
    </row>
    <row r="3695" spans="1:23" ht="15.75" customHeight="1" x14ac:dyDescent="0.25">
      <c r="A3695" s="2" t="s">
        <v>3953</v>
      </c>
      <c r="B3695" s="2" t="s">
        <v>3954</v>
      </c>
      <c r="C3695" s="2" t="s">
        <v>147</v>
      </c>
      <c r="D3695" s="2" t="s">
        <v>94</v>
      </c>
      <c r="E3695" s="2" t="s">
        <v>96</v>
      </c>
      <c r="F3695" s="2" t="s">
        <v>364</v>
      </c>
      <c r="G3695" s="2" t="s">
        <v>664</v>
      </c>
      <c r="H3695" s="2" t="s">
        <v>513</v>
      </c>
      <c r="I3695" s="2" t="s">
        <v>40</v>
      </c>
      <c r="J3695" s="2" t="s">
        <v>665</v>
      </c>
      <c r="K3695" s="2" t="s">
        <v>666</v>
      </c>
      <c r="L3695" s="2" t="s">
        <v>372</v>
      </c>
      <c r="M3695" s="2">
        <v>55</v>
      </c>
      <c r="N3695" s="2" t="b">
        <v>0</v>
      </c>
      <c r="O3695" s="2">
        <v>0.82288828337874664</v>
      </c>
      <c r="P3695" s="2">
        <v>0.77040816326530615</v>
      </c>
      <c r="Q3695" s="2">
        <v>0.88304093567251463</v>
      </c>
      <c r="R3695" s="2" t="s">
        <v>74</v>
      </c>
      <c r="S3695" s="2" t="s">
        <v>7946</v>
      </c>
      <c r="T3695" s="2" t="s">
        <v>7947</v>
      </c>
      <c r="U3695" s="2" t="b">
        <v>1</v>
      </c>
      <c r="V3695" s="2" t="s">
        <v>69</v>
      </c>
      <c r="W3695" s="2">
        <v>3.1</v>
      </c>
    </row>
    <row r="3696" spans="1:23" ht="15.75" customHeight="1" x14ac:dyDescent="0.25">
      <c r="A3696" s="2" t="s">
        <v>3953</v>
      </c>
      <c r="B3696" s="2" t="s">
        <v>3954</v>
      </c>
      <c r="C3696" s="2" t="s">
        <v>147</v>
      </c>
      <c r="D3696" s="2" t="s">
        <v>94</v>
      </c>
      <c r="E3696" s="2" t="s">
        <v>96</v>
      </c>
      <c r="F3696" s="2" t="s">
        <v>364</v>
      </c>
      <c r="G3696" s="2" t="s">
        <v>669</v>
      </c>
      <c r="H3696" s="2" t="s">
        <v>513</v>
      </c>
      <c r="I3696" s="2" t="s">
        <v>40</v>
      </c>
      <c r="J3696" s="2" t="s">
        <v>670</v>
      </c>
      <c r="K3696" s="2" t="s">
        <v>671</v>
      </c>
      <c r="L3696" s="2" t="s">
        <v>372</v>
      </c>
      <c r="M3696" s="2">
        <v>56</v>
      </c>
      <c r="N3696" s="2" t="b">
        <v>0</v>
      </c>
      <c r="O3696" s="2">
        <v>0.84444444444444433</v>
      </c>
      <c r="P3696" s="2">
        <v>0.80423280423280419</v>
      </c>
      <c r="Q3696" s="2">
        <v>0.88888888888888884</v>
      </c>
      <c r="R3696" s="2" t="s">
        <v>74</v>
      </c>
      <c r="S3696" s="2" t="s">
        <v>7948</v>
      </c>
      <c r="T3696" s="2" t="s">
        <v>7949</v>
      </c>
      <c r="U3696" s="2" t="b">
        <v>1</v>
      </c>
      <c r="V3696" s="2" t="s">
        <v>69</v>
      </c>
      <c r="W3696" s="2">
        <v>2.6</v>
      </c>
    </row>
    <row r="3697" spans="1:23" ht="15.75" customHeight="1" x14ac:dyDescent="0.25">
      <c r="A3697" s="2" t="s">
        <v>3953</v>
      </c>
      <c r="B3697" s="2" t="s">
        <v>3954</v>
      </c>
      <c r="C3697" s="2" t="s">
        <v>147</v>
      </c>
      <c r="D3697" s="2" t="s">
        <v>94</v>
      </c>
      <c r="E3697" s="2" t="s">
        <v>96</v>
      </c>
      <c r="F3697" s="2" t="s">
        <v>364</v>
      </c>
      <c r="G3697" s="2" t="s">
        <v>674</v>
      </c>
      <c r="H3697" s="2" t="s">
        <v>513</v>
      </c>
      <c r="I3697" s="2" t="s">
        <v>40</v>
      </c>
      <c r="J3697" s="2" t="s">
        <v>675</v>
      </c>
      <c r="K3697" s="2" t="s">
        <v>676</v>
      </c>
      <c r="L3697" s="2" t="s">
        <v>372</v>
      </c>
      <c r="M3697" s="2">
        <v>57</v>
      </c>
      <c r="N3697" s="2" t="b">
        <v>0</v>
      </c>
      <c r="O3697" s="2">
        <v>0.84764542936288079</v>
      </c>
      <c r="P3697" s="2">
        <v>0.80526315789473679</v>
      </c>
      <c r="Q3697" s="2">
        <v>0.89473684210526316</v>
      </c>
      <c r="R3697" s="2" t="s">
        <v>74</v>
      </c>
      <c r="S3697" s="2" t="s">
        <v>7950</v>
      </c>
      <c r="T3697" s="2" t="s">
        <v>7951</v>
      </c>
      <c r="U3697" s="2" t="b">
        <v>1</v>
      </c>
      <c r="V3697" s="2" t="s">
        <v>69</v>
      </c>
      <c r="W3697" s="2">
        <v>2.6</v>
      </c>
    </row>
    <row r="3698" spans="1:23" ht="15.75" customHeight="1" x14ac:dyDescent="0.25">
      <c r="A3698" s="2" t="s">
        <v>3953</v>
      </c>
      <c r="B3698" s="2" t="s">
        <v>3954</v>
      </c>
      <c r="C3698" s="2" t="s">
        <v>147</v>
      </c>
      <c r="D3698" s="2" t="s">
        <v>94</v>
      </c>
      <c r="E3698" s="2" t="s">
        <v>96</v>
      </c>
      <c r="F3698" s="2" t="s">
        <v>364</v>
      </c>
      <c r="G3698" s="2" t="s">
        <v>679</v>
      </c>
      <c r="H3698" s="2" t="s">
        <v>513</v>
      </c>
      <c r="I3698" s="2" t="s">
        <v>40</v>
      </c>
      <c r="J3698" s="2" t="s">
        <v>680</v>
      </c>
      <c r="K3698" s="2" t="s">
        <v>681</v>
      </c>
      <c r="L3698" s="2" t="s">
        <v>372</v>
      </c>
      <c r="M3698" s="2">
        <v>58</v>
      </c>
      <c r="N3698" s="2" t="b">
        <v>0</v>
      </c>
      <c r="O3698" s="2">
        <v>0.84297520661157022</v>
      </c>
      <c r="P3698" s="2">
        <v>0.796875</v>
      </c>
      <c r="Q3698" s="2">
        <v>0.89473684210526316</v>
      </c>
      <c r="R3698" s="2" t="s">
        <v>74</v>
      </c>
      <c r="S3698" s="2" t="s">
        <v>7952</v>
      </c>
      <c r="T3698" s="2" t="s">
        <v>7953</v>
      </c>
      <c r="U3698" s="2" t="b">
        <v>1</v>
      </c>
      <c r="V3698" s="2" t="s">
        <v>69</v>
      </c>
      <c r="W3698" s="2">
        <v>3</v>
      </c>
    </row>
    <row r="3699" spans="1:23" ht="15.75" customHeight="1" x14ac:dyDescent="0.25">
      <c r="A3699" s="2" t="s">
        <v>3953</v>
      </c>
      <c r="B3699" s="2" t="s">
        <v>3954</v>
      </c>
      <c r="C3699" s="2" t="s">
        <v>147</v>
      </c>
      <c r="D3699" s="2" t="s">
        <v>94</v>
      </c>
      <c r="E3699" s="2" t="s">
        <v>96</v>
      </c>
      <c r="F3699" s="2" t="s">
        <v>364</v>
      </c>
      <c r="G3699" s="2" t="s">
        <v>684</v>
      </c>
      <c r="H3699" s="2" t="s">
        <v>513</v>
      </c>
      <c r="I3699" s="2" t="s">
        <v>40</v>
      </c>
      <c r="J3699" s="2" t="s">
        <v>685</v>
      </c>
      <c r="K3699" s="2" t="s">
        <v>686</v>
      </c>
      <c r="L3699" s="2" t="s">
        <v>372</v>
      </c>
      <c r="M3699" s="2">
        <v>59</v>
      </c>
      <c r="N3699" s="2" t="b">
        <v>0</v>
      </c>
      <c r="O3699" s="2">
        <v>0.82320441988950266</v>
      </c>
      <c r="P3699" s="2">
        <v>0.78010471204188481</v>
      </c>
      <c r="Q3699" s="2">
        <v>0.87134502923976609</v>
      </c>
      <c r="R3699" s="2" t="s">
        <v>74</v>
      </c>
      <c r="S3699" s="2" t="s">
        <v>7954</v>
      </c>
      <c r="T3699" s="2" t="s">
        <v>7955</v>
      </c>
      <c r="U3699" s="2" t="b">
        <v>1</v>
      </c>
      <c r="V3699" s="2" t="s">
        <v>69</v>
      </c>
      <c r="W3699" s="2">
        <v>2.7</v>
      </c>
    </row>
    <row r="3700" spans="1:23" ht="15.75" customHeight="1" x14ac:dyDescent="0.25">
      <c r="A3700" s="2" t="s">
        <v>3953</v>
      </c>
      <c r="B3700" s="2" t="s">
        <v>3954</v>
      </c>
      <c r="C3700" s="2" t="s">
        <v>147</v>
      </c>
      <c r="D3700" s="2" t="s">
        <v>94</v>
      </c>
      <c r="E3700" s="2" t="s">
        <v>96</v>
      </c>
      <c r="F3700" s="2" t="s">
        <v>364</v>
      </c>
      <c r="G3700" s="2" t="s">
        <v>689</v>
      </c>
      <c r="H3700" s="2" t="s">
        <v>513</v>
      </c>
      <c r="I3700" s="2" t="s">
        <v>40</v>
      </c>
      <c r="J3700" s="2" t="s">
        <v>690</v>
      </c>
      <c r="K3700" s="2" t="s">
        <v>691</v>
      </c>
      <c r="L3700" s="2" t="s">
        <v>372</v>
      </c>
      <c r="M3700" s="2">
        <v>60</v>
      </c>
      <c r="N3700" s="2" t="b">
        <v>0</v>
      </c>
      <c r="O3700" s="2">
        <v>0.83888888888888902</v>
      </c>
      <c r="P3700" s="2">
        <v>0.79894179894179895</v>
      </c>
      <c r="Q3700" s="2">
        <v>0.88304093567251463</v>
      </c>
      <c r="R3700" s="2" t="s">
        <v>74</v>
      </c>
      <c r="S3700" s="2" t="s">
        <v>7956</v>
      </c>
      <c r="T3700" s="2" t="s">
        <v>7957</v>
      </c>
      <c r="U3700" s="2" t="b">
        <v>1</v>
      </c>
      <c r="V3700" s="2" t="s">
        <v>69</v>
      </c>
      <c r="W3700" s="2">
        <v>2.6</v>
      </c>
    </row>
    <row r="3701" spans="1:23" ht="15.75" customHeight="1" x14ac:dyDescent="0.25">
      <c r="A3701" s="2" t="s">
        <v>3953</v>
      </c>
      <c r="B3701" s="2" t="s">
        <v>3954</v>
      </c>
      <c r="C3701" s="2" t="s">
        <v>147</v>
      </c>
      <c r="D3701" s="2" t="s">
        <v>94</v>
      </c>
      <c r="E3701" s="2" t="s">
        <v>96</v>
      </c>
      <c r="F3701" s="2" t="s">
        <v>364</v>
      </c>
      <c r="G3701" s="2" t="s">
        <v>694</v>
      </c>
      <c r="H3701" s="2" t="s">
        <v>513</v>
      </c>
      <c r="I3701" s="2" t="s">
        <v>40</v>
      </c>
      <c r="J3701" s="2" t="s">
        <v>695</v>
      </c>
      <c r="K3701" s="2" t="s">
        <v>696</v>
      </c>
      <c r="L3701" s="2" t="s">
        <v>372</v>
      </c>
      <c r="M3701" s="2">
        <v>61</v>
      </c>
      <c r="N3701" s="2" t="b">
        <v>0</v>
      </c>
      <c r="O3701" s="2">
        <v>0.84065934065934067</v>
      </c>
      <c r="P3701" s="2">
        <v>0.79274611398963735</v>
      </c>
      <c r="Q3701" s="2">
        <v>0.89473684210526316</v>
      </c>
      <c r="R3701" s="2" t="s">
        <v>74</v>
      </c>
      <c r="S3701" s="2" t="s">
        <v>7958</v>
      </c>
      <c r="T3701" s="2" t="s">
        <v>7959</v>
      </c>
      <c r="U3701" s="2" t="b">
        <v>1</v>
      </c>
      <c r="V3701" s="2" t="s">
        <v>69</v>
      </c>
      <c r="W3701" s="2">
        <v>3.1</v>
      </c>
    </row>
    <row r="3702" spans="1:23" ht="15.75" customHeight="1" x14ac:dyDescent="0.25">
      <c r="A3702" s="2" t="s">
        <v>3953</v>
      </c>
      <c r="B3702" s="2" t="s">
        <v>3954</v>
      </c>
      <c r="C3702" s="2" t="s">
        <v>147</v>
      </c>
      <c r="D3702" s="2" t="s">
        <v>94</v>
      </c>
      <c r="E3702" s="2" t="s">
        <v>96</v>
      </c>
      <c r="F3702" s="2" t="s">
        <v>364</v>
      </c>
      <c r="G3702" s="2" t="s">
        <v>699</v>
      </c>
      <c r="H3702" s="2" t="s">
        <v>700</v>
      </c>
      <c r="I3702" s="2" t="s">
        <v>47</v>
      </c>
      <c r="J3702" s="2" t="s">
        <v>701</v>
      </c>
      <c r="K3702" s="2" t="s">
        <v>702</v>
      </c>
      <c r="L3702" s="2" t="s">
        <v>366</v>
      </c>
      <c r="M3702" s="2">
        <v>42</v>
      </c>
      <c r="N3702" s="2" t="b">
        <v>0</v>
      </c>
      <c r="O3702" s="2">
        <v>0.85032537960954446</v>
      </c>
      <c r="P3702" s="2">
        <v>0.83404255319148934</v>
      </c>
      <c r="Q3702" s="2">
        <v>0.86725663716814161</v>
      </c>
      <c r="R3702" s="2" t="s">
        <v>74</v>
      </c>
      <c r="S3702" s="2" t="s">
        <v>7960</v>
      </c>
      <c r="T3702" s="2" t="s">
        <v>7961</v>
      </c>
      <c r="U3702" s="2" t="b">
        <v>1</v>
      </c>
      <c r="V3702" s="2" t="s">
        <v>69</v>
      </c>
      <c r="W3702" s="2">
        <v>2.7</v>
      </c>
    </row>
    <row r="3703" spans="1:23" ht="15.75" customHeight="1" x14ac:dyDescent="0.25">
      <c r="A3703" s="2" t="s">
        <v>3953</v>
      </c>
      <c r="B3703" s="2" t="s">
        <v>3954</v>
      </c>
      <c r="C3703" s="2" t="s">
        <v>147</v>
      </c>
      <c r="D3703" s="2" t="s">
        <v>94</v>
      </c>
      <c r="E3703" s="2" t="s">
        <v>96</v>
      </c>
      <c r="F3703" s="2" t="s">
        <v>364</v>
      </c>
      <c r="G3703" s="2" t="s">
        <v>705</v>
      </c>
      <c r="H3703" s="2" t="s">
        <v>700</v>
      </c>
      <c r="I3703" s="2" t="s">
        <v>47</v>
      </c>
      <c r="J3703" s="2" t="s">
        <v>706</v>
      </c>
      <c r="K3703" s="2" t="s">
        <v>707</v>
      </c>
      <c r="L3703" s="2" t="s">
        <v>366</v>
      </c>
      <c r="M3703" s="2">
        <v>43</v>
      </c>
      <c r="N3703" s="2" t="b">
        <v>0</v>
      </c>
      <c r="O3703" s="2">
        <v>0.83333333333333337</v>
      </c>
      <c r="P3703" s="2">
        <v>0.82608695652173914</v>
      </c>
      <c r="Q3703" s="2">
        <v>0.84070796460176989</v>
      </c>
      <c r="R3703" s="2" t="s">
        <v>74</v>
      </c>
      <c r="S3703" s="2" t="s">
        <v>7962</v>
      </c>
      <c r="T3703" s="2" t="s">
        <v>7963</v>
      </c>
      <c r="U3703" s="2" t="b">
        <v>1</v>
      </c>
      <c r="V3703" s="2" t="s">
        <v>69</v>
      </c>
      <c r="W3703" s="2">
        <v>2.8</v>
      </c>
    </row>
    <row r="3704" spans="1:23" ht="15.75" customHeight="1" x14ac:dyDescent="0.25">
      <c r="A3704" s="2" t="s">
        <v>3953</v>
      </c>
      <c r="B3704" s="2" t="s">
        <v>3954</v>
      </c>
      <c r="C3704" s="2" t="s">
        <v>147</v>
      </c>
      <c r="D3704" s="2" t="s">
        <v>94</v>
      </c>
      <c r="E3704" s="2" t="s">
        <v>96</v>
      </c>
      <c r="F3704" s="2" t="s">
        <v>364</v>
      </c>
      <c r="G3704" s="2" t="s">
        <v>710</v>
      </c>
      <c r="H3704" s="2" t="s">
        <v>700</v>
      </c>
      <c r="I3704" s="2" t="s">
        <v>47</v>
      </c>
      <c r="J3704" s="2" t="s">
        <v>711</v>
      </c>
      <c r="K3704" s="2" t="s">
        <v>712</v>
      </c>
      <c r="L3704" s="2" t="s">
        <v>366</v>
      </c>
      <c r="M3704" s="2">
        <v>44</v>
      </c>
      <c r="N3704" s="2" t="b">
        <v>0</v>
      </c>
      <c r="O3704" s="2">
        <v>0.84347826086956523</v>
      </c>
      <c r="P3704" s="2">
        <v>0.82905982905982911</v>
      </c>
      <c r="Q3704" s="2">
        <v>0.8584070796460177</v>
      </c>
      <c r="R3704" s="2" t="s">
        <v>74</v>
      </c>
      <c r="S3704" s="2" t="s">
        <v>7964</v>
      </c>
      <c r="T3704" s="2" t="s">
        <v>7965</v>
      </c>
      <c r="U3704" s="2" t="b">
        <v>1</v>
      </c>
      <c r="V3704" s="2" t="s">
        <v>69</v>
      </c>
      <c r="W3704" s="2">
        <v>3.2</v>
      </c>
    </row>
    <row r="3705" spans="1:23" ht="15.75" customHeight="1" x14ac:dyDescent="0.25">
      <c r="A3705" s="2" t="s">
        <v>3953</v>
      </c>
      <c r="B3705" s="2" t="s">
        <v>3954</v>
      </c>
      <c r="C3705" s="2" t="s">
        <v>147</v>
      </c>
      <c r="D3705" s="2" t="s">
        <v>94</v>
      </c>
      <c r="E3705" s="2" t="s">
        <v>96</v>
      </c>
      <c r="F3705" s="2" t="s">
        <v>364</v>
      </c>
      <c r="G3705" s="2" t="s">
        <v>715</v>
      </c>
      <c r="H3705" s="2" t="s">
        <v>700</v>
      </c>
      <c r="I3705" s="2" t="s">
        <v>47</v>
      </c>
      <c r="J3705" s="2" t="s">
        <v>716</v>
      </c>
      <c r="K3705" s="2" t="s">
        <v>717</v>
      </c>
      <c r="L3705" s="2" t="s">
        <v>366</v>
      </c>
      <c r="M3705" s="2">
        <v>45</v>
      </c>
      <c r="N3705" s="2" t="b">
        <v>0</v>
      </c>
      <c r="O3705" s="2">
        <v>0.8157894736842104</v>
      </c>
      <c r="P3705" s="2">
        <v>0.80869565217391304</v>
      </c>
      <c r="Q3705" s="2">
        <v>0.82300884955752207</v>
      </c>
      <c r="R3705" s="2" t="s">
        <v>74</v>
      </c>
      <c r="S3705" s="2" t="s">
        <v>7966</v>
      </c>
      <c r="T3705" s="2" t="s">
        <v>7967</v>
      </c>
      <c r="U3705" s="2" t="b">
        <v>1</v>
      </c>
      <c r="V3705" s="2" t="s">
        <v>69</v>
      </c>
      <c r="W3705" s="2">
        <v>2.9</v>
      </c>
    </row>
    <row r="3706" spans="1:23" ht="15.75" customHeight="1" x14ac:dyDescent="0.25">
      <c r="A3706" s="2" t="s">
        <v>3953</v>
      </c>
      <c r="B3706" s="2" t="s">
        <v>3954</v>
      </c>
      <c r="C3706" s="2" t="s">
        <v>147</v>
      </c>
      <c r="D3706" s="2" t="s">
        <v>94</v>
      </c>
      <c r="E3706" s="2" t="s">
        <v>96</v>
      </c>
      <c r="F3706" s="2" t="s">
        <v>364</v>
      </c>
      <c r="G3706" s="2" t="s">
        <v>720</v>
      </c>
      <c r="H3706" s="2" t="s">
        <v>700</v>
      </c>
      <c r="I3706" s="2" t="s">
        <v>47</v>
      </c>
      <c r="J3706" s="2" t="s">
        <v>721</v>
      </c>
      <c r="K3706" s="2" t="s">
        <v>722</v>
      </c>
      <c r="L3706" s="2" t="s">
        <v>366</v>
      </c>
      <c r="M3706" s="2">
        <v>46</v>
      </c>
      <c r="N3706" s="2" t="b">
        <v>0</v>
      </c>
      <c r="O3706" s="2">
        <v>0.85087719298245612</v>
      </c>
      <c r="P3706" s="2">
        <v>0.84347826086956523</v>
      </c>
      <c r="Q3706" s="2">
        <v>0.8584070796460177</v>
      </c>
      <c r="R3706" s="2" t="s">
        <v>74</v>
      </c>
      <c r="S3706" s="2" t="s">
        <v>7968</v>
      </c>
      <c r="T3706" s="2" t="s">
        <v>7969</v>
      </c>
      <c r="U3706" s="2" t="b">
        <v>1</v>
      </c>
      <c r="V3706" s="2" t="s">
        <v>69</v>
      </c>
      <c r="W3706" s="2">
        <v>3.1</v>
      </c>
    </row>
    <row r="3707" spans="1:23" ht="15.75" customHeight="1" x14ac:dyDescent="0.25">
      <c r="A3707" s="2" t="s">
        <v>3953</v>
      </c>
      <c r="B3707" s="2" t="s">
        <v>3954</v>
      </c>
      <c r="C3707" s="2" t="s">
        <v>147</v>
      </c>
      <c r="D3707" s="2" t="s">
        <v>94</v>
      </c>
      <c r="E3707" s="2" t="s">
        <v>96</v>
      </c>
      <c r="F3707" s="2" t="s">
        <v>364</v>
      </c>
      <c r="G3707" s="2" t="s">
        <v>725</v>
      </c>
      <c r="H3707" s="2" t="s">
        <v>700</v>
      </c>
      <c r="I3707" s="2" t="s">
        <v>47</v>
      </c>
      <c r="J3707" s="2" t="s">
        <v>726</v>
      </c>
      <c r="K3707" s="2" t="s">
        <v>727</v>
      </c>
      <c r="L3707" s="2" t="s">
        <v>366</v>
      </c>
      <c r="M3707" s="2">
        <v>47</v>
      </c>
      <c r="N3707" s="2" t="b">
        <v>0</v>
      </c>
      <c r="O3707" s="2">
        <v>0.86206896551724133</v>
      </c>
      <c r="P3707" s="2">
        <v>0.84033613445378152</v>
      </c>
      <c r="Q3707" s="2">
        <v>0.88495575221238942</v>
      </c>
      <c r="R3707" s="2" t="s">
        <v>74</v>
      </c>
      <c r="S3707" s="2" t="s">
        <v>7970</v>
      </c>
      <c r="T3707" s="2" t="s">
        <v>7971</v>
      </c>
      <c r="U3707" s="2" t="b">
        <v>1</v>
      </c>
      <c r="V3707" s="2" t="s">
        <v>69</v>
      </c>
      <c r="W3707" s="2">
        <v>3.2</v>
      </c>
    </row>
    <row r="3708" spans="1:23" ht="15.75" customHeight="1" x14ac:dyDescent="0.25">
      <c r="A3708" s="2" t="s">
        <v>3953</v>
      </c>
      <c r="B3708" s="2" t="s">
        <v>3954</v>
      </c>
      <c r="C3708" s="2" t="s">
        <v>147</v>
      </c>
      <c r="D3708" s="2" t="s">
        <v>94</v>
      </c>
      <c r="E3708" s="2" t="s">
        <v>96</v>
      </c>
      <c r="F3708" s="2" t="s">
        <v>364</v>
      </c>
      <c r="G3708" s="2" t="s">
        <v>730</v>
      </c>
      <c r="H3708" s="2" t="s">
        <v>700</v>
      </c>
      <c r="I3708" s="2" t="s">
        <v>47</v>
      </c>
      <c r="J3708" s="2" t="s">
        <v>731</v>
      </c>
      <c r="K3708" s="2" t="s">
        <v>732</v>
      </c>
      <c r="L3708" s="2" t="s">
        <v>366</v>
      </c>
      <c r="M3708" s="2">
        <v>48</v>
      </c>
      <c r="N3708" s="2" t="b">
        <v>0</v>
      </c>
      <c r="O3708" s="2">
        <v>0.86393088552915775</v>
      </c>
      <c r="P3708" s="2">
        <v>0.84388185654008441</v>
      </c>
      <c r="Q3708" s="2">
        <v>0.88495575221238942</v>
      </c>
      <c r="R3708" s="2" t="s">
        <v>74</v>
      </c>
      <c r="S3708" s="2" t="s">
        <v>7972</v>
      </c>
      <c r="T3708" s="2" t="s">
        <v>7973</v>
      </c>
      <c r="U3708" s="2" t="b">
        <v>1</v>
      </c>
      <c r="V3708" s="2" t="s">
        <v>69</v>
      </c>
      <c r="W3708" s="2">
        <v>3.1</v>
      </c>
    </row>
    <row r="3709" spans="1:23" ht="15.75" customHeight="1" x14ac:dyDescent="0.25">
      <c r="A3709" s="2" t="s">
        <v>3953</v>
      </c>
      <c r="B3709" s="2" t="s">
        <v>3954</v>
      </c>
      <c r="C3709" s="2" t="s">
        <v>147</v>
      </c>
      <c r="D3709" s="2" t="s">
        <v>94</v>
      </c>
      <c r="E3709" s="2" t="s">
        <v>96</v>
      </c>
      <c r="F3709" s="2" t="s">
        <v>364</v>
      </c>
      <c r="G3709" s="2" t="s">
        <v>735</v>
      </c>
      <c r="H3709" s="2" t="s">
        <v>700</v>
      </c>
      <c r="I3709" s="2" t="s">
        <v>47</v>
      </c>
      <c r="J3709" s="2" t="s">
        <v>736</v>
      </c>
      <c r="K3709" s="2" t="s">
        <v>737</v>
      </c>
      <c r="L3709" s="2" t="s">
        <v>366</v>
      </c>
      <c r="M3709" s="2">
        <v>49</v>
      </c>
      <c r="N3709" s="2" t="b">
        <v>0</v>
      </c>
      <c r="O3709" s="2">
        <v>0.84482758620689646</v>
      </c>
      <c r="P3709" s="2">
        <v>0.82352941176470584</v>
      </c>
      <c r="Q3709" s="2">
        <v>0.86725663716814161</v>
      </c>
      <c r="R3709" s="2" t="s">
        <v>74</v>
      </c>
      <c r="S3709" s="2" t="s">
        <v>7974</v>
      </c>
      <c r="T3709" s="2" t="s">
        <v>7975</v>
      </c>
      <c r="U3709" s="2" t="b">
        <v>1</v>
      </c>
      <c r="V3709" s="2" t="s">
        <v>69</v>
      </c>
      <c r="W3709" s="2">
        <v>3.5</v>
      </c>
    </row>
    <row r="3710" spans="1:23" ht="15.75" customHeight="1" x14ac:dyDescent="0.25">
      <c r="A3710" s="2" t="s">
        <v>3953</v>
      </c>
      <c r="B3710" s="2" t="s">
        <v>3954</v>
      </c>
      <c r="C3710" s="2" t="s">
        <v>147</v>
      </c>
      <c r="D3710" s="2" t="s">
        <v>94</v>
      </c>
      <c r="E3710" s="2" t="s">
        <v>96</v>
      </c>
      <c r="F3710" s="2" t="s">
        <v>364</v>
      </c>
      <c r="G3710" s="2" t="s">
        <v>740</v>
      </c>
      <c r="H3710" s="2" t="s">
        <v>700</v>
      </c>
      <c r="I3710" s="2" t="s">
        <v>47</v>
      </c>
      <c r="J3710" s="2" t="s">
        <v>741</v>
      </c>
      <c r="K3710" s="2" t="s">
        <v>742</v>
      </c>
      <c r="L3710" s="2" t="s">
        <v>366</v>
      </c>
      <c r="M3710" s="2">
        <v>50</v>
      </c>
      <c r="N3710" s="2" t="b">
        <v>0</v>
      </c>
      <c r="O3710" s="2">
        <v>0.86086956521739133</v>
      </c>
      <c r="P3710" s="2">
        <v>0.84615384615384615</v>
      </c>
      <c r="Q3710" s="2">
        <v>0.87610619469026552</v>
      </c>
      <c r="R3710" s="2" t="s">
        <v>74</v>
      </c>
      <c r="S3710" s="2" t="s">
        <v>7976</v>
      </c>
      <c r="T3710" s="2" t="s">
        <v>7977</v>
      </c>
      <c r="U3710" s="2" t="b">
        <v>1</v>
      </c>
      <c r="V3710" s="2" t="s">
        <v>69</v>
      </c>
      <c r="W3710" s="2">
        <v>3.1</v>
      </c>
    </row>
    <row r="3711" spans="1:23" ht="15.75" customHeight="1" x14ac:dyDescent="0.25">
      <c r="A3711" s="2" t="s">
        <v>3953</v>
      </c>
      <c r="B3711" s="2" t="s">
        <v>3954</v>
      </c>
      <c r="C3711" s="2" t="s">
        <v>147</v>
      </c>
      <c r="D3711" s="2" t="s">
        <v>94</v>
      </c>
      <c r="E3711" s="2" t="s">
        <v>96</v>
      </c>
      <c r="F3711" s="2" t="s">
        <v>364</v>
      </c>
      <c r="G3711" s="2" t="s">
        <v>745</v>
      </c>
      <c r="H3711" s="2" t="s">
        <v>700</v>
      </c>
      <c r="I3711" s="2" t="s">
        <v>47</v>
      </c>
      <c r="J3711" s="2" t="s">
        <v>746</v>
      </c>
      <c r="K3711" s="2" t="s">
        <v>747</v>
      </c>
      <c r="L3711" s="2" t="s">
        <v>366</v>
      </c>
      <c r="M3711" s="2">
        <v>51</v>
      </c>
      <c r="N3711" s="2" t="b">
        <v>0</v>
      </c>
      <c r="O3711" s="2">
        <v>0.83913043478260874</v>
      </c>
      <c r="P3711" s="2">
        <v>0.82478632478632474</v>
      </c>
      <c r="Q3711" s="2">
        <v>0.85398230088495575</v>
      </c>
      <c r="R3711" s="2" t="s">
        <v>74</v>
      </c>
      <c r="S3711" s="2" t="s">
        <v>7978</v>
      </c>
      <c r="T3711" s="2" t="s">
        <v>7979</v>
      </c>
      <c r="U3711" s="2" t="b">
        <v>1</v>
      </c>
      <c r="V3711" s="2" t="s">
        <v>69</v>
      </c>
      <c r="W3711" s="2">
        <v>3.6</v>
      </c>
    </row>
    <row r="3712" spans="1:23" ht="15.75" customHeight="1" x14ac:dyDescent="0.25">
      <c r="A3712" s="2" t="s">
        <v>3953</v>
      </c>
      <c r="B3712" s="2" t="s">
        <v>3954</v>
      </c>
      <c r="C3712" s="2" t="s">
        <v>147</v>
      </c>
      <c r="D3712" s="2" t="s">
        <v>94</v>
      </c>
      <c r="E3712" s="2" t="s">
        <v>96</v>
      </c>
      <c r="F3712" s="2" t="s">
        <v>364</v>
      </c>
      <c r="G3712" s="2" t="s">
        <v>750</v>
      </c>
      <c r="H3712" s="2" t="s">
        <v>700</v>
      </c>
      <c r="I3712" s="2" t="s">
        <v>47</v>
      </c>
      <c r="J3712" s="2" t="s">
        <v>751</v>
      </c>
      <c r="K3712" s="2" t="s">
        <v>752</v>
      </c>
      <c r="L3712" s="2" t="s">
        <v>366</v>
      </c>
      <c r="M3712" s="2">
        <v>52</v>
      </c>
      <c r="N3712" s="2" t="b">
        <v>0</v>
      </c>
      <c r="O3712" s="2">
        <v>0.86403508771929827</v>
      </c>
      <c r="P3712" s="2">
        <v>0.85652173913043483</v>
      </c>
      <c r="Q3712" s="2">
        <v>0.87168141592920356</v>
      </c>
      <c r="R3712" s="2" t="s">
        <v>74</v>
      </c>
      <c r="S3712" s="2" t="s">
        <v>7980</v>
      </c>
      <c r="T3712" s="2" t="s">
        <v>7981</v>
      </c>
      <c r="U3712" s="2" t="b">
        <v>1</v>
      </c>
      <c r="V3712" s="2" t="s">
        <v>69</v>
      </c>
      <c r="W3712" s="2">
        <v>3.2</v>
      </c>
    </row>
    <row r="3713" spans="1:23" ht="15.75" customHeight="1" x14ac:dyDescent="0.25">
      <c r="A3713" s="2" t="s">
        <v>3953</v>
      </c>
      <c r="B3713" s="2" t="s">
        <v>3954</v>
      </c>
      <c r="C3713" s="2" t="s">
        <v>147</v>
      </c>
      <c r="D3713" s="2" t="s">
        <v>94</v>
      </c>
      <c r="E3713" s="2" t="s">
        <v>96</v>
      </c>
      <c r="F3713" s="2" t="s">
        <v>364</v>
      </c>
      <c r="G3713" s="2" t="s">
        <v>755</v>
      </c>
      <c r="H3713" s="2" t="s">
        <v>700</v>
      </c>
      <c r="I3713" s="2" t="s">
        <v>47</v>
      </c>
      <c r="J3713" s="2" t="s">
        <v>756</v>
      </c>
      <c r="K3713" s="2" t="s">
        <v>757</v>
      </c>
      <c r="L3713" s="2" t="s">
        <v>366</v>
      </c>
      <c r="M3713" s="2">
        <v>53</v>
      </c>
      <c r="N3713" s="2" t="b">
        <v>0</v>
      </c>
      <c r="O3713" s="2">
        <v>0.83690987124463523</v>
      </c>
      <c r="P3713" s="2">
        <v>0.8125</v>
      </c>
      <c r="Q3713" s="2">
        <v>0.86283185840707965</v>
      </c>
      <c r="R3713" s="2" t="s">
        <v>74</v>
      </c>
      <c r="S3713" s="2" t="s">
        <v>7982</v>
      </c>
      <c r="T3713" s="2" t="s">
        <v>7983</v>
      </c>
      <c r="U3713" s="2" t="b">
        <v>1</v>
      </c>
      <c r="V3713" s="2" t="s">
        <v>69</v>
      </c>
      <c r="W3713" s="2">
        <v>3.1</v>
      </c>
    </row>
    <row r="3714" spans="1:23" ht="15.75" customHeight="1" x14ac:dyDescent="0.25">
      <c r="A3714" s="2" t="s">
        <v>3953</v>
      </c>
      <c r="B3714" s="2" t="s">
        <v>3954</v>
      </c>
      <c r="C3714" s="2" t="s">
        <v>147</v>
      </c>
      <c r="D3714" s="2" t="s">
        <v>94</v>
      </c>
      <c r="E3714" s="2" t="s">
        <v>96</v>
      </c>
      <c r="F3714" s="2" t="s">
        <v>364</v>
      </c>
      <c r="G3714" s="2" t="s">
        <v>760</v>
      </c>
      <c r="H3714" s="2" t="s">
        <v>700</v>
      </c>
      <c r="I3714" s="2" t="s">
        <v>47</v>
      </c>
      <c r="J3714" s="2" t="s">
        <v>761</v>
      </c>
      <c r="K3714" s="2" t="s">
        <v>762</v>
      </c>
      <c r="L3714" s="2" t="s">
        <v>366</v>
      </c>
      <c r="M3714" s="2">
        <v>54</v>
      </c>
      <c r="N3714" s="2" t="b">
        <v>0</v>
      </c>
      <c r="O3714" s="2">
        <v>0.83913043478260874</v>
      </c>
      <c r="P3714" s="2">
        <v>0.82478632478632474</v>
      </c>
      <c r="Q3714" s="2">
        <v>0.85398230088495575</v>
      </c>
      <c r="R3714" s="2" t="s">
        <v>74</v>
      </c>
      <c r="S3714" s="2" t="s">
        <v>7984</v>
      </c>
      <c r="T3714" s="2" t="s">
        <v>7985</v>
      </c>
      <c r="U3714" s="2" t="b">
        <v>1</v>
      </c>
      <c r="V3714" s="2" t="s">
        <v>69</v>
      </c>
      <c r="W3714" s="2">
        <v>3.9</v>
      </c>
    </row>
    <row r="3715" spans="1:23" ht="15.75" customHeight="1" x14ac:dyDescent="0.25">
      <c r="A3715" s="2" t="s">
        <v>3953</v>
      </c>
      <c r="B3715" s="2" t="s">
        <v>3954</v>
      </c>
      <c r="C3715" s="2" t="s">
        <v>147</v>
      </c>
      <c r="D3715" s="2" t="s">
        <v>94</v>
      </c>
      <c r="E3715" s="2" t="s">
        <v>96</v>
      </c>
      <c r="F3715" s="2" t="s">
        <v>364</v>
      </c>
      <c r="G3715" s="2" t="s">
        <v>765</v>
      </c>
      <c r="H3715" s="2" t="s">
        <v>700</v>
      </c>
      <c r="I3715" s="2" t="s">
        <v>47</v>
      </c>
      <c r="J3715" s="2" t="s">
        <v>766</v>
      </c>
      <c r="K3715" s="2" t="s">
        <v>767</v>
      </c>
      <c r="L3715" s="2" t="s">
        <v>366</v>
      </c>
      <c r="M3715" s="2">
        <v>55</v>
      </c>
      <c r="N3715" s="2" t="b">
        <v>0</v>
      </c>
      <c r="O3715" s="2">
        <v>0.84463894967177244</v>
      </c>
      <c r="P3715" s="2">
        <v>0.83549783549783552</v>
      </c>
      <c r="Q3715" s="2">
        <v>0.85398230088495575</v>
      </c>
      <c r="R3715" s="2" t="s">
        <v>74</v>
      </c>
      <c r="S3715" s="2" t="s">
        <v>7986</v>
      </c>
      <c r="T3715" s="2" t="s">
        <v>7987</v>
      </c>
      <c r="U3715" s="2" t="b">
        <v>1</v>
      </c>
      <c r="V3715" s="2" t="s">
        <v>69</v>
      </c>
      <c r="W3715" s="2">
        <v>3.1</v>
      </c>
    </row>
    <row r="3716" spans="1:23" ht="15.75" customHeight="1" x14ac:dyDescent="0.25">
      <c r="A3716" s="2" t="s">
        <v>3953</v>
      </c>
      <c r="B3716" s="2" t="s">
        <v>3954</v>
      </c>
      <c r="C3716" s="2" t="s">
        <v>147</v>
      </c>
      <c r="D3716" s="2" t="s">
        <v>94</v>
      </c>
      <c r="E3716" s="2" t="s">
        <v>96</v>
      </c>
      <c r="F3716" s="2" t="s">
        <v>364</v>
      </c>
      <c r="G3716" s="2" t="s">
        <v>770</v>
      </c>
      <c r="H3716" s="2" t="s">
        <v>700</v>
      </c>
      <c r="I3716" s="2" t="s">
        <v>47</v>
      </c>
      <c r="J3716" s="2" t="s">
        <v>771</v>
      </c>
      <c r="K3716" s="2" t="s">
        <v>772</v>
      </c>
      <c r="L3716" s="2" t="s">
        <v>366</v>
      </c>
      <c r="M3716" s="2">
        <v>56</v>
      </c>
      <c r="N3716" s="2" t="b">
        <v>0</v>
      </c>
      <c r="O3716" s="2">
        <v>0.84210526315789469</v>
      </c>
      <c r="P3716" s="2">
        <v>0.83478260869565213</v>
      </c>
      <c r="Q3716" s="2">
        <v>0.84955752212389379</v>
      </c>
      <c r="R3716" s="2" t="s">
        <v>74</v>
      </c>
      <c r="S3716" s="2" t="s">
        <v>7988</v>
      </c>
      <c r="T3716" s="2" t="s">
        <v>7989</v>
      </c>
      <c r="U3716" s="2" t="b">
        <v>1</v>
      </c>
      <c r="V3716" s="2" t="s">
        <v>69</v>
      </c>
      <c r="W3716" s="2">
        <v>3.1</v>
      </c>
    </row>
    <row r="3717" spans="1:23" ht="15.75" customHeight="1" x14ac:dyDescent="0.25">
      <c r="A3717" s="2" t="s">
        <v>3953</v>
      </c>
      <c r="B3717" s="2" t="s">
        <v>3954</v>
      </c>
      <c r="C3717" s="2" t="s">
        <v>147</v>
      </c>
      <c r="D3717" s="2" t="s">
        <v>94</v>
      </c>
      <c r="E3717" s="2" t="s">
        <v>96</v>
      </c>
      <c r="F3717" s="2" t="s">
        <v>364</v>
      </c>
      <c r="G3717" s="2" t="s">
        <v>775</v>
      </c>
      <c r="H3717" s="2" t="s">
        <v>700</v>
      </c>
      <c r="I3717" s="2" t="s">
        <v>47</v>
      </c>
      <c r="J3717" s="2" t="s">
        <v>776</v>
      </c>
      <c r="K3717" s="2" t="s">
        <v>777</v>
      </c>
      <c r="L3717" s="2" t="s">
        <v>366</v>
      </c>
      <c r="M3717" s="2">
        <v>57</v>
      </c>
      <c r="N3717" s="2" t="b">
        <v>0</v>
      </c>
      <c r="O3717" s="2">
        <v>0.84120171673819744</v>
      </c>
      <c r="P3717" s="2">
        <v>0.81666666666666665</v>
      </c>
      <c r="Q3717" s="2">
        <v>0.86725663716814161</v>
      </c>
      <c r="R3717" s="2" t="s">
        <v>74</v>
      </c>
      <c r="S3717" s="2" t="s">
        <v>7990</v>
      </c>
      <c r="T3717" s="2" t="s">
        <v>7991</v>
      </c>
      <c r="U3717" s="2" t="b">
        <v>1</v>
      </c>
      <c r="V3717" s="2" t="s">
        <v>69</v>
      </c>
      <c r="W3717" s="2">
        <v>3.6</v>
      </c>
    </row>
    <row r="3718" spans="1:23" ht="15.75" customHeight="1" x14ac:dyDescent="0.25">
      <c r="A3718" s="2" t="s">
        <v>3953</v>
      </c>
      <c r="B3718" s="2" t="s">
        <v>3954</v>
      </c>
      <c r="C3718" s="2" t="s">
        <v>147</v>
      </c>
      <c r="D3718" s="2" t="s">
        <v>94</v>
      </c>
      <c r="E3718" s="2" t="s">
        <v>96</v>
      </c>
      <c r="F3718" s="2" t="s">
        <v>364</v>
      </c>
      <c r="G3718" s="2" t="s">
        <v>780</v>
      </c>
      <c r="H3718" s="2" t="s">
        <v>700</v>
      </c>
      <c r="I3718" s="2" t="s">
        <v>47</v>
      </c>
      <c r="J3718" s="2" t="s">
        <v>781</v>
      </c>
      <c r="K3718" s="2" t="s">
        <v>782</v>
      </c>
      <c r="L3718" s="2" t="s">
        <v>366</v>
      </c>
      <c r="M3718" s="2">
        <v>58</v>
      </c>
      <c r="N3718" s="2" t="b">
        <v>0</v>
      </c>
      <c r="O3718" s="2">
        <v>0.84164859002169201</v>
      </c>
      <c r="P3718" s="2">
        <v>0.82553191489361699</v>
      </c>
      <c r="Q3718" s="2">
        <v>0.8584070796460177</v>
      </c>
      <c r="R3718" s="2" t="s">
        <v>74</v>
      </c>
      <c r="S3718" s="2" t="s">
        <v>7992</v>
      </c>
      <c r="T3718" s="2" t="s">
        <v>7993</v>
      </c>
      <c r="U3718" s="2" t="b">
        <v>1</v>
      </c>
      <c r="V3718" s="2" t="s">
        <v>69</v>
      </c>
      <c r="W3718" s="2">
        <v>1.5</v>
      </c>
    </row>
    <row r="3719" spans="1:23" ht="15.75" customHeight="1" x14ac:dyDescent="0.25">
      <c r="A3719" s="2" t="s">
        <v>3953</v>
      </c>
      <c r="B3719" s="2" t="s">
        <v>3954</v>
      </c>
      <c r="C3719" s="2" t="s">
        <v>147</v>
      </c>
      <c r="D3719" s="2" t="s">
        <v>94</v>
      </c>
      <c r="E3719" s="2" t="s">
        <v>96</v>
      </c>
      <c r="F3719" s="2" t="s">
        <v>364</v>
      </c>
      <c r="G3719" s="2" t="s">
        <v>785</v>
      </c>
      <c r="H3719" s="2" t="s">
        <v>700</v>
      </c>
      <c r="I3719" s="2" t="s">
        <v>47</v>
      </c>
      <c r="J3719" s="2" t="s">
        <v>786</v>
      </c>
      <c r="K3719" s="2" t="s">
        <v>787</v>
      </c>
      <c r="L3719" s="2" t="s">
        <v>366</v>
      </c>
      <c r="M3719" s="2">
        <v>59</v>
      </c>
      <c r="N3719" s="2" t="b">
        <v>0</v>
      </c>
      <c r="O3719" s="2">
        <v>0.86086956521739133</v>
      </c>
      <c r="P3719" s="2">
        <v>0.84615384615384615</v>
      </c>
      <c r="Q3719" s="2">
        <v>0.87610619469026552</v>
      </c>
      <c r="R3719" s="2" t="s">
        <v>74</v>
      </c>
      <c r="S3719" s="2" t="s">
        <v>7994</v>
      </c>
      <c r="T3719" s="2" t="s">
        <v>7995</v>
      </c>
      <c r="U3719" s="2" t="b">
        <v>1</v>
      </c>
      <c r="V3719" s="2" t="s">
        <v>69</v>
      </c>
      <c r="W3719" s="2">
        <v>1.5</v>
      </c>
    </row>
    <row r="3720" spans="1:23" ht="15.75" customHeight="1" x14ac:dyDescent="0.25">
      <c r="A3720" s="2" t="s">
        <v>3953</v>
      </c>
      <c r="B3720" s="2" t="s">
        <v>3954</v>
      </c>
      <c r="C3720" s="2" t="s">
        <v>147</v>
      </c>
      <c r="D3720" s="2" t="s">
        <v>94</v>
      </c>
      <c r="E3720" s="2" t="s">
        <v>96</v>
      </c>
      <c r="F3720" s="2" t="s">
        <v>364</v>
      </c>
      <c r="G3720" s="2" t="s">
        <v>790</v>
      </c>
      <c r="H3720" s="2" t="s">
        <v>700</v>
      </c>
      <c r="I3720" s="2" t="s">
        <v>47</v>
      </c>
      <c r="J3720" s="2" t="s">
        <v>791</v>
      </c>
      <c r="K3720" s="2" t="s">
        <v>792</v>
      </c>
      <c r="L3720" s="2" t="s">
        <v>366</v>
      </c>
      <c r="M3720" s="2">
        <v>60</v>
      </c>
      <c r="N3720" s="2" t="b">
        <v>0</v>
      </c>
      <c r="O3720" s="2">
        <v>0.85900216919739703</v>
      </c>
      <c r="P3720" s="2">
        <v>0.8425531914893617</v>
      </c>
      <c r="Q3720" s="2">
        <v>0.87610619469026552</v>
      </c>
      <c r="R3720" s="2" t="s">
        <v>74</v>
      </c>
      <c r="S3720" s="2" t="s">
        <v>7996</v>
      </c>
      <c r="T3720" s="2" t="s">
        <v>7997</v>
      </c>
      <c r="U3720" s="2" t="b">
        <v>1</v>
      </c>
      <c r="V3720" s="2" t="s">
        <v>69</v>
      </c>
      <c r="W3720" s="2">
        <v>1.9</v>
      </c>
    </row>
    <row r="3721" spans="1:23" ht="15.75" customHeight="1" x14ac:dyDescent="0.25">
      <c r="A3721" s="2" t="s">
        <v>3953</v>
      </c>
      <c r="B3721" s="2" t="s">
        <v>3954</v>
      </c>
      <c r="C3721" s="2" t="s">
        <v>147</v>
      </c>
      <c r="D3721" s="2" t="s">
        <v>94</v>
      </c>
      <c r="E3721" s="2" t="s">
        <v>96</v>
      </c>
      <c r="F3721" s="2" t="s">
        <v>364</v>
      </c>
      <c r="G3721" s="2" t="s">
        <v>795</v>
      </c>
      <c r="H3721" s="2" t="s">
        <v>700</v>
      </c>
      <c r="I3721" s="2" t="s">
        <v>47</v>
      </c>
      <c r="J3721" s="2" t="s">
        <v>796</v>
      </c>
      <c r="K3721" s="2" t="s">
        <v>797</v>
      </c>
      <c r="L3721" s="2" t="s">
        <v>366</v>
      </c>
      <c r="M3721" s="2">
        <v>61</v>
      </c>
      <c r="N3721" s="2" t="b">
        <v>0</v>
      </c>
      <c r="O3721" s="2">
        <v>0.86021505376344087</v>
      </c>
      <c r="P3721" s="2">
        <v>0.83682008368200833</v>
      </c>
      <c r="Q3721" s="2">
        <v>0.88495575221238942</v>
      </c>
      <c r="R3721" s="2" t="s">
        <v>74</v>
      </c>
      <c r="S3721" s="2" t="s">
        <v>7998</v>
      </c>
      <c r="T3721" s="2" t="s">
        <v>7999</v>
      </c>
      <c r="U3721" s="2" t="b">
        <v>1</v>
      </c>
      <c r="V3721" s="2" t="s">
        <v>69</v>
      </c>
      <c r="W3721" s="2">
        <v>1.5</v>
      </c>
    </row>
    <row r="3722" spans="1:23" ht="15.75" customHeight="1" x14ac:dyDescent="0.25">
      <c r="A3722" s="2" t="s">
        <v>3953</v>
      </c>
      <c r="B3722" s="2" t="s">
        <v>3954</v>
      </c>
      <c r="C3722" s="2" t="s">
        <v>147</v>
      </c>
      <c r="D3722" s="2" t="s">
        <v>102</v>
      </c>
      <c r="E3722" s="2" t="s">
        <v>103</v>
      </c>
      <c r="F3722" s="2" t="s">
        <v>55</v>
      </c>
      <c r="G3722" s="2" t="s">
        <v>56</v>
      </c>
      <c r="H3722" s="2" t="s">
        <v>57</v>
      </c>
      <c r="I3722" s="2" t="s">
        <v>32</v>
      </c>
      <c r="J3722" s="2" t="s">
        <v>59</v>
      </c>
      <c r="K3722" s="2" t="s">
        <v>60</v>
      </c>
      <c r="L3722" s="2" t="s">
        <v>61</v>
      </c>
      <c r="M3722" s="2">
        <v>42</v>
      </c>
      <c r="N3722" s="2" t="b">
        <v>1</v>
      </c>
      <c r="O3722" s="2">
        <v>0.82546201232032845</v>
      </c>
      <c r="P3722" s="2">
        <v>0.78515625</v>
      </c>
      <c r="Q3722" s="2">
        <v>0.87012987012987009</v>
      </c>
      <c r="R3722" s="2" t="s">
        <v>74</v>
      </c>
      <c r="S3722" s="2" t="s">
        <v>8000</v>
      </c>
      <c r="T3722" s="2" t="s">
        <v>8001</v>
      </c>
      <c r="U3722" s="2" t="b">
        <v>1</v>
      </c>
      <c r="V3722" s="2" t="s">
        <v>69</v>
      </c>
      <c r="W3722" s="2">
        <v>5.6</v>
      </c>
    </row>
    <row r="3723" spans="1:23" ht="15.75" customHeight="1" x14ac:dyDescent="0.25">
      <c r="A3723" s="2" t="s">
        <v>3953</v>
      </c>
      <c r="B3723" s="2" t="s">
        <v>3954</v>
      </c>
      <c r="C3723" s="2" t="s">
        <v>147</v>
      </c>
      <c r="D3723" s="2" t="s">
        <v>102</v>
      </c>
      <c r="E3723" s="2" t="s">
        <v>103</v>
      </c>
      <c r="F3723" s="2" t="s">
        <v>55</v>
      </c>
      <c r="G3723" s="2" t="s">
        <v>70</v>
      </c>
      <c r="H3723" s="2" t="s">
        <v>57</v>
      </c>
      <c r="I3723" s="2" t="s">
        <v>32</v>
      </c>
      <c r="J3723" s="2" t="s">
        <v>71</v>
      </c>
      <c r="K3723" s="2" t="s">
        <v>72</v>
      </c>
      <c r="L3723" s="2" t="s">
        <v>61</v>
      </c>
      <c r="M3723" s="2">
        <v>43</v>
      </c>
      <c r="N3723" s="2" t="b">
        <v>1</v>
      </c>
      <c r="O3723" s="2">
        <v>0.82644628099173567</v>
      </c>
      <c r="P3723" s="2">
        <v>0.79051383399209485</v>
      </c>
      <c r="Q3723" s="2">
        <v>0.86580086580086579</v>
      </c>
      <c r="R3723" s="2" t="s">
        <v>74</v>
      </c>
      <c r="S3723" s="2" t="s">
        <v>8002</v>
      </c>
      <c r="T3723" s="2" t="s">
        <v>8003</v>
      </c>
      <c r="U3723" s="2" t="b">
        <v>1</v>
      </c>
      <c r="V3723" s="2" t="s">
        <v>69</v>
      </c>
      <c r="W3723" s="2">
        <v>1.7</v>
      </c>
    </row>
    <row r="3724" spans="1:23" ht="15.75" customHeight="1" x14ac:dyDescent="0.25">
      <c r="A3724" s="2" t="s">
        <v>3953</v>
      </c>
      <c r="B3724" s="2" t="s">
        <v>3954</v>
      </c>
      <c r="C3724" s="2" t="s">
        <v>147</v>
      </c>
      <c r="D3724" s="2" t="s">
        <v>102</v>
      </c>
      <c r="E3724" s="2" t="s">
        <v>103</v>
      </c>
      <c r="F3724" s="2" t="s">
        <v>55</v>
      </c>
      <c r="G3724" s="2" t="s">
        <v>78</v>
      </c>
      <c r="H3724" s="2" t="s">
        <v>57</v>
      </c>
      <c r="I3724" s="2" t="s">
        <v>32</v>
      </c>
      <c r="J3724" s="2" t="s">
        <v>79</v>
      </c>
      <c r="K3724" s="2" t="s">
        <v>80</v>
      </c>
      <c r="L3724" s="2" t="s">
        <v>61</v>
      </c>
      <c r="M3724" s="2">
        <v>44</v>
      </c>
      <c r="N3724" s="2" t="b">
        <v>1</v>
      </c>
      <c r="O3724" s="2">
        <v>0.81967213114754112</v>
      </c>
      <c r="P3724" s="2">
        <v>0.77821011673151752</v>
      </c>
      <c r="Q3724" s="2">
        <v>0.86580086580086579</v>
      </c>
      <c r="R3724" s="2" t="s">
        <v>74</v>
      </c>
      <c r="S3724" s="2" t="s">
        <v>8004</v>
      </c>
      <c r="T3724" s="2" t="s">
        <v>8005</v>
      </c>
      <c r="U3724" s="2" t="b">
        <v>1</v>
      </c>
      <c r="V3724" s="2" t="s">
        <v>69</v>
      </c>
      <c r="W3724" s="2">
        <v>2</v>
      </c>
    </row>
    <row r="3725" spans="1:23" ht="15.75" customHeight="1" x14ac:dyDescent="0.25">
      <c r="A3725" s="2" t="s">
        <v>3953</v>
      </c>
      <c r="B3725" s="2" t="s">
        <v>3954</v>
      </c>
      <c r="C3725" s="2" t="s">
        <v>147</v>
      </c>
      <c r="D3725" s="2" t="s">
        <v>102</v>
      </c>
      <c r="E3725" s="2" t="s">
        <v>103</v>
      </c>
      <c r="F3725" s="2" t="s">
        <v>55</v>
      </c>
      <c r="G3725" s="2" t="s">
        <v>85</v>
      </c>
      <c r="H3725" s="2" t="s">
        <v>57</v>
      </c>
      <c r="I3725" s="2" t="s">
        <v>32</v>
      </c>
      <c r="J3725" s="2" t="s">
        <v>86</v>
      </c>
      <c r="K3725" s="2" t="s">
        <v>87</v>
      </c>
      <c r="L3725" s="2" t="s">
        <v>61</v>
      </c>
      <c r="M3725" s="2">
        <v>45</v>
      </c>
      <c r="N3725" s="2" t="b">
        <v>1</v>
      </c>
      <c r="O3725" s="2">
        <v>0.82886597938144324</v>
      </c>
      <c r="P3725" s="2">
        <v>0.79133858267716539</v>
      </c>
      <c r="Q3725" s="2">
        <v>0.87012987012987009</v>
      </c>
      <c r="R3725" s="2" t="s">
        <v>74</v>
      </c>
      <c r="S3725" s="2" t="s">
        <v>8006</v>
      </c>
      <c r="T3725" s="2" t="s">
        <v>8007</v>
      </c>
      <c r="U3725" s="2" t="b">
        <v>1</v>
      </c>
      <c r="V3725" s="2" t="s">
        <v>69</v>
      </c>
      <c r="W3725" s="2">
        <v>1.6</v>
      </c>
    </row>
    <row r="3726" spans="1:23" ht="15.75" customHeight="1" x14ac:dyDescent="0.25">
      <c r="A3726" s="2" t="s">
        <v>3953</v>
      </c>
      <c r="B3726" s="2" t="s">
        <v>3954</v>
      </c>
      <c r="C3726" s="2" t="s">
        <v>147</v>
      </c>
      <c r="D3726" s="2" t="s">
        <v>102</v>
      </c>
      <c r="E3726" s="2" t="s">
        <v>103</v>
      </c>
      <c r="F3726" s="2" t="s">
        <v>55</v>
      </c>
      <c r="G3726" s="2" t="s">
        <v>92</v>
      </c>
      <c r="H3726" s="2" t="s">
        <v>57</v>
      </c>
      <c r="I3726" s="2" t="s">
        <v>32</v>
      </c>
      <c r="J3726" s="2" t="s">
        <v>93</v>
      </c>
      <c r="K3726" s="2" t="s">
        <v>95</v>
      </c>
      <c r="L3726" s="2" t="s">
        <v>61</v>
      </c>
      <c r="M3726" s="2">
        <v>46</v>
      </c>
      <c r="N3726" s="2" t="b">
        <v>1</v>
      </c>
      <c r="O3726" s="2">
        <v>0.82328482328482333</v>
      </c>
      <c r="P3726" s="2">
        <v>0.79200000000000004</v>
      </c>
      <c r="Q3726" s="2">
        <v>0.8571428571428571</v>
      </c>
      <c r="R3726" s="2" t="s">
        <v>74</v>
      </c>
      <c r="S3726" s="2" t="s">
        <v>8008</v>
      </c>
      <c r="T3726" s="2" t="s">
        <v>8009</v>
      </c>
      <c r="U3726" s="2" t="b">
        <v>1</v>
      </c>
      <c r="V3726" s="2" t="s">
        <v>69</v>
      </c>
      <c r="W3726" s="2">
        <v>1.7</v>
      </c>
    </row>
    <row r="3727" spans="1:23" ht="15.75" customHeight="1" x14ac:dyDescent="0.25">
      <c r="A3727" s="2" t="s">
        <v>3953</v>
      </c>
      <c r="B3727" s="2" t="s">
        <v>3954</v>
      </c>
      <c r="C3727" s="2" t="s">
        <v>147</v>
      </c>
      <c r="D3727" s="2" t="s">
        <v>102</v>
      </c>
      <c r="E3727" s="2" t="s">
        <v>103</v>
      </c>
      <c r="F3727" s="2" t="s">
        <v>55</v>
      </c>
      <c r="G3727" s="2" t="s">
        <v>99</v>
      </c>
      <c r="H3727" s="2" t="s">
        <v>57</v>
      </c>
      <c r="I3727" s="2" t="s">
        <v>32</v>
      </c>
      <c r="J3727" s="2" t="s">
        <v>100</v>
      </c>
      <c r="K3727" s="2" t="s">
        <v>101</v>
      </c>
      <c r="L3727" s="2" t="s">
        <v>61</v>
      </c>
      <c r="M3727" s="2">
        <v>47</v>
      </c>
      <c r="N3727" s="2" t="b">
        <v>1</v>
      </c>
      <c r="O3727" s="2">
        <v>0.8206185567010309</v>
      </c>
      <c r="P3727" s="2">
        <v>0.78346456692913391</v>
      </c>
      <c r="Q3727" s="2">
        <v>0.8614718614718615</v>
      </c>
      <c r="R3727" s="2" t="s">
        <v>74</v>
      </c>
      <c r="S3727" s="2" t="s">
        <v>8010</v>
      </c>
      <c r="T3727" s="2" t="s">
        <v>8011</v>
      </c>
      <c r="U3727" s="2" t="b">
        <v>1</v>
      </c>
      <c r="V3727" s="2" t="s">
        <v>69</v>
      </c>
      <c r="W3727" s="2">
        <v>2.1</v>
      </c>
    </row>
    <row r="3728" spans="1:23" ht="15.75" customHeight="1" x14ac:dyDescent="0.25">
      <c r="A3728" s="2" t="s">
        <v>3953</v>
      </c>
      <c r="B3728" s="2" t="s">
        <v>3954</v>
      </c>
      <c r="C3728" s="2" t="s">
        <v>147</v>
      </c>
      <c r="D3728" s="2" t="s">
        <v>102</v>
      </c>
      <c r="E3728" s="2" t="s">
        <v>103</v>
      </c>
      <c r="F3728" s="2" t="s">
        <v>55</v>
      </c>
      <c r="G3728" s="2" t="s">
        <v>107</v>
      </c>
      <c r="H3728" s="2" t="s">
        <v>57</v>
      </c>
      <c r="I3728" s="2" t="s">
        <v>32</v>
      </c>
      <c r="J3728" s="2" t="s">
        <v>108</v>
      </c>
      <c r="K3728" s="2" t="s">
        <v>109</v>
      </c>
      <c r="L3728" s="2" t="s">
        <v>61</v>
      </c>
      <c r="M3728" s="2">
        <v>48</v>
      </c>
      <c r="N3728" s="2" t="b">
        <v>1</v>
      </c>
      <c r="O3728" s="2">
        <v>0.83643892339544512</v>
      </c>
      <c r="P3728" s="2">
        <v>0.80158730158730163</v>
      </c>
      <c r="Q3728" s="2">
        <v>0.87445887445887449</v>
      </c>
      <c r="R3728" s="2" t="s">
        <v>74</v>
      </c>
      <c r="S3728" s="2" t="s">
        <v>8012</v>
      </c>
      <c r="T3728" s="2" t="s">
        <v>8013</v>
      </c>
      <c r="U3728" s="2" t="b">
        <v>1</v>
      </c>
      <c r="V3728" s="2" t="s">
        <v>69</v>
      </c>
      <c r="W3728" s="2">
        <v>1.7</v>
      </c>
    </row>
    <row r="3729" spans="1:23" ht="15.75" customHeight="1" x14ac:dyDescent="0.25">
      <c r="A3729" s="2" t="s">
        <v>3953</v>
      </c>
      <c r="B3729" s="2" t="s">
        <v>3954</v>
      </c>
      <c r="C3729" s="2" t="s">
        <v>147</v>
      </c>
      <c r="D3729" s="2" t="s">
        <v>102</v>
      </c>
      <c r="E3729" s="2" t="s">
        <v>103</v>
      </c>
      <c r="F3729" s="2" t="s">
        <v>55</v>
      </c>
      <c r="G3729" s="2" t="s">
        <v>112</v>
      </c>
      <c r="H3729" s="2" t="s">
        <v>57</v>
      </c>
      <c r="I3729" s="2" t="s">
        <v>32</v>
      </c>
      <c r="J3729" s="2" t="s">
        <v>113</v>
      </c>
      <c r="K3729" s="2" t="s">
        <v>114</v>
      </c>
      <c r="L3729" s="2" t="s">
        <v>61</v>
      </c>
      <c r="M3729" s="2">
        <v>49</v>
      </c>
      <c r="N3729" s="2" t="b">
        <v>1</v>
      </c>
      <c r="O3729" s="2">
        <v>0.82886597938144324</v>
      </c>
      <c r="P3729" s="2">
        <v>0.79133858267716539</v>
      </c>
      <c r="Q3729" s="2">
        <v>0.87012987012987009</v>
      </c>
      <c r="R3729" s="2" t="s">
        <v>74</v>
      </c>
      <c r="S3729" s="2" t="s">
        <v>8014</v>
      </c>
      <c r="T3729" s="2" t="s">
        <v>8015</v>
      </c>
      <c r="U3729" s="2" t="b">
        <v>1</v>
      </c>
      <c r="V3729" s="2" t="s">
        <v>69</v>
      </c>
      <c r="W3729" s="2">
        <v>1.7</v>
      </c>
    </row>
    <row r="3730" spans="1:23" ht="15.75" customHeight="1" x14ac:dyDescent="0.25">
      <c r="A3730" s="2" t="s">
        <v>3953</v>
      </c>
      <c r="B3730" s="2" t="s">
        <v>3954</v>
      </c>
      <c r="C3730" s="2" t="s">
        <v>147</v>
      </c>
      <c r="D3730" s="2" t="s">
        <v>102</v>
      </c>
      <c r="E3730" s="2" t="s">
        <v>103</v>
      </c>
      <c r="F3730" s="2" t="s">
        <v>55</v>
      </c>
      <c r="G3730" s="2" t="s">
        <v>117</v>
      </c>
      <c r="H3730" s="2" t="s">
        <v>57</v>
      </c>
      <c r="I3730" s="2" t="s">
        <v>32</v>
      </c>
      <c r="J3730" s="2" t="s">
        <v>118</v>
      </c>
      <c r="K3730" s="2" t="s">
        <v>119</v>
      </c>
      <c r="L3730" s="2" t="s">
        <v>61</v>
      </c>
      <c r="M3730" s="2">
        <v>50</v>
      </c>
      <c r="N3730" s="2" t="b">
        <v>1</v>
      </c>
      <c r="O3730" s="2">
        <v>0.82304526748971196</v>
      </c>
      <c r="P3730" s="2">
        <v>0.78431372549019607</v>
      </c>
      <c r="Q3730" s="2">
        <v>0.86580086580086579</v>
      </c>
      <c r="R3730" s="2" t="s">
        <v>74</v>
      </c>
      <c r="S3730" s="2" t="s">
        <v>8016</v>
      </c>
      <c r="T3730" s="2" t="s">
        <v>8017</v>
      </c>
      <c r="U3730" s="2" t="b">
        <v>1</v>
      </c>
      <c r="V3730" s="2" t="s">
        <v>69</v>
      </c>
      <c r="W3730" s="2">
        <v>2.1</v>
      </c>
    </row>
    <row r="3731" spans="1:23" ht="15.75" customHeight="1" x14ac:dyDescent="0.25">
      <c r="A3731" s="2" t="s">
        <v>3953</v>
      </c>
      <c r="B3731" s="2" t="s">
        <v>3954</v>
      </c>
      <c r="C3731" s="2" t="s">
        <v>147</v>
      </c>
      <c r="D3731" s="2" t="s">
        <v>102</v>
      </c>
      <c r="E3731" s="2" t="s">
        <v>103</v>
      </c>
      <c r="F3731" s="2" t="s">
        <v>55</v>
      </c>
      <c r="G3731" s="2" t="s">
        <v>122</v>
      </c>
      <c r="H3731" s="2" t="s">
        <v>57</v>
      </c>
      <c r="I3731" s="2" t="s">
        <v>32</v>
      </c>
      <c r="J3731" s="2" t="s">
        <v>123</v>
      </c>
      <c r="K3731" s="2" t="s">
        <v>124</v>
      </c>
      <c r="L3731" s="2" t="s">
        <v>61</v>
      </c>
      <c r="M3731" s="2">
        <v>51</v>
      </c>
      <c r="N3731" s="2" t="b">
        <v>1</v>
      </c>
      <c r="O3731" s="2">
        <v>0.80903490759753605</v>
      </c>
      <c r="P3731" s="2">
        <v>0.76953125</v>
      </c>
      <c r="Q3731" s="2">
        <v>0.8528138528138528</v>
      </c>
      <c r="R3731" s="2" t="s">
        <v>74</v>
      </c>
      <c r="S3731" s="2" t="s">
        <v>8018</v>
      </c>
      <c r="T3731" s="2" t="s">
        <v>8019</v>
      </c>
      <c r="U3731" s="2" t="b">
        <v>1</v>
      </c>
      <c r="V3731" s="2" t="s">
        <v>69</v>
      </c>
      <c r="W3731" s="2">
        <v>1.7</v>
      </c>
    </row>
    <row r="3732" spans="1:23" ht="15.75" customHeight="1" x14ac:dyDescent="0.25">
      <c r="A3732" s="2" t="s">
        <v>3953</v>
      </c>
      <c r="B3732" s="2" t="s">
        <v>3954</v>
      </c>
      <c r="C3732" s="2" t="s">
        <v>147</v>
      </c>
      <c r="D3732" s="2" t="s">
        <v>102</v>
      </c>
      <c r="E3732" s="2" t="s">
        <v>103</v>
      </c>
      <c r="F3732" s="2" t="s">
        <v>55</v>
      </c>
      <c r="G3732" s="2" t="s">
        <v>127</v>
      </c>
      <c r="H3732" s="2" t="s">
        <v>57</v>
      </c>
      <c r="I3732" s="2" t="s">
        <v>32</v>
      </c>
      <c r="J3732" s="2" t="s">
        <v>128</v>
      </c>
      <c r="K3732" s="2" t="s">
        <v>129</v>
      </c>
      <c r="L3732" s="2" t="s">
        <v>61</v>
      </c>
      <c r="M3732" s="2">
        <v>52</v>
      </c>
      <c r="N3732" s="2" t="b">
        <v>1</v>
      </c>
      <c r="O3732" s="2">
        <v>0.81300813008130091</v>
      </c>
      <c r="P3732" s="2">
        <v>0.76628352490421459</v>
      </c>
      <c r="Q3732" s="2">
        <v>0.86580086580086579</v>
      </c>
      <c r="R3732" s="2" t="s">
        <v>74</v>
      </c>
      <c r="S3732" s="2" t="s">
        <v>8020</v>
      </c>
      <c r="T3732" s="2" t="s">
        <v>8021</v>
      </c>
      <c r="U3732" s="2" t="b">
        <v>1</v>
      </c>
      <c r="V3732" s="2" t="s">
        <v>69</v>
      </c>
      <c r="W3732" s="2">
        <v>2</v>
      </c>
    </row>
    <row r="3733" spans="1:23" ht="15.75" customHeight="1" x14ac:dyDescent="0.25">
      <c r="A3733" s="2" t="s">
        <v>3953</v>
      </c>
      <c r="B3733" s="2" t="s">
        <v>3954</v>
      </c>
      <c r="C3733" s="2" t="s">
        <v>147</v>
      </c>
      <c r="D3733" s="2" t="s">
        <v>102</v>
      </c>
      <c r="E3733" s="2" t="s">
        <v>103</v>
      </c>
      <c r="F3733" s="2" t="s">
        <v>55</v>
      </c>
      <c r="G3733" s="2" t="s">
        <v>132</v>
      </c>
      <c r="H3733" s="2" t="s">
        <v>57</v>
      </c>
      <c r="I3733" s="2" t="s">
        <v>32</v>
      </c>
      <c r="J3733" s="2" t="s">
        <v>133</v>
      </c>
      <c r="K3733" s="2" t="s">
        <v>134</v>
      </c>
      <c r="L3733" s="2" t="s">
        <v>61</v>
      </c>
      <c r="M3733" s="2">
        <v>53</v>
      </c>
      <c r="N3733" s="2" t="b">
        <v>1</v>
      </c>
      <c r="O3733" s="2">
        <v>0.81557377049180324</v>
      </c>
      <c r="P3733" s="2">
        <v>0.77431906614785995</v>
      </c>
      <c r="Q3733" s="2">
        <v>0.8614718614718615</v>
      </c>
      <c r="R3733" s="2" t="s">
        <v>74</v>
      </c>
      <c r="S3733" s="2" t="s">
        <v>8022</v>
      </c>
      <c r="T3733" s="2" t="s">
        <v>8023</v>
      </c>
      <c r="U3733" s="2" t="b">
        <v>1</v>
      </c>
      <c r="V3733" s="2" t="s">
        <v>69</v>
      </c>
      <c r="W3733" s="2">
        <v>1.7</v>
      </c>
    </row>
    <row r="3734" spans="1:23" ht="15.75" customHeight="1" x14ac:dyDescent="0.25">
      <c r="A3734" s="2" t="s">
        <v>3953</v>
      </c>
      <c r="B3734" s="2" t="s">
        <v>3954</v>
      </c>
      <c r="C3734" s="2" t="s">
        <v>147</v>
      </c>
      <c r="D3734" s="2" t="s">
        <v>102</v>
      </c>
      <c r="E3734" s="2" t="s">
        <v>103</v>
      </c>
      <c r="F3734" s="2" t="s">
        <v>55</v>
      </c>
      <c r="G3734" s="2" t="s">
        <v>137</v>
      </c>
      <c r="H3734" s="2" t="s">
        <v>57</v>
      </c>
      <c r="I3734" s="2" t="s">
        <v>32</v>
      </c>
      <c r="J3734" s="2" t="s">
        <v>138</v>
      </c>
      <c r="K3734" s="2" t="s">
        <v>139</v>
      </c>
      <c r="L3734" s="2" t="s">
        <v>61</v>
      </c>
      <c r="M3734" s="2">
        <v>54</v>
      </c>
      <c r="N3734" s="2" t="b">
        <v>1</v>
      </c>
      <c r="O3734" s="2">
        <v>0.83471074380165289</v>
      </c>
      <c r="P3734" s="2">
        <v>0.79841897233201586</v>
      </c>
      <c r="Q3734" s="2">
        <v>0.87445887445887449</v>
      </c>
      <c r="R3734" s="2" t="s">
        <v>74</v>
      </c>
      <c r="S3734" s="2" t="s">
        <v>8024</v>
      </c>
      <c r="T3734" s="2" t="s">
        <v>8025</v>
      </c>
      <c r="U3734" s="2" t="b">
        <v>1</v>
      </c>
      <c r="V3734" s="2" t="s">
        <v>69</v>
      </c>
      <c r="W3734" s="2">
        <v>2.1</v>
      </c>
    </row>
    <row r="3735" spans="1:23" ht="15.75" customHeight="1" x14ac:dyDescent="0.25">
      <c r="A3735" s="2" t="s">
        <v>3953</v>
      </c>
      <c r="B3735" s="2" t="s">
        <v>3954</v>
      </c>
      <c r="C3735" s="2" t="s">
        <v>147</v>
      </c>
      <c r="D3735" s="2" t="s">
        <v>102</v>
      </c>
      <c r="E3735" s="2" t="s">
        <v>103</v>
      </c>
      <c r="F3735" s="2" t="s">
        <v>55</v>
      </c>
      <c r="G3735" s="2" t="s">
        <v>142</v>
      </c>
      <c r="H3735" s="2" t="s">
        <v>57</v>
      </c>
      <c r="I3735" s="2" t="s">
        <v>32</v>
      </c>
      <c r="J3735" s="2" t="s">
        <v>143</v>
      </c>
      <c r="K3735" s="2" t="s">
        <v>144</v>
      </c>
      <c r="L3735" s="2" t="s">
        <v>61</v>
      </c>
      <c r="M3735" s="2">
        <v>55</v>
      </c>
      <c r="N3735" s="2" t="b">
        <v>1</v>
      </c>
      <c r="O3735" s="2">
        <v>0.81557377049180324</v>
      </c>
      <c r="P3735" s="2">
        <v>0.77431906614785995</v>
      </c>
      <c r="Q3735" s="2">
        <v>0.8614718614718615</v>
      </c>
      <c r="R3735" s="2" t="s">
        <v>74</v>
      </c>
      <c r="S3735" s="2" t="s">
        <v>8026</v>
      </c>
      <c r="T3735" s="2" t="s">
        <v>8027</v>
      </c>
      <c r="U3735" s="2" t="b">
        <v>1</v>
      </c>
      <c r="V3735" s="2" t="s">
        <v>69</v>
      </c>
      <c r="W3735" s="2">
        <v>1.7</v>
      </c>
    </row>
    <row r="3736" spans="1:23" ht="15.75" customHeight="1" x14ac:dyDescent="0.25">
      <c r="A3736" s="2" t="s">
        <v>3953</v>
      </c>
      <c r="B3736" s="2" t="s">
        <v>3954</v>
      </c>
      <c r="C3736" s="2" t="s">
        <v>147</v>
      </c>
      <c r="D3736" s="2" t="s">
        <v>102</v>
      </c>
      <c r="E3736" s="2" t="s">
        <v>103</v>
      </c>
      <c r="F3736" s="2" t="s">
        <v>55</v>
      </c>
      <c r="G3736" s="2" t="s">
        <v>148</v>
      </c>
      <c r="H3736" s="2" t="s">
        <v>57</v>
      </c>
      <c r="I3736" s="2" t="s">
        <v>32</v>
      </c>
      <c r="J3736" s="2" t="s">
        <v>149</v>
      </c>
      <c r="K3736" s="2" t="s">
        <v>150</v>
      </c>
      <c r="L3736" s="2" t="s">
        <v>61</v>
      </c>
      <c r="M3736" s="2">
        <v>56</v>
      </c>
      <c r="N3736" s="2" t="b">
        <v>1</v>
      </c>
      <c r="O3736" s="2">
        <v>0.83333333333333337</v>
      </c>
      <c r="P3736" s="2">
        <v>0.80321285140562249</v>
      </c>
      <c r="Q3736" s="2">
        <v>0.86580086580086579</v>
      </c>
      <c r="R3736" s="2" t="s">
        <v>74</v>
      </c>
      <c r="S3736" s="2" t="s">
        <v>8028</v>
      </c>
      <c r="T3736" s="2" t="s">
        <v>8029</v>
      </c>
      <c r="U3736" s="2" t="b">
        <v>1</v>
      </c>
      <c r="V3736" s="2" t="s">
        <v>69</v>
      </c>
      <c r="W3736" s="2">
        <v>1.7</v>
      </c>
    </row>
    <row r="3737" spans="1:23" ht="15.75" customHeight="1" x14ac:dyDescent="0.25">
      <c r="A3737" s="2" t="s">
        <v>3953</v>
      </c>
      <c r="B3737" s="2" t="s">
        <v>3954</v>
      </c>
      <c r="C3737" s="2" t="s">
        <v>147</v>
      </c>
      <c r="D3737" s="2" t="s">
        <v>102</v>
      </c>
      <c r="E3737" s="2" t="s">
        <v>103</v>
      </c>
      <c r="F3737" s="2" t="s">
        <v>55</v>
      </c>
      <c r="G3737" s="2" t="s">
        <v>153</v>
      </c>
      <c r="H3737" s="2" t="s">
        <v>57</v>
      </c>
      <c r="I3737" s="2" t="s">
        <v>32</v>
      </c>
      <c r="J3737" s="2" t="s">
        <v>154</v>
      </c>
      <c r="K3737" s="2" t="s">
        <v>155</v>
      </c>
      <c r="L3737" s="2" t="s">
        <v>61</v>
      </c>
      <c r="M3737" s="2">
        <v>57</v>
      </c>
      <c r="N3737" s="2" t="b">
        <v>1</v>
      </c>
      <c r="O3737" s="2">
        <v>0.83750000000000002</v>
      </c>
      <c r="P3737" s="2">
        <v>0.80722891566265065</v>
      </c>
      <c r="Q3737" s="2">
        <v>0.87012987012987009</v>
      </c>
      <c r="R3737" s="2" t="s">
        <v>74</v>
      </c>
      <c r="S3737" s="2" t="s">
        <v>8030</v>
      </c>
      <c r="T3737" s="2" t="s">
        <v>8031</v>
      </c>
      <c r="U3737" s="2" t="b">
        <v>1</v>
      </c>
      <c r="V3737" s="2" t="s">
        <v>69</v>
      </c>
      <c r="W3737" s="2">
        <v>2.1</v>
      </c>
    </row>
    <row r="3738" spans="1:23" ht="15.75" customHeight="1" x14ac:dyDescent="0.25">
      <c r="A3738" s="2" t="s">
        <v>3953</v>
      </c>
      <c r="B3738" s="2" t="s">
        <v>3954</v>
      </c>
      <c r="C3738" s="2" t="s">
        <v>147</v>
      </c>
      <c r="D3738" s="2" t="s">
        <v>102</v>
      </c>
      <c r="E3738" s="2" t="s">
        <v>103</v>
      </c>
      <c r="F3738" s="2" t="s">
        <v>55</v>
      </c>
      <c r="G3738" s="2" t="s">
        <v>158</v>
      </c>
      <c r="H3738" s="2" t="s">
        <v>57</v>
      </c>
      <c r="I3738" s="2" t="s">
        <v>32</v>
      </c>
      <c r="J3738" s="2" t="s">
        <v>159</v>
      </c>
      <c r="K3738" s="2" t="s">
        <v>160</v>
      </c>
      <c r="L3738" s="2" t="s">
        <v>61</v>
      </c>
      <c r="M3738" s="2">
        <v>58</v>
      </c>
      <c r="N3738" s="2" t="b">
        <v>1</v>
      </c>
      <c r="O3738" s="2">
        <v>0.82786885245901642</v>
      </c>
      <c r="P3738" s="2">
        <v>0.78599221789883267</v>
      </c>
      <c r="Q3738" s="2">
        <v>0.87445887445887449</v>
      </c>
      <c r="R3738" s="2" t="s">
        <v>74</v>
      </c>
      <c r="S3738" s="2" t="s">
        <v>8032</v>
      </c>
      <c r="T3738" s="2" t="s">
        <v>8033</v>
      </c>
      <c r="U3738" s="2" t="b">
        <v>1</v>
      </c>
      <c r="V3738" s="2" t="s">
        <v>69</v>
      </c>
      <c r="W3738" s="2">
        <v>1.7</v>
      </c>
    </row>
    <row r="3739" spans="1:23" ht="15.75" customHeight="1" x14ac:dyDescent="0.25">
      <c r="A3739" s="2" t="s">
        <v>3953</v>
      </c>
      <c r="B3739" s="2" t="s">
        <v>3954</v>
      </c>
      <c r="C3739" s="2" t="s">
        <v>147</v>
      </c>
      <c r="D3739" s="2" t="s">
        <v>102</v>
      </c>
      <c r="E3739" s="2" t="s">
        <v>103</v>
      </c>
      <c r="F3739" s="2" t="s">
        <v>55</v>
      </c>
      <c r="G3739" s="2" t="s">
        <v>163</v>
      </c>
      <c r="H3739" s="2" t="s">
        <v>57</v>
      </c>
      <c r="I3739" s="2" t="s">
        <v>32</v>
      </c>
      <c r="J3739" s="2" t="s">
        <v>164</v>
      </c>
      <c r="K3739" s="2" t="s">
        <v>165</v>
      </c>
      <c r="L3739" s="2" t="s">
        <v>61</v>
      </c>
      <c r="M3739" s="2">
        <v>59</v>
      </c>
      <c r="N3739" s="2" t="b">
        <v>1</v>
      </c>
      <c r="O3739" s="2">
        <v>0.81893004115226331</v>
      </c>
      <c r="P3739" s="2">
        <v>0.7803921568627451</v>
      </c>
      <c r="Q3739" s="2">
        <v>0.8614718614718615</v>
      </c>
      <c r="R3739" s="2" t="s">
        <v>74</v>
      </c>
      <c r="S3739" s="2" t="s">
        <v>8034</v>
      </c>
      <c r="T3739" s="2" t="s">
        <v>8035</v>
      </c>
      <c r="U3739" s="2" t="b">
        <v>1</v>
      </c>
      <c r="V3739" s="2" t="s">
        <v>69</v>
      </c>
      <c r="W3739" s="2">
        <v>1.7</v>
      </c>
    </row>
    <row r="3740" spans="1:23" ht="15.75" customHeight="1" x14ac:dyDescent="0.25">
      <c r="A3740" s="2" t="s">
        <v>3953</v>
      </c>
      <c r="B3740" s="2" t="s">
        <v>3954</v>
      </c>
      <c r="C3740" s="2" t="s">
        <v>147</v>
      </c>
      <c r="D3740" s="2" t="s">
        <v>102</v>
      </c>
      <c r="E3740" s="2" t="s">
        <v>103</v>
      </c>
      <c r="F3740" s="2" t="s">
        <v>55</v>
      </c>
      <c r="G3740" s="2" t="s">
        <v>168</v>
      </c>
      <c r="H3740" s="2" t="s">
        <v>57</v>
      </c>
      <c r="I3740" s="2" t="s">
        <v>32</v>
      </c>
      <c r="J3740" s="2" t="s">
        <v>169</v>
      </c>
      <c r="K3740" s="2" t="s">
        <v>170</v>
      </c>
      <c r="L3740" s="2" t="s">
        <v>61</v>
      </c>
      <c r="M3740" s="2">
        <v>60</v>
      </c>
      <c r="N3740" s="2" t="b">
        <v>1</v>
      </c>
      <c r="O3740" s="2">
        <v>0.84426229508196726</v>
      </c>
      <c r="P3740" s="2">
        <v>0.80155642023346307</v>
      </c>
      <c r="Q3740" s="2">
        <v>0.89177489177489178</v>
      </c>
      <c r="R3740" s="2" t="s">
        <v>74</v>
      </c>
      <c r="S3740" s="2" t="s">
        <v>8036</v>
      </c>
      <c r="T3740" s="2" t="s">
        <v>8037</v>
      </c>
      <c r="U3740" s="2" t="b">
        <v>1</v>
      </c>
      <c r="V3740" s="2" t="s">
        <v>69</v>
      </c>
      <c r="W3740" s="2">
        <v>2</v>
      </c>
    </row>
    <row r="3741" spans="1:23" ht="15.75" customHeight="1" x14ac:dyDescent="0.25">
      <c r="A3741" s="2" t="s">
        <v>3953</v>
      </c>
      <c r="B3741" s="2" t="s">
        <v>3954</v>
      </c>
      <c r="C3741" s="2" t="s">
        <v>147</v>
      </c>
      <c r="D3741" s="2" t="s">
        <v>102</v>
      </c>
      <c r="E3741" s="2" t="s">
        <v>103</v>
      </c>
      <c r="F3741" s="2" t="s">
        <v>55</v>
      </c>
      <c r="G3741" s="2" t="s">
        <v>173</v>
      </c>
      <c r="H3741" s="2" t="s">
        <v>57</v>
      </c>
      <c r="I3741" s="2" t="s">
        <v>32</v>
      </c>
      <c r="J3741" s="2" t="s">
        <v>174</v>
      </c>
      <c r="K3741" s="2" t="s">
        <v>175</v>
      </c>
      <c r="L3741" s="2" t="s">
        <v>61</v>
      </c>
      <c r="M3741" s="2">
        <v>61</v>
      </c>
      <c r="N3741" s="2" t="b">
        <v>1</v>
      </c>
      <c r="O3741" s="2">
        <v>0.85892116182572609</v>
      </c>
      <c r="P3741" s="2">
        <v>0.82470119521912355</v>
      </c>
      <c r="Q3741" s="2">
        <v>0.89610389610389607</v>
      </c>
      <c r="R3741" s="2" t="s">
        <v>74</v>
      </c>
      <c r="S3741" s="2" t="s">
        <v>8038</v>
      </c>
      <c r="T3741" s="2" t="s">
        <v>8039</v>
      </c>
      <c r="U3741" s="2" t="b">
        <v>1</v>
      </c>
      <c r="V3741" s="2" t="s">
        <v>69</v>
      </c>
      <c r="W3741" s="2">
        <v>1.7</v>
      </c>
    </row>
    <row r="3742" spans="1:23" ht="15.75" customHeight="1" x14ac:dyDescent="0.25">
      <c r="A3742" s="2" t="s">
        <v>3953</v>
      </c>
      <c r="B3742" s="2" t="s">
        <v>3954</v>
      </c>
      <c r="C3742" s="2" t="s">
        <v>147</v>
      </c>
      <c r="D3742" s="2" t="s">
        <v>102</v>
      </c>
      <c r="E3742" s="2" t="s">
        <v>103</v>
      </c>
      <c r="F3742" s="2" t="s">
        <v>55</v>
      </c>
      <c r="G3742" s="2" t="s">
        <v>178</v>
      </c>
      <c r="H3742" s="2" t="s">
        <v>179</v>
      </c>
      <c r="I3742" s="2" t="s">
        <v>12</v>
      </c>
      <c r="J3742" s="2" t="s">
        <v>180</v>
      </c>
      <c r="K3742" s="2" t="s">
        <v>181</v>
      </c>
      <c r="L3742" s="2" t="s">
        <v>182</v>
      </c>
      <c r="M3742" s="2">
        <v>42</v>
      </c>
      <c r="N3742" s="2" t="b">
        <v>0</v>
      </c>
      <c r="O3742" s="2">
        <v>0.82777777777777783</v>
      </c>
      <c r="P3742" s="2">
        <v>0.78835978835978837</v>
      </c>
      <c r="Q3742" s="2">
        <v>0.87134502923976609</v>
      </c>
      <c r="R3742" s="2" t="s">
        <v>74</v>
      </c>
      <c r="S3742" s="2" t="s">
        <v>8040</v>
      </c>
      <c r="T3742" s="2" t="s">
        <v>8041</v>
      </c>
      <c r="U3742" s="2" t="b">
        <v>1</v>
      </c>
      <c r="V3742" s="2" t="s">
        <v>69</v>
      </c>
      <c r="W3742" s="2">
        <v>1.9</v>
      </c>
    </row>
    <row r="3743" spans="1:23" ht="15.75" customHeight="1" x14ac:dyDescent="0.25">
      <c r="A3743" s="2" t="s">
        <v>3953</v>
      </c>
      <c r="B3743" s="2" t="s">
        <v>3954</v>
      </c>
      <c r="C3743" s="2" t="s">
        <v>147</v>
      </c>
      <c r="D3743" s="2" t="s">
        <v>102</v>
      </c>
      <c r="E3743" s="2" t="s">
        <v>103</v>
      </c>
      <c r="F3743" s="2" t="s">
        <v>55</v>
      </c>
      <c r="G3743" s="2" t="s">
        <v>185</v>
      </c>
      <c r="H3743" s="2" t="s">
        <v>179</v>
      </c>
      <c r="I3743" s="2" t="s">
        <v>12</v>
      </c>
      <c r="J3743" s="2" t="s">
        <v>186</v>
      </c>
      <c r="K3743" s="2" t="s">
        <v>187</v>
      </c>
      <c r="L3743" s="2" t="s">
        <v>182</v>
      </c>
      <c r="M3743" s="2">
        <v>43</v>
      </c>
      <c r="N3743" s="2" t="b">
        <v>0</v>
      </c>
      <c r="O3743" s="2">
        <v>0.87818696883852676</v>
      </c>
      <c r="P3743" s="2">
        <v>0.85164835164835162</v>
      </c>
      <c r="Q3743" s="2">
        <v>0.9064327485380117</v>
      </c>
      <c r="R3743" s="2" t="s">
        <v>74</v>
      </c>
      <c r="S3743" s="2" t="s">
        <v>8042</v>
      </c>
      <c r="T3743" s="2" t="s">
        <v>8043</v>
      </c>
      <c r="U3743" s="2" t="b">
        <v>1</v>
      </c>
      <c r="V3743" s="2" t="s">
        <v>69</v>
      </c>
      <c r="W3743" s="2">
        <v>1.5</v>
      </c>
    </row>
    <row r="3744" spans="1:23" ht="15.75" customHeight="1" x14ac:dyDescent="0.25">
      <c r="A3744" s="2" t="s">
        <v>3953</v>
      </c>
      <c r="B3744" s="2" t="s">
        <v>3954</v>
      </c>
      <c r="C3744" s="2" t="s">
        <v>147</v>
      </c>
      <c r="D3744" s="2" t="s">
        <v>102</v>
      </c>
      <c r="E3744" s="2" t="s">
        <v>103</v>
      </c>
      <c r="F3744" s="2" t="s">
        <v>55</v>
      </c>
      <c r="G3744" s="2" t="s">
        <v>191</v>
      </c>
      <c r="H3744" s="2" t="s">
        <v>179</v>
      </c>
      <c r="I3744" s="2" t="s">
        <v>12</v>
      </c>
      <c r="J3744" s="2" t="s">
        <v>192</v>
      </c>
      <c r="K3744" s="2" t="s">
        <v>193</v>
      </c>
      <c r="L3744" s="2" t="s">
        <v>182</v>
      </c>
      <c r="M3744" s="2">
        <v>44</v>
      </c>
      <c r="N3744" s="2" t="b">
        <v>0</v>
      </c>
      <c r="O3744" s="2">
        <v>0.83565459610027859</v>
      </c>
      <c r="P3744" s="2">
        <v>0.7978723404255319</v>
      </c>
      <c r="Q3744" s="2">
        <v>0.8771929824561403</v>
      </c>
      <c r="R3744" s="2" t="s">
        <v>74</v>
      </c>
      <c r="S3744" s="2" t="s">
        <v>8044</v>
      </c>
      <c r="T3744" s="2" t="s">
        <v>8045</v>
      </c>
      <c r="U3744" s="2" t="b">
        <v>1</v>
      </c>
      <c r="V3744" s="2" t="s">
        <v>69</v>
      </c>
      <c r="W3744" s="2">
        <v>1.5</v>
      </c>
    </row>
    <row r="3745" spans="1:23" ht="15.75" customHeight="1" x14ac:dyDescent="0.25">
      <c r="A3745" s="2" t="s">
        <v>3953</v>
      </c>
      <c r="B3745" s="2" t="s">
        <v>3954</v>
      </c>
      <c r="C3745" s="2" t="s">
        <v>147</v>
      </c>
      <c r="D3745" s="2" t="s">
        <v>102</v>
      </c>
      <c r="E3745" s="2" t="s">
        <v>103</v>
      </c>
      <c r="F3745" s="2" t="s">
        <v>55</v>
      </c>
      <c r="G3745" s="2" t="s">
        <v>196</v>
      </c>
      <c r="H3745" s="2" t="s">
        <v>179</v>
      </c>
      <c r="I3745" s="2" t="s">
        <v>12</v>
      </c>
      <c r="J3745" s="2" t="s">
        <v>197</v>
      </c>
      <c r="K3745" s="2" t="s">
        <v>198</v>
      </c>
      <c r="L3745" s="2" t="s">
        <v>182</v>
      </c>
      <c r="M3745" s="2">
        <v>45</v>
      </c>
      <c r="N3745" s="2" t="b">
        <v>0</v>
      </c>
      <c r="O3745" s="2">
        <v>0.85875706214689262</v>
      </c>
      <c r="P3745" s="2">
        <v>0.8306010928961749</v>
      </c>
      <c r="Q3745" s="2">
        <v>0.88888888888888884</v>
      </c>
      <c r="R3745" s="2" t="s">
        <v>74</v>
      </c>
      <c r="S3745" s="2" t="s">
        <v>8046</v>
      </c>
      <c r="T3745" s="2" t="s">
        <v>8047</v>
      </c>
      <c r="U3745" s="2" t="b">
        <v>1</v>
      </c>
      <c r="V3745" s="2" t="s">
        <v>69</v>
      </c>
      <c r="W3745" s="2">
        <v>1.9</v>
      </c>
    </row>
    <row r="3746" spans="1:23" ht="15.75" customHeight="1" x14ac:dyDescent="0.25">
      <c r="A3746" s="2" t="s">
        <v>3953</v>
      </c>
      <c r="B3746" s="2" t="s">
        <v>3954</v>
      </c>
      <c r="C3746" s="2" t="s">
        <v>147</v>
      </c>
      <c r="D3746" s="2" t="s">
        <v>102</v>
      </c>
      <c r="E3746" s="2" t="s">
        <v>103</v>
      </c>
      <c r="F3746" s="2" t="s">
        <v>55</v>
      </c>
      <c r="G3746" s="2" t="s">
        <v>201</v>
      </c>
      <c r="H3746" s="2" t="s">
        <v>179</v>
      </c>
      <c r="I3746" s="2" t="s">
        <v>12</v>
      </c>
      <c r="J3746" s="2" t="s">
        <v>202</v>
      </c>
      <c r="K3746" s="2" t="s">
        <v>203</v>
      </c>
      <c r="L3746" s="2" t="s">
        <v>182</v>
      </c>
      <c r="M3746" s="2">
        <v>46</v>
      </c>
      <c r="N3746" s="2" t="b">
        <v>0</v>
      </c>
      <c r="O3746" s="2">
        <v>0.848314606741573</v>
      </c>
      <c r="P3746" s="2">
        <v>0.81621621621621621</v>
      </c>
      <c r="Q3746" s="2">
        <v>0.88304093567251463</v>
      </c>
      <c r="R3746" s="2" t="s">
        <v>74</v>
      </c>
      <c r="S3746" s="2" t="s">
        <v>8048</v>
      </c>
      <c r="T3746" s="2" t="s">
        <v>8049</v>
      </c>
      <c r="U3746" s="2" t="b">
        <v>1</v>
      </c>
      <c r="V3746" s="2" t="s">
        <v>69</v>
      </c>
      <c r="W3746" s="2">
        <v>1.5</v>
      </c>
    </row>
    <row r="3747" spans="1:23" ht="15.75" customHeight="1" x14ac:dyDescent="0.25">
      <c r="A3747" s="2" t="s">
        <v>3953</v>
      </c>
      <c r="B3747" s="2" t="s">
        <v>3954</v>
      </c>
      <c r="C3747" s="2" t="s">
        <v>147</v>
      </c>
      <c r="D3747" s="2" t="s">
        <v>102</v>
      </c>
      <c r="E3747" s="2" t="s">
        <v>103</v>
      </c>
      <c r="F3747" s="2" t="s">
        <v>55</v>
      </c>
      <c r="G3747" s="2" t="s">
        <v>206</v>
      </c>
      <c r="H3747" s="2" t="s">
        <v>179</v>
      </c>
      <c r="I3747" s="2" t="s">
        <v>12</v>
      </c>
      <c r="J3747" s="2" t="s">
        <v>207</v>
      </c>
      <c r="K3747" s="2" t="s">
        <v>208</v>
      </c>
      <c r="L3747" s="2" t="s">
        <v>182</v>
      </c>
      <c r="M3747" s="2">
        <v>47</v>
      </c>
      <c r="N3747" s="2" t="b">
        <v>0</v>
      </c>
      <c r="O3747" s="2">
        <v>0.82548476454293629</v>
      </c>
      <c r="P3747" s="2">
        <v>0.78421052631578947</v>
      </c>
      <c r="Q3747" s="2">
        <v>0.87134502923976609</v>
      </c>
      <c r="R3747" s="2" t="s">
        <v>74</v>
      </c>
      <c r="S3747" s="2" t="s">
        <v>8050</v>
      </c>
      <c r="T3747" s="2" t="s">
        <v>8051</v>
      </c>
      <c r="U3747" s="2" t="b">
        <v>1</v>
      </c>
      <c r="V3747" s="2" t="s">
        <v>69</v>
      </c>
      <c r="W3747" s="2">
        <v>1.5</v>
      </c>
    </row>
    <row r="3748" spans="1:23" ht="15.75" customHeight="1" x14ac:dyDescent="0.25">
      <c r="A3748" s="2" t="s">
        <v>3953</v>
      </c>
      <c r="B3748" s="2" t="s">
        <v>3954</v>
      </c>
      <c r="C3748" s="2" t="s">
        <v>147</v>
      </c>
      <c r="D3748" s="2" t="s">
        <v>102</v>
      </c>
      <c r="E3748" s="2" t="s">
        <v>103</v>
      </c>
      <c r="F3748" s="2" t="s">
        <v>55</v>
      </c>
      <c r="G3748" s="2" t="s">
        <v>211</v>
      </c>
      <c r="H3748" s="2" t="s">
        <v>179</v>
      </c>
      <c r="I3748" s="2" t="s">
        <v>12</v>
      </c>
      <c r="J3748" s="2" t="s">
        <v>212</v>
      </c>
      <c r="K3748" s="2" t="s">
        <v>213</v>
      </c>
      <c r="L3748" s="2" t="s">
        <v>182</v>
      </c>
      <c r="M3748" s="2">
        <v>48</v>
      </c>
      <c r="N3748" s="2" t="b">
        <v>0</v>
      </c>
      <c r="O3748" s="2">
        <v>0.8539325842696629</v>
      </c>
      <c r="P3748" s="2">
        <v>0.82162162162162167</v>
      </c>
      <c r="Q3748" s="2">
        <v>0.88888888888888884</v>
      </c>
      <c r="R3748" s="2" t="s">
        <v>74</v>
      </c>
      <c r="S3748" s="2" t="s">
        <v>8052</v>
      </c>
      <c r="T3748" s="2" t="s">
        <v>8053</v>
      </c>
      <c r="U3748" s="2" t="b">
        <v>1</v>
      </c>
      <c r="V3748" s="2" t="s">
        <v>69</v>
      </c>
      <c r="W3748" s="2">
        <v>1.9</v>
      </c>
    </row>
    <row r="3749" spans="1:23" ht="15.75" customHeight="1" x14ac:dyDescent="0.25">
      <c r="A3749" s="2" t="s">
        <v>3953</v>
      </c>
      <c r="B3749" s="2" t="s">
        <v>3954</v>
      </c>
      <c r="C3749" s="2" t="s">
        <v>147</v>
      </c>
      <c r="D3749" s="2" t="s">
        <v>102</v>
      </c>
      <c r="E3749" s="2" t="s">
        <v>103</v>
      </c>
      <c r="F3749" s="2" t="s">
        <v>55</v>
      </c>
      <c r="G3749" s="2" t="s">
        <v>216</v>
      </c>
      <c r="H3749" s="2" t="s">
        <v>179</v>
      </c>
      <c r="I3749" s="2" t="s">
        <v>12</v>
      </c>
      <c r="J3749" s="2" t="s">
        <v>217</v>
      </c>
      <c r="K3749" s="2" t="s">
        <v>218</v>
      </c>
      <c r="L3749" s="2" t="s">
        <v>182</v>
      </c>
      <c r="M3749" s="2">
        <v>49</v>
      </c>
      <c r="N3749" s="2" t="b">
        <v>0</v>
      </c>
      <c r="O3749" s="2">
        <v>0.8539325842696629</v>
      </c>
      <c r="P3749" s="2">
        <v>0.82162162162162167</v>
      </c>
      <c r="Q3749" s="2">
        <v>0.88888888888888884</v>
      </c>
      <c r="R3749" s="2" t="s">
        <v>74</v>
      </c>
      <c r="S3749" s="2" t="s">
        <v>8054</v>
      </c>
      <c r="T3749" s="2" t="s">
        <v>8055</v>
      </c>
      <c r="U3749" s="2" t="b">
        <v>1</v>
      </c>
      <c r="V3749" s="2" t="s">
        <v>69</v>
      </c>
      <c r="W3749" s="2">
        <v>1.5</v>
      </c>
    </row>
    <row r="3750" spans="1:23" ht="15.75" customHeight="1" x14ac:dyDescent="0.25">
      <c r="A3750" s="2" t="s">
        <v>3953</v>
      </c>
      <c r="B3750" s="2" t="s">
        <v>3954</v>
      </c>
      <c r="C3750" s="2" t="s">
        <v>147</v>
      </c>
      <c r="D3750" s="2" t="s">
        <v>102</v>
      </c>
      <c r="E3750" s="2" t="s">
        <v>103</v>
      </c>
      <c r="F3750" s="2" t="s">
        <v>55</v>
      </c>
      <c r="G3750" s="2" t="s">
        <v>221</v>
      </c>
      <c r="H3750" s="2" t="s">
        <v>179</v>
      </c>
      <c r="I3750" s="2" t="s">
        <v>12</v>
      </c>
      <c r="J3750" s="2" t="s">
        <v>222</v>
      </c>
      <c r="K3750" s="2" t="s">
        <v>223</v>
      </c>
      <c r="L3750" s="2" t="s">
        <v>182</v>
      </c>
      <c r="M3750" s="2">
        <v>50</v>
      </c>
      <c r="N3750" s="2" t="b">
        <v>0</v>
      </c>
      <c r="O3750" s="2">
        <v>0.83333333333333337</v>
      </c>
      <c r="P3750" s="2">
        <v>0.79365079365079361</v>
      </c>
      <c r="Q3750" s="2">
        <v>0.8771929824561403</v>
      </c>
      <c r="R3750" s="2" t="s">
        <v>74</v>
      </c>
      <c r="S3750" s="2" t="s">
        <v>8056</v>
      </c>
      <c r="T3750" s="2" t="s">
        <v>8057</v>
      </c>
      <c r="U3750" s="2" t="b">
        <v>1</v>
      </c>
      <c r="V3750" s="2" t="s">
        <v>69</v>
      </c>
      <c r="W3750" s="2">
        <v>1.9</v>
      </c>
    </row>
    <row r="3751" spans="1:23" ht="15.75" customHeight="1" x14ac:dyDescent="0.25">
      <c r="A3751" s="2" t="s">
        <v>3953</v>
      </c>
      <c r="B3751" s="2" t="s">
        <v>3954</v>
      </c>
      <c r="C3751" s="2" t="s">
        <v>147</v>
      </c>
      <c r="D3751" s="2" t="s">
        <v>102</v>
      </c>
      <c r="E3751" s="2" t="s">
        <v>103</v>
      </c>
      <c r="F3751" s="2" t="s">
        <v>55</v>
      </c>
      <c r="G3751" s="2" t="s">
        <v>226</v>
      </c>
      <c r="H3751" s="2" t="s">
        <v>179</v>
      </c>
      <c r="I3751" s="2" t="s">
        <v>12</v>
      </c>
      <c r="J3751" s="2" t="s">
        <v>227</v>
      </c>
      <c r="K3751" s="2" t="s">
        <v>228</v>
      </c>
      <c r="L3751" s="2" t="s">
        <v>182</v>
      </c>
      <c r="M3751" s="2">
        <v>51</v>
      </c>
      <c r="N3751" s="2" t="b">
        <v>0</v>
      </c>
      <c r="O3751" s="2">
        <v>0.84033613445378152</v>
      </c>
      <c r="P3751" s="2">
        <v>0.80645161290322576</v>
      </c>
      <c r="Q3751" s="2">
        <v>0.8771929824561403</v>
      </c>
      <c r="R3751" s="2" t="s">
        <v>74</v>
      </c>
      <c r="S3751" s="2" t="s">
        <v>8058</v>
      </c>
      <c r="T3751" s="2" t="s">
        <v>8059</v>
      </c>
      <c r="U3751" s="2" t="b">
        <v>1</v>
      </c>
      <c r="V3751" s="2" t="s">
        <v>69</v>
      </c>
      <c r="W3751" s="2">
        <v>1.5</v>
      </c>
    </row>
    <row r="3752" spans="1:23" ht="15.75" customHeight="1" x14ac:dyDescent="0.25">
      <c r="A3752" s="2" t="s">
        <v>3953</v>
      </c>
      <c r="B3752" s="2" t="s">
        <v>3954</v>
      </c>
      <c r="C3752" s="2" t="s">
        <v>147</v>
      </c>
      <c r="D3752" s="2" t="s">
        <v>102</v>
      </c>
      <c r="E3752" s="2" t="s">
        <v>103</v>
      </c>
      <c r="F3752" s="2" t="s">
        <v>55</v>
      </c>
      <c r="G3752" s="2" t="s">
        <v>231</v>
      </c>
      <c r="H3752" s="2" t="s">
        <v>179</v>
      </c>
      <c r="I3752" s="2" t="s">
        <v>12</v>
      </c>
      <c r="J3752" s="2" t="s">
        <v>232</v>
      </c>
      <c r="K3752" s="2" t="s">
        <v>233</v>
      </c>
      <c r="L3752" s="2" t="s">
        <v>182</v>
      </c>
      <c r="M3752" s="2">
        <v>52</v>
      </c>
      <c r="N3752" s="2" t="b">
        <v>0</v>
      </c>
      <c r="O3752" s="2">
        <v>0.81095890410958904</v>
      </c>
      <c r="P3752" s="2">
        <v>0.76288659793814428</v>
      </c>
      <c r="Q3752" s="2">
        <v>0.86549707602339176</v>
      </c>
      <c r="R3752" s="2" t="s">
        <v>74</v>
      </c>
      <c r="S3752" s="2" t="s">
        <v>8060</v>
      </c>
      <c r="T3752" s="2" t="s">
        <v>8061</v>
      </c>
      <c r="U3752" s="2" t="b">
        <v>1</v>
      </c>
      <c r="V3752" s="2" t="s">
        <v>69</v>
      </c>
      <c r="W3752" s="2">
        <v>1.5</v>
      </c>
    </row>
    <row r="3753" spans="1:23" ht="15.75" customHeight="1" x14ac:dyDescent="0.25">
      <c r="A3753" s="2" t="s">
        <v>3953</v>
      </c>
      <c r="B3753" s="2" t="s">
        <v>3954</v>
      </c>
      <c r="C3753" s="2" t="s">
        <v>147</v>
      </c>
      <c r="D3753" s="2" t="s">
        <v>102</v>
      </c>
      <c r="E3753" s="2" t="s">
        <v>103</v>
      </c>
      <c r="F3753" s="2" t="s">
        <v>55</v>
      </c>
      <c r="G3753" s="2" t="s">
        <v>236</v>
      </c>
      <c r="H3753" s="2" t="s">
        <v>179</v>
      </c>
      <c r="I3753" s="2" t="s">
        <v>12</v>
      </c>
      <c r="J3753" s="2" t="s">
        <v>237</v>
      </c>
      <c r="K3753" s="2" t="s">
        <v>238</v>
      </c>
      <c r="L3753" s="2" t="s">
        <v>182</v>
      </c>
      <c r="M3753" s="2">
        <v>53</v>
      </c>
      <c r="N3753" s="2" t="b">
        <v>0</v>
      </c>
      <c r="O3753" s="2">
        <v>0.83798882681564246</v>
      </c>
      <c r="P3753" s="2">
        <v>0.80213903743315507</v>
      </c>
      <c r="Q3753" s="2">
        <v>0.8771929824561403</v>
      </c>
      <c r="R3753" s="2" t="s">
        <v>74</v>
      </c>
      <c r="S3753" s="2" t="s">
        <v>8062</v>
      </c>
      <c r="T3753" s="2" t="s">
        <v>8063</v>
      </c>
      <c r="U3753" s="2" t="b">
        <v>1</v>
      </c>
      <c r="V3753" s="2" t="s">
        <v>69</v>
      </c>
      <c r="W3753" s="2">
        <v>1.9</v>
      </c>
    </row>
    <row r="3754" spans="1:23" ht="15.75" customHeight="1" x14ac:dyDescent="0.25">
      <c r="A3754" s="2" t="s">
        <v>3953</v>
      </c>
      <c r="B3754" s="2" t="s">
        <v>3954</v>
      </c>
      <c r="C3754" s="2" t="s">
        <v>147</v>
      </c>
      <c r="D3754" s="2" t="s">
        <v>102</v>
      </c>
      <c r="E3754" s="2" t="s">
        <v>103</v>
      </c>
      <c r="F3754" s="2" t="s">
        <v>55</v>
      </c>
      <c r="G3754" s="2" t="s">
        <v>241</v>
      </c>
      <c r="H3754" s="2" t="s">
        <v>179</v>
      </c>
      <c r="I3754" s="2" t="s">
        <v>12</v>
      </c>
      <c r="J3754" s="2" t="s">
        <v>242</v>
      </c>
      <c r="K3754" s="2" t="s">
        <v>243</v>
      </c>
      <c r="L3754" s="2" t="s">
        <v>182</v>
      </c>
      <c r="M3754" s="2">
        <v>54</v>
      </c>
      <c r="N3754" s="2" t="b">
        <v>0</v>
      </c>
      <c r="O3754" s="2">
        <v>0.81666666666666676</v>
      </c>
      <c r="P3754" s="2">
        <v>0.77777777777777779</v>
      </c>
      <c r="Q3754" s="2">
        <v>0.85964912280701755</v>
      </c>
      <c r="R3754" s="2" t="s">
        <v>74</v>
      </c>
      <c r="S3754" s="2" t="s">
        <v>8064</v>
      </c>
      <c r="T3754" s="2" t="s">
        <v>8065</v>
      </c>
      <c r="U3754" s="2" t="b">
        <v>1</v>
      </c>
      <c r="V3754" s="2" t="s">
        <v>69</v>
      </c>
      <c r="W3754" s="2">
        <v>1.5</v>
      </c>
    </row>
    <row r="3755" spans="1:23" ht="15.75" customHeight="1" x14ac:dyDescent="0.25">
      <c r="A3755" s="2" t="s">
        <v>3953</v>
      </c>
      <c r="B3755" s="2" t="s">
        <v>3954</v>
      </c>
      <c r="C3755" s="2" t="s">
        <v>147</v>
      </c>
      <c r="D3755" s="2" t="s">
        <v>102</v>
      </c>
      <c r="E3755" s="2" t="s">
        <v>103</v>
      </c>
      <c r="F3755" s="2" t="s">
        <v>55</v>
      </c>
      <c r="G3755" s="2" t="s">
        <v>246</v>
      </c>
      <c r="H3755" s="2" t="s">
        <v>179</v>
      </c>
      <c r="I3755" s="2" t="s">
        <v>12</v>
      </c>
      <c r="J3755" s="2" t="s">
        <v>247</v>
      </c>
      <c r="K3755" s="2" t="s">
        <v>248</v>
      </c>
      <c r="L3755" s="2" t="s">
        <v>182</v>
      </c>
      <c r="M3755" s="2">
        <v>55</v>
      </c>
      <c r="N3755" s="2" t="b">
        <v>0</v>
      </c>
      <c r="O3755" s="2">
        <v>0.80886426592797778</v>
      </c>
      <c r="P3755" s="2">
        <v>0.76842105263157889</v>
      </c>
      <c r="Q3755" s="2">
        <v>0.85380116959064323</v>
      </c>
      <c r="R3755" s="2" t="s">
        <v>74</v>
      </c>
      <c r="S3755" s="2" t="s">
        <v>8066</v>
      </c>
      <c r="T3755" s="2" t="s">
        <v>8067</v>
      </c>
      <c r="U3755" s="2" t="b">
        <v>1</v>
      </c>
      <c r="V3755" s="2" t="s">
        <v>69</v>
      </c>
      <c r="W3755" s="2">
        <v>1.5</v>
      </c>
    </row>
    <row r="3756" spans="1:23" ht="15.75" customHeight="1" x14ac:dyDescent="0.25">
      <c r="A3756" s="2" t="s">
        <v>3953</v>
      </c>
      <c r="B3756" s="2" t="s">
        <v>3954</v>
      </c>
      <c r="C3756" s="2" t="s">
        <v>147</v>
      </c>
      <c r="D3756" s="2" t="s">
        <v>102</v>
      </c>
      <c r="E3756" s="2" t="s">
        <v>103</v>
      </c>
      <c r="F3756" s="2" t="s">
        <v>55</v>
      </c>
      <c r="G3756" s="2" t="s">
        <v>251</v>
      </c>
      <c r="H3756" s="2" t="s">
        <v>179</v>
      </c>
      <c r="I3756" s="2" t="s">
        <v>12</v>
      </c>
      <c r="J3756" s="2" t="s">
        <v>252</v>
      </c>
      <c r="K3756" s="2" t="s">
        <v>253</v>
      </c>
      <c r="L3756" s="2" t="s">
        <v>182</v>
      </c>
      <c r="M3756" s="2">
        <v>56</v>
      </c>
      <c r="N3756" s="2" t="b">
        <v>0</v>
      </c>
      <c r="O3756" s="2">
        <v>0.83798882681564246</v>
      </c>
      <c r="P3756" s="2">
        <v>0.80213903743315507</v>
      </c>
      <c r="Q3756" s="2">
        <v>0.8771929824561403</v>
      </c>
      <c r="R3756" s="2" t="s">
        <v>74</v>
      </c>
      <c r="S3756" s="2" t="s">
        <v>8068</v>
      </c>
      <c r="T3756" s="2" t="s">
        <v>8069</v>
      </c>
      <c r="U3756" s="2" t="b">
        <v>1</v>
      </c>
      <c r="V3756" s="2" t="s">
        <v>69</v>
      </c>
      <c r="W3756" s="2">
        <v>1.9</v>
      </c>
    </row>
    <row r="3757" spans="1:23" ht="15.75" customHeight="1" x14ac:dyDescent="0.25">
      <c r="A3757" s="2" t="s">
        <v>3953</v>
      </c>
      <c r="B3757" s="2" t="s">
        <v>3954</v>
      </c>
      <c r="C3757" s="2" t="s">
        <v>147</v>
      </c>
      <c r="D3757" s="2" t="s">
        <v>102</v>
      </c>
      <c r="E3757" s="2" t="s">
        <v>103</v>
      </c>
      <c r="F3757" s="2" t="s">
        <v>55</v>
      </c>
      <c r="G3757" s="2" t="s">
        <v>256</v>
      </c>
      <c r="H3757" s="2" t="s">
        <v>179</v>
      </c>
      <c r="I3757" s="2" t="s">
        <v>12</v>
      </c>
      <c r="J3757" s="2" t="s">
        <v>257</v>
      </c>
      <c r="K3757" s="2" t="s">
        <v>258</v>
      </c>
      <c r="L3757" s="2" t="s">
        <v>182</v>
      </c>
      <c r="M3757" s="2">
        <v>57</v>
      </c>
      <c r="N3757" s="2" t="b">
        <v>0</v>
      </c>
      <c r="O3757" s="2">
        <v>0.83798882681564246</v>
      </c>
      <c r="P3757" s="2">
        <v>0.80213903743315507</v>
      </c>
      <c r="Q3757" s="2">
        <v>0.8771929824561403</v>
      </c>
      <c r="R3757" s="2" t="s">
        <v>74</v>
      </c>
      <c r="S3757" s="2" t="s">
        <v>8070</v>
      </c>
      <c r="T3757" s="2" t="s">
        <v>8071</v>
      </c>
      <c r="U3757" s="2" t="b">
        <v>1</v>
      </c>
      <c r="V3757" s="2" t="s">
        <v>69</v>
      </c>
      <c r="W3757" s="2">
        <v>1.5</v>
      </c>
    </row>
    <row r="3758" spans="1:23" ht="15.75" customHeight="1" x14ac:dyDescent="0.25">
      <c r="A3758" s="2" t="s">
        <v>3953</v>
      </c>
      <c r="B3758" s="2" t="s">
        <v>3954</v>
      </c>
      <c r="C3758" s="2" t="s">
        <v>147</v>
      </c>
      <c r="D3758" s="2" t="s">
        <v>102</v>
      </c>
      <c r="E3758" s="2" t="s">
        <v>103</v>
      </c>
      <c r="F3758" s="2" t="s">
        <v>55</v>
      </c>
      <c r="G3758" s="2" t="s">
        <v>261</v>
      </c>
      <c r="H3758" s="2" t="s">
        <v>179</v>
      </c>
      <c r="I3758" s="2" t="s">
        <v>12</v>
      </c>
      <c r="J3758" s="2" t="s">
        <v>262</v>
      </c>
      <c r="K3758" s="2" t="s">
        <v>263</v>
      </c>
      <c r="L3758" s="2" t="s">
        <v>182</v>
      </c>
      <c r="M3758" s="2">
        <v>58</v>
      </c>
      <c r="N3758" s="2" t="b">
        <v>0</v>
      </c>
      <c r="O3758" s="2">
        <v>0.84916201117318424</v>
      </c>
      <c r="P3758" s="2">
        <v>0.81283422459893051</v>
      </c>
      <c r="Q3758" s="2">
        <v>0.88888888888888884</v>
      </c>
      <c r="R3758" s="2" t="s">
        <v>74</v>
      </c>
      <c r="S3758" s="2" t="s">
        <v>8072</v>
      </c>
      <c r="T3758" s="2" t="s">
        <v>8073</v>
      </c>
      <c r="U3758" s="2" t="b">
        <v>1</v>
      </c>
      <c r="V3758" s="2" t="s">
        <v>69</v>
      </c>
      <c r="W3758" s="2">
        <v>1.5</v>
      </c>
    </row>
    <row r="3759" spans="1:23" ht="15.75" customHeight="1" x14ac:dyDescent="0.25">
      <c r="A3759" s="2" t="s">
        <v>3953</v>
      </c>
      <c r="B3759" s="2" t="s">
        <v>3954</v>
      </c>
      <c r="C3759" s="2" t="s">
        <v>147</v>
      </c>
      <c r="D3759" s="2" t="s">
        <v>102</v>
      </c>
      <c r="E3759" s="2" t="s">
        <v>103</v>
      </c>
      <c r="F3759" s="2" t="s">
        <v>55</v>
      </c>
      <c r="G3759" s="2" t="s">
        <v>266</v>
      </c>
      <c r="H3759" s="2" t="s">
        <v>179</v>
      </c>
      <c r="I3759" s="2" t="s">
        <v>12</v>
      </c>
      <c r="J3759" s="2" t="s">
        <v>267</v>
      </c>
      <c r="K3759" s="2" t="s">
        <v>268</v>
      </c>
      <c r="L3759" s="2" t="s">
        <v>182</v>
      </c>
      <c r="M3759" s="2">
        <v>59</v>
      </c>
      <c r="N3759" s="2" t="b">
        <v>0</v>
      </c>
      <c r="O3759" s="2">
        <v>0.8595505617977528</v>
      </c>
      <c r="P3759" s="2">
        <v>0.82702702702702702</v>
      </c>
      <c r="Q3759" s="2">
        <v>0.89473684210526316</v>
      </c>
      <c r="R3759" s="2" t="s">
        <v>74</v>
      </c>
      <c r="S3759" s="2" t="s">
        <v>8074</v>
      </c>
      <c r="T3759" s="2" t="s">
        <v>8075</v>
      </c>
      <c r="U3759" s="2" t="b">
        <v>1</v>
      </c>
      <c r="V3759" s="2" t="s">
        <v>69</v>
      </c>
      <c r="W3759" s="2">
        <v>1.9</v>
      </c>
    </row>
    <row r="3760" spans="1:23" ht="15.75" customHeight="1" x14ac:dyDescent="0.25">
      <c r="A3760" s="2" t="s">
        <v>3953</v>
      </c>
      <c r="B3760" s="2" t="s">
        <v>3954</v>
      </c>
      <c r="C3760" s="2" t="s">
        <v>147</v>
      </c>
      <c r="D3760" s="2" t="s">
        <v>102</v>
      </c>
      <c r="E3760" s="2" t="s">
        <v>103</v>
      </c>
      <c r="F3760" s="2" t="s">
        <v>55</v>
      </c>
      <c r="G3760" s="2" t="s">
        <v>271</v>
      </c>
      <c r="H3760" s="2" t="s">
        <v>179</v>
      </c>
      <c r="I3760" s="2" t="s">
        <v>12</v>
      </c>
      <c r="J3760" s="2" t="s">
        <v>272</v>
      </c>
      <c r="K3760" s="2" t="s">
        <v>273</v>
      </c>
      <c r="L3760" s="2" t="s">
        <v>182</v>
      </c>
      <c r="M3760" s="2">
        <v>60</v>
      </c>
      <c r="N3760" s="2" t="b">
        <v>0</v>
      </c>
      <c r="O3760" s="2">
        <v>0.84593837535014005</v>
      </c>
      <c r="P3760" s="2">
        <v>0.81182795698924726</v>
      </c>
      <c r="Q3760" s="2">
        <v>0.88304093567251463</v>
      </c>
      <c r="R3760" s="2" t="s">
        <v>74</v>
      </c>
      <c r="S3760" s="2" t="s">
        <v>8076</v>
      </c>
      <c r="T3760" s="2" t="s">
        <v>8077</v>
      </c>
      <c r="U3760" s="2" t="b">
        <v>1</v>
      </c>
      <c r="V3760" s="2" t="s">
        <v>69</v>
      </c>
      <c r="W3760" s="2">
        <v>1.5</v>
      </c>
    </row>
    <row r="3761" spans="1:23" ht="15.75" customHeight="1" x14ac:dyDescent="0.25">
      <c r="A3761" s="2" t="s">
        <v>3953</v>
      </c>
      <c r="B3761" s="2" t="s">
        <v>3954</v>
      </c>
      <c r="C3761" s="2" t="s">
        <v>147</v>
      </c>
      <c r="D3761" s="2" t="s">
        <v>102</v>
      </c>
      <c r="E3761" s="2" t="s">
        <v>103</v>
      </c>
      <c r="F3761" s="2" t="s">
        <v>55</v>
      </c>
      <c r="G3761" s="2" t="s">
        <v>276</v>
      </c>
      <c r="H3761" s="2" t="s">
        <v>179</v>
      </c>
      <c r="I3761" s="2" t="s">
        <v>12</v>
      </c>
      <c r="J3761" s="2" t="s">
        <v>277</v>
      </c>
      <c r="K3761" s="2" t="s">
        <v>278</v>
      </c>
      <c r="L3761" s="2" t="s">
        <v>182</v>
      </c>
      <c r="M3761" s="2">
        <v>61</v>
      </c>
      <c r="N3761" s="2" t="b">
        <v>0</v>
      </c>
      <c r="O3761" s="2">
        <v>0.86685552407932009</v>
      </c>
      <c r="P3761" s="2">
        <v>0.84065934065934067</v>
      </c>
      <c r="Q3761" s="2">
        <v>0.89473684210526316</v>
      </c>
      <c r="R3761" s="2" t="s">
        <v>74</v>
      </c>
      <c r="S3761" s="2" t="s">
        <v>8078</v>
      </c>
      <c r="T3761" s="2" t="s">
        <v>8079</v>
      </c>
      <c r="U3761" s="2" t="b">
        <v>1</v>
      </c>
      <c r="V3761" s="2" t="s">
        <v>69</v>
      </c>
      <c r="W3761" s="2">
        <v>1.5</v>
      </c>
    </row>
    <row r="3762" spans="1:23" ht="15.75" customHeight="1" x14ac:dyDescent="0.25">
      <c r="A3762" s="2" t="s">
        <v>3953</v>
      </c>
      <c r="B3762" s="2" t="s">
        <v>3954</v>
      </c>
      <c r="C3762" s="2" t="s">
        <v>147</v>
      </c>
      <c r="D3762" s="2" t="s">
        <v>102</v>
      </c>
      <c r="E3762" s="2" t="s">
        <v>103</v>
      </c>
      <c r="F3762" s="2" t="s">
        <v>55</v>
      </c>
      <c r="G3762" s="2" t="s">
        <v>281</v>
      </c>
      <c r="H3762" s="2" t="s">
        <v>282</v>
      </c>
      <c r="I3762" s="2" t="s">
        <v>26</v>
      </c>
      <c r="J3762" s="2" t="s">
        <v>283</v>
      </c>
      <c r="K3762" s="2" t="s">
        <v>284</v>
      </c>
      <c r="L3762" s="2" t="s">
        <v>285</v>
      </c>
      <c r="M3762" s="2">
        <v>42</v>
      </c>
      <c r="N3762" s="2" t="b">
        <v>0</v>
      </c>
      <c r="O3762" s="2">
        <v>0.85217391304347823</v>
      </c>
      <c r="P3762" s="2">
        <v>0.83760683760683763</v>
      </c>
      <c r="Q3762" s="2">
        <v>0.86725663716814161</v>
      </c>
      <c r="R3762" s="2" t="s">
        <v>74</v>
      </c>
      <c r="S3762" s="2" t="s">
        <v>8080</v>
      </c>
      <c r="T3762" s="2" t="s">
        <v>8081</v>
      </c>
      <c r="U3762" s="2" t="b">
        <v>1</v>
      </c>
      <c r="V3762" s="2" t="s">
        <v>69</v>
      </c>
      <c r="W3762" s="2">
        <v>2</v>
      </c>
    </row>
    <row r="3763" spans="1:23" ht="15.75" customHeight="1" x14ac:dyDescent="0.25">
      <c r="A3763" s="2" t="s">
        <v>3953</v>
      </c>
      <c r="B3763" s="2" t="s">
        <v>3954</v>
      </c>
      <c r="C3763" s="2" t="s">
        <v>147</v>
      </c>
      <c r="D3763" s="2" t="s">
        <v>102</v>
      </c>
      <c r="E3763" s="2" t="s">
        <v>103</v>
      </c>
      <c r="F3763" s="2" t="s">
        <v>55</v>
      </c>
      <c r="G3763" s="2" t="s">
        <v>288</v>
      </c>
      <c r="H3763" s="2" t="s">
        <v>282</v>
      </c>
      <c r="I3763" s="2" t="s">
        <v>26</v>
      </c>
      <c r="J3763" s="2" t="s">
        <v>289</v>
      </c>
      <c r="K3763" s="2" t="s">
        <v>290</v>
      </c>
      <c r="L3763" s="2" t="s">
        <v>285</v>
      </c>
      <c r="M3763" s="2">
        <v>43</v>
      </c>
      <c r="N3763" s="2" t="b">
        <v>0</v>
      </c>
      <c r="O3763" s="2">
        <v>0.8441558441558441</v>
      </c>
      <c r="P3763" s="2">
        <v>0.82627118644067798</v>
      </c>
      <c r="Q3763" s="2">
        <v>0.86283185840707965</v>
      </c>
      <c r="R3763" s="2" t="s">
        <v>74</v>
      </c>
      <c r="S3763" s="2" t="s">
        <v>8082</v>
      </c>
      <c r="T3763" s="2" t="s">
        <v>8083</v>
      </c>
      <c r="U3763" s="2" t="b">
        <v>1</v>
      </c>
      <c r="V3763" s="2" t="s">
        <v>69</v>
      </c>
      <c r="W3763" s="2">
        <v>1.6</v>
      </c>
    </row>
    <row r="3764" spans="1:23" ht="15.75" customHeight="1" x14ac:dyDescent="0.25">
      <c r="A3764" s="2" t="s">
        <v>3953</v>
      </c>
      <c r="B3764" s="2" t="s">
        <v>3954</v>
      </c>
      <c r="C3764" s="2" t="s">
        <v>147</v>
      </c>
      <c r="D3764" s="2" t="s">
        <v>102</v>
      </c>
      <c r="E3764" s="2" t="s">
        <v>103</v>
      </c>
      <c r="F3764" s="2" t="s">
        <v>55</v>
      </c>
      <c r="G3764" s="2" t="s">
        <v>293</v>
      </c>
      <c r="H3764" s="2" t="s">
        <v>282</v>
      </c>
      <c r="I3764" s="2" t="s">
        <v>26</v>
      </c>
      <c r="J3764" s="2" t="s">
        <v>294</v>
      </c>
      <c r="K3764" s="2" t="s">
        <v>295</v>
      </c>
      <c r="L3764" s="2" t="s">
        <v>285</v>
      </c>
      <c r="M3764" s="2">
        <v>44</v>
      </c>
      <c r="N3764" s="2" t="b">
        <v>0</v>
      </c>
      <c r="O3764" s="2">
        <v>0.84164859002169201</v>
      </c>
      <c r="P3764" s="2">
        <v>0.82553191489361699</v>
      </c>
      <c r="Q3764" s="2">
        <v>0.8584070796460177</v>
      </c>
      <c r="R3764" s="2" t="s">
        <v>74</v>
      </c>
      <c r="S3764" s="2" t="s">
        <v>8084</v>
      </c>
      <c r="T3764" s="2" t="s">
        <v>8085</v>
      </c>
      <c r="U3764" s="2" t="b">
        <v>1</v>
      </c>
      <c r="V3764" s="2" t="s">
        <v>69</v>
      </c>
      <c r="W3764" s="2">
        <v>2</v>
      </c>
    </row>
    <row r="3765" spans="1:23" ht="15.75" customHeight="1" x14ac:dyDescent="0.25">
      <c r="A3765" s="2" t="s">
        <v>3953</v>
      </c>
      <c r="B3765" s="2" t="s">
        <v>3954</v>
      </c>
      <c r="C3765" s="2" t="s">
        <v>147</v>
      </c>
      <c r="D3765" s="2" t="s">
        <v>102</v>
      </c>
      <c r="E3765" s="2" t="s">
        <v>103</v>
      </c>
      <c r="F3765" s="2" t="s">
        <v>55</v>
      </c>
      <c r="G3765" s="2" t="s">
        <v>298</v>
      </c>
      <c r="H3765" s="2" t="s">
        <v>282</v>
      </c>
      <c r="I3765" s="2" t="s">
        <v>26</v>
      </c>
      <c r="J3765" s="2" t="s">
        <v>299</v>
      </c>
      <c r="K3765" s="2" t="s">
        <v>300</v>
      </c>
      <c r="L3765" s="2" t="s">
        <v>285</v>
      </c>
      <c r="M3765" s="2">
        <v>45</v>
      </c>
      <c r="N3765" s="2" t="b">
        <v>0</v>
      </c>
      <c r="O3765" s="2">
        <v>0.85961123110151183</v>
      </c>
      <c r="P3765" s="2">
        <v>0.83966244725738393</v>
      </c>
      <c r="Q3765" s="2">
        <v>0.88053097345132747</v>
      </c>
      <c r="R3765" s="2" t="s">
        <v>74</v>
      </c>
      <c r="S3765" s="2" t="s">
        <v>8086</v>
      </c>
      <c r="T3765" s="2" t="s">
        <v>8087</v>
      </c>
      <c r="U3765" s="2" t="b">
        <v>1</v>
      </c>
      <c r="V3765" s="2" t="s">
        <v>69</v>
      </c>
      <c r="W3765" s="2">
        <v>1.6</v>
      </c>
    </row>
    <row r="3766" spans="1:23" ht="15.75" customHeight="1" x14ac:dyDescent="0.25">
      <c r="A3766" s="2" t="s">
        <v>3953</v>
      </c>
      <c r="B3766" s="2" t="s">
        <v>3954</v>
      </c>
      <c r="C3766" s="2" t="s">
        <v>147</v>
      </c>
      <c r="D3766" s="2" t="s">
        <v>102</v>
      </c>
      <c r="E3766" s="2" t="s">
        <v>103</v>
      </c>
      <c r="F3766" s="2" t="s">
        <v>55</v>
      </c>
      <c r="G3766" s="2" t="s">
        <v>303</v>
      </c>
      <c r="H3766" s="2" t="s">
        <v>282</v>
      </c>
      <c r="I3766" s="2" t="s">
        <v>26</v>
      </c>
      <c r="J3766" s="2" t="s">
        <v>304</v>
      </c>
      <c r="K3766" s="2" t="s">
        <v>305</v>
      </c>
      <c r="L3766" s="2" t="s">
        <v>285</v>
      </c>
      <c r="M3766" s="2">
        <v>46</v>
      </c>
      <c r="N3766" s="2" t="b">
        <v>0</v>
      </c>
      <c r="O3766" s="2">
        <v>0.8509719222462202</v>
      </c>
      <c r="P3766" s="2">
        <v>0.83122362869198307</v>
      </c>
      <c r="Q3766" s="2">
        <v>0.87168141592920356</v>
      </c>
      <c r="R3766" s="2" t="s">
        <v>74</v>
      </c>
      <c r="S3766" s="2" t="s">
        <v>8088</v>
      </c>
      <c r="T3766" s="2" t="s">
        <v>8089</v>
      </c>
      <c r="U3766" s="2" t="b">
        <v>1</v>
      </c>
      <c r="V3766" s="2" t="s">
        <v>69</v>
      </c>
      <c r="W3766" s="2">
        <v>1.9</v>
      </c>
    </row>
    <row r="3767" spans="1:23" ht="15.75" customHeight="1" x14ac:dyDescent="0.25">
      <c r="A3767" s="2" t="s">
        <v>3953</v>
      </c>
      <c r="B3767" s="2" t="s">
        <v>3954</v>
      </c>
      <c r="C3767" s="2" t="s">
        <v>147</v>
      </c>
      <c r="D3767" s="2" t="s">
        <v>102</v>
      </c>
      <c r="E3767" s="2" t="s">
        <v>103</v>
      </c>
      <c r="F3767" s="2" t="s">
        <v>55</v>
      </c>
      <c r="G3767" s="2" t="s">
        <v>308</v>
      </c>
      <c r="H3767" s="2" t="s">
        <v>282</v>
      </c>
      <c r="I3767" s="2" t="s">
        <v>26</v>
      </c>
      <c r="J3767" s="2" t="s">
        <v>309</v>
      </c>
      <c r="K3767" s="2" t="s">
        <v>310</v>
      </c>
      <c r="L3767" s="2" t="s">
        <v>285</v>
      </c>
      <c r="M3767" s="2">
        <v>47</v>
      </c>
      <c r="N3767" s="2" t="b">
        <v>0</v>
      </c>
      <c r="O3767" s="2">
        <v>0.85652173913043472</v>
      </c>
      <c r="P3767" s="2">
        <v>0.84188034188034189</v>
      </c>
      <c r="Q3767" s="2">
        <v>0.87168141592920356</v>
      </c>
      <c r="R3767" s="2" t="s">
        <v>74</v>
      </c>
      <c r="S3767" s="2" t="s">
        <v>8090</v>
      </c>
      <c r="T3767" s="2" t="s">
        <v>8091</v>
      </c>
      <c r="U3767" s="2" t="b">
        <v>1</v>
      </c>
      <c r="V3767" s="2" t="s">
        <v>69</v>
      </c>
      <c r="W3767" s="2">
        <v>1.6</v>
      </c>
    </row>
    <row r="3768" spans="1:23" ht="15.75" customHeight="1" x14ac:dyDescent="0.25">
      <c r="A3768" s="2" t="s">
        <v>3953</v>
      </c>
      <c r="B3768" s="2" t="s">
        <v>3954</v>
      </c>
      <c r="C3768" s="2" t="s">
        <v>147</v>
      </c>
      <c r="D3768" s="2" t="s">
        <v>102</v>
      </c>
      <c r="E3768" s="2" t="s">
        <v>103</v>
      </c>
      <c r="F3768" s="2" t="s">
        <v>55</v>
      </c>
      <c r="G3768" s="2" t="s">
        <v>313</v>
      </c>
      <c r="H3768" s="2" t="s">
        <v>282</v>
      </c>
      <c r="I3768" s="2" t="s">
        <v>26</v>
      </c>
      <c r="J3768" s="2" t="s">
        <v>314</v>
      </c>
      <c r="K3768" s="2" t="s">
        <v>315</v>
      </c>
      <c r="L3768" s="2" t="s">
        <v>285</v>
      </c>
      <c r="M3768" s="2">
        <v>48</v>
      </c>
      <c r="N3768" s="2" t="b">
        <v>0</v>
      </c>
      <c r="O3768" s="2">
        <v>0.86274509803921562</v>
      </c>
      <c r="P3768" s="2">
        <v>0.84978540772532185</v>
      </c>
      <c r="Q3768" s="2">
        <v>0.87610619469026552</v>
      </c>
      <c r="R3768" s="2" t="s">
        <v>74</v>
      </c>
      <c r="S3768" s="2" t="s">
        <v>8092</v>
      </c>
      <c r="T3768" s="2" t="s">
        <v>8093</v>
      </c>
      <c r="U3768" s="2" t="b">
        <v>1</v>
      </c>
      <c r="V3768" s="2" t="s">
        <v>69</v>
      </c>
      <c r="W3768" s="2">
        <v>1.6</v>
      </c>
    </row>
    <row r="3769" spans="1:23" ht="15.75" customHeight="1" x14ac:dyDescent="0.25">
      <c r="A3769" s="2" t="s">
        <v>3953</v>
      </c>
      <c r="B3769" s="2" t="s">
        <v>3954</v>
      </c>
      <c r="C3769" s="2" t="s">
        <v>147</v>
      </c>
      <c r="D3769" s="2" t="s">
        <v>102</v>
      </c>
      <c r="E3769" s="2" t="s">
        <v>103</v>
      </c>
      <c r="F3769" s="2" t="s">
        <v>55</v>
      </c>
      <c r="G3769" s="2" t="s">
        <v>318</v>
      </c>
      <c r="H3769" s="2" t="s">
        <v>282</v>
      </c>
      <c r="I3769" s="2" t="s">
        <v>26</v>
      </c>
      <c r="J3769" s="2" t="s">
        <v>319</v>
      </c>
      <c r="K3769" s="2" t="s">
        <v>320</v>
      </c>
      <c r="L3769" s="2" t="s">
        <v>285</v>
      </c>
      <c r="M3769" s="2">
        <v>49</v>
      </c>
      <c r="N3769" s="2" t="b">
        <v>0</v>
      </c>
      <c r="O3769" s="2">
        <v>0.84913793103448276</v>
      </c>
      <c r="P3769" s="2">
        <v>0.82773109243697474</v>
      </c>
      <c r="Q3769" s="2">
        <v>0.87168141592920356</v>
      </c>
      <c r="R3769" s="2" t="s">
        <v>74</v>
      </c>
      <c r="S3769" s="2" t="s">
        <v>8094</v>
      </c>
      <c r="T3769" s="2" t="s">
        <v>8095</v>
      </c>
      <c r="U3769" s="2" t="b">
        <v>1</v>
      </c>
      <c r="V3769" s="2" t="s">
        <v>69</v>
      </c>
      <c r="W3769" s="2">
        <v>2</v>
      </c>
    </row>
    <row r="3770" spans="1:23" ht="15.75" customHeight="1" x14ac:dyDescent="0.25">
      <c r="A3770" s="2" t="s">
        <v>3953</v>
      </c>
      <c r="B3770" s="2" t="s">
        <v>3954</v>
      </c>
      <c r="C3770" s="2" t="s">
        <v>147</v>
      </c>
      <c r="D3770" s="2" t="s">
        <v>102</v>
      </c>
      <c r="E3770" s="2" t="s">
        <v>103</v>
      </c>
      <c r="F3770" s="2" t="s">
        <v>55</v>
      </c>
      <c r="G3770" s="2" t="s">
        <v>323</v>
      </c>
      <c r="H3770" s="2" t="s">
        <v>282</v>
      </c>
      <c r="I3770" s="2" t="s">
        <v>26</v>
      </c>
      <c r="J3770" s="2" t="s">
        <v>324</v>
      </c>
      <c r="K3770" s="2" t="s">
        <v>325</v>
      </c>
      <c r="L3770" s="2" t="s">
        <v>285</v>
      </c>
      <c r="M3770" s="2">
        <v>50</v>
      </c>
      <c r="N3770" s="2" t="b">
        <v>0</v>
      </c>
      <c r="O3770" s="2">
        <v>0.84598698481561818</v>
      </c>
      <c r="P3770" s="2">
        <v>0.82978723404255317</v>
      </c>
      <c r="Q3770" s="2">
        <v>0.86283185840707965</v>
      </c>
      <c r="R3770" s="2" t="s">
        <v>74</v>
      </c>
      <c r="S3770" s="2" t="s">
        <v>8096</v>
      </c>
      <c r="T3770" s="2" t="s">
        <v>8097</v>
      </c>
      <c r="U3770" s="2" t="b">
        <v>1</v>
      </c>
      <c r="V3770" s="2" t="s">
        <v>69</v>
      </c>
      <c r="W3770" s="2">
        <v>1.6</v>
      </c>
    </row>
    <row r="3771" spans="1:23" ht="15.75" customHeight="1" x14ac:dyDescent="0.25">
      <c r="A3771" s="2" t="s">
        <v>3953</v>
      </c>
      <c r="B3771" s="2" t="s">
        <v>3954</v>
      </c>
      <c r="C3771" s="2" t="s">
        <v>147</v>
      </c>
      <c r="D3771" s="2" t="s">
        <v>102</v>
      </c>
      <c r="E3771" s="2" t="s">
        <v>103</v>
      </c>
      <c r="F3771" s="2" t="s">
        <v>55</v>
      </c>
      <c r="G3771" s="2" t="s">
        <v>328</v>
      </c>
      <c r="H3771" s="2" t="s">
        <v>282</v>
      </c>
      <c r="I3771" s="2" t="s">
        <v>26</v>
      </c>
      <c r="J3771" s="2" t="s">
        <v>329</v>
      </c>
      <c r="K3771" s="2" t="s">
        <v>330</v>
      </c>
      <c r="L3771" s="2" t="s">
        <v>285</v>
      </c>
      <c r="M3771" s="2">
        <v>51</v>
      </c>
      <c r="N3771" s="2" t="b">
        <v>0</v>
      </c>
      <c r="O3771" s="2">
        <v>0.86462882096069871</v>
      </c>
      <c r="P3771" s="2">
        <v>0.85344827586206895</v>
      </c>
      <c r="Q3771" s="2">
        <v>0.87610619469026552</v>
      </c>
      <c r="R3771" s="2" t="s">
        <v>74</v>
      </c>
      <c r="S3771" s="2" t="s">
        <v>8098</v>
      </c>
      <c r="T3771" s="2" t="s">
        <v>8099</v>
      </c>
      <c r="U3771" s="2" t="b">
        <v>1</v>
      </c>
      <c r="V3771" s="2" t="s">
        <v>69</v>
      </c>
      <c r="W3771" s="2">
        <v>2</v>
      </c>
    </row>
    <row r="3772" spans="1:23" ht="15.75" customHeight="1" x14ac:dyDescent="0.25">
      <c r="A3772" s="2" t="s">
        <v>3953</v>
      </c>
      <c r="B3772" s="2" t="s">
        <v>3954</v>
      </c>
      <c r="C3772" s="2" t="s">
        <v>147</v>
      </c>
      <c r="D3772" s="2" t="s">
        <v>102</v>
      </c>
      <c r="E3772" s="2" t="s">
        <v>103</v>
      </c>
      <c r="F3772" s="2" t="s">
        <v>55</v>
      </c>
      <c r="G3772" s="2" t="s">
        <v>333</v>
      </c>
      <c r="H3772" s="2" t="s">
        <v>282</v>
      </c>
      <c r="I3772" s="2" t="s">
        <v>26</v>
      </c>
      <c r="J3772" s="2" t="s">
        <v>334</v>
      </c>
      <c r="K3772" s="2" t="s">
        <v>335</v>
      </c>
      <c r="L3772" s="2" t="s">
        <v>285</v>
      </c>
      <c r="M3772" s="2">
        <v>52</v>
      </c>
      <c r="N3772" s="2" t="b">
        <v>0</v>
      </c>
      <c r="O3772" s="2">
        <v>0.85838779956427003</v>
      </c>
      <c r="P3772" s="2">
        <v>0.84549356223175964</v>
      </c>
      <c r="Q3772" s="2">
        <v>0.87168141592920356</v>
      </c>
      <c r="R3772" s="2" t="s">
        <v>74</v>
      </c>
      <c r="S3772" s="2" t="s">
        <v>8100</v>
      </c>
      <c r="T3772" s="2" t="s">
        <v>8101</v>
      </c>
      <c r="U3772" s="2" t="b">
        <v>1</v>
      </c>
      <c r="V3772" s="2" t="s">
        <v>69</v>
      </c>
      <c r="W3772" s="2">
        <v>1.6</v>
      </c>
    </row>
    <row r="3773" spans="1:23" ht="15.75" customHeight="1" x14ac:dyDescent="0.25">
      <c r="A3773" s="2" t="s">
        <v>3953</v>
      </c>
      <c r="B3773" s="2" t="s">
        <v>3954</v>
      </c>
      <c r="C3773" s="2" t="s">
        <v>147</v>
      </c>
      <c r="D3773" s="2" t="s">
        <v>102</v>
      </c>
      <c r="E3773" s="2" t="s">
        <v>103</v>
      </c>
      <c r="F3773" s="2" t="s">
        <v>55</v>
      </c>
      <c r="G3773" s="2" t="s">
        <v>338</v>
      </c>
      <c r="H3773" s="2" t="s">
        <v>282</v>
      </c>
      <c r="I3773" s="2" t="s">
        <v>26</v>
      </c>
      <c r="J3773" s="2" t="s">
        <v>339</v>
      </c>
      <c r="K3773" s="2" t="s">
        <v>340</v>
      </c>
      <c r="L3773" s="2" t="s">
        <v>285</v>
      </c>
      <c r="M3773" s="2">
        <v>53</v>
      </c>
      <c r="N3773" s="2" t="b">
        <v>0</v>
      </c>
      <c r="O3773" s="2">
        <v>0.85652173913043472</v>
      </c>
      <c r="P3773" s="2">
        <v>0.84188034188034189</v>
      </c>
      <c r="Q3773" s="2">
        <v>0.87168141592920356</v>
      </c>
      <c r="R3773" s="2" t="s">
        <v>74</v>
      </c>
      <c r="S3773" s="2" t="s">
        <v>8102</v>
      </c>
      <c r="T3773" s="2" t="s">
        <v>8103</v>
      </c>
      <c r="U3773" s="2" t="b">
        <v>1</v>
      </c>
      <c r="V3773" s="2" t="s">
        <v>69</v>
      </c>
      <c r="W3773" s="2">
        <v>1.9</v>
      </c>
    </row>
    <row r="3774" spans="1:23" ht="15.75" customHeight="1" x14ac:dyDescent="0.25">
      <c r="A3774" s="2" t="s">
        <v>3953</v>
      </c>
      <c r="B3774" s="2" t="s">
        <v>3954</v>
      </c>
      <c r="C3774" s="2" t="s">
        <v>147</v>
      </c>
      <c r="D3774" s="2" t="s">
        <v>102</v>
      </c>
      <c r="E3774" s="2" t="s">
        <v>103</v>
      </c>
      <c r="F3774" s="2" t="s">
        <v>55</v>
      </c>
      <c r="G3774" s="2" t="s">
        <v>343</v>
      </c>
      <c r="H3774" s="2" t="s">
        <v>282</v>
      </c>
      <c r="I3774" s="2" t="s">
        <v>26</v>
      </c>
      <c r="J3774" s="2" t="s">
        <v>344</v>
      </c>
      <c r="K3774" s="2" t="s">
        <v>345</v>
      </c>
      <c r="L3774" s="2" t="s">
        <v>285</v>
      </c>
      <c r="M3774" s="2">
        <v>54</v>
      </c>
      <c r="N3774" s="2" t="b">
        <v>0</v>
      </c>
      <c r="O3774" s="2">
        <v>0.85217391304347823</v>
      </c>
      <c r="P3774" s="2">
        <v>0.83760683760683763</v>
      </c>
      <c r="Q3774" s="2">
        <v>0.86725663716814161</v>
      </c>
      <c r="R3774" s="2" t="s">
        <v>74</v>
      </c>
      <c r="S3774" s="2" t="s">
        <v>8104</v>
      </c>
      <c r="T3774" s="2" t="s">
        <v>8105</v>
      </c>
      <c r="U3774" s="2" t="b">
        <v>1</v>
      </c>
      <c r="V3774" s="2" t="s">
        <v>69</v>
      </c>
      <c r="W3774" s="2">
        <v>1.6</v>
      </c>
    </row>
    <row r="3775" spans="1:23" ht="15.75" customHeight="1" x14ac:dyDescent="0.25">
      <c r="A3775" s="2" t="s">
        <v>3953</v>
      </c>
      <c r="B3775" s="2" t="s">
        <v>3954</v>
      </c>
      <c r="C3775" s="2" t="s">
        <v>147</v>
      </c>
      <c r="D3775" s="2" t="s">
        <v>102</v>
      </c>
      <c r="E3775" s="2" t="s">
        <v>103</v>
      </c>
      <c r="F3775" s="2" t="s">
        <v>55</v>
      </c>
      <c r="G3775" s="2" t="s">
        <v>349</v>
      </c>
      <c r="H3775" s="2" t="s">
        <v>282</v>
      </c>
      <c r="I3775" s="2" t="s">
        <v>26</v>
      </c>
      <c r="J3775" s="2" t="s">
        <v>351</v>
      </c>
      <c r="K3775" s="2" t="s">
        <v>352</v>
      </c>
      <c r="L3775" s="2" t="s">
        <v>285</v>
      </c>
      <c r="M3775" s="2">
        <v>55</v>
      </c>
      <c r="N3775" s="2" t="b">
        <v>0</v>
      </c>
      <c r="O3775" s="2">
        <v>0.8441558441558441</v>
      </c>
      <c r="P3775" s="2">
        <v>0.82627118644067798</v>
      </c>
      <c r="Q3775" s="2">
        <v>0.86283185840707965</v>
      </c>
      <c r="R3775" s="2" t="s">
        <v>74</v>
      </c>
      <c r="S3775" s="2" t="s">
        <v>8106</v>
      </c>
      <c r="T3775" s="2" t="s">
        <v>8107</v>
      </c>
      <c r="U3775" s="2" t="b">
        <v>1</v>
      </c>
      <c r="V3775" s="2" t="s">
        <v>69</v>
      </c>
      <c r="W3775" s="2">
        <v>2</v>
      </c>
    </row>
    <row r="3776" spans="1:23" ht="15.75" customHeight="1" x14ac:dyDescent="0.25">
      <c r="A3776" s="2" t="s">
        <v>3953</v>
      </c>
      <c r="B3776" s="2" t="s">
        <v>3954</v>
      </c>
      <c r="C3776" s="2" t="s">
        <v>147</v>
      </c>
      <c r="D3776" s="2" t="s">
        <v>102</v>
      </c>
      <c r="E3776" s="2" t="s">
        <v>103</v>
      </c>
      <c r="F3776" s="2" t="s">
        <v>55</v>
      </c>
      <c r="G3776" s="2" t="s">
        <v>363</v>
      </c>
      <c r="H3776" s="2" t="s">
        <v>282</v>
      </c>
      <c r="I3776" s="2" t="s">
        <v>26</v>
      </c>
      <c r="J3776" s="2" t="s">
        <v>367</v>
      </c>
      <c r="K3776" s="2" t="s">
        <v>368</v>
      </c>
      <c r="L3776" s="2" t="s">
        <v>285</v>
      </c>
      <c r="M3776" s="2">
        <v>56</v>
      </c>
      <c r="N3776" s="2" t="b">
        <v>0</v>
      </c>
      <c r="O3776" s="2">
        <v>0.85217391304347823</v>
      </c>
      <c r="P3776" s="2">
        <v>0.83760683760683763</v>
      </c>
      <c r="Q3776" s="2">
        <v>0.86725663716814161</v>
      </c>
      <c r="R3776" s="2" t="s">
        <v>74</v>
      </c>
      <c r="S3776" s="2" t="s">
        <v>8108</v>
      </c>
      <c r="T3776" s="2" t="s">
        <v>8109</v>
      </c>
      <c r="U3776" s="2" t="b">
        <v>1</v>
      </c>
      <c r="V3776" s="2" t="s">
        <v>69</v>
      </c>
      <c r="W3776" s="2">
        <v>1.6</v>
      </c>
    </row>
    <row r="3777" spans="1:23" ht="15.75" customHeight="1" x14ac:dyDescent="0.25">
      <c r="A3777" s="2" t="s">
        <v>3953</v>
      </c>
      <c r="B3777" s="2" t="s">
        <v>3954</v>
      </c>
      <c r="C3777" s="2" t="s">
        <v>147</v>
      </c>
      <c r="D3777" s="2" t="s">
        <v>102</v>
      </c>
      <c r="E3777" s="2" t="s">
        <v>103</v>
      </c>
      <c r="F3777" s="2" t="s">
        <v>55</v>
      </c>
      <c r="G3777" s="2" t="s">
        <v>378</v>
      </c>
      <c r="H3777" s="2" t="s">
        <v>282</v>
      </c>
      <c r="I3777" s="2" t="s">
        <v>26</v>
      </c>
      <c r="J3777" s="2" t="s">
        <v>380</v>
      </c>
      <c r="K3777" s="2" t="s">
        <v>381</v>
      </c>
      <c r="L3777" s="2" t="s">
        <v>285</v>
      </c>
      <c r="M3777" s="2">
        <v>57</v>
      </c>
      <c r="N3777" s="2" t="b">
        <v>0</v>
      </c>
      <c r="O3777" s="2">
        <v>0.85281385281385291</v>
      </c>
      <c r="P3777" s="2">
        <v>0.8347457627118644</v>
      </c>
      <c r="Q3777" s="2">
        <v>0.87168141592920356</v>
      </c>
      <c r="R3777" s="2" t="s">
        <v>74</v>
      </c>
      <c r="S3777" s="2" t="s">
        <v>8110</v>
      </c>
      <c r="T3777" s="2" t="s">
        <v>8111</v>
      </c>
      <c r="U3777" s="2" t="b">
        <v>1</v>
      </c>
      <c r="V3777" s="2" t="s">
        <v>69</v>
      </c>
      <c r="W3777" s="2">
        <v>2</v>
      </c>
    </row>
    <row r="3778" spans="1:23" ht="15.75" customHeight="1" x14ac:dyDescent="0.25">
      <c r="A3778" s="2" t="s">
        <v>3953</v>
      </c>
      <c r="B3778" s="2" t="s">
        <v>3954</v>
      </c>
      <c r="C3778" s="2" t="s">
        <v>147</v>
      </c>
      <c r="D3778" s="2" t="s">
        <v>102</v>
      </c>
      <c r="E3778" s="2" t="s">
        <v>103</v>
      </c>
      <c r="F3778" s="2" t="s">
        <v>55</v>
      </c>
      <c r="G3778" s="2" t="s">
        <v>389</v>
      </c>
      <c r="H3778" s="2" t="s">
        <v>282</v>
      </c>
      <c r="I3778" s="2" t="s">
        <v>26</v>
      </c>
      <c r="J3778" s="2" t="s">
        <v>390</v>
      </c>
      <c r="K3778" s="2" t="s">
        <v>391</v>
      </c>
      <c r="L3778" s="2" t="s">
        <v>285</v>
      </c>
      <c r="M3778" s="2">
        <v>58</v>
      </c>
      <c r="N3778" s="2" t="b">
        <v>0</v>
      </c>
      <c r="O3778" s="2">
        <v>0.85344827586206906</v>
      </c>
      <c r="P3778" s="2">
        <v>0.83193277310924374</v>
      </c>
      <c r="Q3778" s="2">
        <v>0.87610619469026552</v>
      </c>
      <c r="R3778" s="2" t="s">
        <v>74</v>
      </c>
      <c r="S3778" s="2" t="s">
        <v>8112</v>
      </c>
      <c r="T3778" s="2" t="s">
        <v>8113</v>
      </c>
      <c r="U3778" s="2" t="b">
        <v>1</v>
      </c>
      <c r="V3778" s="2" t="s">
        <v>69</v>
      </c>
      <c r="W3778" s="2">
        <v>1.6</v>
      </c>
    </row>
    <row r="3779" spans="1:23" ht="15.75" customHeight="1" x14ac:dyDescent="0.25">
      <c r="A3779" s="2" t="s">
        <v>3953</v>
      </c>
      <c r="B3779" s="2" t="s">
        <v>3954</v>
      </c>
      <c r="C3779" s="2" t="s">
        <v>147</v>
      </c>
      <c r="D3779" s="2" t="s">
        <v>102</v>
      </c>
      <c r="E3779" s="2" t="s">
        <v>103</v>
      </c>
      <c r="F3779" s="2" t="s">
        <v>55</v>
      </c>
      <c r="G3779" s="2" t="s">
        <v>395</v>
      </c>
      <c r="H3779" s="2" t="s">
        <v>282</v>
      </c>
      <c r="I3779" s="2" t="s">
        <v>26</v>
      </c>
      <c r="J3779" s="2" t="s">
        <v>397</v>
      </c>
      <c r="K3779" s="2" t="s">
        <v>398</v>
      </c>
      <c r="L3779" s="2" t="s">
        <v>285</v>
      </c>
      <c r="M3779" s="2">
        <v>59</v>
      </c>
      <c r="N3779" s="2" t="b">
        <v>0</v>
      </c>
      <c r="O3779" s="2">
        <v>0.85281385281385291</v>
      </c>
      <c r="P3779" s="2">
        <v>0.8347457627118644</v>
      </c>
      <c r="Q3779" s="2">
        <v>0.87168141592920356</v>
      </c>
      <c r="R3779" s="2" t="s">
        <v>74</v>
      </c>
      <c r="S3779" s="2" t="s">
        <v>8114</v>
      </c>
      <c r="T3779" s="2" t="s">
        <v>8115</v>
      </c>
      <c r="U3779" s="2" t="b">
        <v>1</v>
      </c>
      <c r="V3779" s="2" t="s">
        <v>69</v>
      </c>
      <c r="W3779" s="2">
        <v>1.6</v>
      </c>
    </row>
    <row r="3780" spans="1:23" ht="15.75" customHeight="1" x14ac:dyDescent="0.25">
      <c r="A3780" s="2" t="s">
        <v>3953</v>
      </c>
      <c r="B3780" s="2" t="s">
        <v>3954</v>
      </c>
      <c r="C3780" s="2" t="s">
        <v>147</v>
      </c>
      <c r="D3780" s="2" t="s">
        <v>102</v>
      </c>
      <c r="E3780" s="2" t="s">
        <v>103</v>
      </c>
      <c r="F3780" s="2" t="s">
        <v>55</v>
      </c>
      <c r="G3780" s="2" t="s">
        <v>401</v>
      </c>
      <c r="H3780" s="2" t="s">
        <v>282</v>
      </c>
      <c r="I3780" s="2" t="s">
        <v>26</v>
      </c>
      <c r="J3780" s="2" t="s">
        <v>402</v>
      </c>
      <c r="K3780" s="2" t="s">
        <v>403</v>
      </c>
      <c r="L3780" s="2" t="s">
        <v>285</v>
      </c>
      <c r="M3780" s="2">
        <v>60</v>
      </c>
      <c r="N3780" s="2" t="b">
        <v>0</v>
      </c>
      <c r="O3780" s="2">
        <v>0.85714285714285721</v>
      </c>
      <c r="P3780" s="2">
        <v>0.83898305084745761</v>
      </c>
      <c r="Q3780" s="2">
        <v>0.87610619469026552</v>
      </c>
      <c r="R3780" s="2" t="s">
        <v>74</v>
      </c>
      <c r="S3780" s="2" t="s">
        <v>8116</v>
      </c>
      <c r="T3780" s="2" t="s">
        <v>8117</v>
      </c>
      <c r="U3780" s="2" t="b">
        <v>1</v>
      </c>
      <c r="V3780" s="2" t="s">
        <v>69</v>
      </c>
      <c r="W3780" s="2">
        <v>2</v>
      </c>
    </row>
    <row r="3781" spans="1:23" ht="15.75" customHeight="1" x14ac:dyDescent="0.25">
      <c r="A3781" s="2" t="s">
        <v>3953</v>
      </c>
      <c r="B3781" s="2" t="s">
        <v>3954</v>
      </c>
      <c r="C3781" s="2" t="s">
        <v>147</v>
      </c>
      <c r="D3781" s="2" t="s">
        <v>102</v>
      </c>
      <c r="E3781" s="2" t="s">
        <v>103</v>
      </c>
      <c r="F3781" s="2" t="s">
        <v>55</v>
      </c>
      <c r="G3781" s="2" t="s">
        <v>406</v>
      </c>
      <c r="H3781" s="2" t="s">
        <v>282</v>
      </c>
      <c r="I3781" s="2" t="s">
        <v>26</v>
      </c>
      <c r="J3781" s="2" t="s">
        <v>407</v>
      </c>
      <c r="K3781" s="2" t="s">
        <v>408</v>
      </c>
      <c r="L3781" s="2" t="s">
        <v>285</v>
      </c>
      <c r="M3781" s="2">
        <v>61</v>
      </c>
      <c r="N3781" s="2" t="b">
        <v>0</v>
      </c>
      <c r="O3781" s="2">
        <v>0.86710239651416121</v>
      </c>
      <c r="P3781" s="2">
        <v>0.85407725321888417</v>
      </c>
      <c r="Q3781" s="2">
        <v>0.88053097345132747</v>
      </c>
      <c r="R3781" s="2" t="s">
        <v>74</v>
      </c>
      <c r="S3781" s="2" t="s">
        <v>8118</v>
      </c>
      <c r="T3781" s="2" t="s">
        <v>8119</v>
      </c>
      <c r="U3781" s="2" t="b">
        <v>1</v>
      </c>
      <c r="V3781" s="2" t="s">
        <v>69</v>
      </c>
      <c r="W3781" s="2">
        <v>1.6</v>
      </c>
    </row>
    <row r="3782" spans="1:23" ht="15.75" customHeight="1" x14ac:dyDescent="0.25">
      <c r="A3782" s="2" t="s">
        <v>3953</v>
      </c>
      <c r="B3782" s="2" t="s">
        <v>3954</v>
      </c>
      <c r="C3782" s="2" t="s">
        <v>147</v>
      </c>
      <c r="D3782" s="2" t="s">
        <v>102</v>
      </c>
      <c r="E3782" s="2" t="s">
        <v>103</v>
      </c>
      <c r="F3782" s="2" t="s">
        <v>364</v>
      </c>
      <c r="G3782" s="2" t="s">
        <v>411</v>
      </c>
      <c r="H3782" s="2" t="s">
        <v>412</v>
      </c>
      <c r="I3782" s="2" t="s">
        <v>54</v>
      </c>
      <c r="J3782" s="2" t="s">
        <v>413</v>
      </c>
      <c r="K3782" s="2" t="s">
        <v>414</v>
      </c>
      <c r="L3782" s="2" t="s">
        <v>377</v>
      </c>
      <c r="M3782" s="2">
        <v>42</v>
      </c>
      <c r="N3782" s="2" t="b">
        <v>0</v>
      </c>
      <c r="O3782" s="2">
        <v>0.88655462184873957</v>
      </c>
      <c r="P3782" s="2">
        <v>0.86122448979591837</v>
      </c>
      <c r="Q3782" s="2">
        <v>0.91341991341991347</v>
      </c>
      <c r="R3782" s="2" t="s">
        <v>74</v>
      </c>
      <c r="S3782" s="2" t="s">
        <v>8120</v>
      </c>
      <c r="T3782" s="2" t="s">
        <v>8121</v>
      </c>
      <c r="U3782" s="2" t="b">
        <v>1</v>
      </c>
      <c r="V3782" s="2" t="s">
        <v>69</v>
      </c>
      <c r="W3782" s="2">
        <v>1.6</v>
      </c>
    </row>
    <row r="3783" spans="1:23" ht="15.75" customHeight="1" x14ac:dyDescent="0.25">
      <c r="A3783" s="2" t="s">
        <v>3953</v>
      </c>
      <c r="B3783" s="2" t="s">
        <v>3954</v>
      </c>
      <c r="C3783" s="2" t="s">
        <v>147</v>
      </c>
      <c r="D3783" s="2" t="s">
        <v>102</v>
      </c>
      <c r="E3783" s="2" t="s">
        <v>103</v>
      </c>
      <c r="F3783" s="2" t="s">
        <v>364</v>
      </c>
      <c r="G3783" s="2" t="s">
        <v>417</v>
      </c>
      <c r="H3783" s="2" t="s">
        <v>412</v>
      </c>
      <c r="I3783" s="2" t="s">
        <v>54</v>
      </c>
      <c r="J3783" s="2" t="s">
        <v>418</v>
      </c>
      <c r="K3783" s="2" t="s">
        <v>419</v>
      </c>
      <c r="L3783" s="2" t="s">
        <v>377</v>
      </c>
      <c r="M3783" s="2">
        <v>43</v>
      </c>
      <c r="N3783" s="2" t="b">
        <v>0</v>
      </c>
      <c r="O3783" s="2">
        <v>0.84631578947368413</v>
      </c>
      <c r="P3783" s="2">
        <v>0.82377049180327866</v>
      </c>
      <c r="Q3783" s="2">
        <v>0.87012987012987009</v>
      </c>
      <c r="R3783" s="2" t="s">
        <v>74</v>
      </c>
      <c r="S3783" s="2" t="s">
        <v>8122</v>
      </c>
      <c r="T3783" s="2" t="s">
        <v>8123</v>
      </c>
      <c r="U3783" s="2" t="b">
        <v>1</v>
      </c>
      <c r="V3783" s="2" t="s">
        <v>69</v>
      </c>
      <c r="W3783" s="2">
        <v>2</v>
      </c>
    </row>
    <row r="3784" spans="1:23" ht="15.75" customHeight="1" x14ac:dyDescent="0.25">
      <c r="A3784" s="2" t="s">
        <v>3953</v>
      </c>
      <c r="B3784" s="2" t="s">
        <v>3954</v>
      </c>
      <c r="C3784" s="2" t="s">
        <v>147</v>
      </c>
      <c r="D3784" s="2" t="s">
        <v>102</v>
      </c>
      <c r="E3784" s="2" t="s">
        <v>103</v>
      </c>
      <c r="F3784" s="2" t="s">
        <v>364</v>
      </c>
      <c r="G3784" s="2" t="s">
        <v>422</v>
      </c>
      <c r="H3784" s="2" t="s">
        <v>412</v>
      </c>
      <c r="I3784" s="2" t="s">
        <v>54</v>
      </c>
      <c r="J3784" s="2" t="s">
        <v>423</v>
      </c>
      <c r="K3784" s="2" t="s">
        <v>424</v>
      </c>
      <c r="L3784" s="2" t="s">
        <v>377</v>
      </c>
      <c r="M3784" s="2">
        <v>44</v>
      </c>
      <c r="N3784" s="2" t="b">
        <v>0</v>
      </c>
      <c r="O3784" s="2">
        <v>0.84033613445378141</v>
      </c>
      <c r="P3784" s="2">
        <v>0.81632653061224492</v>
      </c>
      <c r="Q3784" s="2">
        <v>0.86580086580086579</v>
      </c>
      <c r="R3784" s="2" t="s">
        <v>74</v>
      </c>
      <c r="S3784" s="2" t="s">
        <v>8124</v>
      </c>
      <c r="T3784" s="2" t="s">
        <v>8125</v>
      </c>
      <c r="U3784" s="2" t="b">
        <v>1</v>
      </c>
      <c r="V3784" s="2" t="s">
        <v>69</v>
      </c>
      <c r="W3784" s="2">
        <v>1.6</v>
      </c>
    </row>
    <row r="3785" spans="1:23" ht="15.75" customHeight="1" x14ac:dyDescent="0.25">
      <c r="A3785" s="2" t="s">
        <v>3953</v>
      </c>
      <c r="B3785" s="2" t="s">
        <v>3954</v>
      </c>
      <c r="C3785" s="2" t="s">
        <v>147</v>
      </c>
      <c r="D3785" s="2" t="s">
        <v>102</v>
      </c>
      <c r="E3785" s="2" t="s">
        <v>103</v>
      </c>
      <c r="F3785" s="2" t="s">
        <v>364</v>
      </c>
      <c r="G3785" s="2" t="s">
        <v>427</v>
      </c>
      <c r="H3785" s="2" t="s">
        <v>412</v>
      </c>
      <c r="I3785" s="2" t="s">
        <v>54</v>
      </c>
      <c r="J3785" s="2" t="s">
        <v>428</v>
      </c>
      <c r="K3785" s="2" t="s">
        <v>429</v>
      </c>
      <c r="L3785" s="2" t="s">
        <v>377</v>
      </c>
      <c r="M3785" s="2">
        <v>45</v>
      </c>
      <c r="N3785" s="2" t="b">
        <v>0</v>
      </c>
      <c r="O3785" s="2">
        <v>0.86315789473684212</v>
      </c>
      <c r="P3785" s="2">
        <v>0.8401639344262295</v>
      </c>
      <c r="Q3785" s="2">
        <v>0.88744588744588748</v>
      </c>
      <c r="R3785" s="2" t="s">
        <v>74</v>
      </c>
      <c r="S3785" s="2" t="s">
        <v>8126</v>
      </c>
      <c r="T3785" s="2" t="s">
        <v>8127</v>
      </c>
      <c r="U3785" s="2" t="b">
        <v>1</v>
      </c>
      <c r="V3785" s="2" t="s">
        <v>69</v>
      </c>
      <c r="W3785" s="2">
        <v>2</v>
      </c>
    </row>
    <row r="3786" spans="1:23" ht="15.75" customHeight="1" x14ac:dyDescent="0.25">
      <c r="A3786" s="2" t="s">
        <v>3953</v>
      </c>
      <c r="B3786" s="2" t="s">
        <v>3954</v>
      </c>
      <c r="C3786" s="2" t="s">
        <v>147</v>
      </c>
      <c r="D3786" s="2" t="s">
        <v>102</v>
      </c>
      <c r="E3786" s="2" t="s">
        <v>103</v>
      </c>
      <c r="F3786" s="2" t="s">
        <v>364</v>
      </c>
      <c r="G3786" s="2" t="s">
        <v>432</v>
      </c>
      <c r="H3786" s="2" t="s">
        <v>412</v>
      </c>
      <c r="I3786" s="2" t="s">
        <v>54</v>
      </c>
      <c r="J3786" s="2" t="s">
        <v>433</v>
      </c>
      <c r="K3786" s="2" t="s">
        <v>434</v>
      </c>
      <c r="L3786" s="2" t="s">
        <v>377</v>
      </c>
      <c r="M3786" s="2">
        <v>46</v>
      </c>
      <c r="N3786" s="2" t="b">
        <v>0</v>
      </c>
      <c r="O3786" s="2">
        <v>0.86192468619246865</v>
      </c>
      <c r="P3786" s="2">
        <v>0.83400809716599189</v>
      </c>
      <c r="Q3786" s="2">
        <v>0.89177489177489178</v>
      </c>
      <c r="R3786" s="2" t="s">
        <v>74</v>
      </c>
      <c r="S3786" s="2" t="s">
        <v>8128</v>
      </c>
      <c r="T3786" s="2" t="s">
        <v>8129</v>
      </c>
      <c r="U3786" s="2" t="b">
        <v>1</v>
      </c>
      <c r="V3786" s="2" t="s">
        <v>69</v>
      </c>
      <c r="W3786" s="2">
        <v>1.6</v>
      </c>
    </row>
    <row r="3787" spans="1:23" ht="15.75" customHeight="1" x14ac:dyDescent="0.25">
      <c r="A3787" s="2" t="s">
        <v>3953</v>
      </c>
      <c r="B3787" s="2" t="s">
        <v>3954</v>
      </c>
      <c r="C3787" s="2" t="s">
        <v>147</v>
      </c>
      <c r="D3787" s="2" t="s">
        <v>102</v>
      </c>
      <c r="E3787" s="2" t="s">
        <v>103</v>
      </c>
      <c r="F3787" s="2" t="s">
        <v>364</v>
      </c>
      <c r="G3787" s="2" t="s">
        <v>437</v>
      </c>
      <c r="H3787" s="2" t="s">
        <v>412</v>
      </c>
      <c r="I3787" s="2" t="s">
        <v>54</v>
      </c>
      <c r="J3787" s="2" t="s">
        <v>438</v>
      </c>
      <c r="K3787" s="2" t="s">
        <v>439</v>
      </c>
      <c r="L3787" s="2" t="s">
        <v>377</v>
      </c>
      <c r="M3787" s="2">
        <v>47</v>
      </c>
      <c r="N3787" s="2" t="b">
        <v>0</v>
      </c>
      <c r="O3787" s="2">
        <v>0.86974789915966388</v>
      </c>
      <c r="P3787" s="2">
        <v>0.8448979591836735</v>
      </c>
      <c r="Q3787" s="2">
        <v>0.89610389610389607</v>
      </c>
      <c r="R3787" s="2" t="s">
        <v>74</v>
      </c>
      <c r="S3787" s="2" t="s">
        <v>8130</v>
      </c>
      <c r="T3787" s="2" t="s">
        <v>8131</v>
      </c>
      <c r="U3787" s="2" t="b">
        <v>1</v>
      </c>
      <c r="V3787" s="2" t="s">
        <v>69</v>
      </c>
      <c r="W3787" s="2">
        <v>1.6</v>
      </c>
    </row>
    <row r="3788" spans="1:23" ht="15.75" customHeight="1" x14ac:dyDescent="0.25">
      <c r="A3788" s="2" t="s">
        <v>3953</v>
      </c>
      <c r="B3788" s="2" t="s">
        <v>3954</v>
      </c>
      <c r="C3788" s="2" t="s">
        <v>147</v>
      </c>
      <c r="D3788" s="2" t="s">
        <v>102</v>
      </c>
      <c r="E3788" s="2" t="s">
        <v>103</v>
      </c>
      <c r="F3788" s="2" t="s">
        <v>364</v>
      </c>
      <c r="G3788" s="2" t="s">
        <v>442</v>
      </c>
      <c r="H3788" s="2" t="s">
        <v>412</v>
      </c>
      <c r="I3788" s="2" t="s">
        <v>54</v>
      </c>
      <c r="J3788" s="2" t="s">
        <v>443</v>
      </c>
      <c r="K3788" s="2" t="s">
        <v>444</v>
      </c>
      <c r="L3788" s="2" t="s">
        <v>377</v>
      </c>
      <c r="M3788" s="2">
        <v>48</v>
      </c>
      <c r="N3788" s="2" t="b">
        <v>0</v>
      </c>
      <c r="O3788" s="2">
        <v>0.86192468619246865</v>
      </c>
      <c r="P3788" s="2">
        <v>0.83400809716599189</v>
      </c>
      <c r="Q3788" s="2">
        <v>0.89177489177489178</v>
      </c>
      <c r="R3788" s="2" t="s">
        <v>74</v>
      </c>
      <c r="S3788" s="2" t="s">
        <v>8132</v>
      </c>
      <c r="T3788" s="2" t="s">
        <v>8133</v>
      </c>
      <c r="U3788" s="2" t="b">
        <v>1</v>
      </c>
      <c r="V3788" s="2" t="s">
        <v>69</v>
      </c>
      <c r="W3788" s="2">
        <v>2</v>
      </c>
    </row>
    <row r="3789" spans="1:23" ht="15.75" customHeight="1" x14ac:dyDescent="0.25">
      <c r="A3789" s="2" t="s">
        <v>3953</v>
      </c>
      <c r="B3789" s="2" t="s">
        <v>3954</v>
      </c>
      <c r="C3789" s="2" t="s">
        <v>147</v>
      </c>
      <c r="D3789" s="2" t="s">
        <v>102</v>
      </c>
      <c r="E3789" s="2" t="s">
        <v>103</v>
      </c>
      <c r="F3789" s="2" t="s">
        <v>364</v>
      </c>
      <c r="G3789" s="2" t="s">
        <v>447</v>
      </c>
      <c r="H3789" s="2" t="s">
        <v>412</v>
      </c>
      <c r="I3789" s="2" t="s">
        <v>54</v>
      </c>
      <c r="J3789" s="2" t="s">
        <v>448</v>
      </c>
      <c r="K3789" s="2" t="s">
        <v>449</v>
      </c>
      <c r="L3789" s="2" t="s">
        <v>377</v>
      </c>
      <c r="M3789" s="2">
        <v>49</v>
      </c>
      <c r="N3789" s="2" t="b">
        <v>0</v>
      </c>
      <c r="O3789" s="2">
        <v>0.87526427061310785</v>
      </c>
      <c r="P3789" s="2">
        <v>0.85537190082644632</v>
      </c>
      <c r="Q3789" s="2">
        <v>0.89610389610389607</v>
      </c>
      <c r="R3789" s="2" t="s">
        <v>74</v>
      </c>
      <c r="S3789" s="2" t="s">
        <v>8134</v>
      </c>
      <c r="T3789" s="2" t="s">
        <v>8135</v>
      </c>
      <c r="U3789" s="2" t="b">
        <v>1</v>
      </c>
      <c r="V3789" s="2" t="s">
        <v>69</v>
      </c>
      <c r="W3789" s="2">
        <v>1.6</v>
      </c>
    </row>
    <row r="3790" spans="1:23" ht="15.75" customHeight="1" x14ac:dyDescent="0.25">
      <c r="A3790" s="2" t="s">
        <v>3953</v>
      </c>
      <c r="B3790" s="2" t="s">
        <v>3954</v>
      </c>
      <c r="C3790" s="2" t="s">
        <v>147</v>
      </c>
      <c r="D3790" s="2" t="s">
        <v>102</v>
      </c>
      <c r="E3790" s="2" t="s">
        <v>103</v>
      </c>
      <c r="F3790" s="2" t="s">
        <v>364</v>
      </c>
      <c r="G3790" s="2" t="s">
        <v>452</v>
      </c>
      <c r="H3790" s="2" t="s">
        <v>412</v>
      </c>
      <c r="I3790" s="2" t="s">
        <v>54</v>
      </c>
      <c r="J3790" s="2" t="s">
        <v>453</v>
      </c>
      <c r="K3790" s="2" t="s">
        <v>454</v>
      </c>
      <c r="L3790" s="2" t="s">
        <v>377</v>
      </c>
      <c r="M3790" s="2">
        <v>50</v>
      </c>
      <c r="N3790" s="2" t="b">
        <v>0</v>
      </c>
      <c r="O3790" s="2">
        <v>0.86554621848739499</v>
      </c>
      <c r="P3790" s="2">
        <v>0.84081632653061222</v>
      </c>
      <c r="Q3790" s="2">
        <v>0.89177489177489178</v>
      </c>
      <c r="R3790" s="2" t="s">
        <v>74</v>
      </c>
      <c r="S3790" s="2" t="s">
        <v>8136</v>
      </c>
      <c r="T3790" s="2" t="s">
        <v>8137</v>
      </c>
      <c r="U3790" s="2" t="b">
        <v>1</v>
      </c>
      <c r="V3790" s="2" t="s">
        <v>69</v>
      </c>
      <c r="W3790" s="2">
        <v>2</v>
      </c>
    </row>
    <row r="3791" spans="1:23" ht="15.75" customHeight="1" x14ac:dyDescent="0.25">
      <c r="A3791" s="2" t="s">
        <v>3953</v>
      </c>
      <c r="B3791" s="2" t="s">
        <v>3954</v>
      </c>
      <c r="C3791" s="2" t="s">
        <v>147</v>
      </c>
      <c r="D3791" s="2" t="s">
        <v>102</v>
      </c>
      <c r="E3791" s="2" t="s">
        <v>103</v>
      </c>
      <c r="F3791" s="2" t="s">
        <v>364</v>
      </c>
      <c r="G3791" s="2" t="s">
        <v>457</v>
      </c>
      <c r="H3791" s="2" t="s">
        <v>412</v>
      </c>
      <c r="I3791" s="2" t="s">
        <v>54</v>
      </c>
      <c r="J3791" s="2" t="s">
        <v>458</v>
      </c>
      <c r="K3791" s="2" t="s">
        <v>459</v>
      </c>
      <c r="L3791" s="2" t="s">
        <v>377</v>
      </c>
      <c r="M3791" s="2">
        <v>51</v>
      </c>
      <c r="N3791" s="2" t="b">
        <v>0</v>
      </c>
      <c r="O3791" s="2">
        <v>0.84989429175475684</v>
      </c>
      <c r="P3791" s="2">
        <v>0.83057851239669422</v>
      </c>
      <c r="Q3791" s="2">
        <v>0.87012987012987009</v>
      </c>
      <c r="R3791" s="2" t="s">
        <v>74</v>
      </c>
      <c r="S3791" s="2" t="s">
        <v>8138</v>
      </c>
      <c r="T3791" s="2" t="s">
        <v>8139</v>
      </c>
      <c r="U3791" s="2" t="b">
        <v>1</v>
      </c>
      <c r="V3791" s="2" t="s">
        <v>69</v>
      </c>
      <c r="W3791" s="2">
        <v>1.6</v>
      </c>
    </row>
    <row r="3792" spans="1:23" ht="15.75" customHeight="1" x14ac:dyDescent="0.25">
      <c r="A3792" s="2" t="s">
        <v>3953</v>
      </c>
      <c r="B3792" s="2" t="s">
        <v>3954</v>
      </c>
      <c r="C3792" s="2" t="s">
        <v>147</v>
      </c>
      <c r="D3792" s="2" t="s">
        <v>102</v>
      </c>
      <c r="E3792" s="2" t="s">
        <v>103</v>
      </c>
      <c r="F3792" s="2" t="s">
        <v>364</v>
      </c>
      <c r="G3792" s="2" t="s">
        <v>462</v>
      </c>
      <c r="H3792" s="2" t="s">
        <v>412</v>
      </c>
      <c r="I3792" s="2" t="s">
        <v>54</v>
      </c>
      <c r="J3792" s="2" t="s">
        <v>463</v>
      </c>
      <c r="K3792" s="2" t="s">
        <v>464</v>
      </c>
      <c r="L3792" s="2" t="s">
        <v>377</v>
      </c>
      <c r="M3792" s="2">
        <v>52</v>
      </c>
      <c r="N3792" s="2" t="b">
        <v>0</v>
      </c>
      <c r="O3792" s="2">
        <v>0.87898089171974514</v>
      </c>
      <c r="P3792" s="2">
        <v>0.86250000000000004</v>
      </c>
      <c r="Q3792" s="2">
        <v>0.89610389610389607</v>
      </c>
      <c r="R3792" s="2" t="s">
        <v>74</v>
      </c>
      <c r="S3792" s="2" t="s">
        <v>8140</v>
      </c>
      <c r="T3792" s="2" t="s">
        <v>8141</v>
      </c>
      <c r="U3792" s="2" t="b">
        <v>1</v>
      </c>
      <c r="V3792" s="2" t="s">
        <v>69</v>
      </c>
      <c r="W3792" s="2">
        <v>2</v>
      </c>
    </row>
    <row r="3793" spans="1:23" ht="15.75" customHeight="1" x14ac:dyDescent="0.25">
      <c r="A3793" s="2" t="s">
        <v>3953</v>
      </c>
      <c r="B3793" s="2" t="s">
        <v>3954</v>
      </c>
      <c r="C3793" s="2" t="s">
        <v>147</v>
      </c>
      <c r="D3793" s="2" t="s">
        <v>102</v>
      </c>
      <c r="E3793" s="2" t="s">
        <v>103</v>
      </c>
      <c r="F3793" s="2" t="s">
        <v>364</v>
      </c>
      <c r="G3793" s="2" t="s">
        <v>467</v>
      </c>
      <c r="H3793" s="2" t="s">
        <v>412</v>
      </c>
      <c r="I3793" s="2" t="s">
        <v>54</v>
      </c>
      <c r="J3793" s="2" t="s">
        <v>468</v>
      </c>
      <c r="K3793" s="2" t="s">
        <v>469</v>
      </c>
      <c r="L3793" s="2" t="s">
        <v>377</v>
      </c>
      <c r="M3793" s="2">
        <v>53</v>
      </c>
      <c r="N3793" s="2" t="b">
        <v>0</v>
      </c>
      <c r="O3793" s="2">
        <v>0.89029535864978904</v>
      </c>
      <c r="P3793" s="2">
        <v>0.86831275720164613</v>
      </c>
      <c r="Q3793" s="2">
        <v>0.91341991341991347</v>
      </c>
      <c r="R3793" s="2" t="s">
        <v>74</v>
      </c>
      <c r="S3793" s="2" t="s">
        <v>8142</v>
      </c>
      <c r="T3793" s="2" t="s">
        <v>8143</v>
      </c>
      <c r="U3793" s="2" t="b">
        <v>1</v>
      </c>
      <c r="V3793" s="2" t="s">
        <v>69</v>
      </c>
      <c r="W3793" s="2">
        <v>1.7</v>
      </c>
    </row>
    <row r="3794" spans="1:23" ht="15.75" customHeight="1" x14ac:dyDescent="0.25">
      <c r="A3794" s="2" t="s">
        <v>3953</v>
      </c>
      <c r="B3794" s="2" t="s">
        <v>3954</v>
      </c>
      <c r="C3794" s="2" t="s">
        <v>147</v>
      </c>
      <c r="D3794" s="2" t="s">
        <v>102</v>
      </c>
      <c r="E3794" s="2" t="s">
        <v>103</v>
      </c>
      <c r="F3794" s="2" t="s">
        <v>364</v>
      </c>
      <c r="G3794" s="2" t="s">
        <v>472</v>
      </c>
      <c r="H3794" s="2" t="s">
        <v>412</v>
      </c>
      <c r="I3794" s="2" t="s">
        <v>54</v>
      </c>
      <c r="J3794" s="2" t="s">
        <v>473</v>
      </c>
      <c r="K3794" s="2" t="s">
        <v>474</v>
      </c>
      <c r="L3794" s="2" t="s">
        <v>377</v>
      </c>
      <c r="M3794" s="2">
        <v>54</v>
      </c>
      <c r="N3794" s="2" t="b">
        <v>0</v>
      </c>
      <c r="O3794" s="2">
        <v>0.89406779661016944</v>
      </c>
      <c r="P3794" s="2">
        <v>0.87551867219917012</v>
      </c>
      <c r="Q3794" s="2">
        <v>0.91341991341991347</v>
      </c>
      <c r="R3794" s="2" t="s">
        <v>74</v>
      </c>
      <c r="S3794" s="2" t="s">
        <v>8144</v>
      </c>
      <c r="T3794" s="2" t="s">
        <v>8145</v>
      </c>
      <c r="U3794" s="2" t="b">
        <v>1</v>
      </c>
      <c r="V3794" s="2" t="s">
        <v>69</v>
      </c>
      <c r="W3794" s="2">
        <v>1.6</v>
      </c>
    </row>
    <row r="3795" spans="1:23" ht="15.75" customHeight="1" x14ac:dyDescent="0.25">
      <c r="A3795" s="2" t="s">
        <v>3953</v>
      </c>
      <c r="B3795" s="2" t="s">
        <v>3954</v>
      </c>
      <c r="C3795" s="2" t="s">
        <v>147</v>
      </c>
      <c r="D3795" s="2" t="s">
        <v>102</v>
      </c>
      <c r="E3795" s="2" t="s">
        <v>103</v>
      </c>
      <c r="F3795" s="2" t="s">
        <v>364</v>
      </c>
      <c r="G3795" s="2" t="s">
        <v>477</v>
      </c>
      <c r="H3795" s="2" t="s">
        <v>412</v>
      </c>
      <c r="I3795" s="2" t="s">
        <v>54</v>
      </c>
      <c r="J3795" s="2" t="s">
        <v>478</v>
      </c>
      <c r="K3795" s="2" t="s">
        <v>479</v>
      </c>
      <c r="L3795" s="2" t="s">
        <v>377</v>
      </c>
      <c r="M3795" s="2">
        <v>55</v>
      </c>
      <c r="N3795" s="2" t="b">
        <v>0</v>
      </c>
      <c r="O3795" s="2">
        <v>0.86919831223628696</v>
      </c>
      <c r="P3795" s="2">
        <v>0.84773662551440332</v>
      </c>
      <c r="Q3795" s="2">
        <v>0.89177489177489178</v>
      </c>
      <c r="R3795" s="2" t="s">
        <v>74</v>
      </c>
      <c r="S3795" s="2" t="s">
        <v>8146</v>
      </c>
      <c r="T3795" s="2" t="s">
        <v>8147</v>
      </c>
      <c r="U3795" s="2" t="b">
        <v>1</v>
      </c>
      <c r="V3795" s="2" t="s">
        <v>69</v>
      </c>
      <c r="W3795" s="2">
        <v>2</v>
      </c>
    </row>
    <row r="3796" spans="1:23" ht="15.75" customHeight="1" x14ac:dyDescent="0.25">
      <c r="A3796" s="2" t="s">
        <v>3953</v>
      </c>
      <c r="B3796" s="2" t="s">
        <v>3954</v>
      </c>
      <c r="C3796" s="2" t="s">
        <v>147</v>
      </c>
      <c r="D3796" s="2" t="s">
        <v>102</v>
      </c>
      <c r="E3796" s="2" t="s">
        <v>103</v>
      </c>
      <c r="F3796" s="2" t="s">
        <v>364</v>
      </c>
      <c r="G3796" s="2" t="s">
        <v>482</v>
      </c>
      <c r="H3796" s="2" t="s">
        <v>412</v>
      </c>
      <c r="I3796" s="2" t="s">
        <v>54</v>
      </c>
      <c r="J3796" s="2" t="s">
        <v>483</v>
      </c>
      <c r="K3796" s="2" t="s">
        <v>484</v>
      </c>
      <c r="L3796" s="2" t="s">
        <v>377</v>
      </c>
      <c r="M3796" s="2">
        <v>56</v>
      </c>
      <c r="N3796" s="2" t="b">
        <v>0</v>
      </c>
      <c r="O3796" s="2">
        <v>0.8666666666666667</v>
      </c>
      <c r="P3796" s="2">
        <v>0.83534136546184734</v>
      </c>
      <c r="Q3796" s="2">
        <v>0.90043290043290047</v>
      </c>
      <c r="R3796" s="2" t="s">
        <v>74</v>
      </c>
      <c r="S3796" s="2" t="s">
        <v>8148</v>
      </c>
      <c r="T3796" s="2" t="s">
        <v>8149</v>
      </c>
      <c r="U3796" s="2" t="b">
        <v>1</v>
      </c>
      <c r="V3796" s="2" t="s">
        <v>69</v>
      </c>
      <c r="W3796" s="2">
        <v>1.6</v>
      </c>
    </row>
    <row r="3797" spans="1:23" ht="15.75" customHeight="1" x14ac:dyDescent="0.25">
      <c r="A3797" s="2" t="s">
        <v>3953</v>
      </c>
      <c r="B3797" s="2" t="s">
        <v>3954</v>
      </c>
      <c r="C3797" s="2" t="s">
        <v>147</v>
      </c>
      <c r="D3797" s="2" t="s">
        <v>102</v>
      </c>
      <c r="E3797" s="2" t="s">
        <v>103</v>
      </c>
      <c r="F3797" s="2" t="s">
        <v>364</v>
      </c>
      <c r="G3797" s="2" t="s">
        <v>487</v>
      </c>
      <c r="H3797" s="2" t="s">
        <v>412</v>
      </c>
      <c r="I3797" s="2" t="s">
        <v>54</v>
      </c>
      <c r="J3797" s="2" t="s">
        <v>488</v>
      </c>
      <c r="K3797" s="2" t="s">
        <v>489</v>
      </c>
      <c r="L3797" s="2" t="s">
        <v>377</v>
      </c>
      <c r="M3797" s="2">
        <v>57</v>
      </c>
      <c r="N3797" s="2" t="b">
        <v>0</v>
      </c>
      <c r="O3797" s="2">
        <v>0.87949260042283306</v>
      </c>
      <c r="P3797" s="2">
        <v>0.85950413223140498</v>
      </c>
      <c r="Q3797" s="2">
        <v>0.90043290043290047</v>
      </c>
      <c r="R3797" s="2" t="s">
        <v>74</v>
      </c>
      <c r="S3797" s="2" t="s">
        <v>8150</v>
      </c>
      <c r="T3797" s="2" t="s">
        <v>8151</v>
      </c>
      <c r="U3797" s="2" t="b">
        <v>1</v>
      </c>
      <c r="V3797" s="2" t="s">
        <v>69</v>
      </c>
      <c r="W3797" s="2">
        <v>1.6</v>
      </c>
    </row>
    <row r="3798" spans="1:23" ht="15.75" customHeight="1" x14ac:dyDescent="0.25">
      <c r="A3798" s="2" t="s">
        <v>3953</v>
      </c>
      <c r="B3798" s="2" t="s">
        <v>3954</v>
      </c>
      <c r="C3798" s="2" t="s">
        <v>147</v>
      </c>
      <c r="D3798" s="2" t="s">
        <v>102</v>
      </c>
      <c r="E3798" s="2" t="s">
        <v>103</v>
      </c>
      <c r="F3798" s="2" t="s">
        <v>364</v>
      </c>
      <c r="G3798" s="2" t="s">
        <v>492</v>
      </c>
      <c r="H3798" s="2" t="s">
        <v>412</v>
      </c>
      <c r="I3798" s="2" t="s">
        <v>54</v>
      </c>
      <c r="J3798" s="2" t="s">
        <v>493</v>
      </c>
      <c r="K3798" s="2" t="s">
        <v>494</v>
      </c>
      <c r="L3798" s="2" t="s">
        <v>377</v>
      </c>
      <c r="M3798" s="2">
        <v>58</v>
      </c>
      <c r="N3798" s="2" t="b">
        <v>0</v>
      </c>
      <c r="O3798" s="2">
        <v>0.84810126582278489</v>
      </c>
      <c r="P3798" s="2">
        <v>0.8271604938271605</v>
      </c>
      <c r="Q3798" s="2">
        <v>0.87012987012987009</v>
      </c>
      <c r="R3798" s="2" t="s">
        <v>74</v>
      </c>
      <c r="S3798" s="2" t="s">
        <v>8152</v>
      </c>
      <c r="T3798" s="2" t="s">
        <v>8153</v>
      </c>
      <c r="U3798" s="2" t="b">
        <v>1</v>
      </c>
      <c r="V3798" s="2" t="s">
        <v>69</v>
      </c>
      <c r="W3798" s="2">
        <v>2.1</v>
      </c>
    </row>
    <row r="3799" spans="1:23" ht="15.75" customHeight="1" x14ac:dyDescent="0.25">
      <c r="A3799" s="2" t="s">
        <v>3953</v>
      </c>
      <c r="B3799" s="2" t="s">
        <v>3954</v>
      </c>
      <c r="C3799" s="2" t="s">
        <v>147</v>
      </c>
      <c r="D3799" s="2" t="s">
        <v>102</v>
      </c>
      <c r="E3799" s="2" t="s">
        <v>103</v>
      </c>
      <c r="F3799" s="2" t="s">
        <v>364</v>
      </c>
      <c r="G3799" s="2" t="s">
        <v>497</v>
      </c>
      <c r="H3799" s="2" t="s">
        <v>412</v>
      </c>
      <c r="I3799" s="2" t="s">
        <v>54</v>
      </c>
      <c r="J3799" s="2" t="s">
        <v>498</v>
      </c>
      <c r="K3799" s="2" t="s">
        <v>499</v>
      </c>
      <c r="L3799" s="2" t="s">
        <v>377</v>
      </c>
      <c r="M3799" s="2">
        <v>59</v>
      </c>
      <c r="N3799" s="2" t="b">
        <v>0</v>
      </c>
      <c r="O3799" s="2">
        <v>0.85654008438818574</v>
      </c>
      <c r="P3799" s="2">
        <v>0.83539094650205759</v>
      </c>
      <c r="Q3799" s="2">
        <v>0.87878787878787878</v>
      </c>
      <c r="R3799" s="2" t="s">
        <v>74</v>
      </c>
      <c r="S3799" s="2" t="s">
        <v>8154</v>
      </c>
      <c r="T3799" s="2" t="s">
        <v>8155</v>
      </c>
      <c r="U3799" s="2" t="b">
        <v>1</v>
      </c>
      <c r="V3799" s="2" t="s">
        <v>69</v>
      </c>
      <c r="W3799" s="2">
        <v>1.6</v>
      </c>
    </row>
    <row r="3800" spans="1:23" ht="15.75" customHeight="1" x14ac:dyDescent="0.25">
      <c r="A3800" s="2" t="s">
        <v>3953</v>
      </c>
      <c r="B3800" s="2" t="s">
        <v>3954</v>
      </c>
      <c r="C3800" s="2" t="s">
        <v>147</v>
      </c>
      <c r="D3800" s="2" t="s">
        <v>102</v>
      </c>
      <c r="E3800" s="2" t="s">
        <v>103</v>
      </c>
      <c r="F3800" s="2" t="s">
        <v>364</v>
      </c>
      <c r="G3800" s="2" t="s">
        <v>502</v>
      </c>
      <c r="H3800" s="2" t="s">
        <v>412</v>
      </c>
      <c r="I3800" s="2" t="s">
        <v>54</v>
      </c>
      <c r="J3800" s="2" t="s">
        <v>503</v>
      </c>
      <c r="K3800" s="2" t="s">
        <v>504</v>
      </c>
      <c r="L3800" s="2" t="s">
        <v>377</v>
      </c>
      <c r="M3800" s="2">
        <v>60</v>
      </c>
      <c r="N3800" s="2" t="b">
        <v>0</v>
      </c>
      <c r="O3800" s="2">
        <v>0.87916666666666665</v>
      </c>
      <c r="P3800" s="2">
        <v>0.84738955823293172</v>
      </c>
      <c r="Q3800" s="2">
        <v>0.91341991341991347</v>
      </c>
      <c r="R3800" s="2" t="s">
        <v>74</v>
      </c>
      <c r="S3800" s="2" t="s">
        <v>8156</v>
      </c>
      <c r="T3800" s="2" t="s">
        <v>8157</v>
      </c>
      <c r="U3800" s="2" t="b">
        <v>1</v>
      </c>
      <c r="V3800" s="2" t="s">
        <v>69</v>
      </c>
      <c r="W3800" s="2">
        <v>2</v>
      </c>
    </row>
    <row r="3801" spans="1:23" ht="15.75" customHeight="1" x14ac:dyDescent="0.25">
      <c r="A3801" s="2" t="s">
        <v>3953</v>
      </c>
      <c r="B3801" s="2" t="s">
        <v>3954</v>
      </c>
      <c r="C3801" s="2" t="s">
        <v>147</v>
      </c>
      <c r="D3801" s="2" t="s">
        <v>102</v>
      </c>
      <c r="E3801" s="2" t="s">
        <v>103</v>
      </c>
      <c r="F3801" s="2" t="s">
        <v>364</v>
      </c>
      <c r="G3801" s="2" t="s">
        <v>507</v>
      </c>
      <c r="H3801" s="2" t="s">
        <v>412</v>
      </c>
      <c r="I3801" s="2" t="s">
        <v>54</v>
      </c>
      <c r="J3801" s="2" t="s">
        <v>508</v>
      </c>
      <c r="K3801" s="2" t="s">
        <v>509</v>
      </c>
      <c r="L3801" s="2" t="s">
        <v>377</v>
      </c>
      <c r="M3801" s="2">
        <v>61</v>
      </c>
      <c r="N3801" s="2" t="b">
        <v>0</v>
      </c>
      <c r="O3801" s="2">
        <v>0.86373165618448633</v>
      </c>
      <c r="P3801" s="2">
        <v>0.83739837398373984</v>
      </c>
      <c r="Q3801" s="2">
        <v>0.89177489177489178</v>
      </c>
      <c r="R3801" s="2" t="s">
        <v>74</v>
      </c>
      <c r="S3801" s="2" t="s">
        <v>8158</v>
      </c>
      <c r="T3801" s="2" t="s">
        <v>8159</v>
      </c>
      <c r="U3801" s="2" t="b">
        <v>1</v>
      </c>
      <c r="V3801" s="2" t="s">
        <v>69</v>
      </c>
      <c r="W3801" s="2">
        <v>1.7</v>
      </c>
    </row>
    <row r="3802" spans="1:23" ht="15.75" customHeight="1" x14ac:dyDescent="0.25">
      <c r="A3802" s="2" t="s">
        <v>3953</v>
      </c>
      <c r="B3802" s="2" t="s">
        <v>3954</v>
      </c>
      <c r="C3802" s="2" t="s">
        <v>147</v>
      </c>
      <c r="D3802" s="2" t="s">
        <v>102</v>
      </c>
      <c r="E3802" s="2" t="s">
        <v>103</v>
      </c>
      <c r="F3802" s="2" t="s">
        <v>364</v>
      </c>
      <c r="G3802" s="2" t="s">
        <v>512</v>
      </c>
      <c r="H3802" s="2" t="s">
        <v>513</v>
      </c>
      <c r="I3802" s="2" t="s">
        <v>40</v>
      </c>
      <c r="J3802" s="2" t="s">
        <v>514</v>
      </c>
      <c r="K3802" s="2" t="s">
        <v>515</v>
      </c>
      <c r="L3802" s="2" t="s">
        <v>372</v>
      </c>
      <c r="M3802" s="2">
        <v>42</v>
      </c>
      <c r="N3802" s="2" t="b">
        <v>0</v>
      </c>
      <c r="O3802" s="2">
        <v>0.87078651685393271</v>
      </c>
      <c r="P3802" s="2">
        <v>0.83783783783783783</v>
      </c>
      <c r="Q3802" s="2">
        <v>0.9064327485380117</v>
      </c>
      <c r="R3802" s="2" t="s">
        <v>74</v>
      </c>
      <c r="S3802" s="2" t="s">
        <v>8160</v>
      </c>
      <c r="T3802" s="2" t="s">
        <v>8161</v>
      </c>
      <c r="U3802" s="2" t="b">
        <v>1</v>
      </c>
      <c r="V3802" s="2" t="s">
        <v>69</v>
      </c>
      <c r="W3802" s="2">
        <v>1.5</v>
      </c>
    </row>
    <row r="3803" spans="1:23" ht="15.75" customHeight="1" x14ac:dyDescent="0.25">
      <c r="A3803" s="2" t="s">
        <v>3953</v>
      </c>
      <c r="B3803" s="2" t="s">
        <v>3954</v>
      </c>
      <c r="C3803" s="2" t="s">
        <v>147</v>
      </c>
      <c r="D3803" s="2" t="s">
        <v>102</v>
      </c>
      <c r="E3803" s="2" t="s">
        <v>103</v>
      </c>
      <c r="F3803" s="2" t="s">
        <v>364</v>
      </c>
      <c r="G3803" s="2" t="s">
        <v>518</v>
      </c>
      <c r="H3803" s="2" t="s">
        <v>513</v>
      </c>
      <c r="I3803" s="2" t="s">
        <v>40</v>
      </c>
      <c r="J3803" s="2" t="s">
        <v>519</v>
      </c>
      <c r="K3803" s="2" t="s">
        <v>520</v>
      </c>
      <c r="L3803" s="2" t="s">
        <v>372</v>
      </c>
      <c r="M3803" s="2">
        <v>43</v>
      </c>
      <c r="N3803" s="2" t="b">
        <v>0</v>
      </c>
      <c r="O3803" s="2">
        <v>0.87222222222222234</v>
      </c>
      <c r="P3803" s="2">
        <v>0.8306878306878307</v>
      </c>
      <c r="Q3803" s="2">
        <v>0.91812865497076024</v>
      </c>
      <c r="R3803" s="2" t="s">
        <v>74</v>
      </c>
      <c r="S3803" s="2" t="s">
        <v>8162</v>
      </c>
      <c r="T3803" s="2" t="s">
        <v>8163</v>
      </c>
      <c r="U3803" s="2" t="b">
        <v>1</v>
      </c>
      <c r="V3803" s="2" t="s">
        <v>69</v>
      </c>
      <c r="W3803" s="2">
        <v>1.9</v>
      </c>
    </row>
    <row r="3804" spans="1:23" ht="15.75" customHeight="1" x14ac:dyDescent="0.25">
      <c r="A3804" s="2" t="s">
        <v>3953</v>
      </c>
      <c r="B3804" s="2" t="s">
        <v>3954</v>
      </c>
      <c r="C3804" s="2" t="s">
        <v>147</v>
      </c>
      <c r="D3804" s="2" t="s">
        <v>102</v>
      </c>
      <c r="E3804" s="2" t="s">
        <v>103</v>
      </c>
      <c r="F3804" s="2" t="s">
        <v>364</v>
      </c>
      <c r="G3804" s="2" t="s">
        <v>523</v>
      </c>
      <c r="H3804" s="2" t="s">
        <v>513</v>
      </c>
      <c r="I3804" s="2" t="s">
        <v>40</v>
      </c>
      <c r="J3804" s="2" t="s">
        <v>524</v>
      </c>
      <c r="K3804" s="2" t="s">
        <v>525</v>
      </c>
      <c r="L3804" s="2" t="s">
        <v>372</v>
      </c>
      <c r="M3804" s="2">
        <v>44</v>
      </c>
      <c r="N3804" s="2" t="b">
        <v>0</v>
      </c>
      <c r="O3804" s="2">
        <v>0.87005649717514133</v>
      </c>
      <c r="P3804" s="2">
        <v>0.84153005464480879</v>
      </c>
      <c r="Q3804" s="2">
        <v>0.90058479532163738</v>
      </c>
      <c r="R3804" s="2" t="s">
        <v>74</v>
      </c>
      <c r="S3804" s="2" t="s">
        <v>8164</v>
      </c>
      <c r="T3804" s="2" t="s">
        <v>8165</v>
      </c>
      <c r="U3804" s="2" t="b">
        <v>1</v>
      </c>
      <c r="V3804" s="2" t="s">
        <v>69</v>
      </c>
      <c r="W3804" s="2">
        <v>1.5</v>
      </c>
    </row>
    <row r="3805" spans="1:23" ht="15.75" customHeight="1" x14ac:dyDescent="0.25">
      <c r="A3805" s="2" t="s">
        <v>3953</v>
      </c>
      <c r="B3805" s="2" t="s">
        <v>3954</v>
      </c>
      <c r="C3805" s="2" t="s">
        <v>147</v>
      </c>
      <c r="D3805" s="2" t="s">
        <v>102</v>
      </c>
      <c r="E3805" s="2" t="s">
        <v>103</v>
      </c>
      <c r="F3805" s="2" t="s">
        <v>364</v>
      </c>
      <c r="G3805" s="2" t="s">
        <v>528</v>
      </c>
      <c r="H3805" s="2" t="s">
        <v>513</v>
      </c>
      <c r="I3805" s="2" t="s">
        <v>40</v>
      </c>
      <c r="J3805" s="2" t="s">
        <v>529</v>
      </c>
      <c r="K3805" s="2" t="s">
        <v>530</v>
      </c>
      <c r="L3805" s="2" t="s">
        <v>372</v>
      </c>
      <c r="M3805" s="2">
        <v>45</v>
      </c>
      <c r="N3805" s="2" t="b">
        <v>0</v>
      </c>
      <c r="O3805" s="2">
        <v>0.86592178770949713</v>
      </c>
      <c r="P3805" s="2">
        <v>0.82887700534759357</v>
      </c>
      <c r="Q3805" s="2">
        <v>0.9064327485380117</v>
      </c>
      <c r="R3805" s="2" t="s">
        <v>74</v>
      </c>
      <c r="S3805" s="2" t="s">
        <v>8166</v>
      </c>
      <c r="T3805" s="2" t="s">
        <v>8167</v>
      </c>
      <c r="U3805" s="2" t="b">
        <v>1</v>
      </c>
      <c r="V3805" s="2" t="s">
        <v>69</v>
      </c>
      <c r="W3805" s="2">
        <v>1.5</v>
      </c>
    </row>
    <row r="3806" spans="1:23" ht="15.75" customHeight="1" x14ac:dyDescent="0.25">
      <c r="A3806" s="2" t="s">
        <v>3953</v>
      </c>
      <c r="B3806" s="2" t="s">
        <v>3954</v>
      </c>
      <c r="C3806" s="2" t="s">
        <v>147</v>
      </c>
      <c r="D3806" s="2" t="s">
        <v>102</v>
      </c>
      <c r="E3806" s="2" t="s">
        <v>103</v>
      </c>
      <c r="F3806" s="2" t="s">
        <v>364</v>
      </c>
      <c r="G3806" s="2" t="s">
        <v>533</v>
      </c>
      <c r="H3806" s="2" t="s">
        <v>513</v>
      </c>
      <c r="I3806" s="2" t="s">
        <v>40</v>
      </c>
      <c r="J3806" s="2" t="s">
        <v>534</v>
      </c>
      <c r="K3806" s="2" t="s">
        <v>535</v>
      </c>
      <c r="L3806" s="2" t="s">
        <v>372</v>
      </c>
      <c r="M3806" s="2">
        <v>46</v>
      </c>
      <c r="N3806" s="2" t="b">
        <v>0</v>
      </c>
      <c r="O3806" s="2">
        <v>0.86834733893557425</v>
      </c>
      <c r="P3806" s="2">
        <v>0.83333333333333337</v>
      </c>
      <c r="Q3806" s="2">
        <v>0.9064327485380117</v>
      </c>
      <c r="R3806" s="2" t="s">
        <v>74</v>
      </c>
      <c r="S3806" s="2" t="s">
        <v>8168</v>
      </c>
      <c r="T3806" s="2" t="s">
        <v>8169</v>
      </c>
      <c r="U3806" s="2" t="b">
        <v>1</v>
      </c>
      <c r="V3806" s="2" t="s">
        <v>69</v>
      </c>
      <c r="W3806" s="2">
        <v>1.9</v>
      </c>
    </row>
    <row r="3807" spans="1:23" ht="15.75" customHeight="1" x14ac:dyDescent="0.25">
      <c r="A3807" s="2" t="s">
        <v>3953</v>
      </c>
      <c r="B3807" s="2" t="s">
        <v>3954</v>
      </c>
      <c r="C3807" s="2" t="s">
        <v>147</v>
      </c>
      <c r="D3807" s="2" t="s">
        <v>102</v>
      </c>
      <c r="E3807" s="2" t="s">
        <v>103</v>
      </c>
      <c r="F3807" s="2" t="s">
        <v>364</v>
      </c>
      <c r="G3807" s="2" t="s">
        <v>538</v>
      </c>
      <c r="H3807" s="2" t="s">
        <v>513</v>
      </c>
      <c r="I3807" s="2" t="s">
        <v>40</v>
      </c>
      <c r="J3807" s="2" t="s">
        <v>539</v>
      </c>
      <c r="K3807" s="2" t="s">
        <v>540</v>
      </c>
      <c r="L3807" s="2" t="s">
        <v>372</v>
      </c>
      <c r="M3807" s="2">
        <v>47</v>
      </c>
      <c r="N3807" s="2" t="b">
        <v>0</v>
      </c>
      <c r="O3807" s="2">
        <v>0.8795518207282913</v>
      </c>
      <c r="P3807" s="2">
        <v>0.84408602150537637</v>
      </c>
      <c r="Q3807" s="2">
        <v>0.91812865497076024</v>
      </c>
      <c r="R3807" s="2" t="s">
        <v>74</v>
      </c>
      <c r="S3807" s="2" t="s">
        <v>8170</v>
      </c>
      <c r="T3807" s="2" t="s">
        <v>8171</v>
      </c>
      <c r="U3807" s="2" t="b">
        <v>1</v>
      </c>
      <c r="V3807" s="2" t="s">
        <v>69</v>
      </c>
      <c r="W3807" s="2">
        <v>1.5</v>
      </c>
    </row>
    <row r="3808" spans="1:23" ht="15.75" customHeight="1" x14ac:dyDescent="0.25">
      <c r="A3808" s="2" t="s">
        <v>3953</v>
      </c>
      <c r="B3808" s="2" t="s">
        <v>3954</v>
      </c>
      <c r="C3808" s="2" t="s">
        <v>147</v>
      </c>
      <c r="D3808" s="2" t="s">
        <v>102</v>
      </c>
      <c r="E3808" s="2" t="s">
        <v>103</v>
      </c>
      <c r="F3808" s="2" t="s">
        <v>364</v>
      </c>
      <c r="G3808" s="2" t="s">
        <v>550</v>
      </c>
      <c r="H3808" s="2" t="s">
        <v>513</v>
      </c>
      <c r="I3808" s="2" t="s">
        <v>40</v>
      </c>
      <c r="J3808" s="2" t="s">
        <v>555</v>
      </c>
      <c r="K3808" s="2" t="s">
        <v>557</v>
      </c>
      <c r="L3808" s="2" t="s">
        <v>372</v>
      </c>
      <c r="M3808" s="2">
        <v>48</v>
      </c>
      <c r="N3808" s="2" t="b">
        <v>0</v>
      </c>
      <c r="O3808" s="2">
        <v>0.84530386740331498</v>
      </c>
      <c r="P3808" s="2">
        <v>0.80104712041884818</v>
      </c>
      <c r="Q3808" s="2">
        <v>0.89473684210526316</v>
      </c>
      <c r="R3808" s="2" t="s">
        <v>74</v>
      </c>
      <c r="S3808" s="2" t="s">
        <v>8172</v>
      </c>
      <c r="T3808" s="2" t="s">
        <v>8173</v>
      </c>
      <c r="U3808" s="2" t="b">
        <v>1</v>
      </c>
      <c r="V3808" s="2" t="s">
        <v>69</v>
      </c>
      <c r="W3808" s="2">
        <v>1.9</v>
      </c>
    </row>
    <row r="3809" spans="1:23" ht="15.75" customHeight="1" x14ac:dyDescent="0.25">
      <c r="A3809" s="2" t="s">
        <v>3953</v>
      </c>
      <c r="B3809" s="2" t="s">
        <v>3954</v>
      </c>
      <c r="C3809" s="2" t="s">
        <v>147</v>
      </c>
      <c r="D3809" s="2" t="s">
        <v>102</v>
      </c>
      <c r="E3809" s="2" t="s">
        <v>103</v>
      </c>
      <c r="F3809" s="2" t="s">
        <v>364</v>
      </c>
      <c r="G3809" s="2" t="s">
        <v>572</v>
      </c>
      <c r="H3809" s="2" t="s">
        <v>513</v>
      </c>
      <c r="I3809" s="2" t="s">
        <v>40</v>
      </c>
      <c r="J3809" s="2" t="s">
        <v>575</v>
      </c>
      <c r="K3809" s="2" t="s">
        <v>576</v>
      </c>
      <c r="L3809" s="2" t="s">
        <v>372</v>
      </c>
      <c r="M3809" s="2">
        <v>49</v>
      </c>
      <c r="N3809" s="2" t="b">
        <v>0</v>
      </c>
      <c r="O3809" s="2">
        <v>0.88022284122562666</v>
      </c>
      <c r="P3809" s="2">
        <v>0.84042553191489366</v>
      </c>
      <c r="Q3809" s="2">
        <v>0.92397660818713445</v>
      </c>
      <c r="R3809" s="2" t="s">
        <v>74</v>
      </c>
      <c r="S3809" s="2" t="s">
        <v>8174</v>
      </c>
      <c r="T3809" s="2" t="s">
        <v>8175</v>
      </c>
      <c r="U3809" s="2" t="b">
        <v>1</v>
      </c>
      <c r="V3809" s="2" t="s">
        <v>69</v>
      </c>
      <c r="W3809" s="2">
        <v>1.5</v>
      </c>
    </row>
    <row r="3810" spans="1:23" ht="15.75" customHeight="1" x14ac:dyDescent="0.25">
      <c r="A3810" s="2" t="s">
        <v>3953</v>
      </c>
      <c r="B3810" s="2" t="s">
        <v>3954</v>
      </c>
      <c r="C3810" s="2" t="s">
        <v>147</v>
      </c>
      <c r="D3810" s="2" t="s">
        <v>102</v>
      </c>
      <c r="E3810" s="2" t="s">
        <v>103</v>
      </c>
      <c r="F3810" s="2" t="s">
        <v>364</v>
      </c>
      <c r="G3810" s="2" t="s">
        <v>587</v>
      </c>
      <c r="H3810" s="2" t="s">
        <v>513</v>
      </c>
      <c r="I3810" s="2" t="s">
        <v>40</v>
      </c>
      <c r="J3810" s="2" t="s">
        <v>589</v>
      </c>
      <c r="K3810" s="2" t="s">
        <v>591</v>
      </c>
      <c r="L3810" s="2" t="s">
        <v>372</v>
      </c>
      <c r="M3810" s="2">
        <v>50</v>
      </c>
      <c r="N3810" s="2" t="b">
        <v>0</v>
      </c>
      <c r="O3810" s="2">
        <v>0.87222222222222234</v>
      </c>
      <c r="P3810" s="2">
        <v>0.8306878306878307</v>
      </c>
      <c r="Q3810" s="2">
        <v>0.91812865497076024</v>
      </c>
      <c r="R3810" s="2" t="s">
        <v>74</v>
      </c>
      <c r="S3810" s="2" t="s">
        <v>8176</v>
      </c>
      <c r="T3810" s="2" t="s">
        <v>8177</v>
      </c>
      <c r="U3810" s="2" t="b">
        <v>1</v>
      </c>
      <c r="V3810" s="2" t="s">
        <v>69</v>
      </c>
      <c r="W3810" s="2">
        <v>1.5</v>
      </c>
    </row>
    <row r="3811" spans="1:23" ht="15.75" customHeight="1" x14ac:dyDescent="0.25">
      <c r="A3811" s="2" t="s">
        <v>3953</v>
      </c>
      <c r="B3811" s="2" t="s">
        <v>3954</v>
      </c>
      <c r="C3811" s="2" t="s">
        <v>147</v>
      </c>
      <c r="D3811" s="2" t="s">
        <v>102</v>
      </c>
      <c r="E3811" s="2" t="s">
        <v>103</v>
      </c>
      <c r="F3811" s="2" t="s">
        <v>364</v>
      </c>
      <c r="G3811" s="2" t="s">
        <v>601</v>
      </c>
      <c r="H3811" s="2" t="s">
        <v>513</v>
      </c>
      <c r="I3811" s="2" t="s">
        <v>40</v>
      </c>
      <c r="J3811" s="2" t="s">
        <v>603</v>
      </c>
      <c r="K3811" s="2" t="s">
        <v>604</v>
      </c>
      <c r="L3811" s="2" t="s">
        <v>372</v>
      </c>
      <c r="M3811" s="2">
        <v>51</v>
      </c>
      <c r="N3811" s="2" t="b">
        <v>0</v>
      </c>
      <c r="O3811" s="2">
        <v>0.88826815642458101</v>
      </c>
      <c r="P3811" s="2">
        <v>0.85026737967914434</v>
      </c>
      <c r="Q3811" s="2">
        <v>0.92982456140350878</v>
      </c>
      <c r="R3811" s="2" t="s">
        <v>74</v>
      </c>
      <c r="S3811" s="2" t="s">
        <v>8178</v>
      </c>
      <c r="T3811" s="2" t="s">
        <v>8179</v>
      </c>
      <c r="U3811" s="2" t="b">
        <v>1</v>
      </c>
      <c r="V3811" s="2" t="s">
        <v>69</v>
      </c>
      <c r="W3811" s="2">
        <v>1.9</v>
      </c>
    </row>
    <row r="3812" spans="1:23" ht="15.75" customHeight="1" x14ac:dyDescent="0.25">
      <c r="A3812" s="2" t="s">
        <v>3953</v>
      </c>
      <c r="B3812" s="2" t="s">
        <v>3954</v>
      </c>
      <c r="C3812" s="2" t="s">
        <v>147</v>
      </c>
      <c r="D3812" s="2" t="s">
        <v>102</v>
      </c>
      <c r="E3812" s="2" t="s">
        <v>103</v>
      </c>
      <c r="F3812" s="2" t="s">
        <v>364</v>
      </c>
      <c r="G3812" s="2" t="s">
        <v>618</v>
      </c>
      <c r="H3812" s="2" t="s">
        <v>513</v>
      </c>
      <c r="I3812" s="2" t="s">
        <v>40</v>
      </c>
      <c r="J3812" s="2" t="s">
        <v>622</v>
      </c>
      <c r="K3812" s="2" t="s">
        <v>624</v>
      </c>
      <c r="L3812" s="2" t="s">
        <v>372</v>
      </c>
      <c r="M3812" s="2">
        <v>52</v>
      </c>
      <c r="N3812" s="2" t="b">
        <v>0</v>
      </c>
      <c r="O3812" s="2">
        <v>0.8795518207282913</v>
      </c>
      <c r="P3812" s="2">
        <v>0.84408602150537637</v>
      </c>
      <c r="Q3812" s="2">
        <v>0.91812865497076024</v>
      </c>
      <c r="R3812" s="2" t="s">
        <v>74</v>
      </c>
      <c r="S3812" s="2" t="s">
        <v>8180</v>
      </c>
      <c r="T3812" s="2" t="s">
        <v>8181</v>
      </c>
      <c r="U3812" s="2" t="b">
        <v>1</v>
      </c>
      <c r="V3812" s="2" t="s">
        <v>69</v>
      </c>
      <c r="W3812" s="2">
        <v>1.5</v>
      </c>
    </row>
    <row r="3813" spans="1:23" ht="15.75" customHeight="1" x14ac:dyDescent="0.25">
      <c r="A3813" s="2" t="s">
        <v>3953</v>
      </c>
      <c r="B3813" s="2" t="s">
        <v>3954</v>
      </c>
      <c r="C3813" s="2" t="s">
        <v>147</v>
      </c>
      <c r="D3813" s="2" t="s">
        <v>102</v>
      </c>
      <c r="E3813" s="2" t="s">
        <v>103</v>
      </c>
      <c r="F3813" s="2" t="s">
        <v>364</v>
      </c>
      <c r="G3813" s="2" t="s">
        <v>640</v>
      </c>
      <c r="H3813" s="2" t="s">
        <v>513</v>
      </c>
      <c r="I3813" s="2" t="s">
        <v>40</v>
      </c>
      <c r="J3813" s="2" t="s">
        <v>643</v>
      </c>
      <c r="K3813" s="2" t="s">
        <v>644</v>
      </c>
      <c r="L3813" s="2" t="s">
        <v>372</v>
      </c>
      <c r="M3813" s="2">
        <v>53</v>
      </c>
      <c r="N3813" s="2" t="b">
        <v>0</v>
      </c>
      <c r="O3813" s="2">
        <v>0.88268156424581012</v>
      </c>
      <c r="P3813" s="2">
        <v>0.84491978609625673</v>
      </c>
      <c r="Q3813" s="2">
        <v>0.92397660818713445</v>
      </c>
      <c r="R3813" s="2" t="s">
        <v>74</v>
      </c>
      <c r="S3813" s="2" t="s">
        <v>8182</v>
      </c>
      <c r="T3813" s="2" t="s">
        <v>8183</v>
      </c>
      <c r="U3813" s="2" t="b">
        <v>1</v>
      </c>
      <c r="V3813" s="2" t="s">
        <v>69</v>
      </c>
      <c r="W3813" s="2">
        <v>1.5</v>
      </c>
    </row>
    <row r="3814" spans="1:23" ht="15.75" customHeight="1" x14ac:dyDescent="0.25">
      <c r="A3814" s="2" t="s">
        <v>3953</v>
      </c>
      <c r="B3814" s="2" t="s">
        <v>3954</v>
      </c>
      <c r="C3814" s="2" t="s">
        <v>147</v>
      </c>
      <c r="D3814" s="2" t="s">
        <v>102</v>
      </c>
      <c r="E3814" s="2" t="s">
        <v>103</v>
      </c>
      <c r="F3814" s="2" t="s">
        <v>364</v>
      </c>
      <c r="G3814" s="2" t="s">
        <v>659</v>
      </c>
      <c r="H3814" s="2" t="s">
        <v>513</v>
      </c>
      <c r="I3814" s="2" t="s">
        <v>40</v>
      </c>
      <c r="J3814" s="2" t="s">
        <v>660</v>
      </c>
      <c r="K3814" s="2" t="s">
        <v>661</v>
      </c>
      <c r="L3814" s="2" t="s">
        <v>372</v>
      </c>
      <c r="M3814" s="2">
        <v>54</v>
      </c>
      <c r="N3814" s="2" t="b">
        <v>0</v>
      </c>
      <c r="O3814" s="2">
        <v>0.86592178770949713</v>
      </c>
      <c r="P3814" s="2">
        <v>0.82887700534759357</v>
      </c>
      <c r="Q3814" s="2">
        <v>0.9064327485380117</v>
      </c>
      <c r="R3814" s="2" t="s">
        <v>74</v>
      </c>
      <c r="S3814" s="2" t="s">
        <v>8184</v>
      </c>
      <c r="T3814" s="2" t="s">
        <v>8185</v>
      </c>
      <c r="U3814" s="2" t="b">
        <v>1</v>
      </c>
      <c r="V3814" s="2" t="s">
        <v>69</v>
      </c>
      <c r="W3814" s="2">
        <v>1.9</v>
      </c>
    </row>
    <row r="3815" spans="1:23" ht="15.75" customHeight="1" x14ac:dyDescent="0.25">
      <c r="A3815" s="2" t="s">
        <v>3953</v>
      </c>
      <c r="B3815" s="2" t="s">
        <v>3954</v>
      </c>
      <c r="C3815" s="2" t="s">
        <v>147</v>
      </c>
      <c r="D3815" s="2" t="s">
        <v>102</v>
      </c>
      <c r="E3815" s="2" t="s">
        <v>103</v>
      </c>
      <c r="F3815" s="2" t="s">
        <v>364</v>
      </c>
      <c r="G3815" s="2" t="s">
        <v>664</v>
      </c>
      <c r="H3815" s="2" t="s">
        <v>513</v>
      </c>
      <c r="I3815" s="2" t="s">
        <v>40</v>
      </c>
      <c r="J3815" s="2" t="s">
        <v>665</v>
      </c>
      <c r="K3815" s="2" t="s">
        <v>666</v>
      </c>
      <c r="L3815" s="2" t="s">
        <v>372</v>
      </c>
      <c r="M3815" s="2">
        <v>55</v>
      </c>
      <c r="N3815" s="2" t="b">
        <v>0</v>
      </c>
      <c r="O3815" s="2">
        <v>0.85082872928176789</v>
      </c>
      <c r="P3815" s="2">
        <v>0.80628272251308897</v>
      </c>
      <c r="Q3815" s="2">
        <v>0.90058479532163738</v>
      </c>
      <c r="R3815" s="2" t="s">
        <v>74</v>
      </c>
      <c r="S3815" s="2" t="s">
        <v>8186</v>
      </c>
      <c r="T3815" s="2" t="s">
        <v>8187</v>
      </c>
      <c r="U3815" s="2" t="b">
        <v>1</v>
      </c>
      <c r="V3815" s="2" t="s">
        <v>69</v>
      </c>
      <c r="W3815" s="2">
        <v>1.5</v>
      </c>
    </row>
    <row r="3816" spans="1:23" ht="15.75" customHeight="1" x14ac:dyDescent="0.25">
      <c r="A3816" s="2" t="s">
        <v>3953</v>
      </c>
      <c r="B3816" s="2" t="s">
        <v>3954</v>
      </c>
      <c r="C3816" s="2" t="s">
        <v>147</v>
      </c>
      <c r="D3816" s="2" t="s">
        <v>102</v>
      </c>
      <c r="E3816" s="2" t="s">
        <v>103</v>
      </c>
      <c r="F3816" s="2" t="s">
        <v>364</v>
      </c>
      <c r="G3816" s="2" t="s">
        <v>669</v>
      </c>
      <c r="H3816" s="2" t="s">
        <v>513</v>
      </c>
      <c r="I3816" s="2" t="s">
        <v>40</v>
      </c>
      <c r="J3816" s="2" t="s">
        <v>670</v>
      </c>
      <c r="K3816" s="2" t="s">
        <v>671</v>
      </c>
      <c r="L3816" s="2" t="s">
        <v>372</v>
      </c>
      <c r="M3816" s="2">
        <v>56</v>
      </c>
      <c r="N3816" s="2" t="b">
        <v>0</v>
      </c>
      <c r="O3816" s="2">
        <v>0.87150837988826813</v>
      </c>
      <c r="P3816" s="2">
        <v>0.83422459893048129</v>
      </c>
      <c r="Q3816" s="2">
        <v>0.91228070175438591</v>
      </c>
      <c r="R3816" s="2" t="s">
        <v>74</v>
      </c>
      <c r="S3816" s="2" t="s">
        <v>8188</v>
      </c>
      <c r="T3816" s="2" t="s">
        <v>8189</v>
      </c>
      <c r="U3816" s="2" t="b">
        <v>1</v>
      </c>
      <c r="V3816" s="2" t="s">
        <v>69</v>
      </c>
      <c r="W3816" s="2">
        <v>1.5</v>
      </c>
    </row>
    <row r="3817" spans="1:23" ht="15.75" customHeight="1" x14ac:dyDescent="0.25">
      <c r="A3817" s="2" t="s">
        <v>3953</v>
      </c>
      <c r="B3817" s="2" t="s">
        <v>3954</v>
      </c>
      <c r="C3817" s="2" t="s">
        <v>147</v>
      </c>
      <c r="D3817" s="2" t="s">
        <v>102</v>
      </c>
      <c r="E3817" s="2" t="s">
        <v>103</v>
      </c>
      <c r="F3817" s="2" t="s">
        <v>364</v>
      </c>
      <c r="G3817" s="2" t="s">
        <v>674</v>
      </c>
      <c r="H3817" s="2" t="s">
        <v>513</v>
      </c>
      <c r="I3817" s="2" t="s">
        <v>40</v>
      </c>
      <c r="J3817" s="2" t="s">
        <v>675</v>
      </c>
      <c r="K3817" s="2" t="s">
        <v>676</v>
      </c>
      <c r="L3817" s="2" t="s">
        <v>372</v>
      </c>
      <c r="M3817" s="2">
        <v>57</v>
      </c>
      <c r="N3817" s="2" t="b">
        <v>0</v>
      </c>
      <c r="O3817" s="2">
        <v>0.85555555555555551</v>
      </c>
      <c r="P3817" s="2">
        <v>0.81481481481481477</v>
      </c>
      <c r="Q3817" s="2">
        <v>0.90058479532163738</v>
      </c>
      <c r="R3817" s="2" t="s">
        <v>74</v>
      </c>
      <c r="S3817" s="2" t="s">
        <v>8190</v>
      </c>
      <c r="T3817" s="2" t="s">
        <v>8191</v>
      </c>
      <c r="U3817" s="2" t="b">
        <v>1</v>
      </c>
      <c r="V3817" s="2" t="s">
        <v>69</v>
      </c>
      <c r="W3817" s="2">
        <v>1.9</v>
      </c>
    </row>
    <row r="3818" spans="1:23" ht="15.75" customHeight="1" x14ac:dyDescent="0.25">
      <c r="A3818" s="2" t="s">
        <v>3953</v>
      </c>
      <c r="B3818" s="2" t="s">
        <v>3954</v>
      </c>
      <c r="C3818" s="2" t="s">
        <v>147</v>
      </c>
      <c r="D3818" s="2" t="s">
        <v>102</v>
      </c>
      <c r="E3818" s="2" t="s">
        <v>103</v>
      </c>
      <c r="F3818" s="2" t="s">
        <v>364</v>
      </c>
      <c r="G3818" s="2" t="s">
        <v>679</v>
      </c>
      <c r="H3818" s="2" t="s">
        <v>513</v>
      </c>
      <c r="I3818" s="2" t="s">
        <v>40</v>
      </c>
      <c r="J3818" s="2" t="s">
        <v>680</v>
      </c>
      <c r="K3818" s="2" t="s">
        <v>681</v>
      </c>
      <c r="L3818" s="2" t="s">
        <v>372</v>
      </c>
      <c r="M3818" s="2">
        <v>58</v>
      </c>
      <c r="N3818" s="2" t="b">
        <v>0</v>
      </c>
      <c r="O3818" s="2">
        <v>0.86834733893557425</v>
      </c>
      <c r="P3818" s="2">
        <v>0.83333333333333337</v>
      </c>
      <c r="Q3818" s="2">
        <v>0.9064327485380117</v>
      </c>
      <c r="R3818" s="2" t="s">
        <v>74</v>
      </c>
      <c r="S3818" s="2" t="s">
        <v>8192</v>
      </c>
      <c r="T3818" s="2" t="s">
        <v>8193</v>
      </c>
      <c r="U3818" s="2" t="b">
        <v>1</v>
      </c>
      <c r="V3818" s="2" t="s">
        <v>69</v>
      </c>
      <c r="W3818" s="2">
        <v>1.5</v>
      </c>
    </row>
    <row r="3819" spans="1:23" ht="15.75" customHeight="1" x14ac:dyDescent="0.25">
      <c r="A3819" s="2" t="s">
        <v>3953</v>
      </c>
      <c r="B3819" s="2" t="s">
        <v>3954</v>
      </c>
      <c r="C3819" s="2" t="s">
        <v>147</v>
      </c>
      <c r="D3819" s="2" t="s">
        <v>102</v>
      </c>
      <c r="E3819" s="2" t="s">
        <v>103</v>
      </c>
      <c r="F3819" s="2" t="s">
        <v>364</v>
      </c>
      <c r="G3819" s="2" t="s">
        <v>684</v>
      </c>
      <c r="H3819" s="2" t="s">
        <v>513</v>
      </c>
      <c r="I3819" s="2" t="s">
        <v>40</v>
      </c>
      <c r="J3819" s="2" t="s">
        <v>685</v>
      </c>
      <c r="K3819" s="2" t="s">
        <v>686</v>
      </c>
      <c r="L3819" s="2" t="s">
        <v>372</v>
      </c>
      <c r="M3819" s="2">
        <v>59</v>
      </c>
      <c r="N3819" s="2" t="b">
        <v>0</v>
      </c>
      <c r="O3819" s="2">
        <v>0.8666666666666667</v>
      </c>
      <c r="P3819" s="2">
        <v>0.82539682539682535</v>
      </c>
      <c r="Q3819" s="2">
        <v>0.91228070175438591</v>
      </c>
      <c r="R3819" s="2" t="s">
        <v>74</v>
      </c>
      <c r="S3819" s="2" t="s">
        <v>8194</v>
      </c>
      <c r="T3819" s="2" t="s">
        <v>8195</v>
      </c>
      <c r="U3819" s="2" t="b">
        <v>1</v>
      </c>
      <c r="V3819" s="2" t="s">
        <v>69</v>
      </c>
      <c r="W3819" s="2">
        <v>1.9</v>
      </c>
    </row>
    <row r="3820" spans="1:23" ht="15.75" customHeight="1" x14ac:dyDescent="0.25">
      <c r="A3820" s="2" t="s">
        <v>3953</v>
      </c>
      <c r="B3820" s="2" t="s">
        <v>3954</v>
      </c>
      <c r="C3820" s="2" t="s">
        <v>147</v>
      </c>
      <c r="D3820" s="2" t="s">
        <v>102</v>
      </c>
      <c r="E3820" s="2" t="s">
        <v>103</v>
      </c>
      <c r="F3820" s="2" t="s">
        <v>364</v>
      </c>
      <c r="G3820" s="2" t="s">
        <v>689</v>
      </c>
      <c r="H3820" s="2" t="s">
        <v>513</v>
      </c>
      <c r="I3820" s="2" t="s">
        <v>40</v>
      </c>
      <c r="J3820" s="2" t="s">
        <v>690</v>
      </c>
      <c r="K3820" s="2" t="s">
        <v>691</v>
      </c>
      <c r="L3820" s="2" t="s">
        <v>372</v>
      </c>
      <c r="M3820" s="2">
        <v>60</v>
      </c>
      <c r="N3820" s="2" t="b">
        <v>0</v>
      </c>
      <c r="O3820" s="2">
        <v>0.86760563380281697</v>
      </c>
      <c r="P3820" s="2">
        <v>0.83695652173913049</v>
      </c>
      <c r="Q3820" s="2">
        <v>0.90058479532163738</v>
      </c>
      <c r="R3820" s="2" t="s">
        <v>74</v>
      </c>
      <c r="S3820" s="2" t="s">
        <v>8196</v>
      </c>
      <c r="T3820" s="2" t="s">
        <v>8197</v>
      </c>
      <c r="U3820" s="2" t="b">
        <v>1</v>
      </c>
      <c r="V3820" s="2" t="s">
        <v>69</v>
      </c>
      <c r="W3820" s="2">
        <v>1.5</v>
      </c>
    </row>
    <row r="3821" spans="1:23" ht="15.75" customHeight="1" x14ac:dyDescent="0.25">
      <c r="A3821" s="2" t="s">
        <v>3953</v>
      </c>
      <c r="B3821" s="2" t="s">
        <v>3954</v>
      </c>
      <c r="C3821" s="2" t="s">
        <v>147</v>
      </c>
      <c r="D3821" s="2" t="s">
        <v>102</v>
      </c>
      <c r="E3821" s="2" t="s">
        <v>103</v>
      </c>
      <c r="F3821" s="2" t="s">
        <v>364</v>
      </c>
      <c r="G3821" s="2" t="s">
        <v>694</v>
      </c>
      <c r="H3821" s="2" t="s">
        <v>513</v>
      </c>
      <c r="I3821" s="2" t="s">
        <v>40</v>
      </c>
      <c r="J3821" s="2" t="s">
        <v>695</v>
      </c>
      <c r="K3821" s="2" t="s">
        <v>696</v>
      </c>
      <c r="L3821" s="2" t="s">
        <v>372</v>
      </c>
      <c r="M3821" s="2">
        <v>61</v>
      </c>
      <c r="N3821" s="2" t="b">
        <v>0</v>
      </c>
      <c r="O3821" s="2">
        <v>0.85793871866295268</v>
      </c>
      <c r="P3821" s="2">
        <v>0.81914893617021278</v>
      </c>
      <c r="Q3821" s="2">
        <v>0.90058479532163738</v>
      </c>
      <c r="R3821" s="2" t="s">
        <v>74</v>
      </c>
      <c r="S3821" s="2" t="s">
        <v>8198</v>
      </c>
      <c r="T3821" s="2" t="s">
        <v>8199</v>
      </c>
      <c r="U3821" s="2" t="b">
        <v>1</v>
      </c>
      <c r="V3821" s="2" t="s">
        <v>69</v>
      </c>
      <c r="W3821" s="2">
        <v>1.5</v>
      </c>
    </row>
    <row r="3822" spans="1:23" ht="15.75" customHeight="1" x14ac:dyDescent="0.25">
      <c r="A3822" s="2" t="s">
        <v>3953</v>
      </c>
      <c r="B3822" s="2" t="s">
        <v>3954</v>
      </c>
      <c r="C3822" s="2" t="s">
        <v>147</v>
      </c>
      <c r="D3822" s="2" t="s">
        <v>102</v>
      </c>
      <c r="E3822" s="2" t="s">
        <v>103</v>
      </c>
      <c r="F3822" s="2" t="s">
        <v>364</v>
      </c>
      <c r="G3822" s="2" t="s">
        <v>699</v>
      </c>
      <c r="H3822" s="2" t="s">
        <v>700</v>
      </c>
      <c r="I3822" s="2" t="s">
        <v>47</v>
      </c>
      <c r="J3822" s="2" t="s">
        <v>701</v>
      </c>
      <c r="K3822" s="2" t="s">
        <v>702</v>
      </c>
      <c r="L3822" s="2" t="s">
        <v>366</v>
      </c>
      <c r="M3822" s="2">
        <v>42</v>
      </c>
      <c r="N3822" s="2" t="b">
        <v>0</v>
      </c>
      <c r="O3822" s="2">
        <v>0.88017429193899777</v>
      </c>
      <c r="P3822" s="2">
        <v>0.86695278969957079</v>
      </c>
      <c r="Q3822" s="2">
        <v>0.89380530973451322</v>
      </c>
      <c r="R3822" s="2" t="s">
        <v>74</v>
      </c>
      <c r="S3822" s="2" t="s">
        <v>8200</v>
      </c>
      <c r="T3822" s="2" t="s">
        <v>8201</v>
      </c>
      <c r="U3822" s="2" t="b">
        <v>1</v>
      </c>
      <c r="V3822" s="2" t="s">
        <v>69</v>
      </c>
      <c r="W3822" s="2">
        <v>2</v>
      </c>
    </row>
    <row r="3823" spans="1:23" ht="15.75" customHeight="1" x14ac:dyDescent="0.25">
      <c r="A3823" s="2" t="s">
        <v>3953</v>
      </c>
      <c r="B3823" s="2" t="s">
        <v>3954</v>
      </c>
      <c r="C3823" s="2" t="s">
        <v>147</v>
      </c>
      <c r="D3823" s="2" t="s">
        <v>102</v>
      </c>
      <c r="E3823" s="2" t="s">
        <v>103</v>
      </c>
      <c r="F3823" s="2" t="s">
        <v>364</v>
      </c>
      <c r="G3823" s="2" t="s">
        <v>705</v>
      </c>
      <c r="H3823" s="2" t="s">
        <v>700</v>
      </c>
      <c r="I3823" s="2" t="s">
        <v>47</v>
      </c>
      <c r="J3823" s="2" t="s">
        <v>706</v>
      </c>
      <c r="K3823" s="2" t="s">
        <v>707</v>
      </c>
      <c r="L3823" s="2" t="s">
        <v>366</v>
      </c>
      <c r="M3823" s="2">
        <v>43</v>
      </c>
      <c r="N3823" s="2" t="b">
        <v>0</v>
      </c>
      <c r="O3823" s="2">
        <v>0.85217391304347823</v>
      </c>
      <c r="P3823" s="2">
        <v>0.83760683760683763</v>
      </c>
      <c r="Q3823" s="2">
        <v>0.86725663716814161</v>
      </c>
      <c r="R3823" s="2" t="s">
        <v>74</v>
      </c>
      <c r="S3823" s="2" t="s">
        <v>8202</v>
      </c>
      <c r="T3823" s="2" t="s">
        <v>8203</v>
      </c>
      <c r="U3823" s="2" t="b">
        <v>1</v>
      </c>
      <c r="V3823" s="2" t="s">
        <v>69</v>
      </c>
      <c r="W3823" s="2">
        <v>1.6</v>
      </c>
    </row>
    <row r="3824" spans="1:23" ht="15.75" customHeight="1" x14ac:dyDescent="0.25">
      <c r="A3824" s="2" t="s">
        <v>3953</v>
      </c>
      <c r="B3824" s="2" t="s">
        <v>3954</v>
      </c>
      <c r="C3824" s="2" t="s">
        <v>147</v>
      </c>
      <c r="D3824" s="2" t="s">
        <v>102</v>
      </c>
      <c r="E3824" s="2" t="s">
        <v>103</v>
      </c>
      <c r="F3824" s="2" t="s">
        <v>364</v>
      </c>
      <c r="G3824" s="2" t="s">
        <v>710</v>
      </c>
      <c r="H3824" s="2" t="s">
        <v>700</v>
      </c>
      <c r="I3824" s="2" t="s">
        <v>47</v>
      </c>
      <c r="J3824" s="2" t="s">
        <v>711</v>
      </c>
      <c r="K3824" s="2" t="s">
        <v>712</v>
      </c>
      <c r="L3824" s="2" t="s">
        <v>366</v>
      </c>
      <c r="M3824" s="2">
        <v>44</v>
      </c>
      <c r="N3824" s="2" t="b">
        <v>0</v>
      </c>
      <c r="O3824" s="2">
        <v>0.87201735357917576</v>
      </c>
      <c r="P3824" s="2">
        <v>0.85531914893617023</v>
      </c>
      <c r="Q3824" s="2">
        <v>0.88938053097345138</v>
      </c>
      <c r="R3824" s="2" t="s">
        <v>74</v>
      </c>
      <c r="S3824" s="2" t="s">
        <v>8204</v>
      </c>
      <c r="T3824" s="2" t="s">
        <v>8205</v>
      </c>
      <c r="U3824" s="2" t="b">
        <v>1</v>
      </c>
      <c r="V3824" s="2" t="s">
        <v>69</v>
      </c>
      <c r="W3824" s="2">
        <v>1.6</v>
      </c>
    </row>
    <row r="3825" spans="1:23" ht="15.75" customHeight="1" x14ac:dyDescent="0.25">
      <c r="A3825" s="2" t="s">
        <v>3953</v>
      </c>
      <c r="B3825" s="2" t="s">
        <v>3954</v>
      </c>
      <c r="C3825" s="2" t="s">
        <v>147</v>
      </c>
      <c r="D3825" s="2" t="s">
        <v>102</v>
      </c>
      <c r="E3825" s="2" t="s">
        <v>103</v>
      </c>
      <c r="F3825" s="2" t="s">
        <v>364</v>
      </c>
      <c r="G3825" s="2" t="s">
        <v>715</v>
      </c>
      <c r="H3825" s="2" t="s">
        <v>700</v>
      </c>
      <c r="I3825" s="2" t="s">
        <v>47</v>
      </c>
      <c r="J3825" s="2" t="s">
        <v>716</v>
      </c>
      <c r="K3825" s="2" t="s">
        <v>717</v>
      </c>
      <c r="L3825" s="2" t="s">
        <v>366</v>
      </c>
      <c r="M3825" s="2">
        <v>45</v>
      </c>
      <c r="N3825" s="2" t="b">
        <v>0</v>
      </c>
      <c r="O3825" s="2">
        <v>0.87391304347826082</v>
      </c>
      <c r="P3825" s="2">
        <v>0.85897435897435892</v>
      </c>
      <c r="Q3825" s="2">
        <v>0.88938053097345138</v>
      </c>
      <c r="R3825" s="2" t="s">
        <v>74</v>
      </c>
      <c r="S3825" s="2" t="s">
        <v>8206</v>
      </c>
      <c r="T3825" s="2" t="s">
        <v>8207</v>
      </c>
      <c r="U3825" s="2" t="b">
        <v>1</v>
      </c>
      <c r="V3825" s="2" t="s">
        <v>69</v>
      </c>
      <c r="W3825" s="2">
        <v>2</v>
      </c>
    </row>
    <row r="3826" spans="1:23" ht="15.75" customHeight="1" x14ac:dyDescent="0.25">
      <c r="A3826" s="2" t="s">
        <v>3953</v>
      </c>
      <c r="B3826" s="2" t="s">
        <v>3954</v>
      </c>
      <c r="C3826" s="2" t="s">
        <v>147</v>
      </c>
      <c r="D3826" s="2" t="s">
        <v>102</v>
      </c>
      <c r="E3826" s="2" t="s">
        <v>103</v>
      </c>
      <c r="F3826" s="2" t="s">
        <v>364</v>
      </c>
      <c r="G3826" s="2" t="s">
        <v>720</v>
      </c>
      <c r="H3826" s="2" t="s">
        <v>700</v>
      </c>
      <c r="I3826" s="2" t="s">
        <v>47</v>
      </c>
      <c r="J3826" s="2" t="s">
        <v>721</v>
      </c>
      <c r="K3826" s="2" t="s">
        <v>722</v>
      </c>
      <c r="L3826" s="2" t="s">
        <v>366</v>
      </c>
      <c r="M3826" s="2">
        <v>46</v>
      </c>
      <c r="N3826" s="2" t="b">
        <v>0</v>
      </c>
      <c r="O3826" s="2">
        <v>0.88311688311688319</v>
      </c>
      <c r="P3826" s="2">
        <v>0.86440677966101698</v>
      </c>
      <c r="Q3826" s="2">
        <v>0.90265486725663713</v>
      </c>
      <c r="R3826" s="2" t="s">
        <v>74</v>
      </c>
      <c r="S3826" s="2" t="s">
        <v>8208</v>
      </c>
      <c r="T3826" s="2" t="s">
        <v>8209</v>
      </c>
      <c r="U3826" s="2" t="b">
        <v>1</v>
      </c>
      <c r="V3826" s="2" t="s">
        <v>69</v>
      </c>
      <c r="W3826" s="2">
        <v>1.6</v>
      </c>
    </row>
    <row r="3827" spans="1:23" ht="15.75" customHeight="1" x14ac:dyDescent="0.25">
      <c r="A3827" s="2" t="s">
        <v>3953</v>
      </c>
      <c r="B3827" s="2" t="s">
        <v>3954</v>
      </c>
      <c r="C3827" s="2" t="s">
        <v>147</v>
      </c>
      <c r="D3827" s="2" t="s">
        <v>102</v>
      </c>
      <c r="E3827" s="2" t="s">
        <v>103</v>
      </c>
      <c r="F3827" s="2" t="s">
        <v>364</v>
      </c>
      <c r="G3827" s="2" t="s">
        <v>725</v>
      </c>
      <c r="H3827" s="2" t="s">
        <v>700</v>
      </c>
      <c r="I3827" s="2" t="s">
        <v>47</v>
      </c>
      <c r="J3827" s="2" t="s">
        <v>726</v>
      </c>
      <c r="K3827" s="2" t="s">
        <v>727</v>
      </c>
      <c r="L3827" s="2" t="s">
        <v>366</v>
      </c>
      <c r="M3827" s="2">
        <v>47</v>
      </c>
      <c r="N3827" s="2" t="b">
        <v>0</v>
      </c>
      <c r="O3827" s="2">
        <v>0.88888888888888895</v>
      </c>
      <c r="P3827" s="2">
        <v>0.87553648068669532</v>
      </c>
      <c r="Q3827" s="2">
        <v>0.90265486725663713</v>
      </c>
      <c r="R3827" s="2" t="s">
        <v>74</v>
      </c>
      <c r="S3827" s="2" t="s">
        <v>8210</v>
      </c>
      <c r="T3827" s="2" t="s">
        <v>8211</v>
      </c>
      <c r="U3827" s="2" t="b">
        <v>1</v>
      </c>
      <c r="V3827" s="2" t="s">
        <v>69</v>
      </c>
      <c r="W3827" s="2">
        <v>1.6</v>
      </c>
    </row>
    <row r="3828" spans="1:23" ht="15.75" customHeight="1" x14ac:dyDescent="0.25">
      <c r="A3828" s="2" t="s">
        <v>3953</v>
      </c>
      <c r="B3828" s="2" t="s">
        <v>3954</v>
      </c>
      <c r="C3828" s="2" t="s">
        <v>147</v>
      </c>
      <c r="D3828" s="2" t="s">
        <v>102</v>
      </c>
      <c r="E3828" s="2" t="s">
        <v>103</v>
      </c>
      <c r="F3828" s="2" t="s">
        <v>364</v>
      </c>
      <c r="G3828" s="2" t="s">
        <v>730</v>
      </c>
      <c r="H3828" s="2" t="s">
        <v>700</v>
      </c>
      <c r="I3828" s="2" t="s">
        <v>47</v>
      </c>
      <c r="J3828" s="2" t="s">
        <v>731</v>
      </c>
      <c r="K3828" s="2" t="s">
        <v>732</v>
      </c>
      <c r="L3828" s="2" t="s">
        <v>366</v>
      </c>
      <c r="M3828" s="2">
        <v>48</v>
      </c>
      <c r="N3828" s="2" t="b">
        <v>0</v>
      </c>
      <c r="O3828" s="2">
        <v>0.86956521739130432</v>
      </c>
      <c r="P3828" s="2">
        <v>0.85470085470085466</v>
      </c>
      <c r="Q3828" s="2">
        <v>0.88495575221238942</v>
      </c>
      <c r="R3828" s="2" t="s">
        <v>74</v>
      </c>
      <c r="S3828" s="2" t="s">
        <v>8212</v>
      </c>
      <c r="T3828" s="2" t="s">
        <v>8213</v>
      </c>
      <c r="U3828" s="2" t="b">
        <v>1</v>
      </c>
      <c r="V3828" s="2" t="s">
        <v>69</v>
      </c>
      <c r="W3828" s="2">
        <v>2</v>
      </c>
    </row>
    <row r="3829" spans="1:23" ht="15.75" customHeight="1" x14ac:dyDescent="0.25">
      <c r="A3829" s="2" t="s">
        <v>3953</v>
      </c>
      <c r="B3829" s="2" t="s">
        <v>3954</v>
      </c>
      <c r="C3829" s="2" t="s">
        <v>147</v>
      </c>
      <c r="D3829" s="2" t="s">
        <v>102</v>
      </c>
      <c r="E3829" s="2" t="s">
        <v>103</v>
      </c>
      <c r="F3829" s="2" t="s">
        <v>364</v>
      </c>
      <c r="G3829" s="2" t="s">
        <v>735</v>
      </c>
      <c r="H3829" s="2" t="s">
        <v>700</v>
      </c>
      <c r="I3829" s="2" t="s">
        <v>47</v>
      </c>
      <c r="J3829" s="2" t="s">
        <v>736</v>
      </c>
      <c r="K3829" s="2" t="s">
        <v>737</v>
      </c>
      <c r="L3829" s="2" t="s">
        <v>366</v>
      </c>
      <c r="M3829" s="2">
        <v>49</v>
      </c>
      <c r="N3829" s="2" t="b">
        <v>0</v>
      </c>
      <c r="O3829" s="2">
        <v>0.86767895878524948</v>
      </c>
      <c r="P3829" s="2">
        <v>0.85106382978723405</v>
      </c>
      <c r="Q3829" s="2">
        <v>0.88495575221238942</v>
      </c>
      <c r="R3829" s="2" t="s">
        <v>74</v>
      </c>
      <c r="S3829" s="2" t="s">
        <v>8214</v>
      </c>
      <c r="T3829" s="2" t="s">
        <v>8215</v>
      </c>
      <c r="U3829" s="2" t="b">
        <v>1</v>
      </c>
      <c r="V3829" s="2" t="s">
        <v>69</v>
      </c>
      <c r="W3829" s="2">
        <v>1.6</v>
      </c>
    </row>
    <row r="3830" spans="1:23" ht="15.75" customHeight="1" x14ac:dyDescent="0.25">
      <c r="A3830" s="2" t="s">
        <v>3953</v>
      </c>
      <c r="B3830" s="2" t="s">
        <v>3954</v>
      </c>
      <c r="C3830" s="2" t="s">
        <v>147</v>
      </c>
      <c r="D3830" s="2" t="s">
        <v>102</v>
      </c>
      <c r="E3830" s="2" t="s">
        <v>103</v>
      </c>
      <c r="F3830" s="2" t="s">
        <v>364</v>
      </c>
      <c r="G3830" s="2" t="s">
        <v>740</v>
      </c>
      <c r="H3830" s="2" t="s">
        <v>700</v>
      </c>
      <c r="I3830" s="2" t="s">
        <v>47</v>
      </c>
      <c r="J3830" s="2" t="s">
        <v>741</v>
      </c>
      <c r="K3830" s="2" t="s">
        <v>742</v>
      </c>
      <c r="L3830" s="2" t="s">
        <v>366</v>
      </c>
      <c r="M3830" s="2">
        <v>50</v>
      </c>
      <c r="N3830" s="2" t="b">
        <v>0</v>
      </c>
      <c r="O3830" s="2">
        <v>0.875</v>
      </c>
      <c r="P3830" s="2">
        <v>0.8529411764705882</v>
      </c>
      <c r="Q3830" s="2">
        <v>0.89823008849557517</v>
      </c>
      <c r="R3830" s="2" t="s">
        <v>74</v>
      </c>
      <c r="S3830" s="2" t="s">
        <v>8216</v>
      </c>
      <c r="T3830" s="2" t="s">
        <v>8217</v>
      </c>
      <c r="U3830" s="2" t="b">
        <v>1</v>
      </c>
      <c r="V3830" s="2" t="s">
        <v>69</v>
      </c>
      <c r="W3830" s="2">
        <v>1.9</v>
      </c>
    </row>
    <row r="3831" spans="1:23" ht="15.75" customHeight="1" x14ac:dyDescent="0.25">
      <c r="A3831" s="2" t="s">
        <v>3953</v>
      </c>
      <c r="B3831" s="2" t="s">
        <v>3954</v>
      </c>
      <c r="C3831" s="2" t="s">
        <v>147</v>
      </c>
      <c r="D3831" s="2" t="s">
        <v>102</v>
      </c>
      <c r="E3831" s="2" t="s">
        <v>103</v>
      </c>
      <c r="F3831" s="2" t="s">
        <v>364</v>
      </c>
      <c r="G3831" s="2" t="s">
        <v>745</v>
      </c>
      <c r="H3831" s="2" t="s">
        <v>700</v>
      </c>
      <c r="I3831" s="2" t="s">
        <v>47</v>
      </c>
      <c r="J3831" s="2" t="s">
        <v>746</v>
      </c>
      <c r="K3831" s="2" t="s">
        <v>747</v>
      </c>
      <c r="L3831" s="2" t="s">
        <v>366</v>
      </c>
      <c r="M3831" s="2">
        <v>51</v>
      </c>
      <c r="N3831" s="2" t="b">
        <v>0</v>
      </c>
      <c r="O3831" s="2">
        <v>0.8728070175438597</v>
      </c>
      <c r="P3831" s="2">
        <v>0.86521739130434783</v>
      </c>
      <c r="Q3831" s="2">
        <v>0.88053097345132747</v>
      </c>
      <c r="R3831" s="2" t="s">
        <v>74</v>
      </c>
      <c r="S3831" s="2" t="s">
        <v>8218</v>
      </c>
      <c r="T3831" s="2" t="s">
        <v>8219</v>
      </c>
      <c r="U3831" s="2" t="b">
        <v>1</v>
      </c>
      <c r="V3831" s="2" t="s">
        <v>69</v>
      </c>
      <c r="W3831" s="2">
        <v>1.6</v>
      </c>
    </row>
    <row r="3832" spans="1:23" ht="15.75" customHeight="1" x14ac:dyDescent="0.25">
      <c r="A3832" s="2" t="s">
        <v>3953</v>
      </c>
      <c r="B3832" s="2" t="s">
        <v>3954</v>
      </c>
      <c r="C3832" s="2" t="s">
        <v>147</v>
      </c>
      <c r="D3832" s="2" t="s">
        <v>102</v>
      </c>
      <c r="E3832" s="2" t="s">
        <v>103</v>
      </c>
      <c r="F3832" s="2" t="s">
        <v>364</v>
      </c>
      <c r="G3832" s="2" t="s">
        <v>750</v>
      </c>
      <c r="H3832" s="2" t="s">
        <v>700</v>
      </c>
      <c r="I3832" s="2" t="s">
        <v>47</v>
      </c>
      <c r="J3832" s="2" t="s">
        <v>751</v>
      </c>
      <c r="K3832" s="2" t="s">
        <v>752</v>
      </c>
      <c r="L3832" s="2" t="s">
        <v>366</v>
      </c>
      <c r="M3832" s="2">
        <v>52</v>
      </c>
      <c r="N3832" s="2" t="b">
        <v>0</v>
      </c>
      <c r="O3832" s="2">
        <v>0.88017429193899777</v>
      </c>
      <c r="P3832" s="2">
        <v>0.86695278969957079</v>
      </c>
      <c r="Q3832" s="2">
        <v>0.89380530973451322</v>
      </c>
      <c r="R3832" s="2" t="s">
        <v>74</v>
      </c>
      <c r="S3832" s="2" t="s">
        <v>8220</v>
      </c>
      <c r="T3832" s="2" t="s">
        <v>8221</v>
      </c>
      <c r="U3832" s="2" t="b">
        <v>1</v>
      </c>
      <c r="V3832" s="2" t="s">
        <v>69</v>
      </c>
      <c r="W3832" s="2">
        <v>1.6</v>
      </c>
    </row>
    <row r="3833" spans="1:23" ht="15.75" customHeight="1" x14ac:dyDescent="0.25">
      <c r="A3833" s="2" t="s">
        <v>3953</v>
      </c>
      <c r="B3833" s="2" t="s">
        <v>3954</v>
      </c>
      <c r="C3833" s="2" t="s">
        <v>147</v>
      </c>
      <c r="D3833" s="2" t="s">
        <v>102</v>
      </c>
      <c r="E3833" s="2" t="s">
        <v>103</v>
      </c>
      <c r="F3833" s="2" t="s">
        <v>364</v>
      </c>
      <c r="G3833" s="2" t="s">
        <v>755</v>
      </c>
      <c r="H3833" s="2" t="s">
        <v>700</v>
      </c>
      <c r="I3833" s="2" t="s">
        <v>47</v>
      </c>
      <c r="J3833" s="2" t="s">
        <v>756</v>
      </c>
      <c r="K3833" s="2" t="s">
        <v>757</v>
      </c>
      <c r="L3833" s="2" t="s">
        <v>366</v>
      </c>
      <c r="M3833" s="2">
        <v>53</v>
      </c>
      <c r="N3833" s="2" t="b">
        <v>0</v>
      </c>
      <c r="O3833" s="2">
        <v>0.86081370449678807</v>
      </c>
      <c r="P3833" s="2">
        <v>0.8340248962655602</v>
      </c>
      <c r="Q3833" s="2">
        <v>0.88938053097345138</v>
      </c>
      <c r="R3833" s="2" t="s">
        <v>74</v>
      </c>
      <c r="S3833" s="2" t="s">
        <v>8222</v>
      </c>
      <c r="T3833" s="2" t="s">
        <v>8223</v>
      </c>
      <c r="U3833" s="2" t="b">
        <v>1</v>
      </c>
      <c r="V3833" s="2" t="s">
        <v>69</v>
      </c>
      <c r="W3833" s="2">
        <v>2</v>
      </c>
    </row>
    <row r="3834" spans="1:23" ht="15.75" customHeight="1" x14ac:dyDescent="0.25">
      <c r="A3834" s="2" t="s">
        <v>3953</v>
      </c>
      <c r="B3834" s="2" t="s">
        <v>3954</v>
      </c>
      <c r="C3834" s="2" t="s">
        <v>147</v>
      </c>
      <c r="D3834" s="2" t="s">
        <v>102</v>
      </c>
      <c r="E3834" s="2" t="s">
        <v>103</v>
      </c>
      <c r="F3834" s="2" t="s">
        <v>364</v>
      </c>
      <c r="G3834" s="2" t="s">
        <v>760</v>
      </c>
      <c r="H3834" s="2" t="s">
        <v>700</v>
      </c>
      <c r="I3834" s="2" t="s">
        <v>47</v>
      </c>
      <c r="J3834" s="2" t="s">
        <v>761</v>
      </c>
      <c r="K3834" s="2" t="s">
        <v>762</v>
      </c>
      <c r="L3834" s="2" t="s">
        <v>366</v>
      </c>
      <c r="M3834" s="2">
        <v>54</v>
      </c>
      <c r="N3834" s="2" t="b">
        <v>0</v>
      </c>
      <c r="O3834" s="2">
        <v>0.88120950323974079</v>
      </c>
      <c r="P3834" s="2">
        <v>0.86075949367088611</v>
      </c>
      <c r="Q3834" s="2">
        <v>0.90265486725663713</v>
      </c>
      <c r="R3834" s="2" t="s">
        <v>74</v>
      </c>
      <c r="S3834" s="2" t="s">
        <v>8224</v>
      </c>
      <c r="T3834" s="2" t="s">
        <v>8225</v>
      </c>
      <c r="U3834" s="2" t="b">
        <v>1</v>
      </c>
      <c r="V3834" s="2" t="s">
        <v>69</v>
      </c>
      <c r="W3834" s="2">
        <v>1.6</v>
      </c>
    </row>
    <row r="3835" spans="1:23" ht="15.75" customHeight="1" x14ac:dyDescent="0.25">
      <c r="A3835" s="2" t="s">
        <v>3953</v>
      </c>
      <c r="B3835" s="2" t="s">
        <v>3954</v>
      </c>
      <c r="C3835" s="2" t="s">
        <v>147</v>
      </c>
      <c r="D3835" s="2" t="s">
        <v>102</v>
      </c>
      <c r="E3835" s="2" t="s">
        <v>103</v>
      </c>
      <c r="F3835" s="2" t="s">
        <v>364</v>
      </c>
      <c r="G3835" s="2" t="s">
        <v>765</v>
      </c>
      <c r="H3835" s="2" t="s">
        <v>700</v>
      </c>
      <c r="I3835" s="2" t="s">
        <v>47</v>
      </c>
      <c r="J3835" s="2" t="s">
        <v>766</v>
      </c>
      <c r="K3835" s="2" t="s">
        <v>767</v>
      </c>
      <c r="L3835" s="2" t="s">
        <v>366</v>
      </c>
      <c r="M3835" s="2">
        <v>55</v>
      </c>
      <c r="N3835" s="2" t="b">
        <v>0</v>
      </c>
      <c r="O3835" s="2">
        <v>0.85652173913043472</v>
      </c>
      <c r="P3835" s="2">
        <v>0.84188034188034189</v>
      </c>
      <c r="Q3835" s="2">
        <v>0.87168141592920356</v>
      </c>
      <c r="R3835" s="2" t="s">
        <v>74</v>
      </c>
      <c r="S3835" s="2" t="s">
        <v>8226</v>
      </c>
      <c r="T3835" s="2" t="s">
        <v>8227</v>
      </c>
      <c r="U3835" s="2" t="b">
        <v>1</v>
      </c>
      <c r="V3835" s="2" t="s">
        <v>69</v>
      </c>
      <c r="W3835" s="2">
        <v>2</v>
      </c>
    </row>
    <row r="3836" spans="1:23" ht="15.75" customHeight="1" x14ac:dyDescent="0.25">
      <c r="A3836" s="2" t="s">
        <v>3953</v>
      </c>
      <c r="B3836" s="2" t="s">
        <v>3954</v>
      </c>
      <c r="C3836" s="2" t="s">
        <v>147</v>
      </c>
      <c r="D3836" s="2" t="s">
        <v>102</v>
      </c>
      <c r="E3836" s="2" t="s">
        <v>103</v>
      </c>
      <c r="F3836" s="2" t="s">
        <v>364</v>
      </c>
      <c r="G3836" s="2" t="s">
        <v>770</v>
      </c>
      <c r="H3836" s="2" t="s">
        <v>700</v>
      </c>
      <c r="I3836" s="2" t="s">
        <v>47</v>
      </c>
      <c r="J3836" s="2" t="s">
        <v>771</v>
      </c>
      <c r="K3836" s="2" t="s">
        <v>772</v>
      </c>
      <c r="L3836" s="2" t="s">
        <v>366</v>
      </c>
      <c r="M3836" s="2">
        <v>56</v>
      </c>
      <c r="N3836" s="2" t="b">
        <v>0</v>
      </c>
      <c r="O3836" s="2">
        <v>0.86956521739130432</v>
      </c>
      <c r="P3836" s="2">
        <v>0.85470085470085466</v>
      </c>
      <c r="Q3836" s="2">
        <v>0.88495575221238942</v>
      </c>
      <c r="R3836" s="2" t="s">
        <v>74</v>
      </c>
      <c r="S3836" s="2" t="s">
        <v>8228</v>
      </c>
      <c r="T3836" s="2" t="s">
        <v>8229</v>
      </c>
      <c r="U3836" s="2" t="b">
        <v>1</v>
      </c>
      <c r="V3836" s="2" t="s">
        <v>69</v>
      </c>
      <c r="W3836" s="2">
        <v>1.6</v>
      </c>
    </row>
    <row r="3837" spans="1:23" ht="15.75" customHeight="1" x14ac:dyDescent="0.25">
      <c r="A3837" s="2" t="s">
        <v>3953</v>
      </c>
      <c r="B3837" s="2" t="s">
        <v>3954</v>
      </c>
      <c r="C3837" s="2" t="s">
        <v>147</v>
      </c>
      <c r="D3837" s="2" t="s">
        <v>102</v>
      </c>
      <c r="E3837" s="2" t="s">
        <v>103</v>
      </c>
      <c r="F3837" s="2" t="s">
        <v>364</v>
      </c>
      <c r="G3837" s="2" t="s">
        <v>775</v>
      </c>
      <c r="H3837" s="2" t="s">
        <v>700</v>
      </c>
      <c r="I3837" s="2" t="s">
        <v>47</v>
      </c>
      <c r="J3837" s="2" t="s">
        <v>776</v>
      </c>
      <c r="K3837" s="2" t="s">
        <v>777</v>
      </c>
      <c r="L3837" s="2" t="s">
        <v>366</v>
      </c>
      <c r="M3837" s="2">
        <v>57</v>
      </c>
      <c r="N3837" s="2" t="b">
        <v>0</v>
      </c>
      <c r="O3837" s="2">
        <v>0.875</v>
      </c>
      <c r="P3837" s="2">
        <v>0.8529411764705882</v>
      </c>
      <c r="Q3837" s="2">
        <v>0.89823008849557517</v>
      </c>
      <c r="R3837" s="2" t="s">
        <v>74</v>
      </c>
      <c r="S3837" s="2" t="s">
        <v>8230</v>
      </c>
      <c r="T3837" s="2" t="s">
        <v>8231</v>
      </c>
      <c r="U3837" s="2" t="b">
        <v>1</v>
      </c>
      <c r="V3837" s="2" t="s">
        <v>69</v>
      </c>
      <c r="W3837" s="2">
        <v>1.6</v>
      </c>
    </row>
    <row r="3838" spans="1:23" ht="15.75" customHeight="1" x14ac:dyDescent="0.25">
      <c r="A3838" s="2" t="s">
        <v>3953</v>
      </c>
      <c r="B3838" s="2" t="s">
        <v>3954</v>
      </c>
      <c r="C3838" s="2" t="s">
        <v>147</v>
      </c>
      <c r="D3838" s="2" t="s">
        <v>102</v>
      </c>
      <c r="E3838" s="2" t="s">
        <v>103</v>
      </c>
      <c r="F3838" s="2" t="s">
        <v>364</v>
      </c>
      <c r="G3838" s="2" t="s">
        <v>780</v>
      </c>
      <c r="H3838" s="2" t="s">
        <v>700</v>
      </c>
      <c r="I3838" s="2" t="s">
        <v>47</v>
      </c>
      <c r="J3838" s="2" t="s">
        <v>781</v>
      </c>
      <c r="K3838" s="2" t="s">
        <v>782</v>
      </c>
      <c r="L3838" s="2" t="s">
        <v>366</v>
      </c>
      <c r="M3838" s="2">
        <v>58</v>
      </c>
      <c r="N3838" s="2" t="b">
        <v>0</v>
      </c>
      <c r="O3838" s="2">
        <v>0.87068965517241381</v>
      </c>
      <c r="P3838" s="2">
        <v>0.84873949579831931</v>
      </c>
      <c r="Q3838" s="2">
        <v>0.89380530973451322</v>
      </c>
      <c r="R3838" s="2" t="s">
        <v>74</v>
      </c>
      <c r="S3838" s="2" t="s">
        <v>8232</v>
      </c>
      <c r="T3838" s="2" t="s">
        <v>8233</v>
      </c>
      <c r="U3838" s="2" t="b">
        <v>1</v>
      </c>
      <c r="V3838" s="2" t="s">
        <v>69</v>
      </c>
      <c r="W3838" s="2">
        <v>2</v>
      </c>
    </row>
    <row r="3839" spans="1:23" ht="15.75" customHeight="1" x14ac:dyDescent="0.25">
      <c r="A3839" s="2" t="s">
        <v>3953</v>
      </c>
      <c r="B3839" s="2" t="s">
        <v>3954</v>
      </c>
      <c r="C3839" s="2" t="s">
        <v>147</v>
      </c>
      <c r="D3839" s="2" t="s">
        <v>102</v>
      </c>
      <c r="E3839" s="2" t="s">
        <v>103</v>
      </c>
      <c r="F3839" s="2" t="s">
        <v>364</v>
      </c>
      <c r="G3839" s="2" t="s">
        <v>785</v>
      </c>
      <c r="H3839" s="2" t="s">
        <v>700</v>
      </c>
      <c r="I3839" s="2" t="s">
        <v>47</v>
      </c>
      <c r="J3839" s="2" t="s">
        <v>786</v>
      </c>
      <c r="K3839" s="2" t="s">
        <v>787</v>
      </c>
      <c r="L3839" s="2" t="s">
        <v>366</v>
      </c>
      <c r="M3839" s="2">
        <v>59</v>
      </c>
      <c r="N3839" s="2" t="b">
        <v>0</v>
      </c>
      <c r="O3839" s="2">
        <v>0.88017429193899777</v>
      </c>
      <c r="P3839" s="2">
        <v>0.86695278969957079</v>
      </c>
      <c r="Q3839" s="2">
        <v>0.89380530973451322</v>
      </c>
      <c r="R3839" s="2" t="s">
        <v>74</v>
      </c>
      <c r="S3839" s="2" t="s">
        <v>8234</v>
      </c>
      <c r="T3839" s="2" t="s">
        <v>8235</v>
      </c>
      <c r="U3839" s="2" t="b">
        <v>1</v>
      </c>
      <c r="V3839" s="2" t="s">
        <v>69</v>
      </c>
      <c r="W3839" s="2">
        <v>1.6</v>
      </c>
    </row>
    <row r="3840" spans="1:23" ht="15.75" customHeight="1" x14ac:dyDescent="0.25">
      <c r="A3840" s="2" t="s">
        <v>3953</v>
      </c>
      <c r="B3840" s="2" t="s">
        <v>3954</v>
      </c>
      <c r="C3840" s="2" t="s">
        <v>147</v>
      </c>
      <c r="D3840" s="2" t="s">
        <v>102</v>
      </c>
      <c r="E3840" s="2" t="s">
        <v>103</v>
      </c>
      <c r="F3840" s="2" t="s">
        <v>364</v>
      </c>
      <c r="G3840" s="2" t="s">
        <v>790</v>
      </c>
      <c r="H3840" s="2" t="s">
        <v>700</v>
      </c>
      <c r="I3840" s="2" t="s">
        <v>47</v>
      </c>
      <c r="J3840" s="2" t="s">
        <v>791</v>
      </c>
      <c r="K3840" s="2" t="s">
        <v>792</v>
      </c>
      <c r="L3840" s="2" t="s">
        <v>366</v>
      </c>
      <c r="M3840" s="2">
        <v>60</v>
      </c>
      <c r="N3840" s="2" t="b">
        <v>0</v>
      </c>
      <c r="O3840" s="2">
        <v>0.88503253796095438</v>
      </c>
      <c r="P3840" s="2">
        <v>0.86808510638297876</v>
      </c>
      <c r="Q3840" s="2">
        <v>0.90265486725663713</v>
      </c>
      <c r="R3840" s="2" t="s">
        <v>74</v>
      </c>
      <c r="S3840" s="2" t="s">
        <v>8236</v>
      </c>
      <c r="T3840" s="2" t="s">
        <v>8237</v>
      </c>
      <c r="U3840" s="2" t="b">
        <v>1</v>
      </c>
      <c r="V3840" s="2" t="s">
        <v>69</v>
      </c>
      <c r="W3840" s="2">
        <v>2</v>
      </c>
    </row>
    <row r="3841" spans="1:23" ht="15.75" customHeight="1" x14ac:dyDescent="0.25">
      <c r="A3841" s="2" t="s">
        <v>3953</v>
      </c>
      <c r="B3841" s="2" t="s">
        <v>3954</v>
      </c>
      <c r="C3841" s="2" t="s">
        <v>147</v>
      </c>
      <c r="D3841" s="2" t="s">
        <v>102</v>
      </c>
      <c r="E3841" s="2" t="s">
        <v>103</v>
      </c>
      <c r="F3841" s="2" t="s">
        <v>364</v>
      </c>
      <c r="G3841" s="2" t="s">
        <v>795</v>
      </c>
      <c r="H3841" s="2" t="s">
        <v>700</v>
      </c>
      <c r="I3841" s="2" t="s">
        <v>47</v>
      </c>
      <c r="J3841" s="2" t="s">
        <v>796</v>
      </c>
      <c r="K3841" s="2" t="s">
        <v>797</v>
      </c>
      <c r="L3841" s="2" t="s">
        <v>366</v>
      </c>
      <c r="M3841" s="2">
        <v>61</v>
      </c>
      <c r="N3841" s="2" t="b">
        <v>0</v>
      </c>
      <c r="O3841" s="2">
        <v>0.87931034482758619</v>
      </c>
      <c r="P3841" s="2">
        <v>0.8571428571428571</v>
      </c>
      <c r="Q3841" s="2">
        <v>0.90265486725663713</v>
      </c>
      <c r="R3841" s="2" t="s">
        <v>74</v>
      </c>
      <c r="S3841" s="2" t="s">
        <v>8238</v>
      </c>
      <c r="T3841" s="2" t="s">
        <v>8239</v>
      </c>
      <c r="U3841" s="2" t="b">
        <v>1</v>
      </c>
      <c r="V3841" s="2" t="s">
        <v>69</v>
      </c>
      <c r="W3841" s="2">
        <v>1.6</v>
      </c>
    </row>
    <row r="3842" spans="1:23" ht="15.75" customHeight="1" x14ac:dyDescent="0.25">
      <c r="A3842" s="2" t="s">
        <v>5200</v>
      </c>
      <c r="B3842" s="2" t="s">
        <v>5201</v>
      </c>
      <c r="C3842" s="2" t="s">
        <v>190</v>
      </c>
      <c r="D3842" s="2" t="s">
        <v>81</v>
      </c>
      <c r="E3842" s="2" t="s">
        <v>82</v>
      </c>
      <c r="F3842" s="2" t="s">
        <v>55</v>
      </c>
      <c r="G3842" s="2" t="s">
        <v>56</v>
      </c>
      <c r="H3842" s="2" t="s">
        <v>57</v>
      </c>
      <c r="I3842" s="2" t="s">
        <v>32</v>
      </c>
      <c r="J3842" s="2" t="s">
        <v>59</v>
      </c>
      <c r="K3842" s="2" t="s">
        <v>60</v>
      </c>
      <c r="L3842" s="2" t="s">
        <v>61</v>
      </c>
      <c r="M3842" s="2">
        <v>42</v>
      </c>
      <c r="N3842" s="2" t="b">
        <v>1</v>
      </c>
      <c r="O3842" s="2">
        <v>0.68644067796610175</v>
      </c>
      <c r="P3842" s="2">
        <v>0.67219917012448138</v>
      </c>
      <c r="Q3842" s="2">
        <v>0.70129870129870131</v>
      </c>
      <c r="R3842" s="2" t="s">
        <v>74</v>
      </c>
      <c r="S3842" s="2" t="s">
        <v>8240</v>
      </c>
      <c r="T3842" s="2" t="s">
        <v>8241</v>
      </c>
      <c r="U3842" s="2" t="b">
        <v>0</v>
      </c>
      <c r="V3842" s="2" t="s">
        <v>69</v>
      </c>
      <c r="W3842" s="2">
        <v>113.3</v>
      </c>
    </row>
    <row r="3843" spans="1:23" ht="15.75" customHeight="1" x14ac:dyDescent="0.25">
      <c r="A3843" s="2" t="s">
        <v>5200</v>
      </c>
      <c r="B3843" s="2" t="s">
        <v>5201</v>
      </c>
      <c r="C3843" s="2" t="s">
        <v>190</v>
      </c>
      <c r="D3843" s="2" t="s">
        <v>81</v>
      </c>
      <c r="E3843" s="2" t="s">
        <v>82</v>
      </c>
      <c r="F3843" s="2" t="s">
        <v>55</v>
      </c>
      <c r="G3843" s="2" t="s">
        <v>70</v>
      </c>
      <c r="H3843" s="2" t="s">
        <v>57</v>
      </c>
      <c r="I3843" s="2" t="s">
        <v>32</v>
      </c>
      <c r="J3843" s="2" t="s">
        <v>71</v>
      </c>
      <c r="K3843" s="2" t="s">
        <v>72</v>
      </c>
      <c r="L3843" s="2" t="s">
        <v>61</v>
      </c>
      <c r="M3843" s="2">
        <v>43</v>
      </c>
      <c r="N3843" s="2" t="b">
        <v>1</v>
      </c>
      <c r="O3843" s="2">
        <v>0.68644067796610175</v>
      </c>
      <c r="P3843" s="2">
        <v>0.67219917012448138</v>
      </c>
      <c r="Q3843" s="2">
        <v>0.70129870129870131</v>
      </c>
      <c r="R3843" s="2" t="s">
        <v>74</v>
      </c>
      <c r="S3843" s="2" t="s">
        <v>8242</v>
      </c>
      <c r="T3843" s="2" t="s">
        <v>8243</v>
      </c>
      <c r="U3843" s="2" t="b">
        <v>0</v>
      </c>
      <c r="V3843" s="2" t="s">
        <v>69</v>
      </c>
      <c r="W3843" s="2">
        <v>96.5</v>
      </c>
    </row>
    <row r="3844" spans="1:23" ht="15.75" customHeight="1" x14ac:dyDescent="0.25">
      <c r="A3844" s="2" t="s">
        <v>5200</v>
      </c>
      <c r="B3844" s="2" t="s">
        <v>5201</v>
      </c>
      <c r="C3844" s="2" t="s">
        <v>190</v>
      </c>
      <c r="D3844" s="2" t="s">
        <v>81</v>
      </c>
      <c r="E3844" s="2" t="s">
        <v>82</v>
      </c>
      <c r="F3844" s="2" t="s">
        <v>55</v>
      </c>
      <c r="G3844" s="2" t="s">
        <v>78</v>
      </c>
      <c r="H3844" s="2" t="s">
        <v>57</v>
      </c>
      <c r="I3844" s="2" t="s">
        <v>32</v>
      </c>
      <c r="J3844" s="2" t="s">
        <v>79</v>
      </c>
      <c r="K3844" s="2" t="s">
        <v>80</v>
      </c>
      <c r="L3844" s="2" t="s">
        <v>61</v>
      </c>
      <c r="M3844" s="2">
        <v>44</v>
      </c>
      <c r="N3844" s="2" t="b">
        <v>1</v>
      </c>
      <c r="O3844" s="2">
        <v>0.68644067796610175</v>
      </c>
      <c r="P3844" s="2">
        <v>0.67219917012448138</v>
      </c>
      <c r="Q3844" s="2">
        <v>0.70129870129870131</v>
      </c>
      <c r="R3844" s="2" t="s">
        <v>74</v>
      </c>
      <c r="S3844" s="2" t="s">
        <v>8244</v>
      </c>
      <c r="T3844" s="2" t="s">
        <v>8245</v>
      </c>
      <c r="U3844" s="2" t="b">
        <v>0</v>
      </c>
      <c r="V3844" s="2" t="s">
        <v>69</v>
      </c>
      <c r="W3844" s="2">
        <v>62.7</v>
      </c>
    </row>
    <row r="3845" spans="1:23" ht="15.75" customHeight="1" x14ac:dyDescent="0.25">
      <c r="A3845" s="2" t="s">
        <v>5200</v>
      </c>
      <c r="B3845" s="2" t="s">
        <v>5201</v>
      </c>
      <c r="C3845" s="2" t="s">
        <v>190</v>
      </c>
      <c r="D3845" s="2" t="s">
        <v>81</v>
      </c>
      <c r="E3845" s="2" t="s">
        <v>82</v>
      </c>
      <c r="F3845" s="2" t="s">
        <v>55</v>
      </c>
      <c r="G3845" s="2" t="s">
        <v>85</v>
      </c>
      <c r="H3845" s="2" t="s">
        <v>57</v>
      </c>
      <c r="I3845" s="2" t="s">
        <v>32</v>
      </c>
      <c r="J3845" s="2" t="s">
        <v>86</v>
      </c>
      <c r="K3845" s="2" t="s">
        <v>87</v>
      </c>
      <c r="L3845" s="2" t="s">
        <v>61</v>
      </c>
      <c r="M3845" s="2">
        <v>45</v>
      </c>
      <c r="N3845" s="2" t="b">
        <v>1</v>
      </c>
      <c r="O3845" s="2">
        <v>0.68644067796610175</v>
      </c>
      <c r="P3845" s="2">
        <v>0.67219917012448138</v>
      </c>
      <c r="Q3845" s="2">
        <v>0.70129870129870131</v>
      </c>
      <c r="R3845" s="2" t="s">
        <v>74</v>
      </c>
      <c r="S3845" s="2" t="s">
        <v>8246</v>
      </c>
      <c r="T3845" s="2" t="s">
        <v>8247</v>
      </c>
      <c r="U3845" s="2" t="b">
        <v>0</v>
      </c>
      <c r="V3845" s="2" t="s">
        <v>69</v>
      </c>
      <c r="W3845" s="2">
        <v>95.8</v>
      </c>
    </row>
    <row r="3846" spans="1:23" ht="15.75" customHeight="1" x14ac:dyDescent="0.25">
      <c r="A3846" s="2" t="s">
        <v>5200</v>
      </c>
      <c r="B3846" s="2" t="s">
        <v>5201</v>
      </c>
      <c r="C3846" s="2" t="s">
        <v>190</v>
      </c>
      <c r="D3846" s="2" t="s">
        <v>81</v>
      </c>
      <c r="E3846" s="2" t="s">
        <v>82</v>
      </c>
      <c r="F3846" s="2" t="s">
        <v>55</v>
      </c>
      <c r="G3846" s="2" t="s">
        <v>92</v>
      </c>
      <c r="H3846" s="2" t="s">
        <v>57</v>
      </c>
      <c r="I3846" s="2" t="s">
        <v>32</v>
      </c>
      <c r="J3846" s="2" t="s">
        <v>93</v>
      </c>
      <c r="K3846" s="2" t="s">
        <v>95</v>
      </c>
      <c r="L3846" s="2" t="s">
        <v>61</v>
      </c>
      <c r="M3846" s="2">
        <v>46</v>
      </c>
      <c r="N3846" s="2" t="b">
        <v>1</v>
      </c>
      <c r="O3846" s="2">
        <v>0.68644067796610175</v>
      </c>
      <c r="P3846" s="2">
        <v>0.67219917012448138</v>
      </c>
      <c r="Q3846" s="2">
        <v>0.70129870129870131</v>
      </c>
      <c r="R3846" s="2" t="s">
        <v>74</v>
      </c>
      <c r="S3846" s="2" t="s">
        <v>8248</v>
      </c>
      <c r="T3846" s="2" t="s">
        <v>8249</v>
      </c>
      <c r="U3846" s="2" t="b">
        <v>0</v>
      </c>
      <c r="V3846" s="2" t="s">
        <v>69</v>
      </c>
      <c r="W3846" s="2">
        <v>99.2</v>
      </c>
    </row>
    <row r="3847" spans="1:23" ht="15.75" customHeight="1" x14ac:dyDescent="0.25">
      <c r="A3847" s="2" t="s">
        <v>5200</v>
      </c>
      <c r="B3847" s="2" t="s">
        <v>5201</v>
      </c>
      <c r="C3847" s="2" t="s">
        <v>190</v>
      </c>
      <c r="D3847" s="2" t="s">
        <v>81</v>
      </c>
      <c r="E3847" s="2" t="s">
        <v>82</v>
      </c>
      <c r="F3847" s="2" t="s">
        <v>55</v>
      </c>
      <c r="G3847" s="2" t="s">
        <v>99</v>
      </c>
      <c r="H3847" s="2" t="s">
        <v>57</v>
      </c>
      <c r="I3847" s="2" t="s">
        <v>32</v>
      </c>
      <c r="J3847" s="2" t="s">
        <v>100</v>
      </c>
      <c r="K3847" s="2" t="s">
        <v>101</v>
      </c>
      <c r="L3847" s="2" t="s">
        <v>61</v>
      </c>
      <c r="M3847" s="2">
        <v>47</v>
      </c>
      <c r="N3847" s="2" t="b">
        <v>1</v>
      </c>
      <c r="O3847" s="2">
        <v>0.68644067796610175</v>
      </c>
      <c r="P3847" s="2">
        <v>0.67219917012448138</v>
      </c>
      <c r="Q3847" s="2">
        <v>0.70129870129870131</v>
      </c>
      <c r="R3847" s="2" t="s">
        <v>74</v>
      </c>
      <c r="S3847" s="2" t="s">
        <v>8250</v>
      </c>
      <c r="T3847" s="2" t="s">
        <v>8251</v>
      </c>
      <c r="U3847" s="2" t="b">
        <v>0</v>
      </c>
      <c r="V3847" s="2" t="s">
        <v>69</v>
      </c>
      <c r="W3847" s="2">
        <v>100.4</v>
      </c>
    </row>
    <row r="3848" spans="1:23" ht="15.75" customHeight="1" x14ac:dyDescent="0.25">
      <c r="A3848" s="2" t="s">
        <v>5200</v>
      </c>
      <c r="B3848" s="2" t="s">
        <v>5201</v>
      </c>
      <c r="C3848" s="2" t="s">
        <v>190</v>
      </c>
      <c r="D3848" s="2" t="s">
        <v>81</v>
      </c>
      <c r="E3848" s="2" t="s">
        <v>82</v>
      </c>
      <c r="F3848" s="2" t="s">
        <v>55</v>
      </c>
      <c r="G3848" s="2" t="s">
        <v>107</v>
      </c>
      <c r="H3848" s="2" t="s">
        <v>57</v>
      </c>
      <c r="I3848" s="2" t="s">
        <v>32</v>
      </c>
      <c r="J3848" s="2" t="s">
        <v>108</v>
      </c>
      <c r="K3848" s="2" t="s">
        <v>109</v>
      </c>
      <c r="L3848" s="2" t="s">
        <v>61</v>
      </c>
      <c r="M3848" s="2">
        <v>48</v>
      </c>
      <c r="N3848" s="2" t="b">
        <v>1</v>
      </c>
      <c r="O3848" s="2">
        <v>0.68644067796610175</v>
      </c>
      <c r="P3848" s="2">
        <v>0.67219917012448138</v>
      </c>
      <c r="Q3848" s="2">
        <v>0.70129870129870131</v>
      </c>
      <c r="R3848" s="2" t="s">
        <v>74</v>
      </c>
      <c r="S3848" s="2" t="s">
        <v>8252</v>
      </c>
      <c r="T3848" s="2" t="s">
        <v>8253</v>
      </c>
      <c r="U3848" s="2" t="b">
        <v>0</v>
      </c>
      <c r="V3848" s="2" t="s">
        <v>69</v>
      </c>
      <c r="W3848" s="2">
        <v>101.8</v>
      </c>
    </row>
    <row r="3849" spans="1:23" ht="15.75" customHeight="1" x14ac:dyDescent="0.25">
      <c r="A3849" s="2" t="s">
        <v>5200</v>
      </c>
      <c r="B3849" s="2" t="s">
        <v>5201</v>
      </c>
      <c r="C3849" s="2" t="s">
        <v>190</v>
      </c>
      <c r="D3849" s="2" t="s">
        <v>81</v>
      </c>
      <c r="E3849" s="2" t="s">
        <v>82</v>
      </c>
      <c r="F3849" s="2" t="s">
        <v>55</v>
      </c>
      <c r="G3849" s="2" t="s">
        <v>112</v>
      </c>
      <c r="H3849" s="2" t="s">
        <v>57</v>
      </c>
      <c r="I3849" s="2" t="s">
        <v>32</v>
      </c>
      <c r="J3849" s="2" t="s">
        <v>113</v>
      </c>
      <c r="K3849" s="2" t="s">
        <v>114</v>
      </c>
      <c r="L3849" s="2" t="s">
        <v>61</v>
      </c>
      <c r="M3849" s="2">
        <v>49</v>
      </c>
      <c r="N3849" s="2" t="b">
        <v>1</v>
      </c>
      <c r="O3849" s="2">
        <v>0.68644067796610175</v>
      </c>
      <c r="P3849" s="2">
        <v>0.67219917012448138</v>
      </c>
      <c r="Q3849" s="2">
        <v>0.70129870129870131</v>
      </c>
      <c r="R3849" s="2" t="s">
        <v>74</v>
      </c>
      <c r="S3849" s="2" t="s">
        <v>8254</v>
      </c>
      <c r="T3849" s="2" t="s">
        <v>8255</v>
      </c>
      <c r="U3849" s="2" t="b">
        <v>0</v>
      </c>
      <c r="V3849" s="2" t="s">
        <v>69</v>
      </c>
      <c r="W3849" s="2">
        <v>102.5</v>
      </c>
    </row>
    <row r="3850" spans="1:23" ht="15.75" customHeight="1" x14ac:dyDescent="0.25">
      <c r="A3850" s="2" t="s">
        <v>5200</v>
      </c>
      <c r="B3850" s="2" t="s">
        <v>5201</v>
      </c>
      <c r="C3850" s="2" t="s">
        <v>190</v>
      </c>
      <c r="D3850" s="2" t="s">
        <v>81</v>
      </c>
      <c r="E3850" s="2" t="s">
        <v>82</v>
      </c>
      <c r="F3850" s="2" t="s">
        <v>55</v>
      </c>
      <c r="G3850" s="2" t="s">
        <v>117</v>
      </c>
      <c r="H3850" s="2" t="s">
        <v>57</v>
      </c>
      <c r="I3850" s="2" t="s">
        <v>32</v>
      </c>
      <c r="J3850" s="2" t="s">
        <v>118</v>
      </c>
      <c r="K3850" s="2" t="s">
        <v>119</v>
      </c>
      <c r="L3850" s="2" t="s">
        <v>61</v>
      </c>
      <c r="M3850" s="2">
        <v>50</v>
      </c>
      <c r="N3850" s="2" t="b">
        <v>1</v>
      </c>
      <c r="O3850" s="2">
        <v>0.68644067796610175</v>
      </c>
      <c r="P3850" s="2">
        <v>0.67219917012448138</v>
      </c>
      <c r="Q3850" s="2">
        <v>0.70129870129870131</v>
      </c>
      <c r="R3850" s="2" t="s">
        <v>74</v>
      </c>
      <c r="S3850" s="2" t="s">
        <v>8256</v>
      </c>
      <c r="T3850" s="2" t="s">
        <v>8257</v>
      </c>
      <c r="U3850" s="2" t="b">
        <v>0</v>
      </c>
      <c r="V3850" s="2" t="s">
        <v>69</v>
      </c>
      <c r="W3850" s="2">
        <v>99.9</v>
      </c>
    </row>
    <row r="3851" spans="1:23" ht="15.75" customHeight="1" x14ac:dyDescent="0.25">
      <c r="A3851" s="2" t="s">
        <v>5200</v>
      </c>
      <c r="B3851" s="2" t="s">
        <v>5201</v>
      </c>
      <c r="C3851" s="2" t="s">
        <v>190</v>
      </c>
      <c r="D3851" s="2" t="s">
        <v>81</v>
      </c>
      <c r="E3851" s="2" t="s">
        <v>82</v>
      </c>
      <c r="F3851" s="2" t="s">
        <v>55</v>
      </c>
      <c r="G3851" s="2" t="s">
        <v>122</v>
      </c>
      <c r="H3851" s="2" t="s">
        <v>57</v>
      </c>
      <c r="I3851" s="2" t="s">
        <v>32</v>
      </c>
      <c r="J3851" s="2" t="s">
        <v>123</v>
      </c>
      <c r="K3851" s="2" t="s">
        <v>124</v>
      </c>
      <c r="L3851" s="2" t="s">
        <v>61</v>
      </c>
      <c r="M3851" s="2">
        <v>51</v>
      </c>
      <c r="N3851" s="2" t="b">
        <v>1</v>
      </c>
      <c r="O3851" s="2">
        <v>0.68644067796610175</v>
      </c>
      <c r="P3851" s="2">
        <v>0.67219917012448138</v>
      </c>
      <c r="Q3851" s="2">
        <v>0.70129870129870131</v>
      </c>
      <c r="R3851" s="2" t="s">
        <v>74</v>
      </c>
      <c r="S3851" s="2" t="s">
        <v>8258</v>
      </c>
      <c r="T3851" s="2" t="s">
        <v>8259</v>
      </c>
      <c r="U3851" s="2" t="b">
        <v>0</v>
      </c>
      <c r="V3851" s="2" t="s">
        <v>69</v>
      </c>
      <c r="W3851" s="2">
        <v>99.9</v>
      </c>
    </row>
    <row r="3852" spans="1:23" ht="15.75" customHeight="1" x14ac:dyDescent="0.25">
      <c r="A3852" s="2" t="s">
        <v>5200</v>
      </c>
      <c r="B3852" s="2" t="s">
        <v>5201</v>
      </c>
      <c r="C3852" s="2" t="s">
        <v>190</v>
      </c>
      <c r="D3852" s="2" t="s">
        <v>81</v>
      </c>
      <c r="E3852" s="2" t="s">
        <v>82</v>
      </c>
      <c r="F3852" s="2" t="s">
        <v>55</v>
      </c>
      <c r="G3852" s="2" t="s">
        <v>127</v>
      </c>
      <c r="H3852" s="2" t="s">
        <v>57</v>
      </c>
      <c r="I3852" s="2" t="s">
        <v>32</v>
      </c>
      <c r="J3852" s="2" t="s">
        <v>128</v>
      </c>
      <c r="K3852" s="2" t="s">
        <v>129</v>
      </c>
      <c r="L3852" s="2" t="s">
        <v>61</v>
      </c>
      <c r="M3852" s="2">
        <v>52</v>
      </c>
      <c r="N3852" s="2" t="b">
        <v>1</v>
      </c>
      <c r="O3852" s="2">
        <v>0.68644067796610175</v>
      </c>
      <c r="P3852" s="2">
        <v>0.67219917012448138</v>
      </c>
      <c r="Q3852" s="2">
        <v>0.70129870129870131</v>
      </c>
      <c r="R3852" s="2" t="s">
        <v>74</v>
      </c>
      <c r="S3852" s="2" t="s">
        <v>8260</v>
      </c>
      <c r="T3852" s="2" t="s">
        <v>8261</v>
      </c>
      <c r="U3852" s="2" t="b">
        <v>0</v>
      </c>
      <c r="V3852" s="2" t="s">
        <v>69</v>
      </c>
      <c r="W3852" s="2">
        <v>100.9</v>
      </c>
    </row>
    <row r="3853" spans="1:23" ht="15.75" customHeight="1" x14ac:dyDescent="0.25">
      <c r="A3853" s="2" t="s">
        <v>5200</v>
      </c>
      <c r="B3853" s="2" t="s">
        <v>5201</v>
      </c>
      <c r="C3853" s="2" t="s">
        <v>190</v>
      </c>
      <c r="D3853" s="2" t="s">
        <v>81</v>
      </c>
      <c r="E3853" s="2" t="s">
        <v>82</v>
      </c>
      <c r="F3853" s="2" t="s">
        <v>55</v>
      </c>
      <c r="G3853" s="2" t="s">
        <v>132</v>
      </c>
      <c r="H3853" s="2" t="s">
        <v>57</v>
      </c>
      <c r="I3853" s="2" t="s">
        <v>32</v>
      </c>
      <c r="J3853" s="2" t="s">
        <v>133</v>
      </c>
      <c r="K3853" s="2" t="s">
        <v>134</v>
      </c>
      <c r="L3853" s="2" t="s">
        <v>61</v>
      </c>
      <c r="M3853" s="2">
        <v>53</v>
      </c>
      <c r="N3853" s="2" t="b">
        <v>1</v>
      </c>
      <c r="O3853" s="2">
        <v>0.68644067796610175</v>
      </c>
      <c r="P3853" s="2">
        <v>0.67219917012448138</v>
      </c>
      <c r="Q3853" s="2">
        <v>0.70129870129870131</v>
      </c>
      <c r="R3853" s="2" t="s">
        <v>74</v>
      </c>
      <c r="S3853" s="2" t="s">
        <v>8262</v>
      </c>
      <c r="T3853" s="2" t="s">
        <v>8263</v>
      </c>
      <c r="U3853" s="2" t="b">
        <v>0</v>
      </c>
      <c r="V3853" s="2" t="s">
        <v>69</v>
      </c>
      <c r="W3853" s="2">
        <v>101.5</v>
      </c>
    </row>
    <row r="3854" spans="1:23" ht="15.75" customHeight="1" x14ac:dyDescent="0.25">
      <c r="A3854" s="2" t="s">
        <v>5200</v>
      </c>
      <c r="B3854" s="2" t="s">
        <v>5201</v>
      </c>
      <c r="C3854" s="2" t="s">
        <v>190</v>
      </c>
      <c r="D3854" s="2" t="s">
        <v>81</v>
      </c>
      <c r="E3854" s="2" t="s">
        <v>82</v>
      </c>
      <c r="F3854" s="2" t="s">
        <v>55</v>
      </c>
      <c r="G3854" s="2" t="s">
        <v>137</v>
      </c>
      <c r="H3854" s="2" t="s">
        <v>57</v>
      </c>
      <c r="I3854" s="2" t="s">
        <v>32</v>
      </c>
      <c r="J3854" s="2" t="s">
        <v>138</v>
      </c>
      <c r="K3854" s="2" t="s">
        <v>139</v>
      </c>
      <c r="L3854" s="2" t="s">
        <v>61</v>
      </c>
      <c r="M3854" s="2">
        <v>54</v>
      </c>
      <c r="N3854" s="2" t="b">
        <v>1</v>
      </c>
      <c r="O3854" s="2">
        <v>0.68644067796610175</v>
      </c>
      <c r="P3854" s="2">
        <v>0.67219917012448138</v>
      </c>
      <c r="Q3854" s="2">
        <v>0.70129870129870131</v>
      </c>
      <c r="R3854" s="2" t="s">
        <v>74</v>
      </c>
      <c r="S3854" s="2" t="s">
        <v>8264</v>
      </c>
      <c r="T3854" s="2" t="s">
        <v>8265</v>
      </c>
      <c r="U3854" s="2" t="b">
        <v>0</v>
      </c>
      <c r="V3854" s="2" t="s">
        <v>69</v>
      </c>
      <c r="W3854" s="2">
        <v>101.7</v>
      </c>
    </row>
    <row r="3855" spans="1:23" ht="15.75" customHeight="1" x14ac:dyDescent="0.25">
      <c r="A3855" s="2" t="s">
        <v>5200</v>
      </c>
      <c r="B3855" s="2" t="s">
        <v>5201</v>
      </c>
      <c r="C3855" s="2" t="s">
        <v>190</v>
      </c>
      <c r="D3855" s="2" t="s">
        <v>81</v>
      </c>
      <c r="E3855" s="2" t="s">
        <v>82</v>
      </c>
      <c r="F3855" s="2" t="s">
        <v>55</v>
      </c>
      <c r="G3855" s="2" t="s">
        <v>142</v>
      </c>
      <c r="H3855" s="2" t="s">
        <v>57</v>
      </c>
      <c r="I3855" s="2" t="s">
        <v>32</v>
      </c>
      <c r="J3855" s="2" t="s">
        <v>143</v>
      </c>
      <c r="K3855" s="2" t="s">
        <v>144</v>
      </c>
      <c r="L3855" s="2" t="s">
        <v>61</v>
      </c>
      <c r="M3855" s="2">
        <v>55</v>
      </c>
      <c r="N3855" s="2" t="b">
        <v>1</v>
      </c>
      <c r="O3855" s="2">
        <v>0.68644067796610175</v>
      </c>
      <c r="P3855" s="2">
        <v>0.67219917012448138</v>
      </c>
      <c r="Q3855" s="2">
        <v>0.70129870129870131</v>
      </c>
      <c r="R3855" s="2" t="s">
        <v>74</v>
      </c>
      <c r="S3855" s="2" t="s">
        <v>8266</v>
      </c>
      <c r="T3855" s="2" t="s">
        <v>8267</v>
      </c>
      <c r="U3855" s="2" t="b">
        <v>0</v>
      </c>
      <c r="V3855" s="2" t="s">
        <v>69</v>
      </c>
      <c r="W3855" s="2">
        <v>102</v>
      </c>
    </row>
    <row r="3856" spans="1:23" ht="15.75" customHeight="1" x14ac:dyDescent="0.25">
      <c r="A3856" s="2" t="s">
        <v>5200</v>
      </c>
      <c r="B3856" s="2" t="s">
        <v>5201</v>
      </c>
      <c r="C3856" s="2" t="s">
        <v>190</v>
      </c>
      <c r="D3856" s="2" t="s">
        <v>81</v>
      </c>
      <c r="E3856" s="2" t="s">
        <v>82</v>
      </c>
      <c r="F3856" s="2" t="s">
        <v>55</v>
      </c>
      <c r="G3856" s="2" t="s">
        <v>148</v>
      </c>
      <c r="H3856" s="2" t="s">
        <v>57</v>
      </c>
      <c r="I3856" s="2" t="s">
        <v>32</v>
      </c>
      <c r="J3856" s="2" t="s">
        <v>149</v>
      </c>
      <c r="K3856" s="2" t="s">
        <v>150</v>
      </c>
      <c r="L3856" s="2" t="s">
        <v>61</v>
      </c>
      <c r="M3856" s="2">
        <v>56</v>
      </c>
      <c r="N3856" s="2" t="b">
        <v>1</v>
      </c>
      <c r="O3856" s="2">
        <v>0.68644067796610175</v>
      </c>
      <c r="P3856" s="2">
        <v>0.67219917012448138</v>
      </c>
      <c r="Q3856" s="2">
        <v>0.70129870129870131</v>
      </c>
      <c r="R3856" s="2" t="s">
        <v>74</v>
      </c>
      <c r="S3856" s="2" t="s">
        <v>8268</v>
      </c>
      <c r="T3856" s="2" t="s">
        <v>8269</v>
      </c>
      <c r="U3856" s="2" t="b">
        <v>0</v>
      </c>
      <c r="V3856" s="2" t="s">
        <v>69</v>
      </c>
      <c r="W3856" s="2">
        <v>102.2</v>
      </c>
    </row>
    <row r="3857" spans="1:23" ht="15.75" customHeight="1" x14ac:dyDescent="0.25">
      <c r="A3857" s="2" t="s">
        <v>5200</v>
      </c>
      <c r="B3857" s="2" t="s">
        <v>5201</v>
      </c>
      <c r="C3857" s="2" t="s">
        <v>190</v>
      </c>
      <c r="D3857" s="2" t="s">
        <v>81</v>
      </c>
      <c r="E3857" s="2" t="s">
        <v>82</v>
      </c>
      <c r="F3857" s="2" t="s">
        <v>55</v>
      </c>
      <c r="G3857" s="2" t="s">
        <v>153</v>
      </c>
      <c r="H3857" s="2" t="s">
        <v>57</v>
      </c>
      <c r="I3857" s="2" t="s">
        <v>32</v>
      </c>
      <c r="J3857" s="2" t="s">
        <v>154</v>
      </c>
      <c r="K3857" s="2" t="s">
        <v>155</v>
      </c>
      <c r="L3857" s="2" t="s">
        <v>61</v>
      </c>
      <c r="M3857" s="2">
        <v>57</v>
      </c>
      <c r="N3857" s="2" t="b">
        <v>1</v>
      </c>
      <c r="O3857" s="2">
        <v>0.68644067796610175</v>
      </c>
      <c r="P3857" s="2">
        <v>0.67219917012448138</v>
      </c>
      <c r="Q3857" s="2">
        <v>0.70129870129870131</v>
      </c>
      <c r="R3857" s="2" t="s">
        <v>74</v>
      </c>
      <c r="S3857" s="2" t="s">
        <v>8270</v>
      </c>
      <c r="T3857" s="2" t="s">
        <v>8271</v>
      </c>
      <c r="U3857" s="2" t="b">
        <v>0</v>
      </c>
      <c r="V3857" s="2" t="s">
        <v>69</v>
      </c>
      <c r="W3857" s="2">
        <v>101.6</v>
      </c>
    </row>
    <row r="3858" spans="1:23" ht="15.75" customHeight="1" x14ac:dyDescent="0.25">
      <c r="A3858" s="2" t="s">
        <v>5200</v>
      </c>
      <c r="B3858" s="2" t="s">
        <v>5201</v>
      </c>
      <c r="C3858" s="2" t="s">
        <v>190</v>
      </c>
      <c r="D3858" s="2" t="s">
        <v>81</v>
      </c>
      <c r="E3858" s="2" t="s">
        <v>82</v>
      </c>
      <c r="F3858" s="2" t="s">
        <v>55</v>
      </c>
      <c r="G3858" s="2" t="s">
        <v>158</v>
      </c>
      <c r="H3858" s="2" t="s">
        <v>57</v>
      </c>
      <c r="I3858" s="2" t="s">
        <v>32</v>
      </c>
      <c r="J3858" s="2" t="s">
        <v>159</v>
      </c>
      <c r="K3858" s="2" t="s">
        <v>160</v>
      </c>
      <c r="L3858" s="2" t="s">
        <v>61</v>
      </c>
      <c r="M3858" s="2">
        <v>58</v>
      </c>
      <c r="N3858" s="2" t="b">
        <v>1</v>
      </c>
      <c r="O3858" s="2">
        <v>0.68644067796610175</v>
      </c>
      <c r="P3858" s="2">
        <v>0.67219917012448138</v>
      </c>
      <c r="Q3858" s="2">
        <v>0.70129870129870131</v>
      </c>
      <c r="R3858" s="2" t="s">
        <v>74</v>
      </c>
      <c r="S3858" s="2" t="s">
        <v>8272</v>
      </c>
      <c r="T3858" s="2" t="s">
        <v>8273</v>
      </c>
      <c r="U3858" s="2" t="b">
        <v>0</v>
      </c>
      <c r="V3858" s="2" t="s">
        <v>69</v>
      </c>
      <c r="W3858" s="2">
        <v>102.4</v>
      </c>
    </row>
    <row r="3859" spans="1:23" ht="15.75" customHeight="1" x14ac:dyDescent="0.25">
      <c r="A3859" s="2" t="s">
        <v>5200</v>
      </c>
      <c r="B3859" s="2" t="s">
        <v>5201</v>
      </c>
      <c r="C3859" s="2" t="s">
        <v>190</v>
      </c>
      <c r="D3859" s="2" t="s">
        <v>81</v>
      </c>
      <c r="E3859" s="2" t="s">
        <v>82</v>
      </c>
      <c r="F3859" s="2" t="s">
        <v>55</v>
      </c>
      <c r="G3859" s="2" t="s">
        <v>163</v>
      </c>
      <c r="H3859" s="2" t="s">
        <v>57</v>
      </c>
      <c r="I3859" s="2" t="s">
        <v>32</v>
      </c>
      <c r="J3859" s="2" t="s">
        <v>164</v>
      </c>
      <c r="K3859" s="2" t="s">
        <v>165</v>
      </c>
      <c r="L3859" s="2" t="s">
        <v>61</v>
      </c>
      <c r="M3859" s="2">
        <v>59</v>
      </c>
      <c r="N3859" s="2" t="b">
        <v>1</v>
      </c>
      <c r="O3859" s="2">
        <v>0.68644067796610175</v>
      </c>
      <c r="P3859" s="2">
        <v>0.67219917012448138</v>
      </c>
      <c r="Q3859" s="2">
        <v>0.70129870129870131</v>
      </c>
      <c r="R3859" s="2" t="s">
        <v>74</v>
      </c>
      <c r="S3859" s="2" t="s">
        <v>8274</v>
      </c>
      <c r="T3859" s="2" t="s">
        <v>8275</v>
      </c>
      <c r="U3859" s="2" t="b">
        <v>0</v>
      </c>
      <c r="V3859" s="2" t="s">
        <v>69</v>
      </c>
      <c r="W3859" s="2">
        <v>66.099999999999994</v>
      </c>
    </row>
    <row r="3860" spans="1:23" ht="15.75" customHeight="1" x14ac:dyDescent="0.25">
      <c r="A3860" s="2" t="s">
        <v>5200</v>
      </c>
      <c r="B3860" s="2" t="s">
        <v>5201</v>
      </c>
      <c r="C3860" s="2" t="s">
        <v>190</v>
      </c>
      <c r="D3860" s="2" t="s">
        <v>81</v>
      </c>
      <c r="E3860" s="2" t="s">
        <v>82</v>
      </c>
      <c r="F3860" s="2" t="s">
        <v>55</v>
      </c>
      <c r="G3860" s="2" t="s">
        <v>168</v>
      </c>
      <c r="H3860" s="2" t="s">
        <v>57</v>
      </c>
      <c r="I3860" s="2" t="s">
        <v>32</v>
      </c>
      <c r="J3860" s="2" t="s">
        <v>169</v>
      </c>
      <c r="K3860" s="2" t="s">
        <v>170</v>
      </c>
      <c r="L3860" s="2" t="s">
        <v>61</v>
      </c>
      <c r="M3860" s="2">
        <v>60</v>
      </c>
      <c r="N3860" s="2" t="b">
        <v>1</v>
      </c>
      <c r="O3860" s="2">
        <v>0.68644067796610175</v>
      </c>
      <c r="P3860" s="2">
        <v>0.67219917012448138</v>
      </c>
      <c r="Q3860" s="2">
        <v>0.70129870129870131</v>
      </c>
      <c r="R3860" s="2" t="s">
        <v>74</v>
      </c>
      <c r="S3860" s="2" t="s">
        <v>8276</v>
      </c>
      <c r="T3860" s="2" t="s">
        <v>8277</v>
      </c>
      <c r="U3860" s="2" t="b">
        <v>0</v>
      </c>
      <c r="V3860" s="2" t="s">
        <v>69</v>
      </c>
      <c r="W3860" s="2">
        <v>101.5</v>
      </c>
    </row>
    <row r="3861" spans="1:23" ht="15.75" customHeight="1" x14ac:dyDescent="0.25">
      <c r="A3861" s="2" t="s">
        <v>5200</v>
      </c>
      <c r="B3861" s="2" t="s">
        <v>5201</v>
      </c>
      <c r="C3861" s="2" t="s">
        <v>190</v>
      </c>
      <c r="D3861" s="2" t="s">
        <v>81</v>
      </c>
      <c r="E3861" s="2" t="s">
        <v>82</v>
      </c>
      <c r="F3861" s="2" t="s">
        <v>55</v>
      </c>
      <c r="G3861" s="2" t="s">
        <v>173</v>
      </c>
      <c r="H3861" s="2" t="s">
        <v>57</v>
      </c>
      <c r="I3861" s="2" t="s">
        <v>32</v>
      </c>
      <c r="J3861" s="2" t="s">
        <v>174</v>
      </c>
      <c r="K3861" s="2" t="s">
        <v>175</v>
      </c>
      <c r="L3861" s="2" t="s">
        <v>61</v>
      </c>
      <c r="M3861" s="2">
        <v>61</v>
      </c>
      <c r="N3861" s="2" t="b">
        <v>1</v>
      </c>
      <c r="O3861" s="2">
        <v>0.68644067796610175</v>
      </c>
      <c r="P3861" s="2">
        <v>0.67219917012448138</v>
      </c>
      <c r="Q3861" s="2">
        <v>0.70129870129870131</v>
      </c>
      <c r="R3861" s="2" t="s">
        <v>74</v>
      </c>
      <c r="S3861" s="2" t="s">
        <v>8278</v>
      </c>
      <c r="T3861" s="2" t="s">
        <v>8279</v>
      </c>
      <c r="U3861" s="2" t="b">
        <v>0</v>
      </c>
      <c r="V3861" s="2" t="s">
        <v>69</v>
      </c>
      <c r="W3861" s="2">
        <v>102.4</v>
      </c>
    </row>
    <row r="3862" spans="1:23" ht="15.75" customHeight="1" x14ac:dyDescent="0.25">
      <c r="A3862" s="2" t="s">
        <v>5200</v>
      </c>
      <c r="B3862" s="2" t="s">
        <v>5201</v>
      </c>
      <c r="C3862" s="2" t="s">
        <v>190</v>
      </c>
      <c r="D3862" s="2" t="s">
        <v>81</v>
      </c>
      <c r="E3862" s="2" t="s">
        <v>82</v>
      </c>
      <c r="F3862" s="2" t="s">
        <v>55</v>
      </c>
      <c r="G3862" s="2" t="s">
        <v>178</v>
      </c>
      <c r="H3862" s="2" t="s">
        <v>179</v>
      </c>
      <c r="I3862" s="2" t="s">
        <v>12</v>
      </c>
      <c r="J3862" s="2" t="s">
        <v>180</v>
      </c>
      <c r="K3862" s="2" t="s">
        <v>181</v>
      </c>
      <c r="L3862" s="2" t="s">
        <v>182</v>
      </c>
      <c r="M3862" s="2">
        <v>42</v>
      </c>
      <c r="N3862" s="2" t="b">
        <v>0</v>
      </c>
      <c r="O3862" s="2">
        <v>0.72625698324022347</v>
      </c>
      <c r="P3862" s="2">
        <v>0.69518716577540107</v>
      </c>
      <c r="Q3862" s="2">
        <v>0.76023391812865493</v>
      </c>
      <c r="R3862" s="2" t="s">
        <v>74</v>
      </c>
      <c r="S3862" s="2" t="s">
        <v>8280</v>
      </c>
      <c r="T3862" s="2" t="s">
        <v>8281</v>
      </c>
      <c r="U3862" s="2" t="b">
        <v>0</v>
      </c>
      <c r="V3862" s="2" t="s">
        <v>69</v>
      </c>
      <c r="W3862" s="2">
        <v>104.4</v>
      </c>
    </row>
    <row r="3863" spans="1:23" ht="15.75" customHeight="1" x14ac:dyDescent="0.25">
      <c r="A3863" s="2" t="s">
        <v>5200</v>
      </c>
      <c r="B3863" s="2" t="s">
        <v>5201</v>
      </c>
      <c r="C3863" s="2" t="s">
        <v>190</v>
      </c>
      <c r="D3863" s="2" t="s">
        <v>81</v>
      </c>
      <c r="E3863" s="2" t="s">
        <v>82</v>
      </c>
      <c r="F3863" s="2" t="s">
        <v>55</v>
      </c>
      <c r="G3863" s="2" t="s">
        <v>185</v>
      </c>
      <c r="H3863" s="2" t="s">
        <v>179</v>
      </c>
      <c r="I3863" s="2" t="s">
        <v>12</v>
      </c>
      <c r="J3863" s="2" t="s">
        <v>186</v>
      </c>
      <c r="K3863" s="2" t="s">
        <v>187</v>
      </c>
      <c r="L3863" s="2" t="s">
        <v>182</v>
      </c>
      <c r="M3863" s="2">
        <v>43</v>
      </c>
      <c r="N3863" s="2" t="b">
        <v>0</v>
      </c>
      <c r="O3863" s="2">
        <v>0.72625698324022347</v>
      </c>
      <c r="P3863" s="2">
        <v>0.69518716577540107</v>
      </c>
      <c r="Q3863" s="2">
        <v>0.76023391812865493</v>
      </c>
      <c r="R3863" s="2" t="s">
        <v>74</v>
      </c>
      <c r="S3863" s="2" t="s">
        <v>8282</v>
      </c>
      <c r="T3863" s="2" t="s">
        <v>8283</v>
      </c>
      <c r="U3863" s="2" t="b">
        <v>0</v>
      </c>
      <c r="V3863" s="2" t="s">
        <v>69</v>
      </c>
      <c r="W3863" s="2">
        <v>101.3</v>
      </c>
    </row>
    <row r="3864" spans="1:23" ht="15.75" customHeight="1" x14ac:dyDescent="0.25">
      <c r="A3864" s="2" t="s">
        <v>5200</v>
      </c>
      <c r="B3864" s="2" t="s">
        <v>5201</v>
      </c>
      <c r="C3864" s="2" t="s">
        <v>190</v>
      </c>
      <c r="D3864" s="2" t="s">
        <v>81</v>
      </c>
      <c r="E3864" s="2" t="s">
        <v>82</v>
      </c>
      <c r="F3864" s="2" t="s">
        <v>55</v>
      </c>
      <c r="G3864" s="2" t="s">
        <v>191</v>
      </c>
      <c r="H3864" s="2" t="s">
        <v>179</v>
      </c>
      <c r="I3864" s="2" t="s">
        <v>12</v>
      </c>
      <c r="J3864" s="2" t="s">
        <v>192</v>
      </c>
      <c r="K3864" s="2" t="s">
        <v>193</v>
      </c>
      <c r="L3864" s="2" t="s">
        <v>182</v>
      </c>
      <c r="M3864" s="2">
        <v>44</v>
      </c>
      <c r="N3864" s="2" t="b">
        <v>0</v>
      </c>
      <c r="O3864" s="2">
        <v>0.72625698324022347</v>
      </c>
      <c r="P3864" s="2">
        <v>0.69518716577540107</v>
      </c>
      <c r="Q3864" s="2">
        <v>0.76023391812865493</v>
      </c>
      <c r="R3864" s="2" t="s">
        <v>74</v>
      </c>
      <c r="S3864" s="2" t="s">
        <v>8284</v>
      </c>
      <c r="T3864" s="2" t="s">
        <v>8285</v>
      </c>
      <c r="U3864" s="2" t="b">
        <v>0</v>
      </c>
      <c r="V3864" s="2" t="s">
        <v>69</v>
      </c>
      <c r="W3864" s="2">
        <v>101.2</v>
      </c>
    </row>
    <row r="3865" spans="1:23" ht="15.75" customHeight="1" x14ac:dyDescent="0.25">
      <c r="A3865" s="2" t="s">
        <v>5200</v>
      </c>
      <c r="B3865" s="2" t="s">
        <v>5201</v>
      </c>
      <c r="C3865" s="2" t="s">
        <v>190</v>
      </c>
      <c r="D3865" s="2" t="s">
        <v>81</v>
      </c>
      <c r="E3865" s="2" t="s">
        <v>82</v>
      </c>
      <c r="F3865" s="2" t="s">
        <v>55</v>
      </c>
      <c r="G3865" s="2" t="s">
        <v>196</v>
      </c>
      <c r="H3865" s="2" t="s">
        <v>179</v>
      </c>
      <c r="I3865" s="2" t="s">
        <v>12</v>
      </c>
      <c r="J3865" s="2" t="s">
        <v>197</v>
      </c>
      <c r="K3865" s="2" t="s">
        <v>198</v>
      </c>
      <c r="L3865" s="2" t="s">
        <v>182</v>
      </c>
      <c r="M3865" s="2">
        <v>45</v>
      </c>
      <c r="N3865" s="2" t="b">
        <v>0</v>
      </c>
      <c r="O3865" s="2">
        <v>0.72625698324022347</v>
      </c>
      <c r="P3865" s="2">
        <v>0.69518716577540107</v>
      </c>
      <c r="Q3865" s="2">
        <v>0.76023391812865493</v>
      </c>
      <c r="R3865" s="2" t="s">
        <v>74</v>
      </c>
      <c r="S3865" s="2" t="s">
        <v>8286</v>
      </c>
      <c r="T3865" s="2" t="s">
        <v>8287</v>
      </c>
      <c r="U3865" s="2" t="b">
        <v>0</v>
      </c>
      <c r="V3865" s="2" t="s">
        <v>69</v>
      </c>
      <c r="W3865" s="2">
        <v>101.4</v>
      </c>
    </row>
    <row r="3866" spans="1:23" ht="15.75" customHeight="1" x14ac:dyDescent="0.25">
      <c r="A3866" s="2" t="s">
        <v>5200</v>
      </c>
      <c r="B3866" s="2" t="s">
        <v>5201</v>
      </c>
      <c r="C3866" s="2" t="s">
        <v>190</v>
      </c>
      <c r="D3866" s="2" t="s">
        <v>81</v>
      </c>
      <c r="E3866" s="2" t="s">
        <v>82</v>
      </c>
      <c r="F3866" s="2" t="s">
        <v>55</v>
      </c>
      <c r="G3866" s="2" t="s">
        <v>201</v>
      </c>
      <c r="H3866" s="2" t="s">
        <v>179</v>
      </c>
      <c r="I3866" s="2" t="s">
        <v>12</v>
      </c>
      <c r="J3866" s="2" t="s">
        <v>202</v>
      </c>
      <c r="K3866" s="2" t="s">
        <v>203</v>
      </c>
      <c r="L3866" s="2" t="s">
        <v>182</v>
      </c>
      <c r="M3866" s="2">
        <v>46</v>
      </c>
      <c r="N3866" s="2" t="b">
        <v>0</v>
      </c>
      <c r="O3866" s="2">
        <v>0.72625698324022347</v>
      </c>
      <c r="P3866" s="2">
        <v>0.69518716577540107</v>
      </c>
      <c r="Q3866" s="2">
        <v>0.76023391812865493</v>
      </c>
      <c r="R3866" s="2" t="s">
        <v>74</v>
      </c>
      <c r="S3866" s="2" t="s">
        <v>8288</v>
      </c>
      <c r="T3866" s="2" t="s">
        <v>8289</v>
      </c>
      <c r="U3866" s="2" t="b">
        <v>0</v>
      </c>
      <c r="V3866" s="2" t="s">
        <v>69</v>
      </c>
      <c r="W3866" s="2">
        <v>101.4</v>
      </c>
    </row>
    <row r="3867" spans="1:23" ht="15.75" customHeight="1" x14ac:dyDescent="0.25">
      <c r="A3867" s="2" t="s">
        <v>5200</v>
      </c>
      <c r="B3867" s="2" t="s">
        <v>5201</v>
      </c>
      <c r="C3867" s="2" t="s">
        <v>190</v>
      </c>
      <c r="D3867" s="2" t="s">
        <v>81</v>
      </c>
      <c r="E3867" s="2" t="s">
        <v>82</v>
      </c>
      <c r="F3867" s="2" t="s">
        <v>55</v>
      </c>
      <c r="G3867" s="2" t="s">
        <v>206</v>
      </c>
      <c r="H3867" s="2" t="s">
        <v>179</v>
      </c>
      <c r="I3867" s="2" t="s">
        <v>12</v>
      </c>
      <c r="J3867" s="2" t="s">
        <v>207</v>
      </c>
      <c r="K3867" s="2" t="s">
        <v>208</v>
      </c>
      <c r="L3867" s="2" t="s">
        <v>182</v>
      </c>
      <c r="M3867" s="2">
        <v>47</v>
      </c>
      <c r="N3867" s="2" t="b">
        <v>0</v>
      </c>
      <c r="O3867" s="2">
        <v>0.72625698324022347</v>
      </c>
      <c r="P3867" s="2">
        <v>0.69518716577540107</v>
      </c>
      <c r="Q3867" s="2">
        <v>0.76023391812865493</v>
      </c>
      <c r="R3867" s="2" t="s">
        <v>74</v>
      </c>
      <c r="S3867" s="2" t="s">
        <v>8290</v>
      </c>
      <c r="T3867" s="2" t="s">
        <v>8291</v>
      </c>
      <c r="U3867" s="2" t="b">
        <v>0</v>
      </c>
      <c r="V3867" s="2" t="s">
        <v>69</v>
      </c>
      <c r="W3867" s="2">
        <v>101.7</v>
      </c>
    </row>
    <row r="3868" spans="1:23" ht="15.75" customHeight="1" x14ac:dyDescent="0.25">
      <c r="A3868" s="2" t="s">
        <v>5200</v>
      </c>
      <c r="B3868" s="2" t="s">
        <v>5201</v>
      </c>
      <c r="C3868" s="2" t="s">
        <v>190</v>
      </c>
      <c r="D3868" s="2" t="s">
        <v>81</v>
      </c>
      <c r="E3868" s="2" t="s">
        <v>82</v>
      </c>
      <c r="F3868" s="2" t="s">
        <v>55</v>
      </c>
      <c r="G3868" s="2" t="s">
        <v>211</v>
      </c>
      <c r="H3868" s="2" t="s">
        <v>179</v>
      </c>
      <c r="I3868" s="2" t="s">
        <v>12</v>
      </c>
      <c r="J3868" s="2" t="s">
        <v>212</v>
      </c>
      <c r="K3868" s="2" t="s">
        <v>213</v>
      </c>
      <c r="L3868" s="2" t="s">
        <v>182</v>
      </c>
      <c r="M3868" s="2">
        <v>48</v>
      </c>
      <c r="N3868" s="2" t="b">
        <v>0</v>
      </c>
      <c r="O3868" s="2">
        <v>0.72625698324022347</v>
      </c>
      <c r="P3868" s="2">
        <v>0.69518716577540107</v>
      </c>
      <c r="Q3868" s="2">
        <v>0.76023391812865493</v>
      </c>
      <c r="R3868" s="2" t="s">
        <v>74</v>
      </c>
      <c r="S3868" s="2" t="s">
        <v>8292</v>
      </c>
      <c r="T3868" s="2" t="s">
        <v>8293</v>
      </c>
      <c r="U3868" s="2" t="b">
        <v>0</v>
      </c>
      <c r="V3868" s="2" t="s">
        <v>69</v>
      </c>
      <c r="W3868" s="2">
        <v>100.8</v>
      </c>
    </row>
    <row r="3869" spans="1:23" ht="15.75" customHeight="1" x14ac:dyDescent="0.25">
      <c r="A3869" s="2" t="s">
        <v>5200</v>
      </c>
      <c r="B3869" s="2" t="s">
        <v>5201</v>
      </c>
      <c r="C3869" s="2" t="s">
        <v>190</v>
      </c>
      <c r="D3869" s="2" t="s">
        <v>81</v>
      </c>
      <c r="E3869" s="2" t="s">
        <v>82</v>
      </c>
      <c r="F3869" s="2" t="s">
        <v>55</v>
      </c>
      <c r="G3869" s="2" t="s">
        <v>216</v>
      </c>
      <c r="H3869" s="2" t="s">
        <v>179</v>
      </c>
      <c r="I3869" s="2" t="s">
        <v>12</v>
      </c>
      <c r="J3869" s="2" t="s">
        <v>217</v>
      </c>
      <c r="K3869" s="2" t="s">
        <v>218</v>
      </c>
      <c r="L3869" s="2" t="s">
        <v>182</v>
      </c>
      <c r="M3869" s="2">
        <v>49</v>
      </c>
      <c r="N3869" s="2" t="b">
        <v>0</v>
      </c>
      <c r="O3869" s="2">
        <v>0.72625698324022347</v>
      </c>
      <c r="P3869" s="2">
        <v>0.69518716577540107</v>
      </c>
      <c r="Q3869" s="2">
        <v>0.76023391812865493</v>
      </c>
      <c r="R3869" s="2" t="s">
        <v>74</v>
      </c>
      <c r="S3869" s="2" t="s">
        <v>8294</v>
      </c>
      <c r="T3869" s="2" t="s">
        <v>8295</v>
      </c>
      <c r="U3869" s="2" t="b">
        <v>0</v>
      </c>
      <c r="V3869" s="2" t="s">
        <v>69</v>
      </c>
      <c r="W3869" s="2">
        <v>100.6</v>
      </c>
    </row>
    <row r="3870" spans="1:23" ht="15.75" customHeight="1" x14ac:dyDescent="0.25">
      <c r="A3870" s="2" t="s">
        <v>5200</v>
      </c>
      <c r="B3870" s="2" t="s">
        <v>5201</v>
      </c>
      <c r="C3870" s="2" t="s">
        <v>190</v>
      </c>
      <c r="D3870" s="2" t="s">
        <v>81</v>
      </c>
      <c r="E3870" s="2" t="s">
        <v>82</v>
      </c>
      <c r="F3870" s="2" t="s">
        <v>55</v>
      </c>
      <c r="G3870" s="2" t="s">
        <v>221</v>
      </c>
      <c r="H3870" s="2" t="s">
        <v>179</v>
      </c>
      <c r="I3870" s="2" t="s">
        <v>12</v>
      </c>
      <c r="J3870" s="2" t="s">
        <v>222</v>
      </c>
      <c r="K3870" s="2" t="s">
        <v>223</v>
      </c>
      <c r="L3870" s="2" t="s">
        <v>182</v>
      </c>
      <c r="M3870" s="2">
        <v>50</v>
      </c>
      <c r="N3870" s="2" t="b">
        <v>0</v>
      </c>
      <c r="O3870" s="2">
        <v>0.72625698324022347</v>
      </c>
      <c r="P3870" s="2">
        <v>0.69518716577540107</v>
      </c>
      <c r="Q3870" s="2">
        <v>0.76023391812865493</v>
      </c>
      <c r="R3870" s="2" t="s">
        <v>74</v>
      </c>
      <c r="S3870" s="2" t="s">
        <v>8296</v>
      </c>
      <c r="T3870" s="2" t="s">
        <v>8297</v>
      </c>
      <c r="U3870" s="2" t="b">
        <v>0</v>
      </c>
      <c r="V3870" s="2" t="s">
        <v>69</v>
      </c>
      <c r="W3870" s="2">
        <v>100.2</v>
      </c>
    </row>
    <row r="3871" spans="1:23" ht="15.75" customHeight="1" x14ac:dyDescent="0.25">
      <c r="A3871" s="2" t="s">
        <v>5200</v>
      </c>
      <c r="B3871" s="2" t="s">
        <v>5201</v>
      </c>
      <c r="C3871" s="2" t="s">
        <v>190</v>
      </c>
      <c r="D3871" s="2" t="s">
        <v>81</v>
      </c>
      <c r="E3871" s="2" t="s">
        <v>82</v>
      </c>
      <c r="F3871" s="2" t="s">
        <v>55</v>
      </c>
      <c r="G3871" s="2" t="s">
        <v>226</v>
      </c>
      <c r="H3871" s="2" t="s">
        <v>179</v>
      </c>
      <c r="I3871" s="2" t="s">
        <v>12</v>
      </c>
      <c r="J3871" s="2" t="s">
        <v>227</v>
      </c>
      <c r="K3871" s="2" t="s">
        <v>228</v>
      </c>
      <c r="L3871" s="2" t="s">
        <v>182</v>
      </c>
      <c r="M3871" s="2">
        <v>51</v>
      </c>
      <c r="N3871" s="2" t="b">
        <v>0</v>
      </c>
      <c r="O3871" s="2">
        <v>0.72625698324022347</v>
      </c>
      <c r="P3871" s="2">
        <v>0.69518716577540107</v>
      </c>
      <c r="Q3871" s="2">
        <v>0.76023391812865493</v>
      </c>
      <c r="R3871" s="2" t="s">
        <v>74</v>
      </c>
      <c r="S3871" s="2" t="s">
        <v>8298</v>
      </c>
      <c r="T3871" s="2" t="s">
        <v>8299</v>
      </c>
      <c r="U3871" s="2" t="b">
        <v>0</v>
      </c>
      <c r="V3871" s="2" t="s">
        <v>69</v>
      </c>
      <c r="W3871" s="2">
        <v>100.7</v>
      </c>
    </row>
    <row r="3872" spans="1:23" ht="15.75" customHeight="1" x14ac:dyDescent="0.25">
      <c r="A3872" s="2" t="s">
        <v>5200</v>
      </c>
      <c r="B3872" s="2" t="s">
        <v>5201</v>
      </c>
      <c r="C3872" s="2" t="s">
        <v>190</v>
      </c>
      <c r="D3872" s="2" t="s">
        <v>81</v>
      </c>
      <c r="E3872" s="2" t="s">
        <v>82</v>
      </c>
      <c r="F3872" s="2" t="s">
        <v>55</v>
      </c>
      <c r="G3872" s="2" t="s">
        <v>231</v>
      </c>
      <c r="H3872" s="2" t="s">
        <v>179</v>
      </c>
      <c r="I3872" s="2" t="s">
        <v>12</v>
      </c>
      <c r="J3872" s="2" t="s">
        <v>232</v>
      </c>
      <c r="K3872" s="2" t="s">
        <v>233</v>
      </c>
      <c r="L3872" s="2" t="s">
        <v>182</v>
      </c>
      <c r="M3872" s="2">
        <v>52</v>
      </c>
      <c r="N3872" s="2" t="b">
        <v>0</v>
      </c>
      <c r="O3872" s="2">
        <v>0.72625698324022347</v>
      </c>
      <c r="P3872" s="2">
        <v>0.69518716577540107</v>
      </c>
      <c r="Q3872" s="2">
        <v>0.76023391812865493</v>
      </c>
      <c r="R3872" s="2" t="s">
        <v>74</v>
      </c>
      <c r="S3872" s="2" t="s">
        <v>8300</v>
      </c>
      <c r="T3872" s="2" t="s">
        <v>8301</v>
      </c>
      <c r="U3872" s="2" t="b">
        <v>0</v>
      </c>
      <c r="V3872" s="2" t="s">
        <v>69</v>
      </c>
      <c r="W3872" s="2">
        <v>100.1</v>
      </c>
    </row>
    <row r="3873" spans="1:23" ht="15.75" customHeight="1" x14ac:dyDescent="0.25">
      <c r="A3873" s="2" t="s">
        <v>5200</v>
      </c>
      <c r="B3873" s="2" t="s">
        <v>5201</v>
      </c>
      <c r="C3873" s="2" t="s">
        <v>190</v>
      </c>
      <c r="D3873" s="2" t="s">
        <v>81</v>
      </c>
      <c r="E3873" s="2" t="s">
        <v>82</v>
      </c>
      <c r="F3873" s="2" t="s">
        <v>55</v>
      </c>
      <c r="G3873" s="2" t="s">
        <v>236</v>
      </c>
      <c r="H3873" s="2" t="s">
        <v>179</v>
      </c>
      <c r="I3873" s="2" t="s">
        <v>12</v>
      </c>
      <c r="J3873" s="2" t="s">
        <v>237</v>
      </c>
      <c r="K3873" s="2" t="s">
        <v>238</v>
      </c>
      <c r="L3873" s="2" t="s">
        <v>182</v>
      </c>
      <c r="M3873" s="2">
        <v>53</v>
      </c>
      <c r="N3873" s="2" t="b">
        <v>0</v>
      </c>
      <c r="O3873" s="2">
        <v>0.72625698324022347</v>
      </c>
      <c r="P3873" s="2">
        <v>0.69518716577540107</v>
      </c>
      <c r="Q3873" s="2">
        <v>0.76023391812865493</v>
      </c>
      <c r="R3873" s="2" t="s">
        <v>74</v>
      </c>
      <c r="S3873" s="2" t="s">
        <v>8302</v>
      </c>
      <c r="T3873" s="2" t="s">
        <v>8303</v>
      </c>
      <c r="U3873" s="2" t="b">
        <v>0</v>
      </c>
      <c r="V3873" s="2" t="s">
        <v>69</v>
      </c>
      <c r="W3873" s="2">
        <v>100.9</v>
      </c>
    </row>
    <row r="3874" spans="1:23" ht="15.75" customHeight="1" x14ac:dyDescent="0.25">
      <c r="A3874" s="2" t="s">
        <v>5200</v>
      </c>
      <c r="B3874" s="2" t="s">
        <v>5201</v>
      </c>
      <c r="C3874" s="2" t="s">
        <v>190</v>
      </c>
      <c r="D3874" s="2" t="s">
        <v>81</v>
      </c>
      <c r="E3874" s="2" t="s">
        <v>82</v>
      </c>
      <c r="F3874" s="2" t="s">
        <v>55</v>
      </c>
      <c r="G3874" s="2" t="s">
        <v>241</v>
      </c>
      <c r="H3874" s="2" t="s">
        <v>179</v>
      </c>
      <c r="I3874" s="2" t="s">
        <v>12</v>
      </c>
      <c r="J3874" s="2" t="s">
        <v>242</v>
      </c>
      <c r="K3874" s="2" t="s">
        <v>243</v>
      </c>
      <c r="L3874" s="2" t="s">
        <v>182</v>
      </c>
      <c r="M3874" s="2">
        <v>54</v>
      </c>
      <c r="N3874" s="2" t="b">
        <v>0</v>
      </c>
      <c r="O3874" s="2">
        <v>0.72625698324022347</v>
      </c>
      <c r="P3874" s="2">
        <v>0.69518716577540107</v>
      </c>
      <c r="Q3874" s="2">
        <v>0.76023391812865493</v>
      </c>
      <c r="R3874" s="2" t="s">
        <v>74</v>
      </c>
      <c r="S3874" s="2" t="s">
        <v>8304</v>
      </c>
      <c r="T3874" s="2" t="s">
        <v>8305</v>
      </c>
      <c r="U3874" s="2" t="b">
        <v>0</v>
      </c>
      <c r="V3874" s="2" t="s">
        <v>69</v>
      </c>
      <c r="W3874" s="2">
        <v>100.9</v>
      </c>
    </row>
    <row r="3875" spans="1:23" ht="15.75" customHeight="1" x14ac:dyDescent="0.25">
      <c r="A3875" s="2" t="s">
        <v>5200</v>
      </c>
      <c r="B3875" s="2" t="s">
        <v>5201</v>
      </c>
      <c r="C3875" s="2" t="s">
        <v>190</v>
      </c>
      <c r="D3875" s="2" t="s">
        <v>81</v>
      </c>
      <c r="E3875" s="2" t="s">
        <v>82</v>
      </c>
      <c r="F3875" s="2" t="s">
        <v>55</v>
      </c>
      <c r="G3875" s="2" t="s">
        <v>246</v>
      </c>
      <c r="H3875" s="2" t="s">
        <v>179</v>
      </c>
      <c r="I3875" s="2" t="s">
        <v>12</v>
      </c>
      <c r="J3875" s="2" t="s">
        <v>247</v>
      </c>
      <c r="K3875" s="2" t="s">
        <v>248</v>
      </c>
      <c r="L3875" s="2" t="s">
        <v>182</v>
      </c>
      <c r="M3875" s="2">
        <v>55</v>
      </c>
      <c r="N3875" s="2" t="b">
        <v>0</v>
      </c>
      <c r="O3875" s="2">
        <v>0.72625698324022347</v>
      </c>
      <c r="P3875" s="2">
        <v>0.69518716577540107</v>
      </c>
      <c r="Q3875" s="2">
        <v>0.76023391812865493</v>
      </c>
      <c r="R3875" s="2" t="s">
        <v>74</v>
      </c>
      <c r="S3875" s="2" t="s">
        <v>8306</v>
      </c>
      <c r="T3875" s="2" t="s">
        <v>8307</v>
      </c>
      <c r="U3875" s="2" t="b">
        <v>0</v>
      </c>
      <c r="V3875" s="2" t="s">
        <v>69</v>
      </c>
      <c r="W3875" s="2">
        <v>101.1</v>
      </c>
    </row>
    <row r="3876" spans="1:23" ht="15.75" customHeight="1" x14ac:dyDescent="0.25">
      <c r="A3876" s="2" t="s">
        <v>5200</v>
      </c>
      <c r="B3876" s="2" t="s">
        <v>5201</v>
      </c>
      <c r="C3876" s="2" t="s">
        <v>190</v>
      </c>
      <c r="D3876" s="2" t="s">
        <v>81</v>
      </c>
      <c r="E3876" s="2" t="s">
        <v>82</v>
      </c>
      <c r="F3876" s="2" t="s">
        <v>55</v>
      </c>
      <c r="G3876" s="2" t="s">
        <v>251</v>
      </c>
      <c r="H3876" s="2" t="s">
        <v>179</v>
      </c>
      <c r="I3876" s="2" t="s">
        <v>12</v>
      </c>
      <c r="J3876" s="2" t="s">
        <v>252</v>
      </c>
      <c r="K3876" s="2" t="s">
        <v>253</v>
      </c>
      <c r="L3876" s="2" t="s">
        <v>182</v>
      </c>
      <c r="M3876" s="2">
        <v>56</v>
      </c>
      <c r="N3876" s="2" t="b">
        <v>0</v>
      </c>
      <c r="O3876" s="2">
        <v>0.72625698324022347</v>
      </c>
      <c r="P3876" s="2">
        <v>0.69518716577540107</v>
      </c>
      <c r="Q3876" s="2">
        <v>0.76023391812865493</v>
      </c>
      <c r="R3876" s="2" t="s">
        <v>74</v>
      </c>
      <c r="S3876" s="2" t="s">
        <v>8308</v>
      </c>
      <c r="T3876" s="2" t="s">
        <v>8309</v>
      </c>
      <c r="U3876" s="2" t="b">
        <v>0</v>
      </c>
      <c r="V3876" s="2" t="s">
        <v>69</v>
      </c>
      <c r="W3876" s="2">
        <v>101.6</v>
      </c>
    </row>
    <row r="3877" spans="1:23" ht="15.75" customHeight="1" x14ac:dyDescent="0.25">
      <c r="A3877" s="2" t="s">
        <v>5200</v>
      </c>
      <c r="B3877" s="2" t="s">
        <v>5201</v>
      </c>
      <c r="C3877" s="2" t="s">
        <v>190</v>
      </c>
      <c r="D3877" s="2" t="s">
        <v>81</v>
      </c>
      <c r="E3877" s="2" t="s">
        <v>82</v>
      </c>
      <c r="F3877" s="2" t="s">
        <v>55</v>
      </c>
      <c r="G3877" s="2" t="s">
        <v>256</v>
      </c>
      <c r="H3877" s="2" t="s">
        <v>179</v>
      </c>
      <c r="I3877" s="2" t="s">
        <v>12</v>
      </c>
      <c r="J3877" s="2" t="s">
        <v>257</v>
      </c>
      <c r="K3877" s="2" t="s">
        <v>258</v>
      </c>
      <c r="L3877" s="2" t="s">
        <v>182</v>
      </c>
      <c r="M3877" s="2">
        <v>57</v>
      </c>
      <c r="N3877" s="2" t="b">
        <v>0</v>
      </c>
      <c r="O3877" s="2">
        <v>0.72625698324022347</v>
      </c>
      <c r="P3877" s="2">
        <v>0.69518716577540107</v>
      </c>
      <c r="Q3877" s="2">
        <v>0.76023391812865493</v>
      </c>
      <c r="R3877" s="2" t="s">
        <v>74</v>
      </c>
      <c r="S3877" s="2" t="s">
        <v>8310</v>
      </c>
      <c r="T3877" s="2" t="s">
        <v>8311</v>
      </c>
      <c r="U3877" s="2" t="b">
        <v>0</v>
      </c>
      <c r="V3877" s="2" t="s">
        <v>69</v>
      </c>
      <c r="W3877" s="2">
        <v>103</v>
      </c>
    </row>
    <row r="3878" spans="1:23" ht="15.75" customHeight="1" x14ac:dyDescent="0.25">
      <c r="A3878" s="2" t="s">
        <v>5200</v>
      </c>
      <c r="B3878" s="2" t="s">
        <v>5201</v>
      </c>
      <c r="C3878" s="2" t="s">
        <v>190</v>
      </c>
      <c r="D3878" s="2" t="s">
        <v>81</v>
      </c>
      <c r="E3878" s="2" t="s">
        <v>82</v>
      </c>
      <c r="F3878" s="2" t="s">
        <v>55</v>
      </c>
      <c r="G3878" s="2" t="s">
        <v>261</v>
      </c>
      <c r="H3878" s="2" t="s">
        <v>179</v>
      </c>
      <c r="I3878" s="2" t="s">
        <v>12</v>
      </c>
      <c r="J3878" s="2" t="s">
        <v>262</v>
      </c>
      <c r="K3878" s="2" t="s">
        <v>263</v>
      </c>
      <c r="L3878" s="2" t="s">
        <v>182</v>
      </c>
      <c r="M3878" s="2">
        <v>58</v>
      </c>
      <c r="N3878" s="2" t="b">
        <v>0</v>
      </c>
      <c r="O3878" s="2">
        <v>0.72625698324022347</v>
      </c>
      <c r="P3878" s="2">
        <v>0.69518716577540107</v>
      </c>
      <c r="Q3878" s="2">
        <v>0.76023391812865493</v>
      </c>
      <c r="R3878" s="2" t="s">
        <v>74</v>
      </c>
      <c r="S3878" s="2" t="s">
        <v>8312</v>
      </c>
      <c r="T3878" s="2" t="s">
        <v>8313</v>
      </c>
      <c r="U3878" s="2" t="b">
        <v>0</v>
      </c>
      <c r="V3878" s="2" t="s">
        <v>69</v>
      </c>
      <c r="W3878" s="2">
        <v>100.1</v>
      </c>
    </row>
    <row r="3879" spans="1:23" ht="15.75" customHeight="1" x14ac:dyDescent="0.25">
      <c r="A3879" s="2" t="s">
        <v>5200</v>
      </c>
      <c r="B3879" s="2" t="s">
        <v>5201</v>
      </c>
      <c r="C3879" s="2" t="s">
        <v>190</v>
      </c>
      <c r="D3879" s="2" t="s">
        <v>81</v>
      </c>
      <c r="E3879" s="2" t="s">
        <v>82</v>
      </c>
      <c r="F3879" s="2" t="s">
        <v>55</v>
      </c>
      <c r="G3879" s="2" t="s">
        <v>266</v>
      </c>
      <c r="H3879" s="2" t="s">
        <v>179</v>
      </c>
      <c r="I3879" s="2" t="s">
        <v>12</v>
      </c>
      <c r="J3879" s="2" t="s">
        <v>267</v>
      </c>
      <c r="K3879" s="2" t="s">
        <v>268</v>
      </c>
      <c r="L3879" s="2" t="s">
        <v>182</v>
      </c>
      <c r="M3879" s="2">
        <v>59</v>
      </c>
      <c r="N3879" s="2" t="b">
        <v>0</v>
      </c>
      <c r="O3879" s="2">
        <v>0.72625698324022347</v>
      </c>
      <c r="P3879" s="2">
        <v>0.69518716577540107</v>
      </c>
      <c r="Q3879" s="2">
        <v>0.76023391812865493</v>
      </c>
      <c r="R3879" s="2" t="s">
        <v>74</v>
      </c>
      <c r="S3879" s="2" t="s">
        <v>8314</v>
      </c>
      <c r="T3879" s="2" t="s">
        <v>8315</v>
      </c>
      <c r="U3879" s="2" t="b">
        <v>0</v>
      </c>
      <c r="V3879" s="2" t="s">
        <v>69</v>
      </c>
      <c r="W3879" s="2">
        <v>99.1</v>
      </c>
    </row>
    <row r="3880" spans="1:23" ht="15.75" customHeight="1" x14ac:dyDescent="0.25">
      <c r="A3880" s="2" t="s">
        <v>5200</v>
      </c>
      <c r="B3880" s="2" t="s">
        <v>5201</v>
      </c>
      <c r="C3880" s="2" t="s">
        <v>190</v>
      </c>
      <c r="D3880" s="2" t="s">
        <v>81</v>
      </c>
      <c r="E3880" s="2" t="s">
        <v>82</v>
      </c>
      <c r="F3880" s="2" t="s">
        <v>55</v>
      </c>
      <c r="G3880" s="2" t="s">
        <v>271</v>
      </c>
      <c r="H3880" s="2" t="s">
        <v>179</v>
      </c>
      <c r="I3880" s="2" t="s">
        <v>12</v>
      </c>
      <c r="J3880" s="2" t="s">
        <v>272</v>
      </c>
      <c r="K3880" s="2" t="s">
        <v>273</v>
      </c>
      <c r="L3880" s="2" t="s">
        <v>182</v>
      </c>
      <c r="M3880" s="2">
        <v>60</v>
      </c>
      <c r="N3880" s="2" t="b">
        <v>0</v>
      </c>
      <c r="O3880" s="2">
        <v>0.72625698324022347</v>
      </c>
      <c r="P3880" s="2">
        <v>0.69518716577540107</v>
      </c>
      <c r="Q3880" s="2">
        <v>0.76023391812865493</v>
      </c>
      <c r="R3880" s="2" t="s">
        <v>74</v>
      </c>
      <c r="S3880" s="2" t="s">
        <v>8316</v>
      </c>
      <c r="T3880" s="2" t="s">
        <v>8317</v>
      </c>
      <c r="U3880" s="2" t="b">
        <v>0</v>
      </c>
      <c r="V3880" s="2" t="s">
        <v>69</v>
      </c>
      <c r="W3880" s="2">
        <v>101.8</v>
      </c>
    </row>
    <row r="3881" spans="1:23" ht="15.75" customHeight="1" x14ac:dyDescent="0.25">
      <c r="A3881" s="2" t="s">
        <v>5200</v>
      </c>
      <c r="B3881" s="2" t="s">
        <v>5201</v>
      </c>
      <c r="C3881" s="2" t="s">
        <v>190</v>
      </c>
      <c r="D3881" s="2" t="s">
        <v>81</v>
      </c>
      <c r="E3881" s="2" t="s">
        <v>82</v>
      </c>
      <c r="F3881" s="2" t="s">
        <v>55</v>
      </c>
      <c r="G3881" s="2" t="s">
        <v>276</v>
      </c>
      <c r="H3881" s="2" t="s">
        <v>179</v>
      </c>
      <c r="I3881" s="2" t="s">
        <v>12</v>
      </c>
      <c r="J3881" s="2" t="s">
        <v>277</v>
      </c>
      <c r="K3881" s="2" t="s">
        <v>278</v>
      </c>
      <c r="L3881" s="2" t="s">
        <v>182</v>
      </c>
      <c r="M3881" s="2">
        <v>61</v>
      </c>
      <c r="N3881" s="2" t="b">
        <v>0</v>
      </c>
      <c r="O3881" s="2">
        <v>0.72625698324022347</v>
      </c>
      <c r="P3881" s="2">
        <v>0.69518716577540107</v>
      </c>
      <c r="Q3881" s="2">
        <v>0.76023391812865493</v>
      </c>
      <c r="R3881" s="2" t="s">
        <v>74</v>
      </c>
      <c r="S3881" s="2" t="s">
        <v>8318</v>
      </c>
      <c r="T3881" s="2" t="s">
        <v>8319</v>
      </c>
      <c r="U3881" s="2" t="b">
        <v>0</v>
      </c>
      <c r="V3881" s="2" t="s">
        <v>69</v>
      </c>
      <c r="W3881" s="2">
        <v>102</v>
      </c>
    </row>
    <row r="3882" spans="1:23" ht="15.75" customHeight="1" x14ac:dyDescent="0.25">
      <c r="A3882" s="2" t="s">
        <v>5200</v>
      </c>
      <c r="B3882" s="2" t="s">
        <v>5201</v>
      </c>
      <c r="C3882" s="2" t="s">
        <v>190</v>
      </c>
      <c r="D3882" s="2" t="s">
        <v>81</v>
      </c>
      <c r="E3882" s="2" t="s">
        <v>82</v>
      </c>
      <c r="F3882" s="2" t="s">
        <v>55</v>
      </c>
      <c r="G3882" s="2" t="s">
        <v>281</v>
      </c>
      <c r="H3882" s="2" t="s">
        <v>282</v>
      </c>
      <c r="I3882" s="2" t="s">
        <v>26</v>
      </c>
      <c r="J3882" s="2" t="s">
        <v>283</v>
      </c>
      <c r="K3882" s="2" t="s">
        <v>284</v>
      </c>
      <c r="L3882" s="2" t="s">
        <v>285</v>
      </c>
      <c r="M3882" s="2">
        <v>42</v>
      </c>
      <c r="N3882" s="2" t="b">
        <v>0</v>
      </c>
      <c r="O3882" s="2">
        <v>0.65509761388286336</v>
      </c>
      <c r="P3882" s="2">
        <v>0.64255319148936174</v>
      </c>
      <c r="Q3882" s="2">
        <v>0.66814159292035402</v>
      </c>
      <c r="R3882" s="2" t="s">
        <v>74</v>
      </c>
      <c r="S3882" s="2" t="s">
        <v>8320</v>
      </c>
      <c r="T3882" s="2" t="s">
        <v>8321</v>
      </c>
      <c r="U3882" s="2" t="b">
        <v>0</v>
      </c>
      <c r="V3882" s="2" t="s">
        <v>69</v>
      </c>
      <c r="W3882" s="2">
        <v>101.8</v>
      </c>
    </row>
    <row r="3883" spans="1:23" ht="15.75" customHeight="1" x14ac:dyDescent="0.25">
      <c r="A3883" s="2" t="s">
        <v>5200</v>
      </c>
      <c r="B3883" s="2" t="s">
        <v>5201</v>
      </c>
      <c r="C3883" s="2" t="s">
        <v>190</v>
      </c>
      <c r="D3883" s="2" t="s">
        <v>81</v>
      </c>
      <c r="E3883" s="2" t="s">
        <v>82</v>
      </c>
      <c r="F3883" s="2" t="s">
        <v>55</v>
      </c>
      <c r="G3883" s="2" t="s">
        <v>288</v>
      </c>
      <c r="H3883" s="2" t="s">
        <v>282</v>
      </c>
      <c r="I3883" s="2" t="s">
        <v>26</v>
      </c>
      <c r="J3883" s="2" t="s">
        <v>289</v>
      </c>
      <c r="K3883" s="2" t="s">
        <v>290</v>
      </c>
      <c r="L3883" s="2" t="s">
        <v>285</v>
      </c>
      <c r="M3883" s="2">
        <v>43</v>
      </c>
      <c r="N3883" s="2" t="b">
        <v>0</v>
      </c>
      <c r="O3883" s="2">
        <v>0.65509761388286336</v>
      </c>
      <c r="P3883" s="2">
        <v>0.64255319148936174</v>
      </c>
      <c r="Q3883" s="2">
        <v>0.66814159292035402</v>
      </c>
      <c r="R3883" s="2" t="s">
        <v>74</v>
      </c>
      <c r="S3883" s="2" t="s">
        <v>8322</v>
      </c>
      <c r="T3883" s="2" t="s">
        <v>8323</v>
      </c>
      <c r="U3883" s="2" t="b">
        <v>0</v>
      </c>
      <c r="V3883" s="2" t="s">
        <v>69</v>
      </c>
      <c r="W3883" s="2">
        <v>99.9</v>
      </c>
    </row>
    <row r="3884" spans="1:23" ht="15.75" customHeight="1" x14ac:dyDescent="0.25">
      <c r="A3884" s="2" t="s">
        <v>5200</v>
      </c>
      <c r="B3884" s="2" t="s">
        <v>5201</v>
      </c>
      <c r="C3884" s="2" t="s">
        <v>190</v>
      </c>
      <c r="D3884" s="2" t="s">
        <v>81</v>
      </c>
      <c r="E3884" s="2" t="s">
        <v>82</v>
      </c>
      <c r="F3884" s="2" t="s">
        <v>55</v>
      </c>
      <c r="G3884" s="2" t="s">
        <v>293</v>
      </c>
      <c r="H3884" s="2" t="s">
        <v>282</v>
      </c>
      <c r="I3884" s="2" t="s">
        <v>26</v>
      </c>
      <c r="J3884" s="2" t="s">
        <v>294</v>
      </c>
      <c r="K3884" s="2" t="s">
        <v>295</v>
      </c>
      <c r="L3884" s="2" t="s">
        <v>285</v>
      </c>
      <c r="M3884" s="2">
        <v>44</v>
      </c>
      <c r="N3884" s="2" t="b">
        <v>0</v>
      </c>
      <c r="O3884" s="2">
        <v>0.65509761388286336</v>
      </c>
      <c r="P3884" s="2">
        <v>0.64255319148936174</v>
      </c>
      <c r="Q3884" s="2">
        <v>0.66814159292035402</v>
      </c>
      <c r="R3884" s="2" t="s">
        <v>74</v>
      </c>
      <c r="S3884" s="2" t="s">
        <v>8324</v>
      </c>
      <c r="T3884" s="2" t="s">
        <v>8325</v>
      </c>
      <c r="U3884" s="2" t="b">
        <v>0</v>
      </c>
      <c r="V3884" s="2" t="s">
        <v>69</v>
      </c>
      <c r="W3884" s="2">
        <v>101.3</v>
      </c>
    </row>
    <row r="3885" spans="1:23" ht="15.75" customHeight="1" x14ac:dyDescent="0.25">
      <c r="A3885" s="2" t="s">
        <v>5200</v>
      </c>
      <c r="B3885" s="2" t="s">
        <v>5201</v>
      </c>
      <c r="C3885" s="2" t="s">
        <v>190</v>
      </c>
      <c r="D3885" s="2" t="s">
        <v>81</v>
      </c>
      <c r="E3885" s="2" t="s">
        <v>82</v>
      </c>
      <c r="F3885" s="2" t="s">
        <v>55</v>
      </c>
      <c r="G3885" s="2" t="s">
        <v>298</v>
      </c>
      <c r="H3885" s="2" t="s">
        <v>282</v>
      </c>
      <c r="I3885" s="2" t="s">
        <v>26</v>
      </c>
      <c r="J3885" s="2" t="s">
        <v>299</v>
      </c>
      <c r="K3885" s="2" t="s">
        <v>300</v>
      </c>
      <c r="L3885" s="2" t="s">
        <v>285</v>
      </c>
      <c r="M3885" s="2">
        <v>45</v>
      </c>
      <c r="N3885" s="2" t="b">
        <v>0</v>
      </c>
      <c r="O3885" s="2">
        <v>0.65509761388286336</v>
      </c>
      <c r="P3885" s="2">
        <v>0.64255319148936174</v>
      </c>
      <c r="Q3885" s="2">
        <v>0.66814159292035402</v>
      </c>
      <c r="R3885" s="2" t="s">
        <v>74</v>
      </c>
      <c r="S3885" s="2" t="s">
        <v>8326</v>
      </c>
      <c r="T3885" s="2" t="s">
        <v>8327</v>
      </c>
      <c r="U3885" s="2" t="b">
        <v>0</v>
      </c>
      <c r="V3885" s="2" t="s">
        <v>69</v>
      </c>
      <c r="W3885" s="2">
        <v>100.9</v>
      </c>
    </row>
    <row r="3886" spans="1:23" ht="15.75" customHeight="1" x14ac:dyDescent="0.25">
      <c r="A3886" s="2" t="s">
        <v>5200</v>
      </c>
      <c r="B3886" s="2" t="s">
        <v>5201</v>
      </c>
      <c r="C3886" s="2" t="s">
        <v>190</v>
      </c>
      <c r="D3886" s="2" t="s">
        <v>81</v>
      </c>
      <c r="E3886" s="2" t="s">
        <v>82</v>
      </c>
      <c r="F3886" s="2" t="s">
        <v>55</v>
      </c>
      <c r="G3886" s="2" t="s">
        <v>303</v>
      </c>
      <c r="H3886" s="2" t="s">
        <v>282</v>
      </c>
      <c r="I3886" s="2" t="s">
        <v>26</v>
      </c>
      <c r="J3886" s="2" t="s">
        <v>304</v>
      </c>
      <c r="K3886" s="2" t="s">
        <v>305</v>
      </c>
      <c r="L3886" s="2" t="s">
        <v>285</v>
      </c>
      <c r="M3886" s="2">
        <v>46</v>
      </c>
      <c r="N3886" s="2" t="b">
        <v>0</v>
      </c>
      <c r="O3886" s="2">
        <v>0.65509761388286336</v>
      </c>
      <c r="P3886" s="2">
        <v>0.64255319148936174</v>
      </c>
      <c r="Q3886" s="2">
        <v>0.66814159292035402</v>
      </c>
      <c r="R3886" s="2" t="s">
        <v>74</v>
      </c>
      <c r="S3886" s="2" t="s">
        <v>8328</v>
      </c>
      <c r="T3886" s="2" t="s">
        <v>8329</v>
      </c>
      <c r="U3886" s="2" t="b">
        <v>0</v>
      </c>
      <c r="V3886" s="2" t="s">
        <v>69</v>
      </c>
      <c r="W3886" s="2">
        <v>101.2</v>
      </c>
    </row>
    <row r="3887" spans="1:23" ht="15.75" customHeight="1" x14ac:dyDescent="0.25">
      <c r="A3887" s="2" t="s">
        <v>5200</v>
      </c>
      <c r="B3887" s="2" t="s">
        <v>5201</v>
      </c>
      <c r="C3887" s="2" t="s">
        <v>190</v>
      </c>
      <c r="D3887" s="2" t="s">
        <v>81</v>
      </c>
      <c r="E3887" s="2" t="s">
        <v>82</v>
      </c>
      <c r="F3887" s="2" t="s">
        <v>55</v>
      </c>
      <c r="G3887" s="2" t="s">
        <v>308</v>
      </c>
      <c r="H3887" s="2" t="s">
        <v>282</v>
      </c>
      <c r="I3887" s="2" t="s">
        <v>26</v>
      </c>
      <c r="J3887" s="2" t="s">
        <v>309</v>
      </c>
      <c r="K3887" s="2" t="s">
        <v>310</v>
      </c>
      <c r="L3887" s="2" t="s">
        <v>285</v>
      </c>
      <c r="M3887" s="2">
        <v>47</v>
      </c>
      <c r="N3887" s="2" t="b">
        <v>0</v>
      </c>
      <c r="O3887" s="2">
        <v>0.65509761388286336</v>
      </c>
      <c r="P3887" s="2">
        <v>0.64255319148936174</v>
      </c>
      <c r="Q3887" s="2">
        <v>0.66814159292035402</v>
      </c>
      <c r="R3887" s="2" t="s">
        <v>74</v>
      </c>
      <c r="S3887" s="2" t="s">
        <v>8330</v>
      </c>
      <c r="T3887" s="2" t="s">
        <v>8331</v>
      </c>
      <c r="U3887" s="2" t="b">
        <v>0</v>
      </c>
      <c r="V3887" s="2" t="s">
        <v>69</v>
      </c>
      <c r="W3887" s="2">
        <v>101.2</v>
      </c>
    </row>
    <row r="3888" spans="1:23" ht="15.75" customHeight="1" x14ac:dyDescent="0.25">
      <c r="A3888" s="2" t="s">
        <v>5200</v>
      </c>
      <c r="B3888" s="2" t="s">
        <v>5201</v>
      </c>
      <c r="C3888" s="2" t="s">
        <v>190</v>
      </c>
      <c r="D3888" s="2" t="s">
        <v>81</v>
      </c>
      <c r="E3888" s="2" t="s">
        <v>82</v>
      </c>
      <c r="F3888" s="2" t="s">
        <v>55</v>
      </c>
      <c r="G3888" s="2" t="s">
        <v>313</v>
      </c>
      <c r="H3888" s="2" t="s">
        <v>282</v>
      </c>
      <c r="I3888" s="2" t="s">
        <v>26</v>
      </c>
      <c r="J3888" s="2" t="s">
        <v>314</v>
      </c>
      <c r="K3888" s="2" t="s">
        <v>315</v>
      </c>
      <c r="L3888" s="2" t="s">
        <v>285</v>
      </c>
      <c r="M3888" s="2">
        <v>48</v>
      </c>
      <c r="N3888" s="2" t="b">
        <v>0</v>
      </c>
      <c r="O3888" s="2">
        <v>0.65509761388286336</v>
      </c>
      <c r="P3888" s="2">
        <v>0.64255319148936174</v>
      </c>
      <c r="Q3888" s="2">
        <v>0.66814159292035402</v>
      </c>
      <c r="R3888" s="2" t="s">
        <v>74</v>
      </c>
      <c r="S3888" s="2" t="s">
        <v>8332</v>
      </c>
      <c r="T3888" s="2" t="s">
        <v>8333</v>
      </c>
      <c r="U3888" s="2" t="b">
        <v>0</v>
      </c>
      <c r="V3888" s="2" t="s">
        <v>69</v>
      </c>
      <c r="W3888" s="2">
        <v>101.5</v>
      </c>
    </row>
    <row r="3889" spans="1:23" ht="15.75" customHeight="1" x14ac:dyDescent="0.25">
      <c r="A3889" s="2" t="s">
        <v>5200</v>
      </c>
      <c r="B3889" s="2" t="s">
        <v>5201</v>
      </c>
      <c r="C3889" s="2" t="s">
        <v>190</v>
      </c>
      <c r="D3889" s="2" t="s">
        <v>81</v>
      </c>
      <c r="E3889" s="2" t="s">
        <v>82</v>
      </c>
      <c r="F3889" s="2" t="s">
        <v>55</v>
      </c>
      <c r="G3889" s="2" t="s">
        <v>318</v>
      </c>
      <c r="H3889" s="2" t="s">
        <v>282</v>
      </c>
      <c r="I3889" s="2" t="s">
        <v>26</v>
      </c>
      <c r="J3889" s="2" t="s">
        <v>319</v>
      </c>
      <c r="K3889" s="2" t="s">
        <v>320</v>
      </c>
      <c r="L3889" s="2" t="s">
        <v>285</v>
      </c>
      <c r="M3889" s="2">
        <v>49</v>
      </c>
      <c r="N3889" s="2" t="b">
        <v>0</v>
      </c>
      <c r="O3889" s="2">
        <v>0.65509761388286336</v>
      </c>
      <c r="P3889" s="2">
        <v>0.64255319148936174</v>
      </c>
      <c r="Q3889" s="2">
        <v>0.66814159292035402</v>
      </c>
      <c r="R3889" s="2" t="s">
        <v>74</v>
      </c>
      <c r="S3889" s="2" t="s">
        <v>8334</v>
      </c>
      <c r="T3889" s="2" t="s">
        <v>8335</v>
      </c>
      <c r="U3889" s="2" t="b">
        <v>0</v>
      </c>
      <c r="V3889" s="2" t="s">
        <v>69</v>
      </c>
      <c r="W3889" s="2">
        <v>101.7</v>
      </c>
    </row>
    <row r="3890" spans="1:23" ht="15.75" customHeight="1" x14ac:dyDescent="0.25">
      <c r="A3890" s="2" t="s">
        <v>5200</v>
      </c>
      <c r="B3890" s="2" t="s">
        <v>5201</v>
      </c>
      <c r="C3890" s="2" t="s">
        <v>190</v>
      </c>
      <c r="D3890" s="2" t="s">
        <v>81</v>
      </c>
      <c r="E3890" s="2" t="s">
        <v>82</v>
      </c>
      <c r="F3890" s="2" t="s">
        <v>55</v>
      </c>
      <c r="G3890" s="2" t="s">
        <v>323</v>
      </c>
      <c r="H3890" s="2" t="s">
        <v>282</v>
      </c>
      <c r="I3890" s="2" t="s">
        <v>26</v>
      </c>
      <c r="J3890" s="2" t="s">
        <v>324</v>
      </c>
      <c r="K3890" s="2" t="s">
        <v>325</v>
      </c>
      <c r="L3890" s="2" t="s">
        <v>285</v>
      </c>
      <c r="M3890" s="2">
        <v>50</v>
      </c>
      <c r="N3890" s="2" t="b">
        <v>0</v>
      </c>
      <c r="O3890" s="2">
        <v>0.65509761388286336</v>
      </c>
      <c r="P3890" s="2">
        <v>0.64255319148936174</v>
      </c>
      <c r="Q3890" s="2">
        <v>0.66814159292035402</v>
      </c>
      <c r="R3890" s="2" t="s">
        <v>74</v>
      </c>
      <c r="S3890" s="2" t="s">
        <v>8336</v>
      </c>
      <c r="T3890" s="2" t="s">
        <v>8337</v>
      </c>
      <c r="U3890" s="2" t="b">
        <v>0</v>
      </c>
      <c r="V3890" s="2" t="s">
        <v>69</v>
      </c>
      <c r="W3890" s="2">
        <v>100.2</v>
      </c>
    </row>
    <row r="3891" spans="1:23" ht="15.75" customHeight="1" x14ac:dyDescent="0.25">
      <c r="A3891" s="2" t="s">
        <v>5200</v>
      </c>
      <c r="B3891" s="2" t="s">
        <v>5201</v>
      </c>
      <c r="C3891" s="2" t="s">
        <v>190</v>
      </c>
      <c r="D3891" s="2" t="s">
        <v>81</v>
      </c>
      <c r="E3891" s="2" t="s">
        <v>82</v>
      </c>
      <c r="F3891" s="2" t="s">
        <v>55</v>
      </c>
      <c r="G3891" s="2" t="s">
        <v>328</v>
      </c>
      <c r="H3891" s="2" t="s">
        <v>282</v>
      </c>
      <c r="I3891" s="2" t="s">
        <v>26</v>
      </c>
      <c r="J3891" s="2" t="s">
        <v>329</v>
      </c>
      <c r="K3891" s="2" t="s">
        <v>330</v>
      </c>
      <c r="L3891" s="2" t="s">
        <v>285</v>
      </c>
      <c r="M3891" s="2">
        <v>51</v>
      </c>
      <c r="N3891" s="2" t="b">
        <v>0</v>
      </c>
      <c r="O3891" s="2">
        <v>0.65509761388286336</v>
      </c>
      <c r="P3891" s="2">
        <v>0.64255319148936174</v>
      </c>
      <c r="Q3891" s="2">
        <v>0.66814159292035402</v>
      </c>
      <c r="R3891" s="2" t="s">
        <v>74</v>
      </c>
      <c r="S3891" s="2" t="s">
        <v>8338</v>
      </c>
      <c r="T3891" s="2" t="s">
        <v>8339</v>
      </c>
      <c r="U3891" s="2" t="b">
        <v>0</v>
      </c>
      <c r="V3891" s="2" t="s">
        <v>69</v>
      </c>
      <c r="W3891" s="2">
        <v>101.5</v>
      </c>
    </row>
    <row r="3892" spans="1:23" ht="15.75" customHeight="1" x14ac:dyDescent="0.25">
      <c r="A3892" s="2" t="s">
        <v>5200</v>
      </c>
      <c r="B3892" s="2" t="s">
        <v>5201</v>
      </c>
      <c r="C3892" s="2" t="s">
        <v>190</v>
      </c>
      <c r="D3892" s="2" t="s">
        <v>81</v>
      </c>
      <c r="E3892" s="2" t="s">
        <v>82</v>
      </c>
      <c r="F3892" s="2" t="s">
        <v>55</v>
      </c>
      <c r="G3892" s="2" t="s">
        <v>333</v>
      </c>
      <c r="H3892" s="2" t="s">
        <v>282</v>
      </c>
      <c r="I3892" s="2" t="s">
        <v>26</v>
      </c>
      <c r="J3892" s="2" t="s">
        <v>334</v>
      </c>
      <c r="K3892" s="2" t="s">
        <v>335</v>
      </c>
      <c r="L3892" s="2" t="s">
        <v>285</v>
      </c>
      <c r="M3892" s="2">
        <v>52</v>
      </c>
      <c r="N3892" s="2" t="b">
        <v>0</v>
      </c>
      <c r="O3892" s="2">
        <v>0.65509761388286336</v>
      </c>
      <c r="P3892" s="2">
        <v>0.64255319148936174</v>
      </c>
      <c r="Q3892" s="2">
        <v>0.66814159292035402</v>
      </c>
      <c r="R3892" s="2" t="s">
        <v>74</v>
      </c>
      <c r="S3892" s="2" t="s">
        <v>8340</v>
      </c>
      <c r="T3892" s="2" t="s">
        <v>8341</v>
      </c>
      <c r="U3892" s="2" t="b">
        <v>0</v>
      </c>
      <c r="V3892" s="2" t="s">
        <v>69</v>
      </c>
      <c r="W3892" s="2">
        <v>100.5</v>
      </c>
    </row>
    <row r="3893" spans="1:23" ht="15.75" customHeight="1" x14ac:dyDescent="0.25">
      <c r="A3893" s="2" t="s">
        <v>5200</v>
      </c>
      <c r="B3893" s="2" t="s">
        <v>5201</v>
      </c>
      <c r="C3893" s="2" t="s">
        <v>190</v>
      </c>
      <c r="D3893" s="2" t="s">
        <v>81</v>
      </c>
      <c r="E3893" s="2" t="s">
        <v>82</v>
      </c>
      <c r="F3893" s="2" t="s">
        <v>55</v>
      </c>
      <c r="G3893" s="2" t="s">
        <v>338</v>
      </c>
      <c r="H3893" s="2" t="s">
        <v>282</v>
      </c>
      <c r="I3893" s="2" t="s">
        <v>26</v>
      </c>
      <c r="J3893" s="2" t="s">
        <v>339</v>
      </c>
      <c r="K3893" s="2" t="s">
        <v>340</v>
      </c>
      <c r="L3893" s="2" t="s">
        <v>285</v>
      </c>
      <c r="M3893" s="2">
        <v>53</v>
      </c>
      <c r="N3893" s="2" t="b">
        <v>0</v>
      </c>
      <c r="O3893" s="2">
        <v>0.65509761388286336</v>
      </c>
      <c r="P3893" s="2">
        <v>0.64255319148936174</v>
      </c>
      <c r="Q3893" s="2">
        <v>0.66814159292035402</v>
      </c>
      <c r="R3893" s="2" t="s">
        <v>74</v>
      </c>
      <c r="S3893" s="2" t="s">
        <v>8342</v>
      </c>
      <c r="T3893" s="2" t="s">
        <v>8343</v>
      </c>
      <c r="U3893" s="2" t="b">
        <v>0</v>
      </c>
      <c r="V3893" s="2" t="s">
        <v>69</v>
      </c>
      <c r="W3893" s="2">
        <v>101.4</v>
      </c>
    </row>
    <row r="3894" spans="1:23" ht="15.75" customHeight="1" x14ac:dyDescent="0.25">
      <c r="A3894" s="2" t="s">
        <v>5200</v>
      </c>
      <c r="B3894" s="2" t="s">
        <v>5201</v>
      </c>
      <c r="C3894" s="2" t="s">
        <v>190</v>
      </c>
      <c r="D3894" s="2" t="s">
        <v>81</v>
      </c>
      <c r="E3894" s="2" t="s">
        <v>82</v>
      </c>
      <c r="F3894" s="2" t="s">
        <v>55</v>
      </c>
      <c r="G3894" s="2" t="s">
        <v>343</v>
      </c>
      <c r="H3894" s="2" t="s">
        <v>282</v>
      </c>
      <c r="I3894" s="2" t="s">
        <v>26</v>
      </c>
      <c r="J3894" s="2" t="s">
        <v>344</v>
      </c>
      <c r="K3894" s="2" t="s">
        <v>345</v>
      </c>
      <c r="L3894" s="2" t="s">
        <v>285</v>
      </c>
      <c r="M3894" s="2">
        <v>54</v>
      </c>
      <c r="N3894" s="2" t="b">
        <v>0</v>
      </c>
      <c r="O3894" s="2">
        <v>0.65509761388286336</v>
      </c>
      <c r="P3894" s="2">
        <v>0.64255319148936174</v>
      </c>
      <c r="Q3894" s="2">
        <v>0.66814159292035402</v>
      </c>
      <c r="R3894" s="2" t="s">
        <v>74</v>
      </c>
      <c r="S3894" s="2" t="s">
        <v>8344</v>
      </c>
      <c r="T3894" s="2" t="s">
        <v>8345</v>
      </c>
      <c r="U3894" s="2" t="b">
        <v>0</v>
      </c>
      <c r="V3894" s="2" t="s">
        <v>69</v>
      </c>
      <c r="W3894" s="2">
        <v>99.2</v>
      </c>
    </row>
    <row r="3895" spans="1:23" ht="15.75" customHeight="1" x14ac:dyDescent="0.25">
      <c r="A3895" s="2" t="s">
        <v>5200</v>
      </c>
      <c r="B3895" s="2" t="s">
        <v>5201</v>
      </c>
      <c r="C3895" s="2" t="s">
        <v>190</v>
      </c>
      <c r="D3895" s="2" t="s">
        <v>81</v>
      </c>
      <c r="E3895" s="2" t="s">
        <v>82</v>
      </c>
      <c r="F3895" s="2" t="s">
        <v>55</v>
      </c>
      <c r="G3895" s="2" t="s">
        <v>349</v>
      </c>
      <c r="H3895" s="2" t="s">
        <v>282</v>
      </c>
      <c r="I3895" s="2" t="s">
        <v>26</v>
      </c>
      <c r="J3895" s="2" t="s">
        <v>351</v>
      </c>
      <c r="K3895" s="2" t="s">
        <v>352</v>
      </c>
      <c r="L3895" s="2" t="s">
        <v>285</v>
      </c>
      <c r="M3895" s="2">
        <v>55</v>
      </c>
      <c r="N3895" s="2" t="b">
        <v>0</v>
      </c>
      <c r="O3895" s="2">
        <v>0.65509761388286336</v>
      </c>
      <c r="P3895" s="2">
        <v>0.64255319148936174</v>
      </c>
      <c r="Q3895" s="2">
        <v>0.66814159292035402</v>
      </c>
      <c r="R3895" s="2" t="s">
        <v>74</v>
      </c>
      <c r="S3895" s="2" t="s">
        <v>8346</v>
      </c>
      <c r="T3895" s="2" t="s">
        <v>8347</v>
      </c>
      <c r="U3895" s="2" t="b">
        <v>0</v>
      </c>
      <c r="V3895" s="2" t="s">
        <v>69</v>
      </c>
      <c r="W3895" s="2">
        <v>100.5</v>
      </c>
    </row>
    <row r="3896" spans="1:23" ht="15.75" customHeight="1" x14ac:dyDescent="0.25">
      <c r="A3896" s="2" t="s">
        <v>5200</v>
      </c>
      <c r="B3896" s="2" t="s">
        <v>5201</v>
      </c>
      <c r="C3896" s="2" t="s">
        <v>190</v>
      </c>
      <c r="D3896" s="2" t="s">
        <v>81</v>
      </c>
      <c r="E3896" s="2" t="s">
        <v>82</v>
      </c>
      <c r="F3896" s="2" t="s">
        <v>55</v>
      </c>
      <c r="G3896" s="2" t="s">
        <v>363</v>
      </c>
      <c r="H3896" s="2" t="s">
        <v>282</v>
      </c>
      <c r="I3896" s="2" t="s">
        <v>26</v>
      </c>
      <c r="J3896" s="2" t="s">
        <v>367</v>
      </c>
      <c r="K3896" s="2" t="s">
        <v>368</v>
      </c>
      <c r="L3896" s="2" t="s">
        <v>285</v>
      </c>
      <c r="M3896" s="2">
        <v>56</v>
      </c>
      <c r="N3896" s="2" t="b">
        <v>0</v>
      </c>
      <c r="O3896" s="2">
        <v>0.65509761388286336</v>
      </c>
      <c r="P3896" s="2">
        <v>0.64255319148936174</v>
      </c>
      <c r="Q3896" s="2">
        <v>0.66814159292035402</v>
      </c>
      <c r="R3896" s="2" t="s">
        <v>74</v>
      </c>
      <c r="S3896" s="2" t="s">
        <v>8348</v>
      </c>
      <c r="T3896" s="2" t="s">
        <v>8349</v>
      </c>
      <c r="U3896" s="2" t="b">
        <v>0</v>
      </c>
      <c r="V3896" s="2" t="s">
        <v>69</v>
      </c>
      <c r="W3896" s="2">
        <v>102.1</v>
      </c>
    </row>
    <row r="3897" spans="1:23" ht="15.75" customHeight="1" x14ac:dyDescent="0.25">
      <c r="A3897" s="2" t="s">
        <v>5200</v>
      </c>
      <c r="B3897" s="2" t="s">
        <v>5201</v>
      </c>
      <c r="C3897" s="2" t="s">
        <v>190</v>
      </c>
      <c r="D3897" s="2" t="s">
        <v>81</v>
      </c>
      <c r="E3897" s="2" t="s">
        <v>82</v>
      </c>
      <c r="F3897" s="2" t="s">
        <v>55</v>
      </c>
      <c r="G3897" s="2" t="s">
        <v>378</v>
      </c>
      <c r="H3897" s="2" t="s">
        <v>282</v>
      </c>
      <c r="I3897" s="2" t="s">
        <v>26</v>
      </c>
      <c r="J3897" s="2" t="s">
        <v>380</v>
      </c>
      <c r="K3897" s="2" t="s">
        <v>381</v>
      </c>
      <c r="L3897" s="2" t="s">
        <v>285</v>
      </c>
      <c r="M3897" s="2">
        <v>57</v>
      </c>
      <c r="N3897" s="2" t="b">
        <v>0</v>
      </c>
      <c r="O3897" s="2">
        <v>0.65509761388286336</v>
      </c>
      <c r="P3897" s="2">
        <v>0.64255319148936174</v>
      </c>
      <c r="Q3897" s="2">
        <v>0.66814159292035402</v>
      </c>
      <c r="R3897" s="2" t="s">
        <v>74</v>
      </c>
      <c r="S3897" s="2" t="s">
        <v>8350</v>
      </c>
      <c r="T3897" s="2" t="s">
        <v>8351</v>
      </c>
      <c r="U3897" s="2" t="b">
        <v>0</v>
      </c>
      <c r="V3897" s="2" t="s">
        <v>69</v>
      </c>
      <c r="W3897" s="2">
        <v>100.8</v>
      </c>
    </row>
    <row r="3898" spans="1:23" ht="15.75" customHeight="1" x14ac:dyDescent="0.25">
      <c r="A3898" s="2" t="s">
        <v>5200</v>
      </c>
      <c r="B3898" s="2" t="s">
        <v>5201</v>
      </c>
      <c r="C3898" s="2" t="s">
        <v>190</v>
      </c>
      <c r="D3898" s="2" t="s">
        <v>81</v>
      </c>
      <c r="E3898" s="2" t="s">
        <v>82</v>
      </c>
      <c r="F3898" s="2" t="s">
        <v>55</v>
      </c>
      <c r="G3898" s="2" t="s">
        <v>389</v>
      </c>
      <c r="H3898" s="2" t="s">
        <v>282</v>
      </c>
      <c r="I3898" s="2" t="s">
        <v>26</v>
      </c>
      <c r="J3898" s="2" t="s">
        <v>390</v>
      </c>
      <c r="K3898" s="2" t="s">
        <v>391</v>
      </c>
      <c r="L3898" s="2" t="s">
        <v>285</v>
      </c>
      <c r="M3898" s="2">
        <v>58</v>
      </c>
      <c r="N3898" s="2" t="b">
        <v>0</v>
      </c>
      <c r="O3898" s="2">
        <v>0.65509761388286336</v>
      </c>
      <c r="P3898" s="2">
        <v>0.64255319148936174</v>
      </c>
      <c r="Q3898" s="2">
        <v>0.66814159292035402</v>
      </c>
      <c r="R3898" s="2" t="s">
        <v>74</v>
      </c>
      <c r="S3898" s="2" t="s">
        <v>8352</v>
      </c>
      <c r="T3898" s="2" t="s">
        <v>8353</v>
      </c>
      <c r="U3898" s="2" t="b">
        <v>0</v>
      </c>
      <c r="V3898" s="2" t="s">
        <v>69</v>
      </c>
      <c r="W3898" s="2">
        <v>66.099999999999994</v>
      </c>
    </row>
    <row r="3899" spans="1:23" ht="15.75" customHeight="1" x14ac:dyDescent="0.25">
      <c r="A3899" s="2" t="s">
        <v>5200</v>
      </c>
      <c r="B3899" s="2" t="s">
        <v>5201</v>
      </c>
      <c r="C3899" s="2" t="s">
        <v>190</v>
      </c>
      <c r="D3899" s="2" t="s">
        <v>81</v>
      </c>
      <c r="E3899" s="2" t="s">
        <v>82</v>
      </c>
      <c r="F3899" s="2" t="s">
        <v>55</v>
      </c>
      <c r="G3899" s="2" t="s">
        <v>395</v>
      </c>
      <c r="H3899" s="2" t="s">
        <v>282</v>
      </c>
      <c r="I3899" s="2" t="s">
        <v>26</v>
      </c>
      <c r="J3899" s="2" t="s">
        <v>397</v>
      </c>
      <c r="K3899" s="2" t="s">
        <v>398</v>
      </c>
      <c r="L3899" s="2" t="s">
        <v>285</v>
      </c>
      <c r="M3899" s="2">
        <v>59</v>
      </c>
      <c r="N3899" s="2" t="b">
        <v>0</v>
      </c>
      <c r="O3899" s="2">
        <v>0.65509761388286336</v>
      </c>
      <c r="P3899" s="2">
        <v>0.64255319148936174</v>
      </c>
      <c r="Q3899" s="2">
        <v>0.66814159292035402</v>
      </c>
      <c r="R3899" s="2" t="s">
        <v>74</v>
      </c>
      <c r="S3899" s="2" t="s">
        <v>8354</v>
      </c>
      <c r="T3899" s="2" t="s">
        <v>8355</v>
      </c>
      <c r="U3899" s="2" t="b">
        <v>0</v>
      </c>
      <c r="V3899" s="2" t="s">
        <v>69</v>
      </c>
      <c r="W3899" s="2">
        <v>102.4</v>
      </c>
    </row>
    <row r="3900" spans="1:23" ht="15.75" customHeight="1" x14ac:dyDescent="0.25">
      <c r="A3900" s="2" t="s">
        <v>5200</v>
      </c>
      <c r="B3900" s="2" t="s">
        <v>5201</v>
      </c>
      <c r="C3900" s="2" t="s">
        <v>190</v>
      </c>
      <c r="D3900" s="2" t="s">
        <v>81</v>
      </c>
      <c r="E3900" s="2" t="s">
        <v>82</v>
      </c>
      <c r="F3900" s="2" t="s">
        <v>55</v>
      </c>
      <c r="G3900" s="2" t="s">
        <v>401</v>
      </c>
      <c r="H3900" s="2" t="s">
        <v>282</v>
      </c>
      <c r="I3900" s="2" t="s">
        <v>26</v>
      </c>
      <c r="J3900" s="2" t="s">
        <v>402</v>
      </c>
      <c r="K3900" s="2" t="s">
        <v>403</v>
      </c>
      <c r="L3900" s="2" t="s">
        <v>285</v>
      </c>
      <c r="M3900" s="2">
        <v>60</v>
      </c>
      <c r="N3900" s="2" t="b">
        <v>0</v>
      </c>
      <c r="O3900" s="2">
        <v>0.65509761388286336</v>
      </c>
      <c r="P3900" s="2">
        <v>0.64255319148936174</v>
      </c>
      <c r="Q3900" s="2">
        <v>0.66814159292035402</v>
      </c>
      <c r="R3900" s="2" t="s">
        <v>74</v>
      </c>
      <c r="S3900" s="2" t="s">
        <v>8356</v>
      </c>
      <c r="T3900" s="2" t="s">
        <v>8357</v>
      </c>
      <c r="U3900" s="2" t="b">
        <v>0</v>
      </c>
      <c r="V3900" s="2" t="s">
        <v>69</v>
      </c>
      <c r="W3900" s="2">
        <v>102.1</v>
      </c>
    </row>
    <row r="3901" spans="1:23" ht="15.75" customHeight="1" x14ac:dyDescent="0.25">
      <c r="A3901" s="2" t="s">
        <v>5200</v>
      </c>
      <c r="B3901" s="2" t="s">
        <v>5201</v>
      </c>
      <c r="C3901" s="2" t="s">
        <v>190</v>
      </c>
      <c r="D3901" s="2" t="s">
        <v>81</v>
      </c>
      <c r="E3901" s="2" t="s">
        <v>82</v>
      </c>
      <c r="F3901" s="2" t="s">
        <v>55</v>
      </c>
      <c r="G3901" s="2" t="s">
        <v>406</v>
      </c>
      <c r="H3901" s="2" t="s">
        <v>282</v>
      </c>
      <c r="I3901" s="2" t="s">
        <v>26</v>
      </c>
      <c r="J3901" s="2" t="s">
        <v>407</v>
      </c>
      <c r="K3901" s="2" t="s">
        <v>408</v>
      </c>
      <c r="L3901" s="2" t="s">
        <v>285</v>
      </c>
      <c r="M3901" s="2">
        <v>61</v>
      </c>
      <c r="N3901" s="2" t="b">
        <v>0</v>
      </c>
      <c r="O3901" s="2">
        <v>0.65509761388286336</v>
      </c>
      <c r="P3901" s="2">
        <v>0.64255319148936174</v>
      </c>
      <c r="Q3901" s="2">
        <v>0.66814159292035402</v>
      </c>
      <c r="R3901" s="2" t="s">
        <v>74</v>
      </c>
      <c r="S3901" s="2" t="s">
        <v>8358</v>
      </c>
      <c r="T3901" s="2" t="s">
        <v>8359</v>
      </c>
      <c r="U3901" s="2" t="b">
        <v>0</v>
      </c>
      <c r="V3901" s="2" t="s">
        <v>69</v>
      </c>
      <c r="W3901" s="2">
        <v>102.6</v>
      </c>
    </row>
    <row r="3902" spans="1:23" ht="15.75" customHeight="1" x14ac:dyDescent="0.25">
      <c r="A3902" s="2" t="s">
        <v>5200</v>
      </c>
      <c r="B3902" s="2" t="s">
        <v>5201</v>
      </c>
      <c r="C3902" s="2" t="s">
        <v>190</v>
      </c>
      <c r="D3902" s="2" t="s">
        <v>81</v>
      </c>
      <c r="E3902" s="2" t="s">
        <v>82</v>
      </c>
      <c r="F3902" s="2" t="s">
        <v>364</v>
      </c>
      <c r="G3902" s="2" t="s">
        <v>411</v>
      </c>
      <c r="H3902" s="2" t="s">
        <v>412</v>
      </c>
      <c r="I3902" s="2" t="s">
        <v>54</v>
      </c>
      <c r="J3902" s="2" t="s">
        <v>413</v>
      </c>
      <c r="K3902" s="2" t="s">
        <v>414</v>
      </c>
      <c r="L3902" s="2" t="s">
        <v>377</v>
      </c>
      <c r="M3902" s="2">
        <v>42</v>
      </c>
      <c r="N3902" s="2" t="b">
        <v>0</v>
      </c>
      <c r="O3902" s="2">
        <v>0.80165289256198347</v>
      </c>
      <c r="P3902" s="2">
        <v>0.76679841897233203</v>
      </c>
      <c r="Q3902" s="2">
        <v>0.83982683982683981</v>
      </c>
      <c r="R3902" s="2" t="s">
        <v>74</v>
      </c>
      <c r="S3902" s="2" t="s">
        <v>8360</v>
      </c>
      <c r="T3902" s="2" t="s">
        <v>8361</v>
      </c>
      <c r="U3902" s="2" t="b">
        <v>0</v>
      </c>
      <c r="V3902" s="2" t="s">
        <v>69</v>
      </c>
      <c r="W3902" s="2">
        <v>539.1</v>
      </c>
    </row>
    <row r="3903" spans="1:23" ht="15.75" customHeight="1" x14ac:dyDescent="0.25">
      <c r="A3903" s="2" t="s">
        <v>5200</v>
      </c>
      <c r="B3903" s="2" t="s">
        <v>5201</v>
      </c>
      <c r="C3903" s="2" t="s">
        <v>190</v>
      </c>
      <c r="D3903" s="2" t="s">
        <v>81</v>
      </c>
      <c r="E3903" s="2" t="s">
        <v>82</v>
      </c>
      <c r="F3903" s="2" t="s">
        <v>364</v>
      </c>
      <c r="G3903" s="2" t="s">
        <v>417</v>
      </c>
      <c r="H3903" s="2" t="s">
        <v>412</v>
      </c>
      <c r="I3903" s="2" t="s">
        <v>54</v>
      </c>
      <c r="J3903" s="2" t="s">
        <v>418</v>
      </c>
      <c r="K3903" s="2" t="s">
        <v>419</v>
      </c>
      <c r="L3903" s="2" t="s">
        <v>377</v>
      </c>
      <c r="M3903" s="2">
        <v>43</v>
      </c>
      <c r="N3903" s="2" t="b">
        <v>0</v>
      </c>
      <c r="O3903" s="2">
        <v>0.79423868312757195</v>
      </c>
      <c r="P3903" s="2">
        <v>0.75686274509803919</v>
      </c>
      <c r="Q3903" s="2">
        <v>0.83549783549783552</v>
      </c>
      <c r="R3903" s="2" t="s">
        <v>74</v>
      </c>
      <c r="S3903" s="2" t="s">
        <v>8362</v>
      </c>
      <c r="T3903" s="2" t="s">
        <v>8363</v>
      </c>
      <c r="U3903" s="2" t="b">
        <v>0</v>
      </c>
      <c r="V3903" s="2" t="s">
        <v>69</v>
      </c>
      <c r="W3903" s="2">
        <v>482.2</v>
      </c>
    </row>
    <row r="3904" spans="1:23" ht="15.75" customHeight="1" x14ac:dyDescent="0.25">
      <c r="A3904" s="2" t="s">
        <v>5200</v>
      </c>
      <c r="B3904" s="2" t="s">
        <v>5201</v>
      </c>
      <c r="C3904" s="2" t="s">
        <v>190</v>
      </c>
      <c r="D3904" s="2" t="s">
        <v>81</v>
      </c>
      <c r="E3904" s="2" t="s">
        <v>82</v>
      </c>
      <c r="F3904" s="2" t="s">
        <v>364</v>
      </c>
      <c r="G3904" s="2" t="s">
        <v>422</v>
      </c>
      <c r="H3904" s="2" t="s">
        <v>412</v>
      </c>
      <c r="I3904" s="2" t="s">
        <v>54</v>
      </c>
      <c r="J3904" s="2" t="s">
        <v>423</v>
      </c>
      <c r="K3904" s="2" t="s">
        <v>424</v>
      </c>
      <c r="L3904" s="2" t="s">
        <v>377</v>
      </c>
      <c r="M3904" s="2">
        <v>44</v>
      </c>
      <c r="N3904" s="2" t="b">
        <v>0</v>
      </c>
      <c r="O3904" s="2">
        <v>0.77938144329896908</v>
      </c>
      <c r="P3904" s="2">
        <v>0.74409448818897639</v>
      </c>
      <c r="Q3904" s="2">
        <v>0.81818181818181823</v>
      </c>
      <c r="R3904" s="2" t="s">
        <v>74</v>
      </c>
      <c r="S3904" s="2" t="s">
        <v>8364</v>
      </c>
      <c r="T3904" s="2" t="s">
        <v>8365</v>
      </c>
      <c r="U3904" s="2" t="b">
        <v>0</v>
      </c>
      <c r="V3904" s="2" t="s">
        <v>69</v>
      </c>
      <c r="W3904" s="2">
        <v>490.5</v>
      </c>
    </row>
    <row r="3905" spans="1:23" ht="15.75" customHeight="1" x14ac:dyDescent="0.25">
      <c r="A3905" s="2" t="s">
        <v>5200</v>
      </c>
      <c r="B3905" s="2" t="s">
        <v>5201</v>
      </c>
      <c r="C3905" s="2" t="s">
        <v>190</v>
      </c>
      <c r="D3905" s="2" t="s">
        <v>81</v>
      </c>
      <c r="E3905" s="2" t="s">
        <v>82</v>
      </c>
      <c r="F3905" s="2" t="s">
        <v>364</v>
      </c>
      <c r="G3905" s="2" t="s">
        <v>427</v>
      </c>
      <c r="H3905" s="2" t="s">
        <v>412</v>
      </c>
      <c r="I3905" s="2" t="s">
        <v>54</v>
      </c>
      <c r="J3905" s="2" t="s">
        <v>428</v>
      </c>
      <c r="K3905" s="2" t="s">
        <v>429</v>
      </c>
      <c r="L3905" s="2" t="s">
        <v>377</v>
      </c>
      <c r="M3905" s="2">
        <v>45</v>
      </c>
      <c r="N3905" s="2" t="b">
        <v>0</v>
      </c>
      <c r="O3905" s="2">
        <v>0.79917184265010366</v>
      </c>
      <c r="P3905" s="2">
        <v>0.76587301587301593</v>
      </c>
      <c r="Q3905" s="2">
        <v>0.83549783549783552</v>
      </c>
      <c r="R3905" s="2" t="s">
        <v>74</v>
      </c>
      <c r="S3905" s="2" t="s">
        <v>8366</v>
      </c>
      <c r="T3905" s="2" t="s">
        <v>8367</v>
      </c>
      <c r="U3905" s="2" t="b">
        <v>0</v>
      </c>
      <c r="V3905" s="2" t="s">
        <v>69</v>
      </c>
      <c r="W3905" s="2">
        <v>764</v>
      </c>
    </row>
    <row r="3906" spans="1:23" ht="15.75" customHeight="1" x14ac:dyDescent="0.25">
      <c r="A3906" s="2" t="s">
        <v>5200</v>
      </c>
      <c r="B3906" s="2" t="s">
        <v>5201</v>
      </c>
      <c r="C3906" s="2" t="s">
        <v>190</v>
      </c>
      <c r="D3906" s="2" t="s">
        <v>81</v>
      </c>
      <c r="E3906" s="2" t="s">
        <v>82</v>
      </c>
      <c r="F3906" s="2" t="s">
        <v>364</v>
      </c>
      <c r="G3906" s="2" t="s">
        <v>432</v>
      </c>
      <c r="H3906" s="2" t="s">
        <v>412</v>
      </c>
      <c r="I3906" s="2" t="s">
        <v>54</v>
      </c>
      <c r="J3906" s="2" t="s">
        <v>433</v>
      </c>
      <c r="K3906" s="2" t="s">
        <v>434</v>
      </c>
      <c r="L3906" s="2" t="s">
        <v>377</v>
      </c>
      <c r="M3906" s="2">
        <v>46</v>
      </c>
      <c r="N3906" s="2" t="b">
        <v>0</v>
      </c>
      <c r="O3906" s="2">
        <v>0.80082987551867224</v>
      </c>
      <c r="P3906" s="2">
        <v>0.7689243027888446</v>
      </c>
      <c r="Q3906" s="2">
        <v>0.83549783549783552</v>
      </c>
      <c r="R3906" s="2" t="s">
        <v>74</v>
      </c>
      <c r="S3906" s="2" t="s">
        <v>8368</v>
      </c>
      <c r="T3906" s="2" t="s">
        <v>8369</v>
      </c>
      <c r="U3906" s="2" t="b">
        <v>0</v>
      </c>
      <c r="V3906" s="2" t="s">
        <v>69</v>
      </c>
      <c r="W3906" s="2">
        <v>598.9</v>
      </c>
    </row>
    <row r="3907" spans="1:23" ht="15.75" customHeight="1" x14ac:dyDescent="0.25">
      <c r="A3907" s="2" t="s">
        <v>5200</v>
      </c>
      <c r="B3907" s="2" t="s">
        <v>5201</v>
      </c>
      <c r="C3907" s="2" t="s">
        <v>190</v>
      </c>
      <c r="D3907" s="2" t="s">
        <v>81</v>
      </c>
      <c r="E3907" s="2" t="s">
        <v>82</v>
      </c>
      <c r="F3907" s="2" t="s">
        <v>364</v>
      </c>
      <c r="G3907" s="2" t="s">
        <v>437</v>
      </c>
      <c r="H3907" s="2" t="s">
        <v>412</v>
      </c>
      <c r="I3907" s="2" t="s">
        <v>54</v>
      </c>
      <c r="J3907" s="2" t="s">
        <v>438</v>
      </c>
      <c r="K3907" s="2" t="s">
        <v>439</v>
      </c>
      <c r="L3907" s="2" t="s">
        <v>377</v>
      </c>
      <c r="M3907" s="2">
        <v>47</v>
      </c>
      <c r="N3907" s="2" t="b">
        <v>0</v>
      </c>
      <c r="O3907" s="2">
        <v>0.78850102669404509</v>
      </c>
      <c r="P3907" s="2">
        <v>0.75</v>
      </c>
      <c r="Q3907" s="2">
        <v>0.83116883116883122</v>
      </c>
      <c r="R3907" s="2" t="s">
        <v>74</v>
      </c>
      <c r="S3907" s="2" t="s">
        <v>8370</v>
      </c>
      <c r="T3907" s="2" t="s">
        <v>8371</v>
      </c>
      <c r="U3907" s="2" t="b">
        <v>0</v>
      </c>
      <c r="V3907" s="2" t="s">
        <v>69</v>
      </c>
      <c r="W3907" s="2">
        <v>486.8</v>
      </c>
    </row>
    <row r="3908" spans="1:23" ht="15.75" customHeight="1" x14ac:dyDescent="0.25">
      <c r="A3908" s="2" t="s">
        <v>5200</v>
      </c>
      <c r="B3908" s="2" t="s">
        <v>5201</v>
      </c>
      <c r="C3908" s="2" t="s">
        <v>190</v>
      </c>
      <c r="D3908" s="2" t="s">
        <v>81</v>
      </c>
      <c r="E3908" s="2" t="s">
        <v>82</v>
      </c>
      <c r="F3908" s="2" t="s">
        <v>364</v>
      </c>
      <c r="G3908" s="2" t="s">
        <v>442</v>
      </c>
      <c r="H3908" s="2" t="s">
        <v>412</v>
      </c>
      <c r="I3908" s="2" t="s">
        <v>54</v>
      </c>
      <c r="J3908" s="2" t="s">
        <v>443</v>
      </c>
      <c r="K3908" s="2" t="s">
        <v>444</v>
      </c>
      <c r="L3908" s="2" t="s">
        <v>377</v>
      </c>
      <c r="M3908" s="2">
        <v>48</v>
      </c>
      <c r="N3908" s="2" t="b">
        <v>0</v>
      </c>
      <c r="O3908" s="2">
        <v>0.79668049792531126</v>
      </c>
      <c r="P3908" s="2">
        <v>0.76494023904382469</v>
      </c>
      <c r="Q3908" s="2">
        <v>0.83116883116883122</v>
      </c>
      <c r="R3908" s="2" t="s">
        <v>74</v>
      </c>
      <c r="S3908" s="2" t="s">
        <v>8372</v>
      </c>
      <c r="T3908" s="2" t="s">
        <v>8373</v>
      </c>
      <c r="U3908" s="2" t="b">
        <v>0</v>
      </c>
      <c r="V3908" s="2" t="s">
        <v>69</v>
      </c>
      <c r="W3908" s="2">
        <v>531.9</v>
      </c>
    </row>
    <row r="3909" spans="1:23" ht="15.75" customHeight="1" x14ac:dyDescent="0.25">
      <c r="A3909" s="2" t="s">
        <v>5200</v>
      </c>
      <c r="B3909" s="2" t="s">
        <v>5201</v>
      </c>
      <c r="C3909" s="2" t="s">
        <v>190</v>
      </c>
      <c r="D3909" s="2" t="s">
        <v>81</v>
      </c>
      <c r="E3909" s="2" t="s">
        <v>82</v>
      </c>
      <c r="F3909" s="2" t="s">
        <v>364</v>
      </c>
      <c r="G3909" s="2" t="s">
        <v>447</v>
      </c>
      <c r="H3909" s="2" t="s">
        <v>412</v>
      </c>
      <c r="I3909" s="2" t="s">
        <v>54</v>
      </c>
      <c r="J3909" s="2" t="s">
        <v>448</v>
      </c>
      <c r="K3909" s="2" t="s">
        <v>449</v>
      </c>
      <c r="L3909" s="2" t="s">
        <v>377</v>
      </c>
      <c r="M3909" s="2">
        <v>49</v>
      </c>
      <c r="N3909" s="2" t="b">
        <v>0</v>
      </c>
      <c r="O3909" s="2">
        <v>0.79917184265010366</v>
      </c>
      <c r="P3909" s="2">
        <v>0.76587301587301593</v>
      </c>
      <c r="Q3909" s="2">
        <v>0.83549783549783552</v>
      </c>
      <c r="R3909" s="2" t="s">
        <v>74</v>
      </c>
      <c r="S3909" s="2" t="s">
        <v>8374</v>
      </c>
      <c r="T3909" s="2" t="s">
        <v>8375</v>
      </c>
      <c r="U3909" s="2" t="b">
        <v>0</v>
      </c>
      <c r="V3909" s="2" t="s">
        <v>69</v>
      </c>
      <c r="W3909" s="2">
        <v>763.8</v>
      </c>
    </row>
    <row r="3910" spans="1:23" ht="15.75" customHeight="1" x14ac:dyDescent="0.25">
      <c r="A3910" s="2" t="s">
        <v>5200</v>
      </c>
      <c r="B3910" s="2" t="s">
        <v>5201</v>
      </c>
      <c r="C3910" s="2" t="s">
        <v>190</v>
      </c>
      <c r="D3910" s="2" t="s">
        <v>81</v>
      </c>
      <c r="E3910" s="2" t="s">
        <v>82</v>
      </c>
      <c r="F3910" s="2" t="s">
        <v>364</v>
      </c>
      <c r="G3910" s="2" t="s">
        <v>452</v>
      </c>
      <c r="H3910" s="2" t="s">
        <v>412</v>
      </c>
      <c r="I3910" s="2" t="s">
        <v>54</v>
      </c>
      <c r="J3910" s="2" t="s">
        <v>453</v>
      </c>
      <c r="K3910" s="2" t="s">
        <v>454</v>
      </c>
      <c r="L3910" s="2" t="s">
        <v>377</v>
      </c>
      <c r="M3910" s="2">
        <v>50</v>
      </c>
      <c r="N3910" s="2" t="b">
        <v>0</v>
      </c>
      <c r="O3910" s="2">
        <v>0.78762886597938131</v>
      </c>
      <c r="P3910" s="2">
        <v>0.75196850393700787</v>
      </c>
      <c r="Q3910" s="2">
        <v>0.82683982683982682</v>
      </c>
      <c r="R3910" s="2" t="s">
        <v>74</v>
      </c>
      <c r="S3910" s="2" t="s">
        <v>8376</v>
      </c>
      <c r="T3910" s="2" t="s">
        <v>8377</v>
      </c>
      <c r="U3910" s="2" t="b">
        <v>0</v>
      </c>
      <c r="V3910" s="2" t="s">
        <v>69</v>
      </c>
      <c r="W3910" s="2">
        <v>484.3</v>
      </c>
    </row>
    <row r="3911" spans="1:23" ht="15.75" customHeight="1" x14ac:dyDescent="0.25">
      <c r="A3911" s="2" t="s">
        <v>5200</v>
      </c>
      <c r="B3911" s="2" t="s">
        <v>5201</v>
      </c>
      <c r="C3911" s="2" t="s">
        <v>190</v>
      </c>
      <c r="D3911" s="2" t="s">
        <v>81</v>
      </c>
      <c r="E3911" s="2" t="s">
        <v>82</v>
      </c>
      <c r="F3911" s="2" t="s">
        <v>364</v>
      </c>
      <c r="G3911" s="2" t="s">
        <v>457</v>
      </c>
      <c r="H3911" s="2" t="s">
        <v>412</v>
      </c>
      <c r="I3911" s="2" t="s">
        <v>54</v>
      </c>
      <c r="J3911" s="2" t="s">
        <v>458</v>
      </c>
      <c r="K3911" s="2" t="s">
        <v>459</v>
      </c>
      <c r="L3911" s="2" t="s">
        <v>377</v>
      </c>
      <c r="M3911" s="2">
        <v>51</v>
      </c>
      <c r="N3911" s="2" t="b">
        <v>0</v>
      </c>
      <c r="O3911" s="2">
        <v>0.79752066115702491</v>
      </c>
      <c r="P3911" s="2">
        <v>0.76284584980237158</v>
      </c>
      <c r="Q3911" s="2">
        <v>0.83549783549783552</v>
      </c>
      <c r="R3911" s="2" t="s">
        <v>74</v>
      </c>
      <c r="S3911" s="2" t="s">
        <v>8378</v>
      </c>
      <c r="T3911" s="2" t="s">
        <v>8379</v>
      </c>
      <c r="U3911" s="2" t="b">
        <v>0</v>
      </c>
      <c r="V3911" s="2" t="s">
        <v>69</v>
      </c>
      <c r="W3911" s="2">
        <v>487.1</v>
      </c>
    </row>
    <row r="3912" spans="1:23" ht="15.75" customHeight="1" x14ac:dyDescent="0.25">
      <c r="A3912" s="2" t="s">
        <v>5200</v>
      </c>
      <c r="B3912" s="2" t="s">
        <v>5201</v>
      </c>
      <c r="C3912" s="2" t="s">
        <v>190</v>
      </c>
      <c r="D3912" s="2" t="s">
        <v>81</v>
      </c>
      <c r="E3912" s="2" t="s">
        <v>82</v>
      </c>
      <c r="F3912" s="2" t="s">
        <v>364</v>
      </c>
      <c r="G3912" s="2" t="s">
        <v>462</v>
      </c>
      <c r="H3912" s="2" t="s">
        <v>412</v>
      </c>
      <c r="I3912" s="2" t="s">
        <v>54</v>
      </c>
      <c r="J3912" s="2" t="s">
        <v>463</v>
      </c>
      <c r="K3912" s="2" t="s">
        <v>464</v>
      </c>
      <c r="L3912" s="2" t="s">
        <v>377</v>
      </c>
      <c r="M3912" s="2">
        <v>52</v>
      </c>
      <c r="N3912" s="2" t="b">
        <v>0</v>
      </c>
      <c r="O3912" s="2">
        <v>0.79752066115702491</v>
      </c>
      <c r="P3912" s="2">
        <v>0.76284584980237158</v>
      </c>
      <c r="Q3912" s="2">
        <v>0.83549783549783552</v>
      </c>
      <c r="R3912" s="2" t="s">
        <v>74</v>
      </c>
      <c r="S3912" s="2" t="s">
        <v>8380</v>
      </c>
      <c r="T3912" s="2" t="s">
        <v>8381</v>
      </c>
      <c r="U3912" s="2" t="b">
        <v>0</v>
      </c>
      <c r="V3912" s="2" t="s">
        <v>69</v>
      </c>
      <c r="W3912" s="2">
        <v>537.6</v>
      </c>
    </row>
    <row r="3913" spans="1:23" ht="15.75" customHeight="1" x14ac:dyDescent="0.25">
      <c r="A3913" s="2" t="s">
        <v>5200</v>
      </c>
      <c r="B3913" s="2" t="s">
        <v>5201</v>
      </c>
      <c r="C3913" s="2" t="s">
        <v>190</v>
      </c>
      <c r="D3913" s="2" t="s">
        <v>81</v>
      </c>
      <c r="E3913" s="2" t="s">
        <v>82</v>
      </c>
      <c r="F3913" s="2" t="s">
        <v>364</v>
      </c>
      <c r="G3913" s="2" t="s">
        <v>467</v>
      </c>
      <c r="H3913" s="2" t="s">
        <v>412</v>
      </c>
      <c r="I3913" s="2" t="s">
        <v>54</v>
      </c>
      <c r="J3913" s="2" t="s">
        <v>468</v>
      </c>
      <c r="K3913" s="2" t="s">
        <v>469</v>
      </c>
      <c r="L3913" s="2" t="s">
        <v>377</v>
      </c>
      <c r="M3913" s="2">
        <v>53</v>
      </c>
      <c r="N3913" s="2" t="b">
        <v>0</v>
      </c>
      <c r="O3913" s="2">
        <v>0.79749478079331948</v>
      </c>
      <c r="P3913" s="2">
        <v>0.77016129032258063</v>
      </c>
      <c r="Q3913" s="2">
        <v>0.82683982683982682</v>
      </c>
      <c r="R3913" s="2" t="s">
        <v>74</v>
      </c>
      <c r="S3913" s="2" t="s">
        <v>8382</v>
      </c>
      <c r="T3913" s="2" t="s">
        <v>8383</v>
      </c>
      <c r="U3913" s="2" t="b">
        <v>0</v>
      </c>
      <c r="V3913" s="2" t="s">
        <v>69</v>
      </c>
      <c r="W3913" s="2">
        <v>766.1</v>
      </c>
    </row>
    <row r="3914" spans="1:23" ht="15.75" customHeight="1" x14ac:dyDescent="0.25">
      <c r="A3914" s="2" t="s">
        <v>5200</v>
      </c>
      <c r="B3914" s="2" t="s">
        <v>5201</v>
      </c>
      <c r="C3914" s="2" t="s">
        <v>190</v>
      </c>
      <c r="D3914" s="2" t="s">
        <v>81</v>
      </c>
      <c r="E3914" s="2" t="s">
        <v>82</v>
      </c>
      <c r="F3914" s="2" t="s">
        <v>364</v>
      </c>
      <c r="G3914" s="2" t="s">
        <v>472</v>
      </c>
      <c r="H3914" s="2" t="s">
        <v>412</v>
      </c>
      <c r="I3914" s="2" t="s">
        <v>54</v>
      </c>
      <c r="J3914" s="2" t="s">
        <v>473</v>
      </c>
      <c r="K3914" s="2" t="s">
        <v>474</v>
      </c>
      <c r="L3914" s="2" t="s">
        <v>377</v>
      </c>
      <c r="M3914" s="2">
        <v>54</v>
      </c>
      <c r="N3914" s="2" t="b">
        <v>0</v>
      </c>
      <c r="O3914" s="2">
        <v>0.79345603271983645</v>
      </c>
      <c r="P3914" s="2">
        <v>0.75193798449612403</v>
      </c>
      <c r="Q3914" s="2">
        <v>0.83982683982683981</v>
      </c>
      <c r="R3914" s="2" t="s">
        <v>74</v>
      </c>
      <c r="S3914" s="2" t="s">
        <v>8384</v>
      </c>
      <c r="T3914" s="2" t="s">
        <v>8385</v>
      </c>
      <c r="U3914" s="2" t="b">
        <v>0</v>
      </c>
      <c r="V3914" s="2" t="s">
        <v>69</v>
      </c>
      <c r="W3914" s="2">
        <v>492.9</v>
      </c>
    </row>
    <row r="3915" spans="1:23" ht="15.75" customHeight="1" x14ac:dyDescent="0.25">
      <c r="A3915" s="2" t="s">
        <v>5200</v>
      </c>
      <c r="B3915" s="2" t="s">
        <v>5201</v>
      </c>
      <c r="C3915" s="2" t="s">
        <v>190</v>
      </c>
      <c r="D3915" s="2" t="s">
        <v>81</v>
      </c>
      <c r="E3915" s="2" t="s">
        <v>82</v>
      </c>
      <c r="F3915" s="2" t="s">
        <v>364</v>
      </c>
      <c r="G3915" s="2" t="s">
        <v>477</v>
      </c>
      <c r="H3915" s="2" t="s">
        <v>412</v>
      </c>
      <c r="I3915" s="2" t="s">
        <v>54</v>
      </c>
      <c r="J3915" s="2" t="s">
        <v>478</v>
      </c>
      <c r="K3915" s="2" t="s">
        <v>479</v>
      </c>
      <c r="L3915" s="2" t="s">
        <v>377</v>
      </c>
      <c r="M3915" s="2">
        <v>55</v>
      </c>
      <c r="N3915" s="2" t="b">
        <v>0</v>
      </c>
      <c r="O3915" s="2">
        <v>0.78850102669404509</v>
      </c>
      <c r="P3915" s="2">
        <v>0.75</v>
      </c>
      <c r="Q3915" s="2">
        <v>0.83116883116883122</v>
      </c>
      <c r="R3915" s="2" t="s">
        <v>74</v>
      </c>
      <c r="S3915" s="2" t="s">
        <v>8386</v>
      </c>
      <c r="T3915" s="2" t="s">
        <v>8387</v>
      </c>
      <c r="U3915" s="2" t="b">
        <v>0</v>
      </c>
      <c r="V3915" s="2" t="s">
        <v>69</v>
      </c>
      <c r="W3915" s="2">
        <v>525.5</v>
      </c>
    </row>
    <row r="3916" spans="1:23" ht="15.75" customHeight="1" x14ac:dyDescent="0.25">
      <c r="A3916" s="2" t="s">
        <v>5200</v>
      </c>
      <c r="B3916" s="2" t="s">
        <v>5201</v>
      </c>
      <c r="C3916" s="2" t="s">
        <v>190</v>
      </c>
      <c r="D3916" s="2" t="s">
        <v>81</v>
      </c>
      <c r="E3916" s="2" t="s">
        <v>82</v>
      </c>
      <c r="F3916" s="2" t="s">
        <v>364</v>
      </c>
      <c r="G3916" s="2" t="s">
        <v>482</v>
      </c>
      <c r="H3916" s="2" t="s">
        <v>412</v>
      </c>
      <c r="I3916" s="2" t="s">
        <v>54</v>
      </c>
      <c r="J3916" s="2" t="s">
        <v>483</v>
      </c>
      <c r="K3916" s="2" t="s">
        <v>484</v>
      </c>
      <c r="L3916" s="2" t="s">
        <v>377</v>
      </c>
      <c r="M3916" s="2">
        <v>56</v>
      </c>
      <c r="N3916" s="2" t="b">
        <v>0</v>
      </c>
      <c r="O3916" s="2">
        <v>0.79338842975206614</v>
      </c>
      <c r="P3916" s="2">
        <v>0.75889328063241102</v>
      </c>
      <c r="Q3916" s="2">
        <v>0.83116883116883122</v>
      </c>
      <c r="R3916" s="2" t="s">
        <v>74</v>
      </c>
      <c r="S3916" s="2" t="s">
        <v>8388</v>
      </c>
      <c r="T3916" s="2" t="s">
        <v>8389</v>
      </c>
      <c r="U3916" s="2" t="b">
        <v>0</v>
      </c>
      <c r="V3916" s="2" t="s">
        <v>69</v>
      </c>
      <c r="W3916" s="2">
        <v>469.1</v>
      </c>
    </row>
    <row r="3917" spans="1:23" ht="15.75" customHeight="1" x14ac:dyDescent="0.25">
      <c r="A3917" s="2" t="s">
        <v>5200</v>
      </c>
      <c r="B3917" s="2" t="s">
        <v>5201</v>
      </c>
      <c r="C3917" s="2" t="s">
        <v>190</v>
      </c>
      <c r="D3917" s="2" t="s">
        <v>81</v>
      </c>
      <c r="E3917" s="2" t="s">
        <v>82</v>
      </c>
      <c r="F3917" s="2" t="s">
        <v>364</v>
      </c>
      <c r="G3917" s="2" t="s">
        <v>487</v>
      </c>
      <c r="H3917" s="2" t="s">
        <v>412</v>
      </c>
      <c r="I3917" s="2" t="s">
        <v>54</v>
      </c>
      <c r="J3917" s="2" t="s">
        <v>488</v>
      </c>
      <c r="K3917" s="2" t="s">
        <v>489</v>
      </c>
      <c r="L3917" s="2" t="s">
        <v>377</v>
      </c>
      <c r="M3917" s="2">
        <v>57</v>
      </c>
      <c r="N3917" s="2" t="b">
        <v>0</v>
      </c>
      <c r="O3917" s="2">
        <v>0.78674948240165632</v>
      </c>
      <c r="P3917" s="2">
        <v>0.75396825396825395</v>
      </c>
      <c r="Q3917" s="2">
        <v>0.82251082251082253</v>
      </c>
      <c r="R3917" s="2" t="s">
        <v>74</v>
      </c>
      <c r="S3917" s="2" t="s">
        <v>8390</v>
      </c>
      <c r="T3917" s="2" t="s">
        <v>8391</v>
      </c>
      <c r="U3917" s="2" t="b">
        <v>0</v>
      </c>
      <c r="V3917" s="2" t="s">
        <v>69</v>
      </c>
      <c r="W3917" s="2">
        <v>525</v>
      </c>
    </row>
    <row r="3918" spans="1:23" ht="15.75" customHeight="1" x14ac:dyDescent="0.25">
      <c r="A3918" s="2" t="s">
        <v>5200</v>
      </c>
      <c r="B3918" s="2" t="s">
        <v>5201</v>
      </c>
      <c r="C3918" s="2" t="s">
        <v>190</v>
      </c>
      <c r="D3918" s="2" t="s">
        <v>81</v>
      </c>
      <c r="E3918" s="2" t="s">
        <v>82</v>
      </c>
      <c r="F3918" s="2" t="s">
        <v>364</v>
      </c>
      <c r="G3918" s="2" t="s">
        <v>492</v>
      </c>
      <c r="H3918" s="2" t="s">
        <v>412</v>
      </c>
      <c r="I3918" s="2" t="s">
        <v>54</v>
      </c>
      <c r="J3918" s="2" t="s">
        <v>493</v>
      </c>
      <c r="K3918" s="2" t="s">
        <v>494</v>
      </c>
      <c r="L3918" s="2" t="s">
        <v>377</v>
      </c>
      <c r="M3918" s="2">
        <v>58</v>
      </c>
      <c r="N3918" s="2" t="b">
        <v>0</v>
      </c>
      <c r="O3918" s="2">
        <v>0.79668049792531126</v>
      </c>
      <c r="P3918" s="2">
        <v>0.76494023904382469</v>
      </c>
      <c r="Q3918" s="2">
        <v>0.83116883116883122</v>
      </c>
      <c r="R3918" s="2" t="s">
        <v>74</v>
      </c>
      <c r="S3918" s="2" t="s">
        <v>8392</v>
      </c>
      <c r="T3918" s="2" t="s">
        <v>8393</v>
      </c>
      <c r="U3918" s="2" t="b">
        <v>0</v>
      </c>
      <c r="V3918" s="2" t="s">
        <v>69</v>
      </c>
      <c r="W3918" s="2">
        <v>468.8</v>
      </c>
    </row>
    <row r="3919" spans="1:23" ht="15.75" customHeight="1" x14ac:dyDescent="0.25">
      <c r="A3919" s="2" t="s">
        <v>5200</v>
      </c>
      <c r="B3919" s="2" t="s">
        <v>5201</v>
      </c>
      <c r="C3919" s="2" t="s">
        <v>190</v>
      </c>
      <c r="D3919" s="2" t="s">
        <v>81</v>
      </c>
      <c r="E3919" s="2" t="s">
        <v>82</v>
      </c>
      <c r="F3919" s="2" t="s">
        <v>364</v>
      </c>
      <c r="G3919" s="2" t="s">
        <v>497</v>
      </c>
      <c r="H3919" s="2" t="s">
        <v>412</v>
      </c>
      <c r="I3919" s="2" t="s">
        <v>54</v>
      </c>
      <c r="J3919" s="2" t="s">
        <v>498</v>
      </c>
      <c r="K3919" s="2" t="s">
        <v>499</v>
      </c>
      <c r="L3919" s="2" t="s">
        <v>377</v>
      </c>
      <c r="M3919" s="2">
        <v>59</v>
      </c>
      <c r="N3919" s="2" t="b">
        <v>0</v>
      </c>
      <c r="O3919" s="2">
        <v>0.80331262939958581</v>
      </c>
      <c r="P3919" s="2">
        <v>0.76984126984126988</v>
      </c>
      <c r="Q3919" s="2">
        <v>0.83982683982683981</v>
      </c>
      <c r="R3919" s="2" t="s">
        <v>74</v>
      </c>
      <c r="S3919" s="2" t="s">
        <v>8394</v>
      </c>
      <c r="T3919" s="2" t="s">
        <v>8395</v>
      </c>
      <c r="U3919" s="2" t="b">
        <v>0</v>
      </c>
      <c r="V3919" s="2" t="s">
        <v>69</v>
      </c>
      <c r="W3919" s="2">
        <v>692.8</v>
      </c>
    </row>
    <row r="3920" spans="1:23" ht="15.75" customHeight="1" x14ac:dyDescent="0.25">
      <c r="A3920" s="2" t="s">
        <v>5200</v>
      </c>
      <c r="B3920" s="2" t="s">
        <v>5201</v>
      </c>
      <c r="C3920" s="2" t="s">
        <v>190</v>
      </c>
      <c r="D3920" s="2" t="s">
        <v>81</v>
      </c>
      <c r="E3920" s="2" t="s">
        <v>82</v>
      </c>
      <c r="F3920" s="2" t="s">
        <v>364</v>
      </c>
      <c r="G3920" s="2" t="s">
        <v>502</v>
      </c>
      <c r="H3920" s="2" t="s">
        <v>412</v>
      </c>
      <c r="I3920" s="2" t="s">
        <v>54</v>
      </c>
      <c r="J3920" s="2" t="s">
        <v>503</v>
      </c>
      <c r="K3920" s="2" t="s">
        <v>504</v>
      </c>
      <c r="L3920" s="2" t="s">
        <v>377</v>
      </c>
      <c r="M3920" s="2">
        <v>60</v>
      </c>
      <c r="N3920" s="2" t="b">
        <v>0</v>
      </c>
      <c r="O3920" s="2">
        <v>0.80991735537190068</v>
      </c>
      <c r="P3920" s="2">
        <v>0.77470355731225293</v>
      </c>
      <c r="Q3920" s="2">
        <v>0.84848484848484851</v>
      </c>
      <c r="R3920" s="2" t="s">
        <v>74</v>
      </c>
      <c r="S3920" s="2" t="s">
        <v>8396</v>
      </c>
      <c r="T3920" s="2" t="s">
        <v>8397</v>
      </c>
      <c r="U3920" s="2" t="b">
        <v>0</v>
      </c>
      <c r="V3920" s="2" t="s">
        <v>69</v>
      </c>
      <c r="W3920" s="2">
        <v>466.2</v>
      </c>
    </row>
    <row r="3921" spans="1:23" ht="15.75" customHeight="1" x14ac:dyDescent="0.25">
      <c r="A3921" s="2" t="s">
        <v>5200</v>
      </c>
      <c r="B3921" s="2" t="s">
        <v>5201</v>
      </c>
      <c r="C3921" s="2" t="s">
        <v>190</v>
      </c>
      <c r="D3921" s="2" t="s">
        <v>81</v>
      </c>
      <c r="E3921" s="2" t="s">
        <v>82</v>
      </c>
      <c r="F3921" s="2" t="s">
        <v>364</v>
      </c>
      <c r="G3921" s="2" t="s">
        <v>507</v>
      </c>
      <c r="H3921" s="2" t="s">
        <v>412</v>
      </c>
      <c r="I3921" s="2" t="s">
        <v>54</v>
      </c>
      <c r="J3921" s="2" t="s">
        <v>508</v>
      </c>
      <c r="K3921" s="2" t="s">
        <v>509</v>
      </c>
      <c r="L3921" s="2" t="s">
        <v>377</v>
      </c>
      <c r="M3921" s="2">
        <v>61</v>
      </c>
      <c r="N3921" s="2" t="b">
        <v>0</v>
      </c>
      <c r="O3921" s="2">
        <v>0.79917184265010366</v>
      </c>
      <c r="P3921" s="2">
        <v>0.76587301587301593</v>
      </c>
      <c r="Q3921" s="2">
        <v>0.83549783549783552</v>
      </c>
      <c r="R3921" s="2" t="s">
        <v>74</v>
      </c>
      <c r="S3921" s="2" t="s">
        <v>8398</v>
      </c>
      <c r="T3921" s="2" t="s">
        <v>8399</v>
      </c>
      <c r="U3921" s="2" t="b">
        <v>0</v>
      </c>
      <c r="V3921" s="2" t="s">
        <v>69</v>
      </c>
      <c r="W3921" s="2">
        <v>472.2</v>
      </c>
    </row>
    <row r="3922" spans="1:23" ht="15.75" customHeight="1" x14ac:dyDescent="0.25">
      <c r="A3922" s="2" t="s">
        <v>5200</v>
      </c>
      <c r="B3922" s="2" t="s">
        <v>5201</v>
      </c>
      <c r="C3922" s="2" t="s">
        <v>190</v>
      </c>
      <c r="D3922" s="2" t="s">
        <v>81</v>
      </c>
      <c r="E3922" s="2" t="s">
        <v>82</v>
      </c>
      <c r="F3922" s="2" t="s">
        <v>364</v>
      </c>
      <c r="G3922" s="2" t="s">
        <v>512</v>
      </c>
      <c r="H3922" s="2" t="s">
        <v>513</v>
      </c>
      <c r="I3922" s="2" t="s">
        <v>40</v>
      </c>
      <c r="J3922" s="2" t="s">
        <v>514</v>
      </c>
      <c r="K3922" s="2" t="s">
        <v>515</v>
      </c>
      <c r="L3922" s="2" t="s">
        <v>372</v>
      </c>
      <c r="M3922" s="2">
        <v>42</v>
      </c>
      <c r="N3922" s="2" t="b">
        <v>0</v>
      </c>
      <c r="O3922" s="2">
        <v>0.82513661202185784</v>
      </c>
      <c r="P3922" s="2">
        <v>0.77435897435897438</v>
      </c>
      <c r="Q3922" s="2">
        <v>0.88304093567251463</v>
      </c>
      <c r="R3922" s="2" t="s">
        <v>74</v>
      </c>
      <c r="S3922" s="2" t="s">
        <v>8400</v>
      </c>
      <c r="T3922" s="2" t="s">
        <v>8401</v>
      </c>
      <c r="U3922" s="2" t="b">
        <v>0</v>
      </c>
      <c r="V3922" s="2" t="s">
        <v>69</v>
      </c>
      <c r="W3922" s="2">
        <v>677.4</v>
      </c>
    </row>
    <row r="3923" spans="1:23" ht="15.75" customHeight="1" x14ac:dyDescent="0.25">
      <c r="A3923" s="2" t="s">
        <v>5200</v>
      </c>
      <c r="B3923" s="2" t="s">
        <v>5201</v>
      </c>
      <c r="C3923" s="2" t="s">
        <v>190</v>
      </c>
      <c r="D3923" s="2" t="s">
        <v>81</v>
      </c>
      <c r="E3923" s="2" t="s">
        <v>82</v>
      </c>
      <c r="F3923" s="2" t="s">
        <v>364</v>
      </c>
      <c r="G3923" s="2" t="s">
        <v>518</v>
      </c>
      <c r="H3923" s="2" t="s">
        <v>513</v>
      </c>
      <c r="I3923" s="2" t="s">
        <v>40</v>
      </c>
      <c r="J3923" s="2" t="s">
        <v>519</v>
      </c>
      <c r="K3923" s="2" t="s">
        <v>520</v>
      </c>
      <c r="L3923" s="2" t="s">
        <v>372</v>
      </c>
      <c r="M3923" s="2">
        <v>43</v>
      </c>
      <c r="N3923" s="2" t="b">
        <v>0</v>
      </c>
      <c r="O3923" s="2">
        <v>0.84297520661157022</v>
      </c>
      <c r="P3923" s="2">
        <v>0.796875</v>
      </c>
      <c r="Q3923" s="2">
        <v>0.89473684210526316</v>
      </c>
      <c r="R3923" s="2" t="s">
        <v>74</v>
      </c>
      <c r="S3923" s="2" t="s">
        <v>8402</v>
      </c>
      <c r="T3923" s="2" t="s">
        <v>8403</v>
      </c>
      <c r="U3923" s="2" t="b">
        <v>0</v>
      </c>
      <c r="V3923" s="2" t="s">
        <v>69</v>
      </c>
      <c r="W3923" s="2">
        <v>618.1</v>
      </c>
    </row>
    <row r="3924" spans="1:23" ht="15.75" customHeight="1" x14ac:dyDescent="0.25">
      <c r="A3924" s="2" t="s">
        <v>5200</v>
      </c>
      <c r="B3924" s="2" t="s">
        <v>5201</v>
      </c>
      <c r="C3924" s="2" t="s">
        <v>190</v>
      </c>
      <c r="D3924" s="2" t="s">
        <v>81</v>
      </c>
      <c r="E3924" s="2" t="s">
        <v>82</v>
      </c>
      <c r="F3924" s="2" t="s">
        <v>364</v>
      </c>
      <c r="G3924" s="2" t="s">
        <v>523</v>
      </c>
      <c r="H3924" s="2" t="s">
        <v>513</v>
      </c>
      <c r="I3924" s="2" t="s">
        <v>40</v>
      </c>
      <c r="J3924" s="2" t="s">
        <v>524</v>
      </c>
      <c r="K3924" s="2" t="s">
        <v>525</v>
      </c>
      <c r="L3924" s="2" t="s">
        <v>372</v>
      </c>
      <c r="M3924" s="2">
        <v>44</v>
      </c>
      <c r="N3924" s="2" t="b">
        <v>0</v>
      </c>
      <c r="O3924" s="2">
        <v>0.82608695652173902</v>
      </c>
      <c r="P3924" s="2">
        <v>0.77157360406091369</v>
      </c>
      <c r="Q3924" s="2">
        <v>0.88888888888888884</v>
      </c>
      <c r="R3924" s="2" t="s">
        <v>74</v>
      </c>
      <c r="S3924" s="2" t="s">
        <v>8404</v>
      </c>
      <c r="T3924" s="2" t="s">
        <v>8405</v>
      </c>
      <c r="U3924" s="2" t="b">
        <v>0</v>
      </c>
      <c r="V3924" s="2" t="s">
        <v>69</v>
      </c>
      <c r="W3924" s="2">
        <v>432.3</v>
      </c>
    </row>
    <row r="3925" spans="1:23" ht="15.75" customHeight="1" x14ac:dyDescent="0.25">
      <c r="A3925" s="2" t="s">
        <v>5200</v>
      </c>
      <c r="B3925" s="2" t="s">
        <v>5201</v>
      </c>
      <c r="C3925" s="2" t="s">
        <v>190</v>
      </c>
      <c r="D3925" s="2" t="s">
        <v>81</v>
      </c>
      <c r="E3925" s="2" t="s">
        <v>82</v>
      </c>
      <c r="F3925" s="2" t="s">
        <v>364</v>
      </c>
      <c r="G3925" s="2" t="s">
        <v>528</v>
      </c>
      <c r="H3925" s="2" t="s">
        <v>513</v>
      </c>
      <c r="I3925" s="2" t="s">
        <v>40</v>
      </c>
      <c r="J3925" s="2" t="s">
        <v>529</v>
      </c>
      <c r="K3925" s="2" t="s">
        <v>530</v>
      </c>
      <c r="L3925" s="2" t="s">
        <v>372</v>
      </c>
      <c r="M3925" s="2">
        <v>45</v>
      </c>
      <c r="N3925" s="2" t="b">
        <v>0</v>
      </c>
      <c r="O3925" s="2">
        <v>0.83060109289617501</v>
      </c>
      <c r="P3925" s="2">
        <v>0.77948717948717949</v>
      </c>
      <c r="Q3925" s="2">
        <v>0.88888888888888884</v>
      </c>
      <c r="R3925" s="2" t="s">
        <v>74</v>
      </c>
      <c r="S3925" s="2" t="s">
        <v>8406</v>
      </c>
      <c r="T3925" s="2" t="s">
        <v>8407</v>
      </c>
      <c r="U3925" s="2" t="b">
        <v>0</v>
      </c>
      <c r="V3925" s="2" t="s">
        <v>69</v>
      </c>
      <c r="W3925" s="2">
        <v>779.8</v>
      </c>
    </row>
    <row r="3926" spans="1:23" ht="15.75" customHeight="1" x14ac:dyDescent="0.25">
      <c r="A3926" s="2" t="s">
        <v>5200</v>
      </c>
      <c r="B3926" s="2" t="s">
        <v>5201</v>
      </c>
      <c r="C3926" s="2" t="s">
        <v>190</v>
      </c>
      <c r="D3926" s="2" t="s">
        <v>81</v>
      </c>
      <c r="E3926" s="2" t="s">
        <v>82</v>
      </c>
      <c r="F3926" s="2" t="s">
        <v>364</v>
      </c>
      <c r="G3926" s="2" t="s">
        <v>533</v>
      </c>
      <c r="H3926" s="2" t="s">
        <v>513</v>
      </c>
      <c r="I3926" s="2" t="s">
        <v>40</v>
      </c>
      <c r="J3926" s="2" t="s">
        <v>534</v>
      </c>
      <c r="K3926" s="2" t="s">
        <v>535</v>
      </c>
      <c r="L3926" s="2" t="s">
        <v>372</v>
      </c>
      <c r="M3926" s="2">
        <v>46</v>
      </c>
      <c r="N3926" s="2" t="b">
        <v>0</v>
      </c>
      <c r="O3926" s="2">
        <v>0.83606557377049184</v>
      </c>
      <c r="P3926" s="2">
        <v>0.7846153846153846</v>
      </c>
      <c r="Q3926" s="2">
        <v>0.89473684210526316</v>
      </c>
      <c r="R3926" s="2" t="s">
        <v>74</v>
      </c>
      <c r="S3926" s="2" t="s">
        <v>8408</v>
      </c>
      <c r="T3926" s="2" t="s">
        <v>8409</v>
      </c>
      <c r="U3926" s="2" t="b">
        <v>0</v>
      </c>
      <c r="V3926" s="2" t="s">
        <v>69</v>
      </c>
      <c r="W3926" s="2">
        <v>432.3</v>
      </c>
    </row>
    <row r="3927" spans="1:23" ht="15.75" customHeight="1" x14ac:dyDescent="0.25">
      <c r="A3927" s="2" t="s">
        <v>5200</v>
      </c>
      <c r="B3927" s="2" t="s">
        <v>5201</v>
      </c>
      <c r="C3927" s="2" t="s">
        <v>190</v>
      </c>
      <c r="D3927" s="2" t="s">
        <v>81</v>
      </c>
      <c r="E3927" s="2" t="s">
        <v>82</v>
      </c>
      <c r="F3927" s="2" t="s">
        <v>364</v>
      </c>
      <c r="G3927" s="2" t="s">
        <v>538</v>
      </c>
      <c r="H3927" s="2" t="s">
        <v>513</v>
      </c>
      <c r="I3927" s="2" t="s">
        <v>40</v>
      </c>
      <c r="J3927" s="2" t="s">
        <v>539</v>
      </c>
      <c r="K3927" s="2" t="s">
        <v>540</v>
      </c>
      <c r="L3927" s="2" t="s">
        <v>372</v>
      </c>
      <c r="M3927" s="2">
        <v>47</v>
      </c>
      <c r="N3927" s="2" t="b">
        <v>0</v>
      </c>
      <c r="O3927" s="2">
        <v>0.85558583106267028</v>
      </c>
      <c r="P3927" s="2">
        <v>0.80102040816326525</v>
      </c>
      <c r="Q3927" s="2">
        <v>0.91812865497076024</v>
      </c>
      <c r="R3927" s="2" t="s">
        <v>74</v>
      </c>
      <c r="S3927" s="2" t="s">
        <v>8410</v>
      </c>
      <c r="T3927" s="2" t="s">
        <v>8411</v>
      </c>
      <c r="U3927" s="2" t="b">
        <v>0</v>
      </c>
      <c r="V3927" s="2" t="s">
        <v>69</v>
      </c>
      <c r="W3927" s="2">
        <v>776.6</v>
      </c>
    </row>
    <row r="3928" spans="1:23" ht="15.75" customHeight="1" x14ac:dyDescent="0.25">
      <c r="A3928" s="2" t="s">
        <v>5200</v>
      </c>
      <c r="B3928" s="2" t="s">
        <v>5201</v>
      </c>
      <c r="C3928" s="2" t="s">
        <v>190</v>
      </c>
      <c r="D3928" s="2" t="s">
        <v>81</v>
      </c>
      <c r="E3928" s="2" t="s">
        <v>82</v>
      </c>
      <c r="F3928" s="2" t="s">
        <v>364</v>
      </c>
      <c r="G3928" s="2" t="s">
        <v>550</v>
      </c>
      <c r="H3928" s="2" t="s">
        <v>513</v>
      </c>
      <c r="I3928" s="2" t="s">
        <v>40</v>
      </c>
      <c r="J3928" s="2" t="s">
        <v>555</v>
      </c>
      <c r="K3928" s="2" t="s">
        <v>557</v>
      </c>
      <c r="L3928" s="2" t="s">
        <v>372</v>
      </c>
      <c r="M3928" s="2">
        <v>48</v>
      </c>
      <c r="N3928" s="2" t="b">
        <v>0</v>
      </c>
      <c r="O3928" s="2">
        <v>0.83606557377049184</v>
      </c>
      <c r="P3928" s="2">
        <v>0.7846153846153846</v>
      </c>
      <c r="Q3928" s="2">
        <v>0.89473684210526316</v>
      </c>
      <c r="R3928" s="2" t="s">
        <v>74</v>
      </c>
      <c r="S3928" s="2" t="s">
        <v>8412</v>
      </c>
      <c r="T3928" s="2" t="s">
        <v>8413</v>
      </c>
      <c r="U3928" s="2" t="b">
        <v>0</v>
      </c>
      <c r="V3928" s="2" t="s">
        <v>69</v>
      </c>
      <c r="W3928" s="2">
        <v>608</v>
      </c>
    </row>
    <row r="3929" spans="1:23" ht="15.75" customHeight="1" x14ac:dyDescent="0.25">
      <c r="A3929" s="2" t="s">
        <v>5200</v>
      </c>
      <c r="B3929" s="2" t="s">
        <v>5201</v>
      </c>
      <c r="C3929" s="2" t="s">
        <v>190</v>
      </c>
      <c r="D3929" s="2" t="s">
        <v>81</v>
      </c>
      <c r="E3929" s="2" t="s">
        <v>82</v>
      </c>
      <c r="F3929" s="2" t="s">
        <v>364</v>
      </c>
      <c r="G3929" s="2" t="s">
        <v>572</v>
      </c>
      <c r="H3929" s="2" t="s">
        <v>513</v>
      </c>
      <c r="I3929" s="2" t="s">
        <v>40</v>
      </c>
      <c r="J3929" s="2" t="s">
        <v>575</v>
      </c>
      <c r="K3929" s="2" t="s">
        <v>576</v>
      </c>
      <c r="L3929" s="2" t="s">
        <v>372</v>
      </c>
      <c r="M3929" s="2">
        <v>49</v>
      </c>
      <c r="N3929" s="2" t="b">
        <v>0</v>
      </c>
      <c r="O3929" s="2">
        <v>0.85164835164835162</v>
      </c>
      <c r="P3929" s="2">
        <v>0.80310880829015541</v>
      </c>
      <c r="Q3929" s="2">
        <v>0.9064327485380117</v>
      </c>
      <c r="R3929" s="2" t="s">
        <v>74</v>
      </c>
      <c r="S3929" s="2" t="s">
        <v>8414</v>
      </c>
      <c r="T3929" s="2" t="s">
        <v>8415</v>
      </c>
      <c r="U3929" s="2" t="b">
        <v>0</v>
      </c>
      <c r="V3929" s="2" t="s">
        <v>69</v>
      </c>
      <c r="W3929" s="2">
        <v>492.3</v>
      </c>
    </row>
    <row r="3930" spans="1:23" ht="15.75" customHeight="1" x14ac:dyDescent="0.25">
      <c r="A3930" s="2" t="s">
        <v>5200</v>
      </c>
      <c r="B3930" s="2" t="s">
        <v>5201</v>
      </c>
      <c r="C3930" s="2" t="s">
        <v>190</v>
      </c>
      <c r="D3930" s="2" t="s">
        <v>81</v>
      </c>
      <c r="E3930" s="2" t="s">
        <v>82</v>
      </c>
      <c r="F3930" s="2" t="s">
        <v>364</v>
      </c>
      <c r="G3930" s="2" t="s">
        <v>587</v>
      </c>
      <c r="H3930" s="2" t="s">
        <v>513</v>
      </c>
      <c r="I3930" s="2" t="s">
        <v>40</v>
      </c>
      <c r="J3930" s="2" t="s">
        <v>589</v>
      </c>
      <c r="K3930" s="2" t="s">
        <v>591</v>
      </c>
      <c r="L3930" s="2" t="s">
        <v>372</v>
      </c>
      <c r="M3930" s="2">
        <v>50</v>
      </c>
      <c r="N3930" s="2" t="b">
        <v>0</v>
      </c>
      <c r="O3930" s="2">
        <v>0.81967213114754101</v>
      </c>
      <c r="P3930" s="2">
        <v>0.76923076923076927</v>
      </c>
      <c r="Q3930" s="2">
        <v>0.8771929824561403</v>
      </c>
      <c r="R3930" s="2" t="s">
        <v>74</v>
      </c>
      <c r="S3930" s="2" t="s">
        <v>8416</v>
      </c>
      <c r="T3930" s="2" t="s">
        <v>8417</v>
      </c>
      <c r="U3930" s="2" t="b">
        <v>0</v>
      </c>
      <c r="V3930" s="2" t="s">
        <v>69</v>
      </c>
      <c r="W3930" s="2">
        <v>620.70000000000005</v>
      </c>
    </row>
    <row r="3931" spans="1:23" ht="15.75" customHeight="1" x14ac:dyDescent="0.25">
      <c r="A3931" s="2" t="s">
        <v>5200</v>
      </c>
      <c r="B3931" s="2" t="s">
        <v>5201</v>
      </c>
      <c r="C3931" s="2" t="s">
        <v>190</v>
      </c>
      <c r="D3931" s="2" t="s">
        <v>81</v>
      </c>
      <c r="E3931" s="2" t="s">
        <v>82</v>
      </c>
      <c r="F3931" s="2" t="s">
        <v>364</v>
      </c>
      <c r="G3931" s="2" t="s">
        <v>601</v>
      </c>
      <c r="H3931" s="2" t="s">
        <v>513</v>
      </c>
      <c r="I3931" s="2" t="s">
        <v>40</v>
      </c>
      <c r="J3931" s="2" t="s">
        <v>603</v>
      </c>
      <c r="K3931" s="2" t="s">
        <v>604</v>
      </c>
      <c r="L3931" s="2" t="s">
        <v>372</v>
      </c>
      <c r="M3931" s="2">
        <v>51</v>
      </c>
      <c r="N3931" s="2" t="b">
        <v>0</v>
      </c>
      <c r="O3931" s="2">
        <v>0.83287671232876714</v>
      </c>
      <c r="P3931" s="2">
        <v>0.78350515463917525</v>
      </c>
      <c r="Q3931" s="2">
        <v>0.88888888888888884</v>
      </c>
      <c r="R3931" s="2" t="s">
        <v>74</v>
      </c>
      <c r="S3931" s="2" t="s">
        <v>8418</v>
      </c>
      <c r="T3931" s="2" t="s">
        <v>8419</v>
      </c>
      <c r="U3931" s="2" t="b">
        <v>0</v>
      </c>
      <c r="V3931" s="2" t="s">
        <v>69</v>
      </c>
      <c r="W3931" s="2">
        <v>679.1</v>
      </c>
    </row>
    <row r="3932" spans="1:23" ht="15.75" customHeight="1" x14ac:dyDescent="0.25">
      <c r="A3932" s="2" t="s">
        <v>5200</v>
      </c>
      <c r="B3932" s="2" t="s">
        <v>5201</v>
      </c>
      <c r="C3932" s="2" t="s">
        <v>190</v>
      </c>
      <c r="D3932" s="2" t="s">
        <v>81</v>
      </c>
      <c r="E3932" s="2" t="s">
        <v>82</v>
      </c>
      <c r="F3932" s="2" t="s">
        <v>364</v>
      </c>
      <c r="G3932" s="2" t="s">
        <v>618</v>
      </c>
      <c r="H3932" s="2" t="s">
        <v>513</v>
      </c>
      <c r="I3932" s="2" t="s">
        <v>40</v>
      </c>
      <c r="J3932" s="2" t="s">
        <v>622</v>
      </c>
      <c r="K3932" s="2" t="s">
        <v>624</v>
      </c>
      <c r="L3932" s="2" t="s">
        <v>372</v>
      </c>
      <c r="M3932" s="2">
        <v>52</v>
      </c>
      <c r="N3932" s="2" t="b">
        <v>0</v>
      </c>
      <c r="O3932" s="2">
        <v>0.83008356545961004</v>
      </c>
      <c r="P3932" s="2">
        <v>0.79255319148936165</v>
      </c>
      <c r="Q3932" s="2">
        <v>0.87134502923976609</v>
      </c>
      <c r="R3932" s="2" t="s">
        <v>74</v>
      </c>
      <c r="S3932" s="2" t="s">
        <v>8420</v>
      </c>
      <c r="T3932" s="2" t="s">
        <v>8421</v>
      </c>
      <c r="U3932" s="2" t="b">
        <v>0</v>
      </c>
      <c r="V3932" s="2" t="s">
        <v>69</v>
      </c>
      <c r="W3932" s="2">
        <v>606.70000000000005</v>
      </c>
    </row>
    <row r="3933" spans="1:23" ht="15.75" customHeight="1" x14ac:dyDescent="0.25">
      <c r="A3933" s="2" t="s">
        <v>5200</v>
      </c>
      <c r="B3933" s="2" t="s">
        <v>5201</v>
      </c>
      <c r="C3933" s="2" t="s">
        <v>190</v>
      </c>
      <c r="D3933" s="2" t="s">
        <v>81</v>
      </c>
      <c r="E3933" s="2" t="s">
        <v>82</v>
      </c>
      <c r="F3933" s="2" t="s">
        <v>364</v>
      </c>
      <c r="G3933" s="2" t="s">
        <v>640</v>
      </c>
      <c r="H3933" s="2" t="s">
        <v>513</v>
      </c>
      <c r="I3933" s="2" t="s">
        <v>40</v>
      </c>
      <c r="J3933" s="2" t="s">
        <v>643</v>
      </c>
      <c r="K3933" s="2" t="s">
        <v>644</v>
      </c>
      <c r="L3933" s="2" t="s">
        <v>372</v>
      </c>
      <c r="M3933" s="2">
        <v>53</v>
      </c>
      <c r="N3933" s="2" t="b">
        <v>0</v>
      </c>
      <c r="O3933" s="2">
        <v>0.8292682926829269</v>
      </c>
      <c r="P3933" s="2">
        <v>0.77272727272727271</v>
      </c>
      <c r="Q3933" s="2">
        <v>0.89473684210526316</v>
      </c>
      <c r="R3933" s="2" t="s">
        <v>74</v>
      </c>
      <c r="S3933" s="2" t="s">
        <v>8422</v>
      </c>
      <c r="T3933" s="2" t="s">
        <v>8423</v>
      </c>
      <c r="U3933" s="2" t="b">
        <v>0</v>
      </c>
      <c r="V3933" s="2" t="s">
        <v>69</v>
      </c>
      <c r="W3933" s="2">
        <v>607.1</v>
      </c>
    </row>
    <row r="3934" spans="1:23" ht="15.75" customHeight="1" x14ac:dyDescent="0.25">
      <c r="A3934" s="2" t="s">
        <v>5200</v>
      </c>
      <c r="B3934" s="2" t="s">
        <v>5201</v>
      </c>
      <c r="C3934" s="2" t="s">
        <v>190</v>
      </c>
      <c r="D3934" s="2" t="s">
        <v>81</v>
      </c>
      <c r="E3934" s="2" t="s">
        <v>82</v>
      </c>
      <c r="F3934" s="2" t="s">
        <v>364</v>
      </c>
      <c r="G3934" s="2" t="s">
        <v>659</v>
      </c>
      <c r="H3934" s="2" t="s">
        <v>513</v>
      </c>
      <c r="I3934" s="2" t="s">
        <v>40</v>
      </c>
      <c r="J3934" s="2" t="s">
        <v>660</v>
      </c>
      <c r="K3934" s="2" t="s">
        <v>661</v>
      </c>
      <c r="L3934" s="2" t="s">
        <v>372</v>
      </c>
      <c r="M3934" s="2">
        <v>54</v>
      </c>
      <c r="N3934" s="2" t="b">
        <v>0</v>
      </c>
      <c r="O3934" s="2">
        <v>0.83287671232876714</v>
      </c>
      <c r="P3934" s="2">
        <v>0.78350515463917525</v>
      </c>
      <c r="Q3934" s="2">
        <v>0.88888888888888884</v>
      </c>
      <c r="R3934" s="2" t="s">
        <v>74</v>
      </c>
      <c r="S3934" s="2" t="s">
        <v>8424</v>
      </c>
      <c r="T3934" s="2" t="s">
        <v>8425</v>
      </c>
      <c r="U3934" s="2" t="b">
        <v>0</v>
      </c>
      <c r="V3934" s="2" t="s">
        <v>69</v>
      </c>
      <c r="W3934" s="2">
        <v>551.4</v>
      </c>
    </row>
    <row r="3935" spans="1:23" ht="15.75" customHeight="1" x14ac:dyDescent="0.25">
      <c r="A3935" s="2" t="s">
        <v>5200</v>
      </c>
      <c r="B3935" s="2" t="s">
        <v>5201</v>
      </c>
      <c r="C3935" s="2" t="s">
        <v>190</v>
      </c>
      <c r="D3935" s="2" t="s">
        <v>81</v>
      </c>
      <c r="E3935" s="2" t="s">
        <v>82</v>
      </c>
      <c r="F3935" s="2" t="s">
        <v>364</v>
      </c>
      <c r="G3935" s="2" t="s">
        <v>664</v>
      </c>
      <c r="H3935" s="2" t="s">
        <v>513</v>
      </c>
      <c r="I3935" s="2" t="s">
        <v>40</v>
      </c>
      <c r="J3935" s="2" t="s">
        <v>665</v>
      </c>
      <c r="K3935" s="2" t="s">
        <v>666</v>
      </c>
      <c r="L3935" s="2" t="s">
        <v>372</v>
      </c>
      <c r="M3935" s="2">
        <v>55</v>
      </c>
      <c r="N3935" s="2" t="b">
        <v>0</v>
      </c>
      <c r="O3935" s="2">
        <v>0.86956521739130432</v>
      </c>
      <c r="P3935" s="2">
        <v>0.81218274111675126</v>
      </c>
      <c r="Q3935" s="2">
        <v>0.93567251461988299</v>
      </c>
      <c r="R3935" s="2" t="s">
        <v>74</v>
      </c>
      <c r="S3935" s="2" t="s">
        <v>8426</v>
      </c>
      <c r="T3935" s="2" t="s">
        <v>8427</v>
      </c>
      <c r="U3935" s="2" t="b">
        <v>0</v>
      </c>
      <c r="V3935" s="2" t="s">
        <v>69</v>
      </c>
      <c r="W3935" s="2">
        <v>780.7</v>
      </c>
    </row>
    <row r="3936" spans="1:23" ht="15.75" customHeight="1" x14ac:dyDescent="0.25">
      <c r="A3936" s="2" t="s">
        <v>5200</v>
      </c>
      <c r="B3936" s="2" t="s">
        <v>5201</v>
      </c>
      <c r="C3936" s="2" t="s">
        <v>190</v>
      </c>
      <c r="D3936" s="2" t="s">
        <v>81</v>
      </c>
      <c r="E3936" s="2" t="s">
        <v>82</v>
      </c>
      <c r="F3936" s="2" t="s">
        <v>364</v>
      </c>
      <c r="G3936" s="2" t="s">
        <v>669</v>
      </c>
      <c r="H3936" s="2" t="s">
        <v>513</v>
      </c>
      <c r="I3936" s="2" t="s">
        <v>40</v>
      </c>
      <c r="J3936" s="2" t="s">
        <v>670</v>
      </c>
      <c r="K3936" s="2" t="s">
        <v>671</v>
      </c>
      <c r="L3936" s="2" t="s">
        <v>372</v>
      </c>
      <c r="M3936" s="2">
        <v>56</v>
      </c>
      <c r="N3936" s="2" t="b">
        <v>0</v>
      </c>
      <c r="O3936" s="2">
        <v>0.84010840108401086</v>
      </c>
      <c r="P3936" s="2">
        <v>0.78282828282828287</v>
      </c>
      <c r="Q3936" s="2">
        <v>0.9064327485380117</v>
      </c>
      <c r="R3936" s="2" t="s">
        <v>74</v>
      </c>
      <c r="S3936" s="2" t="s">
        <v>8428</v>
      </c>
      <c r="T3936" s="2" t="s">
        <v>8429</v>
      </c>
      <c r="U3936" s="2" t="b">
        <v>0</v>
      </c>
      <c r="V3936" s="2" t="s">
        <v>69</v>
      </c>
      <c r="W3936" s="2">
        <v>786.7</v>
      </c>
    </row>
    <row r="3937" spans="1:23" ht="15.75" customHeight="1" x14ac:dyDescent="0.25">
      <c r="A3937" s="2" t="s">
        <v>5200</v>
      </c>
      <c r="B3937" s="2" t="s">
        <v>5201</v>
      </c>
      <c r="C3937" s="2" t="s">
        <v>190</v>
      </c>
      <c r="D3937" s="2" t="s">
        <v>81</v>
      </c>
      <c r="E3937" s="2" t="s">
        <v>82</v>
      </c>
      <c r="F3937" s="2" t="s">
        <v>364</v>
      </c>
      <c r="G3937" s="2" t="s">
        <v>674</v>
      </c>
      <c r="H3937" s="2" t="s">
        <v>513</v>
      </c>
      <c r="I3937" s="2" t="s">
        <v>40</v>
      </c>
      <c r="J3937" s="2" t="s">
        <v>675</v>
      </c>
      <c r="K3937" s="2" t="s">
        <v>676</v>
      </c>
      <c r="L3937" s="2" t="s">
        <v>372</v>
      </c>
      <c r="M3937" s="2">
        <v>57</v>
      </c>
      <c r="N3937" s="2" t="b">
        <v>0</v>
      </c>
      <c r="O3937" s="2">
        <v>0.82288828337874664</v>
      </c>
      <c r="P3937" s="2">
        <v>0.77040816326530615</v>
      </c>
      <c r="Q3937" s="2">
        <v>0.88304093567251463</v>
      </c>
      <c r="R3937" s="2" t="s">
        <v>74</v>
      </c>
      <c r="S3937" s="2" t="s">
        <v>8430</v>
      </c>
      <c r="T3937" s="2" t="s">
        <v>8431</v>
      </c>
      <c r="U3937" s="2" t="b">
        <v>0</v>
      </c>
      <c r="V3937" s="2" t="s">
        <v>69</v>
      </c>
      <c r="W3937" s="2">
        <v>1037.2</v>
      </c>
    </row>
    <row r="3938" spans="1:23" ht="15.75" customHeight="1" x14ac:dyDescent="0.25">
      <c r="A3938" s="2" t="s">
        <v>5200</v>
      </c>
      <c r="B3938" s="2" t="s">
        <v>5201</v>
      </c>
      <c r="C3938" s="2" t="s">
        <v>190</v>
      </c>
      <c r="D3938" s="2" t="s">
        <v>81</v>
      </c>
      <c r="E3938" s="2" t="s">
        <v>82</v>
      </c>
      <c r="F3938" s="2" t="s">
        <v>364</v>
      </c>
      <c r="G3938" s="2" t="s">
        <v>679</v>
      </c>
      <c r="H3938" s="2" t="s">
        <v>513</v>
      </c>
      <c r="I3938" s="2" t="s">
        <v>40</v>
      </c>
      <c r="J3938" s="2" t="s">
        <v>680</v>
      </c>
      <c r="K3938" s="2" t="s">
        <v>681</v>
      </c>
      <c r="L3938" s="2" t="s">
        <v>372</v>
      </c>
      <c r="M3938" s="2">
        <v>58</v>
      </c>
      <c r="N3938" s="2" t="b">
        <v>0</v>
      </c>
      <c r="O3938" s="2">
        <v>0.83425414364640882</v>
      </c>
      <c r="P3938" s="2">
        <v>0.79057591623036649</v>
      </c>
      <c r="Q3938" s="2">
        <v>0.88304093567251463</v>
      </c>
      <c r="R3938" s="2" t="s">
        <v>74</v>
      </c>
      <c r="S3938" s="2" t="s">
        <v>8432</v>
      </c>
      <c r="T3938" s="2" t="s">
        <v>8433</v>
      </c>
      <c r="U3938" s="2" t="b">
        <v>0</v>
      </c>
      <c r="V3938" s="2" t="s">
        <v>69</v>
      </c>
      <c r="W3938" s="2">
        <v>434.8</v>
      </c>
    </row>
    <row r="3939" spans="1:23" ht="15.75" customHeight="1" x14ac:dyDescent="0.25">
      <c r="A3939" s="2" t="s">
        <v>5200</v>
      </c>
      <c r="B3939" s="2" t="s">
        <v>5201</v>
      </c>
      <c r="C3939" s="2" t="s">
        <v>190</v>
      </c>
      <c r="D3939" s="2" t="s">
        <v>81</v>
      </c>
      <c r="E3939" s="2" t="s">
        <v>82</v>
      </c>
      <c r="F3939" s="2" t="s">
        <v>364</v>
      </c>
      <c r="G3939" s="2" t="s">
        <v>684</v>
      </c>
      <c r="H3939" s="2" t="s">
        <v>513</v>
      </c>
      <c r="I3939" s="2" t="s">
        <v>40</v>
      </c>
      <c r="J3939" s="2" t="s">
        <v>685</v>
      </c>
      <c r="K3939" s="2" t="s">
        <v>686</v>
      </c>
      <c r="L3939" s="2" t="s">
        <v>372</v>
      </c>
      <c r="M3939" s="2">
        <v>59</v>
      </c>
      <c r="N3939" s="2" t="b">
        <v>0</v>
      </c>
      <c r="O3939" s="2">
        <v>0.82384823848238464</v>
      </c>
      <c r="P3939" s="2">
        <v>0.76767676767676762</v>
      </c>
      <c r="Q3939" s="2">
        <v>0.88888888888888884</v>
      </c>
      <c r="R3939" s="2" t="s">
        <v>74</v>
      </c>
      <c r="S3939" s="2" t="s">
        <v>8434</v>
      </c>
      <c r="T3939" s="2" t="s">
        <v>8435</v>
      </c>
      <c r="U3939" s="2" t="b">
        <v>0</v>
      </c>
      <c r="V3939" s="2" t="s">
        <v>69</v>
      </c>
      <c r="W3939" s="2">
        <v>608.1</v>
      </c>
    </row>
    <row r="3940" spans="1:23" ht="15.75" customHeight="1" x14ac:dyDescent="0.25">
      <c r="A3940" s="2" t="s">
        <v>5200</v>
      </c>
      <c r="B3940" s="2" t="s">
        <v>5201</v>
      </c>
      <c r="C3940" s="2" t="s">
        <v>190</v>
      </c>
      <c r="D3940" s="2" t="s">
        <v>81</v>
      </c>
      <c r="E3940" s="2" t="s">
        <v>82</v>
      </c>
      <c r="F3940" s="2" t="s">
        <v>364</v>
      </c>
      <c r="G3940" s="2" t="s">
        <v>689</v>
      </c>
      <c r="H3940" s="2" t="s">
        <v>513</v>
      </c>
      <c r="I3940" s="2" t="s">
        <v>40</v>
      </c>
      <c r="J3940" s="2" t="s">
        <v>690</v>
      </c>
      <c r="K3940" s="2" t="s">
        <v>691</v>
      </c>
      <c r="L3940" s="2" t="s">
        <v>372</v>
      </c>
      <c r="M3940" s="2">
        <v>60</v>
      </c>
      <c r="N3940" s="2" t="b">
        <v>0</v>
      </c>
      <c r="O3940" s="2">
        <v>0.84383561643835603</v>
      </c>
      <c r="P3940" s="2">
        <v>0.79381443298969068</v>
      </c>
      <c r="Q3940" s="2">
        <v>0.90058479532163738</v>
      </c>
      <c r="R3940" s="2" t="s">
        <v>74</v>
      </c>
      <c r="S3940" s="2" t="s">
        <v>8436</v>
      </c>
      <c r="T3940" s="2" t="s">
        <v>8437</v>
      </c>
      <c r="U3940" s="2" t="b">
        <v>0</v>
      </c>
      <c r="V3940" s="2" t="s">
        <v>69</v>
      </c>
      <c r="W3940" s="2">
        <v>798</v>
      </c>
    </row>
    <row r="3941" spans="1:23" ht="15.75" customHeight="1" x14ac:dyDescent="0.25">
      <c r="A3941" s="2" t="s">
        <v>5200</v>
      </c>
      <c r="B3941" s="2" t="s">
        <v>5201</v>
      </c>
      <c r="C3941" s="2" t="s">
        <v>190</v>
      </c>
      <c r="D3941" s="2" t="s">
        <v>81</v>
      </c>
      <c r="E3941" s="2" t="s">
        <v>82</v>
      </c>
      <c r="F3941" s="2" t="s">
        <v>364</v>
      </c>
      <c r="G3941" s="2" t="s">
        <v>694</v>
      </c>
      <c r="H3941" s="2" t="s">
        <v>513</v>
      </c>
      <c r="I3941" s="2" t="s">
        <v>40</v>
      </c>
      <c r="J3941" s="2" t="s">
        <v>695</v>
      </c>
      <c r="K3941" s="2" t="s">
        <v>696</v>
      </c>
      <c r="L3941" s="2" t="s">
        <v>372</v>
      </c>
      <c r="M3941" s="2">
        <v>61</v>
      </c>
      <c r="N3941" s="2" t="b">
        <v>0</v>
      </c>
      <c r="O3941" s="2">
        <v>0.84468664850136244</v>
      </c>
      <c r="P3941" s="2">
        <v>0.79081632653061229</v>
      </c>
      <c r="Q3941" s="2">
        <v>0.9064327485380117</v>
      </c>
      <c r="R3941" s="2" t="s">
        <v>74</v>
      </c>
      <c r="S3941" s="2" t="s">
        <v>8438</v>
      </c>
      <c r="T3941" s="2" t="s">
        <v>8439</v>
      </c>
      <c r="U3941" s="2" t="b">
        <v>0</v>
      </c>
      <c r="V3941" s="2" t="s">
        <v>69</v>
      </c>
      <c r="W3941" s="2">
        <v>554.20000000000005</v>
      </c>
    </row>
    <row r="3942" spans="1:23" ht="15.75" customHeight="1" x14ac:dyDescent="0.25">
      <c r="A3942" s="2" t="s">
        <v>5200</v>
      </c>
      <c r="B3942" s="2" t="s">
        <v>5201</v>
      </c>
      <c r="C3942" s="2" t="s">
        <v>190</v>
      </c>
      <c r="D3942" s="2" t="s">
        <v>81</v>
      </c>
      <c r="E3942" s="2" t="s">
        <v>82</v>
      </c>
      <c r="F3942" s="2" t="s">
        <v>364</v>
      </c>
      <c r="G3942" s="2" t="s">
        <v>699</v>
      </c>
      <c r="H3942" s="2" t="s">
        <v>700</v>
      </c>
      <c r="I3942" s="2" t="s">
        <v>47</v>
      </c>
      <c r="J3942" s="2" t="s">
        <v>701</v>
      </c>
      <c r="K3942" s="2" t="s">
        <v>702</v>
      </c>
      <c r="L3942" s="2" t="s">
        <v>366</v>
      </c>
      <c r="M3942" s="2">
        <v>42</v>
      </c>
      <c r="N3942" s="2" t="b">
        <v>0</v>
      </c>
      <c r="O3942" s="2">
        <v>0.84434968017057577</v>
      </c>
      <c r="P3942" s="2">
        <v>0.81481481481481477</v>
      </c>
      <c r="Q3942" s="2">
        <v>0.87610619469026552</v>
      </c>
      <c r="R3942" s="2" t="s">
        <v>74</v>
      </c>
      <c r="S3942" s="2" t="s">
        <v>8440</v>
      </c>
      <c r="T3942" s="2" t="s">
        <v>8441</v>
      </c>
      <c r="U3942" s="2" t="b">
        <v>0</v>
      </c>
      <c r="V3942" s="2" t="s">
        <v>69</v>
      </c>
      <c r="W3942" s="2">
        <v>554.20000000000005</v>
      </c>
    </row>
    <row r="3943" spans="1:23" ht="15.75" customHeight="1" x14ac:dyDescent="0.25">
      <c r="A3943" s="2" t="s">
        <v>5200</v>
      </c>
      <c r="B3943" s="2" t="s">
        <v>5201</v>
      </c>
      <c r="C3943" s="2" t="s">
        <v>190</v>
      </c>
      <c r="D3943" s="2" t="s">
        <v>81</v>
      </c>
      <c r="E3943" s="2" t="s">
        <v>82</v>
      </c>
      <c r="F3943" s="2" t="s">
        <v>364</v>
      </c>
      <c r="G3943" s="2" t="s">
        <v>705</v>
      </c>
      <c r="H3943" s="2" t="s">
        <v>700</v>
      </c>
      <c r="I3943" s="2" t="s">
        <v>47</v>
      </c>
      <c r="J3943" s="2" t="s">
        <v>706</v>
      </c>
      <c r="K3943" s="2" t="s">
        <v>707</v>
      </c>
      <c r="L3943" s="2" t="s">
        <v>366</v>
      </c>
      <c r="M3943" s="2">
        <v>43</v>
      </c>
      <c r="N3943" s="2" t="b">
        <v>0</v>
      </c>
      <c r="O3943" s="2">
        <v>0.82832618025751059</v>
      </c>
      <c r="P3943" s="2">
        <v>0.8041666666666667</v>
      </c>
      <c r="Q3943" s="2">
        <v>0.85398230088495575</v>
      </c>
      <c r="R3943" s="2" t="s">
        <v>74</v>
      </c>
      <c r="S3943" s="2" t="s">
        <v>8442</v>
      </c>
      <c r="T3943" s="2" t="s">
        <v>8443</v>
      </c>
      <c r="U3943" s="2" t="b">
        <v>0</v>
      </c>
      <c r="V3943" s="2" t="s">
        <v>69</v>
      </c>
      <c r="W3943" s="2">
        <v>672.2</v>
      </c>
    </row>
    <row r="3944" spans="1:23" ht="15.75" customHeight="1" x14ac:dyDescent="0.25">
      <c r="A3944" s="2" t="s">
        <v>5200</v>
      </c>
      <c r="B3944" s="2" t="s">
        <v>5201</v>
      </c>
      <c r="C3944" s="2" t="s">
        <v>190</v>
      </c>
      <c r="D3944" s="2" t="s">
        <v>81</v>
      </c>
      <c r="E3944" s="2" t="s">
        <v>82</v>
      </c>
      <c r="F3944" s="2" t="s">
        <v>364</v>
      </c>
      <c r="G3944" s="2" t="s">
        <v>710</v>
      </c>
      <c r="H3944" s="2" t="s">
        <v>700</v>
      </c>
      <c r="I3944" s="2" t="s">
        <v>47</v>
      </c>
      <c r="J3944" s="2" t="s">
        <v>711</v>
      </c>
      <c r="K3944" s="2" t="s">
        <v>712</v>
      </c>
      <c r="L3944" s="2" t="s">
        <v>366</v>
      </c>
      <c r="M3944" s="2">
        <v>44</v>
      </c>
      <c r="N3944" s="2" t="b">
        <v>0</v>
      </c>
      <c r="O3944" s="2">
        <v>0.85407725321888417</v>
      </c>
      <c r="P3944" s="2">
        <v>0.82916666666666672</v>
      </c>
      <c r="Q3944" s="2">
        <v>0.88053097345132747</v>
      </c>
      <c r="R3944" s="2" t="s">
        <v>74</v>
      </c>
      <c r="S3944" s="2" t="s">
        <v>8444</v>
      </c>
      <c r="T3944" s="2" t="s">
        <v>8445</v>
      </c>
      <c r="U3944" s="2" t="b">
        <v>0</v>
      </c>
      <c r="V3944" s="2" t="s">
        <v>69</v>
      </c>
      <c r="W3944" s="2">
        <v>829.2</v>
      </c>
    </row>
    <row r="3945" spans="1:23" ht="15.75" customHeight="1" x14ac:dyDescent="0.25">
      <c r="A3945" s="2" t="s">
        <v>5200</v>
      </c>
      <c r="B3945" s="2" t="s">
        <v>5201</v>
      </c>
      <c r="C3945" s="2" t="s">
        <v>190</v>
      </c>
      <c r="D3945" s="2" t="s">
        <v>81</v>
      </c>
      <c r="E3945" s="2" t="s">
        <v>82</v>
      </c>
      <c r="F3945" s="2" t="s">
        <v>364</v>
      </c>
      <c r="G3945" s="2" t="s">
        <v>715</v>
      </c>
      <c r="H3945" s="2" t="s">
        <v>700</v>
      </c>
      <c r="I3945" s="2" t="s">
        <v>47</v>
      </c>
      <c r="J3945" s="2" t="s">
        <v>716</v>
      </c>
      <c r="K3945" s="2" t="s">
        <v>717</v>
      </c>
      <c r="L3945" s="2" t="s">
        <v>366</v>
      </c>
      <c r="M3945" s="2">
        <v>45</v>
      </c>
      <c r="N3945" s="2" t="b">
        <v>0</v>
      </c>
      <c r="O3945" s="2">
        <v>0.82580645161290323</v>
      </c>
      <c r="P3945" s="2">
        <v>0.80334728033472802</v>
      </c>
      <c r="Q3945" s="2">
        <v>0.84955752212389379</v>
      </c>
      <c r="R3945" s="2" t="s">
        <v>74</v>
      </c>
      <c r="S3945" s="2" t="s">
        <v>8446</v>
      </c>
      <c r="T3945" s="2" t="s">
        <v>8447</v>
      </c>
      <c r="U3945" s="2" t="b">
        <v>0</v>
      </c>
      <c r="V3945" s="2" t="s">
        <v>69</v>
      </c>
      <c r="W3945" s="2">
        <v>662.1</v>
      </c>
    </row>
    <row r="3946" spans="1:23" ht="15.75" customHeight="1" x14ac:dyDescent="0.25">
      <c r="A3946" s="2" t="s">
        <v>5200</v>
      </c>
      <c r="B3946" s="2" t="s">
        <v>5201</v>
      </c>
      <c r="C3946" s="2" t="s">
        <v>190</v>
      </c>
      <c r="D3946" s="2" t="s">
        <v>81</v>
      </c>
      <c r="E3946" s="2" t="s">
        <v>82</v>
      </c>
      <c r="F3946" s="2" t="s">
        <v>364</v>
      </c>
      <c r="G3946" s="2" t="s">
        <v>720</v>
      </c>
      <c r="H3946" s="2" t="s">
        <v>700</v>
      </c>
      <c r="I3946" s="2" t="s">
        <v>47</v>
      </c>
      <c r="J3946" s="2" t="s">
        <v>721</v>
      </c>
      <c r="K3946" s="2" t="s">
        <v>722</v>
      </c>
      <c r="L3946" s="2" t="s">
        <v>366</v>
      </c>
      <c r="M3946" s="2">
        <v>46</v>
      </c>
      <c r="N3946" s="2" t="b">
        <v>0</v>
      </c>
      <c r="O3946" s="2">
        <v>0.83261802575107302</v>
      </c>
      <c r="P3946" s="2">
        <v>0.80833333333333335</v>
      </c>
      <c r="Q3946" s="2">
        <v>0.8584070796460177</v>
      </c>
      <c r="R3946" s="2" t="s">
        <v>74</v>
      </c>
      <c r="S3946" s="2" t="s">
        <v>8448</v>
      </c>
      <c r="T3946" s="2" t="s">
        <v>8449</v>
      </c>
      <c r="U3946" s="2" t="b">
        <v>0</v>
      </c>
      <c r="V3946" s="2" t="s">
        <v>69</v>
      </c>
      <c r="W3946" s="2">
        <v>621.1</v>
      </c>
    </row>
    <row r="3947" spans="1:23" ht="15.75" customHeight="1" x14ac:dyDescent="0.25">
      <c r="A3947" s="2" t="s">
        <v>5200</v>
      </c>
      <c r="B3947" s="2" t="s">
        <v>5201</v>
      </c>
      <c r="C3947" s="2" t="s">
        <v>190</v>
      </c>
      <c r="D3947" s="2" t="s">
        <v>81</v>
      </c>
      <c r="E3947" s="2" t="s">
        <v>82</v>
      </c>
      <c r="F3947" s="2" t="s">
        <v>364</v>
      </c>
      <c r="G3947" s="2" t="s">
        <v>725</v>
      </c>
      <c r="H3947" s="2" t="s">
        <v>700</v>
      </c>
      <c r="I3947" s="2" t="s">
        <v>47</v>
      </c>
      <c r="J3947" s="2" t="s">
        <v>726</v>
      </c>
      <c r="K3947" s="2" t="s">
        <v>727</v>
      </c>
      <c r="L3947" s="2" t="s">
        <v>366</v>
      </c>
      <c r="M3947" s="2">
        <v>47</v>
      </c>
      <c r="N3947" s="2" t="b">
        <v>0</v>
      </c>
      <c r="O3947" s="2">
        <v>0.84978540772532196</v>
      </c>
      <c r="P3947" s="2">
        <v>0.82499999999999996</v>
      </c>
      <c r="Q3947" s="2">
        <v>0.87610619469026552</v>
      </c>
      <c r="R3947" s="2" t="s">
        <v>74</v>
      </c>
      <c r="S3947" s="2" t="s">
        <v>8450</v>
      </c>
      <c r="T3947" s="2" t="s">
        <v>8451</v>
      </c>
      <c r="U3947" s="2" t="b">
        <v>0</v>
      </c>
      <c r="V3947" s="2" t="s">
        <v>69</v>
      </c>
      <c r="W3947" s="2">
        <v>552.4</v>
      </c>
    </row>
    <row r="3948" spans="1:23" ht="15.75" customHeight="1" x14ac:dyDescent="0.25">
      <c r="A3948" s="2" t="s">
        <v>5200</v>
      </c>
      <c r="B3948" s="2" t="s">
        <v>5201</v>
      </c>
      <c r="C3948" s="2" t="s">
        <v>190</v>
      </c>
      <c r="D3948" s="2" t="s">
        <v>81</v>
      </c>
      <c r="E3948" s="2" t="s">
        <v>82</v>
      </c>
      <c r="F3948" s="2" t="s">
        <v>364</v>
      </c>
      <c r="G3948" s="2" t="s">
        <v>730</v>
      </c>
      <c r="H3948" s="2" t="s">
        <v>700</v>
      </c>
      <c r="I3948" s="2" t="s">
        <v>47</v>
      </c>
      <c r="J3948" s="2" t="s">
        <v>731</v>
      </c>
      <c r="K3948" s="2" t="s">
        <v>732</v>
      </c>
      <c r="L3948" s="2" t="s">
        <v>366</v>
      </c>
      <c r="M3948" s="2">
        <v>48</v>
      </c>
      <c r="N3948" s="2" t="b">
        <v>0</v>
      </c>
      <c r="O3948" s="2">
        <v>0.85653104925053536</v>
      </c>
      <c r="P3948" s="2">
        <v>0.82987551867219922</v>
      </c>
      <c r="Q3948" s="2">
        <v>0.88495575221238942</v>
      </c>
      <c r="R3948" s="2" t="s">
        <v>74</v>
      </c>
      <c r="S3948" s="2" t="s">
        <v>8452</v>
      </c>
      <c r="T3948" s="2" t="s">
        <v>8453</v>
      </c>
      <c r="U3948" s="2" t="b">
        <v>0</v>
      </c>
      <c r="V3948" s="2" t="s">
        <v>69</v>
      </c>
      <c r="W3948" s="2">
        <v>610.70000000000005</v>
      </c>
    </row>
    <row r="3949" spans="1:23" ht="15.75" customHeight="1" x14ac:dyDescent="0.25">
      <c r="A3949" s="2" t="s">
        <v>5200</v>
      </c>
      <c r="B3949" s="2" t="s">
        <v>5201</v>
      </c>
      <c r="C3949" s="2" t="s">
        <v>190</v>
      </c>
      <c r="D3949" s="2" t="s">
        <v>81</v>
      </c>
      <c r="E3949" s="2" t="s">
        <v>82</v>
      </c>
      <c r="F3949" s="2" t="s">
        <v>364</v>
      </c>
      <c r="G3949" s="2" t="s">
        <v>735</v>
      </c>
      <c r="H3949" s="2" t="s">
        <v>700</v>
      </c>
      <c r="I3949" s="2" t="s">
        <v>47</v>
      </c>
      <c r="J3949" s="2" t="s">
        <v>736</v>
      </c>
      <c r="K3949" s="2" t="s">
        <v>737</v>
      </c>
      <c r="L3949" s="2" t="s">
        <v>366</v>
      </c>
      <c r="M3949" s="2">
        <v>49</v>
      </c>
      <c r="N3949" s="2" t="b">
        <v>0</v>
      </c>
      <c r="O3949" s="2">
        <v>0.83582089552238814</v>
      </c>
      <c r="P3949" s="2">
        <v>0.80658436213991769</v>
      </c>
      <c r="Q3949" s="2">
        <v>0.86725663716814161</v>
      </c>
      <c r="R3949" s="2" t="s">
        <v>74</v>
      </c>
      <c r="S3949" s="2" t="s">
        <v>8454</v>
      </c>
      <c r="T3949" s="2" t="s">
        <v>8455</v>
      </c>
      <c r="U3949" s="2" t="b">
        <v>0</v>
      </c>
      <c r="V3949" s="2" t="s">
        <v>69</v>
      </c>
      <c r="W3949" s="2">
        <v>678.4</v>
      </c>
    </row>
    <row r="3950" spans="1:23" ht="15.75" customHeight="1" x14ac:dyDescent="0.25">
      <c r="A3950" s="2" t="s">
        <v>5200</v>
      </c>
      <c r="B3950" s="2" t="s">
        <v>5201</v>
      </c>
      <c r="C3950" s="2" t="s">
        <v>190</v>
      </c>
      <c r="D3950" s="2" t="s">
        <v>81</v>
      </c>
      <c r="E3950" s="2" t="s">
        <v>82</v>
      </c>
      <c r="F3950" s="2" t="s">
        <v>364</v>
      </c>
      <c r="G3950" s="2" t="s">
        <v>740</v>
      </c>
      <c r="H3950" s="2" t="s">
        <v>700</v>
      </c>
      <c r="I3950" s="2" t="s">
        <v>47</v>
      </c>
      <c r="J3950" s="2" t="s">
        <v>741</v>
      </c>
      <c r="K3950" s="2" t="s">
        <v>742</v>
      </c>
      <c r="L3950" s="2" t="s">
        <v>366</v>
      </c>
      <c r="M3950" s="2">
        <v>50</v>
      </c>
      <c r="N3950" s="2" t="b">
        <v>0</v>
      </c>
      <c r="O3950" s="2">
        <v>0.83801295896328298</v>
      </c>
      <c r="P3950" s="2">
        <v>0.81856540084388185</v>
      </c>
      <c r="Q3950" s="2">
        <v>0.8584070796460177</v>
      </c>
      <c r="R3950" s="2" t="s">
        <v>74</v>
      </c>
      <c r="S3950" s="2" t="s">
        <v>8456</v>
      </c>
      <c r="T3950" s="2" t="s">
        <v>8457</v>
      </c>
      <c r="U3950" s="2" t="b">
        <v>0</v>
      </c>
      <c r="V3950" s="2" t="s">
        <v>69</v>
      </c>
      <c r="W3950" s="2">
        <v>780.8</v>
      </c>
    </row>
    <row r="3951" spans="1:23" ht="15.75" customHeight="1" x14ac:dyDescent="0.25">
      <c r="A3951" s="2" t="s">
        <v>5200</v>
      </c>
      <c r="B3951" s="2" t="s">
        <v>5201</v>
      </c>
      <c r="C3951" s="2" t="s">
        <v>190</v>
      </c>
      <c r="D3951" s="2" t="s">
        <v>81</v>
      </c>
      <c r="E3951" s="2" t="s">
        <v>82</v>
      </c>
      <c r="F3951" s="2" t="s">
        <v>364</v>
      </c>
      <c r="G3951" s="2" t="s">
        <v>745</v>
      </c>
      <c r="H3951" s="2" t="s">
        <v>700</v>
      </c>
      <c r="I3951" s="2" t="s">
        <v>47</v>
      </c>
      <c r="J3951" s="2" t="s">
        <v>746</v>
      </c>
      <c r="K3951" s="2" t="s">
        <v>747</v>
      </c>
      <c r="L3951" s="2" t="s">
        <v>366</v>
      </c>
      <c r="M3951" s="2">
        <v>51</v>
      </c>
      <c r="N3951" s="2" t="b">
        <v>0</v>
      </c>
      <c r="O3951" s="2">
        <v>0.86266094420600858</v>
      </c>
      <c r="P3951" s="2">
        <v>0.83750000000000002</v>
      </c>
      <c r="Q3951" s="2">
        <v>0.88938053097345138</v>
      </c>
      <c r="R3951" s="2" t="s">
        <v>74</v>
      </c>
      <c r="S3951" s="2" t="s">
        <v>8458</v>
      </c>
      <c r="T3951" s="2" t="s">
        <v>8459</v>
      </c>
      <c r="U3951" s="2" t="b">
        <v>0</v>
      </c>
      <c r="V3951" s="2" t="s">
        <v>69</v>
      </c>
      <c r="W3951" s="2">
        <v>717.9</v>
      </c>
    </row>
    <row r="3952" spans="1:23" ht="15.75" customHeight="1" x14ac:dyDescent="0.25">
      <c r="A3952" s="2" t="s">
        <v>5200</v>
      </c>
      <c r="B3952" s="2" t="s">
        <v>5201</v>
      </c>
      <c r="C3952" s="2" t="s">
        <v>190</v>
      </c>
      <c r="D3952" s="2" t="s">
        <v>81</v>
      </c>
      <c r="E3952" s="2" t="s">
        <v>82</v>
      </c>
      <c r="F3952" s="2" t="s">
        <v>364</v>
      </c>
      <c r="G3952" s="2" t="s">
        <v>750</v>
      </c>
      <c r="H3952" s="2" t="s">
        <v>700</v>
      </c>
      <c r="I3952" s="2" t="s">
        <v>47</v>
      </c>
      <c r="J3952" s="2" t="s">
        <v>751</v>
      </c>
      <c r="K3952" s="2" t="s">
        <v>752</v>
      </c>
      <c r="L3952" s="2" t="s">
        <v>366</v>
      </c>
      <c r="M3952" s="2">
        <v>52</v>
      </c>
      <c r="N3952" s="2" t="b">
        <v>0</v>
      </c>
      <c r="O3952" s="2">
        <v>0.84368308351177734</v>
      </c>
      <c r="P3952" s="2">
        <v>0.81742738589211617</v>
      </c>
      <c r="Q3952" s="2">
        <v>0.87168141592920356</v>
      </c>
      <c r="R3952" s="2" t="s">
        <v>74</v>
      </c>
      <c r="S3952" s="2" t="s">
        <v>8460</v>
      </c>
      <c r="T3952" s="2" t="s">
        <v>8461</v>
      </c>
      <c r="U3952" s="2" t="b">
        <v>0</v>
      </c>
      <c r="V3952" s="2" t="s">
        <v>69</v>
      </c>
      <c r="W3952" s="2">
        <v>783.4</v>
      </c>
    </row>
    <row r="3953" spans="1:23" ht="15.75" customHeight="1" x14ac:dyDescent="0.25">
      <c r="A3953" s="2" t="s">
        <v>5200</v>
      </c>
      <c r="B3953" s="2" t="s">
        <v>5201</v>
      </c>
      <c r="C3953" s="2" t="s">
        <v>190</v>
      </c>
      <c r="D3953" s="2" t="s">
        <v>81</v>
      </c>
      <c r="E3953" s="2" t="s">
        <v>82</v>
      </c>
      <c r="F3953" s="2" t="s">
        <v>364</v>
      </c>
      <c r="G3953" s="2" t="s">
        <v>755</v>
      </c>
      <c r="H3953" s="2" t="s">
        <v>700</v>
      </c>
      <c r="I3953" s="2" t="s">
        <v>47</v>
      </c>
      <c r="J3953" s="2" t="s">
        <v>756</v>
      </c>
      <c r="K3953" s="2" t="s">
        <v>757</v>
      </c>
      <c r="L3953" s="2" t="s">
        <v>366</v>
      </c>
      <c r="M3953" s="2">
        <v>53</v>
      </c>
      <c r="N3953" s="2" t="b">
        <v>0</v>
      </c>
      <c r="O3953" s="2">
        <v>0.8509719222462202</v>
      </c>
      <c r="P3953" s="2">
        <v>0.83122362869198307</v>
      </c>
      <c r="Q3953" s="2">
        <v>0.87168141592920356</v>
      </c>
      <c r="R3953" s="2" t="s">
        <v>74</v>
      </c>
      <c r="S3953" s="2" t="s">
        <v>8462</v>
      </c>
      <c r="T3953" s="2" t="s">
        <v>8463</v>
      </c>
      <c r="U3953" s="2" t="b">
        <v>0</v>
      </c>
      <c r="V3953" s="2" t="s">
        <v>69</v>
      </c>
      <c r="W3953" s="2">
        <v>785.3</v>
      </c>
    </row>
    <row r="3954" spans="1:23" ht="15.75" customHeight="1" x14ac:dyDescent="0.25">
      <c r="A3954" s="2" t="s">
        <v>5200</v>
      </c>
      <c r="B3954" s="2" t="s">
        <v>5201</v>
      </c>
      <c r="C3954" s="2" t="s">
        <v>190</v>
      </c>
      <c r="D3954" s="2" t="s">
        <v>81</v>
      </c>
      <c r="E3954" s="2" t="s">
        <v>82</v>
      </c>
      <c r="F3954" s="2" t="s">
        <v>364</v>
      </c>
      <c r="G3954" s="2" t="s">
        <v>760</v>
      </c>
      <c r="H3954" s="2" t="s">
        <v>700</v>
      </c>
      <c r="I3954" s="2" t="s">
        <v>47</v>
      </c>
      <c r="J3954" s="2" t="s">
        <v>761</v>
      </c>
      <c r="K3954" s="2" t="s">
        <v>762</v>
      </c>
      <c r="L3954" s="2" t="s">
        <v>366</v>
      </c>
      <c r="M3954" s="2">
        <v>54</v>
      </c>
      <c r="N3954" s="2" t="b">
        <v>0</v>
      </c>
      <c r="O3954" s="2">
        <v>0.82327586206896552</v>
      </c>
      <c r="P3954" s="2">
        <v>0.80252100840336138</v>
      </c>
      <c r="Q3954" s="2">
        <v>0.84513274336283184</v>
      </c>
      <c r="R3954" s="2" t="s">
        <v>74</v>
      </c>
      <c r="S3954" s="2" t="s">
        <v>8464</v>
      </c>
      <c r="T3954" s="2" t="s">
        <v>8465</v>
      </c>
      <c r="U3954" s="2" t="b">
        <v>0</v>
      </c>
      <c r="V3954" s="2" t="s">
        <v>69</v>
      </c>
      <c r="W3954" s="2">
        <v>553.6</v>
      </c>
    </row>
    <row r="3955" spans="1:23" ht="15.75" customHeight="1" x14ac:dyDescent="0.25">
      <c r="A3955" s="2" t="s">
        <v>5200</v>
      </c>
      <c r="B3955" s="2" t="s">
        <v>5201</v>
      </c>
      <c r="C3955" s="2" t="s">
        <v>190</v>
      </c>
      <c r="D3955" s="2" t="s">
        <v>81</v>
      </c>
      <c r="E3955" s="2" t="s">
        <v>82</v>
      </c>
      <c r="F3955" s="2" t="s">
        <v>364</v>
      </c>
      <c r="G3955" s="2" t="s">
        <v>765</v>
      </c>
      <c r="H3955" s="2" t="s">
        <v>700</v>
      </c>
      <c r="I3955" s="2" t="s">
        <v>47</v>
      </c>
      <c r="J3955" s="2" t="s">
        <v>766</v>
      </c>
      <c r="K3955" s="2" t="s">
        <v>767</v>
      </c>
      <c r="L3955" s="2" t="s">
        <v>366</v>
      </c>
      <c r="M3955" s="2">
        <v>55</v>
      </c>
      <c r="N3955" s="2" t="b">
        <v>0</v>
      </c>
      <c r="O3955" s="2">
        <v>0.86451612903225816</v>
      </c>
      <c r="P3955" s="2">
        <v>0.84100418410041844</v>
      </c>
      <c r="Q3955" s="2">
        <v>0.88938053097345138</v>
      </c>
      <c r="R3955" s="2" t="s">
        <v>74</v>
      </c>
      <c r="S3955" s="2" t="s">
        <v>8466</v>
      </c>
      <c r="T3955" s="2" t="s">
        <v>8467</v>
      </c>
      <c r="U3955" s="2" t="b">
        <v>0</v>
      </c>
      <c r="V3955" s="2" t="s">
        <v>69</v>
      </c>
      <c r="W3955" s="2">
        <v>492.6</v>
      </c>
    </row>
    <row r="3956" spans="1:23" ht="15.75" customHeight="1" x14ac:dyDescent="0.25">
      <c r="A3956" s="2" t="s">
        <v>5200</v>
      </c>
      <c r="B3956" s="2" t="s">
        <v>5201</v>
      </c>
      <c r="C3956" s="2" t="s">
        <v>190</v>
      </c>
      <c r="D3956" s="2" t="s">
        <v>81</v>
      </c>
      <c r="E3956" s="2" t="s">
        <v>82</v>
      </c>
      <c r="F3956" s="2" t="s">
        <v>364</v>
      </c>
      <c r="G3956" s="2" t="s">
        <v>770</v>
      </c>
      <c r="H3956" s="2" t="s">
        <v>700</v>
      </c>
      <c r="I3956" s="2" t="s">
        <v>47</v>
      </c>
      <c r="J3956" s="2" t="s">
        <v>771</v>
      </c>
      <c r="K3956" s="2" t="s">
        <v>772</v>
      </c>
      <c r="L3956" s="2" t="s">
        <v>366</v>
      </c>
      <c r="M3956" s="2">
        <v>56</v>
      </c>
      <c r="N3956" s="2" t="b">
        <v>0</v>
      </c>
      <c r="O3956" s="2">
        <v>0.85653104925053536</v>
      </c>
      <c r="P3956" s="2">
        <v>0.82987551867219922</v>
      </c>
      <c r="Q3956" s="2">
        <v>0.88495575221238942</v>
      </c>
      <c r="R3956" s="2" t="s">
        <v>74</v>
      </c>
      <c r="S3956" s="2" t="s">
        <v>8468</v>
      </c>
      <c r="T3956" s="2" t="s">
        <v>8469</v>
      </c>
      <c r="U3956" s="2" t="b">
        <v>0</v>
      </c>
      <c r="V3956" s="2" t="s">
        <v>69</v>
      </c>
      <c r="W3956" s="2">
        <v>789.2</v>
      </c>
    </row>
    <row r="3957" spans="1:23" ht="15.75" customHeight="1" x14ac:dyDescent="0.25">
      <c r="A3957" s="2" t="s">
        <v>5200</v>
      </c>
      <c r="B3957" s="2" t="s">
        <v>5201</v>
      </c>
      <c r="C3957" s="2" t="s">
        <v>190</v>
      </c>
      <c r="D3957" s="2" t="s">
        <v>81</v>
      </c>
      <c r="E3957" s="2" t="s">
        <v>82</v>
      </c>
      <c r="F3957" s="2" t="s">
        <v>364</v>
      </c>
      <c r="G3957" s="2" t="s">
        <v>775</v>
      </c>
      <c r="H3957" s="2" t="s">
        <v>700</v>
      </c>
      <c r="I3957" s="2" t="s">
        <v>47</v>
      </c>
      <c r="J3957" s="2" t="s">
        <v>776</v>
      </c>
      <c r="K3957" s="2" t="s">
        <v>777</v>
      </c>
      <c r="L3957" s="2" t="s">
        <v>366</v>
      </c>
      <c r="M3957" s="2">
        <v>57</v>
      </c>
      <c r="N3957" s="2" t="b">
        <v>0</v>
      </c>
      <c r="O3957" s="2">
        <v>0.85042735042735051</v>
      </c>
      <c r="P3957" s="2">
        <v>0.8223140495867769</v>
      </c>
      <c r="Q3957" s="2">
        <v>0.88053097345132747</v>
      </c>
      <c r="R3957" s="2" t="s">
        <v>74</v>
      </c>
      <c r="S3957" s="2" t="s">
        <v>8470</v>
      </c>
      <c r="T3957" s="2" t="s">
        <v>8471</v>
      </c>
      <c r="U3957" s="2" t="b">
        <v>0</v>
      </c>
      <c r="V3957" s="2" t="s">
        <v>69</v>
      </c>
      <c r="W3957" s="2">
        <v>616.29999999999995</v>
      </c>
    </row>
    <row r="3958" spans="1:23" ht="15.75" customHeight="1" x14ac:dyDescent="0.25">
      <c r="A3958" s="2" t="s">
        <v>5200</v>
      </c>
      <c r="B3958" s="2" t="s">
        <v>5201</v>
      </c>
      <c r="C3958" s="2" t="s">
        <v>190</v>
      </c>
      <c r="D3958" s="2" t="s">
        <v>81</v>
      </c>
      <c r="E3958" s="2" t="s">
        <v>82</v>
      </c>
      <c r="F3958" s="2" t="s">
        <v>364</v>
      </c>
      <c r="G3958" s="2" t="s">
        <v>780</v>
      </c>
      <c r="H3958" s="2" t="s">
        <v>700</v>
      </c>
      <c r="I3958" s="2" t="s">
        <v>47</v>
      </c>
      <c r="J3958" s="2" t="s">
        <v>781</v>
      </c>
      <c r="K3958" s="2" t="s">
        <v>782</v>
      </c>
      <c r="L3958" s="2" t="s">
        <v>366</v>
      </c>
      <c r="M3958" s="2">
        <v>58</v>
      </c>
      <c r="N3958" s="2" t="b">
        <v>0</v>
      </c>
      <c r="O3958" s="2">
        <v>0.83870967741935476</v>
      </c>
      <c r="P3958" s="2">
        <v>0.81589958158995812</v>
      </c>
      <c r="Q3958" s="2">
        <v>0.86283185840707965</v>
      </c>
      <c r="R3958" s="2" t="s">
        <v>74</v>
      </c>
      <c r="S3958" s="2" t="s">
        <v>8472</v>
      </c>
      <c r="T3958" s="2" t="s">
        <v>8473</v>
      </c>
      <c r="U3958" s="2" t="b">
        <v>0</v>
      </c>
      <c r="V3958" s="2" t="s">
        <v>69</v>
      </c>
      <c r="W3958" s="2">
        <v>611</v>
      </c>
    </row>
    <row r="3959" spans="1:23" ht="15.75" customHeight="1" x14ac:dyDescent="0.25">
      <c r="A3959" s="2" t="s">
        <v>5200</v>
      </c>
      <c r="B3959" s="2" t="s">
        <v>5201</v>
      </c>
      <c r="C3959" s="2" t="s">
        <v>190</v>
      </c>
      <c r="D3959" s="2" t="s">
        <v>81</v>
      </c>
      <c r="E3959" s="2" t="s">
        <v>82</v>
      </c>
      <c r="F3959" s="2" t="s">
        <v>364</v>
      </c>
      <c r="G3959" s="2" t="s">
        <v>785</v>
      </c>
      <c r="H3959" s="2" t="s">
        <v>700</v>
      </c>
      <c r="I3959" s="2" t="s">
        <v>47</v>
      </c>
      <c r="J3959" s="2" t="s">
        <v>786</v>
      </c>
      <c r="K3959" s="2" t="s">
        <v>787</v>
      </c>
      <c r="L3959" s="2" t="s">
        <v>366</v>
      </c>
      <c r="M3959" s="2">
        <v>59</v>
      </c>
      <c r="N3959" s="2" t="b">
        <v>0</v>
      </c>
      <c r="O3959" s="2">
        <v>0.84598698481561818</v>
      </c>
      <c r="P3959" s="2">
        <v>0.82978723404255317</v>
      </c>
      <c r="Q3959" s="2">
        <v>0.86283185840707965</v>
      </c>
      <c r="R3959" s="2" t="s">
        <v>74</v>
      </c>
      <c r="S3959" s="2" t="s">
        <v>8474</v>
      </c>
      <c r="T3959" s="2" t="s">
        <v>8475</v>
      </c>
      <c r="U3959" s="2" t="b">
        <v>0</v>
      </c>
      <c r="V3959" s="2" t="s">
        <v>69</v>
      </c>
      <c r="W3959" s="2">
        <v>561.4</v>
      </c>
    </row>
    <row r="3960" spans="1:23" ht="15.75" customHeight="1" x14ac:dyDescent="0.25">
      <c r="A3960" s="2" t="s">
        <v>5200</v>
      </c>
      <c r="B3960" s="2" t="s">
        <v>5201</v>
      </c>
      <c r="C3960" s="2" t="s">
        <v>190</v>
      </c>
      <c r="D3960" s="2" t="s">
        <v>81</v>
      </c>
      <c r="E3960" s="2" t="s">
        <v>82</v>
      </c>
      <c r="F3960" s="2" t="s">
        <v>364</v>
      </c>
      <c r="G3960" s="2" t="s">
        <v>790</v>
      </c>
      <c r="H3960" s="2" t="s">
        <v>700</v>
      </c>
      <c r="I3960" s="2" t="s">
        <v>47</v>
      </c>
      <c r="J3960" s="2" t="s">
        <v>791</v>
      </c>
      <c r="K3960" s="2" t="s">
        <v>792</v>
      </c>
      <c r="L3960" s="2" t="s">
        <v>366</v>
      </c>
      <c r="M3960" s="2">
        <v>60</v>
      </c>
      <c r="N3960" s="2" t="b">
        <v>0</v>
      </c>
      <c r="O3960" s="2">
        <v>0.86021505376344087</v>
      </c>
      <c r="P3960" s="2">
        <v>0.83682008368200833</v>
      </c>
      <c r="Q3960" s="2">
        <v>0.88495575221238942</v>
      </c>
      <c r="R3960" s="2" t="s">
        <v>74</v>
      </c>
      <c r="S3960" s="2" t="s">
        <v>8476</v>
      </c>
      <c r="T3960" s="2" t="s">
        <v>8477</v>
      </c>
      <c r="U3960" s="2" t="b">
        <v>0</v>
      </c>
      <c r="V3960" s="2" t="s">
        <v>69</v>
      </c>
      <c r="W3960" s="2">
        <v>615.29999999999995</v>
      </c>
    </row>
    <row r="3961" spans="1:23" ht="15.75" customHeight="1" x14ac:dyDescent="0.25">
      <c r="A3961" s="2" t="s">
        <v>5200</v>
      </c>
      <c r="B3961" s="2" t="s">
        <v>5201</v>
      </c>
      <c r="C3961" s="2" t="s">
        <v>190</v>
      </c>
      <c r="D3961" s="2" t="s">
        <v>81</v>
      </c>
      <c r="E3961" s="2" t="s">
        <v>82</v>
      </c>
      <c r="F3961" s="2" t="s">
        <v>364</v>
      </c>
      <c r="G3961" s="2" t="s">
        <v>795</v>
      </c>
      <c r="H3961" s="2" t="s">
        <v>700</v>
      </c>
      <c r="I3961" s="2" t="s">
        <v>47</v>
      </c>
      <c r="J3961" s="2" t="s">
        <v>796</v>
      </c>
      <c r="K3961" s="2" t="s">
        <v>797</v>
      </c>
      <c r="L3961" s="2" t="s">
        <v>366</v>
      </c>
      <c r="M3961" s="2">
        <v>61</v>
      </c>
      <c r="N3961" s="2" t="b">
        <v>0</v>
      </c>
      <c r="O3961" s="2">
        <v>0.83010752688172051</v>
      </c>
      <c r="P3961" s="2">
        <v>0.80753138075313813</v>
      </c>
      <c r="Q3961" s="2">
        <v>0.85398230088495575</v>
      </c>
      <c r="R3961" s="2" t="s">
        <v>65</v>
      </c>
      <c r="S3961" s="2" t="s">
        <v>8478</v>
      </c>
      <c r="T3961" s="2" t="s">
        <v>8479</v>
      </c>
      <c r="U3961" s="2" t="b">
        <v>1</v>
      </c>
      <c r="V3961" s="2" t="s">
        <v>69</v>
      </c>
      <c r="W3961" s="2">
        <v>8.5</v>
      </c>
    </row>
    <row r="3962" spans="1:23" ht="15.75" customHeight="1" x14ac:dyDescent="0.25">
      <c r="A3962" s="2" t="s">
        <v>5200</v>
      </c>
      <c r="B3962" s="2" t="s">
        <v>5201</v>
      </c>
      <c r="C3962" s="2" t="s">
        <v>190</v>
      </c>
      <c r="D3962" s="2" t="s">
        <v>88</v>
      </c>
      <c r="E3962" s="2" t="s">
        <v>90</v>
      </c>
      <c r="F3962" s="2" t="s">
        <v>55</v>
      </c>
      <c r="G3962" s="2" t="s">
        <v>56</v>
      </c>
      <c r="H3962" s="2" t="s">
        <v>57</v>
      </c>
      <c r="I3962" s="2" t="s">
        <v>32</v>
      </c>
      <c r="J3962" s="2" t="s">
        <v>59</v>
      </c>
      <c r="K3962" s="2" t="s">
        <v>60</v>
      </c>
      <c r="L3962" s="2" t="s">
        <v>61</v>
      </c>
      <c r="M3962" s="2">
        <v>42</v>
      </c>
      <c r="N3962" s="2" t="b">
        <v>1</v>
      </c>
      <c r="O3962" s="2">
        <v>0.75</v>
      </c>
      <c r="R3962" s="2" t="s">
        <v>65</v>
      </c>
      <c r="S3962" s="2" t="s">
        <v>8480</v>
      </c>
      <c r="T3962" s="2" t="s">
        <v>8481</v>
      </c>
      <c r="U3962" s="2" t="b">
        <v>1</v>
      </c>
      <c r="V3962" s="2" t="s">
        <v>69</v>
      </c>
      <c r="W3962" s="2">
        <v>0.7</v>
      </c>
    </row>
    <row r="3963" spans="1:23" ht="15.75" customHeight="1" x14ac:dyDescent="0.25">
      <c r="A3963" s="2" t="s">
        <v>5200</v>
      </c>
      <c r="B3963" s="2" t="s">
        <v>5201</v>
      </c>
      <c r="C3963" s="2" t="s">
        <v>190</v>
      </c>
      <c r="D3963" s="2" t="s">
        <v>88</v>
      </c>
      <c r="E3963" s="2" t="s">
        <v>90</v>
      </c>
      <c r="F3963" s="2" t="s">
        <v>55</v>
      </c>
      <c r="G3963" s="2" t="s">
        <v>70</v>
      </c>
      <c r="H3963" s="2" t="s">
        <v>57</v>
      </c>
      <c r="I3963" s="2" t="s">
        <v>32</v>
      </c>
      <c r="J3963" s="2" t="s">
        <v>71</v>
      </c>
      <c r="K3963" s="2" t="s">
        <v>72</v>
      </c>
      <c r="L3963" s="2" t="s">
        <v>61</v>
      </c>
      <c r="M3963" s="2">
        <v>43</v>
      </c>
      <c r="N3963" s="2" t="b">
        <v>1</v>
      </c>
      <c r="O3963" s="2">
        <v>0.73548387096774204</v>
      </c>
      <c r="R3963" s="2" t="s">
        <v>65</v>
      </c>
      <c r="S3963" s="2" t="s">
        <v>8482</v>
      </c>
      <c r="T3963" s="2" t="s">
        <v>8483</v>
      </c>
      <c r="U3963" s="2" t="b">
        <v>1</v>
      </c>
      <c r="V3963" s="2" t="s">
        <v>69</v>
      </c>
      <c r="W3963" s="2">
        <v>0.6</v>
      </c>
    </row>
    <row r="3964" spans="1:23" ht="15.75" customHeight="1" x14ac:dyDescent="0.25">
      <c r="A3964" s="2" t="s">
        <v>5200</v>
      </c>
      <c r="B3964" s="2" t="s">
        <v>5201</v>
      </c>
      <c r="C3964" s="2" t="s">
        <v>190</v>
      </c>
      <c r="D3964" s="2" t="s">
        <v>88</v>
      </c>
      <c r="E3964" s="2" t="s">
        <v>90</v>
      </c>
      <c r="F3964" s="2" t="s">
        <v>55</v>
      </c>
      <c r="G3964" s="2" t="s">
        <v>78</v>
      </c>
      <c r="H3964" s="2" t="s">
        <v>57</v>
      </c>
      <c r="I3964" s="2" t="s">
        <v>32</v>
      </c>
      <c r="J3964" s="2" t="s">
        <v>79</v>
      </c>
      <c r="K3964" s="2" t="s">
        <v>80</v>
      </c>
      <c r="L3964" s="2" t="s">
        <v>61</v>
      </c>
      <c r="M3964" s="2">
        <v>44</v>
      </c>
      <c r="N3964" s="2" t="b">
        <v>1</v>
      </c>
      <c r="O3964" s="2">
        <v>0.69270833333333326</v>
      </c>
      <c r="R3964" s="2" t="s">
        <v>65</v>
      </c>
      <c r="S3964" s="2" t="s">
        <v>8484</v>
      </c>
      <c r="T3964" s="2" t="s">
        <v>8485</v>
      </c>
      <c r="U3964" s="2" t="b">
        <v>1</v>
      </c>
      <c r="V3964" s="2" t="s">
        <v>69</v>
      </c>
      <c r="W3964" s="2">
        <v>0.6</v>
      </c>
    </row>
    <row r="3965" spans="1:23" ht="15.75" customHeight="1" x14ac:dyDescent="0.25">
      <c r="A3965" s="2" t="s">
        <v>5200</v>
      </c>
      <c r="B3965" s="2" t="s">
        <v>5201</v>
      </c>
      <c r="C3965" s="2" t="s">
        <v>190</v>
      </c>
      <c r="D3965" s="2" t="s">
        <v>88</v>
      </c>
      <c r="E3965" s="2" t="s">
        <v>90</v>
      </c>
      <c r="F3965" s="2" t="s">
        <v>55</v>
      </c>
      <c r="G3965" s="2" t="s">
        <v>85</v>
      </c>
      <c r="H3965" s="2" t="s">
        <v>57</v>
      </c>
      <c r="I3965" s="2" t="s">
        <v>32</v>
      </c>
      <c r="J3965" s="2" t="s">
        <v>86</v>
      </c>
      <c r="K3965" s="2" t="s">
        <v>87</v>
      </c>
      <c r="L3965" s="2" t="s">
        <v>61</v>
      </c>
      <c r="M3965" s="2">
        <v>45</v>
      </c>
      <c r="N3965" s="2" t="b">
        <v>1</v>
      </c>
      <c r="O3965" s="2">
        <v>0.74089935760171299</v>
      </c>
      <c r="R3965" s="2" t="s">
        <v>65</v>
      </c>
      <c r="S3965" s="2" t="s">
        <v>8486</v>
      </c>
      <c r="T3965" s="2" t="s">
        <v>8487</v>
      </c>
      <c r="U3965" s="2" t="b">
        <v>1</v>
      </c>
      <c r="V3965" s="2" t="s">
        <v>69</v>
      </c>
      <c r="W3965" s="2">
        <v>0.6</v>
      </c>
    </row>
    <row r="3966" spans="1:23" ht="15.75" customHeight="1" x14ac:dyDescent="0.25">
      <c r="A3966" s="2" t="s">
        <v>5200</v>
      </c>
      <c r="B3966" s="2" t="s">
        <v>5201</v>
      </c>
      <c r="C3966" s="2" t="s">
        <v>190</v>
      </c>
      <c r="D3966" s="2" t="s">
        <v>88</v>
      </c>
      <c r="E3966" s="2" t="s">
        <v>90</v>
      </c>
      <c r="F3966" s="2" t="s">
        <v>55</v>
      </c>
      <c r="G3966" s="2" t="s">
        <v>92</v>
      </c>
      <c r="H3966" s="2" t="s">
        <v>57</v>
      </c>
      <c r="I3966" s="2" t="s">
        <v>32</v>
      </c>
      <c r="J3966" s="2" t="s">
        <v>93</v>
      </c>
      <c r="K3966" s="2" t="s">
        <v>95</v>
      </c>
      <c r="L3966" s="2" t="s">
        <v>61</v>
      </c>
      <c r="M3966" s="2">
        <v>46</v>
      </c>
      <c r="N3966" s="2" t="b">
        <v>1</v>
      </c>
      <c r="O3966" s="2">
        <v>0.71520342612419707</v>
      </c>
      <c r="R3966" s="2" t="s">
        <v>65</v>
      </c>
      <c r="S3966" s="2" t="s">
        <v>8488</v>
      </c>
      <c r="T3966" s="2" t="s">
        <v>8489</v>
      </c>
      <c r="U3966" s="2" t="b">
        <v>1</v>
      </c>
      <c r="V3966" s="2" t="s">
        <v>69</v>
      </c>
      <c r="W3966" s="2">
        <v>0.6</v>
      </c>
    </row>
    <row r="3967" spans="1:23" ht="15.75" customHeight="1" x14ac:dyDescent="0.25">
      <c r="A3967" s="2" t="s">
        <v>5200</v>
      </c>
      <c r="B3967" s="2" t="s">
        <v>5201</v>
      </c>
      <c r="C3967" s="2" t="s">
        <v>190</v>
      </c>
      <c r="D3967" s="2" t="s">
        <v>88</v>
      </c>
      <c r="E3967" s="2" t="s">
        <v>90</v>
      </c>
      <c r="F3967" s="2" t="s">
        <v>55</v>
      </c>
      <c r="G3967" s="2" t="s">
        <v>99</v>
      </c>
      <c r="H3967" s="2" t="s">
        <v>57</v>
      </c>
      <c r="I3967" s="2" t="s">
        <v>32</v>
      </c>
      <c r="J3967" s="2" t="s">
        <v>100</v>
      </c>
      <c r="K3967" s="2" t="s">
        <v>101</v>
      </c>
      <c r="L3967" s="2" t="s">
        <v>61</v>
      </c>
      <c r="M3967" s="2">
        <v>47</v>
      </c>
      <c r="N3967" s="2" t="b">
        <v>1</v>
      </c>
      <c r="O3967" s="2">
        <v>0.75545851528384278</v>
      </c>
      <c r="R3967" s="2" t="s">
        <v>65</v>
      </c>
      <c r="S3967" s="2" t="s">
        <v>8490</v>
      </c>
      <c r="T3967" s="2" t="s">
        <v>8491</v>
      </c>
      <c r="U3967" s="2" t="b">
        <v>1</v>
      </c>
      <c r="V3967" s="2" t="s">
        <v>69</v>
      </c>
      <c r="W3967" s="2">
        <v>0.6</v>
      </c>
    </row>
    <row r="3968" spans="1:23" ht="15.75" customHeight="1" x14ac:dyDescent="0.25">
      <c r="A3968" s="2" t="s">
        <v>5200</v>
      </c>
      <c r="B3968" s="2" t="s">
        <v>5201</v>
      </c>
      <c r="C3968" s="2" t="s">
        <v>190</v>
      </c>
      <c r="D3968" s="2" t="s">
        <v>88</v>
      </c>
      <c r="E3968" s="2" t="s">
        <v>90</v>
      </c>
      <c r="F3968" s="2" t="s">
        <v>55</v>
      </c>
      <c r="G3968" s="2" t="s">
        <v>107</v>
      </c>
      <c r="H3968" s="2" t="s">
        <v>57</v>
      </c>
      <c r="I3968" s="2" t="s">
        <v>32</v>
      </c>
      <c r="J3968" s="2" t="s">
        <v>108</v>
      </c>
      <c r="K3968" s="2" t="s">
        <v>109</v>
      </c>
      <c r="L3968" s="2" t="s">
        <v>61</v>
      </c>
      <c r="M3968" s="2">
        <v>48</v>
      </c>
      <c r="N3968" s="2" t="b">
        <v>1</v>
      </c>
      <c r="O3968" s="2">
        <v>0.73076923076923073</v>
      </c>
      <c r="R3968" s="2" t="s">
        <v>65</v>
      </c>
      <c r="S3968" s="2" t="s">
        <v>8492</v>
      </c>
      <c r="T3968" s="2" t="s">
        <v>8493</v>
      </c>
      <c r="U3968" s="2" t="b">
        <v>1</v>
      </c>
      <c r="V3968" s="2" t="s">
        <v>69</v>
      </c>
      <c r="W3968" s="2">
        <v>0.7</v>
      </c>
    </row>
    <row r="3969" spans="1:23" ht="15.75" customHeight="1" x14ac:dyDescent="0.25">
      <c r="A3969" s="2" t="s">
        <v>5200</v>
      </c>
      <c r="B3969" s="2" t="s">
        <v>5201</v>
      </c>
      <c r="C3969" s="2" t="s">
        <v>190</v>
      </c>
      <c r="D3969" s="2" t="s">
        <v>88</v>
      </c>
      <c r="E3969" s="2" t="s">
        <v>90</v>
      </c>
      <c r="F3969" s="2" t="s">
        <v>55</v>
      </c>
      <c r="G3969" s="2" t="s">
        <v>112</v>
      </c>
      <c r="H3969" s="2" t="s">
        <v>57</v>
      </c>
      <c r="I3969" s="2" t="s">
        <v>32</v>
      </c>
      <c r="J3969" s="2" t="s">
        <v>113</v>
      </c>
      <c r="K3969" s="2" t="s">
        <v>114</v>
      </c>
      <c r="L3969" s="2" t="s">
        <v>61</v>
      </c>
      <c r="M3969" s="2">
        <v>49</v>
      </c>
      <c r="N3969" s="2" t="b">
        <v>1</v>
      </c>
      <c r="O3969" s="2">
        <v>0.74152542372881347</v>
      </c>
      <c r="R3969" s="2" t="s">
        <v>65</v>
      </c>
      <c r="S3969" s="2" t="s">
        <v>8494</v>
      </c>
      <c r="T3969" s="2" t="s">
        <v>8495</v>
      </c>
      <c r="U3969" s="2" t="b">
        <v>1</v>
      </c>
      <c r="V3969" s="2" t="s">
        <v>69</v>
      </c>
      <c r="W3969" s="2">
        <v>0.6</v>
      </c>
    </row>
    <row r="3970" spans="1:23" ht="15.75" customHeight="1" x14ac:dyDescent="0.25">
      <c r="A3970" s="2" t="s">
        <v>5200</v>
      </c>
      <c r="B3970" s="2" t="s">
        <v>5201</v>
      </c>
      <c r="C3970" s="2" t="s">
        <v>190</v>
      </c>
      <c r="D3970" s="2" t="s">
        <v>88</v>
      </c>
      <c r="E3970" s="2" t="s">
        <v>90</v>
      </c>
      <c r="F3970" s="2" t="s">
        <v>55</v>
      </c>
      <c r="G3970" s="2" t="s">
        <v>117</v>
      </c>
      <c r="H3970" s="2" t="s">
        <v>57</v>
      </c>
      <c r="I3970" s="2" t="s">
        <v>32</v>
      </c>
      <c r="J3970" s="2" t="s">
        <v>118</v>
      </c>
      <c r="K3970" s="2" t="s">
        <v>119</v>
      </c>
      <c r="L3970" s="2" t="s">
        <v>61</v>
      </c>
      <c r="M3970" s="2">
        <v>50</v>
      </c>
      <c r="N3970" s="2" t="b">
        <v>1</v>
      </c>
      <c r="O3970" s="2">
        <v>0.7292110874200427</v>
      </c>
      <c r="R3970" s="2" t="s">
        <v>65</v>
      </c>
      <c r="S3970" s="2" t="s">
        <v>8496</v>
      </c>
      <c r="T3970" s="2" t="s">
        <v>8497</v>
      </c>
      <c r="U3970" s="2" t="b">
        <v>1</v>
      </c>
      <c r="V3970" s="2" t="s">
        <v>69</v>
      </c>
      <c r="W3970" s="2">
        <v>0.7</v>
      </c>
    </row>
    <row r="3971" spans="1:23" ht="15.75" customHeight="1" x14ac:dyDescent="0.25">
      <c r="A3971" s="2" t="s">
        <v>5200</v>
      </c>
      <c r="B3971" s="2" t="s">
        <v>5201</v>
      </c>
      <c r="C3971" s="2" t="s">
        <v>190</v>
      </c>
      <c r="D3971" s="2" t="s">
        <v>88</v>
      </c>
      <c r="E3971" s="2" t="s">
        <v>90</v>
      </c>
      <c r="F3971" s="2" t="s">
        <v>55</v>
      </c>
      <c r="G3971" s="2" t="s">
        <v>122</v>
      </c>
      <c r="H3971" s="2" t="s">
        <v>57</v>
      </c>
      <c r="I3971" s="2" t="s">
        <v>32</v>
      </c>
      <c r="J3971" s="2" t="s">
        <v>123</v>
      </c>
      <c r="K3971" s="2" t="s">
        <v>124</v>
      </c>
      <c r="L3971" s="2" t="s">
        <v>61</v>
      </c>
      <c r="M3971" s="2">
        <v>51</v>
      </c>
      <c r="N3971" s="2" t="b">
        <v>1</v>
      </c>
      <c r="O3971" s="2">
        <v>0.7531914893617021</v>
      </c>
      <c r="R3971" s="2" t="s">
        <v>65</v>
      </c>
      <c r="S3971" s="2" t="s">
        <v>8498</v>
      </c>
      <c r="T3971" s="2" t="s">
        <v>8499</v>
      </c>
      <c r="U3971" s="2" t="b">
        <v>1</v>
      </c>
      <c r="V3971" s="2" t="s">
        <v>69</v>
      </c>
      <c r="W3971" s="2">
        <v>0.6</v>
      </c>
    </row>
    <row r="3972" spans="1:23" ht="15.75" customHeight="1" x14ac:dyDescent="0.25">
      <c r="A3972" s="2" t="s">
        <v>5200</v>
      </c>
      <c r="B3972" s="2" t="s">
        <v>5201</v>
      </c>
      <c r="C3972" s="2" t="s">
        <v>190</v>
      </c>
      <c r="D3972" s="2" t="s">
        <v>88</v>
      </c>
      <c r="E3972" s="2" t="s">
        <v>90</v>
      </c>
      <c r="F3972" s="2" t="s">
        <v>55</v>
      </c>
      <c r="G3972" s="2" t="s">
        <v>127</v>
      </c>
      <c r="H3972" s="2" t="s">
        <v>57</v>
      </c>
      <c r="I3972" s="2" t="s">
        <v>32</v>
      </c>
      <c r="J3972" s="2" t="s">
        <v>128</v>
      </c>
      <c r="K3972" s="2" t="s">
        <v>129</v>
      </c>
      <c r="L3972" s="2" t="s">
        <v>61</v>
      </c>
      <c r="M3972" s="2">
        <v>52</v>
      </c>
      <c r="N3972" s="2" t="b">
        <v>1</v>
      </c>
      <c r="O3972" s="2">
        <v>0.75593952483801297</v>
      </c>
      <c r="R3972" s="2" t="s">
        <v>65</v>
      </c>
      <c r="S3972" s="2" t="s">
        <v>8500</v>
      </c>
      <c r="T3972" s="2" t="s">
        <v>8501</v>
      </c>
      <c r="U3972" s="2" t="b">
        <v>1</v>
      </c>
      <c r="V3972" s="2" t="s">
        <v>69</v>
      </c>
      <c r="W3972" s="2">
        <v>0.7</v>
      </c>
    </row>
    <row r="3973" spans="1:23" ht="15.75" customHeight="1" x14ac:dyDescent="0.25">
      <c r="A3973" s="2" t="s">
        <v>5200</v>
      </c>
      <c r="B3973" s="2" t="s">
        <v>5201</v>
      </c>
      <c r="C3973" s="2" t="s">
        <v>190</v>
      </c>
      <c r="D3973" s="2" t="s">
        <v>88</v>
      </c>
      <c r="E3973" s="2" t="s">
        <v>90</v>
      </c>
      <c r="F3973" s="2" t="s">
        <v>55</v>
      </c>
      <c r="G3973" s="2" t="s">
        <v>132</v>
      </c>
      <c r="H3973" s="2" t="s">
        <v>57</v>
      </c>
      <c r="I3973" s="2" t="s">
        <v>32</v>
      </c>
      <c r="J3973" s="2" t="s">
        <v>133</v>
      </c>
      <c r="K3973" s="2" t="s">
        <v>134</v>
      </c>
      <c r="L3973" s="2" t="s">
        <v>61</v>
      </c>
      <c r="M3973" s="2">
        <v>53</v>
      </c>
      <c r="N3973" s="2" t="b">
        <v>1</v>
      </c>
      <c r="O3973" s="2">
        <v>0.72186836518046726</v>
      </c>
      <c r="R3973" s="2" t="s">
        <v>65</v>
      </c>
      <c r="S3973" s="2" t="s">
        <v>8502</v>
      </c>
      <c r="T3973" s="2" t="s">
        <v>8503</v>
      </c>
      <c r="U3973" s="2" t="b">
        <v>1</v>
      </c>
      <c r="V3973" s="2" t="s">
        <v>69</v>
      </c>
      <c r="W3973" s="2">
        <v>0.7</v>
      </c>
    </row>
    <row r="3974" spans="1:23" ht="15.75" customHeight="1" x14ac:dyDescent="0.25">
      <c r="A3974" s="2" t="s">
        <v>5200</v>
      </c>
      <c r="B3974" s="2" t="s">
        <v>5201</v>
      </c>
      <c r="C3974" s="2" t="s">
        <v>190</v>
      </c>
      <c r="D3974" s="2" t="s">
        <v>88</v>
      </c>
      <c r="E3974" s="2" t="s">
        <v>90</v>
      </c>
      <c r="F3974" s="2" t="s">
        <v>55</v>
      </c>
      <c r="G3974" s="2" t="s">
        <v>137</v>
      </c>
      <c r="H3974" s="2" t="s">
        <v>57</v>
      </c>
      <c r="I3974" s="2" t="s">
        <v>32</v>
      </c>
      <c r="J3974" s="2" t="s">
        <v>138</v>
      </c>
      <c r="K3974" s="2" t="s">
        <v>139</v>
      </c>
      <c r="L3974" s="2" t="s">
        <v>61</v>
      </c>
      <c r="M3974" s="2">
        <v>54</v>
      </c>
      <c r="N3974" s="2" t="b">
        <v>1</v>
      </c>
      <c r="O3974" s="2">
        <v>0.73233404710920769</v>
      </c>
      <c r="R3974" s="2" t="s">
        <v>65</v>
      </c>
      <c r="S3974" s="2" t="s">
        <v>8504</v>
      </c>
      <c r="T3974" s="2" t="s">
        <v>8505</v>
      </c>
      <c r="U3974" s="2" t="b">
        <v>1</v>
      </c>
      <c r="V3974" s="2" t="s">
        <v>69</v>
      </c>
      <c r="W3974" s="2">
        <v>0.6</v>
      </c>
    </row>
    <row r="3975" spans="1:23" ht="15.75" customHeight="1" x14ac:dyDescent="0.25">
      <c r="A3975" s="2" t="s">
        <v>5200</v>
      </c>
      <c r="B3975" s="2" t="s">
        <v>5201</v>
      </c>
      <c r="C3975" s="2" t="s">
        <v>190</v>
      </c>
      <c r="D3975" s="2" t="s">
        <v>88</v>
      </c>
      <c r="E3975" s="2" t="s">
        <v>90</v>
      </c>
      <c r="F3975" s="2" t="s">
        <v>55</v>
      </c>
      <c r="G3975" s="2" t="s">
        <v>142</v>
      </c>
      <c r="H3975" s="2" t="s">
        <v>57</v>
      </c>
      <c r="I3975" s="2" t="s">
        <v>32</v>
      </c>
      <c r="J3975" s="2" t="s">
        <v>143</v>
      </c>
      <c r="K3975" s="2" t="s">
        <v>144</v>
      </c>
      <c r="L3975" s="2" t="s">
        <v>61</v>
      </c>
      <c r="M3975" s="2">
        <v>55</v>
      </c>
      <c r="N3975" s="2" t="b">
        <v>1</v>
      </c>
      <c r="O3975" s="2">
        <v>0.72233820459290177</v>
      </c>
      <c r="R3975" s="2" t="s">
        <v>65</v>
      </c>
      <c r="S3975" s="2" t="s">
        <v>8506</v>
      </c>
      <c r="T3975" s="2" t="s">
        <v>8507</v>
      </c>
      <c r="U3975" s="2" t="b">
        <v>1</v>
      </c>
      <c r="V3975" s="2" t="s">
        <v>69</v>
      </c>
      <c r="W3975" s="2">
        <v>0.8</v>
      </c>
    </row>
    <row r="3976" spans="1:23" ht="15.75" customHeight="1" x14ac:dyDescent="0.25">
      <c r="A3976" s="2" t="s">
        <v>5200</v>
      </c>
      <c r="B3976" s="2" t="s">
        <v>5201</v>
      </c>
      <c r="C3976" s="2" t="s">
        <v>190</v>
      </c>
      <c r="D3976" s="2" t="s">
        <v>88</v>
      </c>
      <c r="E3976" s="2" t="s">
        <v>90</v>
      </c>
      <c r="F3976" s="2" t="s">
        <v>55</v>
      </c>
      <c r="G3976" s="2" t="s">
        <v>148</v>
      </c>
      <c r="H3976" s="2" t="s">
        <v>57</v>
      </c>
      <c r="I3976" s="2" t="s">
        <v>32</v>
      </c>
      <c r="J3976" s="2" t="s">
        <v>149</v>
      </c>
      <c r="K3976" s="2" t="s">
        <v>150</v>
      </c>
      <c r="L3976" s="2" t="s">
        <v>61</v>
      </c>
      <c r="M3976" s="2">
        <v>56</v>
      </c>
      <c r="N3976" s="2" t="b">
        <v>1</v>
      </c>
      <c r="O3976" s="2">
        <v>0.73002159827213831</v>
      </c>
      <c r="R3976" s="2" t="s">
        <v>65</v>
      </c>
      <c r="S3976" s="2" t="s">
        <v>8508</v>
      </c>
      <c r="T3976" s="2" t="s">
        <v>8509</v>
      </c>
      <c r="U3976" s="2" t="b">
        <v>1</v>
      </c>
      <c r="V3976" s="2" t="s">
        <v>69</v>
      </c>
      <c r="W3976" s="2">
        <v>0.7</v>
      </c>
    </row>
    <row r="3977" spans="1:23" ht="15.75" customHeight="1" x14ac:dyDescent="0.25">
      <c r="A3977" s="2" t="s">
        <v>5200</v>
      </c>
      <c r="B3977" s="2" t="s">
        <v>5201</v>
      </c>
      <c r="C3977" s="2" t="s">
        <v>190</v>
      </c>
      <c r="D3977" s="2" t="s">
        <v>88</v>
      </c>
      <c r="E3977" s="2" t="s">
        <v>90</v>
      </c>
      <c r="F3977" s="2" t="s">
        <v>55</v>
      </c>
      <c r="G3977" s="2" t="s">
        <v>153</v>
      </c>
      <c r="H3977" s="2" t="s">
        <v>57</v>
      </c>
      <c r="I3977" s="2" t="s">
        <v>32</v>
      </c>
      <c r="J3977" s="2" t="s">
        <v>154</v>
      </c>
      <c r="K3977" s="2" t="s">
        <v>155</v>
      </c>
      <c r="L3977" s="2" t="s">
        <v>61</v>
      </c>
      <c r="M3977" s="2">
        <v>57</v>
      </c>
      <c r="N3977" s="2" t="b">
        <v>1</v>
      </c>
      <c r="O3977" s="2">
        <v>0.74089935760171299</v>
      </c>
      <c r="R3977" s="2" t="s">
        <v>65</v>
      </c>
      <c r="S3977" s="2" t="s">
        <v>8510</v>
      </c>
      <c r="T3977" s="2" t="s">
        <v>8511</v>
      </c>
      <c r="U3977" s="2" t="b">
        <v>1</v>
      </c>
      <c r="V3977" s="2" t="s">
        <v>69</v>
      </c>
      <c r="W3977" s="2">
        <v>0.6</v>
      </c>
    </row>
    <row r="3978" spans="1:23" ht="15.75" customHeight="1" x14ac:dyDescent="0.25">
      <c r="A3978" s="2" t="s">
        <v>5200</v>
      </c>
      <c r="B3978" s="2" t="s">
        <v>5201</v>
      </c>
      <c r="C3978" s="2" t="s">
        <v>190</v>
      </c>
      <c r="D3978" s="2" t="s">
        <v>88</v>
      </c>
      <c r="E3978" s="2" t="s">
        <v>90</v>
      </c>
      <c r="F3978" s="2" t="s">
        <v>55</v>
      </c>
      <c r="G3978" s="2" t="s">
        <v>158</v>
      </c>
      <c r="H3978" s="2" t="s">
        <v>57</v>
      </c>
      <c r="I3978" s="2" t="s">
        <v>32</v>
      </c>
      <c r="J3978" s="2" t="s">
        <v>159</v>
      </c>
      <c r="K3978" s="2" t="s">
        <v>160</v>
      </c>
      <c r="L3978" s="2" t="s">
        <v>61</v>
      </c>
      <c r="M3978" s="2">
        <v>58</v>
      </c>
      <c r="N3978" s="2" t="b">
        <v>1</v>
      </c>
      <c r="O3978" s="2">
        <v>0.72805139186295509</v>
      </c>
      <c r="R3978" s="2" t="s">
        <v>65</v>
      </c>
      <c r="S3978" s="2" t="s">
        <v>8512</v>
      </c>
      <c r="T3978" s="2" t="s">
        <v>8513</v>
      </c>
      <c r="U3978" s="2" t="b">
        <v>1</v>
      </c>
      <c r="V3978" s="2" t="s">
        <v>69</v>
      </c>
      <c r="W3978" s="2">
        <v>0.6</v>
      </c>
    </row>
    <row r="3979" spans="1:23" ht="15.75" customHeight="1" x14ac:dyDescent="0.25">
      <c r="A3979" s="2" t="s">
        <v>5200</v>
      </c>
      <c r="B3979" s="2" t="s">
        <v>5201</v>
      </c>
      <c r="C3979" s="2" t="s">
        <v>190</v>
      </c>
      <c r="D3979" s="2" t="s">
        <v>88</v>
      </c>
      <c r="E3979" s="2" t="s">
        <v>90</v>
      </c>
      <c r="F3979" s="2" t="s">
        <v>55</v>
      </c>
      <c r="G3979" s="2" t="s">
        <v>163</v>
      </c>
      <c r="H3979" s="2" t="s">
        <v>57</v>
      </c>
      <c r="I3979" s="2" t="s">
        <v>32</v>
      </c>
      <c r="J3979" s="2" t="s">
        <v>164</v>
      </c>
      <c r="K3979" s="2" t="s">
        <v>165</v>
      </c>
      <c r="L3979" s="2" t="s">
        <v>61</v>
      </c>
      <c r="M3979" s="2">
        <v>59</v>
      </c>
      <c r="N3979" s="2" t="b">
        <v>1</v>
      </c>
      <c r="O3979" s="2">
        <v>0.68571428571428572</v>
      </c>
      <c r="R3979" s="2" t="s">
        <v>65</v>
      </c>
      <c r="S3979" s="2" t="s">
        <v>8514</v>
      </c>
      <c r="T3979" s="2" t="s">
        <v>8515</v>
      </c>
      <c r="U3979" s="2" t="b">
        <v>1</v>
      </c>
      <c r="V3979" s="2" t="s">
        <v>69</v>
      </c>
      <c r="W3979" s="2">
        <v>0.6</v>
      </c>
    </row>
    <row r="3980" spans="1:23" ht="15.75" customHeight="1" x14ac:dyDescent="0.25">
      <c r="A3980" s="2" t="s">
        <v>5200</v>
      </c>
      <c r="B3980" s="2" t="s">
        <v>5201</v>
      </c>
      <c r="C3980" s="2" t="s">
        <v>190</v>
      </c>
      <c r="D3980" s="2" t="s">
        <v>88</v>
      </c>
      <c r="E3980" s="2" t="s">
        <v>90</v>
      </c>
      <c r="F3980" s="2" t="s">
        <v>55</v>
      </c>
      <c r="G3980" s="2" t="s">
        <v>168</v>
      </c>
      <c r="H3980" s="2" t="s">
        <v>57</v>
      </c>
      <c r="I3980" s="2" t="s">
        <v>32</v>
      </c>
      <c r="J3980" s="2" t="s">
        <v>169</v>
      </c>
      <c r="K3980" s="2" t="s">
        <v>170</v>
      </c>
      <c r="L3980" s="2" t="s">
        <v>61</v>
      </c>
      <c r="M3980" s="2">
        <v>60</v>
      </c>
      <c r="N3980" s="2" t="b">
        <v>1</v>
      </c>
      <c r="O3980" s="2">
        <v>0.72103004291845485</v>
      </c>
      <c r="R3980" s="2" t="s">
        <v>65</v>
      </c>
      <c r="S3980" s="2" t="s">
        <v>8516</v>
      </c>
      <c r="T3980" s="2" t="s">
        <v>8517</v>
      </c>
      <c r="U3980" s="2" t="b">
        <v>1</v>
      </c>
      <c r="V3980" s="2" t="s">
        <v>69</v>
      </c>
      <c r="W3980" s="2">
        <v>0.6</v>
      </c>
    </row>
    <row r="3981" spans="1:23" ht="15.75" customHeight="1" x14ac:dyDescent="0.25">
      <c r="A3981" s="2" t="s">
        <v>5200</v>
      </c>
      <c r="B3981" s="2" t="s">
        <v>5201</v>
      </c>
      <c r="C3981" s="2" t="s">
        <v>190</v>
      </c>
      <c r="D3981" s="2" t="s">
        <v>88</v>
      </c>
      <c r="E3981" s="2" t="s">
        <v>90</v>
      </c>
      <c r="F3981" s="2" t="s">
        <v>55</v>
      </c>
      <c r="G3981" s="2" t="s">
        <v>173</v>
      </c>
      <c r="H3981" s="2" t="s">
        <v>57</v>
      </c>
      <c r="I3981" s="2" t="s">
        <v>32</v>
      </c>
      <c r="J3981" s="2" t="s">
        <v>174</v>
      </c>
      <c r="K3981" s="2" t="s">
        <v>175</v>
      </c>
      <c r="L3981" s="2" t="s">
        <v>61</v>
      </c>
      <c r="M3981" s="2">
        <v>61</v>
      </c>
      <c r="N3981" s="2" t="b">
        <v>1</v>
      </c>
      <c r="O3981" s="2">
        <v>0.72268907563025209</v>
      </c>
      <c r="R3981" s="2" t="s">
        <v>65</v>
      </c>
      <c r="S3981" s="2" t="s">
        <v>8518</v>
      </c>
      <c r="T3981" s="2" t="s">
        <v>8519</v>
      </c>
      <c r="U3981" s="2" t="b">
        <v>1</v>
      </c>
      <c r="V3981" s="2" t="s">
        <v>69</v>
      </c>
      <c r="W3981" s="2">
        <v>0.6</v>
      </c>
    </row>
    <row r="3982" spans="1:23" ht="15.75" customHeight="1" x14ac:dyDescent="0.25">
      <c r="A3982" s="2" t="s">
        <v>5200</v>
      </c>
      <c r="B3982" s="2" t="s">
        <v>5201</v>
      </c>
      <c r="C3982" s="2" t="s">
        <v>190</v>
      </c>
      <c r="D3982" s="2" t="s">
        <v>88</v>
      </c>
      <c r="E3982" s="2" t="s">
        <v>90</v>
      </c>
      <c r="F3982" s="2" t="s">
        <v>55</v>
      </c>
      <c r="G3982" s="2" t="s">
        <v>178</v>
      </c>
      <c r="H3982" s="2" t="s">
        <v>179</v>
      </c>
      <c r="I3982" s="2" t="s">
        <v>12</v>
      </c>
      <c r="J3982" s="2" t="s">
        <v>180</v>
      </c>
      <c r="K3982" s="2" t="s">
        <v>181</v>
      </c>
      <c r="L3982" s="2" t="s">
        <v>182</v>
      </c>
      <c r="M3982" s="2">
        <v>42</v>
      </c>
      <c r="N3982" s="2" t="b">
        <v>0</v>
      </c>
      <c r="O3982" s="2">
        <v>0.79096045197740117</v>
      </c>
      <c r="R3982" s="2" t="s">
        <v>65</v>
      </c>
      <c r="S3982" s="2" t="s">
        <v>8520</v>
      </c>
      <c r="T3982" s="2" t="s">
        <v>8521</v>
      </c>
      <c r="U3982" s="2" t="b">
        <v>1</v>
      </c>
      <c r="V3982" s="2" t="s">
        <v>69</v>
      </c>
      <c r="W3982" s="2">
        <v>0.6</v>
      </c>
    </row>
    <row r="3983" spans="1:23" ht="15.75" customHeight="1" x14ac:dyDescent="0.25">
      <c r="A3983" s="2" t="s">
        <v>5200</v>
      </c>
      <c r="B3983" s="2" t="s">
        <v>5201</v>
      </c>
      <c r="C3983" s="2" t="s">
        <v>190</v>
      </c>
      <c r="D3983" s="2" t="s">
        <v>88</v>
      </c>
      <c r="E3983" s="2" t="s">
        <v>90</v>
      </c>
      <c r="F3983" s="2" t="s">
        <v>55</v>
      </c>
      <c r="G3983" s="2" t="s">
        <v>185</v>
      </c>
      <c r="H3983" s="2" t="s">
        <v>179</v>
      </c>
      <c r="I3983" s="2" t="s">
        <v>12</v>
      </c>
      <c r="J3983" s="2" t="s">
        <v>186</v>
      </c>
      <c r="K3983" s="2" t="s">
        <v>187</v>
      </c>
      <c r="L3983" s="2" t="s">
        <v>182</v>
      </c>
      <c r="M3983" s="2">
        <v>43</v>
      </c>
      <c r="N3983" s="2" t="b">
        <v>0</v>
      </c>
      <c r="O3983" s="2">
        <v>0.76704545454545447</v>
      </c>
      <c r="R3983" s="2" t="s">
        <v>65</v>
      </c>
      <c r="S3983" s="2" t="s">
        <v>8522</v>
      </c>
      <c r="T3983" s="2" t="s">
        <v>8523</v>
      </c>
      <c r="U3983" s="2" t="b">
        <v>1</v>
      </c>
      <c r="V3983" s="2" t="s">
        <v>69</v>
      </c>
      <c r="W3983" s="2">
        <v>0.6</v>
      </c>
    </row>
    <row r="3984" spans="1:23" ht="15.75" customHeight="1" x14ac:dyDescent="0.25">
      <c r="A3984" s="2" t="s">
        <v>5200</v>
      </c>
      <c r="B3984" s="2" t="s">
        <v>5201</v>
      </c>
      <c r="C3984" s="2" t="s">
        <v>190</v>
      </c>
      <c r="D3984" s="2" t="s">
        <v>88</v>
      </c>
      <c r="E3984" s="2" t="s">
        <v>90</v>
      </c>
      <c r="F3984" s="2" t="s">
        <v>55</v>
      </c>
      <c r="G3984" s="2" t="s">
        <v>191</v>
      </c>
      <c r="H3984" s="2" t="s">
        <v>179</v>
      </c>
      <c r="I3984" s="2" t="s">
        <v>12</v>
      </c>
      <c r="J3984" s="2" t="s">
        <v>192</v>
      </c>
      <c r="K3984" s="2" t="s">
        <v>193</v>
      </c>
      <c r="L3984" s="2" t="s">
        <v>182</v>
      </c>
      <c r="M3984" s="2">
        <v>44</v>
      </c>
      <c r="N3984" s="2" t="b">
        <v>0</v>
      </c>
      <c r="O3984" s="2">
        <v>0.78510028653295139</v>
      </c>
      <c r="R3984" s="2" t="s">
        <v>65</v>
      </c>
      <c r="S3984" s="2" t="s">
        <v>8524</v>
      </c>
      <c r="T3984" s="2" t="s">
        <v>8525</v>
      </c>
      <c r="U3984" s="2" t="b">
        <v>1</v>
      </c>
      <c r="V3984" s="2" t="s">
        <v>69</v>
      </c>
      <c r="W3984" s="2">
        <v>0.6</v>
      </c>
    </row>
    <row r="3985" spans="1:23" ht="15.75" customHeight="1" x14ac:dyDescent="0.25">
      <c r="A3985" s="2" t="s">
        <v>5200</v>
      </c>
      <c r="B3985" s="2" t="s">
        <v>5201</v>
      </c>
      <c r="C3985" s="2" t="s">
        <v>190</v>
      </c>
      <c r="D3985" s="2" t="s">
        <v>88</v>
      </c>
      <c r="E3985" s="2" t="s">
        <v>90</v>
      </c>
      <c r="F3985" s="2" t="s">
        <v>55</v>
      </c>
      <c r="G3985" s="2" t="s">
        <v>196</v>
      </c>
      <c r="H3985" s="2" t="s">
        <v>179</v>
      </c>
      <c r="I3985" s="2" t="s">
        <v>12</v>
      </c>
      <c r="J3985" s="2" t="s">
        <v>197</v>
      </c>
      <c r="K3985" s="2" t="s">
        <v>198</v>
      </c>
      <c r="L3985" s="2" t="s">
        <v>182</v>
      </c>
      <c r="M3985" s="2">
        <v>45</v>
      </c>
      <c r="N3985" s="2" t="b">
        <v>0</v>
      </c>
      <c r="O3985" s="2">
        <v>0.8057971014492753</v>
      </c>
      <c r="R3985" s="2" t="s">
        <v>65</v>
      </c>
      <c r="S3985" s="2" t="s">
        <v>8526</v>
      </c>
      <c r="T3985" s="2" t="s">
        <v>8527</v>
      </c>
      <c r="U3985" s="2" t="b">
        <v>1</v>
      </c>
      <c r="V3985" s="2" t="s">
        <v>69</v>
      </c>
      <c r="W3985" s="2">
        <v>0.6</v>
      </c>
    </row>
    <row r="3986" spans="1:23" ht="15.75" customHeight="1" x14ac:dyDescent="0.25">
      <c r="A3986" s="2" t="s">
        <v>5200</v>
      </c>
      <c r="B3986" s="2" t="s">
        <v>5201</v>
      </c>
      <c r="C3986" s="2" t="s">
        <v>190</v>
      </c>
      <c r="D3986" s="2" t="s">
        <v>88</v>
      </c>
      <c r="E3986" s="2" t="s">
        <v>90</v>
      </c>
      <c r="F3986" s="2" t="s">
        <v>55</v>
      </c>
      <c r="G3986" s="2" t="s">
        <v>201</v>
      </c>
      <c r="H3986" s="2" t="s">
        <v>179</v>
      </c>
      <c r="I3986" s="2" t="s">
        <v>12</v>
      </c>
      <c r="J3986" s="2" t="s">
        <v>202</v>
      </c>
      <c r="K3986" s="2" t="s">
        <v>203</v>
      </c>
      <c r="L3986" s="2" t="s">
        <v>182</v>
      </c>
      <c r="M3986" s="2">
        <v>46</v>
      </c>
      <c r="N3986" s="2" t="b">
        <v>0</v>
      </c>
      <c r="O3986" s="2">
        <v>0.78431372549019607</v>
      </c>
      <c r="R3986" s="2" t="s">
        <v>65</v>
      </c>
      <c r="S3986" s="2" t="s">
        <v>8528</v>
      </c>
      <c r="T3986" s="2" t="s">
        <v>8529</v>
      </c>
      <c r="U3986" s="2" t="b">
        <v>1</v>
      </c>
      <c r="V3986" s="2" t="s">
        <v>69</v>
      </c>
      <c r="W3986" s="2">
        <v>0.6</v>
      </c>
    </row>
    <row r="3987" spans="1:23" ht="15.75" customHeight="1" x14ac:dyDescent="0.25">
      <c r="A3987" s="2" t="s">
        <v>5200</v>
      </c>
      <c r="B3987" s="2" t="s">
        <v>5201</v>
      </c>
      <c r="C3987" s="2" t="s">
        <v>190</v>
      </c>
      <c r="D3987" s="2" t="s">
        <v>88</v>
      </c>
      <c r="E3987" s="2" t="s">
        <v>90</v>
      </c>
      <c r="F3987" s="2" t="s">
        <v>55</v>
      </c>
      <c r="G3987" s="2" t="s">
        <v>206</v>
      </c>
      <c r="H3987" s="2" t="s">
        <v>179</v>
      </c>
      <c r="I3987" s="2" t="s">
        <v>12</v>
      </c>
      <c r="J3987" s="2" t="s">
        <v>207</v>
      </c>
      <c r="K3987" s="2" t="s">
        <v>208</v>
      </c>
      <c r="L3987" s="2" t="s">
        <v>182</v>
      </c>
      <c r="M3987" s="2">
        <v>47</v>
      </c>
      <c r="N3987" s="2" t="b">
        <v>0</v>
      </c>
      <c r="O3987" s="2">
        <v>0.78386167146974062</v>
      </c>
      <c r="R3987" s="2" t="s">
        <v>65</v>
      </c>
      <c r="S3987" s="2" t="s">
        <v>8530</v>
      </c>
      <c r="T3987" s="2" t="s">
        <v>8531</v>
      </c>
      <c r="U3987" s="2" t="b">
        <v>1</v>
      </c>
      <c r="V3987" s="2" t="s">
        <v>69</v>
      </c>
      <c r="W3987" s="2">
        <v>0.7</v>
      </c>
    </row>
    <row r="3988" spans="1:23" ht="15.75" customHeight="1" x14ac:dyDescent="0.25">
      <c r="A3988" s="2" t="s">
        <v>5200</v>
      </c>
      <c r="B3988" s="2" t="s">
        <v>5201</v>
      </c>
      <c r="C3988" s="2" t="s">
        <v>190</v>
      </c>
      <c r="D3988" s="2" t="s">
        <v>88</v>
      </c>
      <c r="E3988" s="2" t="s">
        <v>90</v>
      </c>
      <c r="F3988" s="2" t="s">
        <v>55</v>
      </c>
      <c r="G3988" s="2" t="s">
        <v>211</v>
      </c>
      <c r="H3988" s="2" t="s">
        <v>179</v>
      </c>
      <c r="I3988" s="2" t="s">
        <v>12</v>
      </c>
      <c r="J3988" s="2" t="s">
        <v>212</v>
      </c>
      <c r="K3988" s="2" t="s">
        <v>213</v>
      </c>
      <c r="L3988" s="2" t="s">
        <v>182</v>
      </c>
      <c r="M3988" s="2">
        <v>48</v>
      </c>
      <c r="N3988" s="2" t="b">
        <v>0</v>
      </c>
      <c r="O3988" s="2">
        <v>0.78753541076487243</v>
      </c>
      <c r="R3988" s="2" t="s">
        <v>65</v>
      </c>
      <c r="S3988" s="2" t="s">
        <v>8532</v>
      </c>
      <c r="T3988" s="2" t="s">
        <v>8533</v>
      </c>
      <c r="U3988" s="2" t="b">
        <v>1</v>
      </c>
      <c r="V3988" s="2" t="s">
        <v>69</v>
      </c>
      <c r="W3988" s="2">
        <v>0.6</v>
      </c>
    </row>
    <row r="3989" spans="1:23" ht="15.75" customHeight="1" x14ac:dyDescent="0.25">
      <c r="A3989" s="2" t="s">
        <v>5200</v>
      </c>
      <c r="B3989" s="2" t="s">
        <v>5201</v>
      </c>
      <c r="C3989" s="2" t="s">
        <v>190</v>
      </c>
      <c r="D3989" s="2" t="s">
        <v>88</v>
      </c>
      <c r="E3989" s="2" t="s">
        <v>90</v>
      </c>
      <c r="F3989" s="2" t="s">
        <v>55</v>
      </c>
      <c r="G3989" s="2" t="s">
        <v>216</v>
      </c>
      <c r="H3989" s="2" t="s">
        <v>179</v>
      </c>
      <c r="I3989" s="2" t="s">
        <v>12</v>
      </c>
      <c r="J3989" s="2" t="s">
        <v>217</v>
      </c>
      <c r="K3989" s="2" t="s">
        <v>218</v>
      </c>
      <c r="L3989" s="2" t="s">
        <v>182</v>
      </c>
      <c r="M3989" s="2">
        <v>49</v>
      </c>
      <c r="N3989" s="2" t="b">
        <v>0</v>
      </c>
      <c r="O3989" s="2">
        <v>0.78857142857142848</v>
      </c>
      <c r="R3989" s="2" t="s">
        <v>65</v>
      </c>
      <c r="S3989" s="2" t="s">
        <v>8534</v>
      </c>
      <c r="T3989" s="2" t="s">
        <v>8535</v>
      </c>
      <c r="U3989" s="2" t="b">
        <v>1</v>
      </c>
      <c r="V3989" s="2" t="s">
        <v>69</v>
      </c>
      <c r="W3989" s="2">
        <v>0.6</v>
      </c>
    </row>
    <row r="3990" spans="1:23" ht="15.75" customHeight="1" x14ac:dyDescent="0.25">
      <c r="A3990" s="2" t="s">
        <v>5200</v>
      </c>
      <c r="B3990" s="2" t="s">
        <v>5201</v>
      </c>
      <c r="C3990" s="2" t="s">
        <v>190</v>
      </c>
      <c r="D3990" s="2" t="s">
        <v>88</v>
      </c>
      <c r="E3990" s="2" t="s">
        <v>90</v>
      </c>
      <c r="F3990" s="2" t="s">
        <v>55</v>
      </c>
      <c r="G3990" s="2" t="s">
        <v>221</v>
      </c>
      <c r="H3990" s="2" t="s">
        <v>179</v>
      </c>
      <c r="I3990" s="2" t="s">
        <v>12</v>
      </c>
      <c r="J3990" s="2" t="s">
        <v>222</v>
      </c>
      <c r="K3990" s="2" t="s">
        <v>223</v>
      </c>
      <c r="L3990" s="2" t="s">
        <v>182</v>
      </c>
      <c r="M3990" s="2">
        <v>50</v>
      </c>
      <c r="N3990" s="2" t="b">
        <v>0</v>
      </c>
      <c r="O3990" s="2">
        <v>0.75977653631284903</v>
      </c>
      <c r="R3990" s="2" t="s">
        <v>65</v>
      </c>
      <c r="S3990" s="2" t="s">
        <v>8536</v>
      </c>
      <c r="T3990" s="2" t="s">
        <v>8537</v>
      </c>
      <c r="U3990" s="2" t="b">
        <v>1</v>
      </c>
      <c r="V3990" s="2" t="s">
        <v>69</v>
      </c>
      <c r="W3990" s="2">
        <v>0.6</v>
      </c>
    </row>
    <row r="3991" spans="1:23" ht="15.75" customHeight="1" x14ac:dyDescent="0.25">
      <c r="A3991" s="2" t="s">
        <v>5200</v>
      </c>
      <c r="B3991" s="2" t="s">
        <v>5201</v>
      </c>
      <c r="C3991" s="2" t="s">
        <v>190</v>
      </c>
      <c r="D3991" s="2" t="s">
        <v>88</v>
      </c>
      <c r="E3991" s="2" t="s">
        <v>90</v>
      </c>
      <c r="F3991" s="2" t="s">
        <v>55</v>
      </c>
      <c r="G3991" s="2" t="s">
        <v>226</v>
      </c>
      <c r="H3991" s="2" t="s">
        <v>179</v>
      </c>
      <c r="I3991" s="2" t="s">
        <v>12</v>
      </c>
      <c r="J3991" s="2" t="s">
        <v>227</v>
      </c>
      <c r="K3991" s="2" t="s">
        <v>228</v>
      </c>
      <c r="L3991" s="2" t="s">
        <v>182</v>
      </c>
      <c r="M3991" s="2">
        <v>51</v>
      </c>
      <c r="N3991" s="2" t="b">
        <v>0</v>
      </c>
      <c r="O3991" s="2">
        <v>0.78186968838526905</v>
      </c>
      <c r="R3991" s="2" t="s">
        <v>65</v>
      </c>
      <c r="S3991" s="2" t="s">
        <v>8538</v>
      </c>
      <c r="T3991" s="2" t="s">
        <v>8539</v>
      </c>
      <c r="U3991" s="2" t="b">
        <v>1</v>
      </c>
      <c r="V3991" s="2" t="s">
        <v>69</v>
      </c>
      <c r="W3991" s="2">
        <v>0.6</v>
      </c>
    </row>
    <row r="3992" spans="1:23" ht="15.75" customHeight="1" x14ac:dyDescent="0.25">
      <c r="A3992" s="2" t="s">
        <v>5200</v>
      </c>
      <c r="B3992" s="2" t="s">
        <v>5201</v>
      </c>
      <c r="C3992" s="2" t="s">
        <v>190</v>
      </c>
      <c r="D3992" s="2" t="s">
        <v>88</v>
      </c>
      <c r="E3992" s="2" t="s">
        <v>90</v>
      </c>
      <c r="F3992" s="2" t="s">
        <v>55</v>
      </c>
      <c r="G3992" s="2" t="s">
        <v>231</v>
      </c>
      <c r="H3992" s="2" t="s">
        <v>179</v>
      </c>
      <c r="I3992" s="2" t="s">
        <v>12</v>
      </c>
      <c r="J3992" s="2" t="s">
        <v>232</v>
      </c>
      <c r="K3992" s="2" t="s">
        <v>233</v>
      </c>
      <c r="L3992" s="2" t="s">
        <v>182</v>
      </c>
      <c r="M3992" s="2">
        <v>52</v>
      </c>
      <c r="N3992" s="2" t="b">
        <v>0</v>
      </c>
      <c r="O3992" s="2">
        <v>0.79083094555873923</v>
      </c>
      <c r="R3992" s="2" t="s">
        <v>65</v>
      </c>
      <c r="S3992" s="2" t="s">
        <v>8540</v>
      </c>
      <c r="T3992" s="2" t="s">
        <v>8541</v>
      </c>
      <c r="U3992" s="2" t="b">
        <v>1</v>
      </c>
      <c r="V3992" s="2" t="s">
        <v>69</v>
      </c>
      <c r="W3992" s="2">
        <v>0.6</v>
      </c>
    </row>
    <row r="3993" spans="1:23" ht="15.75" customHeight="1" x14ac:dyDescent="0.25">
      <c r="A3993" s="2" t="s">
        <v>5200</v>
      </c>
      <c r="B3993" s="2" t="s">
        <v>5201</v>
      </c>
      <c r="C3993" s="2" t="s">
        <v>190</v>
      </c>
      <c r="D3993" s="2" t="s">
        <v>88</v>
      </c>
      <c r="E3993" s="2" t="s">
        <v>90</v>
      </c>
      <c r="F3993" s="2" t="s">
        <v>55</v>
      </c>
      <c r="G3993" s="2" t="s">
        <v>236</v>
      </c>
      <c r="H3993" s="2" t="s">
        <v>179</v>
      </c>
      <c r="I3993" s="2" t="s">
        <v>12</v>
      </c>
      <c r="J3993" s="2" t="s">
        <v>237</v>
      </c>
      <c r="K3993" s="2" t="s">
        <v>238</v>
      </c>
      <c r="L3993" s="2" t="s">
        <v>182</v>
      </c>
      <c r="M3993" s="2">
        <v>53</v>
      </c>
      <c r="N3993" s="2" t="b">
        <v>0</v>
      </c>
      <c r="O3993" s="2">
        <v>0.77966101694915257</v>
      </c>
      <c r="R3993" s="2" t="s">
        <v>65</v>
      </c>
      <c r="S3993" s="2" t="s">
        <v>8542</v>
      </c>
      <c r="T3993" s="2" t="s">
        <v>8543</v>
      </c>
      <c r="U3993" s="2" t="b">
        <v>1</v>
      </c>
      <c r="V3993" s="2" t="s">
        <v>69</v>
      </c>
      <c r="W3993" s="2">
        <v>0.6</v>
      </c>
    </row>
    <row r="3994" spans="1:23" ht="15.75" customHeight="1" x14ac:dyDescent="0.25">
      <c r="A3994" s="2" t="s">
        <v>5200</v>
      </c>
      <c r="B3994" s="2" t="s">
        <v>5201</v>
      </c>
      <c r="C3994" s="2" t="s">
        <v>190</v>
      </c>
      <c r="D3994" s="2" t="s">
        <v>88</v>
      </c>
      <c r="E3994" s="2" t="s">
        <v>90</v>
      </c>
      <c r="F3994" s="2" t="s">
        <v>55</v>
      </c>
      <c r="G3994" s="2" t="s">
        <v>241</v>
      </c>
      <c r="H3994" s="2" t="s">
        <v>179</v>
      </c>
      <c r="I3994" s="2" t="s">
        <v>12</v>
      </c>
      <c r="J3994" s="2" t="s">
        <v>242</v>
      </c>
      <c r="K3994" s="2" t="s">
        <v>243</v>
      </c>
      <c r="L3994" s="2" t="s">
        <v>182</v>
      </c>
      <c r="M3994" s="2">
        <v>54</v>
      </c>
      <c r="N3994" s="2" t="b">
        <v>0</v>
      </c>
      <c r="O3994" s="2">
        <v>0.7608069164265131</v>
      </c>
      <c r="R3994" s="2" t="s">
        <v>65</v>
      </c>
      <c r="S3994" s="2" t="s">
        <v>8544</v>
      </c>
      <c r="T3994" s="2" t="s">
        <v>8545</v>
      </c>
      <c r="U3994" s="2" t="b">
        <v>1</v>
      </c>
      <c r="V3994" s="2" t="s">
        <v>69</v>
      </c>
      <c r="W3994" s="2">
        <v>0.6</v>
      </c>
    </row>
    <row r="3995" spans="1:23" ht="15.75" customHeight="1" x14ac:dyDescent="0.25">
      <c r="A3995" s="2" t="s">
        <v>5200</v>
      </c>
      <c r="B3995" s="2" t="s">
        <v>5201</v>
      </c>
      <c r="C3995" s="2" t="s">
        <v>190</v>
      </c>
      <c r="D3995" s="2" t="s">
        <v>88</v>
      </c>
      <c r="E3995" s="2" t="s">
        <v>90</v>
      </c>
      <c r="F3995" s="2" t="s">
        <v>55</v>
      </c>
      <c r="G3995" s="2" t="s">
        <v>246</v>
      </c>
      <c r="H3995" s="2" t="s">
        <v>179</v>
      </c>
      <c r="I3995" s="2" t="s">
        <v>12</v>
      </c>
      <c r="J3995" s="2" t="s">
        <v>247</v>
      </c>
      <c r="K3995" s="2" t="s">
        <v>248</v>
      </c>
      <c r="L3995" s="2" t="s">
        <v>182</v>
      </c>
      <c r="M3995" s="2">
        <v>55</v>
      </c>
      <c r="N3995" s="2" t="b">
        <v>0</v>
      </c>
      <c r="O3995" s="2">
        <v>0.77966101694915257</v>
      </c>
      <c r="R3995" s="2" t="s">
        <v>65</v>
      </c>
      <c r="S3995" s="2" t="s">
        <v>8546</v>
      </c>
      <c r="T3995" s="2" t="s">
        <v>8547</v>
      </c>
      <c r="U3995" s="2" t="b">
        <v>1</v>
      </c>
      <c r="V3995" s="2" t="s">
        <v>69</v>
      </c>
      <c r="W3995" s="2">
        <v>0.6</v>
      </c>
    </row>
    <row r="3996" spans="1:23" ht="15.75" customHeight="1" x14ac:dyDescent="0.25">
      <c r="A3996" s="2" t="s">
        <v>5200</v>
      </c>
      <c r="B3996" s="2" t="s">
        <v>5201</v>
      </c>
      <c r="C3996" s="2" t="s">
        <v>190</v>
      </c>
      <c r="D3996" s="2" t="s">
        <v>88</v>
      </c>
      <c r="E3996" s="2" t="s">
        <v>90</v>
      </c>
      <c r="F3996" s="2" t="s">
        <v>55</v>
      </c>
      <c r="G3996" s="2" t="s">
        <v>251</v>
      </c>
      <c r="H3996" s="2" t="s">
        <v>179</v>
      </c>
      <c r="I3996" s="2" t="s">
        <v>12</v>
      </c>
      <c r="J3996" s="2" t="s">
        <v>252</v>
      </c>
      <c r="K3996" s="2" t="s">
        <v>253</v>
      </c>
      <c r="L3996" s="2" t="s">
        <v>182</v>
      </c>
      <c r="M3996" s="2">
        <v>56</v>
      </c>
      <c r="N3996" s="2" t="b">
        <v>0</v>
      </c>
      <c r="O3996" s="2">
        <v>0.78753541076487243</v>
      </c>
      <c r="R3996" s="2" t="s">
        <v>65</v>
      </c>
      <c r="S3996" s="2" t="s">
        <v>8548</v>
      </c>
      <c r="T3996" s="2" t="s">
        <v>8549</v>
      </c>
      <c r="U3996" s="2" t="b">
        <v>1</v>
      </c>
      <c r="V3996" s="2" t="s">
        <v>69</v>
      </c>
      <c r="W3996" s="2">
        <v>0.7</v>
      </c>
    </row>
    <row r="3997" spans="1:23" ht="15.75" customHeight="1" x14ac:dyDescent="0.25">
      <c r="A3997" s="2" t="s">
        <v>5200</v>
      </c>
      <c r="B3997" s="2" t="s">
        <v>5201</v>
      </c>
      <c r="C3997" s="2" t="s">
        <v>190</v>
      </c>
      <c r="D3997" s="2" t="s">
        <v>88</v>
      </c>
      <c r="E3997" s="2" t="s">
        <v>90</v>
      </c>
      <c r="F3997" s="2" t="s">
        <v>55</v>
      </c>
      <c r="G3997" s="2" t="s">
        <v>256</v>
      </c>
      <c r="H3997" s="2" t="s">
        <v>179</v>
      </c>
      <c r="I3997" s="2" t="s">
        <v>12</v>
      </c>
      <c r="J3997" s="2" t="s">
        <v>257</v>
      </c>
      <c r="K3997" s="2" t="s">
        <v>258</v>
      </c>
      <c r="L3997" s="2" t="s">
        <v>182</v>
      </c>
      <c r="M3997" s="2">
        <v>57</v>
      </c>
      <c r="N3997" s="2" t="b">
        <v>0</v>
      </c>
      <c r="O3997" s="2">
        <v>0.76836158192090398</v>
      </c>
      <c r="R3997" s="2" t="s">
        <v>65</v>
      </c>
      <c r="S3997" s="2" t="s">
        <v>8550</v>
      </c>
      <c r="T3997" s="2" t="s">
        <v>8551</v>
      </c>
      <c r="U3997" s="2" t="b">
        <v>1</v>
      </c>
      <c r="V3997" s="2" t="s">
        <v>69</v>
      </c>
      <c r="W3997" s="2">
        <v>0.6</v>
      </c>
    </row>
    <row r="3998" spans="1:23" ht="15.75" customHeight="1" x14ac:dyDescent="0.25">
      <c r="A3998" s="2" t="s">
        <v>5200</v>
      </c>
      <c r="B3998" s="2" t="s">
        <v>5201</v>
      </c>
      <c r="C3998" s="2" t="s">
        <v>190</v>
      </c>
      <c r="D3998" s="2" t="s">
        <v>88</v>
      </c>
      <c r="E3998" s="2" t="s">
        <v>90</v>
      </c>
      <c r="F3998" s="2" t="s">
        <v>55</v>
      </c>
      <c r="G3998" s="2" t="s">
        <v>261</v>
      </c>
      <c r="H3998" s="2" t="s">
        <v>179</v>
      </c>
      <c r="I3998" s="2" t="s">
        <v>12</v>
      </c>
      <c r="J3998" s="2" t="s">
        <v>262</v>
      </c>
      <c r="K3998" s="2" t="s">
        <v>263</v>
      </c>
      <c r="L3998" s="2" t="s">
        <v>182</v>
      </c>
      <c r="M3998" s="2">
        <v>58</v>
      </c>
      <c r="N3998" s="2" t="b">
        <v>0</v>
      </c>
      <c r="O3998" s="2">
        <v>0.76836158192090398</v>
      </c>
      <c r="R3998" s="2" t="s">
        <v>65</v>
      </c>
      <c r="S3998" s="2" t="s">
        <v>8552</v>
      </c>
      <c r="T3998" s="2" t="s">
        <v>8553</v>
      </c>
      <c r="U3998" s="2" t="b">
        <v>1</v>
      </c>
      <c r="V3998" s="2" t="s">
        <v>69</v>
      </c>
      <c r="W3998" s="2">
        <v>0.6</v>
      </c>
    </row>
    <row r="3999" spans="1:23" ht="15.75" customHeight="1" x14ac:dyDescent="0.25">
      <c r="A3999" s="2" t="s">
        <v>5200</v>
      </c>
      <c r="B3999" s="2" t="s">
        <v>5201</v>
      </c>
      <c r="C3999" s="2" t="s">
        <v>190</v>
      </c>
      <c r="D3999" s="2" t="s">
        <v>88</v>
      </c>
      <c r="E3999" s="2" t="s">
        <v>90</v>
      </c>
      <c r="F3999" s="2" t="s">
        <v>55</v>
      </c>
      <c r="G3999" s="2" t="s">
        <v>266</v>
      </c>
      <c r="H3999" s="2" t="s">
        <v>179</v>
      </c>
      <c r="I3999" s="2" t="s">
        <v>12</v>
      </c>
      <c r="J3999" s="2" t="s">
        <v>267</v>
      </c>
      <c r="K3999" s="2" t="s">
        <v>268</v>
      </c>
      <c r="L3999" s="2" t="s">
        <v>182</v>
      </c>
      <c r="M3999" s="2">
        <v>59</v>
      </c>
      <c r="N3999" s="2" t="b">
        <v>0</v>
      </c>
      <c r="O3999" s="2">
        <v>0.79096045197740117</v>
      </c>
      <c r="R3999" s="2" t="s">
        <v>65</v>
      </c>
      <c r="S3999" s="2" t="s">
        <v>8554</v>
      </c>
      <c r="T3999" s="2" t="s">
        <v>8555</v>
      </c>
      <c r="U3999" s="2" t="b">
        <v>1</v>
      </c>
      <c r="V3999" s="2" t="s">
        <v>69</v>
      </c>
      <c r="W3999" s="2">
        <v>0.6</v>
      </c>
    </row>
    <row r="4000" spans="1:23" ht="15.75" customHeight="1" x14ac:dyDescent="0.25">
      <c r="A4000" s="2" t="s">
        <v>5200</v>
      </c>
      <c r="B4000" s="2" t="s">
        <v>5201</v>
      </c>
      <c r="C4000" s="2" t="s">
        <v>190</v>
      </c>
      <c r="D4000" s="2" t="s">
        <v>88</v>
      </c>
      <c r="E4000" s="2" t="s">
        <v>90</v>
      </c>
      <c r="F4000" s="2" t="s">
        <v>55</v>
      </c>
      <c r="G4000" s="2" t="s">
        <v>271</v>
      </c>
      <c r="H4000" s="2" t="s">
        <v>179</v>
      </c>
      <c r="I4000" s="2" t="s">
        <v>12</v>
      </c>
      <c r="J4000" s="2" t="s">
        <v>272</v>
      </c>
      <c r="K4000" s="2" t="s">
        <v>273</v>
      </c>
      <c r="L4000" s="2" t="s">
        <v>182</v>
      </c>
      <c r="M4000" s="2">
        <v>60</v>
      </c>
      <c r="N4000" s="2" t="b">
        <v>0</v>
      </c>
      <c r="O4000" s="2">
        <v>0.78431372549019607</v>
      </c>
      <c r="R4000" s="2" t="s">
        <v>65</v>
      </c>
      <c r="S4000" s="2" t="s">
        <v>8556</v>
      </c>
      <c r="T4000" s="2" t="s">
        <v>8557</v>
      </c>
      <c r="U4000" s="2" t="b">
        <v>1</v>
      </c>
      <c r="V4000" s="2" t="s">
        <v>69</v>
      </c>
      <c r="W4000" s="2">
        <v>0.7</v>
      </c>
    </row>
    <row r="4001" spans="1:23" ht="15.75" customHeight="1" x14ac:dyDescent="0.25">
      <c r="A4001" s="2" t="s">
        <v>5200</v>
      </c>
      <c r="B4001" s="2" t="s">
        <v>5201</v>
      </c>
      <c r="C4001" s="2" t="s">
        <v>190</v>
      </c>
      <c r="D4001" s="2" t="s">
        <v>88</v>
      </c>
      <c r="E4001" s="2" t="s">
        <v>90</v>
      </c>
      <c r="F4001" s="2" t="s">
        <v>55</v>
      </c>
      <c r="G4001" s="2" t="s">
        <v>276</v>
      </c>
      <c r="H4001" s="2" t="s">
        <v>179</v>
      </c>
      <c r="I4001" s="2" t="s">
        <v>12</v>
      </c>
      <c r="J4001" s="2" t="s">
        <v>277</v>
      </c>
      <c r="K4001" s="2" t="s">
        <v>278</v>
      </c>
      <c r="L4001" s="2" t="s">
        <v>182</v>
      </c>
      <c r="M4001" s="2">
        <v>61</v>
      </c>
      <c r="N4001" s="2" t="b">
        <v>0</v>
      </c>
      <c r="O4001" s="2">
        <v>0.79083094555873923</v>
      </c>
      <c r="R4001" s="2" t="s">
        <v>65</v>
      </c>
      <c r="S4001" s="2" t="s">
        <v>8558</v>
      </c>
      <c r="T4001" s="2" t="s">
        <v>8559</v>
      </c>
      <c r="U4001" s="2" t="b">
        <v>1</v>
      </c>
      <c r="V4001" s="2" t="s">
        <v>69</v>
      </c>
      <c r="W4001" s="2">
        <v>0.7</v>
      </c>
    </row>
    <row r="4002" spans="1:23" ht="15.75" customHeight="1" x14ac:dyDescent="0.25">
      <c r="A4002" s="2" t="s">
        <v>5200</v>
      </c>
      <c r="B4002" s="2" t="s">
        <v>5201</v>
      </c>
      <c r="C4002" s="2" t="s">
        <v>190</v>
      </c>
      <c r="D4002" s="2" t="s">
        <v>88</v>
      </c>
      <c r="E4002" s="2" t="s">
        <v>90</v>
      </c>
      <c r="F4002" s="2" t="s">
        <v>55</v>
      </c>
      <c r="G4002" s="2" t="s">
        <v>281</v>
      </c>
      <c r="H4002" s="2" t="s">
        <v>282</v>
      </c>
      <c r="I4002" s="2" t="s">
        <v>26</v>
      </c>
      <c r="J4002" s="2" t="s">
        <v>283</v>
      </c>
      <c r="K4002" s="2" t="s">
        <v>284</v>
      </c>
      <c r="L4002" s="2" t="s">
        <v>285</v>
      </c>
      <c r="M4002" s="2">
        <v>42</v>
      </c>
      <c r="N4002" s="2" t="b">
        <v>0</v>
      </c>
      <c r="O4002" s="2">
        <v>0.78165938864628826</v>
      </c>
      <c r="R4002" s="2" t="s">
        <v>65</v>
      </c>
      <c r="S4002" s="2" t="s">
        <v>8560</v>
      </c>
      <c r="T4002" s="2" t="s">
        <v>8561</v>
      </c>
      <c r="U4002" s="2" t="b">
        <v>1</v>
      </c>
      <c r="V4002" s="2" t="s">
        <v>69</v>
      </c>
      <c r="W4002" s="2">
        <v>0.6</v>
      </c>
    </row>
    <row r="4003" spans="1:23" ht="15.75" customHeight="1" x14ac:dyDescent="0.25">
      <c r="A4003" s="2" t="s">
        <v>5200</v>
      </c>
      <c r="B4003" s="2" t="s">
        <v>5201</v>
      </c>
      <c r="C4003" s="2" t="s">
        <v>190</v>
      </c>
      <c r="D4003" s="2" t="s">
        <v>88</v>
      </c>
      <c r="E4003" s="2" t="s">
        <v>90</v>
      </c>
      <c r="F4003" s="2" t="s">
        <v>55</v>
      </c>
      <c r="G4003" s="2" t="s">
        <v>288</v>
      </c>
      <c r="H4003" s="2" t="s">
        <v>282</v>
      </c>
      <c r="I4003" s="2" t="s">
        <v>26</v>
      </c>
      <c r="J4003" s="2" t="s">
        <v>289</v>
      </c>
      <c r="K4003" s="2" t="s">
        <v>290</v>
      </c>
      <c r="L4003" s="2" t="s">
        <v>285</v>
      </c>
      <c r="M4003" s="2">
        <v>43</v>
      </c>
      <c r="N4003" s="2" t="b">
        <v>0</v>
      </c>
      <c r="O4003" s="2">
        <v>0.74725274725274726</v>
      </c>
      <c r="R4003" s="2" t="s">
        <v>65</v>
      </c>
      <c r="S4003" s="2" t="s">
        <v>8562</v>
      </c>
      <c r="T4003" s="2" t="s">
        <v>8563</v>
      </c>
      <c r="U4003" s="2" t="b">
        <v>1</v>
      </c>
      <c r="V4003" s="2" t="s">
        <v>69</v>
      </c>
      <c r="W4003" s="2">
        <v>0.6</v>
      </c>
    </row>
    <row r="4004" spans="1:23" ht="15.75" customHeight="1" x14ac:dyDescent="0.25">
      <c r="A4004" s="2" t="s">
        <v>5200</v>
      </c>
      <c r="B4004" s="2" t="s">
        <v>5201</v>
      </c>
      <c r="C4004" s="2" t="s">
        <v>190</v>
      </c>
      <c r="D4004" s="2" t="s">
        <v>88</v>
      </c>
      <c r="E4004" s="2" t="s">
        <v>90</v>
      </c>
      <c r="F4004" s="2" t="s">
        <v>55</v>
      </c>
      <c r="G4004" s="2" t="s">
        <v>293</v>
      </c>
      <c r="H4004" s="2" t="s">
        <v>282</v>
      </c>
      <c r="I4004" s="2" t="s">
        <v>26</v>
      </c>
      <c r="J4004" s="2" t="s">
        <v>294</v>
      </c>
      <c r="K4004" s="2" t="s">
        <v>295</v>
      </c>
      <c r="L4004" s="2" t="s">
        <v>285</v>
      </c>
      <c r="M4004" s="2">
        <v>44</v>
      </c>
      <c r="N4004" s="2" t="b">
        <v>0</v>
      </c>
      <c r="O4004" s="2">
        <v>0.74122807017543868</v>
      </c>
      <c r="R4004" s="2" t="s">
        <v>65</v>
      </c>
      <c r="S4004" s="2" t="s">
        <v>8564</v>
      </c>
      <c r="T4004" s="2" t="s">
        <v>8565</v>
      </c>
      <c r="U4004" s="2" t="b">
        <v>1</v>
      </c>
      <c r="V4004" s="2" t="s">
        <v>69</v>
      </c>
      <c r="W4004" s="2">
        <v>0.6</v>
      </c>
    </row>
    <row r="4005" spans="1:23" ht="15.75" customHeight="1" x14ac:dyDescent="0.25">
      <c r="A4005" s="2" t="s">
        <v>5200</v>
      </c>
      <c r="B4005" s="2" t="s">
        <v>5201</v>
      </c>
      <c r="C4005" s="2" t="s">
        <v>190</v>
      </c>
      <c r="D4005" s="2" t="s">
        <v>88</v>
      </c>
      <c r="E4005" s="2" t="s">
        <v>90</v>
      </c>
      <c r="F4005" s="2" t="s">
        <v>55</v>
      </c>
      <c r="G4005" s="2" t="s">
        <v>298</v>
      </c>
      <c r="H4005" s="2" t="s">
        <v>282</v>
      </c>
      <c r="I4005" s="2" t="s">
        <v>26</v>
      </c>
      <c r="J4005" s="2" t="s">
        <v>299</v>
      </c>
      <c r="K4005" s="2" t="s">
        <v>300</v>
      </c>
      <c r="L4005" s="2" t="s">
        <v>285</v>
      </c>
      <c r="M4005" s="2">
        <v>45</v>
      </c>
      <c r="N4005" s="2" t="b">
        <v>0</v>
      </c>
      <c r="O4005" s="2">
        <v>0.76754385964912275</v>
      </c>
      <c r="R4005" s="2" t="s">
        <v>65</v>
      </c>
      <c r="S4005" s="2" t="s">
        <v>8566</v>
      </c>
      <c r="T4005" s="2" t="s">
        <v>8567</v>
      </c>
      <c r="U4005" s="2" t="b">
        <v>1</v>
      </c>
      <c r="V4005" s="2" t="s">
        <v>69</v>
      </c>
      <c r="W4005" s="2">
        <v>0.6</v>
      </c>
    </row>
    <row r="4006" spans="1:23" ht="15.75" customHeight="1" x14ac:dyDescent="0.25">
      <c r="A4006" s="2" t="s">
        <v>5200</v>
      </c>
      <c r="B4006" s="2" t="s">
        <v>5201</v>
      </c>
      <c r="C4006" s="2" t="s">
        <v>190</v>
      </c>
      <c r="D4006" s="2" t="s">
        <v>88</v>
      </c>
      <c r="E4006" s="2" t="s">
        <v>90</v>
      </c>
      <c r="F4006" s="2" t="s">
        <v>55</v>
      </c>
      <c r="G4006" s="2" t="s">
        <v>303</v>
      </c>
      <c r="H4006" s="2" t="s">
        <v>282</v>
      </c>
      <c r="I4006" s="2" t="s">
        <v>26</v>
      </c>
      <c r="J4006" s="2" t="s">
        <v>304</v>
      </c>
      <c r="K4006" s="2" t="s">
        <v>305</v>
      </c>
      <c r="L4006" s="2" t="s">
        <v>285</v>
      </c>
      <c r="M4006" s="2">
        <v>46</v>
      </c>
      <c r="N4006" s="2" t="b">
        <v>0</v>
      </c>
      <c r="O4006" s="2">
        <v>0.74235807860262015</v>
      </c>
      <c r="R4006" s="2" t="s">
        <v>65</v>
      </c>
      <c r="S4006" s="2" t="s">
        <v>8568</v>
      </c>
      <c r="T4006" s="2" t="s">
        <v>8569</v>
      </c>
      <c r="U4006" s="2" t="b">
        <v>1</v>
      </c>
      <c r="V4006" s="2" t="s">
        <v>69</v>
      </c>
      <c r="W4006" s="2">
        <v>0.6</v>
      </c>
    </row>
    <row r="4007" spans="1:23" ht="15.75" customHeight="1" x14ac:dyDescent="0.25">
      <c r="A4007" s="2" t="s">
        <v>5200</v>
      </c>
      <c r="B4007" s="2" t="s">
        <v>5201</v>
      </c>
      <c r="C4007" s="2" t="s">
        <v>190</v>
      </c>
      <c r="D4007" s="2" t="s">
        <v>88</v>
      </c>
      <c r="E4007" s="2" t="s">
        <v>90</v>
      </c>
      <c r="F4007" s="2" t="s">
        <v>55</v>
      </c>
      <c r="G4007" s="2" t="s">
        <v>308</v>
      </c>
      <c r="H4007" s="2" t="s">
        <v>282</v>
      </c>
      <c r="I4007" s="2" t="s">
        <v>26</v>
      </c>
      <c r="J4007" s="2" t="s">
        <v>309</v>
      </c>
      <c r="K4007" s="2" t="s">
        <v>310</v>
      </c>
      <c r="L4007" s="2" t="s">
        <v>285</v>
      </c>
      <c r="M4007" s="2">
        <v>47</v>
      </c>
      <c r="N4007" s="2" t="b">
        <v>0</v>
      </c>
      <c r="O4007" s="2">
        <v>0.76148796498905902</v>
      </c>
      <c r="R4007" s="2" t="s">
        <v>65</v>
      </c>
      <c r="S4007" s="2" t="s">
        <v>8570</v>
      </c>
      <c r="T4007" s="2" t="s">
        <v>8571</v>
      </c>
      <c r="U4007" s="2" t="b">
        <v>1</v>
      </c>
      <c r="V4007" s="2" t="s">
        <v>69</v>
      </c>
      <c r="W4007" s="2">
        <v>0.6</v>
      </c>
    </row>
    <row r="4008" spans="1:23" ht="15.75" customHeight="1" x14ac:dyDescent="0.25">
      <c r="A4008" s="2" t="s">
        <v>5200</v>
      </c>
      <c r="B4008" s="2" t="s">
        <v>5201</v>
      </c>
      <c r="C4008" s="2" t="s">
        <v>190</v>
      </c>
      <c r="D4008" s="2" t="s">
        <v>88</v>
      </c>
      <c r="E4008" s="2" t="s">
        <v>90</v>
      </c>
      <c r="F4008" s="2" t="s">
        <v>55</v>
      </c>
      <c r="G4008" s="2" t="s">
        <v>313</v>
      </c>
      <c r="H4008" s="2" t="s">
        <v>282</v>
      </c>
      <c r="I4008" s="2" t="s">
        <v>26</v>
      </c>
      <c r="J4008" s="2" t="s">
        <v>314</v>
      </c>
      <c r="K4008" s="2" t="s">
        <v>315</v>
      </c>
      <c r="L4008" s="2" t="s">
        <v>285</v>
      </c>
      <c r="M4008" s="2">
        <v>48</v>
      </c>
      <c r="N4008" s="2" t="b">
        <v>0</v>
      </c>
      <c r="O4008" s="2">
        <v>0.75982532751091691</v>
      </c>
      <c r="R4008" s="2" t="s">
        <v>65</v>
      </c>
      <c r="S4008" s="2" t="s">
        <v>8572</v>
      </c>
      <c r="T4008" s="2" t="s">
        <v>8573</v>
      </c>
      <c r="U4008" s="2" t="b">
        <v>1</v>
      </c>
      <c r="V4008" s="2" t="s">
        <v>69</v>
      </c>
      <c r="W4008" s="2">
        <v>0.6</v>
      </c>
    </row>
    <row r="4009" spans="1:23" ht="15.75" customHeight="1" x14ac:dyDescent="0.25">
      <c r="A4009" s="2" t="s">
        <v>5200</v>
      </c>
      <c r="B4009" s="2" t="s">
        <v>5201</v>
      </c>
      <c r="C4009" s="2" t="s">
        <v>190</v>
      </c>
      <c r="D4009" s="2" t="s">
        <v>88</v>
      </c>
      <c r="E4009" s="2" t="s">
        <v>90</v>
      </c>
      <c r="F4009" s="2" t="s">
        <v>55</v>
      </c>
      <c r="G4009" s="2" t="s">
        <v>318</v>
      </c>
      <c r="H4009" s="2" t="s">
        <v>282</v>
      </c>
      <c r="I4009" s="2" t="s">
        <v>26</v>
      </c>
      <c r="J4009" s="2" t="s">
        <v>319</v>
      </c>
      <c r="K4009" s="2" t="s">
        <v>320</v>
      </c>
      <c r="L4009" s="2" t="s">
        <v>285</v>
      </c>
      <c r="M4009" s="2">
        <v>49</v>
      </c>
      <c r="N4009" s="2" t="b">
        <v>0</v>
      </c>
      <c r="O4009" s="2">
        <v>0.76252723311546833</v>
      </c>
      <c r="R4009" s="2" t="s">
        <v>65</v>
      </c>
      <c r="S4009" s="2" t="s">
        <v>8574</v>
      </c>
      <c r="T4009" s="2" t="s">
        <v>8575</v>
      </c>
      <c r="U4009" s="2" t="b">
        <v>1</v>
      </c>
      <c r="V4009" s="2" t="s">
        <v>69</v>
      </c>
      <c r="W4009" s="2">
        <v>0.6</v>
      </c>
    </row>
    <row r="4010" spans="1:23" ht="15.75" customHeight="1" x14ac:dyDescent="0.25">
      <c r="A4010" s="2" t="s">
        <v>5200</v>
      </c>
      <c r="B4010" s="2" t="s">
        <v>5201</v>
      </c>
      <c r="C4010" s="2" t="s">
        <v>190</v>
      </c>
      <c r="D4010" s="2" t="s">
        <v>88</v>
      </c>
      <c r="E4010" s="2" t="s">
        <v>90</v>
      </c>
      <c r="F4010" s="2" t="s">
        <v>55</v>
      </c>
      <c r="G4010" s="2" t="s">
        <v>323</v>
      </c>
      <c r="H4010" s="2" t="s">
        <v>282</v>
      </c>
      <c r="I4010" s="2" t="s">
        <v>26</v>
      </c>
      <c r="J4010" s="2" t="s">
        <v>324</v>
      </c>
      <c r="K4010" s="2" t="s">
        <v>325</v>
      </c>
      <c r="L4010" s="2" t="s">
        <v>285</v>
      </c>
      <c r="M4010" s="2">
        <v>50</v>
      </c>
      <c r="N4010" s="2" t="b">
        <v>0</v>
      </c>
      <c r="O4010" s="2">
        <v>0.7549668874172184</v>
      </c>
      <c r="R4010" s="2" t="s">
        <v>65</v>
      </c>
      <c r="S4010" s="2" t="s">
        <v>8576</v>
      </c>
      <c r="T4010" s="2" t="s">
        <v>8577</v>
      </c>
      <c r="U4010" s="2" t="b">
        <v>1</v>
      </c>
      <c r="V4010" s="2" t="s">
        <v>69</v>
      </c>
      <c r="W4010" s="2">
        <v>0.7</v>
      </c>
    </row>
    <row r="4011" spans="1:23" ht="15.75" customHeight="1" x14ac:dyDescent="0.25">
      <c r="A4011" s="2" t="s">
        <v>5200</v>
      </c>
      <c r="B4011" s="2" t="s">
        <v>5201</v>
      </c>
      <c r="C4011" s="2" t="s">
        <v>190</v>
      </c>
      <c r="D4011" s="2" t="s">
        <v>88</v>
      </c>
      <c r="E4011" s="2" t="s">
        <v>90</v>
      </c>
      <c r="F4011" s="2" t="s">
        <v>55</v>
      </c>
      <c r="G4011" s="2" t="s">
        <v>328</v>
      </c>
      <c r="H4011" s="2" t="s">
        <v>282</v>
      </c>
      <c r="I4011" s="2" t="s">
        <v>26</v>
      </c>
      <c r="J4011" s="2" t="s">
        <v>329</v>
      </c>
      <c r="K4011" s="2" t="s">
        <v>330</v>
      </c>
      <c r="L4011" s="2" t="s">
        <v>285</v>
      </c>
      <c r="M4011" s="2">
        <v>51</v>
      </c>
      <c r="N4011" s="2" t="b">
        <v>0</v>
      </c>
      <c r="O4011" s="2">
        <v>0.74730021598272134</v>
      </c>
      <c r="R4011" s="2" t="s">
        <v>65</v>
      </c>
      <c r="S4011" s="2" t="s">
        <v>8578</v>
      </c>
      <c r="T4011" s="2" t="s">
        <v>8579</v>
      </c>
      <c r="U4011" s="2" t="b">
        <v>1</v>
      </c>
      <c r="V4011" s="2" t="s">
        <v>69</v>
      </c>
      <c r="W4011" s="2">
        <v>0.6</v>
      </c>
    </row>
    <row r="4012" spans="1:23" ht="15.75" customHeight="1" x14ac:dyDescent="0.25">
      <c r="A4012" s="2" t="s">
        <v>5200</v>
      </c>
      <c r="B4012" s="2" t="s">
        <v>5201</v>
      </c>
      <c r="C4012" s="2" t="s">
        <v>190</v>
      </c>
      <c r="D4012" s="2" t="s">
        <v>88</v>
      </c>
      <c r="E4012" s="2" t="s">
        <v>90</v>
      </c>
      <c r="F4012" s="2" t="s">
        <v>55</v>
      </c>
      <c r="G4012" s="2" t="s">
        <v>333</v>
      </c>
      <c r="H4012" s="2" t="s">
        <v>282</v>
      </c>
      <c r="I4012" s="2" t="s">
        <v>26</v>
      </c>
      <c r="J4012" s="2" t="s">
        <v>334</v>
      </c>
      <c r="K4012" s="2" t="s">
        <v>335</v>
      </c>
      <c r="L4012" s="2" t="s">
        <v>285</v>
      </c>
      <c r="M4012" s="2">
        <v>52</v>
      </c>
      <c r="N4012" s="2" t="b">
        <v>0</v>
      </c>
      <c r="O4012" s="2">
        <v>0.77995642701525059</v>
      </c>
      <c r="R4012" s="2" t="s">
        <v>65</v>
      </c>
      <c r="S4012" s="2" t="s">
        <v>8580</v>
      </c>
      <c r="T4012" s="2" t="s">
        <v>8581</v>
      </c>
      <c r="U4012" s="2" t="b">
        <v>1</v>
      </c>
      <c r="V4012" s="2" t="s">
        <v>69</v>
      </c>
      <c r="W4012" s="2">
        <v>0.6</v>
      </c>
    </row>
    <row r="4013" spans="1:23" ht="15.75" customHeight="1" x14ac:dyDescent="0.25">
      <c r="A4013" s="2" t="s">
        <v>5200</v>
      </c>
      <c r="B4013" s="2" t="s">
        <v>5201</v>
      </c>
      <c r="C4013" s="2" t="s">
        <v>190</v>
      </c>
      <c r="D4013" s="2" t="s">
        <v>88</v>
      </c>
      <c r="E4013" s="2" t="s">
        <v>90</v>
      </c>
      <c r="F4013" s="2" t="s">
        <v>55</v>
      </c>
      <c r="G4013" s="2" t="s">
        <v>338</v>
      </c>
      <c r="H4013" s="2" t="s">
        <v>282</v>
      </c>
      <c r="I4013" s="2" t="s">
        <v>26</v>
      </c>
      <c r="J4013" s="2" t="s">
        <v>339</v>
      </c>
      <c r="K4013" s="2" t="s">
        <v>340</v>
      </c>
      <c r="L4013" s="2" t="s">
        <v>285</v>
      </c>
      <c r="M4013" s="2">
        <v>53</v>
      </c>
      <c r="N4013" s="2" t="b">
        <v>0</v>
      </c>
      <c r="O4013" s="2">
        <v>0.75388026607538794</v>
      </c>
      <c r="R4013" s="2" t="s">
        <v>65</v>
      </c>
      <c r="S4013" s="2" t="s">
        <v>8582</v>
      </c>
      <c r="T4013" s="2" t="s">
        <v>8583</v>
      </c>
      <c r="U4013" s="2" t="b">
        <v>1</v>
      </c>
      <c r="V4013" s="2" t="s">
        <v>69</v>
      </c>
      <c r="W4013" s="2">
        <v>0.6</v>
      </c>
    </row>
    <row r="4014" spans="1:23" ht="15.75" customHeight="1" x14ac:dyDescent="0.25">
      <c r="A4014" s="2" t="s">
        <v>5200</v>
      </c>
      <c r="B4014" s="2" t="s">
        <v>5201</v>
      </c>
      <c r="C4014" s="2" t="s">
        <v>190</v>
      </c>
      <c r="D4014" s="2" t="s">
        <v>88</v>
      </c>
      <c r="E4014" s="2" t="s">
        <v>90</v>
      </c>
      <c r="F4014" s="2" t="s">
        <v>55</v>
      </c>
      <c r="G4014" s="2" t="s">
        <v>343</v>
      </c>
      <c r="H4014" s="2" t="s">
        <v>282</v>
      </c>
      <c r="I4014" s="2" t="s">
        <v>26</v>
      </c>
      <c r="J4014" s="2" t="s">
        <v>344</v>
      </c>
      <c r="K4014" s="2" t="s">
        <v>345</v>
      </c>
      <c r="L4014" s="2" t="s">
        <v>285</v>
      </c>
      <c r="M4014" s="2">
        <v>54</v>
      </c>
      <c r="N4014" s="2" t="b">
        <v>0</v>
      </c>
      <c r="O4014" s="2">
        <v>0.76521739130434796</v>
      </c>
      <c r="R4014" s="2" t="s">
        <v>65</v>
      </c>
      <c r="S4014" s="2" t="s">
        <v>8584</v>
      </c>
      <c r="T4014" s="2" t="s">
        <v>8585</v>
      </c>
      <c r="U4014" s="2" t="b">
        <v>1</v>
      </c>
      <c r="V4014" s="2" t="s">
        <v>69</v>
      </c>
      <c r="W4014" s="2">
        <v>0.8</v>
      </c>
    </row>
    <row r="4015" spans="1:23" ht="15.75" customHeight="1" x14ac:dyDescent="0.25">
      <c r="A4015" s="2" t="s">
        <v>5200</v>
      </c>
      <c r="B4015" s="2" t="s">
        <v>5201</v>
      </c>
      <c r="C4015" s="2" t="s">
        <v>190</v>
      </c>
      <c r="D4015" s="2" t="s">
        <v>88</v>
      </c>
      <c r="E4015" s="2" t="s">
        <v>90</v>
      </c>
      <c r="F4015" s="2" t="s">
        <v>55</v>
      </c>
      <c r="G4015" s="2" t="s">
        <v>349</v>
      </c>
      <c r="H4015" s="2" t="s">
        <v>282</v>
      </c>
      <c r="I4015" s="2" t="s">
        <v>26</v>
      </c>
      <c r="J4015" s="2" t="s">
        <v>351</v>
      </c>
      <c r="K4015" s="2" t="s">
        <v>352</v>
      </c>
      <c r="L4015" s="2" t="s">
        <v>285</v>
      </c>
      <c r="M4015" s="2">
        <v>55</v>
      </c>
      <c r="N4015" s="2" t="b">
        <v>0</v>
      </c>
      <c r="O4015" s="2">
        <v>0.74122807017543868</v>
      </c>
      <c r="R4015" s="2" t="s">
        <v>65</v>
      </c>
      <c r="S4015" s="2" t="s">
        <v>8586</v>
      </c>
      <c r="T4015" s="2" t="s">
        <v>8587</v>
      </c>
      <c r="U4015" s="2" t="b">
        <v>1</v>
      </c>
      <c r="V4015" s="2" t="s">
        <v>69</v>
      </c>
      <c r="W4015" s="2">
        <v>0.6</v>
      </c>
    </row>
    <row r="4016" spans="1:23" ht="15.75" customHeight="1" x14ac:dyDescent="0.25">
      <c r="A4016" s="2" t="s">
        <v>5200</v>
      </c>
      <c r="B4016" s="2" t="s">
        <v>5201</v>
      </c>
      <c r="C4016" s="2" t="s">
        <v>190</v>
      </c>
      <c r="D4016" s="2" t="s">
        <v>88</v>
      </c>
      <c r="E4016" s="2" t="s">
        <v>90</v>
      </c>
      <c r="F4016" s="2" t="s">
        <v>55</v>
      </c>
      <c r="G4016" s="2" t="s">
        <v>363</v>
      </c>
      <c r="H4016" s="2" t="s">
        <v>282</v>
      </c>
      <c r="I4016" s="2" t="s">
        <v>26</v>
      </c>
      <c r="J4016" s="2" t="s">
        <v>367</v>
      </c>
      <c r="K4016" s="2" t="s">
        <v>368</v>
      </c>
      <c r="L4016" s="2" t="s">
        <v>285</v>
      </c>
      <c r="M4016" s="2">
        <v>56</v>
      </c>
      <c r="N4016" s="2" t="b">
        <v>0</v>
      </c>
      <c r="O4016" s="2">
        <v>0.74835886214442016</v>
      </c>
      <c r="R4016" s="2" t="s">
        <v>65</v>
      </c>
      <c r="S4016" s="2" t="s">
        <v>8588</v>
      </c>
      <c r="T4016" s="2" t="s">
        <v>8589</v>
      </c>
      <c r="U4016" s="2" t="b">
        <v>1</v>
      </c>
      <c r="V4016" s="2" t="s">
        <v>69</v>
      </c>
      <c r="W4016" s="2">
        <v>0.6</v>
      </c>
    </row>
    <row r="4017" spans="1:23" ht="15.75" customHeight="1" x14ac:dyDescent="0.25">
      <c r="A4017" s="2" t="s">
        <v>5200</v>
      </c>
      <c r="B4017" s="2" t="s">
        <v>5201</v>
      </c>
      <c r="C4017" s="2" t="s">
        <v>190</v>
      </c>
      <c r="D4017" s="2" t="s">
        <v>88</v>
      </c>
      <c r="E4017" s="2" t="s">
        <v>90</v>
      </c>
      <c r="F4017" s="2" t="s">
        <v>55</v>
      </c>
      <c r="G4017" s="2" t="s">
        <v>378</v>
      </c>
      <c r="H4017" s="2" t="s">
        <v>282</v>
      </c>
      <c r="I4017" s="2" t="s">
        <v>26</v>
      </c>
      <c r="J4017" s="2" t="s">
        <v>380</v>
      </c>
      <c r="K4017" s="2" t="s">
        <v>381</v>
      </c>
      <c r="L4017" s="2" t="s">
        <v>285</v>
      </c>
      <c r="M4017" s="2">
        <v>57</v>
      </c>
      <c r="N4017" s="2" t="b">
        <v>0</v>
      </c>
      <c r="O4017" s="2">
        <v>0.76818181818181819</v>
      </c>
      <c r="R4017" s="2" t="s">
        <v>65</v>
      </c>
      <c r="S4017" s="2" t="s">
        <v>8590</v>
      </c>
      <c r="T4017" s="2" t="s">
        <v>8591</v>
      </c>
      <c r="U4017" s="2" t="b">
        <v>1</v>
      </c>
      <c r="V4017" s="2" t="s">
        <v>69</v>
      </c>
      <c r="W4017" s="2">
        <v>0.6</v>
      </c>
    </row>
    <row r="4018" spans="1:23" ht="15.75" customHeight="1" x14ac:dyDescent="0.25">
      <c r="A4018" s="2" t="s">
        <v>5200</v>
      </c>
      <c r="B4018" s="2" t="s">
        <v>5201</v>
      </c>
      <c r="C4018" s="2" t="s">
        <v>190</v>
      </c>
      <c r="D4018" s="2" t="s">
        <v>88</v>
      </c>
      <c r="E4018" s="2" t="s">
        <v>90</v>
      </c>
      <c r="F4018" s="2" t="s">
        <v>55</v>
      </c>
      <c r="G4018" s="2" t="s">
        <v>389</v>
      </c>
      <c r="H4018" s="2" t="s">
        <v>282</v>
      </c>
      <c r="I4018" s="2" t="s">
        <v>26</v>
      </c>
      <c r="J4018" s="2" t="s">
        <v>390</v>
      </c>
      <c r="K4018" s="2" t="s">
        <v>391</v>
      </c>
      <c r="L4018" s="2" t="s">
        <v>285</v>
      </c>
      <c r="M4018" s="2">
        <v>58</v>
      </c>
      <c r="N4018" s="2" t="b">
        <v>0</v>
      </c>
      <c r="O4018" s="2">
        <v>0.66493506493506493</v>
      </c>
      <c r="R4018" s="2" t="s">
        <v>65</v>
      </c>
      <c r="S4018" s="2" t="s">
        <v>8592</v>
      </c>
      <c r="T4018" s="2" t="s">
        <v>8593</v>
      </c>
      <c r="U4018" s="2" t="b">
        <v>1</v>
      </c>
      <c r="V4018" s="2" t="s">
        <v>69</v>
      </c>
      <c r="W4018" s="2">
        <v>0.6</v>
      </c>
    </row>
    <row r="4019" spans="1:23" ht="15.75" customHeight="1" x14ac:dyDescent="0.25">
      <c r="A4019" s="2" t="s">
        <v>5200</v>
      </c>
      <c r="B4019" s="2" t="s">
        <v>5201</v>
      </c>
      <c r="C4019" s="2" t="s">
        <v>190</v>
      </c>
      <c r="D4019" s="2" t="s">
        <v>88</v>
      </c>
      <c r="E4019" s="2" t="s">
        <v>90</v>
      </c>
      <c r="F4019" s="2" t="s">
        <v>55</v>
      </c>
      <c r="G4019" s="2" t="s">
        <v>395</v>
      </c>
      <c r="H4019" s="2" t="s">
        <v>282</v>
      </c>
      <c r="I4019" s="2" t="s">
        <v>26</v>
      </c>
      <c r="J4019" s="2" t="s">
        <v>397</v>
      </c>
      <c r="K4019" s="2" t="s">
        <v>398</v>
      </c>
      <c r="L4019" s="2" t="s">
        <v>285</v>
      </c>
      <c r="M4019" s="2">
        <v>59</v>
      </c>
      <c r="N4019" s="2" t="b">
        <v>0</v>
      </c>
      <c r="O4019" s="2">
        <v>0.77729257641921401</v>
      </c>
      <c r="R4019" s="2" t="s">
        <v>65</v>
      </c>
      <c r="S4019" s="2" t="s">
        <v>8594</v>
      </c>
      <c r="T4019" s="2" t="s">
        <v>8595</v>
      </c>
      <c r="U4019" s="2" t="b">
        <v>1</v>
      </c>
      <c r="V4019" s="2" t="s">
        <v>69</v>
      </c>
      <c r="W4019" s="2">
        <v>0.9</v>
      </c>
    </row>
    <row r="4020" spans="1:23" ht="15.75" customHeight="1" x14ac:dyDescent="0.25">
      <c r="A4020" s="2" t="s">
        <v>5200</v>
      </c>
      <c r="B4020" s="2" t="s">
        <v>5201</v>
      </c>
      <c r="C4020" s="2" t="s">
        <v>190</v>
      </c>
      <c r="D4020" s="2" t="s">
        <v>88</v>
      </c>
      <c r="E4020" s="2" t="s">
        <v>90</v>
      </c>
      <c r="F4020" s="2" t="s">
        <v>55</v>
      </c>
      <c r="G4020" s="2" t="s">
        <v>401</v>
      </c>
      <c r="H4020" s="2" t="s">
        <v>282</v>
      </c>
      <c r="I4020" s="2" t="s">
        <v>26</v>
      </c>
      <c r="J4020" s="2" t="s">
        <v>402</v>
      </c>
      <c r="K4020" s="2" t="s">
        <v>403</v>
      </c>
      <c r="L4020" s="2" t="s">
        <v>285</v>
      </c>
      <c r="M4020" s="2">
        <v>60</v>
      </c>
      <c r="N4020" s="2" t="b">
        <v>0</v>
      </c>
      <c r="O4020" s="2">
        <v>0.74782608695652175</v>
      </c>
      <c r="R4020" s="2" t="s">
        <v>65</v>
      </c>
      <c r="S4020" s="2" t="s">
        <v>8596</v>
      </c>
      <c r="T4020" s="2" t="s">
        <v>8597</v>
      </c>
      <c r="U4020" s="2" t="b">
        <v>1</v>
      </c>
      <c r="V4020" s="2" t="s">
        <v>69</v>
      </c>
      <c r="W4020" s="2">
        <v>0.7</v>
      </c>
    </row>
    <row r="4021" spans="1:23" ht="15.75" customHeight="1" x14ac:dyDescent="0.25">
      <c r="A4021" s="2" t="s">
        <v>5200</v>
      </c>
      <c r="B4021" s="2" t="s">
        <v>5201</v>
      </c>
      <c r="C4021" s="2" t="s">
        <v>190</v>
      </c>
      <c r="D4021" s="2" t="s">
        <v>88</v>
      </c>
      <c r="E4021" s="2" t="s">
        <v>90</v>
      </c>
      <c r="F4021" s="2" t="s">
        <v>55</v>
      </c>
      <c r="G4021" s="2" t="s">
        <v>406</v>
      </c>
      <c r="H4021" s="2" t="s">
        <v>282</v>
      </c>
      <c r="I4021" s="2" t="s">
        <v>26</v>
      </c>
      <c r="J4021" s="2" t="s">
        <v>407</v>
      </c>
      <c r="K4021" s="2" t="s">
        <v>408</v>
      </c>
      <c r="L4021" s="2" t="s">
        <v>285</v>
      </c>
      <c r="M4021" s="2">
        <v>61</v>
      </c>
      <c r="N4021" s="2" t="b">
        <v>0</v>
      </c>
      <c r="O4021" s="2">
        <v>0.74720357941834437</v>
      </c>
      <c r="R4021" s="2" t="s">
        <v>65</v>
      </c>
      <c r="S4021" s="2" t="s">
        <v>8598</v>
      </c>
      <c r="T4021" s="2" t="s">
        <v>8599</v>
      </c>
      <c r="U4021" s="2" t="b">
        <v>1</v>
      </c>
      <c r="V4021" s="2" t="s">
        <v>69</v>
      </c>
      <c r="W4021" s="2">
        <v>0.6</v>
      </c>
    </row>
    <row r="4022" spans="1:23" ht="15.75" customHeight="1" x14ac:dyDescent="0.25">
      <c r="A4022" s="2" t="s">
        <v>5200</v>
      </c>
      <c r="B4022" s="2" t="s">
        <v>5201</v>
      </c>
      <c r="C4022" s="2" t="s">
        <v>190</v>
      </c>
      <c r="D4022" s="2" t="s">
        <v>88</v>
      </c>
      <c r="E4022" s="2" t="s">
        <v>90</v>
      </c>
      <c r="F4022" s="2" t="s">
        <v>364</v>
      </c>
      <c r="G4022" s="2" t="s">
        <v>411</v>
      </c>
      <c r="H4022" s="2" t="s">
        <v>412</v>
      </c>
      <c r="I4022" s="2" t="s">
        <v>54</v>
      </c>
      <c r="J4022" s="2" t="s">
        <v>413</v>
      </c>
      <c r="K4022" s="2" t="s">
        <v>414</v>
      </c>
      <c r="L4022" s="2" t="s">
        <v>377</v>
      </c>
      <c r="M4022" s="2">
        <v>42</v>
      </c>
      <c r="N4022" s="2" t="b">
        <v>0</v>
      </c>
      <c r="O4022" s="2">
        <v>0.83966244725738393</v>
      </c>
      <c r="R4022" s="2" t="s">
        <v>65</v>
      </c>
      <c r="S4022" s="2" t="s">
        <v>8600</v>
      </c>
      <c r="T4022" s="2" t="s">
        <v>8601</v>
      </c>
      <c r="U4022" s="2" t="b">
        <v>1</v>
      </c>
      <c r="V4022" s="2" t="s">
        <v>69</v>
      </c>
      <c r="W4022" s="2">
        <v>0.7</v>
      </c>
    </row>
    <row r="4023" spans="1:23" ht="15.75" customHeight="1" x14ac:dyDescent="0.25">
      <c r="A4023" s="2" t="s">
        <v>5200</v>
      </c>
      <c r="B4023" s="2" t="s">
        <v>5201</v>
      </c>
      <c r="C4023" s="2" t="s">
        <v>190</v>
      </c>
      <c r="D4023" s="2" t="s">
        <v>88</v>
      </c>
      <c r="E4023" s="2" t="s">
        <v>90</v>
      </c>
      <c r="F4023" s="2" t="s">
        <v>364</v>
      </c>
      <c r="G4023" s="2" t="s">
        <v>417</v>
      </c>
      <c r="H4023" s="2" t="s">
        <v>412</v>
      </c>
      <c r="I4023" s="2" t="s">
        <v>54</v>
      </c>
      <c r="J4023" s="2" t="s">
        <v>418</v>
      </c>
      <c r="K4023" s="2" t="s">
        <v>419</v>
      </c>
      <c r="L4023" s="2" t="s">
        <v>377</v>
      </c>
      <c r="M4023" s="2">
        <v>43</v>
      </c>
      <c r="N4023" s="2" t="b">
        <v>0</v>
      </c>
      <c r="O4023" s="2">
        <v>0.8176100628930818</v>
      </c>
      <c r="R4023" s="2" t="s">
        <v>65</v>
      </c>
      <c r="S4023" s="2" t="s">
        <v>8602</v>
      </c>
      <c r="T4023" s="2" t="s">
        <v>8603</v>
      </c>
      <c r="U4023" s="2" t="b">
        <v>1</v>
      </c>
      <c r="V4023" s="2" t="s">
        <v>69</v>
      </c>
      <c r="W4023" s="2">
        <v>0.6</v>
      </c>
    </row>
    <row r="4024" spans="1:23" ht="15.75" customHeight="1" x14ac:dyDescent="0.25">
      <c r="A4024" s="2" t="s">
        <v>5200</v>
      </c>
      <c r="B4024" s="2" t="s">
        <v>5201</v>
      </c>
      <c r="C4024" s="2" t="s">
        <v>190</v>
      </c>
      <c r="D4024" s="2" t="s">
        <v>88</v>
      </c>
      <c r="E4024" s="2" t="s">
        <v>90</v>
      </c>
      <c r="F4024" s="2" t="s">
        <v>364</v>
      </c>
      <c r="G4024" s="2" t="s">
        <v>422</v>
      </c>
      <c r="H4024" s="2" t="s">
        <v>412</v>
      </c>
      <c r="I4024" s="2" t="s">
        <v>54</v>
      </c>
      <c r="J4024" s="2" t="s">
        <v>423</v>
      </c>
      <c r="K4024" s="2" t="s">
        <v>424</v>
      </c>
      <c r="L4024" s="2" t="s">
        <v>377</v>
      </c>
      <c r="M4024" s="2">
        <v>44</v>
      </c>
      <c r="N4024" s="2" t="b">
        <v>0</v>
      </c>
      <c r="O4024" s="2">
        <v>0.83298097251585623</v>
      </c>
      <c r="R4024" s="2" t="s">
        <v>65</v>
      </c>
      <c r="S4024" s="2" t="s">
        <v>8604</v>
      </c>
      <c r="T4024" s="2" t="s">
        <v>8605</v>
      </c>
      <c r="U4024" s="2" t="b">
        <v>1</v>
      </c>
      <c r="V4024" s="2" t="s">
        <v>69</v>
      </c>
      <c r="W4024" s="2">
        <v>0.6</v>
      </c>
    </row>
    <row r="4025" spans="1:23" ht="15.75" customHeight="1" x14ac:dyDescent="0.25">
      <c r="A4025" s="2" t="s">
        <v>5200</v>
      </c>
      <c r="B4025" s="2" t="s">
        <v>5201</v>
      </c>
      <c r="C4025" s="2" t="s">
        <v>190</v>
      </c>
      <c r="D4025" s="2" t="s">
        <v>88</v>
      </c>
      <c r="E4025" s="2" t="s">
        <v>90</v>
      </c>
      <c r="F4025" s="2" t="s">
        <v>364</v>
      </c>
      <c r="G4025" s="2" t="s">
        <v>427</v>
      </c>
      <c r="H4025" s="2" t="s">
        <v>412</v>
      </c>
      <c r="I4025" s="2" t="s">
        <v>54</v>
      </c>
      <c r="J4025" s="2" t="s">
        <v>428</v>
      </c>
      <c r="K4025" s="2" t="s">
        <v>429</v>
      </c>
      <c r="L4025" s="2" t="s">
        <v>377</v>
      </c>
      <c r="M4025" s="2">
        <v>45</v>
      </c>
      <c r="N4025" s="2" t="b">
        <v>0</v>
      </c>
      <c r="O4025" s="2">
        <v>0.82083333333333341</v>
      </c>
      <c r="R4025" s="2" t="s">
        <v>65</v>
      </c>
      <c r="S4025" s="2" t="s">
        <v>8606</v>
      </c>
      <c r="T4025" s="2" t="s">
        <v>8607</v>
      </c>
      <c r="U4025" s="2" t="b">
        <v>1</v>
      </c>
      <c r="V4025" s="2" t="s">
        <v>69</v>
      </c>
      <c r="W4025" s="2">
        <v>0.6</v>
      </c>
    </row>
    <row r="4026" spans="1:23" ht="15.75" customHeight="1" x14ac:dyDescent="0.25">
      <c r="A4026" s="2" t="s">
        <v>5200</v>
      </c>
      <c r="B4026" s="2" t="s">
        <v>5201</v>
      </c>
      <c r="C4026" s="2" t="s">
        <v>190</v>
      </c>
      <c r="D4026" s="2" t="s">
        <v>88</v>
      </c>
      <c r="E4026" s="2" t="s">
        <v>90</v>
      </c>
      <c r="F4026" s="2" t="s">
        <v>364</v>
      </c>
      <c r="G4026" s="2" t="s">
        <v>432</v>
      </c>
      <c r="H4026" s="2" t="s">
        <v>412</v>
      </c>
      <c r="I4026" s="2" t="s">
        <v>54</v>
      </c>
      <c r="J4026" s="2" t="s">
        <v>433</v>
      </c>
      <c r="K4026" s="2" t="s">
        <v>434</v>
      </c>
      <c r="L4026" s="2" t="s">
        <v>377</v>
      </c>
      <c r="M4026" s="2">
        <v>46</v>
      </c>
      <c r="N4026" s="2" t="b">
        <v>0</v>
      </c>
      <c r="O4026" s="2">
        <v>0.8149688149688149</v>
      </c>
      <c r="R4026" s="2" t="s">
        <v>65</v>
      </c>
      <c r="S4026" s="2" t="s">
        <v>8608</v>
      </c>
      <c r="T4026" s="2" t="s">
        <v>8609</v>
      </c>
      <c r="U4026" s="2" t="b">
        <v>1</v>
      </c>
      <c r="V4026" s="2" t="s">
        <v>69</v>
      </c>
      <c r="W4026" s="2">
        <v>0.8</v>
      </c>
    </row>
    <row r="4027" spans="1:23" ht="15.75" customHeight="1" x14ac:dyDescent="0.25">
      <c r="A4027" s="2" t="s">
        <v>5200</v>
      </c>
      <c r="B4027" s="2" t="s">
        <v>5201</v>
      </c>
      <c r="C4027" s="2" t="s">
        <v>190</v>
      </c>
      <c r="D4027" s="2" t="s">
        <v>88</v>
      </c>
      <c r="E4027" s="2" t="s">
        <v>90</v>
      </c>
      <c r="F4027" s="2" t="s">
        <v>364</v>
      </c>
      <c r="G4027" s="2" t="s">
        <v>437</v>
      </c>
      <c r="H4027" s="2" t="s">
        <v>412</v>
      </c>
      <c r="I4027" s="2" t="s">
        <v>54</v>
      </c>
      <c r="J4027" s="2" t="s">
        <v>438</v>
      </c>
      <c r="K4027" s="2" t="s">
        <v>439</v>
      </c>
      <c r="L4027" s="2" t="s">
        <v>377</v>
      </c>
      <c r="M4027" s="2">
        <v>47</v>
      </c>
      <c r="N4027" s="2" t="b">
        <v>0</v>
      </c>
      <c r="O4027" s="2">
        <v>0.83368421052631581</v>
      </c>
      <c r="R4027" s="2" t="s">
        <v>65</v>
      </c>
      <c r="S4027" s="2" t="s">
        <v>8610</v>
      </c>
      <c r="T4027" s="2" t="s">
        <v>8611</v>
      </c>
      <c r="U4027" s="2" t="b">
        <v>1</v>
      </c>
      <c r="V4027" s="2" t="s">
        <v>69</v>
      </c>
      <c r="W4027" s="2">
        <v>0.6</v>
      </c>
    </row>
    <row r="4028" spans="1:23" ht="15.75" customHeight="1" x14ac:dyDescent="0.25">
      <c r="A4028" s="2" t="s">
        <v>5200</v>
      </c>
      <c r="B4028" s="2" t="s">
        <v>5201</v>
      </c>
      <c r="C4028" s="2" t="s">
        <v>190</v>
      </c>
      <c r="D4028" s="2" t="s">
        <v>88</v>
      </c>
      <c r="E4028" s="2" t="s">
        <v>90</v>
      </c>
      <c r="F4028" s="2" t="s">
        <v>364</v>
      </c>
      <c r="G4028" s="2" t="s">
        <v>442</v>
      </c>
      <c r="H4028" s="2" t="s">
        <v>412</v>
      </c>
      <c r="I4028" s="2" t="s">
        <v>54</v>
      </c>
      <c r="J4028" s="2" t="s">
        <v>443</v>
      </c>
      <c r="K4028" s="2" t="s">
        <v>444</v>
      </c>
      <c r="L4028" s="2" t="s">
        <v>377</v>
      </c>
      <c r="M4028" s="2">
        <v>48</v>
      </c>
      <c r="N4028" s="2" t="b">
        <v>0</v>
      </c>
      <c r="O4028" s="2">
        <v>0.80672268907563038</v>
      </c>
      <c r="R4028" s="2" t="s">
        <v>65</v>
      </c>
      <c r="S4028" s="2" t="s">
        <v>8612</v>
      </c>
      <c r="T4028" s="2" t="s">
        <v>8613</v>
      </c>
      <c r="U4028" s="2" t="b">
        <v>1</v>
      </c>
      <c r="V4028" s="2" t="s">
        <v>69</v>
      </c>
      <c r="W4028" s="2">
        <v>0.6</v>
      </c>
    </row>
    <row r="4029" spans="1:23" ht="15.75" customHeight="1" x14ac:dyDescent="0.25">
      <c r="A4029" s="2" t="s">
        <v>5200</v>
      </c>
      <c r="B4029" s="2" t="s">
        <v>5201</v>
      </c>
      <c r="C4029" s="2" t="s">
        <v>190</v>
      </c>
      <c r="D4029" s="2" t="s">
        <v>88</v>
      </c>
      <c r="E4029" s="2" t="s">
        <v>90</v>
      </c>
      <c r="F4029" s="2" t="s">
        <v>364</v>
      </c>
      <c r="G4029" s="2" t="s">
        <v>447</v>
      </c>
      <c r="H4029" s="2" t="s">
        <v>412</v>
      </c>
      <c r="I4029" s="2" t="s">
        <v>54</v>
      </c>
      <c r="J4029" s="2" t="s">
        <v>448</v>
      </c>
      <c r="K4029" s="2" t="s">
        <v>449</v>
      </c>
      <c r="L4029" s="2" t="s">
        <v>377</v>
      </c>
      <c r="M4029" s="2">
        <v>49</v>
      </c>
      <c r="N4029" s="2" t="b">
        <v>0</v>
      </c>
      <c r="O4029" s="2">
        <v>0.82526315789473681</v>
      </c>
      <c r="R4029" s="2" t="s">
        <v>65</v>
      </c>
      <c r="S4029" s="2" t="s">
        <v>8614</v>
      </c>
      <c r="T4029" s="2" t="s">
        <v>8615</v>
      </c>
      <c r="U4029" s="2" t="b">
        <v>1</v>
      </c>
      <c r="V4029" s="2" t="s">
        <v>69</v>
      </c>
      <c r="W4029" s="2">
        <v>0.6</v>
      </c>
    </row>
    <row r="4030" spans="1:23" ht="15.75" customHeight="1" x14ac:dyDescent="0.25">
      <c r="A4030" s="2" t="s">
        <v>5200</v>
      </c>
      <c r="B4030" s="2" t="s">
        <v>5201</v>
      </c>
      <c r="C4030" s="2" t="s">
        <v>190</v>
      </c>
      <c r="D4030" s="2" t="s">
        <v>88</v>
      </c>
      <c r="E4030" s="2" t="s">
        <v>90</v>
      </c>
      <c r="F4030" s="2" t="s">
        <v>364</v>
      </c>
      <c r="G4030" s="2" t="s">
        <v>452</v>
      </c>
      <c r="H4030" s="2" t="s">
        <v>412</v>
      </c>
      <c r="I4030" s="2" t="s">
        <v>54</v>
      </c>
      <c r="J4030" s="2" t="s">
        <v>453</v>
      </c>
      <c r="K4030" s="2" t="s">
        <v>454</v>
      </c>
      <c r="L4030" s="2" t="s">
        <v>377</v>
      </c>
      <c r="M4030" s="2">
        <v>50</v>
      </c>
      <c r="N4030" s="2" t="b">
        <v>0</v>
      </c>
      <c r="O4030" s="2">
        <v>0.8270042194092827</v>
      </c>
      <c r="R4030" s="2" t="s">
        <v>65</v>
      </c>
      <c r="S4030" s="2" t="s">
        <v>8616</v>
      </c>
      <c r="T4030" s="2" t="s">
        <v>8617</v>
      </c>
      <c r="U4030" s="2" t="b">
        <v>1</v>
      </c>
      <c r="V4030" s="2" t="s">
        <v>69</v>
      </c>
      <c r="W4030" s="2">
        <v>0.6</v>
      </c>
    </row>
    <row r="4031" spans="1:23" ht="15.75" customHeight="1" x14ac:dyDescent="0.25">
      <c r="A4031" s="2" t="s">
        <v>5200</v>
      </c>
      <c r="B4031" s="2" t="s">
        <v>5201</v>
      </c>
      <c r="C4031" s="2" t="s">
        <v>190</v>
      </c>
      <c r="D4031" s="2" t="s">
        <v>88</v>
      </c>
      <c r="E4031" s="2" t="s">
        <v>90</v>
      </c>
      <c r="F4031" s="2" t="s">
        <v>364</v>
      </c>
      <c r="G4031" s="2" t="s">
        <v>457</v>
      </c>
      <c r="H4031" s="2" t="s">
        <v>412</v>
      </c>
      <c r="I4031" s="2" t="s">
        <v>54</v>
      </c>
      <c r="J4031" s="2" t="s">
        <v>458</v>
      </c>
      <c r="K4031" s="2" t="s">
        <v>459</v>
      </c>
      <c r="L4031" s="2" t="s">
        <v>377</v>
      </c>
      <c r="M4031" s="2">
        <v>51</v>
      </c>
      <c r="N4031" s="2" t="b">
        <v>0</v>
      </c>
      <c r="O4031" s="2">
        <v>0.81684210526315792</v>
      </c>
      <c r="R4031" s="2" t="s">
        <v>65</v>
      </c>
      <c r="S4031" s="2" t="s">
        <v>8618</v>
      </c>
      <c r="T4031" s="2" t="s">
        <v>8619</v>
      </c>
      <c r="U4031" s="2" t="b">
        <v>1</v>
      </c>
      <c r="V4031" s="2" t="s">
        <v>69</v>
      </c>
      <c r="W4031" s="2">
        <v>0.6</v>
      </c>
    </row>
    <row r="4032" spans="1:23" ht="15.75" customHeight="1" x14ac:dyDescent="0.25">
      <c r="A4032" s="2" t="s">
        <v>5200</v>
      </c>
      <c r="B4032" s="2" t="s">
        <v>5201</v>
      </c>
      <c r="C4032" s="2" t="s">
        <v>190</v>
      </c>
      <c r="D4032" s="2" t="s">
        <v>88</v>
      </c>
      <c r="E4032" s="2" t="s">
        <v>90</v>
      </c>
      <c r="F4032" s="2" t="s">
        <v>364</v>
      </c>
      <c r="G4032" s="2" t="s">
        <v>462</v>
      </c>
      <c r="H4032" s="2" t="s">
        <v>412</v>
      </c>
      <c r="I4032" s="2" t="s">
        <v>54</v>
      </c>
      <c r="J4032" s="2" t="s">
        <v>463</v>
      </c>
      <c r="K4032" s="2" t="s">
        <v>464</v>
      </c>
      <c r="L4032" s="2" t="s">
        <v>377</v>
      </c>
      <c r="M4032" s="2">
        <v>52</v>
      </c>
      <c r="N4032" s="2" t="b">
        <v>0</v>
      </c>
      <c r="O4032" s="2">
        <v>0.83193277310924374</v>
      </c>
      <c r="R4032" s="2" t="s">
        <v>65</v>
      </c>
      <c r="S4032" s="2" t="s">
        <v>8620</v>
      </c>
      <c r="T4032" s="2" t="s">
        <v>8621</v>
      </c>
      <c r="U4032" s="2" t="b">
        <v>1</v>
      </c>
      <c r="V4032" s="2" t="s">
        <v>69</v>
      </c>
      <c r="W4032" s="2">
        <v>0.6</v>
      </c>
    </row>
    <row r="4033" spans="1:23" ht="15.75" customHeight="1" x14ac:dyDescent="0.25">
      <c r="A4033" s="2" t="s">
        <v>5200</v>
      </c>
      <c r="B4033" s="2" t="s">
        <v>5201</v>
      </c>
      <c r="C4033" s="2" t="s">
        <v>190</v>
      </c>
      <c r="D4033" s="2" t="s">
        <v>88</v>
      </c>
      <c r="E4033" s="2" t="s">
        <v>90</v>
      </c>
      <c r="F4033" s="2" t="s">
        <v>364</v>
      </c>
      <c r="G4033" s="2" t="s">
        <v>467</v>
      </c>
      <c r="H4033" s="2" t="s">
        <v>412</v>
      </c>
      <c r="I4033" s="2" t="s">
        <v>54</v>
      </c>
      <c r="J4033" s="2" t="s">
        <v>468</v>
      </c>
      <c r="K4033" s="2" t="s">
        <v>469</v>
      </c>
      <c r="L4033" s="2" t="s">
        <v>377</v>
      </c>
      <c r="M4033" s="2">
        <v>53</v>
      </c>
      <c r="N4033" s="2" t="b">
        <v>0</v>
      </c>
      <c r="O4033" s="2">
        <v>0.82105263157894726</v>
      </c>
      <c r="R4033" s="2" t="s">
        <v>65</v>
      </c>
      <c r="S4033" s="2" t="s">
        <v>8622</v>
      </c>
      <c r="T4033" s="2" t="s">
        <v>8623</v>
      </c>
      <c r="U4033" s="2" t="b">
        <v>1</v>
      </c>
      <c r="V4033" s="2" t="s">
        <v>69</v>
      </c>
      <c r="W4033" s="2">
        <v>0.6</v>
      </c>
    </row>
    <row r="4034" spans="1:23" ht="15.75" customHeight="1" x14ac:dyDescent="0.25">
      <c r="A4034" s="2" t="s">
        <v>5200</v>
      </c>
      <c r="B4034" s="2" t="s">
        <v>5201</v>
      </c>
      <c r="C4034" s="2" t="s">
        <v>190</v>
      </c>
      <c r="D4034" s="2" t="s">
        <v>88</v>
      </c>
      <c r="E4034" s="2" t="s">
        <v>90</v>
      </c>
      <c r="F4034" s="2" t="s">
        <v>364</v>
      </c>
      <c r="G4034" s="2" t="s">
        <v>472</v>
      </c>
      <c r="H4034" s="2" t="s">
        <v>412</v>
      </c>
      <c r="I4034" s="2" t="s">
        <v>54</v>
      </c>
      <c r="J4034" s="2" t="s">
        <v>473</v>
      </c>
      <c r="K4034" s="2" t="s">
        <v>474</v>
      </c>
      <c r="L4034" s="2" t="s">
        <v>377</v>
      </c>
      <c r="M4034" s="2">
        <v>54</v>
      </c>
      <c r="N4034" s="2" t="b">
        <v>0</v>
      </c>
      <c r="O4034" s="2">
        <v>0.82947368421052636</v>
      </c>
      <c r="R4034" s="2" t="s">
        <v>65</v>
      </c>
      <c r="S4034" s="2" t="s">
        <v>8624</v>
      </c>
      <c r="T4034" s="2" t="s">
        <v>8625</v>
      </c>
      <c r="U4034" s="2" t="b">
        <v>1</v>
      </c>
      <c r="V4034" s="2" t="s">
        <v>69</v>
      </c>
      <c r="W4034" s="2">
        <v>0.6</v>
      </c>
    </row>
    <row r="4035" spans="1:23" ht="15.75" customHeight="1" x14ac:dyDescent="0.25">
      <c r="A4035" s="2" t="s">
        <v>5200</v>
      </c>
      <c r="B4035" s="2" t="s">
        <v>5201</v>
      </c>
      <c r="C4035" s="2" t="s">
        <v>190</v>
      </c>
      <c r="D4035" s="2" t="s">
        <v>88</v>
      </c>
      <c r="E4035" s="2" t="s">
        <v>90</v>
      </c>
      <c r="F4035" s="2" t="s">
        <v>364</v>
      </c>
      <c r="G4035" s="2" t="s">
        <v>477</v>
      </c>
      <c r="H4035" s="2" t="s">
        <v>412</v>
      </c>
      <c r="I4035" s="2" t="s">
        <v>54</v>
      </c>
      <c r="J4035" s="2" t="s">
        <v>478</v>
      </c>
      <c r="K4035" s="2" t="s">
        <v>479</v>
      </c>
      <c r="L4035" s="2" t="s">
        <v>377</v>
      </c>
      <c r="M4035" s="2">
        <v>55</v>
      </c>
      <c r="N4035" s="2" t="b">
        <v>0</v>
      </c>
      <c r="O4035" s="2">
        <v>0.81684210526315792</v>
      </c>
      <c r="R4035" s="2" t="s">
        <v>65</v>
      </c>
      <c r="S4035" s="2" t="s">
        <v>8626</v>
      </c>
      <c r="T4035" s="2" t="s">
        <v>8627</v>
      </c>
      <c r="U4035" s="2" t="b">
        <v>1</v>
      </c>
      <c r="V4035" s="2" t="s">
        <v>69</v>
      </c>
      <c r="W4035" s="2">
        <v>0.6</v>
      </c>
    </row>
    <row r="4036" spans="1:23" ht="15.75" customHeight="1" x14ac:dyDescent="0.25">
      <c r="A4036" s="2" t="s">
        <v>5200</v>
      </c>
      <c r="B4036" s="2" t="s">
        <v>5201</v>
      </c>
      <c r="C4036" s="2" t="s">
        <v>190</v>
      </c>
      <c r="D4036" s="2" t="s">
        <v>88</v>
      </c>
      <c r="E4036" s="2" t="s">
        <v>90</v>
      </c>
      <c r="F4036" s="2" t="s">
        <v>364</v>
      </c>
      <c r="G4036" s="2" t="s">
        <v>482</v>
      </c>
      <c r="H4036" s="2" t="s">
        <v>412</v>
      </c>
      <c r="I4036" s="2" t="s">
        <v>54</v>
      </c>
      <c r="J4036" s="2" t="s">
        <v>483</v>
      </c>
      <c r="K4036" s="2" t="s">
        <v>484</v>
      </c>
      <c r="L4036" s="2" t="s">
        <v>377</v>
      </c>
      <c r="M4036" s="2">
        <v>56</v>
      </c>
      <c r="N4036" s="2" t="b">
        <v>0</v>
      </c>
      <c r="O4036" s="2">
        <v>0.82599580712788256</v>
      </c>
      <c r="R4036" s="2" t="s">
        <v>65</v>
      </c>
      <c r="S4036" s="2" t="s">
        <v>8628</v>
      </c>
      <c r="T4036" s="2" t="s">
        <v>8629</v>
      </c>
      <c r="U4036" s="2" t="b">
        <v>1</v>
      </c>
      <c r="V4036" s="2" t="s">
        <v>69</v>
      </c>
      <c r="W4036" s="2">
        <v>0.6</v>
      </c>
    </row>
    <row r="4037" spans="1:23" ht="15.75" customHeight="1" x14ac:dyDescent="0.25">
      <c r="A4037" s="2" t="s">
        <v>5200</v>
      </c>
      <c r="B4037" s="2" t="s">
        <v>5201</v>
      </c>
      <c r="C4037" s="2" t="s">
        <v>190</v>
      </c>
      <c r="D4037" s="2" t="s">
        <v>88</v>
      </c>
      <c r="E4037" s="2" t="s">
        <v>90</v>
      </c>
      <c r="F4037" s="2" t="s">
        <v>364</v>
      </c>
      <c r="G4037" s="2" t="s">
        <v>487</v>
      </c>
      <c r="H4037" s="2" t="s">
        <v>412</v>
      </c>
      <c r="I4037" s="2" t="s">
        <v>54</v>
      </c>
      <c r="J4037" s="2" t="s">
        <v>488</v>
      </c>
      <c r="K4037" s="2" t="s">
        <v>489</v>
      </c>
      <c r="L4037" s="2" t="s">
        <v>377</v>
      </c>
      <c r="M4037" s="2">
        <v>57</v>
      </c>
      <c r="N4037" s="2" t="b">
        <v>0</v>
      </c>
      <c r="O4037" s="2">
        <v>0.82203389830508478</v>
      </c>
      <c r="R4037" s="2" t="s">
        <v>65</v>
      </c>
      <c r="S4037" s="2" t="s">
        <v>8630</v>
      </c>
      <c r="T4037" s="2" t="s">
        <v>8631</v>
      </c>
      <c r="U4037" s="2" t="b">
        <v>1</v>
      </c>
      <c r="V4037" s="2" t="s">
        <v>69</v>
      </c>
      <c r="W4037" s="2">
        <v>0.6</v>
      </c>
    </row>
    <row r="4038" spans="1:23" ht="15.75" customHeight="1" x14ac:dyDescent="0.25">
      <c r="A4038" s="2" t="s">
        <v>5200</v>
      </c>
      <c r="B4038" s="2" t="s">
        <v>5201</v>
      </c>
      <c r="C4038" s="2" t="s">
        <v>190</v>
      </c>
      <c r="D4038" s="2" t="s">
        <v>88</v>
      </c>
      <c r="E4038" s="2" t="s">
        <v>90</v>
      </c>
      <c r="F4038" s="2" t="s">
        <v>364</v>
      </c>
      <c r="G4038" s="2" t="s">
        <v>492</v>
      </c>
      <c r="H4038" s="2" t="s">
        <v>412</v>
      </c>
      <c r="I4038" s="2" t="s">
        <v>54</v>
      </c>
      <c r="J4038" s="2" t="s">
        <v>493</v>
      </c>
      <c r="K4038" s="2" t="s">
        <v>494</v>
      </c>
      <c r="L4038" s="2" t="s">
        <v>377</v>
      </c>
      <c r="M4038" s="2">
        <v>58</v>
      </c>
      <c r="N4038" s="2" t="b">
        <v>0</v>
      </c>
      <c r="O4038" s="2">
        <v>0.82377919320594484</v>
      </c>
      <c r="R4038" s="2" t="s">
        <v>65</v>
      </c>
      <c r="S4038" s="2" t="s">
        <v>8632</v>
      </c>
      <c r="T4038" s="2" t="s">
        <v>8633</v>
      </c>
      <c r="U4038" s="2" t="b">
        <v>1</v>
      </c>
      <c r="V4038" s="2" t="s">
        <v>69</v>
      </c>
      <c r="W4038" s="2">
        <v>0.6</v>
      </c>
    </row>
    <row r="4039" spans="1:23" ht="15.75" customHeight="1" x14ac:dyDescent="0.25">
      <c r="A4039" s="2" t="s">
        <v>5200</v>
      </c>
      <c r="B4039" s="2" t="s">
        <v>5201</v>
      </c>
      <c r="C4039" s="2" t="s">
        <v>190</v>
      </c>
      <c r="D4039" s="2" t="s">
        <v>88</v>
      </c>
      <c r="E4039" s="2" t="s">
        <v>90</v>
      </c>
      <c r="F4039" s="2" t="s">
        <v>364</v>
      </c>
      <c r="G4039" s="2" t="s">
        <v>497</v>
      </c>
      <c r="H4039" s="2" t="s">
        <v>412</v>
      </c>
      <c r="I4039" s="2" t="s">
        <v>54</v>
      </c>
      <c r="J4039" s="2" t="s">
        <v>498</v>
      </c>
      <c r="K4039" s="2" t="s">
        <v>499</v>
      </c>
      <c r="L4039" s="2" t="s">
        <v>377</v>
      </c>
      <c r="M4039" s="2">
        <v>59</v>
      </c>
      <c r="N4039" s="2" t="b">
        <v>0</v>
      </c>
      <c r="O4039" s="2">
        <v>0.82947368421052636</v>
      </c>
      <c r="R4039" s="2" t="s">
        <v>65</v>
      </c>
      <c r="S4039" s="2" t="s">
        <v>8634</v>
      </c>
      <c r="T4039" s="2" t="s">
        <v>8635</v>
      </c>
      <c r="U4039" s="2" t="b">
        <v>1</v>
      </c>
      <c r="V4039" s="2" t="s">
        <v>69</v>
      </c>
      <c r="W4039" s="2">
        <v>0.6</v>
      </c>
    </row>
    <row r="4040" spans="1:23" ht="15.75" customHeight="1" x14ac:dyDescent="0.25">
      <c r="A4040" s="2" t="s">
        <v>5200</v>
      </c>
      <c r="B4040" s="2" t="s">
        <v>5201</v>
      </c>
      <c r="C4040" s="2" t="s">
        <v>190</v>
      </c>
      <c r="D4040" s="2" t="s">
        <v>88</v>
      </c>
      <c r="E4040" s="2" t="s">
        <v>90</v>
      </c>
      <c r="F4040" s="2" t="s">
        <v>364</v>
      </c>
      <c r="G4040" s="2" t="s">
        <v>502</v>
      </c>
      <c r="H4040" s="2" t="s">
        <v>412</v>
      </c>
      <c r="I4040" s="2" t="s">
        <v>54</v>
      </c>
      <c r="J4040" s="2" t="s">
        <v>503</v>
      </c>
      <c r="K4040" s="2" t="s">
        <v>504</v>
      </c>
      <c r="L4040" s="2" t="s">
        <v>377</v>
      </c>
      <c r="M4040" s="2">
        <v>60</v>
      </c>
      <c r="N4040" s="2" t="b">
        <v>0</v>
      </c>
      <c r="O4040" s="2">
        <v>0.80922431865828093</v>
      </c>
      <c r="R4040" s="2" t="s">
        <v>65</v>
      </c>
      <c r="S4040" s="2" t="s">
        <v>8636</v>
      </c>
      <c r="T4040" s="2" t="s">
        <v>8637</v>
      </c>
      <c r="U4040" s="2" t="b">
        <v>1</v>
      </c>
      <c r="V4040" s="2" t="s">
        <v>69</v>
      </c>
      <c r="W4040" s="2">
        <v>0.7</v>
      </c>
    </row>
    <row r="4041" spans="1:23" ht="15.75" customHeight="1" x14ac:dyDescent="0.25">
      <c r="A4041" s="2" t="s">
        <v>5200</v>
      </c>
      <c r="B4041" s="2" t="s">
        <v>5201</v>
      </c>
      <c r="C4041" s="2" t="s">
        <v>190</v>
      </c>
      <c r="D4041" s="2" t="s">
        <v>88</v>
      </c>
      <c r="E4041" s="2" t="s">
        <v>90</v>
      </c>
      <c r="F4041" s="2" t="s">
        <v>364</v>
      </c>
      <c r="G4041" s="2" t="s">
        <v>507</v>
      </c>
      <c r="H4041" s="2" t="s">
        <v>412</v>
      </c>
      <c r="I4041" s="2" t="s">
        <v>54</v>
      </c>
      <c r="J4041" s="2" t="s">
        <v>508</v>
      </c>
      <c r="K4041" s="2" t="s">
        <v>509</v>
      </c>
      <c r="L4041" s="2" t="s">
        <v>377</v>
      </c>
      <c r="M4041" s="2">
        <v>61</v>
      </c>
      <c r="N4041" s="2" t="b">
        <v>0</v>
      </c>
      <c r="O4041" s="2">
        <v>0.84631578947368424</v>
      </c>
      <c r="R4041" s="2" t="s">
        <v>65</v>
      </c>
      <c r="S4041" s="2" t="s">
        <v>8638</v>
      </c>
      <c r="T4041" s="2" t="s">
        <v>8639</v>
      </c>
      <c r="U4041" s="2" t="b">
        <v>1</v>
      </c>
      <c r="V4041" s="2" t="s">
        <v>69</v>
      </c>
      <c r="W4041" s="2">
        <v>0.6</v>
      </c>
    </row>
    <row r="4042" spans="1:23" ht="15.75" customHeight="1" x14ac:dyDescent="0.25">
      <c r="A4042" s="2" t="s">
        <v>5200</v>
      </c>
      <c r="B4042" s="2" t="s">
        <v>5201</v>
      </c>
      <c r="C4042" s="2" t="s">
        <v>190</v>
      </c>
      <c r="D4042" s="2" t="s">
        <v>88</v>
      </c>
      <c r="E4042" s="2" t="s">
        <v>90</v>
      </c>
      <c r="F4042" s="2" t="s">
        <v>364</v>
      </c>
      <c r="G4042" s="2" t="s">
        <v>512</v>
      </c>
      <c r="H4042" s="2" t="s">
        <v>513</v>
      </c>
      <c r="I4042" s="2" t="s">
        <v>40</v>
      </c>
      <c r="J4042" s="2" t="s">
        <v>514</v>
      </c>
      <c r="K4042" s="2" t="s">
        <v>515</v>
      </c>
      <c r="L4042" s="2" t="s">
        <v>372</v>
      </c>
      <c r="M4042" s="2">
        <v>42</v>
      </c>
      <c r="N4042" s="2" t="b">
        <v>0</v>
      </c>
      <c r="O4042" s="2">
        <v>0.83102493074792239</v>
      </c>
      <c r="R4042" s="2" t="s">
        <v>65</v>
      </c>
      <c r="S4042" s="2" t="s">
        <v>8640</v>
      </c>
      <c r="T4042" s="2" t="s">
        <v>8641</v>
      </c>
      <c r="U4042" s="2" t="b">
        <v>1</v>
      </c>
      <c r="V4042" s="2" t="s">
        <v>69</v>
      </c>
      <c r="W4042" s="2">
        <v>0.7</v>
      </c>
    </row>
    <row r="4043" spans="1:23" ht="15.75" customHeight="1" x14ac:dyDescent="0.25">
      <c r="A4043" s="2" t="s">
        <v>5200</v>
      </c>
      <c r="B4043" s="2" t="s">
        <v>5201</v>
      </c>
      <c r="C4043" s="2" t="s">
        <v>190</v>
      </c>
      <c r="D4043" s="2" t="s">
        <v>88</v>
      </c>
      <c r="E4043" s="2" t="s">
        <v>90</v>
      </c>
      <c r="F4043" s="2" t="s">
        <v>364</v>
      </c>
      <c r="G4043" s="2" t="s">
        <v>518</v>
      </c>
      <c r="H4043" s="2" t="s">
        <v>513</v>
      </c>
      <c r="I4043" s="2" t="s">
        <v>40</v>
      </c>
      <c r="J4043" s="2" t="s">
        <v>519</v>
      </c>
      <c r="K4043" s="2" t="s">
        <v>520</v>
      </c>
      <c r="L4043" s="2" t="s">
        <v>372</v>
      </c>
      <c r="M4043" s="2">
        <v>43</v>
      </c>
      <c r="N4043" s="2" t="b">
        <v>0</v>
      </c>
      <c r="O4043" s="2">
        <v>0.84444444444444433</v>
      </c>
      <c r="R4043" s="2" t="s">
        <v>65</v>
      </c>
      <c r="S4043" s="2" t="s">
        <v>8642</v>
      </c>
      <c r="T4043" s="2" t="s">
        <v>8643</v>
      </c>
      <c r="U4043" s="2" t="b">
        <v>1</v>
      </c>
      <c r="V4043" s="2" t="s">
        <v>69</v>
      </c>
      <c r="W4043" s="2">
        <v>0.6</v>
      </c>
    </row>
    <row r="4044" spans="1:23" ht="15.75" customHeight="1" x14ac:dyDescent="0.25">
      <c r="A4044" s="2" t="s">
        <v>5200</v>
      </c>
      <c r="B4044" s="2" t="s">
        <v>5201</v>
      </c>
      <c r="C4044" s="2" t="s">
        <v>190</v>
      </c>
      <c r="D4044" s="2" t="s">
        <v>88</v>
      </c>
      <c r="E4044" s="2" t="s">
        <v>90</v>
      </c>
      <c r="F4044" s="2" t="s">
        <v>364</v>
      </c>
      <c r="G4044" s="2" t="s">
        <v>523</v>
      </c>
      <c r="H4044" s="2" t="s">
        <v>513</v>
      </c>
      <c r="I4044" s="2" t="s">
        <v>40</v>
      </c>
      <c r="J4044" s="2" t="s">
        <v>524</v>
      </c>
      <c r="K4044" s="2" t="s">
        <v>525</v>
      </c>
      <c r="L4044" s="2" t="s">
        <v>372</v>
      </c>
      <c r="M4044" s="2">
        <v>44</v>
      </c>
      <c r="N4044" s="2" t="b">
        <v>0</v>
      </c>
      <c r="O4044" s="2">
        <v>0.82644628099173556</v>
      </c>
      <c r="R4044" s="2" t="s">
        <v>65</v>
      </c>
      <c r="S4044" s="2" t="s">
        <v>8644</v>
      </c>
      <c r="T4044" s="2" t="s">
        <v>8645</v>
      </c>
      <c r="U4044" s="2" t="b">
        <v>1</v>
      </c>
      <c r="V4044" s="2" t="s">
        <v>69</v>
      </c>
      <c r="W4044" s="2">
        <v>0.6</v>
      </c>
    </row>
    <row r="4045" spans="1:23" ht="15.75" customHeight="1" x14ac:dyDescent="0.25">
      <c r="A4045" s="2" t="s">
        <v>5200</v>
      </c>
      <c r="B4045" s="2" t="s">
        <v>5201</v>
      </c>
      <c r="C4045" s="2" t="s">
        <v>190</v>
      </c>
      <c r="D4045" s="2" t="s">
        <v>88</v>
      </c>
      <c r="E4045" s="2" t="s">
        <v>90</v>
      </c>
      <c r="F4045" s="2" t="s">
        <v>364</v>
      </c>
      <c r="G4045" s="2" t="s">
        <v>528</v>
      </c>
      <c r="H4045" s="2" t="s">
        <v>513</v>
      </c>
      <c r="I4045" s="2" t="s">
        <v>40</v>
      </c>
      <c r="J4045" s="2" t="s">
        <v>529</v>
      </c>
      <c r="K4045" s="2" t="s">
        <v>530</v>
      </c>
      <c r="L4045" s="2" t="s">
        <v>372</v>
      </c>
      <c r="M4045" s="2">
        <v>45</v>
      </c>
      <c r="N4045" s="2" t="b">
        <v>0</v>
      </c>
      <c r="O4045" s="2">
        <v>0.84297520661157033</v>
      </c>
      <c r="R4045" s="2" t="s">
        <v>65</v>
      </c>
      <c r="S4045" s="2" t="s">
        <v>8646</v>
      </c>
      <c r="T4045" s="2" t="s">
        <v>8647</v>
      </c>
      <c r="U4045" s="2" t="b">
        <v>1</v>
      </c>
      <c r="V4045" s="2" t="s">
        <v>69</v>
      </c>
      <c r="W4045" s="2">
        <v>0.6</v>
      </c>
    </row>
    <row r="4046" spans="1:23" ht="15.75" customHeight="1" x14ac:dyDescent="0.25">
      <c r="A4046" s="2" t="s">
        <v>5200</v>
      </c>
      <c r="B4046" s="2" t="s">
        <v>5201</v>
      </c>
      <c r="C4046" s="2" t="s">
        <v>190</v>
      </c>
      <c r="D4046" s="2" t="s">
        <v>88</v>
      </c>
      <c r="E4046" s="2" t="s">
        <v>90</v>
      </c>
      <c r="F4046" s="2" t="s">
        <v>364</v>
      </c>
      <c r="G4046" s="2" t="s">
        <v>533</v>
      </c>
      <c r="H4046" s="2" t="s">
        <v>513</v>
      </c>
      <c r="I4046" s="2" t="s">
        <v>40</v>
      </c>
      <c r="J4046" s="2" t="s">
        <v>534</v>
      </c>
      <c r="K4046" s="2" t="s">
        <v>535</v>
      </c>
      <c r="L4046" s="2" t="s">
        <v>372</v>
      </c>
      <c r="M4046" s="2">
        <v>46</v>
      </c>
      <c r="N4046" s="2" t="b">
        <v>0</v>
      </c>
      <c r="O4046" s="2">
        <v>0.82548476454293618</v>
      </c>
      <c r="R4046" s="2" t="s">
        <v>65</v>
      </c>
      <c r="S4046" s="2" t="s">
        <v>8648</v>
      </c>
      <c r="T4046" s="2" t="s">
        <v>8649</v>
      </c>
      <c r="U4046" s="2" t="b">
        <v>1</v>
      </c>
      <c r="V4046" s="2" t="s">
        <v>69</v>
      </c>
      <c r="W4046" s="2">
        <v>0.6</v>
      </c>
    </row>
    <row r="4047" spans="1:23" ht="15.75" customHeight="1" x14ac:dyDescent="0.25">
      <c r="A4047" s="2" t="s">
        <v>5200</v>
      </c>
      <c r="B4047" s="2" t="s">
        <v>5201</v>
      </c>
      <c r="C4047" s="2" t="s">
        <v>190</v>
      </c>
      <c r="D4047" s="2" t="s">
        <v>88</v>
      </c>
      <c r="E4047" s="2" t="s">
        <v>90</v>
      </c>
      <c r="F4047" s="2" t="s">
        <v>364</v>
      </c>
      <c r="G4047" s="2" t="s">
        <v>538</v>
      </c>
      <c r="H4047" s="2" t="s">
        <v>513</v>
      </c>
      <c r="I4047" s="2" t="s">
        <v>40</v>
      </c>
      <c r="J4047" s="2" t="s">
        <v>539</v>
      </c>
      <c r="K4047" s="2" t="s">
        <v>540</v>
      </c>
      <c r="L4047" s="2" t="s">
        <v>372</v>
      </c>
      <c r="M4047" s="2">
        <v>47</v>
      </c>
      <c r="N4047" s="2" t="b">
        <v>0</v>
      </c>
      <c r="O4047" s="2">
        <v>0.83102493074792239</v>
      </c>
      <c r="R4047" s="2" t="s">
        <v>65</v>
      </c>
      <c r="S4047" s="2" t="s">
        <v>8650</v>
      </c>
      <c r="T4047" s="2" t="s">
        <v>8651</v>
      </c>
      <c r="U4047" s="2" t="b">
        <v>1</v>
      </c>
      <c r="V4047" s="2" t="s">
        <v>69</v>
      </c>
      <c r="W4047" s="2">
        <v>0.6</v>
      </c>
    </row>
    <row r="4048" spans="1:23" ht="15.75" customHeight="1" x14ac:dyDescent="0.25">
      <c r="A4048" s="2" t="s">
        <v>5200</v>
      </c>
      <c r="B4048" s="2" t="s">
        <v>5201</v>
      </c>
      <c r="C4048" s="2" t="s">
        <v>190</v>
      </c>
      <c r="D4048" s="2" t="s">
        <v>88</v>
      </c>
      <c r="E4048" s="2" t="s">
        <v>90</v>
      </c>
      <c r="F4048" s="2" t="s">
        <v>364</v>
      </c>
      <c r="G4048" s="2" t="s">
        <v>550</v>
      </c>
      <c r="H4048" s="2" t="s">
        <v>513</v>
      </c>
      <c r="I4048" s="2" t="s">
        <v>40</v>
      </c>
      <c r="J4048" s="2" t="s">
        <v>555</v>
      </c>
      <c r="K4048" s="2" t="s">
        <v>557</v>
      </c>
      <c r="L4048" s="2" t="s">
        <v>372</v>
      </c>
      <c r="M4048" s="2">
        <v>48</v>
      </c>
      <c r="N4048" s="2" t="b">
        <v>0</v>
      </c>
      <c r="O4048" s="2">
        <v>0.81868131868131877</v>
      </c>
      <c r="R4048" s="2" t="s">
        <v>65</v>
      </c>
      <c r="S4048" s="2" t="s">
        <v>8652</v>
      </c>
      <c r="T4048" s="2" t="s">
        <v>8653</v>
      </c>
      <c r="U4048" s="2" t="b">
        <v>1</v>
      </c>
      <c r="V4048" s="2" t="s">
        <v>69</v>
      </c>
      <c r="W4048" s="2">
        <v>0.6</v>
      </c>
    </row>
    <row r="4049" spans="1:23" ht="15.75" customHeight="1" x14ac:dyDescent="0.25">
      <c r="A4049" s="2" t="s">
        <v>5200</v>
      </c>
      <c r="B4049" s="2" t="s">
        <v>5201</v>
      </c>
      <c r="C4049" s="2" t="s">
        <v>190</v>
      </c>
      <c r="D4049" s="2" t="s">
        <v>88</v>
      </c>
      <c r="E4049" s="2" t="s">
        <v>90</v>
      </c>
      <c r="F4049" s="2" t="s">
        <v>364</v>
      </c>
      <c r="G4049" s="2" t="s">
        <v>572</v>
      </c>
      <c r="H4049" s="2" t="s">
        <v>513</v>
      </c>
      <c r="I4049" s="2" t="s">
        <v>40</v>
      </c>
      <c r="J4049" s="2" t="s">
        <v>575</v>
      </c>
      <c r="K4049" s="2" t="s">
        <v>576</v>
      </c>
      <c r="L4049" s="2" t="s">
        <v>372</v>
      </c>
      <c r="M4049" s="2">
        <v>49</v>
      </c>
      <c r="N4049" s="2" t="b">
        <v>0</v>
      </c>
      <c r="O4049" s="2">
        <v>0.84848484848484851</v>
      </c>
      <c r="R4049" s="2" t="s">
        <v>65</v>
      </c>
      <c r="S4049" s="2" t="s">
        <v>8654</v>
      </c>
      <c r="T4049" s="2" t="s">
        <v>8655</v>
      </c>
      <c r="U4049" s="2" t="b">
        <v>1</v>
      </c>
      <c r="V4049" s="2" t="s">
        <v>69</v>
      </c>
      <c r="W4049" s="2">
        <v>0.6</v>
      </c>
    </row>
    <row r="4050" spans="1:23" ht="15.75" customHeight="1" x14ac:dyDescent="0.25">
      <c r="A4050" s="2" t="s">
        <v>5200</v>
      </c>
      <c r="B4050" s="2" t="s">
        <v>5201</v>
      </c>
      <c r="C4050" s="2" t="s">
        <v>190</v>
      </c>
      <c r="D4050" s="2" t="s">
        <v>88</v>
      </c>
      <c r="E4050" s="2" t="s">
        <v>90</v>
      </c>
      <c r="F4050" s="2" t="s">
        <v>364</v>
      </c>
      <c r="G4050" s="2" t="s">
        <v>587</v>
      </c>
      <c r="H4050" s="2" t="s">
        <v>513</v>
      </c>
      <c r="I4050" s="2" t="s">
        <v>40</v>
      </c>
      <c r="J4050" s="2" t="s">
        <v>589</v>
      </c>
      <c r="K4050" s="2" t="s">
        <v>591</v>
      </c>
      <c r="L4050" s="2" t="s">
        <v>372</v>
      </c>
      <c r="M4050" s="2">
        <v>50</v>
      </c>
      <c r="N4050" s="2" t="b">
        <v>0</v>
      </c>
      <c r="O4050" s="2">
        <v>0.8133704735376045</v>
      </c>
      <c r="R4050" s="2" t="s">
        <v>65</v>
      </c>
      <c r="S4050" s="2" t="s">
        <v>8656</v>
      </c>
      <c r="T4050" s="2" t="s">
        <v>8657</v>
      </c>
      <c r="U4050" s="2" t="b">
        <v>1</v>
      </c>
      <c r="V4050" s="2" t="s">
        <v>69</v>
      </c>
      <c r="W4050" s="2">
        <v>0.6</v>
      </c>
    </row>
    <row r="4051" spans="1:23" ht="15.75" customHeight="1" x14ac:dyDescent="0.25">
      <c r="A4051" s="2" t="s">
        <v>5200</v>
      </c>
      <c r="B4051" s="2" t="s">
        <v>5201</v>
      </c>
      <c r="C4051" s="2" t="s">
        <v>190</v>
      </c>
      <c r="D4051" s="2" t="s">
        <v>88</v>
      </c>
      <c r="E4051" s="2" t="s">
        <v>90</v>
      </c>
      <c r="F4051" s="2" t="s">
        <v>364</v>
      </c>
      <c r="G4051" s="2" t="s">
        <v>601</v>
      </c>
      <c r="H4051" s="2" t="s">
        <v>513</v>
      </c>
      <c r="I4051" s="2" t="s">
        <v>40</v>
      </c>
      <c r="J4051" s="2" t="s">
        <v>603</v>
      </c>
      <c r="K4051" s="2" t="s">
        <v>604</v>
      </c>
      <c r="L4051" s="2" t="s">
        <v>372</v>
      </c>
      <c r="M4051" s="2">
        <v>51</v>
      </c>
      <c r="N4051" s="2" t="b">
        <v>0</v>
      </c>
      <c r="O4051" s="2">
        <v>0.8351648351648352</v>
      </c>
      <c r="R4051" s="2" t="s">
        <v>65</v>
      </c>
      <c r="S4051" s="2" t="s">
        <v>8658</v>
      </c>
      <c r="T4051" s="2" t="s">
        <v>8659</v>
      </c>
      <c r="U4051" s="2" t="b">
        <v>1</v>
      </c>
      <c r="V4051" s="2" t="s">
        <v>69</v>
      </c>
      <c r="W4051" s="2">
        <v>0.6</v>
      </c>
    </row>
    <row r="4052" spans="1:23" ht="15.75" customHeight="1" x14ac:dyDescent="0.25">
      <c r="A4052" s="2" t="s">
        <v>5200</v>
      </c>
      <c r="B4052" s="2" t="s">
        <v>5201</v>
      </c>
      <c r="C4052" s="2" t="s">
        <v>190</v>
      </c>
      <c r="D4052" s="2" t="s">
        <v>88</v>
      </c>
      <c r="E4052" s="2" t="s">
        <v>90</v>
      </c>
      <c r="F4052" s="2" t="s">
        <v>364</v>
      </c>
      <c r="G4052" s="2" t="s">
        <v>618</v>
      </c>
      <c r="H4052" s="2" t="s">
        <v>513</v>
      </c>
      <c r="I4052" s="2" t="s">
        <v>40</v>
      </c>
      <c r="J4052" s="2" t="s">
        <v>622</v>
      </c>
      <c r="K4052" s="2" t="s">
        <v>624</v>
      </c>
      <c r="L4052" s="2" t="s">
        <v>372</v>
      </c>
      <c r="M4052" s="2">
        <v>52</v>
      </c>
      <c r="N4052" s="2" t="b">
        <v>0</v>
      </c>
      <c r="O4052" s="2">
        <v>0.84122562674094714</v>
      </c>
      <c r="R4052" s="2" t="s">
        <v>65</v>
      </c>
      <c r="S4052" s="2" t="s">
        <v>8660</v>
      </c>
      <c r="T4052" s="2" t="s">
        <v>8661</v>
      </c>
      <c r="U4052" s="2" t="b">
        <v>1</v>
      </c>
      <c r="V4052" s="2" t="s">
        <v>69</v>
      </c>
      <c r="W4052" s="2">
        <v>0.7</v>
      </c>
    </row>
    <row r="4053" spans="1:23" ht="15.75" customHeight="1" x14ac:dyDescent="0.25">
      <c r="A4053" s="2" t="s">
        <v>5200</v>
      </c>
      <c r="B4053" s="2" t="s">
        <v>5201</v>
      </c>
      <c r="C4053" s="2" t="s">
        <v>190</v>
      </c>
      <c r="D4053" s="2" t="s">
        <v>88</v>
      </c>
      <c r="E4053" s="2" t="s">
        <v>90</v>
      </c>
      <c r="F4053" s="2" t="s">
        <v>364</v>
      </c>
      <c r="G4053" s="2" t="s">
        <v>640</v>
      </c>
      <c r="H4053" s="2" t="s">
        <v>513</v>
      </c>
      <c r="I4053" s="2" t="s">
        <v>40</v>
      </c>
      <c r="J4053" s="2" t="s">
        <v>643</v>
      </c>
      <c r="K4053" s="2" t="s">
        <v>644</v>
      </c>
      <c r="L4053" s="2" t="s">
        <v>372</v>
      </c>
      <c r="M4053" s="2">
        <v>53</v>
      </c>
      <c r="N4053" s="2" t="b">
        <v>0</v>
      </c>
      <c r="O4053" s="2">
        <v>0.84210526315789469</v>
      </c>
      <c r="R4053" s="2" t="s">
        <v>65</v>
      </c>
      <c r="S4053" s="2" t="s">
        <v>8662</v>
      </c>
      <c r="T4053" s="2" t="s">
        <v>8663</v>
      </c>
      <c r="U4053" s="2" t="b">
        <v>1</v>
      </c>
      <c r="V4053" s="2" t="s">
        <v>69</v>
      </c>
      <c r="W4053" s="2">
        <v>0.6</v>
      </c>
    </row>
    <row r="4054" spans="1:23" ht="15.75" customHeight="1" x14ac:dyDescent="0.25">
      <c r="A4054" s="2" t="s">
        <v>5200</v>
      </c>
      <c r="B4054" s="2" t="s">
        <v>5201</v>
      </c>
      <c r="C4054" s="2" t="s">
        <v>190</v>
      </c>
      <c r="D4054" s="2" t="s">
        <v>88</v>
      </c>
      <c r="E4054" s="2" t="s">
        <v>90</v>
      </c>
      <c r="F4054" s="2" t="s">
        <v>364</v>
      </c>
      <c r="G4054" s="2" t="s">
        <v>659</v>
      </c>
      <c r="H4054" s="2" t="s">
        <v>513</v>
      </c>
      <c r="I4054" s="2" t="s">
        <v>40</v>
      </c>
      <c r="J4054" s="2" t="s">
        <v>660</v>
      </c>
      <c r="K4054" s="2" t="s">
        <v>661</v>
      </c>
      <c r="L4054" s="2" t="s">
        <v>372</v>
      </c>
      <c r="M4054" s="2">
        <v>54</v>
      </c>
      <c r="N4054" s="2" t="b">
        <v>0</v>
      </c>
      <c r="O4054" s="2">
        <v>0.85245901639344268</v>
      </c>
      <c r="R4054" s="2" t="s">
        <v>65</v>
      </c>
      <c r="S4054" s="2" t="s">
        <v>8664</v>
      </c>
      <c r="T4054" s="2" t="s">
        <v>8665</v>
      </c>
      <c r="U4054" s="2" t="b">
        <v>1</v>
      </c>
      <c r="V4054" s="2" t="s">
        <v>69</v>
      </c>
      <c r="W4054" s="2">
        <v>0.6</v>
      </c>
    </row>
    <row r="4055" spans="1:23" ht="15.75" customHeight="1" x14ac:dyDescent="0.25">
      <c r="A4055" s="2" t="s">
        <v>5200</v>
      </c>
      <c r="B4055" s="2" t="s">
        <v>5201</v>
      </c>
      <c r="C4055" s="2" t="s">
        <v>190</v>
      </c>
      <c r="D4055" s="2" t="s">
        <v>88</v>
      </c>
      <c r="E4055" s="2" t="s">
        <v>90</v>
      </c>
      <c r="F4055" s="2" t="s">
        <v>364</v>
      </c>
      <c r="G4055" s="2" t="s">
        <v>664</v>
      </c>
      <c r="H4055" s="2" t="s">
        <v>513</v>
      </c>
      <c r="I4055" s="2" t="s">
        <v>40</v>
      </c>
      <c r="J4055" s="2" t="s">
        <v>665</v>
      </c>
      <c r="K4055" s="2" t="s">
        <v>666</v>
      </c>
      <c r="L4055" s="2" t="s">
        <v>372</v>
      </c>
      <c r="M4055" s="2">
        <v>55</v>
      </c>
      <c r="N4055" s="2" t="b">
        <v>0</v>
      </c>
      <c r="O4055" s="2">
        <v>0.82967032967032961</v>
      </c>
      <c r="R4055" s="2" t="s">
        <v>65</v>
      </c>
      <c r="S4055" s="2" t="s">
        <v>8666</v>
      </c>
      <c r="T4055" s="2" t="s">
        <v>8667</v>
      </c>
      <c r="U4055" s="2" t="b">
        <v>1</v>
      </c>
      <c r="V4055" s="2" t="s">
        <v>69</v>
      </c>
      <c r="W4055" s="2">
        <v>0.7</v>
      </c>
    </row>
    <row r="4056" spans="1:23" ht="15.75" customHeight="1" x14ac:dyDescent="0.25">
      <c r="A4056" s="2" t="s">
        <v>5200</v>
      </c>
      <c r="B4056" s="2" t="s">
        <v>5201</v>
      </c>
      <c r="C4056" s="2" t="s">
        <v>190</v>
      </c>
      <c r="D4056" s="2" t="s">
        <v>88</v>
      </c>
      <c r="E4056" s="2" t="s">
        <v>90</v>
      </c>
      <c r="F4056" s="2" t="s">
        <v>364</v>
      </c>
      <c r="G4056" s="2" t="s">
        <v>669</v>
      </c>
      <c r="H4056" s="2" t="s">
        <v>513</v>
      </c>
      <c r="I4056" s="2" t="s">
        <v>40</v>
      </c>
      <c r="J4056" s="2" t="s">
        <v>670</v>
      </c>
      <c r="K4056" s="2" t="s">
        <v>671</v>
      </c>
      <c r="L4056" s="2" t="s">
        <v>372</v>
      </c>
      <c r="M4056" s="2">
        <v>56</v>
      </c>
      <c r="N4056" s="2" t="b">
        <v>0</v>
      </c>
      <c r="O4056" s="2">
        <v>0.86033519553072624</v>
      </c>
      <c r="R4056" s="2" t="s">
        <v>65</v>
      </c>
      <c r="S4056" s="2" t="s">
        <v>8668</v>
      </c>
      <c r="T4056" s="2" t="s">
        <v>8669</v>
      </c>
      <c r="U4056" s="2" t="b">
        <v>1</v>
      </c>
      <c r="V4056" s="2" t="s">
        <v>69</v>
      </c>
      <c r="W4056" s="2">
        <v>0.7</v>
      </c>
    </row>
    <row r="4057" spans="1:23" ht="15.75" customHeight="1" x14ac:dyDescent="0.25">
      <c r="A4057" s="2" t="s">
        <v>5200</v>
      </c>
      <c r="B4057" s="2" t="s">
        <v>5201</v>
      </c>
      <c r="C4057" s="2" t="s">
        <v>190</v>
      </c>
      <c r="D4057" s="2" t="s">
        <v>88</v>
      </c>
      <c r="E4057" s="2" t="s">
        <v>90</v>
      </c>
      <c r="F4057" s="2" t="s">
        <v>364</v>
      </c>
      <c r="G4057" s="2" t="s">
        <v>674</v>
      </c>
      <c r="H4057" s="2" t="s">
        <v>513</v>
      </c>
      <c r="I4057" s="2" t="s">
        <v>40</v>
      </c>
      <c r="J4057" s="2" t="s">
        <v>675</v>
      </c>
      <c r="K4057" s="2" t="s">
        <v>676</v>
      </c>
      <c r="L4057" s="2" t="s">
        <v>372</v>
      </c>
      <c r="M4057" s="2">
        <v>57</v>
      </c>
      <c r="N4057" s="2" t="b">
        <v>0</v>
      </c>
      <c r="O4057" s="2">
        <v>0.83287671232876703</v>
      </c>
      <c r="R4057" s="2" t="s">
        <v>65</v>
      </c>
      <c r="S4057" s="2" t="s">
        <v>8670</v>
      </c>
      <c r="T4057" s="2" t="s">
        <v>8671</v>
      </c>
      <c r="U4057" s="2" t="b">
        <v>1</v>
      </c>
      <c r="V4057" s="2" t="s">
        <v>69</v>
      </c>
      <c r="W4057" s="2">
        <v>0.6</v>
      </c>
    </row>
    <row r="4058" spans="1:23" ht="15.75" customHeight="1" x14ac:dyDescent="0.25">
      <c r="A4058" s="2" t="s">
        <v>5200</v>
      </c>
      <c r="B4058" s="2" t="s">
        <v>5201</v>
      </c>
      <c r="C4058" s="2" t="s">
        <v>190</v>
      </c>
      <c r="D4058" s="2" t="s">
        <v>88</v>
      </c>
      <c r="E4058" s="2" t="s">
        <v>90</v>
      </c>
      <c r="F4058" s="2" t="s">
        <v>364</v>
      </c>
      <c r="G4058" s="2" t="s">
        <v>679</v>
      </c>
      <c r="H4058" s="2" t="s">
        <v>513</v>
      </c>
      <c r="I4058" s="2" t="s">
        <v>40</v>
      </c>
      <c r="J4058" s="2" t="s">
        <v>680</v>
      </c>
      <c r="K4058" s="2" t="s">
        <v>681</v>
      </c>
      <c r="L4058" s="2" t="s">
        <v>372</v>
      </c>
      <c r="M4058" s="2">
        <v>58</v>
      </c>
      <c r="N4058" s="2" t="b">
        <v>0</v>
      </c>
      <c r="O4058" s="2">
        <v>0.850828729281768</v>
      </c>
      <c r="R4058" s="2" t="s">
        <v>65</v>
      </c>
      <c r="S4058" s="2" t="s">
        <v>8672</v>
      </c>
      <c r="T4058" s="2" t="s">
        <v>8673</v>
      </c>
      <c r="U4058" s="2" t="b">
        <v>1</v>
      </c>
      <c r="V4058" s="2" t="s">
        <v>69</v>
      </c>
      <c r="W4058" s="2">
        <v>0.6</v>
      </c>
    </row>
    <row r="4059" spans="1:23" ht="15.75" customHeight="1" x14ac:dyDescent="0.25">
      <c r="A4059" s="2" t="s">
        <v>5200</v>
      </c>
      <c r="B4059" s="2" t="s">
        <v>5201</v>
      </c>
      <c r="C4059" s="2" t="s">
        <v>190</v>
      </c>
      <c r="D4059" s="2" t="s">
        <v>88</v>
      </c>
      <c r="E4059" s="2" t="s">
        <v>90</v>
      </c>
      <c r="F4059" s="2" t="s">
        <v>364</v>
      </c>
      <c r="G4059" s="2" t="s">
        <v>684</v>
      </c>
      <c r="H4059" s="2" t="s">
        <v>513</v>
      </c>
      <c r="I4059" s="2" t="s">
        <v>40</v>
      </c>
      <c r="J4059" s="2" t="s">
        <v>685</v>
      </c>
      <c r="K4059" s="2" t="s">
        <v>686</v>
      </c>
      <c r="L4059" s="2" t="s">
        <v>372</v>
      </c>
      <c r="M4059" s="2">
        <v>59</v>
      </c>
      <c r="N4059" s="2" t="b">
        <v>0</v>
      </c>
      <c r="O4059" s="2">
        <v>0.82967032967032961</v>
      </c>
      <c r="R4059" s="2" t="s">
        <v>65</v>
      </c>
      <c r="S4059" s="2" t="s">
        <v>8674</v>
      </c>
      <c r="T4059" s="2" t="s">
        <v>8675</v>
      </c>
      <c r="U4059" s="2" t="b">
        <v>1</v>
      </c>
      <c r="V4059" s="2" t="s">
        <v>69</v>
      </c>
      <c r="W4059" s="2">
        <v>0.6</v>
      </c>
    </row>
    <row r="4060" spans="1:23" ht="15.75" customHeight="1" x14ac:dyDescent="0.25">
      <c r="A4060" s="2" t="s">
        <v>5200</v>
      </c>
      <c r="B4060" s="2" t="s">
        <v>5201</v>
      </c>
      <c r="C4060" s="2" t="s">
        <v>190</v>
      </c>
      <c r="D4060" s="2" t="s">
        <v>88</v>
      </c>
      <c r="E4060" s="2" t="s">
        <v>90</v>
      </c>
      <c r="F4060" s="2" t="s">
        <v>364</v>
      </c>
      <c r="G4060" s="2" t="s">
        <v>689</v>
      </c>
      <c r="H4060" s="2" t="s">
        <v>513</v>
      </c>
      <c r="I4060" s="2" t="s">
        <v>40</v>
      </c>
      <c r="J4060" s="2" t="s">
        <v>690</v>
      </c>
      <c r="K4060" s="2" t="s">
        <v>691</v>
      </c>
      <c r="L4060" s="2" t="s">
        <v>372</v>
      </c>
      <c r="M4060" s="2">
        <v>60</v>
      </c>
      <c r="N4060" s="2" t="b">
        <v>0</v>
      </c>
      <c r="O4060" s="2">
        <v>0.84615384615384603</v>
      </c>
      <c r="R4060" s="2" t="s">
        <v>65</v>
      </c>
      <c r="S4060" s="2" t="s">
        <v>8676</v>
      </c>
      <c r="T4060" s="2" t="s">
        <v>8677</v>
      </c>
      <c r="U4060" s="2" t="b">
        <v>1</v>
      </c>
      <c r="V4060" s="2" t="s">
        <v>69</v>
      </c>
      <c r="W4060" s="2">
        <v>0.6</v>
      </c>
    </row>
    <row r="4061" spans="1:23" ht="15.75" customHeight="1" x14ac:dyDescent="0.25">
      <c r="A4061" s="2" t="s">
        <v>5200</v>
      </c>
      <c r="B4061" s="2" t="s">
        <v>5201</v>
      </c>
      <c r="C4061" s="2" t="s">
        <v>190</v>
      </c>
      <c r="D4061" s="2" t="s">
        <v>88</v>
      </c>
      <c r="E4061" s="2" t="s">
        <v>90</v>
      </c>
      <c r="F4061" s="2" t="s">
        <v>364</v>
      </c>
      <c r="G4061" s="2" t="s">
        <v>694</v>
      </c>
      <c r="H4061" s="2" t="s">
        <v>513</v>
      </c>
      <c r="I4061" s="2" t="s">
        <v>40</v>
      </c>
      <c r="J4061" s="2" t="s">
        <v>695</v>
      </c>
      <c r="K4061" s="2" t="s">
        <v>696</v>
      </c>
      <c r="L4061" s="2" t="s">
        <v>372</v>
      </c>
      <c r="M4061" s="2">
        <v>61</v>
      </c>
      <c r="N4061" s="2" t="b">
        <v>0</v>
      </c>
      <c r="O4061" s="2">
        <v>0.84065934065934067</v>
      </c>
      <c r="R4061" s="2" t="s">
        <v>65</v>
      </c>
      <c r="S4061" s="2" t="s">
        <v>8678</v>
      </c>
      <c r="T4061" s="2" t="s">
        <v>8679</v>
      </c>
      <c r="U4061" s="2" t="b">
        <v>1</v>
      </c>
      <c r="V4061" s="2" t="s">
        <v>69</v>
      </c>
      <c r="W4061" s="2">
        <v>0.6</v>
      </c>
    </row>
    <row r="4062" spans="1:23" ht="15.75" customHeight="1" x14ac:dyDescent="0.25">
      <c r="A4062" s="2" t="s">
        <v>5200</v>
      </c>
      <c r="B4062" s="2" t="s">
        <v>5201</v>
      </c>
      <c r="C4062" s="2" t="s">
        <v>190</v>
      </c>
      <c r="D4062" s="2" t="s">
        <v>88</v>
      </c>
      <c r="E4062" s="2" t="s">
        <v>90</v>
      </c>
      <c r="F4062" s="2" t="s">
        <v>364</v>
      </c>
      <c r="G4062" s="2" t="s">
        <v>699</v>
      </c>
      <c r="H4062" s="2" t="s">
        <v>700</v>
      </c>
      <c r="I4062" s="2" t="s">
        <v>47</v>
      </c>
      <c r="J4062" s="2" t="s">
        <v>701</v>
      </c>
      <c r="K4062" s="2" t="s">
        <v>702</v>
      </c>
      <c r="L4062" s="2" t="s">
        <v>366</v>
      </c>
      <c r="M4062" s="2">
        <v>42</v>
      </c>
      <c r="N4062" s="2" t="b">
        <v>0</v>
      </c>
      <c r="O4062" s="2">
        <v>0.8509719222462202</v>
      </c>
      <c r="R4062" s="2" t="s">
        <v>65</v>
      </c>
      <c r="S4062" s="2" t="s">
        <v>8680</v>
      </c>
      <c r="T4062" s="2" t="s">
        <v>8681</v>
      </c>
      <c r="U4062" s="2" t="b">
        <v>1</v>
      </c>
      <c r="V4062" s="2" t="s">
        <v>69</v>
      </c>
      <c r="W4062" s="2">
        <v>0.7</v>
      </c>
    </row>
    <row r="4063" spans="1:23" ht="15.75" customHeight="1" x14ac:dyDescent="0.25">
      <c r="A4063" s="2" t="s">
        <v>5200</v>
      </c>
      <c r="B4063" s="2" t="s">
        <v>5201</v>
      </c>
      <c r="C4063" s="2" t="s">
        <v>190</v>
      </c>
      <c r="D4063" s="2" t="s">
        <v>88</v>
      </c>
      <c r="E4063" s="2" t="s">
        <v>90</v>
      </c>
      <c r="F4063" s="2" t="s">
        <v>364</v>
      </c>
      <c r="G4063" s="2" t="s">
        <v>705</v>
      </c>
      <c r="H4063" s="2" t="s">
        <v>700</v>
      </c>
      <c r="I4063" s="2" t="s">
        <v>47</v>
      </c>
      <c r="J4063" s="2" t="s">
        <v>706</v>
      </c>
      <c r="K4063" s="2" t="s">
        <v>707</v>
      </c>
      <c r="L4063" s="2" t="s">
        <v>366</v>
      </c>
      <c r="M4063" s="2">
        <v>43</v>
      </c>
      <c r="N4063" s="2" t="b">
        <v>0</v>
      </c>
      <c r="O4063" s="2">
        <v>0.86021505376344087</v>
      </c>
      <c r="R4063" s="2" t="s">
        <v>65</v>
      </c>
      <c r="S4063" s="2" t="s">
        <v>8682</v>
      </c>
      <c r="T4063" s="2" t="s">
        <v>8683</v>
      </c>
      <c r="U4063" s="2" t="b">
        <v>1</v>
      </c>
      <c r="V4063" s="2" t="s">
        <v>69</v>
      </c>
      <c r="W4063" s="2">
        <v>0.6</v>
      </c>
    </row>
    <row r="4064" spans="1:23" ht="15.75" customHeight="1" x14ac:dyDescent="0.25">
      <c r="A4064" s="2" t="s">
        <v>5200</v>
      </c>
      <c r="B4064" s="2" t="s">
        <v>5201</v>
      </c>
      <c r="C4064" s="2" t="s">
        <v>190</v>
      </c>
      <c r="D4064" s="2" t="s">
        <v>88</v>
      </c>
      <c r="E4064" s="2" t="s">
        <v>90</v>
      </c>
      <c r="F4064" s="2" t="s">
        <v>364</v>
      </c>
      <c r="G4064" s="2" t="s">
        <v>710</v>
      </c>
      <c r="H4064" s="2" t="s">
        <v>700</v>
      </c>
      <c r="I4064" s="2" t="s">
        <v>47</v>
      </c>
      <c r="J4064" s="2" t="s">
        <v>711</v>
      </c>
      <c r="K4064" s="2" t="s">
        <v>712</v>
      </c>
      <c r="L4064" s="2" t="s">
        <v>366</v>
      </c>
      <c r="M4064" s="2">
        <v>44</v>
      </c>
      <c r="N4064" s="2" t="b">
        <v>0</v>
      </c>
      <c r="O4064" s="2">
        <v>0.85339168490153172</v>
      </c>
      <c r="R4064" s="2" t="s">
        <v>65</v>
      </c>
      <c r="S4064" s="2" t="s">
        <v>8684</v>
      </c>
      <c r="T4064" s="2" t="s">
        <v>8685</v>
      </c>
      <c r="U4064" s="2" t="b">
        <v>1</v>
      </c>
      <c r="V4064" s="2" t="s">
        <v>69</v>
      </c>
      <c r="W4064" s="2">
        <v>0.6</v>
      </c>
    </row>
    <row r="4065" spans="1:23" ht="15.75" customHeight="1" x14ac:dyDescent="0.25">
      <c r="A4065" s="2" t="s">
        <v>5200</v>
      </c>
      <c r="B4065" s="2" t="s">
        <v>5201</v>
      </c>
      <c r="C4065" s="2" t="s">
        <v>190</v>
      </c>
      <c r="D4065" s="2" t="s">
        <v>88</v>
      </c>
      <c r="E4065" s="2" t="s">
        <v>90</v>
      </c>
      <c r="F4065" s="2" t="s">
        <v>364</v>
      </c>
      <c r="G4065" s="2" t="s">
        <v>715</v>
      </c>
      <c r="H4065" s="2" t="s">
        <v>700</v>
      </c>
      <c r="I4065" s="2" t="s">
        <v>47</v>
      </c>
      <c r="J4065" s="2" t="s">
        <v>716</v>
      </c>
      <c r="K4065" s="2" t="s">
        <v>717</v>
      </c>
      <c r="L4065" s="2" t="s">
        <v>366</v>
      </c>
      <c r="M4065" s="2">
        <v>45</v>
      </c>
      <c r="N4065" s="2" t="b">
        <v>0</v>
      </c>
      <c r="O4065" s="2">
        <v>0.85961123110151183</v>
      </c>
      <c r="R4065" s="2" t="s">
        <v>65</v>
      </c>
      <c r="S4065" s="2" t="s">
        <v>8686</v>
      </c>
      <c r="T4065" s="2" t="s">
        <v>8687</v>
      </c>
      <c r="U4065" s="2" t="b">
        <v>1</v>
      </c>
      <c r="V4065" s="2" t="s">
        <v>69</v>
      </c>
      <c r="W4065" s="2">
        <v>0.6</v>
      </c>
    </row>
    <row r="4066" spans="1:23" ht="15.75" customHeight="1" x14ac:dyDescent="0.25">
      <c r="A4066" s="2" t="s">
        <v>5200</v>
      </c>
      <c r="B4066" s="2" t="s">
        <v>5201</v>
      </c>
      <c r="C4066" s="2" t="s">
        <v>190</v>
      </c>
      <c r="D4066" s="2" t="s">
        <v>88</v>
      </c>
      <c r="E4066" s="2" t="s">
        <v>90</v>
      </c>
      <c r="F4066" s="2" t="s">
        <v>364</v>
      </c>
      <c r="G4066" s="2" t="s">
        <v>720</v>
      </c>
      <c r="H4066" s="2" t="s">
        <v>700</v>
      </c>
      <c r="I4066" s="2" t="s">
        <v>47</v>
      </c>
      <c r="J4066" s="2" t="s">
        <v>721</v>
      </c>
      <c r="K4066" s="2" t="s">
        <v>722</v>
      </c>
      <c r="L4066" s="2" t="s">
        <v>366</v>
      </c>
      <c r="M4066" s="2">
        <v>46</v>
      </c>
      <c r="N4066" s="2" t="b">
        <v>0</v>
      </c>
      <c r="O4066" s="2">
        <v>0.85466377440347074</v>
      </c>
      <c r="R4066" s="2" t="s">
        <v>65</v>
      </c>
      <c r="S4066" s="2" t="s">
        <v>8688</v>
      </c>
      <c r="T4066" s="2" t="s">
        <v>8689</v>
      </c>
      <c r="U4066" s="2" t="b">
        <v>1</v>
      </c>
      <c r="V4066" s="2" t="s">
        <v>69</v>
      </c>
      <c r="W4066" s="2">
        <v>0.6</v>
      </c>
    </row>
    <row r="4067" spans="1:23" ht="15.75" customHeight="1" x14ac:dyDescent="0.25">
      <c r="A4067" s="2" t="s">
        <v>5200</v>
      </c>
      <c r="B4067" s="2" t="s">
        <v>5201</v>
      </c>
      <c r="C4067" s="2" t="s">
        <v>190</v>
      </c>
      <c r="D4067" s="2" t="s">
        <v>88</v>
      </c>
      <c r="E4067" s="2" t="s">
        <v>90</v>
      </c>
      <c r="F4067" s="2" t="s">
        <v>364</v>
      </c>
      <c r="G4067" s="2" t="s">
        <v>725</v>
      </c>
      <c r="H4067" s="2" t="s">
        <v>700</v>
      </c>
      <c r="I4067" s="2" t="s">
        <v>47</v>
      </c>
      <c r="J4067" s="2" t="s">
        <v>726</v>
      </c>
      <c r="K4067" s="2" t="s">
        <v>727</v>
      </c>
      <c r="L4067" s="2" t="s">
        <v>366</v>
      </c>
      <c r="M4067" s="2">
        <v>47</v>
      </c>
      <c r="N4067" s="2" t="b">
        <v>0</v>
      </c>
      <c r="O4067" s="2">
        <v>0.85714285714285721</v>
      </c>
      <c r="R4067" s="2" t="s">
        <v>65</v>
      </c>
      <c r="S4067" s="2" t="s">
        <v>8690</v>
      </c>
      <c r="T4067" s="2" t="s">
        <v>8691</v>
      </c>
      <c r="U4067" s="2" t="b">
        <v>1</v>
      </c>
      <c r="V4067" s="2" t="s">
        <v>69</v>
      </c>
      <c r="W4067" s="2">
        <v>0.6</v>
      </c>
    </row>
    <row r="4068" spans="1:23" ht="15.75" customHeight="1" x14ac:dyDescent="0.25">
      <c r="A4068" s="2" t="s">
        <v>5200</v>
      </c>
      <c r="B4068" s="2" t="s">
        <v>5201</v>
      </c>
      <c r="C4068" s="2" t="s">
        <v>190</v>
      </c>
      <c r="D4068" s="2" t="s">
        <v>88</v>
      </c>
      <c r="E4068" s="2" t="s">
        <v>90</v>
      </c>
      <c r="F4068" s="2" t="s">
        <v>364</v>
      </c>
      <c r="G4068" s="2" t="s">
        <v>730</v>
      </c>
      <c r="H4068" s="2" t="s">
        <v>700</v>
      </c>
      <c r="I4068" s="2" t="s">
        <v>47</v>
      </c>
      <c r="J4068" s="2" t="s">
        <v>731</v>
      </c>
      <c r="K4068" s="2" t="s">
        <v>732</v>
      </c>
      <c r="L4068" s="2" t="s">
        <v>366</v>
      </c>
      <c r="M4068" s="2">
        <v>48</v>
      </c>
      <c r="N4068" s="2" t="b">
        <v>0</v>
      </c>
      <c r="O4068" s="2">
        <v>0.86026200873362446</v>
      </c>
      <c r="R4068" s="2" t="s">
        <v>65</v>
      </c>
      <c r="S4068" s="2" t="s">
        <v>8692</v>
      </c>
      <c r="T4068" s="2" t="s">
        <v>8693</v>
      </c>
      <c r="U4068" s="2" t="b">
        <v>1</v>
      </c>
      <c r="V4068" s="2" t="s">
        <v>69</v>
      </c>
      <c r="W4068" s="2">
        <v>0.7</v>
      </c>
    </row>
    <row r="4069" spans="1:23" ht="15.75" customHeight="1" x14ac:dyDescent="0.25">
      <c r="A4069" s="2" t="s">
        <v>5200</v>
      </c>
      <c r="B4069" s="2" t="s">
        <v>5201</v>
      </c>
      <c r="C4069" s="2" t="s">
        <v>190</v>
      </c>
      <c r="D4069" s="2" t="s">
        <v>88</v>
      </c>
      <c r="E4069" s="2" t="s">
        <v>90</v>
      </c>
      <c r="F4069" s="2" t="s">
        <v>364</v>
      </c>
      <c r="G4069" s="2" t="s">
        <v>735</v>
      </c>
      <c r="H4069" s="2" t="s">
        <v>700</v>
      </c>
      <c r="I4069" s="2" t="s">
        <v>47</v>
      </c>
      <c r="J4069" s="2" t="s">
        <v>736</v>
      </c>
      <c r="K4069" s="2" t="s">
        <v>737</v>
      </c>
      <c r="L4069" s="2" t="s">
        <v>366</v>
      </c>
      <c r="M4069" s="2">
        <v>49</v>
      </c>
      <c r="N4069" s="2" t="b">
        <v>0</v>
      </c>
      <c r="O4069" s="2">
        <v>0.84463894967177244</v>
      </c>
      <c r="R4069" s="2" t="s">
        <v>65</v>
      </c>
      <c r="S4069" s="2" t="s">
        <v>8694</v>
      </c>
      <c r="T4069" s="2" t="s">
        <v>8695</v>
      </c>
      <c r="U4069" s="2" t="b">
        <v>1</v>
      </c>
      <c r="V4069" s="2" t="s">
        <v>69</v>
      </c>
      <c r="W4069" s="2">
        <v>0.7</v>
      </c>
    </row>
    <row r="4070" spans="1:23" ht="15.75" customHeight="1" x14ac:dyDescent="0.25">
      <c r="A4070" s="2" t="s">
        <v>5200</v>
      </c>
      <c r="B4070" s="2" t="s">
        <v>5201</v>
      </c>
      <c r="C4070" s="2" t="s">
        <v>190</v>
      </c>
      <c r="D4070" s="2" t="s">
        <v>88</v>
      </c>
      <c r="E4070" s="2" t="s">
        <v>90</v>
      </c>
      <c r="F4070" s="2" t="s">
        <v>364</v>
      </c>
      <c r="G4070" s="2" t="s">
        <v>740</v>
      </c>
      <c r="H4070" s="2" t="s">
        <v>700</v>
      </c>
      <c r="I4070" s="2" t="s">
        <v>47</v>
      </c>
      <c r="J4070" s="2" t="s">
        <v>741</v>
      </c>
      <c r="K4070" s="2" t="s">
        <v>742</v>
      </c>
      <c r="L4070" s="2" t="s">
        <v>366</v>
      </c>
      <c r="M4070" s="2">
        <v>50</v>
      </c>
      <c r="N4070" s="2" t="b">
        <v>0</v>
      </c>
      <c r="O4070" s="2">
        <v>0.84848484848484851</v>
      </c>
      <c r="R4070" s="2" t="s">
        <v>65</v>
      </c>
      <c r="S4070" s="2" t="s">
        <v>8696</v>
      </c>
      <c r="T4070" s="2" t="s">
        <v>8697</v>
      </c>
      <c r="U4070" s="2" t="b">
        <v>1</v>
      </c>
      <c r="V4070" s="2" t="s">
        <v>69</v>
      </c>
      <c r="W4070" s="2">
        <v>0.6</v>
      </c>
    </row>
    <row r="4071" spans="1:23" ht="15.75" customHeight="1" x14ac:dyDescent="0.25">
      <c r="A4071" s="2" t="s">
        <v>5200</v>
      </c>
      <c r="B4071" s="2" t="s">
        <v>5201</v>
      </c>
      <c r="C4071" s="2" t="s">
        <v>190</v>
      </c>
      <c r="D4071" s="2" t="s">
        <v>88</v>
      </c>
      <c r="E4071" s="2" t="s">
        <v>90</v>
      </c>
      <c r="F4071" s="2" t="s">
        <v>364</v>
      </c>
      <c r="G4071" s="2" t="s">
        <v>745</v>
      </c>
      <c r="H4071" s="2" t="s">
        <v>700</v>
      </c>
      <c r="I4071" s="2" t="s">
        <v>47</v>
      </c>
      <c r="J4071" s="2" t="s">
        <v>746</v>
      </c>
      <c r="K4071" s="2" t="s">
        <v>747</v>
      </c>
      <c r="L4071" s="2" t="s">
        <v>366</v>
      </c>
      <c r="M4071" s="2">
        <v>51</v>
      </c>
      <c r="N4071" s="2" t="b">
        <v>0</v>
      </c>
      <c r="O4071" s="2">
        <v>0.86026200873362446</v>
      </c>
      <c r="R4071" s="2" t="s">
        <v>65</v>
      </c>
      <c r="S4071" s="2" t="s">
        <v>8698</v>
      </c>
      <c r="T4071" s="2" t="s">
        <v>8699</v>
      </c>
      <c r="U4071" s="2" t="b">
        <v>1</v>
      </c>
      <c r="V4071" s="2" t="s">
        <v>69</v>
      </c>
      <c r="W4071" s="2">
        <v>0.7</v>
      </c>
    </row>
    <row r="4072" spans="1:23" ht="15.75" customHeight="1" x14ac:dyDescent="0.25">
      <c r="A4072" s="2" t="s">
        <v>5200</v>
      </c>
      <c r="B4072" s="2" t="s">
        <v>5201</v>
      </c>
      <c r="C4072" s="2" t="s">
        <v>190</v>
      </c>
      <c r="D4072" s="2" t="s">
        <v>88</v>
      </c>
      <c r="E4072" s="2" t="s">
        <v>90</v>
      </c>
      <c r="F4072" s="2" t="s">
        <v>364</v>
      </c>
      <c r="G4072" s="2" t="s">
        <v>750</v>
      </c>
      <c r="H4072" s="2" t="s">
        <v>700</v>
      </c>
      <c r="I4072" s="2" t="s">
        <v>47</v>
      </c>
      <c r="J4072" s="2" t="s">
        <v>751</v>
      </c>
      <c r="K4072" s="2" t="s">
        <v>752</v>
      </c>
      <c r="L4072" s="2" t="s">
        <v>366</v>
      </c>
      <c r="M4072" s="2">
        <v>52</v>
      </c>
      <c r="N4072" s="2" t="b">
        <v>0</v>
      </c>
      <c r="O4072" s="2">
        <v>0.85961123110151183</v>
      </c>
      <c r="R4072" s="2" t="s">
        <v>65</v>
      </c>
      <c r="S4072" s="2" t="s">
        <v>8700</v>
      </c>
      <c r="T4072" s="2" t="s">
        <v>8701</v>
      </c>
      <c r="U4072" s="2" t="b">
        <v>1</v>
      </c>
      <c r="V4072" s="2" t="s">
        <v>69</v>
      </c>
      <c r="W4072" s="2">
        <v>0.6</v>
      </c>
    </row>
    <row r="4073" spans="1:23" ht="15.75" customHeight="1" x14ac:dyDescent="0.25">
      <c r="A4073" s="2" t="s">
        <v>5200</v>
      </c>
      <c r="B4073" s="2" t="s">
        <v>5201</v>
      </c>
      <c r="C4073" s="2" t="s">
        <v>190</v>
      </c>
      <c r="D4073" s="2" t="s">
        <v>88</v>
      </c>
      <c r="E4073" s="2" t="s">
        <v>90</v>
      </c>
      <c r="F4073" s="2" t="s">
        <v>364</v>
      </c>
      <c r="G4073" s="2" t="s">
        <v>755</v>
      </c>
      <c r="H4073" s="2" t="s">
        <v>700</v>
      </c>
      <c r="I4073" s="2" t="s">
        <v>47</v>
      </c>
      <c r="J4073" s="2" t="s">
        <v>756</v>
      </c>
      <c r="K4073" s="2" t="s">
        <v>757</v>
      </c>
      <c r="L4073" s="2" t="s">
        <v>366</v>
      </c>
      <c r="M4073" s="2">
        <v>53</v>
      </c>
      <c r="N4073" s="2" t="b">
        <v>0</v>
      </c>
      <c r="O4073" s="2">
        <v>0.85964912280701755</v>
      </c>
      <c r="R4073" s="2" t="s">
        <v>65</v>
      </c>
      <c r="S4073" s="2" t="s">
        <v>8702</v>
      </c>
      <c r="T4073" s="2" t="s">
        <v>8703</v>
      </c>
      <c r="U4073" s="2" t="b">
        <v>1</v>
      </c>
      <c r="V4073" s="2" t="s">
        <v>69</v>
      </c>
      <c r="W4073" s="2">
        <v>0.6</v>
      </c>
    </row>
    <row r="4074" spans="1:23" ht="15.75" customHeight="1" x14ac:dyDescent="0.25">
      <c r="A4074" s="2" t="s">
        <v>5200</v>
      </c>
      <c r="B4074" s="2" t="s">
        <v>5201</v>
      </c>
      <c r="C4074" s="2" t="s">
        <v>190</v>
      </c>
      <c r="D4074" s="2" t="s">
        <v>88</v>
      </c>
      <c r="E4074" s="2" t="s">
        <v>90</v>
      </c>
      <c r="F4074" s="2" t="s">
        <v>364</v>
      </c>
      <c r="G4074" s="2" t="s">
        <v>760</v>
      </c>
      <c r="H4074" s="2" t="s">
        <v>700</v>
      </c>
      <c r="I4074" s="2" t="s">
        <v>47</v>
      </c>
      <c r="J4074" s="2" t="s">
        <v>761</v>
      </c>
      <c r="K4074" s="2" t="s">
        <v>762</v>
      </c>
      <c r="L4074" s="2" t="s">
        <v>366</v>
      </c>
      <c r="M4074" s="2">
        <v>54</v>
      </c>
      <c r="N4074" s="2" t="b">
        <v>0</v>
      </c>
      <c r="O4074" s="2">
        <v>0.84967320261437906</v>
      </c>
      <c r="R4074" s="2" t="s">
        <v>65</v>
      </c>
      <c r="S4074" s="2" t="s">
        <v>8704</v>
      </c>
      <c r="T4074" s="2" t="s">
        <v>8705</v>
      </c>
      <c r="U4074" s="2" t="b">
        <v>1</v>
      </c>
      <c r="V4074" s="2" t="s">
        <v>69</v>
      </c>
      <c r="W4074" s="2">
        <v>0.6</v>
      </c>
    </row>
    <row r="4075" spans="1:23" ht="15.75" customHeight="1" x14ac:dyDescent="0.25">
      <c r="A4075" s="2" t="s">
        <v>5200</v>
      </c>
      <c r="B4075" s="2" t="s">
        <v>5201</v>
      </c>
      <c r="C4075" s="2" t="s">
        <v>190</v>
      </c>
      <c r="D4075" s="2" t="s">
        <v>88</v>
      </c>
      <c r="E4075" s="2" t="s">
        <v>90</v>
      </c>
      <c r="F4075" s="2" t="s">
        <v>364</v>
      </c>
      <c r="G4075" s="2" t="s">
        <v>765</v>
      </c>
      <c r="H4075" s="2" t="s">
        <v>700</v>
      </c>
      <c r="I4075" s="2" t="s">
        <v>47</v>
      </c>
      <c r="J4075" s="2" t="s">
        <v>766</v>
      </c>
      <c r="K4075" s="2" t="s">
        <v>767</v>
      </c>
      <c r="L4075" s="2" t="s">
        <v>366</v>
      </c>
      <c r="M4075" s="2">
        <v>55</v>
      </c>
      <c r="N4075" s="2" t="b">
        <v>0</v>
      </c>
      <c r="O4075" s="2">
        <v>0.84347826086956523</v>
      </c>
      <c r="R4075" s="2" t="s">
        <v>65</v>
      </c>
      <c r="S4075" s="2" t="s">
        <v>8706</v>
      </c>
      <c r="T4075" s="2" t="s">
        <v>8707</v>
      </c>
      <c r="U4075" s="2" t="b">
        <v>1</v>
      </c>
      <c r="V4075" s="2" t="s">
        <v>69</v>
      </c>
      <c r="W4075" s="2">
        <v>0.6</v>
      </c>
    </row>
    <row r="4076" spans="1:23" ht="15.75" customHeight="1" x14ac:dyDescent="0.25">
      <c r="A4076" s="2" t="s">
        <v>5200</v>
      </c>
      <c r="B4076" s="2" t="s">
        <v>5201</v>
      </c>
      <c r="C4076" s="2" t="s">
        <v>190</v>
      </c>
      <c r="D4076" s="2" t="s">
        <v>88</v>
      </c>
      <c r="E4076" s="2" t="s">
        <v>90</v>
      </c>
      <c r="F4076" s="2" t="s">
        <v>364</v>
      </c>
      <c r="G4076" s="2" t="s">
        <v>770</v>
      </c>
      <c r="H4076" s="2" t="s">
        <v>700</v>
      </c>
      <c r="I4076" s="2" t="s">
        <v>47</v>
      </c>
      <c r="J4076" s="2" t="s">
        <v>771</v>
      </c>
      <c r="K4076" s="2" t="s">
        <v>772</v>
      </c>
      <c r="L4076" s="2" t="s">
        <v>366</v>
      </c>
      <c r="M4076" s="2">
        <v>56</v>
      </c>
      <c r="N4076" s="2" t="b">
        <v>0</v>
      </c>
      <c r="O4076" s="2">
        <v>0.8571428571428571</v>
      </c>
      <c r="R4076" s="2" t="s">
        <v>65</v>
      </c>
      <c r="S4076" s="2" t="s">
        <v>8708</v>
      </c>
      <c r="T4076" s="2" t="s">
        <v>8709</v>
      </c>
      <c r="U4076" s="2" t="b">
        <v>1</v>
      </c>
      <c r="V4076" s="2" t="s">
        <v>69</v>
      </c>
      <c r="W4076" s="2">
        <v>0.6</v>
      </c>
    </row>
    <row r="4077" spans="1:23" ht="15.75" customHeight="1" x14ac:dyDescent="0.25">
      <c r="A4077" s="2" t="s">
        <v>5200</v>
      </c>
      <c r="B4077" s="2" t="s">
        <v>5201</v>
      </c>
      <c r="C4077" s="2" t="s">
        <v>190</v>
      </c>
      <c r="D4077" s="2" t="s">
        <v>88</v>
      </c>
      <c r="E4077" s="2" t="s">
        <v>90</v>
      </c>
      <c r="F4077" s="2" t="s">
        <v>364</v>
      </c>
      <c r="G4077" s="2" t="s">
        <v>775</v>
      </c>
      <c r="H4077" s="2" t="s">
        <v>700</v>
      </c>
      <c r="I4077" s="2" t="s">
        <v>47</v>
      </c>
      <c r="J4077" s="2" t="s">
        <v>776</v>
      </c>
      <c r="K4077" s="2" t="s">
        <v>777</v>
      </c>
      <c r="L4077" s="2" t="s">
        <v>366</v>
      </c>
      <c r="M4077" s="2">
        <v>57</v>
      </c>
      <c r="N4077" s="2" t="b">
        <v>0</v>
      </c>
      <c r="O4077" s="2">
        <v>0.86274509803921562</v>
      </c>
      <c r="R4077" s="2" t="s">
        <v>65</v>
      </c>
      <c r="S4077" s="2" t="s">
        <v>8710</v>
      </c>
      <c r="T4077" s="2" t="s">
        <v>8711</v>
      </c>
      <c r="U4077" s="2" t="b">
        <v>1</v>
      </c>
      <c r="V4077" s="2" t="s">
        <v>69</v>
      </c>
      <c r="W4077" s="2">
        <v>0.6</v>
      </c>
    </row>
    <row r="4078" spans="1:23" ht="15.75" customHeight="1" x14ac:dyDescent="0.25">
      <c r="A4078" s="2" t="s">
        <v>5200</v>
      </c>
      <c r="B4078" s="2" t="s">
        <v>5201</v>
      </c>
      <c r="C4078" s="2" t="s">
        <v>190</v>
      </c>
      <c r="D4078" s="2" t="s">
        <v>88</v>
      </c>
      <c r="E4078" s="2" t="s">
        <v>90</v>
      </c>
      <c r="F4078" s="2" t="s">
        <v>364</v>
      </c>
      <c r="G4078" s="2" t="s">
        <v>780</v>
      </c>
      <c r="H4078" s="2" t="s">
        <v>700</v>
      </c>
      <c r="I4078" s="2" t="s">
        <v>47</v>
      </c>
      <c r="J4078" s="2" t="s">
        <v>781</v>
      </c>
      <c r="K4078" s="2" t="s">
        <v>782</v>
      </c>
      <c r="L4078" s="2" t="s">
        <v>366</v>
      </c>
      <c r="M4078" s="2">
        <v>58</v>
      </c>
      <c r="N4078" s="2" t="b">
        <v>0</v>
      </c>
      <c r="O4078" s="2">
        <v>0.87089715536105028</v>
      </c>
      <c r="R4078" s="2" t="s">
        <v>65</v>
      </c>
      <c r="S4078" s="2" t="s">
        <v>8712</v>
      </c>
      <c r="T4078" s="2" t="s">
        <v>8713</v>
      </c>
      <c r="U4078" s="2" t="b">
        <v>1</v>
      </c>
      <c r="V4078" s="2" t="s">
        <v>69</v>
      </c>
      <c r="W4078" s="2">
        <v>0.6</v>
      </c>
    </row>
    <row r="4079" spans="1:23" ht="15.75" customHeight="1" x14ac:dyDescent="0.25">
      <c r="A4079" s="2" t="s">
        <v>5200</v>
      </c>
      <c r="B4079" s="2" t="s">
        <v>5201</v>
      </c>
      <c r="C4079" s="2" t="s">
        <v>190</v>
      </c>
      <c r="D4079" s="2" t="s">
        <v>88</v>
      </c>
      <c r="E4079" s="2" t="s">
        <v>90</v>
      </c>
      <c r="F4079" s="2" t="s">
        <v>364</v>
      </c>
      <c r="G4079" s="2" t="s">
        <v>785</v>
      </c>
      <c r="H4079" s="2" t="s">
        <v>700</v>
      </c>
      <c r="I4079" s="2" t="s">
        <v>47</v>
      </c>
      <c r="J4079" s="2" t="s">
        <v>786</v>
      </c>
      <c r="K4079" s="2" t="s">
        <v>787</v>
      </c>
      <c r="L4079" s="2" t="s">
        <v>366</v>
      </c>
      <c r="M4079" s="2">
        <v>59</v>
      </c>
      <c r="N4079" s="2" t="b">
        <v>0</v>
      </c>
      <c r="O4079" s="2">
        <v>0.84731182795698923</v>
      </c>
      <c r="R4079" s="2" t="s">
        <v>65</v>
      </c>
      <c r="S4079" s="2" t="s">
        <v>8714</v>
      </c>
      <c r="T4079" s="2" t="s">
        <v>8715</v>
      </c>
      <c r="U4079" s="2" t="b">
        <v>1</v>
      </c>
      <c r="V4079" s="2" t="s">
        <v>69</v>
      </c>
      <c r="W4079" s="2">
        <v>0.5</v>
      </c>
    </row>
    <row r="4080" spans="1:23" ht="15.75" customHeight="1" x14ac:dyDescent="0.25">
      <c r="A4080" s="2" t="s">
        <v>5200</v>
      </c>
      <c r="B4080" s="2" t="s">
        <v>5201</v>
      </c>
      <c r="C4080" s="2" t="s">
        <v>190</v>
      </c>
      <c r="D4080" s="2" t="s">
        <v>88</v>
      </c>
      <c r="E4080" s="2" t="s">
        <v>90</v>
      </c>
      <c r="F4080" s="2" t="s">
        <v>364</v>
      </c>
      <c r="G4080" s="2" t="s">
        <v>790</v>
      </c>
      <c r="H4080" s="2" t="s">
        <v>700</v>
      </c>
      <c r="I4080" s="2" t="s">
        <v>47</v>
      </c>
      <c r="J4080" s="2" t="s">
        <v>791</v>
      </c>
      <c r="K4080" s="2" t="s">
        <v>792</v>
      </c>
      <c r="L4080" s="2" t="s">
        <v>366</v>
      </c>
      <c r="M4080" s="2">
        <v>60</v>
      </c>
      <c r="N4080" s="2" t="b">
        <v>0</v>
      </c>
      <c r="O4080" s="2">
        <v>0.8509719222462202</v>
      </c>
      <c r="R4080" s="2" t="s">
        <v>65</v>
      </c>
      <c r="S4080" s="2" t="s">
        <v>8716</v>
      </c>
      <c r="T4080" s="2" t="s">
        <v>8717</v>
      </c>
      <c r="U4080" s="2" t="b">
        <v>1</v>
      </c>
      <c r="V4080" s="2" t="s">
        <v>69</v>
      </c>
      <c r="W4080" s="2">
        <v>1.5</v>
      </c>
    </row>
    <row r="4081" spans="1:23" ht="15.75" customHeight="1" x14ac:dyDescent="0.25">
      <c r="A4081" s="2" t="s">
        <v>5200</v>
      </c>
      <c r="B4081" s="2" t="s">
        <v>5201</v>
      </c>
      <c r="C4081" s="2" t="s">
        <v>190</v>
      </c>
      <c r="D4081" s="2" t="s">
        <v>88</v>
      </c>
      <c r="E4081" s="2" t="s">
        <v>90</v>
      </c>
      <c r="F4081" s="2" t="s">
        <v>364</v>
      </c>
      <c r="G4081" s="2" t="s">
        <v>795</v>
      </c>
      <c r="H4081" s="2" t="s">
        <v>700</v>
      </c>
      <c r="I4081" s="2" t="s">
        <v>47</v>
      </c>
      <c r="J4081" s="2" t="s">
        <v>796</v>
      </c>
      <c r="K4081" s="2" t="s">
        <v>797</v>
      </c>
      <c r="L4081" s="2" t="s">
        <v>366</v>
      </c>
      <c r="M4081" s="2">
        <v>61</v>
      </c>
      <c r="N4081" s="2" t="b">
        <v>0</v>
      </c>
      <c r="O4081" s="2">
        <v>0.84782608695652184</v>
      </c>
      <c r="R4081" s="2" t="s">
        <v>65</v>
      </c>
      <c r="S4081" s="2" t="s">
        <v>8718</v>
      </c>
      <c r="T4081" s="2" t="s">
        <v>8719</v>
      </c>
      <c r="U4081" s="2" t="b">
        <v>1</v>
      </c>
      <c r="V4081" s="2" t="s">
        <v>69</v>
      </c>
      <c r="W4081" s="2">
        <v>0.6</v>
      </c>
    </row>
    <row r="4082" spans="1:23" ht="15.75" customHeight="1" x14ac:dyDescent="0.25">
      <c r="A4082" s="2" t="s">
        <v>5200</v>
      </c>
      <c r="B4082" s="2" t="s">
        <v>5201</v>
      </c>
      <c r="C4082" s="2" t="s">
        <v>190</v>
      </c>
      <c r="D4082" s="2" t="s">
        <v>94</v>
      </c>
      <c r="E4082" s="2" t="s">
        <v>96</v>
      </c>
      <c r="F4082" s="2" t="s">
        <v>55</v>
      </c>
      <c r="G4082" s="2" t="s">
        <v>56</v>
      </c>
      <c r="H4082" s="2" t="s">
        <v>57</v>
      </c>
      <c r="I4082" s="2" t="s">
        <v>32</v>
      </c>
      <c r="J4082" s="2" t="s">
        <v>59</v>
      </c>
      <c r="K4082" s="2" t="s">
        <v>60</v>
      </c>
      <c r="L4082" s="2" t="s">
        <v>61</v>
      </c>
      <c r="M4082" s="2">
        <v>42</v>
      </c>
      <c r="N4082" s="2" t="b">
        <v>1</v>
      </c>
      <c r="O4082" s="2">
        <v>0.71762208067940558</v>
      </c>
      <c r="P4082" s="2">
        <v>0.70416666666666672</v>
      </c>
      <c r="Q4082" s="2">
        <v>0.73160173160173159</v>
      </c>
      <c r="R4082" s="2" t="s">
        <v>74</v>
      </c>
      <c r="S4082" s="2" t="s">
        <v>8720</v>
      </c>
      <c r="T4082" s="2" t="s">
        <v>8721</v>
      </c>
      <c r="U4082" s="2" t="b">
        <v>1</v>
      </c>
      <c r="V4082" s="2" t="s">
        <v>69</v>
      </c>
      <c r="W4082" s="2">
        <v>8.6</v>
      </c>
    </row>
    <row r="4083" spans="1:23" ht="15.75" customHeight="1" x14ac:dyDescent="0.25">
      <c r="A4083" s="2" t="s">
        <v>5200</v>
      </c>
      <c r="B4083" s="2" t="s">
        <v>5201</v>
      </c>
      <c r="C4083" s="2" t="s">
        <v>190</v>
      </c>
      <c r="D4083" s="2" t="s">
        <v>94</v>
      </c>
      <c r="E4083" s="2" t="s">
        <v>96</v>
      </c>
      <c r="F4083" s="2" t="s">
        <v>55</v>
      </c>
      <c r="G4083" s="2" t="s">
        <v>70</v>
      </c>
      <c r="H4083" s="2" t="s">
        <v>57</v>
      </c>
      <c r="I4083" s="2" t="s">
        <v>32</v>
      </c>
      <c r="J4083" s="2" t="s">
        <v>71</v>
      </c>
      <c r="K4083" s="2" t="s">
        <v>72</v>
      </c>
      <c r="L4083" s="2" t="s">
        <v>61</v>
      </c>
      <c r="M4083" s="2">
        <v>43</v>
      </c>
      <c r="N4083" s="2" t="b">
        <v>1</v>
      </c>
      <c r="O4083" s="2">
        <v>0.72451193058568319</v>
      </c>
      <c r="P4083" s="2">
        <v>0.72608695652173916</v>
      </c>
      <c r="Q4083" s="2">
        <v>0.72294372294372289</v>
      </c>
      <c r="R4083" s="2" t="s">
        <v>74</v>
      </c>
      <c r="S4083" s="2" t="s">
        <v>8722</v>
      </c>
      <c r="T4083" s="2" t="s">
        <v>8723</v>
      </c>
      <c r="U4083" s="2" t="b">
        <v>1</v>
      </c>
      <c r="V4083" s="2" t="s">
        <v>69</v>
      </c>
      <c r="W4083" s="2">
        <v>3</v>
      </c>
    </row>
    <row r="4084" spans="1:23" ht="15.75" customHeight="1" x14ac:dyDescent="0.25">
      <c r="A4084" s="2" t="s">
        <v>5200</v>
      </c>
      <c r="B4084" s="2" t="s">
        <v>5201</v>
      </c>
      <c r="C4084" s="2" t="s">
        <v>190</v>
      </c>
      <c r="D4084" s="2" t="s">
        <v>94</v>
      </c>
      <c r="E4084" s="2" t="s">
        <v>96</v>
      </c>
      <c r="F4084" s="2" t="s">
        <v>55</v>
      </c>
      <c r="G4084" s="2" t="s">
        <v>78</v>
      </c>
      <c r="H4084" s="2" t="s">
        <v>57</v>
      </c>
      <c r="I4084" s="2" t="s">
        <v>32</v>
      </c>
      <c r="J4084" s="2" t="s">
        <v>79</v>
      </c>
      <c r="K4084" s="2" t="s">
        <v>80</v>
      </c>
      <c r="L4084" s="2" t="s">
        <v>61</v>
      </c>
      <c r="M4084" s="2">
        <v>44</v>
      </c>
      <c r="N4084" s="2" t="b">
        <v>1</v>
      </c>
      <c r="O4084" s="2">
        <v>0.69109947643979064</v>
      </c>
      <c r="P4084" s="2">
        <v>0.8741721854304636</v>
      </c>
      <c r="Q4084" s="2">
        <v>0.5714285714285714</v>
      </c>
      <c r="R4084" s="2" t="s">
        <v>74</v>
      </c>
      <c r="S4084" s="2" t="s">
        <v>8724</v>
      </c>
      <c r="T4084" s="2" t="s">
        <v>8725</v>
      </c>
      <c r="U4084" s="2" t="b">
        <v>1</v>
      </c>
      <c r="V4084" s="2" t="s">
        <v>69</v>
      </c>
      <c r="W4084" s="2">
        <v>3.1</v>
      </c>
    </row>
    <row r="4085" spans="1:23" ht="15.75" customHeight="1" x14ac:dyDescent="0.25">
      <c r="A4085" s="2" t="s">
        <v>5200</v>
      </c>
      <c r="B4085" s="2" t="s">
        <v>5201</v>
      </c>
      <c r="C4085" s="2" t="s">
        <v>190</v>
      </c>
      <c r="D4085" s="2" t="s">
        <v>94</v>
      </c>
      <c r="E4085" s="2" t="s">
        <v>96</v>
      </c>
      <c r="F4085" s="2" t="s">
        <v>55</v>
      </c>
      <c r="G4085" s="2" t="s">
        <v>85</v>
      </c>
      <c r="H4085" s="2" t="s">
        <v>57</v>
      </c>
      <c r="I4085" s="2" t="s">
        <v>32</v>
      </c>
      <c r="J4085" s="2" t="s">
        <v>86</v>
      </c>
      <c r="K4085" s="2" t="s">
        <v>87</v>
      </c>
      <c r="L4085" s="2" t="s">
        <v>61</v>
      </c>
      <c r="M4085" s="2">
        <v>45</v>
      </c>
      <c r="N4085" s="2" t="b">
        <v>1</v>
      </c>
      <c r="O4085" s="2">
        <v>0.72727272727272729</v>
      </c>
      <c r="P4085" s="2">
        <v>0.72727272727272729</v>
      </c>
      <c r="Q4085" s="2">
        <v>0.72727272727272729</v>
      </c>
      <c r="R4085" s="2" t="s">
        <v>74</v>
      </c>
      <c r="S4085" s="2" t="s">
        <v>8726</v>
      </c>
      <c r="T4085" s="2" t="s">
        <v>8727</v>
      </c>
      <c r="U4085" s="2" t="b">
        <v>1</v>
      </c>
      <c r="V4085" s="2" t="s">
        <v>69</v>
      </c>
      <c r="W4085" s="2">
        <v>3.1</v>
      </c>
    </row>
    <row r="4086" spans="1:23" ht="15.75" customHeight="1" x14ac:dyDescent="0.25">
      <c r="A4086" s="2" t="s">
        <v>5200</v>
      </c>
      <c r="B4086" s="2" t="s">
        <v>5201</v>
      </c>
      <c r="C4086" s="2" t="s">
        <v>190</v>
      </c>
      <c r="D4086" s="2" t="s">
        <v>94</v>
      </c>
      <c r="E4086" s="2" t="s">
        <v>96</v>
      </c>
      <c r="F4086" s="2" t="s">
        <v>55</v>
      </c>
      <c r="G4086" s="2" t="s">
        <v>92</v>
      </c>
      <c r="H4086" s="2" t="s">
        <v>57</v>
      </c>
      <c r="I4086" s="2" t="s">
        <v>32</v>
      </c>
      <c r="J4086" s="2" t="s">
        <v>93</v>
      </c>
      <c r="K4086" s="2" t="s">
        <v>95</v>
      </c>
      <c r="L4086" s="2" t="s">
        <v>61</v>
      </c>
      <c r="M4086" s="2">
        <v>46</v>
      </c>
      <c r="N4086" s="2" t="b">
        <v>1</v>
      </c>
      <c r="O4086" s="2">
        <v>0.71615720524017479</v>
      </c>
      <c r="P4086" s="2">
        <v>0.72246696035242286</v>
      </c>
      <c r="Q4086" s="2">
        <v>0.70995670995671001</v>
      </c>
      <c r="R4086" s="2" t="s">
        <v>74</v>
      </c>
      <c r="S4086" s="2" t="s">
        <v>8728</v>
      </c>
      <c r="T4086" s="2" t="s">
        <v>8729</v>
      </c>
      <c r="U4086" s="2" t="b">
        <v>1</v>
      </c>
      <c r="V4086" s="2" t="s">
        <v>69</v>
      </c>
      <c r="W4086" s="2">
        <v>3</v>
      </c>
    </row>
    <row r="4087" spans="1:23" ht="15.75" customHeight="1" x14ac:dyDescent="0.25">
      <c r="A4087" s="2" t="s">
        <v>5200</v>
      </c>
      <c r="B4087" s="2" t="s">
        <v>5201</v>
      </c>
      <c r="C4087" s="2" t="s">
        <v>190</v>
      </c>
      <c r="D4087" s="2" t="s">
        <v>94</v>
      </c>
      <c r="E4087" s="2" t="s">
        <v>96</v>
      </c>
      <c r="F4087" s="2" t="s">
        <v>55</v>
      </c>
      <c r="G4087" s="2" t="s">
        <v>99</v>
      </c>
      <c r="H4087" s="2" t="s">
        <v>57</v>
      </c>
      <c r="I4087" s="2" t="s">
        <v>32</v>
      </c>
      <c r="J4087" s="2" t="s">
        <v>100</v>
      </c>
      <c r="K4087" s="2" t="s">
        <v>101</v>
      </c>
      <c r="L4087" s="2" t="s">
        <v>61</v>
      </c>
      <c r="M4087" s="2">
        <v>47</v>
      </c>
      <c r="N4087" s="2" t="b">
        <v>1</v>
      </c>
      <c r="O4087" s="2">
        <v>0.73913043478260865</v>
      </c>
      <c r="P4087" s="2">
        <v>0.74235807860262004</v>
      </c>
      <c r="Q4087" s="2">
        <v>0.73593073593073588</v>
      </c>
      <c r="R4087" s="2" t="s">
        <v>74</v>
      </c>
      <c r="S4087" s="2" t="s">
        <v>8730</v>
      </c>
      <c r="T4087" s="2" t="s">
        <v>8731</v>
      </c>
      <c r="U4087" s="2" t="b">
        <v>1</v>
      </c>
      <c r="V4087" s="2" t="s">
        <v>69</v>
      </c>
      <c r="W4087" s="2">
        <v>3.1</v>
      </c>
    </row>
    <row r="4088" spans="1:23" ht="15.75" customHeight="1" x14ac:dyDescent="0.25">
      <c r="A4088" s="2" t="s">
        <v>5200</v>
      </c>
      <c r="B4088" s="2" t="s">
        <v>5201</v>
      </c>
      <c r="C4088" s="2" t="s">
        <v>190</v>
      </c>
      <c r="D4088" s="2" t="s">
        <v>94</v>
      </c>
      <c r="E4088" s="2" t="s">
        <v>96</v>
      </c>
      <c r="F4088" s="2" t="s">
        <v>55</v>
      </c>
      <c r="G4088" s="2" t="s">
        <v>107</v>
      </c>
      <c r="H4088" s="2" t="s">
        <v>57</v>
      </c>
      <c r="I4088" s="2" t="s">
        <v>32</v>
      </c>
      <c r="J4088" s="2" t="s">
        <v>108</v>
      </c>
      <c r="K4088" s="2" t="s">
        <v>109</v>
      </c>
      <c r="L4088" s="2" t="s">
        <v>61</v>
      </c>
      <c r="M4088" s="2">
        <v>48</v>
      </c>
      <c r="N4088" s="2" t="b">
        <v>1</v>
      </c>
      <c r="O4088" s="2">
        <v>0.72844827586206895</v>
      </c>
      <c r="P4088" s="2">
        <v>0.72532188841201717</v>
      </c>
      <c r="Q4088" s="2">
        <v>0.73160173160173159</v>
      </c>
      <c r="R4088" s="2" t="s">
        <v>74</v>
      </c>
      <c r="S4088" s="2" t="s">
        <v>8732</v>
      </c>
      <c r="T4088" s="2" t="s">
        <v>8733</v>
      </c>
      <c r="U4088" s="2" t="b">
        <v>1</v>
      </c>
      <c r="V4088" s="2" t="s">
        <v>69</v>
      </c>
      <c r="W4088" s="2">
        <v>3.2</v>
      </c>
    </row>
    <row r="4089" spans="1:23" ht="15.75" customHeight="1" x14ac:dyDescent="0.25">
      <c r="A4089" s="2" t="s">
        <v>5200</v>
      </c>
      <c r="B4089" s="2" t="s">
        <v>5201</v>
      </c>
      <c r="C4089" s="2" t="s">
        <v>190</v>
      </c>
      <c r="D4089" s="2" t="s">
        <v>94</v>
      </c>
      <c r="E4089" s="2" t="s">
        <v>96</v>
      </c>
      <c r="F4089" s="2" t="s">
        <v>55</v>
      </c>
      <c r="G4089" s="2" t="s">
        <v>112</v>
      </c>
      <c r="H4089" s="2" t="s">
        <v>57</v>
      </c>
      <c r="I4089" s="2" t="s">
        <v>32</v>
      </c>
      <c r="J4089" s="2" t="s">
        <v>113</v>
      </c>
      <c r="K4089" s="2" t="s">
        <v>114</v>
      </c>
      <c r="L4089" s="2" t="s">
        <v>61</v>
      </c>
      <c r="M4089" s="2">
        <v>49</v>
      </c>
      <c r="N4089" s="2" t="b">
        <v>1</v>
      </c>
      <c r="O4089" s="2">
        <v>0.72376873661670227</v>
      </c>
      <c r="P4089" s="2">
        <v>0.71610169491525422</v>
      </c>
      <c r="Q4089" s="2">
        <v>0.73160173160173159</v>
      </c>
      <c r="R4089" s="2" t="s">
        <v>74</v>
      </c>
      <c r="S4089" s="2" t="s">
        <v>8734</v>
      </c>
      <c r="T4089" s="2" t="s">
        <v>8735</v>
      </c>
      <c r="U4089" s="2" t="b">
        <v>1</v>
      </c>
      <c r="V4089" s="2" t="s">
        <v>69</v>
      </c>
      <c r="W4089" s="2">
        <v>2.8</v>
      </c>
    </row>
    <row r="4090" spans="1:23" ht="15.75" customHeight="1" x14ac:dyDescent="0.25">
      <c r="A4090" s="2" t="s">
        <v>5200</v>
      </c>
      <c r="B4090" s="2" t="s">
        <v>5201</v>
      </c>
      <c r="C4090" s="2" t="s">
        <v>190</v>
      </c>
      <c r="D4090" s="2" t="s">
        <v>94</v>
      </c>
      <c r="E4090" s="2" t="s">
        <v>96</v>
      </c>
      <c r="F4090" s="2" t="s">
        <v>55</v>
      </c>
      <c r="G4090" s="2" t="s">
        <v>117</v>
      </c>
      <c r="H4090" s="2" t="s">
        <v>57</v>
      </c>
      <c r="I4090" s="2" t="s">
        <v>32</v>
      </c>
      <c r="J4090" s="2" t="s">
        <v>118</v>
      </c>
      <c r="K4090" s="2" t="s">
        <v>119</v>
      </c>
      <c r="L4090" s="2" t="s">
        <v>61</v>
      </c>
      <c r="M4090" s="2">
        <v>50</v>
      </c>
      <c r="N4090" s="2" t="b">
        <v>1</v>
      </c>
      <c r="O4090" s="2">
        <v>0.71673819742489264</v>
      </c>
      <c r="P4090" s="2">
        <v>0.71063829787234045</v>
      </c>
      <c r="Q4090" s="2">
        <v>0.72294372294372289</v>
      </c>
      <c r="R4090" s="2" t="s">
        <v>74</v>
      </c>
      <c r="S4090" s="2" t="s">
        <v>8736</v>
      </c>
      <c r="T4090" s="2" t="s">
        <v>8737</v>
      </c>
      <c r="U4090" s="2" t="b">
        <v>1</v>
      </c>
      <c r="V4090" s="2" t="s">
        <v>69</v>
      </c>
      <c r="W4090" s="2">
        <v>3</v>
      </c>
    </row>
    <row r="4091" spans="1:23" ht="15.75" customHeight="1" x14ac:dyDescent="0.25">
      <c r="A4091" s="2" t="s">
        <v>5200</v>
      </c>
      <c r="B4091" s="2" t="s">
        <v>5201</v>
      </c>
      <c r="C4091" s="2" t="s">
        <v>190</v>
      </c>
      <c r="D4091" s="2" t="s">
        <v>94</v>
      </c>
      <c r="E4091" s="2" t="s">
        <v>96</v>
      </c>
      <c r="F4091" s="2" t="s">
        <v>55</v>
      </c>
      <c r="G4091" s="2" t="s">
        <v>122</v>
      </c>
      <c r="H4091" s="2" t="s">
        <v>57</v>
      </c>
      <c r="I4091" s="2" t="s">
        <v>32</v>
      </c>
      <c r="J4091" s="2" t="s">
        <v>123</v>
      </c>
      <c r="K4091" s="2" t="s">
        <v>124</v>
      </c>
      <c r="L4091" s="2" t="s">
        <v>61</v>
      </c>
      <c r="M4091" s="2">
        <v>51</v>
      </c>
      <c r="N4091" s="2" t="b">
        <v>1</v>
      </c>
      <c r="O4091" s="2">
        <v>0.73706896551724144</v>
      </c>
      <c r="P4091" s="2">
        <v>0.73390557939914158</v>
      </c>
      <c r="Q4091" s="2">
        <v>0.74025974025974028</v>
      </c>
      <c r="R4091" s="2" t="s">
        <v>74</v>
      </c>
      <c r="S4091" s="2" t="s">
        <v>8738</v>
      </c>
      <c r="T4091" s="2" t="s">
        <v>8739</v>
      </c>
      <c r="U4091" s="2" t="b">
        <v>1</v>
      </c>
      <c r="V4091" s="2" t="s">
        <v>69</v>
      </c>
      <c r="W4091" s="2">
        <v>3</v>
      </c>
    </row>
    <row r="4092" spans="1:23" ht="15.75" customHeight="1" x14ac:dyDescent="0.25">
      <c r="A4092" s="2" t="s">
        <v>5200</v>
      </c>
      <c r="B4092" s="2" t="s">
        <v>5201</v>
      </c>
      <c r="C4092" s="2" t="s">
        <v>190</v>
      </c>
      <c r="D4092" s="2" t="s">
        <v>94</v>
      </c>
      <c r="E4092" s="2" t="s">
        <v>96</v>
      </c>
      <c r="F4092" s="2" t="s">
        <v>55</v>
      </c>
      <c r="G4092" s="2" t="s">
        <v>127</v>
      </c>
      <c r="H4092" s="2" t="s">
        <v>57</v>
      </c>
      <c r="I4092" s="2" t="s">
        <v>32</v>
      </c>
      <c r="J4092" s="2" t="s">
        <v>128</v>
      </c>
      <c r="K4092" s="2" t="s">
        <v>129</v>
      </c>
      <c r="L4092" s="2" t="s">
        <v>61</v>
      </c>
      <c r="M4092" s="2">
        <v>52</v>
      </c>
      <c r="N4092" s="2" t="b">
        <v>1</v>
      </c>
      <c r="O4092" s="2">
        <v>0.73318872017353587</v>
      </c>
      <c r="P4092" s="2">
        <v>0.73478260869565215</v>
      </c>
      <c r="Q4092" s="2">
        <v>0.73160173160173159</v>
      </c>
      <c r="R4092" s="2" t="s">
        <v>74</v>
      </c>
      <c r="S4092" s="2" t="s">
        <v>8740</v>
      </c>
      <c r="T4092" s="2" t="s">
        <v>8741</v>
      </c>
      <c r="U4092" s="2" t="b">
        <v>1</v>
      </c>
      <c r="V4092" s="2" t="s">
        <v>69</v>
      </c>
      <c r="W4092" s="2">
        <v>3.3</v>
      </c>
    </row>
    <row r="4093" spans="1:23" ht="15.75" customHeight="1" x14ac:dyDescent="0.25">
      <c r="A4093" s="2" t="s">
        <v>5200</v>
      </c>
      <c r="B4093" s="2" t="s">
        <v>5201</v>
      </c>
      <c r="C4093" s="2" t="s">
        <v>190</v>
      </c>
      <c r="D4093" s="2" t="s">
        <v>94</v>
      </c>
      <c r="E4093" s="2" t="s">
        <v>96</v>
      </c>
      <c r="F4093" s="2" t="s">
        <v>55</v>
      </c>
      <c r="G4093" s="2" t="s">
        <v>132</v>
      </c>
      <c r="H4093" s="2" t="s">
        <v>57</v>
      </c>
      <c r="I4093" s="2" t="s">
        <v>32</v>
      </c>
      <c r="J4093" s="2" t="s">
        <v>133</v>
      </c>
      <c r="K4093" s="2" t="s">
        <v>134</v>
      </c>
      <c r="L4093" s="2" t="s">
        <v>61</v>
      </c>
      <c r="M4093" s="2">
        <v>53</v>
      </c>
      <c r="N4093" s="2" t="b">
        <v>1</v>
      </c>
      <c r="O4093" s="2">
        <v>0.71641791044776126</v>
      </c>
      <c r="P4093" s="2">
        <v>0.70588235294117652</v>
      </c>
      <c r="Q4093" s="2">
        <v>0.72727272727272729</v>
      </c>
      <c r="R4093" s="2" t="s">
        <v>74</v>
      </c>
      <c r="S4093" s="2" t="s">
        <v>8742</v>
      </c>
      <c r="T4093" s="2" t="s">
        <v>8743</v>
      </c>
      <c r="U4093" s="2" t="b">
        <v>1</v>
      </c>
      <c r="V4093" s="2" t="s">
        <v>69</v>
      </c>
      <c r="W4093" s="2">
        <v>2.8</v>
      </c>
    </row>
    <row r="4094" spans="1:23" ht="15.75" customHeight="1" x14ac:dyDescent="0.25">
      <c r="A4094" s="2" t="s">
        <v>5200</v>
      </c>
      <c r="B4094" s="2" t="s">
        <v>5201</v>
      </c>
      <c r="C4094" s="2" t="s">
        <v>190</v>
      </c>
      <c r="D4094" s="2" t="s">
        <v>94</v>
      </c>
      <c r="E4094" s="2" t="s">
        <v>96</v>
      </c>
      <c r="F4094" s="2" t="s">
        <v>55</v>
      </c>
      <c r="G4094" s="2" t="s">
        <v>137</v>
      </c>
      <c r="H4094" s="2" t="s">
        <v>57</v>
      </c>
      <c r="I4094" s="2" t="s">
        <v>32</v>
      </c>
      <c r="J4094" s="2" t="s">
        <v>138</v>
      </c>
      <c r="K4094" s="2" t="s">
        <v>139</v>
      </c>
      <c r="L4094" s="2" t="s">
        <v>61</v>
      </c>
      <c r="M4094" s="2">
        <v>54</v>
      </c>
      <c r="N4094" s="2" t="b">
        <v>1</v>
      </c>
      <c r="O4094" s="2">
        <v>0.72608695652173916</v>
      </c>
      <c r="P4094" s="2">
        <v>0.72925764192139741</v>
      </c>
      <c r="Q4094" s="2">
        <v>0.72294372294372289</v>
      </c>
      <c r="R4094" s="2" t="s">
        <v>74</v>
      </c>
      <c r="S4094" s="2" t="s">
        <v>8744</v>
      </c>
      <c r="T4094" s="2" t="s">
        <v>8745</v>
      </c>
      <c r="U4094" s="2" t="b">
        <v>1</v>
      </c>
      <c r="V4094" s="2" t="s">
        <v>69</v>
      </c>
      <c r="W4094" s="2">
        <v>3</v>
      </c>
    </row>
    <row r="4095" spans="1:23" ht="15.75" customHeight="1" x14ac:dyDescent="0.25">
      <c r="A4095" s="2" t="s">
        <v>5200</v>
      </c>
      <c r="B4095" s="2" t="s">
        <v>5201</v>
      </c>
      <c r="C4095" s="2" t="s">
        <v>190</v>
      </c>
      <c r="D4095" s="2" t="s">
        <v>94</v>
      </c>
      <c r="E4095" s="2" t="s">
        <v>96</v>
      </c>
      <c r="F4095" s="2" t="s">
        <v>55</v>
      </c>
      <c r="G4095" s="2" t="s">
        <v>142</v>
      </c>
      <c r="H4095" s="2" t="s">
        <v>57</v>
      </c>
      <c r="I4095" s="2" t="s">
        <v>32</v>
      </c>
      <c r="J4095" s="2" t="s">
        <v>143</v>
      </c>
      <c r="K4095" s="2" t="s">
        <v>144</v>
      </c>
      <c r="L4095" s="2" t="s">
        <v>61</v>
      </c>
      <c r="M4095" s="2">
        <v>55</v>
      </c>
      <c r="N4095" s="2" t="b">
        <v>1</v>
      </c>
      <c r="O4095" s="2">
        <v>0.71673819742489264</v>
      </c>
      <c r="P4095" s="2">
        <v>0.71063829787234045</v>
      </c>
      <c r="Q4095" s="2">
        <v>0.72294372294372289</v>
      </c>
      <c r="R4095" s="2" t="s">
        <v>74</v>
      </c>
      <c r="S4095" s="2" t="s">
        <v>8746</v>
      </c>
      <c r="T4095" s="2" t="s">
        <v>8747</v>
      </c>
      <c r="U4095" s="2" t="b">
        <v>1</v>
      </c>
      <c r="V4095" s="2" t="s">
        <v>69</v>
      </c>
      <c r="W4095" s="2">
        <v>2.9</v>
      </c>
    </row>
    <row r="4096" spans="1:23" ht="15.75" customHeight="1" x14ac:dyDescent="0.25">
      <c r="A4096" s="2" t="s">
        <v>5200</v>
      </c>
      <c r="B4096" s="2" t="s">
        <v>5201</v>
      </c>
      <c r="C4096" s="2" t="s">
        <v>190</v>
      </c>
      <c r="D4096" s="2" t="s">
        <v>94</v>
      </c>
      <c r="E4096" s="2" t="s">
        <v>96</v>
      </c>
      <c r="F4096" s="2" t="s">
        <v>55</v>
      </c>
      <c r="G4096" s="2" t="s">
        <v>148</v>
      </c>
      <c r="H4096" s="2" t="s">
        <v>57</v>
      </c>
      <c r="I4096" s="2" t="s">
        <v>32</v>
      </c>
      <c r="J4096" s="2" t="s">
        <v>149</v>
      </c>
      <c r="K4096" s="2" t="s">
        <v>150</v>
      </c>
      <c r="L4096" s="2" t="s">
        <v>61</v>
      </c>
      <c r="M4096" s="2">
        <v>56</v>
      </c>
      <c r="N4096" s="2" t="b">
        <v>1</v>
      </c>
      <c r="O4096" s="2">
        <v>0.72173913043478266</v>
      </c>
      <c r="P4096" s="2">
        <v>0.72489082969432317</v>
      </c>
      <c r="Q4096" s="2">
        <v>0.7186147186147186</v>
      </c>
      <c r="R4096" s="2" t="s">
        <v>74</v>
      </c>
      <c r="S4096" s="2" t="s">
        <v>8748</v>
      </c>
      <c r="T4096" s="2" t="s">
        <v>8749</v>
      </c>
      <c r="U4096" s="2" t="b">
        <v>1</v>
      </c>
      <c r="V4096" s="2" t="s">
        <v>69</v>
      </c>
      <c r="W4096" s="2">
        <v>3.1</v>
      </c>
    </row>
    <row r="4097" spans="1:23" ht="15.75" customHeight="1" x14ac:dyDescent="0.25">
      <c r="A4097" s="2" t="s">
        <v>5200</v>
      </c>
      <c r="B4097" s="2" t="s">
        <v>5201</v>
      </c>
      <c r="C4097" s="2" t="s">
        <v>190</v>
      </c>
      <c r="D4097" s="2" t="s">
        <v>94</v>
      </c>
      <c r="E4097" s="2" t="s">
        <v>96</v>
      </c>
      <c r="F4097" s="2" t="s">
        <v>55</v>
      </c>
      <c r="G4097" s="2" t="s">
        <v>153</v>
      </c>
      <c r="H4097" s="2" t="s">
        <v>57</v>
      </c>
      <c r="I4097" s="2" t="s">
        <v>32</v>
      </c>
      <c r="J4097" s="2" t="s">
        <v>154</v>
      </c>
      <c r="K4097" s="2" t="s">
        <v>155</v>
      </c>
      <c r="L4097" s="2" t="s">
        <v>61</v>
      </c>
      <c r="M4097" s="2">
        <v>57</v>
      </c>
      <c r="N4097" s="2" t="b">
        <v>1</v>
      </c>
      <c r="O4097" s="2">
        <v>0.72376873661670227</v>
      </c>
      <c r="P4097" s="2">
        <v>0.71610169491525422</v>
      </c>
      <c r="Q4097" s="2">
        <v>0.73160173160173159</v>
      </c>
      <c r="R4097" s="2" t="s">
        <v>74</v>
      </c>
      <c r="S4097" s="2" t="s">
        <v>8750</v>
      </c>
      <c r="T4097" s="2" t="s">
        <v>8751</v>
      </c>
      <c r="U4097" s="2" t="b">
        <v>1</v>
      </c>
      <c r="V4097" s="2" t="s">
        <v>69</v>
      </c>
      <c r="W4097" s="2">
        <v>3</v>
      </c>
    </row>
    <row r="4098" spans="1:23" ht="15.75" customHeight="1" x14ac:dyDescent="0.25">
      <c r="A4098" s="2" t="s">
        <v>5200</v>
      </c>
      <c r="B4098" s="2" t="s">
        <v>5201</v>
      </c>
      <c r="C4098" s="2" t="s">
        <v>190</v>
      </c>
      <c r="D4098" s="2" t="s">
        <v>94</v>
      </c>
      <c r="E4098" s="2" t="s">
        <v>96</v>
      </c>
      <c r="F4098" s="2" t="s">
        <v>55</v>
      </c>
      <c r="G4098" s="2" t="s">
        <v>158</v>
      </c>
      <c r="H4098" s="2" t="s">
        <v>57</v>
      </c>
      <c r="I4098" s="2" t="s">
        <v>32</v>
      </c>
      <c r="J4098" s="2" t="s">
        <v>159</v>
      </c>
      <c r="K4098" s="2" t="s">
        <v>160</v>
      </c>
      <c r="L4098" s="2" t="s">
        <v>61</v>
      </c>
      <c r="M4098" s="2">
        <v>58</v>
      </c>
      <c r="N4098" s="2" t="b">
        <v>1</v>
      </c>
      <c r="O4098" s="2">
        <v>0.72727272727272729</v>
      </c>
      <c r="P4098" s="2">
        <v>0.72727272727272729</v>
      </c>
      <c r="Q4098" s="2">
        <v>0.72727272727272729</v>
      </c>
      <c r="R4098" s="2" t="s">
        <v>74</v>
      </c>
      <c r="S4098" s="2" t="s">
        <v>8752</v>
      </c>
      <c r="T4098" s="2" t="s">
        <v>8753</v>
      </c>
      <c r="U4098" s="2" t="b">
        <v>1</v>
      </c>
      <c r="V4098" s="2" t="s">
        <v>69</v>
      </c>
      <c r="W4098" s="2">
        <v>3.5</v>
      </c>
    </row>
    <row r="4099" spans="1:23" ht="15.75" customHeight="1" x14ac:dyDescent="0.25">
      <c r="A4099" s="2" t="s">
        <v>5200</v>
      </c>
      <c r="B4099" s="2" t="s">
        <v>5201</v>
      </c>
      <c r="C4099" s="2" t="s">
        <v>190</v>
      </c>
      <c r="D4099" s="2" t="s">
        <v>94</v>
      </c>
      <c r="E4099" s="2" t="s">
        <v>96</v>
      </c>
      <c r="F4099" s="2" t="s">
        <v>55</v>
      </c>
      <c r="G4099" s="2" t="s">
        <v>163</v>
      </c>
      <c r="H4099" s="2" t="s">
        <v>57</v>
      </c>
      <c r="I4099" s="2" t="s">
        <v>32</v>
      </c>
      <c r="J4099" s="2" t="s">
        <v>164</v>
      </c>
      <c r="K4099" s="2" t="s">
        <v>165</v>
      </c>
      <c r="L4099" s="2" t="s">
        <v>61</v>
      </c>
      <c r="M4099" s="2">
        <v>59</v>
      </c>
      <c r="N4099" s="2" t="b">
        <v>1</v>
      </c>
      <c r="O4099" s="2">
        <v>0.67894736842105263</v>
      </c>
      <c r="P4099" s="2">
        <v>0.86577181208053688</v>
      </c>
      <c r="Q4099" s="2">
        <v>0.55844155844155841</v>
      </c>
      <c r="R4099" s="2" t="s">
        <v>74</v>
      </c>
      <c r="S4099" s="2" t="s">
        <v>8754</v>
      </c>
      <c r="T4099" s="2" t="s">
        <v>8755</v>
      </c>
      <c r="U4099" s="2" t="b">
        <v>1</v>
      </c>
      <c r="V4099" s="2" t="s">
        <v>69</v>
      </c>
      <c r="W4099" s="2">
        <v>3</v>
      </c>
    </row>
    <row r="4100" spans="1:23" ht="15.75" customHeight="1" x14ac:dyDescent="0.25">
      <c r="A4100" s="2" t="s">
        <v>5200</v>
      </c>
      <c r="B4100" s="2" t="s">
        <v>5201</v>
      </c>
      <c r="C4100" s="2" t="s">
        <v>190</v>
      </c>
      <c r="D4100" s="2" t="s">
        <v>94</v>
      </c>
      <c r="E4100" s="2" t="s">
        <v>96</v>
      </c>
      <c r="F4100" s="2" t="s">
        <v>55</v>
      </c>
      <c r="G4100" s="2" t="s">
        <v>168</v>
      </c>
      <c r="H4100" s="2" t="s">
        <v>57</v>
      </c>
      <c r="I4100" s="2" t="s">
        <v>32</v>
      </c>
      <c r="J4100" s="2" t="s">
        <v>169</v>
      </c>
      <c r="K4100" s="2" t="s">
        <v>170</v>
      </c>
      <c r="L4100" s="2" t="s">
        <v>61</v>
      </c>
      <c r="M4100" s="2">
        <v>60</v>
      </c>
      <c r="N4100" s="2" t="b">
        <v>1</v>
      </c>
      <c r="O4100" s="2">
        <v>0.72489082969432317</v>
      </c>
      <c r="P4100" s="2">
        <v>0.7312775330396476</v>
      </c>
      <c r="Q4100" s="2">
        <v>0.7186147186147186</v>
      </c>
      <c r="R4100" s="2" t="s">
        <v>74</v>
      </c>
      <c r="S4100" s="2" t="s">
        <v>8756</v>
      </c>
      <c r="T4100" s="2" t="s">
        <v>8757</v>
      </c>
      <c r="U4100" s="2" t="b">
        <v>1</v>
      </c>
      <c r="V4100" s="2" t="s">
        <v>69</v>
      </c>
      <c r="W4100" s="2">
        <v>3.2</v>
      </c>
    </row>
    <row r="4101" spans="1:23" ht="15.75" customHeight="1" x14ac:dyDescent="0.25">
      <c r="A4101" s="2" t="s">
        <v>5200</v>
      </c>
      <c r="B4101" s="2" t="s">
        <v>5201</v>
      </c>
      <c r="C4101" s="2" t="s">
        <v>190</v>
      </c>
      <c r="D4101" s="2" t="s">
        <v>94</v>
      </c>
      <c r="E4101" s="2" t="s">
        <v>96</v>
      </c>
      <c r="F4101" s="2" t="s">
        <v>55</v>
      </c>
      <c r="G4101" s="2" t="s">
        <v>173</v>
      </c>
      <c r="H4101" s="2" t="s">
        <v>57</v>
      </c>
      <c r="I4101" s="2" t="s">
        <v>32</v>
      </c>
      <c r="J4101" s="2" t="s">
        <v>174</v>
      </c>
      <c r="K4101" s="2" t="s">
        <v>175</v>
      </c>
      <c r="L4101" s="2" t="s">
        <v>61</v>
      </c>
      <c r="M4101" s="2">
        <v>61</v>
      </c>
      <c r="N4101" s="2" t="b">
        <v>1</v>
      </c>
      <c r="O4101" s="2">
        <v>0.71948608137044956</v>
      </c>
      <c r="P4101" s="2">
        <v>0.71186440677966101</v>
      </c>
      <c r="Q4101" s="2">
        <v>0.72727272727272729</v>
      </c>
      <c r="R4101" s="2" t="s">
        <v>74</v>
      </c>
      <c r="S4101" s="2" t="s">
        <v>8758</v>
      </c>
      <c r="T4101" s="2" t="s">
        <v>8759</v>
      </c>
      <c r="U4101" s="2" t="b">
        <v>1</v>
      </c>
      <c r="V4101" s="2" t="s">
        <v>69</v>
      </c>
      <c r="W4101" s="2">
        <v>2.9</v>
      </c>
    </row>
    <row r="4102" spans="1:23" ht="15.75" customHeight="1" x14ac:dyDescent="0.25">
      <c r="A4102" s="2" t="s">
        <v>5200</v>
      </c>
      <c r="B4102" s="2" t="s">
        <v>5201</v>
      </c>
      <c r="C4102" s="2" t="s">
        <v>190</v>
      </c>
      <c r="D4102" s="2" t="s">
        <v>94</v>
      </c>
      <c r="E4102" s="2" t="s">
        <v>96</v>
      </c>
      <c r="F4102" s="2" t="s">
        <v>55</v>
      </c>
      <c r="G4102" s="2" t="s">
        <v>178</v>
      </c>
      <c r="H4102" s="2" t="s">
        <v>179</v>
      </c>
      <c r="I4102" s="2" t="s">
        <v>12</v>
      </c>
      <c r="J4102" s="2" t="s">
        <v>180</v>
      </c>
      <c r="K4102" s="2" t="s">
        <v>181</v>
      </c>
      <c r="L4102" s="2" t="s">
        <v>182</v>
      </c>
      <c r="M4102" s="2">
        <v>42</v>
      </c>
      <c r="N4102" s="2" t="b">
        <v>0</v>
      </c>
      <c r="O4102" s="2">
        <v>0.75766016713091922</v>
      </c>
      <c r="P4102" s="2">
        <v>0.72340425531914898</v>
      </c>
      <c r="Q4102" s="2">
        <v>0.79532163742690054</v>
      </c>
      <c r="R4102" s="2" t="s">
        <v>74</v>
      </c>
      <c r="S4102" s="2" t="s">
        <v>8760</v>
      </c>
      <c r="T4102" s="2" t="s">
        <v>8761</v>
      </c>
      <c r="U4102" s="2" t="b">
        <v>1</v>
      </c>
      <c r="V4102" s="2" t="s">
        <v>69</v>
      </c>
      <c r="W4102" s="2">
        <v>2.8</v>
      </c>
    </row>
    <row r="4103" spans="1:23" ht="15.75" customHeight="1" x14ac:dyDescent="0.25">
      <c r="A4103" s="2" t="s">
        <v>5200</v>
      </c>
      <c r="B4103" s="2" t="s">
        <v>5201</v>
      </c>
      <c r="C4103" s="2" t="s">
        <v>190</v>
      </c>
      <c r="D4103" s="2" t="s">
        <v>94</v>
      </c>
      <c r="E4103" s="2" t="s">
        <v>96</v>
      </c>
      <c r="F4103" s="2" t="s">
        <v>55</v>
      </c>
      <c r="G4103" s="2" t="s">
        <v>185</v>
      </c>
      <c r="H4103" s="2" t="s">
        <v>179</v>
      </c>
      <c r="I4103" s="2" t="s">
        <v>12</v>
      </c>
      <c r="J4103" s="2" t="s">
        <v>186</v>
      </c>
      <c r="K4103" s="2" t="s">
        <v>187</v>
      </c>
      <c r="L4103" s="2" t="s">
        <v>182</v>
      </c>
      <c r="M4103" s="2">
        <v>43</v>
      </c>
      <c r="N4103" s="2" t="b">
        <v>0</v>
      </c>
      <c r="O4103" s="2">
        <v>0.77401129943502822</v>
      </c>
      <c r="P4103" s="2">
        <v>0.74863387978142082</v>
      </c>
      <c r="Q4103" s="2">
        <v>0.80116959064327486</v>
      </c>
      <c r="R4103" s="2" t="s">
        <v>74</v>
      </c>
      <c r="S4103" s="2" t="s">
        <v>8762</v>
      </c>
      <c r="T4103" s="2" t="s">
        <v>8763</v>
      </c>
      <c r="U4103" s="2" t="b">
        <v>1</v>
      </c>
      <c r="V4103" s="2" t="s">
        <v>69</v>
      </c>
      <c r="W4103" s="2">
        <v>2.8</v>
      </c>
    </row>
    <row r="4104" spans="1:23" ht="15.75" customHeight="1" x14ac:dyDescent="0.25">
      <c r="A4104" s="2" t="s">
        <v>5200</v>
      </c>
      <c r="B4104" s="2" t="s">
        <v>5201</v>
      </c>
      <c r="C4104" s="2" t="s">
        <v>190</v>
      </c>
      <c r="D4104" s="2" t="s">
        <v>94</v>
      </c>
      <c r="E4104" s="2" t="s">
        <v>96</v>
      </c>
      <c r="F4104" s="2" t="s">
        <v>55</v>
      </c>
      <c r="G4104" s="2" t="s">
        <v>191</v>
      </c>
      <c r="H4104" s="2" t="s">
        <v>179</v>
      </c>
      <c r="I4104" s="2" t="s">
        <v>12</v>
      </c>
      <c r="J4104" s="2" t="s">
        <v>192</v>
      </c>
      <c r="K4104" s="2" t="s">
        <v>193</v>
      </c>
      <c r="L4104" s="2" t="s">
        <v>182</v>
      </c>
      <c r="M4104" s="2">
        <v>44</v>
      </c>
      <c r="N4104" s="2" t="b">
        <v>0</v>
      </c>
      <c r="O4104" s="2">
        <v>0.76353276353276345</v>
      </c>
      <c r="P4104" s="2">
        <v>0.74444444444444446</v>
      </c>
      <c r="Q4104" s="2">
        <v>0.783625730994152</v>
      </c>
      <c r="R4104" s="2" t="s">
        <v>74</v>
      </c>
      <c r="S4104" s="2" t="s">
        <v>8764</v>
      </c>
      <c r="T4104" s="2" t="s">
        <v>8765</v>
      </c>
      <c r="U4104" s="2" t="b">
        <v>1</v>
      </c>
      <c r="V4104" s="2" t="s">
        <v>69</v>
      </c>
      <c r="W4104" s="2">
        <v>2.8</v>
      </c>
    </row>
    <row r="4105" spans="1:23" ht="15.75" customHeight="1" x14ac:dyDescent="0.25">
      <c r="A4105" s="2" t="s">
        <v>5200</v>
      </c>
      <c r="B4105" s="2" t="s">
        <v>5201</v>
      </c>
      <c r="C4105" s="2" t="s">
        <v>190</v>
      </c>
      <c r="D4105" s="2" t="s">
        <v>94</v>
      </c>
      <c r="E4105" s="2" t="s">
        <v>96</v>
      </c>
      <c r="F4105" s="2" t="s">
        <v>55</v>
      </c>
      <c r="G4105" s="2" t="s">
        <v>196</v>
      </c>
      <c r="H4105" s="2" t="s">
        <v>179</v>
      </c>
      <c r="I4105" s="2" t="s">
        <v>12</v>
      </c>
      <c r="J4105" s="2" t="s">
        <v>197</v>
      </c>
      <c r="K4105" s="2" t="s">
        <v>198</v>
      </c>
      <c r="L4105" s="2" t="s">
        <v>182</v>
      </c>
      <c r="M4105" s="2">
        <v>45</v>
      </c>
      <c r="N4105" s="2" t="b">
        <v>0</v>
      </c>
      <c r="O4105" s="2">
        <v>0.80346820809248565</v>
      </c>
      <c r="P4105" s="2">
        <v>0.79428571428571426</v>
      </c>
      <c r="Q4105" s="2">
        <v>0.8128654970760234</v>
      </c>
      <c r="R4105" s="2" t="s">
        <v>74</v>
      </c>
      <c r="S4105" s="2" t="s">
        <v>8766</v>
      </c>
      <c r="T4105" s="2" t="s">
        <v>8767</v>
      </c>
      <c r="U4105" s="2" t="b">
        <v>1</v>
      </c>
      <c r="V4105" s="2" t="s">
        <v>69</v>
      </c>
      <c r="W4105" s="2">
        <v>2.6</v>
      </c>
    </row>
    <row r="4106" spans="1:23" ht="15.75" customHeight="1" x14ac:dyDescent="0.25">
      <c r="A4106" s="2" t="s">
        <v>5200</v>
      </c>
      <c r="B4106" s="2" t="s">
        <v>5201</v>
      </c>
      <c r="C4106" s="2" t="s">
        <v>190</v>
      </c>
      <c r="D4106" s="2" t="s">
        <v>94</v>
      </c>
      <c r="E4106" s="2" t="s">
        <v>96</v>
      </c>
      <c r="F4106" s="2" t="s">
        <v>55</v>
      </c>
      <c r="G4106" s="2" t="s">
        <v>201</v>
      </c>
      <c r="H4106" s="2" t="s">
        <v>179</v>
      </c>
      <c r="I4106" s="2" t="s">
        <v>12</v>
      </c>
      <c r="J4106" s="2" t="s">
        <v>202</v>
      </c>
      <c r="K4106" s="2" t="s">
        <v>203</v>
      </c>
      <c r="L4106" s="2" t="s">
        <v>182</v>
      </c>
      <c r="M4106" s="2">
        <v>46</v>
      </c>
      <c r="N4106" s="2" t="b">
        <v>0</v>
      </c>
      <c r="O4106" s="2">
        <v>0.76323119777158777</v>
      </c>
      <c r="P4106" s="2">
        <v>0.72872340425531912</v>
      </c>
      <c r="Q4106" s="2">
        <v>0.80116959064327486</v>
      </c>
      <c r="R4106" s="2" t="s">
        <v>74</v>
      </c>
      <c r="S4106" s="2" t="s">
        <v>8768</v>
      </c>
      <c r="T4106" s="2" t="s">
        <v>8769</v>
      </c>
      <c r="U4106" s="2" t="b">
        <v>1</v>
      </c>
      <c r="V4106" s="2" t="s">
        <v>69</v>
      </c>
      <c r="W4106" s="2">
        <v>2.8</v>
      </c>
    </row>
    <row r="4107" spans="1:23" ht="15.75" customHeight="1" x14ac:dyDescent="0.25">
      <c r="A4107" s="2" t="s">
        <v>5200</v>
      </c>
      <c r="B4107" s="2" t="s">
        <v>5201</v>
      </c>
      <c r="C4107" s="2" t="s">
        <v>190</v>
      </c>
      <c r="D4107" s="2" t="s">
        <v>94</v>
      </c>
      <c r="E4107" s="2" t="s">
        <v>96</v>
      </c>
      <c r="F4107" s="2" t="s">
        <v>55</v>
      </c>
      <c r="G4107" s="2" t="s">
        <v>206</v>
      </c>
      <c r="H4107" s="2" t="s">
        <v>179</v>
      </c>
      <c r="I4107" s="2" t="s">
        <v>12</v>
      </c>
      <c r="J4107" s="2" t="s">
        <v>207</v>
      </c>
      <c r="K4107" s="2" t="s">
        <v>208</v>
      </c>
      <c r="L4107" s="2" t="s">
        <v>182</v>
      </c>
      <c r="M4107" s="2">
        <v>47</v>
      </c>
      <c r="N4107" s="2" t="b">
        <v>0</v>
      </c>
      <c r="O4107" s="2">
        <v>0.77363896848137526</v>
      </c>
      <c r="P4107" s="2">
        <v>0.7584269662921348</v>
      </c>
      <c r="Q4107" s="2">
        <v>0.78947368421052633</v>
      </c>
      <c r="R4107" s="2" t="s">
        <v>74</v>
      </c>
      <c r="S4107" s="2" t="s">
        <v>8770</v>
      </c>
      <c r="T4107" s="2" t="s">
        <v>8771</v>
      </c>
      <c r="U4107" s="2" t="b">
        <v>1</v>
      </c>
      <c r="V4107" s="2" t="s">
        <v>69</v>
      </c>
      <c r="W4107" s="2">
        <v>2.9</v>
      </c>
    </row>
    <row r="4108" spans="1:23" ht="15.75" customHeight="1" x14ac:dyDescent="0.25">
      <c r="A4108" s="2" t="s">
        <v>5200</v>
      </c>
      <c r="B4108" s="2" t="s">
        <v>5201</v>
      </c>
      <c r="C4108" s="2" t="s">
        <v>190</v>
      </c>
      <c r="D4108" s="2" t="s">
        <v>94</v>
      </c>
      <c r="E4108" s="2" t="s">
        <v>96</v>
      </c>
      <c r="F4108" s="2" t="s">
        <v>55</v>
      </c>
      <c r="G4108" s="2" t="s">
        <v>211</v>
      </c>
      <c r="H4108" s="2" t="s">
        <v>179</v>
      </c>
      <c r="I4108" s="2" t="s">
        <v>12</v>
      </c>
      <c r="J4108" s="2" t="s">
        <v>212</v>
      </c>
      <c r="K4108" s="2" t="s">
        <v>213</v>
      </c>
      <c r="L4108" s="2" t="s">
        <v>182</v>
      </c>
      <c r="M4108" s="2">
        <v>48</v>
      </c>
      <c r="N4108" s="2" t="b">
        <v>0</v>
      </c>
      <c r="O4108" s="2">
        <v>0.77183098591549293</v>
      </c>
      <c r="P4108" s="2">
        <v>0.74456521739130432</v>
      </c>
      <c r="Q4108" s="2">
        <v>0.80116959064327486</v>
      </c>
      <c r="R4108" s="2" t="s">
        <v>74</v>
      </c>
      <c r="S4108" s="2" t="s">
        <v>8772</v>
      </c>
      <c r="T4108" s="2" t="s">
        <v>8773</v>
      </c>
      <c r="U4108" s="2" t="b">
        <v>1</v>
      </c>
      <c r="V4108" s="2" t="s">
        <v>69</v>
      </c>
      <c r="W4108" s="2">
        <v>2.8</v>
      </c>
    </row>
    <row r="4109" spans="1:23" ht="15.75" customHeight="1" x14ac:dyDescent="0.25">
      <c r="A4109" s="2" t="s">
        <v>5200</v>
      </c>
      <c r="B4109" s="2" t="s">
        <v>5201</v>
      </c>
      <c r="C4109" s="2" t="s">
        <v>190</v>
      </c>
      <c r="D4109" s="2" t="s">
        <v>94</v>
      </c>
      <c r="E4109" s="2" t="s">
        <v>96</v>
      </c>
      <c r="F4109" s="2" t="s">
        <v>55</v>
      </c>
      <c r="G4109" s="2" t="s">
        <v>216</v>
      </c>
      <c r="H4109" s="2" t="s">
        <v>179</v>
      </c>
      <c r="I4109" s="2" t="s">
        <v>12</v>
      </c>
      <c r="J4109" s="2" t="s">
        <v>217</v>
      </c>
      <c r="K4109" s="2" t="s">
        <v>218</v>
      </c>
      <c r="L4109" s="2" t="s">
        <v>182</v>
      </c>
      <c r="M4109" s="2">
        <v>49</v>
      </c>
      <c r="N4109" s="2" t="b">
        <v>0</v>
      </c>
      <c r="O4109" s="2">
        <v>0.77272727272727282</v>
      </c>
      <c r="P4109" s="2">
        <v>0.75138121546961323</v>
      </c>
      <c r="Q4109" s="2">
        <v>0.79532163742690054</v>
      </c>
      <c r="R4109" s="2" t="s">
        <v>74</v>
      </c>
      <c r="S4109" s="2" t="s">
        <v>8774</v>
      </c>
      <c r="T4109" s="2" t="s">
        <v>8775</v>
      </c>
      <c r="U4109" s="2" t="b">
        <v>1</v>
      </c>
      <c r="V4109" s="2" t="s">
        <v>69</v>
      </c>
      <c r="W4109" s="2">
        <v>2.8</v>
      </c>
    </row>
    <row r="4110" spans="1:23" ht="15.75" customHeight="1" x14ac:dyDescent="0.25">
      <c r="A4110" s="2" t="s">
        <v>5200</v>
      </c>
      <c r="B4110" s="2" t="s">
        <v>5201</v>
      </c>
      <c r="C4110" s="2" t="s">
        <v>190</v>
      </c>
      <c r="D4110" s="2" t="s">
        <v>94</v>
      </c>
      <c r="E4110" s="2" t="s">
        <v>96</v>
      </c>
      <c r="F4110" s="2" t="s">
        <v>55</v>
      </c>
      <c r="G4110" s="2" t="s">
        <v>221</v>
      </c>
      <c r="H4110" s="2" t="s">
        <v>179</v>
      </c>
      <c r="I4110" s="2" t="s">
        <v>12</v>
      </c>
      <c r="J4110" s="2" t="s">
        <v>222</v>
      </c>
      <c r="K4110" s="2" t="s">
        <v>223</v>
      </c>
      <c r="L4110" s="2" t="s">
        <v>182</v>
      </c>
      <c r="M4110" s="2">
        <v>50</v>
      </c>
      <c r="N4110" s="2" t="b">
        <v>0</v>
      </c>
      <c r="O4110" s="2">
        <v>0.75706214689265539</v>
      </c>
      <c r="P4110" s="2">
        <v>0.73224043715846998</v>
      </c>
      <c r="Q4110" s="2">
        <v>0.783625730994152</v>
      </c>
      <c r="R4110" s="2" t="s">
        <v>74</v>
      </c>
      <c r="S4110" s="2" t="s">
        <v>8776</v>
      </c>
      <c r="T4110" s="2" t="s">
        <v>8777</v>
      </c>
      <c r="U4110" s="2" t="b">
        <v>1</v>
      </c>
      <c r="V4110" s="2" t="s">
        <v>69</v>
      </c>
      <c r="W4110" s="2">
        <v>2.8</v>
      </c>
    </row>
    <row r="4111" spans="1:23" ht="15.75" customHeight="1" x14ac:dyDescent="0.25">
      <c r="A4111" s="2" t="s">
        <v>5200</v>
      </c>
      <c r="B4111" s="2" t="s">
        <v>5201</v>
      </c>
      <c r="C4111" s="2" t="s">
        <v>190</v>
      </c>
      <c r="D4111" s="2" t="s">
        <v>94</v>
      </c>
      <c r="E4111" s="2" t="s">
        <v>96</v>
      </c>
      <c r="F4111" s="2" t="s">
        <v>55</v>
      </c>
      <c r="G4111" s="2" t="s">
        <v>226</v>
      </c>
      <c r="H4111" s="2" t="s">
        <v>179</v>
      </c>
      <c r="I4111" s="2" t="s">
        <v>12</v>
      </c>
      <c r="J4111" s="2" t="s">
        <v>227</v>
      </c>
      <c r="K4111" s="2" t="s">
        <v>228</v>
      </c>
      <c r="L4111" s="2" t="s">
        <v>182</v>
      </c>
      <c r="M4111" s="2">
        <v>51</v>
      </c>
      <c r="N4111" s="2" t="b">
        <v>0</v>
      </c>
      <c r="O4111" s="2">
        <v>0.78285714285714281</v>
      </c>
      <c r="P4111" s="2">
        <v>0.76536312849162014</v>
      </c>
      <c r="Q4111" s="2">
        <v>0.80116959064327486</v>
      </c>
      <c r="R4111" s="2" t="s">
        <v>74</v>
      </c>
      <c r="S4111" s="2" t="s">
        <v>8778</v>
      </c>
      <c r="T4111" s="2" t="s">
        <v>8779</v>
      </c>
      <c r="U4111" s="2" t="b">
        <v>1</v>
      </c>
      <c r="V4111" s="2" t="s">
        <v>69</v>
      </c>
      <c r="W4111" s="2">
        <v>2.8</v>
      </c>
    </row>
    <row r="4112" spans="1:23" ht="15.75" customHeight="1" x14ac:dyDescent="0.25">
      <c r="A4112" s="2" t="s">
        <v>5200</v>
      </c>
      <c r="B4112" s="2" t="s">
        <v>5201</v>
      </c>
      <c r="C4112" s="2" t="s">
        <v>190</v>
      </c>
      <c r="D4112" s="2" t="s">
        <v>94</v>
      </c>
      <c r="E4112" s="2" t="s">
        <v>96</v>
      </c>
      <c r="F4112" s="2" t="s">
        <v>55</v>
      </c>
      <c r="G4112" s="2" t="s">
        <v>231</v>
      </c>
      <c r="H4112" s="2" t="s">
        <v>179</v>
      </c>
      <c r="I4112" s="2" t="s">
        <v>12</v>
      </c>
      <c r="J4112" s="2" t="s">
        <v>232</v>
      </c>
      <c r="K4112" s="2" t="s">
        <v>233</v>
      </c>
      <c r="L4112" s="2" t="s">
        <v>182</v>
      </c>
      <c r="M4112" s="2">
        <v>52</v>
      </c>
      <c r="N4112" s="2" t="b">
        <v>0</v>
      </c>
      <c r="O4112" s="2">
        <v>0.77053824362606238</v>
      </c>
      <c r="P4112" s="2">
        <v>0.74725274725274726</v>
      </c>
      <c r="Q4112" s="2">
        <v>0.79532163742690054</v>
      </c>
      <c r="R4112" s="2" t="s">
        <v>74</v>
      </c>
      <c r="S4112" s="2" t="s">
        <v>8780</v>
      </c>
      <c r="T4112" s="2" t="s">
        <v>8781</v>
      </c>
      <c r="U4112" s="2" t="b">
        <v>1</v>
      </c>
      <c r="V4112" s="2" t="s">
        <v>69</v>
      </c>
      <c r="W4112" s="2">
        <v>2.9</v>
      </c>
    </row>
    <row r="4113" spans="1:23" ht="15.75" customHeight="1" x14ac:dyDescent="0.25">
      <c r="A4113" s="2" t="s">
        <v>5200</v>
      </c>
      <c r="B4113" s="2" t="s">
        <v>5201</v>
      </c>
      <c r="C4113" s="2" t="s">
        <v>190</v>
      </c>
      <c r="D4113" s="2" t="s">
        <v>94</v>
      </c>
      <c r="E4113" s="2" t="s">
        <v>96</v>
      </c>
      <c r="F4113" s="2" t="s">
        <v>55</v>
      </c>
      <c r="G4113" s="2" t="s">
        <v>236</v>
      </c>
      <c r="H4113" s="2" t="s">
        <v>179</v>
      </c>
      <c r="I4113" s="2" t="s">
        <v>12</v>
      </c>
      <c r="J4113" s="2" t="s">
        <v>237</v>
      </c>
      <c r="K4113" s="2" t="s">
        <v>238</v>
      </c>
      <c r="L4113" s="2" t="s">
        <v>182</v>
      </c>
      <c r="M4113" s="2">
        <v>53</v>
      </c>
      <c r="N4113" s="2" t="b">
        <v>0</v>
      </c>
      <c r="O4113" s="2">
        <v>0.76404494382022481</v>
      </c>
      <c r="P4113" s="2">
        <v>0.73513513513513518</v>
      </c>
      <c r="Q4113" s="2">
        <v>0.79532163742690054</v>
      </c>
      <c r="R4113" s="2" t="s">
        <v>74</v>
      </c>
      <c r="S4113" s="2" t="s">
        <v>8782</v>
      </c>
      <c r="T4113" s="2" t="s">
        <v>8783</v>
      </c>
      <c r="U4113" s="2" t="b">
        <v>1</v>
      </c>
      <c r="V4113" s="2" t="s">
        <v>69</v>
      </c>
      <c r="W4113" s="2">
        <v>2.8</v>
      </c>
    </row>
    <row r="4114" spans="1:23" ht="15.75" customHeight="1" x14ac:dyDescent="0.25">
      <c r="A4114" s="2" t="s">
        <v>5200</v>
      </c>
      <c r="B4114" s="2" t="s">
        <v>5201</v>
      </c>
      <c r="C4114" s="2" t="s">
        <v>190</v>
      </c>
      <c r="D4114" s="2" t="s">
        <v>94</v>
      </c>
      <c r="E4114" s="2" t="s">
        <v>96</v>
      </c>
      <c r="F4114" s="2" t="s">
        <v>55</v>
      </c>
      <c r="G4114" s="2" t="s">
        <v>241</v>
      </c>
      <c r="H4114" s="2" t="s">
        <v>179</v>
      </c>
      <c r="I4114" s="2" t="s">
        <v>12</v>
      </c>
      <c r="J4114" s="2" t="s">
        <v>242</v>
      </c>
      <c r="K4114" s="2" t="s">
        <v>243</v>
      </c>
      <c r="L4114" s="2" t="s">
        <v>182</v>
      </c>
      <c r="M4114" s="2">
        <v>54</v>
      </c>
      <c r="N4114" s="2" t="b">
        <v>0</v>
      </c>
      <c r="O4114" s="2">
        <v>0.7665706051873199</v>
      </c>
      <c r="P4114" s="2">
        <v>0.75568181818181823</v>
      </c>
      <c r="Q4114" s="2">
        <v>0.77777777777777779</v>
      </c>
      <c r="R4114" s="2" t="s">
        <v>74</v>
      </c>
      <c r="S4114" s="2" t="s">
        <v>8784</v>
      </c>
      <c r="T4114" s="2" t="s">
        <v>8785</v>
      </c>
      <c r="U4114" s="2" t="b">
        <v>1</v>
      </c>
      <c r="V4114" s="2" t="s">
        <v>69</v>
      </c>
      <c r="W4114" s="2">
        <v>3</v>
      </c>
    </row>
    <row r="4115" spans="1:23" ht="15.75" customHeight="1" x14ac:dyDescent="0.25">
      <c r="A4115" s="2" t="s">
        <v>5200</v>
      </c>
      <c r="B4115" s="2" t="s">
        <v>5201</v>
      </c>
      <c r="C4115" s="2" t="s">
        <v>190</v>
      </c>
      <c r="D4115" s="2" t="s">
        <v>94</v>
      </c>
      <c r="E4115" s="2" t="s">
        <v>96</v>
      </c>
      <c r="F4115" s="2" t="s">
        <v>55</v>
      </c>
      <c r="G4115" s="2" t="s">
        <v>246</v>
      </c>
      <c r="H4115" s="2" t="s">
        <v>179</v>
      </c>
      <c r="I4115" s="2" t="s">
        <v>12</v>
      </c>
      <c r="J4115" s="2" t="s">
        <v>247</v>
      </c>
      <c r="K4115" s="2" t="s">
        <v>248</v>
      </c>
      <c r="L4115" s="2" t="s">
        <v>182</v>
      </c>
      <c r="M4115" s="2">
        <v>55</v>
      </c>
      <c r="N4115" s="2" t="b">
        <v>0</v>
      </c>
      <c r="O4115" s="2">
        <v>0.75842696629213491</v>
      </c>
      <c r="P4115" s="2">
        <v>0.72972972972972971</v>
      </c>
      <c r="Q4115" s="2">
        <v>0.78947368421052633</v>
      </c>
      <c r="R4115" s="2" t="s">
        <v>74</v>
      </c>
      <c r="S4115" s="2" t="s">
        <v>8786</v>
      </c>
      <c r="T4115" s="2" t="s">
        <v>8787</v>
      </c>
      <c r="U4115" s="2" t="b">
        <v>1</v>
      </c>
      <c r="V4115" s="2" t="s">
        <v>69</v>
      </c>
      <c r="W4115" s="2">
        <v>2.8</v>
      </c>
    </row>
    <row r="4116" spans="1:23" ht="15.75" customHeight="1" x14ac:dyDescent="0.25">
      <c r="A4116" s="2" t="s">
        <v>5200</v>
      </c>
      <c r="B4116" s="2" t="s">
        <v>5201</v>
      </c>
      <c r="C4116" s="2" t="s">
        <v>190</v>
      </c>
      <c r="D4116" s="2" t="s">
        <v>94</v>
      </c>
      <c r="E4116" s="2" t="s">
        <v>96</v>
      </c>
      <c r="F4116" s="2" t="s">
        <v>55</v>
      </c>
      <c r="G4116" s="2" t="s">
        <v>251</v>
      </c>
      <c r="H4116" s="2" t="s">
        <v>179</v>
      </c>
      <c r="I4116" s="2" t="s">
        <v>12</v>
      </c>
      <c r="J4116" s="2" t="s">
        <v>252</v>
      </c>
      <c r="K4116" s="2" t="s">
        <v>253</v>
      </c>
      <c r="L4116" s="2" t="s">
        <v>182</v>
      </c>
      <c r="M4116" s="2">
        <v>56</v>
      </c>
      <c r="N4116" s="2" t="b">
        <v>0</v>
      </c>
      <c r="O4116" s="2">
        <v>0.76056338028169013</v>
      </c>
      <c r="P4116" s="2">
        <v>0.73369565217391308</v>
      </c>
      <c r="Q4116" s="2">
        <v>0.78947368421052633</v>
      </c>
      <c r="R4116" s="2" t="s">
        <v>74</v>
      </c>
      <c r="S4116" s="2" t="s">
        <v>8788</v>
      </c>
      <c r="T4116" s="2" t="s">
        <v>8789</v>
      </c>
      <c r="U4116" s="2" t="b">
        <v>1</v>
      </c>
      <c r="V4116" s="2" t="s">
        <v>69</v>
      </c>
      <c r="W4116" s="2">
        <v>2.8</v>
      </c>
    </row>
    <row r="4117" spans="1:23" ht="15.75" customHeight="1" x14ac:dyDescent="0.25">
      <c r="A4117" s="2" t="s">
        <v>5200</v>
      </c>
      <c r="B4117" s="2" t="s">
        <v>5201</v>
      </c>
      <c r="C4117" s="2" t="s">
        <v>190</v>
      </c>
      <c r="D4117" s="2" t="s">
        <v>94</v>
      </c>
      <c r="E4117" s="2" t="s">
        <v>96</v>
      </c>
      <c r="F4117" s="2" t="s">
        <v>55</v>
      </c>
      <c r="G4117" s="2" t="s">
        <v>256</v>
      </c>
      <c r="H4117" s="2" t="s">
        <v>179</v>
      </c>
      <c r="I4117" s="2" t="s">
        <v>12</v>
      </c>
      <c r="J4117" s="2" t="s">
        <v>257</v>
      </c>
      <c r="K4117" s="2" t="s">
        <v>258</v>
      </c>
      <c r="L4117" s="2" t="s">
        <v>182</v>
      </c>
      <c r="M4117" s="2">
        <v>57</v>
      </c>
      <c r="N4117" s="2" t="b">
        <v>0</v>
      </c>
      <c r="O4117" s="2">
        <v>0.75920679886685549</v>
      </c>
      <c r="P4117" s="2">
        <v>0.73626373626373631</v>
      </c>
      <c r="Q4117" s="2">
        <v>0.783625730994152</v>
      </c>
      <c r="R4117" s="2" t="s">
        <v>74</v>
      </c>
      <c r="S4117" s="2" t="s">
        <v>8790</v>
      </c>
      <c r="T4117" s="2" t="s">
        <v>8791</v>
      </c>
      <c r="U4117" s="2" t="b">
        <v>1</v>
      </c>
      <c r="V4117" s="2" t="s">
        <v>69</v>
      </c>
      <c r="W4117" s="2">
        <v>3.2</v>
      </c>
    </row>
    <row r="4118" spans="1:23" ht="15.75" customHeight="1" x14ac:dyDescent="0.25">
      <c r="A4118" s="2" t="s">
        <v>5200</v>
      </c>
      <c r="B4118" s="2" t="s">
        <v>5201</v>
      </c>
      <c r="C4118" s="2" t="s">
        <v>190</v>
      </c>
      <c r="D4118" s="2" t="s">
        <v>94</v>
      </c>
      <c r="E4118" s="2" t="s">
        <v>96</v>
      </c>
      <c r="F4118" s="2" t="s">
        <v>55</v>
      </c>
      <c r="G4118" s="2" t="s">
        <v>261</v>
      </c>
      <c r="H4118" s="2" t="s">
        <v>179</v>
      </c>
      <c r="I4118" s="2" t="s">
        <v>12</v>
      </c>
      <c r="J4118" s="2" t="s">
        <v>262</v>
      </c>
      <c r="K4118" s="2" t="s">
        <v>263</v>
      </c>
      <c r="L4118" s="2" t="s">
        <v>182</v>
      </c>
      <c r="M4118" s="2">
        <v>58</v>
      </c>
      <c r="N4118" s="2" t="b">
        <v>0</v>
      </c>
      <c r="O4118" s="2">
        <v>0.75920679886685549</v>
      </c>
      <c r="P4118" s="2">
        <v>0.73626373626373631</v>
      </c>
      <c r="Q4118" s="2">
        <v>0.783625730994152</v>
      </c>
      <c r="R4118" s="2" t="s">
        <v>74</v>
      </c>
      <c r="S4118" s="2" t="s">
        <v>8792</v>
      </c>
      <c r="T4118" s="2" t="s">
        <v>8793</v>
      </c>
      <c r="U4118" s="2" t="b">
        <v>1</v>
      </c>
      <c r="V4118" s="2" t="s">
        <v>69</v>
      </c>
      <c r="W4118" s="2">
        <v>2.7</v>
      </c>
    </row>
    <row r="4119" spans="1:23" ht="15.75" customHeight="1" x14ac:dyDescent="0.25">
      <c r="A4119" s="2" t="s">
        <v>5200</v>
      </c>
      <c r="B4119" s="2" t="s">
        <v>5201</v>
      </c>
      <c r="C4119" s="2" t="s">
        <v>190</v>
      </c>
      <c r="D4119" s="2" t="s">
        <v>94</v>
      </c>
      <c r="E4119" s="2" t="s">
        <v>96</v>
      </c>
      <c r="F4119" s="2" t="s">
        <v>55</v>
      </c>
      <c r="G4119" s="2" t="s">
        <v>266</v>
      </c>
      <c r="H4119" s="2" t="s">
        <v>179</v>
      </c>
      <c r="I4119" s="2" t="s">
        <v>12</v>
      </c>
      <c r="J4119" s="2" t="s">
        <v>267</v>
      </c>
      <c r="K4119" s="2" t="s">
        <v>268</v>
      </c>
      <c r="L4119" s="2" t="s">
        <v>182</v>
      </c>
      <c r="M4119" s="2">
        <v>59</v>
      </c>
      <c r="N4119" s="2" t="b">
        <v>0</v>
      </c>
      <c r="O4119" s="2">
        <v>0.7675070028011205</v>
      </c>
      <c r="P4119" s="2">
        <v>0.73655913978494625</v>
      </c>
      <c r="Q4119" s="2">
        <v>0.80116959064327486</v>
      </c>
      <c r="R4119" s="2" t="s">
        <v>74</v>
      </c>
      <c r="S4119" s="2" t="s">
        <v>8794</v>
      </c>
      <c r="T4119" s="2" t="s">
        <v>8795</v>
      </c>
      <c r="U4119" s="2" t="b">
        <v>1</v>
      </c>
      <c r="V4119" s="2" t="s">
        <v>69</v>
      </c>
      <c r="W4119" s="2">
        <v>2.9</v>
      </c>
    </row>
    <row r="4120" spans="1:23" ht="15.75" customHeight="1" x14ac:dyDescent="0.25">
      <c r="A4120" s="2" t="s">
        <v>5200</v>
      </c>
      <c r="B4120" s="2" t="s">
        <v>5201</v>
      </c>
      <c r="C4120" s="2" t="s">
        <v>190</v>
      </c>
      <c r="D4120" s="2" t="s">
        <v>94</v>
      </c>
      <c r="E4120" s="2" t="s">
        <v>96</v>
      </c>
      <c r="F4120" s="2" t="s">
        <v>55</v>
      </c>
      <c r="G4120" s="2" t="s">
        <v>271</v>
      </c>
      <c r="H4120" s="2" t="s">
        <v>179</v>
      </c>
      <c r="I4120" s="2" t="s">
        <v>12</v>
      </c>
      <c r="J4120" s="2" t="s">
        <v>272</v>
      </c>
      <c r="K4120" s="2" t="s">
        <v>273</v>
      </c>
      <c r="L4120" s="2" t="s">
        <v>182</v>
      </c>
      <c r="M4120" s="2">
        <v>60</v>
      </c>
      <c r="N4120" s="2" t="b">
        <v>0</v>
      </c>
      <c r="O4120" s="2">
        <v>0.77094972067039103</v>
      </c>
      <c r="P4120" s="2">
        <v>0.73796791443850263</v>
      </c>
      <c r="Q4120" s="2">
        <v>0.80701754385964908</v>
      </c>
      <c r="R4120" s="2" t="s">
        <v>74</v>
      </c>
      <c r="S4120" s="2" t="s">
        <v>8796</v>
      </c>
      <c r="T4120" s="2" t="s">
        <v>8797</v>
      </c>
      <c r="U4120" s="2" t="b">
        <v>1</v>
      </c>
      <c r="V4120" s="2" t="s">
        <v>69</v>
      </c>
      <c r="W4120" s="2">
        <v>2.9</v>
      </c>
    </row>
    <row r="4121" spans="1:23" ht="15.75" customHeight="1" x14ac:dyDescent="0.25">
      <c r="A4121" s="2" t="s">
        <v>5200</v>
      </c>
      <c r="B4121" s="2" t="s">
        <v>5201</v>
      </c>
      <c r="C4121" s="2" t="s">
        <v>190</v>
      </c>
      <c r="D4121" s="2" t="s">
        <v>94</v>
      </c>
      <c r="E4121" s="2" t="s">
        <v>96</v>
      </c>
      <c r="F4121" s="2" t="s">
        <v>55</v>
      </c>
      <c r="G4121" s="2" t="s">
        <v>276</v>
      </c>
      <c r="H4121" s="2" t="s">
        <v>179</v>
      </c>
      <c r="I4121" s="2" t="s">
        <v>12</v>
      </c>
      <c r="J4121" s="2" t="s">
        <v>277</v>
      </c>
      <c r="K4121" s="2" t="s">
        <v>278</v>
      </c>
      <c r="L4121" s="2" t="s">
        <v>182</v>
      </c>
      <c r="M4121" s="2">
        <v>61</v>
      </c>
      <c r="N4121" s="2" t="b">
        <v>0</v>
      </c>
      <c r="O4121" s="2">
        <v>0.76353276353276345</v>
      </c>
      <c r="P4121" s="2">
        <v>0.74444444444444446</v>
      </c>
      <c r="Q4121" s="2">
        <v>0.783625730994152</v>
      </c>
      <c r="R4121" s="2" t="s">
        <v>74</v>
      </c>
      <c r="S4121" s="2" t="s">
        <v>8798</v>
      </c>
      <c r="T4121" s="2" t="s">
        <v>8799</v>
      </c>
      <c r="U4121" s="2" t="b">
        <v>1</v>
      </c>
      <c r="V4121" s="2" t="s">
        <v>69</v>
      </c>
      <c r="W4121" s="2">
        <v>2.8</v>
      </c>
    </row>
    <row r="4122" spans="1:23" ht="15.75" customHeight="1" x14ac:dyDescent="0.25">
      <c r="A4122" s="2" t="s">
        <v>5200</v>
      </c>
      <c r="B4122" s="2" t="s">
        <v>5201</v>
      </c>
      <c r="C4122" s="2" t="s">
        <v>190</v>
      </c>
      <c r="D4122" s="2" t="s">
        <v>94</v>
      </c>
      <c r="E4122" s="2" t="s">
        <v>96</v>
      </c>
      <c r="F4122" s="2" t="s">
        <v>55</v>
      </c>
      <c r="G4122" s="2" t="s">
        <v>281</v>
      </c>
      <c r="H4122" s="2" t="s">
        <v>282</v>
      </c>
      <c r="I4122" s="2" t="s">
        <v>26</v>
      </c>
      <c r="J4122" s="2" t="s">
        <v>283</v>
      </c>
      <c r="K4122" s="2" t="s">
        <v>284</v>
      </c>
      <c r="L4122" s="2" t="s">
        <v>285</v>
      </c>
      <c r="M4122" s="2">
        <v>42</v>
      </c>
      <c r="N4122" s="2" t="b">
        <v>0</v>
      </c>
      <c r="O4122" s="2">
        <v>0.73085339168490149</v>
      </c>
      <c r="P4122" s="2">
        <v>0.72294372294372289</v>
      </c>
      <c r="Q4122" s="2">
        <v>0.73893805309734517</v>
      </c>
      <c r="R4122" s="2" t="s">
        <v>74</v>
      </c>
      <c r="S4122" s="2" t="s">
        <v>8800</v>
      </c>
      <c r="T4122" s="2" t="s">
        <v>8801</v>
      </c>
      <c r="U4122" s="2" t="b">
        <v>1</v>
      </c>
      <c r="V4122" s="2" t="s">
        <v>69</v>
      </c>
      <c r="W4122" s="2">
        <v>3</v>
      </c>
    </row>
    <row r="4123" spans="1:23" ht="15.75" customHeight="1" x14ac:dyDescent="0.25">
      <c r="A4123" s="2" t="s">
        <v>5200</v>
      </c>
      <c r="B4123" s="2" t="s">
        <v>5201</v>
      </c>
      <c r="C4123" s="2" t="s">
        <v>190</v>
      </c>
      <c r="D4123" s="2" t="s">
        <v>94</v>
      </c>
      <c r="E4123" s="2" t="s">
        <v>96</v>
      </c>
      <c r="F4123" s="2" t="s">
        <v>55</v>
      </c>
      <c r="G4123" s="2" t="s">
        <v>288</v>
      </c>
      <c r="H4123" s="2" t="s">
        <v>282</v>
      </c>
      <c r="I4123" s="2" t="s">
        <v>26</v>
      </c>
      <c r="J4123" s="2" t="s">
        <v>289</v>
      </c>
      <c r="K4123" s="2" t="s">
        <v>290</v>
      </c>
      <c r="L4123" s="2" t="s">
        <v>285</v>
      </c>
      <c r="M4123" s="2">
        <v>43</v>
      </c>
      <c r="N4123" s="2" t="b">
        <v>0</v>
      </c>
      <c r="O4123" s="2">
        <v>0.7139689578713968</v>
      </c>
      <c r="P4123" s="2">
        <v>0.7155555555555555</v>
      </c>
      <c r="Q4123" s="2">
        <v>0.71238938053097345</v>
      </c>
      <c r="R4123" s="2" t="s">
        <v>74</v>
      </c>
      <c r="S4123" s="2" t="s">
        <v>8802</v>
      </c>
      <c r="T4123" s="2" t="s">
        <v>8803</v>
      </c>
      <c r="U4123" s="2" t="b">
        <v>1</v>
      </c>
      <c r="V4123" s="2" t="s">
        <v>69</v>
      </c>
      <c r="W4123" s="2">
        <v>2.9</v>
      </c>
    </row>
    <row r="4124" spans="1:23" ht="15.75" customHeight="1" x14ac:dyDescent="0.25">
      <c r="A4124" s="2" t="s">
        <v>5200</v>
      </c>
      <c r="B4124" s="2" t="s">
        <v>5201</v>
      </c>
      <c r="C4124" s="2" t="s">
        <v>190</v>
      </c>
      <c r="D4124" s="2" t="s">
        <v>94</v>
      </c>
      <c r="E4124" s="2" t="s">
        <v>96</v>
      </c>
      <c r="F4124" s="2" t="s">
        <v>55</v>
      </c>
      <c r="G4124" s="2" t="s">
        <v>293</v>
      </c>
      <c r="H4124" s="2" t="s">
        <v>282</v>
      </c>
      <c r="I4124" s="2" t="s">
        <v>26</v>
      </c>
      <c r="J4124" s="2" t="s">
        <v>294</v>
      </c>
      <c r="K4124" s="2" t="s">
        <v>295</v>
      </c>
      <c r="L4124" s="2" t="s">
        <v>285</v>
      </c>
      <c r="M4124" s="2">
        <v>44</v>
      </c>
      <c r="N4124" s="2" t="b">
        <v>0</v>
      </c>
      <c r="O4124" s="2">
        <v>0.72087912087912087</v>
      </c>
      <c r="P4124" s="2">
        <v>0.71615720524017468</v>
      </c>
      <c r="Q4124" s="2">
        <v>0.72566371681415931</v>
      </c>
      <c r="R4124" s="2" t="s">
        <v>74</v>
      </c>
      <c r="S4124" s="2" t="s">
        <v>8804</v>
      </c>
      <c r="T4124" s="2" t="s">
        <v>8805</v>
      </c>
      <c r="U4124" s="2" t="b">
        <v>1</v>
      </c>
      <c r="V4124" s="2" t="s">
        <v>69</v>
      </c>
      <c r="W4124" s="2">
        <v>3.2</v>
      </c>
    </row>
    <row r="4125" spans="1:23" ht="15.75" customHeight="1" x14ac:dyDescent="0.25">
      <c r="A4125" s="2" t="s">
        <v>5200</v>
      </c>
      <c r="B4125" s="2" t="s">
        <v>5201</v>
      </c>
      <c r="C4125" s="2" t="s">
        <v>190</v>
      </c>
      <c r="D4125" s="2" t="s">
        <v>94</v>
      </c>
      <c r="E4125" s="2" t="s">
        <v>96</v>
      </c>
      <c r="F4125" s="2" t="s">
        <v>55</v>
      </c>
      <c r="G4125" s="2" t="s">
        <v>298</v>
      </c>
      <c r="H4125" s="2" t="s">
        <v>282</v>
      </c>
      <c r="I4125" s="2" t="s">
        <v>26</v>
      </c>
      <c r="J4125" s="2" t="s">
        <v>299</v>
      </c>
      <c r="K4125" s="2" t="s">
        <v>300</v>
      </c>
      <c r="L4125" s="2" t="s">
        <v>285</v>
      </c>
      <c r="M4125" s="2">
        <v>45</v>
      </c>
      <c r="N4125" s="2" t="b">
        <v>0</v>
      </c>
      <c r="O4125" s="2">
        <v>0.72925764192139741</v>
      </c>
      <c r="P4125" s="2">
        <v>0.71982758620689657</v>
      </c>
      <c r="Q4125" s="2">
        <v>0.73893805309734517</v>
      </c>
      <c r="R4125" s="2" t="s">
        <v>74</v>
      </c>
      <c r="S4125" s="2" t="s">
        <v>8806</v>
      </c>
      <c r="T4125" s="2" t="s">
        <v>8807</v>
      </c>
      <c r="U4125" s="2" t="b">
        <v>1</v>
      </c>
      <c r="V4125" s="2" t="s">
        <v>69</v>
      </c>
      <c r="W4125" s="2">
        <v>3</v>
      </c>
    </row>
    <row r="4126" spans="1:23" ht="15.75" customHeight="1" x14ac:dyDescent="0.25">
      <c r="A4126" s="2" t="s">
        <v>5200</v>
      </c>
      <c r="B4126" s="2" t="s">
        <v>5201</v>
      </c>
      <c r="C4126" s="2" t="s">
        <v>190</v>
      </c>
      <c r="D4126" s="2" t="s">
        <v>94</v>
      </c>
      <c r="E4126" s="2" t="s">
        <v>96</v>
      </c>
      <c r="F4126" s="2" t="s">
        <v>55</v>
      </c>
      <c r="G4126" s="2" t="s">
        <v>303</v>
      </c>
      <c r="H4126" s="2" t="s">
        <v>282</v>
      </c>
      <c r="I4126" s="2" t="s">
        <v>26</v>
      </c>
      <c r="J4126" s="2" t="s">
        <v>304</v>
      </c>
      <c r="K4126" s="2" t="s">
        <v>305</v>
      </c>
      <c r="L4126" s="2" t="s">
        <v>285</v>
      </c>
      <c r="M4126" s="2">
        <v>46</v>
      </c>
      <c r="N4126" s="2" t="b">
        <v>0</v>
      </c>
      <c r="O4126" s="2">
        <v>0.71334792122538304</v>
      </c>
      <c r="P4126" s="2">
        <v>0.7056277056277056</v>
      </c>
      <c r="Q4126" s="2">
        <v>0.72123893805309736</v>
      </c>
      <c r="R4126" s="2" t="s">
        <v>74</v>
      </c>
      <c r="S4126" s="2" t="s">
        <v>8808</v>
      </c>
      <c r="T4126" s="2" t="s">
        <v>8809</v>
      </c>
      <c r="U4126" s="2" t="b">
        <v>1</v>
      </c>
      <c r="V4126" s="2" t="s">
        <v>69</v>
      </c>
      <c r="W4126" s="2">
        <v>2.9</v>
      </c>
    </row>
    <row r="4127" spans="1:23" ht="15.75" customHeight="1" x14ac:dyDescent="0.25">
      <c r="A4127" s="2" t="s">
        <v>5200</v>
      </c>
      <c r="B4127" s="2" t="s">
        <v>5201</v>
      </c>
      <c r="C4127" s="2" t="s">
        <v>190</v>
      </c>
      <c r="D4127" s="2" t="s">
        <v>94</v>
      </c>
      <c r="E4127" s="2" t="s">
        <v>96</v>
      </c>
      <c r="F4127" s="2" t="s">
        <v>55</v>
      </c>
      <c r="G4127" s="2" t="s">
        <v>308</v>
      </c>
      <c r="H4127" s="2" t="s">
        <v>282</v>
      </c>
      <c r="I4127" s="2" t="s">
        <v>26</v>
      </c>
      <c r="J4127" s="2" t="s">
        <v>309</v>
      </c>
      <c r="K4127" s="2" t="s">
        <v>310</v>
      </c>
      <c r="L4127" s="2" t="s">
        <v>285</v>
      </c>
      <c r="M4127" s="2">
        <v>47</v>
      </c>
      <c r="N4127" s="2" t="b">
        <v>0</v>
      </c>
      <c r="O4127" s="2">
        <v>0.72925764192139741</v>
      </c>
      <c r="P4127" s="2">
        <v>0.71982758620689657</v>
      </c>
      <c r="Q4127" s="2">
        <v>0.73893805309734517</v>
      </c>
      <c r="R4127" s="2" t="s">
        <v>74</v>
      </c>
      <c r="S4127" s="2" t="s">
        <v>8810</v>
      </c>
      <c r="T4127" s="2" t="s">
        <v>8811</v>
      </c>
      <c r="U4127" s="2" t="b">
        <v>1</v>
      </c>
      <c r="V4127" s="2" t="s">
        <v>69</v>
      </c>
      <c r="W4127" s="2">
        <v>3</v>
      </c>
    </row>
    <row r="4128" spans="1:23" ht="15.75" customHeight="1" x14ac:dyDescent="0.25">
      <c r="A4128" s="2" t="s">
        <v>5200</v>
      </c>
      <c r="B4128" s="2" t="s">
        <v>5201</v>
      </c>
      <c r="C4128" s="2" t="s">
        <v>190</v>
      </c>
      <c r="D4128" s="2" t="s">
        <v>94</v>
      </c>
      <c r="E4128" s="2" t="s">
        <v>96</v>
      </c>
      <c r="F4128" s="2" t="s">
        <v>55</v>
      </c>
      <c r="G4128" s="2" t="s">
        <v>313</v>
      </c>
      <c r="H4128" s="2" t="s">
        <v>282</v>
      </c>
      <c r="I4128" s="2" t="s">
        <v>26</v>
      </c>
      <c r="J4128" s="2" t="s">
        <v>314</v>
      </c>
      <c r="K4128" s="2" t="s">
        <v>315</v>
      </c>
      <c r="L4128" s="2" t="s">
        <v>285</v>
      </c>
      <c r="M4128" s="2">
        <v>48</v>
      </c>
      <c r="N4128" s="2" t="b">
        <v>0</v>
      </c>
      <c r="O4128" s="2">
        <v>0.72210065645514232</v>
      </c>
      <c r="P4128" s="2">
        <v>0.7142857142857143</v>
      </c>
      <c r="Q4128" s="2">
        <v>0.73008849557522126</v>
      </c>
      <c r="R4128" s="2" t="s">
        <v>74</v>
      </c>
      <c r="S4128" s="2" t="s">
        <v>8812</v>
      </c>
      <c r="T4128" s="2" t="s">
        <v>8813</v>
      </c>
      <c r="U4128" s="2" t="b">
        <v>1</v>
      </c>
      <c r="V4128" s="2" t="s">
        <v>69</v>
      </c>
      <c r="W4128" s="2">
        <v>2.9</v>
      </c>
    </row>
    <row r="4129" spans="1:23" ht="15.75" customHeight="1" x14ac:dyDescent="0.25">
      <c r="A4129" s="2" t="s">
        <v>5200</v>
      </c>
      <c r="B4129" s="2" t="s">
        <v>5201</v>
      </c>
      <c r="C4129" s="2" t="s">
        <v>190</v>
      </c>
      <c r="D4129" s="2" t="s">
        <v>94</v>
      </c>
      <c r="E4129" s="2" t="s">
        <v>96</v>
      </c>
      <c r="F4129" s="2" t="s">
        <v>55</v>
      </c>
      <c r="G4129" s="2" t="s">
        <v>318</v>
      </c>
      <c r="H4129" s="2" t="s">
        <v>282</v>
      </c>
      <c r="I4129" s="2" t="s">
        <v>26</v>
      </c>
      <c r="J4129" s="2" t="s">
        <v>319</v>
      </c>
      <c r="K4129" s="2" t="s">
        <v>320</v>
      </c>
      <c r="L4129" s="2" t="s">
        <v>285</v>
      </c>
      <c r="M4129" s="2">
        <v>49</v>
      </c>
      <c r="N4129" s="2" t="b">
        <v>0</v>
      </c>
      <c r="O4129" s="2">
        <v>0.72967032967032963</v>
      </c>
      <c r="P4129" s="2">
        <v>0.72489082969432317</v>
      </c>
      <c r="Q4129" s="2">
        <v>0.73451327433628322</v>
      </c>
      <c r="R4129" s="2" t="s">
        <v>74</v>
      </c>
      <c r="S4129" s="2" t="s">
        <v>8814</v>
      </c>
      <c r="T4129" s="2" t="s">
        <v>8815</v>
      </c>
      <c r="U4129" s="2" t="b">
        <v>1</v>
      </c>
      <c r="V4129" s="2" t="s">
        <v>69</v>
      </c>
      <c r="W4129" s="2">
        <v>2.9</v>
      </c>
    </row>
    <row r="4130" spans="1:23" ht="15.75" customHeight="1" x14ac:dyDescent="0.25">
      <c r="A4130" s="2" t="s">
        <v>5200</v>
      </c>
      <c r="B4130" s="2" t="s">
        <v>5201</v>
      </c>
      <c r="C4130" s="2" t="s">
        <v>190</v>
      </c>
      <c r="D4130" s="2" t="s">
        <v>94</v>
      </c>
      <c r="E4130" s="2" t="s">
        <v>96</v>
      </c>
      <c r="F4130" s="2" t="s">
        <v>55</v>
      </c>
      <c r="G4130" s="2" t="s">
        <v>323</v>
      </c>
      <c r="H4130" s="2" t="s">
        <v>282</v>
      </c>
      <c r="I4130" s="2" t="s">
        <v>26</v>
      </c>
      <c r="J4130" s="2" t="s">
        <v>324</v>
      </c>
      <c r="K4130" s="2" t="s">
        <v>325</v>
      </c>
      <c r="L4130" s="2" t="s">
        <v>285</v>
      </c>
      <c r="M4130" s="2">
        <v>50</v>
      </c>
      <c r="N4130" s="2" t="b">
        <v>0</v>
      </c>
      <c r="O4130" s="2">
        <v>0.7168141592920354</v>
      </c>
      <c r="P4130" s="2">
        <v>0.7168141592920354</v>
      </c>
      <c r="Q4130" s="2">
        <v>0.7168141592920354</v>
      </c>
      <c r="R4130" s="2" t="s">
        <v>74</v>
      </c>
      <c r="S4130" s="2" t="s">
        <v>8816</v>
      </c>
      <c r="T4130" s="2" t="s">
        <v>8817</v>
      </c>
      <c r="U4130" s="2" t="b">
        <v>1</v>
      </c>
      <c r="V4130" s="2" t="s">
        <v>69</v>
      </c>
      <c r="W4130" s="2">
        <v>3</v>
      </c>
    </row>
    <row r="4131" spans="1:23" ht="15.75" customHeight="1" x14ac:dyDescent="0.25">
      <c r="A4131" s="2" t="s">
        <v>5200</v>
      </c>
      <c r="B4131" s="2" t="s">
        <v>5201</v>
      </c>
      <c r="C4131" s="2" t="s">
        <v>190</v>
      </c>
      <c r="D4131" s="2" t="s">
        <v>94</v>
      </c>
      <c r="E4131" s="2" t="s">
        <v>96</v>
      </c>
      <c r="F4131" s="2" t="s">
        <v>55</v>
      </c>
      <c r="G4131" s="2" t="s">
        <v>328</v>
      </c>
      <c r="H4131" s="2" t="s">
        <v>282</v>
      </c>
      <c r="I4131" s="2" t="s">
        <v>26</v>
      </c>
      <c r="J4131" s="2" t="s">
        <v>329</v>
      </c>
      <c r="K4131" s="2" t="s">
        <v>330</v>
      </c>
      <c r="L4131" s="2" t="s">
        <v>285</v>
      </c>
      <c r="M4131" s="2">
        <v>51</v>
      </c>
      <c r="N4131" s="2" t="b">
        <v>0</v>
      </c>
      <c r="O4131" s="2">
        <v>0.72017353579175714</v>
      </c>
      <c r="P4131" s="2">
        <v>0.70638297872340428</v>
      </c>
      <c r="Q4131" s="2">
        <v>0.73451327433628322</v>
      </c>
      <c r="R4131" s="2" t="s">
        <v>74</v>
      </c>
      <c r="S4131" s="2" t="s">
        <v>8818</v>
      </c>
      <c r="T4131" s="2" t="s">
        <v>8819</v>
      </c>
      <c r="U4131" s="2" t="b">
        <v>1</v>
      </c>
      <c r="V4131" s="2" t="s">
        <v>69</v>
      </c>
      <c r="W4131" s="2">
        <v>2.9</v>
      </c>
    </row>
    <row r="4132" spans="1:23" ht="15.75" customHeight="1" x14ac:dyDescent="0.25">
      <c r="A4132" s="2" t="s">
        <v>5200</v>
      </c>
      <c r="B4132" s="2" t="s">
        <v>5201</v>
      </c>
      <c r="C4132" s="2" t="s">
        <v>190</v>
      </c>
      <c r="D4132" s="2" t="s">
        <v>94</v>
      </c>
      <c r="E4132" s="2" t="s">
        <v>96</v>
      </c>
      <c r="F4132" s="2" t="s">
        <v>55</v>
      </c>
      <c r="G4132" s="2" t="s">
        <v>333</v>
      </c>
      <c r="H4132" s="2" t="s">
        <v>282</v>
      </c>
      <c r="I4132" s="2" t="s">
        <v>26</v>
      </c>
      <c r="J4132" s="2" t="s">
        <v>334</v>
      </c>
      <c r="K4132" s="2" t="s">
        <v>335</v>
      </c>
      <c r="L4132" s="2" t="s">
        <v>285</v>
      </c>
      <c r="M4132" s="2">
        <v>52</v>
      </c>
      <c r="N4132" s="2" t="b">
        <v>0</v>
      </c>
      <c r="O4132" s="2">
        <v>0.72925764192139741</v>
      </c>
      <c r="P4132" s="2">
        <v>0.71982758620689657</v>
      </c>
      <c r="Q4132" s="2">
        <v>0.73893805309734517</v>
      </c>
      <c r="R4132" s="2" t="s">
        <v>74</v>
      </c>
      <c r="S4132" s="2" t="s">
        <v>8820</v>
      </c>
      <c r="T4132" s="2" t="s">
        <v>8821</v>
      </c>
      <c r="U4132" s="2" t="b">
        <v>1</v>
      </c>
      <c r="V4132" s="2" t="s">
        <v>69</v>
      </c>
      <c r="W4132" s="2">
        <v>3</v>
      </c>
    </row>
    <row r="4133" spans="1:23" ht="15.75" customHeight="1" x14ac:dyDescent="0.25">
      <c r="A4133" s="2" t="s">
        <v>5200</v>
      </c>
      <c r="B4133" s="2" t="s">
        <v>5201</v>
      </c>
      <c r="C4133" s="2" t="s">
        <v>190</v>
      </c>
      <c r="D4133" s="2" t="s">
        <v>94</v>
      </c>
      <c r="E4133" s="2" t="s">
        <v>96</v>
      </c>
      <c r="F4133" s="2" t="s">
        <v>55</v>
      </c>
      <c r="G4133" s="2" t="s">
        <v>338</v>
      </c>
      <c r="H4133" s="2" t="s">
        <v>282</v>
      </c>
      <c r="I4133" s="2" t="s">
        <v>26</v>
      </c>
      <c r="J4133" s="2" t="s">
        <v>339</v>
      </c>
      <c r="K4133" s="2" t="s">
        <v>340</v>
      </c>
      <c r="L4133" s="2" t="s">
        <v>285</v>
      </c>
      <c r="M4133" s="2">
        <v>53</v>
      </c>
      <c r="N4133" s="2" t="b">
        <v>0</v>
      </c>
      <c r="O4133" s="2">
        <v>0.70925110132158597</v>
      </c>
      <c r="P4133" s="2">
        <v>0.70614035087719296</v>
      </c>
      <c r="Q4133" s="2">
        <v>0.71238938053097345</v>
      </c>
      <c r="R4133" s="2" t="s">
        <v>74</v>
      </c>
      <c r="S4133" s="2" t="s">
        <v>8822</v>
      </c>
      <c r="T4133" s="2" t="s">
        <v>8823</v>
      </c>
      <c r="U4133" s="2" t="b">
        <v>1</v>
      </c>
      <c r="V4133" s="2" t="s">
        <v>69</v>
      </c>
      <c r="W4133" s="2">
        <v>3.3</v>
      </c>
    </row>
    <row r="4134" spans="1:23" ht="15.75" customHeight="1" x14ac:dyDescent="0.25">
      <c r="A4134" s="2" t="s">
        <v>5200</v>
      </c>
      <c r="B4134" s="2" t="s">
        <v>5201</v>
      </c>
      <c r="C4134" s="2" t="s">
        <v>190</v>
      </c>
      <c r="D4134" s="2" t="s">
        <v>94</v>
      </c>
      <c r="E4134" s="2" t="s">
        <v>96</v>
      </c>
      <c r="F4134" s="2" t="s">
        <v>55</v>
      </c>
      <c r="G4134" s="2" t="s">
        <v>343</v>
      </c>
      <c r="H4134" s="2" t="s">
        <v>282</v>
      </c>
      <c r="I4134" s="2" t="s">
        <v>26</v>
      </c>
      <c r="J4134" s="2" t="s">
        <v>344</v>
      </c>
      <c r="K4134" s="2" t="s">
        <v>345</v>
      </c>
      <c r="L4134" s="2" t="s">
        <v>285</v>
      </c>
      <c r="M4134" s="2">
        <v>54</v>
      </c>
      <c r="N4134" s="2" t="b">
        <v>0</v>
      </c>
      <c r="O4134" s="2">
        <v>0.73202614379084963</v>
      </c>
      <c r="P4134" s="2">
        <v>0.72103004291845496</v>
      </c>
      <c r="Q4134" s="2">
        <v>0.74336283185840712</v>
      </c>
      <c r="R4134" s="2" t="s">
        <v>74</v>
      </c>
      <c r="S4134" s="2" t="s">
        <v>8824</v>
      </c>
      <c r="T4134" s="2" t="s">
        <v>8825</v>
      </c>
      <c r="U4134" s="2" t="b">
        <v>1</v>
      </c>
      <c r="V4134" s="2" t="s">
        <v>69</v>
      </c>
      <c r="W4134" s="2">
        <v>3.1</v>
      </c>
    </row>
    <row r="4135" spans="1:23" ht="15.75" customHeight="1" x14ac:dyDescent="0.25">
      <c r="A4135" s="2" t="s">
        <v>5200</v>
      </c>
      <c r="B4135" s="2" t="s">
        <v>5201</v>
      </c>
      <c r="C4135" s="2" t="s">
        <v>190</v>
      </c>
      <c r="D4135" s="2" t="s">
        <v>94</v>
      </c>
      <c r="E4135" s="2" t="s">
        <v>96</v>
      </c>
      <c r="F4135" s="2" t="s">
        <v>55</v>
      </c>
      <c r="G4135" s="2" t="s">
        <v>349</v>
      </c>
      <c r="H4135" s="2" t="s">
        <v>282</v>
      </c>
      <c r="I4135" s="2" t="s">
        <v>26</v>
      </c>
      <c r="J4135" s="2" t="s">
        <v>351</v>
      </c>
      <c r="K4135" s="2" t="s">
        <v>352</v>
      </c>
      <c r="L4135" s="2" t="s">
        <v>285</v>
      </c>
      <c r="M4135" s="2">
        <v>55</v>
      </c>
      <c r="N4135" s="2" t="b">
        <v>0</v>
      </c>
      <c r="O4135" s="2">
        <v>0.71491228070175439</v>
      </c>
      <c r="P4135" s="2">
        <v>0.70869565217391306</v>
      </c>
      <c r="Q4135" s="2">
        <v>0.72123893805309736</v>
      </c>
      <c r="R4135" s="2" t="s">
        <v>74</v>
      </c>
      <c r="S4135" s="2" t="s">
        <v>8826</v>
      </c>
      <c r="T4135" s="2" t="s">
        <v>8827</v>
      </c>
      <c r="U4135" s="2" t="b">
        <v>1</v>
      </c>
      <c r="V4135" s="2" t="s">
        <v>69</v>
      </c>
      <c r="W4135" s="2">
        <v>2.7</v>
      </c>
    </row>
    <row r="4136" spans="1:23" ht="15.75" customHeight="1" x14ac:dyDescent="0.25">
      <c r="A4136" s="2" t="s">
        <v>5200</v>
      </c>
      <c r="B4136" s="2" t="s">
        <v>5201</v>
      </c>
      <c r="C4136" s="2" t="s">
        <v>190</v>
      </c>
      <c r="D4136" s="2" t="s">
        <v>94</v>
      </c>
      <c r="E4136" s="2" t="s">
        <v>96</v>
      </c>
      <c r="F4136" s="2" t="s">
        <v>55</v>
      </c>
      <c r="G4136" s="2" t="s">
        <v>363</v>
      </c>
      <c r="H4136" s="2" t="s">
        <v>282</v>
      </c>
      <c r="I4136" s="2" t="s">
        <v>26</v>
      </c>
      <c r="J4136" s="2" t="s">
        <v>367</v>
      </c>
      <c r="K4136" s="2" t="s">
        <v>368</v>
      </c>
      <c r="L4136" s="2" t="s">
        <v>285</v>
      </c>
      <c r="M4136" s="2">
        <v>56</v>
      </c>
      <c r="N4136" s="2" t="b">
        <v>0</v>
      </c>
      <c r="O4136" s="2">
        <v>0.71334792122538304</v>
      </c>
      <c r="P4136" s="2">
        <v>0.7056277056277056</v>
      </c>
      <c r="Q4136" s="2">
        <v>0.72123893805309736</v>
      </c>
      <c r="R4136" s="2" t="s">
        <v>74</v>
      </c>
      <c r="S4136" s="2" t="s">
        <v>8828</v>
      </c>
      <c r="T4136" s="2" t="s">
        <v>8829</v>
      </c>
      <c r="U4136" s="2" t="b">
        <v>1</v>
      </c>
      <c r="V4136" s="2" t="s">
        <v>69</v>
      </c>
      <c r="W4136" s="2">
        <v>2.9</v>
      </c>
    </row>
    <row r="4137" spans="1:23" ht="15.75" customHeight="1" x14ac:dyDescent="0.25">
      <c r="A4137" s="2" t="s">
        <v>5200</v>
      </c>
      <c r="B4137" s="2" t="s">
        <v>5201</v>
      </c>
      <c r="C4137" s="2" t="s">
        <v>190</v>
      </c>
      <c r="D4137" s="2" t="s">
        <v>94</v>
      </c>
      <c r="E4137" s="2" t="s">
        <v>96</v>
      </c>
      <c r="F4137" s="2" t="s">
        <v>55</v>
      </c>
      <c r="G4137" s="2" t="s">
        <v>378</v>
      </c>
      <c r="H4137" s="2" t="s">
        <v>282</v>
      </c>
      <c r="I4137" s="2" t="s">
        <v>26</v>
      </c>
      <c r="J4137" s="2" t="s">
        <v>380</v>
      </c>
      <c r="K4137" s="2" t="s">
        <v>381</v>
      </c>
      <c r="L4137" s="2" t="s">
        <v>285</v>
      </c>
      <c r="M4137" s="2">
        <v>57</v>
      </c>
      <c r="N4137" s="2" t="b">
        <v>0</v>
      </c>
      <c r="O4137" s="2">
        <v>0.72072072072072069</v>
      </c>
      <c r="P4137" s="2">
        <v>0.73394495412844041</v>
      </c>
      <c r="Q4137" s="2">
        <v>0.70796460176991149</v>
      </c>
      <c r="R4137" s="2" t="s">
        <v>74</v>
      </c>
      <c r="S4137" s="2" t="s">
        <v>8830</v>
      </c>
      <c r="T4137" s="2" t="s">
        <v>8831</v>
      </c>
      <c r="U4137" s="2" t="b">
        <v>1</v>
      </c>
      <c r="V4137" s="2" t="s">
        <v>69</v>
      </c>
      <c r="W4137" s="2">
        <v>2.9</v>
      </c>
    </row>
    <row r="4138" spans="1:23" ht="15.75" customHeight="1" x14ac:dyDescent="0.25">
      <c r="A4138" s="2" t="s">
        <v>5200</v>
      </c>
      <c r="B4138" s="2" t="s">
        <v>5201</v>
      </c>
      <c r="C4138" s="2" t="s">
        <v>190</v>
      </c>
      <c r="D4138" s="2" t="s">
        <v>94</v>
      </c>
      <c r="E4138" s="2" t="s">
        <v>96</v>
      </c>
      <c r="F4138" s="2" t="s">
        <v>55</v>
      </c>
      <c r="G4138" s="2" t="s">
        <v>389</v>
      </c>
      <c r="H4138" s="2" t="s">
        <v>282</v>
      </c>
      <c r="I4138" s="2" t="s">
        <v>26</v>
      </c>
      <c r="J4138" s="2" t="s">
        <v>390</v>
      </c>
      <c r="K4138" s="2" t="s">
        <v>391</v>
      </c>
      <c r="L4138" s="2" t="s">
        <v>285</v>
      </c>
      <c r="M4138" s="2">
        <v>58</v>
      </c>
      <c r="N4138" s="2" t="b">
        <v>0</v>
      </c>
      <c r="O4138" s="2">
        <v>0.65454545454545454</v>
      </c>
      <c r="P4138" s="2">
        <v>0.79245283018867929</v>
      </c>
      <c r="Q4138" s="2">
        <v>0.55752212389380529</v>
      </c>
      <c r="R4138" s="2" t="s">
        <v>74</v>
      </c>
      <c r="S4138" s="2" t="s">
        <v>8832</v>
      </c>
      <c r="T4138" s="2" t="s">
        <v>8833</v>
      </c>
      <c r="U4138" s="2" t="b">
        <v>1</v>
      </c>
      <c r="V4138" s="2" t="s">
        <v>69</v>
      </c>
      <c r="W4138" s="2">
        <v>2.9</v>
      </c>
    </row>
    <row r="4139" spans="1:23" ht="15.75" customHeight="1" x14ac:dyDescent="0.25">
      <c r="A4139" s="2" t="s">
        <v>5200</v>
      </c>
      <c r="B4139" s="2" t="s">
        <v>5201</v>
      </c>
      <c r="C4139" s="2" t="s">
        <v>190</v>
      </c>
      <c r="D4139" s="2" t="s">
        <v>94</v>
      </c>
      <c r="E4139" s="2" t="s">
        <v>96</v>
      </c>
      <c r="F4139" s="2" t="s">
        <v>55</v>
      </c>
      <c r="G4139" s="2" t="s">
        <v>395</v>
      </c>
      <c r="H4139" s="2" t="s">
        <v>282</v>
      </c>
      <c r="I4139" s="2" t="s">
        <v>26</v>
      </c>
      <c r="J4139" s="2" t="s">
        <v>397</v>
      </c>
      <c r="K4139" s="2" t="s">
        <v>398</v>
      </c>
      <c r="L4139" s="2" t="s">
        <v>285</v>
      </c>
      <c r="M4139" s="2">
        <v>59</v>
      </c>
      <c r="N4139" s="2" t="b">
        <v>0</v>
      </c>
      <c r="O4139" s="2">
        <v>0.73913043478260865</v>
      </c>
      <c r="P4139" s="2">
        <v>0.72649572649572647</v>
      </c>
      <c r="Q4139" s="2">
        <v>0.75221238938053092</v>
      </c>
      <c r="R4139" s="2" t="s">
        <v>74</v>
      </c>
      <c r="S4139" s="2" t="s">
        <v>8834</v>
      </c>
      <c r="T4139" s="2" t="s">
        <v>8835</v>
      </c>
      <c r="U4139" s="2" t="b">
        <v>1</v>
      </c>
      <c r="V4139" s="2" t="s">
        <v>69</v>
      </c>
      <c r="W4139" s="2">
        <v>3</v>
      </c>
    </row>
    <row r="4140" spans="1:23" ht="15.75" customHeight="1" x14ac:dyDescent="0.25">
      <c r="A4140" s="2" t="s">
        <v>5200</v>
      </c>
      <c r="B4140" s="2" t="s">
        <v>5201</v>
      </c>
      <c r="C4140" s="2" t="s">
        <v>190</v>
      </c>
      <c r="D4140" s="2" t="s">
        <v>94</v>
      </c>
      <c r="E4140" s="2" t="s">
        <v>96</v>
      </c>
      <c r="F4140" s="2" t="s">
        <v>55</v>
      </c>
      <c r="G4140" s="2" t="s">
        <v>401</v>
      </c>
      <c r="H4140" s="2" t="s">
        <v>282</v>
      </c>
      <c r="I4140" s="2" t="s">
        <v>26</v>
      </c>
      <c r="J4140" s="2" t="s">
        <v>402</v>
      </c>
      <c r="K4140" s="2" t="s">
        <v>403</v>
      </c>
      <c r="L4140" s="2" t="s">
        <v>285</v>
      </c>
      <c r="M4140" s="2">
        <v>60</v>
      </c>
      <c r="N4140" s="2" t="b">
        <v>0</v>
      </c>
      <c r="O4140" s="2">
        <v>0.72608695652173927</v>
      </c>
      <c r="P4140" s="2">
        <v>0.71367521367521369</v>
      </c>
      <c r="Q4140" s="2">
        <v>0.73893805309734517</v>
      </c>
      <c r="R4140" s="2" t="s">
        <v>74</v>
      </c>
      <c r="S4140" s="2" t="s">
        <v>8836</v>
      </c>
      <c r="T4140" s="2" t="s">
        <v>8837</v>
      </c>
      <c r="U4140" s="2" t="b">
        <v>1</v>
      </c>
      <c r="V4140" s="2" t="s">
        <v>69</v>
      </c>
      <c r="W4140" s="2">
        <v>2.9</v>
      </c>
    </row>
    <row r="4141" spans="1:23" ht="15.75" customHeight="1" x14ac:dyDescent="0.25">
      <c r="A4141" s="2" t="s">
        <v>5200</v>
      </c>
      <c r="B4141" s="2" t="s">
        <v>5201</v>
      </c>
      <c r="C4141" s="2" t="s">
        <v>190</v>
      </c>
      <c r="D4141" s="2" t="s">
        <v>94</v>
      </c>
      <c r="E4141" s="2" t="s">
        <v>96</v>
      </c>
      <c r="F4141" s="2" t="s">
        <v>55</v>
      </c>
      <c r="G4141" s="2" t="s">
        <v>406</v>
      </c>
      <c r="H4141" s="2" t="s">
        <v>282</v>
      </c>
      <c r="I4141" s="2" t="s">
        <v>26</v>
      </c>
      <c r="J4141" s="2" t="s">
        <v>407</v>
      </c>
      <c r="K4141" s="2" t="s">
        <v>408</v>
      </c>
      <c r="L4141" s="2" t="s">
        <v>285</v>
      </c>
      <c r="M4141" s="2">
        <v>61</v>
      </c>
      <c r="N4141" s="2" t="b">
        <v>0</v>
      </c>
      <c r="O4141" s="2">
        <v>0.73051224944320703</v>
      </c>
      <c r="P4141" s="2">
        <v>0.73542600896860988</v>
      </c>
      <c r="Q4141" s="2">
        <v>0.72566371681415931</v>
      </c>
      <c r="R4141" s="2" t="s">
        <v>74</v>
      </c>
      <c r="S4141" s="2" t="s">
        <v>8838</v>
      </c>
      <c r="T4141" s="2" t="s">
        <v>8839</v>
      </c>
      <c r="U4141" s="2" t="b">
        <v>1</v>
      </c>
      <c r="V4141" s="2" t="s">
        <v>69</v>
      </c>
      <c r="W4141" s="2">
        <v>2.9</v>
      </c>
    </row>
    <row r="4142" spans="1:23" ht="15.75" customHeight="1" x14ac:dyDescent="0.25">
      <c r="A4142" s="2" t="s">
        <v>5200</v>
      </c>
      <c r="B4142" s="2" t="s">
        <v>5201</v>
      </c>
      <c r="C4142" s="2" t="s">
        <v>190</v>
      </c>
      <c r="D4142" s="2" t="s">
        <v>94</v>
      </c>
      <c r="E4142" s="2" t="s">
        <v>96</v>
      </c>
      <c r="F4142" s="2" t="s">
        <v>364</v>
      </c>
      <c r="G4142" s="2" t="s">
        <v>411</v>
      </c>
      <c r="H4142" s="2" t="s">
        <v>412</v>
      </c>
      <c r="I4142" s="2" t="s">
        <v>54</v>
      </c>
      <c r="J4142" s="2" t="s">
        <v>413</v>
      </c>
      <c r="K4142" s="2" t="s">
        <v>414</v>
      </c>
      <c r="L4142" s="2" t="s">
        <v>377</v>
      </c>
      <c r="M4142" s="2">
        <v>42</v>
      </c>
      <c r="N4142" s="2" t="b">
        <v>0</v>
      </c>
      <c r="O4142" s="2">
        <v>0.80331262939958581</v>
      </c>
      <c r="P4142" s="2">
        <v>0.76984126984126988</v>
      </c>
      <c r="Q4142" s="2">
        <v>0.83982683982683981</v>
      </c>
      <c r="R4142" s="2" t="s">
        <v>74</v>
      </c>
      <c r="S4142" s="2" t="s">
        <v>8840</v>
      </c>
      <c r="T4142" s="2" t="s">
        <v>8841</v>
      </c>
      <c r="U4142" s="2" t="b">
        <v>1</v>
      </c>
      <c r="V4142" s="2" t="s">
        <v>69</v>
      </c>
      <c r="W4142" s="2">
        <v>3.1</v>
      </c>
    </row>
    <row r="4143" spans="1:23" ht="15.75" customHeight="1" x14ac:dyDescent="0.25">
      <c r="A4143" s="2" t="s">
        <v>5200</v>
      </c>
      <c r="B4143" s="2" t="s">
        <v>5201</v>
      </c>
      <c r="C4143" s="2" t="s">
        <v>190</v>
      </c>
      <c r="D4143" s="2" t="s">
        <v>94</v>
      </c>
      <c r="E4143" s="2" t="s">
        <v>96</v>
      </c>
      <c r="F4143" s="2" t="s">
        <v>364</v>
      </c>
      <c r="G4143" s="2" t="s">
        <v>417</v>
      </c>
      <c r="H4143" s="2" t="s">
        <v>412</v>
      </c>
      <c r="I4143" s="2" t="s">
        <v>54</v>
      </c>
      <c r="J4143" s="2" t="s">
        <v>418</v>
      </c>
      <c r="K4143" s="2" t="s">
        <v>419</v>
      </c>
      <c r="L4143" s="2" t="s">
        <v>377</v>
      </c>
      <c r="M4143" s="2">
        <v>43</v>
      </c>
      <c r="N4143" s="2" t="b">
        <v>0</v>
      </c>
      <c r="O4143" s="2">
        <v>0.81573498964803315</v>
      </c>
      <c r="P4143" s="2">
        <v>0.78174603174603174</v>
      </c>
      <c r="Q4143" s="2">
        <v>0.8528138528138528</v>
      </c>
      <c r="R4143" s="2" t="s">
        <v>74</v>
      </c>
      <c r="S4143" s="2" t="s">
        <v>8842</v>
      </c>
      <c r="T4143" s="2" t="s">
        <v>8843</v>
      </c>
      <c r="U4143" s="2" t="b">
        <v>1</v>
      </c>
      <c r="V4143" s="2" t="s">
        <v>69</v>
      </c>
      <c r="W4143" s="2">
        <v>3</v>
      </c>
    </row>
    <row r="4144" spans="1:23" ht="15.75" customHeight="1" x14ac:dyDescent="0.25">
      <c r="A4144" s="2" t="s">
        <v>5200</v>
      </c>
      <c r="B4144" s="2" t="s">
        <v>5201</v>
      </c>
      <c r="C4144" s="2" t="s">
        <v>190</v>
      </c>
      <c r="D4144" s="2" t="s">
        <v>94</v>
      </c>
      <c r="E4144" s="2" t="s">
        <v>96</v>
      </c>
      <c r="F4144" s="2" t="s">
        <v>364</v>
      </c>
      <c r="G4144" s="2" t="s">
        <v>422</v>
      </c>
      <c r="H4144" s="2" t="s">
        <v>412</v>
      </c>
      <c r="I4144" s="2" t="s">
        <v>54</v>
      </c>
      <c r="J4144" s="2" t="s">
        <v>423</v>
      </c>
      <c r="K4144" s="2" t="s">
        <v>424</v>
      </c>
      <c r="L4144" s="2" t="s">
        <v>377</v>
      </c>
      <c r="M4144" s="2">
        <v>44</v>
      </c>
      <c r="N4144" s="2" t="b">
        <v>0</v>
      </c>
      <c r="O4144" s="2">
        <v>0.78512396694214881</v>
      </c>
      <c r="P4144" s="2">
        <v>0.75098814229249011</v>
      </c>
      <c r="Q4144" s="2">
        <v>0.82251082251082253</v>
      </c>
      <c r="R4144" s="2" t="s">
        <v>74</v>
      </c>
      <c r="S4144" s="2" t="s">
        <v>8844</v>
      </c>
      <c r="T4144" s="2" t="s">
        <v>8845</v>
      </c>
      <c r="U4144" s="2" t="b">
        <v>1</v>
      </c>
      <c r="V4144" s="2" t="s">
        <v>69</v>
      </c>
      <c r="W4144" s="2">
        <v>3</v>
      </c>
    </row>
    <row r="4145" spans="1:23" ht="15.75" customHeight="1" x14ac:dyDescent="0.25">
      <c r="A4145" s="2" t="s">
        <v>5200</v>
      </c>
      <c r="B4145" s="2" t="s">
        <v>5201</v>
      </c>
      <c r="C4145" s="2" t="s">
        <v>190</v>
      </c>
      <c r="D4145" s="2" t="s">
        <v>94</v>
      </c>
      <c r="E4145" s="2" t="s">
        <v>96</v>
      </c>
      <c r="F4145" s="2" t="s">
        <v>364</v>
      </c>
      <c r="G4145" s="2" t="s">
        <v>427</v>
      </c>
      <c r="H4145" s="2" t="s">
        <v>412</v>
      </c>
      <c r="I4145" s="2" t="s">
        <v>54</v>
      </c>
      <c r="J4145" s="2" t="s">
        <v>428</v>
      </c>
      <c r="K4145" s="2" t="s">
        <v>429</v>
      </c>
      <c r="L4145" s="2" t="s">
        <v>377</v>
      </c>
      <c r="M4145" s="2">
        <v>45</v>
      </c>
      <c r="N4145" s="2" t="b">
        <v>0</v>
      </c>
      <c r="O4145" s="2">
        <v>0.80824742268041239</v>
      </c>
      <c r="P4145" s="2">
        <v>0.77165354330708658</v>
      </c>
      <c r="Q4145" s="2">
        <v>0.84848484848484851</v>
      </c>
      <c r="R4145" s="2" t="s">
        <v>74</v>
      </c>
      <c r="S4145" s="2" t="s">
        <v>8846</v>
      </c>
      <c r="T4145" s="2" t="s">
        <v>8847</v>
      </c>
      <c r="U4145" s="2" t="b">
        <v>1</v>
      </c>
      <c r="V4145" s="2" t="s">
        <v>69</v>
      </c>
      <c r="W4145" s="2">
        <v>3.1</v>
      </c>
    </row>
    <row r="4146" spans="1:23" ht="15.75" customHeight="1" x14ac:dyDescent="0.25">
      <c r="A4146" s="2" t="s">
        <v>5200</v>
      </c>
      <c r="B4146" s="2" t="s">
        <v>5201</v>
      </c>
      <c r="C4146" s="2" t="s">
        <v>190</v>
      </c>
      <c r="D4146" s="2" t="s">
        <v>94</v>
      </c>
      <c r="E4146" s="2" t="s">
        <v>96</v>
      </c>
      <c r="F4146" s="2" t="s">
        <v>364</v>
      </c>
      <c r="G4146" s="2" t="s">
        <v>432</v>
      </c>
      <c r="H4146" s="2" t="s">
        <v>412</v>
      </c>
      <c r="I4146" s="2" t="s">
        <v>54</v>
      </c>
      <c r="J4146" s="2" t="s">
        <v>433</v>
      </c>
      <c r="K4146" s="2" t="s">
        <v>434</v>
      </c>
      <c r="L4146" s="2" t="s">
        <v>377</v>
      </c>
      <c r="M4146" s="2">
        <v>46</v>
      </c>
      <c r="N4146" s="2" t="b">
        <v>0</v>
      </c>
      <c r="O4146" s="2">
        <v>0.80824742268041239</v>
      </c>
      <c r="P4146" s="2">
        <v>0.77165354330708658</v>
      </c>
      <c r="Q4146" s="2">
        <v>0.84848484848484851</v>
      </c>
      <c r="R4146" s="2" t="s">
        <v>74</v>
      </c>
      <c r="S4146" s="2" t="s">
        <v>8848</v>
      </c>
      <c r="T4146" s="2" t="s">
        <v>8849</v>
      </c>
      <c r="U4146" s="2" t="b">
        <v>1</v>
      </c>
      <c r="V4146" s="2" t="s">
        <v>69</v>
      </c>
      <c r="W4146" s="2">
        <v>3</v>
      </c>
    </row>
    <row r="4147" spans="1:23" ht="15.75" customHeight="1" x14ac:dyDescent="0.25">
      <c r="A4147" s="2" t="s">
        <v>5200</v>
      </c>
      <c r="B4147" s="2" t="s">
        <v>5201</v>
      </c>
      <c r="C4147" s="2" t="s">
        <v>190</v>
      </c>
      <c r="D4147" s="2" t="s">
        <v>94</v>
      </c>
      <c r="E4147" s="2" t="s">
        <v>96</v>
      </c>
      <c r="F4147" s="2" t="s">
        <v>364</v>
      </c>
      <c r="G4147" s="2" t="s">
        <v>437</v>
      </c>
      <c r="H4147" s="2" t="s">
        <v>412</v>
      </c>
      <c r="I4147" s="2" t="s">
        <v>54</v>
      </c>
      <c r="J4147" s="2" t="s">
        <v>438</v>
      </c>
      <c r="K4147" s="2" t="s">
        <v>439</v>
      </c>
      <c r="L4147" s="2" t="s">
        <v>377</v>
      </c>
      <c r="M4147" s="2">
        <v>47</v>
      </c>
      <c r="N4147" s="2" t="b">
        <v>0</v>
      </c>
      <c r="O4147" s="2">
        <v>0.79508196721311475</v>
      </c>
      <c r="P4147" s="2">
        <v>0.75486381322957197</v>
      </c>
      <c r="Q4147" s="2">
        <v>0.83982683982683981</v>
      </c>
      <c r="R4147" s="2" t="s">
        <v>74</v>
      </c>
      <c r="S4147" s="2" t="s">
        <v>8850</v>
      </c>
      <c r="T4147" s="2" t="s">
        <v>8851</v>
      </c>
      <c r="U4147" s="2" t="b">
        <v>1</v>
      </c>
      <c r="V4147" s="2" t="s">
        <v>69</v>
      </c>
      <c r="W4147" s="2">
        <v>3</v>
      </c>
    </row>
    <row r="4148" spans="1:23" ht="15.75" customHeight="1" x14ac:dyDescent="0.25">
      <c r="A4148" s="2" t="s">
        <v>5200</v>
      </c>
      <c r="B4148" s="2" t="s">
        <v>5201</v>
      </c>
      <c r="C4148" s="2" t="s">
        <v>190</v>
      </c>
      <c r="D4148" s="2" t="s">
        <v>94</v>
      </c>
      <c r="E4148" s="2" t="s">
        <v>96</v>
      </c>
      <c r="F4148" s="2" t="s">
        <v>364</v>
      </c>
      <c r="G4148" s="2" t="s">
        <v>442</v>
      </c>
      <c r="H4148" s="2" t="s">
        <v>412</v>
      </c>
      <c r="I4148" s="2" t="s">
        <v>54</v>
      </c>
      <c r="J4148" s="2" t="s">
        <v>443</v>
      </c>
      <c r="K4148" s="2" t="s">
        <v>444</v>
      </c>
      <c r="L4148" s="2" t="s">
        <v>377</v>
      </c>
      <c r="M4148" s="2">
        <v>48</v>
      </c>
      <c r="N4148" s="2" t="b">
        <v>0</v>
      </c>
      <c r="O4148" s="2">
        <v>0.8074534161490684</v>
      </c>
      <c r="P4148" s="2">
        <v>0.77380952380952384</v>
      </c>
      <c r="Q4148" s="2">
        <v>0.8441558441558441</v>
      </c>
      <c r="R4148" s="2" t="s">
        <v>74</v>
      </c>
      <c r="S4148" s="2" t="s">
        <v>8852</v>
      </c>
      <c r="T4148" s="2" t="s">
        <v>8853</v>
      </c>
      <c r="U4148" s="2" t="b">
        <v>1</v>
      </c>
      <c r="V4148" s="2" t="s">
        <v>69</v>
      </c>
      <c r="W4148" s="2">
        <v>3.1</v>
      </c>
    </row>
    <row r="4149" spans="1:23" ht="15.75" customHeight="1" x14ac:dyDescent="0.25">
      <c r="A4149" s="2" t="s">
        <v>5200</v>
      </c>
      <c r="B4149" s="2" t="s">
        <v>5201</v>
      </c>
      <c r="C4149" s="2" t="s">
        <v>190</v>
      </c>
      <c r="D4149" s="2" t="s">
        <v>94</v>
      </c>
      <c r="E4149" s="2" t="s">
        <v>96</v>
      </c>
      <c r="F4149" s="2" t="s">
        <v>364</v>
      </c>
      <c r="G4149" s="2" t="s">
        <v>447</v>
      </c>
      <c r="H4149" s="2" t="s">
        <v>412</v>
      </c>
      <c r="I4149" s="2" t="s">
        <v>54</v>
      </c>
      <c r="J4149" s="2" t="s">
        <v>448</v>
      </c>
      <c r="K4149" s="2" t="s">
        <v>449</v>
      </c>
      <c r="L4149" s="2" t="s">
        <v>377</v>
      </c>
      <c r="M4149" s="2">
        <v>49</v>
      </c>
      <c r="N4149" s="2" t="b">
        <v>0</v>
      </c>
      <c r="O4149" s="2">
        <v>0.80082987551867224</v>
      </c>
      <c r="P4149" s="2">
        <v>0.7689243027888446</v>
      </c>
      <c r="Q4149" s="2">
        <v>0.83549783549783552</v>
      </c>
      <c r="R4149" s="2" t="s">
        <v>74</v>
      </c>
      <c r="S4149" s="2" t="s">
        <v>8854</v>
      </c>
      <c r="T4149" s="2" t="s">
        <v>8855</v>
      </c>
      <c r="U4149" s="2" t="b">
        <v>1</v>
      </c>
      <c r="V4149" s="2" t="s">
        <v>69</v>
      </c>
      <c r="W4149" s="2">
        <v>3.1</v>
      </c>
    </row>
    <row r="4150" spans="1:23" ht="15.75" customHeight="1" x14ac:dyDescent="0.25">
      <c r="A4150" s="2" t="s">
        <v>5200</v>
      </c>
      <c r="B4150" s="2" t="s">
        <v>5201</v>
      </c>
      <c r="C4150" s="2" t="s">
        <v>190</v>
      </c>
      <c r="D4150" s="2" t="s">
        <v>94</v>
      </c>
      <c r="E4150" s="2" t="s">
        <v>96</v>
      </c>
      <c r="F4150" s="2" t="s">
        <v>364</v>
      </c>
      <c r="G4150" s="2" t="s">
        <v>452</v>
      </c>
      <c r="H4150" s="2" t="s">
        <v>412</v>
      </c>
      <c r="I4150" s="2" t="s">
        <v>54</v>
      </c>
      <c r="J4150" s="2" t="s">
        <v>453</v>
      </c>
      <c r="K4150" s="2" t="s">
        <v>454</v>
      </c>
      <c r="L4150" s="2" t="s">
        <v>377</v>
      </c>
      <c r="M4150" s="2">
        <v>50</v>
      </c>
      <c r="N4150" s="2" t="b">
        <v>0</v>
      </c>
      <c r="O4150" s="2">
        <v>0.79917184265010366</v>
      </c>
      <c r="P4150" s="2">
        <v>0.76587301587301593</v>
      </c>
      <c r="Q4150" s="2">
        <v>0.83549783549783552</v>
      </c>
      <c r="R4150" s="2" t="s">
        <v>74</v>
      </c>
      <c r="S4150" s="2" t="s">
        <v>8856</v>
      </c>
      <c r="T4150" s="2" t="s">
        <v>8857</v>
      </c>
      <c r="U4150" s="2" t="b">
        <v>1</v>
      </c>
      <c r="V4150" s="2" t="s">
        <v>69</v>
      </c>
      <c r="W4150" s="2">
        <v>3</v>
      </c>
    </row>
    <row r="4151" spans="1:23" ht="15.75" customHeight="1" x14ac:dyDescent="0.25">
      <c r="A4151" s="2" t="s">
        <v>5200</v>
      </c>
      <c r="B4151" s="2" t="s">
        <v>5201</v>
      </c>
      <c r="C4151" s="2" t="s">
        <v>190</v>
      </c>
      <c r="D4151" s="2" t="s">
        <v>94</v>
      </c>
      <c r="E4151" s="2" t="s">
        <v>96</v>
      </c>
      <c r="F4151" s="2" t="s">
        <v>364</v>
      </c>
      <c r="G4151" s="2" t="s">
        <v>457</v>
      </c>
      <c r="H4151" s="2" t="s">
        <v>412</v>
      </c>
      <c r="I4151" s="2" t="s">
        <v>54</v>
      </c>
      <c r="J4151" s="2" t="s">
        <v>458</v>
      </c>
      <c r="K4151" s="2" t="s">
        <v>459</v>
      </c>
      <c r="L4151" s="2" t="s">
        <v>377</v>
      </c>
      <c r="M4151" s="2">
        <v>51</v>
      </c>
      <c r="N4151" s="2" t="b">
        <v>0</v>
      </c>
      <c r="O4151" s="2">
        <v>0.80165289256198347</v>
      </c>
      <c r="P4151" s="2">
        <v>0.76679841897233203</v>
      </c>
      <c r="Q4151" s="2">
        <v>0.83982683982683981</v>
      </c>
      <c r="R4151" s="2" t="s">
        <v>74</v>
      </c>
      <c r="S4151" s="2" t="s">
        <v>8858</v>
      </c>
      <c r="T4151" s="2" t="s">
        <v>8859</v>
      </c>
      <c r="U4151" s="2" t="b">
        <v>1</v>
      </c>
      <c r="V4151" s="2" t="s">
        <v>69</v>
      </c>
      <c r="W4151" s="2">
        <v>3</v>
      </c>
    </row>
    <row r="4152" spans="1:23" ht="15.75" customHeight="1" x14ac:dyDescent="0.25">
      <c r="A4152" s="2" t="s">
        <v>5200</v>
      </c>
      <c r="B4152" s="2" t="s">
        <v>5201</v>
      </c>
      <c r="C4152" s="2" t="s">
        <v>190</v>
      </c>
      <c r="D4152" s="2" t="s">
        <v>94</v>
      </c>
      <c r="E4152" s="2" t="s">
        <v>96</v>
      </c>
      <c r="F4152" s="2" t="s">
        <v>364</v>
      </c>
      <c r="G4152" s="2" t="s">
        <v>462</v>
      </c>
      <c r="H4152" s="2" t="s">
        <v>412</v>
      </c>
      <c r="I4152" s="2" t="s">
        <v>54</v>
      </c>
      <c r="J4152" s="2" t="s">
        <v>463</v>
      </c>
      <c r="K4152" s="2" t="s">
        <v>464</v>
      </c>
      <c r="L4152" s="2" t="s">
        <v>377</v>
      </c>
      <c r="M4152" s="2">
        <v>52</v>
      </c>
      <c r="N4152" s="2" t="b">
        <v>0</v>
      </c>
      <c r="O4152" s="2">
        <v>0.81404958677685946</v>
      </c>
      <c r="P4152" s="2">
        <v>0.77865612648221338</v>
      </c>
      <c r="Q4152" s="2">
        <v>0.8528138528138528</v>
      </c>
      <c r="R4152" s="2" t="s">
        <v>74</v>
      </c>
      <c r="S4152" s="2" t="s">
        <v>8860</v>
      </c>
      <c r="T4152" s="2" t="s">
        <v>8861</v>
      </c>
      <c r="U4152" s="2" t="b">
        <v>1</v>
      </c>
      <c r="V4152" s="2" t="s">
        <v>69</v>
      </c>
      <c r="W4152" s="2">
        <v>2.9</v>
      </c>
    </row>
    <row r="4153" spans="1:23" ht="15.75" customHeight="1" x14ac:dyDescent="0.25">
      <c r="A4153" s="2" t="s">
        <v>5200</v>
      </c>
      <c r="B4153" s="2" t="s">
        <v>5201</v>
      </c>
      <c r="C4153" s="2" t="s">
        <v>190</v>
      </c>
      <c r="D4153" s="2" t="s">
        <v>94</v>
      </c>
      <c r="E4153" s="2" t="s">
        <v>96</v>
      </c>
      <c r="F4153" s="2" t="s">
        <v>364</v>
      </c>
      <c r="G4153" s="2" t="s">
        <v>467</v>
      </c>
      <c r="H4153" s="2" t="s">
        <v>412</v>
      </c>
      <c r="I4153" s="2" t="s">
        <v>54</v>
      </c>
      <c r="J4153" s="2" t="s">
        <v>468</v>
      </c>
      <c r="K4153" s="2" t="s">
        <v>469</v>
      </c>
      <c r="L4153" s="2" t="s">
        <v>377</v>
      </c>
      <c r="M4153" s="2">
        <v>53</v>
      </c>
      <c r="N4153" s="2" t="b">
        <v>0</v>
      </c>
      <c r="O4153" s="2">
        <v>0.81496881496881501</v>
      </c>
      <c r="P4153" s="2">
        <v>0.78400000000000003</v>
      </c>
      <c r="Q4153" s="2">
        <v>0.84848484848484851</v>
      </c>
      <c r="R4153" s="2" t="s">
        <v>74</v>
      </c>
      <c r="S4153" s="2" t="s">
        <v>8862</v>
      </c>
      <c r="T4153" s="2" t="s">
        <v>8863</v>
      </c>
      <c r="U4153" s="2" t="b">
        <v>1</v>
      </c>
      <c r="V4153" s="2" t="s">
        <v>69</v>
      </c>
      <c r="W4153" s="2">
        <v>2.9</v>
      </c>
    </row>
    <row r="4154" spans="1:23" ht="15.75" customHeight="1" x14ac:dyDescent="0.25">
      <c r="A4154" s="2" t="s">
        <v>5200</v>
      </c>
      <c r="B4154" s="2" t="s">
        <v>5201</v>
      </c>
      <c r="C4154" s="2" t="s">
        <v>190</v>
      </c>
      <c r="D4154" s="2" t="s">
        <v>94</v>
      </c>
      <c r="E4154" s="2" t="s">
        <v>96</v>
      </c>
      <c r="F4154" s="2" t="s">
        <v>364</v>
      </c>
      <c r="G4154" s="2" t="s">
        <v>472</v>
      </c>
      <c r="H4154" s="2" t="s">
        <v>412</v>
      </c>
      <c r="I4154" s="2" t="s">
        <v>54</v>
      </c>
      <c r="J4154" s="2" t="s">
        <v>473</v>
      </c>
      <c r="K4154" s="2" t="s">
        <v>474</v>
      </c>
      <c r="L4154" s="2" t="s">
        <v>377</v>
      </c>
      <c r="M4154" s="2">
        <v>54</v>
      </c>
      <c r="N4154" s="2" t="b">
        <v>0</v>
      </c>
      <c r="O4154" s="2">
        <v>0.80000000000000016</v>
      </c>
      <c r="P4154" s="2">
        <v>0.7567567567567568</v>
      </c>
      <c r="Q4154" s="2">
        <v>0.84848484848484851</v>
      </c>
      <c r="R4154" s="2" t="s">
        <v>74</v>
      </c>
      <c r="S4154" s="2" t="s">
        <v>8864</v>
      </c>
      <c r="T4154" s="2" t="s">
        <v>8865</v>
      </c>
      <c r="U4154" s="2" t="b">
        <v>1</v>
      </c>
      <c r="V4154" s="2" t="s">
        <v>69</v>
      </c>
      <c r="W4154" s="2">
        <v>3</v>
      </c>
    </row>
    <row r="4155" spans="1:23" ht="15.75" customHeight="1" x14ac:dyDescent="0.25">
      <c r="A4155" s="2" t="s">
        <v>5200</v>
      </c>
      <c r="B4155" s="2" t="s">
        <v>5201</v>
      </c>
      <c r="C4155" s="2" t="s">
        <v>190</v>
      </c>
      <c r="D4155" s="2" t="s">
        <v>94</v>
      </c>
      <c r="E4155" s="2" t="s">
        <v>96</v>
      </c>
      <c r="F4155" s="2" t="s">
        <v>364</v>
      </c>
      <c r="G4155" s="2" t="s">
        <v>477</v>
      </c>
      <c r="H4155" s="2" t="s">
        <v>412</v>
      </c>
      <c r="I4155" s="2" t="s">
        <v>54</v>
      </c>
      <c r="J4155" s="2" t="s">
        <v>478</v>
      </c>
      <c r="K4155" s="2" t="s">
        <v>479</v>
      </c>
      <c r="L4155" s="2" t="s">
        <v>377</v>
      </c>
      <c r="M4155" s="2">
        <v>55</v>
      </c>
      <c r="N4155" s="2" t="b">
        <v>0</v>
      </c>
      <c r="O4155" s="2">
        <v>0.80082135523613962</v>
      </c>
      <c r="P4155" s="2">
        <v>0.76171875</v>
      </c>
      <c r="Q4155" s="2">
        <v>0.8441558441558441</v>
      </c>
      <c r="R4155" s="2" t="s">
        <v>74</v>
      </c>
      <c r="S4155" s="2" t="s">
        <v>8866</v>
      </c>
      <c r="T4155" s="2" t="s">
        <v>8867</v>
      </c>
      <c r="U4155" s="2" t="b">
        <v>1</v>
      </c>
      <c r="V4155" s="2" t="s">
        <v>69</v>
      </c>
      <c r="W4155" s="2">
        <v>3</v>
      </c>
    </row>
    <row r="4156" spans="1:23" ht="15.75" customHeight="1" x14ac:dyDescent="0.25">
      <c r="A4156" s="2" t="s">
        <v>5200</v>
      </c>
      <c r="B4156" s="2" t="s">
        <v>5201</v>
      </c>
      <c r="C4156" s="2" t="s">
        <v>190</v>
      </c>
      <c r="D4156" s="2" t="s">
        <v>94</v>
      </c>
      <c r="E4156" s="2" t="s">
        <v>96</v>
      </c>
      <c r="F4156" s="2" t="s">
        <v>364</v>
      </c>
      <c r="G4156" s="2" t="s">
        <v>482</v>
      </c>
      <c r="H4156" s="2" t="s">
        <v>412</v>
      </c>
      <c r="I4156" s="2" t="s">
        <v>54</v>
      </c>
      <c r="J4156" s="2" t="s">
        <v>483</v>
      </c>
      <c r="K4156" s="2" t="s">
        <v>484</v>
      </c>
      <c r="L4156" s="2" t="s">
        <v>377</v>
      </c>
      <c r="M4156" s="2">
        <v>56</v>
      </c>
      <c r="N4156" s="2" t="b">
        <v>0</v>
      </c>
      <c r="O4156" s="2">
        <v>0.8074534161490684</v>
      </c>
      <c r="P4156" s="2">
        <v>0.77380952380952384</v>
      </c>
      <c r="Q4156" s="2">
        <v>0.8441558441558441</v>
      </c>
      <c r="R4156" s="2" t="s">
        <v>74</v>
      </c>
      <c r="S4156" s="2" t="s">
        <v>8868</v>
      </c>
      <c r="T4156" s="2" t="s">
        <v>8869</v>
      </c>
      <c r="U4156" s="2" t="b">
        <v>1</v>
      </c>
      <c r="V4156" s="2" t="s">
        <v>69</v>
      </c>
      <c r="W4156" s="2">
        <v>3</v>
      </c>
    </row>
    <row r="4157" spans="1:23" ht="15.75" customHeight="1" x14ac:dyDescent="0.25">
      <c r="A4157" s="2" t="s">
        <v>5200</v>
      </c>
      <c r="B4157" s="2" t="s">
        <v>5201</v>
      </c>
      <c r="C4157" s="2" t="s">
        <v>190</v>
      </c>
      <c r="D4157" s="2" t="s">
        <v>94</v>
      </c>
      <c r="E4157" s="2" t="s">
        <v>96</v>
      </c>
      <c r="F4157" s="2" t="s">
        <v>364</v>
      </c>
      <c r="G4157" s="2" t="s">
        <v>487</v>
      </c>
      <c r="H4157" s="2" t="s">
        <v>412</v>
      </c>
      <c r="I4157" s="2" t="s">
        <v>54</v>
      </c>
      <c r="J4157" s="2" t="s">
        <v>488</v>
      </c>
      <c r="K4157" s="2" t="s">
        <v>489</v>
      </c>
      <c r="L4157" s="2" t="s">
        <v>377</v>
      </c>
      <c r="M4157" s="2">
        <v>57</v>
      </c>
      <c r="N4157" s="2" t="b">
        <v>0</v>
      </c>
      <c r="O4157" s="2">
        <v>0.7866108786610877</v>
      </c>
      <c r="P4157" s="2">
        <v>0.76113360323886636</v>
      </c>
      <c r="Q4157" s="2">
        <v>0.81385281385281383</v>
      </c>
      <c r="R4157" s="2" t="s">
        <v>74</v>
      </c>
      <c r="S4157" s="2" t="s">
        <v>8870</v>
      </c>
      <c r="T4157" s="2" t="s">
        <v>8871</v>
      </c>
      <c r="U4157" s="2" t="b">
        <v>1</v>
      </c>
      <c r="V4157" s="2" t="s">
        <v>69</v>
      </c>
      <c r="W4157" s="2">
        <v>2.8</v>
      </c>
    </row>
    <row r="4158" spans="1:23" ht="15.75" customHeight="1" x14ac:dyDescent="0.25">
      <c r="A4158" s="2" t="s">
        <v>5200</v>
      </c>
      <c r="B4158" s="2" t="s">
        <v>5201</v>
      </c>
      <c r="C4158" s="2" t="s">
        <v>190</v>
      </c>
      <c r="D4158" s="2" t="s">
        <v>94</v>
      </c>
      <c r="E4158" s="2" t="s">
        <v>96</v>
      </c>
      <c r="F4158" s="2" t="s">
        <v>364</v>
      </c>
      <c r="G4158" s="2" t="s">
        <v>492</v>
      </c>
      <c r="H4158" s="2" t="s">
        <v>412</v>
      </c>
      <c r="I4158" s="2" t="s">
        <v>54</v>
      </c>
      <c r="J4158" s="2" t="s">
        <v>493</v>
      </c>
      <c r="K4158" s="2" t="s">
        <v>494</v>
      </c>
      <c r="L4158" s="2" t="s">
        <v>377</v>
      </c>
      <c r="M4158" s="2">
        <v>58</v>
      </c>
      <c r="N4158" s="2" t="b">
        <v>0</v>
      </c>
      <c r="O4158" s="2">
        <v>0.81002087682672241</v>
      </c>
      <c r="P4158" s="2">
        <v>0.782258064516129</v>
      </c>
      <c r="Q4158" s="2">
        <v>0.83982683982683981</v>
      </c>
      <c r="R4158" s="2" t="s">
        <v>74</v>
      </c>
      <c r="S4158" s="2" t="s">
        <v>8872</v>
      </c>
      <c r="T4158" s="2" t="s">
        <v>8873</v>
      </c>
      <c r="U4158" s="2" t="b">
        <v>1</v>
      </c>
      <c r="V4158" s="2" t="s">
        <v>69</v>
      </c>
      <c r="W4158" s="2">
        <v>3.1</v>
      </c>
    </row>
    <row r="4159" spans="1:23" ht="15.75" customHeight="1" x14ac:dyDescent="0.25">
      <c r="A4159" s="2" t="s">
        <v>5200</v>
      </c>
      <c r="B4159" s="2" t="s">
        <v>5201</v>
      </c>
      <c r="C4159" s="2" t="s">
        <v>190</v>
      </c>
      <c r="D4159" s="2" t="s">
        <v>94</v>
      </c>
      <c r="E4159" s="2" t="s">
        <v>96</v>
      </c>
      <c r="F4159" s="2" t="s">
        <v>364</v>
      </c>
      <c r="G4159" s="2" t="s">
        <v>497</v>
      </c>
      <c r="H4159" s="2" t="s">
        <v>412</v>
      </c>
      <c r="I4159" s="2" t="s">
        <v>54</v>
      </c>
      <c r="J4159" s="2" t="s">
        <v>498</v>
      </c>
      <c r="K4159" s="2" t="s">
        <v>499</v>
      </c>
      <c r="L4159" s="2" t="s">
        <v>377</v>
      </c>
      <c r="M4159" s="2">
        <v>59</v>
      </c>
      <c r="N4159" s="2" t="b">
        <v>0</v>
      </c>
      <c r="O4159" s="2">
        <v>0.81159420289855067</v>
      </c>
      <c r="P4159" s="2">
        <v>0.77777777777777779</v>
      </c>
      <c r="Q4159" s="2">
        <v>0.84848484848484851</v>
      </c>
      <c r="R4159" s="2" t="s">
        <v>74</v>
      </c>
      <c r="S4159" s="2" t="s">
        <v>8874</v>
      </c>
      <c r="T4159" s="2" t="s">
        <v>8875</v>
      </c>
      <c r="U4159" s="2" t="b">
        <v>1</v>
      </c>
      <c r="V4159" s="2" t="s">
        <v>69</v>
      </c>
      <c r="W4159" s="2">
        <v>2.8</v>
      </c>
    </row>
    <row r="4160" spans="1:23" ht="15.75" customHeight="1" x14ac:dyDescent="0.25">
      <c r="A4160" s="2" t="s">
        <v>5200</v>
      </c>
      <c r="B4160" s="2" t="s">
        <v>5201</v>
      </c>
      <c r="C4160" s="2" t="s">
        <v>190</v>
      </c>
      <c r="D4160" s="2" t="s">
        <v>94</v>
      </c>
      <c r="E4160" s="2" t="s">
        <v>96</v>
      </c>
      <c r="F4160" s="2" t="s">
        <v>364</v>
      </c>
      <c r="G4160" s="2" t="s">
        <v>502</v>
      </c>
      <c r="H4160" s="2" t="s">
        <v>412</v>
      </c>
      <c r="I4160" s="2" t="s">
        <v>54</v>
      </c>
      <c r="J4160" s="2" t="s">
        <v>503</v>
      </c>
      <c r="K4160" s="2" t="s">
        <v>504</v>
      </c>
      <c r="L4160" s="2" t="s">
        <v>377</v>
      </c>
      <c r="M4160" s="2">
        <v>60</v>
      </c>
      <c r="N4160" s="2" t="b">
        <v>0</v>
      </c>
      <c r="O4160" s="2">
        <v>0.82401656314699789</v>
      </c>
      <c r="P4160" s="2">
        <v>0.78968253968253965</v>
      </c>
      <c r="Q4160" s="2">
        <v>0.8614718614718615</v>
      </c>
      <c r="R4160" s="2" t="s">
        <v>74</v>
      </c>
      <c r="S4160" s="2" t="s">
        <v>8876</v>
      </c>
      <c r="T4160" s="2" t="s">
        <v>8877</v>
      </c>
      <c r="U4160" s="2" t="b">
        <v>1</v>
      </c>
      <c r="V4160" s="2" t="s">
        <v>69</v>
      </c>
      <c r="W4160" s="2">
        <v>3</v>
      </c>
    </row>
    <row r="4161" spans="1:23" ht="15.75" customHeight="1" x14ac:dyDescent="0.25">
      <c r="A4161" s="2" t="s">
        <v>5200</v>
      </c>
      <c r="B4161" s="2" t="s">
        <v>5201</v>
      </c>
      <c r="C4161" s="2" t="s">
        <v>190</v>
      </c>
      <c r="D4161" s="2" t="s">
        <v>94</v>
      </c>
      <c r="E4161" s="2" t="s">
        <v>96</v>
      </c>
      <c r="F4161" s="2" t="s">
        <v>364</v>
      </c>
      <c r="G4161" s="2" t="s">
        <v>507</v>
      </c>
      <c r="H4161" s="2" t="s">
        <v>412</v>
      </c>
      <c r="I4161" s="2" t="s">
        <v>54</v>
      </c>
      <c r="J4161" s="2" t="s">
        <v>508</v>
      </c>
      <c r="K4161" s="2" t="s">
        <v>509</v>
      </c>
      <c r="L4161" s="2" t="s">
        <v>377</v>
      </c>
      <c r="M4161" s="2">
        <v>61</v>
      </c>
      <c r="N4161" s="2" t="b">
        <v>0</v>
      </c>
      <c r="O4161" s="2">
        <v>0.81081081081081074</v>
      </c>
      <c r="P4161" s="2">
        <v>0.78</v>
      </c>
      <c r="Q4161" s="2">
        <v>0.8441558441558441</v>
      </c>
      <c r="R4161" s="2" t="s">
        <v>74</v>
      </c>
      <c r="S4161" s="2" t="s">
        <v>8878</v>
      </c>
      <c r="T4161" s="2" t="s">
        <v>8879</v>
      </c>
      <c r="U4161" s="2" t="b">
        <v>1</v>
      </c>
      <c r="V4161" s="2" t="s">
        <v>69</v>
      </c>
      <c r="W4161" s="2">
        <v>3</v>
      </c>
    </row>
    <row r="4162" spans="1:23" ht="15.75" customHeight="1" x14ac:dyDescent="0.25">
      <c r="A4162" s="2" t="s">
        <v>5200</v>
      </c>
      <c r="B4162" s="2" t="s">
        <v>5201</v>
      </c>
      <c r="C4162" s="2" t="s">
        <v>190</v>
      </c>
      <c r="D4162" s="2" t="s">
        <v>94</v>
      </c>
      <c r="E4162" s="2" t="s">
        <v>96</v>
      </c>
      <c r="F4162" s="2" t="s">
        <v>364</v>
      </c>
      <c r="G4162" s="2" t="s">
        <v>512</v>
      </c>
      <c r="H4162" s="2" t="s">
        <v>513</v>
      </c>
      <c r="I4162" s="2" t="s">
        <v>40</v>
      </c>
      <c r="J4162" s="2" t="s">
        <v>514</v>
      </c>
      <c r="K4162" s="2" t="s">
        <v>515</v>
      </c>
      <c r="L4162" s="2" t="s">
        <v>372</v>
      </c>
      <c r="M4162" s="2">
        <v>42</v>
      </c>
      <c r="N4162" s="2" t="b">
        <v>0</v>
      </c>
      <c r="O4162" s="2">
        <v>0.83378746594005448</v>
      </c>
      <c r="P4162" s="2">
        <v>0.78061224489795922</v>
      </c>
      <c r="Q4162" s="2">
        <v>0.89473684210526316</v>
      </c>
      <c r="R4162" s="2" t="s">
        <v>74</v>
      </c>
      <c r="S4162" s="2" t="s">
        <v>8880</v>
      </c>
      <c r="T4162" s="2" t="s">
        <v>8881</v>
      </c>
      <c r="U4162" s="2" t="b">
        <v>1</v>
      </c>
      <c r="V4162" s="2" t="s">
        <v>69</v>
      </c>
      <c r="W4162" s="2">
        <v>3</v>
      </c>
    </row>
    <row r="4163" spans="1:23" ht="15.75" customHeight="1" x14ac:dyDescent="0.25">
      <c r="A4163" s="2" t="s">
        <v>5200</v>
      </c>
      <c r="B4163" s="2" t="s">
        <v>5201</v>
      </c>
      <c r="C4163" s="2" t="s">
        <v>190</v>
      </c>
      <c r="D4163" s="2" t="s">
        <v>94</v>
      </c>
      <c r="E4163" s="2" t="s">
        <v>96</v>
      </c>
      <c r="F4163" s="2" t="s">
        <v>364</v>
      </c>
      <c r="G4163" s="2" t="s">
        <v>518</v>
      </c>
      <c r="H4163" s="2" t="s">
        <v>513</v>
      </c>
      <c r="I4163" s="2" t="s">
        <v>40</v>
      </c>
      <c r="J4163" s="2" t="s">
        <v>519</v>
      </c>
      <c r="K4163" s="2" t="s">
        <v>520</v>
      </c>
      <c r="L4163" s="2" t="s">
        <v>372</v>
      </c>
      <c r="M4163" s="2">
        <v>43</v>
      </c>
      <c r="N4163" s="2" t="b">
        <v>0</v>
      </c>
      <c r="O4163" s="2">
        <v>0.85245901639344268</v>
      </c>
      <c r="P4163" s="2">
        <v>0.8</v>
      </c>
      <c r="Q4163" s="2">
        <v>0.91228070175438591</v>
      </c>
      <c r="R4163" s="2" t="s">
        <v>74</v>
      </c>
      <c r="S4163" s="2" t="s">
        <v>8882</v>
      </c>
      <c r="T4163" s="2" t="s">
        <v>8883</v>
      </c>
      <c r="U4163" s="2" t="b">
        <v>1</v>
      </c>
      <c r="V4163" s="2" t="s">
        <v>69</v>
      </c>
      <c r="W4163" s="2">
        <v>2.8</v>
      </c>
    </row>
    <row r="4164" spans="1:23" ht="15.75" customHeight="1" x14ac:dyDescent="0.25">
      <c r="A4164" s="2" t="s">
        <v>5200</v>
      </c>
      <c r="B4164" s="2" t="s">
        <v>5201</v>
      </c>
      <c r="C4164" s="2" t="s">
        <v>190</v>
      </c>
      <c r="D4164" s="2" t="s">
        <v>94</v>
      </c>
      <c r="E4164" s="2" t="s">
        <v>96</v>
      </c>
      <c r="F4164" s="2" t="s">
        <v>364</v>
      </c>
      <c r="G4164" s="2" t="s">
        <v>523</v>
      </c>
      <c r="H4164" s="2" t="s">
        <v>513</v>
      </c>
      <c r="I4164" s="2" t="s">
        <v>40</v>
      </c>
      <c r="J4164" s="2" t="s">
        <v>524</v>
      </c>
      <c r="K4164" s="2" t="s">
        <v>525</v>
      </c>
      <c r="L4164" s="2" t="s">
        <v>372</v>
      </c>
      <c r="M4164" s="2">
        <v>44</v>
      </c>
      <c r="N4164" s="2" t="b">
        <v>0</v>
      </c>
      <c r="O4164" s="2">
        <v>0.83018867924528306</v>
      </c>
      <c r="P4164" s="2">
        <v>0.77</v>
      </c>
      <c r="Q4164" s="2">
        <v>0.90058479532163738</v>
      </c>
      <c r="R4164" s="2" t="s">
        <v>74</v>
      </c>
      <c r="S4164" s="2" t="s">
        <v>8884</v>
      </c>
      <c r="T4164" s="2" t="s">
        <v>8885</v>
      </c>
      <c r="U4164" s="2" t="b">
        <v>1</v>
      </c>
      <c r="V4164" s="2" t="s">
        <v>69</v>
      </c>
      <c r="W4164" s="2">
        <v>2.9</v>
      </c>
    </row>
    <row r="4165" spans="1:23" ht="15.75" customHeight="1" x14ac:dyDescent="0.25">
      <c r="A4165" s="2" t="s">
        <v>5200</v>
      </c>
      <c r="B4165" s="2" t="s">
        <v>5201</v>
      </c>
      <c r="C4165" s="2" t="s">
        <v>190</v>
      </c>
      <c r="D4165" s="2" t="s">
        <v>94</v>
      </c>
      <c r="E4165" s="2" t="s">
        <v>96</v>
      </c>
      <c r="F4165" s="2" t="s">
        <v>364</v>
      </c>
      <c r="G4165" s="2" t="s">
        <v>528</v>
      </c>
      <c r="H4165" s="2" t="s">
        <v>513</v>
      </c>
      <c r="I4165" s="2" t="s">
        <v>40</v>
      </c>
      <c r="J4165" s="2" t="s">
        <v>529</v>
      </c>
      <c r="K4165" s="2" t="s">
        <v>530</v>
      </c>
      <c r="L4165" s="2" t="s">
        <v>372</v>
      </c>
      <c r="M4165" s="2">
        <v>45</v>
      </c>
      <c r="N4165" s="2" t="b">
        <v>0</v>
      </c>
      <c r="O4165" s="2">
        <v>0.8292682926829269</v>
      </c>
      <c r="P4165" s="2">
        <v>0.77272727272727271</v>
      </c>
      <c r="Q4165" s="2">
        <v>0.89473684210526316</v>
      </c>
      <c r="R4165" s="2" t="s">
        <v>74</v>
      </c>
      <c r="S4165" s="2" t="s">
        <v>8886</v>
      </c>
      <c r="T4165" s="2" t="s">
        <v>8887</v>
      </c>
      <c r="U4165" s="2" t="b">
        <v>1</v>
      </c>
      <c r="V4165" s="2" t="s">
        <v>69</v>
      </c>
      <c r="W4165" s="2">
        <v>2.9</v>
      </c>
    </row>
    <row r="4166" spans="1:23" ht="15.75" customHeight="1" x14ac:dyDescent="0.25">
      <c r="A4166" s="2" t="s">
        <v>5200</v>
      </c>
      <c r="B4166" s="2" t="s">
        <v>5201</v>
      </c>
      <c r="C4166" s="2" t="s">
        <v>190</v>
      </c>
      <c r="D4166" s="2" t="s">
        <v>94</v>
      </c>
      <c r="E4166" s="2" t="s">
        <v>96</v>
      </c>
      <c r="F4166" s="2" t="s">
        <v>364</v>
      </c>
      <c r="G4166" s="2" t="s">
        <v>533</v>
      </c>
      <c r="H4166" s="2" t="s">
        <v>513</v>
      </c>
      <c r="I4166" s="2" t="s">
        <v>40</v>
      </c>
      <c r="J4166" s="2" t="s">
        <v>534</v>
      </c>
      <c r="K4166" s="2" t="s">
        <v>535</v>
      </c>
      <c r="L4166" s="2" t="s">
        <v>372</v>
      </c>
      <c r="M4166" s="2">
        <v>46</v>
      </c>
      <c r="N4166" s="2" t="b">
        <v>0</v>
      </c>
      <c r="O4166" s="2">
        <v>0.8392370572207084</v>
      </c>
      <c r="P4166" s="2">
        <v>0.7857142857142857</v>
      </c>
      <c r="Q4166" s="2">
        <v>0.90058479532163738</v>
      </c>
      <c r="R4166" s="2" t="s">
        <v>74</v>
      </c>
      <c r="S4166" s="2" t="s">
        <v>8888</v>
      </c>
      <c r="T4166" s="2" t="s">
        <v>8889</v>
      </c>
      <c r="U4166" s="2" t="b">
        <v>1</v>
      </c>
      <c r="V4166" s="2" t="s">
        <v>69</v>
      </c>
      <c r="W4166" s="2">
        <v>2.8</v>
      </c>
    </row>
    <row r="4167" spans="1:23" ht="15.75" customHeight="1" x14ac:dyDescent="0.25">
      <c r="A4167" s="2" t="s">
        <v>5200</v>
      </c>
      <c r="B4167" s="2" t="s">
        <v>5201</v>
      </c>
      <c r="C4167" s="2" t="s">
        <v>190</v>
      </c>
      <c r="D4167" s="2" t="s">
        <v>94</v>
      </c>
      <c r="E4167" s="2" t="s">
        <v>96</v>
      </c>
      <c r="F4167" s="2" t="s">
        <v>364</v>
      </c>
      <c r="G4167" s="2" t="s">
        <v>538</v>
      </c>
      <c r="H4167" s="2" t="s">
        <v>513</v>
      </c>
      <c r="I4167" s="2" t="s">
        <v>40</v>
      </c>
      <c r="J4167" s="2" t="s">
        <v>539</v>
      </c>
      <c r="K4167" s="2" t="s">
        <v>540</v>
      </c>
      <c r="L4167" s="2" t="s">
        <v>372</v>
      </c>
      <c r="M4167" s="2">
        <v>47</v>
      </c>
      <c r="N4167" s="2" t="b">
        <v>0</v>
      </c>
      <c r="O4167" s="2">
        <v>0.85636856368563685</v>
      </c>
      <c r="P4167" s="2">
        <v>0.79797979797979801</v>
      </c>
      <c r="Q4167" s="2">
        <v>0.92397660818713445</v>
      </c>
      <c r="R4167" s="2" t="s">
        <v>74</v>
      </c>
      <c r="S4167" s="2" t="s">
        <v>8890</v>
      </c>
      <c r="T4167" s="2" t="s">
        <v>8891</v>
      </c>
      <c r="U4167" s="2" t="b">
        <v>1</v>
      </c>
      <c r="V4167" s="2" t="s">
        <v>69</v>
      </c>
      <c r="W4167" s="2">
        <v>2.9</v>
      </c>
    </row>
    <row r="4168" spans="1:23" ht="15.75" customHeight="1" x14ac:dyDescent="0.25">
      <c r="A4168" s="2" t="s">
        <v>5200</v>
      </c>
      <c r="B4168" s="2" t="s">
        <v>5201</v>
      </c>
      <c r="C4168" s="2" t="s">
        <v>190</v>
      </c>
      <c r="D4168" s="2" t="s">
        <v>94</v>
      </c>
      <c r="E4168" s="2" t="s">
        <v>96</v>
      </c>
      <c r="F4168" s="2" t="s">
        <v>364</v>
      </c>
      <c r="G4168" s="2" t="s">
        <v>550</v>
      </c>
      <c r="H4168" s="2" t="s">
        <v>513</v>
      </c>
      <c r="I4168" s="2" t="s">
        <v>40</v>
      </c>
      <c r="J4168" s="2" t="s">
        <v>555</v>
      </c>
      <c r="K4168" s="2" t="s">
        <v>557</v>
      </c>
      <c r="L4168" s="2" t="s">
        <v>372</v>
      </c>
      <c r="M4168" s="2">
        <v>48</v>
      </c>
      <c r="N4168" s="2" t="b">
        <v>0</v>
      </c>
      <c r="O4168" s="2">
        <v>0.83243243243243248</v>
      </c>
      <c r="P4168" s="2">
        <v>0.77386934673366836</v>
      </c>
      <c r="Q4168" s="2">
        <v>0.90058479532163738</v>
      </c>
      <c r="R4168" s="2" t="s">
        <v>74</v>
      </c>
      <c r="S4168" s="2" t="s">
        <v>8892</v>
      </c>
      <c r="T4168" s="2" t="s">
        <v>8893</v>
      </c>
      <c r="U4168" s="2" t="b">
        <v>1</v>
      </c>
      <c r="V4168" s="2" t="s">
        <v>69</v>
      </c>
      <c r="W4168" s="2">
        <v>2.8</v>
      </c>
    </row>
    <row r="4169" spans="1:23" ht="15.75" customHeight="1" x14ac:dyDescent="0.25">
      <c r="A4169" s="2" t="s">
        <v>5200</v>
      </c>
      <c r="B4169" s="2" t="s">
        <v>5201</v>
      </c>
      <c r="C4169" s="2" t="s">
        <v>190</v>
      </c>
      <c r="D4169" s="2" t="s">
        <v>94</v>
      </c>
      <c r="E4169" s="2" t="s">
        <v>96</v>
      </c>
      <c r="F4169" s="2" t="s">
        <v>364</v>
      </c>
      <c r="G4169" s="2" t="s">
        <v>572</v>
      </c>
      <c r="H4169" s="2" t="s">
        <v>513</v>
      </c>
      <c r="I4169" s="2" t="s">
        <v>40</v>
      </c>
      <c r="J4169" s="2" t="s">
        <v>575</v>
      </c>
      <c r="K4169" s="2" t="s">
        <v>576</v>
      </c>
      <c r="L4169" s="2" t="s">
        <v>372</v>
      </c>
      <c r="M4169" s="2">
        <v>49</v>
      </c>
      <c r="N4169" s="2" t="b">
        <v>0</v>
      </c>
      <c r="O4169" s="2">
        <v>0.86263736263736257</v>
      </c>
      <c r="P4169" s="2">
        <v>0.81347150259067358</v>
      </c>
      <c r="Q4169" s="2">
        <v>0.91812865497076024</v>
      </c>
      <c r="R4169" s="2" t="s">
        <v>74</v>
      </c>
      <c r="S4169" s="2" t="s">
        <v>8894</v>
      </c>
      <c r="T4169" s="2" t="s">
        <v>8895</v>
      </c>
      <c r="U4169" s="2" t="b">
        <v>1</v>
      </c>
      <c r="V4169" s="2" t="s">
        <v>69</v>
      </c>
      <c r="W4169" s="2">
        <v>3</v>
      </c>
    </row>
    <row r="4170" spans="1:23" ht="15.75" customHeight="1" x14ac:dyDescent="0.25">
      <c r="A4170" s="2" t="s">
        <v>5200</v>
      </c>
      <c r="B4170" s="2" t="s">
        <v>5201</v>
      </c>
      <c r="C4170" s="2" t="s">
        <v>190</v>
      </c>
      <c r="D4170" s="2" t="s">
        <v>94</v>
      </c>
      <c r="E4170" s="2" t="s">
        <v>96</v>
      </c>
      <c r="F4170" s="2" t="s">
        <v>364</v>
      </c>
      <c r="G4170" s="2" t="s">
        <v>587</v>
      </c>
      <c r="H4170" s="2" t="s">
        <v>513</v>
      </c>
      <c r="I4170" s="2" t="s">
        <v>40</v>
      </c>
      <c r="J4170" s="2" t="s">
        <v>589</v>
      </c>
      <c r="K4170" s="2" t="s">
        <v>591</v>
      </c>
      <c r="L4170" s="2" t="s">
        <v>372</v>
      </c>
      <c r="M4170" s="2">
        <v>50</v>
      </c>
      <c r="N4170" s="2" t="b">
        <v>0</v>
      </c>
      <c r="O4170" s="2">
        <v>0.80653950953678466</v>
      </c>
      <c r="P4170" s="2">
        <v>0.75510204081632648</v>
      </c>
      <c r="Q4170" s="2">
        <v>0.86549707602339176</v>
      </c>
      <c r="R4170" s="2" t="s">
        <v>74</v>
      </c>
      <c r="S4170" s="2" t="s">
        <v>8896</v>
      </c>
      <c r="T4170" s="2" t="s">
        <v>8897</v>
      </c>
      <c r="U4170" s="2" t="b">
        <v>1</v>
      </c>
      <c r="V4170" s="2" t="s">
        <v>69</v>
      </c>
      <c r="W4170" s="2">
        <v>2.9</v>
      </c>
    </row>
    <row r="4171" spans="1:23" ht="15.75" customHeight="1" x14ac:dyDescent="0.25">
      <c r="A4171" s="2" t="s">
        <v>5200</v>
      </c>
      <c r="B4171" s="2" t="s">
        <v>5201</v>
      </c>
      <c r="C4171" s="2" t="s">
        <v>190</v>
      </c>
      <c r="D4171" s="2" t="s">
        <v>94</v>
      </c>
      <c r="E4171" s="2" t="s">
        <v>96</v>
      </c>
      <c r="F4171" s="2" t="s">
        <v>364</v>
      </c>
      <c r="G4171" s="2" t="s">
        <v>601</v>
      </c>
      <c r="H4171" s="2" t="s">
        <v>513</v>
      </c>
      <c r="I4171" s="2" t="s">
        <v>40</v>
      </c>
      <c r="J4171" s="2" t="s">
        <v>603</v>
      </c>
      <c r="K4171" s="2" t="s">
        <v>604</v>
      </c>
      <c r="L4171" s="2" t="s">
        <v>372</v>
      </c>
      <c r="M4171" s="2">
        <v>51</v>
      </c>
      <c r="N4171" s="2" t="b">
        <v>0</v>
      </c>
      <c r="O4171" s="2">
        <v>0.8392370572207084</v>
      </c>
      <c r="P4171" s="2">
        <v>0.7857142857142857</v>
      </c>
      <c r="Q4171" s="2">
        <v>0.90058479532163738</v>
      </c>
      <c r="R4171" s="2" t="s">
        <v>74</v>
      </c>
      <c r="S4171" s="2" t="s">
        <v>8898</v>
      </c>
      <c r="T4171" s="2" t="s">
        <v>8899</v>
      </c>
      <c r="U4171" s="2" t="b">
        <v>1</v>
      </c>
      <c r="V4171" s="2" t="s">
        <v>69</v>
      </c>
      <c r="W4171" s="2">
        <v>2.9</v>
      </c>
    </row>
    <row r="4172" spans="1:23" ht="15.75" customHeight="1" x14ac:dyDescent="0.25">
      <c r="A4172" s="2" t="s">
        <v>5200</v>
      </c>
      <c r="B4172" s="2" t="s">
        <v>5201</v>
      </c>
      <c r="C4172" s="2" t="s">
        <v>190</v>
      </c>
      <c r="D4172" s="2" t="s">
        <v>94</v>
      </c>
      <c r="E4172" s="2" t="s">
        <v>96</v>
      </c>
      <c r="F4172" s="2" t="s">
        <v>364</v>
      </c>
      <c r="G4172" s="2" t="s">
        <v>618</v>
      </c>
      <c r="H4172" s="2" t="s">
        <v>513</v>
      </c>
      <c r="I4172" s="2" t="s">
        <v>40</v>
      </c>
      <c r="J4172" s="2" t="s">
        <v>622</v>
      </c>
      <c r="K4172" s="2" t="s">
        <v>624</v>
      </c>
      <c r="L4172" s="2" t="s">
        <v>372</v>
      </c>
      <c r="M4172" s="2">
        <v>52</v>
      </c>
      <c r="N4172" s="2" t="b">
        <v>0</v>
      </c>
      <c r="O4172" s="2">
        <v>0.82872928176795568</v>
      </c>
      <c r="P4172" s="2">
        <v>0.78534031413612571</v>
      </c>
      <c r="Q4172" s="2">
        <v>0.8771929824561403</v>
      </c>
      <c r="R4172" s="2" t="s">
        <v>74</v>
      </c>
      <c r="S4172" s="2" t="s">
        <v>8900</v>
      </c>
      <c r="T4172" s="2" t="s">
        <v>8901</v>
      </c>
      <c r="U4172" s="2" t="b">
        <v>1</v>
      </c>
      <c r="V4172" s="2" t="s">
        <v>69</v>
      </c>
      <c r="W4172" s="2">
        <v>2.8</v>
      </c>
    </row>
    <row r="4173" spans="1:23" ht="15.75" customHeight="1" x14ac:dyDescent="0.25">
      <c r="A4173" s="2" t="s">
        <v>5200</v>
      </c>
      <c r="B4173" s="2" t="s">
        <v>5201</v>
      </c>
      <c r="C4173" s="2" t="s">
        <v>190</v>
      </c>
      <c r="D4173" s="2" t="s">
        <v>94</v>
      </c>
      <c r="E4173" s="2" t="s">
        <v>96</v>
      </c>
      <c r="F4173" s="2" t="s">
        <v>364</v>
      </c>
      <c r="G4173" s="2" t="s">
        <v>640</v>
      </c>
      <c r="H4173" s="2" t="s">
        <v>513</v>
      </c>
      <c r="I4173" s="2" t="s">
        <v>40</v>
      </c>
      <c r="J4173" s="2" t="s">
        <v>643</v>
      </c>
      <c r="K4173" s="2" t="s">
        <v>644</v>
      </c>
      <c r="L4173" s="2" t="s">
        <v>372</v>
      </c>
      <c r="M4173" s="2">
        <v>53</v>
      </c>
      <c r="N4173" s="2" t="b">
        <v>0</v>
      </c>
      <c r="O4173" s="2">
        <v>0.83243243243243248</v>
      </c>
      <c r="P4173" s="2">
        <v>0.77386934673366836</v>
      </c>
      <c r="Q4173" s="2">
        <v>0.90058479532163738</v>
      </c>
      <c r="R4173" s="2" t="s">
        <v>74</v>
      </c>
      <c r="S4173" s="2" t="s">
        <v>8902</v>
      </c>
      <c r="T4173" s="2" t="s">
        <v>8903</v>
      </c>
      <c r="U4173" s="2" t="b">
        <v>1</v>
      </c>
      <c r="V4173" s="2" t="s">
        <v>69</v>
      </c>
      <c r="W4173" s="2">
        <v>2.8</v>
      </c>
    </row>
    <row r="4174" spans="1:23" ht="15.75" customHeight="1" x14ac:dyDescent="0.25">
      <c r="A4174" s="2" t="s">
        <v>5200</v>
      </c>
      <c r="B4174" s="2" t="s">
        <v>5201</v>
      </c>
      <c r="C4174" s="2" t="s">
        <v>190</v>
      </c>
      <c r="D4174" s="2" t="s">
        <v>94</v>
      </c>
      <c r="E4174" s="2" t="s">
        <v>96</v>
      </c>
      <c r="F4174" s="2" t="s">
        <v>364</v>
      </c>
      <c r="G4174" s="2" t="s">
        <v>659</v>
      </c>
      <c r="H4174" s="2" t="s">
        <v>513</v>
      </c>
      <c r="I4174" s="2" t="s">
        <v>40</v>
      </c>
      <c r="J4174" s="2" t="s">
        <v>660</v>
      </c>
      <c r="K4174" s="2" t="s">
        <v>661</v>
      </c>
      <c r="L4174" s="2" t="s">
        <v>372</v>
      </c>
      <c r="M4174" s="2">
        <v>54</v>
      </c>
      <c r="N4174" s="2" t="b">
        <v>0</v>
      </c>
      <c r="O4174" s="2">
        <v>0.84324324324324307</v>
      </c>
      <c r="P4174" s="2">
        <v>0.7839195979899497</v>
      </c>
      <c r="Q4174" s="2">
        <v>0.91228070175438591</v>
      </c>
      <c r="R4174" s="2" t="s">
        <v>74</v>
      </c>
      <c r="S4174" s="2" t="s">
        <v>8904</v>
      </c>
      <c r="T4174" s="2" t="s">
        <v>8905</v>
      </c>
      <c r="U4174" s="2" t="b">
        <v>1</v>
      </c>
      <c r="V4174" s="2" t="s">
        <v>69</v>
      </c>
      <c r="W4174" s="2">
        <v>2.8</v>
      </c>
    </row>
    <row r="4175" spans="1:23" ht="15.75" customHeight="1" x14ac:dyDescent="0.25">
      <c r="A4175" s="2" t="s">
        <v>5200</v>
      </c>
      <c r="B4175" s="2" t="s">
        <v>5201</v>
      </c>
      <c r="C4175" s="2" t="s">
        <v>190</v>
      </c>
      <c r="D4175" s="2" t="s">
        <v>94</v>
      </c>
      <c r="E4175" s="2" t="s">
        <v>96</v>
      </c>
      <c r="F4175" s="2" t="s">
        <v>364</v>
      </c>
      <c r="G4175" s="2" t="s">
        <v>664</v>
      </c>
      <c r="H4175" s="2" t="s">
        <v>513</v>
      </c>
      <c r="I4175" s="2" t="s">
        <v>40</v>
      </c>
      <c r="J4175" s="2" t="s">
        <v>665</v>
      </c>
      <c r="K4175" s="2" t="s">
        <v>666</v>
      </c>
      <c r="L4175" s="2" t="s">
        <v>372</v>
      </c>
      <c r="M4175" s="2">
        <v>55</v>
      </c>
      <c r="N4175" s="2" t="b">
        <v>0</v>
      </c>
      <c r="O4175" s="2">
        <v>0.86648501362397812</v>
      </c>
      <c r="P4175" s="2">
        <v>0.81122448979591832</v>
      </c>
      <c r="Q4175" s="2">
        <v>0.92982456140350878</v>
      </c>
      <c r="R4175" s="2" t="s">
        <v>74</v>
      </c>
      <c r="S4175" s="2" t="s">
        <v>8906</v>
      </c>
      <c r="T4175" s="2" t="s">
        <v>8907</v>
      </c>
      <c r="U4175" s="2" t="b">
        <v>1</v>
      </c>
      <c r="V4175" s="2" t="s">
        <v>69</v>
      </c>
      <c r="W4175" s="2">
        <v>2.8</v>
      </c>
    </row>
    <row r="4176" spans="1:23" ht="15.75" customHeight="1" x14ac:dyDescent="0.25">
      <c r="A4176" s="2" t="s">
        <v>5200</v>
      </c>
      <c r="B4176" s="2" t="s">
        <v>5201</v>
      </c>
      <c r="C4176" s="2" t="s">
        <v>190</v>
      </c>
      <c r="D4176" s="2" t="s">
        <v>94</v>
      </c>
      <c r="E4176" s="2" t="s">
        <v>96</v>
      </c>
      <c r="F4176" s="2" t="s">
        <v>364</v>
      </c>
      <c r="G4176" s="2" t="s">
        <v>669</v>
      </c>
      <c r="H4176" s="2" t="s">
        <v>513</v>
      </c>
      <c r="I4176" s="2" t="s">
        <v>40</v>
      </c>
      <c r="J4176" s="2" t="s">
        <v>670</v>
      </c>
      <c r="K4176" s="2" t="s">
        <v>671</v>
      </c>
      <c r="L4176" s="2" t="s">
        <v>372</v>
      </c>
      <c r="M4176" s="2">
        <v>56</v>
      </c>
      <c r="N4176" s="2" t="b">
        <v>0</v>
      </c>
      <c r="O4176" s="2">
        <v>0.85636856368563685</v>
      </c>
      <c r="P4176" s="2">
        <v>0.79797979797979801</v>
      </c>
      <c r="Q4176" s="2">
        <v>0.92397660818713445</v>
      </c>
      <c r="R4176" s="2" t="s">
        <v>74</v>
      </c>
      <c r="S4176" s="2" t="s">
        <v>8908</v>
      </c>
      <c r="T4176" s="2" t="s">
        <v>8909</v>
      </c>
      <c r="U4176" s="2" t="b">
        <v>1</v>
      </c>
      <c r="V4176" s="2" t="s">
        <v>69</v>
      </c>
      <c r="W4176" s="2">
        <v>2.7</v>
      </c>
    </row>
    <row r="4177" spans="1:23" ht="15.75" customHeight="1" x14ac:dyDescent="0.25">
      <c r="A4177" s="2" t="s">
        <v>5200</v>
      </c>
      <c r="B4177" s="2" t="s">
        <v>5201</v>
      </c>
      <c r="C4177" s="2" t="s">
        <v>190</v>
      </c>
      <c r="D4177" s="2" t="s">
        <v>94</v>
      </c>
      <c r="E4177" s="2" t="s">
        <v>96</v>
      </c>
      <c r="F4177" s="2" t="s">
        <v>364</v>
      </c>
      <c r="G4177" s="2" t="s">
        <v>674</v>
      </c>
      <c r="H4177" s="2" t="s">
        <v>513</v>
      </c>
      <c r="I4177" s="2" t="s">
        <v>40</v>
      </c>
      <c r="J4177" s="2" t="s">
        <v>675</v>
      </c>
      <c r="K4177" s="2" t="s">
        <v>676</v>
      </c>
      <c r="L4177" s="2" t="s">
        <v>372</v>
      </c>
      <c r="M4177" s="2">
        <v>57</v>
      </c>
      <c r="N4177" s="2" t="b">
        <v>0</v>
      </c>
      <c r="O4177" s="2">
        <v>0.83695652173913049</v>
      </c>
      <c r="P4177" s="2">
        <v>0.78172588832487311</v>
      </c>
      <c r="Q4177" s="2">
        <v>0.90058479532163738</v>
      </c>
      <c r="R4177" s="2" t="s">
        <v>74</v>
      </c>
      <c r="S4177" s="2" t="s">
        <v>8910</v>
      </c>
      <c r="T4177" s="2" t="s">
        <v>8911</v>
      </c>
      <c r="U4177" s="2" t="b">
        <v>1</v>
      </c>
      <c r="V4177" s="2" t="s">
        <v>69</v>
      </c>
      <c r="W4177" s="2">
        <v>2.9</v>
      </c>
    </row>
    <row r="4178" spans="1:23" ht="15.75" customHeight="1" x14ac:dyDescent="0.25">
      <c r="A4178" s="2" t="s">
        <v>5200</v>
      </c>
      <c r="B4178" s="2" t="s">
        <v>5201</v>
      </c>
      <c r="C4178" s="2" t="s">
        <v>190</v>
      </c>
      <c r="D4178" s="2" t="s">
        <v>94</v>
      </c>
      <c r="E4178" s="2" t="s">
        <v>96</v>
      </c>
      <c r="F4178" s="2" t="s">
        <v>364</v>
      </c>
      <c r="G4178" s="2" t="s">
        <v>679</v>
      </c>
      <c r="H4178" s="2" t="s">
        <v>513</v>
      </c>
      <c r="I4178" s="2" t="s">
        <v>40</v>
      </c>
      <c r="J4178" s="2" t="s">
        <v>680</v>
      </c>
      <c r="K4178" s="2" t="s">
        <v>681</v>
      </c>
      <c r="L4178" s="2" t="s">
        <v>372</v>
      </c>
      <c r="M4178" s="2">
        <v>58</v>
      </c>
      <c r="N4178" s="2" t="b">
        <v>0</v>
      </c>
      <c r="O4178" s="2">
        <v>0.83516483516483508</v>
      </c>
      <c r="P4178" s="2">
        <v>0.78756476683937826</v>
      </c>
      <c r="Q4178" s="2">
        <v>0.88888888888888884</v>
      </c>
      <c r="R4178" s="2" t="s">
        <v>74</v>
      </c>
      <c r="S4178" s="2" t="s">
        <v>8912</v>
      </c>
      <c r="T4178" s="2" t="s">
        <v>8913</v>
      </c>
      <c r="U4178" s="2" t="b">
        <v>1</v>
      </c>
      <c r="V4178" s="2" t="s">
        <v>69</v>
      </c>
      <c r="W4178" s="2">
        <v>2.8</v>
      </c>
    </row>
    <row r="4179" spans="1:23" ht="15.75" customHeight="1" x14ac:dyDescent="0.25">
      <c r="A4179" s="2" t="s">
        <v>5200</v>
      </c>
      <c r="B4179" s="2" t="s">
        <v>5201</v>
      </c>
      <c r="C4179" s="2" t="s">
        <v>190</v>
      </c>
      <c r="D4179" s="2" t="s">
        <v>94</v>
      </c>
      <c r="E4179" s="2" t="s">
        <v>96</v>
      </c>
      <c r="F4179" s="2" t="s">
        <v>364</v>
      </c>
      <c r="G4179" s="2" t="s">
        <v>684</v>
      </c>
      <c r="H4179" s="2" t="s">
        <v>513</v>
      </c>
      <c r="I4179" s="2" t="s">
        <v>40</v>
      </c>
      <c r="J4179" s="2" t="s">
        <v>685</v>
      </c>
      <c r="K4179" s="2" t="s">
        <v>686</v>
      </c>
      <c r="L4179" s="2" t="s">
        <v>372</v>
      </c>
      <c r="M4179" s="2">
        <v>59</v>
      </c>
      <c r="N4179" s="2" t="b">
        <v>0</v>
      </c>
      <c r="O4179" s="2">
        <v>0.81401617250673852</v>
      </c>
      <c r="P4179" s="2">
        <v>0.755</v>
      </c>
      <c r="Q4179" s="2">
        <v>0.88304093567251463</v>
      </c>
      <c r="R4179" s="2" t="s">
        <v>74</v>
      </c>
      <c r="S4179" s="2" t="s">
        <v>8914</v>
      </c>
      <c r="T4179" s="2" t="s">
        <v>8915</v>
      </c>
      <c r="U4179" s="2" t="b">
        <v>1</v>
      </c>
      <c r="V4179" s="2" t="s">
        <v>69</v>
      </c>
      <c r="W4179" s="2">
        <v>3</v>
      </c>
    </row>
    <row r="4180" spans="1:23" ht="15.75" customHeight="1" x14ac:dyDescent="0.25">
      <c r="A4180" s="2" t="s">
        <v>5200</v>
      </c>
      <c r="B4180" s="2" t="s">
        <v>5201</v>
      </c>
      <c r="C4180" s="2" t="s">
        <v>190</v>
      </c>
      <c r="D4180" s="2" t="s">
        <v>94</v>
      </c>
      <c r="E4180" s="2" t="s">
        <v>96</v>
      </c>
      <c r="F4180" s="2" t="s">
        <v>364</v>
      </c>
      <c r="G4180" s="2" t="s">
        <v>689</v>
      </c>
      <c r="H4180" s="2" t="s">
        <v>513</v>
      </c>
      <c r="I4180" s="2" t="s">
        <v>40</v>
      </c>
      <c r="J4180" s="2" t="s">
        <v>690</v>
      </c>
      <c r="K4180" s="2" t="s">
        <v>691</v>
      </c>
      <c r="L4180" s="2" t="s">
        <v>372</v>
      </c>
      <c r="M4180" s="2">
        <v>60</v>
      </c>
      <c r="N4180" s="2" t="b">
        <v>0</v>
      </c>
      <c r="O4180" s="2">
        <v>0.85945945945945956</v>
      </c>
      <c r="P4180" s="2">
        <v>0.79899497487437188</v>
      </c>
      <c r="Q4180" s="2">
        <v>0.92982456140350878</v>
      </c>
      <c r="R4180" s="2" t="s">
        <v>74</v>
      </c>
      <c r="S4180" s="2" t="s">
        <v>8916</v>
      </c>
      <c r="T4180" s="2" t="s">
        <v>8917</v>
      </c>
      <c r="U4180" s="2" t="b">
        <v>1</v>
      </c>
      <c r="V4180" s="2" t="s">
        <v>69</v>
      </c>
      <c r="W4180" s="2">
        <v>2.8</v>
      </c>
    </row>
    <row r="4181" spans="1:23" ht="15.75" customHeight="1" x14ac:dyDescent="0.25">
      <c r="A4181" s="2" t="s">
        <v>5200</v>
      </c>
      <c r="B4181" s="2" t="s">
        <v>5201</v>
      </c>
      <c r="C4181" s="2" t="s">
        <v>190</v>
      </c>
      <c r="D4181" s="2" t="s">
        <v>94</v>
      </c>
      <c r="E4181" s="2" t="s">
        <v>96</v>
      </c>
      <c r="F4181" s="2" t="s">
        <v>364</v>
      </c>
      <c r="G4181" s="2" t="s">
        <v>694</v>
      </c>
      <c r="H4181" s="2" t="s">
        <v>513</v>
      </c>
      <c r="I4181" s="2" t="s">
        <v>40</v>
      </c>
      <c r="J4181" s="2" t="s">
        <v>695</v>
      </c>
      <c r="K4181" s="2" t="s">
        <v>696</v>
      </c>
      <c r="L4181" s="2" t="s">
        <v>372</v>
      </c>
      <c r="M4181" s="2">
        <v>61</v>
      </c>
      <c r="N4181" s="2" t="b">
        <v>0</v>
      </c>
      <c r="O4181" s="2">
        <v>0.85094850948509482</v>
      </c>
      <c r="P4181" s="2">
        <v>0.79292929292929293</v>
      </c>
      <c r="Q4181" s="2">
        <v>0.91812865497076024</v>
      </c>
      <c r="R4181" s="2" t="s">
        <v>74</v>
      </c>
      <c r="S4181" s="2" t="s">
        <v>8918</v>
      </c>
      <c r="T4181" s="2" t="s">
        <v>8919</v>
      </c>
      <c r="U4181" s="2" t="b">
        <v>1</v>
      </c>
      <c r="V4181" s="2" t="s">
        <v>69</v>
      </c>
      <c r="W4181" s="2">
        <v>2.7</v>
      </c>
    </row>
    <row r="4182" spans="1:23" ht="15.75" customHeight="1" x14ac:dyDescent="0.25">
      <c r="A4182" s="2" t="s">
        <v>5200</v>
      </c>
      <c r="B4182" s="2" t="s">
        <v>5201</v>
      </c>
      <c r="C4182" s="2" t="s">
        <v>190</v>
      </c>
      <c r="D4182" s="2" t="s">
        <v>94</v>
      </c>
      <c r="E4182" s="2" t="s">
        <v>96</v>
      </c>
      <c r="F4182" s="2" t="s">
        <v>364</v>
      </c>
      <c r="G4182" s="2" t="s">
        <v>699</v>
      </c>
      <c r="H4182" s="2" t="s">
        <v>700</v>
      </c>
      <c r="I4182" s="2" t="s">
        <v>47</v>
      </c>
      <c r="J4182" s="2" t="s">
        <v>701</v>
      </c>
      <c r="K4182" s="2" t="s">
        <v>702</v>
      </c>
      <c r="L4182" s="2" t="s">
        <v>366</v>
      </c>
      <c r="M4182" s="2">
        <v>42</v>
      </c>
      <c r="N4182" s="2" t="b">
        <v>0</v>
      </c>
      <c r="O4182" s="2">
        <v>0.83829787234042552</v>
      </c>
      <c r="P4182" s="2">
        <v>0.80737704918032782</v>
      </c>
      <c r="Q4182" s="2">
        <v>0.87168141592920356</v>
      </c>
      <c r="R4182" s="2" t="s">
        <v>74</v>
      </c>
      <c r="S4182" s="2" t="s">
        <v>8920</v>
      </c>
      <c r="T4182" s="2" t="s">
        <v>8921</v>
      </c>
      <c r="U4182" s="2" t="b">
        <v>1</v>
      </c>
      <c r="V4182" s="2" t="s">
        <v>69</v>
      </c>
      <c r="W4182" s="2">
        <v>2.9</v>
      </c>
    </row>
    <row r="4183" spans="1:23" ht="15.75" customHeight="1" x14ac:dyDescent="0.25">
      <c r="A4183" s="2" t="s">
        <v>5200</v>
      </c>
      <c r="B4183" s="2" t="s">
        <v>5201</v>
      </c>
      <c r="C4183" s="2" t="s">
        <v>190</v>
      </c>
      <c r="D4183" s="2" t="s">
        <v>94</v>
      </c>
      <c r="E4183" s="2" t="s">
        <v>96</v>
      </c>
      <c r="F4183" s="2" t="s">
        <v>364</v>
      </c>
      <c r="G4183" s="2" t="s">
        <v>705</v>
      </c>
      <c r="H4183" s="2" t="s">
        <v>700</v>
      </c>
      <c r="I4183" s="2" t="s">
        <v>47</v>
      </c>
      <c r="J4183" s="2" t="s">
        <v>706</v>
      </c>
      <c r="K4183" s="2" t="s">
        <v>707</v>
      </c>
      <c r="L4183" s="2" t="s">
        <v>366</v>
      </c>
      <c r="M4183" s="2">
        <v>43</v>
      </c>
      <c r="N4183" s="2" t="b">
        <v>0</v>
      </c>
      <c r="O4183" s="2">
        <v>0.85836909871244638</v>
      </c>
      <c r="P4183" s="2">
        <v>0.83333333333333337</v>
      </c>
      <c r="Q4183" s="2">
        <v>0.88495575221238942</v>
      </c>
      <c r="R4183" s="2" t="s">
        <v>74</v>
      </c>
      <c r="S4183" s="2" t="s">
        <v>8922</v>
      </c>
      <c r="T4183" s="2" t="s">
        <v>8923</v>
      </c>
      <c r="U4183" s="2" t="b">
        <v>1</v>
      </c>
      <c r="V4183" s="2" t="s">
        <v>69</v>
      </c>
      <c r="W4183" s="2">
        <v>2.8</v>
      </c>
    </row>
    <row r="4184" spans="1:23" ht="15.75" customHeight="1" x14ac:dyDescent="0.25">
      <c r="A4184" s="2" t="s">
        <v>5200</v>
      </c>
      <c r="B4184" s="2" t="s">
        <v>5201</v>
      </c>
      <c r="C4184" s="2" t="s">
        <v>190</v>
      </c>
      <c r="D4184" s="2" t="s">
        <v>94</v>
      </c>
      <c r="E4184" s="2" t="s">
        <v>96</v>
      </c>
      <c r="F4184" s="2" t="s">
        <v>364</v>
      </c>
      <c r="G4184" s="2" t="s">
        <v>710</v>
      </c>
      <c r="H4184" s="2" t="s">
        <v>700</v>
      </c>
      <c r="I4184" s="2" t="s">
        <v>47</v>
      </c>
      <c r="J4184" s="2" t="s">
        <v>711</v>
      </c>
      <c r="K4184" s="2" t="s">
        <v>712</v>
      </c>
      <c r="L4184" s="2" t="s">
        <v>366</v>
      </c>
      <c r="M4184" s="2">
        <v>44</v>
      </c>
      <c r="N4184" s="2" t="b">
        <v>0</v>
      </c>
      <c r="O4184" s="2">
        <v>0.86206896551724133</v>
      </c>
      <c r="P4184" s="2">
        <v>0.84033613445378152</v>
      </c>
      <c r="Q4184" s="2">
        <v>0.88495575221238942</v>
      </c>
      <c r="R4184" s="2" t="s">
        <v>74</v>
      </c>
      <c r="S4184" s="2" t="s">
        <v>8924</v>
      </c>
      <c r="T4184" s="2" t="s">
        <v>8925</v>
      </c>
      <c r="U4184" s="2" t="b">
        <v>1</v>
      </c>
      <c r="V4184" s="2" t="s">
        <v>69</v>
      </c>
      <c r="W4184" s="2">
        <v>3</v>
      </c>
    </row>
    <row r="4185" spans="1:23" ht="15.75" customHeight="1" x14ac:dyDescent="0.25">
      <c r="A4185" s="2" t="s">
        <v>5200</v>
      </c>
      <c r="B4185" s="2" t="s">
        <v>5201</v>
      </c>
      <c r="C4185" s="2" t="s">
        <v>190</v>
      </c>
      <c r="D4185" s="2" t="s">
        <v>94</v>
      </c>
      <c r="E4185" s="2" t="s">
        <v>96</v>
      </c>
      <c r="F4185" s="2" t="s">
        <v>364</v>
      </c>
      <c r="G4185" s="2" t="s">
        <v>715</v>
      </c>
      <c r="H4185" s="2" t="s">
        <v>700</v>
      </c>
      <c r="I4185" s="2" t="s">
        <v>47</v>
      </c>
      <c r="J4185" s="2" t="s">
        <v>716</v>
      </c>
      <c r="K4185" s="2" t="s">
        <v>717</v>
      </c>
      <c r="L4185" s="2" t="s">
        <v>366</v>
      </c>
      <c r="M4185" s="2">
        <v>45</v>
      </c>
      <c r="N4185" s="2" t="b">
        <v>0</v>
      </c>
      <c r="O4185" s="2">
        <v>0.84848484848484851</v>
      </c>
      <c r="P4185" s="2">
        <v>0.83050847457627119</v>
      </c>
      <c r="Q4185" s="2">
        <v>0.86725663716814161</v>
      </c>
      <c r="R4185" s="2" t="s">
        <v>74</v>
      </c>
      <c r="S4185" s="2" t="s">
        <v>8926</v>
      </c>
      <c r="T4185" s="2" t="s">
        <v>8927</v>
      </c>
      <c r="U4185" s="2" t="b">
        <v>1</v>
      </c>
      <c r="V4185" s="2" t="s">
        <v>69</v>
      </c>
      <c r="W4185" s="2">
        <v>2.8</v>
      </c>
    </row>
    <row r="4186" spans="1:23" ht="15.75" customHeight="1" x14ac:dyDescent="0.25">
      <c r="A4186" s="2" t="s">
        <v>5200</v>
      </c>
      <c r="B4186" s="2" t="s">
        <v>5201</v>
      </c>
      <c r="C4186" s="2" t="s">
        <v>190</v>
      </c>
      <c r="D4186" s="2" t="s">
        <v>94</v>
      </c>
      <c r="E4186" s="2" t="s">
        <v>96</v>
      </c>
      <c r="F4186" s="2" t="s">
        <v>364</v>
      </c>
      <c r="G4186" s="2" t="s">
        <v>720</v>
      </c>
      <c r="H4186" s="2" t="s">
        <v>700</v>
      </c>
      <c r="I4186" s="2" t="s">
        <v>47</v>
      </c>
      <c r="J4186" s="2" t="s">
        <v>721</v>
      </c>
      <c r="K4186" s="2" t="s">
        <v>722</v>
      </c>
      <c r="L4186" s="2" t="s">
        <v>366</v>
      </c>
      <c r="M4186" s="2">
        <v>46</v>
      </c>
      <c r="N4186" s="2" t="b">
        <v>0</v>
      </c>
      <c r="O4186" s="2">
        <v>0.84368308351177734</v>
      </c>
      <c r="P4186" s="2">
        <v>0.81742738589211617</v>
      </c>
      <c r="Q4186" s="2">
        <v>0.87168141592920356</v>
      </c>
      <c r="R4186" s="2" t="s">
        <v>74</v>
      </c>
      <c r="S4186" s="2" t="s">
        <v>8928</v>
      </c>
      <c r="T4186" s="2" t="s">
        <v>8929</v>
      </c>
      <c r="U4186" s="2" t="b">
        <v>1</v>
      </c>
      <c r="V4186" s="2" t="s">
        <v>69</v>
      </c>
      <c r="W4186" s="2">
        <v>2.8</v>
      </c>
    </row>
    <row r="4187" spans="1:23" ht="15.75" customHeight="1" x14ac:dyDescent="0.25">
      <c r="A4187" s="2" t="s">
        <v>5200</v>
      </c>
      <c r="B4187" s="2" t="s">
        <v>5201</v>
      </c>
      <c r="C4187" s="2" t="s">
        <v>190</v>
      </c>
      <c r="D4187" s="2" t="s">
        <v>94</v>
      </c>
      <c r="E4187" s="2" t="s">
        <v>96</v>
      </c>
      <c r="F4187" s="2" t="s">
        <v>364</v>
      </c>
      <c r="G4187" s="2" t="s">
        <v>725</v>
      </c>
      <c r="H4187" s="2" t="s">
        <v>700</v>
      </c>
      <c r="I4187" s="2" t="s">
        <v>47</v>
      </c>
      <c r="J4187" s="2" t="s">
        <v>726</v>
      </c>
      <c r="K4187" s="2" t="s">
        <v>727</v>
      </c>
      <c r="L4187" s="2" t="s">
        <v>366</v>
      </c>
      <c r="M4187" s="2">
        <v>47</v>
      </c>
      <c r="N4187" s="2" t="b">
        <v>0</v>
      </c>
      <c r="O4187" s="2">
        <v>0.86451612903225816</v>
      </c>
      <c r="P4187" s="2">
        <v>0.84100418410041844</v>
      </c>
      <c r="Q4187" s="2">
        <v>0.88938053097345138</v>
      </c>
      <c r="R4187" s="2" t="s">
        <v>74</v>
      </c>
      <c r="S4187" s="2" t="s">
        <v>8930</v>
      </c>
      <c r="T4187" s="2" t="s">
        <v>8931</v>
      </c>
      <c r="U4187" s="2" t="b">
        <v>1</v>
      </c>
      <c r="V4187" s="2" t="s">
        <v>69</v>
      </c>
      <c r="W4187" s="2">
        <v>3</v>
      </c>
    </row>
    <row r="4188" spans="1:23" ht="15.75" customHeight="1" x14ac:dyDescent="0.25">
      <c r="A4188" s="2" t="s">
        <v>5200</v>
      </c>
      <c r="B4188" s="2" t="s">
        <v>5201</v>
      </c>
      <c r="C4188" s="2" t="s">
        <v>190</v>
      </c>
      <c r="D4188" s="2" t="s">
        <v>94</v>
      </c>
      <c r="E4188" s="2" t="s">
        <v>96</v>
      </c>
      <c r="F4188" s="2" t="s">
        <v>364</v>
      </c>
      <c r="G4188" s="2" t="s">
        <v>730</v>
      </c>
      <c r="H4188" s="2" t="s">
        <v>700</v>
      </c>
      <c r="I4188" s="2" t="s">
        <v>47</v>
      </c>
      <c r="J4188" s="2" t="s">
        <v>731</v>
      </c>
      <c r="K4188" s="2" t="s">
        <v>732</v>
      </c>
      <c r="L4188" s="2" t="s">
        <v>366</v>
      </c>
      <c r="M4188" s="2">
        <v>48</v>
      </c>
      <c r="N4188" s="2" t="b">
        <v>0</v>
      </c>
      <c r="O4188" s="2">
        <v>0.85653104925053536</v>
      </c>
      <c r="P4188" s="2">
        <v>0.82987551867219922</v>
      </c>
      <c r="Q4188" s="2">
        <v>0.88495575221238942</v>
      </c>
      <c r="R4188" s="2" t="s">
        <v>74</v>
      </c>
      <c r="S4188" s="2" t="s">
        <v>8932</v>
      </c>
      <c r="T4188" s="2" t="s">
        <v>8933</v>
      </c>
      <c r="U4188" s="2" t="b">
        <v>1</v>
      </c>
      <c r="V4188" s="2" t="s">
        <v>69</v>
      </c>
      <c r="W4188" s="2">
        <v>2.9</v>
      </c>
    </row>
    <row r="4189" spans="1:23" ht="15.75" customHeight="1" x14ac:dyDescent="0.25">
      <c r="A4189" s="2" t="s">
        <v>5200</v>
      </c>
      <c r="B4189" s="2" t="s">
        <v>5201</v>
      </c>
      <c r="C4189" s="2" t="s">
        <v>190</v>
      </c>
      <c r="D4189" s="2" t="s">
        <v>94</v>
      </c>
      <c r="E4189" s="2" t="s">
        <v>96</v>
      </c>
      <c r="F4189" s="2" t="s">
        <v>364</v>
      </c>
      <c r="G4189" s="2" t="s">
        <v>735</v>
      </c>
      <c r="H4189" s="2" t="s">
        <v>700</v>
      </c>
      <c r="I4189" s="2" t="s">
        <v>47</v>
      </c>
      <c r="J4189" s="2" t="s">
        <v>736</v>
      </c>
      <c r="K4189" s="2" t="s">
        <v>737</v>
      </c>
      <c r="L4189" s="2" t="s">
        <v>366</v>
      </c>
      <c r="M4189" s="2">
        <v>49</v>
      </c>
      <c r="N4189" s="2" t="b">
        <v>0</v>
      </c>
      <c r="O4189" s="2">
        <v>0.84188034188034189</v>
      </c>
      <c r="P4189" s="2">
        <v>0.81404958677685946</v>
      </c>
      <c r="Q4189" s="2">
        <v>0.87168141592920356</v>
      </c>
      <c r="R4189" s="2" t="s">
        <v>74</v>
      </c>
      <c r="S4189" s="2" t="s">
        <v>8934</v>
      </c>
      <c r="T4189" s="2" t="s">
        <v>8935</v>
      </c>
      <c r="U4189" s="2" t="b">
        <v>1</v>
      </c>
      <c r="V4189" s="2" t="s">
        <v>69</v>
      </c>
      <c r="W4189" s="2">
        <v>2.8</v>
      </c>
    </row>
    <row r="4190" spans="1:23" ht="15.75" customHeight="1" x14ac:dyDescent="0.25">
      <c r="A4190" s="2" t="s">
        <v>5200</v>
      </c>
      <c r="B4190" s="2" t="s">
        <v>5201</v>
      </c>
      <c r="C4190" s="2" t="s">
        <v>190</v>
      </c>
      <c r="D4190" s="2" t="s">
        <v>94</v>
      </c>
      <c r="E4190" s="2" t="s">
        <v>96</v>
      </c>
      <c r="F4190" s="2" t="s">
        <v>364</v>
      </c>
      <c r="G4190" s="2" t="s">
        <v>740</v>
      </c>
      <c r="H4190" s="2" t="s">
        <v>700</v>
      </c>
      <c r="I4190" s="2" t="s">
        <v>47</v>
      </c>
      <c r="J4190" s="2" t="s">
        <v>741</v>
      </c>
      <c r="K4190" s="2" t="s">
        <v>742</v>
      </c>
      <c r="L4190" s="2" t="s">
        <v>366</v>
      </c>
      <c r="M4190" s="2">
        <v>50</v>
      </c>
      <c r="N4190" s="2" t="b">
        <v>0</v>
      </c>
      <c r="O4190" s="2">
        <v>0.8466522678185745</v>
      </c>
      <c r="P4190" s="2">
        <v>0.8270042194092827</v>
      </c>
      <c r="Q4190" s="2">
        <v>0.86725663716814161</v>
      </c>
      <c r="R4190" s="2" t="s">
        <v>74</v>
      </c>
      <c r="S4190" s="2" t="s">
        <v>8936</v>
      </c>
      <c r="T4190" s="2" t="s">
        <v>8937</v>
      </c>
      <c r="U4190" s="2" t="b">
        <v>1</v>
      </c>
      <c r="V4190" s="2" t="s">
        <v>69</v>
      </c>
      <c r="W4190" s="2">
        <v>2.9</v>
      </c>
    </row>
    <row r="4191" spans="1:23" ht="15.75" customHeight="1" x14ac:dyDescent="0.25">
      <c r="A4191" s="2" t="s">
        <v>5200</v>
      </c>
      <c r="B4191" s="2" t="s">
        <v>5201</v>
      </c>
      <c r="C4191" s="2" t="s">
        <v>190</v>
      </c>
      <c r="D4191" s="2" t="s">
        <v>94</v>
      </c>
      <c r="E4191" s="2" t="s">
        <v>96</v>
      </c>
      <c r="F4191" s="2" t="s">
        <v>364</v>
      </c>
      <c r="G4191" s="2" t="s">
        <v>745</v>
      </c>
      <c r="H4191" s="2" t="s">
        <v>700</v>
      </c>
      <c r="I4191" s="2" t="s">
        <v>47</v>
      </c>
      <c r="J4191" s="2" t="s">
        <v>746</v>
      </c>
      <c r="K4191" s="2" t="s">
        <v>747</v>
      </c>
      <c r="L4191" s="2" t="s">
        <v>366</v>
      </c>
      <c r="M4191" s="2">
        <v>51</v>
      </c>
      <c r="N4191" s="2" t="b">
        <v>0</v>
      </c>
      <c r="O4191" s="2">
        <v>0.86695278969957079</v>
      </c>
      <c r="P4191" s="2">
        <v>0.84166666666666667</v>
      </c>
      <c r="Q4191" s="2">
        <v>0.89380530973451322</v>
      </c>
      <c r="R4191" s="2" t="s">
        <v>74</v>
      </c>
      <c r="S4191" s="2" t="s">
        <v>8938</v>
      </c>
      <c r="T4191" s="2" t="s">
        <v>8939</v>
      </c>
      <c r="U4191" s="2" t="b">
        <v>1</v>
      </c>
      <c r="V4191" s="2" t="s">
        <v>69</v>
      </c>
      <c r="W4191" s="2">
        <v>3</v>
      </c>
    </row>
    <row r="4192" spans="1:23" ht="15.75" customHeight="1" x14ac:dyDescent="0.25">
      <c r="A4192" s="2" t="s">
        <v>5200</v>
      </c>
      <c r="B4192" s="2" t="s">
        <v>5201</v>
      </c>
      <c r="C4192" s="2" t="s">
        <v>190</v>
      </c>
      <c r="D4192" s="2" t="s">
        <v>94</v>
      </c>
      <c r="E4192" s="2" t="s">
        <v>96</v>
      </c>
      <c r="F4192" s="2" t="s">
        <v>364</v>
      </c>
      <c r="G4192" s="2" t="s">
        <v>750</v>
      </c>
      <c r="H4192" s="2" t="s">
        <v>700</v>
      </c>
      <c r="I4192" s="2" t="s">
        <v>47</v>
      </c>
      <c r="J4192" s="2" t="s">
        <v>751</v>
      </c>
      <c r="K4192" s="2" t="s">
        <v>752</v>
      </c>
      <c r="L4192" s="2" t="s">
        <v>366</v>
      </c>
      <c r="M4192" s="2">
        <v>52</v>
      </c>
      <c r="N4192" s="2" t="b">
        <v>0</v>
      </c>
      <c r="O4192" s="2">
        <v>0.84796573875803005</v>
      </c>
      <c r="P4192" s="2">
        <v>0.82157676348547715</v>
      </c>
      <c r="Q4192" s="2">
        <v>0.87610619469026552</v>
      </c>
      <c r="R4192" s="2" t="s">
        <v>74</v>
      </c>
      <c r="S4192" s="2" t="s">
        <v>8940</v>
      </c>
      <c r="T4192" s="2" t="s">
        <v>8941</v>
      </c>
      <c r="U4192" s="2" t="b">
        <v>1</v>
      </c>
      <c r="V4192" s="2" t="s">
        <v>69</v>
      </c>
      <c r="W4192" s="2">
        <v>2.9</v>
      </c>
    </row>
    <row r="4193" spans="1:23" ht="15.75" customHeight="1" x14ac:dyDescent="0.25">
      <c r="A4193" s="2" t="s">
        <v>5200</v>
      </c>
      <c r="B4193" s="2" t="s">
        <v>5201</v>
      </c>
      <c r="C4193" s="2" t="s">
        <v>190</v>
      </c>
      <c r="D4193" s="2" t="s">
        <v>94</v>
      </c>
      <c r="E4193" s="2" t="s">
        <v>96</v>
      </c>
      <c r="F4193" s="2" t="s">
        <v>364</v>
      </c>
      <c r="G4193" s="2" t="s">
        <v>755</v>
      </c>
      <c r="H4193" s="2" t="s">
        <v>700</v>
      </c>
      <c r="I4193" s="2" t="s">
        <v>47</v>
      </c>
      <c r="J4193" s="2" t="s">
        <v>756</v>
      </c>
      <c r="K4193" s="2" t="s">
        <v>757</v>
      </c>
      <c r="L4193" s="2" t="s">
        <v>366</v>
      </c>
      <c r="M4193" s="2">
        <v>53</v>
      </c>
      <c r="N4193" s="2" t="b">
        <v>0</v>
      </c>
      <c r="O4193" s="2">
        <v>0.86393088552915775</v>
      </c>
      <c r="P4193" s="2">
        <v>0.84388185654008441</v>
      </c>
      <c r="Q4193" s="2">
        <v>0.88495575221238942</v>
      </c>
      <c r="R4193" s="2" t="s">
        <v>74</v>
      </c>
      <c r="S4193" s="2" t="s">
        <v>8942</v>
      </c>
      <c r="T4193" s="2" t="s">
        <v>8943</v>
      </c>
      <c r="U4193" s="2" t="b">
        <v>1</v>
      </c>
      <c r="V4193" s="2" t="s">
        <v>69</v>
      </c>
      <c r="W4193" s="2">
        <v>2.9</v>
      </c>
    </row>
    <row r="4194" spans="1:23" ht="15.75" customHeight="1" x14ac:dyDescent="0.25">
      <c r="A4194" s="2" t="s">
        <v>5200</v>
      </c>
      <c r="B4194" s="2" t="s">
        <v>5201</v>
      </c>
      <c r="C4194" s="2" t="s">
        <v>190</v>
      </c>
      <c r="D4194" s="2" t="s">
        <v>94</v>
      </c>
      <c r="E4194" s="2" t="s">
        <v>96</v>
      </c>
      <c r="F4194" s="2" t="s">
        <v>364</v>
      </c>
      <c r="G4194" s="2" t="s">
        <v>760</v>
      </c>
      <c r="H4194" s="2" t="s">
        <v>700</v>
      </c>
      <c r="I4194" s="2" t="s">
        <v>47</v>
      </c>
      <c r="J4194" s="2" t="s">
        <v>761</v>
      </c>
      <c r="K4194" s="2" t="s">
        <v>762</v>
      </c>
      <c r="L4194" s="2" t="s">
        <v>366</v>
      </c>
      <c r="M4194" s="2">
        <v>54</v>
      </c>
      <c r="N4194" s="2" t="b">
        <v>0</v>
      </c>
      <c r="O4194" s="2">
        <v>0.83010752688172051</v>
      </c>
      <c r="P4194" s="2">
        <v>0.80753138075313813</v>
      </c>
      <c r="Q4194" s="2">
        <v>0.85398230088495575</v>
      </c>
      <c r="R4194" s="2" t="s">
        <v>74</v>
      </c>
      <c r="S4194" s="2" t="s">
        <v>8944</v>
      </c>
      <c r="T4194" s="2" t="s">
        <v>8945</v>
      </c>
      <c r="U4194" s="2" t="b">
        <v>1</v>
      </c>
      <c r="V4194" s="2" t="s">
        <v>69</v>
      </c>
      <c r="W4194" s="2">
        <v>2.9</v>
      </c>
    </row>
    <row r="4195" spans="1:23" ht="15.75" customHeight="1" x14ac:dyDescent="0.25">
      <c r="A4195" s="2" t="s">
        <v>5200</v>
      </c>
      <c r="B4195" s="2" t="s">
        <v>5201</v>
      </c>
      <c r="C4195" s="2" t="s">
        <v>190</v>
      </c>
      <c r="D4195" s="2" t="s">
        <v>94</v>
      </c>
      <c r="E4195" s="2" t="s">
        <v>96</v>
      </c>
      <c r="F4195" s="2" t="s">
        <v>364</v>
      </c>
      <c r="G4195" s="2" t="s">
        <v>765</v>
      </c>
      <c r="H4195" s="2" t="s">
        <v>700</v>
      </c>
      <c r="I4195" s="2" t="s">
        <v>47</v>
      </c>
      <c r="J4195" s="2" t="s">
        <v>766</v>
      </c>
      <c r="K4195" s="2" t="s">
        <v>767</v>
      </c>
      <c r="L4195" s="2" t="s">
        <v>366</v>
      </c>
      <c r="M4195" s="2">
        <v>55</v>
      </c>
      <c r="N4195" s="2" t="b">
        <v>0</v>
      </c>
      <c r="O4195" s="2">
        <v>0.86206896551724133</v>
      </c>
      <c r="P4195" s="2">
        <v>0.84033613445378152</v>
      </c>
      <c r="Q4195" s="2">
        <v>0.88495575221238942</v>
      </c>
      <c r="R4195" s="2" t="s">
        <v>74</v>
      </c>
      <c r="S4195" s="2" t="s">
        <v>8946</v>
      </c>
      <c r="T4195" s="2" t="s">
        <v>8947</v>
      </c>
      <c r="U4195" s="2" t="b">
        <v>1</v>
      </c>
      <c r="V4195" s="2" t="s">
        <v>69</v>
      </c>
      <c r="W4195" s="2">
        <v>2.8</v>
      </c>
    </row>
    <row r="4196" spans="1:23" ht="15.75" customHeight="1" x14ac:dyDescent="0.25">
      <c r="A4196" s="2" t="s">
        <v>5200</v>
      </c>
      <c r="B4196" s="2" t="s">
        <v>5201</v>
      </c>
      <c r="C4196" s="2" t="s">
        <v>190</v>
      </c>
      <c r="D4196" s="2" t="s">
        <v>94</v>
      </c>
      <c r="E4196" s="2" t="s">
        <v>96</v>
      </c>
      <c r="F4196" s="2" t="s">
        <v>364</v>
      </c>
      <c r="G4196" s="2" t="s">
        <v>770</v>
      </c>
      <c r="H4196" s="2" t="s">
        <v>700</v>
      </c>
      <c r="I4196" s="2" t="s">
        <v>47</v>
      </c>
      <c r="J4196" s="2" t="s">
        <v>771</v>
      </c>
      <c r="K4196" s="2" t="s">
        <v>772</v>
      </c>
      <c r="L4196" s="2" t="s">
        <v>366</v>
      </c>
      <c r="M4196" s="2">
        <v>56</v>
      </c>
      <c r="N4196" s="2" t="b">
        <v>0</v>
      </c>
      <c r="O4196" s="2">
        <v>0.84008528784648195</v>
      </c>
      <c r="P4196" s="2">
        <v>0.81069958847736623</v>
      </c>
      <c r="Q4196" s="2">
        <v>0.87168141592920356</v>
      </c>
      <c r="R4196" s="2" t="s">
        <v>74</v>
      </c>
      <c r="S4196" s="2" t="s">
        <v>8948</v>
      </c>
      <c r="T4196" s="2" t="s">
        <v>8949</v>
      </c>
      <c r="U4196" s="2" t="b">
        <v>1</v>
      </c>
      <c r="V4196" s="2" t="s">
        <v>69</v>
      </c>
      <c r="W4196" s="2">
        <v>2.8</v>
      </c>
    </row>
    <row r="4197" spans="1:23" ht="15.75" customHeight="1" x14ac:dyDescent="0.25">
      <c r="A4197" s="2" t="s">
        <v>5200</v>
      </c>
      <c r="B4197" s="2" t="s">
        <v>5201</v>
      </c>
      <c r="C4197" s="2" t="s">
        <v>190</v>
      </c>
      <c r="D4197" s="2" t="s">
        <v>94</v>
      </c>
      <c r="E4197" s="2" t="s">
        <v>96</v>
      </c>
      <c r="F4197" s="2" t="s">
        <v>364</v>
      </c>
      <c r="G4197" s="2" t="s">
        <v>775</v>
      </c>
      <c r="H4197" s="2" t="s">
        <v>700</v>
      </c>
      <c r="I4197" s="2" t="s">
        <v>47</v>
      </c>
      <c r="J4197" s="2" t="s">
        <v>776</v>
      </c>
      <c r="K4197" s="2" t="s">
        <v>777</v>
      </c>
      <c r="L4197" s="2" t="s">
        <v>366</v>
      </c>
      <c r="M4197" s="2">
        <v>57</v>
      </c>
      <c r="N4197" s="2" t="b">
        <v>0</v>
      </c>
      <c r="O4197" s="2">
        <v>0.84796573875803005</v>
      </c>
      <c r="P4197" s="2">
        <v>0.82157676348547715</v>
      </c>
      <c r="Q4197" s="2">
        <v>0.87610619469026552</v>
      </c>
      <c r="R4197" s="2" t="s">
        <v>74</v>
      </c>
      <c r="S4197" s="2" t="s">
        <v>8950</v>
      </c>
      <c r="T4197" s="2" t="s">
        <v>8951</v>
      </c>
      <c r="U4197" s="2" t="b">
        <v>1</v>
      </c>
      <c r="V4197" s="2" t="s">
        <v>69</v>
      </c>
      <c r="W4197" s="2">
        <v>2.9</v>
      </c>
    </row>
    <row r="4198" spans="1:23" ht="15.75" customHeight="1" x14ac:dyDescent="0.25">
      <c r="A4198" s="2" t="s">
        <v>5200</v>
      </c>
      <c r="B4198" s="2" t="s">
        <v>5201</v>
      </c>
      <c r="C4198" s="2" t="s">
        <v>190</v>
      </c>
      <c r="D4198" s="2" t="s">
        <v>94</v>
      </c>
      <c r="E4198" s="2" t="s">
        <v>96</v>
      </c>
      <c r="F4198" s="2" t="s">
        <v>364</v>
      </c>
      <c r="G4198" s="2" t="s">
        <v>780</v>
      </c>
      <c r="H4198" s="2" t="s">
        <v>700</v>
      </c>
      <c r="I4198" s="2" t="s">
        <v>47</v>
      </c>
      <c r="J4198" s="2" t="s">
        <v>781</v>
      </c>
      <c r="K4198" s="2" t="s">
        <v>782</v>
      </c>
      <c r="L4198" s="2" t="s">
        <v>366</v>
      </c>
      <c r="M4198" s="2">
        <v>58</v>
      </c>
      <c r="N4198" s="2" t="b">
        <v>0</v>
      </c>
      <c r="O4198" s="2">
        <v>0.85961123110151183</v>
      </c>
      <c r="P4198" s="2">
        <v>0.83966244725738393</v>
      </c>
      <c r="Q4198" s="2">
        <v>0.88053097345132747</v>
      </c>
      <c r="R4198" s="2" t="s">
        <v>74</v>
      </c>
      <c r="S4198" s="2" t="s">
        <v>8952</v>
      </c>
      <c r="T4198" s="2" t="s">
        <v>8953</v>
      </c>
      <c r="U4198" s="2" t="b">
        <v>1</v>
      </c>
      <c r="V4198" s="2" t="s">
        <v>69</v>
      </c>
      <c r="W4198" s="2">
        <v>2.9</v>
      </c>
    </row>
    <row r="4199" spans="1:23" ht="15.75" customHeight="1" x14ac:dyDescent="0.25">
      <c r="A4199" s="2" t="s">
        <v>5200</v>
      </c>
      <c r="B4199" s="2" t="s">
        <v>5201</v>
      </c>
      <c r="C4199" s="2" t="s">
        <v>190</v>
      </c>
      <c r="D4199" s="2" t="s">
        <v>94</v>
      </c>
      <c r="E4199" s="2" t="s">
        <v>96</v>
      </c>
      <c r="F4199" s="2" t="s">
        <v>364</v>
      </c>
      <c r="G4199" s="2" t="s">
        <v>785</v>
      </c>
      <c r="H4199" s="2" t="s">
        <v>700</v>
      </c>
      <c r="I4199" s="2" t="s">
        <v>47</v>
      </c>
      <c r="J4199" s="2" t="s">
        <v>786</v>
      </c>
      <c r="K4199" s="2" t="s">
        <v>787</v>
      </c>
      <c r="L4199" s="2" t="s">
        <v>366</v>
      </c>
      <c r="M4199" s="2">
        <v>59</v>
      </c>
      <c r="N4199" s="2" t="b">
        <v>0</v>
      </c>
      <c r="O4199" s="2">
        <v>0.85344827586206906</v>
      </c>
      <c r="P4199" s="2">
        <v>0.83193277310924374</v>
      </c>
      <c r="Q4199" s="2">
        <v>0.87610619469026552</v>
      </c>
      <c r="R4199" s="2" t="s">
        <v>74</v>
      </c>
      <c r="S4199" s="2" t="s">
        <v>8954</v>
      </c>
      <c r="T4199" s="2" t="s">
        <v>8955</v>
      </c>
      <c r="U4199" s="2" t="b">
        <v>1</v>
      </c>
      <c r="V4199" s="2" t="s">
        <v>69</v>
      </c>
      <c r="W4199" s="2">
        <v>2.9</v>
      </c>
    </row>
    <row r="4200" spans="1:23" ht="15.75" customHeight="1" x14ac:dyDescent="0.25">
      <c r="A4200" s="2" t="s">
        <v>5200</v>
      </c>
      <c r="B4200" s="2" t="s">
        <v>5201</v>
      </c>
      <c r="C4200" s="2" t="s">
        <v>190</v>
      </c>
      <c r="D4200" s="2" t="s">
        <v>94</v>
      </c>
      <c r="E4200" s="2" t="s">
        <v>96</v>
      </c>
      <c r="F4200" s="2" t="s">
        <v>364</v>
      </c>
      <c r="G4200" s="2" t="s">
        <v>790</v>
      </c>
      <c r="H4200" s="2" t="s">
        <v>700</v>
      </c>
      <c r="I4200" s="2" t="s">
        <v>47</v>
      </c>
      <c r="J4200" s="2" t="s">
        <v>791</v>
      </c>
      <c r="K4200" s="2" t="s">
        <v>792</v>
      </c>
      <c r="L4200" s="2" t="s">
        <v>366</v>
      </c>
      <c r="M4200" s="2">
        <v>60</v>
      </c>
      <c r="N4200" s="2" t="b">
        <v>0</v>
      </c>
      <c r="O4200" s="2">
        <v>0.85224839400428265</v>
      </c>
      <c r="P4200" s="2">
        <v>0.82572614107883813</v>
      </c>
      <c r="Q4200" s="2">
        <v>0.88053097345132747</v>
      </c>
      <c r="R4200" s="2" t="s">
        <v>74</v>
      </c>
      <c r="S4200" s="2" t="s">
        <v>8956</v>
      </c>
      <c r="T4200" s="2" t="s">
        <v>8957</v>
      </c>
      <c r="U4200" s="2" t="b">
        <v>1</v>
      </c>
      <c r="V4200" s="2" t="s">
        <v>69</v>
      </c>
      <c r="W4200" s="2">
        <v>2.9</v>
      </c>
    </row>
    <row r="4201" spans="1:23" ht="15.75" customHeight="1" x14ac:dyDescent="0.25">
      <c r="A4201" s="2" t="s">
        <v>5200</v>
      </c>
      <c r="B4201" s="2" t="s">
        <v>5201</v>
      </c>
      <c r="C4201" s="2" t="s">
        <v>190</v>
      </c>
      <c r="D4201" s="2" t="s">
        <v>94</v>
      </c>
      <c r="E4201" s="2" t="s">
        <v>96</v>
      </c>
      <c r="F4201" s="2" t="s">
        <v>364</v>
      </c>
      <c r="G4201" s="2" t="s">
        <v>795</v>
      </c>
      <c r="H4201" s="2" t="s">
        <v>700</v>
      </c>
      <c r="I4201" s="2" t="s">
        <v>47</v>
      </c>
      <c r="J4201" s="2" t="s">
        <v>796</v>
      </c>
      <c r="K4201" s="2" t="s">
        <v>797</v>
      </c>
      <c r="L4201" s="2" t="s">
        <v>366</v>
      </c>
      <c r="M4201" s="2">
        <v>61</v>
      </c>
      <c r="N4201" s="2" t="b">
        <v>0</v>
      </c>
      <c r="O4201" s="2">
        <v>0.84549356223175953</v>
      </c>
      <c r="P4201" s="2">
        <v>0.8208333333333333</v>
      </c>
      <c r="Q4201" s="2">
        <v>0.87168141592920356</v>
      </c>
      <c r="R4201" s="2" t="s">
        <v>74</v>
      </c>
      <c r="S4201" s="2" t="s">
        <v>8958</v>
      </c>
      <c r="T4201" s="2" t="s">
        <v>8959</v>
      </c>
      <c r="U4201" s="2" t="b">
        <v>1</v>
      </c>
      <c r="V4201" s="2" t="s">
        <v>69</v>
      </c>
      <c r="W4201" s="2">
        <v>3</v>
      </c>
    </row>
    <row r="4202" spans="1:23" ht="15.75" customHeight="1" x14ac:dyDescent="0.25">
      <c r="A4202" s="2" t="s">
        <v>5200</v>
      </c>
      <c r="B4202" s="2" t="s">
        <v>5201</v>
      </c>
      <c r="C4202" s="2" t="s">
        <v>190</v>
      </c>
      <c r="D4202" s="2" t="s">
        <v>102</v>
      </c>
      <c r="E4202" s="2" t="s">
        <v>103</v>
      </c>
      <c r="F4202" s="2" t="s">
        <v>55</v>
      </c>
      <c r="G4202" s="2" t="s">
        <v>56</v>
      </c>
      <c r="H4202" s="2" t="s">
        <v>57</v>
      </c>
      <c r="I4202" s="2" t="s">
        <v>32</v>
      </c>
      <c r="J4202" s="2" t="s">
        <v>59</v>
      </c>
      <c r="K4202" s="2" t="s">
        <v>60</v>
      </c>
      <c r="L4202" s="2" t="s">
        <v>61</v>
      </c>
      <c r="M4202" s="2">
        <v>42</v>
      </c>
      <c r="N4202" s="2" t="b">
        <v>1</v>
      </c>
      <c r="O4202" s="2">
        <v>0.75744680851063839</v>
      </c>
      <c r="P4202" s="2">
        <v>0.74476987447698739</v>
      </c>
      <c r="Q4202" s="2">
        <v>0.77056277056277056</v>
      </c>
      <c r="R4202" s="2" t="s">
        <v>74</v>
      </c>
      <c r="S4202" s="2" t="s">
        <v>8960</v>
      </c>
      <c r="T4202" s="2" t="s">
        <v>8961</v>
      </c>
      <c r="U4202" s="2" t="b">
        <v>1</v>
      </c>
      <c r="V4202" s="2" t="s">
        <v>69</v>
      </c>
      <c r="W4202" s="2">
        <v>6.1</v>
      </c>
    </row>
    <row r="4203" spans="1:23" ht="15.75" customHeight="1" x14ac:dyDescent="0.25">
      <c r="A4203" s="2" t="s">
        <v>5200</v>
      </c>
      <c r="B4203" s="2" t="s">
        <v>5201</v>
      </c>
      <c r="C4203" s="2" t="s">
        <v>190</v>
      </c>
      <c r="D4203" s="2" t="s">
        <v>102</v>
      </c>
      <c r="E4203" s="2" t="s">
        <v>103</v>
      </c>
      <c r="F4203" s="2" t="s">
        <v>55</v>
      </c>
      <c r="G4203" s="2" t="s">
        <v>70</v>
      </c>
      <c r="H4203" s="2" t="s">
        <v>57</v>
      </c>
      <c r="I4203" s="2" t="s">
        <v>32</v>
      </c>
      <c r="J4203" s="2" t="s">
        <v>71</v>
      </c>
      <c r="K4203" s="2" t="s">
        <v>72</v>
      </c>
      <c r="L4203" s="2" t="s">
        <v>61</v>
      </c>
      <c r="M4203" s="2">
        <v>43</v>
      </c>
      <c r="N4203" s="2" t="b">
        <v>1</v>
      </c>
      <c r="O4203" s="2">
        <v>0.72805139186295487</v>
      </c>
      <c r="P4203" s="2">
        <v>0.72033898305084743</v>
      </c>
      <c r="Q4203" s="2">
        <v>0.73593073593073588</v>
      </c>
      <c r="R4203" s="2" t="s">
        <v>74</v>
      </c>
      <c r="S4203" s="2" t="s">
        <v>8962</v>
      </c>
      <c r="T4203" s="2" t="s">
        <v>8963</v>
      </c>
      <c r="U4203" s="2" t="b">
        <v>1</v>
      </c>
      <c r="V4203" s="2" t="s">
        <v>69</v>
      </c>
      <c r="W4203" s="2">
        <v>1.8</v>
      </c>
    </row>
    <row r="4204" spans="1:23" ht="15.75" customHeight="1" x14ac:dyDescent="0.25">
      <c r="A4204" s="2" t="s">
        <v>5200</v>
      </c>
      <c r="B4204" s="2" t="s">
        <v>5201</v>
      </c>
      <c r="C4204" s="2" t="s">
        <v>190</v>
      </c>
      <c r="D4204" s="2" t="s">
        <v>102</v>
      </c>
      <c r="E4204" s="2" t="s">
        <v>103</v>
      </c>
      <c r="F4204" s="2" t="s">
        <v>55</v>
      </c>
      <c r="G4204" s="2" t="s">
        <v>78</v>
      </c>
      <c r="H4204" s="2" t="s">
        <v>57</v>
      </c>
      <c r="I4204" s="2" t="s">
        <v>32</v>
      </c>
      <c r="J4204" s="2" t="s">
        <v>79</v>
      </c>
      <c r="K4204" s="2" t="s">
        <v>80</v>
      </c>
      <c r="L4204" s="2" t="s">
        <v>61</v>
      </c>
      <c r="M4204" s="2">
        <v>44</v>
      </c>
      <c r="N4204" s="2" t="b">
        <v>1</v>
      </c>
      <c r="O4204" s="2">
        <v>0.73094170403587433</v>
      </c>
      <c r="P4204" s="2">
        <v>0.75813953488372088</v>
      </c>
      <c r="Q4204" s="2">
        <v>0.7056277056277056</v>
      </c>
      <c r="R4204" s="2" t="s">
        <v>74</v>
      </c>
      <c r="S4204" s="2" t="s">
        <v>8964</v>
      </c>
      <c r="T4204" s="2" t="s">
        <v>8965</v>
      </c>
      <c r="U4204" s="2" t="b">
        <v>1</v>
      </c>
      <c r="V4204" s="2" t="s">
        <v>69</v>
      </c>
      <c r="W4204" s="2">
        <v>1.8</v>
      </c>
    </row>
    <row r="4205" spans="1:23" ht="15.75" customHeight="1" x14ac:dyDescent="0.25">
      <c r="A4205" s="2" t="s">
        <v>5200</v>
      </c>
      <c r="B4205" s="2" t="s">
        <v>5201</v>
      </c>
      <c r="C4205" s="2" t="s">
        <v>190</v>
      </c>
      <c r="D4205" s="2" t="s">
        <v>102</v>
      </c>
      <c r="E4205" s="2" t="s">
        <v>103</v>
      </c>
      <c r="F4205" s="2" t="s">
        <v>55</v>
      </c>
      <c r="G4205" s="2" t="s">
        <v>85</v>
      </c>
      <c r="H4205" s="2" t="s">
        <v>57</v>
      </c>
      <c r="I4205" s="2" t="s">
        <v>32</v>
      </c>
      <c r="J4205" s="2" t="s">
        <v>86</v>
      </c>
      <c r="K4205" s="2" t="s">
        <v>87</v>
      </c>
      <c r="L4205" s="2" t="s">
        <v>61</v>
      </c>
      <c r="M4205" s="2">
        <v>45</v>
      </c>
      <c r="N4205" s="2" t="b">
        <v>1</v>
      </c>
      <c r="O4205" s="2">
        <v>0.7451820128479657</v>
      </c>
      <c r="P4205" s="2">
        <v>0.73728813559322037</v>
      </c>
      <c r="Q4205" s="2">
        <v>0.75324675324675328</v>
      </c>
      <c r="R4205" s="2" t="s">
        <v>74</v>
      </c>
      <c r="S4205" s="2" t="s">
        <v>8966</v>
      </c>
      <c r="T4205" s="2" t="s">
        <v>8967</v>
      </c>
      <c r="U4205" s="2" t="b">
        <v>1</v>
      </c>
      <c r="V4205" s="2" t="s">
        <v>69</v>
      </c>
      <c r="W4205" s="2">
        <v>1.8</v>
      </c>
    </row>
    <row r="4206" spans="1:23" ht="15.75" customHeight="1" x14ac:dyDescent="0.25">
      <c r="A4206" s="2" t="s">
        <v>5200</v>
      </c>
      <c r="B4206" s="2" t="s">
        <v>5201</v>
      </c>
      <c r="C4206" s="2" t="s">
        <v>190</v>
      </c>
      <c r="D4206" s="2" t="s">
        <v>102</v>
      </c>
      <c r="E4206" s="2" t="s">
        <v>103</v>
      </c>
      <c r="F4206" s="2" t="s">
        <v>55</v>
      </c>
      <c r="G4206" s="2" t="s">
        <v>92</v>
      </c>
      <c r="H4206" s="2" t="s">
        <v>57</v>
      </c>
      <c r="I4206" s="2" t="s">
        <v>32</v>
      </c>
      <c r="J4206" s="2" t="s">
        <v>93</v>
      </c>
      <c r="K4206" s="2" t="s">
        <v>95</v>
      </c>
      <c r="L4206" s="2" t="s">
        <v>61</v>
      </c>
      <c r="M4206" s="2">
        <v>46</v>
      </c>
      <c r="N4206" s="2" t="b">
        <v>1</v>
      </c>
      <c r="O4206" s="2">
        <v>0.71881606765327699</v>
      </c>
      <c r="P4206" s="2">
        <v>0.7024793388429752</v>
      </c>
      <c r="Q4206" s="2">
        <v>0.73593073593073588</v>
      </c>
      <c r="R4206" s="2" t="s">
        <v>74</v>
      </c>
      <c r="S4206" s="2" t="s">
        <v>8968</v>
      </c>
      <c r="T4206" s="2" t="s">
        <v>8969</v>
      </c>
      <c r="U4206" s="2" t="b">
        <v>1</v>
      </c>
      <c r="V4206" s="2" t="s">
        <v>69</v>
      </c>
      <c r="W4206" s="2">
        <v>1.6</v>
      </c>
    </row>
    <row r="4207" spans="1:23" ht="15.75" customHeight="1" x14ac:dyDescent="0.25">
      <c r="A4207" s="2" t="s">
        <v>5200</v>
      </c>
      <c r="B4207" s="2" t="s">
        <v>5201</v>
      </c>
      <c r="C4207" s="2" t="s">
        <v>190</v>
      </c>
      <c r="D4207" s="2" t="s">
        <v>102</v>
      </c>
      <c r="E4207" s="2" t="s">
        <v>103</v>
      </c>
      <c r="F4207" s="2" t="s">
        <v>55</v>
      </c>
      <c r="G4207" s="2" t="s">
        <v>99</v>
      </c>
      <c r="H4207" s="2" t="s">
        <v>57</v>
      </c>
      <c r="I4207" s="2" t="s">
        <v>32</v>
      </c>
      <c r="J4207" s="2" t="s">
        <v>100</v>
      </c>
      <c r="K4207" s="2" t="s">
        <v>101</v>
      </c>
      <c r="L4207" s="2" t="s">
        <v>61</v>
      </c>
      <c r="M4207" s="2">
        <v>47</v>
      </c>
      <c r="N4207" s="2" t="b">
        <v>1</v>
      </c>
      <c r="O4207" s="2">
        <v>0.74248927038626611</v>
      </c>
      <c r="P4207" s="2">
        <v>0.7361702127659574</v>
      </c>
      <c r="Q4207" s="2">
        <v>0.74891774891774887</v>
      </c>
      <c r="R4207" s="2" t="s">
        <v>74</v>
      </c>
      <c r="S4207" s="2" t="s">
        <v>8970</v>
      </c>
      <c r="T4207" s="2" t="s">
        <v>8971</v>
      </c>
      <c r="U4207" s="2" t="b">
        <v>1</v>
      </c>
      <c r="V4207" s="2" t="s">
        <v>69</v>
      </c>
      <c r="W4207" s="2">
        <v>1.8</v>
      </c>
    </row>
    <row r="4208" spans="1:23" ht="15.75" customHeight="1" x14ac:dyDescent="0.25">
      <c r="A4208" s="2" t="s">
        <v>5200</v>
      </c>
      <c r="B4208" s="2" t="s">
        <v>5201</v>
      </c>
      <c r="C4208" s="2" t="s">
        <v>190</v>
      </c>
      <c r="D4208" s="2" t="s">
        <v>102</v>
      </c>
      <c r="E4208" s="2" t="s">
        <v>103</v>
      </c>
      <c r="F4208" s="2" t="s">
        <v>55</v>
      </c>
      <c r="G4208" s="2" t="s">
        <v>107</v>
      </c>
      <c r="H4208" s="2" t="s">
        <v>57</v>
      </c>
      <c r="I4208" s="2" t="s">
        <v>32</v>
      </c>
      <c r="J4208" s="2" t="s">
        <v>108</v>
      </c>
      <c r="K4208" s="2" t="s">
        <v>109</v>
      </c>
      <c r="L4208" s="2" t="s">
        <v>61</v>
      </c>
      <c r="M4208" s="2">
        <v>48</v>
      </c>
      <c r="N4208" s="2" t="b">
        <v>1</v>
      </c>
      <c r="O4208" s="2">
        <v>0.72573839662447259</v>
      </c>
      <c r="P4208" s="2">
        <v>0.70781893004115226</v>
      </c>
      <c r="Q4208" s="2">
        <v>0.74458874458874458</v>
      </c>
      <c r="R4208" s="2" t="s">
        <v>74</v>
      </c>
      <c r="S4208" s="2" t="s">
        <v>8972</v>
      </c>
      <c r="T4208" s="2" t="s">
        <v>8973</v>
      </c>
      <c r="U4208" s="2" t="b">
        <v>1</v>
      </c>
      <c r="V4208" s="2" t="s">
        <v>69</v>
      </c>
      <c r="W4208" s="2">
        <v>1.8</v>
      </c>
    </row>
    <row r="4209" spans="1:23" ht="15.75" customHeight="1" x14ac:dyDescent="0.25">
      <c r="A4209" s="2" t="s">
        <v>5200</v>
      </c>
      <c r="B4209" s="2" t="s">
        <v>5201</v>
      </c>
      <c r="C4209" s="2" t="s">
        <v>190</v>
      </c>
      <c r="D4209" s="2" t="s">
        <v>102</v>
      </c>
      <c r="E4209" s="2" t="s">
        <v>103</v>
      </c>
      <c r="F4209" s="2" t="s">
        <v>55</v>
      </c>
      <c r="G4209" s="2" t="s">
        <v>112</v>
      </c>
      <c r="H4209" s="2" t="s">
        <v>57</v>
      </c>
      <c r="I4209" s="2" t="s">
        <v>32</v>
      </c>
      <c r="J4209" s="2" t="s">
        <v>113</v>
      </c>
      <c r="K4209" s="2" t="s">
        <v>114</v>
      </c>
      <c r="L4209" s="2" t="s">
        <v>61</v>
      </c>
      <c r="M4209" s="2">
        <v>49</v>
      </c>
      <c r="N4209" s="2" t="b">
        <v>1</v>
      </c>
      <c r="O4209" s="2">
        <v>0.74946466809421841</v>
      </c>
      <c r="P4209" s="2">
        <v>0.74152542372881358</v>
      </c>
      <c r="Q4209" s="2">
        <v>0.75757575757575757</v>
      </c>
      <c r="R4209" s="2" t="s">
        <v>74</v>
      </c>
      <c r="S4209" s="2" t="s">
        <v>8974</v>
      </c>
      <c r="T4209" s="2" t="s">
        <v>8975</v>
      </c>
      <c r="U4209" s="2" t="b">
        <v>1</v>
      </c>
      <c r="V4209" s="2" t="s">
        <v>69</v>
      </c>
      <c r="W4209" s="2">
        <v>1.8</v>
      </c>
    </row>
    <row r="4210" spans="1:23" ht="15.75" customHeight="1" x14ac:dyDescent="0.25">
      <c r="A4210" s="2" t="s">
        <v>5200</v>
      </c>
      <c r="B4210" s="2" t="s">
        <v>5201</v>
      </c>
      <c r="C4210" s="2" t="s">
        <v>190</v>
      </c>
      <c r="D4210" s="2" t="s">
        <v>102</v>
      </c>
      <c r="E4210" s="2" t="s">
        <v>103</v>
      </c>
      <c r="F4210" s="2" t="s">
        <v>55</v>
      </c>
      <c r="G4210" s="2" t="s">
        <v>117</v>
      </c>
      <c r="H4210" s="2" t="s">
        <v>57</v>
      </c>
      <c r="I4210" s="2" t="s">
        <v>32</v>
      </c>
      <c r="J4210" s="2" t="s">
        <v>118</v>
      </c>
      <c r="K4210" s="2" t="s">
        <v>119</v>
      </c>
      <c r="L4210" s="2" t="s">
        <v>61</v>
      </c>
      <c r="M4210" s="2">
        <v>50</v>
      </c>
      <c r="N4210" s="2" t="b">
        <v>1</v>
      </c>
      <c r="O4210" s="2">
        <v>0.7334754797441364</v>
      </c>
      <c r="P4210" s="2">
        <v>0.72268907563025209</v>
      </c>
      <c r="Q4210" s="2">
        <v>0.74458874458874458</v>
      </c>
      <c r="R4210" s="2" t="s">
        <v>74</v>
      </c>
      <c r="S4210" s="2" t="s">
        <v>8976</v>
      </c>
      <c r="T4210" s="2" t="s">
        <v>8977</v>
      </c>
      <c r="U4210" s="2" t="b">
        <v>1</v>
      </c>
      <c r="V4210" s="2" t="s">
        <v>69</v>
      </c>
      <c r="W4210" s="2">
        <v>1.8</v>
      </c>
    </row>
    <row r="4211" spans="1:23" ht="15.75" customHeight="1" x14ac:dyDescent="0.25">
      <c r="A4211" s="2" t="s">
        <v>5200</v>
      </c>
      <c r="B4211" s="2" t="s">
        <v>5201</v>
      </c>
      <c r="C4211" s="2" t="s">
        <v>190</v>
      </c>
      <c r="D4211" s="2" t="s">
        <v>102</v>
      </c>
      <c r="E4211" s="2" t="s">
        <v>103</v>
      </c>
      <c r="F4211" s="2" t="s">
        <v>55</v>
      </c>
      <c r="G4211" s="2" t="s">
        <v>122</v>
      </c>
      <c r="H4211" s="2" t="s">
        <v>57</v>
      </c>
      <c r="I4211" s="2" t="s">
        <v>32</v>
      </c>
      <c r="J4211" s="2" t="s">
        <v>123</v>
      </c>
      <c r="K4211" s="2" t="s">
        <v>124</v>
      </c>
      <c r="L4211" s="2" t="s">
        <v>61</v>
      </c>
      <c r="M4211" s="2">
        <v>51</v>
      </c>
      <c r="N4211" s="2" t="b">
        <v>1</v>
      </c>
      <c r="O4211" s="2">
        <v>0.73504273504273498</v>
      </c>
      <c r="P4211" s="2">
        <v>0.72573839662447259</v>
      </c>
      <c r="Q4211" s="2">
        <v>0.74458874458874458</v>
      </c>
      <c r="R4211" s="2" t="s">
        <v>74</v>
      </c>
      <c r="S4211" s="2" t="s">
        <v>8978</v>
      </c>
      <c r="T4211" s="2" t="s">
        <v>8979</v>
      </c>
      <c r="U4211" s="2" t="b">
        <v>1</v>
      </c>
      <c r="V4211" s="2" t="s">
        <v>69</v>
      </c>
      <c r="W4211" s="2">
        <v>1.8</v>
      </c>
    </row>
    <row r="4212" spans="1:23" ht="15.75" customHeight="1" x14ac:dyDescent="0.25">
      <c r="A4212" s="2" t="s">
        <v>5200</v>
      </c>
      <c r="B4212" s="2" t="s">
        <v>5201</v>
      </c>
      <c r="C4212" s="2" t="s">
        <v>190</v>
      </c>
      <c r="D4212" s="2" t="s">
        <v>102</v>
      </c>
      <c r="E4212" s="2" t="s">
        <v>103</v>
      </c>
      <c r="F4212" s="2" t="s">
        <v>55</v>
      </c>
      <c r="G4212" s="2" t="s">
        <v>127</v>
      </c>
      <c r="H4212" s="2" t="s">
        <v>57</v>
      </c>
      <c r="I4212" s="2" t="s">
        <v>32</v>
      </c>
      <c r="J4212" s="2" t="s">
        <v>128</v>
      </c>
      <c r="K4212" s="2" t="s">
        <v>129</v>
      </c>
      <c r="L4212" s="2" t="s">
        <v>61</v>
      </c>
      <c r="M4212" s="2">
        <v>52</v>
      </c>
      <c r="N4212" s="2" t="b">
        <v>1</v>
      </c>
      <c r="O4212" s="2">
        <v>0.74200426439232403</v>
      </c>
      <c r="P4212" s="2">
        <v>0.73109243697478987</v>
      </c>
      <c r="Q4212" s="2">
        <v>0.75324675324675328</v>
      </c>
      <c r="R4212" s="2" t="s">
        <v>74</v>
      </c>
      <c r="S4212" s="2" t="s">
        <v>8980</v>
      </c>
      <c r="T4212" s="2" t="s">
        <v>8981</v>
      </c>
      <c r="U4212" s="2" t="b">
        <v>1</v>
      </c>
      <c r="V4212" s="2" t="s">
        <v>69</v>
      </c>
      <c r="W4212" s="2">
        <v>1.9</v>
      </c>
    </row>
    <row r="4213" spans="1:23" ht="15.75" customHeight="1" x14ac:dyDescent="0.25">
      <c r="A4213" s="2" t="s">
        <v>5200</v>
      </c>
      <c r="B4213" s="2" t="s">
        <v>5201</v>
      </c>
      <c r="C4213" s="2" t="s">
        <v>190</v>
      </c>
      <c r="D4213" s="2" t="s">
        <v>102</v>
      </c>
      <c r="E4213" s="2" t="s">
        <v>103</v>
      </c>
      <c r="F4213" s="2" t="s">
        <v>55</v>
      </c>
      <c r="G4213" s="2" t="s">
        <v>132</v>
      </c>
      <c r="H4213" s="2" t="s">
        <v>57</v>
      </c>
      <c r="I4213" s="2" t="s">
        <v>32</v>
      </c>
      <c r="J4213" s="2" t="s">
        <v>133</v>
      </c>
      <c r="K4213" s="2" t="s">
        <v>134</v>
      </c>
      <c r="L4213" s="2" t="s">
        <v>61</v>
      </c>
      <c r="M4213" s="2">
        <v>53</v>
      </c>
      <c r="N4213" s="2" t="b">
        <v>1</v>
      </c>
      <c r="O4213" s="2">
        <v>0.73275862068965525</v>
      </c>
      <c r="P4213" s="2">
        <v>0.72961373390557938</v>
      </c>
      <c r="Q4213" s="2">
        <v>0.73593073593073588</v>
      </c>
      <c r="R4213" s="2" t="s">
        <v>74</v>
      </c>
      <c r="S4213" s="2" t="s">
        <v>8982</v>
      </c>
      <c r="T4213" s="2" t="s">
        <v>8983</v>
      </c>
      <c r="U4213" s="2" t="b">
        <v>1</v>
      </c>
      <c r="V4213" s="2" t="s">
        <v>69</v>
      </c>
      <c r="W4213" s="2">
        <v>1.6</v>
      </c>
    </row>
    <row r="4214" spans="1:23" ht="15.75" customHeight="1" x14ac:dyDescent="0.25">
      <c r="A4214" s="2" t="s">
        <v>5200</v>
      </c>
      <c r="B4214" s="2" t="s">
        <v>5201</v>
      </c>
      <c r="C4214" s="2" t="s">
        <v>190</v>
      </c>
      <c r="D4214" s="2" t="s">
        <v>102</v>
      </c>
      <c r="E4214" s="2" t="s">
        <v>103</v>
      </c>
      <c r="F4214" s="2" t="s">
        <v>55</v>
      </c>
      <c r="G4214" s="2" t="s">
        <v>137</v>
      </c>
      <c r="H4214" s="2" t="s">
        <v>57</v>
      </c>
      <c r="I4214" s="2" t="s">
        <v>32</v>
      </c>
      <c r="J4214" s="2" t="s">
        <v>138</v>
      </c>
      <c r="K4214" s="2" t="s">
        <v>139</v>
      </c>
      <c r="L4214" s="2" t="s">
        <v>61</v>
      </c>
      <c r="M4214" s="2">
        <v>54</v>
      </c>
      <c r="N4214" s="2" t="b">
        <v>1</v>
      </c>
      <c r="O4214" s="2">
        <v>0.73191489361702122</v>
      </c>
      <c r="P4214" s="2">
        <v>0.71966527196652719</v>
      </c>
      <c r="Q4214" s="2">
        <v>0.74458874458874458</v>
      </c>
      <c r="R4214" s="2" t="s">
        <v>74</v>
      </c>
      <c r="S4214" s="2" t="s">
        <v>8984</v>
      </c>
      <c r="T4214" s="2" t="s">
        <v>8985</v>
      </c>
      <c r="U4214" s="2" t="b">
        <v>1</v>
      </c>
      <c r="V4214" s="2" t="s">
        <v>69</v>
      </c>
      <c r="W4214" s="2">
        <v>1.8</v>
      </c>
    </row>
    <row r="4215" spans="1:23" ht="15.75" customHeight="1" x14ac:dyDescent="0.25">
      <c r="A4215" s="2" t="s">
        <v>5200</v>
      </c>
      <c r="B4215" s="2" t="s">
        <v>5201</v>
      </c>
      <c r="C4215" s="2" t="s">
        <v>190</v>
      </c>
      <c r="D4215" s="2" t="s">
        <v>102</v>
      </c>
      <c r="E4215" s="2" t="s">
        <v>103</v>
      </c>
      <c r="F4215" s="2" t="s">
        <v>55</v>
      </c>
      <c r="G4215" s="2" t="s">
        <v>142</v>
      </c>
      <c r="H4215" s="2" t="s">
        <v>57</v>
      </c>
      <c r="I4215" s="2" t="s">
        <v>32</v>
      </c>
      <c r="J4215" s="2" t="s">
        <v>143</v>
      </c>
      <c r="K4215" s="2" t="s">
        <v>144</v>
      </c>
      <c r="L4215" s="2" t="s">
        <v>61</v>
      </c>
      <c r="M4215" s="2">
        <v>55</v>
      </c>
      <c r="N4215" s="2" t="b">
        <v>1</v>
      </c>
      <c r="O4215" s="2">
        <v>0.74468085106382986</v>
      </c>
      <c r="P4215" s="2">
        <v>0.73221757322175729</v>
      </c>
      <c r="Q4215" s="2">
        <v>0.75757575757575757</v>
      </c>
      <c r="R4215" s="2" t="s">
        <v>74</v>
      </c>
      <c r="S4215" s="2" t="s">
        <v>8986</v>
      </c>
      <c r="T4215" s="2" t="s">
        <v>8987</v>
      </c>
      <c r="U4215" s="2" t="b">
        <v>1</v>
      </c>
      <c r="V4215" s="2" t="s">
        <v>69</v>
      </c>
      <c r="W4215" s="2">
        <v>1.8</v>
      </c>
    </row>
    <row r="4216" spans="1:23" ht="15.75" customHeight="1" x14ac:dyDescent="0.25">
      <c r="A4216" s="2" t="s">
        <v>5200</v>
      </c>
      <c r="B4216" s="2" t="s">
        <v>5201</v>
      </c>
      <c r="C4216" s="2" t="s">
        <v>190</v>
      </c>
      <c r="D4216" s="2" t="s">
        <v>102</v>
      </c>
      <c r="E4216" s="2" t="s">
        <v>103</v>
      </c>
      <c r="F4216" s="2" t="s">
        <v>55</v>
      </c>
      <c r="G4216" s="2" t="s">
        <v>148</v>
      </c>
      <c r="H4216" s="2" t="s">
        <v>57</v>
      </c>
      <c r="I4216" s="2" t="s">
        <v>32</v>
      </c>
      <c r="J4216" s="2" t="s">
        <v>149</v>
      </c>
      <c r="K4216" s="2" t="s">
        <v>150</v>
      </c>
      <c r="L4216" s="2" t="s">
        <v>61</v>
      </c>
      <c r="M4216" s="2">
        <v>56</v>
      </c>
      <c r="N4216" s="2" t="b">
        <v>1</v>
      </c>
      <c r="O4216" s="2">
        <v>0.71157894736842109</v>
      </c>
      <c r="P4216" s="2">
        <v>0.69262295081967218</v>
      </c>
      <c r="Q4216" s="2">
        <v>0.73160173160173159</v>
      </c>
      <c r="R4216" s="2" t="s">
        <v>74</v>
      </c>
      <c r="S4216" s="2" t="s">
        <v>8988</v>
      </c>
      <c r="T4216" s="2" t="s">
        <v>8989</v>
      </c>
      <c r="U4216" s="2" t="b">
        <v>1</v>
      </c>
      <c r="V4216" s="2" t="s">
        <v>69</v>
      </c>
      <c r="W4216" s="2">
        <v>1.9</v>
      </c>
    </row>
    <row r="4217" spans="1:23" ht="15.75" customHeight="1" x14ac:dyDescent="0.25">
      <c r="A4217" s="2" t="s">
        <v>5200</v>
      </c>
      <c r="B4217" s="2" t="s">
        <v>5201</v>
      </c>
      <c r="C4217" s="2" t="s">
        <v>190</v>
      </c>
      <c r="D4217" s="2" t="s">
        <v>102</v>
      </c>
      <c r="E4217" s="2" t="s">
        <v>103</v>
      </c>
      <c r="F4217" s="2" t="s">
        <v>55</v>
      </c>
      <c r="G4217" s="2" t="s">
        <v>153</v>
      </c>
      <c r="H4217" s="2" t="s">
        <v>57</v>
      </c>
      <c r="I4217" s="2" t="s">
        <v>32</v>
      </c>
      <c r="J4217" s="2" t="s">
        <v>154</v>
      </c>
      <c r="K4217" s="2" t="s">
        <v>155</v>
      </c>
      <c r="L4217" s="2" t="s">
        <v>61</v>
      </c>
      <c r="M4217" s="2">
        <v>57</v>
      </c>
      <c r="N4217" s="2" t="b">
        <v>1</v>
      </c>
      <c r="O4217" s="2">
        <v>0.72881355932203384</v>
      </c>
      <c r="P4217" s="2">
        <v>0.7136929460580913</v>
      </c>
      <c r="Q4217" s="2">
        <v>0.74458874458874458</v>
      </c>
      <c r="R4217" s="2" t="s">
        <v>74</v>
      </c>
      <c r="S4217" s="2" t="s">
        <v>8990</v>
      </c>
      <c r="T4217" s="2" t="s">
        <v>8991</v>
      </c>
      <c r="U4217" s="2" t="b">
        <v>1</v>
      </c>
      <c r="V4217" s="2" t="s">
        <v>69</v>
      </c>
      <c r="W4217" s="2">
        <v>1.8</v>
      </c>
    </row>
    <row r="4218" spans="1:23" ht="15.75" customHeight="1" x14ac:dyDescent="0.25">
      <c r="A4218" s="2" t="s">
        <v>5200</v>
      </c>
      <c r="B4218" s="2" t="s">
        <v>5201</v>
      </c>
      <c r="C4218" s="2" t="s">
        <v>190</v>
      </c>
      <c r="D4218" s="2" t="s">
        <v>102</v>
      </c>
      <c r="E4218" s="2" t="s">
        <v>103</v>
      </c>
      <c r="F4218" s="2" t="s">
        <v>55</v>
      </c>
      <c r="G4218" s="2" t="s">
        <v>158</v>
      </c>
      <c r="H4218" s="2" t="s">
        <v>57</v>
      </c>
      <c r="I4218" s="2" t="s">
        <v>32</v>
      </c>
      <c r="J4218" s="2" t="s">
        <v>159</v>
      </c>
      <c r="K4218" s="2" t="s">
        <v>160</v>
      </c>
      <c r="L4218" s="2" t="s">
        <v>61</v>
      </c>
      <c r="M4218" s="2">
        <v>58</v>
      </c>
      <c r="N4218" s="2" t="b">
        <v>1</v>
      </c>
      <c r="O4218" s="2">
        <v>0.71035940803382658</v>
      </c>
      <c r="P4218" s="2">
        <v>0.69421487603305787</v>
      </c>
      <c r="Q4218" s="2">
        <v>0.72727272727272729</v>
      </c>
      <c r="R4218" s="2" t="s">
        <v>74</v>
      </c>
      <c r="S4218" s="2" t="s">
        <v>8992</v>
      </c>
      <c r="T4218" s="2" t="s">
        <v>8993</v>
      </c>
      <c r="U4218" s="2" t="b">
        <v>1</v>
      </c>
      <c r="V4218" s="2" t="s">
        <v>69</v>
      </c>
      <c r="W4218" s="2">
        <v>1.8</v>
      </c>
    </row>
    <row r="4219" spans="1:23" ht="15.75" customHeight="1" x14ac:dyDescent="0.25">
      <c r="A4219" s="2" t="s">
        <v>5200</v>
      </c>
      <c r="B4219" s="2" t="s">
        <v>5201</v>
      </c>
      <c r="C4219" s="2" t="s">
        <v>190</v>
      </c>
      <c r="D4219" s="2" t="s">
        <v>102</v>
      </c>
      <c r="E4219" s="2" t="s">
        <v>103</v>
      </c>
      <c r="F4219" s="2" t="s">
        <v>55</v>
      </c>
      <c r="G4219" s="2" t="s">
        <v>163</v>
      </c>
      <c r="H4219" s="2" t="s">
        <v>57</v>
      </c>
      <c r="I4219" s="2" t="s">
        <v>32</v>
      </c>
      <c r="J4219" s="2" t="s">
        <v>164</v>
      </c>
      <c r="K4219" s="2" t="s">
        <v>165</v>
      </c>
      <c r="L4219" s="2" t="s">
        <v>61</v>
      </c>
      <c r="M4219" s="2">
        <v>59</v>
      </c>
      <c r="N4219" s="2" t="b">
        <v>1</v>
      </c>
      <c r="O4219" s="2">
        <v>0.73423423423423428</v>
      </c>
      <c r="P4219" s="2">
        <v>0.76525821596244137</v>
      </c>
      <c r="Q4219" s="2">
        <v>0.7056277056277056</v>
      </c>
      <c r="R4219" s="2" t="s">
        <v>74</v>
      </c>
      <c r="S4219" s="2" t="s">
        <v>8994</v>
      </c>
      <c r="T4219" s="2" t="s">
        <v>8995</v>
      </c>
      <c r="U4219" s="2" t="b">
        <v>1</v>
      </c>
      <c r="V4219" s="2" t="s">
        <v>69</v>
      </c>
      <c r="W4219" s="2">
        <v>2</v>
      </c>
    </row>
    <row r="4220" spans="1:23" ht="15.75" customHeight="1" x14ac:dyDescent="0.25">
      <c r="A4220" s="2" t="s">
        <v>5200</v>
      </c>
      <c r="B4220" s="2" t="s">
        <v>5201</v>
      </c>
      <c r="C4220" s="2" t="s">
        <v>190</v>
      </c>
      <c r="D4220" s="2" t="s">
        <v>102</v>
      </c>
      <c r="E4220" s="2" t="s">
        <v>103</v>
      </c>
      <c r="F4220" s="2" t="s">
        <v>55</v>
      </c>
      <c r="G4220" s="2" t="s">
        <v>168</v>
      </c>
      <c r="H4220" s="2" t="s">
        <v>57</v>
      </c>
      <c r="I4220" s="2" t="s">
        <v>32</v>
      </c>
      <c r="J4220" s="2" t="s">
        <v>169</v>
      </c>
      <c r="K4220" s="2" t="s">
        <v>170</v>
      </c>
      <c r="L4220" s="2" t="s">
        <v>61</v>
      </c>
      <c r="M4220" s="2">
        <v>60</v>
      </c>
      <c r="N4220" s="2" t="b">
        <v>1</v>
      </c>
      <c r="O4220" s="2">
        <v>0.73076923076923073</v>
      </c>
      <c r="P4220" s="2">
        <v>0.72151898734177211</v>
      </c>
      <c r="Q4220" s="2">
        <v>0.74025974025974028</v>
      </c>
      <c r="R4220" s="2" t="s">
        <v>74</v>
      </c>
      <c r="S4220" s="2" t="s">
        <v>8996</v>
      </c>
      <c r="T4220" s="2" t="s">
        <v>8997</v>
      </c>
      <c r="U4220" s="2" t="b">
        <v>1</v>
      </c>
      <c r="V4220" s="2" t="s">
        <v>69</v>
      </c>
      <c r="W4220" s="2">
        <v>1.7</v>
      </c>
    </row>
    <row r="4221" spans="1:23" ht="15.75" customHeight="1" x14ac:dyDescent="0.25">
      <c r="A4221" s="2" t="s">
        <v>5200</v>
      </c>
      <c r="B4221" s="2" t="s">
        <v>5201</v>
      </c>
      <c r="C4221" s="2" t="s">
        <v>190</v>
      </c>
      <c r="D4221" s="2" t="s">
        <v>102</v>
      </c>
      <c r="E4221" s="2" t="s">
        <v>103</v>
      </c>
      <c r="F4221" s="2" t="s">
        <v>55</v>
      </c>
      <c r="G4221" s="2" t="s">
        <v>173</v>
      </c>
      <c r="H4221" s="2" t="s">
        <v>57</v>
      </c>
      <c r="I4221" s="2" t="s">
        <v>32</v>
      </c>
      <c r="J4221" s="2" t="s">
        <v>174</v>
      </c>
      <c r="K4221" s="2" t="s">
        <v>175</v>
      </c>
      <c r="L4221" s="2" t="s">
        <v>61</v>
      </c>
      <c r="M4221" s="2">
        <v>61</v>
      </c>
      <c r="N4221" s="2" t="b">
        <v>1</v>
      </c>
      <c r="O4221" s="2">
        <v>0.73504273504273498</v>
      </c>
      <c r="P4221" s="2">
        <v>0.72573839662447259</v>
      </c>
      <c r="Q4221" s="2">
        <v>0.74458874458874458</v>
      </c>
      <c r="R4221" s="2" t="s">
        <v>74</v>
      </c>
      <c r="S4221" s="2" t="s">
        <v>8998</v>
      </c>
      <c r="T4221" s="2" t="s">
        <v>8999</v>
      </c>
      <c r="U4221" s="2" t="b">
        <v>1</v>
      </c>
      <c r="V4221" s="2" t="s">
        <v>69</v>
      </c>
      <c r="W4221" s="2">
        <v>1.8</v>
      </c>
    </row>
    <row r="4222" spans="1:23" ht="15.75" customHeight="1" x14ac:dyDescent="0.25">
      <c r="A4222" s="2" t="s">
        <v>5200</v>
      </c>
      <c r="B4222" s="2" t="s">
        <v>5201</v>
      </c>
      <c r="C4222" s="2" t="s">
        <v>190</v>
      </c>
      <c r="D4222" s="2" t="s">
        <v>102</v>
      </c>
      <c r="E4222" s="2" t="s">
        <v>103</v>
      </c>
      <c r="F4222" s="2" t="s">
        <v>55</v>
      </c>
      <c r="G4222" s="2" t="s">
        <v>178</v>
      </c>
      <c r="H4222" s="2" t="s">
        <v>179</v>
      </c>
      <c r="I4222" s="2" t="s">
        <v>12</v>
      </c>
      <c r="J4222" s="2" t="s">
        <v>180</v>
      </c>
      <c r="K4222" s="2" t="s">
        <v>181</v>
      </c>
      <c r="L4222" s="2" t="s">
        <v>182</v>
      </c>
      <c r="M4222" s="2">
        <v>42</v>
      </c>
      <c r="N4222" s="2" t="b">
        <v>0</v>
      </c>
      <c r="O4222" s="2">
        <v>0.8125</v>
      </c>
      <c r="P4222" s="2">
        <v>0.79005524861878451</v>
      </c>
      <c r="Q4222" s="2">
        <v>0.83625730994152048</v>
      </c>
      <c r="R4222" s="2" t="s">
        <v>74</v>
      </c>
      <c r="S4222" s="2" t="s">
        <v>9000</v>
      </c>
      <c r="T4222" s="2" t="s">
        <v>9001</v>
      </c>
      <c r="U4222" s="2" t="b">
        <v>1</v>
      </c>
      <c r="V4222" s="2" t="s">
        <v>69</v>
      </c>
      <c r="W4222" s="2">
        <v>1.7</v>
      </c>
    </row>
    <row r="4223" spans="1:23" ht="15.75" customHeight="1" x14ac:dyDescent="0.25">
      <c r="A4223" s="2" t="s">
        <v>5200</v>
      </c>
      <c r="B4223" s="2" t="s">
        <v>5201</v>
      </c>
      <c r="C4223" s="2" t="s">
        <v>190</v>
      </c>
      <c r="D4223" s="2" t="s">
        <v>102</v>
      </c>
      <c r="E4223" s="2" t="s">
        <v>103</v>
      </c>
      <c r="F4223" s="2" t="s">
        <v>55</v>
      </c>
      <c r="G4223" s="2" t="s">
        <v>185</v>
      </c>
      <c r="H4223" s="2" t="s">
        <v>179</v>
      </c>
      <c r="I4223" s="2" t="s">
        <v>12</v>
      </c>
      <c r="J4223" s="2" t="s">
        <v>186</v>
      </c>
      <c r="K4223" s="2" t="s">
        <v>187</v>
      </c>
      <c r="L4223" s="2" t="s">
        <v>182</v>
      </c>
      <c r="M4223" s="2">
        <v>43</v>
      </c>
      <c r="N4223" s="2" t="b">
        <v>0</v>
      </c>
      <c r="O4223" s="2">
        <v>0.78873239436619713</v>
      </c>
      <c r="P4223" s="2">
        <v>0.76086956521739135</v>
      </c>
      <c r="Q4223" s="2">
        <v>0.81871345029239762</v>
      </c>
      <c r="R4223" s="2" t="s">
        <v>74</v>
      </c>
      <c r="S4223" s="2" t="s">
        <v>9002</v>
      </c>
      <c r="T4223" s="2" t="s">
        <v>9003</v>
      </c>
      <c r="U4223" s="2" t="b">
        <v>1</v>
      </c>
      <c r="V4223" s="2" t="s">
        <v>69</v>
      </c>
      <c r="W4223" s="2">
        <v>1.6</v>
      </c>
    </row>
    <row r="4224" spans="1:23" ht="15.75" customHeight="1" x14ac:dyDescent="0.25">
      <c r="A4224" s="2" t="s">
        <v>5200</v>
      </c>
      <c r="B4224" s="2" t="s">
        <v>5201</v>
      </c>
      <c r="C4224" s="2" t="s">
        <v>190</v>
      </c>
      <c r="D4224" s="2" t="s">
        <v>102</v>
      </c>
      <c r="E4224" s="2" t="s">
        <v>103</v>
      </c>
      <c r="F4224" s="2" t="s">
        <v>55</v>
      </c>
      <c r="G4224" s="2" t="s">
        <v>191</v>
      </c>
      <c r="H4224" s="2" t="s">
        <v>179</v>
      </c>
      <c r="I4224" s="2" t="s">
        <v>12</v>
      </c>
      <c r="J4224" s="2" t="s">
        <v>192</v>
      </c>
      <c r="K4224" s="2" t="s">
        <v>193</v>
      </c>
      <c r="L4224" s="2" t="s">
        <v>182</v>
      </c>
      <c r="M4224" s="2">
        <v>44</v>
      </c>
      <c r="N4224" s="2" t="b">
        <v>0</v>
      </c>
      <c r="O4224" s="2">
        <v>0.79545454545454553</v>
      </c>
      <c r="P4224" s="2">
        <v>0.77348066298342544</v>
      </c>
      <c r="Q4224" s="2">
        <v>0.81871345029239762</v>
      </c>
      <c r="R4224" s="2" t="s">
        <v>74</v>
      </c>
      <c r="S4224" s="2" t="s">
        <v>9004</v>
      </c>
      <c r="T4224" s="2" t="s">
        <v>9005</v>
      </c>
      <c r="U4224" s="2" t="b">
        <v>1</v>
      </c>
      <c r="V4224" s="2" t="s">
        <v>69</v>
      </c>
      <c r="W4224" s="2">
        <v>1.6</v>
      </c>
    </row>
    <row r="4225" spans="1:23" ht="15.75" customHeight="1" x14ac:dyDescent="0.25">
      <c r="A4225" s="2" t="s">
        <v>5200</v>
      </c>
      <c r="B4225" s="2" t="s">
        <v>5201</v>
      </c>
      <c r="C4225" s="2" t="s">
        <v>190</v>
      </c>
      <c r="D4225" s="2" t="s">
        <v>102</v>
      </c>
      <c r="E4225" s="2" t="s">
        <v>103</v>
      </c>
      <c r="F4225" s="2" t="s">
        <v>55</v>
      </c>
      <c r="G4225" s="2" t="s">
        <v>196</v>
      </c>
      <c r="H4225" s="2" t="s">
        <v>179</v>
      </c>
      <c r="I4225" s="2" t="s">
        <v>12</v>
      </c>
      <c r="J4225" s="2" t="s">
        <v>197</v>
      </c>
      <c r="K4225" s="2" t="s">
        <v>198</v>
      </c>
      <c r="L4225" s="2" t="s">
        <v>182</v>
      </c>
      <c r="M4225" s="2">
        <v>45</v>
      </c>
      <c r="N4225" s="2" t="b">
        <v>0</v>
      </c>
      <c r="O4225" s="2">
        <v>0.82954545454545447</v>
      </c>
      <c r="P4225" s="2">
        <v>0.8066298342541437</v>
      </c>
      <c r="Q4225" s="2">
        <v>0.85380116959064323</v>
      </c>
      <c r="R4225" s="2" t="s">
        <v>74</v>
      </c>
      <c r="S4225" s="2" t="s">
        <v>9006</v>
      </c>
      <c r="T4225" s="2" t="s">
        <v>9007</v>
      </c>
      <c r="U4225" s="2" t="b">
        <v>1</v>
      </c>
      <c r="V4225" s="2" t="s">
        <v>69</v>
      </c>
      <c r="W4225" s="2">
        <v>1.6</v>
      </c>
    </row>
    <row r="4226" spans="1:23" ht="15.75" customHeight="1" x14ac:dyDescent="0.25">
      <c r="A4226" s="2" t="s">
        <v>5200</v>
      </c>
      <c r="B4226" s="2" t="s">
        <v>5201</v>
      </c>
      <c r="C4226" s="2" t="s">
        <v>190</v>
      </c>
      <c r="D4226" s="2" t="s">
        <v>102</v>
      </c>
      <c r="E4226" s="2" t="s">
        <v>103</v>
      </c>
      <c r="F4226" s="2" t="s">
        <v>55</v>
      </c>
      <c r="G4226" s="2" t="s">
        <v>201</v>
      </c>
      <c r="H4226" s="2" t="s">
        <v>179</v>
      </c>
      <c r="I4226" s="2" t="s">
        <v>12</v>
      </c>
      <c r="J4226" s="2" t="s">
        <v>202</v>
      </c>
      <c r="K4226" s="2" t="s">
        <v>203</v>
      </c>
      <c r="L4226" s="2" t="s">
        <v>182</v>
      </c>
      <c r="M4226" s="2">
        <v>46</v>
      </c>
      <c r="N4226" s="2" t="b">
        <v>0</v>
      </c>
      <c r="O4226" s="2">
        <v>0.79886685552407932</v>
      </c>
      <c r="P4226" s="2">
        <v>0.77472527472527475</v>
      </c>
      <c r="Q4226" s="2">
        <v>0.82456140350877194</v>
      </c>
      <c r="R4226" s="2" t="s">
        <v>74</v>
      </c>
      <c r="S4226" s="2" t="s">
        <v>9008</v>
      </c>
      <c r="T4226" s="2" t="s">
        <v>9009</v>
      </c>
      <c r="U4226" s="2" t="b">
        <v>1</v>
      </c>
      <c r="V4226" s="2" t="s">
        <v>69</v>
      </c>
      <c r="W4226" s="2">
        <v>1.5</v>
      </c>
    </row>
    <row r="4227" spans="1:23" ht="15.75" customHeight="1" x14ac:dyDescent="0.25">
      <c r="A4227" s="2" t="s">
        <v>5200</v>
      </c>
      <c r="B4227" s="2" t="s">
        <v>5201</v>
      </c>
      <c r="C4227" s="2" t="s">
        <v>190</v>
      </c>
      <c r="D4227" s="2" t="s">
        <v>102</v>
      </c>
      <c r="E4227" s="2" t="s">
        <v>103</v>
      </c>
      <c r="F4227" s="2" t="s">
        <v>55</v>
      </c>
      <c r="G4227" s="2" t="s">
        <v>206</v>
      </c>
      <c r="H4227" s="2" t="s">
        <v>179</v>
      </c>
      <c r="I4227" s="2" t="s">
        <v>12</v>
      </c>
      <c r="J4227" s="2" t="s">
        <v>207</v>
      </c>
      <c r="K4227" s="2" t="s">
        <v>208</v>
      </c>
      <c r="L4227" s="2" t="s">
        <v>182</v>
      </c>
      <c r="M4227" s="2">
        <v>47</v>
      </c>
      <c r="N4227" s="2" t="b">
        <v>0</v>
      </c>
      <c r="O4227" s="2">
        <v>0.78285714285714281</v>
      </c>
      <c r="P4227" s="2">
        <v>0.76536312849162014</v>
      </c>
      <c r="Q4227" s="2">
        <v>0.80116959064327486</v>
      </c>
      <c r="R4227" s="2" t="s">
        <v>74</v>
      </c>
      <c r="S4227" s="2" t="s">
        <v>9010</v>
      </c>
      <c r="T4227" s="2" t="s">
        <v>9011</v>
      </c>
      <c r="U4227" s="2" t="b">
        <v>1</v>
      </c>
      <c r="V4227" s="2" t="s">
        <v>69</v>
      </c>
      <c r="W4227" s="2">
        <v>1.7</v>
      </c>
    </row>
    <row r="4228" spans="1:23" ht="15.75" customHeight="1" x14ac:dyDescent="0.25">
      <c r="A4228" s="2" t="s">
        <v>5200</v>
      </c>
      <c r="B4228" s="2" t="s">
        <v>5201</v>
      </c>
      <c r="C4228" s="2" t="s">
        <v>190</v>
      </c>
      <c r="D4228" s="2" t="s">
        <v>102</v>
      </c>
      <c r="E4228" s="2" t="s">
        <v>103</v>
      </c>
      <c r="F4228" s="2" t="s">
        <v>55</v>
      </c>
      <c r="G4228" s="2" t="s">
        <v>211</v>
      </c>
      <c r="H4228" s="2" t="s">
        <v>179</v>
      </c>
      <c r="I4228" s="2" t="s">
        <v>12</v>
      </c>
      <c r="J4228" s="2" t="s">
        <v>212</v>
      </c>
      <c r="K4228" s="2" t="s">
        <v>213</v>
      </c>
      <c r="L4228" s="2" t="s">
        <v>182</v>
      </c>
      <c r="M4228" s="2">
        <v>48</v>
      </c>
      <c r="N4228" s="2" t="b">
        <v>0</v>
      </c>
      <c r="O4228" s="2">
        <v>0.81005586592178769</v>
      </c>
      <c r="P4228" s="2">
        <v>0.77540106951871657</v>
      </c>
      <c r="Q4228" s="2">
        <v>0.84795321637426901</v>
      </c>
      <c r="R4228" s="2" t="s">
        <v>74</v>
      </c>
      <c r="S4228" s="2" t="s">
        <v>9012</v>
      </c>
      <c r="T4228" s="2" t="s">
        <v>9013</v>
      </c>
      <c r="U4228" s="2" t="b">
        <v>1</v>
      </c>
      <c r="V4228" s="2" t="s">
        <v>69</v>
      </c>
      <c r="W4228" s="2">
        <v>1.6</v>
      </c>
    </row>
    <row r="4229" spans="1:23" ht="15.75" customHeight="1" x14ac:dyDescent="0.25">
      <c r="A4229" s="2" t="s">
        <v>5200</v>
      </c>
      <c r="B4229" s="2" t="s">
        <v>5201</v>
      </c>
      <c r="C4229" s="2" t="s">
        <v>190</v>
      </c>
      <c r="D4229" s="2" t="s">
        <v>102</v>
      </c>
      <c r="E4229" s="2" t="s">
        <v>103</v>
      </c>
      <c r="F4229" s="2" t="s">
        <v>55</v>
      </c>
      <c r="G4229" s="2" t="s">
        <v>216</v>
      </c>
      <c r="H4229" s="2" t="s">
        <v>179</v>
      </c>
      <c r="I4229" s="2" t="s">
        <v>12</v>
      </c>
      <c r="J4229" s="2" t="s">
        <v>217</v>
      </c>
      <c r="K4229" s="2" t="s">
        <v>218</v>
      </c>
      <c r="L4229" s="2" t="s">
        <v>182</v>
      </c>
      <c r="M4229" s="2">
        <v>49</v>
      </c>
      <c r="N4229" s="2" t="b">
        <v>0</v>
      </c>
      <c r="O4229" s="2">
        <v>0.80113636363636365</v>
      </c>
      <c r="P4229" s="2">
        <v>0.77900552486187846</v>
      </c>
      <c r="Q4229" s="2">
        <v>0.82456140350877194</v>
      </c>
      <c r="R4229" s="2" t="s">
        <v>74</v>
      </c>
      <c r="S4229" s="2" t="s">
        <v>9014</v>
      </c>
      <c r="T4229" s="2" t="s">
        <v>9015</v>
      </c>
      <c r="U4229" s="2" t="b">
        <v>1</v>
      </c>
      <c r="V4229" s="2" t="s">
        <v>69</v>
      </c>
      <c r="W4229" s="2">
        <v>1.6</v>
      </c>
    </row>
    <row r="4230" spans="1:23" ht="15.75" customHeight="1" x14ac:dyDescent="0.25">
      <c r="A4230" s="2" t="s">
        <v>5200</v>
      </c>
      <c r="B4230" s="2" t="s">
        <v>5201</v>
      </c>
      <c r="C4230" s="2" t="s">
        <v>190</v>
      </c>
      <c r="D4230" s="2" t="s">
        <v>102</v>
      </c>
      <c r="E4230" s="2" t="s">
        <v>103</v>
      </c>
      <c r="F4230" s="2" t="s">
        <v>55</v>
      </c>
      <c r="G4230" s="2" t="s">
        <v>221</v>
      </c>
      <c r="H4230" s="2" t="s">
        <v>179</v>
      </c>
      <c r="I4230" s="2" t="s">
        <v>12</v>
      </c>
      <c r="J4230" s="2" t="s">
        <v>222</v>
      </c>
      <c r="K4230" s="2" t="s">
        <v>223</v>
      </c>
      <c r="L4230" s="2" t="s">
        <v>182</v>
      </c>
      <c r="M4230" s="2">
        <v>50</v>
      </c>
      <c r="N4230" s="2" t="b">
        <v>0</v>
      </c>
      <c r="O4230" s="2">
        <v>0.77746478873239444</v>
      </c>
      <c r="P4230" s="2">
        <v>0.75</v>
      </c>
      <c r="Q4230" s="2">
        <v>0.80701754385964908</v>
      </c>
      <c r="R4230" s="2" t="s">
        <v>74</v>
      </c>
      <c r="S4230" s="2" t="s">
        <v>9016</v>
      </c>
      <c r="T4230" s="2" t="s">
        <v>9017</v>
      </c>
      <c r="U4230" s="2" t="b">
        <v>1</v>
      </c>
      <c r="V4230" s="2" t="s">
        <v>69</v>
      </c>
      <c r="W4230" s="2">
        <v>1.6</v>
      </c>
    </row>
    <row r="4231" spans="1:23" ht="15.75" customHeight="1" x14ac:dyDescent="0.25">
      <c r="A4231" s="2" t="s">
        <v>5200</v>
      </c>
      <c r="B4231" s="2" t="s">
        <v>5201</v>
      </c>
      <c r="C4231" s="2" t="s">
        <v>190</v>
      </c>
      <c r="D4231" s="2" t="s">
        <v>102</v>
      </c>
      <c r="E4231" s="2" t="s">
        <v>103</v>
      </c>
      <c r="F4231" s="2" t="s">
        <v>55</v>
      </c>
      <c r="G4231" s="2" t="s">
        <v>226</v>
      </c>
      <c r="H4231" s="2" t="s">
        <v>179</v>
      </c>
      <c r="I4231" s="2" t="s">
        <v>12</v>
      </c>
      <c r="J4231" s="2" t="s">
        <v>227</v>
      </c>
      <c r="K4231" s="2" t="s">
        <v>228</v>
      </c>
      <c r="L4231" s="2" t="s">
        <v>182</v>
      </c>
      <c r="M4231" s="2">
        <v>51</v>
      </c>
      <c r="N4231" s="2" t="b">
        <v>0</v>
      </c>
      <c r="O4231" s="2">
        <v>0.79661016949152541</v>
      </c>
      <c r="P4231" s="2">
        <v>0.77049180327868849</v>
      </c>
      <c r="Q4231" s="2">
        <v>0.82456140350877194</v>
      </c>
      <c r="R4231" s="2" t="s">
        <v>74</v>
      </c>
      <c r="S4231" s="2" t="s">
        <v>9018</v>
      </c>
      <c r="T4231" s="2" t="s">
        <v>9019</v>
      </c>
      <c r="U4231" s="2" t="b">
        <v>1</v>
      </c>
      <c r="V4231" s="2" t="s">
        <v>69</v>
      </c>
      <c r="W4231" s="2">
        <v>1.6</v>
      </c>
    </row>
    <row r="4232" spans="1:23" ht="15.75" customHeight="1" x14ac:dyDescent="0.25">
      <c r="A4232" s="2" t="s">
        <v>5200</v>
      </c>
      <c r="B4232" s="2" t="s">
        <v>5201</v>
      </c>
      <c r="C4232" s="2" t="s">
        <v>190</v>
      </c>
      <c r="D4232" s="2" t="s">
        <v>102</v>
      </c>
      <c r="E4232" s="2" t="s">
        <v>103</v>
      </c>
      <c r="F4232" s="2" t="s">
        <v>55</v>
      </c>
      <c r="G4232" s="2" t="s">
        <v>231</v>
      </c>
      <c r="H4232" s="2" t="s">
        <v>179</v>
      </c>
      <c r="I4232" s="2" t="s">
        <v>12</v>
      </c>
      <c r="J4232" s="2" t="s">
        <v>232</v>
      </c>
      <c r="K4232" s="2" t="s">
        <v>233</v>
      </c>
      <c r="L4232" s="2" t="s">
        <v>182</v>
      </c>
      <c r="M4232" s="2">
        <v>52</v>
      </c>
      <c r="N4232" s="2" t="b">
        <v>0</v>
      </c>
      <c r="O4232" s="2">
        <v>0.78212290502793291</v>
      </c>
      <c r="P4232" s="2">
        <v>0.74866310160427807</v>
      </c>
      <c r="Q4232" s="2">
        <v>0.81871345029239762</v>
      </c>
      <c r="R4232" s="2" t="s">
        <v>74</v>
      </c>
      <c r="S4232" s="2" t="s">
        <v>9020</v>
      </c>
      <c r="T4232" s="2" t="s">
        <v>9021</v>
      </c>
      <c r="U4232" s="2" t="b">
        <v>1</v>
      </c>
      <c r="V4232" s="2" t="s">
        <v>69</v>
      </c>
      <c r="W4232" s="2">
        <v>1.6</v>
      </c>
    </row>
    <row r="4233" spans="1:23" ht="15.75" customHeight="1" x14ac:dyDescent="0.25">
      <c r="A4233" s="2" t="s">
        <v>5200</v>
      </c>
      <c r="B4233" s="2" t="s">
        <v>5201</v>
      </c>
      <c r="C4233" s="2" t="s">
        <v>190</v>
      </c>
      <c r="D4233" s="2" t="s">
        <v>102</v>
      </c>
      <c r="E4233" s="2" t="s">
        <v>103</v>
      </c>
      <c r="F4233" s="2" t="s">
        <v>55</v>
      </c>
      <c r="G4233" s="2" t="s">
        <v>236</v>
      </c>
      <c r="H4233" s="2" t="s">
        <v>179</v>
      </c>
      <c r="I4233" s="2" t="s">
        <v>12</v>
      </c>
      <c r="J4233" s="2" t="s">
        <v>237</v>
      </c>
      <c r="K4233" s="2" t="s">
        <v>238</v>
      </c>
      <c r="L4233" s="2" t="s">
        <v>182</v>
      </c>
      <c r="M4233" s="2">
        <v>53</v>
      </c>
      <c r="N4233" s="2" t="b">
        <v>0</v>
      </c>
      <c r="O4233" s="2">
        <v>0.80225988700564965</v>
      </c>
      <c r="P4233" s="2">
        <v>0.77595628415300544</v>
      </c>
      <c r="Q4233" s="2">
        <v>0.83040935672514615</v>
      </c>
      <c r="R4233" s="2" t="s">
        <v>74</v>
      </c>
      <c r="S4233" s="2" t="s">
        <v>9022</v>
      </c>
      <c r="T4233" s="2" t="s">
        <v>9023</v>
      </c>
      <c r="U4233" s="2" t="b">
        <v>1</v>
      </c>
      <c r="V4233" s="2" t="s">
        <v>69</v>
      </c>
      <c r="W4233" s="2">
        <v>1.5</v>
      </c>
    </row>
    <row r="4234" spans="1:23" ht="15.75" customHeight="1" x14ac:dyDescent="0.25">
      <c r="A4234" s="2" t="s">
        <v>5200</v>
      </c>
      <c r="B4234" s="2" t="s">
        <v>5201</v>
      </c>
      <c r="C4234" s="2" t="s">
        <v>190</v>
      </c>
      <c r="D4234" s="2" t="s">
        <v>102</v>
      </c>
      <c r="E4234" s="2" t="s">
        <v>103</v>
      </c>
      <c r="F4234" s="2" t="s">
        <v>55</v>
      </c>
      <c r="G4234" s="2" t="s">
        <v>241</v>
      </c>
      <c r="H4234" s="2" t="s">
        <v>179</v>
      </c>
      <c r="I4234" s="2" t="s">
        <v>12</v>
      </c>
      <c r="J4234" s="2" t="s">
        <v>242</v>
      </c>
      <c r="K4234" s="2" t="s">
        <v>243</v>
      </c>
      <c r="L4234" s="2" t="s">
        <v>182</v>
      </c>
      <c r="M4234" s="2">
        <v>54</v>
      </c>
      <c r="N4234" s="2" t="b">
        <v>0</v>
      </c>
      <c r="O4234" s="2">
        <v>0.78977272727272729</v>
      </c>
      <c r="P4234" s="2">
        <v>0.76795580110497241</v>
      </c>
      <c r="Q4234" s="2">
        <v>0.8128654970760234</v>
      </c>
      <c r="R4234" s="2" t="s">
        <v>74</v>
      </c>
      <c r="S4234" s="2" t="s">
        <v>9024</v>
      </c>
      <c r="T4234" s="2" t="s">
        <v>9025</v>
      </c>
      <c r="U4234" s="2" t="b">
        <v>1</v>
      </c>
      <c r="V4234" s="2" t="s">
        <v>69</v>
      </c>
      <c r="W4234" s="2">
        <v>1.7</v>
      </c>
    </row>
    <row r="4235" spans="1:23" ht="15.75" customHeight="1" x14ac:dyDescent="0.25">
      <c r="A4235" s="2" t="s">
        <v>5200</v>
      </c>
      <c r="B4235" s="2" t="s">
        <v>5201</v>
      </c>
      <c r="C4235" s="2" t="s">
        <v>190</v>
      </c>
      <c r="D4235" s="2" t="s">
        <v>102</v>
      </c>
      <c r="E4235" s="2" t="s">
        <v>103</v>
      </c>
      <c r="F4235" s="2" t="s">
        <v>55</v>
      </c>
      <c r="G4235" s="2" t="s">
        <v>246</v>
      </c>
      <c r="H4235" s="2" t="s">
        <v>179</v>
      </c>
      <c r="I4235" s="2" t="s">
        <v>12</v>
      </c>
      <c r="J4235" s="2" t="s">
        <v>247</v>
      </c>
      <c r="K4235" s="2" t="s">
        <v>248</v>
      </c>
      <c r="L4235" s="2" t="s">
        <v>182</v>
      </c>
      <c r="M4235" s="2">
        <v>55</v>
      </c>
      <c r="N4235" s="2" t="b">
        <v>0</v>
      </c>
      <c r="O4235" s="2">
        <v>0.79661016949152541</v>
      </c>
      <c r="P4235" s="2">
        <v>0.77049180327868849</v>
      </c>
      <c r="Q4235" s="2">
        <v>0.82456140350877194</v>
      </c>
      <c r="R4235" s="2" t="s">
        <v>74</v>
      </c>
      <c r="S4235" s="2" t="s">
        <v>9026</v>
      </c>
      <c r="T4235" s="2" t="s">
        <v>9027</v>
      </c>
      <c r="U4235" s="2" t="b">
        <v>1</v>
      </c>
      <c r="V4235" s="2" t="s">
        <v>69</v>
      </c>
      <c r="W4235" s="2">
        <v>1.6</v>
      </c>
    </row>
    <row r="4236" spans="1:23" ht="15.75" customHeight="1" x14ac:dyDescent="0.25">
      <c r="A4236" s="2" t="s">
        <v>5200</v>
      </c>
      <c r="B4236" s="2" t="s">
        <v>5201</v>
      </c>
      <c r="C4236" s="2" t="s">
        <v>190</v>
      </c>
      <c r="D4236" s="2" t="s">
        <v>102</v>
      </c>
      <c r="E4236" s="2" t="s">
        <v>103</v>
      </c>
      <c r="F4236" s="2" t="s">
        <v>55</v>
      </c>
      <c r="G4236" s="2" t="s">
        <v>251</v>
      </c>
      <c r="H4236" s="2" t="s">
        <v>179</v>
      </c>
      <c r="I4236" s="2" t="s">
        <v>12</v>
      </c>
      <c r="J4236" s="2" t="s">
        <v>252</v>
      </c>
      <c r="K4236" s="2" t="s">
        <v>253</v>
      </c>
      <c r="L4236" s="2" t="s">
        <v>182</v>
      </c>
      <c r="M4236" s="2">
        <v>56</v>
      </c>
      <c r="N4236" s="2" t="b">
        <v>0</v>
      </c>
      <c r="O4236" s="2">
        <v>0.79886685552407932</v>
      </c>
      <c r="P4236" s="2">
        <v>0.77472527472527475</v>
      </c>
      <c r="Q4236" s="2">
        <v>0.82456140350877194</v>
      </c>
      <c r="R4236" s="2" t="s">
        <v>74</v>
      </c>
      <c r="S4236" s="2" t="s">
        <v>9028</v>
      </c>
      <c r="T4236" s="2" t="s">
        <v>9029</v>
      </c>
      <c r="U4236" s="2" t="b">
        <v>1</v>
      </c>
      <c r="V4236" s="2" t="s">
        <v>69</v>
      </c>
      <c r="W4236" s="2">
        <v>1.7</v>
      </c>
    </row>
    <row r="4237" spans="1:23" ht="15.75" customHeight="1" x14ac:dyDescent="0.25">
      <c r="A4237" s="2" t="s">
        <v>5200</v>
      </c>
      <c r="B4237" s="2" t="s">
        <v>5201</v>
      </c>
      <c r="C4237" s="2" t="s">
        <v>190</v>
      </c>
      <c r="D4237" s="2" t="s">
        <v>102</v>
      </c>
      <c r="E4237" s="2" t="s">
        <v>103</v>
      </c>
      <c r="F4237" s="2" t="s">
        <v>55</v>
      </c>
      <c r="G4237" s="2" t="s">
        <v>256</v>
      </c>
      <c r="H4237" s="2" t="s">
        <v>179</v>
      </c>
      <c r="I4237" s="2" t="s">
        <v>12</v>
      </c>
      <c r="J4237" s="2" t="s">
        <v>257</v>
      </c>
      <c r="K4237" s="2" t="s">
        <v>258</v>
      </c>
      <c r="L4237" s="2" t="s">
        <v>182</v>
      </c>
      <c r="M4237" s="2">
        <v>57</v>
      </c>
      <c r="N4237" s="2" t="b">
        <v>0</v>
      </c>
      <c r="O4237" s="2">
        <v>0.77620396600566577</v>
      </c>
      <c r="P4237" s="2">
        <v>0.75274725274725274</v>
      </c>
      <c r="Q4237" s="2">
        <v>0.80116959064327486</v>
      </c>
      <c r="R4237" s="2" t="s">
        <v>74</v>
      </c>
      <c r="S4237" s="2" t="s">
        <v>9030</v>
      </c>
      <c r="T4237" s="2" t="s">
        <v>9031</v>
      </c>
      <c r="U4237" s="2" t="b">
        <v>1</v>
      </c>
      <c r="V4237" s="2" t="s">
        <v>69</v>
      </c>
      <c r="W4237" s="2">
        <v>1.6</v>
      </c>
    </row>
    <row r="4238" spans="1:23" ht="15.75" customHeight="1" x14ac:dyDescent="0.25">
      <c r="A4238" s="2" t="s">
        <v>5200</v>
      </c>
      <c r="B4238" s="2" t="s">
        <v>5201</v>
      </c>
      <c r="C4238" s="2" t="s">
        <v>190</v>
      </c>
      <c r="D4238" s="2" t="s">
        <v>102</v>
      </c>
      <c r="E4238" s="2" t="s">
        <v>103</v>
      </c>
      <c r="F4238" s="2" t="s">
        <v>55</v>
      </c>
      <c r="G4238" s="2" t="s">
        <v>261</v>
      </c>
      <c r="H4238" s="2" t="s">
        <v>179</v>
      </c>
      <c r="I4238" s="2" t="s">
        <v>12</v>
      </c>
      <c r="J4238" s="2" t="s">
        <v>262</v>
      </c>
      <c r="K4238" s="2" t="s">
        <v>263</v>
      </c>
      <c r="L4238" s="2" t="s">
        <v>182</v>
      </c>
      <c r="M4238" s="2">
        <v>58</v>
      </c>
      <c r="N4238" s="2" t="b">
        <v>0</v>
      </c>
      <c r="O4238" s="2">
        <v>0.78753541076487243</v>
      </c>
      <c r="P4238" s="2">
        <v>0.76373626373626369</v>
      </c>
      <c r="Q4238" s="2">
        <v>0.8128654970760234</v>
      </c>
      <c r="R4238" s="2" t="s">
        <v>74</v>
      </c>
      <c r="S4238" s="2" t="s">
        <v>9032</v>
      </c>
      <c r="T4238" s="2" t="s">
        <v>9033</v>
      </c>
      <c r="U4238" s="2" t="b">
        <v>1</v>
      </c>
      <c r="V4238" s="2" t="s">
        <v>69</v>
      </c>
      <c r="W4238" s="2">
        <v>1.6</v>
      </c>
    </row>
    <row r="4239" spans="1:23" ht="15.75" customHeight="1" x14ac:dyDescent="0.25">
      <c r="A4239" s="2" t="s">
        <v>5200</v>
      </c>
      <c r="B4239" s="2" t="s">
        <v>5201</v>
      </c>
      <c r="C4239" s="2" t="s">
        <v>190</v>
      </c>
      <c r="D4239" s="2" t="s">
        <v>102</v>
      </c>
      <c r="E4239" s="2" t="s">
        <v>103</v>
      </c>
      <c r="F4239" s="2" t="s">
        <v>55</v>
      </c>
      <c r="G4239" s="2" t="s">
        <v>266</v>
      </c>
      <c r="H4239" s="2" t="s">
        <v>179</v>
      </c>
      <c r="I4239" s="2" t="s">
        <v>12</v>
      </c>
      <c r="J4239" s="2" t="s">
        <v>267</v>
      </c>
      <c r="K4239" s="2" t="s">
        <v>268</v>
      </c>
      <c r="L4239" s="2" t="s">
        <v>182</v>
      </c>
      <c r="M4239" s="2">
        <v>59</v>
      </c>
      <c r="N4239" s="2" t="b">
        <v>0</v>
      </c>
      <c r="O4239" s="2">
        <v>0.81126760563380285</v>
      </c>
      <c r="P4239" s="2">
        <v>0.78260869565217395</v>
      </c>
      <c r="Q4239" s="2">
        <v>0.84210526315789469</v>
      </c>
      <c r="R4239" s="2" t="s">
        <v>74</v>
      </c>
      <c r="S4239" s="2" t="s">
        <v>9034</v>
      </c>
      <c r="T4239" s="2" t="s">
        <v>9035</v>
      </c>
      <c r="U4239" s="2" t="b">
        <v>1</v>
      </c>
      <c r="V4239" s="2" t="s">
        <v>69</v>
      </c>
      <c r="W4239" s="2">
        <v>1.5</v>
      </c>
    </row>
    <row r="4240" spans="1:23" ht="15.75" customHeight="1" x14ac:dyDescent="0.25">
      <c r="A4240" s="2" t="s">
        <v>5200</v>
      </c>
      <c r="B4240" s="2" t="s">
        <v>5201</v>
      </c>
      <c r="C4240" s="2" t="s">
        <v>190</v>
      </c>
      <c r="D4240" s="2" t="s">
        <v>102</v>
      </c>
      <c r="E4240" s="2" t="s">
        <v>103</v>
      </c>
      <c r="F4240" s="2" t="s">
        <v>55</v>
      </c>
      <c r="G4240" s="2" t="s">
        <v>271</v>
      </c>
      <c r="H4240" s="2" t="s">
        <v>179</v>
      </c>
      <c r="I4240" s="2" t="s">
        <v>12</v>
      </c>
      <c r="J4240" s="2" t="s">
        <v>272</v>
      </c>
      <c r="K4240" s="2" t="s">
        <v>273</v>
      </c>
      <c r="L4240" s="2" t="s">
        <v>182</v>
      </c>
      <c r="M4240" s="2">
        <v>60</v>
      </c>
      <c r="N4240" s="2" t="b">
        <v>0</v>
      </c>
      <c r="O4240" s="2">
        <v>0.8101983002832861</v>
      </c>
      <c r="P4240" s="2">
        <v>0.7857142857142857</v>
      </c>
      <c r="Q4240" s="2">
        <v>0.83625730994152048</v>
      </c>
      <c r="R4240" s="2" t="s">
        <v>74</v>
      </c>
      <c r="S4240" s="2" t="s">
        <v>9036</v>
      </c>
      <c r="T4240" s="2" t="s">
        <v>9037</v>
      </c>
      <c r="U4240" s="2" t="b">
        <v>1</v>
      </c>
      <c r="V4240" s="2" t="s">
        <v>69</v>
      </c>
      <c r="W4240" s="2">
        <v>1.7</v>
      </c>
    </row>
    <row r="4241" spans="1:23" ht="15.75" customHeight="1" x14ac:dyDescent="0.25">
      <c r="A4241" s="2" t="s">
        <v>5200</v>
      </c>
      <c r="B4241" s="2" t="s">
        <v>5201</v>
      </c>
      <c r="C4241" s="2" t="s">
        <v>190</v>
      </c>
      <c r="D4241" s="2" t="s">
        <v>102</v>
      </c>
      <c r="E4241" s="2" t="s">
        <v>103</v>
      </c>
      <c r="F4241" s="2" t="s">
        <v>55</v>
      </c>
      <c r="G4241" s="2" t="s">
        <v>276</v>
      </c>
      <c r="H4241" s="2" t="s">
        <v>179</v>
      </c>
      <c r="I4241" s="2" t="s">
        <v>12</v>
      </c>
      <c r="J4241" s="2" t="s">
        <v>277</v>
      </c>
      <c r="K4241" s="2" t="s">
        <v>278</v>
      </c>
      <c r="L4241" s="2" t="s">
        <v>182</v>
      </c>
      <c r="M4241" s="2">
        <v>61</v>
      </c>
      <c r="N4241" s="2" t="b">
        <v>0</v>
      </c>
      <c r="O4241" s="2">
        <v>0.79775280898876411</v>
      </c>
      <c r="P4241" s="2">
        <v>0.76756756756756761</v>
      </c>
      <c r="Q4241" s="2">
        <v>0.83040935672514615</v>
      </c>
      <c r="R4241" s="2" t="s">
        <v>74</v>
      </c>
      <c r="S4241" s="2" t="s">
        <v>9038</v>
      </c>
      <c r="T4241" s="2" t="s">
        <v>9039</v>
      </c>
      <c r="U4241" s="2" t="b">
        <v>1</v>
      </c>
      <c r="V4241" s="2" t="s">
        <v>69</v>
      </c>
      <c r="W4241" s="2">
        <v>1.6</v>
      </c>
    </row>
    <row r="4242" spans="1:23" ht="15.75" customHeight="1" x14ac:dyDescent="0.25">
      <c r="A4242" s="2" t="s">
        <v>5200</v>
      </c>
      <c r="B4242" s="2" t="s">
        <v>5201</v>
      </c>
      <c r="C4242" s="2" t="s">
        <v>190</v>
      </c>
      <c r="D4242" s="2" t="s">
        <v>102</v>
      </c>
      <c r="E4242" s="2" t="s">
        <v>103</v>
      </c>
      <c r="F4242" s="2" t="s">
        <v>55</v>
      </c>
      <c r="G4242" s="2" t="s">
        <v>281</v>
      </c>
      <c r="H4242" s="2" t="s">
        <v>282</v>
      </c>
      <c r="I4242" s="2" t="s">
        <v>26</v>
      </c>
      <c r="J4242" s="2" t="s">
        <v>283</v>
      </c>
      <c r="K4242" s="2" t="s">
        <v>284</v>
      </c>
      <c r="L4242" s="2" t="s">
        <v>285</v>
      </c>
      <c r="M4242" s="2">
        <v>42</v>
      </c>
      <c r="N4242" s="2" t="b">
        <v>0</v>
      </c>
      <c r="O4242" s="2">
        <v>0.74458874458874447</v>
      </c>
      <c r="P4242" s="2">
        <v>0.72881355932203384</v>
      </c>
      <c r="Q4242" s="2">
        <v>0.76106194690265483</v>
      </c>
      <c r="R4242" s="2" t="s">
        <v>74</v>
      </c>
      <c r="S4242" s="2" t="s">
        <v>9040</v>
      </c>
      <c r="T4242" s="2" t="s">
        <v>9041</v>
      </c>
      <c r="U4242" s="2" t="b">
        <v>1</v>
      </c>
      <c r="V4242" s="2" t="s">
        <v>69</v>
      </c>
      <c r="W4242" s="2">
        <v>1.7</v>
      </c>
    </row>
    <row r="4243" spans="1:23" ht="15.75" customHeight="1" x14ac:dyDescent="0.25">
      <c r="A4243" s="2" t="s">
        <v>5200</v>
      </c>
      <c r="B4243" s="2" t="s">
        <v>5201</v>
      </c>
      <c r="C4243" s="2" t="s">
        <v>190</v>
      </c>
      <c r="D4243" s="2" t="s">
        <v>102</v>
      </c>
      <c r="E4243" s="2" t="s">
        <v>103</v>
      </c>
      <c r="F4243" s="2" t="s">
        <v>55</v>
      </c>
      <c r="G4243" s="2" t="s">
        <v>288</v>
      </c>
      <c r="H4243" s="2" t="s">
        <v>282</v>
      </c>
      <c r="I4243" s="2" t="s">
        <v>26</v>
      </c>
      <c r="J4243" s="2" t="s">
        <v>289</v>
      </c>
      <c r="K4243" s="2" t="s">
        <v>290</v>
      </c>
      <c r="L4243" s="2" t="s">
        <v>285</v>
      </c>
      <c r="M4243" s="2">
        <v>43</v>
      </c>
      <c r="N4243" s="2" t="b">
        <v>0</v>
      </c>
      <c r="O4243" s="2">
        <v>0.73593073593073599</v>
      </c>
      <c r="P4243" s="2">
        <v>0.72033898305084743</v>
      </c>
      <c r="Q4243" s="2">
        <v>0.75221238938053092</v>
      </c>
      <c r="R4243" s="2" t="s">
        <v>74</v>
      </c>
      <c r="S4243" s="2" t="s">
        <v>9042</v>
      </c>
      <c r="T4243" s="2" t="s">
        <v>9043</v>
      </c>
      <c r="U4243" s="2" t="b">
        <v>1</v>
      </c>
      <c r="V4243" s="2" t="s">
        <v>69</v>
      </c>
      <c r="W4243" s="2">
        <v>1.6</v>
      </c>
    </row>
    <row r="4244" spans="1:23" ht="15.75" customHeight="1" x14ac:dyDescent="0.25">
      <c r="A4244" s="2" t="s">
        <v>5200</v>
      </c>
      <c r="B4244" s="2" t="s">
        <v>5201</v>
      </c>
      <c r="C4244" s="2" t="s">
        <v>190</v>
      </c>
      <c r="D4244" s="2" t="s">
        <v>102</v>
      </c>
      <c r="E4244" s="2" t="s">
        <v>103</v>
      </c>
      <c r="F4244" s="2" t="s">
        <v>55</v>
      </c>
      <c r="G4244" s="2" t="s">
        <v>293</v>
      </c>
      <c r="H4244" s="2" t="s">
        <v>282</v>
      </c>
      <c r="I4244" s="2" t="s">
        <v>26</v>
      </c>
      <c r="J4244" s="2" t="s">
        <v>294</v>
      </c>
      <c r="K4244" s="2" t="s">
        <v>295</v>
      </c>
      <c r="L4244" s="2" t="s">
        <v>285</v>
      </c>
      <c r="M4244" s="2">
        <v>44</v>
      </c>
      <c r="N4244" s="2" t="b">
        <v>0</v>
      </c>
      <c r="O4244" s="2">
        <v>0.73478260869565226</v>
      </c>
      <c r="P4244" s="2">
        <v>0.72222222222222221</v>
      </c>
      <c r="Q4244" s="2">
        <v>0.74778761061946908</v>
      </c>
      <c r="R4244" s="2" t="s">
        <v>74</v>
      </c>
      <c r="S4244" s="2" t="s">
        <v>9044</v>
      </c>
      <c r="T4244" s="2" t="s">
        <v>9045</v>
      </c>
      <c r="U4244" s="2" t="b">
        <v>1</v>
      </c>
      <c r="V4244" s="2" t="s">
        <v>69</v>
      </c>
      <c r="W4244" s="2">
        <v>1.8</v>
      </c>
    </row>
    <row r="4245" spans="1:23" ht="15.75" customHeight="1" x14ac:dyDescent="0.25">
      <c r="A4245" s="2" t="s">
        <v>5200</v>
      </c>
      <c r="B4245" s="2" t="s">
        <v>5201</v>
      </c>
      <c r="C4245" s="2" t="s">
        <v>190</v>
      </c>
      <c r="D4245" s="2" t="s">
        <v>102</v>
      </c>
      <c r="E4245" s="2" t="s">
        <v>103</v>
      </c>
      <c r="F4245" s="2" t="s">
        <v>55</v>
      </c>
      <c r="G4245" s="2" t="s">
        <v>298</v>
      </c>
      <c r="H4245" s="2" t="s">
        <v>282</v>
      </c>
      <c r="I4245" s="2" t="s">
        <v>26</v>
      </c>
      <c r="J4245" s="2" t="s">
        <v>299</v>
      </c>
      <c r="K4245" s="2" t="s">
        <v>300</v>
      </c>
      <c r="L4245" s="2" t="s">
        <v>285</v>
      </c>
      <c r="M4245" s="2">
        <v>45</v>
      </c>
      <c r="N4245" s="2" t="b">
        <v>0</v>
      </c>
      <c r="O4245" s="2">
        <v>0.74945533769063166</v>
      </c>
      <c r="P4245" s="2">
        <v>0.7381974248927039</v>
      </c>
      <c r="Q4245" s="2">
        <v>0.76106194690265483</v>
      </c>
      <c r="R4245" s="2" t="s">
        <v>74</v>
      </c>
      <c r="S4245" s="2" t="s">
        <v>9046</v>
      </c>
      <c r="T4245" s="2" t="s">
        <v>9047</v>
      </c>
      <c r="U4245" s="2" t="b">
        <v>1</v>
      </c>
      <c r="V4245" s="2" t="s">
        <v>69</v>
      </c>
      <c r="W4245" s="2">
        <v>1.7</v>
      </c>
    </row>
    <row r="4246" spans="1:23" ht="15.75" customHeight="1" x14ac:dyDescent="0.25">
      <c r="A4246" s="2" t="s">
        <v>5200</v>
      </c>
      <c r="B4246" s="2" t="s">
        <v>5201</v>
      </c>
      <c r="C4246" s="2" t="s">
        <v>190</v>
      </c>
      <c r="D4246" s="2" t="s">
        <v>102</v>
      </c>
      <c r="E4246" s="2" t="s">
        <v>103</v>
      </c>
      <c r="F4246" s="2" t="s">
        <v>55</v>
      </c>
      <c r="G4246" s="2" t="s">
        <v>303</v>
      </c>
      <c r="H4246" s="2" t="s">
        <v>282</v>
      </c>
      <c r="I4246" s="2" t="s">
        <v>26</v>
      </c>
      <c r="J4246" s="2" t="s">
        <v>304</v>
      </c>
      <c r="K4246" s="2" t="s">
        <v>305</v>
      </c>
      <c r="L4246" s="2" t="s">
        <v>285</v>
      </c>
      <c r="M4246" s="2">
        <v>46</v>
      </c>
      <c r="N4246" s="2" t="b">
        <v>0</v>
      </c>
      <c r="O4246" s="2">
        <v>0.74782608695652175</v>
      </c>
      <c r="P4246" s="2">
        <v>0.7350427350427351</v>
      </c>
      <c r="Q4246" s="2">
        <v>0.76106194690265483</v>
      </c>
      <c r="R4246" s="2" t="s">
        <v>74</v>
      </c>
      <c r="S4246" s="2" t="s">
        <v>9048</v>
      </c>
      <c r="T4246" s="2" t="s">
        <v>9049</v>
      </c>
      <c r="U4246" s="2" t="b">
        <v>1</v>
      </c>
      <c r="V4246" s="2" t="s">
        <v>69</v>
      </c>
      <c r="W4246" s="2">
        <v>1.7</v>
      </c>
    </row>
    <row r="4247" spans="1:23" ht="15.75" customHeight="1" x14ac:dyDescent="0.25">
      <c r="A4247" s="2" t="s">
        <v>5200</v>
      </c>
      <c r="B4247" s="2" t="s">
        <v>5201</v>
      </c>
      <c r="C4247" s="2" t="s">
        <v>190</v>
      </c>
      <c r="D4247" s="2" t="s">
        <v>102</v>
      </c>
      <c r="E4247" s="2" t="s">
        <v>103</v>
      </c>
      <c r="F4247" s="2" t="s">
        <v>55</v>
      </c>
      <c r="G4247" s="2" t="s">
        <v>308</v>
      </c>
      <c r="H4247" s="2" t="s">
        <v>282</v>
      </c>
      <c r="I4247" s="2" t="s">
        <v>26</v>
      </c>
      <c r="J4247" s="2" t="s">
        <v>309</v>
      </c>
      <c r="K4247" s="2" t="s">
        <v>310</v>
      </c>
      <c r="L4247" s="2" t="s">
        <v>285</v>
      </c>
      <c r="M4247" s="2">
        <v>47</v>
      </c>
      <c r="N4247" s="2" t="b">
        <v>0</v>
      </c>
      <c r="O4247" s="2">
        <v>0.76586433260393871</v>
      </c>
      <c r="P4247" s="2">
        <v>0.75757575757575757</v>
      </c>
      <c r="Q4247" s="2">
        <v>0.77433628318584069</v>
      </c>
      <c r="R4247" s="2" t="s">
        <v>74</v>
      </c>
      <c r="S4247" s="2" t="s">
        <v>9050</v>
      </c>
      <c r="T4247" s="2" t="s">
        <v>9051</v>
      </c>
      <c r="U4247" s="2" t="b">
        <v>1</v>
      </c>
      <c r="V4247" s="2" t="s">
        <v>69</v>
      </c>
      <c r="W4247" s="2">
        <v>1.7</v>
      </c>
    </row>
    <row r="4248" spans="1:23" ht="15.75" customHeight="1" x14ac:dyDescent="0.25">
      <c r="A4248" s="2" t="s">
        <v>5200</v>
      </c>
      <c r="B4248" s="2" t="s">
        <v>5201</v>
      </c>
      <c r="C4248" s="2" t="s">
        <v>190</v>
      </c>
      <c r="D4248" s="2" t="s">
        <v>102</v>
      </c>
      <c r="E4248" s="2" t="s">
        <v>103</v>
      </c>
      <c r="F4248" s="2" t="s">
        <v>55</v>
      </c>
      <c r="G4248" s="2" t="s">
        <v>313</v>
      </c>
      <c r="H4248" s="2" t="s">
        <v>282</v>
      </c>
      <c r="I4248" s="2" t="s">
        <v>26</v>
      </c>
      <c r="J4248" s="2" t="s">
        <v>314</v>
      </c>
      <c r="K4248" s="2" t="s">
        <v>315</v>
      </c>
      <c r="L4248" s="2" t="s">
        <v>285</v>
      </c>
      <c r="M4248" s="2">
        <v>48</v>
      </c>
      <c r="N4248" s="2" t="b">
        <v>0</v>
      </c>
      <c r="O4248" s="2">
        <v>0.7456896551724137</v>
      </c>
      <c r="P4248" s="2">
        <v>0.72689075630252098</v>
      </c>
      <c r="Q4248" s="2">
        <v>0.76548672566371678</v>
      </c>
      <c r="R4248" s="2" t="s">
        <v>74</v>
      </c>
      <c r="S4248" s="2" t="s">
        <v>9052</v>
      </c>
      <c r="T4248" s="2" t="s">
        <v>9053</v>
      </c>
      <c r="U4248" s="2" t="b">
        <v>1</v>
      </c>
      <c r="V4248" s="2" t="s">
        <v>69</v>
      </c>
      <c r="W4248" s="2">
        <v>1.7</v>
      </c>
    </row>
    <row r="4249" spans="1:23" ht="15.75" customHeight="1" x14ac:dyDescent="0.25">
      <c r="A4249" s="2" t="s">
        <v>5200</v>
      </c>
      <c r="B4249" s="2" t="s">
        <v>5201</v>
      </c>
      <c r="C4249" s="2" t="s">
        <v>190</v>
      </c>
      <c r="D4249" s="2" t="s">
        <v>102</v>
      </c>
      <c r="E4249" s="2" t="s">
        <v>103</v>
      </c>
      <c r="F4249" s="2" t="s">
        <v>55</v>
      </c>
      <c r="G4249" s="2" t="s">
        <v>318</v>
      </c>
      <c r="H4249" s="2" t="s">
        <v>282</v>
      </c>
      <c r="I4249" s="2" t="s">
        <v>26</v>
      </c>
      <c r="J4249" s="2" t="s">
        <v>319</v>
      </c>
      <c r="K4249" s="2" t="s">
        <v>320</v>
      </c>
      <c r="L4249" s="2" t="s">
        <v>285</v>
      </c>
      <c r="M4249" s="2">
        <v>49</v>
      </c>
      <c r="N4249" s="2" t="b">
        <v>0</v>
      </c>
      <c r="O4249" s="2">
        <v>0.75593952483801308</v>
      </c>
      <c r="P4249" s="2">
        <v>0.73839662447257381</v>
      </c>
      <c r="Q4249" s="2">
        <v>0.77433628318584069</v>
      </c>
      <c r="R4249" s="2" t="s">
        <v>74</v>
      </c>
      <c r="S4249" s="2" t="s">
        <v>9054</v>
      </c>
      <c r="T4249" s="2" t="s">
        <v>9055</v>
      </c>
      <c r="U4249" s="2" t="b">
        <v>1</v>
      </c>
      <c r="V4249" s="2" t="s">
        <v>69</v>
      </c>
      <c r="W4249" s="2">
        <v>1.7</v>
      </c>
    </row>
    <row r="4250" spans="1:23" ht="15.75" customHeight="1" x14ac:dyDescent="0.25">
      <c r="A4250" s="2" t="s">
        <v>5200</v>
      </c>
      <c r="B4250" s="2" t="s">
        <v>5201</v>
      </c>
      <c r="C4250" s="2" t="s">
        <v>190</v>
      </c>
      <c r="D4250" s="2" t="s">
        <v>102</v>
      </c>
      <c r="E4250" s="2" t="s">
        <v>103</v>
      </c>
      <c r="F4250" s="2" t="s">
        <v>55</v>
      </c>
      <c r="G4250" s="2" t="s">
        <v>323</v>
      </c>
      <c r="H4250" s="2" t="s">
        <v>282</v>
      </c>
      <c r="I4250" s="2" t="s">
        <v>26</v>
      </c>
      <c r="J4250" s="2" t="s">
        <v>324</v>
      </c>
      <c r="K4250" s="2" t="s">
        <v>325</v>
      </c>
      <c r="L4250" s="2" t="s">
        <v>285</v>
      </c>
      <c r="M4250" s="2">
        <v>50</v>
      </c>
      <c r="N4250" s="2" t="b">
        <v>0</v>
      </c>
      <c r="O4250" s="2">
        <v>0.74408602150537628</v>
      </c>
      <c r="P4250" s="2">
        <v>0.72384937238493718</v>
      </c>
      <c r="Q4250" s="2">
        <v>0.76548672566371678</v>
      </c>
      <c r="R4250" s="2" t="s">
        <v>74</v>
      </c>
      <c r="S4250" s="2" t="s">
        <v>9056</v>
      </c>
      <c r="T4250" s="2" t="s">
        <v>9057</v>
      </c>
      <c r="U4250" s="2" t="b">
        <v>1</v>
      </c>
      <c r="V4250" s="2" t="s">
        <v>69</v>
      </c>
      <c r="W4250" s="2">
        <v>1.8</v>
      </c>
    </row>
    <row r="4251" spans="1:23" ht="15.75" customHeight="1" x14ac:dyDescent="0.25">
      <c r="A4251" s="2" t="s">
        <v>5200</v>
      </c>
      <c r="B4251" s="2" t="s">
        <v>5201</v>
      </c>
      <c r="C4251" s="2" t="s">
        <v>190</v>
      </c>
      <c r="D4251" s="2" t="s">
        <v>102</v>
      </c>
      <c r="E4251" s="2" t="s">
        <v>103</v>
      </c>
      <c r="F4251" s="2" t="s">
        <v>55</v>
      </c>
      <c r="G4251" s="2" t="s">
        <v>328</v>
      </c>
      <c r="H4251" s="2" t="s">
        <v>282</v>
      </c>
      <c r="I4251" s="2" t="s">
        <v>26</v>
      </c>
      <c r="J4251" s="2" t="s">
        <v>329</v>
      </c>
      <c r="K4251" s="2" t="s">
        <v>330</v>
      </c>
      <c r="L4251" s="2" t="s">
        <v>285</v>
      </c>
      <c r="M4251" s="2">
        <v>51</v>
      </c>
      <c r="N4251" s="2" t="b">
        <v>0</v>
      </c>
      <c r="O4251" s="2">
        <v>0.74782608695652175</v>
      </c>
      <c r="P4251" s="2">
        <v>0.7350427350427351</v>
      </c>
      <c r="Q4251" s="2">
        <v>0.76106194690265483</v>
      </c>
      <c r="R4251" s="2" t="s">
        <v>74</v>
      </c>
      <c r="S4251" s="2" t="s">
        <v>9058</v>
      </c>
      <c r="T4251" s="2" t="s">
        <v>9059</v>
      </c>
      <c r="U4251" s="2" t="b">
        <v>1</v>
      </c>
      <c r="V4251" s="2" t="s">
        <v>69</v>
      </c>
      <c r="W4251" s="2">
        <v>1.8</v>
      </c>
    </row>
    <row r="4252" spans="1:23" ht="15.75" customHeight="1" x14ac:dyDescent="0.25">
      <c r="A4252" s="2" t="s">
        <v>5200</v>
      </c>
      <c r="B4252" s="2" t="s">
        <v>5201</v>
      </c>
      <c r="C4252" s="2" t="s">
        <v>190</v>
      </c>
      <c r="D4252" s="2" t="s">
        <v>102</v>
      </c>
      <c r="E4252" s="2" t="s">
        <v>103</v>
      </c>
      <c r="F4252" s="2" t="s">
        <v>55</v>
      </c>
      <c r="G4252" s="2" t="s">
        <v>333</v>
      </c>
      <c r="H4252" s="2" t="s">
        <v>282</v>
      </c>
      <c r="I4252" s="2" t="s">
        <v>26</v>
      </c>
      <c r="J4252" s="2" t="s">
        <v>334</v>
      </c>
      <c r="K4252" s="2" t="s">
        <v>335</v>
      </c>
      <c r="L4252" s="2" t="s">
        <v>285</v>
      </c>
      <c r="M4252" s="2">
        <v>52</v>
      </c>
      <c r="N4252" s="2" t="b">
        <v>0</v>
      </c>
      <c r="O4252" s="2">
        <v>0.75965665236051494</v>
      </c>
      <c r="P4252" s="2">
        <v>0.73750000000000004</v>
      </c>
      <c r="Q4252" s="2">
        <v>0.7831858407079646</v>
      </c>
      <c r="R4252" s="2" t="s">
        <v>74</v>
      </c>
      <c r="S4252" s="2" t="s">
        <v>9060</v>
      </c>
      <c r="T4252" s="2" t="s">
        <v>9061</v>
      </c>
      <c r="U4252" s="2" t="b">
        <v>1</v>
      </c>
      <c r="V4252" s="2" t="s">
        <v>69</v>
      </c>
      <c r="W4252" s="2">
        <v>1.8</v>
      </c>
    </row>
    <row r="4253" spans="1:23" ht="15.75" customHeight="1" x14ac:dyDescent="0.25">
      <c r="A4253" s="2" t="s">
        <v>5200</v>
      </c>
      <c r="B4253" s="2" t="s">
        <v>5201</v>
      </c>
      <c r="C4253" s="2" t="s">
        <v>190</v>
      </c>
      <c r="D4253" s="2" t="s">
        <v>102</v>
      </c>
      <c r="E4253" s="2" t="s">
        <v>103</v>
      </c>
      <c r="F4253" s="2" t="s">
        <v>55</v>
      </c>
      <c r="G4253" s="2" t="s">
        <v>338</v>
      </c>
      <c r="H4253" s="2" t="s">
        <v>282</v>
      </c>
      <c r="I4253" s="2" t="s">
        <v>26</v>
      </c>
      <c r="J4253" s="2" t="s">
        <v>339</v>
      </c>
      <c r="K4253" s="2" t="s">
        <v>340</v>
      </c>
      <c r="L4253" s="2" t="s">
        <v>285</v>
      </c>
      <c r="M4253" s="2">
        <v>53</v>
      </c>
      <c r="N4253" s="2" t="b">
        <v>0</v>
      </c>
      <c r="O4253" s="2">
        <v>0.72570194384449238</v>
      </c>
      <c r="P4253" s="2">
        <v>0.70886075949367089</v>
      </c>
      <c r="Q4253" s="2">
        <v>0.74336283185840712</v>
      </c>
      <c r="R4253" s="2" t="s">
        <v>74</v>
      </c>
      <c r="S4253" s="2" t="s">
        <v>9062</v>
      </c>
      <c r="T4253" s="2" t="s">
        <v>9063</v>
      </c>
      <c r="U4253" s="2" t="b">
        <v>1</v>
      </c>
      <c r="V4253" s="2" t="s">
        <v>69</v>
      </c>
      <c r="W4253" s="2">
        <v>1.7</v>
      </c>
    </row>
    <row r="4254" spans="1:23" ht="15.75" customHeight="1" x14ac:dyDescent="0.25">
      <c r="A4254" s="2" t="s">
        <v>5200</v>
      </c>
      <c r="B4254" s="2" t="s">
        <v>5201</v>
      </c>
      <c r="C4254" s="2" t="s">
        <v>190</v>
      </c>
      <c r="D4254" s="2" t="s">
        <v>102</v>
      </c>
      <c r="E4254" s="2" t="s">
        <v>103</v>
      </c>
      <c r="F4254" s="2" t="s">
        <v>55</v>
      </c>
      <c r="G4254" s="2" t="s">
        <v>343</v>
      </c>
      <c r="H4254" s="2" t="s">
        <v>282</v>
      </c>
      <c r="I4254" s="2" t="s">
        <v>26</v>
      </c>
      <c r="J4254" s="2" t="s">
        <v>344</v>
      </c>
      <c r="K4254" s="2" t="s">
        <v>345</v>
      </c>
      <c r="L4254" s="2" t="s">
        <v>285</v>
      </c>
      <c r="M4254" s="2">
        <v>54</v>
      </c>
      <c r="N4254" s="2" t="b">
        <v>0</v>
      </c>
      <c r="O4254" s="2">
        <v>0.76190476190476186</v>
      </c>
      <c r="P4254" s="2">
        <v>0.74576271186440679</v>
      </c>
      <c r="Q4254" s="2">
        <v>0.77876106194690264</v>
      </c>
      <c r="R4254" s="2" t="s">
        <v>74</v>
      </c>
      <c r="S4254" s="2" t="s">
        <v>9064</v>
      </c>
      <c r="T4254" s="2" t="s">
        <v>9065</v>
      </c>
      <c r="U4254" s="2" t="b">
        <v>1</v>
      </c>
      <c r="V4254" s="2" t="s">
        <v>69</v>
      </c>
      <c r="W4254" s="2">
        <v>1.8</v>
      </c>
    </row>
    <row r="4255" spans="1:23" ht="15.75" customHeight="1" x14ac:dyDescent="0.25">
      <c r="A4255" s="2" t="s">
        <v>5200</v>
      </c>
      <c r="B4255" s="2" t="s">
        <v>5201</v>
      </c>
      <c r="C4255" s="2" t="s">
        <v>190</v>
      </c>
      <c r="D4255" s="2" t="s">
        <v>102</v>
      </c>
      <c r="E4255" s="2" t="s">
        <v>103</v>
      </c>
      <c r="F4255" s="2" t="s">
        <v>55</v>
      </c>
      <c r="G4255" s="2" t="s">
        <v>349</v>
      </c>
      <c r="H4255" s="2" t="s">
        <v>282</v>
      </c>
      <c r="I4255" s="2" t="s">
        <v>26</v>
      </c>
      <c r="J4255" s="2" t="s">
        <v>351</v>
      </c>
      <c r="K4255" s="2" t="s">
        <v>352</v>
      </c>
      <c r="L4255" s="2" t="s">
        <v>285</v>
      </c>
      <c r="M4255" s="2">
        <v>55</v>
      </c>
      <c r="N4255" s="2" t="b">
        <v>0</v>
      </c>
      <c r="O4255" s="2">
        <v>0.72532188841201728</v>
      </c>
      <c r="P4255" s="2">
        <v>0.70416666666666672</v>
      </c>
      <c r="Q4255" s="2">
        <v>0.74778761061946908</v>
      </c>
      <c r="R4255" s="2" t="s">
        <v>74</v>
      </c>
      <c r="S4255" s="2" t="s">
        <v>9066</v>
      </c>
      <c r="T4255" s="2" t="s">
        <v>9067</v>
      </c>
      <c r="U4255" s="2" t="b">
        <v>1</v>
      </c>
      <c r="V4255" s="2" t="s">
        <v>69</v>
      </c>
      <c r="W4255" s="2">
        <v>1.8</v>
      </c>
    </row>
    <row r="4256" spans="1:23" ht="15.75" customHeight="1" x14ac:dyDescent="0.25">
      <c r="A4256" s="2" t="s">
        <v>5200</v>
      </c>
      <c r="B4256" s="2" t="s">
        <v>5201</v>
      </c>
      <c r="C4256" s="2" t="s">
        <v>190</v>
      </c>
      <c r="D4256" s="2" t="s">
        <v>102</v>
      </c>
      <c r="E4256" s="2" t="s">
        <v>103</v>
      </c>
      <c r="F4256" s="2" t="s">
        <v>55</v>
      </c>
      <c r="G4256" s="2" t="s">
        <v>363</v>
      </c>
      <c r="H4256" s="2" t="s">
        <v>282</v>
      </c>
      <c r="I4256" s="2" t="s">
        <v>26</v>
      </c>
      <c r="J4256" s="2" t="s">
        <v>367</v>
      </c>
      <c r="K4256" s="2" t="s">
        <v>368</v>
      </c>
      <c r="L4256" s="2" t="s">
        <v>285</v>
      </c>
      <c r="M4256" s="2">
        <v>56</v>
      </c>
      <c r="N4256" s="2" t="b">
        <v>0</v>
      </c>
      <c r="O4256" s="2">
        <v>0.74186550976138832</v>
      </c>
      <c r="P4256" s="2">
        <v>0.72765957446808516</v>
      </c>
      <c r="Q4256" s="2">
        <v>0.75663716814159288</v>
      </c>
      <c r="R4256" s="2" t="s">
        <v>74</v>
      </c>
      <c r="S4256" s="2" t="s">
        <v>9068</v>
      </c>
      <c r="T4256" s="2" t="s">
        <v>9069</v>
      </c>
      <c r="U4256" s="2" t="b">
        <v>1</v>
      </c>
      <c r="V4256" s="2" t="s">
        <v>69</v>
      </c>
      <c r="W4256" s="2">
        <v>1.8</v>
      </c>
    </row>
    <row r="4257" spans="1:23" ht="15.75" customHeight="1" x14ac:dyDescent="0.25">
      <c r="A4257" s="2" t="s">
        <v>5200</v>
      </c>
      <c r="B4257" s="2" t="s">
        <v>5201</v>
      </c>
      <c r="C4257" s="2" t="s">
        <v>190</v>
      </c>
      <c r="D4257" s="2" t="s">
        <v>102</v>
      </c>
      <c r="E4257" s="2" t="s">
        <v>103</v>
      </c>
      <c r="F4257" s="2" t="s">
        <v>55</v>
      </c>
      <c r="G4257" s="2" t="s">
        <v>378</v>
      </c>
      <c r="H4257" s="2" t="s">
        <v>282</v>
      </c>
      <c r="I4257" s="2" t="s">
        <v>26</v>
      </c>
      <c r="J4257" s="2" t="s">
        <v>380</v>
      </c>
      <c r="K4257" s="2" t="s">
        <v>381</v>
      </c>
      <c r="L4257" s="2" t="s">
        <v>285</v>
      </c>
      <c r="M4257" s="2">
        <v>57</v>
      </c>
      <c r="N4257" s="2" t="b">
        <v>0</v>
      </c>
      <c r="O4257" s="2">
        <v>0.76419213973799138</v>
      </c>
      <c r="P4257" s="2">
        <v>0.75431034482758619</v>
      </c>
      <c r="Q4257" s="2">
        <v>0.77433628318584069</v>
      </c>
      <c r="R4257" s="2" t="s">
        <v>74</v>
      </c>
      <c r="S4257" s="2" t="s">
        <v>9070</v>
      </c>
      <c r="T4257" s="2" t="s">
        <v>9071</v>
      </c>
      <c r="U4257" s="2" t="b">
        <v>1</v>
      </c>
      <c r="V4257" s="2" t="s">
        <v>69</v>
      </c>
      <c r="W4257" s="2">
        <v>1.8</v>
      </c>
    </row>
    <row r="4258" spans="1:23" ht="15.75" customHeight="1" x14ac:dyDescent="0.25">
      <c r="A4258" s="2" t="s">
        <v>5200</v>
      </c>
      <c r="B4258" s="2" t="s">
        <v>5201</v>
      </c>
      <c r="C4258" s="2" t="s">
        <v>190</v>
      </c>
      <c r="D4258" s="2" t="s">
        <v>102</v>
      </c>
      <c r="E4258" s="2" t="s">
        <v>103</v>
      </c>
      <c r="F4258" s="2" t="s">
        <v>55</v>
      </c>
      <c r="G4258" s="2" t="s">
        <v>389</v>
      </c>
      <c r="H4258" s="2" t="s">
        <v>282</v>
      </c>
      <c r="I4258" s="2" t="s">
        <v>26</v>
      </c>
      <c r="J4258" s="2" t="s">
        <v>390</v>
      </c>
      <c r="K4258" s="2" t="s">
        <v>391</v>
      </c>
      <c r="L4258" s="2" t="s">
        <v>285</v>
      </c>
      <c r="M4258" s="2">
        <v>58</v>
      </c>
      <c r="N4258" s="2" t="b">
        <v>0</v>
      </c>
      <c r="O4258" s="2">
        <v>0.68778280542986425</v>
      </c>
      <c r="P4258" s="2">
        <v>0.70370370370370372</v>
      </c>
      <c r="Q4258" s="2">
        <v>0.67256637168141598</v>
      </c>
      <c r="R4258" s="2" t="s">
        <v>74</v>
      </c>
      <c r="S4258" s="2" t="s">
        <v>9072</v>
      </c>
      <c r="T4258" s="2" t="s">
        <v>9073</v>
      </c>
      <c r="U4258" s="2" t="b">
        <v>1</v>
      </c>
      <c r="V4258" s="2" t="s">
        <v>69</v>
      </c>
      <c r="W4258" s="2">
        <v>1.8</v>
      </c>
    </row>
    <row r="4259" spans="1:23" ht="15.75" customHeight="1" x14ac:dyDescent="0.25">
      <c r="A4259" s="2" t="s">
        <v>5200</v>
      </c>
      <c r="B4259" s="2" t="s">
        <v>5201</v>
      </c>
      <c r="C4259" s="2" t="s">
        <v>190</v>
      </c>
      <c r="D4259" s="2" t="s">
        <v>102</v>
      </c>
      <c r="E4259" s="2" t="s">
        <v>103</v>
      </c>
      <c r="F4259" s="2" t="s">
        <v>55</v>
      </c>
      <c r="G4259" s="2" t="s">
        <v>395</v>
      </c>
      <c r="H4259" s="2" t="s">
        <v>282</v>
      </c>
      <c r="I4259" s="2" t="s">
        <v>26</v>
      </c>
      <c r="J4259" s="2" t="s">
        <v>397</v>
      </c>
      <c r="K4259" s="2" t="s">
        <v>398</v>
      </c>
      <c r="L4259" s="2" t="s">
        <v>285</v>
      </c>
      <c r="M4259" s="2">
        <v>59</v>
      </c>
      <c r="N4259" s="2" t="b">
        <v>0</v>
      </c>
      <c r="O4259" s="2">
        <v>0.76923076923076927</v>
      </c>
      <c r="P4259" s="2">
        <v>0.76419213973799127</v>
      </c>
      <c r="Q4259" s="2">
        <v>0.77433628318584069</v>
      </c>
      <c r="R4259" s="2" t="s">
        <v>74</v>
      </c>
      <c r="S4259" s="2" t="s">
        <v>9074</v>
      </c>
      <c r="T4259" s="2" t="s">
        <v>9075</v>
      </c>
      <c r="U4259" s="2" t="b">
        <v>1</v>
      </c>
      <c r="V4259" s="2" t="s">
        <v>69</v>
      </c>
      <c r="W4259" s="2">
        <v>1.7</v>
      </c>
    </row>
    <row r="4260" spans="1:23" ht="15.75" customHeight="1" x14ac:dyDescent="0.25">
      <c r="A4260" s="2" t="s">
        <v>5200</v>
      </c>
      <c r="B4260" s="2" t="s">
        <v>5201</v>
      </c>
      <c r="C4260" s="2" t="s">
        <v>190</v>
      </c>
      <c r="D4260" s="2" t="s">
        <v>102</v>
      </c>
      <c r="E4260" s="2" t="s">
        <v>103</v>
      </c>
      <c r="F4260" s="2" t="s">
        <v>55</v>
      </c>
      <c r="G4260" s="2" t="s">
        <v>401</v>
      </c>
      <c r="H4260" s="2" t="s">
        <v>282</v>
      </c>
      <c r="I4260" s="2" t="s">
        <v>26</v>
      </c>
      <c r="J4260" s="2" t="s">
        <v>402</v>
      </c>
      <c r="K4260" s="2" t="s">
        <v>403</v>
      </c>
      <c r="L4260" s="2" t="s">
        <v>285</v>
      </c>
      <c r="M4260" s="2">
        <v>60</v>
      </c>
      <c r="N4260" s="2" t="b">
        <v>0</v>
      </c>
      <c r="O4260" s="2">
        <v>0.75324675324675328</v>
      </c>
      <c r="P4260" s="2">
        <v>0.73728813559322037</v>
      </c>
      <c r="Q4260" s="2">
        <v>0.76991150442477874</v>
      </c>
      <c r="R4260" s="2" t="s">
        <v>74</v>
      </c>
      <c r="S4260" s="2" t="s">
        <v>9076</v>
      </c>
      <c r="T4260" s="2" t="s">
        <v>9077</v>
      </c>
      <c r="U4260" s="2" t="b">
        <v>1</v>
      </c>
      <c r="V4260" s="2" t="s">
        <v>69</v>
      </c>
      <c r="W4260" s="2">
        <v>1.7</v>
      </c>
    </row>
    <row r="4261" spans="1:23" ht="15.75" customHeight="1" x14ac:dyDescent="0.25">
      <c r="A4261" s="2" t="s">
        <v>5200</v>
      </c>
      <c r="B4261" s="2" t="s">
        <v>5201</v>
      </c>
      <c r="C4261" s="2" t="s">
        <v>190</v>
      </c>
      <c r="D4261" s="2" t="s">
        <v>102</v>
      </c>
      <c r="E4261" s="2" t="s">
        <v>103</v>
      </c>
      <c r="F4261" s="2" t="s">
        <v>55</v>
      </c>
      <c r="G4261" s="2" t="s">
        <v>406</v>
      </c>
      <c r="H4261" s="2" t="s">
        <v>282</v>
      </c>
      <c r="I4261" s="2" t="s">
        <v>26</v>
      </c>
      <c r="J4261" s="2" t="s">
        <v>407</v>
      </c>
      <c r="K4261" s="2" t="s">
        <v>408</v>
      </c>
      <c r="L4261" s="2" t="s">
        <v>285</v>
      </c>
      <c r="M4261" s="2">
        <v>61</v>
      </c>
      <c r="N4261" s="2" t="b">
        <v>0</v>
      </c>
      <c r="O4261" s="2">
        <v>0.75161987041036715</v>
      </c>
      <c r="P4261" s="2">
        <v>0.73417721518987344</v>
      </c>
      <c r="Q4261" s="2">
        <v>0.76991150442477874</v>
      </c>
      <c r="R4261" s="2" t="s">
        <v>74</v>
      </c>
      <c r="S4261" s="2" t="s">
        <v>9078</v>
      </c>
      <c r="T4261" s="2" t="s">
        <v>9079</v>
      </c>
      <c r="U4261" s="2" t="b">
        <v>1</v>
      </c>
      <c r="V4261" s="2" t="s">
        <v>69</v>
      </c>
      <c r="W4261" s="2">
        <v>1.8</v>
      </c>
    </row>
    <row r="4262" spans="1:23" ht="15.75" customHeight="1" x14ac:dyDescent="0.25">
      <c r="A4262" s="2" t="s">
        <v>5200</v>
      </c>
      <c r="B4262" s="2" t="s">
        <v>5201</v>
      </c>
      <c r="C4262" s="2" t="s">
        <v>190</v>
      </c>
      <c r="D4262" s="2" t="s">
        <v>102</v>
      </c>
      <c r="E4262" s="2" t="s">
        <v>103</v>
      </c>
      <c r="F4262" s="2" t="s">
        <v>364</v>
      </c>
      <c r="G4262" s="2" t="s">
        <v>411</v>
      </c>
      <c r="H4262" s="2" t="s">
        <v>412</v>
      </c>
      <c r="I4262" s="2" t="s">
        <v>54</v>
      </c>
      <c r="J4262" s="2" t="s">
        <v>413</v>
      </c>
      <c r="K4262" s="2" t="s">
        <v>414</v>
      </c>
      <c r="L4262" s="2" t="s">
        <v>377</v>
      </c>
      <c r="M4262" s="2">
        <v>42</v>
      </c>
      <c r="N4262" s="2" t="b">
        <v>0</v>
      </c>
      <c r="O4262" s="2">
        <v>0.8434237995824635</v>
      </c>
      <c r="P4262" s="2">
        <v>0.81451612903225812</v>
      </c>
      <c r="Q4262" s="2">
        <v>0.87445887445887449</v>
      </c>
      <c r="R4262" s="2" t="s">
        <v>74</v>
      </c>
      <c r="S4262" s="2" t="s">
        <v>9080</v>
      </c>
      <c r="T4262" s="2" t="s">
        <v>9081</v>
      </c>
      <c r="U4262" s="2" t="b">
        <v>1</v>
      </c>
      <c r="V4262" s="2" t="s">
        <v>69</v>
      </c>
      <c r="W4262" s="2">
        <v>1.8</v>
      </c>
    </row>
    <row r="4263" spans="1:23" ht="15.75" customHeight="1" x14ac:dyDescent="0.25">
      <c r="A4263" s="2" t="s">
        <v>5200</v>
      </c>
      <c r="B4263" s="2" t="s">
        <v>5201</v>
      </c>
      <c r="C4263" s="2" t="s">
        <v>190</v>
      </c>
      <c r="D4263" s="2" t="s">
        <v>102</v>
      </c>
      <c r="E4263" s="2" t="s">
        <v>103</v>
      </c>
      <c r="F4263" s="2" t="s">
        <v>364</v>
      </c>
      <c r="G4263" s="2" t="s">
        <v>417</v>
      </c>
      <c r="H4263" s="2" t="s">
        <v>412</v>
      </c>
      <c r="I4263" s="2" t="s">
        <v>54</v>
      </c>
      <c r="J4263" s="2" t="s">
        <v>418</v>
      </c>
      <c r="K4263" s="2" t="s">
        <v>419</v>
      </c>
      <c r="L4263" s="2" t="s">
        <v>377</v>
      </c>
      <c r="M4263" s="2">
        <v>43</v>
      </c>
      <c r="N4263" s="2" t="b">
        <v>0</v>
      </c>
      <c r="O4263" s="2">
        <v>0.83682008368200833</v>
      </c>
      <c r="P4263" s="2">
        <v>0.80971659919028338</v>
      </c>
      <c r="Q4263" s="2">
        <v>0.86580086580086579</v>
      </c>
      <c r="R4263" s="2" t="s">
        <v>74</v>
      </c>
      <c r="S4263" s="2" t="s">
        <v>9082</v>
      </c>
      <c r="T4263" s="2" t="s">
        <v>9083</v>
      </c>
      <c r="U4263" s="2" t="b">
        <v>1</v>
      </c>
      <c r="V4263" s="2" t="s">
        <v>69</v>
      </c>
      <c r="W4263" s="2">
        <v>1.8</v>
      </c>
    </row>
    <row r="4264" spans="1:23" ht="15.75" customHeight="1" x14ac:dyDescent="0.25">
      <c r="A4264" s="2" t="s">
        <v>5200</v>
      </c>
      <c r="B4264" s="2" t="s">
        <v>5201</v>
      </c>
      <c r="C4264" s="2" t="s">
        <v>190</v>
      </c>
      <c r="D4264" s="2" t="s">
        <v>102</v>
      </c>
      <c r="E4264" s="2" t="s">
        <v>103</v>
      </c>
      <c r="F4264" s="2" t="s">
        <v>364</v>
      </c>
      <c r="G4264" s="2" t="s">
        <v>422</v>
      </c>
      <c r="H4264" s="2" t="s">
        <v>412</v>
      </c>
      <c r="I4264" s="2" t="s">
        <v>54</v>
      </c>
      <c r="J4264" s="2" t="s">
        <v>423</v>
      </c>
      <c r="K4264" s="2" t="s">
        <v>424</v>
      </c>
      <c r="L4264" s="2" t="s">
        <v>377</v>
      </c>
      <c r="M4264" s="2">
        <v>44</v>
      </c>
      <c r="N4264" s="2" t="b">
        <v>0</v>
      </c>
      <c r="O4264" s="2">
        <v>0.83750000000000002</v>
      </c>
      <c r="P4264" s="2">
        <v>0.80722891566265065</v>
      </c>
      <c r="Q4264" s="2">
        <v>0.87012987012987009</v>
      </c>
      <c r="R4264" s="2" t="s">
        <v>74</v>
      </c>
      <c r="S4264" s="2" t="s">
        <v>9084</v>
      </c>
      <c r="T4264" s="2" t="s">
        <v>9085</v>
      </c>
      <c r="U4264" s="2" t="b">
        <v>1</v>
      </c>
      <c r="V4264" s="2" t="s">
        <v>69</v>
      </c>
      <c r="W4264" s="2">
        <v>1.9</v>
      </c>
    </row>
    <row r="4265" spans="1:23" ht="15.75" customHeight="1" x14ac:dyDescent="0.25">
      <c r="A4265" s="2" t="s">
        <v>5200</v>
      </c>
      <c r="B4265" s="2" t="s">
        <v>5201</v>
      </c>
      <c r="C4265" s="2" t="s">
        <v>190</v>
      </c>
      <c r="D4265" s="2" t="s">
        <v>102</v>
      </c>
      <c r="E4265" s="2" t="s">
        <v>103</v>
      </c>
      <c r="F4265" s="2" t="s">
        <v>364</v>
      </c>
      <c r="G4265" s="2" t="s">
        <v>427</v>
      </c>
      <c r="H4265" s="2" t="s">
        <v>412</v>
      </c>
      <c r="I4265" s="2" t="s">
        <v>54</v>
      </c>
      <c r="J4265" s="2" t="s">
        <v>428</v>
      </c>
      <c r="K4265" s="2" t="s">
        <v>429</v>
      </c>
      <c r="L4265" s="2" t="s">
        <v>377</v>
      </c>
      <c r="M4265" s="2">
        <v>45</v>
      </c>
      <c r="N4265" s="2" t="b">
        <v>0</v>
      </c>
      <c r="O4265" s="2">
        <v>0.84166666666666667</v>
      </c>
      <c r="P4265" s="2">
        <v>0.8112449799196787</v>
      </c>
      <c r="Q4265" s="2">
        <v>0.87445887445887449</v>
      </c>
      <c r="R4265" s="2" t="s">
        <v>74</v>
      </c>
      <c r="S4265" s="2" t="s">
        <v>9086</v>
      </c>
      <c r="T4265" s="2" t="s">
        <v>9087</v>
      </c>
      <c r="U4265" s="2" t="b">
        <v>1</v>
      </c>
      <c r="V4265" s="2" t="s">
        <v>69</v>
      </c>
      <c r="W4265" s="2">
        <v>1.8</v>
      </c>
    </row>
    <row r="4266" spans="1:23" ht="15.75" customHeight="1" x14ac:dyDescent="0.25">
      <c r="A4266" s="2" t="s">
        <v>5200</v>
      </c>
      <c r="B4266" s="2" t="s">
        <v>5201</v>
      </c>
      <c r="C4266" s="2" t="s">
        <v>190</v>
      </c>
      <c r="D4266" s="2" t="s">
        <v>102</v>
      </c>
      <c r="E4266" s="2" t="s">
        <v>103</v>
      </c>
      <c r="F4266" s="2" t="s">
        <v>364</v>
      </c>
      <c r="G4266" s="2" t="s">
        <v>432</v>
      </c>
      <c r="H4266" s="2" t="s">
        <v>412</v>
      </c>
      <c r="I4266" s="2" t="s">
        <v>54</v>
      </c>
      <c r="J4266" s="2" t="s">
        <v>433</v>
      </c>
      <c r="K4266" s="2" t="s">
        <v>434</v>
      </c>
      <c r="L4266" s="2" t="s">
        <v>377</v>
      </c>
      <c r="M4266" s="2">
        <v>46</v>
      </c>
      <c r="N4266" s="2" t="b">
        <v>0</v>
      </c>
      <c r="O4266" s="2">
        <v>0.8340248962655602</v>
      </c>
      <c r="P4266" s="2">
        <v>0.80079681274900394</v>
      </c>
      <c r="Q4266" s="2">
        <v>0.87012987012987009</v>
      </c>
      <c r="R4266" s="2" t="s">
        <v>74</v>
      </c>
      <c r="S4266" s="2" t="s">
        <v>9088</v>
      </c>
      <c r="T4266" s="2" t="s">
        <v>9089</v>
      </c>
      <c r="U4266" s="2" t="b">
        <v>1</v>
      </c>
      <c r="V4266" s="2" t="s">
        <v>69</v>
      </c>
      <c r="W4266" s="2">
        <v>1.8</v>
      </c>
    </row>
    <row r="4267" spans="1:23" ht="15.75" customHeight="1" x14ac:dyDescent="0.25">
      <c r="A4267" s="2" t="s">
        <v>5200</v>
      </c>
      <c r="B4267" s="2" t="s">
        <v>5201</v>
      </c>
      <c r="C4267" s="2" t="s">
        <v>190</v>
      </c>
      <c r="D4267" s="2" t="s">
        <v>102</v>
      </c>
      <c r="E4267" s="2" t="s">
        <v>103</v>
      </c>
      <c r="F4267" s="2" t="s">
        <v>364</v>
      </c>
      <c r="G4267" s="2" t="s">
        <v>437</v>
      </c>
      <c r="H4267" s="2" t="s">
        <v>412</v>
      </c>
      <c r="I4267" s="2" t="s">
        <v>54</v>
      </c>
      <c r="J4267" s="2" t="s">
        <v>438</v>
      </c>
      <c r="K4267" s="2" t="s">
        <v>439</v>
      </c>
      <c r="L4267" s="2" t="s">
        <v>377</v>
      </c>
      <c r="M4267" s="2">
        <v>47</v>
      </c>
      <c r="N4267" s="2" t="b">
        <v>0</v>
      </c>
      <c r="O4267" s="2">
        <v>0.83057851239669411</v>
      </c>
      <c r="P4267" s="2">
        <v>0.7944664031620553</v>
      </c>
      <c r="Q4267" s="2">
        <v>0.87012987012987009</v>
      </c>
      <c r="R4267" s="2" t="s">
        <v>74</v>
      </c>
      <c r="S4267" s="2" t="s">
        <v>9090</v>
      </c>
      <c r="T4267" s="2" t="s">
        <v>9091</v>
      </c>
      <c r="U4267" s="2" t="b">
        <v>1</v>
      </c>
      <c r="V4267" s="2" t="s">
        <v>69</v>
      </c>
      <c r="W4267" s="2">
        <v>1.8</v>
      </c>
    </row>
    <row r="4268" spans="1:23" ht="15.75" customHeight="1" x14ac:dyDescent="0.25">
      <c r="A4268" s="2" t="s">
        <v>5200</v>
      </c>
      <c r="B4268" s="2" t="s">
        <v>5201</v>
      </c>
      <c r="C4268" s="2" t="s">
        <v>190</v>
      </c>
      <c r="D4268" s="2" t="s">
        <v>102</v>
      </c>
      <c r="E4268" s="2" t="s">
        <v>103</v>
      </c>
      <c r="F4268" s="2" t="s">
        <v>364</v>
      </c>
      <c r="G4268" s="2" t="s">
        <v>442</v>
      </c>
      <c r="H4268" s="2" t="s">
        <v>412</v>
      </c>
      <c r="I4268" s="2" t="s">
        <v>54</v>
      </c>
      <c r="J4268" s="2" t="s">
        <v>443</v>
      </c>
      <c r="K4268" s="2" t="s">
        <v>444</v>
      </c>
      <c r="L4268" s="2" t="s">
        <v>377</v>
      </c>
      <c r="M4268" s="2">
        <v>48</v>
      </c>
      <c r="N4268" s="2" t="b">
        <v>0</v>
      </c>
      <c r="O4268" s="2">
        <v>0.82008368200836823</v>
      </c>
      <c r="P4268" s="2">
        <v>0.79352226720647778</v>
      </c>
      <c r="Q4268" s="2">
        <v>0.84848484848484851</v>
      </c>
      <c r="R4268" s="2" t="s">
        <v>74</v>
      </c>
      <c r="S4268" s="2" t="s">
        <v>9092</v>
      </c>
      <c r="T4268" s="2" t="s">
        <v>9093</v>
      </c>
      <c r="U4268" s="2" t="b">
        <v>1</v>
      </c>
      <c r="V4268" s="2" t="s">
        <v>69</v>
      </c>
      <c r="W4268" s="2">
        <v>1.8</v>
      </c>
    </row>
    <row r="4269" spans="1:23" ht="15.75" customHeight="1" x14ac:dyDescent="0.25">
      <c r="A4269" s="2" t="s">
        <v>5200</v>
      </c>
      <c r="B4269" s="2" t="s">
        <v>5201</v>
      </c>
      <c r="C4269" s="2" t="s">
        <v>190</v>
      </c>
      <c r="D4269" s="2" t="s">
        <v>102</v>
      </c>
      <c r="E4269" s="2" t="s">
        <v>103</v>
      </c>
      <c r="F4269" s="2" t="s">
        <v>364</v>
      </c>
      <c r="G4269" s="2" t="s">
        <v>447</v>
      </c>
      <c r="H4269" s="2" t="s">
        <v>412</v>
      </c>
      <c r="I4269" s="2" t="s">
        <v>54</v>
      </c>
      <c r="J4269" s="2" t="s">
        <v>448</v>
      </c>
      <c r="K4269" s="2" t="s">
        <v>449</v>
      </c>
      <c r="L4269" s="2" t="s">
        <v>377</v>
      </c>
      <c r="M4269" s="2">
        <v>49</v>
      </c>
      <c r="N4269" s="2" t="b">
        <v>0</v>
      </c>
      <c r="O4269" s="2">
        <v>0.83924843423799589</v>
      </c>
      <c r="P4269" s="2">
        <v>0.81048387096774188</v>
      </c>
      <c r="Q4269" s="2">
        <v>0.87012987012987009</v>
      </c>
      <c r="R4269" s="2" t="s">
        <v>74</v>
      </c>
      <c r="S4269" s="2" t="s">
        <v>9094</v>
      </c>
      <c r="T4269" s="2" t="s">
        <v>9095</v>
      </c>
      <c r="U4269" s="2" t="b">
        <v>1</v>
      </c>
      <c r="V4269" s="2" t="s">
        <v>69</v>
      </c>
      <c r="W4269" s="2">
        <v>1.8</v>
      </c>
    </row>
    <row r="4270" spans="1:23" ht="15.75" customHeight="1" x14ac:dyDescent="0.25">
      <c r="A4270" s="2" t="s">
        <v>5200</v>
      </c>
      <c r="B4270" s="2" t="s">
        <v>5201</v>
      </c>
      <c r="C4270" s="2" t="s">
        <v>190</v>
      </c>
      <c r="D4270" s="2" t="s">
        <v>102</v>
      </c>
      <c r="E4270" s="2" t="s">
        <v>103</v>
      </c>
      <c r="F4270" s="2" t="s">
        <v>364</v>
      </c>
      <c r="G4270" s="2" t="s">
        <v>452</v>
      </c>
      <c r="H4270" s="2" t="s">
        <v>412</v>
      </c>
      <c r="I4270" s="2" t="s">
        <v>54</v>
      </c>
      <c r="J4270" s="2" t="s">
        <v>453</v>
      </c>
      <c r="K4270" s="2" t="s">
        <v>454</v>
      </c>
      <c r="L4270" s="2" t="s">
        <v>377</v>
      </c>
      <c r="M4270" s="2">
        <v>50</v>
      </c>
      <c r="N4270" s="2" t="b">
        <v>0</v>
      </c>
      <c r="O4270" s="2">
        <v>0.83789473684210536</v>
      </c>
      <c r="P4270" s="2">
        <v>0.81557377049180324</v>
      </c>
      <c r="Q4270" s="2">
        <v>0.8614718614718615</v>
      </c>
      <c r="R4270" s="2" t="s">
        <v>74</v>
      </c>
      <c r="S4270" s="2" t="s">
        <v>9096</v>
      </c>
      <c r="T4270" s="2" t="s">
        <v>9097</v>
      </c>
      <c r="U4270" s="2" t="b">
        <v>1</v>
      </c>
      <c r="V4270" s="2" t="s">
        <v>69</v>
      </c>
      <c r="W4270" s="2">
        <v>1.8</v>
      </c>
    </row>
    <row r="4271" spans="1:23" ht="15.75" customHeight="1" x14ac:dyDescent="0.25">
      <c r="A4271" s="2" t="s">
        <v>5200</v>
      </c>
      <c r="B4271" s="2" t="s">
        <v>5201</v>
      </c>
      <c r="C4271" s="2" t="s">
        <v>190</v>
      </c>
      <c r="D4271" s="2" t="s">
        <v>102</v>
      </c>
      <c r="E4271" s="2" t="s">
        <v>103</v>
      </c>
      <c r="F4271" s="2" t="s">
        <v>364</v>
      </c>
      <c r="G4271" s="2" t="s">
        <v>457</v>
      </c>
      <c r="H4271" s="2" t="s">
        <v>412</v>
      </c>
      <c r="I4271" s="2" t="s">
        <v>54</v>
      </c>
      <c r="J4271" s="2" t="s">
        <v>458</v>
      </c>
      <c r="K4271" s="2" t="s">
        <v>459</v>
      </c>
      <c r="L4271" s="2" t="s">
        <v>377</v>
      </c>
      <c r="M4271" s="2">
        <v>51</v>
      </c>
      <c r="N4271" s="2" t="b">
        <v>0</v>
      </c>
      <c r="O4271" s="2">
        <v>0.84518828451882844</v>
      </c>
      <c r="P4271" s="2">
        <v>0.81781376518218618</v>
      </c>
      <c r="Q4271" s="2">
        <v>0.87445887445887449</v>
      </c>
      <c r="R4271" s="2" t="s">
        <v>74</v>
      </c>
      <c r="S4271" s="2" t="s">
        <v>9098</v>
      </c>
      <c r="T4271" s="2" t="s">
        <v>9099</v>
      </c>
      <c r="U4271" s="2" t="b">
        <v>1</v>
      </c>
      <c r="V4271" s="2" t="s">
        <v>69</v>
      </c>
      <c r="W4271" s="2">
        <v>1.6</v>
      </c>
    </row>
    <row r="4272" spans="1:23" ht="15.75" customHeight="1" x14ac:dyDescent="0.25">
      <c r="A4272" s="2" t="s">
        <v>5200</v>
      </c>
      <c r="B4272" s="2" t="s">
        <v>5201</v>
      </c>
      <c r="C4272" s="2" t="s">
        <v>190</v>
      </c>
      <c r="D4272" s="2" t="s">
        <v>102</v>
      </c>
      <c r="E4272" s="2" t="s">
        <v>103</v>
      </c>
      <c r="F4272" s="2" t="s">
        <v>364</v>
      </c>
      <c r="G4272" s="2" t="s">
        <v>462</v>
      </c>
      <c r="H4272" s="2" t="s">
        <v>412</v>
      </c>
      <c r="I4272" s="2" t="s">
        <v>54</v>
      </c>
      <c r="J4272" s="2" t="s">
        <v>463</v>
      </c>
      <c r="K4272" s="2" t="s">
        <v>464</v>
      </c>
      <c r="L4272" s="2" t="s">
        <v>377</v>
      </c>
      <c r="M4272" s="2">
        <v>52</v>
      </c>
      <c r="N4272" s="2" t="b">
        <v>0</v>
      </c>
      <c r="O4272" s="2">
        <v>0.83160083160083165</v>
      </c>
      <c r="P4272" s="2">
        <v>0.8</v>
      </c>
      <c r="Q4272" s="2">
        <v>0.86580086580086579</v>
      </c>
      <c r="R4272" s="2" t="s">
        <v>74</v>
      </c>
      <c r="S4272" s="2" t="s">
        <v>9100</v>
      </c>
      <c r="T4272" s="2" t="s">
        <v>9101</v>
      </c>
      <c r="U4272" s="2" t="b">
        <v>1</v>
      </c>
      <c r="V4272" s="2" t="s">
        <v>69</v>
      </c>
      <c r="W4272" s="2">
        <v>1.8</v>
      </c>
    </row>
    <row r="4273" spans="1:23" ht="15.75" customHeight="1" x14ac:dyDescent="0.25">
      <c r="A4273" s="2" t="s">
        <v>5200</v>
      </c>
      <c r="B4273" s="2" t="s">
        <v>5201</v>
      </c>
      <c r="C4273" s="2" t="s">
        <v>190</v>
      </c>
      <c r="D4273" s="2" t="s">
        <v>102</v>
      </c>
      <c r="E4273" s="2" t="s">
        <v>103</v>
      </c>
      <c r="F4273" s="2" t="s">
        <v>364</v>
      </c>
      <c r="G4273" s="2" t="s">
        <v>467</v>
      </c>
      <c r="H4273" s="2" t="s">
        <v>412</v>
      </c>
      <c r="I4273" s="2" t="s">
        <v>54</v>
      </c>
      <c r="J4273" s="2" t="s">
        <v>468</v>
      </c>
      <c r="K4273" s="2" t="s">
        <v>469</v>
      </c>
      <c r="L4273" s="2" t="s">
        <v>377</v>
      </c>
      <c r="M4273" s="2">
        <v>53</v>
      </c>
      <c r="N4273" s="2" t="b">
        <v>0</v>
      </c>
      <c r="O4273" s="2">
        <v>0.82916666666666661</v>
      </c>
      <c r="P4273" s="2">
        <v>0.79919678714859432</v>
      </c>
      <c r="Q4273" s="2">
        <v>0.8614718614718615</v>
      </c>
      <c r="R4273" s="2" t="s">
        <v>74</v>
      </c>
      <c r="S4273" s="2" t="s">
        <v>9102</v>
      </c>
      <c r="T4273" s="2" t="s">
        <v>9103</v>
      </c>
      <c r="U4273" s="2" t="b">
        <v>1</v>
      </c>
      <c r="V4273" s="2" t="s">
        <v>69</v>
      </c>
      <c r="W4273" s="2">
        <v>1.8</v>
      </c>
    </row>
    <row r="4274" spans="1:23" ht="15.75" customHeight="1" x14ac:dyDescent="0.25">
      <c r="A4274" s="2" t="s">
        <v>5200</v>
      </c>
      <c r="B4274" s="2" t="s">
        <v>5201</v>
      </c>
      <c r="C4274" s="2" t="s">
        <v>190</v>
      </c>
      <c r="D4274" s="2" t="s">
        <v>102</v>
      </c>
      <c r="E4274" s="2" t="s">
        <v>103</v>
      </c>
      <c r="F4274" s="2" t="s">
        <v>364</v>
      </c>
      <c r="G4274" s="2" t="s">
        <v>472</v>
      </c>
      <c r="H4274" s="2" t="s">
        <v>412</v>
      </c>
      <c r="I4274" s="2" t="s">
        <v>54</v>
      </c>
      <c r="J4274" s="2" t="s">
        <v>473</v>
      </c>
      <c r="K4274" s="2" t="s">
        <v>474</v>
      </c>
      <c r="L4274" s="2" t="s">
        <v>377</v>
      </c>
      <c r="M4274" s="2">
        <v>54</v>
      </c>
      <c r="N4274" s="2" t="b">
        <v>0</v>
      </c>
      <c r="O4274" s="2">
        <v>0.83471074380165289</v>
      </c>
      <c r="P4274" s="2">
        <v>0.79841897233201586</v>
      </c>
      <c r="Q4274" s="2">
        <v>0.87445887445887449</v>
      </c>
      <c r="R4274" s="2" t="s">
        <v>74</v>
      </c>
      <c r="S4274" s="2" t="s">
        <v>9104</v>
      </c>
      <c r="T4274" s="2" t="s">
        <v>9105</v>
      </c>
      <c r="U4274" s="2" t="b">
        <v>1</v>
      </c>
      <c r="V4274" s="2" t="s">
        <v>69</v>
      </c>
      <c r="W4274" s="2">
        <v>1.8</v>
      </c>
    </row>
    <row r="4275" spans="1:23" ht="15.75" customHeight="1" x14ac:dyDescent="0.25">
      <c r="A4275" s="2" t="s">
        <v>5200</v>
      </c>
      <c r="B4275" s="2" t="s">
        <v>5201</v>
      </c>
      <c r="C4275" s="2" t="s">
        <v>190</v>
      </c>
      <c r="D4275" s="2" t="s">
        <v>102</v>
      </c>
      <c r="E4275" s="2" t="s">
        <v>103</v>
      </c>
      <c r="F4275" s="2" t="s">
        <v>364</v>
      </c>
      <c r="G4275" s="2" t="s">
        <v>477</v>
      </c>
      <c r="H4275" s="2" t="s">
        <v>412</v>
      </c>
      <c r="I4275" s="2" t="s">
        <v>54</v>
      </c>
      <c r="J4275" s="2" t="s">
        <v>478</v>
      </c>
      <c r="K4275" s="2" t="s">
        <v>479</v>
      </c>
      <c r="L4275" s="2" t="s">
        <v>377</v>
      </c>
      <c r="M4275" s="2">
        <v>55</v>
      </c>
      <c r="N4275" s="2" t="b">
        <v>0</v>
      </c>
      <c r="O4275" s="2">
        <v>0.81159420289855067</v>
      </c>
      <c r="P4275" s="2">
        <v>0.77777777777777779</v>
      </c>
      <c r="Q4275" s="2">
        <v>0.84848484848484851</v>
      </c>
      <c r="R4275" s="2" t="s">
        <v>74</v>
      </c>
      <c r="S4275" s="2" t="s">
        <v>9106</v>
      </c>
      <c r="T4275" s="2" t="s">
        <v>9107</v>
      </c>
      <c r="U4275" s="2" t="b">
        <v>1</v>
      </c>
      <c r="V4275" s="2" t="s">
        <v>69</v>
      </c>
      <c r="W4275" s="2">
        <v>1.8</v>
      </c>
    </row>
    <row r="4276" spans="1:23" ht="15.75" customHeight="1" x14ac:dyDescent="0.25">
      <c r="A4276" s="2" t="s">
        <v>5200</v>
      </c>
      <c r="B4276" s="2" t="s">
        <v>5201</v>
      </c>
      <c r="C4276" s="2" t="s">
        <v>190</v>
      </c>
      <c r="D4276" s="2" t="s">
        <v>102</v>
      </c>
      <c r="E4276" s="2" t="s">
        <v>103</v>
      </c>
      <c r="F4276" s="2" t="s">
        <v>364</v>
      </c>
      <c r="G4276" s="2" t="s">
        <v>482</v>
      </c>
      <c r="H4276" s="2" t="s">
        <v>412</v>
      </c>
      <c r="I4276" s="2" t="s">
        <v>54</v>
      </c>
      <c r="J4276" s="2" t="s">
        <v>483</v>
      </c>
      <c r="K4276" s="2" t="s">
        <v>484</v>
      </c>
      <c r="L4276" s="2" t="s">
        <v>377</v>
      </c>
      <c r="M4276" s="2">
        <v>56</v>
      </c>
      <c r="N4276" s="2" t="b">
        <v>0</v>
      </c>
      <c r="O4276" s="2">
        <v>0.84100418410041844</v>
      </c>
      <c r="P4276" s="2">
        <v>0.81376518218623484</v>
      </c>
      <c r="Q4276" s="2">
        <v>0.87012987012987009</v>
      </c>
      <c r="R4276" s="2" t="s">
        <v>74</v>
      </c>
      <c r="S4276" s="2" t="s">
        <v>9108</v>
      </c>
      <c r="T4276" s="2" t="s">
        <v>9109</v>
      </c>
      <c r="U4276" s="2" t="b">
        <v>1</v>
      </c>
      <c r="V4276" s="2" t="s">
        <v>69</v>
      </c>
      <c r="W4276" s="2">
        <v>1.8</v>
      </c>
    </row>
    <row r="4277" spans="1:23" ht="15.75" customHeight="1" x14ac:dyDescent="0.25">
      <c r="A4277" s="2" t="s">
        <v>5200</v>
      </c>
      <c r="B4277" s="2" t="s">
        <v>5201</v>
      </c>
      <c r="C4277" s="2" t="s">
        <v>190</v>
      </c>
      <c r="D4277" s="2" t="s">
        <v>102</v>
      </c>
      <c r="E4277" s="2" t="s">
        <v>103</v>
      </c>
      <c r="F4277" s="2" t="s">
        <v>364</v>
      </c>
      <c r="G4277" s="2" t="s">
        <v>487</v>
      </c>
      <c r="H4277" s="2" t="s">
        <v>412</v>
      </c>
      <c r="I4277" s="2" t="s">
        <v>54</v>
      </c>
      <c r="J4277" s="2" t="s">
        <v>488</v>
      </c>
      <c r="K4277" s="2" t="s">
        <v>489</v>
      </c>
      <c r="L4277" s="2" t="s">
        <v>377</v>
      </c>
      <c r="M4277" s="2">
        <v>57</v>
      </c>
      <c r="N4277" s="2" t="b">
        <v>0</v>
      </c>
      <c r="O4277" s="2">
        <v>0.8427672955974842</v>
      </c>
      <c r="P4277" s="2">
        <v>0.81707317073170727</v>
      </c>
      <c r="Q4277" s="2">
        <v>0.87012987012987009</v>
      </c>
      <c r="R4277" s="2" t="s">
        <v>74</v>
      </c>
      <c r="S4277" s="2" t="s">
        <v>9110</v>
      </c>
      <c r="T4277" s="2" t="s">
        <v>9111</v>
      </c>
      <c r="U4277" s="2" t="b">
        <v>1</v>
      </c>
      <c r="V4277" s="2" t="s">
        <v>69</v>
      </c>
      <c r="W4277" s="2">
        <v>1.8</v>
      </c>
    </row>
    <row r="4278" spans="1:23" ht="15.75" customHeight="1" x14ac:dyDescent="0.25">
      <c r="A4278" s="2" t="s">
        <v>5200</v>
      </c>
      <c r="B4278" s="2" t="s">
        <v>5201</v>
      </c>
      <c r="C4278" s="2" t="s">
        <v>190</v>
      </c>
      <c r="D4278" s="2" t="s">
        <v>102</v>
      </c>
      <c r="E4278" s="2" t="s">
        <v>103</v>
      </c>
      <c r="F4278" s="2" t="s">
        <v>364</v>
      </c>
      <c r="G4278" s="2" t="s">
        <v>492</v>
      </c>
      <c r="H4278" s="2" t="s">
        <v>412</v>
      </c>
      <c r="I4278" s="2" t="s">
        <v>54</v>
      </c>
      <c r="J4278" s="2" t="s">
        <v>493</v>
      </c>
      <c r="K4278" s="2" t="s">
        <v>494</v>
      </c>
      <c r="L4278" s="2" t="s">
        <v>377</v>
      </c>
      <c r="M4278" s="2">
        <v>58</v>
      </c>
      <c r="N4278" s="2" t="b">
        <v>0</v>
      </c>
      <c r="O4278" s="2">
        <v>0.84033613445378141</v>
      </c>
      <c r="P4278" s="2">
        <v>0.81632653061224492</v>
      </c>
      <c r="Q4278" s="2">
        <v>0.86580086580086579</v>
      </c>
      <c r="R4278" s="2" t="s">
        <v>74</v>
      </c>
      <c r="S4278" s="2" t="s">
        <v>9112</v>
      </c>
      <c r="T4278" s="2" t="s">
        <v>9113</v>
      </c>
      <c r="U4278" s="2" t="b">
        <v>1</v>
      </c>
      <c r="V4278" s="2" t="s">
        <v>69</v>
      </c>
      <c r="W4278" s="2">
        <v>1.8</v>
      </c>
    </row>
    <row r="4279" spans="1:23" ht="15.75" customHeight="1" x14ac:dyDescent="0.25">
      <c r="A4279" s="2" t="s">
        <v>5200</v>
      </c>
      <c r="B4279" s="2" t="s">
        <v>5201</v>
      </c>
      <c r="C4279" s="2" t="s">
        <v>190</v>
      </c>
      <c r="D4279" s="2" t="s">
        <v>102</v>
      </c>
      <c r="E4279" s="2" t="s">
        <v>103</v>
      </c>
      <c r="F4279" s="2" t="s">
        <v>364</v>
      </c>
      <c r="G4279" s="2" t="s">
        <v>497</v>
      </c>
      <c r="H4279" s="2" t="s">
        <v>412</v>
      </c>
      <c r="I4279" s="2" t="s">
        <v>54</v>
      </c>
      <c r="J4279" s="2" t="s">
        <v>498</v>
      </c>
      <c r="K4279" s="2" t="s">
        <v>499</v>
      </c>
      <c r="L4279" s="2" t="s">
        <v>377</v>
      </c>
      <c r="M4279" s="2">
        <v>59</v>
      </c>
      <c r="N4279" s="2" t="b">
        <v>0</v>
      </c>
      <c r="O4279" s="2">
        <v>0.84232365145228216</v>
      </c>
      <c r="P4279" s="2">
        <v>0.80876494023904377</v>
      </c>
      <c r="Q4279" s="2">
        <v>0.87878787878787878</v>
      </c>
      <c r="R4279" s="2" t="s">
        <v>74</v>
      </c>
      <c r="S4279" s="2" t="s">
        <v>9114</v>
      </c>
      <c r="T4279" s="2" t="s">
        <v>9115</v>
      </c>
      <c r="U4279" s="2" t="b">
        <v>1</v>
      </c>
      <c r="V4279" s="2" t="s">
        <v>69</v>
      </c>
      <c r="W4279" s="2">
        <v>1.8</v>
      </c>
    </row>
    <row r="4280" spans="1:23" ht="15.75" customHeight="1" x14ac:dyDescent="0.25">
      <c r="A4280" s="2" t="s">
        <v>5200</v>
      </c>
      <c r="B4280" s="2" t="s">
        <v>5201</v>
      </c>
      <c r="C4280" s="2" t="s">
        <v>190</v>
      </c>
      <c r="D4280" s="2" t="s">
        <v>102</v>
      </c>
      <c r="E4280" s="2" t="s">
        <v>103</v>
      </c>
      <c r="F4280" s="2" t="s">
        <v>364</v>
      </c>
      <c r="G4280" s="2" t="s">
        <v>502</v>
      </c>
      <c r="H4280" s="2" t="s">
        <v>412</v>
      </c>
      <c r="I4280" s="2" t="s">
        <v>54</v>
      </c>
      <c r="J4280" s="2" t="s">
        <v>503</v>
      </c>
      <c r="K4280" s="2" t="s">
        <v>504</v>
      </c>
      <c r="L4280" s="2" t="s">
        <v>377</v>
      </c>
      <c r="M4280" s="2">
        <v>60</v>
      </c>
      <c r="N4280" s="2" t="b">
        <v>0</v>
      </c>
      <c r="O4280" s="2">
        <v>0.83160083160083165</v>
      </c>
      <c r="P4280" s="2">
        <v>0.8</v>
      </c>
      <c r="Q4280" s="2">
        <v>0.86580086580086579</v>
      </c>
      <c r="R4280" s="2" t="s">
        <v>74</v>
      </c>
      <c r="S4280" s="2" t="s">
        <v>9116</v>
      </c>
      <c r="T4280" s="2" t="s">
        <v>9117</v>
      </c>
      <c r="U4280" s="2" t="b">
        <v>1</v>
      </c>
      <c r="V4280" s="2" t="s">
        <v>69</v>
      </c>
      <c r="W4280" s="2">
        <v>1.8</v>
      </c>
    </row>
    <row r="4281" spans="1:23" ht="15.75" customHeight="1" x14ac:dyDescent="0.25">
      <c r="A4281" s="2" t="s">
        <v>5200</v>
      </c>
      <c r="B4281" s="2" t="s">
        <v>5201</v>
      </c>
      <c r="C4281" s="2" t="s">
        <v>190</v>
      </c>
      <c r="D4281" s="2" t="s">
        <v>102</v>
      </c>
      <c r="E4281" s="2" t="s">
        <v>103</v>
      </c>
      <c r="F4281" s="2" t="s">
        <v>364</v>
      </c>
      <c r="G4281" s="2" t="s">
        <v>507</v>
      </c>
      <c r="H4281" s="2" t="s">
        <v>412</v>
      </c>
      <c r="I4281" s="2" t="s">
        <v>54</v>
      </c>
      <c r="J4281" s="2" t="s">
        <v>508</v>
      </c>
      <c r="K4281" s="2" t="s">
        <v>509</v>
      </c>
      <c r="L4281" s="2" t="s">
        <v>377</v>
      </c>
      <c r="M4281" s="2">
        <v>61</v>
      </c>
      <c r="N4281" s="2" t="b">
        <v>0</v>
      </c>
      <c r="O4281" s="2">
        <v>0.8434237995824635</v>
      </c>
      <c r="P4281" s="2">
        <v>0.81451612903225812</v>
      </c>
      <c r="Q4281" s="2">
        <v>0.87445887445887449</v>
      </c>
      <c r="R4281" s="2" t="s">
        <v>74</v>
      </c>
      <c r="S4281" s="2" t="s">
        <v>9118</v>
      </c>
      <c r="T4281" s="2" t="s">
        <v>9119</v>
      </c>
      <c r="U4281" s="2" t="b">
        <v>1</v>
      </c>
      <c r="V4281" s="2" t="s">
        <v>69</v>
      </c>
      <c r="W4281" s="2">
        <v>1.8</v>
      </c>
    </row>
    <row r="4282" spans="1:23" ht="15.75" customHeight="1" x14ac:dyDescent="0.25">
      <c r="A4282" s="2" t="s">
        <v>5200</v>
      </c>
      <c r="B4282" s="2" t="s">
        <v>5201</v>
      </c>
      <c r="C4282" s="2" t="s">
        <v>190</v>
      </c>
      <c r="D4282" s="2" t="s">
        <v>102</v>
      </c>
      <c r="E4282" s="2" t="s">
        <v>103</v>
      </c>
      <c r="F4282" s="2" t="s">
        <v>364</v>
      </c>
      <c r="G4282" s="2" t="s">
        <v>512</v>
      </c>
      <c r="H4282" s="2" t="s">
        <v>513</v>
      </c>
      <c r="I4282" s="2" t="s">
        <v>40</v>
      </c>
      <c r="J4282" s="2" t="s">
        <v>514</v>
      </c>
      <c r="K4282" s="2" t="s">
        <v>515</v>
      </c>
      <c r="L4282" s="2" t="s">
        <v>372</v>
      </c>
      <c r="M4282" s="2">
        <v>42</v>
      </c>
      <c r="N4282" s="2" t="b">
        <v>0</v>
      </c>
      <c r="O4282" s="2">
        <v>0.87222222222222234</v>
      </c>
      <c r="P4282" s="2">
        <v>0.8306878306878307</v>
      </c>
      <c r="Q4282" s="2">
        <v>0.91812865497076024</v>
      </c>
      <c r="R4282" s="2" t="s">
        <v>74</v>
      </c>
      <c r="S4282" s="2" t="s">
        <v>9120</v>
      </c>
      <c r="T4282" s="2" t="s">
        <v>9121</v>
      </c>
      <c r="U4282" s="2" t="b">
        <v>1</v>
      </c>
      <c r="V4282" s="2" t="s">
        <v>69</v>
      </c>
      <c r="W4282" s="2">
        <v>1.7</v>
      </c>
    </row>
    <row r="4283" spans="1:23" ht="15.75" customHeight="1" x14ac:dyDescent="0.25">
      <c r="A4283" s="2" t="s">
        <v>5200</v>
      </c>
      <c r="B4283" s="2" t="s">
        <v>5201</v>
      </c>
      <c r="C4283" s="2" t="s">
        <v>190</v>
      </c>
      <c r="D4283" s="2" t="s">
        <v>102</v>
      </c>
      <c r="E4283" s="2" t="s">
        <v>103</v>
      </c>
      <c r="F4283" s="2" t="s">
        <v>364</v>
      </c>
      <c r="G4283" s="2" t="s">
        <v>518</v>
      </c>
      <c r="H4283" s="2" t="s">
        <v>513</v>
      </c>
      <c r="I4283" s="2" t="s">
        <v>40</v>
      </c>
      <c r="J4283" s="2" t="s">
        <v>519</v>
      </c>
      <c r="K4283" s="2" t="s">
        <v>520</v>
      </c>
      <c r="L4283" s="2" t="s">
        <v>372</v>
      </c>
      <c r="M4283" s="2">
        <v>43</v>
      </c>
      <c r="N4283" s="2" t="b">
        <v>0</v>
      </c>
      <c r="O4283" s="2">
        <v>0.88826815642458101</v>
      </c>
      <c r="P4283" s="2">
        <v>0.85026737967914434</v>
      </c>
      <c r="Q4283" s="2">
        <v>0.92982456140350878</v>
      </c>
      <c r="R4283" s="2" t="s">
        <v>74</v>
      </c>
      <c r="S4283" s="2" t="s">
        <v>9122</v>
      </c>
      <c r="T4283" s="2" t="s">
        <v>9123</v>
      </c>
      <c r="U4283" s="2" t="b">
        <v>1</v>
      </c>
      <c r="V4283" s="2" t="s">
        <v>69</v>
      </c>
      <c r="W4283" s="2">
        <v>1.7</v>
      </c>
    </row>
    <row r="4284" spans="1:23" ht="15.75" customHeight="1" x14ac:dyDescent="0.25">
      <c r="A4284" s="2" t="s">
        <v>5200</v>
      </c>
      <c r="B4284" s="2" t="s">
        <v>5201</v>
      </c>
      <c r="C4284" s="2" t="s">
        <v>190</v>
      </c>
      <c r="D4284" s="2" t="s">
        <v>102</v>
      </c>
      <c r="E4284" s="2" t="s">
        <v>103</v>
      </c>
      <c r="F4284" s="2" t="s">
        <v>364</v>
      </c>
      <c r="G4284" s="2" t="s">
        <v>523</v>
      </c>
      <c r="H4284" s="2" t="s">
        <v>513</v>
      </c>
      <c r="I4284" s="2" t="s">
        <v>40</v>
      </c>
      <c r="J4284" s="2" t="s">
        <v>524</v>
      </c>
      <c r="K4284" s="2" t="s">
        <v>525</v>
      </c>
      <c r="L4284" s="2" t="s">
        <v>372</v>
      </c>
      <c r="M4284" s="2">
        <v>44</v>
      </c>
      <c r="N4284" s="2" t="b">
        <v>0</v>
      </c>
      <c r="O4284" s="2">
        <v>0.86263736263736257</v>
      </c>
      <c r="P4284" s="2">
        <v>0.81347150259067358</v>
      </c>
      <c r="Q4284" s="2">
        <v>0.91812865497076024</v>
      </c>
      <c r="R4284" s="2" t="s">
        <v>74</v>
      </c>
      <c r="S4284" s="2" t="s">
        <v>9124</v>
      </c>
      <c r="T4284" s="2" t="s">
        <v>9125</v>
      </c>
      <c r="U4284" s="2" t="b">
        <v>1</v>
      </c>
      <c r="V4284" s="2" t="s">
        <v>69</v>
      </c>
      <c r="W4284" s="2">
        <v>1.5</v>
      </c>
    </row>
    <row r="4285" spans="1:23" ht="15.75" customHeight="1" x14ac:dyDescent="0.25">
      <c r="A4285" s="2" t="s">
        <v>5200</v>
      </c>
      <c r="B4285" s="2" t="s">
        <v>5201</v>
      </c>
      <c r="C4285" s="2" t="s">
        <v>190</v>
      </c>
      <c r="D4285" s="2" t="s">
        <v>102</v>
      </c>
      <c r="E4285" s="2" t="s">
        <v>103</v>
      </c>
      <c r="F4285" s="2" t="s">
        <v>364</v>
      </c>
      <c r="G4285" s="2" t="s">
        <v>528</v>
      </c>
      <c r="H4285" s="2" t="s">
        <v>513</v>
      </c>
      <c r="I4285" s="2" t="s">
        <v>40</v>
      </c>
      <c r="J4285" s="2" t="s">
        <v>529</v>
      </c>
      <c r="K4285" s="2" t="s">
        <v>530</v>
      </c>
      <c r="L4285" s="2" t="s">
        <v>372</v>
      </c>
      <c r="M4285" s="2">
        <v>45</v>
      </c>
      <c r="N4285" s="2" t="b">
        <v>0</v>
      </c>
      <c r="O4285" s="2">
        <v>0.88219178082191785</v>
      </c>
      <c r="P4285" s="2">
        <v>0.82989690721649489</v>
      </c>
      <c r="Q4285" s="2">
        <v>0.94152046783625731</v>
      </c>
      <c r="R4285" s="2" t="s">
        <v>74</v>
      </c>
      <c r="S4285" s="2" t="s">
        <v>9126</v>
      </c>
      <c r="T4285" s="2" t="s">
        <v>9127</v>
      </c>
      <c r="U4285" s="2" t="b">
        <v>1</v>
      </c>
      <c r="V4285" s="2" t="s">
        <v>69</v>
      </c>
      <c r="W4285" s="2">
        <v>1.7</v>
      </c>
    </row>
    <row r="4286" spans="1:23" ht="15.75" customHeight="1" x14ac:dyDescent="0.25">
      <c r="A4286" s="2" t="s">
        <v>5200</v>
      </c>
      <c r="B4286" s="2" t="s">
        <v>5201</v>
      </c>
      <c r="C4286" s="2" t="s">
        <v>190</v>
      </c>
      <c r="D4286" s="2" t="s">
        <v>102</v>
      </c>
      <c r="E4286" s="2" t="s">
        <v>103</v>
      </c>
      <c r="F4286" s="2" t="s">
        <v>364</v>
      </c>
      <c r="G4286" s="2" t="s">
        <v>533</v>
      </c>
      <c r="H4286" s="2" t="s">
        <v>513</v>
      </c>
      <c r="I4286" s="2" t="s">
        <v>40</v>
      </c>
      <c r="J4286" s="2" t="s">
        <v>534</v>
      </c>
      <c r="K4286" s="2" t="s">
        <v>535</v>
      </c>
      <c r="L4286" s="2" t="s">
        <v>372</v>
      </c>
      <c r="M4286" s="2">
        <v>46</v>
      </c>
      <c r="N4286" s="2" t="b">
        <v>0</v>
      </c>
      <c r="O4286" s="2">
        <v>0.87052341597796146</v>
      </c>
      <c r="P4286" s="2">
        <v>0.82291666666666663</v>
      </c>
      <c r="Q4286" s="2">
        <v>0.92397660818713445</v>
      </c>
      <c r="R4286" s="2" t="s">
        <v>74</v>
      </c>
      <c r="S4286" s="2" t="s">
        <v>9128</v>
      </c>
      <c r="T4286" s="2" t="s">
        <v>9129</v>
      </c>
      <c r="U4286" s="2" t="b">
        <v>1</v>
      </c>
      <c r="V4286" s="2" t="s">
        <v>69</v>
      </c>
      <c r="W4286" s="2">
        <v>1.7</v>
      </c>
    </row>
    <row r="4287" spans="1:23" ht="15.75" customHeight="1" x14ac:dyDescent="0.25">
      <c r="A4287" s="2" t="s">
        <v>5200</v>
      </c>
      <c r="B4287" s="2" t="s">
        <v>5201</v>
      </c>
      <c r="C4287" s="2" t="s">
        <v>190</v>
      </c>
      <c r="D4287" s="2" t="s">
        <v>102</v>
      </c>
      <c r="E4287" s="2" t="s">
        <v>103</v>
      </c>
      <c r="F4287" s="2" t="s">
        <v>364</v>
      </c>
      <c r="G4287" s="2" t="s">
        <v>538</v>
      </c>
      <c r="H4287" s="2" t="s">
        <v>513</v>
      </c>
      <c r="I4287" s="2" t="s">
        <v>40</v>
      </c>
      <c r="J4287" s="2" t="s">
        <v>539</v>
      </c>
      <c r="K4287" s="2" t="s">
        <v>540</v>
      </c>
      <c r="L4287" s="2" t="s">
        <v>372</v>
      </c>
      <c r="M4287" s="2">
        <v>47</v>
      </c>
      <c r="N4287" s="2" t="b">
        <v>0</v>
      </c>
      <c r="O4287" s="2">
        <v>0.87193460490463215</v>
      </c>
      <c r="P4287" s="2">
        <v>0.81632653061224492</v>
      </c>
      <c r="Q4287" s="2">
        <v>0.93567251461988299</v>
      </c>
      <c r="R4287" s="2" t="s">
        <v>74</v>
      </c>
      <c r="S4287" s="2" t="s">
        <v>9130</v>
      </c>
      <c r="T4287" s="2" t="s">
        <v>9131</v>
      </c>
      <c r="U4287" s="2" t="b">
        <v>1</v>
      </c>
      <c r="V4287" s="2" t="s">
        <v>69</v>
      </c>
      <c r="W4287" s="2">
        <v>1.7</v>
      </c>
    </row>
    <row r="4288" spans="1:23" ht="15.75" customHeight="1" x14ac:dyDescent="0.25">
      <c r="A4288" s="2" t="s">
        <v>5200</v>
      </c>
      <c r="B4288" s="2" t="s">
        <v>5201</v>
      </c>
      <c r="C4288" s="2" t="s">
        <v>190</v>
      </c>
      <c r="D4288" s="2" t="s">
        <v>102</v>
      </c>
      <c r="E4288" s="2" t="s">
        <v>103</v>
      </c>
      <c r="F4288" s="2" t="s">
        <v>364</v>
      </c>
      <c r="G4288" s="2" t="s">
        <v>550</v>
      </c>
      <c r="H4288" s="2" t="s">
        <v>513</v>
      </c>
      <c r="I4288" s="2" t="s">
        <v>40</v>
      </c>
      <c r="J4288" s="2" t="s">
        <v>555</v>
      </c>
      <c r="K4288" s="2" t="s">
        <v>557</v>
      </c>
      <c r="L4288" s="2" t="s">
        <v>372</v>
      </c>
      <c r="M4288" s="2">
        <v>48</v>
      </c>
      <c r="N4288" s="2" t="b">
        <v>0</v>
      </c>
      <c r="O4288" s="2">
        <v>0.86263736263736257</v>
      </c>
      <c r="P4288" s="2">
        <v>0.81347150259067358</v>
      </c>
      <c r="Q4288" s="2">
        <v>0.91812865497076024</v>
      </c>
      <c r="R4288" s="2" t="s">
        <v>74</v>
      </c>
      <c r="S4288" s="2" t="s">
        <v>9132</v>
      </c>
      <c r="T4288" s="2" t="s">
        <v>9133</v>
      </c>
      <c r="U4288" s="2" t="b">
        <v>1</v>
      </c>
      <c r="V4288" s="2" t="s">
        <v>69</v>
      </c>
      <c r="W4288" s="2">
        <v>1.6</v>
      </c>
    </row>
    <row r="4289" spans="1:23" ht="15.75" customHeight="1" x14ac:dyDescent="0.25">
      <c r="A4289" s="2" t="s">
        <v>5200</v>
      </c>
      <c r="B4289" s="2" t="s">
        <v>5201</v>
      </c>
      <c r="C4289" s="2" t="s">
        <v>190</v>
      </c>
      <c r="D4289" s="2" t="s">
        <v>102</v>
      </c>
      <c r="E4289" s="2" t="s">
        <v>103</v>
      </c>
      <c r="F4289" s="2" t="s">
        <v>364</v>
      </c>
      <c r="G4289" s="2" t="s">
        <v>572</v>
      </c>
      <c r="H4289" s="2" t="s">
        <v>513</v>
      </c>
      <c r="I4289" s="2" t="s">
        <v>40</v>
      </c>
      <c r="J4289" s="2" t="s">
        <v>575</v>
      </c>
      <c r="K4289" s="2" t="s">
        <v>576</v>
      </c>
      <c r="L4289" s="2" t="s">
        <v>372</v>
      </c>
      <c r="M4289" s="2">
        <v>49</v>
      </c>
      <c r="N4289" s="2" t="b">
        <v>0</v>
      </c>
      <c r="O4289" s="2">
        <v>0.87845303867403313</v>
      </c>
      <c r="P4289" s="2">
        <v>0.83246073298429324</v>
      </c>
      <c r="Q4289" s="2">
        <v>0.92982456140350878</v>
      </c>
      <c r="R4289" s="2" t="s">
        <v>74</v>
      </c>
      <c r="S4289" s="2" t="s">
        <v>9134</v>
      </c>
      <c r="T4289" s="2" t="s">
        <v>9135</v>
      </c>
      <c r="U4289" s="2" t="b">
        <v>1</v>
      </c>
      <c r="V4289" s="2" t="s">
        <v>69</v>
      </c>
      <c r="W4289" s="2">
        <v>1.6</v>
      </c>
    </row>
    <row r="4290" spans="1:23" ht="15.75" customHeight="1" x14ac:dyDescent="0.25">
      <c r="A4290" s="2" t="s">
        <v>5200</v>
      </c>
      <c r="B4290" s="2" t="s">
        <v>5201</v>
      </c>
      <c r="C4290" s="2" t="s">
        <v>190</v>
      </c>
      <c r="D4290" s="2" t="s">
        <v>102</v>
      </c>
      <c r="E4290" s="2" t="s">
        <v>103</v>
      </c>
      <c r="F4290" s="2" t="s">
        <v>364</v>
      </c>
      <c r="G4290" s="2" t="s">
        <v>587</v>
      </c>
      <c r="H4290" s="2" t="s">
        <v>513</v>
      </c>
      <c r="I4290" s="2" t="s">
        <v>40</v>
      </c>
      <c r="J4290" s="2" t="s">
        <v>589</v>
      </c>
      <c r="K4290" s="2" t="s">
        <v>591</v>
      </c>
      <c r="L4290" s="2" t="s">
        <v>372</v>
      </c>
      <c r="M4290" s="2">
        <v>50</v>
      </c>
      <c r="N4290" s="2" t="b">
        <v>0</v>
      </c>
      <c r="O4290" s="2">
        <v>0.8571428571428571</v>
      </c>
      <c r="P4290" s="2">
        <v>0.80829015544041449</v>
      </c>
      <c r="Q4290" s="2">
        <v>0.91228070175438591</v>
      </c>
      <c r="R4290" s="2" t="s">
        <v>74</v>
      </c>
      <c r="S4290" s="2" t="s">
        <v>9136</v>
      </c>
      <c r="T4290" s="2" t="s">
        <v>9137</v>
      </c>
      <c r="U4290" s="2" t="b">
        <v>1</v>
      </c>
      <c r="V4290" s="2" t="s">
        <v>69</v>
      </c>
      <c r="W4290" s="2">
        <v>1.7</v>
      </c>
    </row>
    <row r="4291" spans="1:23" ht="15.75" customHeight="1" x14ac:dyDescent="0.25">
      <c r="A4291" s="2" t="s">
        <v>5200</v>
      </c>
      <c r="B4291" s="2" t="s">
        <v>5201</v>
      </c>
      <c r="C4291" s="2" t="s">
        <v>190</v>
      </c>
      <c r="D4291" s="2" t="s">
        <v>102</v>
      </c>
      <c r="E4291" s="2" t="s">
        <v>103</v>
      </c>
      <c r="F4291" s="2" t="s">
        <v>364</v>
      </c>
      <c r="G4291" s="2" t="s">
        <v>601</v>
      </c>
      <c r="H4291" s="2" t="s">
        <v>513</v>
      </c>
      <c r="I4291" s="2" t="s">
        <v>40</v>
      </c>
      <c r="J4291" s="2" t="s">
        <v>603</v>
      </c>
      <c r="K4291" s="2" t="s">
        <v>604</v>
      </c>
      <c r="L4291" s="2" t="s">
        <v>372</v>
      </c>
      <c r="M4291" s="2">
        <v>51</v>
      </c>
      <c r="N4291" s="2" t="b">
        <v>0</v>
      </c>
      <c r="O4291" s="2">
        <v>0.85558583106267028</v>
      </c>
      <c r="P4291" s="2">
        <v>0.80102040816326525</v>
      </c>
      <c r="Q4291" s="2">
        <v>0.91812865497076024</v>
      </c>
      <c r="R4291" s="2" t="s">
        <v>74</v>
      </c>
      <c r="S4291" s="2" t="s">
        <v>9138</v>
      </c>
      <c r="T4291" s="2" t="s">
        <v>9139</v>
      </c>
      <c r="U4291" s="2" t="b">
        <v>1</v>
      </c>
      <c r="V4291" s="2" t="s">
        <v>69</v>
      </c>
      <c r="W4291" s="2">
        <v>1.5</v>
      </c>
    </row>
    <row r="4292" spans="1:23" ht="15.75" customHeight="1" x14ac:dyDescent="0.25">
      <c r="A4292" s="2" t="s">
        <v>5200</v>
      </c>
      <c r="B4292" s="2" t="s">
        <v>5201</v>
      </c>
      <c r="C4292" s="2" t="s">
        <v>190</v>
      </c>
      <c r="D4292" s="2" t="s">
        <v>102</v>
      </c>
      <c r="E4292" s="2" t="s">
        <v>103</v>
      </c>
      <c r="F4292" s="2" t="s">
        <v>364</v>
      </c>
      <c r="G4292" s="2" t="s">
        <v>618</v>
      </c>
      <c r="H4292" s="2" t="s">
        <v>513</v>
      </c>
      <c r="I4292" s="2" t="s">
        <v>40</v>
      </c>
      <c r="J4292" s="2" t="s">
        <v>622</v>
      </c>
      <c r="K4292" s="2" t="s">
        <v>624</v>
      </c>
      <c r="L4292" s="2" t="s">
        <v>372</v>
      </c>
      <c r="M4292" s="2">
        <v>52</v>
      </c>
      <c r="N4292" s="2" t="b">
        <v>0</v>
      </c>
      <c r="O4292" s="2">
        <v>0.86426592797783919</v>
      </c>
      <c r="P4292" s="2">
        <v>0.82105263157894737</v>
      </c>
      <c r="Q4292" s="2">
        <v>0.91228070175438591</v>
      </c>
      <c r="R4292" s="2" t="s">
        <v>74</v>
      </c>
      <c r="S4292" s="2" t="s">
        <v>9140</v>
      </c>
      <c r="T4292" s="2" t="s">
        <v>9141</v>
      </c>
      <c r="U4292" s="2" t="b">
        <v>1</v>
      </c>
      <c r="V4292" s="2" t="s">
        <v>69</v>
      </c>
      <c r="W4292" s="2">
        <v>1.7</v>
      </c>
    </row>
    <row r="4293" spans="1:23" ht="15.75" customHeight="1" x14ac:dyDescent="0.25">
      <c r="A4293" s="2" t="s">
        <v>5200</v>
      </c>
      <c r="B4293" s="2" t="s">
        <v>5201</v>
      </c>
      <c r="C4293" s="2" t="s">
        <v>190</v>
      </c>
      <c r="D4293" s="2" t="s">
        <v>102</v>
      </c>
      <c r="E4293" s="2" t="s">
        <v>103</v>
      </c>
      <c r="F4293" s="2" t="s">
        <v>364</v>
      </c>
      <c r="G4293" s="2" t="s">
        <v>640</v>
      </c>
      <c r="H4293" s="2" t="s">
        <v>513</v>
      </c>
      <c r="I4293" s="2" t="s">
        <v>40</v>
      </c>
      <c r="J4293" s="2" t="s">
        <v>643</v>
      </c>
      <c r="K4293" s="2" t="s">
        <v>644</v>
      </c>
      <c r="L4293" s="2" t="s">
        <v>372</v>
      </c>
      <c r="M4293" s="2">
        <v>53</v>
      </c>
      <c r="N4293" s="2" t="b">
        <v>0</v>
      </c>
      <c r="O4293" s="2">
        <v>0.86813186813186816</v>
      </c>
      <c r="P4293" s="2">
        <v>0.81865284974093266</v>
      </c>
      <c r="Q4293" s="2">
        <v>0.92397660818713445</v>
      </c>
      <c r="R4293" s="2" t="s">
        <v>74</v>
      </c>
      <c r="S4293" s="2" t="s">
        <v>9142</v>
      </c>
      <c r="T4293" s="2" t="s">
        <v>9143</v>
      </c>
      <c r="U4293" s="2" t="b">
        <v>1</v>
      </c>
      <c r="V4293" s="2" t="s">
        <v>69</v>
      </c>
      <c r="W4293" s="2">
        <v>1.6</v>
      </c>
    </row>
    <row r="4294" spans="1:23" ht="15.75" customHeight="1" x14ac:dyDescent="0.25">
      <c r="A4294" s="2" t="s">
        <v>5200</v>
      </c>
      <c r="B4294" s="2" t="s">
        <v>5201</v>
      </c>
      <c r="C4294" s="2" t="s">
        <v>190</v>
      </c>
      <c r="D4294" s="2" t="s">
        <v>102</v>
      </c>
      <c r="E4294" s="2" t="s">
        <v>103</v>
      </c>
      <c r="F4294" s="2" t="s">
        <v>364</v>
      </c>
      <c r="G4294" s="2" t="s">
        <v>659</v>
      </c>
      <c r="H4294" s="2" t="s">
        <v>513</v>
      </c>
      <c r="I4294" s="2" t="s">
        <v>40</v>
      </c>
      <c r="J4294" s="2" t="s">
        <v>660</v>
      </c>
      <c r="K4294" s="2" t="s">
        <v>661</v>
      </c>
      <c r="L4294" s="2" t="s">
        <v>372</v>
      </c>
      <c r="M4294" s="2">
        <v>54</v>
      </c>
      <c r="N4294" s="2" t="b">
        <v>0</v>
      </c>
      <c r="O4294" s="2">
        <v>0.89863013698630145</v>
      </c>
      <c r="P4294" s="2">
        <v>0.84536082474226804</v>
      </c>
      <c r="Q4294" s="2">
        <v>0.95906432748538006</v>
      </c>
      <c r="R4294" s="2" t="s">
        <v>74</v>
      </c>
      <c r="S4294" s="2" t="s">
        <v>9144</v>
      </c>
      <c r="T4294" s="2" t="s">
        <v>9145</v>
      </c>
      <c r="U4294" s="2" t="b">
        <v>1</v>
      </c>
      <c r="V4294" s="2" t="s">
        <v>69</v>
      </c>
      <c r="W4294" s="2">
        <v>1.7</v>
      </c>
    </row>
    <row r="4295" spans="1:23" ht="15.75" customHeight="1" x14ac:dyDescent="0.25">
      <c r="A4295" s="2" t="s">
        <v>5200</v>
      </c>
      <c r="B4295" s="2" t="s">
        <v>5201</v>
      </c>
      <c r="C4295" s="2" t="s">
        <v>190</v>
      </c>
      <c r="D4295" s="2" t="s">
        <v>102</v>
      </c>
      <c r="E4295" s="2" t="s">
        <v>103</v>
      </c>
      <c r="F4295" s="2" t="s">
        <v>364</v>
      </c>
      <c r="G4295" s="2" t="s">
        <v>664</v>
      </c>
      <c r="H4295" s="2" t="s">
        <v>513</v>
      </c>
      <c r="I4295" s="2" t="s">
        <v>40</v>
      </c>
      <c r="J4295" s="2" t="s">
        <v>665</v>
      </c>
      <c r="K4295" s="2" t="s">
        <v>666</v>
      </c>
      <c r="L4295" s="2" t="s">
        <v>372</v>
      </c>
      <c r="M4295" s="2">
        <v>55</v>
      </c>
      <c r="N4295" s="2" t="b">
        <v>0</v>
      </c>
      <c r="O4295" s="2">
        <v>0.88767123287671235</v>
      </c>
      <c r="P4295" s="2">
        <v>0.83505154639175261</v>
      </c>
      <c r="Q4295" s="2">
        <v>0.94736842105263153</v>
      </c>
      <c r="R4295" s="2" t="s">
        <v>74</v>
      </c>
      <c r="S4295" s="2" t="s">
        <v>9146</v>
      </c>
      <c r="T4295" s="2" t="s">
        <v>9147</v>
      </c>
      <c r="U4295" s="2" t="b">
        <v>1</v>
      </c>
      <c r="V4295" s="2" t="s">
        <v>69</v>
      </c>
      <c r="W4295" s="2">
        <v>1.6</v>
      </c>
    </row>
    <row r="4296" spans="1:23" ht="15.75" customHeight="1" x14ac:dyDescent="0.25">
      <c r="A4296" s="2" t="s">
        <v>5200</v>
      </c>
      <c r="B4296" s="2" t="s">
        <v>5201</v>
      </c>
      <c r="C4296" s="2" t="s">
        <v>190</v>
      </c>
      <c r="D4296" s="2" t="s">
        <v>102</v>
      </c>
      <c r="E4296" s="2" t="s">
        <v>103</v>
      </c>
      <c r="F4296" s="2" t="s">
        <v>364</v>
      </c>
      <c r="G4296" s="2" t="s">
        <v>669</v>
      </c>
      <c r="H4296" s="2" t="s">
        <v>513</v>
      </c>
      <c r="I4296" s="2" t="s">
        <v>40</v>
      </c>
      <c r="J4296" s="2" t="s">
        <v>670</v>
      </c>
      <c r="K4296" s="2" t="s">
        <v>671</v>
      </c>
      <c r="L4296" s="2" t="s">
        <v>372</v>
      </c>
      <c r="M4296" s="2">
        <v>56</v>
      </c>
      <c r="N4296" s="2" t="b">
        <v>0</v>
      </c>
      <c r="O4296" s="2">
        <v>0.89315068493150684</v>
      </c>
      <c r="P4296" s="2">
        <v>0.84020618556701032</v>
      </c>
      <c r="Q4296" s="2">
        <v>0.95321637426900585</v>
      </c>
      <c r="R4296" s="2" t="s">
        <v>74</v>
      </c>
      <c r="S4296" s="2" t="s">
        <v>9148</v>
      </c>
      <c r="T4296" s="2" t="s">
        <v>9149</v>
      </c>
      <c r="U4296" s="2" t="b">
        <v>1</v>
      </c>
      <c r="V4296" s="2" t="s">
        <v>69</v>
      </c>
      <c r="W4296" s="2">
        <v>1.7</v>
      </c>
    </row>
    <row r="4297" spans="1:23" ht="15.75" customHeight="1" x14ac:dyDescent="0.25">
      <c r="A4297" s="2" t="s">
        <v>5200</v>
      </c>
      <c r="B4297" s="2" t="s">
        <v>5201</v>
      </c>
      <c r="C4297" s="2" t="s">
        <v>190</v>
      </c>
      <c r="D4297" s="2" t="s">
        <v>102</v>
      </c>
      <c r="E4297" s="2" t="s">
        <v>103</v>
      </c>
      <c r="F4297" s="2" t="s">
        <v>364</v>
      </c>
      <c r="G4297" s="2" t="s">
        <v>674</v>
      </c>
      <c r="H4297" s="2" t="s">
        <v>513</v>
      </c>
      <c r="I4297" s="2" t="s">
        <v>40</v>
      </c>
      <c r="J4297" s="2" t="s">
        <v>675</v>
      </c>
      <c r="K4297" s="2" t="s">
        <v>676</v>
      </c>
      <c r="L4297" s="2" t="s">
        <v>372</v>
      </c>
      <c r="M4297" s="2">
        <v>57</v>
      </c>
      <c r="N4297" s="2" t="b">
        <v>0</v>
      </c>
      <c r="O4297" s="2">
        <v>0.8610354223433242</v>
      </c>
      <c r="P4297" s="2">
        <v>0.80612244897959184</v>
      </c>
      <c r="Q4297" s="2">
        <v>0.92397660818713445</v>
      </c>
      <c r="R4297" s="2" t="s">
        <v>74</v>
      </c>
      <c r="S4297" s="2" t="s">
        <v>9150</v>
      </c>
      <c r="T4297" s="2" t="s">
        <v>9151</v>
      </c>
      <c r="U4297" s="2" t="b">
        <v>1</v>
      </c>
      <c r="V4297" s="2" t="s">
        <v>69</v>
      </c>
      <c r="W4297" s="2">
        <v>1.7</v>
      </c>
    </row>
    <row r="4298" spans="1:23" ht="15.75" customHeight="1" x14ac:dyDescent="0.25">
      <c r="A4298" s="2" t="s">
        <v>5200</v>
      </c>
      <c r="B4298" s="2" t="s">
        <v>5201</v>
      </c>
      <c r="C4298" s="2" t="s">
        <v>190</v>
      </c>
      <c r="D4298" s="2" t="s">
        <v>102</v>
      </c>
      <c r="E4298" s="2" t="s">
        <v>103</v>
      </c>
      <c r="F4298" s="2" t="s">
        <v>364</v>
      </c>
      <c r="G4298" s="2" t="s">
        <v>679</v>
      </c>
      <c r="H4298" s="2" t="s">
        <v>513</v>
      </c>
      <c r="I4298" s="2" t="s">
        <v>40</v>
      </c>
      <c r="J4298" s="2" t="s">
        <v>680</v>
      </c>
      <c r="K4298" s="2" t="s">
        <v>681</v>
      </c>
      <c r="L4298" s="2" t="s">
        <v>372</v>
      </c>
      <c r="M4298" s="2">
        <v>58</v>
      </c>
      <c r="N4298" s="2" t="b">
        <v>0</v>
      </c>
      <c r="O4298" s="2">
        <v>0.87603305785123964</v>
      </c>
      <c r="P4298" s="2">
        <v>0.828125</v>
      </c>
      <c r="Q4298" s="2">
        <v>0.92982456140350878</v>
      </c>
      <c r="R4298" s="2" t="s">
        <v>74</v>
      </c>
      <c r="S4298" s="2" t="s">
        <v>9152</v>
      </c>
      <c r="T4298" s="2" t="s">
        <v>9153</v>
      </c>
      <c r="U4298" s="2" t="b">
        <v>1</v>
      </c>
      <c r="V4298" s="2" t="s">
        <v>69</v>
      </c>
      <c r="W4298" s="2">
        <v>1.7</v>
      </c>
    </row>
    <row r="4299" spans="1:23" ht="15.75" customHeight="1" x14ac:dyDescent="0.25">
      <c r="A4299" s="2" t="s">
        <v>5200</v>
      </c>
      <c r="B4299" s="2" t="s">
        <v>5201</v>
      </c>
      <c r="C4299" s="2" t="s">
        <v>190</v>
      </c>
      <c r="D4299" s="2" t="s">
        <v>102</v>
      </c>
      <c r="E4299" s="2" t="s">
        <v>103</v>
      </c>
      <c r="F4299" s="2" t="s">
        <v>364</v>
      </c>
      <c r="G4299" s="2" t="s">
        <v>684</v>
      </c>
      <c r="H4299" s="2" t="s">
        <v>513</v>
      </c>
      <c r="I4299" s="2" t="s">
        <v>40</v>
      </c>
      <c r="J4299" s="2" t="s">
        <v>685</v>
      </c>
      <c r="K4299" s="2" t="s">
        <v>686</v>
      </c>
      <c r="L4299" s="2" t="s">
        <v>372</v>
      </c>
      <c r="M4299" s="2">
        <v>59</v>
      </c>
      <c r="N4299" s="2" t="b">
        <v>0</v>
      </c>
      <c r="O4299" s="2">
        <v>0.85326086956521741</v>
      </c>
      <c r="P4299" s="2">
        <v>0.79695431472081213</v>
      </c>
      <c r="Q4299" s="2">
        <v>0.91812865497076024</v>
      </c>
      <c r="R4299" s="2" t="s">
        <v>74</v>
      </c>
      <c r="S4299" s="2" t="s">
        <v>9154</v>
      </c>
      <c r="T4299" s="2" t="s">
        <v>9155</v>
      </c>
      <c r="U4299" s="2" t="b">
        <v>1</v>
      </c>
      <c r="V4299" s="2" t="s">
        <v>69</v>
      </c>
      <c r="W4299" s="2">
        <v>1.5</v>
      </c>
    </row>
    <row r="4300" spans="1:23" ht="15.75" customHeight="1" x14ac:dyDescent="0.25">
      <c r="A4300" s="2" t="s">
        <v>5200</v>
      </c>
      <c r="B4300" s="2" t="s">
        <v>5201</v>
      </c>
      <c r="C4300" s="2" t="s">
        <v>190</v>
      </c>
      <c r="D4300" s="2" t="s">
        <v>102</v>
      </c>
      <c r="E4300" s="2" t="s">
        <v>103</v>
      </c>
      <c r="F4300" s="2" t="s">
        <v>364</v>
      </c>
      <c r="G4300" s="2" t="s">
        <v>689</v>
      </c>
      <c r="H4300" s="2" t="s">
        <v>513</v>
      </c>
      <c r="I4300" s="2" t="s">
        <v>40</v>
      </c>
      <c r="J4300" s="2" t="s">
        <v>690</v>
      </c>
      <c r="K4300" s="2" t="s">
        <v>691</v>
      </c>
      <c r="L4300" s="2" t="s">
        <v>372</v>
      </c>
      <c r="M4300" s="2">
        <v>60</v>
      </c>
      <c r="N4300" s="2" t="b">
        <v>0</v>
      </c>
      <c r="O4300" s="2">
        <v>0.89373297002724794</v>
      </c>
      <c r="P4300" s="2">
        <v>0.83673469387755106</v>
      </c>
      <c r="Q4300" s="2">
        <v>0.95906432748538006</v>
      </c>
      <c r="R4300" s="2" t="s">
        <v>74</v>
      </c>
      <c r="S4300" s="2" t="s">
        <v>9156</v>
      </c>
      <c r="T4300" s="2" t="s">
        <v>9157</v>
      </c>
      <c r="U4300" s="2" t="b">
        <v>1</v>
      </c>
      <c r="V4300" s="2" t="s">
        <v>69</v>
      </c>
      <c r="W4300" s="2">
        <v>1.7</v>
      </c>
    </row>
    <row r="4301" spans="1:23" ht="15.75" customHeight="1" x14ac:dyDescent="0.25">
      <c r="A4301" s="2" t="s">
        <v>5200</v>
      </c>
      <c r="B4301" s="2" t="s">
        <v>5201</v>
      </c>
      <c r="C4301" s="2" t="s">
        <v>190</v>
      </c>
      <c r="D4301" s="2" t="s">
        <v>102</v>
      </c>
      <c r="E4301" s="2" t="s">
        <v>103</v>
      </c>
      <c r="F4301" s="2" t="s">
        <v>364</v>
      </c>
      <c r="G4301" s="2" t="s">
        <v>694</v>
      </c>
      <c r="H4301" s="2" t="s">
        <v>513</v>
      </c>
      <c r="I4301" s="2" t="s">
        <v>40</v>
      </c>
      <c r="J4301" s="2" t="s">
        <v>695</v>
      </c>
      <c r="K4301" s="2" t="s">
        <v>696</v>
      </c>
      <c r="L4301" s="2" t="s">
        <v>372</v>
      </c>
      <c r="M4301" s="2">
        <v>61</v>
      </c>
      <c r="N4301" s="2" t="b">
        <v>0</v>
      </c>
      <c r="O4301" s="2">
        <v>0.88219178082191785</v>
      </c>
      <c r="P4301" s="2">
        <v>0.82989690721649489</v>
      </c>
      <c r="Q4301" s="2">
        <v>0.94152046783625731</v>
      </c>
      <c r="R4301" s="2" t="s">
        <v>74</v>
      </c>
      <c r="S4301" s="2" t="s">
        <v>9158</v>
      </c>
      <c r="T4301" s="2" t="s">
        <v>9159</v>
      </c>
      <c r="U4301" s="2" t="b">
        <v>1</v>
      </c>
      <c r="V4301" s="2" t="s">
        <v>69</v>
      </c>
      <c r="W4301" s="2">
        <v>1.7</v>
      </c>
    </row>
    <row r="4302" spans="1:23" ht="15.75" customHeight="1" x14ac:dyDescent="0.25">
      <c r="A4302" s="2" t="s">
        <v>5200</v>
      </c>
      <c r="B4302" s="2" t="s">
        <v>5201</v>
      </c>
      <c r="C4302" s="2" t="s">
        <v>190</v>
      </c>
      <c r="D4302" s="2" t="s">
        <v>102</v>
      </c>
      <c r="E4302" s="2" t="s">
        <v>103</v>
      </c>
      <c r="F4302" s="2" t="s">
        <v>364</v>
      </c>
      <c r="G4302" s="2" t="s">
        <v>699</v>
      </c>
      <c r="H4302" s="2" t="s">
        <v>700</v>
      </c>
      <c r="I4302" s="2" t="s">
        <v>47</v>
      </c>
      <c r="J4302" s="2" t="s">
        <v>701</v>
      </c>
      <c r="K4302" s="2" t="s">
        <v>702</v>
      </c>
      <c r="L4302" s="2" t="s">
        <v>366</v>
      </c>
      <c r="M4302" s="2">
        <v>42</v>
      </c>
      <c r="N4302" s="2" t="b">
        <v>0</v>
      </c>
      <c r="O4302" s="2">
        <v>0.86637931034482751</v>
      </c>
      <c r="P4302" s="2">
        <v>0.84453781512605042</v>
      </c>
      <c r="Q4302" s="2">
        <v>0.88938053097345138</v>
      </c>
      <c r="R4302" s="2" t="s">
        <v>74</v>
      </c>
      <c r="S4302" s="2" t="s">
        <v>9160</v>
      </c>
      <c r="T4302" s="2" t="s">
        <v>9161</v>
      </c>
      <c r="U4302" s="2" t="b">
        <v>1</v>
      </c>
      <c r="V4302" s="2" t="s">
        <v>69</v>
      </c>
      <c r="W4302" s="2">
        <v>1.7</v>
      </c>
    </row>
    <row r="4303" spans="1:23" ht="15.75" customHeight="1" x14ac:dyDescent="0.25">
      <c r="A4303" s="2" t="s">
        <v>5200</v>
      </c>
      <c r="B4303" s="2" t="s">
        <v>5201</v>
      </c>
      <c r="C4303" s="2" t="s">
        <v>190</v>
      </c>
      <c r="D4303" s="2" t="s">
        <v>102</v>
      </c>
      <c r="E4303" s="2" t="s">
        <v>103</v>
      </c>
      <c r="F4303" s="2" t="s">
        <v>364</v>
      </c>
      <c r="G4303" s="2" t="s">
        <v>705</v>
      </c>
      <c r="H4303" s="2" t="s">
        <v>700</v>
      </c>
      <c r="I4303" s="2" t="s">
        <v>47</v>
      </c>
      <c r="J4303" s="2" t="s">
        <v>706</v>
      </c>
      <c r="K4303" s="2" t="s">
        <v>707</v>
      </c>
      <c r="L4303" s="2" t="s">
        <v>366</v>
      </c>
      <c r="M4303" s="2">
        <v>43</v>
      </c>
      <c r="N4303" s="2" t="b">
        <v>0</v>
      </c>
      <c r="O4303" s="2">
        <v>0.871244635193133</v>
      </c>
      <c r="P4303" s="2">
        <v>0.84583333333333333</v>
      </c>
      <c r="Q4303" s="2">
        <v>0.89823008849557517</v>
      </c>
      <c r="R4303" s="2" t="s">
        <v>74</v>
      </c>
      <c r="S4303" s="2" t="s">
        <v>9162</v>
      </c>
      <c r="T4303" s="2" t="s">
        <v>9163</v>
      </c>
      <c r="U4303" s="2" t="b">
        <v>1</v>
      </c>
      <c r="V4303" s="2" t="s">
        <v>69</v>
      </c>
      <c r="W4303" s="2">
        <v>1.7</v>
      </c>
    </row>
    <row r="4304" spans="1:23" ht="15.75" customHeight="1" x14ac:dyDescent="0.25">
      <c r="A4304" s="2" t="s">
        <v>5200</v>
      </c>
      <c r="B4304" s="2" t="s">
        <v>5201</v>
      </c>
      <c r="C4304" s="2" t="s">
        <v>190</v>
      </c>
      <c r="D4304" s="2" t="s">
        <v>102</v>
      </c>
      <c r="E4304" s="2" t="s">
        <v>103</v>
      </c>
      <c r="F4304" s="2" t="s">
        <v>364</v>
      </c>
      <c r="G4304" s="2" t="s">
        <v>710</v>
      </c>
      <c r="H4304" s="2" t="s">
        <v>700</v>
      </c>
      <c r="I4304" s="2" t="s">
        <v>47</v>
      </c>
      <c r="J4304" s="2" t="s">
        <v>711</v>
      </c>
      <c r="K4304" s="2" t="s">
        <v>712</v>
      </c>
      <c r="L4304" s="2" t="s">
        <v>366</v>
      </c>
      <c r="M4304" s="2">
        <v>44</v>
      </c>
      <c r="N4304" s="2" t="b">
        <v>0</v>
      </c>
      <c r="O4304" s="2">
        <v>0.86956521739130432</v>
      </c>
      <c r="P4304" s="2">
        <v>0.85470085470085466</v>
      </c>
      <c r="Q4304" s="2">
        <v>0.88495575221238942</v>
      </c>
      <c r="R4304" s="2" t="s">
        <v>74</v>
      </c>
      <c r="S4304" s="2" t="s">
        <v>9164</v>
      </c>
      <c r="T4304" s="2" t="s">
        <v>9165</v>
      </c>
      <c r="U4304" s="2" t="b">
        <v>1</v>
      </c>
      <c r="V4304" s="2" t="s">
        <v>69</v>
      </c>
      <c r="W4304" s="2">
        <v>1.8</v>
      </c>
    </row>
    <row r="4305" spans="1:23" ht="15.75" customHeight="1" x14ac:dyDescent="0.25">
      <c r="A4305" s="2" t="s">
        <v>5200</v>
      </c>
      <c r="B4305" s="2" t="s">
        <v>5201</v>
      </c>
      <c r="C4305" s="2" t="s">
        <v>190</v>
      </c>
      <c r="D4305" s="2" t="s">
        <v>102</v>
      </c>
      <c r="E4305" s="2" t="s">
        <v>103</v>
      </c>
      <c r="F4305" s="2" t="s">
        <v>364</v>
      </c>
      <c r="G4305" s="2" t="s">
        <v>715</v>
      </c>
      <c r="H4305" s="2" t="s">
        <v>700</v>
      </c>
      <c r="I4305" s="2" t="s">
        <v>47</v>
      </c>
      <c r="J4305" s="2" t="s">
        <v>716</v>
      </c>
      <c r="K4305" s="2" t="s">
        <v>717</v>
      </c>
      <c r="L4305" s="2" t="s">
        <v>366</v>
      </c>
      <c r="M4305" s="2">
        <v>45</v>
      </c>
      <c r="N4305" s="2" t="b">
        <v>0</v>
      </c>
      <c r="O4305" s="2">
        <v>0.87311827956989252</v>
      </c>
      <c r="P4305" s="2">
        <v>0.84937238493723854</v>
      </c>
      <c r="Q4305" s="2">
        <v>0.89823008849557517</v>
      </c>
      <c r="R4305" s="2" t="s">
        <v>74</v>
      </c>
      <c r="S4305" s="2" t="s">
        <v>9166</v>
      </c>
      <c r="T4305" s="2" t="s">
        <v>9167</v>
      </c>
      <c r="U4305" s="2" t="b">
        <v>1</v>
      </c>
      <c r="V4305" s="2" t="s">
        <v>69</v>
      </c>
      <c r="W4305" s="2">
        <v>1.8</v>
      </c>
    </row>
    <row r="4306" spans="1:23" ht="15.75" customHeight="1" x14ac:dyDescent="0.25">
      <c r="A4306" s="2" t="s">
        <v>5200</v>
      </c>
      <c r="B4306" s="2" t="s">
        <v>5201</v>
      </c>
      <c r="C4306" s="2" t="s">
        <v>190</v>
      </c>
      <c r="D4306" s="2" t="s">
        <v>102</v>
      </c>
      <c r="E4306" s="2" t="s">
        <v>103</v>
      </c>
      <c r="F4306" s="2" t="s">
        <v>364</v>
      </c>
      <c r="G4306" s="2" t="s">
        <v>720</v>
      </c>
      <c r="H4306" s="2" t="s">
        <v>700</v>
      </c>
      <c r="I4306" s="2" t="s">
        <v>47</v>
      </c>
      <c r="J4306" s="2" t="s">
        <v>721</v>
      </c>
      <c r="K4306" s="2" t="s">
        <v>722</v>
      </c>
      <c r="L4306" s="2" t="s">
        <v>366</v>
      </c>
      <c r="M4306" s="2">
        <v>46</v>
      </c>
      <c r="N4306" s="2" t="b">
        <v>0</v>
      </c>
      <c r="O4306" s="2">
        <v>0.86451612903225816</v>
      </c>
      <c r="P4306" s="2">
        <v>0.84100418410041844</v>
      </c>
      <c r="Q4306" s="2">
        <v>0.88938053097345138</v>
      </c>
      <c r="R4306" s="2" t="s">
        <v>74</v>
      </c>
      <c r="S4306" s="2" t="s">
        <v>9168</v>
      </c>
      <c r="T4306" s="2" t="s">
        <v>9169</v>
      </c>
      <c r="U4306" s="2" t="b">
        <v>1</v>
      </c>
      <c r="V4306" s="2" t="s">
        <v>69</v>
      </c>
      <c r="W4306" s="2">
        <v>1.6</v>
      </c>
    </row>
    <row r="4307" spans="1:23" ht="15.75" customHeight="1" x14ac:dyDescent="0.25">
      <c r="A4307" s="2" t="s">
        <v>5200</v>
      </c>
      <c r="B4307" s="2" t="s">
        <v>5201</v>
      </c>
      <c r="C4307" s="2" t="s">
        <v>190</v>
      </c>
      <c r="D4307" s="2" t="s">
        <v>102</v>
      </c>
      <c r="E4307" s="2" t="s">
        <v>103</v>
      </c>
      <c r="F4307" s="2" t="s">
        <v>364</v>
      </c>
      <c r="G4307" s="2" t="s">
        <v>725</v>
      </c>
      <c r="H4307" s="2" t="s">
        <v>700</v>
      </c>
      <c r="I4307" s="2" t="s">
        <v>47</v>
      </c>
      <c r="J4307" s="2" t="s">
        <v>726</v>
      </c>
      <c r="K4307" s="2" t="s">
        <v>727</v>
      </c>
      <c r="L4307" s="2" t="s">
        <v>366</v>
      </c>
      <c r="M4307" s="2">
        <v>47</v>
      </c>
      <c r="N4307" s="2" t="b">
        <v>0</v>
      </c>
      <c r="O4307" s="2">
        <v>0.87878787878787867</v>
      </c>
      <c r="P4307" s="2">
        <v>0.86016949152542377</v>
      </c>
      <c r="Q4307" s="2">
        <v>0.89823008849557517</v>
      </c>
      <c r="R4307" s="2" t="s">
        <v>74</v>
      </c>
      <c r="S4307" s="2" t="s">
        <v>9170</v>
      </c>
      <c r="T4307" s="2" t="s">
        <v>9171</v>
      </c>
      <c r="U4307" s="2" t="b">
        <v>1</v>
      </c>
      <c r="V4307" s="2" t="s">
        <v>69</v>
      </c>
      <c r="W4307" s="2">
        <v>1.8</v>
      </c>
    </row>
    <row r="4308" spans="1:23" ht="15.75" customHeight="1" x14ac:dyDescent="0.25">
      <c r="A4308" s="2" t="s">
        <v>5200</v>
      </c>
      <c r="B4308" s="2" t="s">
        <v>5201</v>
      </c>
      <c r="C4308" s="2" t="s">
        <v>190</v>
      </c>
      <c r="D4308" s="2" t="s">
        <v>102</v>
      </c>
      <c r="E4308" s="2" t="s">
        <v>103</v>
      </c>
      <c r="F4308" s="2" t="s">
        <v>364</v>
      </c>
      <c r="G4308" s="2" t="s">
        <v>730</v>
      </c>
      <c r="H4308" s="2" t="s">
        <v>700</v>
      </c>
      <c r="I4308" s="2" t="s">
        <v>47</v>
      </c>
      <c r="J4308" s="2" t="s">
        <v>731</v>
      </c>
      <c r="K4308" s="2" t="s">
        <v>732</v>
      </c>
      <c r="L4308" s="2" t="s">
        <v>366</v>
      </c>
      <c r="M4308" s="2">
        <v>48</v>
      </c>
      <c r="N4308" s="2" t="b">
        <v>0</v>
      </c>
      <c r="O4308" s="2">
        <v>0.86393088552915775</v>
      </c>
      <c r="P4308" s="2">
        <v>0.84388185654008441</v>
      </c>
      <c r="Q4308" s="2">
        <v>0.88495575221238942</v>
      </c>
      <c r="R4308" s="2" t="s">
        <v>74</v>
      </c>
      <c r="S4308" s="2" t="s">
        <v>9172</v>
      </c>
      <c r="T4308" s="2" t="s">
        <v>9173</v>
      </c>
      <c r="U4308" s="2" t="b">
        <v>1</v>
      </c>
      <c r="V4308" s="2" t="s">
        <v>69</v>
      </c>
      <c r="W4308" s="2">
        <v>1.8</v>
      </c>
    </row>
    <row r="4309" spans="1:23" ht="15.75" customHeight="1" x14ac:dyDescent="0.25">
      <c r="A4309" s="2" t="s">
        <v>5200</v>
      </c>
      <c r="B4309" s="2" t="s">
        <v>5201</v>
      </c>
      <c r="C4309" s="2" t="s">
        <v>190</v>
      </c>
      <c r="D4309" s="2" t="s">
        <v>102</v>
      </c>
      <c r="E4309" s="2" t="s">
        <v>103</v>
      </c>
      <c r="F4309" s="2" t="s">
        <v>364</v>
      </c>
      <c r="G4309" s="2" t="s">
        <v>735</v>
      </c>
      <c r="H4309" s="2" t="s">
        <v>700</v>
      </c>
      <c r="I4309" s="2" t="s">
        <v>47</v>
      </c>
      <c r="J4309" s="2" t="s">
        <v>736</v>
      </c>
      <c r="K4309" s="2" t="s">
        <v>737</v>
      </c>
      <c r="L4309" s="2" t="s">
        <v>366</v>
      </c>
      <c r="M4309" s="2">
        <v>49</v>
      </c>
      <c r="N4309" s="2" t="b">
        <v>0</v>
      </c>
      <c r="O4309" s="2">
        <v>0.86825053995680346</v>
      </c>
      <c r="P4309" s="2">
        <v>0.84810126582278478</v>
      </c>
      <c r="Q4309" s="2">
        <v>0.88938053097345138</v>
      </c>
      <c r="R4309" s="2" t="s">
        <v>74</v>
      </c>
      <c r="S4309" s="2" t="s">
        <v>9174</v>
      </c>
      <c r="T4309" s="2" t="s">
        <v>9175</v>
      </c>
      <c r="U4309" s="2" t="b">
        <v>1</v>
      </c>
      <c r="V4309" s="2" t="s">
        <v>69</v>
      </c>
      <c r="W4309" s="2">
        <v>1.7</v>
      </c>
    </row>
    <row r="4310" spans="1:23" ht="15.75" customHeight="1" x14ac:dyDescent="0.25">
      <c r="A4310" s="2" t="s">
        <v>5200</v>
      </c>
      <c r="B4310" s="2" t="s">
        <v>5201</v>
      </c>
      <c r="C4310" s="2" t="s">
        <v>190</v>
      </c>
      <c r="D4310" s="2" t="s">
        <v>102</v>
      </c>
      <c r="E4310" s="2" t="s">
        <v>103</v>
      </c>
      <c r="F4310" s="2" t="s">
        <v>364</v>
      </c>
      <c r="G4310" s="2" t="s">
        <v>740</v>
      </c>
      <c r="H4310" s="2" t="s">
        <v>700</v>
      </c>
      <c r="I4310" s="2" t="s">
        <v>47</v>
      </c>
      <c r="J4310" s="2" t="s">
        <v>741</v>
      </c>
      <c r="K4310" s="2" t="s">
        <v>742</v>
      </c>
      <c r="L4310" s="2" t="s">
        <v>366</v>
      </c>
      <c r="M4310" s="2">
        <v>50</v>
      </c>
      <c r="N4310" s="2" t="b">
        <v>0</v>
      </c>
      <c r="O4310" s="2">
        <v>0.86393088552915775</v>
      </c>
      <c r="P4310" s="2">
        <v>0.84388185654008441</v>
      </c>
      <c r="Q4310" s="2">
        <v>0.88495575221238942</v>
      </c>
      <c r="R4310" s="2" t="s">
        <v>74</v>
      </c>
      <c r="S4310" s="2" t="s">
        <v>9176</v>
      </c>
      <c r="T4310" s="2" t="s">
        <v>9177</v>
      </c>
      <c r="U4310" s="2" t="b">
        <v>1</v>
      </c>
      <c r="V4310" s="2" t="s">
        <v>69</v>
      </c>
      <c r="W4310" s="2">
        <v>1.8</v>
      </c>
    </row>
    <row r="4311" spans="1:23" ht="15.75" customHeight="1" x14ac:dyDescent="0.25">
      <c r="A4311" s="2" t="s">
        <v>5200</v>
      </c>
      <c r="B4311" s="2" t="s">
        <v>5201</v>
      </c>
      <c r="C4311" s="2" t="s">
        <v>190</v>
      </c>
      <c r="D4311" s="2" t="s">
        <v>102</v>
      </c>
      <c r="E4311" s="2" t="s">
        <v>103</v>
      </c>
      <c r="F4311" s="2" t="s">
        <v>364</v>
      </c>
      <c r="G4311" s="2" t="s">
        <v>745</v>
      </c>
      <c r="H4311" s="2" t="s">
        <v>700</v>
      </c>
      <c r="I4311" s="2" t="s">
        <v>47</v>
      </c>
      <c r="J4311" s="2" t="s">
        <v>746</v>
      </c>
      <c r="K4311" s="2" t="s">
        <v>747</v>
      </c>
      <c r="L4311" s="2" t="s">
        <v>366</v>
      </c>
      <c r="M4311" s="2">
        <v>51</v>
      </c>
      <c r="N4311" s="2" t="b">
        <v>0</v>
      </c>
      <c r="O4311" s="2">
        <v>0.88311688311688319</v>
      </c>
      <c r="P4311" s="2">
        <v>0.86440677966101698</v>
      </c>
      <c r="Q4311" s="2">
        <v>0.90265486725663713</v>
      </c>
      <c r="R4311" s="2" t="s">
        <v>74</v>
      </c>
      <c r="S4311" s="2" t="s">
        <v>9178</v>
      </c>
      <c r="T4311" s="2" t="s">
        <v>9179</v>
      </c>
      <c r="U4311" s="2" t="b">
        <v>1</v>
      </c>
      <c r="V4311" s="2" t="s">
        <v>69</v>
      </c>
      <c r="W4311" s="2">
        <v>1.7</v>
      </c>
    </row>
    <row r="4312" spans="1:23" ht="15.75" customHeight="1" x14ac:dyDescent="0.25">
      <c r="A4312" s="2" t="s">
        <v>5200</v>
      </c>
      <c r="B4312" s="2" t="s">
        <v>5201</v>
      </c>
      <c r="C4312" s="2" t="s">
        <v>190</v>
      </c>
      <c r="D4312" s="2" t="s">
        <v>102</v>
      </c>
      <c r="E4312" s="2" t="s">
        <v>103</v>
      </c>
      <c r="F4312" s="2" t="s">
        <v>364</v>
      </c>
      <c r="G4312" s="2" t="s">
        <v>750</v>
      </c>
      <c r="H4312" s="2" t="s">
        <v>700</v>
      </c>
      <c r="I4312" s="2" t="s">
        <v>47</v>
      </c>
      <c r="J4312" s="2" t="s">
        <v>751</v>
      </c>
      <c r="K4312" s="2" t="s">
        <v>752</v>
      </c>
      <c r="L4312" s="2" t="s">
        <v>366</v>
      </c>
      <c r="M4312" s="2">
        <v>52</v>
      </c>
      <c r="N4312" s="2" t="b">
        <v>0</v>
      </c>
      <c r="O4312" s="2">
        <v>0.86206896551724133</v>
      </c>
      <c r="P4312" s="2">
        <v>0.84033613445378152</v>
      </c>
      <c r="Q4312" s="2">
        <v>0.88495575221238942</v>
      </c>
      <c r="R4312" s="2" t="s">
        <v>74</v>
      </c>
      <c r="S4312" s="2" t="s">
        <v>9180</v>
      </c>
      <c r="T4312" s="2" t="s">
        <v>9181</v>
      </c>
      <c r="U4312" s="2" t="b">
        <v>1</v>
      </c>
      <c r="V4312" s="2" t="s">
        <v>69</v>
      </c>
      <c r="W4312" s="2">
        <v>1.8</v>
      </c>
    </row>
    <row r="4313" spans="1:23" ht="15.75" customHeight="1" x14ac:dyDescent="0.25">
      <c r="A4313" s="2" t="s">
        <v>5200</v>
      </c>
      <c r="B4313" s="2" t="s">
        <v>5201</v>
      </c>
      <c r="C4313" s="2" t="s">
        <v>190</v>
      </c>
      <c r="D4313" s="2" t="s">
        <v>102</v>
      </c>
      <c r="E4313" s="2" t="s">
        <v>103</v>
      </c>
      <c r="F4313" s="2" t="s">
        <v>364</v>
      </c>
      <c r="G4313" s="2" t="s">
        <v>755</v>
      </c>
      <c r="H4313" s="2" t="s">
        <v>700</v>
      </c>
      <c r="I4313" s="2" t="s">
        <v>47</v>
      </c>
      <c r="J4313" s="2" t="s">
        <v>756</v>
      </c>
      <c r="K4313" s="2" t="s">
        <v>757</v>
      </c>
      <c r="L4313" s="2" t="s">
        <v>366</v>
      </c>
      <c r="M4313" s="2">
        <v>53</v>
      </c>
      <c r="N4313" s="2" t="b">
        <v>0</v>
      </c>
      <c r="O4313" s="2">
        <v>0.88503253796095438</v>
      </c>
      <c r="P4313" s="2">
        <v>0.86808510638297876</v>
      </c>
      <c r="Q4313" s="2">
        <v>0.90265486725663713</v>
      </c>
      <c r="R4313" s="2" t="s">
        <v>74</v>
      </c>
      <c r="S4313" s="2" t="s">
        <v>9182</v>
      </c>
      <c r="T4313" s="2" t="s">
        <v>9183</v>
      </c>
      <c r="U4313" s="2" t="b">
        <v>1</v>
      </c>
      <c r="V4313" s="2" t="s">
        <v>69</v>
      </c>
      <c r="W4313" s="2">
        <v>1.8</v>
      </c>
    </row>
    <row r="4314" spans="1:23" ht="15.75" customHeight="1" x14ac:dyDescent="0.25">
      <c r="A4314" s="2" t="s">
        <v>5200</v>
      </c>
      <c r="B4314" s="2" t="s">
        <v>5201</v>
      </c>
      <c r="C4314" s="2" t="s">
        <v>190</v>
      </c>
      <c r="D4314" s="2" t="s">
        <v>102</v>
      </c>
      <c r="E4314" s="2" t="s">
        <v>103</v>
      </c>
      <c r="F4314" s="2" t="s">
        <v>364</v>
      </c>
      <c r="G4314" s="2" t="s">
        <v>760</v>
      </c>
      <c r="H4314" s="2" t="s">
        <v>700</v>
      </c>
      <c r="I4314" s="2" t="s">
        <v>47</v>
      </c>
      <c r="J4314" s="2" t="s">
        <v>761</v>
      </c>
      <c r="K4314" s="2" t="s">
        <v>762</v>
      </c>
      <c r="L4314" s="2" t="s">
        <v>366</v>
      </c>
      <c r="M4314" s="2">
        <v>54</v>
      </c>
      <c r="N4314" s="2" t="b">
        <v>0</v>
      </c>
      <c r="O4314" s="2">
        <v>0.86637931034482751</v>
      </c>
      <c r="P4314" s="2">
        <v>0.84453781512605042</v>
      </c>
      <c r="Q4314" s="2">
        <v>0.88938053097345138</v>
      </c>
      <c r="R4314" s="2" t="s">
        <v>74</v>
      </c>
      <c r="S4314" s="2" t="s">
        <v>9184</v>
      </c>
      <c r="T4314" s="2" t="s">
        <v>9185</v>
      </c>
      <c r="U4314" s="2" t="b">
        <v>1</v>
      </c>
      <c r="V4314" s="2" t="s">
        <v>69</v>
      </c>
      <c r="W4314" s="2">
        <v>1.6</v>
      </c>
    </row>
    <row r="4315" spans="1:23" ht="15.75" customHeight="1" x14ac:dyDescent="0.25">
      <c r="A4315" s="2" t="s">
        <v>5200</v>
      </c>
      <c r="B4315" s="2" t="s">
        <v>5201</v>
      </c>
      <c r="C4315" s="2" t="s">
        <v>190</v>
      </c>
      <c r="D4315" s="2" t="s">
        <v>102</v>
      </c>
      <c r="E4315" s="2" t="s">
        <v>103</v>
      </c>
      <c r="F4315" s="2" t="s">
        <v>364</v>
      </c>
      <c r="G4315" s="2" t="s">
        <v>765</v>
      </c>
      <c r="H4315" s="2" t="s">
        <v>700</v>
      </c>
      <c r="I4315" s="2" t="s">
        <v>47</v>
      </c>
      <c r="J4315" s="2" t="s">
        <v>766</v>
      </c>
      <c r="K4315" s="2" t="s">
        <v>767</v>
      </c>
      <c r="L4315" s="2" t="s">
        <v>366</v>
      </c>
      <c r="M4315" s="2">
        <v>55</v>
      </c>
      <c r="N4315" s="2" t="b">
        <v>0</v>
      </c>
      <c r="O4315" s="2">
        <v>0.85466377440347074</v>
      </c>
      <c r="P4315" s="2">
        <v>0.83829787234042552</v>
      </c>
      <c r="Q4315" s="2">
        <v>0.87168141592920356</v>
      </c>
      <c r="R4315" s="2" t="s">
        <v>74</v>
      </c>
      <c r="S4315" s="2" t="s">
        <v>9186</v>
      </c>
      <c r="T4315" s="2" t="s">
        <v>9187</v>
      </c>
      <c r="U4315" s="2" t="b">
        <v>1</v>
      </c>
      <c r="V4315" s="2" t="s">
        <v>69</v>
      </c>
      <c r="W4315" s="2">
        <v>1.7</v>
      </c>
    </row>
    <row r="4316" spans="1:23" ht="15.75" customHeight="1" x14ac:dyDescent="0.25">
      <c r="A4316" s="2" t="s">
        <v>5200</v>
      </c>
      <c r="B4316" s="2" t="s">
        <v>5201</v>
      </c>
      <c r="C4316" s="2" t="s">
        <v>190</v>
      </c>
      <c r="D4316" s="2" t="s">
        <v>102</v>
      </c>
      <c r="E4316" s="2" t="s">
        <v>103</v>
      </c>
      <c r="F4316" s="2" t="s">
        <v>364</v>
      </c>
      <c r="G4316" s="2" t="s">
        <v>770</v>
      </c>
      <c r="H4316" s="2" t="s">
        <v>700</v>
      </c>
      <c r="I4316" s="2" t="s">
        <v>47</v>
      </c>
      <c r="J4316" s="2" t="s">
        <v>771</v>
      </c>
      <c r="K4316" s="2" t="s">
        <v>772</v>
      </c>
      <c r="L4316" s="2" t="s">
        <v>366</v>
      </c>
      <c r="M4316" s="2">
        <v>56</v>
      </c>
      <c r="N4316" s="2" t="b">
        <v>0</v>
      </c>
      <c r="O4316" s="2">
        <v>0.87089715536105028</v>
      </c>
      <c r="P4316" s="2">
        <v>0.8614718614718615</v>
      </c>
      <c r="Q4316" s="2">
        <v>0.88053097345132747</v>
      </c>
      <c r="R4316" s="2" t="s">
        <v>74</v>
      </c>
      <c r="S4316" s="2" t="s">
        <v>9188</v>
      </c>
      <c r="T4316" s="2" t="s">
        <v>9189</v>
      </c>
      <c r="U4316" s="2" t="b">
        <v>1</v>
      </c>
      <c r="V4316" s="2" t="s">
        <v>69</v>
      </c>
      <c r="W4316" s="2">
        <v>1.7</v>
      </c>
    </row>
    <row r="4317" spans="1:23" ht="15.75" customHeight="1" x14ac:dyDescent="0.25">
      <c r="A4317" s="2" t="s">
        <v>5200</v>
      </c>
      <c r="B4317" s="2" t="s">
        <v>5201</v>
      </c>
      <c r="C4317" s="2" t="s">
        <v>190</v>
      </c>
      <c r="D4317" s="2" t="s">
        <v>102</v>
      </c>
      <c r="E4317" s="2" t="s">
        <v>103</v>
      </c>
      <c r="F4317" s="2" t="s">
        <v>364</v>
      </c>
      <c r="G4317" s="2" t="s">
        <v>775</v>
      </c>
      <c r="H4317" s="2" t="s">
        <v>700</v>
      </c>
      <c r="I4317" s="2" t="s">
        <v>47</v>
      </c>
      <c r="J4317" s="2" t="s">
        <v>776</v>
      </c>
      <c r="K4317" s="2" t="s">
        <v>777</v>
      </c>
      <c r="L4317" s="2" t="s">
        <v>366</v>
      </c>
      <c r="M4317" s="2">
        <v>57</v>
      </c>
      <c r="N4317" s="2" t="b">
        <v>0</v>
      </c>
      <c r="O4317" s="2">
        <v>0.87688984881209497</v>
      </c>
      <c r="P4317" s="2">
        <v>0.85654008438818563</v>
      </c>
      <c r="Q4317" s="2">
        <v>0.89823008849557517</v>
      </c>
      <c r="R4317" s="2" t="s">
        <v>74</v>
      </c>
      <c r="S4317" s="2" t="s">
        <v>9190</v>
      </c>
      <c r="T4317" s="2" t="s">
        <v>9191</v>
      </c>
      <c r="U4317" s="2" t="b">
        <v>1</v>
      </c>
      <c r="V4317" s="2" t="s">
        <v>69</v>
      </c>
      <c r="W4317" s="2">
        <v>1.7</v>
      </c>
    </row>
    <row r="4318" spans="1:23" ht="15.75" customHeight="1" x14ac:dyDescent="0.25">
      <c r="A4318" s="2" t="s">
        <v>5200</v>
      </c>
      <c r="B4318" s="2" t="s">
        <v>5201</v>
      </c>
      <c r="C4318" s="2" t="s">
        <v>190</v>
      </c>
      <c r="D4318" s="2" t="s">
        <v>102</v>
      </c>
      <c r="E4318" s="2" t="s">
        <v>103</v>
      </c>
      <c r="F4318" s="2" t="s">
        <v>364</v>
      </c>
      <c r="G4318" s="2" t="s">
        <v>780</v>
      </c>
      <c r="H4318" s="2" t="s">
        <v>700</v>
      </c>
      <c r="I4318" s="2" t="s">
        <v>47</v>
      </c>
      <c r="J4318" s="2" t="s">
        <v>781</v>
      </c>
      <c r="K4318" s="2" t="s">
        <v>782</v>
      </c>
      <c r="L4318" s="2" t="s">
        <v>366</v>
      </c>
      <c r="M4318" s="2">
        <v>58</v>
      </c>
      <c r="N4318" s="2" t="b">
        <v>0</v>
      </c>
      <c r="O4318" s="2">
        <v>0.87068965517241381</v>
      </c>
      <c r="P4318" s="2">
        <v>0.84873949579831931</v>
      </c>
      <c r="Q4318" s="2">
        <v>0.89380530973451322</v>
      </c>
      <c r="R4318" s="2" t="s">
        <v>74</v>
      </c>
      <c r="S4318" s="2" t="s">
        <v>9192</v>
      </c>
      <c r="T4318" s="2" t="s">
        <v>9193</v>
      </c>
      <c r="U4318" s="2" t="b">
        <v>1</v>
      </c>
      <c r="V4318" s="2" t="s">
        <v>69</v>
      </c>
      <c r="W4318" s="2">
        <v>1.7</v>
      </c>
    </row>
    <row r="4319" spans="1:23" ht="15.75" customHeight="1" x14ac:dyDescent="0.25">
      <c r="A4319" s="2" t="s">
        <v>5200</v>
      </c>
      <c r="B4319" s="2" t="s">
        <v>5201</v>
      </c>
      <c r="C4319" s="2" t="s">
        <v>190</v>
      </c>
      <c r="D4319" s="2" t="s">
        <v>102</v>
      </c>
      <c r="E4319" s="2" t="s">
        <v>103</v>
      </c>
      <c r="F4319" s="2" t="s">
        <v>364</v>
      </c>
      <c r="G4319" s="2" t="s">
        <v>785</v>
      </c>
      <c r="H4319" s="2" t="s">
        <v>700</v>
      </c>
      <c r="I4319" s="2" t="s">
        <v>47</v>
      </c>
      <c r="J4319" s="2" t="s">
        <v>786</v>
      </c>
      <c r="K4319" s="2" t="s">
        <v>787</v>
      </c>
      <c r="L4319" s="2" t="s">
        <v>366</v>
      </c>
      <c r="M4319" s="2">
        <v>59</v>
      </c>
      <c r="N4319" s="2" t="b">
        <v>0</v>
      </c>
      <c r="O4319" s="2">
        <v>0.88552915766738649</v>
      </c>
      <c r="P4319" s="2">
        <v>0.86497890295358648</v>
      </c>
      <c r="Q4319" s="2">
        <v>0.90707964601769908</v>
      </c>
      <c r="R4319" s="2" t="s">
        <v>74</v>
      </c>
      <c r="S4319" s="2" t="s">
        <v>9194</v>
      </c>
      <c r="T4319" s="2" t="s">
        <v>9195</v>
      </c>
      <c r="U4319" s="2" t="b">
        <v>1</v>
      </c>
      <c r="V4319" s="2" t="s">
        <v>69</v>
      </c>
      <c r="W4319" s="2">
        <v>1.8</v>
      </c>
    </row>
    <row r="4320" spans="1:23" ht="15.75" customHeight="1" x14ac:dyDescent="0.25">
      <c r="A4320" s="2" t="s">
        <v>5200</v>
      </c>
      <c r="B4320" s="2" t="s">
        <v>5201</v>
      </c>
      <c r="C4320" s="2" t="s">
        <v>190</v>
      </c>
      <c r="D4320" s="2" t="s">
        <v>102</v>
      </c>
      <c r="E4320" s="2" t="s">
        <v>103</v>
      </c>
      <c r="F4320" s="2" t="s">
        <v>364</v>
      </c>
      <c r="G4320" s="2" t="s">
        <v>790</v>
      </c>
      <c r="H4320" s="2" t="s">
        <v>700</v>
      </c>
      <c r="I4320" s="2" t="s">
        <v>47</v>
      </c>
      <c r="J4320" s="2" t="s">
        <v>791</v>
      </c>
      <c r="K4320" s="2" t="s">
        <v>792</v>
      </c>
      <c r="L4320" s="2" t="s">
        <v>366</v>
      </c>
      <c r="M4320" s="2">
        <v>60</v>
      </c>
      <c r="N4320" s="2" t="b">
        <v>0</v>
      </c>
      <c r="O4320" s="2">
        <v>0.87878787878787867</v>
      </c>
      <c r="P4320" s="2">
        <v>0.86016949152542377</v>
      </c>
      <c r="Q4320" s="2">
        <v>0.89823008849557517</v>
      </c>
      <c r="R4320" s="2" t="s">
        <v>74</v>
      </c>
      <c r="S4320" s="2" t="s">
        <v>9196</v>
      </c>
      <c r="T4320" s="2" t="s">
        <v>9197</v>
      </c>
      <c r="U4320" s="2" t="b">
        <v>1</v>
      </c>
      <c r="V4320" s="2" t="s">
        <v>69</v>
      </c>
      <c r="W4320" s="2">
        <v>1.8</v>
      </c>
    </row>
    <row r="4321" spans="1:23" ht="15.75" customHeight="1" x14ac:dyDescent="0.25">
      <c r="A4321" s="2" t="s">
        <v>5200</v>
      </c>
      <c r="B4321" s="2" t="s">
        <v>5201</v>
      </c>
      <c r="C4321" s="2" t="s">
        <v>190</v>
      </c>
      <c r="D4321" s="2" t="s">
        <v>102</v>
      </c>
      <c r="E4321" s="2" t="s">
        <v>103</v>
      </c>
      <c r="F4321" s="2" t="s">
        <v>364</v>
      </c>
      <c r="G4321" s="2" t="s">
        <v>795</v>
      </c>
      <c r="H4321" s="2" t="s">
        <v>700</v>
      </c>
      <c r="I4321" s="2" t="s">
        <v>47</v>
      </c>
      <c r="J4321" s="2" t="s">
        <v>796</v>
      </c>
      <c r="K4321" s="2" t="s">
        <v>797</v>
      </c>
      <c r="L4321" s="2" t="s">
        <v>366</v>
      </c>
      <c r="M4321" s="2">
        <v>61</v>
      </c>
      <c r="N4321" s="2" t="b">
        <v>0</v>
      </c>
      <c r="O4321" s="2">
        <v>0.86147186147186139</v>
      </c>
      <c r="P4321" s="2">
        <v>0.84322033898305082</v>
      </c>
      <c r="Q4321" s="2">
        <v>0.88053097345132747</v>
      </c>
      <c r="R4321" s="2" t="s">
        <v>74</v>
      </c>
      <c r="S4321" s="2" t="s">
        <v>9198</v>
      </c>
      <c r="T4321" s="2" t="s">
        <v>9199</v>
      </c>
      <c r="U4321" s="2" t="b">
        <v>1</v>
      </c>
      <c r="V4321" s="2" t="s">
        <v>69</v>
      </c>
      <c r="W4321" s="2">
        <v>1.8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9</v>
      </c>
      <c r="G1" s="1" t="s">
        <v>11</v>
      </c>
      <c r="H1" s="1" t="s">
        <v>14</v>
      </c>
      <c r="I1" s="1" t="s">
        <v>16</v>
      </c>
      <c r="J1" s="1" t="s">
        <v>18</v>
      </c>
      <c r="K1" s="1" t="s">
        <v>21</v>
      </c>
    </row>
    <row r="2" spans="1:11" x14ac:dyDescent="0.25">
      <c r="A2" s="2" t="s">
        <v>19</v>
      </c>
      <c r="B2" s="2" t="s">
        <v>23</v>
      </c>
      <c r="C2" s="2" t="s">
        <v>24</v>
      </c>
      <c r="D2" s="2" t="s">
        <v>12</v>
      </c>
      <c r="E2" s="2">
        <v>0.67181551858737554</v>
      </c>
      <c r="F2" s="2">
        <v>0.75409836065573754</v>
      </c>
      <c r="G2" s="2">
        <v>8.2282842068362005E-2</v>
      </c>
      <c r="H2" s="2">
        <v>0.62317247406092202</v>
      </c>
      <c r="I2" s="2">
        <v>0.70050761421319785</v>
      </c>
      <c r="J2" s="2">
        <v>0.72869565217391297</v>
      </c>
      <c r="K2" s="2">
        <v>0.81656804733727795</v>
      </c>
    </row>
    <row r="3" spans="1:11" x14ac:dyDescent="0.25">
      <c r="A3" s="2" t="s">
        <v>19</v>
      </c>
      <c r="B3" s="2" t="s">
        <v>23</v>
      </c>
      <c r="C3" s="2" t="s">
        <v>24</v>
      </c>
      <c r="D3" s="2" t="s">
        <v>26</v>
      </c>
      <c r="E3" s="2">
        <v>0.67181551858737554</v>
      </c>
      <c r="F3" s="2">
        <v>0.73799126637554591</v>
      </c>
      <c r="G3" s="2">
        <v>6.6175747788170369E-2</v>
      </c>
      <c r="H3" s="2">
        <v>0.62317247406092202</v>
      </c>
      <c r="I3" s="2">
        <v>0.71610169491525422</v>
      </c>
      <c r="J3" s="2">
        <v>0.72869565217391297</v>
      </c>
      <c r="K3" s="2">
        <v>0.76126126126126115</v>
      </c>
    </row>
    <row r="4" spans="1:11" x14ac:dyDescent="0.25">
      <c r="A4" s="2" t="s">
        <v>19</v>
      </c>
      <c r="B4" s="2" t="s">
        <v>37</v>
      </c>
      <c r="C4" s="2" t="s">
        <v>38</v>
      </c>
      <c r="D4" s="2" t="s">
        <v>12</v>
      </c>
      <c r="E4" s="2">
        <v>0.73106191340851212</v>
      </c>
      <c r="F4" s="2">
        <v>0.72685318253112807</v>
      </c>
      <c r="G4" s="2">
        <v>-4.2087308773840482E-3</v>
      </c>
    </row>
    <row r="5" spans="1:11" x14ac:dyDescent="0.25">
      <c r="A5" s="2" t="s">
        <v>19</v>
      </c>
      <c r="B5" s="2" t="s">
        <v>37</v>
      </c>
      <c r="C5" s="2" t="s">
        <v>38</v>
      </c>
      <c r="D5" s="2" t="s">
        <v>26</v>
      </c>
      <c r="E5" s="2">
        <v>0.73106191340851212</v>
      </c>
      <c r="F5" s="2">
        <v>0.76418618848387543</v>
      </c>
      <c r="G5" s="2">
        <v>3.3124275075363308E-2</v>
      </c>
    </row>
    <row r="6" spans="1:11" x14ac:dyDescent="0.25">
      <c r="A6" s="2" t="s">
        <v>19</v>
      </c>
      <c r="B6" s="2" t="s">
        <v>45</v>
      </c>
      <c r="C6" s="2" t="s">
        <v>46</v>
      </c>
      <c r="D6" s="2" t="s">
        <v>12</v>
      </c>
      <c r="E6" s="2">
        <v>0.73744218323660449</v>
      </c>
      <c r="F6" s="2">
        <v>0.73443891411821938</v>
      </c>
      <c r="G6" s="2">
        <v>-3.0032691183851101E-3</v>
      </c>
      <c r="H6" s="2">
        <v>0.70629027894530405</v>
      </c>
      <c r="I6" s="2">
        <v>0.69016433108099073</v>
      </c>
      <c r="J6" s="2">
        <v>0.77326086956521745</v>
      </c>
      <c r="K6" s="2">
        <v>0.7857988165680474</v>
      </c>
    </row>
    <row r="7" spans="1:11" x14ac:dyDescent="0.25">
      <c r="A7" s="2" t="s">
        <v>19</v>
      </c>
      <c r="B7" s="2" t="s">
        <v>45</v>
      </c>
      <c r="C7" s="2" t="s">
        <v>46</v>
      </c>
      <c r="D7" s="2" t="s">
        <v>26</v>
      </c>
      <c r="E7" s="2">
        <v>0.73744218323660449</v>
      </c>
      <c r="F7" s="2">
        <v>0.76395529316575772</v>
      </c>
      <c r="G7" s="2">
        <v>2.651310992915323E-2</v>
      </c>
      <c r="H7" s="2">
        <v>0.70629027894530405</v>
      </c>
      <c r="I7" s="2">
        <v>0.7305892669961167</v>
      </c>
      <c r="J7" s="2">
        <v>0.77326086956521745</v>
      </c>
      <c r="K7" s="2">
        <v>0.80270270270270261</v>
      </c>
    </row>
    <row r="8" spans="1:11" x14ac:dyDescent="0.25">
      <c r="A8" s="2" t="s">
        <v>19</v>
      </c>
      <c r="B8" s="2" t="s">
        <v>62</v>
      </c>
      <c r="C8" s="2" t="s">
        <v>64</v>
      </c>
      <c r="D8" s="2" t="s">
        <v>12</v>
      </c>
      <c r="E8" s="2">
        <v>0.68608841158229361</v>
      </c>
      <c r="F8" s="2">
        <v>0.73789067129499541</v>
      </c>
      <c r="G8" s="2">
        <v>5.1802259712701797E-2</v>
      </c>
      <c r="H8" s="2">
        <v>0.66145053387172759</v>
      </c>
      <c r="I8" s="2">
        <v>0.69268503716092888</v>
      </c>
      <c r="J8" s="2">
        <v>0.71304347826086967</v>
      </c>
      <c r="K8" s="2">
        <v>0.78964497041420123</v>
      </c>
    </row>
    <row r="9" spans="1:11" x14ac:dyDescent="0.25">
      <c r="A9" s="2" t="s">
        <v>19</v>
      </c>
      <c r="B9" s="2" t="s">
        <v>62</v>
      </c>
      <c r="C9" s="2" t="s">
        <v>64</v>
      </c>
      <c r="D9" s="2" t="s">
        <v>26</v>
      </c>
      <c r="E9" s="2">
        <v>0.68608841158229361</v>
      </c>
      <c r="F9" s="2">
        <v>0.74547408305819629</v>
      </c>
      <c r="G9" s="2">
        <v>5.9385671475902679E-2</v>
      </c>
      <c r="H9" s="2">
        <v>0.66145053387172759</v>
      </c>
      <c r="I9" s="2">
        <v>0.73764669992790877</v>
      </c>
      <c r="J9" s="2">
        <v>0.71304347826086967</v>
      </c>
      <c r="K9" s="2">
        <v>0.75360360360360379</v>
      </c>
    </row>
    <row r="10" spans="1:11" x14ac:dyDescent="0.25">
      <c r="A10" s="2" t="s">
        <v>19</v>
      </c>
      <c r="B10" s="2" t="s">
        <v>73</v>
      </c>
      <c r="C10" s="2" t="s">
        <v>75</v>
      </c>
      <c r="D10" s="2" t="s">
        <v>12</v>
      </c>
      <c r="E10" s="2">
        <v>0.76571232108992049</v>
      </c>
      <c r="F10" s="2">
        <v>0.81102868472690715</v>
      </c>
      <c r="G10" s="2">
        <v>4.5316363636986663E-2</v>
      </c>
      <c r="H10" s="2">
        <v>0.73369659765542516</v>
      </c>
      <c r="I10" s="2">
        <v>0.77879082926267462</v>
      </c>
      <c r="J10" s="2">
        <v>0.80086956521739128</v>
      </c>
      <c r="K10" s="2">
        <v>0.84615384615384615</v>
      </c>
    </row>
    <row r="11" spans="1:11" x14ac:dyDescent="0.25">
      <c r="A11" s="2" t="s">
        <v>19</v>
      </c>
      <c r="B11" s="2" t="s">
        <v>73</v>
      </c>
      <c r="C11" s="2" t="s">
        <v>75</v>
      </c>
      <c r="D11" s="2" t="s">
        <v>26</v>
      </c>
      <c r="E11" s="2">
        <v>0.76571232108992049</v>
      </c>
      <c r="F11" s="2">
        <v>0.80724123534896641</v>
      </c>
      <c r="G11" s="2">
        <v>4.1528914259045917E-2</v>
      </c>
      <c r="H11" s="2">
        <v>0.73369659765542516</v>
      </c>
      <c r="I11" s="2">
        <v>0.79198190855284978</v>
      </c>
      <c r="J11" s="2">
        <v>0.80086956521739128</v>
      </c>
      <c r="K11" s="2">
        <v>0.82319819819819828</v>
      </c>
    </row>
    <row r="12" spans="1:11" x14ac:dyDescent="0.25">
      <c r="A12" s="2" t="s">
        <v>19</v>
      </c>
      <c r="B12" s="2" t="s">
        <v>81</v>
      </c>
      <c r="C12" s="2" t="s">
        <v>82</v>
      </c>
      <c r="D12" s="2" t="s">
        <v>12</v>
      </c>
      <c r="E12" s="2">
        <v>0.7496700185905022</v>
      </c>
      <c r="F12" s="2">
        <v>0.75749318801089927</v>
      </c>
      <c r="G12" s="2">
        <v>7.8231694203970692E-3</v>
      </c>
      <c r="H12" s="2">
        <v>0.71553356414105829</v>
      </c>
      <c r="I12" s="2">
        <v>0.70918367346938782</v>
      </c>
      <c r="J12" s="2">
        <v>0.78722943722943706</v>
      </c>
      <c r="K12" s="2">
        <v>0.8128654970760234</v>
      </c>
    </row>
    <row r="13" spans="1:11" x14ac:dyDescent="0.25">
      <c r="A13" s="2" t="s">
        <v>19</v>
      </c>
      <c r="B13" s="2" t="s">
        <v>81</v>
      </c>
      <c r="C13" s="2" t="s">
        <v>82</v>
      </c>
      <c r="D13" s="2" t="s">
        <v>26</v>
      </c>
      <c r="E13" s="2">
        <v>0.7496700185905022</v>
      </c>
      <c r="F13" s="2">
        <v>0.77516059957173433</v>
      </c>
      <c r="G13" s="2">
        <v>2.5490580981232139E-2</v>
      </c>
      <c r="H13" s="2">
        <v>0.71553356414105829</v>
      </c>
      <c r="I13" s="2">
        <v>0.75103734439834047</v>
      </c>
      <c r="J13" s="2">
        <v>0.78722943722943706</v>
      </c>
      <c r="K13" s="2">
        <v>0.80088495575221264</v>
      </c>
    </row>
    <row r="14" spans="1:11" x14ac:dyDescent="0.25">
      <c r="A14" s="2" t="s">
        <v>19</v>
      </c>
      <c r="B14" s="2" t="s">
        <v>88</v>
      </c>
      <c r="C14" s="2" t="s">
        <v>90</v>
      </c>
      <c r="D14" s="2" t="s">
        <v>12</v>
      </c>
      <c r="E14" s="2">
        <v>0.77570968691205588</v>
      </c>
      <c r="F14" s="2">
        <v>0.79040549815213457</v>
      </c>
      <c r="G14" s="2">
        <v>1.469581124007868E-2</v>
      </c>
    </row>
    <row r="15" spans="1:11" x14ac:dyDescent="0.25">
      <c r="A15" s="2" t="s">
        <v>19</v>
      </c>
      <c r="B15" s="2" t="s">
        <v>88</v>
      </c>
      <c r="C15" s="2" t="s">
        <v>90</v>
      </c>
      <c r="D15" s="2" t="s">
        <v>26</v>
      </c>
      <c r="E15" s="2">
        <v>0.77570968691205588</v>
      </c>
      <c r="F15" s="2">
        <v>0.7992290207842303</v>
      </c>
      <c r="G15" s="2">
        <v>2.3519333872174419E-2</v>
      </c>
    </row>
    <row r="16" spans="1:11" x14ac:dyDescent="0.25">
      <c r="A16" s="2" t="s">
        <v>19</v>
      </c>
      <c r="B16" s="2" t="s">
        <v>94</v>
      </c>
      <c r="C16" s="2" t="s">
        <v>96</v>
      </c>
      <c r="D16" s="2" t="s">
        <v>12</v>
      </c>
      <c r="E16" s="2">
        <v>0.75307746548995591</v>
      </c>
      <c r="F16" s="2">
        <v>0.77294573060167893</v>
      </c>
      <c r="G16" s="2">
        <v>1.9868265111723019E-2</v>
      </c>
      <c r="H16" s="2">
        <v>0.72054356825935661</v>
      </c>
      <c r="I16" s="2">
        <v>0.72299398222252897</v>
      </c>
      <c r="J16" s="2">
        <v>0.78874458874458864</v>
      </c>
      <c r="K16" s="2">
        <v>0.83070175438596505</v>
      </c>
    </row>
    <row r="17" spans="1:11" x14ac:dyDescent="0.25">
      <c r="A17" s="2" t="s">
        <v>19</v>
      </c>
      <c r="B17" s="2" t="s">
        <v>94</v>
      </c>
      <c r="C17" s="2" t="s">
        <v>96</v>
      </c>
      <c r="D17" s="2" t="s">
        <v>26</v>
      </c>
      <c r="E17" s="2">
        <v>0.75307746548995591</v>
      </c>
      <c r="F17" s="2">
        <v>0.76761709336396766</v>
      </c>
      <c r="G17" s="2">
        <v>1.453962787401175E-2</v>
      </c>
      <c r="H17" s="2">
        <v>0.72054356825935661</v>
      </c>
      <c r="I17" s="2">
        <v>0.74332845949307025</v>
      </c>
      <c r="J17" s="2">
        <v>0.78874458874458864</v>
      </c>
      <c r="K17" s="2">
        <v>0.79358407079646009</v>
      </c>
    </row>
    <row r="18" spans="1:11" x14ac:dyDescent="0.25">
      <c r="A18" s="2" t="s">
        <v>19</v>
      </c>
      <c r="B18" s="2" t="s">
        <v>102</v>
      </c>
      <c r="C18" s="2" t="s">
        <v>103</v>
      </c>
      <c r="D18" s="2" t="s">
        <v>12</v>
      </c>
      <c r="E18" s="2">
        <v>0.78950032105430634</v>
      </c>
      <c r="F18" s="2">
        <v>0.82665558374680581</v>
      </c>
      <c r="G18" s="2">
        <v>3.7155262692499469E-2</v>
      </c>
      <c r="H18" s="2">
        <v>0.75364937686431732</v>
      </c>
      <c r="I18" s="2">
        <v>0.78621014191951633</v>
      </c>
      <c r="J18" s="2">
        <v>0.82900432900432897</v>
      </c>
      <c r="K18" s="2">
        <v>0.87163742690058466</v>
      </c>
    </row>
    <row r="19" spans="1:11" x14ac:dyDescent="0.25">
      <c r="A19" s="2" t="s">
        <v>19</v>
      </c>
      <c r="B19" s="2" t="s">
        <v>102</v>
      </c>
      <c r="C19" s="2" t="s">
        <v>103</v>
      </c>
      <c r="D19" s="2" t="s">
        <v>26</v>
      </c>
      <c r="E19" s="2">
        <v>0.78950032105430634</v>
      </c>
      <c r="F19" s="2">
        <v>0.82198659159261978</v>
      </c>
      <c r="G19" s="2">
        <v>3.2486270538313433E-2</v>
      </c>
      <c r="H19" s="2">
        <v>0.75364937686431732</v>
      </c>
      <c r="I19" s="2">
        <v>0.80113352275569072</v>
      </c>
      <c r="J19" s="2">
        <v>0.82900432900432897</v>
      </c>
      <c r="K19" s="2">
        <v>0.84402654867256621</v>
      </c>
    </row>
    <row r="20" spans="1:11" x14ac:dyDescent="0.25">
      <c r="A20" s="2" t="s">
        <v>106</v>
      </c>
      <c r="B20" s="2" t="s">
        <v>23</v>
      </c>
      <c r="C20" s="2" t="s">
        <v>24</v>
      </c>
      <c r="D20" s="2" t="s">
        <v>12</v>
      </c>
      <c r="E20" s="2">
        <v>0.70511025193707066</v>
      </c>
      <c r="F20" s="2">
        <v>0.70744680851063835</v>
      </c>
      <c r="G20" s="2">
        <v>2.336556573567683E-3</v>
      </c>
      <c r="H20" s="2">
        <v>0.64499455785924753</v>
      </c>
      <c r="I20" s="2">
        <v>0.64251207729468596</v>
      </c>
      <c r="J20" s="2">
        <v>0.77760869565217394</v>
      </c>
      <c r="K20" s="2">
        <v>0.78698224852071008</v>
      </c>
    </row>
    <row r="21" spans="1:11" ht="15.75" customHeight="1" x14ac:dyDescent="0.25">
      <c r="A21" s="2" t="s">
        <v>106</v>
      </c>
      <c r="B21" s="2" t="s">
        <v>23</v>
      </c>
      <c r="C21" s="2" t="s">
        <v>24</v>
      </c>
      <c r="D21" s="2" t="s">
        <v>26</v>
      </c>
      <c r="E21" s="2">
        <v>0.70511025193707066</v>
      </c>
      <c r="F21" s="2">
        <v>0.73057104586955313</v>
      </c>
      <c r="G21" s="2">
        <v>2.5460793932482462E-2</v>
      </c>
      <c r="H21" s="2">
        <v>0.64499455785924753</v>
      </c>
      <c r="I21" s="2">
        <v>0.69366791744840506</v>
      </c>
      <c r="J21" s="2">
        <v>0.77760869565217394</v>
      </c>
      <c r="K21" s="2">
        <v>0.77162162162162162</v>
      </c>
    </row>
    <row r="22" spans="1:11" ht="15.75" customHeight="1" x14ac:dyDescent="0.25">
      <c r="A22" s="2" t="s">
        <v>106</v>
      </c>
      <c r="B22" s="2" t="s">
        <v>37</v>
      </c>
      <c r="C22" s="2" t="s">
        <v>38</v>
      </c>
      <c r="D22" s="2" t="s">
        <v>12</v>
      </c>
      <c r="E22" s="2">
        <v>0.62779772607825912</v>
      </c>
      <c r="F22" s="2">
        <v>0.64704887584757764</v>
      </c>
      <c r="G22" s="2">
        <v>1.9251149769318521E-2</v>
      </c>
    </row>
    <row r="23" spans="1:11" ht="15.75" customHeight="1" x14ac:dyDescent="0.25">
      <c r="A23" s="2" t="s">
        <v>106</v>
      </c>
      <c r="B23" s="2" t="s">
        <v>37</v>
      </c>
      <c r="C23" s="2" t="s">
        <v>38</v>
      </c>
      <c r="D23" s="2" t="s">
        <v>26</v>
      </c>
      <c r="E23" s="2">
        <v>0.62779772607825912</v>
      </c>
      <c r="F23" s="2">
        <v>0.63439021292293629</v>
      </c>
      <c r="G23" s="2">
        <v>6.5924868446771701E-3</v>
      </c>
    </row>
    <row r="24" spans="1:11" ht="15.75" customHeight="1" x14ac:dyDescent="0.25">
      <c r="A24" s="2" t="s">
        <v>106</v>
      </c>
      <c r="B24" s="2" t="s">
        <v>45</v>
      </c>
      <c r="C24" s="2" t="s">
        <v>46</v>
      </c>
      <c r="D24" s="2" t="s">
        <v>12</v>
      </c>
      <c r="E24" s="2">
        <v>0.63513909287180803</v>
      </c>
      <c r="F24" s="2">
        <v>0.65224870088947029</v>
      </c>
      <c r="G24" s="2">
        <v>1.7109608017662259E-2</v>
      </c>
      <c r="H24" s="2">
        <v>0.61015776058929894</v>
      </c>
      <c r="I24" s="2">
        <v>0.6053274198921168</v>
      </c>
      <c r="J24" s="2">
        <v>0.66760869565217384</v>
      </c>
      <c r="K24" s="2">
        <v>0.7079881656804734</v>
      </c>
    </row>
    <row r="25" spans="1:11" ht="15.75" customHeight="1" x14ac:dyDescent="0.25">
      <c r="A25" s="2" t="s">
        <v>106</v>
      </c>
      <c r="B25" s="2" t="s">
        <v>45</v>
      </c>
      <c r="C25" s="2" t="s">
        <v>46</v>
      </c>
      <c r="D25" s="2" t="s">
        <v>26</v>
      </c>
      <c r="E25" s="2">
        <v>0.63513909287180803</v>
      </c>
      <c r="F25" s="2">
        <v>0.6390280743528417</v>
      </c>
      <c r="G25" s="2">
        <v>3.8889814810336709E-3</v>
      </c>
      <c r="H25" s="2">
        <v>0.61015776058929894</v>
      </c>
      <c r="I25" s="2">
        <v>0.60735366203109642</v>
      </c>
      <c r="J25" s="2">
        <v>0.66760869565217384</v>
      </c>
      <c r="K25" s="2">
        <v>0.68108108108108101</v>
      </c>
    </row>
    <row r="26" spans="1:11" ht="15.75" customHeight="1" x14ac:dyDescent="0.25">
      <c r="A26" s="2" t="s">
        <v>106</v>
      </c>
      <c r="B26" s="2" t="s">
        <v>62</v>
      </c>
      <c r="C26" s="2" t="s">
        <v>64</v>
      </c>
      <c r="D26" s="2" t="s">
        <v>12</v>
      </c>
      <c r="E26" s="2">
        <v>0.71044711573758856</v>
      </c>
      <c r="F26" s="2">
        <v>0.71525238415735448</v>
      </c>
      <c r="G26" s="2">
        <v>4.8052684197659179E-3</v>
      </c>
      <c r="H26" s="2">
        <v>0.69649941170431517</v>
      </c>
      <c r="I26" s="2">
        <v>0.67073467083509497</v>
      </c>
      <c r="J26" s="2">
        <v>0.72739130434782617</v>
      </c>
      <c r="K26" s="2">
        <v>0.76715976331360947</v>
      </c>
    </row>
    <row r="27" spans="1:11" ht="15.75" customHeight="1" x14ac:dyDescent="0.25">
      <c r="A27" s="2" t="s">
        <v>106</v>
      </c>
      <c r="B27" s="2" t="s">
        <v>62</v>
      </c>
      <c r="C27" s="2" t="s">
        <v>64</v>
      </c>
      <c r="D27" s="2" t="s">
        <v>26</v>
      </c>
      <c r="E27" s="2">
        <v>0.71044711573758856</v>
      </c>
      <c r="F27" s="2">
        <v>0.73881673180162033</v>
      </c>
      <c r="G27" s="2">
        <v>2.836961606403177E-2</v>
      </c>
      <c r="H27" s="2">
        <v>0.69649941170431517</v>
      </c>
      <c r="I27" s="2">
        <v>0.73617241344614981</v>
      </c>
      <c r="J27" s="2">
        <v>0.72739130434782617</v>
      </c>
      <c r="K27" s="2">
        <v>0.74391891891891881</v>
      </c>
    </row>
    <row r="28" spans="1:11" ht="15.75" customHeight="1" x14ac:dyDescent="0.25">
      <c r="A28" s="2" t="s">
        <v>106</v>
      </c>
      <c r="B28" s="2" t="s">
        <v>73</v>
      </c>
      <c r="C28" s="2" t="s">
        <v>75</v>
      </c>
      <c r="D28" s="2" t="s">
        <v>12</v>
      </c>
      <c r="E28" s="2">
        <v>0.77142140574425566</v>
      </c>
      <c r="F28" s="2">
        <v>0.78997537875370027</v>
      </c>
      <c r="G28" s="2">
        <v>1.855397300944461E-2</v>
      </c>
      <c r="H28" s="2">
        <v>0.75011689253307678</v>
      </c>
      <c r="I28" s="2">
        <v>0.76383708940202133</v>
      </c>
      <c r="J28" s="2">
        <v>0.79456521739130426</v>
      </c>
      <c r="K28" s="2">
        <v>0.81893491124260342</v>
      </c>
    </row>
    <row r="29" spans="1:11" ht="15.75" customHeight="1" x14ac:dyDescent="0.25">
      <c r="A29" s="2" t="s">
        <v>106</v>
      </c>
      <c r="B29" s="2" t="s">
        <v>73</v>
      </c>
      <c r="C29" s="2" t="s">
        <v>75</v>
      </c>
      <c r="D29" s="2" t="s">
        <v>26</v>
      </c>
      <c r="E29" s="2">
        <v>0.77142140574425566</v>
      </c>
      <c r="F29" s="2">
        <v>0.79533462011526701</v>
      </c>
      <c r="G29" s="2">
        <v>2.3913214371011349E-2</v>
      </c>
      <c r="H29" s="2">
        <v>0.75011689253307678</v>
      </c>
      <c r="I29" s="2">
        <v>0.7807681100456656</v>
      </c>
      <c r="J29" s="2">
        <v>0.79456521739130426</v>
      </c>
      <c r="K29" s="2">
        <v>0.81126126126126119</v>
      </c>
    </row>
    <row r="30" spans="1:11" ht="15.75" customHeight="1" x14ac:dyDescent="0.25">
      <c r="A30" s="2" t="s">
        <v>106</v>
      </c>
      <c r="B30" s="2" t="s">
        <v>81</v>
      </c>
      <c r="C30" s="2" t="s">
        <v>82</v>
      </c>
      <c r="D30" s="2" t="s">
        <v>12</v>
      </c>
      <c r="E30" s="2">
        <v>0.73061224489795906</v>
      </c>
      <c r="F30" s="2">
        <v>0.72486772486772488</v>
      </c>
      <c r="G30" s="2">
        <v>-5.7445200302341792E-3</v>
      </c>
      <c r="H30" s="2">
        <v>0.69111969111969118</v>
      </c>
      <c r="I30" s="2">
        <v>0.66183574879227058</v>
      </c>
      <c r="J30" s="2">
        <v>0.77489177489177474</v>
      </c>
      <c r="K30" s="2">
        <v>0.80116959064327486</v>
      </c>
    </row>
    <row r="31" spans="1:11" ht="15.75" customHeight="1" x14ac:dyDescent="0.25">
      <c r="A31" s="2" t="s">
        <v>106</v>
      </c>
      <c r="B31" s="2" t="s">
        <v>81</v>
      </c>
      <c r="C31" s="2" t="s">
        <v>82</v>
      </c>
      <c r="D31" s="2" t="s">
        <v>26</v>
      </c>
      <c r="E31" s="2">
        <v>0.73061224489795906</v>
      </c>
      <c r="F31" s="2">
        <v>0.69601677148846963</v>
      </c>
      <c r="G31" s="2">
        <v>-3.459547340948943E-2</v>
      </c>
      <c r="H31" s="2">
        <v>0.69111969111969118</v>
      </c>
      <c r="I31" s="2">
        <v>0.66135458167330663</v>
      </c>
      <c r="J31" s="2">
        <v>0.77489177489177474</v>
      </c>
      <c r="K31" s="2">
        <v>0.73451327433628322</v>
      </c>
    </row>
    <row r="32" spans="1:11" ht="15.75" customHeight="1" x14ac:dyDescent="0.25">
      <c r="A32" s="2" t="s">
        <v>106</v>
      </c>
      <c r="B32" s="2" t="s">
        <v>88</v>
      </c>
      <c r="C32" s="2" t="s">
        <v>90</v>
      </c>
      <c r="D32" s="2" t="s">
        <v>12</v>
      </c>
      <c r="E32" s="2">
        <v>0.72446005715155637</v>
      </c>
      <c r="F32" s="2">
        <v>0.75964719136705128</v>
      </c>
      <c r="G32" s="2">
        <v>3.5187134215494908E-2</v>
      </c>
    </row>
    <row r="33" spans="1:11" ht="15.75" customHeight="1" x14ac:dyDescent="0.25">
      <c r="A33" s="2" t="s">
        <v>106</v>
      </c>
      <c r="B33" s="2" t="s">
        <v>88</v>
      </c>
      <c r="C33" s="2" t="s">
        <v>90</v>
      </c>
      <c r="D33" s="2" t="s">
        <v>26</v>
      </c>
      <c r="E33" s="2">
        <v>0.72446005715155637</v>
      </c>
      <c r="F33" s="2">
        <v>0.75881807522526368</v>
      </c>
      <c r="G33" s="2">
        <v>3.4358018073707308E-2</v>
      </c>
    </row>
    <row r="34" spans="1:11" ht="15.75" customHeight="1" x14ac:dyDescent="0.25">
      <c r="A34" s="2" t="s">
        <v>106</v>
      </c>
      <c r="B34" s="2" t="s">
        <v>94</v>
      </c>
      <c r="C34" s="2" t="s">
        <v>96</v>
      </c>
      <c r="D34" s="2" t="s">
        <v>12</v>
      </c>
      <c r="E34" s="2">
        <v>0.74157497732880373</v>
      </c>
      <c r="F34" s="2">
        <v>0.76677714011867848</v>
      </c>
      <c r="G34" s="2">
        <v>2.5202162789874749E-2</v>
      </c>
      <c r="H34" s="2">
        <v>0.78916463822980398</v>
      </c>
      <c r="I34" s="2">
        <v>0.77253047767935934</v>
      </c>
      <c r="J34" s="2">
        <v>0.71428571428571419</v>
      </c>
      <c r="K34" s="2">
        <v>0.77514619883040936</v>
      </c>
    </row>
    <row r="35" spans="1:11" ht="15.75" customHeight="1" x14ac:dyDescent="0.25">
      <c r="A35" s="2" t="s">
        <v>106</v>
      </c>
      <c r="B35" s="2" t="s">
        <v>94</v>
      </c>
      <c r="C35" s="2" t="s">
        <v>96</v>
      </c>
      <c r="D35" s="2" t="s">
        <v>26</v>
      </c>
      <c r="E35" s="2">
        <v>0.74157497732880373</v>
      </c>
      <c r="F35" s="2">
        <v>0.73836074544405883</v>
      </c>
      <c r="G35" s="2">
        <v>-3.2142318847448999E-3</v>
      </c>
      <c r="H35" s="2">
        <v>0.78916463822980398</v>
      </c>
      <c r="I35" s="2">
        <v>0.75633581075922418</v>
      </c>
      <c r="J35" s="2">
        <v>0.71428571428571419</v>
      </c>
      <c r="K35" s="2">
        <v>0.73738938053097336</v>
      </c>
    </row>
    <row r="36" spans="1:11" ht="15.75" customHeight="1" x14ac:dyDescent="0.25">
      <c r="A36" s="2" t="s">
        <v>106</v>
      </c>
      <c r="B36" s="2" t="s">
        <v>102</v>
      </c>
      <c r="C36" s="2" t="s">
        <v>103</v>
      </c>
      <c r="D36" s="2" t="s">
        <v>12</v>
      </c>
      <c r="E36" s="2">
        <v>0.78419159036249697</v>
      </c>
      <c r="F36" s="2">
        <v>0.78135932335192337</v>
      </c>
      <c r="G36" s="2">
        <v>-2.832267010573597E-3</v>
      </c>
      <c r="H36" s="2">
        <v>0.78843504149874422</v>
      </c>
      <c r="I36" s="2">
        <v>0.75392622508568607</v>
      </c>
      <c r="J36" s="2">
        <v>0.78354978354978344</v>
      </c>
      <c r="K36" s="2">
        <v>0.81491228070175425</v>
      </c>
    </row>
    <row r="37" spans="1:11" ht="15.75" customHeight="1" x14ac:dyDescent="0.25">
      <c r="A37" s="2" t="s">
        <v>106</v>
      </c>
      <c r="B37" s="2" t="s">
        <v>102</v>
      </c>
      <c r="C37" s="2" t="s">
        <v>103</v>
      </c>
      <c r="D37" s="2" t="s">
        <v>26</v>
      </c>
      <c r="E37" s="2">
        <v>0.78419159036249697</v>
      </c>
      <c r="F37" s="2">
        <v>0.76120338065890369</v>
      </c>
      <c r="G37" s="2">
        <v>-2.298820970359328E-2</v>
      </c>
      <c r="H37" s="2">
        <v>0.78843504149874422</v>
      </c>
      <c r="I37" s="2">
        <v>0.7379562243169514</v>
      </c>
      <c r="J37" s="2">
        <v>0.78354978354978344</v>
      </c>
      <c r="K37" s="2">
        <v>0.78849557522123903</v>
      </c>
    </row>
    <row r="38" spans="1:11" ht="15.75" customHeight="1" x14ac:dyDescent="0.25">
      <c r="A38" s="2" t="s">
        <v>147</v>
      </c>
      <c r="B38" s="2" t="s">
        <v>23</v>
      </c>
      <c r="C38" s="2" t="s">
        <v>24</v>
      </c>
      <c r="D38" s="2" t="s">
        <v>12</v>
      </c>
      <c r="E38" s="2">
        <v>0.74452226790939535</v>
      </c>
      <c r="F38" s="2">
        <v>0.75482093663911853</v>
      </c>
      <c r="G38" s="2">
        <v>1.029866872972318E-2</v>
      </c>
      <c r="H38" s="2">
        <v>0.69877761998564591</v>
      </c>
      <c r="I38" s="2">
        <v>0.70618556701030921</v>
      </c>
      <c r="J38" s="2">
        <v>0.79673913043478239</v>
      </c>
      <c r="K38" s="2">
        <v>0.81065088757396464</v>
      </c>
    </row>
    <row r="39" spans="1:11" ht="15.75" customHeight="1" x14ac:dyDescent="0.25">
      <c r="A39" s="2" t="s">
        <v>147</v>
      </c>
      <c r="B39" s="2" t="s">
        <v>23</v>
      </c>
      <c r="C39" s="2" t="s">
        <v>24</v>
      </c>
      <c r="D39" s="2" t="s">
        <v>26</v>
      </c>
      <c r="E39" s="2">
        <v>0.74452226790939535</v>
      </c>
      <c r="F39" s="2">
        <v>0.76923076923076938</v>
      </c>
      <c r="G39" s="2">
        <v>2.4708501321374029E-2</v>
      </c>
      <c r="H39" s="2">
        <v>0.69877761998564591</v>
      </c>
      <c r="I39" s="2">
        <v>0.75107296137339052</v>
      </c>
      <c r="J39" s="2">
        <v>0.79673913043478239</v>
      </c>
      <c r="K39" s="2">
        <v>0.78828828828828845</v>
      </c>
    </row>
    <row r="40" spans="1:11" ht="15.75" customHeight="1" x14ac:dyDescent="0.25">
      <c r="A40" s="2" t="s">
        <v>147</v>
      </c>
      <c r="B40" s="2" t="s">
        <v>37</v>
      </c>
      <c r="C40" s="2" t="s">
        <v>38</v>
      </c>
      <c r="D40" s="2" t="s">
        <v>12</v>
      </c>
      <c r="E40" s="2">
        <v>0.73960006504807607</v>
      </c>
      <c r="F40" s="2">
        <v>0.75913558296272765</v>
      </c>
      <c r="G40" s="2">
        <v>1.9535517914651579E-2</v>
      </c>
    </row>
    <row r="41" spans="1:11" ht="15.75" customHeight="1" x14ac:dyDescent="0.25">
      <c r="A41" s="2" t="s">
        <v>147</v>
      </c>
      <c r="B41" s="2" t="s">
        <v>37</v>
      </c>
      <c r="C41" s="2" t="s">
        <v>38</v>
      </c>
      <c r="D41" s="2" t="s">
        <v>26</v>
      </c>
      <c r="E41" s="2">
        <v>0.73960006504807607</v>
      </c>
      <c r="F41" s="2">
        <v>0.74842777552495854</v>
      </c>
      <c r="G41" s="2">
        <v>8.8277104768824666E-3</v>
      </c>
    </row>
    <row r="42" spans="1:11" ht="15.75" customHeight="1" x14ac:dyDescent="0.25">
      <c r="A42" s="2" t="s">
        <v>147</v>
      </c>
      <c r="B42" s="2" t="s">
        <v>45</v>
      </c>
      <c r="C42" s="2" t="s">
        <v>46</v>
      </c>
      <c r="D42" s="2" t="s">
        <v>12</v>
      </c>
      <c r="E42" s="2">
        <v>0.7387224277864346</v>
      </c>
      <c r="F42" s="2">
        <v>0.76025622466328846</v>
      </c>
      <c r="G42" s="2">
        <v>2.1533796876853861E-2</v>
      </c>
      <c r="H42" s="2">
        <v>0.70813732189857936</v>
      </c>
      <c r="I42" s="2">
        <v>0.72089331363487452</v>
      </c>
      <c r="J42" s="2">
        <v>0.77456521739130424</v>
      </c>
      <c r="K42" s="2">
        <v>0.80502958579881656</v>
      </c>
    </row>
    <row r="43" spans="1:11" ht="15.75" customHeight="1" x14ac:dyDescent="0.25">
      <c r="A43" s="2" t="s">
        <v>147</v>
      </c>
      <c r="B43" s="2" t="s">
        <v>45</v>
      </c>
      <c r="C43" s="2" t="s">
        <v>46</v>
      </c>
      <c r="D43" s="2" t="s">
        <v>26</v>
      </c>
      <c r="E43" s="2">
        <v>0.7387224277864346</v>
      </c>
      <c r="F43" s="2">
        <v>0.75022812921577342</v>
      </c>
      <c r="G43" s="2">
        <v>1.150570142933882E-2</v>
      </c>
      <c r="H43" s="2">
        <v>0.70813732189857936</v>
      </c>
      <c r="I43" s="2">
        <v>0.70928033388621681</v>
      </c>
      <c r="J43" s="2">
        <v>0.77456521739130424</v>
      </c>
      <c r="K43" s="2">
        <v>0.79774774774774759</v>
      </c>
    </row>
    <row r="44" spans="1:11" ht="15.75" customHeight="1" x14ac:dyDescent="0.25">
      <c r="A44" s="2" t="s">
        <v>147</v>
      </c>
      <c r="B44" s="2" t="s">
        <v>62</v>
      </c>
      <c r="C44" s="2" t="s">
        <v>64</v>
      </c>
      <c r="D44" s="2" t="s">
        <v>12</v>
      </c>
      <c r="E44" s="2">
        <v>0.75261348546653584</v>
      </c>
      <c r="F44" s="2">
        <v>0.7580555062635348</v>
      </c>
      <c r="G44" s="2">
        <v>5.4420207969989587E-3</v>
      </c>
      <c r="H44" s="2">
        <v>0.72761881345955337</v>
      </c>
      <c r="I44" s="2">
        <v>0.71893055426108055</v>
      </c>
      <c r="J44" s="2">
        <v>0.77956521739130435</v>
      </c>
      <c r="K44" s="2">
        <v>0.80177514792899418</v>
      </c>
    </row>
    <row r="45" spans="1:11" ht="15.75" customHeight="1" x14ac:dyDescent="0.25">
      <c r="A45" s="2" t="s">
        <v>147</v>
      </c>
      <c r="B45" s="2" t="s">
        <v>62</v>
      </c>
      <c r="C45" s="2" t="s">
        <v>64</v>
      </c>
      <c r="D45" s="2" t="s">
        <v>26</v>
      </c>
      <c r="E45" s="2">
        <v>0.75261348546653584</v>
      </c>
      <c r="F45" s="2">
        <v>0.77648238258058844</v>
      </c>
      <c r="G45" s="2">
        <v>2.3868897114052601E-2</v>
      </c>
      <c r="H45" s="2">
        <v>0.72761881345955337</v>
      </c>
      <c r="I45" s="2">
        <v>0.76400738938528123</v>
      </c>
      <c r="J45" s="2">
        <v>0.77956521739130435</v>
      </c>
      <c r="K45" s="2">
        <v>0.7894144144144144</v>
      </c>
    </row>
    <row r="46" spans="1:11" ht="15.75" customHeight="1" x14ac:dyDescent="0.25">
      <c r="A46" s="2" t="s">
        <v>147</v>
      </c>
      <c r="B46" s="2" t="s">
        <v>73</v>
      </c>
      <c r="C46" s="2" t="s">
        <v>75</v>
      </c>
      <c r="D46" s="2" t="s">
        <v>12</v>
      </c>
      <c r="E46" s="2">
        <v>0.79453784354982437</v>
      </c>
      <c r="F46" s="2">
        <v>0.79907825641472119</v>
      </c>
      <c r="G46" s="2">
        <v>4.5404128648968154E-3</v>
      </c>
      <c r="H46" s="2">
        <v>0.75987096367389206</v>
      </c>
      <c r="I46" s="2">
        <v>0.76309828846779493</v>
      </c>
      <c r="J46" s="2">
        <v>0.83260869565217399</v>
      </c>
      <c r="K46" s="2">
        <v>0.83875739644970415</v>
      </c>
    </row>
    <row r="47" spans="1:11" ht="15.75" customHeight="1" x14ac:dyDescent="0.25">
      <c r="A47" s="2" t="s">
        <v>147</v>
      </c>
      <c r="B47" s="2" t="s">
        <v>73</v>
      </c>
      <c r="C47" s="2" t="s">
        <v>75</v>
      </c>
      <c r="D47" s="2" t="s">
        <v>26</v>
      </c>
      <c r="E47" s="2">
        <v>0.79453784354982437</v>
      </c>
      <c r="F47" s="2">
        <v>0.80450812138344696</v>
      </c>
      <c r="G47" s="2">
        <v>9.9702778336225872E-3</v>
      </c>
      <c r="H47" s="2">
        <v>0.75987096367389206</v>
      </c>
      <c r="I47" s="2">
        <v>0.78691213583140596</v>
      </c>
      <c r="J47" s="2">
        <v>0.83260869565217399</v>
      </c>
      <c r="K47" s="2">
        <v>0.822972972972973</v>
      </c>
    </row>
    <row r="48" spans="1:11" ht="15.75" customHeight="1" x14ac:dyDescent="0.25">
      <c r="A48" s="2" t="s">
        <v>147</v>
      </c>
      <c r="B48" s="2" t="s">
        <v>81</v>
      </c>
      <c r="C48" s="2" t="s">
        <v>82</v>
      </c>
      <c r="D48" s="2" t="s">
        <v>12</v>
      </c>
      <c r="E48" s="2">
        <v>0.7642276422764227</v>
      </c>
      <c r="F48" s="2">
        <v>0.80219780219780235</v>
      </c>
      <c r="G48" s="2">
        <v>3.7970159921379643E-2</v>
      </c>
      <c r="H48" s="2">
        <v>0.72030651340996177</v>
      </c>
      <c r="I48" s="2">
        <v>0.75647668393782364</v>
      </c>
      <c r="J48" s="2">
        <v>0.81385281385281372</v>
      </c>
      <c r="K48" s="2">
        <v>0.85380116959064323</v>
      </c>
    </row>
    <row r="49" spans="1:11" ht="15.75" customHeight="1" x14ac:dyDescent="0.25">
      <c r="A49" s="2" t="s">
        <v>147</v>
      </c>
      <c r="B49" s="2" t="s">
        <v>81</v>
      </c>
      <c r="C49" s="2" t="s">
        <v>82</v>
      </c>
      <c r="D49" s="2" t="s">
        <v>26</v>
      </c>
      <c r="E49" s="2">
        <v>0.7642276422764227</v>
      </c>
      <c r="F49" s="2">
        <v>0.81385281385281372</v>
      </c>
      <c r="G49" s="2">
        <v>4.9625171576391007E-2</v>
      </c>
      <c r="H49" s="2">
        <v>0.72030651340996177</v>
      </c>
      <c r="I49" s="2">
        <v>0.79661016949152552</v>
      </c>
      <c r="J49" s="2">
        <v>0.81385281385281372</v>
      </c>
      <c r="K49" s="2">
        <v>0.8318584070796462</v>
      </c>
    </row>
    <row r="50" spans="1:11" ht="15.75" customHeight="1" x14ac:dyDescent="0.25">
      <c r="A50" s="2" t="s">
        <v>147</v>
      </c>
      <c r="B50" s="2" t="s">
        <v>88</v>
      </c>
      <c r="C50" s="2" t="s">
        <v>90</v>
      </c>
      <c r="D50" s="2" t="s">
        <v>12</v>
      </c>
      <c r="E50" s="2">
        <v>0.78860228474481942</v>
      </c>
      <c r="F50" s="2">
        <v>0.80525442424021487</v>
      </c>
      <c r="G50" s="2">
        <v>1.6652139495395461E-2</v>
      </c>
    </row>
    <row r="51" spans="1:11" ht="15.75" customHeight="1" x14ac:dyDescent="0.25">
      <c r="A51" s="2" t="s">
        <v>147</v>
      </c>
      <c r="B51" s="2" t="s">
        <v>88</v>
      </c>
      <c r="C51" s="2" t="s">
        <v>90</v>
      </c>
      <c r="D51" s="2" t="s">
        <v>26</v>
      </c>
      <c r="E51" s="2">
        <v>0.78860228474481942</v>
      </c>
      <c r="F51" s="2">
        <v>0.83146624673213732</v>
      </c>
      <c r="G51" s="2">
        <v>4.28639619873179E-2</v>
      </c>
    </row>
    <row r="52" spans="1:11" ht="15.75" customHeight="1" x14ac:dyDescent="0.25">
      <c r="A52" s="2" t="s">
        <v>147</v>
      </c>
      <c r="B52" s="2" t="s">
        <v>94</v>
      </c>
      <c r="C52" s="2" t="s">
        <v>96</v>
      </c>
      <c r="D52" s="2" t="s">
        <v>12</v>
      </c>
      <c r="E52" s="2">
        <v>0.77900012576408328</v>
      </c>
      <c r="F52" s="2">
        <v>0.80101528031670899</v>
      </c>
      <c r="G52" s="2">
        <v>2.2015154552625701E-2</v>
      </c>
      <c r="H52" s="2">
        <v>0.73936049853678854</v>
      </c>
      <c r="I52" s="2">
        <v>0.75487103398202904</v>
      </c>
      <c r="J52" s="2">
        <v>0.8231601731601732</v>
      </c>
      <c r="K52" s="2">
        <v>0.85321637426900576</v>
      </c>
    </row>
    <row r="53" spans="1:11" ht="15.75" customHeight="1" x14ac:dyDescent="0.25">
      <c r="A53" s="2" t="s">
        <v>147</v>
      </c>
      <c r="B53" s="2" t="s">
        <v>94</v>
      </c>
      <c r="C53" s="2" t="s">
        <v>96</v>
      </c>
      <c r="D53" s="2" t="s">
        <v>26</v>
      </c>
      <c r="E53" s="2">
        <v>0.77900012576408328</v>
      </c>
      <c r="F53" s="2">
        <v>0.82845600359357918</v>
      </c>
      <c r="G53" s="2">
        <v>4.9455877829495898E-2</v>
      </c>
      <c r="H53" s="2">
        <v>0.73936049853678854</v>
      </c>
      <c r="I53" s="2">
        <v>0.81410386809701651</v>
      </c>
      <c r="J53" s="2">
        <v>0.8231601731601732</v>
      </c>
      <c r="K53" s="2">
        <v>0.84336283185840721</v>
      </c>
    </row>
    <row r="54" spans="1:11" ht="15.75" customHeight="1" x14ac:dyDescent="0.25">
      <c r="A54" s="2" t="s">
        <v>147</v>
      </c>
      <c r="B54" s="2" t="s">
        <v>102</v>
      </c>
      <c r="C54" s="2" t="s">
        <v>103</v>
      </c>
      <c r="D54" s="2" t="s">
        <v>12</v>
      </c>
      <c r="E54" s="2">
        <v>0.82707084802049524</v>
      </c>
      <c r="F54" s="2">
        <v>0.84138366010129917</v>
      </c>
      <c r="G54" s="2">
        <v>1.4312812080803931E-2</v>
      </c>
      <c r="H54" s="2">
        <v>0.78919392984494829</v>
      </c>
      <c r="I54" s="2">
        <v>0.80600525277903134</v>
      </c>
      <c r="J54" s="2">
        <v>0.86883116883116873</v>
      </c>
      <c r="K54" s="2">
        <v>0.88011695906432741</v>
      </c>
    </row>
    <row r="55" spans="1:11" ht="15.75" customHeight="1" x14ac:dyDescent="0.25">
      <c r="A55" s="2" t="s">
        <v>147</v>
      </c>
      <c r="B55" s="2" t="s">
        <v>102</v>
      </c>
      <c r="C55" s="2" t="s">
        <v>103</v>
      </c>
      <c r="D55" s="2" t="s">
        <v>26</v>
      </c>
      <c r="E55" s="2">
        <v>0.82707084802049524</v>
      </c>
      <c r="F55" s="2">
        <v>0.85371582593167494</v>
      </c>
      <c r="G55" s="2">
        <v>2.6644977911179701E-2</v>
      </c>
      <c r="H55" s="2">
        <v>0.78919392984494829</v>
      </c>
      <c r="I55" s="2">
        <v>0.83731358676017642</v>
      </c>
      <c r="J55" s="2">
        <v>0.86883116883116873</v>
      </c>
      <c r="K55" s="2">
        <v>0.87079646017699108</v>
      </c>
    </row>
    <row r="56" spans="1:11" ht="15.75" customHeight="1" x14ac:dyDescent="0.25">
      <c r="A56" s="2" t="s">
        <v>190</v>
      </c>
      <c r="B56" s="2" t="s">
        <v>23</v>
      </c>
      <c r="C56" s="2" t="s">
        <v>24</v>
      </c>
      <c r="D56" s="2" t="s">
        <v>12</v>
      </c>
      <c r="E56" s="2">
        <v>0.66407607440439165</v>
      </c>
      <c r="F56" s="2">
        <v>0.65753424657534265</v>
      </c>
      <c r="G56" s="2">
        <v>-6.5418278290489962E-3</v>
      </c>
      <c r="H56" s="2">
        <v>0.64267288969185998</v>
      </c>
      <c r="I56" s="2">
        <v>0.61224489795918358</v>
      </c>
      <c r="J56" s="2">
        <v>0.68695652173913047</v>
      </c>
      <c r="K56" s="2">
        <v>0.7100591715976331</v>
      </c>
    </row>
    <row r="57" spans="1:11" ht="15.75" customHeight="1" x14ac:dyDescent="0.25">
      <c r="A57" s="2" t="s">
        <v>190</v>
      </c>
      <c r="B57" s="2" t="s">
        <v>23</v>
      </c>
      <c r="C57" s="2" t="s">
        <v>24</v>
      </c>
      <c r="D57" s="2" t="s">
        <v>26</v>
      </c>
      <c r="E57" s="2">
        <v>0.66407607440439165</v>
      </c>
      <c r="F57" s="2">
        <v>0.62735343862295778</v>
      </c>
      <c r="G57" s="2">
        <v>-3.6722635781433872E-2</v>
      </c>
      <c r="H57" s="2">
        <v>0.64267288969185998</v>
      </c>
      <c r="I57" s="2">
        <v>0.60274831160263198</v>
      </c>
      <c r="J57" s="2">
        <v>0.68695652173913047</v>
      </c>
      <c r="K57" s="2">
        <v>0.65405405405405426</v>
      </c>
    </row>
    <row r="58" spans="1:11" ht="15.75" customHeight="1" x14ac:dyDescent="0.25">
      <c r="A58" s="2" t="s">
        <v>190</v>
      </c>
      <c r="B58" s="2" t="s">
        <v>37</v>
      </c>
      <c r="C58" s="2" t="s">
        <v>38</v>
      </c>
      <c r="D58" s="2" t="s">
        <v>12</v>
      </c>
      <c r="E58" s="2">
        <v>0.6891004327243031</v>
      </c>
      <c r="F58" s="2">
        <v>0.71846002441823287</v>
      </c>
      <c r="G58" s="2">
        <v>2.9359591693929769E-2</v>
      </c>
    </row>
    <row r="59" spans="1:11" ht="15.75" customHeight="1" x14ac:dyDescent="0.25">
      <c r="A59" s="2" t="s">
        <v>190</v>
      </c>
      <c r="B59" s="2" t="s">
        <v>37</v>
      </c>
      <c r="C59" s="2" t="s">
        <v>38</v>
      </c>
      <c r="D59" s="2" t="s">
        <v>26</v>
      </c>
      <c r="E59" s="2">
        <v>0.6891004327243031</v>
      </c>
      <c r="F59" s="2">
        <v>0.72815697261376189</v>
      </c>
      <c r="G59" s="2">
        <v>3.9056539889458793E-2</v>
      </c>
    </row>
    <row r="60" spans="1:11" ht="15.75" customHeight="1" x14ac:dyDescent="0.25">
      <c r="A60" s="2" t="s">
        <v>190</v>
      </c>
      <c r="B60" s="2" t="s">
        <v>45</v>
      </c>
      <c r="C60" s="2" t="s">
        <v>46</v>
      </c>
      <c r="D60" s="2" t="s">
        <v>12</v>
      </c>
      <c r="E60" s="2">
        <v>0.6895194248840959</v>
      </c>
      <c r="F60" s="2">
        <v>0.72315462730299029</v>
      </c>
      <c r="G60" s="2">
        <v>3.3635202418894387E-2</v>
      </c>
      <c r="H60" s="2">
        <v>0.6620430041638069</v>
      </c>
      <c r="I60" s="2">
        <v>0.68485114016404824</v>
      </c>
      <c r="J60" s="2">
        <v>0.72021739130434792</v>
      </c>
      <c r="K60" s="2">
        <v>0.76834319526627215</v>
      </c>
    </row>
    <row r="61" spans="1:11" ht="15.75" customHeight="1" x14ac:dyDescent="0.25">
      <c r="A61" s="2" t="s">
        <v>190</v>
      </c>
      <c r="B61" s="2" t="s">
        <v>45</v>
      </c>
      <c r="C61" s="2" t="s">
        <v>46</v>
      </c>
      <c r="D61" s="2" t="s">
        <v>26</v>
      </c>
      <c r="E61" s="2">
        <v>0.6895194248840959</v>
      </c>
      <c r="F61" s="2">
        <v>0.72819085793976934</v>
      </c>
      <c r="G61" s="2">
        <v>3.8671433055673443E-2</v>
      </c>
      <c r="H61" s="2">
        <v>0.6620430041638069</v>
      </c>
      <c r="I61" s="2">
        <v>0.70758256600641056</v>
      </c>
      <c r="J61" s="2">
        <v>0.72021739130434792</v>
      </c>
      <c r="K61" s="2">
        <v>0.75180180180180178</v>
      </c>
    </row>
    <row r="62" spans="1:11" ht="15.75" customHeight="1" x14ac:dyDescent="0.25">
      <c r="A62" s="2" t="s">
        <v>190</v>
      </c>
      <c r="B62" s="2" t="s">
        <v>62</v>
      </c>
      <c r="C62" s="2" t="s">
        <v>64</v>
      </c>
      <c r="D62" s="2" t="s">
        <v>12</v>
      </c>
      <c r="E62" s="2">
        <v>0.69123040056983531</v>
      </c>
      <c r="F62" s="2">
        <v>0.70971458813488864</v>
      </c>
      <c r="G62" s="2">
        <v>1.8484187565053319E-2</v>
      </c>
      <c r="H62" s="2">
        <v>0.68801269345149341</v>
      </c>
      <c r="I62" s="2">
        <v>0.68892677779563516</v>
      </c>
      <c r="J62" s="2">
        <v>0.69521739130434779</v>
      </c>
      <c r="K62" s="2">
        <v>0.73254437869822486</v>
      </c>
    </row>
    <row r="63" spans="1:11" ht="15.75" customHeight="1" x14ac:dyDescent="0.25">
      <c r="A63" s="2" t="s">
        <v>190</v>
      </c>
      <c r="B63" s="2" t="s">
        <v>62</v>
      </c>
      <c r="C63" s="2" t="s">
        <v>64</v>
      </c>
      <c r="D63" s="2" t="s">
        <v>26</v>
      </c>
      <c r="E63" s="2">
        <v>0.69123040056983531</v>
      </c>
      <c r="F63" s="2">
        <v>0.70211746265310992</v>
      </c>
      <c r="G63" s="2">
        <v>1.0887062083274611E-2</v>
      </c>
      <c r="H63" s="2">
        <v>0.68801269345149341</v>
      </c>
      <c r="I63" s="2">
        <v>0.70065024761547623</v>
      </c>
      <c r="J63" s="2">
        <v>0.69521739130434779</v>
      </c>
      <c r="K63" s="2">
        <v>0.70405405405405386</v>
      </c>
    </row>
    <row r="64" spans="1:11" ht="15.75" customHeight="1" x14ac:dyDescent="0.25">
      <c r="A64" s="2" t="s">
        <v>190</v>
      </c>
      <c r="B64" s="2" t="s">
        <v>73</v>
      </c>
      <c r="C64" s="2" t="s">
        <v>75</v>
      </c>
      <c r="D64" s="2" t="s">
        <v>12</v>
      </c>
      <c r="E64" s="2">
        <v>0.73863343938483883</v>
      </c>
      <c r="F64" s="2">
        <v>0.76258496488722205</v>
      </c>
      <c r="G64" s="2">
        <v>2.395152550238322E-2</v>
      </c>
      <c r="H64" s="2">
        <v>0.7193941805627988</v>
      </c>
      <c r="I64" s="2">
        <v>0.73824759220187186</v>
      </c>
      <c r="J64" s="2">
        <v>0.75913043478260878</v>
      </c>
      <c r="K64" s="2">
        <v>0.788757396449704</v>
      </c>
    </row>
    <row r="65" spans="1:11" ht="15.75" customHeight="1" x14ac:dyDescent="0.25">
      <c r="A65" s="2" t="s">
        <v>190</v>
      </c>
      <c r="B65" s="2" t="s">
        <v>73</v>
      </c>
      <c r="C65" s="2" t="s">
        <v>75</v>
      </c>
      <c r="D65" s="2" t="s">
        <v>26</v>
      </c>
      <c r="E65" s="2">
        <v>0.73863343938483883</v>
      </c>
      <c r="F65" s="2">
        <v>0.76638494721801809</v>
      </c>
      <c r="G65" s="2">
        <v>2.775150783317926E-2</v>
      </c>
      <c r="H65" s="2">
        <v>0.7193941805627988</v>
      </c>
      <c r="I65" s="2">
        <v>0.76159130348799586</v>
      </c>
      <c r="J65" s="2">
        <v>0.75913043478260878</v>
      </c>
      <c r="K65" s="2">
        <v>0.77139639639639646</v>
      </c>
    </row>
    <row r="66" spans="1:11" ht="15.75" customHeight="1" x14ac:dyDescent="0.25">
      <c r="A66" s="2" t="s">
        <v>190</v>
      </c>
      <c r="B66" s="2" t="s">
        <v>81</v>
      </c>
      <c r="C66" s="2" t="s">
        <v>82</v>
      </c>
      <c r="D66" s="2" t="s">
        <v>12</v>
      </c>
      <c r="E66" s="2">
        <v>0.68644067796610186</v>
      </c>
      <c r="F66" s="2">
        <v>0.72625698324022336</v>
      </c>
      <c r="G66" s="2">
        <v>3.98163052741215E-2</v>
      </c>
      <c r="H66" s="2">
        <v>0.67219917012448127</v>
      </c>
      <c r="I66" s="2">
        <v>0.69518716577540107</v>
      </c>
      <c r="J66" s="2">
        <v>0.70129870129870109</v>
      </c>
      <c r="K66" s="2">
        <v>0.76023391812865504</v>
      </c>
    </row>
    <row r="67" spans="1:11" ht="15.75" customHeight="1" x14ac:dyDescent="0.25">
      <c r="A67" s="2" t="s">
        <v>190</v>
      </c>
      <c r="B67" s="2" t="s">
        <v>81</v>
      </c>
      <c r="C67" s="2" t="s">
        <v>82</v>
      </c>
      <c r="D67" s="2" t="s">
        <v>26</v>
      </c>
      <c r="E67" s="2">
        <v>0.68644067796610186</v>
      </c>
      <c r="F67" s="2">
        <v>0.65509761388286347</v>
      </c>
      <c r="G67" s="2">
        <v>-3.1343064083238392E-2</v>
      </c>
      <c r="H67" s="2">
        <v>0.67219917012448127</v>
      </c>
      <c r="I67" s="2">
        <v>0.64255319148936185</v>
      </c>
      <c r="J67" s="2">
        <v>0.70129870129870109</v>
      </c>
      <c r="K67" s="2">
        <v>0.6681415929203538</v>
      </c>
    </row>
    <row r="68" spans="1:11" ht="15.75" customHeight="1" x14ac:dyDescent="0.25">
      <c r="A68" s="2" t="s">
        <v>190</v>
      </c>
      <c r="B68" s="2" t="s">
        <v>88</v>
      </c>
      <c r="C68" s="2" t="s">
        <v>90</v>
      </c>
      <c r="D68" s="2" t="s">
        <v>12</v>
      </c>
      <c r="E68" s="2">
        <v>0.73026683141555027</v>
      </c>
      <c r="F68" s="2">
        <v>0.78180776745080061</v>
      </c>
      <c r="G68" s="2">
        <v>5.154093603525034E-2</v>
      </c>
    </row>
    <row r="69" spans="1:11" ht="15.75" customHeight="1" x14ac:dyDescent="0.25">
      <c r="A69" s="2" t="s">
        <v>190</v>
      </c>
      <c r="B69" s="2" t="s">
        <v>88</v>
      </c>
      <c r="C69" s="2" t="s">
        <v>90</v>
      </c>
      <c r="D69" s="2" t="s">
        <v>26</v>
      </c>
      <c r="E69" s="2">
        <v>0.73026683141555027</v>
      </c>
      <c r="F69" s="2">
        <v>0.75301149579837046</v>
      </c>
      <c r="G69" s="2">
        <v>2.274466438282019E-2</v>
      </c>
    </row>
    <row r="70" spans="1:11" ht="15.75" customHeight="1" x14ac:dyDescent="0.25">
      <c r="A70" s="2" t="s">
        <v>190</v>
      </c>
      <c r="B70" s="2" t="s">
        <v>94</v>
      </c>
      <c r="C70" s="2" t="s">
        <v>96</v>
      </c>
      <c r="D70" s="2" t="s">
        <v>12</v>
      </c>
      <c r="E70" s="2">
        <v>0.72051773443996292</v>
      </c>
      <c r="F70" s="2">
        <v>0.76802836883910719</v>
      </c>
      <c r="G70" s="2">
        <v>4.7510634399144269E-2</v>
      </c>
      <c r="H70" s="2">
        <v>0.7370115470329055</v>
      </c>
      <c r="I70" s="2">
        <v>0.7442231358278949</v>
      </c>
      <c r="J70" s="2">
        <v>0.71060606060606057</v>
      </c>
      <c r="K70" s="2">
        <v>0.79356725146198825</v>
      </c>
    </row>
    <row r="71" spans="1:11" ht="15.75" customHeight="1" x14ac:dyDescent="0.25">
      <c r="A71" s="2" t="s">
        <v>190</v>
      </c>
      <c r="B71" s="2" t="s">
        <v>94</v>
      </c>
      <c r="C71" s="2" t="s">
        <v>96</v>
      </c>
      <c r="D71" s="2" t="s">
        <v>26</v>
      </c>
      <c r="E71" s="2">
        <v>0.72051773443996292</v>
      </c>
      <c r="F71" s="2">
        <v>0.71980571308437802</v>
      </c>
      <c r="G71" s="2">
        <v>-7.1202135558490198E-4</v>
      </c>
      <c r="H71" s="2">
        <v>0.7370115470329055</v>
      </c>
      <c r="I71" s="2">
        <v>0.72128145575186298</v>
      </c>
      <c r="J71" s="2">
        <v>0.71060606060606057</v>
      </c>
      <c r="K71" s="2">
        <v>0.72057522123893802</v>
      </c>
    </row>
    <row r="72" spans="1:11" ht="15.75" customHeight="1" x14ac:dyDescent="0.25">
      <c r="A72" s="2" t="s">
        <v>190</v>
      </c>
      <c r="B72" s="2" t="s">
        <v>102</v>
      </c>
      <c r="C72" s="2" t="s">
        <v>103</v>
      </c>
      <c r="D72" s="2" t="s">
        <v>12</v>
      </c>
      <c r="E72" s="2">
        <v>0.73344026396679241</v>
      </c>
      <c r="F72" s="2">
        <v>0.7972907108263898</v>
      </c>
      <c r="G72" s="2">
        <v>6.3850446859597398E-2</v>
      </c>
      <c r="H72" s="2">
        <v>0.72612966472732798</v>
      </c>
      <c r="I72" s="2">
        <v>0.77180942211168424</v>
      </c>
      <c r="J72" s="2">
        <v>0.7413419913419913</v>
      </c>
      <c r="K72" s="2">
        <v>0.82456140350877194</v>
      </c>
    </row>
    <row r="73" spans="1:11" ht="15.75" customHeight="1" x14ac:dyDescent="0.25">
      <c r="A73" s="2" t="s">
        <v>190</v>
      </c>
      <c r="B73" s="2" t="s">
        <v>102</v>
      </c>
      <c r="C73" s="2" t="s">
        <v>103</v>
      </c>
      <c r="D73" s="2" t="s">
        <v>26</v>
      </c>
      <c r="E73" s="2">
        <v>0.73344026396679241</v>
      </c>
      <c r="F73" s="2">
        <v>0.74562561146387352</v>
      </c>
      <c r="G73" s="2">
        <v>1.218534749708111E-2</v>
      </c>
      <c r="H73" s="2">
        <v>0.72612966472732798</v>
      </c>
      <c r="I73" s="2">
        <v>0.73219957109271361</v>
      </c>
      <c r="J73" s="2">
        <v>0.7413419913419913</v>
      </c>
      <c r="K73" s="2">
        <v>0.75973451327433617</v>
      </c>
    </row>
    <row r="74" spans="1:11" ht="15.75" customHeight="1" x14ac:dyDescent="0.25"/>
    <row r="75" spans="1:11" ht="15.75" customHeight="1" x14ac:dyDescent="0.25"/>
    <row r="76" spans="1:11" ht="15.75" customHeight="1" x14ac:dyDescent="0.25"/>
    <row r="77" spans="1:11" ht="15.75" customHeight="1" x14ac:dyDescent="0.25"/>
    <row r="78" spans="1:11" ht="15.75" customHeight="1" x14ac:dyDescent="0.25"/>
    <row r="79" spans="1:11" ht="15.75" customHeight="1" x14ac:dyDescent="0.25"/>
    <row r="80" spans="1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8</v>
      </c>
      <c r="E1" s="1" t="s">
        <v>10</v>
      </c>
      <c r="F1" s="1" t="s">
        <v>13</v>
      </c>
      <c r="G1" s="1" t="s">
        <v>11</v>
      </c>
    </row>
    <row r="2" spans="1:7" x14ac:dyDescent="0.25">
      <c r="A2" s="2" t="s">
        <v>19</v>
      </c>
      <c r="B2" s="2" t="s">
        <v>23</v>
      </c>
      <c r="C2" s="2" t="s">
        <v>24</v>
      </c>
      <c r="D2" s="2" t="s">
        <v>12</v>
      </c>
      <c r="E2" s="2">
        <v>0.75409836065573754</v>
      </c>
      <c r="F2" s="2">
        <v>0.80152097959524371</v>
      </c>
      <c r="G2" s="2">
        <v>4.7422618939506167E-2</v>
      </c>
    </row>
    <row r="3" spans="1:7" x14ac:dyDescent="0.25">
      <c r="A3" s="2" t="s">
        <v>19</v>
      </c>
      <c r="B3" s="2" t="s">
        <v>23</v>
      </c>
      <c r="C3" s="2" t="s">
        <v>24</v>
      </c>
      <c r="D3" s="2" t="s">
        <v>26</v>
      </c>
      <c r="E3" s="2">
        <v>0.73799126637554591</v>
      </c>
      <c r="F3" s="2">
        <v>0.80826280371216563</v>
      </c>
      <c r="G3" s="2">
        <v>7.0271537336619727E-2</v>
      </c>
    </row>
    <row r="4" spans="1:7" x14ac:dyDescent="0.25">
      <c r="A4" s="2" t="s">
        <v>19</v>
      </c>
      <c r="B4" s="2" t="s">
        <v>23</v>
      </c>
      <c r="C4" s="2" t="s">
        <v>24</v>
      </c>
      <c r="D4" s="2" t="s">
        <v>32</v>
      </c>
      <c r="E4" s="2">
        <v>0.67181551858737554</v>
      </c>
      <c r="F4" s="2">
        <v>0.78054156427532351</v>
      </c>
      <c r="G4" s="2">
        <v>0.108726045687948</v>
      </c>
    </row>
    <row r="5" spans="1:7" x14ac:dyDescent="0.25">
      <c r="A5" s="2" t="s">
        <v>19</v>
      </c>
      <c r="B5" s="2" t="s">
        <v>37</v>
      </c>
      <c r="C5" s="2" t="s">
        <v>38</v>
      </c>
      <c r="D5" s="2" t="s">
        <v>12</v>
      </c>
      <c r="E5" s="2">
        <v>0.72685318253112807</v>
      </c>
      <c r="F5" s="2">
        <v>0.79726934236287383</v>
      </c>
      <c r="G5" s="2">
        <v>7.0416159831745762E-2</v>
      </c>
    </row>
    <row r="6" spans="1:7" x14ac:dyDescent="0.25">
      <c r="A6" s="2" t="s">
        <v>19</v>
      </c>
      <c r="B6" s="2" t="s">
        <v>37</v>
      </c>
      <c r="C6" s="2" t="s">
        <v>38</v>
      </c>
      <c r="D6" s="2" t="s">
        <v>26</v>
      </c>
      <c r="E6" s="2">
        <v>0.76418618848387543</v>
      </c>
      <c r="F6" s="2">
        <v>0.82310019604609774</v>
      </c>
      <c r="G6" s="2">
        <v>5.8914007562222308E-2</v>
      </c>
    </row>
    <row r="7" spans="1:7" x14ac:dyDescent="0.25">
      <c r="A7" s="2" t="s">
        <v>19</v>
      </c>
      <c r="B7" s="2" t="s">
        <v>37</v>
      </c>
      <c r="C7" s="2" t="s">
        <v>38</v>
      </c>
      <c r="D7" s="2" t="s">
        <v>32</v>
      </c>
      <c r="E7" s="2">
        <v>0.73106191340851212</v>
      </c>
      <c r="F7" s="2">
        <v>0.78903841585384016</v>
      </c>
      <c r="G7" s="2">
        <v>5.7976502445328038E-2</v>
      </c>
    </row>
    <row r="8" spans="1:7" x14ac:dyDescent="0.25">
      <c r="A8" s="2" t="s">
        <v>19</v>
      </c>
      <c r="B8" s="2" t="s">
        <v>45</v>
      </c>
      <c r="C8" s="2" t="s">
        <v>46</v>
      </c>
      <c r="D8" s="2" t="s">
        <v>12</v>
      </c>
      <c r="E8" s="2">
        <v>0.73443891411821938</v>
      </c>
      <c r="F8" s="2">
        <v>0.80508364855552872</v>
      </c>
      <c r="G8" s="2">
        <v>7.0644734437309342E-2</v>
      </c>
    </row>
    <row r="9" spans="1:7" x14ac:dyDescent="0.25">
      <c r="A9" s="2" t="s">
        <v>19</v>
      </c>
      <c r="B9" s="2" t="s">
        <v>45</v>
      </c>
      <c r="C9" s="2" t="s">
        <v>46</v>
      </c>
      <c r="D9" s="2" t="s">
        <v>26</v>
      </c>
      <c r="E9" s="2">
        <v>0.76395529316575772</v>
      </c>
      <c r="F9" s="2">
        <v>0.82769691671384182</v>
      </c>
      <c r="G9" s="2">
        <v>6.3741623548084103E-2</v>
      </c>
    </row>
    <row r="10" spans="1:7" x14ac:dyDescent="0.25">
      <c r="A10" s="2" t="s">
        <v>19</v>
      </c>
      <c r="B10" s="2" t="s">
        <v>45</v>
      </c>
      <c r="C10" s="2" t="s">
        <v>46</v>
      </c>
      <c r="D10" s="2" t="s">
        <v>32</v>
      </c>
      <c r="E10" s="2">
        <v>0.73744218323660449</v>
      </c>
      <c r="F10" s="2">
        <v>0.78995314067211686</v>
      </c>
      <c r="G10" s="2">
        <v>5.2510957435512373E-2</v>
      </c>
    </row>
    <row r="11" spans="1:7" x14ac:dyDescent="0.25">
      <c r="A11" s="2" t="s">
        <v>19</v>
      </c>
      <c r="B11" s="2" t="s">
        <v>62</v>
      </c>
      <c r="C11" s="2" t="s">
        <v>64</v>
      </c>
      <c r="D11" s="2" t="s">
        <v>12</v>
      </c>
      <c r="E11" s="2">
        <v>0.73789067129499541</v>
      </c>
      <c r="F11" s="2">
        <v>0.80682219808455946</v>
      </c>
      <c r="G11" s="2">
        <v>6.8931526789564046E-2</v>
      </c>
    </row>
    <row r="12" spans="1:7" x14ac:dyDescent="0.25">
      <c r="A12" s="2" t="s">
        <v>19</v>
      </c>
      <c r="B12" s="2" t="s">
        <v>62</v>
      </c>
      <c r="C12" s="2" t="s">
        <v>64</v>
      </c>
      <c r="D12" s="2" t="s">
        <v>26</v>
      </c>
      <c r="E12" s="2">
        <v>0.74547408305819629</v>
      </c>
      <c r="F12" s="2">
        <v>0.8140709825197382</v>
      </c>
      <c r="G12" s="2">
        <v>6.8596899461541905E-2</v>
      </c>
    </row>
    <row r="13" spans="1:7" x14ac:dyDescent="0.25">
      <c r="A13" s="2" t="s">
        <v>19</v>
      </c>
      <c r="B13" s="2" t="s">
        <v>62</v>
      </c>
      <c r="C13" s="2" t="s">
        <v>64</v>
      </c>
      <c r="D13" s="2" t="s">
        <v>32</v>
      </c>
      <c r="E13" s="2">
        <v>0.68608841158229361</v>
      </c>
      <c r="F13" s="2">
        <v>0.78834551932759178</v>
      </c>
      <c r="G13" s="2">
        <v>0.1022571077452982</v>
      </c>
    </row>
    <row r="14" spans="1:7" x14ac:dyDescent="0.25">
      <c r="A14" s="2" t="s">
        <v>19</v>
      </c>
      <c r="B14" s="2" t="s">
        <v>73</v>
      </c>
      <c r="C14" s="2" t="s">
        <v>75</v>
      </c>
      <c r="D14" s="2" t="s">
        <v>12</v>
      </c>
      <c r="E14" s="2">
        <v>0.81102868472690715</v>
      </c>
      <c r="F14" s="2">
        <v>0.84055704606398574</v>
      </c>
      <c r="G14" s="2">
        <v>2.952836133707859E-2</v>
      </c>
    </row>
    <row r="15" spans="1:7" x14ac:dyDescent="0.25">
      <c r="A15" s="2" t="s">
        <v>19</v>
      </c>
      <c r="B15" s="2" t="s">
        <v>73</v>
      </c>
      <c r="C15" s="2" t="s">
        <v>75</v>
      </c>
      <c r="D15" s="2" t="s">
        <v>26</v>
      </c>
      <c r="E15" s="2">
        <v>0.80724123534896641</v>
      </c>
      <c r="F15" s="2">
        <v>0.83559819095918542</v>
      </c>
      <c r="G15" s="2">
        <v>2.8356955610219E-2</v>
      </c>
    </row>
    <row r="16" spans="1:7" x14ac:dyDescent="0.25">
      <c r="A16" s="2" t="s">
        <v>19</v>
      </c>
      <c r="B16" s="2" t="s">
        <v>73</v>
      </c>
      <c r="C16" s="2" t="s">
        <v>75</v>
      </c>
      <c r="D16" s="2" t="s">
        <v>32</v>
      </c>
      <c r="E16" s="2">
        <v>0.76571232108992049</v>
      </c>
      <c r="F16" s="2">
        <v>0.81348943998441037</v>
      </c>
      <c r="G16" s="2">
        <v>4.7777118894489878E-2</v>
      </c>
    </row>
    <row r="17" spans="1:7" x14ac:dyDescent="0.25">
      <c r="A17" s="2" t="s">
        <v>19</v>
      </c>
      <c r="B17" s="2" t="s">
        <v>81</v>
      </c>
      <c r="C17" s="2" t="s">
        <v>82</v>
      </c>
      <c r="D17" s="2" t="s">
        <v>12</v>
      </c>
      <c r="E17" s="2">
        <v>0.75749318801089927</v>
      </c>
      <c r="F17" s="2">
        <v>0.83331327079039885</v>
      </c>
      <c r="G17" s="2">
        <v>7.5820082779499587E-2</v>
      </c>
    </row>
    <row r="18" spans="1:7" x14ac:dyDescent="0.25">
      <c r="A18" s="2" t="s">
        <v>19</v>
      </c>
      <c r="B18" s="2" t="s">
        <v>81</v>
      </c>
      <c r="C18" s="2" t="s">
        <v>82</v>
      </c>
      <c r="D18" s="2" t="s">
        <v>26</v>
      </c>
      <c r="E18" s="2">
        <v>0.77516059957173433</v>
      </c>
      <c r="F18" s="2">
        <v>0.8397547612139874</v>
      </c>
      <c r="G18" s="2">
        <v>6.4594161642253067E-2</v>
      </c>
    </row>
    <row r="19" spans="1:7" x14ac:dyDescent="0.25">
      <c r="A19" s="2" t="s">
        <v>19</v>
      </c>
      <c r="B19" s="2" t="s">
        <v>81</v>
      </c>
      <c r="C19" s="2" t="s">
        <v>82</v>
      </c>
      <c r="D19" s="2" t="s">
        <v>32</v>
      </c>
      <c r="E19" s="2">
        <v>0.7496700185905022</v>
      </c>
      <c r="F19" s="2">
        <v>0.81967028217720039</v>
      </c>
      <c r="G19" s="2">
        <v>7.0000263586698197E-2</v>
      </c>
    </row>
    <row r="20" spans="1:7" x14ac:dyDescent="0.25">
      <c r="A20" s="2" t="s">
        <v>19</v>
      </c>
      <c r="B20" s="2" t="s">
        <v>88</v>
      </c>
      <c r="C20" s="2" t="s">
        <v>90</v>
      </c>
      <c r="D20" s="2" t="s">
        <v>12</v>
      </c>
      <c r="E20" s="2">
        <v>0.79040549815213457</v>
      </c>
      <c r="F20" s="2">
        <v>0.83971061911359579</v>
      </c>
      <c r="G20" s="2">
        <v>4.9305120961461217E-2</v>
      </c>
    </row>
    <row r="21" spans="1:7" ht="15.75" customHeight="1" x14ac:dyDescent="0.25">
      <c r="A21" s="2" t="s">
        <v>19</v>
      </c>
      <c r="B21" s="2" t="s">
        <v>88</v>
      </c>
      <c r="C21" s="2" t="s">
        <v>90</v>
      </c>
      <c r="D21" s="2" t="s">
        <v>26</v>
      </c>
      <c r="E21" s="2">
        <v>0.7992290207842303</v>
      </c>
      <c r="F21" s="2">
        <v>0.85755154252234023</v>
      </c>
      <c r="G21" s="2">
        <v>5.8322521738109923E-2</v>
      </c>
    </row>
    <row r="22" spans="1:7" ht="15.75" customHeight="1" x14ac:dyDescent="0.25">
      <c r="A22" s="2" t="s">
        <v>19</v>
      </c>
      <c r="B22" s="2" t="s">
        <v>88</v>
      </c>
      <c r="C22" s="2" t="s">
        <v>90</v>
      </c>
      <c r="D22" s="2" t="s">
        <v>32</v>
      </c>
      <c r="E22" s="2">
        <v>0.77570968691205588</v>
      </c>
      <c r="F22" s="2">
        <v>0.83244357010576486</v>
      </c>
      <c r="G22" s="2">
        <v>5.6733883193708978E-2</v>
      </c>
    </row>
    <row r="23" spans="1:7" ht="15.75" customHeight="1" x14ac:dyDescent="0.25">
      <c r="A23" s="2" t="s">
        <v>19</v>
      </c>
      <c r="B23" s="2" t="s">
        <v>94</v>
      </c>
      <c r="C23" s="2" t="s">
        <v>96</v>
      </c>
      <c r="D23" s="2" t="s">
        <v>12</v>
      </c>
      <c r="E23" s="2">
        <v>0.77294573060167893</v>
      </c>
      <c r="F23" s="2">
        <v>0.83625415424109961</v>
      </c>
      <c r="G23" s="2">
        <v>6.3308423639420686E-2</v>
      </c>
    </row>
    <row r="24" spans="1:7" ht="15.75" customHeight="1" x14ac:dyDescent="0.25">
      <c r="A24" s="2" t="s">
        <v>19</v>
      </c>
      <c r="B24" s="2" t="s">
        <v>94</v>
      </c>
      <c r="C24" s="2" t="s">
        <v>96</v>
      </c>
      <c r="D24" s="2" t="s">
        <v>26</v>
      </c>
      <c r="E24" s="2">
        <v>0.76761709336396766</v>
      </c>
      <c r="F24" s="2">
        <v>0.84687831568344196</v>
      </c>
      <c r="G24" s="2">
        <v>7.92612223194743E-2</v>
      </c>
    </row>
    <row r="25" spans="1:7" ht="15.75" customHeight="1" x14ac:dyDescent="0.25">
      <c r="A25" s="2" t="s">
        <v>19</v>
      </c>
      <c r="B25" s="2" t="s">
        <v>94</v>
      </c>
      <c r="C25" s="2" t="s">
        <v>96</v>
      </c>
      <c r="D25" s="2" t="s">
        <v>32</v>
      </c>
      <c r="E25" s="2">
        <v>0.75307746548995591</v>
      </c>
      <c r="F25" s="2">
        <v>0.82354780196344046</v>
      </c>
      <c r="G25" s="2">
        <v>7.0470336473484552E-2</v>
      </c>
    </row>
    <row r="26" spans="1:7" ht="15.75" customHeight="1" x14ac:dyDescent="0.25">
      <c r="A26" s="2" t="s">
        <v>19</v>
      </c>
      <c r="B26" s="2" t="s">
        <v>102</v>
      </c>
      <c r="C26" s="2" t="s">
        <v>103</v>
      </c>
      <c r="D26" s="2" t="s">
        <v>12</v>
      </c>
      <c r="E26" s="2">
        <v>0.82665558374680581</v>
      </c>
      <c r="F26" s="2">
        <v>0.86890598246130801</v>
      </c>
      <c r="G26" s="2">
        <v>4.2250398714502202E-2</v>
      </c>
    </row>
    <row r="27" spans="1:7" ht="15.75" customHeight="1" x14ac:dyDescent="0.25">
      <c r="A27" s="2" t="s">
        <v>19</v>
      </c>
      <c r="B27" s="2" t="s">
        <v>102</v>
      </c>
      <c r="C27" s="2" t="s">
        <v>103</v>
      </c>
      <c r="D27" s="2" t="s">
        <v>26</v>
      </c>
      <c r="E27" s="2">
        <v>0.82198659159261978</v>
      </c>
      <c r="F27" s="2">
        <v>0.87294790740874773</v>
      </c>
      <c r="G27" s="2">
        <v>5.096131581612795E-2</v>
      </c>
    </row>
    <row r="28" spans="1:7" ht="15.75" customHeight="1" x14ac:dyDescent="0.25">
      <c r="A28" s="2" t="s">
        <v>19</v>
      </c>
      <c r="B28" s="2" t="s">
        <v>102</v>
      </c>
      <c r="C28" s="2" t="s">
        <v>103</v>
      </c>
      <c r="D28" s="2" t="s">
        <v>32</v>
      </c>
      <c r="E28" s="2">
        <v>0.78950032105430634</v>
      </c>
      <c r="F28" s="2">
        <v>0.85225964357498651</v>
      </c>
      <c r="G28" s="2">
        <v>6.2759322520680172E-2</v>
      </c>
    </row>
    <row r="29" spans="1:7" ht="15.75" customHeight="1" x14ac:dyDescent="0.25">
      <c r="A29" s="2" t="s">
        <v>106</v>
      </c>
      <c r="B29" s="2" t="s">
        <v>23</v>
      </c>
      <c r="C29" s="2" t="s">
        <v>24</v>
      </c>
      <c r="D29" s="2" t="s">
        <v>12</v>
      </c>
      <c r="E29" s="2">
        <v>0.70744680851063835</v>
      </c>
      <c r="F29" s="2">
        <v>0.82436639396885947</v>
      </c>
      <c r="G29" s="2">
        <v>0.11691958545822111</v>
      </c>
    </row>
    <row r="30" spans="1:7" ht="15.75" customHeight="1" x14ac:dyDescent="0.25">
      <c r="A30" s="2" t="s">
        <v>106</v>
      </c>
      <c r="B30" s="2" t="s">
        <v>23</v>
      </c>
      <c r="C30" s="2" t="s">
        <v>24</v>
      </c>
      <c r="D30" s="2" t="s">
        <v>26</v>
      </c>
      <c r="E30" s="2">
        <v>0.73057104586955313</v>
      </c>
      <c r="F30" s="2">
        <v>0.84665880076631728</v>
      </c>
      <c r="G30" s="2">
        <v>0.11608775489676421</v>
      </c>
    </row>
    <row r="31" spans="1:7" ht="15.75" customHeight="1" x14ac:dyDescent="0.25">
      <c r="A31" s="2" t="s">
        <v>106</v>
      </c>
      <c r="B31" s="2" t="s">
        <v>23</v>
      </c>
      <c r="C31" s="2" t="s">
        <v>24</v>
      </c>
      <c r="D31" s="2" t="s">
        <v>32</v>
      </c>
      <c r="E31" s="2">
        <v>0.70511025193707066</v>
      </c>
      <c r="F31" s="2">
        <v>0.83614723452310324</v>
      </c>
      <c r="G31" s="2">
        <v>0.13103698258603261</v>
      </c>
    </row>
    <row r="32" spans="1:7" ht="15.75" customHeight="1" x14ac:dyDescent="0.25">
      <c r="A32" s="2" t="s">
        <v>106</v>
      </c>
      <c r="B32" s="2" t="s">
        <v>37</v>
      </c>
      <c r="C32" s="2" t="s">
        <v>38</v>
      </c>
      <c r="D32" s="2" t="s">
        <v>12</v>
      </c>
      <c r="E32" s="2">
        <v>0.64704887584757764</v>
      </c>
      <c r="F32" s="2">
        <v>0.8159557413375087</v>
      </c>
      <c r="G32" s="2">
        <v>0.16890686548993111</v>
      </c>
    </row>
    <row r="33" spans="1:7" ht="15.75" customHeight="1" x14ac:dyDescent="0.25">
      <c r="A33" s="2" t="s">
        <v>106</v>
      </c>
      <c r="B33" s="2" t="s">
        <v>37</v>
      </c>
      <c r="C33" s="2" t="s">
        <v>38</v>
      </c>
      <c r="D33" s="2" t="s">
        <v>26</v>
      </c>
      <c r="E33" s="2">
        <v>0.63439021292293629</v>
      </c>
      <c r="F33" s="2">
        <v>0.83591913859789513</v>
      </c>
      <c r="G33" s="2">
        <v>0.20152892567495881</v>
      </c>
    </row>
    <row r="34" spans="1:7" ht="15.75" customHeight="1" x14ac:dyDescent="0.25">
      <c r="A34" s="2" t="s">
        <v>106</v>
      </c>
      <c r="B34" s="2" t="s">
        <v>37</v>
      </c>
      <c r="C34" s="2" t="s">
        <v>38</v>
      </c>
      <c r="D34" s="2" t="s">
        <v>32</v>
      </c>
      <c r="E34" s="2">
        <v>0.62779772607825912</v>
      </c>
      <c r="F34" s="2">
        <v>0.82874574279401192</v>
      </c>
      <c r="G34" s="2">
        <v>0.2009480167157528</v>
      </c>
    </row>
    <row r="35" spans="1:7" ht="15.75" customHeight="1" x14ac:dyDescent="0.25">
      <c r="A35" s="2" t="s">
        <v>106</v>
      </c>
      <c r="B35" s="2" t="s">
        <v>45</v>
      </c>
      <c r="C35" s="2" t="s">
        <v>46</v>
      </c>
      <c r="D35" s="2" t="s">
        <v>12</v>
      </c>
      <c r="E35" s="2">
        <v>0.65224870088947029</v>
      </c>
      <c r="F35" s="2">
        <v>0.82165325309505288</v>
      </c>
      <c r="G35" s="2">
        <v>0.16940455220558259</v>
      </c>
    </row>
    <row r="36" spans="1:7" ht="15.75" customHeight="1" x14ac:dyDescent="0.25">
      <c r="A36" s="2" t="s">
        <v>106</v>
      </c>
      <c r="B36" s="2" t="s">
        <v>45</v>
      </c>
      <c r="C36" s="2" t="s">
        <v>46</v>
      </c>
      <c r="D36" s="2" t="s">
        <v>26</v>
      </c>
      <c r="E36" s="2">
        <v>0.6390280743528417</v>
      </c>
      <c r="F36" s="2">
        <v>0.84585671257670614</v>
      </c>
      <c r="G36" s="2">
        <v>0.20682863822386441</v>
      </c>
    </row>
    <row r="37" spans="1:7" ht="15.75" customHeight="1" x14ac:dyDescent="0.25">
      <c r="A37" s="2" t="s">
        <v>106</v>
      </c>
      <c r="B37" s="2" t="s">
        <v>45</v>
      </c>
      <c r="C37" s="2" t="s">
        <v>46</v>
      </c>
      <c r="D37" s="2" t="s">
        <v>32</v>
      </c>
      <c r="E37" s="2">
        <v>0.63513909287180803</v>
      </c>
      <c r="F37" s="2">
        <v>0.83827538654139322</v>
      </c>
      <c r="G37" s="2">
        <v>0.20313629366958519</v>
      </c>
    </row>
    <row r="38" spans="1:7" ht="15.75" customHeight="1" x14ac:dyDescent="0.25">
      <c r="A38" s="2" t="s">
        <v>106</v>
      </c>
      <c r="B38" s="2" t="s">
        <v>62</v>
      </c>
      <c r="C38" s="2" t="s">
        <v>64</v>
      </c>
      <c r="D38" s="2" t="s">
        <v>12</v>
      </c>
      <c r="E38" s="2">
        <v>0.71525238415735448</v>
      </c>
      <c r="F38" s="2">
        <v>0.82288888041069375</v>
      </c>
      <c r="G38" s="2">
        <v>0.10763649625333931</v>
      </c>
    </row>
    <row r="39" spans="1:7" ht="15.75" customHeight="1" x14ac:dyDescent="0.25">
      <c r="A39" s="2" t="s">
        <v>106</v>
      </c>
      <c r="B39" s="2" t="s">
        <v>62</v>
      </c>
      <c r="C39" s="2" t="s">
        <v>64</v>
      </c>
      <c r="D39" s="2" t="s">
        <v>26</v>
      </c>
      <c r="E39" s="2">
        <v>0.73881673180162033</v>
      </c>
      <c r="F39" s="2">
        <v>0.84783112605914435</v>
      </c>
      <c r="G39" s="2">
        <v>0.109014394257524</v>
      </c>
    </row>
    <row r="40" spans="1:7" ht="15.75" customHeight="1" x14ac:dyDescent="0.25">
      <c r="A40" s="2" t="s">
        <v>106</v>
      </c>
      <c r="B40" s="2" t="s">
        <v>62</v>
      </c>
      <c r="C40" s="2" t="s">
        <v>64</v>
      </c>
      <c r="D40" s="2" t="s">
        <v>32</v>
      </c>
      <c r="E40" s="2">
        <v>0.71044711573758856</v>
      </c>
      <c r="F40" s="2">
        <v>0.83552702516223898</v>
      </c>
      <c r="G40" s="2">
        <v>0.12507990942465039</v>
      </c>
    </row>
    <row r="41" spans="1:7" ht="15.75" customHeight="1" x14ac:dyDescent="0.25">
      <c r="A41" s="2" t="s">
        <v>106</v>
      </c>
      <c r="B41" s="2" t="s">
        <v>73</v>
      </c>
      <c r="C41" s="2" t="s">
        <v>75</v>
      </c>
      <c r="D41" s="2" t="s">
        <v>12</v>
      </c>
      <c r="E41" s="2">
        <v>0.78997537875370027</v>
      </c>
      <c r="F41" s="2">
        <v>0.84437106741985379</v>
      </c>
      <c r="G41" s="2">
        <v>5.4395688666153519E-2</v>
      </c>
    </row>
    <row r="42" spans="1:7" ht="15.75" customHeight="1" x14ac:dyDescent="0.25">
      <c r="A42" s="2" t="s">
        <v>106</v>
      </c>
      <c r="B42" s="2" t="s">
        <v>73</v>
      </c>
      <c r="C42" s="2" t="s">
        <v>75</v>
      </c>
      <c r="D42" s="2" t="s">
        <v>26</v>
      </c>
      <c r="E42" s="2">
        <v>0.79533462011526701</v>
      </c>
      <c r="F42" s="2">
        <v>0.85182050611420124</v>
      </c>
      <c r="G42" s="2">
        <v>5.6485885998934227E-2</v>
      </c>
    </row>
    <row r="43" spans="1:7" ht="15.75" customHeight="1" x14ac:dyDescent="0.25">
      <c r="A43" s="2" t="s">
        <v>106</v>
      </c>
      <c r="B43" s="2" t="s">
        <v>73</v>
      </c>
      <c r="C43" s="2" t="s">
        <v>75</v>
      </c>
      <c r="D43" s="2" t="s">
        <v>32</v>
      </c>
      <c r="E43" s="2">
        <v>0.77142140574425566</v>
      </c>
      <c r="F43" s="2">
        <v>0.85735749448063125</v>
      </c>
      <c r="G43" s="2">
        <v>8.5936088736375593E-2</v>
      </c>
    </row>
    <row r="44" spans="1:7" ht="15.75" customHeight="1" x14ac:dyDescent="0.25">
      <c r="A44" s="2" t="s">
        <v>106</v>
      </c>
      <c r="B44" s="2" t="s">
        <v>81</v>
      </c>
      <c r="C44" s="2" t="s">
        <v>82</v>
      </c>
      <c r="D44" s="2" t="s">
        <v>12</v>
      </c>
      <c r="E44" s="2">
        <v>0.72486772486772488</v>
      </c>
      <c r="F44" s="2">
        <v>0.83952617095990312</v>
      </c>
      <c r="G44" s="2">
        <v>0.11465844609217821</v>
      </c>
    </row>
    <row r="45" spans="1:7" ht="15.75" customHeight="1" x14ac:dyDescent="0.25">
      <c r="A45" s="2" t="s">
        <v>106</v>
      </c>
      <c r="B45" s="2" t="s">
        <v>81</v>
      </c>
      <c r="C45" s="2" t="s">
        <v>82</v>
      </c>
      <c r="D45" s="2" t="s">
        <v>26</v>
      </c>
      <c r="E45" s="2">
        <v>0.69601677148846963</v>
      </c>
      <c r="F45" s="2">
        <v>0.85548024653532606</v>
      </c>
      <c r="G45" s="2">
        <v>0.1594634750468564</v>
      </c>
    </row>
    <row r="46" spans="1:7" ht="15.75" customHeight="1" x14ac:dyDescent="0.25">
      <c r="A46" s="2" t="s">
        <v>106</v>
      </c>
      <c r="B46" s="2" t="s">
        <v>81</v>
      </c>
      <c r="C46" s="2" t="s">
        <v>82</v>
      </c>
      <c r="D46" s="2" t="s">
        <v>32</v>
      </c>
      <c r="E46" s="2">
        <v>0.73061224489795906</v>
      </c>
      <c r="F46" s="2">
        <v>0.85595044817052257</v>
      </c>
      <c r="G46" s="2">
        <v>0.12533820327256351</v>
      </c>
    </row>
    <row r="47" spans="1:7" ht="15.75" customHeight="1" x14ac:dyDescent="0.25">
      <c r="A47" s="2" t="s">
        <v>106</v>
      </c>
      <c r="B47" s="2" t="s">
        <v>88</v>
      </c>
      <c r="C47" s="2" t="s">
        <v>90</v>
      </c>
      <c r="D47" s="2" t="s">
        <v>12</v>
      </c>
      <c r="E47" s="2">
        <v>0.75964719136705128</v>
      </c>
      <c r="F47" s="2">
        <v>0.87180197113905533</v>
      </c>
      <c r="G47" s="2">
        <v>0.1121547797720041</v>
      </c>
    </row>
    <row r="48" spans="1:7" ht="15.75" customHeight="1" x14ac:dyDescent="0.25">
      <c r="A48" s="2" t="s">
        <v>106</v>
      </c>
      <c r="B48" s="2" t="s">
        <v>88</v>
      </c>
      <c r="C48" s="2" t="s">
        <v>90</v>
      </c>
      <c r="D48" s="2" t="s">
        <v>26</v>
      </c>
      <c r="E48" s="2">
        <v>0.75881807522526368</v>
      </c>
      <c r="F48" s="2">
        <v>0.86411495795781901</v>
      </c>
      <c r="G48" s="2">
        <v>0.1052968827325553</v>
      </c>
    </row>
    <row r="49" spans="1:7" ht="15.75" customHeight="1" x14ac:dyDescent="0.25">
      <c r="A49" s="2" t="s">
        <v>106</v>
      </c>
      <c r="B49" s="2" t="s">
        <v>88</v>
      </c>
      <c r="C49" s="2" t="s">
        <v>90</v>
      </c>
      <c r="D49" s="2" t="s">
        <v>32</v>
      </c>
      <c r="E49" s="2">
        <v>0.72446005715155637</v>
      </c>
      <c r="F49" s="2">
        <v>0.87459375525913452</v>
      </c>
      <c r="G49" s="2">
        <v>0.15013369810757821</v>
      </c>
    </row>
    <row r="50" spans="1:7" ht="15.75" customHeight="1" x14ac:dyDescent="0.25">
      <c r="A50" s="2" t="s">
        <v>106</v>
      </c>
      <c r="B50" s="2" t="s">
        <v>94</v>
      </c>
      <c r="C50" s="2" t="s">
        <v>96</v>
      </c>
      <c r="D50" s="2" t="s">
        <v>12</v>
      </c>
      <c r="E50" s="2">
        <v>0.76677714011867848</v>
      </c>
      <c r="F50" s="2">
        <v>0.85089553659886064</v>
      </c>
      <c r="G50" s="2">
        <v>8.4118396480182156E-2</v>
      </c>
    </row>
    <row r="51" spans="1:7" ht="15.75" customHeight="1" x14ac:dyDescent="0.25">
      <c r="A51" s="2" t="s">
        <v>106</v>
      </c>
      <c r="B51" s="2" t="s">
        <v>94</v>
      </c>
      <c r="C51" s="2" t="s">
        <v>96</v>
      </c>
      <c r="D51" s="2" t="s">
        <v>26</v>
      </c>
      <c r="E51" s="2">
        <v>0.73836074544405883</v>
      </c>
      <c r="F51" s="2">
        <v>0.85564174283766758</v>
      </c>
      <c r="G51" s="2">
        <v>0.1172809973936088</v>
      </c>
    </row>
    <row r="52" spans="1:7" ht="15.75" customHeight="1" x14ac:dyDescent="0.25">
      <c r="A52" s="2" t="s">
        <v>106</v>
      </c>
      <c r="B52" s="2" t="s">
        <v>94</v>
      </c>
      <c r="C52" s="2" t="s">
        <v>96</v>
      </c>
      <c r="D52" s="2" t="s">
        <v>32</v>
      </c>
      <c r="E52" s="2">
        <v>0.74157497732880373</v>
      </c>
      <c r="F52" s="2">
        <v>0.85916589643628494</v>
      </c>
      <c r="G52" s="2">
        <v>0.11759091910748121</v>
      </c>
    </row>
    <row r="53" spans="1:7" ht="15.75" customHeight="1" x14ac:dyDescent="0.25">
      <c r="A53" s="2" t="s">
        <v>106</v>
      </c>
      <c r="B53" s="2" t="s">
        <v>102</v>
      </c>
      <c r="C53" s="2" t="s">
        <v>103</v>
      </c>
      <c r="D53" s="2" t="s">
        <v>12</v>
      </c>
      <c r="E53" s="2">
        <v>0.78135932335192337</v>
      </c>
      <c r="F53" s="2">
        <v>0.87777558340610029</v>
      </c>
      <c r="G53" s="2">
        <v>9.6416260054176917E-2</v>
      </c>
    </row>
    <row r="54" spans="1:7" ht="15.75" customHeight="1" x14ac:dyDescent="0.25">
      <c r="A54" s="2" t="s">
        <v>106</v>
      </c>
      <c r="B54" s="2" t="s">
        <v>102</v>
      </c>
      <c r="C54" s="2" t="s">
        <v>103</v>
      </c>
      <c r="D54" s="2" t="s">
        <v>26</v>
      </c>
      <c r="E54" s="2">
        <v>0.76120338065890369</v>
      </c>
      <c r="F54" s="2">
        <v>0.87469151370489018</v>
      </c>
      <c r="G54" s="2">
        <v>0.1134881330459865</v>
      </c>
    </row>
    <row r="55" spans="1:7" ht="15.75" customHeight="1" x14ac:dyDescent="0.25">
      <c r="A55" s="2" t="s">
        <v>106</v>
      </c>
      <c r="B55" s="2" t="s">
        <v>102</v>
      </c>
      <c r="C55" s="2" t="s">
        <v>103</v>
      </c>
      <c r="D55" s="2" t="s">
        <v>32</v>
      </c>
      <c r="E55" s="2">
        <v>0.78419159036249697</v>
      </c>
      <c r="F55" s="2">
        <v>0.88735286819546599</v>
      </c>
      <c r="G55" s="2">
        <v>0.103161277832969</v>
      </c>
    </row>
    <row r="56" spans="1:7" ht="15.75" customHeight="1" x14ac:dyDescent="0.25">
      <c r="A56" s="2" t="s">
        <v>147</v>
      </c>
      <c r="B56" s="2" t="s">
        <v>23</v>
      </c>
      <c r="C56" s="2" t="s">
        <v>24</v>
      </c>
      <c r="D56" s="2" t="s">
        <v>12</v>
      </c>
      <c r="E56" s="2">
        <v>0.75482093663911853</v>
      </c>
      <c r="F56" s="2">
        <v>0.79677005363522779</v>
      </c>
      <c r="G56" s="2">
        <v>4.1949116996109259E-2</v>
      </c>
    </row>
    <row r="57" spans="1:7" ht="15.75" customHeight="1" x14ac:dyDescent="0.25">
      <c r="A57" s="2" t="s">
        <v>147</v>
      </c>
      <c r="B57" s="2" t="s">
        <v>23</v>
      </c>
      <c r="C57" s="2" t="s">
        <v>24</v>
      </c>
      <c r="D57" s="2" t="s">
        <v>26</v>
      </c>
      <c r="E57" s="2">
        <v>0.76923076923076938</v>
      </c>
      <c r="F57" s="2">
        <v>0.82132975622236071</v>
      </c>
      <c r="G57" s="2">
        <v>5.2098986991591323E-2</v>
      </c>
    </row>
    <row r="58" spans="1:7" ht="15.75" customHeight="1" x14ac:dyDescent="0.25">
      <c r="A58" s="2" t="s">
        <v>147</v>
      </c>
      <c r="B58" s="2" t="s">
        <v>23</v>
      </c>
      <c r="C58" s="2" t="s">
        <v>24</v>
      </c>
      <c r="D58" s="2" t="s">
        <v>32</v>
      </c>
      <c r="E58" s="2">
        <v>0.74452226790939535</v>
      </c>
      <c r="F58" s="2">
        <v>0.79216156804913151</v>
      </c>
      <c r="G58" s="2">
        <v>4.7639300139736163E-2</v>
      </c>
    </row>
    <row r="59" spans="1:7" ht="15.75" customHeight="1" x14ac:dyDescent="0.25">
      <c r="A59" s="2" t="s">
        <v>147</v>
      </c>
      <c r="B59" s="2" t="s">
        <v>37</v>
      </c>
      <c r="C59" s="2" t="s">
        <v>38</v>
      </c>
      <c r="D59" s="2" t="s">
        <v>12</v>
      </c>
      <c r="E59" s="2">
        <v>0.75913558296272765</v>
      </c>
      <c r="F59" s="2">
        <v>0.78420892339693637</v>
      </c>
      <c r="G59" s="2">
        <v>2.5073340434208721E-2</v>
      </c>
    </row>
    <row r="60" spans="1:7" ht="15.75" customHeight="1" x14ac:dyDescent="0.25">
      <c r="A60" s="2" t="s">
        <v>147</v>
      </c>
      <c r="B60" s="2" t="s">
        <v>37</v>
      </c>
      <c r="C60" s="2" t="s">
        <v>38</v>
      </c>
      <c r="D60" s="2" t="s">
        <v>26</v>
      </c>
      <c r="E60" s="2">
        <v>0.74842777552495854</v>
      </c>
      <c r="F60" s="2">
        <v>0.82312821556604499</v>
      </c>
      <c r="G60" s="2">
        <v>7.4700440041086447E-2</v>
      </c>
    </row>
    <row r="61" spans="1:7" ht="15.75" customHeight="1" x14ac:dyDescent="0.25">
      <c r="A61" s="2" t="s">
        <v>147</v>
      </c>
      <c r="B61" s="2" t="s">
        <v>37</v>
      </c>
      <c r="C61" s="2" t="s">
        <v>38</v>
      </c>
      <c r="D61" s="2" t="s">
        <v>32</v>
      </c>
      <c r="E61" s="2">
        <v>0.73960006504807607</v>
      </c>
      <c r="F61" s="2">
        <v>0.79025982990174204</v>
      </c>
      <c r="G61" s="2">
        <v>5.0659764853665967E-2</v>
      </c>
    </row>
    <row r="62" spans="1:7" ht="15.75" customHeight="1" x14ac:dyDescent="0.25">
      <c r="A62" s="2" t="s">
        <v>147</v>
      </c>
      <c r="B62" s="2" t="s">
        <v>45</v>
      </c>
      <c r="C62" s="2" t="s">
        <v>46</v>
      </c>
      <c r="D62" s="2" t="s">
        <v>12</v>
      </c>
      <c r="E62" s="2">
        <v>0.76025622466328846</v>
      </c>
      <c r="F62" s="2">
        <v>0.78455873160924861</v>
      </c>
      <c r="G62" s="2">
        <v>2.4302506945960149E-2</v>
      </c>
    </row>
    <row r="63" spans="1:7" ht="15.75" customHeight="1" x14ac:dyDescent="0.25">
      <c r="A63" s="2" t="s">
        <v>147</v>
      </c>
      <c r="B63" s="2" t="s">
        <v>45</v>
      </c>
      <c r="C63" s="2" t="s">
        <v>46</v>
      </c>
      <c r="D63" s="2" t="s">
        <v>26</v>
      </c>
      <c r="E63" s="2">
        <v>0.75022812921577342</v>
      </c>
      <c r="F63" s="2">
        <v>0.82547459876090135</v>
      </c>
      <c r="G63" s="2">
        <v>7.5246469545127925E-2</v>
      </c>
    </row>
    <row r="64" spans="1:7" ht="15.75" customHeight="1" x14ac:dyDescent="0.25">
      <c r="A64" s="2" t="s">
        <v>147</v>
      </c>
      <c r="B64" s="2" t="s">
        <v>45</v>
      </c>
      <c r="C64" s="2" t="s">
        <v>46</v>
      </c>
      <c r="D64" s="2" t="s">
        <v>32</v>
      </c>
      <c r="E64" s="2">
        <v>0.7387224277864346</v>
      </c>
      <c r="F64" s="2">
        <v>0.79632753643877618</v>
      </c>
      <c r="G64" s="2">
        <v>5.7605108652341593E-2</v>
      </c>
    </row>
    <row r="65" spans="1:7" ht="15.75" customHeight="1" x14ac:dyDescent="0.25">
      <c r="A65" s="2" t="s">
        <v>147</v>
      </c>
      <c r="B65" s="2" t="s">
        <v>62</v>
      </c>
      <c r="C65" s="2" t="s">
        <v>64</v>
      </c>
      <c r="D65" s="2" t="s">
        <v>12</v>
      </c>
      <c r="E65" s="2">
        <v>0.7580555062635348</v>
      </c>
      <c r="F65" s="2">
        <v>0.78701031685779044</v>
      </c>
      <c r="G65" s="2">
        <v>2.8954810594255639E-2</v>
      </c>
    </row>
    <row r="66" spans="1:7" ht="15.75" customHeight="1" x14ac:dyDescent="0.25">
      <c r="A66" s="2" t="s">
        <v>147</v>
      </c>
      <c r="B66" s="2" t="s">
        <v>62</v>
      </c>
      <c r="C66" s="2" t="s">
        <v>64</v>
      </c>
      <c r="D66" s="2" t="s">
        <v>26</v>
      </c>
      <c r="E66" s="2">
        <v>0.77648238258058844</v>
      </c>
      <c r="F66" s="2">
        <v>0.8232262074911445</v>
      </c>
      <c r="G66" s="2">
        <v>4.6743824910556057E-2</v>
      </c>
    </row>
    <row r="67" spans="1:7" ht="15.75" customHeight="1" x14ac:dyDescent="0.25">
      <c r="A67" s="2" t="s">
        <v>147</v>
      </c>
      <c r="B67" s="2" t="s">
        <v>62</v>
      </c>
      <c r="C67" s="2" t="s">
        <v>64</v>
      </c>
      <c r="D67" s="2" t="s">
        <v>32</v>
      </c>
      <c r="E67" s="2">
        <v>0.75261348546653584</v>
      </c>
      <c r="F67" s="2">
        <v>0.78457871462438533</v>
      </c>
      <c r="G67" s="2">
        <v>3.1965229157849502E-2</v>
      </c>
    </row>
    <row r="68" spans="1:7" ht="15.75" customHeight="1" x14ac:dyDescent="0.25">
      <c r="A68" s="2" t="s">
        <v>147</v>
      </c>
      <c r="B68" s="2" t="s">
        <v>73</v>
      </c>
      <c r="C68" s="2" t="s">
        <v>75</v>
      </c>
      <c r="D68" s="2" t="s">
        <v>12</v>
      </c>
      <c r="E68" s="2">
        <v>0.79907825641472119</v>
      </c>
      <c r="F68" s="2">
        <v>0.83102101449330912</v>
      </c>
      <c r="G68" s="2">
        <v>3.1942758078587929E-2</v>
      </c>
    </row>
    <row r="69" spans="1:7" ht="15.75" customHeight="1" x14ac:dyDescent="0.25">
      <c r="A69" s="2" t="s">
        <v>147</v>
      </c>
      <c r="B69" s="2" t="s">
        <v>73</v>
      </c>
      <c r="C69" s="2" t="s">
        <v>75</v>
      </c>
      <c r="D69" s="2" t="s">
        <v>26</v>
      </c>
      <c r="E69" s="2">
        <v>0.80450812138344696</v>
      </c>
      <c r="F69" s="2">
        <v>0.84123686245392015</v>
      </c>
      <c r="G69" s="2">
        <v>3.6728741070473192E-2</v>
      </c>
    </row>
    <row r="70" spans="1:7" ht="15.75" customHeight="1" x14ac:dyDescent="0.25">
      <c r="A70" s="2" t="s">
        <v>147</v>
      </c>
      <c r="B70" s="2" t="s">
        <v>73</v>
      </c>
      <c r="C70" s="2" t="s">
        <v>75</v>
      </c>
      <c r="D70" s="2" t="s">
        <v>32</v>
      </c>
      <c r="E70" s="2">
        <v>0.79453784354982437</v>
      </c>
      <c r="F70" s="2">
        <v>0.82468309212889834</v>
      </c>
      <c r="G70" s="2">
        <v>3.0145248579073969E-2</v>
      </c>
    </row>
    <row r="71" spans="1:7" ht="15.75" customHeight="1" x14ac:dyDescent="0.25">
      <c r="A71" s="2" t="s">
        <v>147</v>
      </c>
      <c r="B71" s="2" t="s">
        <v>81</v>
      </c>
      <c r="C71" s="2" t="s">
        <v>82</v>
      </c>
      <c r="D71" s="2" t="s">
        <v>12</v>
      </c>
      <c r="E71" s="2">
        <v>0.80219780219780235</v>
      </c>
      <c r="F71" s="2">
        <v>0.83949069646853935</v>
      </c>
      <c r="G71" s="2">
        <v>3.7292894270737009E-2</v>
      </c>
    </row>
    <row r="72" spans="1:7" ht="15.75" customHeight="1" x14ac:dyDescent="0.25">
      <c r="A72" s="2" t="s">
        <v>147</v>
      </c>
      <c r="B72" s="2" t="s">
        <v>81</v>
      </c>
      <c r="C72" s="2" t="s">
        <v>82</v>
      </c>
      <c r="D72" s="2" t="s">
        <v>26</v>
      </c>
      <c r="E72" s="2">
        <v>0.81385281385281372</v>
      </c>
      <c r="F72" s="2">
        <v>0.84835531068817116</v>
      </c>
      <c r="G72" s="2">
        <v>3.4502496835357437E-2</v>
      </c>
    </row>
    <row r="73" spans="1:7" ht="15.75" customHeight="1" x14ac:dyDescent="0.25">
      <c r="A73" s="2" t="s">
        <v>147</v>
      </c>
      <c r="B73" s="2" t="s">
        <v>81</v>
      </c>
      <c r="C73" s="2" t="s">
        <v>82</v>
      </c>
      <c r="D73" s="2" t="s">
        <v>32</v>
      </c>
      <c r="E73" s="2">
        <v>0.7642276422764227</v>
      </c>
      <c r="F73" s="2">
        <v>0.83307302840214414</v>
      </c>
      <c r="G73" s="2">
        <v>6.8845386125721442E-2</v>
      </c>
    </row>
    <row r="74" spans="1:7" ht="15.75" customHeight="1" x14ac:dyDescent="0.25">
      <c r="A74" s="2" t="s">
        <v>147</v>
      </c>
      <c r="B74" s="2" t="s">
        <v>88</v>
      </c>
      <c r="C74" s="2" t="s">
        <v>90</v>
      </c>
      <c r="D74" s="2" t="s">
        <v>12</v>
      </c>
      <c r="E74" s="2">
        <v>0.80525442424021487</v>
      </c>
      <c r="F74" s="2">
        <v>0.84050666571329358</v>
      </c>
      <c r="G74" s="2">
        <v>3.5252241473078698E-2</v>
      </c>
    </row>
    <row r="75" spans="1:7" ht="15.75" customHeight="1" x14ac:dyDescent="0.25">
      <c r="A75" s="2" t="s">
        <v>147</v>
      </c>
      <c r="B75" s="2" t="s">
        <v>88</v>
      </c>
      <c r="C75" s="2" t="s">
        <v>90</v>
      </c>
      <c r="D75" s="2" t="s">
        <v>26</v>
      </c>
      <c r="E75" s="2">
        <v>0.83146624673213732</v>
      </c>
      <c r="F75" s="2">
        <v>0.85487532795564147</v>
      </c>
      <c r="G75" s="2">
        <v>2.3409081223504161E-2</v>
      </c>
    </row>
    <row r="76" spans="1:7" ht="15.75" customHeight="1" x14ac:dyDescent="0.25">
      <c r="A76" s="2" t="s">
        <v>147</v>
      </c>
      <c r="B76" s="2" t="s">
        <v>88</v>
      </c>
      <c r="C76" s="2" t="s">
        <v>90</v>
      </c>
      <c r="D76" s="2" t="s">
        <v>32</v>
      </c>
      <c r="E76" s="2">
        <v>0.78860228474481942</v>
      </c>
      <c r="F76" s="2">
        <v>0.84420697694975488</v>
      </c>
      <c r="G76" s="2">
        <v>5.5604692204935469E-2</v>
      </c>
    </row>
    <row r="77" spans="1:7" ht="15.75" customHeight="1" x14ac:dyDescent="0.25">
      <c r="A77" s="2" t="s">
        <v>147</v>
      </c>
      <c r="B77" s="2" t="s">
        <v>94</v>
      </c>
      <c r="C77" s="2" t="s">
        <v>96</v>
      </c>
      <c r="D77" s="2" t="s">
        <v>12</v>
      </c>
      <c r="E77" s="2">
        <v>0.80101528031670899</v>
      </c>
      <c r="F77" s="2">
        <v>0.83783812558459891</v>
      </c>
      <c r="G77" s="2">
        <v>3.6822845267889932E-2</v>
      </c>
    </row>
    <row r="78" spans="1:7" ht="15.75" customHeight="1" x14ac:dyDescent="0.25">
      <c r="A78" s="2" t="s">
        <v>147</v>
      </c>
      <c r="B78" s="2" t="s">
        <v>94</v>
      </c>
      <c r="C78" s="2" t="s">
        <v>96</v>
      </c>
      <c r="D78" s="2" t="s">
        <v>26</v>
      </c>
      <c r="E78" s="2">
        <v>0.82845600359357918</v>
      </c>
      <c r="F78" s="2">
        <v>0.84771938896233645</v>
      </c>
      <c r="G78" s="2">
        <v>1.9263385368757269E-2</v>
      </c>
    </row>
    <row r="79" spans="1:7" ht="15.75" customHeight="1" x14ac:dyDescent="0.25">
      <c r="A79" s="2" t="s">
        <v>147</v>
      </c>
      <c r="B79" s="2" t="s">
        <v>94</v>
      </c>
      <c r="C79" s="2" t="s">
        <v>96</v>
      </c>
      <c r="D79" s="2" t="s">
        <v>32</v>
      </c>
      <c r="E79" s="2">
        <v>0.77900012576408328</v>
      </c>
      <c r="F79" s="2">
        <v>0.82912123919346803</v>
      </c>
      <c r="G79" s="2">
        <v>5.0121113429384738E-2</v>
      </c>
    </row>
    <row r="80" spans="1:7" ht="15.75" customHeight="1" x14ac:dyDescent="0.25">
      <c r="A80" s="2" t="s">
        <v>147</v>
      </c>
      <c r="B80" s="2" t="s">
        <v>102</v>
      </c>
      <c r="C80" s="2" t="s">
        <v>103</v>
      </c>
      <c r="D80" s="2" t="s">
        <v>12</v>
      </c>
      <c r="E80" s="2">
        <v>0.84138366010129917</v>
      </c>
      <c r="F80" s="2">
        <v>0.86897547331888048</v>
      </c>
      <c r="G80" s="2">
        <v>2.759181321758131E-2</v>
      </c>
    </row>
    <row r="81" spans="1:7" ht="15.75" customHeight="1" x14ac:dyDescent="0.25">
      <c r="A81" s="2" t="s">
        <v>147</v>
      </c>
      <c r="B81" s="2" t="s">
        <v>102</v>
      </c>
      <c r="C81" s="2" t="s">
        <v>103</v>
      </c>
      <c r="D81" s="2" t="s">
        <v>26</v>
      </c>
      <c r="E81" s="2">
        <v>0.85371582593167494</v>
      </c>
      <c r="F81" s="2">
        <v>0.87369134269316595</v>
      </c>
      <c r="G81" s="2">
        <v>1.9975516761491011E-2</v>
      </c>
    </row>
    <row r="82" spans="1:7" ht="15.75" customHeight="1" x14ac:dyDescent="0.25">
      <c r="A82" s="2" t="s">
        <v>147</v>
      </c>
      <c r="B82" s="2" t="s">
        <v>102</v>
      </c>
      <c r="C82" s="2" t="s">
        <v>103</v>
      </c>
      <c r="D82" s="2" t="s">
        <v>32</v>
      </c>
      <c r="E82" s="2">
        <v>0.82707084802049524</v>
      </c>
      <c r="F82" s="2">
        <v>0.86734538961402607</v>
      </c>
      <c r="G82" s="2">
        <v>4.0274541593530833E-2</v>
      </c>
    </row>
    <row r="83" spans="1:7" ht="15.75" customHeight="1" x14ac:dyDescent="0.25">
      <c r="A83" s="2" t="s">
        <v>190</v>
      </c>
      <c r="B83" s="2" t="s">
        <v>23</v>
      </c>
      <c r="C83" s="2" t="s">
        <v>24</v>
      </c>
      <c r="D83" s="2" t="s">
        <v>12</v>
      </c>
      <c r="E83" s="2">
        <v>0.65753424657534265</v>
      </c>
      <c r="F83" s="2">
        <v>0.81278979434377663</v>
      </c>
      <c r="G83" s="2">
        <v>0.155255547768434</v>
      </c>
    </row>
    <row r="84" spans="1:7" ht="15.75" customHeight="1" x14ac:dyDescent="0.25">
      <c r="A84" s="2" t="s">
        <v>190</v>
      </c>
      <c r="B84" s="2" t="s">
        <v>23</v>
      </c>
      <c r="C84" s="2" t="s">
        <v>24</v>
      </c>
      <c r="D84" s="2" t="s">
        <v>26</v>
      </c>
      <c r="E84" s="2">
        <v>0.62735343862295778</v>
      </c>
      <c r="F84" s="2">
        <v>0.83362573254823613</v>
      </c>
      <c r="G84" s="2">
        <v>0.20627229392527829</v>
      </c>
    </row>
    <row r="85" spans="1:7" ht="15.75" customHeight="1" x14ac:dyDescent="0.25">
      <c r="A85" s="2" t="s">
        <v>190</v>
      </c>
      <c r="B85" s="2" t="s">
        <v>23</v>
      </c>
      <c r="C85" s="2" t="s">
        <v>24</v>
      </c>
      <c r="D85" s="2" t="s">
        <v>32</v>
      </c>
      <c r="E85" s="2">
        <v>0.66407607440439165</v>
      </c>
      <c r="F85" s="2">
        <v>0.78109950717551058</v>
      </c>
      <c r="G85" s="2">
        <v>0.1170234327711189</v>
      </c>
    </row>
    <row r="86" spans="1:7" ht="15.75" customHeight="1" x14ac:dyDescent="0.25">
      <c r="A86" s="2" t="s">
        <v>190</v>
      </c>
      <c r="B86" s="2" t="s">
        <v>37</v>
      </c>
      <c r="C86" s="2" t="s">
        <v>38</v>
      </c>
      <c r="D86" s="2" t="s">
        <v>12</v>
      </c>
      <c r="E86" s="2">
        <v>0.71846002441823287</v>
      </c>
      <c r="F86" s="2">
        <v>0.79948865858925133</v>
      </c>
      <c r="G86" s="2">
        <v>8.1028634171018465E-2</v>
      </c>
    </row>
    <row r="87" spans="1:7" ht="15.75" customHeight="1" x14ac:dyDescent="0.25">
      <c r="A87" s="2" t="s">
        <v>190</v>
      </c>
      <c r="B87" s="2" t="s">
        <v>37</v>
      </c>
      <c r="C87" s="2" t="s">
        <v>38</v>
      </c>
      <c r="D87" s="2" t="s">
        <v>26</v>
      </c>
      <c r="E87" s="2">
        <v>0.72815697261376189</v>
      </c>
      <c r="F87" s="2">
        <v>0.83754064439099363</v>
      </c>
      <c r="G87" s="2">
        <v>0.1093836717772317</v>
      </c>
    </row>
    <row r="88" spans="1:7" ht="15.75" customHeight="1" x14ac:dyDescent="0.25">
      <c r="A88" s="2" t="s">
        <v>190</v>
      </c>
      <c r="B88" s="2" t="s">
        <v>37</v>
      </c>
      <c r="C88" s="2" t="s">
        <v>38</v>
      </c>
      <c r="D88" s="2" t="s">
        <v>32</v>
      </c>
      <c r="E88" s="2">
        <v>0.6891004327243031</v>
      </c>
      <c r="F88" s="2">
        <v>0.77985128589487462</v>
      </c>
      <c r="G88" s="2">
        <v>9.0750853170571522E-2</v>
      </c>
    </row>
    <row r="89" spans="1:7" ht="15.75" customHeight="1" x14ac:dyDescent="0.25">
      <c r="A89" s="2" t="s">
        <v>190</v>
      </c>
      <c r="B89" s="2" t="s">
        <v>45</v>
      </c>
      <c r="C89" s="2" t="s">
        <v>46</v>
      </c>
      <c r="D89" s="2" t="s">
        <v>12</v>
      </c>
      <c r="E89" s="2">
        <v>0.72315462730299029</v>
      </c>
      <c r="F89" s="2">
        <v>0.799005790658605</v>
      </c>
      <c r="G89" s="2">
        <v>7.5851163355614704E-2</v>
      </c>
    </row>
    <row r="90" spans="1:7" ht="15.75" customHeight="1" x14ac:dyDescent="0.25">
      <c r="A90" s="2" t="s">
        <v>190</v>
      </c>
      <c r="B90" s="2" t="s">
        <v>45</v>
      </c>
      <c r="C90" s="2" t="s">
        <v>46</v>
      </c>
      <c r="D90" s="2" t="s">
        <v>26</v>
      </c>
      <c r="E90" s="2">
        <v>0.72819085793976934</v>
      </c>
      <c r="F90" s="2">
        <v>0.83896084722972974</v>
      </c>
      <c r="G90" s="2">
        <v>0.1107699892899604</v>
      </c>
    </row>
    <row r="91" spans="1:7" ht="15.75" customHeight="1" x14ac:dyDescent="0.25">
      <c r="A91" s="2" t="s">
        <v>190</v>
      </c>
      <c r="B91" s="2" t="s">
        <v>45</v>
      </c>
      <c r="C91" s="2" t="s">
        <v>46</v>
      </c>
      <c r="D91" s="2" t="s">
        <v>32</v>
      </c>
      <c r="E91" s="2">
        <v>0.6895194248840959</v>
      </c>
      <c r="F91" s="2">
        <v>0.78390505509427899</v>
      </c>
      <c r="G91" s="2">
        <v>9.4385630210183091E-2</v>
      </c>
    </row>
    <row r="92" spans="1:7" ht="15.75" customHeight="1" x14ac:dyDescent="0.25">
      <c r="A92" s="2" t="s">
        <v>190</v>
      </c>
      <c r="B92" s="2" t="s">
        <v>62</v>
      </c>
      <c r="C92" s="2" t="s">
        <v>64</v>
      </c>
      <c r="D92" s="2" t="s">
        <v>12</v>
      </c>
      <c r="E92" s="2">
        <v>0.70971458813488864</v>
      </c>
      <c r="F92" s="2">
        <v>0.81492869420386405</v>
      </c>
      <c r="G92" s="2">
        <v>0.1052141060689754</v>
      </c>
    </row>
    <row r="93" spans="1:7" ht="15.75" customHeight="1" x14ac:dyDescent="0.25">
      <c r="A93" s="2" t="s">
        <v>190</v>
      </c>
      <c r="B93" s="2" t="s">
        <v>62</v>
      </c>
      <c r="C93" s="2" t="s">
        <v>64</v>
      </c>
      <c r="D93" s="2" t="s">
        <v>26</v>
      </c>
      <c r="E93" s="2">
        <v>0.70211746265310992</v>
      </c>
      <c r="F93" s="2">
        <v>0.83203843842544722</v>
      </c>
      <c r="G93" s="2">
        <v>0.1299209757723373</v>
      </c>
    </row>
    <row r="94" spans="1:7" ht="15.75" customHeight="1" x14ac:dyDescent="0.25">
      <c r="A94" s="2" t="s">
        <v>190</v>
      </c>
      <c r="B94" s="2" t="s">
        <v>62</v>
      </c>
      <c r="C94" s="2" t="s">
        <v>64</v>
      </c>
      <c r="D94" s="2" t="s">
        <v>32</v>
      </c>
      <c r="E94" s="2">
        <v>0.69123040056983531</v>
      </c>
      <c r="F94" s="2">
        <v>0.78457272988844118</v>
      </c>
      <c r="G94" s="2">
        <v>9.3342329318605866E-2</v>
      </c>
    </row>
    <row r="95" spans="1:7" ht="15.75" customHeight="1" x14ac:dyDescent="0.25">
      <c r="A95" s="2" t="s">
        <v>190</v>
      </c>
      <c r="B95" s="2" t="s">
        <v>73</v>
      </c>
      <c r="C95" s="2" t="s">
        <v>75</v>
      </c>
      <c r="D95" s="2" t="s">
        <v>12</v>
      </c>
      <c r="E95" s="2">
        <v>0.76258496488722205</v>
      </c>
      <c r="F95" s="2">
        <v>0.84055849309696895</v>
      </c>
      <c r="G95" s="2">
        <v>7.7973528209746901E-2</v>
      </c>
    </row>
    <row r="96" spans="1:7" ht="15.75" customHeight="1" x14ac:dyDescent="0.25">
      <c r="A96" s="2" t="s">
        <v>190</v>
      </c>
      <c r="B96" s="2" t="s">
        <v>73</v>
      </c>
      <c r="C96" s="2" t="s">
        <v>75</v>
      </c>
      <c r="D96" s="2" t="s">
        <v>26</v>
      </c>
      <c r="E96" s="2">
        <v>0.76638494721801809</v>
      </c>
      <c r="F96" s="2">
        <v>0.84660585039251346</v>
      </c>
      <c r="G96" s="2">
        <v>8.0220903174495373E-2</v>
      </c>
    </row>
    <row r="97" spans="1:7" ht="15.75" customHeight="1" x14ac:dyDescent="0.25">
      <c r="A97" s="2" t="s">
        <v>190</v>
      </c>
      <c r="B97" s="2" t="s">
        <v>73</v>
      </c>
      <c r="C97" s="2" t="s">
        <v>75</v>
      </c>
      <c r="D97" s="2" t="s">
        <v>32</v>
      </c>
      <c r="E97" s="2">
        <v>0.73863343938483883</v>
      </c>
      <c r="F97" s="2">
        <v>0.80922192138308835</v>
      </c>
      <c r="G97" s="2">
        <v>7.0588481998249519E-2</v>
      </c>
    </row>
    <row r="98" spans="1:7" ht="15.75" customHeight="1" x14ac:dyDescent="0.25">
      <c r="A98" s="2" t="s">
        <v>190</v>
      </c>
      <c r="B98" s="2" t="s">
        <v>81</v>
      </c>
      <c r="C98" s="2" t="s">
        <v>82</v>
      </c>
      <c r="D98" s="2" t="s">
        <v>12</v>
      </c>
      <c r="E98" s="2">
        <v>0.72625698324022336</v>
      </c>
      <c r="F98" s="2">
        <v>0.83640645805867675</v>
      </c>
      <c r="G98" s="2">
        <v>0.1101494748184534</v>
      </c>
    </row>
    <row r="99" spans="1:7" ht="15.75" customHeight="1" x14ac:dyDescent="0.25">
      <c r="A99" s="2" t="s">
        <v>190</v>
      </c>
      <c r="B99" s="2" t="s">
        <v>81</v>
      </c>
      <c r="C99" s="2" t="s">
        <v>82</v>
      </c>
      <c r="D99" s="2" t="s">
        <v>26</v>
      </c>
      <c r="E99" s="2">
        <v>0.65509761388286347</v>
      </c>
      <c r="F99" s="2">
        <v>0.84462067430478638</v>
      </c>
      <c r="G99" s="2">
        <v>0.18952306042192291</v>
      </c>
    </row>
    <row r="100" spans="1:7" ht="15.75" customHeight="1" x14ac:dyDescent="0.25">
      <c r="A100" s="2" t="s">
        <v>190</v>
      </c>
      <c r="B100" s="2" t="s">
        <v>81</v>
      </c>
      <c r="C100" s="2" t="s">
        <v>82</v>
      </c>
      <c r="D100" s="2" t="s">
        <v>32</v>
      </c>
      <c r="E100" s="2">
        <v>0.68644067796610186</v>
      </c>
      <c r="F100" s="2">
        <v>0.79554851852140085</v>
      </c>
      <c r="G100" s="2">
        <v>0.109107840555299</v>
      </c>
    </row>
    <row r="101" spans="1:7" ht="15.75" customHeight="1" x14ac:dyDescent="0.25">
      <c r="A101" s="2" t="s">
        <v>190</v>
      </c>
      <c r="B101" s="2" t="s">
        <v>88</v>
      </c>
      <c r="C101" s="2" t="s">
        <v>90</v>
      </c>
      <c r="D101" s="2" t="s">
        <v>12</v>
      </c>
      <c r="E101" s="2">
        <v>0.78180776745080061</v>
      </c>
      <c r="F101" s="2">
        <v>0.8371543211771264</v>
      </c>
      <c r="G101" s="2">
        <v>5.5346553726325798E-2</v>
      </c>
    </row>
    <row r="102" spans="1:7" ht="15.75" customHeight="1" x14ac:dyDescent="0.25">
      <c r="A102" s="2" t="s">
        <v>190</v>
      </c>
      <c r="B102" s="2" t="s">
        <v>88</v>
      </c>
      <c r="C102" s="2" t="s">
        <v>90</v>
      </c>
      <c r="D102" s="2" t="s">
        <v>26</v>
      </c>
      <c r="E102" s="2">
        <v>0.75301149579837046</v>
      </c>
      <c r="F102" s="2">
        <v>0.85494755521391164</v>
      </c>
      <c r="G102" s="2">
        <v>0.10193605941554119</v>
      </c>
    </row>
    <row r="103" spans="1:7" ht="15.75" customHeight="1" x14ac:dyDescent="0.25">
      <c r="A103" s="2" t="s">
        <v>190</v>
      </c>
      <c r="B103" s="2" t="s">
        <v>88</v>
      </c>
      <c r="C103" s="2" t="s">
        <v>90</v>
      </c>
      <c r="D103" s="2" t="s">
        <v>32</v>
      </c>
      <c r="E103" s="2">
        <v>0.73026683141555027</v>
      </c>
      <c r="F103" s="2">
        <v>0.82458479491404368</v>
      </c>
      <c r="G103" s="2">
        <v>9.4317963498493418E-2</v>
      </c>
    </row>
    <row r="104" spans="1:7" ht="15.75" customHeight="1" x14ac:dyDescent="0.25">
      <c r="A104" s="2" t="s">
        <v>190</v>
      </c>
      <c r="B104" s="2" t="s">
        <v>94</v>
      </c>
      <c r="C104" s="2" t="s">
        <v>96</v>
      </c>
      <c r="D104" s="2" t="s">
        <v>12</v>
      </c>
      <c r="E104" s="2">
        <v>0.76802836883910719</v>
      </c>
      <c r="F104" s="2">
        <v>0.8402979735051922</v>
      </c>
      <c r="G104" s="2">
        <v>7.2269604666085008E-2</v>
      </c>
    </row>
    <row r="105" spans="1:7" ht="15.75" customHeight="1" x14ac:dyDescent="0.25">
      <c r="A105" s="2" t="s">
        <v>190</v>
      </c>
      <c r="B105" s="2" t="s">
        <v>94</v>
      </c>
      <c r="C105" s="2" t="s">
        <v>96</v>
      </c>
      <c r="D105" s="2" t="s">
        <v>26</v>
      </c>
      <c r="E105" s="2">
        <v>0.71980571308437802</v>
      </c>
      <c r="F105" s="2">
        <v>0.85151810263691519</v>
      </c>
      <c r="G105" s="2">
        <v>0.1317123895525372</v>
      </c>
    </row>
    <row r="106" spans="1:7" ht="15.75" customHeight="1" x14ac:dyDescent="0.25">
      <c r="A106" s="2" t="s">
        <v>190</v>
      </c>
      <c r="B106" s="2" t="s">
        <v>94</v>
      </c>
      <c r="C106" s="2" t="s">
        <v>96</v>
      </c>
      <c r="D106" s="2" t="s">
        <v>32</v>
      </c>
      <c r="E106" s="2">
        <v>0.72051773443996292</v>
      </c>
      <c r="F106" s="2">
        <v>0.80526014654592937</v>
      </c>
      <c r="G106" s="2">
        <v>8.4742412105966447E-2</v>
      </c>
    </row>
    <row r="107" spans="1:7" ht="15.75" customHeight="1" x14ac:dyDescent="0.25">
      <c r="A107" s="2" t="s">
        <v>190</v>
      </c>
      <c r="B107" s="2" t="s">
        <v>102</v>
      </c>
      <c r="C107" s="2" t="s">
        <v>103</v>
      </c>
      <c r="D107" s="2" t="s">
        <v>12</v>
      </c>
      <c r="E107" s="2">
        <v>0.7972907108263898</v>
      </c>
      <c r="F107" s="2">
        <v>0.87398502920093857</v>
      </c>
      <c r="G107" s="2">
        <v>7.6694318374548764E-2</v>
      </c>
    </row>
    <row r="108" spans="1:7" ht="15.75" customHeight="1" x14ac:dyDescent="0.25">
      <c r="A108" s="2" t="s">
        <v>190</v>
      </c>
      <c r="B108" s="2" t="s">
        <v>102</v>
      </c>
      <c r="C108" s="2" t="s">
        <v>103</v>
      </c>
      <c r="D108" s="2" t="s">
        <v>26</v>
      </c>
      <c r="E108" s="2">
        <v>0.74562561146387352</v>
      </c>
      <c r="F108" s="2">
        <v>0.8707625394975238</v>
      </c>
      <c r="G108" s="2">
        <v>0.12513692803365031</v>
      </c>
    </row>
    <row r="109" spans="1:7" ht="15.75" customHeight="1" x14ac:dyDescent="0.25">
      <c r="A109" s="2" t="s">
        <v>190</v>
      </c>
      <c r="B109" s="2" t="s">
        <v>102</v>
      </c>
      <c r="C109" s="2" t="s">
        <v>103</v>
      </c>
      <c r="D109" s="2" t="s">
        <v>32</v>
      </c>
      <c r="E109" s="2">
        <v>0.73344026396679241</v>
      </c>
      <c r="F109" s="2">
        <v>0.83574787189778266</v>
      </c>
      <c r="G109" s="2">
        <v>0.10230760793099029</v>
      </c>
    </row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6" x14ac:dyDescent="0.25">
      <c r="A1" s="1" t="s">
        <v>1</v>
      </c>
      <c r="B1" s="1" t="s">
        <v>2</v>
      </c>
      <c r="C1" s="1" t="s">
        <v>355</v>
      </c>
      <c r="D1" s="1" t="s">
        <v>348</v>
      </c>
      <c r="E1" s="1" t="s">
        <v>360</v>
      </c>
      <c r="F1" s="1" t="s">
        <v>362</v>
      </c>
      <c r="G1" s="1" t="s">
        <v>365</v>
      </c>
      <c r="H1" s="1" t="s">
        <v>369</v>
      </c>
      <c r="I1" s="1" t="s">
        <v>370</v>
      </c>
      <c r="J1" s="1" t="s">
        <v>373</v>
      </c>
      <c r="K1" s="1" t="s">
        <v>375</v>
      </c>
      <c r="L1" s="1" t="s">
        <v>376</v>
      </c>
      <c r="M1" s="1" t="s">
        <v>379</v>
      </c>
      <c r="N1" s="1" t="s">
        <v>382</v>
      </c>
      <c r="O1" s="1" t="s">
        <v>383</v>
      </c>
      <c r="P1" s="1" t="s">
        <v>385</v>
      </c>
    </row>
    <row r="2" spans="1:16" x14ac:dyDescent="0.25">
      <c r="A2" s="2" t="s">
        <v>190</v>
      </c>
      <c r="B2" s="2" t="s">
        <v>23</v>
      </c>
      <c r="C2" s="2" t="s">
        <v>387</v>
      </c>
      <c r="D2" s="2" t="s">
        <v>388</v>
      </c>
      <c r="E2" s="2">
        <v>20</v>
      </c>
      <c r="F2" s="2">
        <v>0.65753424657534265</v>
      </c>
      <c r="G2" s="2">
        <v>2.2781295785038269E-16</v>
      </c>
      <c r="H2" s="2">
        <v>0.81278979434377663</v>
      </c>
      <c r="I2" s="2">
        <v>1.0493310825935071E-2</v>
      </c>
      <c r="J2" s="2">
        <v>0.1552555477684342</v>
      </c>
      <c r="K2" s="2">
        <v>66.168240787482574</v>
      </c>
      <c r="L2" s="2">
        <v>6.2467388756592831E-24</v>
      </c>
      <c r="M2" s="2" t="b">
        <v>1</v>
      </c>
      <c r="N2" s="2">
        <v>0</v>
      </c>
      <c r="O2" s="2">
        <v>8.8073680352755032E-5</v>
      </c>
      <c r="P2" s="2" t="b">
        <v>1</v>
      </c>
    </row>
    <row r="3" spans="1:16" x14ac:dyDescent="0.25">
      <c r="A3" s="2" t="s">
        <v>190</v>
      </c>
      <c r="B3" s="2" t="s">
        <v>23</v>
      </c>
      <c r="C3" s="2" t="s">
        <v>387</v>
      </c>
      <c r="D3" s="2" t="s">
        <v>393</v>
      </c>
      <c r="E3" s="2">
        <v>20</v>
      </c>
      <c r="F3" s="2">
        <v>0.62735343862295778</v>
      </c>
      <c r="G3" s="2">
        <v>4.487996896412186E-3</v>
      </c>
      <c r="H3" s="2">
        <v>0.83362573254823613</v>
      </c>
      <c r="I3" s="2">
        <v>6.229199166007897E-3</v>
      </c>
      <c r="J3" s="2">
        <v>0.20627229392527821</v>
      </c>
      <c r="K3" s="2">
        <v>107.04308153918009</v>
      </c>
      <c r="L3" s="2">
        <v>6.8688970336021084E-28</v>
      </c>
      <c r="M3" s="2" t="b">
        <v>1</v>
      </c>
      <c r="N3" s="2">
        <v>0</v>
      </c>
      <c r="O3" s="2">
        <v>8.8198702041944528E-5</v>
      </c>
      <c r="P3" s="2" t="b">
        <v>1</v>
      </c>
    </row>
    <row r="4" spans="1:16" x14ac:dyDescent="0.25">
      <c r="A4" s="2" t="s">
        <v>190</v>
      </c>
      <c r="B4" s="2" t="s">
        <v>23</v>
      </c>
      <c r="C4" s="2" t="s">
        <v>387</v>
      </c>
      <c r="D4" s="2" t="s">
        <v>396</v>
      </c>
      <c r="E4" s="2">
        <v>20</v>
      </c>
      <c r="F4" s="2">
        <v>0.66407607440439165</v>
      </c>
      <c r="G4" s="2">
        <v>9.4151066972386003E-4</v>
      </c>
      <c r="H4" s="2">
        <v>0.78109950717551058</v>
      </c>
      <c r="I4" s="2">
        <v>7.9348035267386863E-3</v>
      </c>
      <c r="J4" s="2">
        <v>0.1170234327711189</v>
      </c>
      <c r="K4" s="2">
        <v>68.899396296339447</v>
      </c>
      <c r="L4" s="2">
        <v>2.905508868468971E-24</v>
      </c>
      <c r="M4" s="2" t="b">
        <v>1</v>
      </c>
      <c r="N4" s="2">
        <v>0</v>
      </c>
      <c r="O4" s="2">
        <v>8.8323858630812773E-5</v>
      </c>
      <c r="P4" s="2" t="b">
        <v>1</v>
      </c>
    </row>
    <row r="5" spans="1:16" x14ac:dyDescent="0.25">
      <c r="A5" s="2" t="s">
        <v>190</v>
      </c>
      <c r="B5" s="2" t="s">
        <v>37</v>
      </c>
      <c r="C5" s="2" t="s">
        <v>387</v>
      </c>
      <c r="D5" s="2" t="s">
        <v>388</v>
      </c>
      <c r="E5" s="2">
        <v>20</v>
      </c>
      <c r="F5" s="2">
        <v>0.71846002441823287</v>
      </c>
      <c r="G5" s="2">
        <v>2.36840154326514E-2</v>
      </c>
      <c r="H5" s="2">
        <v>0.79948865858925133</v>
      </c>
      <c r="I5" s="2">
        <v>1.2902439324731049E-2</v>
      </c>
      <c r="J5" s="2">
        <v>8.1028634171018604E-2</v>
      </c>
      <c r="K5" s="2">
        <v>16.251208972910739</v>
      </c>
      <c r="L5" s="2">
        <v>1.334027832319395E-12</v>
      </c>
      <c r="M5" s="2" t="b">
        <v>1</v>
      </c>
      <c r="N5" s="2">
        <v>0</v>
      </c>
      <c r="O5" s="2">
        <v>1.9073486328125E-6</v>
      </c>
      <c r="P5" s="2" t="b">
        <v>1</v>
      </c>
    </row>
    <row r="6" spans="1:16" x14ac:dyDescent="0.25">
      <c r="A6" s="2" t="s">
        <v>190</v>
      </c>
      <c r="B6" s="2" t="s">
        <v>37</v>
      </c>
      <c r="C6" s="2" t="s">
        <v>387</v>
      </c>
      <c r="D6" s="2" t="s">
        <v>393</v>
      </c>
      <c r="E6" s="2">
        <v>20</v>
      </c>
      <c r="F6" s="2">
        <v>0.72815697261376189</v>
      </c>
      <c r="G6" s="2">
        <v>3.0732392434600062E-2</v>
      </c>
      <c r="H6" s="2">
        <v>0.83754064439099363</v>
      </c>
      <c r="I6" s="2">
        <v>9.0291163117868067E-3</v>
      </c>
      <c r="J6" s="2">
        <v>0.109383671777232</v>
      </c>
      <c r="K6" s="2">
        <v>14.303595018260349</v>
      </c>
      <c r="L6" s="2">
        <v>1.2663179186508929E-11</v>
      </c>
      <c r="M6" s="2" t="b">
        <v>1</v>
      </c>
      <c r="N6" s="2">
        <v>0</v>
      </c>
      <c r="O6" s="2">
        <v>1.9073486328125E-6</v>
      </c>
      <c r="P6" s="2" t="b">
        <v>1</v>
      </c>
    </row>
    <row r="7" spans="1:16" x14ac:dyDescent="0.25">
      <c r="A7" s="2" t="s">
        <v>190</v>
      </c>
      <c r="B7" s="2" t="s">
        <v>37</v>
      </c>
      <c r="C7" s="2" t="s">
        <v>387</v>
      </c>
      <c r="D7" s="2" t="s">
        <v>396</v>
      </c>
      <c r="E7" s="2">
        <v>20</v>
      </c>
      <c r="F7" s="2">
        <v>0.6891004327243031</v>
      </c>
      <c r="G7" s="2">
        <v>3.6390662873776743E-2</v>
      </c>
      <c r="H7" s="2">
        <v>0.77985128589487462</v>
      </c>
      <c r="I7" s="2">
        <v>1.217333136803549E-2</v>
      </c>
      <c r="J7" s="2">
        <v>9.0750853170571549E-2</v>
      </c>
      <c r="K7" s="2">
        <v>11.60196381666402</v>
      </c>
      <c r="L7" s="2">
        <v>4.5702534844126901E-10</v>
      </c>
      <c r="M7" s="2" t="b">
        <v>1</v>
      </c>
      <c r="N7" s="2">
        <v>0</v>
      </c>
      <c r="O7" s="2">
        <v>1.9073486328125E-6</v>
      </c>
      <c r="P7" s="2" t="b">
        <v>1</v>
      </c>
    </row>
    <row r="8" spans="1:16" x14ac:dyDescent="0.25">
      <c r="A8" s="2" t="s">
        <v>190</v>
      </c>
      <c r="B8" s="2" t="s">
        <v>45</v>
      </c>
      <c r="C8" s="2" t="s">
        <v>387</v>
      </c>
      <c r="D8" s="2" t="s">
        <v>388</v>
      </c>
      <c r="E8" s="2">
        <v>20</v>
      </c>
      <c r="F8" s="2">
        <v>0.72315462730299029</v>
      </c>
      <c r="G8" s="2">
        <v>2.4964894936206489E-2</v>
      </c>
      <c r="H8" s="2">
        <v>0.799005790658605</v>
      </c>
      <c r="I8" s="2">
        <v>1.116906873250002E-2</v>
      </c>
      <c r="J8" s="2">
        <v>7.5851163355614634E-2</v>
      </c>
      <c r="K8" s="2">
        <v>13.198678048599721</v>
      </c>
      <c r="L8" s="2">
        <v>5.1060264118126393E-11</v>
      </c>
      <c r="M8" s="2" t="b">
        <v>1</v>
      </c>
      <c r="N8" s="2">
        <v>0</v>
      </c>
      <c r="O8" s="2">
        <v>1.9073486328125E-6</v>
      </c>
      <c r="P8" s="2" t="b">
        <v>1</v>
      </c>
    </row>
    <row r="9" spans="1:16" x14ac:dyDescent="0.25">
      <c r="A9" s="2" t="s">
        <v>190</v>
      </c>
      <c r="B9" s="2" t="s">
        <v>45</v>
      </c>
      <c r="C9" s="2" t="s">
        <v>387</v>
      </c>
      <c r="D9" s="2" t="s">
        <v>393</v>
      </c>
      <c r="E9" s="2">
        <v>20</v>
      </c>
      <c r="F9" s="2">
        <v>0.72819085793976934</v>
      </c>
      <c r="G9" s="2">
        <v>3.0997995647196019E-2</v>
      </c>
      <c r="H9" s="2">
        <v>0.83896084722972974</v>
      </c>
      <c r="I9" s="2">
        <v>9.7406439870224727E-3</v>
      </c>
      <c r="J9" s="2">
        <v>0.1107699892899604</v>
      </c>
      <c r="K9" s="2">
        <v>15.0422040070194</v>
      </c>
      <c r="L9" s="2">
        <v>5.2385549753708344E-12</v>
      </c>
      <c r="M9" s="2" t="b">
        <v>1</v>
      </c>
      <c r="N9" s="2">
        <v>0</v>
      </c>
      <c r="O9" s="2">
        <v>1.9073486328125E-6</v>
      </c>
      <c r="P9" s="2" t="b">
        <v>1</v>
      </c>
    </row>
    <row r="10" spans="1:16" x14ac:dyDescent="0.25">
      <c r="A10" s="2" t="s">
        <v>190</v>
      </c>
      <c r="B10" s="2" t="s">
        <v>45</v>
      </c>
      <c r="C10" s="2" t="s">
        <v>387</v>
      </c>
      <c r="D10" s="2" t="s">
        <v>396</v>
      </c>
      <c r="E10" s="2">
        <v>20</v>
      </c>
      <c r="F10" s="2">
        <v>0.6895194248840959</v>
      </c>
      <c r="G10" s="2">
        <v>3.5452766210791867E-2</v>
      </c>
      <c r="H10" s="2">
        <v>0.78390505509427899</v>
      </c>
      <c r="I10" s="2">
        <v>1.1048797537822411E-2</v>
      </c>
      <c r="J10" s="2">
        <v>9.4385630210183036E-2</v>
      </c>
      <c r="K10" s="2">
        <v>12.334953126893939</v>
      </c>
      <c r="L10" s="2">
        <v>1.6252033930111589E-10</v>
      </c>
      <c r="M10" s="2" t="b">
        <v>1</v>
      </c>
      <c r="N10" s="2">
        <v>0</v>
      </c>
      <c r="O10" s="2">
        <v>1.9073486328125E-6</v>
      </c>
      <c r="P10" s="2" t="b">
        <v>1</v>
      </c>
    </row>
    <row r="11" spans="1:16" x14ac:dyDescent="0.25">
      <c r="A11" s="2" t="s">
        <v>190</v>
      </c>
      <c r="B11" s="2" t="s">
        <v>62</v>
      </c>
      <c r="C11" s="2" t="s">
        <v>387</v>
      </c>
      <c r="D11" s="2" t="s">
        <v>388</v>
      </c>
      <c r="E11" s="2">
        <v>20</v>
      </c>
      <c r="F11" s="2">
        <v>0.70971458813488864</v>
      </c>
      <c r="G11" s="2">
        <v>2.2044055212256539E-2</v>
      </c>
      <c r="H11" s="2">
        <v>0.81492869420386405</v>
      </c>
      <c r="I11" s="2">
        <v>1.170868697118954E-2</v>
      </c>
      <c r="J11" s="2">
        <v>0.10521410606897549</v>
      </c>
      <c r="K11" s="2">
        <v>18.465594451141069</v>
      </c>
      <c r="L11" s="2">
        <v>1.3521231045894321E-13</v>
      </c>
      <c r="M11" s="2" t="b">
        <v>1</v>
      </c>
      <c r="N11" s="2">
        <v>0</v>
      </c>
      <c r="O11" s="2">
        <v>1.9073486328125E-6</v>
      </c>
      <c r="P11" s="2" t="b">
        <v>1</v>
      </c>
    </row>
    <row r="12" spans="1:16" x14ac:dyDescent="0.25">
      <c r="A12" s="2" t="s">
        <v>190</v>
      </c>
      <c r="B12" s="2" t="s">
        <v>62</v>
      </c>
      <c r="C12" s="2" t="s">
        <v>387</v>
      </c>
      <c r="D12" s="2" t="s">
        <v>393</v>
      </c>
      <c r="E12" s="2">
        <v>20</v>
      </c>
      <c r="F12" s="2">
        <v>0.70211746265310992</v>
      </c>
      <c r="G12" s="2">
        <v>2.009957683530884E-2</v>
      </c>
      <c r="H12" s="2">
        <v>0.83203843842544722</v>
      </c>
      <c r="I12" s="2">
        <v>8.2406377692338696E-3</v>
      </c>
      <c r="J12" s="2">
        <v>0.12992097577233719</v>
      </c>
      <c r="K12" s="2">
        <v>26.822114644990251</v>
      </c>
      <c r="L12" s="2">
        <v>1.4494762326274729E-16</v>
      </c>
      <c r="M12" s="2" t="b">
        <v>1</v>
      </c>
      <c r="N12" s="2">
        <v>0</v>
      </c>
      <c r="O12" s="2">
        <v>1.9073486328125E-6</v>
      </c>
      <c r="P12" s="2" t="b">
        <v>1</v>
      </c>
    </row>
    <row r="13" spans="1:16" x14ac:dyDescent="0.25">
      <c r="A13" s="2" t="s">
        <v>190</v>
      </c>
      <c r="B13" s="2" t="s">
        <v>62</v>
      </c>
      <c r="C13" s="2" t="s">
        <v>387</v>
      </c>
      <c r="D13" s="2" t="s">
        <v>396</v>
      </c>
      <c r="E13" s="2">
        <v>20</v>
      </c>
      <c r="F13" s="2">
        <v>0.69123040056983531</v>
      </c>
      <c r="G13" s="2">
        <v>1.9936273999926538E-2</v>
      </c>
      <c r="H13" s="2">
        <v>0.78457272988844118</v>
      </c>
      <c r="I13" s="2">
        <v>1.287195604152448E-2</v>
      </c>
      <c r="J13" s="2">
        <v>9.3342329318605685E-2</v>
      </c>
      <c r="K13" s="2">
        <v>19.444259525109949</v>
      </c>
      <c r="L13" s="2">
        <v>5.3124027489454453E-14</v>
      </c>
      <c r="M13" s="2" t="b">
        <v>1</v>
      </c>
      <c r="N13" s="2">
        <v>0</v>
      </c>
      <c r="O13" s="2">
        <v>1.9073486328125E-6</v>
      </c>
      <c r="P13" s="2" t="b">
        <v>1</v>
      </c>
    </row>
    <row r="14" spans="1:16" x14ac:dyDescent="0.25">
      <c r="A14" s="2" t="s">
        <v>190</v>
      </c>
      <c r="B14" s="2" t="s">
        <v>73</v>
      </c>
      <c r="C14" s="2" t="s">
        <v>387</v>
      </c>
      <c r="D14" s="2" t="s">
        <v>388</v>
      </c>
      <c r="E14" s="2">
        <v>20</v>
      </c>
      <c r="F14" s="2">
        <v>0.76258496488722205</v>
      </c>
      <c r="G14" s="2">
        <v>1.109240799631574E-2</v>
      </c>
      <c r="H14" s="2">
        <v>0.84055849309696895</v>
      </c>
      <c r="I14" s="2">
        <v>1.2323308339859659E-2</v>
      </c>
      <c r="J14" s="2">
        <v>7.7973528209746998E-2</v>
      </c>
      <c r="K14" s="2">
        <v>22.899436698868449</v>
      </c>
      <c r="L14" s="2">
        <v>2.6821087720643661E-15</v>
      </c>
      <c r="M14" s="2" t="b">
        <v>1</v>
      </c>
      <c r="N14" s="2">
        <v>0</v>
      </c>
      <c r="O14" s="2">
        <v>1.9073486328125E-6</v>
      </c>
      <c r="P14" s="2" t="b">
        <v>1</v>
      </c>
    </row>
    <row r="15" spans="1:16" x14ac:dyDescent="0.25">
      <c r="A15" s="2" t="s">
        <v>190</v>
      </c>
      <c r="B15" s="2" t="s">
        <v>73</v>
      </c>
      <c r="C15" s="2" t="s">
        <v>387</v>
      </c>
      <c r="D15" s="2" t="s">
        <v>393</v>
      </c>
      <c r="E15" s="2">
        <v>20</v>
      </c>
      <c r="F15" s="2">
        <v>0.76638494721801809</v>
      </c>
      <c r="G15" s="2">
        <v>1.520014493183324E-2</v>
      </c>
      <c r="H15" s="2">
        <v>0.84660585039251346</v>
      </c>
      <c r="I15" s="2">
        <v>7.8277960280364843E-3</v>
      </c>
      <c r="J15" s="2">
        <v>8.0220903174495387E-2</v>
      </c>
      <c r="K15" s="2">
        <v>18.94495449206903</v>
      </c>
      <c r="L15" s="2">
        <v>8.5098038145507008E-14</v>
      </c>
      <c r="M15" s="2" t="b">
        <v>1</v>
      </c>
      <c r="N15" s="2">
        <v>0</v>
      </c>
      <c r="O15" s="2">
        <v>1.9073486328125E-6</v>
      </c>
      <c r="P15" s="2" t="b">
        <v>1</v>
      </c>
    </row>
    <row r="16" spans="1:16" x14ac:dyDescent="0.25">
      <c r="A16" s="2" t="s">
        <v>190</v>
      </c>
      <c r="B16" s="2" t="s">
        <v>73</v>
      </c>
      <c r="C16" s="2" t="s">
        <v>387</v>
      </c>
      <c r="D16" s="2" t="s">
        <v>396</v>
      </c>
      <c r="E16" s="2">
        <v>20</v>
      </c>
      <c r="F16" s="2">
        <v>0.73863343938483883</v>
      </c>
      <c r="G16" s="2">
        <v>1.717261202481575E-2</v>
      </c>
      <c r="H16" s="2">
        <v>0.80922192138308835</v>
      </c>
      <c r="I16" s="2">
        <v>1.032926576654309E-2</v>
      </c>
      <c r="J16" s="2">
        <v>7.0588481998249478E-2</v>
      </c>
      <c r="K16" s="2">
        <v>14.28114437875211</v>
      </c>
      <c r="L16" s="2">
        <v>1.301528183545092E-11</v>
      </c>
      <c r="M16" s="2" t="b">
        <v>1</v>
      </c>
      <c r="N16" s="2">
        <v>0</v>
      </c>
      <c r="O16" s="2">
        <v>1.9073486328125E-6</v>
      </c>
      <c r="P16" s="2" t="b">
        <v>1</v>
      </c>
    </row>
    <row r="17" spans="1:16" x14ac:dyDescent="0.25">
      <c r="A17" s="2" t="s">
        <v>190</v>
      </c>
      <c r="B17" s="2" t="s">
        <v>88</v>
      </c>
      <c r="C17" s="2" t="s">
        <v>387</v>
      </c>
      <c r="D17" s="2" t="s">
        <v>388</v>
      </c>
      <c r="E17" s="2">
        <v>20</v>
      </c>
      <c r="F17" s="2">
        <v>0.78180776745080061</v>
      </c>
      <c r="G17" s="2">
        <v>1.160762488626947E-2</v>
      </c>
      <c r="H17" s="2">
        <v>0.8371543211771264</v>
      </c>
      <c r="I17" s="2">
        <v>1.186664609020866E-2</v>
      </c>
      <c r="J17" s="2">
        <v>5.5346553726325867E-2</v>
      </c>
      <c r="K17" s="2">
        <v>15.223388607622301</v>
      </c>
      <c r="L17" s="2">
        <v>4.242537209152145E-12</v>
      </c>
      <c r="M17" s="2" t="b">
        <v>1</v>
      </c>
      <c r="N17" s="2">
        <v>0</v>
      </c>
      <c r="O17" s="2">
        <v>1.9073486328125E-6</v>
      </c>
      <c r="P17" s="2" t="b">
        <v>1</v>
      </c>
    </row>
    <row r="18" spans="1:16" x14ac:dyDescent="0.25">
      <c r="A18" s="2" t="s">
        <v>190</v>
      </c>
      <c r="B18" s="2" t="s">
        <v>88</v>
      </c>
      <c r="C18" s="2" t="s">
        <v>387</v>
      </c>
      <c r="D18" s="2" t="s">
        <v>393</v>
      </c>
      <c r="E18" s="2">
        <v>20</v>
      </c>
      <c r="F18" s="2">
        <v>0.75301149579837046</v>
      </c>
      <c r="G18" s="2">
        <v>2.4318848009455132E-2</v>
      </c>
      <c r="H18" s="2">
        <v>0.85494755521391164</v>
      </c>
      <c r="I18" s="2">
        <v>6.9781524900773386E-3</v>
      </c>
      <c r="J18" s="2">
        <v>0.101936059415541</v>
      </c>
      <c r="K18" s="2">
        <v>16.287770698746851</v>
      </c>
      <c r="L18" s="2">
        <v>1.281753610562421E-12</v>
      </c>
      <c r="M18" s="2" t="b">
        <v>1</v>
      </c>
      <c r="N18" s="2">
        <v>0</v>
      </c>
      <c r="O18" s="2">
        <v>1.9073486328125E-6</v>
      </c>
      <c r="P18" s="2" t="b">
        <v>1</v>
      </c>
    </row>
    <row r="19" spans="1:16" x14ac:dyDescent="0.25">
      <c r="A19" s="2" t="s">
        <v>190</v>
      </c>
      <c r="B19" s="2" t="s">
        <v>88</v>
      </c>
      <c r="C19" s="2" t="s">
        <v>387</v>
      </c>
      <c r="D19" s="2" t="s">
        <v>396</v>
      </c>
      <c r="E19" s="2">
        <v>20</v>
      </c>
      <c r="F19" s="2">
        <v>0.73026683141555027</v>
      </c>
      <c r="G19" s="2">
        <v>1.8493161777726381E-2</v>
      </c>
      <c r="H19" s="2">
        <v>0.82458479491404368</v>
      </c>
      <c r="I19" s="2">
        <v>9.7675189524784999E-3</v>
      </c>
      <c r="J19" s="2">
        <v>9.4317963498493348E-2</v>
      </c>
      <c r="K19" s="2">
        <v>20.47133909129526</v>
      </c>
      <c r="L19" s="2">
        <v>2.084436326356869E-14</v>
      </c>
      <c r="M19" s="2" t="b">
        <v>1</v>
      </c>
      <c r="N19" s="2">
        <v>0</v>
      </c>
      <c r="O19" s="2">
        <v>1.9073486328125E-6</v>
      </c>
      <c r="P19" s="2" t="b">
        <v>1</v>
      </c>
    </row>
    <row r="20" spans="1:16" x14ac:dyDescent="0.25">
      <c r="A20" s="2" t="s">
        <v>190</v>
      </c>
      <c r="B20" s="2" t="s">
        <v>94</v>
      </c>
      <c r="C20" s="2" t="s">
        <v>387</v>
      </c>
      <c r="D20" s="2" t="s">
        <v>388</v>
      </c>
      <c r="E20" s="2">
        <v>20</v>
      </c>
      <c r="F20" s="2">
        <v>0.76802836883910719</v>
      </c>
      <c r="G20" s="2">
        <v>1.077895503210434E-2</v>
      </c>
      <c r="H20" s="2">
        <v>0.8402979735051922</v>
      </c>
      <c r="I20" s="2">
        <v>1.5782131971294279E-2</v>
      </c>
      <c r="J20" s="2">
        <v>7.226960466608516E-2</v>
      </c>
      <c r="K20" s="2">
        <v>17.016161729423281</v>
      </c>
      <c r="L20" s="2">
        <v>5.8731961442845805E-13</v>
      </c>
      <c r="M20" s="2" t="b">
        <v>1</v>
      </c>
      <c r="N20" s="2">
        <v>0</v>
      </c>
      <c r="O20" s="2">
        <v>1.9073486328125E-6</v>
      </c>
      <c r="P20" s="2" t="b">
        <v>1</v>
      </c>
    </row>
    <row r="21" spans="1:16" ht="15.75" customHeight="1" x14ac:dyDescent="0.25">
      <c r="A21" s="2" t="s">
        <v>190</v>
      </c>
      <c r="B21" s="2" t="s">
        <v>94</v>
      </c>
      <c r="C21" s="2" t="s">
        <v>387</v>
      </c>
      <c r="D21" s="2" t="s">
        <v>393</v>
      </c>
      <c r="E21" s="2">
        <v>20</v>
      </c>
      <c r="F21" s="2">
        <v>0.71980571308437802</v>
      </c>
      <c r="G21" s="2">
        <v>1.7308817478618892E-2</v>
      </c>
      <c r="H21" s="2">
        <v>0.85151810263691519</v>
      </c>
      <c r="I21" s="2">
        <v>1.0100290124840979E-2</v>
      </c>
      <c r="J21" s="2">
        <v>0.13171238955253711</v>
      </c>
      <c r="K21" s="2">
        <v>26.024910106700489</v>
      </c>
      <c r="L21" s="2">
        <v>2.5345346720923738E-16</v>
      </c>
      <c r="M21" s="2" t="b">
        <v>1</v>
      </c>
      <c r="N21" s="2">
        <v>0</v>
      </c>
      <c r="O21" s="2">
        <v>1.9073486328125E-6</v>
      </c>
      <c r="P21" s="2" t="b">
        <v>1</v>
      </c>
    </row>
    <row r="22" spans="1:16" ht="15.75" customHeight="1" x14ac:dyDescent="0.25">
      <c r="A22" s="2" t="s">
        <v>190</v>
      </c>
      <c r="B22" s="2" t="s">
        <v>94</v>
      </c>
      <c r="C22" s="2" t="s">
        <v>387</v>
      </c>
      <c r="D22" s="2" t="s">
        <v>396</v>
      </c>
      <c r="E22" s="2">
        <v>20</v>
      </c>
      <c r="F22" s="2">
        <v>0.72051773443996292</v>
      </c>
      <c r="G22" s="2">
        <v>1.3938167308612319E-2</v>
      </c>
      <c r="H22" s="2">
        <v>0.80526014654592937</v>
      </c>
      <c r="I22" s="2">
        <v>9.5471939031133938E-3</v>
      </c>
      <c r="J22" s="2">
        <v>8.4742412105966253E-2</v>
      </c>
      <c r="K22" s="2">
        <v>23.64057347229415</v>
      </c>
      <c r="L22" s="2">
        <v>1.493259872240958E-15</v>
      </c>
      <c r="M22" s="2" t="b">
        <v>1</v>
      </c>
      <c r="N22" s="2">
        <v>0</v>
      </c>
      <c r="O22" s="2">
        <v>1.9073486328125E-6</v>
      </c>
      <c r="P22" s="2" t="b">
        <v>1</v>
      </c>
    </row>
    <row r="23" spans="1:16" ht="15.75" customHeight="1" x14ac:dyDescent="0.25">
      <c r="A23" s="2" t="s">
        <v>190</v>
      </c>
      <c r="B23" s="2" t="s">
        <v>81</v>
      </c>
      <c r="C23" s="2" t="s">
        <v>387</v>
      </c>
      <c r="D23" s="2" t="s">
        <v>388</v>
      </c>
      <c r="E23" s="2">
        <v>20</v>
      </c>
      <c r="F23" s="2">
        <v>0.72625698324022336</v>
      </c>
      <c r="G23" s="2">
        <v>2.2781295785038269E-16</v>
      </c>
      <c r="H23" s="2">
        <v>0.83640645805867675</v>
      </c>
      <c r="I23" s="2">
        <v>1.233028076991587E-2</v>
      </c>
      <c r="J23" s="2">
        <v>0.11014947481845321</v>
      </c>
      <c r="K23" s="2">
        <v>39.950706391196498</v>
      </c>
      <c r="L23" s="2">
        <v>8.5024672969571936E-20</v>
      </c>
      <c r="M23" s="2" t="b">
        <v>1</v>
      </c>
      <c r="N23" s="2">
        <v>0</v>
      </c>
      <c r="O23" s="2">
        <v>8.8323858630812773E-5</v>
      </c>
      <c r="P23" s="2" t="b">
        <v>1</v>
      </c>
    </row>
    <row r="24" spans="1:16" ht="15.75" customHeight="1" x14ac:dyDescent="0.25">
      <c r="A24" s="2" t="s">
        <v>190</v>
      </c>
      <c r="B24" s="2" t="s">
        <v>81</v>
      </c>
      <c r="C24" s="2" t="s">
        <v>387</v>
      </c>
      <c r="D24" s="2" t="s">
        <v>393</v>
      </c>
      <c r="E24" s="2">
        <v>20</v>
      </c>
      <c r="F24" s="2">
        <v>0.65509761388286347</v>
      </c>
      <c r="G24" s="2">
        <v>2.2781295785038269E-16</v>
      </c>
      <c r="H24" s="2">
        <v>0.84462067430478638</v>
      </c>
      <c r="I24" s="2">
        <v>1.2621984032706739E-2</v>
      </c>
      <c r="J24" s="2">
        <v>0.18952306042192291</v>
      </c>
      <c r="K24" s="2">
        <v>67.150528048376898</v>
      </c>
      <c r="L24" s="2">
        <v>4.7266064559030163E-24</v>
      </c>
      <c r="M24" s="2" t="b">
        <v>1</v>
      </c>
      <c r="N24" s="2">
        <v>0</v>
      </c>
      <c r="O24" s="2">
        <v>8.8449150212119008E-5</v>
      </c>
      <c r="P24" s="2" t="b">
        <v>1</v>
      </c>
    </row>
    <row r="25" spans="1:16" ht="15.75" customHeight="1" x14ac:dyDescent="0.25">
      <c r="A25" s="2" t="s">
        <v>190</v>
      </c>
      <c r="B25" s="2" t="s">
        <v>81</v>
      </c>
      <c r="C25" s="2" t="s">
        <v>387</v>
      </c>
      <c r="D25" s="2" t="s">
        <v>396</v>
      </c>
      <c r="E25" s="2">
        <v>20</v>
      </c>
      <c r="F25" s="2">
        <v>0.68644067796610186</v>
      </c>
      <c r="G25" s="2">
        <v>2.2781295785038269E-16</v>
      </c>
      <c r="H25" s="2">
        <v>0.79554851852140085</v>
      </c>
      <c r="I25" s="2">
        <v>6.8711008377853877E-3</v>
      </c>
      <c r="J25" s="2">
        <v>0.1091078405552991</v>
      </c>
      <c r="K25" s="2">
        <v>71.014107963081926</v>
      </c>
      <c r="L25" s="2">
        <v>1.6394047319434909E-24</v>
      </c>
      <c r="M25" s="2" t="b">
        <v>1</v>
      </c>
      <c r="N25" s="2">
        <v>0</v>
      </c>
      <c r="O25" s="2">
        <v>8.7699423755902142E-5</v>
      </c>
      <c r="P25" s="2" t="b">
        <v>1</v>
      </c>
    </row>
    <row r="26" spans="1:16" ht="15.75" customHeight="1" x14ac:dyDescent="0.25">
      <c r="A26" s="2" t="s">
        <v>190</v>
      </c>
      <c r="B26" s="2" t="s">
        <v>102</v>
      </c>
      <c r="C26" s="2" t="s">
        <v>387</v>
      </c>
      <c r="D26" s="2" t="s">
        <v>388</v>
      </c>
      <c r="E26" s="2">
        <v>20</v>
      </c>
      <c r="F26" s="2">
        <v>0.7972907108263898</v>
      </c>
      <c r="G26" s="2">
        <v>1.327165576582979E-2</v>
      </c>
      <c r="H26" s="2">
        <v>0.87398502920093857</v>
      </c>
      <c r="I26" s="2">
        <v>1.364934967670387E-2</v>
      </c>
      <c r="J26" s="2">
        <v>7.6694318374548959E-2</v>
      </c>
      <c r="K26" s="2">
        <v>19.672557389057321</v>
      </c>
      <c r="L26" s="2">
        <v>4.2984703942402983E-14</v>
      </c>
      <c r="M26" s="2" t="b">
        <v>1</v>
      </c>
      <c r="N26" s="2">
        <v>0</v>
      </c>
      <c r="O26" s="2">
        <v>1.9073486328125E-6</v>
      </c>
      <c r="P26" s="2" t="b">
        <v>1</v>
      </c>
    </row>
    <row r="27" spans="1:16" ht="15.75" customHeight="1" x14ac:dyDescent="0.25">
      <c r="A27" s="2" t="s">
        <v>190</v>
      </c>
      <c r="B27" s="2" t="s">
        <v>102</v>
      </c>
      <c r="C27" s="2" t="s">
        <v>387</v>
      </c>
      <c r="D27" s="2" t="s">
        <v>393</v>
      </c>
      <c r="E27" s="2">
        <v>20</v>
      </c>
      <c r="F27" s="2">
        <v>0.74562561146387352</v>
      </c>
      <c r="G27" s="2">
        <v>1.8327833297106161E-2</v>
      </c>
      <c r="H27" s="2">
        <v>0.8707625394975238</v>
      </c>
      <c r="I27" s="2">
        <v>8.4170003844784343E-3</v>
      </c>
      <c r="J27" s="2">
        <v>0.12513692803365031</v>
      </c>
      <c r="K27" s="2">
        <v>29.750448106650701</v>
      </c>
      <c r="L27" s="2">
        <v>2.1143305334261461E-17</v>
      </c>
      <c r="M27" s="2" t="b">
        <v>1</v>
      </c>
      <c r="N27" s="2">
        <v>0</v>
      </c>
      <c r="O27" s="2">
        <v>1.9073486328125E-6</v>
      </c>
      <c r="P27" s="2" t="b">
        <v>1</v>
      </c>
    </row>
    <row r="28" spans="1:16" ht="15.75" customHeight="1" x14ac:dyDescent="0.25">
      <c r="A28" s="2" t="s">
        <v>190</v>
      </c>
      <c r="B28" s="2" t="s">
        <v>102</v>
      </c>
      <c r="C28" s="2" t="s">
        <v>387</v>
      </c>
      <c r="D28" s="2" t="s">
        <v>396</v>
      </c>
      <c r="E28" s="2">
        <v>20</v>
      </c>
      <c r="F28" s="2">
        <v>0.73344026396679241</v>
      </c>
      <c r="G28" s="2">
        <v>1.1717627641368441E-2</v>
      </c>
      <c r="H28" s="2">
        <v>0.83574787189778266</v>
      </c>
      <c r="I28" s="2">
        <v>8.4027290197379138E-3</v>
      </c>
      <c r="J28" s="2">
        <v>0.1023076079309901</v>
      </c>
      <c r="K28" s="2">
        <v>30.87057993540143</v>
      </c>
      <c r="L28" s="2">
        <v>1.0619092823550789E-17</v>
      </c>
      <c r="M28" s="2" t="b">
        <v>1</v>
      </c>
      <c r="N28" s="2">
        <v>0</v>
      </c>
      <c r="O28" s="2">
        <v>1.9073486328125E-6</v>
      </c>
      <c r="P28" s="2" t="b">
        <v>1</v>
      </c>
    </row>
    <row r="29" spans="1:16" ht="15.75" customHeight="1" x14ac:dyDescent="0.25">
      <c r="A29" s="2" t="s">
        <v>106</v>
      </c>
      <c r="B29" s="2" t="s">
        <v>23</v>
      </c>
      <c r="C29" s="2" t="s">
        <v>387</v>
      </c>
      <c r="D29" s="2" t="s">
        <v>388</v>
      </c>
      <c r="E29" s="2">
        <v>20</v>
      </c>
      <c r="F29" s="2">
        <v>0.70744680851063835</v>
      </c>
      <c r="G29" s="2">
        <v>2.2781295785038269E-16</v>
      </c>
      <c r="H29" s="2">
        <v>0.82436639396885947</v>
      </c>
      <c r="I29" s="2">
        <v>1.2613510219487501E-2</v>
      </c>
      <c r="J29" s="2">
        <v>0.1169195854582214</v>
      </c>
      <c r="K29" s="2">
        <v>41.453986469485969</v>
      </c>
      <c r="L29" s="2">
        <v>4.2466202564876497E-20</v>
      </c>
      <c r="M29" s="2" t="b">
        <v>1</v>
      </c>
      <c r="N29" s="2">
        <v>0</v>
      </c>
      <c r="O29" s="2">
        <v>8.8323858630812773E-5</v>
      </c>
      <c r="P29" s="2" t="b">
        <v>1</v>
      </c>
    </row>
    <row r="30" spans="1:16" ht="15.75" customHeight="1" x14ac:dyDescent="0.25">
      <c r="A30" s="2" t="s">
        <v>106</v>
      </c>
      <c r="B30" s="2" t="s">
        <v>23</v>
      </c>
      <c r="C30" s="2" t="s">
        <v>387</v>
      </c>
      <c r="D30" s="2" t="s">
        <v>393</v>
      </c>
      <c r="E30" s="2">
        <v>20</v>
      </c>
      <c r="F30" s="2">
        <v>0.73057104586955313</v>
      </c>
      <c r="G30" s="2">
        <v>6.0819190793622623E-3</v>
      </c>
      <c r="H30" s="2">
        <v>0.84665880076631728</v>
      </c>
      <c r="I30" s="2">
        <v>8.0643158468099146E-3</v>
      </c>
      <c r="J30" s="2">
        <v>0.116087754896764</v>
      </c>
      <c r="K30" s="2">
        <v>48.819922147596174</v>
      </c>
      <c r="L30" s="2">
        <v>1.9519368016527419E-21</v>
      </c>
      <c r="M30" s="2" t="b">
        <v>1</v>
      </c>
      <c r="N30" s="2">
        <v>0</v>
      </c>
      <c r="O30" s="2">
        <v>8.8449150212119008E-5</v>
      </c>
      <c r="P30" s="2" t="b">
        <v>1</v>
      </c>
    </row>
    <row r="31" spans="1:16" ht="15.75" customHeight="1" x14ac:dyDescent="0.25">
      <c r="A31" s="2" t="s">
        <v>106</v>
      </c>
      <c r="B31" s="2" t="s">
        <v>23</v>
      </c>
      <c r="C31" s="2" t="s">
        <v>387</v>
      </c>
      <c r="D31" s="2" t="s">
        <v>396</v>
      </c>
      <c r="E31" s="2">
        <v>20</v>
      </c>
      <c r="F31" s="2">
        <v>0.70511025193707066</v>
      </c>
      <c r="G31" s="2">
        <v>1.352687235369599E-3</v>
      </c>
      <c r="H31" s="2">
        <v>0.83614723452310324</v>
      </c>
      <c r="I31" s="2">
        <v>6.5103702142480556E-3</v>
      </c>
      <c r="J31" s="2">
        <v>0.13103698258603241</v>
      </c>
      <c r="K31" s="2">
        <v>86.263727368672903</v>
      </c>
      <c r="L31" s="2">
        <v>4.1139082907354508E-26</v>
      </c>
      <c r="M31" s="2" t="b">
        <v>1</v>
      </c>
      <c r="N31" s="2">
        <v>0</v>
      </c>
      <c r="O31" s="2">
        <v>8.8198702041944528E-5</v>
      </c>
      <c r="P31" s="2" t="b">
        <v>1</v>
      </c>
    </row>
    <row r="32" spans="1:16" ht="15.75" customHeight="1" x14ac:dyDescent="0.25">
      <c r="A32" s="2" t="s">
        <v>106</v>
      </c>
      <c r="B32" s="2" t="s">
        <v>37</v>
      </c>
      <c r="C32" s="2" t="s">
        <v>387</v>
      </c>
      <c r="D32" s="2" t="s">
        <v>388</v>
      </c>
      <c r="E32" s="2">
        <v>20</v>
      </c>
      <c r="F32" s="2">
        <v>0.64704887584757764</v>
      </c>
      <c r="G32" s="2">
        <v>0.11132152604117961</v>
      </c>
      <c r="H32" s="2">
        <v>0.8159557413375087</v>
      </c>
      <c r="I32" s="2">
        <v>6.5993900177811976E-3</v>
      </c>
      <c r="J32" s="2">
        <v>0.16890686548993111</v>
      </c>
      <c r="K32" s="2">
        <v>6.8140331870555384</v>
      </c>
      <c r="L32" s="2">
        <v>1.6650665884907911E-6</v>
      </c>
      <c r="M32" s="2" t="b">
        <v>1</v>
      </c>
      <c r="N32" s="2">
        <v>0</v>
      </c>
      <c r="O32" s="2">
        <v>1.9073486328125E-6</v>
      </c>
      <c r="P32" s="2" t="b">
        <v>1</v>
      </c>
    </row>
    <row r="33" spans="1:16" ht="15.75" customHeight="1" x14ac:dyDescent="0.25">
      <c r="A33" s="2" t="s">
        <v>106</v>
      </c>
      <c r="B33" s="2" t="s">
        <v>37</v>
      </c>
      <c r="C33" s="2" t="s">
        <v>387</v>
      </c>
      <c r="D33" s="2" t="s">
        <v>393</v>
      </c>
      <c r="E33" s="2">
        <v>20</v>
      </c>
      <c r="F33" s="2">
        <v>0.63439021292293629</v>
      </c>
      <c r="G33" s="2">
        <v>0.14351280459786939</v>
      </c>
      <c r="H33" s="2">
        <v>0.83591913859789513</v>
      </c>
      <c r="I33" s="2">
        <v>8.6014899590185177E-3</v>
      </c>
      <c r="J33" s="2">
        <v>0.20152892567495881</v>
      </c>
      <c r="K33" s="2">
        <v>6.2305994773841578</v>
      </c>
      <c r="L33" s="2">
        <v>5.5222363618482166E-6</v>
      </c>
      <c r="M33" s="2" t="b">
        <v>1</v>
      </c>
      <c r="N33" s="2">
        <v>0</v>
      </c>
      <c r="O33" s="2">
        <v>1.9073486328125E-6</v>
      </c>
      <c r="P33" s="2" t="b">
        <v>1</v>
      </c>
    </row>
    <row r="34" spans="1:16" ht="15.75" customHeight="1" x14ac:dyDescent="0.25">
      <c r="A34" s="2" t="s">
        <v>106</v>
      </c>
      <c r="B34" s="2" t="s">
        <v>37</v>
      </c>
      <c r="C34" s="2" t="s">
        <v>387</v>
      </c>
      <c r="D34" s="2" t="s">
        <v>396</v>
      </c>
      <c r="E34" s="2">
        <v>20</v>
      </c>
      <c r="F34" s="2">
        <v>0.62779772607825912</v>
      </c>
      <c r="G34" s="2">
        <v>0.1046080021710174</v>
      </c>
      <c r="H34" s="2">
        <v>0.82874574279401192</v>
      </c>
      <c r="I34" s="2">
        <v>1.2713987503011181E-2</v>
      </c>
      <c r="J34" s="2">
        <v>0.20094801671575269</v>
      </c>
      <c r="K34" s="2">
        <v>8.4446937353036944</v>
      </c>
      <c r="L34" s="2">
        <v>7.4356639961830458E-8</v>
      </c>
      <c r="M34" s="2" t="b">
        <v>1</v>
      </c>
      <c r="N34" s="2">
        <v>0</v>
      </c>
      <c r="O34" s="2">
        <v>1.9073486328125E-6</v>
      </c>
      <c r="P34" s="2" t="b">
        <v>1</v>
      </c>
    </row>
    <row r="35" spans="1:16" ht="15.75" customHeight="1" x14ac:dyDescent="0.25">
      <c r="A35" s="2" t="s">
        <v>106</v>
      </c>
      <c r="B35" s="2" t="s">
        <v>45</v>
      </c>
      <c r="C35" s="2" t="s">
        <v>387</v>
      </c>
      <c r="D35" s="2" t="s">
        <v>388</v>
      </c>
      <c r="E35" s="2">
        <v>20</v>
      </c>
      <c r="F35" s="2">
        <v>0.65224870088947029</v>
      </c>
      <c r="G35" s="2">
        <v>0.1157003573679769</v>
      </c>
      <c r="H35" s="2">
        <v>0.82165325309505288</v>
      </c>
      <c r="I35" s="2">
        <v>7.2845941567600946E-3</v>
      </c>
      <c r="J35" s="2">
        <v>0.16940455220558251</v>
      </c>
      <c r="K35" s="2">
        <v>6.55174184710184</v>
      </c>
      <c r="L35" s="2">
        <v>2.8384706649980131E-6</v>
      </c>
      <c r="M35" s="2" t="b">
        <v>1</v>
      </c>
      <c r="N35" s="2">
        <v>0</v>
      </c>
      <c r="O35" s="2">
        <v>1.9073486328125E-6</v>
      </c>
      <c r="P35" s="2" t="b">
        <v>1</v>
      </c>
    </row>
    <row r="36" spans="1:16" ht="15.75" customHeight="1" x14ac:dyDescent="0.25">
      <c r="A36" s="2" t="s">
        <v>106</v>
      </c>
      <c r="B36" s="2" t="s">
        <v>45</v>
      </c>
      <c r="C36" s="2" t="s">
        <v>387</v>
      </c>
      <c r="D36" s="2" t="s">
        <v>393</v>
      </c>
      <c r="E36" s="2">
        <v>20</v>
      </c>
      <c r="F36" s="2">
        <v>0.6390280743528417</v>
      </c>
      <c r="G36" s="2">
        <v>0.14660029812997211</v>
      </c>
      <c r="H36" s="2">
        <v>0.84585671257670614</v>
      </c>
      <c r="I36" s="2">
        <v>8.3360766695843996E-3</v>
      </c>
      <c r="J36" s="2">
        <v>0.20682863822386449</v>
      </c>
      <c r="K36" s="2">
        <v>6.2194983131797343</v>
      </c>
      <c r="L36" s="2">
        <v>5.6521129253128057E-6</v>
      </c>
      <c r="M36" s="2" t="b">
        <v>1</v>
      </c>
      <c r="N36" s="2">
        <v>0</v>
      </c>
      <c r="O36" s="2">
        <v>1.9073486328125E-6</v>
      </c>
      <c r="P36" s="2" t="b">
        <v>1</v>
      </c>
    </row>
    <row r="37" spans="1:16" ht="15.75" customHeight="1" x14ac:dyDescent="0.25">
      <c r="A37" s="2" t="s">
        <v>106</v>
      </c>
      <c r="B37" s="2" t="s">
        <v>45</v>
      </c>
      <c r="C37" s="2" t="s">
        <v>387</v>
      </c>
      <c r="D37" s="2" t="s">
        <v>396</v>
      </c>
      <c r="E37" s="2">
        <v>20</v>
      </c>
      <c r="F37" s="2">
        <v>0.63513909287180803</v>
      </c>
      <c r="G37" s="2">
        <v>0.110344887730097</v>
      </c>
      <c r="H37" s="2">
        <v>0.83827538654139322</v>
      </c>
      <c r="I37" s="2">
        <v>1.0276886302129491E-2</v>
      </c>
      <c r="J37" s="2">
        <v>0.20313629366958499</v>
      </c>
      <c r="K37" s="2">
        <v>8.0571845278039511</v>
      </c>
      <c r="L37" s="2">
        <v>1.5074645170814971E-7</v>
      </c>
      <c r="M37" s="2" t="b">
        <v>1</v>
      </c>
      <c r="N37" s="2">
        <v>0</v>
      </c>
      <c r="O37" s="2">
        <v>1.9073486328125E-6</v>
      </c>
      <c r="P37" s="2" t="b">
        <v>1</v>
      </c>
    </row>
    <row r="38" spans="1:16" ht="15.75" customHeight="1" x14ac:dyDescent="0.25">
      <c r="A38" s="2" t="s">
        <v>106</v>
      </c>
      <c r="B38" s="2" t="s">
        <v>62</v>
      </c>
      <c r="C38" s="2" t="s">
        <v>387</v>
      </c>
      <c r="D38" s="2" t="s">
        <v>388</v>
      </c>
      <c r="E38" s="2">
        <v>20</v>
      </c>
      <c r="F38" s="2">
        <v>0.71525238415735448</v>
      </c>
      <c r="G38" s="2">
        <v>9.6972907891011168E-3</v>
      </c>
      <c r="H38" s="2">
        <v>0.82288888041069375</v>
      </c>
      <c r="I38" s="2">
        <v>1.071932521984607E-2</v>
      </c>
      <c r="J38" s="2">
        <v>0.107636496253339</v>
      </c>
      <c r="K38" s="2">
        <v>28.252128470689989</v>
      </c>
      <c r="L38" s="2">
        <v>5.5283522607657982E-17</v>
      </c>
      <c r="M38" s="2" t="b">
        <v>1</v>
      </c>
      <c r="N38" s="2">
        <v>0</v>
      </c>
      <c r="O38" s="2">
        <v>1.9073486328125E-6</v>
      </c>
      <c r="P38" s="2" t="b">
        <v>1</v>
      </c>
    </row>
    <row r="39" spans="1:16" ht="15.75" customHeight="1" x14ac:dyDescent="0.25">
      <c r="A39" s="2" t="s">
        <v>106</v>
      </c>
      <c r="B39" s="2" t="s">
        <v>62</v>
      </c>
      <c r="C39" s="2" t="s">
        <v>387</v>
      </c>
      <c r="D39" s="2" t="s">
        <v>393</v>
      </c>
      <c r="E39" s="2">
        <v>20</v>
      </c>
      <c r="F39" s="2">
        <v>0.73881673180162033</v>
      </c>
      <c r="G39" s="2">
        <v>1.2072209198014411E-2</v>
      </c>
      <c r="H39" s="2">
        <v>0.84783112605914435</v>
      </c>
      <c r="I39" s="2">
        <v>7.5188100912061354E-3</v>
      </c>
      <c r="J39" s="2">
        <v>0.109014394257524</v>
      </c>
      <c r="K39" s="2">
        <v>33.973101829853228</v>
      </c>
      <c r="L39" s="2">
        <v>1.7753403254667692E-18</v>
      </c>
      <c r="M39" s="2" t="b">
        <v>1</v>
      </c>
      <c r="N39" s="2">
        <v>0</v>
      </c>
      <c r="O39" s="2">
        <v>1.9073486328125E-6</v>
      </c>
      <c r="P39" s="2" t="b">
        <v>1</v>
      </c>
    </row>
    <row r="40" spans="1:16" ht="15.75" customHeight="1" x14ac:dyDescent="0.25">
      <c r="A40" s="2" t="s">
        <v>106</v>
      </c>
      <c r="B40" s="2" t="s">
        <v>62</v>
      </c>
      <c r="C40" s="2" t="s">
        <v>387</v>
      </c>
      <c r="D40" s="2" t="s">
        <v>396</v>
      </c>
      <c r="E40" s="2">
        <v>20</v>
      </c>
      <c r="F40" s="2">
        <v>0.71044711573758856</v>
      </c>
      <c r="G40" s="2">
        <v>1.298505910158191E-2</v>
      </c>
      <c r="H40" s="2">
        <v>0.83552702516223898</v>
      </c>
      <c r="I40" s="2">
        <v>9.4922486907181823E-3</v>
      </c>
      <c r="J40" s="2">
        <v>0.12507990942465039</v>
      </c>
      <c r="K40" s="2">
        <v>31.98164426271607</v>
      </c>
      <c r="L40" s="2">
        <v>5.489987988217269E-18</v>
      </c>
      <c r="M40" s="2" t="b">
        <v>1</v>
      </c>
      <c r="N40" s="2">
        <v>0</v>
      </c>
      <c r="O40" s="2">
        <v>1.9073486328125E-6</v>
      </c>
      <c r="P40" s="2" t="b">
        <v>1</v>
      </c>
    </row>
    <row r="41" spans="1:16" ht="15.75" customHeight="1" x14ac:dyDescent="0.25">
      <c r="A41" s="2" t="s">
        <v>106</v>
      </c>
      <c r="B41" s="2" t="s">
        <v>73</v>
      </c>
      <c r="C41" s="2" t="s">
        <v>387</v>
      </c>
      <c r="D41" s="2" t="s">
        <v>388</v>
      </c>
      <c r="E41" s="2">
        <v>20</v>
      </c>
      <c r="F41" s="2">
        <v>0.78997537875370027</v>
      </c>
      <c r="G41" s="2">
        <v>2.8101796279328049E-2</v>
      </c>
      <c r="H41" s="2">
        <v>0.84437106741985379</v>
      </c>
      <c r="I41" s="2">
        <v>1.192292097436233E-2</v>
      </c>
      <c r="J41" s="2">
        <v>5.4395688666153449E-2</v>
      </c>
      <c r="K41" s="2">
        <v>7.908811949917423</v>
      </c>
      <c r="L41" s="2">
        <v>1.9862202225111609E-7</v>
      </c>
      <c r="M41" s="2" t="b">
        <v>1</v>
      </c>
      <c r="N41" s="2">
        <v>0</v>
      </c>
      <c r="O41" s="2">
        <v>1.9073486328125E-6</v>
      </c>
      <c r="P41" s="2" t="b">
        <v>1</v>
      </c>
    </row>
    <row r="42" spans="1:16" ht="15.75" customHeight="1" x14ac:dyDescent="0.25">
      <c r="A42" s="2" t="s">
        <v>106</v>
      </c>
      <c r="B42" s="2" t="s">
        <v>73</v>
      </c>
      <c r="C42" s="2" t="s">
        <v>387</v>
      </c>
      <c r="D42" s="2" t="s">
        <v>393</v>
      </c>
      <c r="E42" s="2">
        <v>20</v>
      </c>
      <c r="F42" s="2">
        <v>0.79533462011526701</v>
      </c>
      <c r="G42" s="2">
        <v>3.0389165160448841E-2</v>
      </c>
      <c r="H42" s="2">
        <v>0.85182050611420124</v>
      </c>
      <c r="I42" s="2">
        <v>7.9883507070205931E-3</v>
      </c>
      <c r="J42" s="2">
        <v>5.6485885998934053E-2</v>
      </c>
      <c r="K42" s="2">
        <v>7.7388615076845317</v>
      </c>
      <c r="L42" s="2">
        <v>2.7339184653642561E-7</v>
      </c>
      <c r="M42" s="2" t="b">
        <v>1</v>
      </c>
      <c r="N42" s="2">
        <v>0</v>
      </c>
      <c r="O42" s="2">
        <v>1.9073486328125E-6</v>
      </c>
      <c r="P42" s="2" t="b">
        <v>1</v>
      </c>
    </row>
    <row r="43" spans="1:16" ht="15.75" customHeight="1" x14ac:dyDescent="0.25">
      <c r="A43" s="2" t="s">
        <v>106</v>
      </c>
      <c r="B43" s="2" t="s">
        <v>73</v>
      </c>
      <c r="C43" s="2" t="s">
        <v>387</v>
      </c>
      <c r="D43" s="2" t="s">
        <v>396</v>
      </c>
      <c r="E43" s="2">
        <v>20</v>
      </c>
      <c r="F43" s="2">
        <v>0.77142140574425566</v>
      </c>
      <c r="G43" s="2">
        <v>2.4770365591543608E-2</v>
      </c>
      <c r="H43" s="2">
        <v>0.85735749448063125</v>
      </c>
      <c r="I43" s="2">
        <v>7.7227635027462436E-3</v>
      </c>
      <c r="J43" s="2">
        <v>8.5936088736375579E-2</v>
      </c>
      <c r="K43" s="2">
        <v>14.091091208188439</v>
      </c>
      <c r="L43" s="2">
        <v>1.6440542989227491E-11</v>
      </c>
      <c r="M43" s="2" t="b">
        <v>1</v>
      </c>
      <c r="N43" s="2">
        <v>0</v>
      </c>
      <c r="O43" s="2">
        <v>8.8323858630812773E-5</v>
      </c>
      <c r="P43" s="2" t="b">
        <v>1</v>
      </c>
    </row>
    <row r="44" spans="1:16" ht="15.75" customHeight="1" x14ac:dyDescent="0.25">
      <c r="A44" s="2" t="s">
        <v>106</v>
      </c>
      <c r="B44" s="2" t="s">
        <v>88</v>
      </c>
      <c r="C44" s="2" t="s">
        <v>387</v>
      </c>
      <c r="D44" s="2" t="s">
        <v>388</v>
      </c>
      <c r="E44" s="2">
        <v>20</v>
      </c>
      <c r="F44" s="2">
        <v>0.75964719136705128</v>
      </c>
      <c r="G44" s="2">
        <v>6.9407677278274599E-2</v>
      </c>
      <c r="H44" s="2">
        <v>0.87180197113905533</v>
      </c>
      <c r="I44" s="2">
        <v>1.147860789138724E-2</v>
      </c>
      <c r="J44" s="2">
        <v>0.112154779772004</v>
      </c>
      <c r="K44" s="2">
        <v>7.3204448914729303</v>
      </c>
      <c r="L44" s="2">
        <v>6.1033456654559704E-7</v>
      </c>
      <c r="M44" s="2" t="b">
        <v>1</v>
      </c>
      <c r="N44" s="2">
        <v>0</v>
      </c>
      <c r="O44" s="2">
        <v>1.9073486328125E-6</v>
      </c>
      <c r="P44" s="2" t="b">
        <v>1</v>
      </c>
    </row>
    <row r="45" spans="1:16" ht="15.75" customHeight="1" x14ac:dyDescent="0.25">
      <c r="A45" s="2" t="s">
        <v>106</v>
      </c>
      <c r="B45" s="2" t="s">
        <v>88</v>
      </c>
      <c r="C45" s="2" t="s">
        <v>387</v>
      </c>
      <c r="D45" s="2" t="s">
        <v>393</v>
      </c>
      <c r="E45" s="2">
        <v>20</v>
      </c>
      <c r="F45" s="2">
        <v>0.75881807522526368</v>
      </c>
      <c r="G45" s="2">
        <v>7.9643434125877863E-2</v>
      </c>
      <c r="H45" s="2">
        <v>0.86411495795781901</v>
      </c>
      <c r="I45" s="2">
        <v>7.5925470556534036E-3</v>
      </c>
      <c r="J45" s="2">
        <v>0.1052968827325554</v>
      </c>
      <c r="K45" s="2">
        <v>6.0158029782765192</v>
      </c>
      <c r="L45" s="2">
        <v>8.6831529258693637E-6</v>
      </c>
      <c r="M45" s="2" t="b">
        <v>1</v>
      </c>
      <c r="N45" s="2">
        <v>0</v>
      </c>
      <c r="O45" s="2">
        <v>1.9073486328125E-6</v>
      </c>
      <c r="P45" s="2" t="b">
        <v>1</v>
      </c>
    </row>
    <row r="46" spans="1:16" ht="15.75" customHeight="1" x14ac:dyDescent="0.25">
      <c r="A46" s="2" t="s">
        <v>106</v>
      </c>
      <c r="B46" s="2" t="s">
        <v>88</v>
      </c>
      <c r="C46" s="2" t="s">
        <v>387</v>
      </c>
      <c r="D46" s="2" t="s">
        <v>396</v>
      </c>
      <c r="E46" s="2">
        <v>20</v>
      </c>
      <c r="F46" s="2">
        <v>0.72446005715155637</v>
      </c>
      <c r="G46" s="2">
        <v>9.3579043120721239E-2</v>
      </c>
      <c r="H46" s="2">
        <v>0.87459375525913452</v>
      </c>
      <c r="I46" s="2">
        <v>6.457980404749028E-3</v>
      </c>
      <c r="J46" s="2">
        <v>0.15013369810757801</v>
      </c>
      <c r="K46" s="2">
        <v>7.204403477134611</v>
      </c>
      <c r="L46" s="2">
        <v>7.6579651328605212E-7</v>
      </c>
      <c r="M46" s="2" t="b">
        <v>1</v>
      </c>
      <c r="N46" s="2">
        <v>0</v>
      </c>
      <c r="O46" s="2">
        <v>1.9073486328125E-6</v>
      </c>
      <c r="P46" s="2" t="b">
        <v>1</v>
      </c>
    </row>
    <row r="47" spans="1:16" ht="15.75" customHeight="1" x14ac:dyDescent="0.25">
      <c r="A47" s="2" t="s">
        <v>106</v>
      </c>
      <c r="B47" s="2" t="s">
        <v>94</v>
      </c>
      <c r="C47" s="2" t="s">
        <v>387</v>
      </c>
      <c r="D47" s="2" t="s">
        <v>388</v>
      </c>
      <c r="E47" s="2">
        <v>20</v>
      </c>
      <c r="F47" s="2">
        <v>0.76677714011867848</v>
      </c>
      <c r="G47" s="2">
        <v>2.1271764330740111E-2</v>
      </c>
      <c r="H47" s="2">
        <v>0.85089553659886064</v>
      </c>
      <c r="I47" s="2">
        <v>1.4624099351665089E-2</v>
      </c>
      <c r="J47" s="2">
        <v>8.4118396480182239E-2</v>
      </c>
      <c r="K47" s="2">
        <v>14.36625026747193</v>
      </c>
      <c r="L47" s="2">
        <v>1.1732344114000821E-11</v>
      </c>
      <c r="M47" s="2" t="b">
        <v>1</v>
      </c>
      <c r="N47" s="2">
        <v>0</v>
      </c>
      <c r="O47" s="2">
        <v>1.9073486328125E-6</v>
      </c>
      <c r="P47" s="2" t="b">
        <v>1</v>
      </c>
    </row>
    <row r="48" spans="1:16" ht="15.75" customHeight="1" x14ac:dyDescent="0.25">
      <c r="A48" s="2" t="s">
        <v>106</v>
      </c>
      <c r="B48" s="2" t="s">
        <v>94</v>
      </c>
      <c r="C48" s="2" t="s">
        <v>387</v>
      </c>
      <c r="D48" s="2" t="s">
        <v>393</v>
      </c>
      <c r="E48" s="2">
        <v>20</v>
      </c>
      <c r="F48" s="2">
        <v>0.73836074544405883</v>
      </c>
      <c r="G48" s="2">
        <v>3.092318365030251E-2</v>
      </c>
      <c r="H48" s="2">
        <v>0.85564174283766758</v>
      </c>
      <c r="I48" s="2">
        <v>1.0812008644010719E-2</v>
      </c>
      <c r="J48" s="2">
        <v>0.1172809973936086</v>
      </c>
      <c r="K48" s="2">
        <v>16.131284133228618</v>
      </c>
      <c r="L48" s="2">
        <v>1.521766576143706E-12</v>
      </c>
      <c r="M48" s="2" t="b">
        <v>1</v>
      </c>
      <c r="N48" s="2">
        <v>0</v>
      </c>
      <c r="O48" s="2">
        <v>1.9073486328125E-6</v>
      </c>
      <c r="P48" s="2" t="b">
        <v>1</v>
      </c>
    </row>
    <row r="49" spans="1:16" ht="15.75" customHeight="1" x14ac:dyDescent="0.25">
      <c r="A49" s="2" t="s">
        <v>106</v>
      </c>
      <c r="B49" s="2" t="s">
        <v>94</v>
      </c>
      <c r="C49" s="2" t="s">
        <v>387</v>
      </c>
      <c r="D49" s="2" t="s">
        <v>396</v>
      </c>
      <c r="E49" s="2">
        <v>20</v>
      </c>
      <c r="F49" s="2">
        <v>0.74157497732880373</v>
      </c>
      <c r="G49" s="2">
        <v>2.146013732973583E-2</v>
      </c>
      <c r="H49" s="2">
        <v>0.85916589643628494</v>
      </c>
      <c r="I49" s="2">
        <v>9.5760198102101853E-3</v>
      </c>
      <c r="J49" s="2">
        <v>0.1175909191074814</v>
      </c>
      <c r="K49" s="2">
        <v>24.97253486702127</v>
      </c>
      <c r="L49" s="2">
        <v>5.4360855779655149E-16</v>
      </c>
      <c r="M49" s="2" t="b">
        <v>1</v>
      </c>
      <c r="N49" s="2">
        <v>0</v>
      </c>
      <c r="O49" s="2">
        <v>1.9073486328125E-6</v>
      </c>
      <c r="P49" s="2" t="b">
        <v>1</v>
      </c>
    </row>
    <row r="50" spans="1:16" ht="15.75" customHeight="1" x14ac:dyDescent="0.25">
      <c r="A50" s="2" t="s">
        <v>106</v>
      </c>
      <c r="B50" s="2" t="s">
        <v>81</v>
      </c>
      <c r="C50" s="2" t="s">
        <v>387</v>
      </c>
      <c r="D50" s="2" t="s">
        <v>388</v>
      </c>
      <c r="E50" s="2">
        <v>20</v>
      </c>
      <c r="F50" s="2">
        <v>0.72486772486772488</v>
      </c>
      <c r="G50" s="2">
        <v>1.1390647892519129E-16</v>
      </c>
      <c r="H50" s="2">
        <v>0.83952617095990312</v>
      </c>
      <c r="I50" s="2">
        <v>1.5894112978203149E-2</v>
      </c>
      <c r="J50" s="2">
        <v>0.11465844609217821</v>
      </c>
      <c r="K50" s="2">
        <v>32.261514688892078</v>
      </c>
      <c r="L50" s="2">
        <v>4.6656725422546928E-18</v>
      </c>
      <c r="M50" s="2" t="b">
        <v>1</v>
      </c>
      <c r="N50" s="2">
        <v>0</v>
      </c>
      <c r="O50" s="2">
        <v>8.8323858630812773E-5</v>
      </c>
      <c r="P50" s="2" t="b">
        <v>1</v>
      </c>
    </row>
    <row r="51" spans="1:16" ht="15.75" customHeight="1" x14ac:dyDescent="0.25">
      <c r="A51" s="2" t="s">
        <v>106</v>
      </c>
      <c r="B51" s="2" t="s">
        <v>81</v>
      </c>
      <c r="C51" s="2" t="s">
        <v>387</v>
      </c>
      <c r="D51" s="2" t="s">
        <v>393</v>
      </c>
      <c r="E51" s="2">
        <v>20</v>
      </c>
      <c r="F51" s="2">
        <v>0.69601677148846963</v>
      </c>
      <c r="G51" s="2">
        <v>0</v>
      </c>
      <c r="H51" s="2">
        <v>0.85548024653532606</v>
      </c>
      <c r="I51" s="2">
        <v>1.214281665550428E-2</v>
      </c>
      <c r="J51" s="2">
        <v>0.15946347504685651</v>
      </c>
      <c r="K51" s="2">
        <v>58.729565017599228</v>
      </c>
      <c r="L51" s="2">
        <v>5.9586228559669396E-23</v>
      </c>
      <c r="M51" s="2" t="b">
        <v>1</v>
      </c>
      <c r="N51" s="2">
        <v>0</v>
      </c>
      <c r="O51" s="2">
        <v>8.8449150212119008E-5</v>
      </c>
      <c r="P51" s="2" t="b">
        <v>1</v>
      </c>
    </row>
    <row r="52" spans="1:16" ht="15.75" customHeight="1" x14ac:dyDescent="0.25">
      <c r="A52" s="2" t="s">
        <v>106</v>
      </c>
      <c r="B52" s="2" t="s">
        <v>81</v>
      </c>
      <c r="C52" s="2" t="s">
        <v>387</v>
      </c>
      <c r="D52" s="2" t="s">
        <v>396</v>
      </c>
      <c r="E52" s="2">
        <v>20</v>
      </c>
      <c r="F52" s="2">
        <v>0.73061224489795906</v>
      </c>
      <c r="G52" s="2">
        <v>2.2781295785038269E-16</v>
      </c>
      <c r="H52" s="2">
        <v>0.85595044817052257</v>
      </c>
      <c r="I52" s="2">
        <v>9.9128315634451538E-3</v>
      </c>
      <c r="J52" s="2">
        <v>0.12533820327256359</v>
      </c>
      <c r="K52" s="2">
        <v>56.545849871726098</v>
      </c>
      <c r="L52" s="2">
        <v>1.219316356662379E-22</v>
      </c>
      <c r="M52" s="2" t="b">
        <v>1</v>
      </c>
      <c r="N52" s="2">
        <v>0</v>
      </c>
      <c r="O52" s="2">
        <v>8.8198702041944528E-5</v>
      </c>
      <c r="P52" s="2" t="b">
        <v>1</v>
      </c>
    </row>
    <row r="53" spans="1:16" ht="15.75" customHeight="1" x14ac:dyDescent="0.25">
      <c r="A53" s="2" t="s">
        <v>106</v>
      </c>
      <c r="B53" s="2" t="s">
        <v>102</v>
      </c>
      <c r="C53" s="2" t="s">
        <v>387</v>
      </c>
      <c r="D53" s="2" t="s">
        <v>388</v>
      </c>
      <c r="E53" s="2">
        <v>20</v>
      </c>
      <c r="F53" s="2">
        <v>0.78135932335192337</v>
      </c>
      <c r="G53" s="2">
        <v>1.5946380296141951E-2</v>
      </c>
      <c r="H53" s="2">
        <v>0.87777558340610029</v>
      </c>
      <c r="I53" s="2">
        <v>1.340956850843465E-2</v>
      </c>
      <c r="J53" s="2">
        <v>9.6416260054176917E-2</v>
      </c>
      <c r="K53" s="2">
        <v>21.5942926160204</v>
      </c>
      <c r="L53" s="2">
        <v>7.8637839589268599E-15</v>
      </c>
      <c r="M53" s="2" t="b">
        <v>1</v>
      </c>
      <c r="N53" s="2">
        <v>0</v>
      </c>
      <c r="O53" s="2">
        <v>1.9073486328125E-6</v>
      </c>
      <c r="P53" s="2" t="b">
        <v>1</v>
      </c>
    </row>
    <row r="54" spans="1:16" ht="15.75" customHeight="1" x14ac:dyDescent="0.25">
      <c r="A54" s="2" t="s">
        <v>106</v>
      </c>
      <c r="B54" s="2" t="s">
        <v>102</v>
      </c>
      <c r="C54" s="2" t="s">
        <v>387</v>
      </c>
      <c r="D54" s="2" t="s">
        <v>393</v>
      </c>
      <c r="E54" s="2">
        <v>20</v>
      </c>
      <c r="F54" s="2">
        <v>0.76120338065890369</v>
      </c>
      <c r="G54" s="2">
        <v>2.3438365243338699E-2</v>
      </c>
      <c r="H54" s="2">
        <v>0.87469151370489018</v>
      </c>
      <c r="I54" s="2">
        <v>1.063953119648635E-2</v>
      </c>
      <c r="J54" s="2">
        <v>0.11348813304598659</v>
      </c>
      <c r="K54" s="2">
        <v>21.10115104333353</v>
      </c>
      <c r="L54" s="2">
        <v>1.19946241080507E-14</v>
      </c>
      <c r="M54" s="2" t="b">
        <v>1</v>
      </c>
      <c r="N54" s="2">
        <v>0</v>
      </c>
      <c r="O54" s="2">
        <v>1.9073486328125E-6</v>
      </c>
      <c r="P54" s="2" t="b">
        <v>1</v>
      </c>
    </row>
    <row r="55" spans="1:16" ht="15.75" customHeight="1" x14ac:dyDescent="0.25">
      <c r="A55" s="2" t="s">
        <v>106</v>
      </c>
      <c r="B55" s="2" t="s">
        <v>102</v>
      </c>
      <c r="C55" s="2" t="s">
        <v>387</v>
      </c>
      <c r="D55" s="2" t="s">
        <v>396</v>
      </c>
      <c r="E55" s="2">
        <v>20</v>
      </c>
      <c r="F55" s="2">
        <v>0.78419159036249697</v>
      </c>
      <c r="G55" s="2">
        <v>2.095491660176866E-2</v>
      </c>
      <c r="H55" s="2">
        <v>0.88735286819546599</v>
      </c>
      <c r="I55" s="2">
        <v>9.3084302143048078E-3</v>
      </c>
      <c r="J55" s="2">
        <v>0.103161277832969</v>
      </c>
      <c r="K55" s="2">
        <v>23.201135750214561</v>
      </c>
      <c r="L55" s="2">
        <v>2.1087448319622709E-15</v>
      </c>
      <c r="M55" s="2" t="b">
        <v>1</v>
      </c>
      <c r="N55" s="2">
        <v>0</v>
      </c>
      <c r="O55" s="2">
        <v>1.9073486328125E-6</v>
      </c>
      <c r="P55" s="2" t="b">
        <v>1</v>
      </c>
    </row>
    <row r="56" spans="1:16" ht="15.75" customHeight="1" x14ac:dyDescent="0.25">
      <c r="A56" s="2" t="s">
        <v>19</v>
      </c>
      <c r="B56" s="2" t="s">
        <v>23</v>
      </c>
      <c r="C56" s="2" t="s">
        <v>387</v>
      </c>
      <c r="D56" s="2" t="s">
        <v>388</v>
      </c>
      <c r="E56" s="2">
        <v>20</v>
      </c>
      <c r="F56" s="2">
        <v>0.75409836065573754</v>
      </c>
      <c r="G56" s="2">
        <v>2.2781295785038269E-16</v>
      </c>
      <c r="H56" s="2">
        <v>0.80152097959524371</v>
      </c>
      <c r="I56" s="2">
        <v>1.060477126962335E-2</v>
      </c>
      <c r="J56" s="2">
        <v>4.7422618939506007E-2</v>
      </c>
      <c r="K56" s="2">
        <v>19.99858307619505</v>
      </c>
      <c r="L56" s="2">
        <v>3.1888673507570508E-14</v>
      </c>
      <c r="M56" s="2" t="b">
        <v>1</v>
      </c>
      <c r="N56" s="2">
        <v>0</v>
      </c>
      <c r="O56" s="2">
        <v>8.8449150212119008E-5</v>
      </c>
      <c r="P56" s="2" t="b">
        <v>1</v>
      </c>
    </row>
    <row r="57" spans="1:16" ht="15.75" customHeight="1" x14ac:dyDescent="0.25">
      <c r="A57" s="2" t="s">
        <v>19</v>
      </c>
      <c r="B57" s="2" t="s">
        <v>23</v>
      </c>
      <c r="C57" s="2" t="s">
        <v>387</v>
      </c>
      <c r="D57" s="2" t="s">
        <v>393</v>
      </c>
      <c r="E57" s="2">
        <v>20</v>
      </c>
      <c r="F57" s="2">
        <v>0.73799126637554591</v>
      </c>
      <c r="G57" s="2">
        <v>3.417194367755741E-16</v>
      </c>
      <c r="H57" s="2">
        <v>0.80826280371216563</v>
      </c>
      <c r="I57" s="2">
        <v>9.7207098558992917E-3</v>
      </c>
      <c r="J57" s="2">
        <v>7.027153733661981E-2</v>
      </c>
      <c r="K57" s="2">
        <v>32.329312714284207</v>
      </c>
      <c r="L57" s="2">
        <v>4.4862842769178001E-18</v>
      </c>
      <c r="M57" s="2" t="b">
        <v>1</v>
      </c>
      <c r="N57" s="2">
        <v>0</v>
      </c>
      <c r="O57" s="2">
        <v>8.8449150212119008E-5</v>
      </c>
      <c r="P57" s="2" t="b">
        <v>1</v>
      </c>
    </row>
    <row r="58" spans="1:16" ht="15.75" customHeight="1" x14ac:dyDescent="0.25">
      <c r="A58" s="2" t="s">
        <v>19</v>
      </c>
      <c r="B58" s="2" t="s">
        <v>23</v>
      </c>
      <c r="C58" s="2" t="s">
        <v>387</v>
      </c>
      <c r="D58" s="2" t="s">
        <v>396</v>
      </c>
      <c r="E58" s="2">
        <v>20</v>
      </c>
      <c r="F58" s="2">
        <v>0.67181551858737554</v>
      </c>
      <c r="G58" s="2">
        <v>1.107677073143167E-2</v>
      </c>
      <c r="H58" s="2">
        <v>0.78054156427532351</v>
      </c>
      <c r="I58" s="2">
        <v>1.1008322858023931E-2</v>
      </c>
      <c r="J58" s="2">
        <v>0.1087260456879479</v>
      </c>
      <c r="K58" s="2">
        <v>40.744819173567201</v>
      </c>
      <c r="L58" s="2">
        <v>5.8737987825915741E-20</v>
      </c>
      <c r="M58" s="2" t="b">
        <v>1</v>
      </c>
      <c r="N58" s="2">
        <v>0</v>
      </c>
      <c r="O58" s="2">
        <v>8.8449150212119008E-5</v>
      </c>
      <c r="P58" s="2" t="b">
        <v>1</v>
      </c>
    </row>
    <row r="59" spans="1:16" ht="15.75" customHeight="1" x14ac:dyDescent="0.25">
      <c r="A59" s="2" t="s">
        <v>19</v>
      </c>
      <c r="B59" s="2" t="s">
        <v>37</v>
      </c>
      <c r="C59" s="2" t="s">
        <v>387</v>
      </c>
      <c r="D59" s="2" t="s">
        <v>388</v>
      </c>
      <c r="E59" s="2">
        <v>20</v>
      </c>
      <c r="F59" s="2">
        <v>0.72685318253112807</v>
      </c>
      <c r="G59" s="2">
        <v>2.711582942219138E-2</v>
      </c>
      <c r="H59" s="2">
        <v>0.79726934236287383</v>
      </c>
      <c r="I59" s="2">
        <v>1.7485199884733078E-2</v>
      </c>
      <c r="J59" s="2">
        <v>7.0416159831745789E-2</v>
      </c>
      <c r="K59" s="2">
        <v>9.1828858779572133</v>
      </c>
      <c r="L59" s="2">
        <v>2.03993123615694E-8</v>
      </c>
      <c r="M59" s="2" t="b">
        <v>1</v>
      </c>
      <c r="N59" s="2">
        <v>0</v>
      </c>
      <c r="O59" s="2">
        <v>1.9073486328125E-6</v>
      </c>
      <c r="P59" s="2" t="b">
        <v>1</v>
      </c>
    </row>
    <row r="60" spans="1:16" ht="15.75" customHeight="1" x14ac:dyDescent="0.25">
      <c r="A60" s="2" t="s">
        <v>19</v>
      </c>
      <c r="B60" s="2" t="s">
        <v>37</v>
      </c>
      <c r="C60" s="2" t="s">
        <v>387</v>
      </c>
      <c r="D60" s="2" t="s">
        <v>393</v>
      </c>
      <c r="E60" s="2">
        <v>20</v>
      </c>
      <c r="F60" s="2">
        <v>0.76418618848387543</v>
      </c>
      <c r="G60" s="2">
        <v>2.416837065019407E-2</v>
      </c>
      <c r="H60" s="2">
        <v>0.82310019604609774</v>
      </c>
      <c r="I60" s="2">
        <v>8.7882860446541911E-3</v>
      </c>
      <c r="J60" s="2">
        <v>5.8914007562222391E-2</v>
      </c>
      <c r="K60" s="2">
        <v>10.055139147079251</v>
      </c>
      <c r="L60" s="2">
        <v>4.8165364368945554E-9</v>
      </c>
      <c r="M60" s="2" t="b">
        <v>1</v>
      </c>
      <c r="N60" s="2">
        <v>0</v>
      </c>
      <c r="O60" s="2">
        <v>1.9073486328125E-6</v>
      </c>
      <c r="P60" s="2" t="b">
        <v>1</v>
      </c>
    </row>
    <row r="61" spans="1:16" ht="15.75" customHeight="1" x14ac:dyDescent="0.25">
      <c r="A61" s="2" t="s">
        <v>19</v>
      </c>
      <c r="B61" s="2" t="s">
        <v>37</v>
      </c>
      <c r="C61" s="2" t="s">
        <v>387</v>
      </c>
      <c r="D61" s="2" t="s">
        <v>396</v>
      </c>
      <c r="E61" s="2">
        <v>20</v>
      </c>
      <c r="F61" s="2">
        <v>0.73106191340851212</v>
      </c>
      <c r="G61" s="2">
        <v>2.4010882971136429E-2</v>
      </c>
      <c r="H61" s="2">
        <v>0.78903841585384016</v>
      </c>
      <c r="I61" s="2">
        <v>1.00201427522628E-2</v>
      </c>
      <c r="J61" s="2">
        <v>5.7976502445328079E-2</v>
      </c>
      <c r="K61" s="2">
        <v>10.95176725319169</v>
      </c>
      <c r="L61" s="2">
        <v>1.193505908973659E-9</v>
      </c>
      <c r="M61" s="2" t="b">
        <v>1</v>
      </c>
      <c r="N61" s="2">
        <v>1</v>
      </c>
      <c r="O61" s="2">
        <v>3.814697265625E-6</v>
      </c>
      <c r="P61" s="2" t="b">
        <v>1</v>
      </c>
    </row>
    <row r="62" spans="1:16" ht="15.75" customHeight="1" x14ac:dyDescent="0.25">
      <c r="A62" s="2" t="s">
        <v>19</v>
      </c>
      <c r="B62" s="2" t="s">
        <v>45</v>
      </c>
      <c r="C62" s="2" t="s">
        <v>387</v>
      </c>
      <c r="D62" s="2" t="s">
        <v>388</v>
      </c>
      <c r="E62" s="2">
        <v>20</v>
      </c>
      <c r="F62" s="2">
        <v>0.73443891411821938</v>
      </c>
      <c r="G62" s="2">
        <v>2.8230272398329419E-2</v>
      </c>
      <c r="H62" s="2">
        <v>0.80508364855552872</v>
      </c>
      <c r="I62" s="2">
        <v>1.6875653448024022E-2</v>
      </c>
      <c r="J62" s="2">
        <v>7.0644734437309453E-2</v>
      </c>
      <c r="K62" s="2">
        <v>8.7833625326257714</v>
      </c>
      <c r="L62" s="2">
        <v>4.0732788048805691E-8</v>
      </c>
      <c r="M62" s="2" t="b">
        <v>1</v>
      </c>
      <c r="N62" s="2">
        <v>0</v>
      </c>
      <c r="O62" s="2">
        <v>1.9073486328125E-6</v>
      </c>
      <c r="P62" s="2" t="b">
        <v>1</v>
      </c>
    </row>
    <row r="63" spans="1:16" ht="15.75" customHeight="1" x14ac:dyDescent="0.25">
      <c r="A63" s="2" t="s">
        <v>19</v>
      </c>
      <c r="B63" s="2" t="s">
        <v>45</v>
      </c>
      <c r="C63" s="2" t="s">
        <v>387</v>
      </c>
      <c r="D63" s="2" t="s">
        <v>393</v>
      </c>
      <c r="E63" s="2">
        <v>20</v>
      </c>
      <c r="F63" s="2">
        <v>0.76395529316575772</v>
      </c>
      <c r="G63" s="2">
        <v>2.395682966990717E-2</v>
      </c>
      <c r="H63" s="2">
        <v>0.82769691671384182</v>
      </c>
      <c r="I63" s="2">
        <v>9.0495980960419112E-3</v>
      </c>
      <c r="J63" s="2">
        <v>6.3741623548084103E-2</v>
      </c>
      <c r="K63" s="2">
        <v>10.7056702691346</v>
      </c>
      <c r="L63" s="2">
        <v>1.735546482885685E-9</v>
      </c>
      <c r="M63" s="2" t="b">
        <v>1</v>
      </c>
      <c r="N63" s="2">
        <v>0</v>
      </c>
      <c r="O63" s="2">
        <v>1.9073486328125E-6</v>
      </c>
      <c r="P63" s="2" t="b">
        <v>1</v>
      </c>
    </row>
    <row r="64" spans="1:16" ht="15.75" customHeight="1" x14ac:dyDescent="0.25">
      <c r="A64" s="2" t="s">
        <v>19</v>
      </c>
      <c r="B64" s="2" t="s">
        <v>45</v>
      </c>
      <c r="C64" s="2" t="s">
        <v>387</v>
      </c>
      <c r="D64" s="2" t="s">
        <v>396</v>
      </c>
      <c r="E64" s="2">
        <v>20</v>
      </c>
      <c r="F64" s="2">
        <v>0.73744218323660449</v>
      </c>
      <c r="G64" s="2">
        <v>2.423260130306254E-2</v>
      </c>
      <c r="H64" s="2">
        <v>0.78995314067211686</v>
      </c>
      <c r="I64" s="2">
        <v>1.1122802345428741E-2</v>
      </c>
      <c r="J64" s="2">
        <v>5.2510957435512332E-2</v>
      </c>
      <c r="K64" s="2">
        <v>10.02593442403994</v>
      </c>
      <c r="L64" s="2">
        <v>5.0478736992888639E-9</v>
      </c>
      <c r="M64" s="2" t="b">
        <v>1</v>
      </c>
      <c r="N64" s="2">
        <v>1</v>
      </c>
      <c r="O64" s="2">
        <v>3.814697265625E-6</v>
      </c>
      <c r="P64" s="2" t="b">
        <v>1</v>
      </c>
    </row>
    <row r="65" spans="1:16" ht="15.75" customHeight="1" x14ac:dyDescent="0.25">
      <c r="A65" s="2" t="s">
        <v>19</v>
      </c>
      <c r="B65" s="2" t="s">
        <v>62</v>
      </c>
      <c r="C65" s="2" t="s">
        <v>387</v>
      </c>
      <c r="D65" s="2" t="s">
        <v>388</v>
      </c>
      <c r="E65" s="2">
        <v>20</v>
      </c>
      <c r="F65" s="2">
        <v>0.73789067129499541</v>
      </c>
      <c r="G65" s="2">
        <v>1.077979295725621E-2</v>
      </c>
      <c r="H65" s="2">
        <v>0.80682219808455946</v>
      </c>
      <c r="I65" s="2">
        <v>1.111700048782917E-2</v>
      </c>
      <c r="J65" s="2">
        <v>6.8931526789564088E-2</v>
      </c>
      <c r="K65" s="2">
        <v>19.9065827758163</v>
      </c>
      <c r="L65" s="2">
        <v>3.4676338340715437E-14</v>
      </c>
      <c r="M65" s="2" t="b">
        <v>1</v>
      </c>
      <c r="N65" s="2">
        <v>0</v>
      </c>
      <c r="O65" s="2">
        <v>1.9073486328125E-6</v>
      </c>
      <c r="P65" s="2" t="b">
        <v>1</v>
      </c>
    </row>
    <row r="66" spans="1:16" ht="15.75" customHeight="1" x14ac:dyDescent="0.25">
      <c r="A66" s="2" t="s">
        <v>19</v>
      </c>
      <c r="B66" s="2" t="s">
        <v>62</v>
      </c>
      <c r="C66" s="2" t="s">
        <v>387</v>
      </c>
      <c r="D66" s="2" t="s">
        <v>393</v>
      </c>
      <c r="E66" s="2">
        <v>20</v>
      </c>
      <c r="F66" s="2">
        <v>0.74547408305819629</v>
      </c>
      <c r="G66" s="2">
        <v>1.3113579321368359E-2</v>
      </c>
      <c r="H66" s="2">
        <v>0.8140709825197382</v>
      </c>
      <c r="I66" s="2">
        <v>1.1637444987473889E-2</v>
      </c>
      <c r="J66" s="2">
        <v>6.859689946154171E-2</v>
      </c>
      <c r="K66" s="2">
        <v>15.789821711705949</v>
      </c>
      <c r="L66" s="2">
        <v>2.2244105667472341E-12</v>
      </c>
      <c r="M66" s="2" t="b">
        <v>1</v>
      </c>
      <c r="N66" s="2">
        <v>0</v>
      </c>
      <c r="O66" s="2">
        <v>1.9073486328125E-6</v>
      </c>
      <c r="P66" s="2" t="b">
        <v>1</v>
      </c>
    </row>
    <row r="67" spans="1:16" ht="15.75" customHeight="1" x14ac:dyDescent="0.25">
      <c r="A67" s="2" t="s">
        <v>19</v>
      </c>
      <c r="B67" s="2" t="s">
        <v>62</v>
      </c>
      <c r="C67" s="2" t="s">
        <v>387</v>
      </c>
      <c r="D67" s="2" t="s">
        <v>396</v>
      </c>
      <c r="E67" s="2">
        <v>20</v>
      </c>
      <c r="F67" s="2">
        <v>0.68608841158229361</v>
      </c>
      <c r="G67" s="2">
        <v>1.4169352259998481E-2</v>
      </c>
      <c r="H67" s="2">
        <v>0.78834551932759178</v>
      </c>
      <c r="I67" s="2">
        <v>1.0753397160074731E-2</v>
      </c>
      <c r="J67" s="2">
        <v>0.102257107745298</v>
      </c>
      <c r="K67" s="2">
        <v>25.761307564373698</v>
      </c>
      <c r="L67" s="2">
        <v>3.0598382836509642E-16</v>
      </c>
      <c r="M67" s="2" t="b">
        <v>1</v>
      </c>
      <c r="N67" s="2">
        <v>0</v>
      </c>
      <c r="O67" s="2">
        <v>1.9073486328125E-6</v>
      </c>
      <c r="P67" s="2" t="b">
        <v>1</v>
      </c>
    </row>
    <row r="68" spans="1:16" ht="15.75" customHeight="1" x14ac:dyDescent="0.25">
      <c r="A68" s="2" t="s">
        <v>19</v>
      </c>
      <c r="B68" s="2" t="s">
        <v>73</v>
      </c>
      <c r="C68" s="2" t="s">
        <v>387</v>
      </c>
      <c r="D68" s="2" t="s">
        <v>388</v>
      </c>
      <c r="E68" s="2">
        <v>20</v>
      </c>
      <c r="F68" s="2">
        <v>0.81102868472690715</v>
      </c>
      <c r="G68" s="2">
        <v>1.304131814405087E-2</v>
      </c>
      <c r="H68" s="2">
        <v>0.84055704606398574</v>
      </c>
      <c r="I68" s="2">
        <v>1.3059294015161311E-2</v>
      </c>
      <c r="J68" s="2">
        <v>2.9528361337078621E-2</v>
      </c>
      <c r="K68" s="2">
        <v>7.0468151002173727</v>
      </c>
      <c r="L68" s="2">
        <v>1.045221391607633E-6</v>
      </c>
      <c r="M68" s="2" t="b">
        <v>1</v>
      </c>
      <c r="N68" s="2">
        <v>1</v>
      </c>
      <c r="O68" s="2">
        <v>3.814697265625E-6</v>
      </c>
      <c r="P68" s="2" t="b">
        <v>1</v>
      </c>
    </row>
    <row r="69" spans="1:16" ht="15.75" customHeight="1" x14ac:dyDescent="0.25">
      <c r="A69" s="2" t="s">
        <v>19</v>
      </c>
      <c r="B69" s="2" t="s">
        <v>73</v>
      </c>
      <c r="C69" s="2" t="s">
        <v>387</v>
      </c>
      <c r="D69" s="2" t="s">
        <v>393</v>
      </c>
      <c r="E69" s="2">
        <v>20</v>
      </c>
      <c r="F69" s="2">
        <v>0.80724123534896641</v>
      </c>
      <c r="G69" s="2">
        <v>1.003303159498518E-2</v>
      </c>
      <c r="H69" s="2">
        <v>0.83559819095918542</v>
      </c>
      <c r="I69" s="2">
        <v>8.110477944324599E-3</v>
      </c>
      <c r="J69" s="2">
        <v>2.835695561021891E-2</v>
      </c>
      <c r="K69" s="2">
        <v>8.6796412970632524</v>
      </c>
      <c r="L69" s="2">
        <v>4.8901562323510777E-8</v>
      </c>
      <c r="M69" s="2" t="b">
        <v>1</v>
      </c>
      <c r="N69" s="2">
        <v>0</v>
      </c>
      <c r="O69" s="2">
        <v>1.9073486328125E-6</v>
      </c>
      <c r="P69" s="2" t="b">
        <v>1</v>
      </c>
    </row>
    <row r="70" spans="1:16" ht="15.75" customHeight="1" x14ac:dyDescent="0.25">
      <c r="A70" s="2" t="s">
        <v>19</v>
      </c>
      <c r="B70" s="2" t="s">
        <v>73</v>
      </c>
      <c r="C70" s="2" t="s">
        <v>387</v>
      </c>
      <c r="D70" s="2" t="s">
        <v>396</v>
      </c>
      <c r="E70" s="2">
        <v>20</v>
      </c>
      <c r="F70" s="2">
        <v>0.76571232108992049</v>
      </c>
      <c r="G70" s="2">
        <v>1.5620878791015161E-2</v>
      </c>
      <c r="H70" s="2">
        <v>0.81348943998441037</v>
      </c>
      <c r="I70" s="2">
        <v>1.159378422760148E-2</v>
      </c>
      <c r="J70" s="2">
        <v>4.7777118894489837E-2</v>
      </c>
      <c r="K70" s="2">
        <v>12.095093557870699</v>
      </c>
      <c r="L70" s="2">
        <v>2.267264121931256E-10</v>
      </c>
      <c r="M70" s="2" t="b">
        <v>1</v>
      </c>
      <c r="N70" s="2">
        <v>0</v>
      </c>
      <c r="O70" s="2">
        <v>1.9073486328125E-6</v>
      </c>
      <c r="P70" s="2" t="b">
        <v>1</v>
      </c>
    </row>
    <row r="71" spans="1:16" ht="15.75" customHeight="1" x14ac:dyDescent="0.25">
      <c r="A71" s="2" t="s">
        <v>19</v>
      </c>
      <c r="B71" s="2" t="s">
        <v>88</v>
      </c>
      <c r="C71" s="2" t="s">
        <v>387</v>
      </c>
      <c r="D71" s="2" t="s">
        <v>388</v>
      </c>
      <c r="E71" s="2">
        <v>20</v>
      </c>
      <c r="F71" s="2">
        <v>0.79040549815213457</v>
      </c>
      <c r="G71" s="2">
        <v>2.2246400188989851E-2</v>
      </c>
      <c r="H71" s="2">
        <v>0.83971061911359579</v>
      </c>
      <c r="I71" s="2">
        <v>1.5851244782495302E-2</v>
      </c>
      <c r="J71" s="2">
        <v>4.930512096146128E-2</v>
      </c>
      <c r="K71" s="2">
        <v>9.6537128769205811</v>
      </c>
      <c r="L71" s="2">
        <v>9.2566867141406104E-9</v>
      </c>
      <c r="M71" s="2" t="b">
        <v>1</v>
      </c>
      <c r="N71" s="2">
        <v>0</v>
      </c>
      <c r="O71" s="2">
        <v>1.9073486328125E-6</v>
      </c>
      <c r="P71" s="2" t="b">
        <v>1</v>
      </c>
    </row>
    <row r="72" spans="1:16" ht="15.75" customHeight="1" x14ac:dyDescent="0.25">
      <c r="A72" s="2" t="s">
        <v>19</v>
      </c>
      <c r="B72" s="2" t="s">
        <v>88</v>
      </c>
      <c r="C72" s="2" t="s">
        <v>387</v>
      </c>
      <c r="D72" s="2" t="s">
        <v>393</v>
      </c>
      <c r="E72" s="2">
        <v>20</v>
      </c>
      <c r="F72" s="2">
        <v>0.7992290207842303</v>
      </c>
      <c r="G72" s="2">
        <v>1.6694659360248401E-2</v>
      </c>
      <c r="H72" s="2">
        <v>0.85755154252234023</v>
      </c>
      <c r="I72" s="2">
        <v>1.082238935157894E-2</v>
      </c>
      <c r="J72" s="2">
        <v>5.8322521738109902E-2</v>
      </c>
      <c r="K72" s="2">
        <v>12.685242534196069</v>
      </c>
      <c r="L72" s="2">
        <v>1.008522400355539E-10</v>
      </c>
      <c r="M72" s="2" t="b">
        <v>1</v>
      </c>
      <c r="N72" s="2">
        <v>0</v>
      </c>
      <c r="O72" s="2">
        <v>1.9073486328125E-6</v>
      </c>
      <c r="P72" s="2" t="b">
        <v>1</v>
      </c>
    </row>
    <row r="73" spans="1:16" ht="15.75" customHeight="1" x14ac:dyDescent="0.25">
      <c r="A73" s="2" t="s">
        <v>19</v>
      </c>
      <c r="B73" s="2" t="s">
        <v>88</v>
      </c>
      <c r="C73" s="2" t="s">
        <v>387</v>
      </c>
      <c r="D73" s="2" t="s">
        <v>396</v>
      </c>
      <c r="E73" s="2">
        <v>20</v>
      </c>
      <c r="F73" s="2">
        <v>0.77570968691205588</v>
      </c>
      <c r="G73" s="2">
        <v>1.362675547328741E-2</v>
      </c>
      <c r="H73" s="2">
        <v>0.83244357010576486</v>
      </c>
      <c r="I73" s="2">
        <v>8.4011973171331921E-3</v>
      </c>
      <c r="J73" s="2">
        <v>5.6733883193708978E-2</v>
      </c>
      <c r="K73" s="2">
        <v>15.78513053586078</v>
      </c>
      <c r="L73" s="2">
        <v>2.2361525081592301E-12</v>
      </c>
      <c r="M73" s="2" t="b">
        <v>1</v>
      </c>
      <c r="N73" s="2">
        <v>0</v>
      </c>
      <c r="O73" s="2">
        <v>1.9073486328125E-6</v>
      </c>
      <c r="P73" s="2" t="b">
        <v>1</v>
      </c>
    </row>
    <row r="74" spans="1:16" ht="15.75" customHeight="1" x14ac:dyDescent="0.25">
      <c r="A74" s="2" t="s">
        <v>19</v>
      </c>
      <c r="B74" s="2" t="s">
        <v>94</v>
      </c>
      <c r="C74" s="2" t="s">
        <v>387</v>
      </c>
      <c r="D74" s="2" t="s">
        <v>388</v>
      </c>
      <c r="E74" s="2">
        <v>20</v>
      </c>
      <c r="F74" s="2">
        <v>0.77294573060167893</v>
      </c>
      <c r="G74" s="2">
        <v>9.7705463278214503E-3</v>
      </c>
      <c r="H74" s="2">
        <v>0.83625415424109961</v>
      </c>
      <c r="I74" s="2">
        <v>1.1553389686904499E-2</v>
      </c>
      <c r="J74" s="2">
        <v>6.3308423639420824E-2</v>
      </c>
      <c r="K74" s="2">
        <v>16.788228001202221</v>
      </c>
      <c r="L74" s="2">
        <v>7.4738023239485354E-13</v>
      </c>
      <c r="M74" s="2" t="b">
        <v>1</v>
      </c>
      <c r="N74" s="2">
        <v>0</v>
      </c>
      <c r="O74" s="2">
        <v>1.9073486328125E-6</v>
      </c>
      <c r="P74" s="2" t="b">
        <v>1</v>
      </c>
    </row>
    <row r="75" spans="1:16" ht="15.75" customHeight="1" x14ac:dyDescent="0.25">
      <c r="A75" s="2" t="s">
        <v>19</v>
      </c>
      <c r="B75" s="2" t="s">
        <v>94</v>
      </c>
      <c r="C75" s="2" t="s">
        <v>387</v>
      </c>
      <c r="D75" s="2" t="s">
        <v>393</v>
      </c>
      <c r="E75" s="2">
        <v>20</v>
      </c>
      <c r="F75" s="2">
        <v>0.76761709336396766</v>
      </c>
      <c r="G75" s="2">
        <v>1.009222017996734E-2</v>
      </c>
      <c r="H75" s="2">
        <v>0.84687831568344196</v>
      </c>
      <c r="I75" s="2">
        <v>9.8496895260511974E-3</v>
      </c>
      <c r="J75" s="2">
        <v>7.9261222319474439E-2</v>
      </c>
      <c r="K75" s="2">
        <v>22.38080260399283</v>
      </c>
      <c r="L75" s="2">
        <v>4.0838796569036678E-15</v>
      </c>
      <c r="M75" s="2" t="b">
        <v>1</v>
      </c>
      <c r="N75" s="2">
        <v>0</v>
      </c>
      <c r="O75" s="2">
        <v>1.9073486328125E-6</v>
      </c>
      <c r="P75" s="2" t="b">
        <v>1</v>
      </c>
    </row>
    <row r="76" spans="1:16" ht="15.75" customHeight="1" x14ac:dyDescent="0.25">
      <c r="A76" s="2" t="s">
        <v>19</v>
      </c>
      <c r="B76" s="2" t="s">
        <v>94</v>
      </c>
      <c r="C76" s="2" t="s">
        <v>387</v>
      </c>
      <c r="D76" s="2" t="s">
        <v>396</v>
      </c>
      <c r="E76" s="2">
        <v>20</v>
      </c>
      <c r="F76" s="2">
        <v>0.75307746548995591</v>
      </c>
      <c r="G76" s="2">
        <v>9.3690572446688564E-3</v>
      </c>
      <c r="H76" s="2">
        <v>0.82354780196344046</v>
      </c>
      <c r="I76" s="2">
        <v>1.1105102066828911E-2</v>
      </c>
      <c r="J76" s="2">
        <v>7.0470336473484621E-2</v>
      </c>
      <c r="K76" s="2">
        <v>25.95077452223892</v>
      </c>
      <c r="L76" s="2">
        <v>2.6719239337184091E-16</v>
      </c>
      <c r="M76" s="2" t="b">
        <v>1</v>
      </c>
      <c r="N76" s="2">
        <v>0</v>
      </c>
      <c r="O76" s="2">
        <v>1.9073486328125E-6</v>
      </c>
      <c r="P76" s="2" t="b">
        <v>1</v>
      </c>
    </row>
    <row r="77" spans="1:16" ht="15.75" customHeight="1" x14ac:dyDescent="0.25">
      <c r="A77" s="2" t="s">
        <v>19</v>
      </c>
      <c r="B77" s="2" t="s">
        <v>81</v>
      </c>
      <c r="C77" s="2" t="s">
        <v>387</v>
      </c>
      <c r="D77" s="2" t="s">
        <v>388</v>
      </c>
      <c r="E77" s="2">
        <v>20</v>
      </c>
      <c r="F77" s="2">
        <v>0.75749318801089927</v>
      </c>
      <c r="G77" s="2">
        <v>1.1390647892519129E-16</v>
      </c>
      <c r="H77" s="2">
        <v>0.83331327079039885</v>
      </c>
      <c r="I77" s="2">
        <v>1.1884315917323651E-2</v>
      </c>
      <c r="J77" s="2">
        <v>7.5820082779499601E-2</v>
      </c>
      <c r="K77" s="2">
        <v>28.531530183826089</v>
      </c>
      <c r="L77" s="2">
        <v>4.6043984444159499E-17</v>
      </c>
      <c r="M77" s="2" t="b">
        <v>1</v>
      </c>
      <c r="N77" s="2">
        <v>0</v>
      </c>
      <c r="O77" s="2">
        <v>8.8449150212119008E-5</v>
      </c>
      <c r="P77" s="2" t="b">
        <v>1</v>
      </c>
    </row>
    <row r="78" spans="1:16" ht="15.75" customHeight="1" x14ac:dyDescent="0.25">
      <c r="A78" s="2" t="s">
        <v>19</v>
      </c>
      <c r="B78" s="2" t="s">
        <v>81</v>
      </c>
      <c r="C78" s="2" t="s">
        <v>387</v>
      </c>
      <c r="D78" s="2" t="s">
        <v>393</v>
      </c>
      <c r="E78" s="2">
        <v>20</v>
      </c>
      <c r="F78" s="2">
        <v>0.77516059957173433</v>
      </c>
      <c r="G78" s="2">
        <v>2.2781295785038269E-16</v>
      </c>
      <c r="H78" s="2">
        <v>0.8397547612139874</v>
      </c>
      <c r="I78" s="2">
        <v>1.251117056655565E-2</v>
      </c>
      <c r="J78" s="2">
        <v>6.4594161642252942E-2</v>
      </c>
      <c r="K78" s="2">
        <v>23.089276197351179</v>
      </c>
      <c r="L78" s="2">
        <v>2.3046367943816491E-15</v>
      </c>
      <c r="M78" s="2" t="b">
        <v>1</v>
      </c>
      <c r="N78" s="2">
        <v>0</v>
      </c>
      <c r="O78" s="2">
        <v>8.8323858630812773E-5</v>
      </c>
      <c r="P78" s="2" t="b">
        <v>1</v>
      </c>
    </row>
    <row r="79" spans="1:16" ht="15.75" customHeight="1" x14ac:dyDescent="0.25">
      <c r="A79" s="2" t="s">
        <v>19</v>
      </c>
      <c r="B79" s="2" t="s">
        <v>81</v>
      </c>
      <c r="C79" s="2" t="s">
        <v>387</v>
      </c>
      <c r="D79" s="2" t="s">
        <v>396</v>
      </c>
      <c r="E79" s="2">
        <v>20</v>
      </c>
      <c r="F79" s="2">
        <v>0.7496700185905022</v>
      </c>
      <c r="G79" s="2">
        <v>3.780946444969624E-3</v>
      </c>
      <c r="H79" s="2">
        <v>0.81967028217720039</v>
      </c>
      <c r="I79" s="2">
        <v>1.1796870378113999E-2</v>
      </c>
      <c r="J79" s="2">
        <v>7.0000263586698558E-2</v>
      </c>
      <c r="K79" s="2">
        <v>23.397771170747479</v>
      </c>
      <c r="L79" s="2">
        <v>1.805625050338319E-15</v>
      </c>
      <c r="M79" s="2" t="b">
        <v>1</v>
      </c>
      <c r="N79" s="2">
        <v>0</v>
      </c>
      <c r="O79" s="2">
        <v>8.8449150212119008E-5</v>
      </c>
      <c r="P79" s="2" t="b">
        <v>1</v>
      </c>
    </row>
    <row r="80" spans="1:16" ht="15.75" customHeight="1" x14ac:dyDescent="0.25">
      <c r="A80" s="2" t="s">
        <v>19</v>
      </c>
      <c r="B80" s="2" t="s">
        <v>102</v>
      </c>
      <c r="C80" s="2" t="s">
        <v>387</v>
      </c>
      <c r="D80" s="2" t="s">
        <v>388</v>
      </c>
      <c r="E80" s="2">
        <v>20</v>
      </c>
      <c r="F80" s="2">
        <v>0.82665558374680581</v>
      </c>
      <c r="G80" s="2">
        <v>2.0754616385480151E-2</v>
      </c>
      <c r="H80" s="2">
        <v>0.86890598246130801</v>
      </c>
      <c r="I80" s="2">
        <v>9.7520324155756406E-3</v>
      </c>
      <c r="J80" s="2">
        <v>4.2250398714502181E-2</v>
      </c>
      <c r="K80" s="2">
        <v>8.9323758227296537</v>
      </c>
      <c r="L80" s="2">
        <v>3.1399810966128482E-8</v>
      </c>
      <c r="M80" s="2" t="b">
        <v>1</v>
      </c>
      <c r="N80" s="2">
        <v>3</v>
      </c>
      <c r="O80" s="2">
        <v>1.399457931085244E-4</v>
      </c>
      <c r="P80" s="2" t="b">
        <v>1</v>
      </c>
    </row>
    <row r="81" spans="1:16" ht="15.75" customHeight="1" x14ac:dyDescent="0.25">
      <c r="A81" s="2" t="s">
        <v>19</v>
      </c>
      <c r="B81" s="2" t="s">
        <v>102</v>
      </c>
      <c r="C81" s="2" t="s">
        <v>387</v>
      </c>
      <c r="D81" s="2" t="s">
        <v>393</v>
      </c>
      <c r="E81" s="2">
        <v>20</v>
      </c>
      <c r="F81" s="2">
        <v>0.82198659159261978</v>
      </c>
      <c r="G81" s="2">
        <v>1.294363244138925E-2</v>
      </c>
      <c r="H81" s="2">
        <v>0.87294790740874773</v>
      </c>
      <c r="I81" s="2">
        <v>1.0027284287478179E-2</v>
      </c>
      <c r="J81" s="2">
        <v>5.0961315816128082E-2</v>
      </c>
      <c r="K81" s="2">
        <v>13.20215443184356</v>
      </c>
      <c r="L81" s="2">
        <v>5.0829230529604018E-11</v>
      </c>
      <c r="M81" s="2" t="b">
        <v>1</v>
      </c>
      <c r="N81" s="2">
        <v>0</v>
      </c>
      <c r="O81" s="2">
        <v>1.9073486328125E-6</v>
      </c>
      <c r="P81" s="2" t="b">
        <v>1</v>
      </c>
    </row>
    <row r="82" spans="1:16" ht="15.75" customHeight="1" x14ac:dyDescent="0.25">
      <c r="A82" s="2" t="s">
        <v>19</v>
      </c>
      <c r="B82" s="2" t="s">
        <v>102</v>
      </c>
      <c r="C82" s="2" t="s">
        <v>387</v>
      </c>
      <c r="D82" s="2" t="s">
        <v>396</v>
      </c>
      <c r="E82" s="2">
        <v>20</v>
      </c>
      <c r="F82" s="2">
        <v>0.78950032105430634</v>
      </c>
      <c r="G82" s="2">
        <v>1.060495092062142E-2</v>
      </c>
      <c r="H82" s="2">
        <v>0.85225964357498651</v>
      </c>
      <c r="I82" s="2">
        <v>1.091401888577547E-2</v>
      </c>
      <c r="J82" s="2">
        <v>6.2759322520680352E-2</v>
      </c>
      <c r="K82" s="2">
        <v>19.937959482635161</v>
      </c>
      <c r="L82" s="2">
        <v>3.3697903085865348E-14</v>
      </c>
      <c r="M82" s="2" t="b">
        <v>1</v>
      </c>
      <c r="N82" s="2">
        <v>0</v>
      </c>
      <c r="O82" s="2">
        <v>1.9073486328125E-6</v>
      </c>
      <c r="P82" s="2" t="b">
        <v>1</v>
      </c>
    </row>
    <row r="83" spans="1:16" ht="15.75" customHeight="1" x14ac:dyDescent="0.25">
      <c r="A83" s="2" t="s">
        <v>147</v>
      </c>
      <c r="B83" s="2" t="s">
        <v>23</v>
      </c>
      <c r="C83" s="2" t="s">
        <v>387</v>
      </c>
      <c r="D83" s="2" t="s">
        <v>388</v>
      </c>
      <c r="E83" s="2">
        <v>20</v>
      </c>
      <c r="F83" s="2">
        <v>0.75482093663911853</v>
      </c>
      <c r="G83" s="2">
        <v>2.2781295785038269E-16</v>
      </c>
      <c r="H83" s="2">
        <v>0.79677005363522779</v>
      </c>
      <c r="I83" s="2">
        <v>1.4615599571438671E-2</v>
      </c>
      <c r="J83" s="2">
        <v>4.1949116996109419E-2</v>
      </c>
      <c r="K83" s="2">
        <v>12.83574809790157</v>
      </c>
      <c r="L83" s="2">
        <v>8.2423372920915627E-11</v>
      </c>
      <c r="M83" s="2" t="b">
        <v>1</v>
      </c>
      <c r="N83" s="2">
        <v>0</v>
      </c>
      <c r="O83" s="2">
        <v>8.8449150212119008E-5</v>
      </c>
      <c r="P83" s="2" t="b">
        <v>1</v>
      </c>
    </row>
    <row r="84" spans="1:16" ht="15.75" customHeight="1" x14ac:dyDescent="0.25">
      <c r="A84" s="2" t="s">
        <v>147</v>
      </c>
      <c r="B84" s="2" t="s">
        <v>23</v>
      </c>
      <c r="C84" s="2" t="s">
        <v>387</v>
      </c>
      <c r="D84" s="2" t="s">
        <v>393</v>
      </c>
      <c r="E84" s="2">
        <v>20</v>
      </c>
      <c r="F84" s="2">
        <v>0.76923076923076938</v>
      </c>
      <c r="G84" s="2">
        <v>3.417194367755741E-16</v>
      </c>
      <c r="H84" s="2">
        <v>0.82132975622236071</v>
      </c>
      <c r="I84" s="2">
        <v>8.8822938973617833E-3</v>
      </c>
      <c r="J84" s="2">
        <v>5.2098986991591413E-2</v>
      </c>
      <c r="K84" s="2">
        <v>26.23125913603862</v>
      </c>
      <c r="L84" s="2">
        <v>2.1898328559848679E-16</v>
      </c>
      <c r="M84" s="2" t="b">
        <v>1</v>
      </c>
      <c r="N84" s="2">
        <v>0</v>
      </c>
      <c r="O84" s="2">
        <v>8.8323858630812773E-5</v>
      </c>
      <c r="P84" s="2" t="b">
        <v>1</v>
      </c>
    </row>
    <row r="85" spans="1:16" ht="15.75" customHeight="1" x14ac:dyDescent="0.25">
      <c r="A85" s="2" t="s">
        <v>147</v>
      </c>
      <c r="B85" s="2" t="s">
        <v>23</v>
      </c>
      <c r="C85" s="2" t="s">
        <v>387</v>
      </c>
      <c r="D85" s="2" t="s">
        <v>396</v>
      </c>
      <c r="E85" s="2">
        <v>20</v>
      </c>
      <c r="F85" s="2">
        <v>0.74452226790939535</v>
      </c>
      <c r="G85" s="2">
        <v>9.5200986867429206E-3</v>
      </c>
      <c r="H85" s="2">
        <v>0.79216156804913151</v>
      </c>
      <c r="I85" s="2">
        <v>1.0749116297822501E-2</v>
      </c>
      <c r="J85" s="2">
        <v>4.7639300139736003E-2</v>
      </c>
      <c r="K85" s="2">
        <v>12.06558152936239</v>
      </c>
      <c r="L85" s="2">
        <v>2.3629134924012271E-10</v>
      </c>
      <c r="M85" s="2" t="b">
        <v>1</v>
      </c>
      <c r="N85" s="2">
        <v>1</v>
      </c>
      <c r="O85" s="2">
        <v>1.032027839634719E-4</v>
      </c>
      <c r="P85" s="2" t="b">
        <v>1</v>
      </c>
    </row>
    <row r="86" spans="1:16" ht="15.75" customHeight="1" x14ac:dyDescent="0.25">
      <c r="A86" s="2" t="s">
        <v>147</v>
      </c>
      <c r="B86" s="2" t="s">
        <v>37</v>
      </c>
      <c r="C86" s="2" t="s">
        <v>387</v>
      </c>
      <c r="D86" s="2" t="s">
        <v>388</v>
      </c>
      <c r="E86" s="2">
        <v>20</v>
      </c>
      <c r="F86" s="2">
        <v>0.75913558296272765</v>
      </c>
      <c r="G86" s="2">
        <v>1.8095095881840578E-2</v>
      </c>
      <c r="H86" s="2">
        <v>0.78420892339693637</v>
      </c>
      <c r="I86" s="2">
        <v>1.841373535859803E-2</v>
      </c>
      <c r="J86" s="2">
        <v>2.5073340434208551E-2</v>
      </c>
      <c r="K86" s="2">
        <v>4.1502110140968336</v>
      </c>
      <c r="L86" s="2">
        <v>5.4370948786487162E-4</v>
      </c>
      <c r="M86" s="2" t="b">
        <v>1</v>
      </c>
      <c r="N86" s="2">
        <v>16</v>
      </c>
      <c r="O86" s="2">
        <v>3.223419189453125E-4</v>
      </c>
      <c r="P86" s="2" t="b">
        <v>1</v>
      </c>
    </row>
    <row r="87" spans="1:16" ht="15.75" customHeight="1" x14ac:dyDescent="0.25">
      <c r="A87" s="2" t="s">
        <v>147</v>
      </c>
      <c r="B87" s="2" t="s">
        <v>37</v>
      </c>
      <c r="C87" s="2" t="s">
        <v>387</v>
      </c>
      <c r="D87" s="2" t="s">
        <v>393</v>
      </c>
      <c r="E87" s="2">
        <v>20</v>
      </c>
      <c r="F87" s="2">
        <v>0.74842777552495854</v>
      </c>
      <c r="G87" s="2">
        <v>2.29688387936022E-2</v>
      </c>
      <c r="H87" s="2">
        <v>0.82312821556604499</v>
      </c>
      <c r="I87" s="2">
        <v>1.296465672522348E-2</v>
      </c>
      <c r="J87" s="2">
        <v>7.4700440041086502E-2</v>
      </c>
      <c r="K87" s="2">
        <v>11.854014069206819</v>
      </c>
      <c r="L87" s="2">
        <v>3.1850008643972471E-10</v>
      </c>
      <c r="M87" s="2" t="b">
        <v>1</v>
      </c>
      <c r="N87" s="2">
        <v>0</v>
      </c>
      <c r="O87" s="2">
        <v>1.9073486328125E-6</v>
      </c>
      <c r="P87" s="2" t="b">
        <v>1</v>
      </c>
    </row>
    <row r="88" spans="1:16" ht="15.75" customHeight="1" x14ac:dyDescent="0.25">
      <c r="A88" s="2" t="s">
        <v>147</v>
      </c>
      <c r="B88" s="2" t="s">
        <v>37</v>
      </c>
      <c r="C88" s="2" t="s">
        <v>387</v>
      </c>
      <c r="D88" s="2" t="s">
        <v>396</v>
      </c>
      <c r="E88" s="2">
        <v>20</v>
      </c>
      <c r="F88" s="2">
        <v>0.73960006504807607</v>
      </c>
      <c r="G88" s="2">
        <v>2.6599109909670599E-2</v>
      </c>
      <c r="H88" s="2">
        <v>0.79025982990174204</v>
      </c>
      <c r="I88" s="2">
        <v>1.1076741363818161E-2</v>
      </c>
      <c r="J88" s="2">
        <v>5.0659764853665731E-2</v>
      </c>
      <c r="K88" s="2">
        <v>7.3651801091152738</v>
      </c>
      <c r="L88" s="2">
        <v>5.5948540447962467E-7</v>
      </c>
      <c r="M88" s="2" t="b">
        <v>1</v>
      </c>
      <c r="N88" s="2">
        <v>4</v>
      </c>
      <c r="O88" s="2">
        <v>1.33514404296875E-5</v>
      </c>
      <c r="P88" s="2" t="b">
        <v>1</v>
      </c>
    </row>
    <row r="89" spans="1:16" ht="15.75" customHeight="1" x14ac:dyDescent="0.25">
      <c r="A89" s="2" t="s">
        <v>147</v>
      </c>
      <c r="B89" s="2" t="s">
        <v>45</v>
      </c>
      <c r="C89" s="2" t="s">
        <v>387</v>
      </c>
      <c r="D89" s="2" t="s">
        <v>388</v>
      </c>
      <c r="E89" s="2">
        <v>20</v>
      </c>
      <c r="F89" s="2">
        <v>0.76025622466328846</v>
      </c>
      <c r="G89" s="2">
        <v>1.8652361938506209E-2</v>
      </c>
      <c r="H89" s="2">
        <v>0.78455873160924861</v>
      </c>
      <c r="I89" s="2">
        <v>1.6257924699711369E-2</v>
      </c>
      <c r="J89" s="2">
        <v>2.4302506945960249E-2</v>
      </c>
      <c r="K89" s="2">
        <v>4.2883648161006551</v>
      </c>
      <c r="L89" s="2">
        <v>3.9675766869816463E-4</v>
      </c>
      <c r="M89" s="2" t="b">
        <v>1</v>
      </c>
      <c r="N89" s="2">
        <v>17</v>
      </c>
      <c r="O89" s="2">
        <v>3.948211669921875E-4</v>
      </c>
      <c r="P89" s="2" t="b">
        <v>1</v>
      </c>
    </row>
    <row r="90" spans="1:16" ht="15.75" customHeight="1" x14ac:dyDescent="0.25">
      <c r="A90" s="2" t="s">
        <v>147</v>
      </c>
      <c r="B90" s="2" t="s">
        <v>45</v>
      </c>
      <c r="C90" s="2" t="s">
        <v>387</v>
      </c>
      <c r="D90" s="2" t="s">
        <v>393</v>
      </c>
      <c r="E90" s="2">
        <v>20</v>
      </c>
      <c r="F90" s="2">
        <v>0.75022812921577342</v>
      </c>
      <c r="G90" s="2">
        <v>2.1774980820556379E-2</v>
      </c>
      <c r="H90" s="2">
        <v>0.82547459876090135</v>
      </c>
      <c r="I90" s="2">
        <v>1.4495027916526669E-2</v>
      </c>
      <c r="J90" s="2">
        <v>7.5246469545127995E-2</v>
      </c>
      <c r="K90" s="2">
        <v>13.05860708624925</v>
      </c>
      <c r="L90" s="2">
        <v>6.1346827414148909E-11</v>
      </c>
      <c r="M90" s="2" t="b">
        <v>1</v>
      </c>
      <c r="N90" s="2">
        <v>0</v>
      </c>
      <c r="O90" s="2">
        <v>1.9073486328125E-6</v>
      </c>
      <c r="P90" s="2" t="b">
        <v>1</v>
      </c>
    </row>
    <row r="91" spans="1:16" ht="15.75" customHeight="1" x14ac:dyDescent="0.25">
      <c r="A91" s="2" t="s">
        <v>147</v>
      </c>
      <c r="B91" s="2" t="s">
        <v>45</v>
      </c>
      <c r="C91" s="2" t="s">
        <v>387</v>
      </c>
      <c r="D91" s="2" t="s">
        <v>396</v>
      </c>
      <c r="E91" s="2">
        <v>20</v>
      </c>
      <c r="F91" s="2">
        <v>0.7387224277864346</v>
      </c>
      <c r="G91" s="2">
        <v>2.8350663978943501E-2</v>
      </c>
      <c r="H91" s="2">
        <v>0.79632753643877618</v>
      </c>
      <c r="I91" s="2">
        <v>9.0025173137897648E-3</v>
      </c>
      <c r="J91" s="2">
        <v>5.7605108652341599E-2</v>
      </c>
      <c r="K91" s="2">
        <v>8.2697769949113304</v>
      </c>
      <c r="L91" s="2">
        <v>1.020499106519376E-7</v>
      </c>
      <c r="M91" s="2" t="b">
        <v>1</v>
      </c>
      <c r="N91" s="2">
        <v>3</v>
      </c>
      <c r="O91" s="2">
        <v>9.5367431640625E-6</v>
      </c>
      <c r="P91" s="2" t="b">
        <v>1</v>
      </c>
    </row>
    <row r="92" spans="1:16" ht="15.75" customHeight="1" x14ac:dyDescent="0.25">
      <c r="A92" s="2" t="s">
        <v>147</v>
      </c>
      <c r="B92" s="2" t="s">
        <v>62</v>
      </c>
      <c r="C92" s="2" t="s">
        <v>387</v>
      </c>
      <c r="D92" s="2" t="s">
        <v>388</v>
      </c>
      <c r="E92" s="2">
        <v>20</v>
      </c>
      <c r="F92" s="2">
        <v>0.7580555062635348</v>
      </c>
      <c r="G92" s="2">
        <v>1.0614104908016651E-2</v>
      </c>
      <c r="H92" s="2">
        <v>0.78701031685779044</v>
      </c>
      <c r="I92" s="2">
        <v>1.7382494936206101E-2</v>
      </c>
      <c r="J92" s="2">
        <v>2.8954810594255458E-2</v>
      </c>
      <c r="K92" s="2">
        <v>6.9359617949096597</v>
      </c>
      <c r="L92" s="2">
        <v>1.303505607115206E-6</v>
      </c>
      <c r="M92" s="2" t="b">
        <v>1</v>
      </c>
      <c r="N92" s="2">
        <v>5</v>
      </c>
      <c r="O92" s="2">
        <v>1.9073486328125E-5</v>
      </c>
      <c r="P92" s="2" t="b">
        <v>1</v>
      </c>
    </row>
    <row r="93" spans="1:16" ht="15.75" customHeight="1" x14ac:dyDescent="0.25">
      <c r="A93" s="2" t="s">
        <v>147</v>
      </c>
      <c r="B93" s="2" t="s">
        <v>62</v>
      </c>
      <c r="C93" s="2" t="s">
        <v>387</v>
      </c>
      <c r="D93" s="2" t="s">
        <v>393</v>
      </c>
      <c r="E93" s="2">
        <v>20</v>
      </c>
      <c r="F93" s="2">
        <v>0.77648238258058844</v>
      </c>
      <c r="G93" s="2">
        <v>5.5092386005929214E-3</v>
      </c>
      <c r="H93" s="2">
        <v>0.8232262074911445</v>
      </c>
      <c r="I93" s="2">
        <v>8.5599209508187262E-3</v>
      </c>
      <c r="J93" s="2">
        <v>4.6743824910555933E-2</v>
      </c>
      <c r="K93" s="2">
        <v>23.634425844426548</v>
      </c>
      <c r="L93" s="2">
        <v>1.5004248146086429E-15</v>
      </c>
      <c r="M93" s="2" t="b">
        <v>1</v>
      </c>
      <c r="N93" s="2">
        <v>0</v>
      </c>
      <c r="O93" s="2">
        <v>1.9073486328125E-6</v>
      </c>
      <c r="P93" s="2" t="b">
        <v>1</v>
      </c>
    </row>
    <row r="94" spans="1:16" ht="15.75" customHeight="1" x14ac:dyDescent="0.25">
      <c r="A94" s="2" t="s">
        <v>147</v>
      </c>
      <c r="B94" s="2" t="s">
        <v>62</v>
      </c>
      <c r="C94" s="2" t="s">
        <v>387</v>
      </c>
      <c r="D94" s="2" t="s">
        <v>396</v>
      </c>
      <c r="E94" s="2">
        <v>20</v>
      </c>
      <c r="F94" s="2">
        <v>0.75261348546653584</v>
      </c>
      <c r="G94" s="2">
        <v>1.169564885347011E-2</v>
      </c>
      <c r="H94" s="2">
        <v>0.78457871462438533</v>
      </c>
      <c r="I94" s="2">
        <v>1.193674590174288E-2</v>
      </c>
      <c r="J94" s="2">
        <v>3.1965229157849412E-2</v>
      </c>
      <c r="K94" s="2">
        <v>8.5374154743189763</v>
      </c>
      <c r="L94" s="2">
        <v>6.2969426177896093E-8</v>
      </c>
      <c r="M94" s="2" t="b">
        <v>1</v>
      </c>
      <c r="N94" s="2">
        <v>2</v>
      </c>
      <c r="O94" s="2">
        <v>5.7220458984375E-6</v>
      </c>
      <c r="P94" s="2" t="b">
        <v>1</v>
      </c>
    </row>
    <row r="95" spans="1:16" ht="15.75" customHeight="1" x14ac:dyDescent="0.25">
      <c r="A95" s="2" t="s">
        <v>147</v>
      </c>
      <c r="B95" s="2" t="s">
        <v>73</v>
      </c>
      <c r="C95" s="2" t="s">
        <v>387</v>
      </c>
      <c r="D95" s="2" t="s">
        <v>388</v>
      </c>
      <c r="E95" s="2">
        <v>20</v>
      </c>
      <c r="F95" s="2">
        <v>0.79907825641472119</v>
      </c>
      <c r="G95" s="2">
        <v>1.2274848587910619E-2</v>
      </c>
      <c r="H95" s="2">
        <v>0.83102101449330912</v>
      </c>
      <c r="I95" s="2">
        <v>1.322895284395284E-2</v>
      </c>
      <c r="J95" s="2">
        <v>3.1942758078588138E-2</v>
      </c>
      <c r="K95" s="2">
        <v>9.1908148565639678</v>
      </c>
      <c r="L95" s="2">
        <v>2.012524667385888E-8</v>
      </c>
      <c r="M95" s="2" t="b">
        <v>1</v>
      </c>
      <c r="N95" s="2">
        <v>3</v>
      </c>
      <c r="O95" s="2">
        <v>9.5367431640625E-6</v>
      </c>
      <c r="P95" s="2" t="b">
        <v>1</v>
      </c>
    </row>
    <row r="96" spans="1:16" ht="15.75" customHeight="1" x14ac:dyDescent="0.25">
      <c r="A96" s="2" t="s">
        <v>147</v>
      </c>
      <c r="B96" s="2" t="s">
        <v>73</v>
      </c>
      <c r="C96" s="2" t="s">
        <v>387</v>
      </c>
      <c r="D96" s="2" t="s">
        <v>393</v>
      </c>
      <c r="E96" s="2">
        <v>20</v>
      </c>
      <c r="F96" s="2">
        <v>0.80450812138344696</v>
      </c>
      <c r="G96" s="2">
        <v>1.084834319831832E-2</v>
      </c>
      <c r="H96" s="2">
        <v>0.84123686245392015</v>
      </c>
      <c r="I96" s="2">
        <v>1.015460170595568E-2</v>
      </c>
      <c r="J96" s="2">
        <v>3.6728741070473331E-2</v>
      </c>
      <c r="K96" s="2">
        <v>10.76546646138125</v>
      </c>
      <c r="L96" s="2">
        <v>1.5837055956956709E-9</v>
      </c>
      <c r="M96" s="2" t="b">
        <v>1</v>
      </c>
      <c r="N96" s="2">
        <v>1</v>
      </c>
      <c r="O96" s="2">
        <v>3.814697265625E-6</v>
      </c>
      <c r="P96" s="2" t="b">
        <v>1</v>
      </c>
    </row>
    <row r="97" spans="1:16" ht="15.75" customHeight="1" x14ac:dyDescent="0.25">
      <c r="A97" s="2" t="s">
        <v>147</v>
      </c>
      <c r="B97" s="2" t="s">
        <v>73</v>
      </c>
      <c r="C97" s="2" t="s">
        <v>387</v>
      </c>
      <c r="D97" s="2" t="s">
        <v>396</v>
      </c>
      <c r="E97" s="2">
        <v>20</v>
      </c>
      <c r="F97" s="2">
        <v>0.79453784354982437</v>
      </c>
      <c r="G97" s="2">
        <v>1.323010408464461E-2</v>
      </c>
      <c r="H97" s="2">
        <v>0.82468309212889834</v>
      </c>
      <c r="I97" s="2">
        <v>1.549990710727704E-2</v>
      </c>
      <c r="J97" s="2">
        <v>3.0145248579073958E-2</v>
      </c>
      <c r="K97" s="2">
        <v>6.0100450317035543</v>
      </c>
      <c r="L97" s="2">
        <v>8.7898532834584426E-6</v>
      </c>
      <c r="M97" s="2" t="b">
        <v>1</v>
      </c>
      <c r="N97" s="2">
        <v>10</v>
      </c>
      <c r="O97" s="2">
        <v>8.20159912109375E-5</v>
      </c>
      <c r="P97" s="2" t="b">
        <v>1</v>
      </c>
    </row>
    <row r="98" spans="1:16" ht="15.75" customHeight="1" x14ac:dyDescent="0.25">
      <c r="A98" s="2" t="s">
        <v>147</v>
      </c>
      <c r="B98" s="2" t="s">
        <v>88</v>
      </c>
      <c r="C98" s="2" t="s">
        <v>387</v>
      </c>
      <c r="D98" s="2" t="s">
        <v>388</v>
      </c>
      <c r="E98" s="2">
        <v>20</v>
      </c>
      <c r="F98" s="2">
        <v>0.80525442424021487</v>
      </c>
      <c r="G98" s="2">
        <v>1.48758921305291E-2</v>
      </c>
      <c r="H98" s="2">
        <v>0.84050666571329358</v>
      </c>
      <c r="I98" s="2">
        <v>1.509271868054037E-2</v>
      </c>
      <c r="J98" s="2">
        <v>3.5252241473078857E-2</v>
      </c>
      <c r="K98" s="2">
        <v>6.5185633635365834</v>
      </c>
      <c r="L98" s="2">
        <v>3.038586987376598E-6</v>
      </c>
      <c r="M98" s="2" t="b">
        <v>1</v>
      </c>
      <c r="N98" s="2">
        <v>5</v>
      </c>
      <c r="O98" s="2">
        <v>1.9073486328125E-5</v>
      </c>
      <c r="P98" s="2" t="b">
        <v>1</v>
      </c>
    </row>
    <row r="99" spans="1:16" ht="15.75" customHeight="1" x14ac:dyDescent="0.25">
      <c r="A99" s="2" t="s">
        <v>147</v>
      </c>
      <c r="B99" s="2" t="s">
        <v>88</v>
      </c>
      <c r="C99" s="2" t="s">
        <v>387</v>
      </c>
      <c r="D99" s="2" t="s">
        <v>393</v>
      </c>
      <c r="E99" s="2">
        <v>20</v>
      </c>
      <c r="F99" s="2">
        <v>0.83146624673213732</v>
      </c>
      <c r="G99" s="2">
        <v>9.6375869575801333E-3</v>
      </c>
      <c r="H99" s="2">
        <v>0.85487532795564147</v>
      </c>
      <c r="I99" s="2">
        <v>1.085185086089982E-2</v>
      </c>
      <c r="J99" s="2">
        <v>2.3409081223504231E-2</v>
      </c>
      <c r="K99" s="2">
        <v>9.0605865857848471</v>
      </c>
      <c r="L99" s="2">
        <v>2.5156131124436501E-8</v>
      </c>
      <c r="M99" s="2" t="b">
        <v>1</v>
      </c>
      <c r="N99" s="2">
        <v>0</v>
      </c>
      <c r="O99" s="2">
        <v>1.9073486328125E-6</v>
      </c>
      <c r="P99" s="2" t="b">
        <v>1</v>
      </c>
    </row>
    <row r="100" spans="1:16" ht="15.75" customHeight="1" x14ac:dyDescent="0.25">
      <c r="A100" s="2" t="s">
        <v>147</v>
      </c>
      <c r="B100" s="2" t="s">
        <v>88</v>
      </c>
      <c r="C100" s="2" t="s">
        <v>387</v>
      </c>
      <c r="D100" s="2" t="s">
        <v>396</v>
      </c>
      <c r="E100" s="2">
        <v>20</v>
      </c>
      <c r="F100" s="2">
        <v>0.78860228474481942</v>
      </c>
      <c r="G100" s="2">
        <v>1.1503372291078239E-2</v>
      </c>
      <c r="H100" s="2">
        <v>0.84420697694975488</v>
      </c>
      <c r="I100" s="2">
        <v>1.464082920978178E-2</v>
      </c>
      <c r="J100" s="2">
        <v>5.560469220493567E-2</v>
      </c>
      <c r="K100" s="2">
        <v>12.47493834315893</v>
      </c>
      <c r="L100" s="2">
        <v>1.341350240636892E-10</v>
      </c>
      <c r="M100" s="2" t="b">
        <v>1</v>
      </c>
      <c r="N100" s="2">
        <v>0</v>
      </c>
      <c r="O100" s="2">
        <v>1.9073486328125E-6</v>
      </c>
      <c r="P100" s="2" t="b">
        <v>1</v>
      </c>
    </row>
    <row r="101" spans="1:16" ht="15.75" customHeight="1" x14ac:dyDescent="0.25">
      <c r="A101" s="2" t="s">
        <v>147</v>
      </c>
      <c r="B101" s="2" t="s">
        <v>94</v>
      </c>
      <c r="C101" s="2" t="s">
        <v>387</v>
      </c>
      <c r="D101" s="2" t="s">
        <v>388</v>
      </c>
      <c r="E101" s="2">
        <v>20</v>
      </c>
      <c r="F101" s="2">
        <v>0.80101528031670899</v>
      </c>
      <c r="G101" s="2">
        <v>7.5791223221388961E-3</v>
      </c>
      <c r="H101" s="2">
        <v>0.83783812558459891</v>
      </c>
      <c r="I101" s="2">
        <v>1.161672748285034E-2</v>
      </c>
      <c r="J101" s="2">
        <v>3.6822845267889877E-2</v>
      </c>
      <c r="K101" s="2">
        <v>12.029674146629681</v>
      </c>
      <c r="L101" s="2">
        <v>2.4850133118905931E-10</v>
      </c>
      <c r="M101" s="2" t="b">
        <v>1</v>
      </c>
      <c r="N101" s="2">
        <v>0</v>
      </c>
      <c r="O101" s="2">
        <v>1.9073486328125E-6</v>
      </c>
      <c r="P101" s="2" t="b">
        <v>1</v>
      </c>
    </row>
    <row r="102" spans="1:16" ht="15.75" customHeight="1" x14ac:dyDescent="0.25">
      <c r="A102" s="2" t="s">
        <v>147</v>
      </c>
      <c r="B102" s="2" t="s">
        <v>94</v>
      </c>
      <c r="C102" s="2" t="s">
        <v>387</v>
      </c>
      <c r="D102" s="2" t="s">
        <v>393</v>
      </c>
      <c r="E102" s="2">
        <v>20</v>
      </c>
      <c r="F102" s="2">
        <v>0.82845600359357918</v>
      </c>
      <c r="G102" s="2">
        <v>7.7883625504897936E-3</v>
      </c>
      <c r="H102" s="2">
        <v>0.84771938896233645</v>
      </c>
      <c r="I102" s="2">
        <v>1.260438693711771E-2</v>
      </c>
      <c r="J102" s="2">
        <v>1.9263385368757491E-2</v>
      </c>
      <c r="K102" s="2">
        <v>6.2159783609327048</v>
      </c>
      <c r="L102" s="2">
        <v>5.6939475061176393E-6</v>
      </c>
      <c r="M102" s="2" t="b">
        <v>1</v>
      </c>
      <c r="N102" s="2">
        <v>5</v>
      </c>
      <c r="O102" s="2">
        <v>1.9073486328125E-5</v>
      </c>
      <c r="P102" s="2" t="b">
        <v>1</v>
      </c>
    </row>
    <row r="103" spans="1:16" ht="15.75" customHeight="1" x14ac:dyDescent="0.25">
      <c r="A103" s="2" t="s">
        <v>147</v>
      </c>
      <c r="B103" s="2" t="s">
        <v>94</v>
      </c>
      <c r="C103" s="2" t="s">
        <v>387</v>
      </c>
      <c r="D103" s="2" t="s">
        <v>396</v>
      </c>
      <c r="E103" s="2">
        <v>20</v>
      </c>
      <c r="F103" s="2">
        <v>0.77900012576408328</v>
      </c>
      <c r="G103" s="2">
        <v>1.083715168873179E-2</v>
      </c>
      <c r="H103" s="2">
        <v>0.82912123919346803</v>
      </c>
      <c r="I103" s="2">
        <v>1.3980591606719E-2</v>
      </c>
      <c r="J103" s="2">
        <v>5.0121113429384703E-2</v>
      </c>
      <c r="K103" s="2">
        <v>15.007569921376691</v>
      </c>
      <c r="L103" s="2">
        <v>5.4553874982743983E-12</v>
      </c>
      <c r="M103" s="2" t="b">
        <v>1</v>
      </c>
      <c r="N103" s="2">
        <v>0</v>
      </c>
      <c r="O103" s="2">
        <v>1.9073486328125E-6</v>
      </c>
      <c r="P103" s="2" t="b">
        <v>1</v>
      </c>
    </row>
    <row r="104" spans="1:16" ht="15.75" customHeight="1" x14ac:dyDescent="0.25">
      <c r="A104" s="2" t="s">
        <v>147</v>
      </c>
      <c r="B104" s="2" t="s">
        <v>81</v>
      </c>
      <c r="C104" s="2" t="s">
        <v>387</v>
      </c>
      <c r="D104" s="2" t="s">
        <v>388</v>
      </c>
      <c r="E104" s="2">
        <v>20</v>
      </c>
      <c r="F104" s="2">
        <v>0.80219780219780235</v>
      </c>
      <c r="G104" s="2">
        <v>3.417194367755741E-16</v>
      </c>
      <c r="H104" s="2">
        <v>0.83949069646853935</v>
      </c>
      <c r="I104" s="2">
        <v>1.26668353412844E-2</v>
      </c>
      <c r="J104" s="2">
        <v>3.7292894270737252E-2</v>
      </c>
      <c r="K104" s="2">
        <v>13.166579405243199</v>
      </c>
      <c r="L104" s="2">
        <v>5.3246159343197407E-11</v>
      </c>
      <c r="M104" s="2" t="b">
        <v>1</v>
      </c>
      <c r="N104" s="2">
        <v>0</v>
      </c>
      <c r="O104" s="2">
        <v>8.8323858630812773E-5</v>
      </c>
      <c r="P104" s="2" t="b">
        <v>1</v>
      </c>
    </row>
    <row r="105" spans="1:16" ht="15.75" customHeight="1" x14ac:dyDescent="0.25">
      <c r="A105" s="2" t="s">
        <v>147</v>
      </c>
      <c r="B105" s="2" t="s">
        <v>81</v>
      </c>
      <c r="C105" s="2" t="s">
        <v>387</v>
      </c>
      <c r="D105" s="2" t="s">
        <v>393</v>
      </c>
      <c r="E105" s="2">
        <v>20</v>
      </c>
      <c r="F105" s="2">
        <v>0.81385281385281372</v>
      </c>
      <c r="G105" s="2">
        <v>1.1390647892519129E-16</v>
      </c>
      <c r="H105" s="2">
        <v>0.84835531068817116</v>
      </c>
      <c r="I105" s="2">
        <v>9.7975505807612849E-3</v>
      </c>
      <c r="J105" s="2">
        <v>3.4502496835357388E-2</v>
      </c>
      <c r="K105" s="2">
        <v>15.748819601671469</v>
      </c>
      <c r="L105" s="2">
        <v>2.329266687383859E-12</v>
      </c>
      <c r="M105" s="2" t="b">
        <v>1</v>
      </c>
      <c r="N105" s="2">
        <v>0</v>
      </c>
      <c r="O105" s="2">
        <v>8.8449150212119008E-5</v>
      </c>
      <c r="P105" s="2" t="b">
        <v>1</v>
      </c>
    </row>
    <row r="106" spans="1:16" ht="15.75" customHeight="1" x14ac:dyDescent="0.25">
      <c r="A106" s="2" t="s">
        <v>147</v>
      </c>
      <c r="B106" s="2" t="s">
        <v>81</v>
      </c>
      <c r="C106" s="2" t="s">
        <v>387</v>
      </c>
      <c r="D106" s="2" t="s">
        <v>396</v>
      </c>
      <c r="E106" s="2">
        <v>20</v>
      </c>
      <c r="F106" s="2">
        <v>0.7642276422764227</v>
      </c>
      <c r="G106" s="2">
        <v>2.2781295785038269E-16</v>
      </c>
      <c r="H106" s="2">
        <v>0.83307302840214414</v>
      </c>
      <c r="I106" s="2">
        <v>1.4441972571053939E-2</v>
      </c>
      <c r="J106" s="2">
        <v>6.8845386125721511E-2</v>
      </c>
      <c r="K106" s="2">
        <v>21.318827820360529</v>
      </c>
      <c r="L106" s="2">
        <v>9.9441890130141537E-15</v>
      </c>
      <c r="M106" s="2" t="b">
        <v>1</v>
      </c>
      <c r="N106" s="2">
        <v>0</v>
      </c>
      <c r="O106" s="2">
        <v>1.9073486328125E-6</v>
      </c>
      <c r="P106" s="2" t="b">
        <v>1</v>
      </c>
    </row>
    <row r="107" spans="1:16" ht="15.75" customHeight="1" x14ac:dyDescent="0.25">
      <c r="A107" s="2" t="s">
        <v>147</v>
      </c>
      <c r="B107" s="2" t="s">
        <v>102</v>
      </c>
      <c r="C107" s="2" t="s">
        <v>387</v>
      </c>
      <c r="D107" s="2" t="s">
        <v>388</v>
      </c>
      <c r="E107" s="2">
        <v>20</v>
      </c>
      <c r="F107" s="2">
        <v>0.84138366010129917</v>
      </c>
      <c r="G107" s="2">
        <v>1.812923108505991E-2</v>
      </c>
      <c r="H107" s="2">
        <v>0.86897547331888048</v>
      </c>
      <c r="I107" s="2">
        <v>1.06633471716868E-2</v>
      </c>
      <c r="J107" s="2">
        <v>2.759181321758104E-2</v>
      </c>
      <c r="K107" s="2">
        <v>5.6435025026259504</v>
      </c>
      <c r="L107" s="2">
        <v>1.9287668012287969E-5</v>
      </c>
      <c r="M107" s="2" t="b">
        <v>1</v>
      </c>
      <c r="N107" s="2">
        <v>10</v>
      </c>
      <c r="O107" s="2">
        <v>8.20159912109375E-5</v>
      </c>
      <c r="P107" s="2" t="b">
        <v>1</v>
      </c>
    </row>
    <row r="108" spans="1:16" ht="15.75" customHeight="1" x14ac:dyDescent="0.25">
      <c r="A108" s="2" t="s">
        <v>147</v>
      </c>
      <c r="B108" s="2" t="s">
        <v>102</v>
      </c>
      <c r="C108" s="2" t="s">
        <v>387</v>
      </c>
      <c r="D108" s="2" t="s">
        <v>393</v>
      </c>
      <c r="E108" s="2">
        <v>20</v>
      </c>
      <c r="F108" s="2">
        <v>0.85371582593167494</v>
      </c>
      <c r="G108" s="2">
        <v>6.8416389523358982E-3</v>
      </c>
      <c r="H108" s="2">
        <v>0.87369134269316595</v>
      </c>
      <c r="I108" s="2">
        <v>9.3822527795254362E-3</v>
      </c>
      <c r="J108" s="2">
        <v>1.9975516761491049E-2</v>
      </c>
      <c r="K108" s="2">
        <v>9.6418923628217943</v>
      </c>
      <c r="L108" s="2">
        <v>9.439128173596804E-9</v>
      </c>
      <c r="M108" s="2" t="b">
        <v>1</v>
      </c>
      <c r="N108" s="2">
        <v>0</v>
      </c>
      <c r="O108" s="2">
        <v>1.9073486328125E-6</v>
      </c>
      <c r="P108" s="2" t="b">
        <v>1</v>
      </c>
    </row>
    <row r="109" spans="1:16" ht="15.75" customHeight="1" x14ac:dyDescent="0.25">
      <c r="A109" s="2" t="s">
        <v>147</v>
      </c>
      <c r="B109" s="2" t="s">
        <v>102</v>
      </c>
      <c r="C109" s="2" t="s">
        <v>387</v>
      </c>
      <c r="D109" s="2" t="s">
        <v>396</v>
      </c>
      <c r="E109" s="2">
        <v>20</v>
      </c>
      <c r="F109" s="2">
        <v>0.82707084802049524</v>
      </c>
      <c r="G109" s="2">
        <v>1.1686179913418641E-2</v>
      </c>
      <c r="H109" s="2">
        <v>0.86734538961402607</v>
      </c>
      <c r="I109" s="2">
        <v>1.479831889228609E-2</v>
      </c>
      <c r="J109" s="2">
        <v>4.0274541593530812E-2</v>
      </c>
      <c r="K109" s="2">
        <v>10.354856850476329</v>
      </c>
      <c r="L109" s="2">
        <v>2.9924064621420119E-9</v>
      </c>
      <c r="M109" s="2" t="b">
        <v>1</v>
      </c>
      <c r="N109" s="2">
        <v>0</v>
      </c>
      <c r="O109" s="2">
        <v>1.9073486328125E-6</v>
      </c>
      <c r="P109" s="2" t="b">
        <v>1</v>
      </c>
    </row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" t="s">
        <v>15</v>
      </c>
      <c r="B1" s="1" t="s">
        <v>348</v>
      </c>
      <c r="C1" s="1" t="s">
        <v>350</v>
      </c>
      <c r="D1" s="1" t="s">
        <v>353</v>
      </c>
      <c r="E1" s="1" t="s">
        <v>354</v>
      </c>
      <c r="F1" s="1" t="s">
        <v>357</v>
      </c>
      <c r="G1" s="1" t="s">
        <v>359</v>
      </c>
      <c r="H1" s="1" t="s">
        <v>361</v>
      </c>
    </row>
    <row r="2" spans="1:8" x14ac:dyDescent="0.25">
      <c r="A2" s="2" t="s">
        <v>364</v>
      </c>
      <c r="B2" s="2" t="s">
        <v>47</v>
      </c>
      <c r="C2" s="2" t="s">
        <v>366</v>
      </c>
      <c r="D2" s="2">
        <v>720</v>
      </c>
      <c r="E2" s="2">
        <v>0.8437092710378683</v>
      </c>
      <c r="F2" s="2">
        <v>1.906925654431137E-2</v>
      </c>
      <c r="G2" s="2">
        <v>0.78761061946902655</v>
      </c>
      <c r="H2" s="2">
        <v>0.89760348583878002</v>
      </c>
    </row>
    <row r="3" spans="1:8" x14ac:dyDescent="0.25">
      <c r="A3" s="2" t="s">
        <v>364</v>
      </c>
      <c r="B3" s="2" t="s">
        <v>40</v>
      </c>
      <c r="C3" s="2" t="s">
        <v>372</v>
      </c>
      <c r="D3" s="2">
        <v>720</v>
      </c>
      <c r="E3" s="2">
        <v>0.82843519593101955</v>
      </c>
      <c r="F3" s="2">
        <v>2.8566062325273409E-2</v>
      </c>
      <c r="G3" s="2">
        <v>0.73684210526315785</v>
      </c>
      <c r="H3" s="2">
        <v>0.898876404494382</v>
      </c>
    </row>
    <row r="4" spans="1:8" x14ac:dyDescent="0.25">
      <c r="A4" s="2" t="s">
        <v>364</v>
      </c>
      <c r="B4" s="2" t="s">
        <v>54</v>
      </c>
      <c r="C4" s="2" t="s">
        <v>377</v>
      </c>
      <c r="D4" s="2">
        <v>720</v>
      </c>
      <c r="E4" s="2">
        <v>0.82010984544764276</v>
      </c>
      <c r="F4" s="2">
        <v>3.1576194902374122E-2</v>
      </c>
      <c r="G4" s="2">
        <v>0.74468085106382975</v>
      </c>
      <c r="H4" s="2">
        <v>0.90376569037656906</v>
      </c>
    </row>
    <row r="5" spans="1:8" x14ac:dyDescent="0.25">
      <c r="A5" s="2" t="s">
        <v>55</v>
      </c>
      <c r="B5" s="2" t="s">
        <v>12</v>
      </c>
      <c r="C5" s="2" t="s">
        <v>182</v>
      </c>
      <c r="D5" s="2">
        <v>720</v>
      </c>
      <c r="E5" s="2">
        <v>0.7550684249215901</v>
      </c>
      <c r="F5" s="2">
        <v>5.5577859571305489E-2</v>
      </c>
      <c r="G5" s="2">
        <v>0.40883977900552487</v>
      </c>
      <c r="H5" s="2">
        <v>0.87818696883852676</v>
      </c>
    </row>
    <row r="6" spans="1:8" x14ac:dyDescent="0.25">
      <c r="A6" s="2" t="s">
        <v>55</v>
      </c>
      <c r="B6" s="2" t="s">
        <v>26</v>
      </c>
      <c r="C6" s="2" t="s">
        <v>285</v>
      </c>
      <c r="D6" s="2">
        <v>720</v>
      </c>
      <c r="E6" s="2">
        <v>0.75215258919296279</v>
      </c>
      <c r="F6" s="2">
        <v>6.6532419756646102E-2</v>
      </c>
      <c r="G6" s="2">
        <v>0.4</v>
      </c>
      <c r="H6" s="2">
        <v>0.86710239651416121</v>
      </c>
    </row>
    <row r="7" spans="1:8" x14ac:dyDescent="0.25">
      <c r="A7" s="2" t="s">
        <v>55</v>
      </c>
      <c r="B7" s="2" t="s">
        <v>32</v>
      </c>
      <c r="C7" s="2" t="s">
        <v>61</v>
      </c>
      <c r="D7" s="2">
        <v>720</v>
      </c>
      <c r="E7" s="2">
        <v>0.73230429367731342</v>
      </c>
      <c r="F7" s="2">
        <v>5.5523369881261837E-2</v>
      </c>
      <c r="G7" s="2">
        <v>0.46330275229357792</v>
      </c>
      <c r="H7" s="2">
        <v>0.85892116182572609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321"/>
  <sheetViews>
    <sheetView workbookViewId="0"/>
  </sheetViews>
  <sheetFormatPr defaultColWidth="14.42578125" defaultRowHeight="15" customHeight="1" x14ac:dyDescent="0.25"/>
  <cols>
    <col min="1" max="16" width="8.7109375" customWidth="1"/>
  </cols>
  <sheetData>
    <row r="1" spans="1:16" x14ac:dyDescent="0.25">
      <c r="A1" s="1" t="s">
        <v>7</v>
      </c>
      <c r="B1" s="1" t="s">
        <v>2</v>
      </c>
      <c r="C1" s="1" t="s">
        <v>3</v>
      </c>
      <c r="D1" s="1" t="s">
        <v>15</v>
      </c>
      <c r="E1" s="1" t="s">
        <v>22</v>
      </c>
      <c r="F1" s="1" t="s">
        <v>25</v>
      </c>
      <c r="G1" s="1" t="s">
        <v>27</v>
      </c>
      <c r="H1" s="1" t="s">
        <v>29</v>
      </c>
      <c r="I1" s="1" t="s">
        <v>31</v>
      </c>
      <c r="J1" s="1" t="s">
        <v>34</v>
      </c>
      <c r="K1" s="1" t="s">
        <v>35</v>
      </c>
      <c r="L1" s="1" t="s">
        <v>39</v>
      </c>
      <c r="M1" s="1" t="s">
        <v>41</v>
      </c>
      <c r="N1" s="1" t="s">
        <v>43</v>
      </c>
      <c r="O1" s="1" t="s">
        <v>44</v>
      </c>
      <c r="P1" s="1" t="s">
        <v>51</v>
      </c>
    </row>
    <row r="2" spans="1:16" x14ac:dyDescent="0.25">
      <c r="A2" s="2" t="s">
        <v>19</v>
      </c>
      <c r="B2" s="2" t="s">
        <v>23</v>
      </c>
      <c r="C2" s="2" t="s">
        <v>24</v>
      </c>
      <c r="D2" s="2" t="s">
        <v>55</v>
      </c>
      <c r="E2" s="2" t="s">
        <v>57</v>
      </c>
      <c r="F2" s="2" t="s">
        <v>32</v>
      </c>
      <c r="G2" s="2" t="s">
        <v>59</v>
      </c>
      <c r="H2" s="2" t="s">
        <v>61</v>
      </c>
      <c r="I2" s="2">
        <v>42</v>
      </c>
      <c r="J2" s="2">
        <v>0.71887550200803207</v>
      </c>
      <c r="K2" s="2">
        <v>0.66791044776119401</v>
      </c>
      <c r="L2" s="2">
        <v>0.77826086956521734</v>
      </c>
      <c r="M2" s="2" t="s">
        <v>65</v>
      </c>
      <c r="N2" s="2" t="s">
        <v>67</v>
      </c>
      <c r="O2" s="2" t="s">
        <v>68</v>
      </c>
      <c r="P2" s="2">
        <v>7.1</v>
      </c>
    </row>
    <row r="3" spans="1:16" x14ac:dyDescent="0.25">
      <c r="A3" s="2" t="s">
        <v>19</v>
      </c>
      <c r="B3" s="2" t="s">
        <v>23</v>
      </c>
      <c r="C3" s="2" t="s">
        <v>24</v>
      </c>
      <c r="D3" s="2" t="s">
        <v>55</v>
      </c>
      <c r="E3" s="2" t="s">
        <v>57</v>
      </c>
      <c r="F3" s="2" t="s">
        <v>32</v>
      </c>
      <c r="G3" s="2" t="s">
        <v>71</v>
      </c>
      <c r="H3" s="2" t="s">
        <v>61</v>
      </c>
      <c r="I3" s="2">
        <v>43</v>
      </c>
      <c r="J3" s="2">
        <v>0.66933867735470953</v>
      </c>
      <c r="K3" s="2">
        <v>0.620817843866171</v>
      </c>
      <c r="L3" s="2">
        <v>0.72608695652173916</v>
      </c>
      <c r="M3" s="2" t="s">
        <v>74</v>
      </c>
      <c r="N3" s="2" t="s">
        <v>76</v>
      </c>
      <c r="O3" s="2" t="s">
        <v>77</v>
      </c>
      <c r="P3" s="2">
        <v>119.2</v>
      </c>
    </row>
    <row r="4" spans="1:16" x14ac:dyDescent="0.25">
      <c r="A4" s="2" t="s">
        <v>19</v>
      </c>
      <c r="B4" s="2" t="s">
        <v>23</v>
      </c>
      <c r="C4" s="2" t="s">
        <v>24</v>
      </c>
      <c r="D4" s="2" t="s">
        <v>55</v>
      </c>
      <c r="E4" s="2" t="s">
        <v>57</v>
      </c>
      <c r="F4" s="2" t="s">
        <v>32</v>
      </c>
      <c r="G4" s="2" t="s">
        <v>79</v>
      </c>
      <c r="H4" s="2" t="s">
        <v>61</v>
      </c>
      <c r="I4" s="2">
        <v>44</v>
      </c>
      <c r="J4" s="2">
        <v>0.66933867735470953</v>
      </c>
      <c r="K4" s="2">
        <v>0.620817843866171</v>
      </c>
      <c r="L4" s="2">
        <v>0.72608695652173916</v>
      </c>
      <c r="M4" s="2" t="s">
        <v>74</v>
      </c>
      <c r="N4" s="2" t="s">
        <v>83</v>
      </c>
      <c r="O4" s="2" t="s">
        <v>84</v>
      </c>
      <c r="P4" s="2">
        <v>159.5</v>
      </c>
    </row>
    <row r="5" spans="1:16" x14ac:dyDescent="0.25">
      <c r="A5" s="2" t="s">
        <v>19</v>
      </c>
      <c r="B5" s="2" t="s">
        <v>23</v>
      </c>
      <c r="C5" s="2" t="s">
        <v>24</v>
      </c>
      <c r="D5" s="2" t="s">
        <v>55</v>
      </c>
      <c r="E5" s="2" t="s">
        <v>57</v>
      </c>
      <c r="F5" s="2" t="s">
        <v>32</v>
      </c>
      <c r="G5" s="2" t="s">
        <v>86</v>
      </c>
      <c r="H5" s="2" t="s">
        <v>61</v>
      </c>
      <c r="I5" s="2">
        <v>45</v>
      </c>
      <c r="J5" s="2">
        <v>0.66933867735470953</v>
      </c>
      <c r="K5" s="2">
        <v>0.620817843866171</v>
      </c>
      <c r="L5" s="2">
        <v>0.72608695652173916</v>
      </c>
      <c r="M5" s="2" t="s">
        <v>74</v>
      </c>
      <c r="N5" s="2" t="s">
        <v>89</v>
      </c>
      <c r="O5" s="2" t="s">
        <v>91</v>
      </c>
      <c r="P5" s="2">
        <v>155.6</v>
      </c>
    </row>
    <row r="6" spans="1:16" x14ac:dyDescent="0.25">
      <c r="A6" s="2" t="s">
        <v>19</v>
      </c>
      <c r="B6" s="2" t="s">
        <v>23</v>
      </c>
      <c r="C6" s="2" t="s">
        <v>24</v>
      </c>
      <c r="D6" s="2" t="s">
        <v>55</v>
      </c>
      <c r="E6" s="2" t="s">
        <v>57</v>
      </c>
      <c r="F6" s="2" t="s">
        <v>32</v>
      </c>
      <c r="G6" s="2" t="s">
        <v>93</v>
      </c>
      <c r="H6" s="2" t="s">
        <v>61</v>
      </c>
      <c r="I6" s="2">
        <v>46</v>
      </c>
      <c r="J6" s="2">
        <v>0.66933867735470953</v>
      </c>
      <c r="K6" s="2">
        <v>0.620817843866171</v>
      </c>
      <c r="L6" s="2">
        <v>0.72608695652173916</v>
      </c>
      <c r="M6" s="2" t="s">
        <v>74</v>
      </c>
      <c r="N6" s="2" t="s">
        <v>97</v>
      </c>
      <c r="O6" s="2" t="s">
        <v>98</v>
      </c>
      <c r="P6" s="2">
        <v>166.9</v>
      </c>
    </row>
    <row r="7" spans="1:16" x14ac:dyDescent="0.25">
      <c r="A7" s="2" t="s">
        <v>19</v>
      </c>
      <c r="B7" s="2" t="s">
        <v>23</v>
      </c>
      <c r="C7" s="2" t="s">
        <v>24</v>
      </c>
      <c r="D7" s="2" t="s">
        <v>55</v>
      </c>
      <c r="E7" s="2" t="s">
        <v>57</v>
      </c>
      <c r="F7" s="2" t="s">
        <v>32</v>
      </c>
      <c r="G7" s="2" t="s">
        <v>100</v>
      </c>
      <c r="H7" s="2" t="s">
        <v>61</v>
      </c>
      <c r="I7" s="2">
        <v>47</v>
      </c>
      <c r="J7" s="2">
        <v>0.66933867735470953</v>
      </c>
      <c r="K7" s="2">
        <v>0.620817843866171</v>
      </c>
      <c r="L7" s="2">
        <v>0.72608695652173916</v>
      </c>
      <c r="M7" s="2" t="s">
        <v>74</v>
      </c>
      <c r="N7" s="2" t="s">
        <v>104</v>
      </c>
      <c r="O7" s="2" t="s">
        <v>105</v>
      </c>
      <c r="P7" s="2">
        <v>180.9</v>
      </c>
    </row>
    <row r="8" spans="1:16" x14ac:dyDescent="0.25">
      <c r="A8" s="2" t="s">
        <v>19</v>
      </c>
      <c r="B8" s="2" t="s">
        <v>23</v>
      </c>
      <c r="C8" s="2" t="s">
        <v>24</v>
      </c>
      <c r="D8" s="2" t="s">
        <v>55</v>
      </c>
      <c r="E8" s="2" t="s">
        <v>57</v>
      </c>
      <c r="F8" s="2" t="s">
        <v>32</v>
      </c>
      <c r="G8" s="2" t="s">
        <v>108</v>
      </c>
      <c r="H8" s="2" t="s">
        <v>61</v>
      </c>
      <c r="I8" s="2">
        <v>48</v>
      </c>
      <c r="J8" s="2">
        <v>0.66933867735470953</v>
      </c>
      <c r="K8" s="2">
        <v>0.620817843866171</v>
      </c>
      <c r="L8" s="2">
        <v>0.72608695652173916</v>
      </c>
      <c r="M8" s="2" t="s">
        <v>74</v>
      </c>
      <c r="N8" s="2" t="s">
        <v>110</v>
      </c>
      <c r="O8" s="2" t="s">
        <v>111</v>
      </c>
      <c r="P8" s="2">
        <v>164.8</v>
      </c>
    </row>
    <row r="9" spans="1:16" x14ac:dyDescent="0.25">
      <c r="A9" s="2" t="s">
        <v>19</v>
      </c>
      <c r="B9" s="2" t="s">
        <v>23</v>
      </c>
      <c r="C9" s="2" t="s">
        <v>24</v>
      </c>
      <c r="D9" s="2" t="s">
        <v>55</v>
      </c>
      <c r="E9" s="2" t="s">
        <v>57</v>
      </c>
      <c r="F9" s="2" t="s">
        <v>32</v>
      </c>
      <c r="G9" s="2" t="s">
        <v>113</v>
      </c>
      <c r="H9" s="2" t="s">
        <v>61</v>
      </c>
      <c r="I9" s="2">
        <v>49</v>
      </c>
      <c r="J9" s="2">
        <v>0.66933867735470953</v>
      </c>
      <c r="K9" s="2">
        <v>0.620817843866171</v>
      </c>
      <c r="L9" s="2">
        <v>0.72608695652173916</v>
      </c>
      <c r="M9" s="2" t="s">
        <v>74</v>
      </c>
      <c r="N9" s="2" t="s">
        <v>115</v>
      </c>
      <c r="O9" s="2" t="s">
        <v>116</v>
      </c>
      <c r="P9" s="2">
        <v>161.6</v>
      </c>
    </row>
    <row r="10" spans="1:16" x14ac:dyDescent="0.25">
      <c r="A10" s="2" t="s">
        <v>19</v>
      </c>
      <c r="B10" s="2" t="s">
        <v>23</v>
      </c>
      <c r="C10" s="2" t="s">
        <v>24</v>
      </c>
      <c r="D10" s="2" t="s">
        <v>55</v>
      </c>
      <c r="E10" s="2" t="s">
        <v>57</v>
      </c>
      <c r="F10" s="2" t="s">
        <v>32</v>
      </c>
      <c r="G10" s="2" t="s">
        <v>118</v>
      </c>
      <c r="H10" s="2" t="s">
        <v>61</v>
      </c>
      <c r="I10" s="2">
        <v>50</v>
      </c>
      <c r="J10" s="2">
        <v>0.66933867735470953</v>
      </c>
      <c r="K10" s="2">
        <v>0.620817843866171</v>
      </c>
      <c r="L10" s="2">
        <v>0.72608695652173916</v>
      </c>
      <c r="M10" s="2" t="s">
        <v>74</v>
      </c>
      <c r="N10" s="2" t="s">
        <v>120</v>
      </c>
      <c r="O10" s="2" t="s">
        <v>121</v>
      </c>
      <c r="P10" s="2">
        <v>157.80000000000001</v>
      </c>
    </row>
    <row r="11" spans="1:16" x14ac:dyDescent="0.25">
      <c r="A11" s="2" t="s">
        <v>19</v>
      </c>
      <c r="B11" s="2" t="s">
        <v>23</v>
      </c>
      <c r="C11" s="2" t="s">
        <v>24</v>
      </c>
      <c r="D11" s="2" t="s">
        <v>55</v>
      </c>
      <c r="E11" s="2" t="s">
        <v>57</v>
      </c>
      <c r="F11" s="2" t="s">
        <v>32</v>
      </c>
      <c r="G11" s="2" t="s">
        <v>123</v>
      </c>
      <c r="H11" s="2" t="s">
        <v>61</v>
      </c>
      <c r="I11" s="2">
        <v>51</v>
      </c>
      <c r="J11" s="2">
        <v>0.66933867735470953</v>
      </c>
      <c r="K11" s="2">
        <v>0.620817843866171</v>
      </c>
      <c r="L11" s="2">
        <v>0.72608695652173916</v>
      </c>
      <c r="M11" s="2" t="s">
        <v>74</v>
      </c>
      <c r="N11" s="2" t="s">
        <v>125</v>
      </c>
      <c r="O11" s="2" t="s">
        <v>126</v>
      </c>
      <c r="P11" s="2">
        <v>183.9</v>
      </c>
    </row>
    <row r="12" spans="1:16" x14ac:dyDescent="0.25">
      <c r="A12" s="2" t="s">
        <v>19</v>
      </c>
      <c r="B12" s="2" t="s">
        <v>23</v>
      </c>
      <c r="C12" s="2" t="s">
        <v>24</v>
      </c>
      <c r="D12" s="2" t="s">
        <v>55</v>
      </c>
      <c r="E12" s="2" t="s">
        <v>57</v>
      </c>
      <c r="F12" s="2" t="s">
        <v>32</v>
      </c>
      <c r="G12" s="2" t="s">
        <v>128</v>
      </c>
      <c r="H12" s="2" t="s">
        <v>61</v>
      </c>
      <c r="I12" s="2">
        <v>52</v>
      </c>
      <c r="J12" s="2">
        <v>0.66933867735470953</v>
      </c>
      <c r="K12" s="2">
        <v>0.620817843866171</v>
      </c>
      <c r="L12" s="2">
        <v>0.72608695652173916</v>
      </c>
      <c r="M12" s="2" t="s">
        <v>74</v>
      </c>
      <c r="N12" s="2" t="s">
        <v>130</v>
      </c>
      <c r="O12" s="2" t="s">
        <v>131</v>
      </c>
      <c r="P12" s="2">
        <v>170.9</v>
      </c>
    </row>
    <row r="13" spans="1:16" x14ac:dyDescent="0.25">
      <c r="A13" s="2" t="s">
        <v>19</v>
      </c>
      <c r="B13" s="2" t="s">
        <v>23</v>
      </c>
      <c r="C13" s="2" t="s">
        <v>24</v>
      </c>
      <c r="D13" s="2" t="s">
        <v>55</v>
      </c>
      <c r="E13" s="2" t="s">
        <v>57</v>
      </c>
      <c r="F13" s="2" t="s">
        <v>32</v>
      </c>
      <c r="G13" s="2" t="s">
        <v>133</v>
      </c>
      <c r="H13" s="2" t="s">
        <v>61</v>
      </c>
      <c r="I13" s="2">
        <v>53</v>
      </c>
      <c r="J13" s="2">
        <v>0.66933867735470953</v>
      </c>
      <c r="K13" s="2">
        <v>0.620817843866171</v>
      </c>
      <c r="L13" s="2">
        <v>0.72608695652173916</v>
      </c>
      <c r="M13" s="2" t="s">
        <v>74</v>
      </c>
      <c r="N13" s="2" t="s">
        <v>135</v>
      </c>
      <c r="O13" s="2" t="s">
        <v>136</v>
      </c>
      <c r="P13" s="2">
        <v>145</v>
      </c>
    </row>
    <row r="14" spans="1:16" x14ac:dyDescent="0.25">
      <c r="A14" s="2" t="s">
        <v>19</v>
      </c>
      <c r="B14" s="2" t="s">
        <v>23</v>
      </c>
      <c r="C14" s="2" t="s">
        <v>24</v>
      </c>
      <c r="D14" s="2" t="s">
        <v>55</v>
      </c>
      <c r="E14" s="2" t="s">
        <v>57</v>
      </c>
      <c r="F14" s="2" t="s">
        <v>32</v>
      </c>
      <c r="G14" s="2" t="s">
        <v>138</v>
      </c>
      <c r="H14" s="2" t="s">
        <v>61</v>
      </c>
      <c r="I14" s="2">
        <v>54</v>
      </c>
      <c r="J14" s="2">
        <v>0.66933867735470953</v>
      </c>
      <c r="K14" s="2">
        <v>0.620817843866171</v>
      </c>
      <c r="L14" s="2">
        <v>0.72608695652173916</v>
      </c>
      <c r="M14" s="2" t="s">
        <v>74</v>
      </c>
      <c r="N14" s="2" t="s">
        <v>140</v>
      </c>
      <c r="O14" s="2" t="s">
        <v>141</v>
      </c>
      <c r="P14" s="2">
        <v>72.900000000000006</v>
      </c>
    </row>
    <row r="15" spans="1:16" x14ac:dyDescent="0.25">
      <c r="A15" s="2" t="s">
        <v>19</v>
      </c>
      <c r="B15" s="2" t="s">
        <v>23</v>
      </c>
      <c r="C15" s="2" t="s">
        <v>24</v>
      </c>
      <c r="D15" s="2" t="s">
        <v>55</v>
      </c>
      <c r="E15" s="2" t="s">
        <v>57</v>
      </c>
      <c r="F15" s="2" t="s">
        <v>32</v>
      </c>
      <c r="G15" s="2" t="s">
        <v>143</v>
      </c>
      <c r="H15" s="2" t="s">
        <v>61</v>
      </c>
      <c r="I15" s="2">
        <v>55</v>
      </c>
      <c r="J15" s="2">
        <v>0.66933867735470953</v>
      </c>
      <c r="K15" s="2">
        <v>0.620817843866171</v>
      </c>
      <c r="L15" s="2">
        <v>0.72608695652173916</v>
      </c>
      <c r="M15" s="2" t="s">
        <v>74</v>
      </c>
      <c r="N15" s="2" t="s">
        <v>145</v>
      </c>
      <c r="O15" s="2" t="s">
        <v>146</v>
      </c>
      <c r="P15" s="2">
        <v>74.7</v>
      </c>
    </row>
    <row r="16" spans="1:16" x14ac:dyDescent="0.25">
      <c r="A16" s="2" t="s">
        <v>19</v>
      </c>
      <c r="B16" s="2" t="s">
        <v>23</v>
      </c>
      <c r="C16" s="2" t="s">
        <v>24</v>
      </c>
      <c r="D16" s="2" t="s">
        <v>55</v>
      </c>
      <c r="E16" s="2" t="s">
        <v>57</v>
      </c>
      <c r="F16" s="2" t="s">
        <v>32</v>
      </c>
      <c r="G16" s="2" t="s">
        <v>149</v>
      </c>
      <c r="H16" s="2" t="s">
        <v>61</v>
      </c>
      <c r="I16" s="2">
        <v>56</v>
      </c>
      <c r="J16" s="2">
        <v>0.66933867735470953</v>
      </c>
      <c r="K16" s="2">
        <v>0.620817843866171</v>
      </c>
      <c r="L16" s="2">
        <v>0.72608695652173916</v>
      </c>
      <c r="M16" s="2" t="s">
        <v>74</v>
      </c>
      <c r="N16" s="2" t="s">
        <v>151</v>
      </c>
      <c r="O16" s="2" t="s">
        <v>152</v>
      </c>
      <c r="P16" s="2">
        <v>73</v>
      </c>
    </row>
    <row r="17" spans="1:16" x14ac:dyDescent="0.25">
      <c r="A17" s="2" t="s">
        <v>19</v>
      </c>
      <c r="B17" s="2" t="s">
        <v>23</v>
      </c>
      <c r="C17" s="2" t="s">
        <v>24</v>
      </c>
      <c r="D17" s="2" t="s">
        <v>55</v>
      </c>
      <c r="E17" s="2" t="s">
        <v>57</v>
      </c>
      <c r="F17" s="2" t="s">
        <v>32</v>
      </c>
      <c r="G17" s="2" t="s">
        <v>154</v>
      </c>
      <c r="H17" s="2" t="s">
        <v>61</v>
      </c>
      <c r="I17" s="2">
        <v>57</v>
      </c>
      <c r="J17" s="2">
        <v>0.66933867735470953</v>
      </c>
      <c r="K17" s="2">
        <v>0.620817843866171</v>
      </c>
      <c r="L17" s="2">
        <v>0.72608695652173916</v>
      </c>
      <c r="M17" s="2" t="s">
        <v>74</v>
      </c>
      <c r="N17" s="2" t="s">
        <v>156</v>
      </c>
      <c r="O17" s="2" t="s">
        <v>157</v>
      </c>
      <c r="P17" s="2">
        <v>77</v>
      </c>
    </row>
    <row r="18" spans="1:16" x14ac:dyDescent="0.25">
      <c r="A18" s="2" t="s">
        <v>19</v>
      </c>
      <c r="B18" s="2" t="s">
        <v>23</v>
      </c>
      <c r="C18" s="2" t="s">
        <v>24</v>
      </c>
      <c r="D18" s="2" t="s">
        <v>55</v>
      </c>
      <c r="E18" s="2" t="s">
        <v>57</v>
      </c>
      <c r="F18" s="2" t="s">
        <v>32</v>
      </c>
      <c r="G18" s="2" t="s">
        <v>159</v>
      </c>
      <c r="H18" s="2" t="s">
        <v>61</v>
      </c>
      <c r="I18" s="2">
        <v>58</v>
      </c>
      <c r="J18" s="2">
        <v>0.66933867735470953</v>
      </c>
      <c r="K18" s="2">
        <v>0.620817843866171</v>
      </c>
      <c r="L18" s="2">
        <v>0.72608695652173916</v>
      </c>
      <c r="M18" s="2" t="s">
        <v>74</v>
      </c>
      <c r="N18" s="2" t="s">
        <v>161</v>
      </c>
      <c r="O18" s="2" t="s">
        <v>162</v>
      </c>
      <c r="P18" s="2">
        <v>73.2</v>
      </c>
    </row>
    <row r="19" spans="1:16" x14ac:dyDescent="0.25">
      <c r="A19" s="2" t="s">
        <v>19</v>
      </c>
      <c r="B19" s="2" t="s">
        <v>23</v>
      </c>
      <c r="C19" s="2" t="s">
        <v>24</v>
      </c>
      <c r="D19" s="2" t="s">
        <v>55</v>
      </c>
      <c r="E19" s="2" t="s">
        <v>57</v>
      </c>
      <c r="F19" s="2" t="s">
        <v>32</v>
      </c>
      <c r="G19" s="2" t="s">
        <v>164</v>
      </c>
      <c r="H19" s="2" t="s">
        <v>61</v>
      </c>
      <c r="I19" s="2">
        <v>59</v>
      </c>
      <c r="J19" s="2">
        <v>0.66933867735470953</v>
      </c>
      <c r="K19" s="2">
        <v>0.620817843866171</v>
      </c>
      <c r="L19" s="2">
        <v>0.72608695652173916</v>
      </c>
      <c r="M19" s="2" t="s">
        <v>74</v>
      </c>
      <c r="N19" s="2" t="s">
        <v>166</v>
      </c>
      <c r="O19" s="2" t="s">
        <v>167</v>
      </c>
      <c r="P19" s="2">
        <v>68</v>
      </c>
    </row>
    <row r="20" spans="1:16" x14ac:dyDescent="0.25">
      <c r="A20" s="2" t="s">
        <v>19</v>
      </c>
      <c r="B20" s="2" t="s">
        <v>23</v>
      </c>
      <c r="C20" s="2" t="s">
        <v>24</v>
      </c>
      <c r="D20" s="2" t="s">
        <v>55</v>
      </c>
      <c r="E20" s="2" t="s">
        <v>57</v>
      </c>
      <c r="F20" s="2" t="s">
        <v>32</v>
      </c>
      <c r="G20" s="2" t="s">
        <v>169</v>
      </c>
      <c r="H20" s="2" t="s">
        <v>61</v>
      </c>
      <c r="I20" s="2">
        <v>60</v>
      </c>
      <c r="J20" s="2">
        <v>0.66933867735470953</v>
      </c>
      <c r="K20" s="2">
        <v>0.620817843866171</v>
      </c>
      <c r="L20" s="2">
        <v>0.72608695652173916</v>
      </c>
      <c r="M20" s="2" t="s">
        <v>74</v>
      </c>
      <c r="N20" s="2" t="s">
        <v>171</v>
      </c>
      <c r="O20" s="2" t="s">
        <v>172</v>
      </c>
      <c r="P20" s="2">
        <v>65.900000000000006</v>
      </c>
    </row>
    <row r="21" spans="1:16" ht="15.75" customHeight="1" x14ac:dyDescent="0.25">
      <c r="A21" s="2" t="s">
        <v>19</v>
      </c>
      <c r="B21" s="2" t="s">
        <v>23</v>
      </c>
      <c r="C21" s="2" t="s">
        <v>24</v>
      </c>
      <c r="D21" s="2" t="s">
        <v>55</v>
      </c>
      <c r="E21" s="2" t="s">
        <v>57</v>
      </c>
      <c r="F21" s="2" t="s">
        <v>32</v>
      </c>
      <c r="G21" s="2" t="s">
        <v>174</v>
      </c>
      <c r="H21" s="2" t="s">
        <v>61</v>
      </c>
      <c r="I21" s="2">
        <v>61</v>
      </c>
      <c r="J21" s="2">
        <v>0.66933867735470953</v>
      </c>
      <c r="K21" s="2">
        <v>0.620817843866171</v>
      </c>
      <c r="L21" s="2">
        <v>0.72608695652173916</v>
      </c>
      <c r="M21" s="2" t="s">
        <v>74</v>
      </c>
      <c r="N21" s="2" t="s">
        <v>176</v>
      </c>
      <c r="O21" s="2" t="s">
        <v>177</v>
      </c>
      <c r="P21" s="2">
        <v>65.5</v>
      </c>
    </row>
    <row r="22" spans="1:16" ht="15.75" customHeight="1" x14ac:dyDescent="0.25">
      <c r="A22" s="2" t="s">
        <v>19</v>
      </c>
      <c r="B22" s="2" t="s">
        <v>23</v>
      </c>
      <c r="C22" s="2" t="s">
        <v>24</v>
      </c>
      <c r="D22" s="2" t="s">
        <v>55</v>
      </c>
      <c r="E22" s="2" t="s">
        <v>179</v>
      </c>
      <c r="F22" s="2" t="s">
        <v>12</v>
      </c>
      <c r="G22" s="2" t="s">
        <v>180</v>
      </c>
      <c r="H22" s="2" t="s">
        <v>182</v>
      </c>
      <c r="I22" s="2">
        <v>42</v>
      </c>
      <c r="J22" s="2">
        <v>0.75409836065573765</v>
      </c>
      <c r="K22" s="2">
        <v>0.70050761421319796</v>
      </c>
      <c r="L22" s="2">
        <v>0.81656804733727806</v>
      </c>
      <c r="M22" s="2" t="s">
        <v>65</v>
      </c>
      <c r="N22" s="2" t="s">
        <v>183</v>
      </c>
      <c r="O22" s="2" t="s">
        <v>184</v>
      </c>
      <c r="P22" s="2">
        <v>0.9</v>
      </c>
    </row>
    <row r="23" spans="1:16" ht="15.75" customHeight="1" x14ac:dyDescent="0.25">
      <c r="A23" s="2" t="s">
        <v>19</v>
      </c>
      <c r="B23" s="2" t="s">
        <v>23</v>
      </c>
      <c r="C23" s="2" t="s">
        <v>24</v>
      </c>
      <c r="D23" s="2" t="s">
        <v>55</v>
      </c>
      <c r="E23" s="2" t="s">
        <v>179</v>
      </c>
      <c r="F23" s="2" t="s">
        <v>12</v>
      </c>
      <c r="G23" s="2" t="s">
        <v>186</v>
      </c>
      <c r="H23" s="2" t="s">
        <v>182</v>
      </c>
      <c r="I23" s="2">
        <v>43</v>
      </c>
      <c r="J23" s="2">
        <v>0.75409836065573765</v>
      </c>
      <c r="K23" s="2">
        <v>0.70050761421319796</v>
      </c>
      <c r="L23" s="2">
        <v>0.81656804733727806</v>
      </c>
      <c r="M23" s="2" t="s">
        <v>74</v>
      </c>
      <c r="N23" s="2" t="s">
        <v>188</v>
      </c>
      <c r="O23" s="2" t="s">
        <v>189</v>
      </c>
      <c r="P23" s="2">
        <v>64.400000000000006</v>
      </c>
    </row>
    <row r="24" spans="1:16" ht="15.75" customHeight="1" x14ac:dyDescent="0.25">
      <c r="A24" s="2" t="s">
        <v>19</v>
      </c>
      <c r="B24" s="2" t="s">
        <v>23</v>
      </c>
      <c r="C24" s="2" t="s">
        <v>24</v>
      </c>
      <c r="D24" s="2" t="s">
        <v>55</v>
      </c>
      <c r="E24" s="2" t="s">
        <v>179</v>
      </c>
      <c r="F24" s="2" t="s">
        <v>12</v>
      </c>
      <c r="G24" s="2" t="s">
        <v>192</v>
      </c>
      <c r="H24" s="2" t="s">
        <v>182</v>
      </c>
      <c r="I24" s="2">
        <v>44</v>
      </c>
      <c r="J24" s="2">
        <v>0.75409836065573765</v>
      </c>
      <c r="K24" s="2">
        <v>0.70050761421319796</v>
      </c>
      <c r="L24" s="2">
        <v>0.81656804733727806</v>
      </c>
      <c r="M24" s="2" t="s">
        <v>74</v>
      </c>
      <c r="N24" s="2" t="s">
        <v>194</v>
      </c>
      <c r="O24" s="2" t="s">
        <v>195</v>
      </c>
      <c r="P24" s="2">
        <v>63</v>
      </c>
    </row>
    <row r="25" spans="1:16" ht="15.75" customHeight="1" x14ac:dyDescent="0.25">
      <c r="A25" s="2" t="s">
        <v>19</v>
      </c>
      <c r="B25" s="2" t="s">
        <v>23</v>
      </c>
      <c r="C25" s="2" t="s">
        <v>24</v>
      </c>
      <c r="D25" s="2" t="s">
        <v>55</v>
      </c>
      <c r="E25" s="2" t="s">
        <v>179</v>
      </c>
      <c r="F25" s="2" t="s">
        <v>12</v>
      </c>
      <c r="G25" s="2" t="s">
        <v>197</v>
      </c>
      <c r="H25" s="2" t="s">
        <v>182</v>
      </c>
      <c r="I25" s="2">
        <v>45</v>
      </c>
      <c r="J25" s="2">
        <v>0.75409836065573765</v>
      </c>
      <c r="K25" s="2">
        <v>0.70050761421319796</v>
      </c>
      <c r="L25" s="2">
        <v>0.81656804733727806</v>
      </c>
      <c r="M25" s="2" t="s">
        <v>74</v>
      </c>
      <c r="N25" s="2" t="s">
        <v>199</v>
      </c>
      <c r="O25" s="2" t="s">
        <v>200</v>
      </c>
      <c r="P25" s="2">
        <v>64.5</v>
      </c>
    </row>
    <row r="26" spans="1:16" ht="15.75" customHeight="1" x14ac:dyDescent="0.25">
      <c r="A26" s="2" t="s">
        <v>19</v>
      </c>
      <c r="B26" s="2" t="s">
        <v>23</v>
      </c>
      <c r="C26" s="2" t="s">
        <v>24</v>
      </c>
      <c r="D26" s="2" t="s">
        <v>55</v>
      </c>
      <c r="E26" s="2" t="s">
        <v>179</v>
      </c>
      <c r="F26" s="2" t="s">
        <v>12</v>
      </c>
      <c r="G26" s="2" t="s">
        <v>202</v>
      </c>
      <c r="H26" s="2" t="s">
        <v>182</v>
      </c>
      <c r="I26" s="2">
        <v>46</v>
      </c>
      <c r="J26" s="2">
        <v>0.75409836065573765</v>
      </c>
      <c r="K26" s="2">
        <v>0.70050761421319796</v>
      </c>
      <c r="L26" s="2">
        <v>0.81656804733727806</v>
      </c>
      <c r="M26" s="2" t="s">
        <v>74</v>
      </c>
      <c r="N26" s="2" t="s">
        <v>204</v>
      </c>
      <c r="O26" s="2" t="s">
        <v>205</v>
      </c>
      <c r="P26" s="2">
        <v>63.8</v>
      </c>
    </row>
    <row r="27" spans="1:16" ht="15.75" customHeight="1" x14ac:dyDescent="0.25">
      <c r="A27" s="2" t="s">
        <v>19</v>
      </c>
      <c r="B27" s="2" t="s">
        <v>23</v>
      </c>
      <c r="C27" s="2" t="s">
        <v>24</v>
      </c>
      <c r="D27" s="2" t="s">
        <v>55</v>
      </c>
      <c r="E27" s="2" t="s">
        <v>179</v>
      </c>
      <c r="F27" s="2" t="s">
        <v>12</v>
      </c>
      <c r="G27" s="2" t="s">
        <v>207</v>
      </c>
      <c r="H27" s="2" t="s">
        <v>182</v>
      </c>
      <c r="I27" s="2">
        <v>47</v>
      </c>
      <c r="J27" s="2">
        <v>0.75409836065573765</v>
      </c>
      <c r="K27" s="2">
        <v>0.70050761421319796</v>
      </c>
      <c r="L27" s="2">
        <v>0.81656804733727806</v>
      </c>
      <c r="M27" s="2" t="s">
        <v>74</v>
      </c>
      <c r="N27" s="2" t="s">
        <v>209</v>
      </c>
      <c r="O27" s="2" t="s">
        <v>210</v>
      </c>
      <c r="P27" s="2">
        <v>63.1</v>
      </c>
    </row>
    <row r="28" spans="1:16" ht="15.75" customHeight="1" x14ac:dyDescent="0.25">
      <c r="A28" s="2" t="s">
        <v>19</v>
      </c>
      <c r="B28" s="2" t="s">
        <v>23</v>
      </c>
      <c r="C28" s="2" t="s">
        <v>24</v>
      </c>
      <c r="D28" s="2" t="s">
        <v>55</v>
      </c>
      <c r="E28" s="2" t="s">
        <v>179</v>
      </c>
      <c r="F28" s="2" t="s">
        <v>12</v>
      </c>
      <c r="G28" s="2" t="s">
        <v>212</v>
      </c>
      <c r="H28" s="2" t="s">
        <v>182</v>
      </c>
      <c r="I28" s="2">
        <v>48</v>
      </c>
      <c r="J28" s="2">
        <v>0.75409836065573765</v>
      </c>
      <c r="K28" s="2">
        <v>0.70050761421319796</v>
      </c>
      <c r="L28" s="2">
        <v>0.81656804733727806</v>
      </c>
      <c r="M28" s="2" t="s">
        <v>74</v>
      </c>
      <c r="N28" s="2" t="s">
        <v>214</v>
      </c>
      <c r="O28" s="2" t="s">
        <v>215</v>
      </c>
      <c r="P28" s="2">
        <v>62.7</v>
      </c>
    </row>
    <row r="29" spans="1:16" ht="15.75" customHeight="1" x14ac:dyDescent="0.25">
      <c r="A29" s="2" t="s">
        <v>19</v>
      </c>
      <c r="B29" s="2" t="s">
        <v>23</v>
      </c>
      <c r="C29" s="2" t="s">
        <v>24</v>
      </c>
      <c r="D29" s="2" t="s">
        <v>55</v>
      </c>
      <c r="E29" s="2" t="s">
        <v>179</v>
      </c>
      <c r="F29" s="2" t="s">
        <v>12</v>
      </c>
      <c r="G29" s="2" t="s">
        <v>217</v>
      </c>
      <c r="H29" s="2" t="s">
        <v>182</v>
      </c>
      <c r="I29" s="2">
        <v>49</v>
      </c>
      <c r="J29" s="2">
        <v>0.75409836065573765</v>
      </c>
      <c r="K29" s="2">
        <v>0.70050761421319796</v>
      </c>
      <c r="L29" s="2">
        <v>0.81656804733727806</v>
      </c>
      <c r="M29" s="2" t="s">
        <v>74</v>
      </c>
      <c r="N29" s="2" t="s">
        <v>219</v>
      </c>
      <c r="O29" s="2" t="s">
        <v>220</v>
      </c>
      <c r="P29" s="2">
        <v>65</v>
      </c>
    </row>
    <row r="30" spans="1:16" ht="15.75" customHeight="1" x14ac:dyDescent="0.25">
      <c r="A30" s="2" t="s">
        <v>19</v>
      </c>
      <c r="B30" s="2" t="s">
        <v>23</v>
      </c>
      <c r="C30" s="2" t="s">
        <v>24</v>
      </c>
      <c r="D30" s="2" t="s">
        <v>55</v>
      </c>
      <c r="E30" s="2" t="s">
        <v>179</v>
      </c>
      <c r="F30" s="2" t="s">
        <v>12</v>
      </c>
      <c r="G30" s="2" t="s">
        <v>222</v>
      </c>
      <c r="H30" s="2" t="s">
        <v>182</v>
      </c>
      <c r="I30" s="2">
        <v>50</v>
      </c>
      <c r="J30" s="2">
        <v>0.75409836065573765</v>
      </c>
      <c r="K30" s="2">
        <v>0.70050761421319796</v>
      </c>
      <c r="L30" s="2">
        <v>0.81656804733727806</v>
      </c>
      <c r="M30" s="2" t="s">
        <v>74</v>
      </c>
      <c r="N30" s="2" t="s">
        <v>224</v>
      </c>
      <c r="O30" s="2" t="s">
        <v>225</v>
      </c>
      <c r="P30" s="2">
        <v>64.5</v>
      </c>
    </row>
    <row r="31" spans="1:16" ht="15.75" customHeight="1" x14ac:dyDescent="0.25">
      <c r="A31" s="2" t="s">
        <v>19</v>
      </c>
      <c r="B31" s="2" t="s">
        <v>23</v>
      </c>
      <c r="C31" s="2" t="s">
        <v>24</v>
      </c>
      <c r="D31" s="2" t="s">
        <v>55</v>
      </c>
      <c r="E31" s="2" t="s">
        <v>179</v>
      </c>
      <c r="F31" s="2" t="s">
        <v>12</v>
      </c>
      <c r="G31" s="2" t="s">
        <v>227</v>
      </c>
      <c r="H31" s="2" t="s">
        <v>182</v>
      </c>
      <c r="I31" s="2">
        <v>51</v>
      </c>
      <c r="J31" s="2">
        <v>0.75409836065573765</v>
      </c>
      <c r="K31" s="2">
        <v>0.70050761421319796</v>
      </c>
      <c r="L31" s="2">
        <v>0.81656804733727806</v>
      </c>
      <c r="M31" s="2" t="s">
        <v>74</v>
      </c>
      <c r="N31" s="2" t="s">
        <v>229</v>
      </c>
      <c r="O31" s="2" t="s">
        <v>230</v>
      </c>
      <c r="P31" s="2">
        <v>63.4</v>
      </c>
    </row>
    <row r="32" spans="1:16" ht="15.75" customHeight="1" x14ac:dyDescent="0.25">
      <c r="A32" s="2" t="s">
        <v>19</v>
      </c>
      <c r="B32" s="2" t="s">
        <v>23</v>
      </c>
      <c r="C32" s="2" t="s">
        <v>24</v>
      </c>
      <c r="D32" s="2" t="s">
        <v>55</v>
      </c>
      <c r="E32" s="2" t="s">
        <v>179</v>
      </c>
      <c r="F32" s="2" t="s">
        <v>12</v>
      </c>
      <c r="G32" s="2" t="s">
        <v>232</v>
      </c>
      <c r="H32" s="2" t="s">
        <v>182</v>
      </c>
      <c r="I32" s="2">
        <v>52</v>
      </c>
      <c r="J32" s="2">
        <v>0.75409836065573765</v>
      </c>
      <c r="K32" s="2">
        <v>0.70050761421319796</v>
      </c>
      <c r="L32" s="2">
        <v>0.81656804733727806</v>
      </c>
      <c r="M32" s="2" t="s">
        <v>74</v>
      </c>
      <c r="N32" s="2" t="s">
        <v>234</v>
      </c>
      <c r="O32" s="2" t="s">
        <v>235</v>
      </c>
      <c r="P32" s="2">
        <v>63.3</v>
      </c>
    </row>
    <row r="33" spans="1:16" ht="15.75" customHeight="1" x14ac:dyDescent="0.25">
      <c r="A33" s="2" t="s">
        <v>19</v>
      </c>
      <c r="B33" s="2" t="s">
        <v>23</v>
      </c>
      <c r="C33" s="2" t="s">
        <v>24</v>
      </c>
      <c r="D33" s="2" t="s">
        <v>55</v>
      </c>
      <c r="E33" s="2" t="s">
        <v>179</v>
      </c>
      <c r="F33" s="2" t="s">
        <v>12</v>
      </c>
      <c r="G33" s="2" t="s">
        <v>237</v>
      </c>
      <c r="H33" s="2" t="s">
        <v>182</v>
      </c>
      <c r="I33" s="2">
        <v>53</v>
      </c>
      <c r="J33" s="2">
        <v>0.75409836065573765</v>
      </c>
      <c r="K33" s="2">
        <v>0.70050761421319796</v>
      </c>
      <c r="L33" s="2">
        <v>0.81656804733727806</v>
      </c>
      <c r="M33" s="2" t="s">
        <v>74</v>
      </c>
      <c r="N33" s="2" t="s">
        <v>239</v>
      </c>
      <c r="O33" s="2" t="s">
        <v>240</v>
      </c>
      <c r="P33" s="2">
        <v>53.4</v>
      </c>
    </row>
    <row r="34" spans="1:16" ht="15.75" customHeight="1" x14ac:dyDescent="0.25">
      <c r="A34" s="2" t="s">
        <v>19</v>
      </c>
      <c r="B34" s="2" t="s">
        <v>23</v>
      </c>
      <c r="C34" s="2" t="s">
        <v>24</v>
      </c>
      <c r="D34" s="2" t="s">
        <v>55</v>
      </c>
      <c r="E34" s="2" t="s">
        <v>179</v>
      </c>
      <c r="F34" s="2" t="s">
        <v>12</v>
      </c>
      <c r="G34" s="2" t="s">
        <v>242</v>
      </c>
      <c r="H34" s="2" t="s">
        <v>182</v>
      </c>
      <c r="I34" s="2">
        <v>54</v>
      </c>
      <c r="J34" s="2">
        <v>0.75409836065573765</v>
      </c>
      <c r="K34" s="2">
        <v>0.70050761421319796</v>
      </c>
      <c r="L34" s="2">
        <v>0.81656804733727806</v>
      </c>
      <c r="M34" s="2" t="s">
        <v>74</v>
      </c>
      <c r="N34" s="2" t="s">
        <v>244</v>
      </c>
      <c r="O34" s="2" t="s">
        <v>245</v>
      </c>
      <c r="P34" s="2">
        <v>63.4</v>
      </c>
    </row>
    <row r="35" spans="1:16" ht="15.75" customHeight="1" x14ac:dyDescent="0.25">
      <c r="A35" s="2" t="s">
        <v>19</v>
      </c>
      <c r="B35" s="2" t="s">
        <v>23</v>
      </c>
      <c r="C35" s="2" t="s">
        <v>24</v>
      </c>
      <c r="D35" s="2" t="s">
        <v>55</v>
      </c>
      <c r="E35" s="2" t="s">
        <v>179</v>
      </c>
      <c r="F35" s="2" t="s">
        <v>12</v>
      </c>
      <c r="G35" s="2" t="s">
        <v>247</v>
      </c>
      <c r="H35" s="2" t="s">
        <v>182</v>
      </c>
      <c r="I35" s="2">
        <v>55</v>
      </c>
      <c r="J35" s="2">
        <v>0.75409836065573765</v>
      </c>
      <c r="K35" s="2">
        <v>0.70050761421319796</v>
      </c>
      <c r="L35" s="2">
        <v>0.81656804733727806</v>
      </c>
      <c r="M35" s="2" t="s">
        <v>74</v>
      </c>
      <c r="N35" s="2" t="s">
        <v>249</v>
      </c>
      <c r="O35" s="2" t="s">
        <v>250</v>
      </c>
      <c r="P35" s="2">
        <v>63.2</v>
      </c>
    </row>
    <row r="36" spans="1:16" ht="15.75" customHeight="1" x14ac:dyDescent="0.25">
      <c r="A36" s="2" t="s">
        <v>19</v>
      </c>
      <c r="B36" s="2" t="s">
        <v>23</v>
      </c>
      <c r="C36" s="2" t="s">
        <v>24</v>
      </c>
      <c r="D36" s="2" t="s">
        <v>55</v>
      </c>
      <c r="E36" s="2" t="s">
        <v>179</v>
      </c>
      <c r="F36" s="2" t="s">
        <v>12</v>
      </c>
      <c r="G36" s="2" t="s">
        <v>252</v>
      </c>
      <c r="H36" s="2" t="s">
        <v>182</v>
      </c>
      <c r="I36" s="2">
        <v>56</v>
      </c>
      <c r="J36" s="2">
        <v>0.75409836065573765</v>
      </c>
      <c r="K36" s="2">
        <v>0.70050761421319796</v>
      </c>
      <c r="L36" s="2">
        <v>0.81656804733727806</v>
      </c>
      <c r="M36" s="2" t="s">
        <v>74</v>
      </c>
      <c r="N36" s="2" t="s">
        <v>254</v>
      </c>
      <c r="O36" s="2" t="s">
        <v>255</v>
      </c>
      <c r="P36" s="2">
        <v>63.9</v>
      </c>
    </row>
    <row r="37" spans="1:16" ht="15.75" customHeight="1" x14ac:dyDescent="0.25">
      <c r="A37" s="2" t="s">
        <v>19</v>
      </c>
      <c r="B37" s="2" t="s">
        <v>23</v>
      </c>
      <c r="C37" s="2" t="s">
        <v>24</v>
      </c>
      <c r="D37" s="2" t="s">
        <v>55</v>
      </c>
      <c r="E37" s="2" t="s">
        <v>179</v>
      </c>
      <c r="F37" s="2" t="s">
        <v>12</v>
      </c>
      <c r="G37" s="2" t="s">
        <v>257</v>
      </c>
      <c r="H37" s="2" t="s">
        <v>182</v>
      </c>
      <c r="I37" s="2">
        <v>57</v>
      </c>
      <c r="J37" s="2">
        <v>0.75409836065573765</v>
      </c>
      <c r="K37" s="2">
        <v>0.70050761421319796</v>
      </c>
      <c r="L37" s="2">
        <v>0.81656804733727806</v>
      </c>
      <c r="M37" s="2" t="s">
        <v>74</v>
      </c>
      <c r="N37" s="2" t="s">
        <v>259</v>
      </c>
      <c r="O37" s="2" t="s">
        <v>260</v>
      </c>
      <c r="P37" s="2">
        <v>64.3</v>
      </c>
    </row>
    <row r="38" spans="1:16" ht="15.75" customHeight="1" x14ac:dyDescent="0.25">
      <c r="A38" s="2" t="s">
        <v>19</v>
      </c>
      <c r="B38" s="2" t="s">
        <v>23</v>
      </c>
      <c r="C38" s="2" t="s">
        <v>24</v>
      </c>
      <c r="D38" s="2" t="s">
        <v>55</v>
      </c>
      <c r="E38" s="2" t="s">
        <v>179</v>
      </c>
      <c r="F38" s="2" t="s">
        <v>12</v>
      </c>
      <c r="G38" s="2" t="s">
        <v>262</v>
      </c>
      <c r="H38" s="2" t="s">
        <v>182</v>
      </c>
      <c r="I38" s="2">
        <v>58</v>
      </c>
      <c r="J38" s="2">
        <v>0.75409836065573765</v>
      </c>
      <c r="K38" s="2">
        <v>0.70050761421319796</v>
      </c>
      <c r="L38" s="2">
        <v>0.81656804733727806</v>
      </c>
      <c r="M38" s="2" t="s">
        <v>74</v>
      </c>
      <c r="N38" s="2" t="s">
        <v>264</v>
      </c>
      <c r="O38" s="2" t="s">
        <v>265</v>
      </c>
      <c r="P38" s="2">
        <v>63.7</v>
      </c>
    </row>
    <row r="39" spans="1:16" ht="15.75" customHeight="1" x14ac:dyDescent="0.25">
      <c r="A39" s="2" t="s">
        <v>19</v>
      </c>
      <c r="B39" s="2" t="s">
        <v>23</v>
      </c>
      <c r="C39" s="2" t="s">
        <v>24</v>
      </c>
      <c r="D39" s="2" t="s">
        <v>55</v>
      </c>
      <c r="E39" s="2" t="s">
        <v>179</v>
      </c>
      <c r="F39" s="2" t="s">
        <v>12</v>
      </c>
      <c r="G39" s="2" t="s">
        <v>267</v>
      </c>
      <c r="H39" s="2" t="s">
        <v>182</v>
      </c>
      <c r="I39" s="2">
        <v>59</v>
      </c>
      <c r="J39" s="2">
        <v>0.75409836065573765</v>
      </c>
      <c r="K39" s="2">
        <v>0.70050761421319796</v>
      </c>
      <c r="L39" s="2">
        <v>0.81656804733727806</v>
      </c>
      <c r="M39" s="2" t="s">
        <v>74</v>
      </c>
      <c r="N39" s="2" t="s">
        <v>269</v>
      </c>
      <c r="O39" s="2" t="s">
        <v>270</v>
      </c>
      <c r="P39" s="2">
        <v>64.2</v>
      </c>
    </row>
    <row r="40" spans="1:16" ht="15.75" customHeight="1" x14ac:dyDescent="0.25">
      <c r="A40" s="2" t="s">
        <v>19</v>
      </c>
      <c r="B40" s="2" t="s">
        <v>23</v>
      </c>
      <c r="C40" s="2" t="s">
        <v>24</v>
      </c>
      <c r="D40" s="2" t="s">
        <v>55</v>
      </c>
      <c r="E40" s="2" t="s">
        <v>179</v>
      </c>
      <c r="F40" s="2" t="s">
        <v>12</v>
      </c>
      <c r="G40" s="2" t="s">
        <v>272</v>
      </c>
      <c r="H40" s="2" t="s">
        <v>182</v>
      </c>
      <c r="I40" s="2">
        <v>60</v>
      </c>
      <c r="J40" s="2">
        <v>0.75409836065573765</v>
      </c>
      <c r="K40" s="2">
        <v>0.70050761421319796</v>
      </c>
      <c r="L40" s="2">
        <v>0.81656804733727806</v>
      </c>
      <c r="M40" s="2" t="s">
        <v>74</v>
      </c>
      <c r="N40" s="2" t="s">
        <v>274</v>
      </c>
      <c r="O40" s="2" t="s">
        <v>275</v>
      </c>
      <c r="P40" s="2">
        <v>64.099999999999994</v>
      </c>
    </row>
    <row r="41" spans="1:16" ht="15.75" customHeight="1" x14ac:dyDescent="0.25">
      <c r="A41" s="2" t="s">
        <v>19</v>
      </c>
      <c r="B41" s="2" t="s">
        <v>23</v>
      </c>
      <c r="C41" s="2" t="s">
        <v>24</v>
      </c>
      <c r="D41" s="2" t="s">
        <v>55</v>
      </c>
      <c r="E41" s="2" t="s">
        <v>179</v>
      </c>
      <c r="F41" s="2" t="s">
        <v>12</v>
      </c>
      <c r="G41" s="2" t="s">
        <v>277</v>
      </c>
      <c r="H41" s="2" t="s">
        <v>182</v>
      </c>
      <c r="I41" s="2">
        <v>61</v>
      </c>
      <c r="J41" s="2">
        <v>0.75409836065573765</v>
      </c>
      <c r="K41" s="2">
        <v>0.70050761421319796</v>
      </c>
      <c r="L41" s="2">
        <v>0.81656804733727806</v>
      </c>
      <c r="M41" s="2" t="s">
        <v>74</v>
      </c>
      <c r="N41" s="2" t="s">
        <v>279</v>
      </c>
      <c r="O41" s="2" t="s">
        <v>280</v>
      </c>
      <c r="P41" s="2">
        <v>63.5</v>
      </c>
    </row>
    <row r="42" spans="1:16" ht="15.75" customHeight="1" x14ac:dyDescent="0.25">
      <c r="A42" s="2" t="s">
        <v>19</v>
      </c>
      <c r="B42" s="2" t="s">
        <v>23</v>
      </c>
      <c r="C42" s="2" t="s">
        <v>24</v>
      </c>
      <c r="D42" s="2" t="s">
        <v>55</v>
      </c>
      <c r="E42" s="2" t="s">
        <v>282</v>
      </c>
      <c r="F42" s="2" t="s">
        <v>26</v>
      </c>
      <c r="G42" s="2" t="s">
        <v>283</v>
      </c>
      <c r="H42" s="2" t="s">
        <v>285</v>
      </c>
      <c r="I42" s="2">
        <v>42</v>
      </c>
      <c r="J42" s="2">
        <v>0.7379912663755458</v>
      </c>
      <c r="K42" s="2">
        <v>0.71610169491525422</v>
      </c>
      <c r="L42" s="2">
        <v>0.76126126126126126</v>
      </c>
      <c r="M42" s="2" t="s">
        <v>65</v>
      </c>
      <c r="N42" s="2" t="s">
        <v>286</v>
      </c>
      <c r="O42" s="2" t="s">
        <v>287</v>
      </c>
      <c r="P42" s="2">
        <v>0.7</v>
      </c>
    </row>
    <row r="43" spans="1:16" ht="15.75" customHeight="1" x14ac:dyDescent="0.25">
      <c r="A43" s="2" t="s">
        <v>19</v>
      </c>
      <c r="B43" s="2" t="s">
        <v>23</v>
      </c>
      <c r="C43" s="2" t="s">
        <v>24</v>
      </c>
      <c r="D43" s="2" t="s">
        <v>55</v>
      </c>
      <c r="E43" s="2" t="s">
        <v>282</v>
      </c>
      <c r="F43" s="2" t="s">
        <v>26</v>
      </c>
      <c r="G43" s="2" t="s">
        <v>289</v>
      </c>
      <c r="H43" s="2" t="s">
        <v>285</v>
      </c>
      <c r="I43" s="2">
        <v>43</v>
      </c>
      <c r="J43" s="2">
        <v>0.7379912663755458</v>
      </c>
      <c r="K43" s="2">
        <v>0.71610169491525422</v>
      </c>
      <c r="L43" s="2">
        <v>0.76126126126126126</v>
      </c>
      <c r="M43" s="2" t="s">
        <v>74</v>
      </c>
      <c r="N43" s="2" t="s">
        <v>291</v>
      </c>
      <c r="O43" s="2" t="s">
        <v>292</v>
      </c>
      <c r="P43" s="2">
        <v>64.599999999999994</v>
      </c>
    </row>
    <row r="44" spans="1:16" ht="15.75" customHeight="1" x14ac:dyDescent="0.25">
      <c r="A44" s="2" t="s">
        <v>19</v>
      </c>
      <c r="B44" s="2" t="s">
        <v>23</v>
      </c>
      <c r="C44" s="2" t="s">
        <v>24</v>
      </c>
      <c r="D44" s="2" t="s">
        <v>55</v>
      </c>
      <c r="E44" s="2" t="s">
        <v>282</v>
      </c>
      <c r="F44" s="2" t="s">
        <v>26</v>
      </c>
      <c r="G44" s="2" t="s">
        <v>294</v>
      </c>
      <c r="H44" s="2" t="s">
        <v>285</v>
      </c>
      <c r="I44" s="2">
        <v>44</v>
      </c>
      <c r="J44" s="2">
        <v>0.7379912663755458</v>
      </c>
      <c r="K44" s="2">
        <v>0.71610169491525422</v>
      </c>
      <c r="L44" s="2">
        <v>0.76126126126126126</v>
      </c>
      <c r="M44" s="2" t="s">
        <v>74</v>
      </c>
      <c r="N44" s="2" t="s">
        <v>296</v>
      </c>
      <c r="O44" s="2" t="s">
        <v>297</v>
      </c>
      <c r="P44" s="2">
        <v>65</v>
      </c>
    </row>
    <row r="45" spans="1:16" ht="15.75" customHeight="1" x14ac:dyDescent="0.25">
      <c r="A45" s="2" t="s">
        <v>19</v>
      </c>
      <c r="B45" s="2" t="s">
        <v>23</v>
      </c>
      <c r="C45" s="2" t="s">
        <v>24</v>
      </c>
      <c r="D45" s="2" t="s">
        <v>55</v>
      </c>
      <c r="E45" s="2" t="s">
        <v>282</v>
      </c>
      <c r="F45" s="2" t="s">
        <v>26</v>
      </c>
      <c r="G45" s="2" t="s">
        <v>299</v>
      </c>
      <c r="H45" s="2" t="s">
        <v>285</v>
      </c>
      <c r="I45" s="2">
        <v>45</v>
      </c>
      <c r="J45" s="2">
        <v>0.7379912663755458</v>
      </c>
      <c r="K45" s="2">
        <v>0.71610169491525422</v>
      </c>
      <c r="L45" s="2">
        <v>0.76126126126126126</v>
      </c>
      <c r="M45" s="2" t="s">
        <v>74</v>
      </c>
      <c r="N45" s="2" t="s">
        <v>301</v>
      </c>
      <c r="O45" s="2" t="s">
        <v>302</v>
      </c>
      <c r="P45" s="2">
        <v>65.7</v>
      </c>
    </row>
    <row r="46" spans="1:16" ht="15.75" customHeight="1" x14ac:dyDescent="0.25">
      <c r="A46" s="2" t="s">
        <v>19</v>
      </c>
      <c r="B46" s="2" t="s">
        <v>23</v>
      </c>
      <c r="C46" s="2" t="s">
        <v>24</v>
      </c>
      <c r="D46" s="2" t="s">
        <v>55</v>
      </c>
      <c r="E46" s="2" t="s">
        <v>282</v>
      </c>
      <c r="F46" s="2" t="s">
        <v>26</v>
      </c>
      <c r="G46" s="2" t="s">
        <v>304</v>
      </c>
      <c r="H46" s="2" t="s">
        <v>285</v>
      </c>
      <c r="I46" s="2">
        <v>46</v>
      </c>
      <c r="J46" s="2">
        <v>0.7379912663755458</v>
      </c>
      <c r="K46" s="2">
        <v>0.71610169491525422</v>
      </c>
      <c r="L46" s="2">
        <v>0.76126126126126126</v>
      </c>
      <c r="M46" s="2" t="s">
        <v>74</v>
      </c>
      <c r="N46" s="2" t="s">
        <v>306</v>
      </c>
      <c r="O46" s="2" t="s">
        <v>307</v>
      </c>
      <c r="P46" s="2">
        <v>65.400000000000006</v>
      </c>
    </row>
    <row r="47" spans="1:16" ht="15.75" customHeight="1" x14ac:dyDescent="0.25">
      <c r="A47" s="2" t="s">
        <v>19</v>
      </c>
      <c r="B47" s="2" t="s">
        <v>23</v>
      </c>
      <c r="C47" s="2" t="s">
        <v>24</v>
      </c>
      <c r="D47" s="2" t="s">
        <v>55</v>
      </c>
      <c r="E47" s="2" t="s">
        <v>282</v>
      </c>
      <c r="F47" s="2" t="s">
        <v>26</v>
      </c>
      <c r="G47" s="2" t="s">
        <v>309</v>
      </c>
      <c r="H47" s="2" t="s">
        <v>285</v>
      </c>
      <c r="I47" s="2">
        <v>47</v>
      </c>
      <c r="J47" s="2">
        <v>0.7379912663755458</v>
      </c>
      <c r="K47" s="2">
        <v>0.71610169491525422</v>
      </c>
      <c r="L47" s="2">
        <v>0.76126126126126126</v>
      </c>
      <c r="M47" s="2" t="s">
        <v>74</v>
      </c>
      <c r="N47" s="2" t="s">
        <v>311</v>
      </c>
      <c r="O47" s="2" t="s">
        <v>312</v>
      </c>
      <c r="P47" s="2">
        <v>65.7</v>
      </c>
    </row>
    <row r="48" spans="1:16" ht="15.75" customHeight="1" x14ac:dyDescent="0.25">
      <c r="A48" s="2" t="s">
        <v>19</v>
      </c>
      <c r="B48" s="2" t="s">
        <v>23</v>
      </c>
      <c r="C48" s="2" t="s">
        <v>24</v>
      </c>
      <c r="D48" s="2" t="s">
        <v>55</v>
      </c>
      <c r="E48" s="2" t="s">
        <v>282</v>
      </c>
      <c r="F48" s="2" t="s">
        <v>26</v>
      </c>
      <c r="G48" s="2" t="s">
        <v>314</v>
      </c>
      <c r="H48" s="2" t="s">
        <v>285</v>
      </c>
      <c r="I48" s="2">
        <v>48</v>
      </c>
      <c r="J48" s="2">
        <v>0.7379912663755458</v>
      </c>
      <c r="K48" s="2">
        <v>0.71610169491525422</v>
      </c>
      <c r="L48" s="2">
        <v>0.76126126126126126</v>
      </c>
      <c r="M48" s="2" t="s">
        <v>74</v>
      </c>
      <c r="N48" s="2" t="s">
        <v>316</v>
      </c>
      <c r="O48" s="2" t="s">
        <v>317</v>
      </c>
      <c r="P48" s="2">
        <v>65.3</v>
      </c>
    </row>
    <row r="49" spans="1:16" ht="15.75" customHeight="1" x14ac:dyDescent="0.25">
      <c r="A49" s="2" t="s">
        <v>19</v>
      </c>
      <c r="B49" s="2" t="s">
        <v>23</v>
      </c>
      <c r="C49" s="2" t="s">
        <v>24</v>
      </c>
      <c r="D49" s="2" t="s">
        <v>55</v>
      </c>
      <c r="E49" s="2" t="s">
        <v>282</v>
      </c>
      <c r="F49" s="2" t="s">
        <v>26</v>
      </c>
      <c r="G49" s="2" t="s">
        <v>319</v>
      </c>
      <c r="H49" s="2" t="s">
        <v>285</v>
      </c>
      <c r="I49" s="2">
        <v>49</v>
      </c>
      <c r="J49" s="2">
        <v>0.7379912663755458</v>
      </c>
      <c r="K49" s="2">
        <v>0.71610169491525422</v>
      </c>
      <c r="L49" s="2">
        <v>0.76126126126126126</v>
      </c>
      <c r="M49" s="2" t="s">
        <v>74</v>
      </c>
      <c r="N49" s="2" t="s">
        <v>321</v>
      </c>
      <c r="O49" s="2" t="s">
        <v>322</v>
      </c>
      <c r="P49" s="2">
        <v>64.3</v>
      </c>
    </row>
    <row r="50" spans="1:16" ht="15.75" customHeight="1" x14ac:dyDescent="0.25">
      <c r="A50" s="2" t="s">
        <v>19</v>
      </c>
      <c r="B50" s="2" t="s">
        <v>23</v>
      </c>
      <c r="C50" s="2" t="s">
        <v>24</v>
      </c>
      <c r="D50" s="2" t="s">
        <v>55</v>
      </c>
      <c r="E50" s="2" t="s">
        <v>282</v>
      </c>
      <c r="F50" s="2" t="s">
        <v>26</v>
      </c>
      <c r="G50" s="2" t="s">
        <v>324</v>
      </c>
      <c r="H50" s="2" t="s">
        <v>285</v>
      </c>
      <c r="I50" s="2">
        <v>50</v>
      </c>
      <c r="J50" s="2">
        <v>0.7379912663755458</v>
      </c>
      <c r="K50" s="2">
        <v>0.71610169491525422</v>
      </c>
      <c r="L50" s="2">
        <v>0.76126126126126126</v>
      </c>
      <c r="M50" s="2" t="s">
        <v>74</v>
      </c>
      <c r="N50" s="2" t="s">
        <v>326</v>
      </c>
      <c r="O50" s="2" t="s">
        <v>327</v>
      </c>
      <c r="P50" s="2">
        <v>65.7</v>
      </c>
    </row>
    <row r="51" spans="1:16" ht="15.75" customHeight="1" x14ac:dyDescent="0.25">
      <c r="A51" s="2" t="s">
        <v>19</v>
      </c>
      <c r="B51" s="2" t="s">
        <v>23</v>
      </c>
      <c r="C51" s="2" t="s">
        <v>24</v>
      </c>
      <c r="D51" s="2" t="s">
        <v>55</v>
      </c>
      <c r="E51" s="2" t="s">
        <v>282</v>
      </c>
      <c r="F51" s="2" t="s">
        <v>26</v>
      </c>
      <c r="G51" s="2" t="s">
        <v>329</v>
      </c>
      <c r="H51" s="2" t="s">
        <v>285</v>
      </c>
      <c r="I51" s="2">
        <v>51</v>
      </c>
      <c r="J51" s="2">
        <v>0.7379912663755458</v>
      </c>
      <c r="K51" s="2">
        <v>0.71610169491525422</v>
      </c>
      <c r="L51" s="2">
        <v>0.76126126126126126</v>
      </c>
      <c r="M51" s="2" t="s">
        <v>74</v>
      </c>
      <c r="N51" s="2" t="s">
        <v>331</v>
      </c>
      <c r="O51" s="2" t="s">
        <v>332</v>
      </c>
      <c r="P51" s="2">
        <v>65.400000000000006</v>
      </c>
    </row>
    <row r="52" spans="1:16" ht="15.75" customHeight="1" x14ac:dyDescent="0.25">
      <c r="A52" s="2" t="s">
        <v>19</v>
      </c>
      <c r="B52" s="2" t="s">
        <v>23</v>
      </c>
      <c r="C52" s="2" t="s">
        <v>24</v>
      </c>
      <c r="D52" s="2" t="s">
        <v>55</v>
      </c>
      <c r="E52" s="2" t="s">
        <v>282</v>
      </c>
      <c r="F52" s="2" t="s">
        <v>26</v>
      </c>
      <c r="G52" s="2" t="s">
        <v>334</v>
      </c>
      <c r="H52" s="2" t="s">
        <v>285</v>
      </c>
      <c r="I52" s="2">
        <v>52</v>
      </c>
      <c r="J52" s="2">
        <v>0.7379912663755458</v>
      </c>
      <c r="K52" s="2">
        <v>0.71610169491525422</v>
      </c>
      <c r="L52" s="2">
        <v>0.76126126126126126</v>
      </c>
      <c r="M52" s="2" t="s">
        <v>74</v>
      </c>
      <c r="N52" s="2" t="s">
        <v>336</v>
      </c>
      <c r="O52" s="2" t="s">
        <v>337</v>
      </c>
      <c r="P52" s="2">
        <v>65.3</v>
      </c>
    </row>
    <row r="53" spans="1:16" ht="15.75" customHeight="1" x14ac:dyDescent="0.25">
      <c r="A53" s="2" t="s">
        <v>19</v>
      </c>
      <c r="B53" s="2" t="s">
        <v>23</v>
      </c>
      <c r="C53" s="2" t="s">
        <v>24</v>
      </c>
      <c r="D53" s="2" t="s">
        <v>55</v>
      </c>
      <c r="E53" s="2" t="s">
        <v>282</v>
      </c>
      <c r="F53" s="2" t="s">
        <v>26</v>
      </c>
      <c r="G53" s="2" t="s">
        <v>339</v>
      </c>
      <c r="H53" s="2" t="s">
        <v>285</v>
      </c>
      <c r="I53" s="2">
        <v>53</v>
      </c>
      <c r="J53" s="2">
        <v>0.7379912663755458</v>
      </c>
      <c r="K53" s="2">
        <v>0.71610169491525422</v>
      </c>
      <c r="L53" s="2">
        <v>0.76126126126126126</v>
      </c>
      <c r="M53" s="2" t="s">
        <v>74</v>
      </c>
      <c r="N53" s="2" t="s">
        <v>341</v>
      </c>
      <c r="O53" s="2" t="s">
        <v>342</v>
      </c>
      <c r="P53" s="2">
        <v>66</v>
      </c>
    </row>
    <row r="54" spans="1:16" ht="15.75" customHeight="1" x14ac:dyDescent="0.25">
      <c r="A54" s="2" t="s">
        <v>19</v>
      </c>
      <c r="B54" s="2" t="s">
        <v>23</v>
      </c>
      <c r="C54" s="2" t="s">
        <v>24</v>
      </c>
      <c r="D54" s="2" t="s">
        <v>55</v>
      </c>
      <c r="E54" s="2" t="s">
        <v>282</v>
      </c>
      <c r="F54" s="2" t="s">
        <v>26</v>
      </c>
      <c r="G54" s="2" t="s">
        <v>344</v>
      </c>
      <c r="H54" s="2" t="s">
        <v>285</v>
      </c>
      <c r="I54" s="2">
        <v>54</v>
      </c>
      <c r="J54" s="2">
        <v>0.7379912663755458</v>
      </c>
      <c r="K54" s="2">
        <v>0.71610169491525422</v>
      </c>
      <c r="L54" s="2">
        <v>0.76126126126126126</v>
      </c>
      <c r="M54" s="2" t="s">
        <v>74</v>
      </c>
      <c r="N54" s="2" t="s">
        <v>346</v>
      </c>
      <c r="O54" s="2" t="s">
        <v>347</v>
      </c>
      <c r="P54" s="2">
        <v>65.400000000000006</v>
      </c>
    </row>
    <row r="55" spans="1:16" ht="15.75" customHeight="1" x14ac:dyDescent="0.25">
      <c r="A55" s="2" t="s">
        <v>19</v>
      </c>
      <c r="B55" s="2" t="s">
        <v>23</v>
      </c>
      <c r="C55" s="2" t="s">
        <v>24</v>
      </c>
      <c r="D55" s="2" t="s">
        <v>55</v>
      </c>
      <c r="E55" s="2" t="s">
        <v>282</v>
      </c>
      <c r="F55" s="2" t="s">
        <v>26</v>
      </c>
      <c r="G55" s="2" t="s">
        <v>351</v>
      </c>
      <c r="H55" s="2" t="s">
        <v>285</v>
      </c>
      <c r="I55" s="2">
        <v>55</v>
      </c>
      <c r="J55" s="2">
        <v>0.7379912663755458</v>
      </c>
      <c r="K55" s="2">
        <v>0.71610169491525422</v>
      </c>
      <c r="L55" s="2">
        <v>0.76126126126126126</v>
      </c>
      <c r="M55" s="2" t="s">
        <v>74</v>
      </c>
      <c r="N55" s="2" t="s">
        <v>356</v>
      </c>
      <c r="O55" s="2" t="s">
        <v>358</v>
      </c>
      <c r="P55" s="2">
        <v>65.900000000000006</v>
      </c>
    </row>
    <row r="56" spans="1:16" ht="15.75" customHeight="1" x14ac:dyDescent="0.25">
      <c r="A56" s="2" t="s">
        <v>19</v>
      </c>
      <c r="B56" s="2" t="s">
        <v>23</v>
      </c>
      <c r="C56" s="2" t="s">
        <v>24</v>
      </c>
      <c r="D56" s="2" t="s">
        <v>55</v>
      </c>
      <c r="E56" s="2" t="s">
        <v>282</v>
      </c>
      <c r="F56" s="2" t="s">
        <v>26</v>
      </c>
      <c r="G56" s="2" t="s">
        <v>367</v>
      </c>
      <c r="H56" s="2" t="s">
        <v>285</v>
      </c>
      <c r="I56" s="2">
        <v>56</v>
      </c>
      <c r="J56" s="2">
        <v>0.7379912663755458</v>
      </c>
      <c r="K56" s="2">
        <v>0.71610169491525422</v>
      </c>
      <c r="L56" s="2">
        <v>0.76126126126126126</v>
      </c>
      <c r="M56" s="2" t="s">
        <v>74</v>
      </c>
      <c r="N56" s="2" t="s">
        <v>371</v>
      </c>
      <c r="O56" s="2" t="s">
        <v>374</v>
      </c>
      <c r="P56" s="2">
        <v>65</v>
      </c>
    </row>
    <row r="57" spans="1:16" ht="15.75" customHeight="1" x14ac:dyDescent="0.25">
      <c r="A57" s="2" t="s">
        <v>19</v>
      </c>
      <c r="B57" s="2" t="s">
        <v>23</v>
      </c>
      <c r="C57" s="2" t="s">
        <v>24</v>
      </c>
      <c r="D57" s="2" t="s">
        <v>55</v>
      </c>
      <c r="E57" s="2" t="s">
        <v>282</v>
      </c>
      <c r="F57" s="2" t="s">
        <v>26</v>
      </c>
      <c r="G57" s="2" t="s">
        <v>380</v>
      </c>
      <c r="H57" s="2" t="s">
        <v>285</v>
      </c>
      <c r="I57" s="2">
        <v>57</v>
      </c>
      <c r="J57" s="2">
        <v>0.7379912663755458</v>
      </c>
      <c r="K57" s="2">
        <v>0.71610169491525422</v>
      </c>
      <c r="L57" s="2">
        <v>0.76126126126126126</v>
      </c>
      <c r="M57" s="2" t="s">
        <v>74</v>
      </c>
      <c r="N57" s="2" t="s">
        <v>384</v>
      </c>
      <c r="O57" s="2" t="s">
        <v>386</v>
      </c>
      <c r="P57" s="2">
        <v>65</v>
      </c>
    </row>
    <row r="58" spans="1:16" ht="15.75" customHeight="1" x14ac:dyDescent="0.25">
      <c r="A58" s="2" t="s">
        <v>19</v>
      </c>
      <c r="B58" s="2" t="s">
        <v>23</v>
      </c>
      <c r="C58" s="2" t="s">
        <v>24</v>
      </c>
      <c r="D58" s="2" t="s">
        <v>55</v>
      </c>
      <c r="E58" s="2" t="s">
        <v>282</v>
      </c>
      <c r="F58" s="2" t="s">
        <v>26</v>
      </c>
      <c r="G58" s="2" t="s">
        <v>390</v>
      </c>
      <c r="H58" s="2" t="s">
        <v>285</v>
      </c>
      <c r="I58" s="2">
        <v>58</v>
      </c>
      <c r="J58" s="2">
        <v>0.7379912663755458</v>
      </c>
      <c r="K58" s="2">
        <v>0.71610169491525422</v>
      </c>
      <c r="L58" s="2">
        <v>0.76126126126126126</v>
      </c>
      <c r="M58" s="2" t="s">
        <v>74</v>
      </c>
      <c r="N58" s="2" t="s">
        <v>392</v>
      </c>
      <c r="O58" s="2" t="s">
        <v>394</v>
      </c>
      <c r="P58" s="2">
        <v>65.099999999999994</v>
      </c>
    </row>
    <row r="59" spans="1:16" ht="15.75" customHeight="1" x14ac:dyDescent="0.25">
      <c r="A59" s="2" t="s">
        <v>19</v>
      </c>
      <c r="B59" s="2" t="s">
        <v>23</v>
      </c>
      <c r="C59" s="2" t="s">
        <v>24</v>
      </c>
      <c r="D59" s="2" t="s">
        <v>55</v>
      </c>
      <c r="E59" s="2" t="s">
        <v>282</v>
      </c>
      <c r="F59" s="2" t="s">
        <v>26</v>
      </c>
      <c r="G59" s="2" t="s">
        <v>397</v>
      </c>
      <c r="H59" s="2" t="s">
        <v>285</v>
      </c>
      <c r="I59" s="2">
        <v>59</v>
      </c>
      <c r="J59" s="2">
        <v>0.7379912663755458</v>
      </c>
      <c r="K59" s="2">
        <v>0.71610169491525422</v>
      </c>
      <c r="L59" s="2">
        <v>0.76126126126126126</v>
      </c>
      <c r="M59" s="2" t="s">
        <v>74</v>
      </c>
      <c r="N59" s="2" t="s">
        <v>399</v>
      </c>
      <c r="O59" s="2" t="s">
        <v>400</v>
      </c>
      <c r="P59" s="2">
        <v>64.900000000000006</v>
      </c>
    </row>
    <row r="60" spans="1:16" ht="15.75" customHeight="1" x14ac:dyDescent="0.25">
      <c r="A60" s="2" t="s">
        <v>19</v>
      </c>
      <c r="B60" s="2" t="s">
        <v>23</v>
      </c>
      <c r="C60" s="2" t="s">
        <v>24</v>
      </c>
      <c r="D60" s="2" t="s">
        <v>55</v>
      </c>
      <c r="E60" s="2" t="s">
        <v>282</v>
      </c>
      <c r="F60" s="2" t="s">
        <v>26</v>
      </c>
      <c r="G60" s="2" t="s">
        <v>402</v>
      </c>
      <c r="H60" s="2" t="s">
        <v>285</v>
      </c>
      <c r="I60" s="2">
        <v>60</v>
      </c>
      <c r="J60" s="2">
        <v>0.7379912663755458</v>
      </c>
      <c r="K60" s="2">
        <v>0.71610169491525422</v>
      </c>
      <c r="L60" s="2">
        <v>0.76126126126126126</v>
      </c>
      <c r="M60" s="2" t="s">
        <v>74</v>
      </c>
      <c r="N60" s="2" t="s">
        <v>404</v>
      </c>
      <c r="O60" s="2" t="s">
        <v>405</v>
      </c>
      <c r="P60" s="2">
        <v>65.599999999999994</v>
      </c>
    </row>
    <row r="61" spans="1:16" ht="15.75" customHeight="1" x14ac:dyDescent="0.25">
      <c r="A61" s="2" t="s">
        <v>19</v>
      </c>
      <c r="B61" s="2" t="s">
        <v>23</v>
      </c>
      <c r="C61" s="2" t="s">
        <v>24</v>
      </c>
      <c r="D61" s="2" t="s">
        <v>55</v>
      </c>
      <c r="E61" s="2" t="s">
        <v>282</v>
      </c>
      <c r="F61" s="2" t="s">
        <v>26</v>
      </c>
      <c r="G61" s="2" t="s">
        <v>407</v>
      </c>
      <c r="H61" s="2" t="s">
        <v>285</v>
      </c>
      <c r="I61" s="2">
        <v>61</v>
      </c>
      <c r="J61" s="2">
        <v>0.7379912663755458</v>
      </c>
      <c r="K61" s="2">
        <v>0.71610169491525422</v>
      </c>
      <c r="L61" s="2">
        <v>0.76126126126126126</v>
      </c>
      <c r="M61" s="2" t="s">
        <v>74</v>
      </c>
      <c r="N61" s="2" t="s">
        <v>409</v>
      </c>
      <c r="O61" s="2" t="s">
        <v>410</v>
      </c>
      <c r="P61" s="2">
        <v>65.3</v>
      </c>
    </row>
    <row r="62" spans="1:16" ht="15.75" customHeight="1" x14ac:dyDescent="0.25">
      <c r="A62" s="2" t="s">
        <v>19</v>
      </c>
      <c r="B62" s="2" t="s">
        <v>23</v>
      </c>
      <c r="C62" s="2" t="s">
        <v>24</v>
      </c>
      <c r="D62" s="2" t="s">
        <v>364</v>
      </c>
      <c r="E62" s="2" t="s">
        <v>412</v>
      </c>
      <c r="F62" s="2" t="s">
        <v>54</v>
      </c>
      <c r="G62" s="2" t="s">
        <v>413</v>
      </c>
      <c r="H62" s="2" t="s">
        <v>377</v>
      </c>
      <c r="I62" s="2">
        <v>42</v>
      </c>
      <c r="J62" s="2">
        <v>0.8</v>
      </c>
      <c r="K62" s="2">
        <v>0.76800000000000002</v>
      </c>
      <c r="L62" s="2">
        <v>0.83478260869565213</v>
      </c>
      <c r="M62" s="2" t="s">
        <v>65</v>
      </c>
      <c r="N62" s="2" t="s">
        <v>415</v>
      </c>
      <c r="O62" s="2" t="s">
        <v>416</v>
      </c>
      <c r="P62" s="2">
        <v>0.7</v>
      </c>
    </row>
    <row r="63" spans="1:16" ht="15.75" customHeight="1" x14ac:dyDescent="0.25">
      <c r="A63" s="2" t="s">
        <v>19</v>
      </c>
      <c r="B63" s="2" t="s">
        <v>23</v>
      </c>
      <c r="C63" s="2" t="s">
        <v>24</v>
      </c>
      <c r="D63" s="2" t="s">
        <v>364</v>
      </c>
      <c r="E63" s="2" t="s">
        <v>412</v>
      </c>
      <c r="F63" s="2" t="s">
        <v>54</v>
      </c>
      <c r="G63" s="2" t="s">
        <v>418</v>
      </c>
      <c r="H63" s="2" t="s">
        <v>377</v>
      </c>
      <c r="I63" s="2">
        <v>43</v>
      </c>
      <c r="J63" s="2">
        <v>0.78131634819532914</v>
      </c>
      <c r="K63" s="2">
        <v>0.76348547717842319</v>
      </c>
      <c r="L63" s="2">
        <v>0.8</v>
      </c>
      <c r="M63" s="2" t="s">
        <v>74</v>
      </c>
      <c r="N63" s="2" t="s">
        <v>420</v>
      </c>
      <c r="O63" s="2" t="s">
        <v>421</v>
      </c>
      <c r="P63" s="2">
        <v>274.5</v>
      </c>
    </row>
    <row r="64" spans="1:16" ht="15.75" customHeight="1" x14ac:dyDescent="0.25">
      <c r="A64" s="2" t="s">
        <v>19</v>
      </c>
      <c r="B64" s="2" t="s">
        <v>23</v>
      </c>
      <c r="C64" s="2" t="s">
        <v>24</v>
      </c>
      <c r="D64" s="2" t="s">
        <v>364</v>
      </c>
      <c r="E64" s="2" t="s">
        <v>412</v>
      </c>
      <c r="F64" s="2" t="s">
        <v>54</v>
      </c>
      <c r="G64" s="2" t="s">
        <v>423</v>
      </c>
      <c r="H64" s="2" t="s">
        <v>377</v>
      </c>
      <c r="I64" s="2">
        <v>44</v>
      </c>
      <c r="J64" s="2">
        <v>0.77310924369747902</v>
      </c>
      <c r="K64" s="2">
        <v>0.74796747967479671</v>
      </c>
      <c r="L64" s="2">
        <v>0.8</v>
      </c>
      <c r="M64" s="2" t="s">
        <v>74</v>
      </c>
      <c r="N64" s="2" t="s">
        <v>425</v>
      </c>
      <c r="O64" s="2" t="s">
        <v>426</v>
      </c>
      <c r="P64" s="2">
        <v>254</v>
      </c>
    </row>
    <row r="65" spans="1:16" ht="15.75" customHeight="1" x14ac:dyDescent="0.25">
      <c r="A65" s="2" t="s">
        <v>19</v>
      </c>
      <c r="B65" s="2" t="s">
        <v>23</v>
      </c>
      <c r="C65" s="2" t="s">
        <v>24</v>
      </c>
      <c r="D65" s="2" t="s">
        <v>364</v>
      </c>
      <c r="E65" s="2" t="s">
        <v>412</v>
      </c>
      <c r="F65" s="2" t="s">
        <v>54</v>
      </c>
      <c r="G65" s="2" t="s">
        <v>428</v>
      </c>
      <c r="H65" s="2" t="s">
        <v>377</v>
      </c>
      <c r="I65" s="2">
        <v>45</v>
      </c>
      <c r="J65" s="2">
        <v>0.77338877338877343</v>
      </c>
      <c r="K65" s="2">
        <v>0.74103585657370519</v>
      </c>
      <c r="L65" s="2">
        <v>0.80869565217391304</v>
      </c>
      <c r="M65" s="2" t="s">
        <v>74</v>
      </c>
      <c r="N65" s="2" t="s">
        <v>430</v>
      </c>
      <c r="O65" s="2" t="s">
        <v>431</v>
      </c>
      <c r="P65" s="2">
        <v>329.3</v>
      </c>
    </row>
    <row r="66" spans="1:16" ht="15.75" customHeight="1" x14ac:dyDescent="0.25">
      <c r="A66" s="2" t="s">
        <v>19</v>
      </c>
      <c r="B66" s="2" t="s">
        <v>23</v>
      </c>
      <c r="C66" s="2" t="s">
        <v>24</v>
      </c>
      <c r="D66" s="2" t="s">
        <v>364</v>
      </c>
      <c r="E66" s="2" t="s">
        <v>412</v>
      </c>
      <c r="F66" s="2" t="s">
        <v>54</v>
      </c>
      <c r="G66" s="2" t="s">
        <v>433</v>
      </c>
      <c r="H66" s="2" t="s">
        <v>377</v>
      </c>
      <c r="I66" s="2">
        <v>46</v>
      </c>
      <c r="J66" s="2">
        <v>0.79411764705882348</v>
      </c>
      <c r="K66" s="2">
        <v>0.76829268292682928</v>
      </c>
      <c r="L66" s="2">
        <v>0.82173913043478264</v>
      </c>
      <c r="M66" s="2" t="s">
        <v>74</v>
      </c>
      <c r="N66" s="2" t="s">
        <v>435</v>
      </c>
      <c r="O66" s="2" t="s">
        <v>436</v>
      </c>
      <c r="P66" s="2">
        <v>253.9</v>
      </c>
    </row>
    <row r="67" spans="1:16" ht="15.75" customHeight="1" x14ac:dyDescent="0.25">
      <c r="A67" s="2" t="s">
        <v>19</v>
      </c>
      <c r="B67" s="2" t="s">
        <v>23</v>
      </c>
      <c r="C67" s="2" t="s">
        <v>24</v>
      </c>
      <c r="D67" s="2" t="s">
        <v>364</v>
      </c>
      <c r="E67" s="2" t="s">
        <v>412</v>
      </c>
      <c r="F67" s="2" t="s">
        <v>54</v>
      </c>
      <c r="G67" s="2" t="s">
        <v>438</v>
      </c>
      <c r="H67" s="2" t="s">
        <v>377</v>
      </c>
      <c r="I67" s="2">
        <v>47</v>
      </c>
      <c r="J67" s="2">
        <v>0.78749999999999998</v>
      </c>
      <c r="K67" s="2">
        <v>0.75600000000000001</v>
      </c>
      <c r="L67" s="2">
        <v>0.82173913043478264</v>
      </c>
      <c r="M67" s="2" t="s">
        <v>74</v>
      </c>
      <c r="N67" s="2" t="s">
        <v>440</v>
      </c>
      <c r="O67" s="2" t="s">
        <v>441</v>
      </c>
      <c r="P67" s="2">
        <v>330.2</v>
      </c>
    </row>
    <row r="68" spans="1:16" ht="15.75" customHeight="1" x14ac:dyDescent="0.25">
      <c r="A68" s="2" t="s">
        <v>19</v>
      </c>
      <c r="B68" s="2" t="s">
        <v>23</v>
      </c>
      <c r="C68" s="2" t="s">
        <v>24</v>
      </c>
      <c r="D68" s="2" t="s">
        <v>364</v>
      </c>
      <c r="E68" s="2" t="s">
        <v>412</v>
      </c>
      <c r="F68" s="2" t="s">
        <v>54</v>
      </c>
      <c r="G68" s="2" t="s">
        <v>443</v>
      </c>
      <c r="H68" s="2" t="s">
        <v>377</v>
      </c>
      <c r="I68" s="2">
        <v>48</v>
      </c>
      <c r="J68" s="2">
        <v>0.77432712215320909</v>
      </c>
      <c r="K68" s="2">
        <v>0.73913043478260865</v>
      </c>
      <c r="L68" s="2">
        <v>0.81304347826086953</v>
      </c>
      <c r="M68" s="2" t="s">
        <v>74</v>
      </c>
      <c r="N68" s="2" t="s">
        <v>445</v>
      </c>
      <c r="O68" s="2" t="s">
        <v>446</v>
      </c>
      <c r="P68" s="2">
        <v>272.39999999999998</v>
      </c>
    </row>
    <row r="69" spans="1:16" ht="15.75" customHeight="1" x14ac:dyDescent="0.25">
      <c r="A69" s="2" t="s">
        <v>19</v>
      </c>
      <c r="B69" s="2" t="s">
        <v>23</v>
      </c>
      <c r="C69" s="2" t="s">
        <v>24</v>
      </c>
      <c r="D69" s="2" t="s">
        <v>364</v>
      </c>
      <c r="E69" s="2" t="s">
        <v>412</v>
      </c>
      <c r="F69" s="2" t="s">
        <v>54</v>
      </c>
      <c r="G69" s="2" t="s">
        <v>448</v>
      </c>
      <c r="H69" s="2" t="s">
        <v>377</v>
      </c>
      <c r="I69" s="2">
        <v>49</v>
      </c>
      <c r="J69" s="2">
        <v>0.77753779697624192</v>
      </c>
      <c r="K69" s="2">
        <v>0.77253218884120167</v>
      </c>
      <c r="L69" s="2">
        <v>0.78260869565217395</v>
      </c>
      <c r="M69" s="2" t="s">
        <v>74</v>
      </c>
      <c r="N69" s="2" t="s">
        <v>450</v>
      </c>
      <c r="O69" s="2" t="s">
        <v>451</v>
      </c>
      <c r="P69" s="2">
        <v>283.2</v>
      </c>
    </row>
    <row r="70" spans="1:16" ht="15.75" customHeight="1" x14ac:dyDescent="0.25">
      <c r="A70" s="2" t="s">
        <v>19</v>
      </c>
      <c r="B70" s="2" t="s">
        <v>23</v>
      </c>
      <c r="C70" s="2" t="s">
        <v>24</v>
      </c>
      <c r="D70" s="2" t="s">
        <v>364</v>
      </c>
      <c r="E70" s="2" t="s">
        <v>412</v>
      </c>
      <c r="F70" s="2" t="s">
        <v>54</v>
      </c>
      <c r="G70" s="2" t="s">
        <v>453</v>
      </c>
      <c r="H70" s="2" t="s">
        <v>377</v>
      </c>
      <c r="I70" s="2">
        <v>50</v>
      </c>
      <c r="J70" s="2">
        <v>0.77568134171907743</v>
      </c>
      <c r="K70" s="2">
        <v>0.74898785425101211</v>
      </c>
      <c r="L70" s="2">
        <v>0.80434782608695654</v>
      </c>
      <c r="M70" s="2" t="s">
        <v>74</v>
      </c>
      <c r="N70" s="2" t="s">
        <v>455</v>
      </c>
      <c r="O70" s="2" t="s">
        <v>456</v>
      </c>
      <c r="P70" s="2">
        <v>254.2</v>
      </c>
    </row>
    <row r="71" spans="1:16" ht="15.75" customHeight="1" x14ac:dyDescent="0.25">
      <c r="A71" s="2" t="s">
        <v>19</v>
      </c>
      <c r="B71" s="2" t="s">
        <v>23</v>
      </c>
      <c r="C71" s="2" t="s">
        <v>24</v>
      </c>
      <c r="D71" s="2" t="s">
        <v>364</v>
      </c>
      <c r="E71" s="2" t="s">
        <v>412</v>
      </c>
      <c r="F71" s="2" t="s">
        <v>54</v>
      </c>
      <c r="G71" s="2" t="s">
        <v>458</v>
      </c>
      <c r="H71" s="2" t="s">
        <v>377</v>
      </c>
      <c r="I71" s="2">
        <v>51</v>
      </c>
      <c r="J71" s="2">
        <v>0.77244258872651361</v>
      </c>
      <c r="K71" s="2">
        <v>0.74297188755020083</v>
      </c>
      <c r="L71" s="2">
        <v>0.80434782608695654</v>
      </c>
      <c r="M71" s="2" t="s">
        <v>74</v>
      </c>
      <c r="N71" s="2" t="s">
        <v>460</v>
      </c>
      <c r="O71" s="2" t="s">
        <v>461</v>
      </c>
      <c r="P71" s="2">
        <v>298.39999999999998</v>
      </c>
    </row>
    <row r="72" spans="1:16" ht="15.75" customHeight="1" x14ac:dyDescent="0.25">
      <c r="A72" s="2" t="s">
        <v>19</v>
      </c>
      <c r="B72" s="2" t="s">
        <v>23</v>
      </c>
      <c r="C72" s="2" t="s">
        <v>24</v>
      </c>
      <c r="D72" s="2" t="s">
        <v>364</v>
      </c>
      <c r="E72" s="2" t="s">
        <v>412</v>
      </c>
      <c r="F72" s="2" t="s">
        <v>54</v>
      </c>
      <c r="G72" s="2" t="s">
        <v>463</v>
      </c>
      <c r="H72" s="2" t="s">
        <v>377</v>
      </c>
      <c r="I72" s="2">
        <v>52</v>
      </c>
      <c r="J72" s="2">
        <v>0.78189300411522633</v>
      </c>
      <c r="K72" s="2">
        <v>0.7421875</v>
      </c>
      <c r="L72" s="2">
        <v>0.82608695652173914</v>
      </c>
      <c r="M72" s="2" t="s">
        <v>74</v>
      </c>
      <c r="N72" s="2" t="s">
        <v>465</v>
      </c>
      <c r="O72" s="2" t="s">
        <v>466</v>
      </c>
      <c r="P72" s="2">
        <v>267.8</v>
      </c>
    </row>
    <row r="73" spans="1:16" ht="15.75" customHeight="1" x14ac:dyDescent="0.25">
      <c r="A73" s="2" t="s">
        <v>19</v>
      </c>
      <c r="B73" s="2" t="s">
        <v>23</v>
      </c>
      <c r="C73" s="2" t="s">
        <v>24</v>
      </c>
      <c r="D73" s="2" t="s">
        <v>364</v>
      </c>
      <c r="E73" s="2" t="s">
        <v>412</v>
      </c>
      <c r="F73" s="2" t="s">
        <v>54</v>
      </c>
      <c r="G73" s="2" t="s">
        <v>468</v>
      </c>
      <c r="H73" s="2" t="s">
        <v>377</v>
      </c>
      <c r="I73" s="2">
        <v>53</v>
      </c>
      <c r="J73" s="2">
        <v>0.78151260504201681</v>
      </c>
      <c r="K73" s="2">
        <v>0.75609756097560976</v>
      </c>
      <c r="L73" s="2">
        <v>0.80869565217391304</v>
      </c>
      <c r="M73" s="2" t="s">
        <v>74</v>
      </c>
      <c r="N73" s="2" t="s">
        <v>470</v>
      </c>
      <c r="O73" s="2" t="s">
        <v>471</v>
      </c>
      <c r="P73" s="2">
        <v>298.10000000000002</v>
      </c>
    </row>
    <row r="74" spans="1:16" ht="15.75" customHeight="1" x14ac:dyDescent="0.25">
      <c r="A74" s="2" t="s">
        <v>19</v>
      </c>
      <c r="B74" s="2" t="s">
        <v>23</v>
      </c>
      <c r="C74" s="2" t="s">
        <v>24</v>
      </c>
      <c r="D74" s="2" t="s">
        <v>364</v>
      </c>
      <c r="E74" s="2" t="s">
        <v>412</v>
      </c>
      <c r="F74" s="2" t="s">
        <v>54</v>
      </c>
      <c r="G74" s="2" t="s">
        <v>473</v>
      </c>
      <c r="H74" s="2" t="s">
        <v>377</v>
      </c>
      <c r="I74" s="2">
        <v>54</v>
      </c>
      <c r="J74" s="2">
        <v>0.79583333333333317</v>
      </c>
      <c r="K74" s="2">
        <v>0.76400000000000001</v>
      </c>
      <c r="L74" s="2">
        <v>0.83043478260869563</v>
      </c>
      <c r="M74" s="2" t="s">
        <v>74</v>
      </c>
      <c r="N74" s="2" t="s">
        <v>475</v>
      </c>
      <c r="O74" s="2" t="s">
        <v>476</v>
      </c>
      <c r="P74" s="2">
        <v>316</v>
      </c>
    </row>
    <row r="75" spans="1:16" ht="15.75" customHeight="1" x14ac:dyDescent="0.25">
      <c r="A75" s="2" t="s">
        <v>19</v>
      </c>
      <c r="B75" s="2" t="s">
        <v>23</v>
      </c>
      <c r="C75" s="2" t="s">
        <v>24</v>
      </c>
      <c r="D75" s="2" t="s">
        <v>364</v>
      </c>
      <c r="E75" s="2" t="s">
        <v>412</v>
      </c>
      <c r="F75" s="2" t="s">
        <v>54</v>
      </c>
      <c r="G75" s="2" t="s">
        <v>478</v>
      </c>
      <c r="H75" s="2" t="s">
        <v>377</v>
      </c>
      <c r="I75" s="2">
        <v>55</v>
      </c>
      <c r="J75" s="2">
        <v>0.76923076923076916</v>
      </c>
      <c r="K75" s="2">
        <v>0.73705179282868527</v>
      </c>
      <c r="L75" s="2">
        <v>0.80434782608695654</v>
      </c>
      <c r="M75" s="2" t="s">
        <v>74</v>
      </c>
      <c r="N75" s="2" t="s">
        <v>480</v>
      </c>
      <c r="O75" s="2" t="s">
        <v>481</v>
      </c>
      <c r="P75" s="2">
        <v>325.5</v>
      </c>
    </row>
    <row r="76" spans="1:16" ht="15.75" customHeight="1" x14ac:dyDescent="0.25">
      <c r="A76" s="2" t="s">
        <v>19</v>
      </c>
      <c r="B76" s="2" t="s">
        <v>23</v>
      </c>
      <c r="C76" s="2" t="s">
        <v>24</v>
      </c>
      <c r="D76" s="2" t="s">
        <v>364</v>
      </c>
      <c r="E76" s="2" t="s">
        <v>412</v>
      </c>
      <c r="F76" s="2" t="s">
        <v>54</v>
      </c>
      <c r="G76" s="2" t="s">
        <v>483</v>
      </c>
      <c r="H76" s="2" t="s">
        <v>377</v>
      </c>
      <c r="I76" s="2">
        <v>56</v>
      </c>
      <c r="J76" s="2">
        <v>0.7857142857142857</v>
      </c>
      <c r="K76" s="2">
        <v>0.76016260162601623</v>
      </c>
      <c r="L76" s="2">
        <v>0.81304347826086953</v>
      </c>
      <c r="M76" s="2" t="s">
        <v>74</v>
      </c>
      <c r="N76" s="2" t="s">
        <v>485</v>
      </c>
      <c r="O76" s="2" t="s">
        <v>486</v>
      </c>
      <c r="P76" s="2">
        <v>271.60000000000002</v>
      </c>
    </row>
    <row r="77" spans="1:16" ht="15.75" customHeight="1" x14ac:dyDescent="0.25">
      <c r="A77" s="2" t="s">
        <v>19</v>
      </c>
      <c r="B77" s="2" t="s">
        <v>23</v>
      </c>
      <c r="C77" s="2" t="s">
        <v>24</v>
      </c>
      <c r="D77" s="2" t="s">
        <v>364</v>
      </c>
      <c r="E77" s="2" t="s">
        <v>412</v>
      </c>
      <c r="F77" s="2" t="s">
        <v>54</v>
      </c>
      <c r="G77" s="2" t="s">
        <v>488</v>
      </c>
      <c r="H77" s="2" t="s">
        <v>377</v>
      </c>
      <c r="I77" s="2">
        <v>57</v>
      </c>
      <c r="J77" s="2">
        <v>0.77338877338877343</v>
      </c>
      <c r="K77" s="2">
        <v>0.74103585657370519</v>
      </c>
      <c r="L77" s="2">
        <v>0.80869565217391304</v>
      </c>
      <c r="M77" s="2" t="s">
        <v>74</v>
      </c>
      <c r="N77" s="2" t="s">
        <v>490</v>
      </c>
      <c r="O77" s="2" t="s">
        <v>491</v>
      </c>
      <c r="P77" s="2">
        <v>330.2</v>
      </c>
    </row>
    <row r="78" spans="1:16" ht="15.75" customHeight="1" x14ac:dyDescent="0.25">
      <c r="A78" s="2" t="s">
        <v>19</v>
      </c>
      <c r="B78" s="2" t="s">
        <v>23</v>
      </c>
      <c r="C78" s="2" t="s">
        <v>24</v>
      </c>
      <c r="D78" s="2" t="s">
        <v>364</v>
      </c>
      <c r="E78" s="2" t="s">
        <v>412</v>
      </c>
      <c r="F78" s="2" t="s">
        <v>54</v>
      </c>
      <c r="G78" s="2" t="s">
        <v>493</v>
      </c>
      <c r="H78" s="2" t="s">
        <v>377</v>
      </c>
      <c r="I78" s="2">
        <v>58</v>
      </c>
      <c r="J78" s="2">
        <v>0.79833679833679827</v>
      </c>
      <c r="K78" s="2">
        <v>0.76494023904382469</v>
      </c>
      <c r="L78" s="2">
        <v>0.83478260869565213</v>
      </c>
      <c r="M78" s="2" t="s">
        <v>74</v>
      </c>
      <c r="N78" s="2" t="s">
        <v>495</v>
      </c>
      <c r="O78" s="2" t="s">
        <v>496</v>
      </c>
      <c r="P78" s="2">
        <v>282.7</v>
      </c>
    </row>
    <row r="79" spans="1:16" ht="15.75" customHeight="1" x14ac:dyDescent="0.25">
      <c r="A79" s="2" t="s">
        <v>19</v>
      </c>
      <c r="B79" s="2" t="s">
        <v>23</v>
      </c>
      <c r="C79" s="2" t="s">
        <v>24</v>
      </c>
      <c r="D79" s="2" t="s">
        <v>364</v>
      </c>
      <c r="E79" s="2" t="s">
        <v>412</v>
      </c>
      <c r="F79" s="2" t="s">
        <v>54</v>
      </c>
      <c r="G79" s="2" t="s">
        <v>498</v>
      </c>
      <c r="H79" s="2" t="s">
        <v>377</v>
      </c>
      <c r="I79" s="2">
        <v>59</v>
      </c>
      <c r="J79" s="2">
        <v>0.76890756302521002</v>
      </c>
      <c r="K79" s="2">
        <v>0.74390243902439024</v>
      </c>
      <c r="L79" s="2">
        <v>0.79565217391304344</v>
      </c>
      <c r="M79" s="2" t="s">
        <v>74</v>
      </c>
      <c r="N79" s="2" t="s">
        <v>500</v>
      </c>
      <c r="O79" s="2" t="s">
        <v>501</v>
      </c>
      <c r="P79" s="2">
        <v>318.8</v>
      </c>
    </row>
    <row r="80" spans="1:16" ht="15.75" customHeight="1" x14ac:dyDescent="0.25">
      <c r="A80" s="2" t="s">
        <v>19</v>
      </c>
      <c r="B80" s="2" t="s">
        <v>23</v>
      </c>
      <c r="C80" s="2" t="s">
        <v>24</v>
      </c>
      <c r="D80" s="2" t="s">
        <v>364</v>
      </c>
      <c r="E80" s="2" t="s">
        <v>412</v>
      </c>
      <c r="F80" s="2" t="s">
        <v>54</v>
      </c>
      <c r="G80" s="2" t="s">
        <v>503</v>
      </c>
      <c r="H80" s="2" t="s">
        <v>377</v>
      </c>
      <c r="I80" s="2">
        <v>60</v>
      </c>
      <c r="J80" s="2">
        <v>0.78825995807127891</v>
      </c>
      <c r="K80" s="2">
        <v>0.76113360323886636</v>
      </c>
      <c r="L80" s="2">
        <v>0.81739130434782614</v>
      </c>
      <c r="M80" s="2" t="s">
        <v>74</v>
      </c>
      <c r="N80" s="2" t="s">
        <v>505</v>
      </c>
      <c r="O80" s="2" t="s">
        <v>506</v>
      </c>
      <c r="P80" s="2">
        <v>328</v>
      </c>
    </row>
    <row r="81" spans="1:16" ht="15.75" customHeight="1" x14ac:dyDescent="0.25">
      <c r="A81" s="2" t="s">
        <v>19</v>
      </c>
      <c r="B81" s="2" t="s">
        <v>23</v>
      </c>
      <c r="C81" s="2" t="s">
        <v>24</v>
      </c>
      <c r="D81" s="2" t="s">
        <v>364</v>
      </c>
      <c r="E81" s="2" t="s">
        <v>412</v>
      </c>
      <c r="F81" s="2" t="s">
        <v>54</v>
      </c>
      <c r="G81" s="2" t="s">
        <v>508</v>
      </c>
      <c r="H81" s="2" t="s">
        <v>377</v>
      </c>
      <c r="I81" s="2">
        <v>61</v>
      </c>
      <c r="J81" s="2">
        <v>0.7583333333333333</v>
      </c>
      <c r="K81" s="2">
        <v>0.72799999999999998</v>
      </c>
      <c r="L81" s="2">
        <v>0.79130434782608694</v>
      </c>
      <c r="M81" s="2" t="s">
        <v>74</v>
      </c>
      <c r="N81" s="2" t="s">
        <v>510</v>
      </c>
      <c r="O81" s="2" t="s">
        <v>511</v>
      </c>
      <c r="P81" s="2">
        <v>282.7</v>
      </c>
    </row>
    <row r="82" spans="1:16" ht="15.75" customHeight="1" x14ac:dyDescent="0.25">
      <c r="A82" s="2" t="s">
        <v>19</v>
      </c>
      <c r="B82" s="2" t="s">
        <v>23</v>
      </c>
      <c r="C82" s="2" t="s">
        <v>24</v>
      </c>
      <c r="D82" s="2" t="s">
        <v>364</v>
      </c>
      <c r="E82" s="2" t="s">
        <v>513</v>
      </c>
      <c r="F82" s="2" t="s">
        <v>40</v>
      </c>
      <c r="G82" s="2" t="s">
        <v>514</v>
      </c>
      <c r="H82" s="2" t="s">
        <v>372</v>
      </c>
      <c r="I82" s="2">
        <v>42</v>
      </c>
      <c r="J82" s="2">
        <v>0.79886685552407932</v>
      </c>
      <c r="K82" s="2">
        <v>0.76630434782608692</v>
      </c>
      <c r="L82" s="2">
        <v>0.83431952662721898</v>
      </c>
      <c r="M82" s="2" t="s">
        <v>65</v>
      </c>
      <c r="N82" s="2" t="s">
        <v>516</v>
      </c>
      <c r="O82" s="2" t="s">
        <v>517</v>
      </c>
      <c r="P82" s="2">
        <v>0.7</v>
      </c>
    </row>
    <row r="83" spans="1:16" ht="15.75" customHeight="1" x14ac:dyDescent="0.25">
      <c r="A83" s="2" t="s">
        <v>19</v>
      </c>
      <c r="B83" s="2" t="s">
        <v>23</v>
      </c>
      <c r="C83" s="2" t="s">
        <v>24</v>
      </c>
      <c r="D83" s="2" t="s">
        <v>364</v>
      </c>
      <c r="E83" s="2" t="s">
        <v>513</v>
      </c>
      <c r="F83" s="2" t="s">
        <v>40</v>
      </c>
      <c r="G83" s="2" t="s">
        <v>519</v>
      </c>
      <c r="H83" s="2" t="s">
        <v>372</v>
      </c>
      <c r="I83" s="2">
        <v>43</v>
      </c>
      <c r="J83" s="2">
        <v>0.80112044817927164</v>
      </c>
      <c r="K83" s="2">
        <v>0.76063829787234039</v>
      </c>
      <c r="L83" s="2">
        <v>0.84615384615384615</v>
      </c>
      <c r="M83" s="2" t="s">
        <v>74</v>
      </c>
      <c r="N83" s="2" t="s">
        <v>521</v>
      </c>
      <c r="O83" s="2" t="s">
        <v>522</v>
      </c>
      <c r="P83" s="2">
        <v>267.8</v>
      </c>
    </row>
    <row r="84" spans="1:16" ht="15.75" customHeight="1" x14ac:dyDescent="0.25">
      <c r="A84" s="2" t="s">
        <v>19</v>
      </c>
      <c r="B84" s="2" t="s">
        <v>23</v>
      </c>
      <c r="C84" s="2" t="s">
        <v>24</v>
      </c>
      <c r="D84" s="2" t="s">
        <v>364</v>
      </c>
      <c r="E84" s="2" t="s">
        <v>513</v>
      </c>
      <c r="F84" s="2" t="s">
        <v>40</v>
      </c>
      <c r="G84" s="2" t="s">
        <v>524</v>
      </c>
      <c r="H84" s="2" t="s">
        <v>372</v>
      </c>
      <c r="I84" s="2">
        <v>44</v>
      </c>
      <c r="J84" s="2">
        <v>0.78888888888888897</v>
      </c>
      <c r="K84" s="2">
        <v>0.74345549738219896</v>
      </c>
      <c r="L84" s="2">
        <v>0.84023668639053251</v>
      </c>
      <c r="M84" s="2" t="s">
        <v>74</v>
      </c>
      <c r="N84" s="2" t="s">
        <v>526</v>
      </c>
      <c r="O84" s="2" t="s">
        <v>527</v>
      </c>
      <c r="P84" s="2">
        <v>296.3</v>
      </c>
    </row>
    <row r="85" spans="1:16" ht="15.75" customHeight="1" x14ac:dyDescent="0.25">
      <c r="A85" s="2" t="s">
        <v>19</v>
      </c>
      <c r="B85" s="2" t="s">
        <v>23</v>
      </c>
      <c r="C85" s="2" t="s">
        <v>24</v>
      </c>
      <c r="D85" s="2" t="s">
        <v>364</v>
      </c>
      <c r="E85" s="2" t="s">
        <v>513</v>
      </c>
      <c r="F85" s="2" t="s">
        <v>40</v>
      </c>
      <c r="G85" s="2" t="s">
        <v>529</v>
      </c>
      <c r="H85" s="2" t="s">
        <v>372</v>
      </c>
      <c r="I85" s="2">
        <v>45</v>
      </c>
      <c r="J85" s="2">
        <v>0.79778393351800569</v>
      </c>
      <c r="K85" s="2">
        <v>0.75</v>
      </c>
      <c r="L85" s="2">
        <v>0.85207100591715978</v>
      </c>
      <c r="M85" s="2" t="s">
        <v>74</v>
      </c>
      <c r="N85" s="2" t="s">
        <v>531</v>
      </c>
      <c r="O85" s="2" t="s">
        <v>532</v>
      </c>
      <c r="P85" s="2">
        <v>254.1</v>
      </c>
    </row>
    <row r="86" spans="1:16" ht="15.75" customHeight="1" x14ac:dyDescent="0.25">
      <c r="A86" s="2" t="s">
        <v>19</v>
      </c>
      <c r="B86" s="2" t="s">
        <v>23</v>
      </c>
      <c r="C86" s="2" t="s">
        <v>24</v>
      </c>
      <c r="D86" s="2" t="s">
        <v>364</v>
      </c>
      <c r="E86" s="2" t="s">
        <v>513</v>
      </c>
      <c r="F86" s="2" t="s">
        <v>40</v>
      </c>
      <c r="G86" s="2" t="s">
        <v>534</v>
      </c>
      <c r="H86" s="2" t="s">
        <v>372</v>
      </c>
      <c r="I86" s="2">
        <v>46</v>
      </c>
      <c r="J86" s="2">
        <v>0.81019830028328621</v>
      </c>
      <c r="K86" s="2">
        <v>0.77717391304347827</v>
      </c>
      <c r="L86" s="2">
        <v>0.84615384615384615</v>
      </c>
      <c r="M86" s="2" t="s">
        <v>74</v>
      </c>
      <c r="N86" s="2" t="s">
        <v>536</v>
      </c>
      <c r="O86" s="2" t="s">
        <v>537</v>
      </c>
      <c r="P86" s="2">
        <v>331</v>
      </c>
    </row>
    <row r="87" spans="1:16" ht="15.75" customHeight="1" x14ac:dyDescent="0.25">
      <c r="A87" s="2" t="s">
        <v>19</v>
      </c>
      <c r="B87" s="2" t="s">
        <v>23</v>
      </c>
      <c r="C87" s="2" t="s">
        <v>24</v>
      </c>
      <c r="D87" s="2" t="s">
        <v>364</v>
      </c>
      <c r="E87" s="2" t="s">
        <v>513</v>
      </c>
      <c r="F87" s="2" t="s">
        <v>40</v>
      </c>
      <c r="G87" s="2" t="s">
        <v>539</v>
      </c>
      <c r="H87" s="2" t="s">
        <v>372</v>
      </c>
      <c r="I87" s="2">
        <v>47</v>
      </c>
      <c r="J87" s="2">
        <v>0.78474114441416898</v>
      </c>
      <c r="K87" s="2">
        <v>0.72727272727272729</v>
      </c>
      <c r="L87" s="2">
        <v>0.85207100591715978</v>
      </c>
      <c r="M87" s="2" t="s">
        <v>74</v>
      </c>
      <c r="N87" s="2" t="s">
        <v>541</v>
      </c>
      <c r="O87" s="2" t="s">
        <v>543</v>
      </c>
      <c r="P87" s="2">
        <v>256.3</v>
      </c>
    </row>
    <row r="88" spans="1:16" ht="15.75" customHeight="1" x14ac:dyDescent="0.25">
      <c r="A88" s="2" t="s">
        <v>19</v>
      </c>
      <c r="B88" s="2" t="s">
        <v>23</v>
      </c>
      <c r="C88" s="2" t="s">
        <v>24</v>
      </c>
      <c r="D88" s="2" t="s">
        <v>364</v>
      </c>
      <c r="E88" s="2" t="s">
        <v>513</v>
      </c>
      <c r="F88" s="2" t="s">
        <v>40</v>
      </c>
      <c r="G88" s="2" t="s">
        <v>555</v>
      </c>
      <c r="H88" s="2" t="s">
        <v>372</v>
      </c>
      <c r="I88" s="2">
        <v>48</v>
      </c>
      <c r="J88" s="2">
        <v>0.8076923076923076</v>
      </c>
      <c r="K88" s="2">
        <v>0.75384615384615383</v>
      </c>
      <c r="L88" s="2">
        <v>0.86982248520710059</v>
      </c>
      <c r="M88" s="2" t="s">
        <v>74</v>
      </c>
      <c r="N88" s="2" t="s">
        <v>564</v>
      </c>
      <c r="O88" s="2" t="s">
        <v>566</v>
      </c>
      <c r="P88" s="2">
        <v>299.8</v>
      </c>
    </row>
    <row r="89" spans="1:16" ht="15.75" customHeight="1" x14ac:dyDescent="0.25">
      <c r="A89" s="2" t="s">
        <v>19</v>
      </c>
      <c r="B89" s="2" t="s">
        <v>23</v>
      </c>
      <c r="C89" s="2" t="s">
        <v>24</v>
      </c>
      <c r="D89" s="2" t="s">
        <v>364</v>
      </c>
      <c r="E89" s="2" t="s">
        <v>513</v>
      </c>
      <c r="F89" s="2" t="s">
        <v>40</v>
      </c>
      <c r="G89" s="2" t="s">
        <v>575</v>
      </c>
      <c r="H89" s="2" t="s">
        <v>372</v>
      </c>
      <c r="I89" s="2">
        <v>49</v>
      </c>
      <c r="J89" s="2">
        <v>0.79661016949152552</v>
      </c>
      <c r="K89" s="2">
        <v>0.76216216216216215</v>
      </c>
      <c r="L89" s="2">
        <v>0.83431952662721898</v>
      </c>
      <c r="M89" s="2" t="s">
        <v>74</v>
      </c>
      <c r="N89" s="2" t="s">
        <v>580</v>
      </c>
      <c r="O89" s="2" t="s">
        <v>581</v>
      </c>
      <c r="P89" s="2">
        <v>259</v>
      </c>
    </row>
    <row r="90" spans="1:16" ht="15.75" customHeight="1" x14ac:dyDescent="0.25">
      <c r="A90" s="2" t="s">
        <v>19</v>
      </c>
      <c r="B90" s="2" t="s">
        <v>23</v>
      </c>
      <c r="C90" s="2" t="s">
        <v>24</v>
      </c>
      <c r="D90" s="2" t="s">
        <v>364</v>
      </c>
      <c r="E90" s="2" t="s">
        <v>513</v>
      </c>
      <c r="F90" s="2" t="s">
        <v>40</v>
      </c>
      <c r="G90" s="2" t="s">
        <v>589</v>
      </c>
      <c r="H90" s="2" t="s">
        <v>372</v>
      </c>
      <c r="I90" s="2">
        <v>50</v>
      </c>
      <c r="J90" s="2">
        <v>0.80691642651296835</v>
      </c>
      <c r="K90" s="2">
        <v>0.7865168539325843</v>
      </c>
      <c r="L90" s="2">
        <v>0.82840236686390534</v>
      </c>
      <c r="M90" s="2" t="s">
        <v>74</v>
      </c>
      <c r="N90" s="2" t="s">
        <v>594</v>
      </c>
      <c r="O90" s="2" t="s">
        <v>595</v>
      </c>
      <c r="P90" s="2">
        <v>316.3</v>
      </c>
    </row>
    <row r="91" spans="1:16" ht="15.75" customHeight="1" x14ac:dyDescent="0.25">
      <c r="A91" s="2" t="s">
        <v>19</v>
      </c>
      <c r="B91" s="2" t="s">
        <v>23</v>
      </c>
      <c r="C91" s="2" t="s">
        <v>24</v>
      </c>
      <c r="D91" s="2" t="s">
        <v>364</v>
      </c>
      <c r="E91" s="2" t="s">
        <v>513</v>
      </c>
      <c r="F91" s="2" t="s">
        <v>40</v>
      </c>
      <c r="G91" s="2" t="s">
        <v>603</v>
      </c>
      <c r="H91" s="2" t="s">
        <v>372</v>
      </c>
      <c r="I91" s="2">
        <v>51</v>
      </c>
      <c r="J91" s="2">
        <v>0.8045325779036826</v>
      </c>
      <c r="K91" s="2">
        <v>0.77173913043478259</v>
      </c>
      <c r="L91" s="2">
        <v>0.84023668639053251</v>
      </c>
      <c r="M91" s="2" t="s">
        <v>74</v>
      </c>
      <c r="N91" s="2" t="s">
        <v>609</v>
      </c>
      <c r="O91" s="2" t="s">
        <v>612</v>
      </c>
      <c r="P91" s="2">
        <v>255</v>
      </c>
    </row>
    <row r="92" spans="1:16" ht="15.75" customHeight="1" x14ac:dyDescent="0.25">
      <c r="A92" s="2" t="s">
        <v>19</v>
      </c>
      <c r="B92" s="2" t="s">
        <v>23</v>
      </c>
      <c r="C92" s="2" t="s">
        <v>24</v>
      </c>
      <c r="D92" s="2" t="s">
        <v>364</v>
      </c>
      <c r="E92" s="2" t="s">
        <v>513</v>
      </c>
      <c r="F92" s="2" t="s">
        <v>40</v>
      </c>
      <c r="G92" s="2" t="s">
        <v>622</v>
      </c>
      <c r="H92" s="2" t="s">
        <v>372</v>
      </c>
      <c r="I92" s="2">
        <v>52</v>
      </c>
      <c r="J92" s="2">
        <v>0.78840579710144931</v>
      </c>
      <c r="K92" s="2">
        <v>0.77272727272727271</v>
      </c>
      <c r="L92" s="2">
        <v>0.80473372781065089</v>
      </c>
      <c r="M92" s="2" t="s">
        <v>74</v>
      </c>
      <c r="N92" s="2" t="s">
        <v>631</v>
      </c>
      <c r="O92" s="2" t="s">
        <v>632</v>
      </c>
      <c r="P92" s="2">
        <v>254.7</v>
      </c>
    </row>
    <row r="93" spans="1:16" ht="15.75" customHeight="1" x14ac:dyDescent="0.25">
      <c r="A93" s="2" t="s">
        <v>19</v>
      </c>
      <c r="B93" s="2" t="s">
        <v>23</v>
      </c>
      <c r="C93" s="2" t="s">
        <v>24</v>
      </c>
      <c r="D93" s="2" t="s">
        <v>364</v>
      </c>
      <c r="E93" s="2" t="s">
        <v>513</v>
      </c>
      <c r="F93" s="2" t="s">
        <v>40</v>
      </c>
      <c r="G93" s="2" t="s">
        <v>643</v>
      </c>
      <c r="H93" s="2" t="s">
        <v>372</v>
      </c>
      <c r="I93" s="2">
        <v>53</v>
      </c>
      <c r="J93" s="2">
        <v>0.82857142857142851</v>
      </c>
      <c r="K93" s="2">
        <v>0.80110497237569056</v>
      </c>
      <c r="L93" s="2">
        <v>0.85798816568047342</v>
      </c>
      <c r="M93" s="2" t="s">
        <v>74</v>
      </c>
      <c r="N93" s="2" t="s">
        <v>650</v>
      </c>
      <c r="O93" s="2" t="s">
        <v>652</v>
      </c>
      <c r="P93" s="2">
        <v>284.8</v>
      </c>
    </row>
    <row r="94" spans="1:16" ht="15.75" customHeight="1" x14ac:dyDescent="0.25">
      <c r="A94" s="2" t="s">
        <v>19</v>
      </c>
      <c r="B94" s="2" t="s">
        <v>23</v>
      </c>
      <c r="C94" s="2" t="s">
        <v>24</v>
      </c>
      <c r="D94" s="2" t="s">
        <v>364</v>
      </c>
      <c r="E94" s="2" t="s">
        <v>513</v>
      </c>
      <c r="F94" s="2" t="s">
        <v>40</v>
      </c>
      <c r="G94" s="2" t="s">
        <v>660</v>
      </c>
      <c r="H94" s="2" t="s">
        <v>372</v>
      </c>
      <c r="I94" s="2">
        <v>54</v>
      </c>
      <c r="J94" s="2">
        <v>0.8089887640449438</v>
      </c>
      <c r="K94" s="2">
        <v>0.77005347593582885</v>
      </c>
      <c r="L94" s="2">
        <v>0.85207100591715978</v>
      </c>
      <c r="M94" s="2" t="s">
        <v>74</v>
      </c>
      <c r="N94" s="2" t="s">
        <v>662</v>
      </c>
      <c r="O94" s="2" t="s">
        <v>663</v>
      </c>
      <c r="P94" s="2">
        <v>275.89999999999998</v>
      </c>
    </row>
    <row r="95" spans="1:16" ht="15.75" customHeight="1" x14ac:dyDescent="0.25">
      <c r="A95" s="2" t="s">
        <v>19</v>
      </c>
      <c r="B95" s="2" t="s">
        <v>23</v>
      </c>
      <c r="C95" s="2" t="s">
        <v>24</v>
      </c>
      <c r="D95" s="2" t="s">
        <v>364</v>
      </c>
      <c r="E95" s="2" t="s">
        <v>513</v>
      </c>
      <c r="F95" s="2" t="s">
        <v>40</v>
      </c>
      <c r="G95" s="2" t="s">
        <v>665</v>
      </c>
      <c r="H95" s="2" t="s">
        <v>372</v>
      </c>
      <c r="I95" s="2">
        <v>55</v>
      </c>
      <c r="J95" s="2">
        <v>0.79320113314447593</v>
      </c>
      <c r="K95" s="2">
        <v>0.76086956521739135</v>
      </c>
      <c r="L95" s="2">
        <v>0.82840236686390534</v>
      </c>
      <c r="M95" s="2" t="s">
        <v>74</v>
      </c>
      <c r="N95" s="2" t="s">
        <v>667</v>
      </c>
      <c r="O95" s="2" t="s">
        <v>668</v>
      </c>
      <c r="P95" s="2">
        <v>187.9</v>
      </c>
    </row>
    <row r="96" spans="1:16" ht="15.75" customHeight="1" x14ac:dyDescent="0.25">
      <c r="A96" s="2" t="s">
        <v>19</v>
      </c>
      <c r="B96" s="2" t="s">
        <v>23</v>
      </c>
      <c r="C96" s="2" t="s">
        <v>24</v>
      </c>
      <c r="D96" s="2" t="s">
        <v>364</v>
      </c>
      <c r="E96" s="2" t="s">
        <v>513</v>
      </c>
      <c r="F96" s="2" t="s">
        <v>40</v>
      </c>
      <c r="G96" s="2" t="s">
        <v>670</v>
      </c>
      <c r="H96" s="2" t="s">
        <v>372</v>
      </c>
      <c r="I96" s="2">
        <v>56</v>
      </c>
      <c r="J96" s="2">
        <v>0.7988826815642458</v>
      </c>
      <c r="K96" s="2">
        <v>0.75661375661375663</v>
      </c>
      <c r="L96" s="2">
        <v>0.84615384615384615</v>
      </c>
      <c r="M96" s="2" t="s">
        <v>74</v>
      </c>
      <c r="N96" s="2" t="s">
        <v>672</v>
      </c>
      <c r="O96" s="2" t="s">
        <v>673</v>
      </c>
      <c r="P96" s="2">
        <v>327.3</v>
      </c>
    </row>
    <row r="97" spans="1:16" ht="15.75" customHeight="1" x14ac:dyDescent="0.25">
      <c r="A97" s="2" t="s">
        <v>19</v>
      </c>
      <c r="B97" s="2" t="s">
        <v>23</v>
      </c>
      <c r="C97" s="2" t="s">
        <v>24</v>
      </c>
      <c r="D97" s="2" t="s">
        <v>364</v>
      </c>
      <c r="E97" s="2" t="s">
        <v>513</v>
      </c>
      <c r="F97" s="2" t="s">
        <v>40</v>
      </c>
      <c r="G97" s="2" t="s">
        <v>675</v>
      </c>
      <c r="H97" s="2" t="s">
        <v>372</v>
      </c>
      <c r="I97" s="2">
        <v>57</v>
      </c>
      <c r="J97" s="2">
        <v>0.8045325779036826</v>
      </c>
      <c r="K97" s="2">
        <v>0.77173913043478259</v>
      </c>
      <c r="L97" s="2">
        <v>0.84023668639053251</v>
      </c>
      <c r="M97" s="2" t="s">
        <v>74</v>
      </c>
      <c r="N97" s="2" t="s">
        <v>677</v>
      </c>
      <c r="O97" s="2" t="s">
        <v>678</v>
      </c>
      <c r="P97" s="2">
        <v>196.2</v>
      </c>
    </row>
    <row r="98" spans="1:16" ht="15.75" customHeight="1" x14ac:dyDescent="0.25">
      <c r="A98" s="2" t="s">
        <v>19</v>
      </c>
      <c r="B98" s="2" t="s">
        <v>23</v>
      </c>
      <c r="C98" s="2" t="s">
        <v>24</v>
      </c>
      <c r="D98" s="2" t="s">
        <v>364</v>
      </c>
      <c r="E98" s="2" t="s">
        <v>513</v>
      </c>
      <c r="F98" s="2" t="s">
        <v>40</v>
      </c>
      <c r="G98" s="2" t="s">
        <v>680</v>
      </c>
      <c r="H98" s="2" t="s">
        <v>372</v>
      </c>
      <c r="I98" s="2">
        <v>58</v>
      </c>
      <c r="J98" s="2">
        <v>0.80563380281690145</v>
      </c>
      <c r="K98" s="2">
        <v>0.76881720430107525</v>
      </c>
      <c r="L98" s="2">
        <v>0.84615384615384615</v>
      </c>
      <c r="M98" s="2" t="s">
        <v>74</v>
      </c>
      <c r="N98" s="2" t="s">
        <v>682</v>
      </c>
      <c r="O98" s="2" t="s">
        <v>683</v>
      </c>
      <c r="P98" s="2">
        <v>196.9</v>
      </c>
    </row>
    <row r="99" spans="1:16" ht="15.75" customHeight="1" x14ac:dyDescent="0.25">
      <c r="A99" s="2" t="s">
        <v>19</v>
      </c>
      <c r="B99" s="2" t="s">
        <v>23</v>
      </c>
      <c r="C99" s="2" t="s">
        <v>24</v>
      </c>
      <c r="D99" s="2" t="s">
        <v>364</v>
      </c>
      <c r="E99" s="2" t="s">
        <v>513</v>
      </c>
      <c r="F99" s="2" t="s">
        <v>40</v>
      </c>
      <c r="G99" s="2" t="s">
        <v>685</v>
      </c>
      <c r="H99" s="2" t="s">
        <v>372</v>
      </c>
      <c r="I99" s="2">
        <v>59</v>
      </c>
      <c r="J99" s="2">
        <v>0.8</v>
      </c>
      <c r="K99" s="2">
        <v>0.77348066298342544</v>
      </c>
      <c r="L99" s="2">
        <v>0.82840236686390534</v>
      </c>
      <c r="M99" s="2" t="s">
        <v>74</v>
      </c>
      <c r="N99" s="2" t="s">
        <v>687</v>
      </c>
      <c r="O99" s="2" t="s">
        <v>688</v>
      </c>
      <c r="P99" s="2">
        <v>239.9</v>
      </c>
    </row>
    <row r="100" spans="1:16" ht="15.75" customHeight="1" x14ac:dyDescent="0.25">
      <c r="A100" s="2" t="s">
        <v>19</v>
      </c>
      <c r="B100" s="2" t="s">
        <v>23</v>
      </c>
      <c r="C100" s="2" t="s">
        <v>24</v>
      </c>
      <c r="D100" s="2" t="s">
        <v>364</v>
      </c>
      <c r="E100" s="2" t="s">
        <v>513</v>
      </c>
      <c r="F100" s="2" t="s">
        <v>40</v>
      </c>
      <c r="G100" s="2" t="s">
        <v>690</v>
      </c>
      <c r="H100" s="2" t="s">
        <v>372</v>
      </c>
      <c r="I100" s="2">
        <v>60</v>
      </c>
      <c r="J100" s="2">
        <v>0.78770949720670402</v>
      </c>
      <c r="K100" s="2">
        <v>0.74603174603174605</v>
      </c>
      <c r="L100" s="2">
        <v>0.83431952662721898</v>
      </c>
      <c r="M100" s="2" t="s">
        <v>74</v>
      </c>
      <c r="N100" s="2" t="s">
        <v>692</v>
      </c>
      <c r="O100" s="2" t="s">
        <v>693</v>
      </c>
      <c r="P100" s="2">
        <v>212.2</v>
      </c>
    </row>
    <row r="101" spans="1:16" ht="15.75" customHeight="1" x14ac:dyDescent="0.25">
      <c r="A101" s="2" t="s">
        <v>19</v>
      </c>
      <c r="B101" s="2" t="s">
        <v>23</v>
      </c>
      <c r="C101" s="2" t="s">
        <v>24</v>
      </c>
      <c r="D101" s="2" t="s">
        <v>364</v>
      </c>
      <c r="E101" s="2" t="s">
        <v>513</v>
      </c>
      <c r="F101" s="2" t="s">
        <v>40</v>
      </c>
      <c r="G101" s="2" t="s">
        <v>695</v>
      </c>
      <c r="H101" s="2" t="s">
        <v>372</v>
      </c>
      <c r="I101" s="2">
        <v>61</v>
      </c>
      <c r="J101" s="2">
        <v>0.81714285714285706</v>
      </c>
      <c r="K101" s="2">
        <v>0.79005524861878451</v>
      </c>
      <c r="L101" s="2">
        <v>0.84615384615384615</v>
      </c>
      <c r="M101" s="2" t="s">
        <v>74</v>
      </c>
      <c r="N101" s="2" t="s">
        <v>697</v>
      </c>
      <c r="O101" s="2" t="s">
        <v>698</v>
      </c>
      <c r="P101" s="2">
        <v>208.4</v>
      </c>
    </row>
    <row r="102" spans="1:16" ht="15.75" customHeight="1" x14ac:dyDescent="0.25">
      <c r="A102" s="2" t="s">
        <v>19</v>
      </c>
      <c r="B102" s="2" t="s">
        <v>23</v>
      </c>
      <c r="C102" s="2" t="s">
        <v>24</v>
      </c>
      <c r="D102" s="2" t="s">
        <v>364</v>
      </c>
      <c r="E102" s="2" t="s">
        <v>700</v>
      </c>
      <c r="F102" s="2" t="s">
        <v>47</v>
      </c>
      <c r="G102" s="2" t="s">
        <v>701</v>
      </c>
      <c r="H102" s="2" t="s">
        <v>366</v>
      </c>
      <c r="I102" s="2">
        <v>42</v>
      </c>
      <c r="J102" s="2">
        <v>0.78761061946902655</v>
      </c>
      <c r="K102" s="2">
        <v>0.77391304347826084</v>
      </c>
      <c r="L102" s="2">
        <v>0.80180180180180183</v>
      </c>
      <c r="M102" s="2" t="s">
        <v>65</v>
      </c>
      <c r="N102" s="2" t="s">
        <v>703</v>
      </c>
      <c r="O102" s="2" t="s">
        <v>704</v>
      </c>
      <c r="P102" s="2">
        <v>0.8</v>
      </c>
    </row>
    <row r="103" spans="1:16" ht="15.75" customHeight="1" x14ac:dyDescent="0.25">
      <c r="A103" s="2" t="s">
        <v>19</v>
      </c>
      <c r="B103" s="2" t="s">
        <v>23</v>
      </c>
      <c r="C103" s="2" t="s">
        <v>24</v>
      </c>
      <c r="D103" s="2" t="s">
        <v>364</v>
      </c>
      <c r="E103" s="2" t="s">
        <v>700</v>
      </c>
      <c r="F103" s="2" t="s">
        <v>47</v>
      </c>
      <c r="G103" s="2" t="s">
        <v>706</v>
      </c>
      <c r="H103" s="2" t="s">
        <v>366</v>
      </c>
      <c r="I103" s="2">
        <v>43</v>
      </c>
      <c r="J103" s="2">
        <v>0.7911111111111111</v>
      </c>
      <c r="K103" s="2">
        <v>0.7807017543859649</v>
      </c>
      <c r="L103" s="2">
        <v>0.80180180180180183</v>
      </c>
      <c r="M103" s="2" t="s">
        <v>74</v>
      </c>
      <c r="N103" s="2" t="s">
        <v>708</v>
      </c>
      <c r="O103" s="2" t="s">
        <v>709</v>
      </c>
      <c r="P103" s="2">
        <v>263</v>
      </c>
    </row>
    <row r="104" spans="1:16" ht="15.75" customHeight="1" x14ac:dyDescent="0.25">
      <c r="A104" s="2" t="s">
        <v>19</v>
      </c>
      <c r="B104" s="2" t="s">
        <v>23</v>
      </c>
      <c r="C104" s="2" t="s">
        <v>24</v>
      </c>
      <c r="D104" s="2" t="s">
        <v>364</v>
      </c>
      <c r="E104" s="2" t="s">
        <v>700</v>
      </c>
      <c r="F104" s="2" t="s">
        <v>47</v>
      </c>
      <c r="G104" s="2" t="s">
        <v>711</v>
      </c>
      <c r="H104" s="2" t="s">
        <v>366</v>
      </c>
      <c r="I104" s="2">
        <v>44</v>
      </c>
      <c r="J104" s="2">
        <v>0.80995475113122184</v>
      </c>
      <c r="K104" s="2">
        <v>0.8136363636363636</v>
      </c>
      <c r="L104" s="2">
        <v>0.80630630630630629</v>
      </c>
      <c r="M104" s="2" t="s">
        <v>74</v>
      </c>
      <c r="N104" s="2" t="s">
        <v>713</v>
      </c>
      <c r="O104" s="2" t="s">
        <v>714</v>
      </c>
      <c r="P104" s="2">
        <v>265.5</v>
      </c>
    </row>
    <row r="105" spans="1:16" ht="15.75" customHeight="1" x14ac:dyDescent="0.25">
      <c r="A105" s="2" t="s">
        <v>19</v>
      </c>
      <c r="B105" s="2" t="s">
        <v>23</v>
      </c>
      <c r="C105" s="2" t="s">
        <v>24</v>
      </c>
      <c r="D105" s="2" t="s">
        <v>364</v>
      </c>
      <c r="E105" s="2" t="s">
        <v>700</v>
      </c>
      <c r="F105" s="2" t="s">
        <v>47</v>
      </c>
      <c r="G105" s="2" t="s">
        <v>716</v>
      </c>
      <c r="H105" s="2" t="s">
        <v>366</v>
      </c>
      <c r="I105" s="2">
        <v>45</v>
      </c>
      <c r="J105" s="2">
        <v>0.80530973451327426</v>
      </c>
      <c r="K105" s="2">
        <v>0.79130434782608694</v>
      </c>
      <c r="L105" s="2">
        <v>0.81981981981981977</v>
      </c>
      <c r="M105" s="2" t="s">
        <v>74</v>
      </c>
      <c r="N105" s="2" t="s">
        <v>718</v>
      </c>
      <c r="O105" s="2" t="s">
        <v>719</v>
      </c>
      <c r="P105" s="2">
        <v>247.5</v>
      </c>
    </row>
    <row r="106" spans="1:16" ht="15.75" customHeight="1" x14ac:dyDescent="0.25">
      <c r="A106" s="2" t="s">
        <v>19</v>
      </c>
      <c r="B106" s="2" t="s">
        <v>23</v>
      </c>
      <c r="C106" s="2" t="s">
        <v>24</v>
      </c>
      <c r="D106" s="2" t="s">
        <v>364</v>
      </c>
      <c r="E106" s="2" t="s">
        <v>700</v>
      </c>
      <c r="F106" s="2" t="s">
        <v>47</v>
      </c>
      <c r="G106" s="2" t="s">
        <v>721</v>
      </c>
      <c r="H106" s="2" t="s">
        <v>366</v>
      </c>
      <c r="I106" s="2">
        <v>46</v>
      </c>
      <c r="J106" s="2">
        <v>0.80176211453744495</v>
      </c>
      <c r="K106" s="2">
        <v>0.78448275862068961</v>
      </c>
      <c r="L106" s="2">
        <v>0.81981981981981977</v>
      </c>
      <c r="M106" s="2" t="s">
        <v>74</v>
      </c>
      <c r="N106" s="2" t="s">
        <v>723</v>
      </c>
      <c r="O106" s="2" t="s">
        <v>724</v>
      </c>
      <c r="P106" s="2">
        <v>261</v>
      </c>
    </row>
    <row r="107" spans="1:16" ht="15.75" customHeight="1" x14ac:dyDescent="0.25">
      <c r="A107" s="2" t="s">
        <v>19</v>
      </c>
      <c r="B107" s="2" t="s">
        <v>23</v>
      </c>
      <c r="C107" s="2" t="s">
        <v>24</v>
      </c>
      <c r="D107" s="2" t="s">
        <v>364</v>
      </c>
      <c r="E107" s="2" t="s">
        <v>700</v>
      </c>
      <c r="F107" s="2" t="s">
        <v>47</v>
      </c>
      <c r="G107" s="2" t="s">
        <v>726</v>
      </c>
      <c r="H107" s="2" t="s">
        <v>366</v>
      </c>
      <c r="I107" s="2">
        <v>47</v>
      </c>
      <c r="J107" s="2">
        <v>0.80794701986754958</v>
      </c>
      <c r="K107" s="2">
        <v>0.79220779220779225</v>
      </c>
      <c r="L107" s="2">
        <v>0.82432432432432434</v>
      </c>
      <c r="M107" s="2" t="s">
        <v>74</v>
      </c>
      <c r="N107" s="2" t="s">
        <v>728</v>
      </c>
      <c r="O107" s="2" t="s">
        <v>729</v>
      </c>
      <c r="P107" s="2">
        <v>262</v>
      </c>
    </row>
    <row r="108" spans="1:16" ht="15.75" customHeight="1" x14ac:dyDescent="0.25">
      <c r="A108" s="2" t="s">
        <v>19</v>
      </c>
      <c r="B108" s="2" t="s">
        <v>23</v>
      </c>
      <c r="C108" s="2" t="s">
        <v>24</v>
      </c>
      <c r="D108" s="2" t="s">
        <v>364</v>
      </c>
      <c r="E108" s="2" t="s">
        <v>700</v>
      </c>
      <c r="F108" s="2" t="s">
        <v>47</v>
      </c>
      <c r="G108" s="2" t="s">
        <v>731</v>
      </c>
      <c r="H108" s="2" t="s">
        <v>366</v>
      </c>
      <c r="I108" s="2">
        <v>48</v>
      </c>
      <c r="J108" s="2">
        <v>0.8080357142857143</v>
      </c>
      <c r="K108" s="2">
        <v>0.80088495575221241</v>
      </c>
      <c r="L108" s="2">
        <v>0.81531531531531531</v>
      </c>
      <c r="M108" s="2" t="s">
        <v>74</v>
      </c>
      <c r="N108" s="2" t="s">
        <v>733</v>
      </c>
      <c r="O108" s="2" t="s">
        <v>734</v>
      </c>
      <c r="P108" s="2">
        <v>235.6</v>
      </c>
    </row>
    <row r="109" spans="1:16" ht="15.75" customHeight="1" x14ac:dyDescent="0.25">
      <c r="A109" s="2" t="s">
        <v>19</v>
      </c>
      <c r="B109" s="2" t="s">
        <v>23</v>
      </c>
      <c r="C109" s="2" t="s">
        <v>24</v>
      </c>
      <c r="D109" s="2" t="s">
        <v>364</v>
      </c>
      <c r="E109" s="2" t="s">
        <v>700</v>
      </c>
      <c r="F109" s="2" t="s">
        <v>47</v>
      </c>
      <c r="G109" s="2" t="s">
        <v>736</v>
      </c>
      <c r="H109" s="2" t="s">
        <v>366</v>
      </c>
      <c r="I109" s="2">
        <v>49</v>
      </c>
      <c r="J109" s="2">
        <v>0.82637362637362632</v>
      </c>
      <c r="K109" s="2">
        <v>0.80686695278969955</v>
      </c>
      <c r="L109" s="2">
        <v>0.84684684684684686</v>
      </c>
      <c r="M109" s="2" t="s">
        <v>74</v>
      </c>
      <c r="N109" s="2" t="s">
        <v>738</v>
      </c>
      <c r="O109" s="2" t="s">
        <v>739</v>
      </c>
      <c r="P109" s="2">
        <v>221.2</v>
      </c>
    </row>
    <row r="110" spans="1:16" ht="15.75" customHeight="1" x14ac:dyDescent="0.25">
      <c r="A110" s="2" t="s">
        <v>19</v>
      </c>
      <c r="B110" s="2" t="s">
        <v>23</v>
      </c>
      <c r="C110" s="2" t="s">
        <v>24</v>
      </c>
      <c r="D110" s="2" t="s">
        <v>364</v>
      </c>
      <c r="E110" s="2" t="s">
        <v>700</v>
      </c>
      <c r="F110" s="2" t="s">
        <v>47</v>
      </c>
      <c r="G110" s="2" t="s">
        <v>741</v>
      </c>
      <c r="H110" s="2" t="s">
        <v>366</v>
      </c>
      <c r="I110" s="2">
        <v>50</v>
      </c>
      <c r="J110" s="2">
        <v>0.80260303687635581</v>
      </c>
      <c r="K110" s="2">
        <v>0.77405857740585771</v>
      </c>
      <c r="L110" s="2">
        <v>0.83333333333333337</v>
      </c>
      <c r="M110" s="2" t="s">
        <v>74</v>
      </c>
      <c r="N110" s="2" t="s">
        <v>743</v>
      </c>
      <c r="O110" s="2" t="s">
        <v>744</v>
      </c>
      <c r="P110" s="2">
        <v>235.6</v>
      </c>
    </row>
    <row r="111" spans="1:16" ht="15.75" customHeight="1" x14ac:dyDescent="0.25">
      <c r="A111" s="2" t="s">
        <v>19</v>
      </c>
      <c r="B111" s="2" t="s">
        <v>23</v>
      </c>
      <c r="C111" s="2" t="s">
        <v>24</v>
      </c>
      <c r="D111" s="2" t="s">
        <v>364</v>
      </c>
      <c r="E111" s="2" t="s">
        <v>700</v>
      </c>
      <c r="F111" s="2" t="s">
        <v>47</v>
      </c>
      <c r="G111" s="2" t="s">
        <v>746</v>
      </c>
      <c r="H111" s="2" t="s">
        <v>366</v>
      </c>
      <c r="I111" s="2">
        <v>51</v>
      </c>
      <c r="J111" s="2">
        <v>0.82666666666666655</v>
      </c>
      <c r="K111" s="2">
        <v>0.81578947368421051</v>
      </c>
      <c r="L111" s="2">
        <v>0.83783783783783783</v>
      </c>
      <c r="M111" s="2" t="s">
        <v>74</v>
      </c>
      <c r="N111" s="2" t="s">
        <v>748</v>
      </c>
      <c r="O111" s="2" t="s">
        <v>749</v>
      </c>
      <c r="P111" s="2">
        <v>209.3</v>
      </c>
    </row>
    <row r="112" spans="1:16" ht="15.75" customHeight="1" x14ac:dyDescent="0.25">
      <c r="A112" s="2" t="s">
        <v>19</v>
      </c>
      <c r="B112" s="2" t="s">
        <v>23</v>
      </c>
      <c r="C112" s="2" t="s">
        <v>24</v>
      </c>
      <c r="D112" s="2" t="s">
        <v>364</v>
      </c>
      <c r="E112" s="2" t="s">
        <v>700</v>
      </c>
      <c r="F112" s="2" t="s">
        <v>47</v>
      </c>
      <c r="G112" s="2" t="s">
        <v>751</v>
      </c>
      <c r="H112" s="2" t="s">
        <v>366</v>
      </c>
      <c r="I112" s="2">
        <v>52</v>
      </c>
      <c r="J112" s="2">
        <v>0.81758241758241768</v>
      </c>
      <c r="K112" s="2">
        <v>0.79828326180257514</v>
      </c>
      <c r="L112" s="2">
        <v>0.83783783783783783</v>
      </c>
      <c r="M112" s="2" t="s">
        <v>74</v>
      </c>
      <c r="N112" s="2" t="s">
        <v>753</v>
      </c>
      <c r="O112" s="2" t="s">
        <v>754</v>
      </c>
      <c r="P112" s="2">
        <v>235.2</v>
      </c>
    </row>
    <row r="113" spans="1:16" ht="15.75" customHeight="1" x14ac:dyDescent="0.25">
      <c r="A113" s="2" t="s">
        <v>19</v>
      </c>
      <c r="B113" s="2" t="s">
        <v>23</v>
      </c>
      <c r="C113" s="2" t="s">
        <v>24</v>
      </c>
      <c r="D113" s="2" t="s">
        <v>364</v>
      </c>
      <c r="E113" s="2" t="s">
        <v>700</v>
      </c>
      <c r="F113" s="2" t="s">
        <v>47</v>
      </c>
      <c r="G113" s="2" t="s">
        <v>756</v>
      </c>
      <c r="H113" s="2" t="s">
        <v>366</v>
      </c>
      <c r="I113" s="2">
        <v>53</v>
      </c>
      <c r="J113" s="2">
        <v>0.80353200883002218</v>
      </c>
      <c r="K113" s="2">
        <v>0.78787878787878785</v>
      </c>
      <c r="L113" s="2">
        <v>0.81981981981981977</v>
      </c>
      <c r="M113" s="2" t="s">
        <v>74</v>
      </c>
      <c r="N113" s="2" t="s">
        <v>758</v>
      </c>
      <c r="O113" s="2" t="s">
        <v>759</v>
      </c>
      <c r="P113" s="2">
        <v>195.9</v>
      </c>
    </row>
    <row r="114" spans="1:16" ht="15.75" customHeight="1" x14ac:dyDescent="0.25">
      <c r="A114" s="2" t="s">
        <v>19</v>
      </c>
      <c r="B114" s="2" t="s">
        <v>23</v>
      </c>
      <c r="C114" s="2" t="s">
        <v>24</v>
      </c>
      <c r="D114" s="2" t="s">
        <v>364</v>
      </c>
      <c r="E114" s="2" t="s">
        <v>700</v>
      </c>
      <c r="F114" s="2" t="s">
        <v>47</v>
      </c>
      <c r="G114" s="2" t="s">
        <v>761</v>
      </c>
      <c r="H114" s="2" t="s">
        <v>366</v>
      </c>
      <c r="I114" s="2">
        <v>54</v>
      </c>
      <c r="J114" s="2">
        <v>0.8080357142857143</v>
      </c>
      <c r="K114" s="2">
        <v>0.80088495575221241</v>
      </c>
      <c r="L114" s="2">
        <v>0.81531531531531531</v>
      </c>
      <c r="M114" s="2" t="s">
        <v>74</v>
      </c>
      <c r="N114" s="2" t="s">
        <v>763</v>
      </c>
      <c r="O114" s="2" t="s">
        <v>764</v>
      </c>
      <c r="P114" s="2">
        <v>223.3</v>
      </c>
    </row>
    <row r="115" spans="1:16" ht="15.75" customHeight="1" x14ac:dyDescent="0.25">
      <c r="A115" s="2" t="s">
        <v>19</v>
      </c>
      <c r="B115" s="2" t="s">
        <v>23</v>
      </c>
      <c r="C115" s="2" t="s">
        <v>24</v>
      </c>
      <c r="D115" s="2" t="s">
        <v>364</v>
      </c>
      <c r="E115" s="2" t="s">
        <v>700</v>
      </c>
      <c r="F115" s="2" t="s">
        <v>47</v>
      </c>
      <c r="G115" s="2" t="s">
        <v>766</v>
      </c>
      <c r="H115" s="2" t="s">
        <v>366</v>
      </c>
      <c r="I115" s="2">
        <v>55</v>
      </c>
      <c r="J115" s="2">
        <v>0.81236203090507719</v>
      </c>
      <c r="K115" s="2">
        <v>0.79653679653679654</v>
      </c>
      <c r="L115" s="2">
        <v>0.8288288288288288</v>
      </c>
      <c r="M115" s="2" t="s">
        <v>74</v>
      </c>
      <c r="N115" s="2" t="s">
        <v>768</v>
      </c>
      <c r="O115" s="2" t="s">
        <v>769</v>
      </c>
      <c r="P115" s="2">
        <v>207.5</v>
      </c>
    </row>
    <row r="116" spans="1:16" ht="15.75" customHeight="1" x14ac:dyDescent="0.25">
      <c r="A116" s="2" t="s">
        <v>19</v>
      </c>
      <c r="B116" s="2" t="s">
        <v>23</v>
      </c>
      <c r="C116" s="2" t="s">
        <v>24</v>
      </c>
      <c r="D116" s="2" t="s">
        <v>364</v>
      </c>
      <c r="E116" s="2" t="s">
        <v>700</v>
      </c>
      <c r="F116" s="2" t="s">
        <v>47</v>
      </c>
      <c r="G116" s="2" t="s">
        <v>771</v>
      </c>
      <c r="H116" s="2" t="s">
        <v>366</v>
      </c>
      <c r="I116" s="2">
        <v>56</v>
      </c>
      <c r="J116" s="2">
        <v>0.81333333333333346</v>
      </c>
      <c r="K116" s="2">
        <v>0.80263157894736847</v>
      </c>
      <c r="L116" s="2">
        <v>0.82432432432432434</v>
      </c>
      <c r="M116" s="2" t="s">
        <v>74</v>
      </c>
      <c r="N116" s="2" t="s">
        <v>773</v>
      </c>
      <c r="O116" s="2" t="s">
        <v>774</v>
      </c>
      <c r="P116" s="2">
        <v>224</v>
      </c>
    </row>
    <row r="117" spans="1:16" ht="15.75" customHeight="1" x14ac:dyDescent="0.25">
      <c r="A117" s="2" t="s">
        <v>19</v>
      </c>
      <c r="B117" s="2" t="s">
        <v>23</v>
      </c>
      <c r="C117" s="2" t="s">
        <v>24</v>
      </c>
      <c r="D117" s="2" t="s">
        <v>364</v>
      </c>
      <c r="E117" s="2" t="s">
        <v>700</v>
      </c>
      <c r="F117" s="2" t="s">
        <v>47</v>
      </c>
      <c r="G117" s="2" t="s">
        <v>776</v>
      </c>
      <c r="H117" s="2" t="s">
        <v>366</v>
      </c>
      <c r="I117" s="2">
        <v>57</v>
      </c>
      <c r="J117" s="2">
        <v>0.81596452328159641</v>
      </c>
      <c r="K117" s="2">
        <v>0.80349344978165937</v>
      </c>
      <c r="L117" s="2">
        <v>0.8288288288288288</v>
      </c>
      <c r="M117" s="2" t="s">
        <v>74</v>
      </c>
      <c r="N117" s="2" t="s">
        <v>778</v>
      </c>
      <c r="O117" s="2" t="s">
        <v>779</v>
      </c>
      <c r="P117" s="2">
        <v>196.3</v>
      </c>
    </row>
    <row r="118" spans="1:16" ht="15.75" customHeight="1" x14ac:dyDescent="0.25">
      <c r="A118" s="2" t="s">
        <v>19</v>
      </c>
      <c r="B118" s="2" t="s">
        <v>23</v>
      </c>
      <c r="C118" s="2" t="s">
        <v>24</v>
      </c>
      <c r="D118" s="2" t="s">
        <v>364</v>
      </c>
      <c r="E118" s="2" t="s">
        <v>700</v>
      </c>
      <c r="F118" s="2" t="s">
        <v>47</v>
      </c>
      <c r="G118" s="2" t="s">
        <v>781</v>
      </c>
      <c r="H118" s="2" t="s">
        <v>366</v>
      </c>
      <c r="I118" s="2">
        <v>58</v>
      </c>
      <c r="J118" s="2">
        <v>0.80610021786492381</v>
      </c>
      <c r="K118" s="2">
        <v>0.78059071729957807</v>
      </c>
      <c r="L118" s="2">
        <v>0.83333333333333337</v>
      </c>
      <c r="M118" s="2" t="s">
        <v>74</v>
      </c>
      <c r="N118" s="2" t="s">
        <v>783</v>
      </c>
      <c r="O118" s="2" t="s">
        <v>784</v>
      </c>
      <c r="P118" s="2">
        <v>195.4</v>
      </c>
    </row>
    <row r="119" spans="1:16" ht="15.75" customHeight="1" x14ac:dyDescent="0.25">
      <c r="A119" s="2" t="s">
        <v>19</v>
      </c>
      <c r="B119" s="2" t="s">
        <v>23</v>
      </c>
      <c r="C119" s="2" t="s">
        <v>24</v>
      </c>
      <c r="D119" s="2" t="s">
        <v>364</v>
      </c>
      <c r="E119" s="2" t="s">
        <v>700</v>
      </c>
      <c r="F119" s="2" t="s">
        <v>47</v>
      </c>
      <c r="G119" s="2" t="s">
        <v>786</v>
      </c>
      <c r="H119" s="2" t="s">
        <v>366</v>
      </c>
      <c r="I119" s="2">
        <v>59</v>
      </c>
      <c r="J119" s="2">
        <v>0.81481481481481477</v>
      </c>
      <c r="K119" s="2">
        <v>0.83809523809523812</v>
      </c>
      <c r="L119" s="2">
        <v>0.7927927927927928</v>
      </c>
      <c r="M119" s="2" t="s">
        <v>74</v>
      </c>
      <c r="N119" s="2" t="s">
        <v>788</v>
      </c>
      <c r="O119" s="2" t="s">
        <v>789</v>
      </c>
      <c r="P119" s="2">
        <v>259.8</v>
      </c>
    </row>
    <row r="120" spans="1:16" ht="15.75" customHeight="1" x14ac:dyDescent="0.25">
      <c r="A120" s="2" t="s">
        <v>19</v>
      </c>
      <c r="B120" s="2" t="s">
        <v>23</v>
      </c>
      <c r="C120" s="2" t="s">
        <v>24</v>
      </c>
      <c r="D120" s="2" t="s">
        <v>364</v>
      </c>
      <c r="E120" s="2" t="s">
        <v>700</v>
      </c>
      <c r="F120" s="2" t="s">
        <v>47</v>
      </c>
      <c r="G120" s="2" t="s">
        <v>791</v>
      </c>
      <c r="H120" s="2" t="s">
        <v>366</v>
      </c>
      <c r="I120" s="2">
        <v>60</v>
      </c>
      <c r="J120" s="2">
        <v>0.80090497737556554</v>
      </c>
      <c r="K120" s="2">
        <v>0.80454545454545456</v>
      </c>
      <c r="L120" s="2">
        <v>0.79729729729729726</v>
      </c>
      <c r="M120" s="2" t="s">
        <v>74</v>
      </c>
      <c r="N120" s="2" t="s">
        <v>793</v>
      </c>
      <c r="O120" s="2" t="s">
        <v>794</v>
      </c>
      <c r="P120" s="2">
        <v>265.2</v>
      </c>
    </row>
    <row r="121" spans="1:16" ht="15.75" customHeight="1" x14ac:dyDescent="0.25">
      <c r="A121" s="2" t="s">
        <v>19</v>
      </c>
      <c r="B121" s="2" t="s">
        <v>23</v>
      </c>
      <c r="C121" s="2" t="s">
        <v>24</v>
      </c>
      <c r="D121" s="2" t="s">
        <v>364</v>
      </c>
      <c r="E121" s="2" t="s">
        <v>700</v>
      </c>
      <c r="F121" s="2" t="s">
        <v>47</v>
      </c>
      <c r="G121" s="2" t="s">
        <v>796</v>
      </c>
      <c r="H121" s="2" t="s">
        <v>366</v>
      </c>
      <c r="I121" s="2">
        <v>61</v>
      </c>
      <c r="J121" s="2">
        <v>0.80525164113785563</v>
      </c>
      <c r="K121" s="2">
        <v>0.78297872340425534</v>
      </c>
      <c r="L121" s="2">
        <v>0.8288288288288288</v>
      </c>
      <c r="M121" s="2" t="s">
        <v>74</v>
      </c>
      <c r="N121" s="2" t="s">
        <v>798</v>
      </c>
      <c r="O121" s="2" t="s">
        <v>799</v>
      </c>
      <c r="P121" s="2">
        <v>263.7</v>
      </c>
    </row>
    <row r="122" spans="1:16" ht="15.75" customHeight="1" x14ac:dyDescent="0.25">
      <c r="A122" s="2" t="s">
        <v>19</v>
      </c>
      <c r="B122" s="2" t="s">
        <v>37</v>
      </c>
      <c r="C122" s="2" t="s">
        <v>38</v>
      </c>
      <c r="D122" s="2" t="s">
        <v>55</v>
      </c>
      <c r="E122" s="2" t="s">
        <v>57</v>
      </c>
      <c r="F122" s="2" t="s">
        <v>32</v>
      </c>
      <c r="G122" s="2" t="s">
        <v>59</v>
      </c>
      <c r="H122" s="2" t="s">
        <v>61</v>
      </c>
      <c r="I122" s="2">
        <v>42</v>
      </c>
      <c r="J122" s="2">
        <v>0.7489539748953975</v>
      </c>
      <c r="M122" s="2" t="s">
        <v>65</v>
      </c>
      <c r="N122" s="2" t="s">
        <v>800</v>
      </c>
      <c r="O122" s="2" t="s">
        <v>801</v>
      </c>
      <c r="P122" s="2">
        <v>0.8</v>
      </c>
    </row>
    <row r="123" spans="1:16" ht="15.75" customHeight="1" x14ac:dyDescent="0.25">
      <c r="A123" s="2" t="s">
        <v>19</v>
      </c>
      <c r="B123" s="2" t="s">
        <v>37</v>
      </c>
      <c r="C123" s="2" t="s">
        <v>38</v>
      </c>
      <c r="D123" s="2" t="s">
        <v>55</v>
      </c>
      <c r="E123" s="2" t="s">
        <v>57</v>
      </c>
      <c r="F123" s="2" t="s">
        <v>32</v>
      </c>
      <c r="G123" s="2" t="s">
        <v>71</v>
      </c>
      <c r="H123" s="2" t="s">
        <v>61</v>
      </c>
      <c r="I123" s="2">
        <v>43</v>
      </c>
      <c r="J123" s="2">
        <v>0.71910112359550549</v>
      </c>
      <c r="M123" s="2" t="s">
        <v>65</v>
      </c>
      <c r="N123" s="2" t="s">
        <v>802</v>
      </c>
      <c r="O123" s="2" t="s">
        <v>803</v>
      </c>
      <c r="P123" s="2">
        <v>1</v>
      </c>
    </row>
    <row r="124" spans="1:16" ht="15.75" customHeight="1" x14ac:dyDescent="0.25">
      <c r="A124" s="2" t="s">
        <v>19</v>
      </c>
      <c r="B124" s="2" t="s">
        <v>37</v>
      </c>
      <c r="C124" s="2" t="s">
        <v>38</v>
      </c>
      <c r="D124" s="2" t="s">
        <v>55</v>
      </c>
      <c r="E124" s="2" t="s">
        <v>57</v>
      </c>
      <c r="F124" s="2" t="s">
        <v>32</v>
      </c>
      <c r="G124" s="2" t="s">
        <v>79</v>
      </c>
      <c r="H124" s="2" t="s">
        <v>61</v>
      </c>
      <c r="I124" s="2">
        <v>44</v>
      </c>
      <c r="J124" s="2">
        <v>0.70229007633587781</v>
      </c>
      <c r="M124" s="2" t="s">
        <v>65</v>
      </c>
      <c r="N124" s="2" t="s">
        <v>804</v>
      </c>
      <c r="O124" s="2" t="s">
        <v>805</v>
      </c>
      <c r="P124" s="2">
        <v>0.7</v>
      </c>
    </row>
    <row r="125" spans="1:16" ht="15.75" customHeight="1" x14ac:dyDescent="0.25">
      <c r="A125" s="2" t="s">
        <v>19</v>
      </c>
      <c r="B125" s="2" t="s">
        <v>37</v>
      </c>
      <c r="C125" s="2" t="s">
        <v>38</v>
      </c>
      <c r="D125" s="2" t="s">
        <v>55</v>
      </c>
      <c r="E125" s="2" t="s">
        <v>57</v>
      </c>
      <c r="F125" s="2" t="s">
        <v>32</v>
      </c>
      <c r="G125" s="2" t="s">
        <v>86</v>
      </c>
      <c r="H125" s="2" t="s">
        <v>61</v>
      </c>
      <c r="I125" s="2">
        <v>45</v>
      </c>
      <c r="J125" s="2">
        <v>0.72881355932203395</v>
      </c>
      <c r="M125" s="2" t="s">
        <v>65</v>
      </c>
      <c r="N125" s="2" t="s">
        <v>806</v>
      </c>
      <c r="O125" s="2" t="s">
        <v>807</v>
      </c>
      <c r="P125" s="2">
        <v>1</v>
      </c>
    </row>
    <row r="126" spans="1:16" ht="15.75" customHeight="1" x14ac:dyDescent="0.25">
      <c r="A126" s="2" t="s">
        <v>19</v>
      </c>
      <c r="B126" s="2" t="s">
        <v>37</v>
      </c>
      <c r="C126" s="2" t="s">
        <v>38</v>
      </c>
      <c r="D126" s="2" t="s">
        <v>55</v>
      </c>
      <c r="E126" s="2" t="s">
        <v>57</v>
      </c>
      <c r="F126" s="2" t="s">
        <v>32</v>
      </c>
      <c r="G126" s="2" t="s">
        <v>93</v>
      </c>
      <c r="H126" s="2" t="s">
        <v>61</v>
      </c>
      <c r="I126" s="2">
        <v>46</v>
      </c>
      <c r="J126" s="2">
        <v>0.69767441860465118</v>
      </c>
      <c r="M126" s="2" t="s">
        <v>65</v>
      </c>
      <c r="N126" s="2" t="s">
        <v>808</v>
      </c>
      <c r="O126" s="2" t="s">
        <v>809</v>
      </c>
      <c r="P126" s="2">
        <v>0.7</v>
      </c>
    </row>
    <row r="127" spans="1:16" ht="15.75" customHeight="1" x14ac:dyDescent="0.25">
      <c r="A127" s="2" t="s">
        <v>19</v>
      </c>
      <c r="B127" s="2" t="s">
        <v>37</v>
      </c>
      <c r="C127" s="2" t="s">
        <v>38</v>
      </c>
      <c r="D127" s="2" t="s">
        <v>55</v>
      </c>
      <c r="E127" s="2" t="s">
        <v>57</v>
      </c>
      <c r="F127" s="2" t="s">
        <v>32</v>
      </c>
      <c r="G127" s="2" t="s">
        <v>100</v>
      </c>
      <c r="H127" s="2" t="s">
        <v>61</v>
      </c>
      <c r="I127" s="2">
        <v>47</v>
      </c>
      <c r="J127" s="2">
        <v>0.75527426160337552</v>
      </c>
      <c r="M127" s="2" t="s">
        <v>65</v>
      </c>
      <c r="N127" s="2" t="s">
        <v>810</v>
      </c>
      <c r="O127" s="2" t="s">
        <v>811</v>
      </c>
      <c r="P127" s="2">
        <v>1</v>
      </c>
    </row>
    <row r="128" spans="1:16" ht="15.75" customHeight="1" x14ac:dyDescent="0.25">
      <c r="A128" s="2" t="s">
        <v>19</v>
      </c>
      <c r="B128" s="2" t="s">
        <v>37</v>
      </c>
      <c r="C128" s="2" t="s">
        <v>38</v>
      </c>
      <c r="D128" s="2" t="s">
        <v>55</v>
      </c>
      <c r="E128" s="2" t="s">
        <v>57</v>
      </c>
      <c r="F128" s="2" t="s">
        <v>32</v>
      </c>
      <c r="G128" s="2" t="s">
        <v>108</v>
      </c>
      <c r="H128" s="2" t="s">
        <v>61</v>
      </c>
      <c r="I128" s="2">
        <v>48</v>
      </c>
      <c r="J128" s="2">
        <v>0.73221757322175729</v>
      </c>
      <c r="M128" s="2" t="s">
        <v>65</v>
      </c>
      <c r="N128" s="2" t="s">
        <v>812</v>
      </c>
      <c r="O128" s="2" t="s">
        <v>813</v>
      </c>
      <c r="P128" s="2">
        <v>0.8</v>
      </c>
    </row>
    <row r="129" spans="1:16" ht="15.75" customHeight="1" x14ac:dyDescent="0.25">
      <c r="A129" s="2" t="s">
        <v>19</v>
      </c>
      <c r="B129" s="2" t="s">
        <v>37</v>
      </c>
      <c r="C129" s="2" t="s">
        <v>38</v>
      </c>
      <c r="D129" s="2" t="s">
        <v>55</v>
      </c>
      <c r="E129" s="2" t="s">
        <v>57</v>
      </c>
      <c r="F129" s="2" t="s">
        <v>32</v>
      </c>
      <c r="G129" s="2" t="s">
        <v>113</v>
      </c>
      <c r="H129" s="2" t="s">
        <v>61</v>
      </c>
      <c r="I129" s="2">
        <v>49</v>
      </c>
      <c r="J129" s="2">
        <v>0.73486430062630481</v>
      </c>
      <c r="M129" s="2" t="s">
        <v>65</v>
      </c>
      <c r="N129" s="2" t="s">
        <v>814</v>
      </c>
      <c r="O129" s="2" t="s">
        <v>815</v>
      </c>
      <c r="P129" s="2">
        <v>0.9</v>
      </c>
    </row>
    <row r="130" spans="1:16" ht="15.75" customHeight="1" x14ac:dyDescent="0.25">
      <c r="A130" s="2" t="s">
        <v>19</v>
      </c>
      <c r="B130" s="2" t="s">
        <v>37</v>
      </c>
      <c r="C130" s="2" t="s">
        <v>38</v>
      </c>
      <c r="D130" s="2" t="s">
        <v>55</v>
      </c>
      <c r="E130" s="2" t="s">
        <v>57</v>
      </c>
      <c r="F130" s="2" t="s">
        <v>32</v>
      </c>
      <c r="G130" s="2" t="s">
        <v>118</v>
      </c>
      <c r="H130" s="2" t="s">
        <v>61</v>
      </c>
      <c r="I130" s="2">
        <v>50</v>
      </c>
      <c r="J130" s="2">
        <v>0.7489539748953975</v>
      </c>
      <c r="M130" s="2" t="s">
        <v>65</v>
      </c>
      <c r="N130" s="2" t="s">
        <v>816</v>
      </c>
      <c r="O130" s="2" t="s">
        <v>817</v>
      </c>
      <c r="P130" s="2">
        <v>0.7</v>
      </c>
    </row>
    <row r="131" spans="1:16" ht="15.75" customHeight="1" x14ac:dyDescent="0.25">
      <c r="A131" s="2" t="s">
        <v>19</v>
      </c>
      <c r="B131" s="2" t="s">
        <v>37</v>
      </c>
      <c r="C131" s="2" t="s">
        <v>38</v>
      </c>
      <c r="D131" s="2" t="s">
        <v>55</v>
      </c>
      <c r="E131" s="2" t="s">
        <v>57</v>
      </c>
      <c r="F131" s="2" t="s">
        <v>32</v>
      </c>
      <c r="G131" s="2" t="s">
        <v>123</v>
      </c>
      <c r="H131" s="2" t="s">
        <v>61</v>
      </c>
      <c r="I131" s="2">
        <v>51</v>
      </c>
      <c r="J131" s="2">
        <v>0.71398747390396666</v>
      </c>
      <c r="M131" s="2" t="s">
        <v>65</v>
      </c>
      <c r="N131" s="2" t="s">
        <v>818</v>
      </c>
      <c r="O131" s="2" t="s">
        <v>819</v>
      </c>
      <c r="P131" s="2">
        <v>1</v>
      </c>
    </row>
    <row r="132" spans="1:16" ht="15.75" customHeight="1" x14ac:dyDescent="0.25">
      <c r="A132" s="2" t="s">
        <v>19</v>
      </c>
      <c r="B132" s="2" t="s">
        <v>37</v>
      </c>
      <c r="C132" s="2" t="s">
        <v>38</v>
      </c>
      <c r="D132" s="2" t="s">
        <v>55</v>
      </c>
      <c r="E132" s="2" t="s">
        <v>57</v>
      </c>
      <c r="F132" s="2" t="s">
        <v>32</v>
      </c>
      <c r="G132" s="2" t="s">
        <v>128</v>
      </c>
      <c r="H132" s="2" t="s">
        <v>61</v>
      </c>
      <c r="I132" s="2">
        <v>52</v>
      </c>
      <c r="J132" s="2">
        <v>0.71092077087794436</v>
      </c>
      <c r="M132" s="2" t="s">
        <v>65</v>
      </c>
      <c r="N132" s="2" t="s">
        <v>820</v>
      </c>
      <c r="O132" s="2" t="s">
        <v>821</v>
      </c>
      <c r="P132" s="2">
        <v>0.7</v>
      </c>
    </row>
    <row r="133" spans="1:16" ht="15.75" customHeight="1" x14ac:dyDescent="0.25">
      <c r="A133" s="2" t="s">
        <v>19</v>
      </c>
      <c r="B133" s="2" t="s">
        <v>37</v>
      </c>
      <c r="C133" s="2" t="s">
        <v>38</v>
      </c>
      <c r="D133" s="2" t="s">
        <v>55</v>
      </c>
      <c r="E133" s="2" t="s">
        <v>57</v>
      </c>
      <c r="F133" s="2" t="s">
        <v>32</v>
      </c>
      <c r="G133" s="2" t="s">
        <v>133</v>
      </c>
      <c r="H133" s="2" t="s">
        <v>61</v>
      </c>
      <c r="I133" s="2">
        <v>53</v>
      </c>
      <c r="J133" s="2">
        <v>0.74369747899159655</v>
      </c>
      <c r="M133" s="2" t="s">
        <v>65</v>
      </c>
      <c r="N133" s="2" t="s">
        <v>822</v>
      </c>
      <c r="O133" s="2" t="s">
        <v>823</v>
      </c>
      <c r="P133" s="2">
        <v>0.9</v>
      </c>
    </row>
    <row r="134" spans="1:16" ht="15.75" customHeight="1" x14ac:dyDescent="0.25">
      <c r="A134" s="2" t="s">
        <v>19</v>
      </c>
      <c r="B134" s="2" t="s">
        <v>37</v>
      </c>
      <c r="C134" s="2" t="s">
        <v>38</v>
      </c>
      <c r="D134" s="2" t="s">
        <v>55</v>
      </c>
      <c r="E134" s="2" t="s">
        <v>57</v>
      </c>
      <c r="F134" s="2" t="s">
        <v>32</v>
      </c>
      <c r="G134" s="2" t="s">
        <v>138</v>
      </c>
      <c r="H134" s="2" t="s">
        <v>61</v>
      </c>
      <c r="I134" s="2">
        <v>54</v>
      </c>
      <c r="J134" s="2">
        <v>0.7396694214876034</v>
      </c>
      <c r="M134" s="2" t="s">
        <v>65</v>
      </c>
      <c r="N134" s="2" t="s">
        <v>824</v>
      </c>
      <c r="O134" s="2" t="s">
        <v>825</v>
      </c>
      <c r="P134" s="2">
        <v>0.6</v>
      </c>
    </row>
    <row r="135" spans="1:16" ht="15.75" customHeight="1" x14ac:dyDescent="0.25">
      <c r="A135" s="2" t="s">
        <v>19</v>
      </c>
      <c r="B135" s="2" t="s">
        <v>37</v>
      </c>
      <c r="C135" s="2" t="s">
        <v>38</v>
      </c>
      <c r="D135" s="2" t="s">
        <v>55</v>
      </c>
      <c r="E135" s="2" t="s">
        <v>57</v>
      </c>
      <c r="F135" s="2" t="s">
        <v>32</v>
      </c>
      <c r="G135" s="2" t="s">
        <v>143</v>
      </c>
      <c r="H135" s="2" t="s">
        <v>61</v>
      </c>
      <c r="I135" s="2">
        <v>55</v>
      </c>
      <c r="J135" s="2">
        <v>0.71035940803382658</v>
      </c>
      <c r="M135" s="2" t="s">
        <v>65</v>
      </c>
      <c r="N135" s="2" t="s">
        <v>826</v>
      </c>
      <c r="O135" s="2" t="s">
        <v>827</v>
      </c>
      <c r="P135" s="2">
        <v>0.8</v>
      </c>
    </row>
    <row r="136" spans="1:16" ht="15.75" customHeight="1" x14ac:dyDescent="0.25">
      <c r="A136" s="2" t="s">
        <v>19</v>
      </c>
      <c r="B136" s="2" t="s">
        <v>37</v>
      </c>
      <c r="C136" s="2" t="s">
        <v>38</v>
      </c>
      <c r="D136" s="2" t="s">
        <v>55</v>
      </c>
      <c r="E136" s="2" t="s">
        <v>57</v>
      </c>
      <c r="F136" s="2" t="s">
        <v>32</v>
      </c>
      <c r="G136" s="2" t="s">
        <v>149</v>
      </c>
      <c r="H136" s="2" t="s">
        <v>61</v>
      </c>
      <c r="I136" s="2">
        <v>56</v>
      </c>
      <c r="J136" s="2">
        <v>0.70809792843691155</v>
      </c>
      <c r="M136" s="2" t="s">
        <v>65</v>
      </c>
      <c r="N136" s="2" t="s">
        <v>828</v>
      </c>
      <c r="O136" s="2" t="s">
        <v>829</v>
      </c>
      <c r="P136" s="2">
        <v>0.7</v>
      </c>
    </row>
    <row r="137" spans="1:16" ht="15.75" customHeight="1" x14ac:dyDescent="0.25">
      <c r="A137" s="2" t="s">
        <v>19</v>
      </c>
      <c r="B137" s="2" t="s">
        <v>37</v>
      </c>
      <c r="C137" s="2" t="s">
        <v>38</v>
      </c>
      <c r="D137" s="2" t="s">
        <v>55</v>
      </c>
      <c r="E137" s="2" t="s">
        <v>57</v>
      </c>
      <c r="F137" s="2" t="s">
        <v>32</v>
      </c>
      <c r="G137" s="2" t="s">
        <v>154</v>
      </c>
      <c r="H137" s="2" t="s">
        <v>61</v>
      </c>
      <c r="I137" s="2">
        <v>57</v>
      </c>
      <c r="J137" s="2">
        <v>0.77113402061855674</v>
      </c>
      <c r="M137" s="2" t="s">
        <v>65</v>
      </c>
      <c r="N137" s="2" t="s">
        <v>830</v>
      </c>
      <c r="O137" s="2" t="s">
        <v>831</v>
      </c>
      <c r="P137" s="2">
        <v>0.9</v>
      </c>
    </row>
    <row r="138" spans="1:16" ht="15.75" customHeight="1" x14ac:dyDescent="0.25">
      <c r="A138" s="2" t="s">
        <v>19</v>
      </c>
      <c r="B138" s="2" t="s">
        <v>37</v>
      </c>
      <c r="C138" s="2" t="s">
        <v>38</v>
      </c>
      <c r="D138" s="2" t="s">
        <v>55</v>
      </c>
      <c r="E138" s="2" t="s">
        <v>57</v>
      </c>
      <c r="F138" s="2" t="s">
        <v>32</v>
      </c>
      <c r="G138" s="2" t="s">
        <v>159</v>
      </c>
      <c r="H138" s="2" t="s">
        <v>61</v>
      </c>
      <c r="I138" s="2">
        <v>58</v>
      </c>
      <c r="J138" s="2">
        <v>0.77113402061855674</v>
      </c>
      <c r="M138" s="2" t="s">
        <v>65</v>
      </c>
      <c r="N138" s="2" t="s">
        <v>832</v>
      </c>
      <c r="O138" s="2" t="s">
        <v>833</v>
      </c>
      <c r="P138" s="2">
        <v>0.6</v>
      </c>
    </row>
    <row r="139" spans="1:16" ht="15.75" customHeight="1" x14ac:dyDescent="0.25">
      <c r="A139" s="2" t="s">
        <v>19</v>
      </c>
      <c r="B139" s="2" t="s">
        <v>37</v>
      </c>
      <c r="C139" s="2" t="s">
        <v>38</v>
      </c>
      <c r="D139" s="2" t="s">
        <v>55</v>
      </c>
      <c r="E139" s="2" t="s">
        <v>57</v>
      </c>
      <c r="F139" s="2" t="s">
        <v>32</v>
      </c>
      <c r="G139" s="2" t="s">
        <v>164</v>
      </c>
      <c r="H139" s="2" t="s">
        <v>61</v>
      </c>
      <c r="I139" s="2">
        <v>59</v>
      </c>
      <c r="J139" s="2">
        <v>0.76763485477178428</v>
      </c>
      <c r="M139" s="2" t="s">
        <v>65</v>
      </c>
      <c r="N139" s="2" t="s">
        <v>834</v>
      </c>
      <c r="O139" s="2" t="s">
        <v>835</v>
      </c>
      <c r="P139" s="2">
        <v>0.6</v>
      </c>
    </row>
    <row r="140" spans="1:16" ht="15.75" customHeight="1" x14ac:dyDescent="0.25">
      <c r="A140" s="2" t="s">
        <v>19</v>
      </c>
      <c r="B140" s="2" t="s">
        <v>37</v>
      </c>
      <c r="C140" s="2" t="s">
        <v>38</v>
      </c>
      <c r="D140" s="2" t="s">
        <v>55</v>
      </c>
      <c r="E140" s="2" t="s">
        <v>57</v>
      </c>
      <c r="F140" s="2" t="s">
        <v>32</v>
      </c>
      <c r="G140" s="2" t="s">
        <v>169</v>
      </c>
      <c r="H140" s="2" t="s">
        <v>61</v>
      </c>
      <c r="I140" s="2">
        <v>60</v>
      </c>
      <c r="J140" s="2">
        <v>0.69979296066252594</v>
      </c>
      <c r="M140" s="2" t="s">
        <v>65</v>
      </c>
      <c r="N140" s="2" t="s">
        <v>836</v>
      </c>
      <c r="O140" s="2" t="s">
        <v>837</v>
      </c>
      <c r="P140" s="2">
        <v>0.9</v>
      </c>
    </row>
    <row r="141" spans="1:16" ht="15.75" customHeight="1" x14ac:dyDescent="0.25">
      <c r="A141" s="2" t="s">
        <v>19</v>
      </c>
      <c r="B141" s="2" t="s">
        <v>37</v>
      </c>
      <c r="C141" s="2" t="s">
        <v>38</v>
      </c>
      <c r="D141" s="2" t="s">
        <v>55</v>
      </c>
      <c r="E141" s="2" t="s">
        <v>57</v>
      </c>
      <c r="F141" s="2" t="s">
        <v>32</v>
      </c>
      <c r="G141" s="2" t="s">
        <v>174</v>
      </c>
      <c r="H141" s="2" t="s">
        <v>61</v>
      </c>
      <c r="I141" s="2">
        <v>61</v>
      </c>
      <c r="J141" s="2">
        <v>0.71666666666666667</v>
      </c>
      <c r="M141" s="2" t="s">
        <v>65</v>
      </c>
      <c r="N141" s="2" t="s">
        <v>838</v>
      </c>
      <c r="O141" s="2" t="s">
        <v>839</v>
      </c>
      <c r="P141" s="2">
        <v>0.7</v>
      </c>
    </row>
    <row r="142" spans="1:16" ht="15.75" customHeight="1" x14ac:dyDescent="0.25">
      <c r="A142" s="2" t="s">
        <v>19</v>
      </c>
      <c r="B142" s="2" t="s">
        <v>37</v>
      </c>
      <c r="C142" s="2" t="s">
        <v>38</v>
      </c>
      <c r="D142" s="2" t="s">
        <v>55</v>
      </c>
      <c r="E142" s="2" t="s">
        <v>179</v>
      </c>
      <c r="F142" s="2" t="s">
        <v>12</v>
      </c>
      <c r="G142" s="2" t="s">
        <v>180</v>
      </c>
      <c r="H142" s="2" t="s">
        <v>182</v>
      </c>
      <c r="I142" s="2">
        <v>42</v>
      </c>
      <c r="J142" s="2">
        <v>0.71508379888268159</v>
      </c>
      <c r="M142" s="2" t="s">
        <v>65</v>
      </c>
      <c r="N142" s="2" t="s">
        <v>840</v>
      </c>
      <c r="O142" s="2" t="s">
        <v>841</v>
      </c>
      <c r="P142" s="2">
        <v>0.9</v>
      </c>
    </row>
    <row r="143" spans="1:16" ht="15.75" customHeight="1" x14ac:dyDescent="0.25">
      <c r="A143" s="2" t="s">
        <v>19</v>
      </c>
      <c r="B143" s="2" t="s">
        <v>37</v>
      </c>
      <c r="C143" s="2" t="s">
        <v>38</v>
      </c>
      <c r="D143" s="2" t="s">
        <v>55</v>
      </c>
      <c r="E143" s="2" t="s">
        <v>179</v>
      </c>
      <c r="F143" s="2" t="s">
        <v>12</v>
      </c>
      <c r="G143" s="2" t="s">
        <v>186</v>
      </c>
      <c r="H143" s="2" t="s">
        <v>182</v>
      </c>
      <c r="I143" s="2">
        <v>43</v>
      </c>
      <c r="J143" s="2">
        <v>0.72972972972972971</v>
      </c>
      <c r="M143" s="2" t="s">
        <v>65</v>
      </c>
      <c r="N143" s="2" t="s">
        <v>842</v>
      </c>
      <c r="O143" s="2" t="s">
        <v>843</v>
      </c>
      <c r="P143" s="2">
        <v>0.6</v>
      </c>
    </row>
    <row r="144" spans="1:16" ht="15.75" customHeight="1" x14ac:dyDescent="0.25">
      <c r="A144" s="2" t="s">
        <v>19</v>
      </c>
      <c r="B144" s="2" t="s">
        <v>37</v>
      </c>
      <c r="C144" s="2" t="s">
        <v>38</v>
      </c>
      <c r="D144" s="2" t="s">
        <v>55</v>
      </c>
      <c r="E144" s="2" t="s">
        <v>179</v>
      </c>
      <c r="F144" s="2" t="s">
        <v>12</v>
      </c>
      <c r="G144" s="2" t="s">
        <v>192</v>
      </c>
      <c r="H144" s="2" t="s">
        <v>182</v>
      </c>
      <c r="I144" s="2">
        <v>44</v>
      </c>
      <c r="J144" s="2">
        <v>0.73087818696883866</v>
      </c>
      <c r="M144" s="2" t="s">
        <v>65</v>
      </c>
      <c r="N144" s="2" t="s">
        <v>844</v>
      </c>
      <c r="O144" s="2" t="s">
        <v>845</v>
      </c>
      <c r="P144" s="2">
        <v>0.6</v>
      </c>
    </row>
    <row r="145" spans="1:16" ht="15.75" customHeight="1" x14ac:dyDescent="0.25">
      <c r="A145" s="2" t="s">
        <v>19</v>
      </c>
      <c r="B145" s="2" t="s">
        <v>37</v>
      </c>
      <c r="C145" s="2" t="s">
        <v>38</v>
      </c>
      <c r="D145" s="2" t="s">
        <v>55</v>
      </c>
      <c r="E145" s="2" t="s">
        <v>179</v>
      </c>
      <c r="F145" s="2" t="s">
        <v>12</v>
      </c>
      <c r="G145" s="2" t="s">
        <v>197</v>
      </c>
      <c r="H145" s="2" t="s">
        <v>182</v>
      </c>
      <c r="I145" s="2">
        <v>45</v>
      </c>
      <c r="J145" s="2">
        <v>0.73369565217391308</v>
      </c>
      <c r="M145" s="2" t="s">
        <v>65</v>
      </c>
      <c r="N145" s="2" t="s">
        <v>846</v>
      </c>
      <c r="O145" s="2" t="s">
        <v>847</v>
      </c>
      <c r="P145" s="2">
        <v>0.6</v>
      </c>
    </row>
    <row r="146" spans="1:16" ht="15.75" customHeight="1" x14ac:dyDescent="0.25">
      <c r="A146" s="2" t="s">
        <v>19</v>
      </c>
      <c r="B146" s="2" t="s">
        <v>37</v>
      </c>
      <c r="C146" s="2" t="s">
        <v>38</v>
      </c>
      <c r="D146" s="2" t="s">
        <v>55</v>
      </c>
      <c r="E146" s="2" t="s">
        <v>179</v>
      </c>
      <c r="F146" s="2" t="s">
        <v>12</v>
      </c>
      <c r="G146" s="2" t="s">
        <v>202</v>
      </c>
      <c r="H146" s="2" t="s">
        <v>182</v>
      </c>
      <c r="I146" s="2">
        <v>46</v>
      </c>
      <c r="J146" s="2">
        <v>0.72628726287262879</v>
      </c>
      <c r="M146" s="2" t="s">
        <v>65</v>
      </c>
      <c r="N146" s="2" t="s">
        <v>848</v>
      </c>
      <c r="O146" s="2" t="s">
        <v>849</v>
      </c>
      <c r="P146" s="2">
        <v>0.6</v>
      </c>
    </row>
    <row r="147" spans="1:16" ht="15.75" customHeight="1" x14ac:dyDescent="0.25">
      <c r="A147" s="2" t="s">
        <v>19</v>
      </c>
      <c r="B147" s="2" t="s">
        <v>37</v>
      </c>
      <c r="C147" s="2" t="s">
        <v>38</v>
      </c>
      <c r="D147" s="2" t="s">
        <v>55</v>
      </c>
      <c r="E147" s="2" t="s">
        <v>179</v>
      </c>
      <c r="F147" s="2" t="s">
        <v>12</v>
      </c>
      <c r="G147" s="2" t="s">
        <v>207</v>
      </c>
      <c r="H147" s="2" t="s">
        <v>182</v>
      </c>
      <c r="I147" s="2">
        <v>47</v>
      </c>
      <c r="J147" s="2">
        <v>0.75</v>
      </c>
      <c r="M147" s="2" t="s">
        <v>65</v>
      </c>
      <c r="N147" s="2" t="s">
        <v>850</v>
      </c>
      <c r="O147" s="2" t="s">
        <v>851</v>
      </c>
      <c r="P147" s="2">
        <v>0.9</v>
      </c>
    </row>
    <row r="148" spans="1:16" ht="15.75" customHeight="1" x14ac:dyDescent="0.25">
      <c r="A148" s="2" t="s">
        <v>19</v>
      </c>
      <c r="B148" s="2" t="s">
        <v>37</v>
      </c>
      <c r="C148" s="2" t="s">
        <v>38</v>
      </c>
      <c r="D148" s="2" t="s">
        <v>55</v>
      </c>
      <c r="E148" s="2" t="s">
        <v>179</v>
      </c>
      <c r="F148" s="2" t="s">
        <v>12</v>
      </c>
      <c r="G148" s="2" t="s">
        <v>212</v>
      </c>
      <c r="H148" s="2" t="s">
        <v>182</v>
      </c>
      <c r="I148" s="2">
        <v>48</v>
      </c>
      <c r="J148" s="2">
        <v>0.6875</v>
      </c>
      <c r="M148" s="2" t="s">
        <v>65</v>
      </c>
      <c r="N148" s="2" t="s">
        <v>852</v>
      </c>
      <c r="O148" s="2" t="s">
        <v>853</v>
      </c>
      <c r="P148" s="2">
        <v>0.9</v>
      </c>
    </row>
    <row r="149" spans="1:16" ht="15.75" customHeight="1" x14ac:dyDescent="0.25">
      <c r="A149" s="2" t="s">
        <v>19</v>
      </c>
      <c r="B149" s="2" t="s">
        <v>37</v>
      </c>
      <c r="C149" s="2" t="s">
        <v>38</v>
      </c>
      <c r="D149" s="2" t="s">
        <v>55</v>
      </c>
      <c r="E149" s="2" t="s">
        <v>179</v>
      </c>
      <c r="F149" s="2" t="s">
        <v>12</v>
      </c>
      <c r="G149" s="2" t="s">
        <v>217</v>
      </c>
      <c r="H149" s="2" t="s">
        <v>182</v>
      </c>
      <c r="I149" s="2">
        <v>49</v>
      </c>
      <c r="J149" s="2">
        <v>0.75766016713091933</v>
      </c>
      <c r="M149" s="2" t="s">
        <v>65</v>
      </c>
      <c r="N149" s="2" t="s">
        <v>854</v>
      </c>
      <c r="O149" s="2" t="s">
        <v>855</v>
      </c>
      <c r="P149" s="2">
        <v>0.6</v>
      </c>
    </row>
    <row r="150" spans="1:16" ht="15.75" customHeight="1" x14ac:dyDescent="0.25">
      <c r="A150" s="2" t="s">
        <v>19</v>
      </c>
      <c r="B150" s="2" t="s">
        <v>37</v>
      </c>
      <c r="C150" s="2" t="s">
        <v>38</v>
      </c>
      <c r="D150" s="2" t="s">
        <v>55</v>
      </c>
      <c r="E150" s="2" t="s">
        <v>179</v>
      </c>
      <c r="F150" s="2" t="s">
        <v>12</v>
      </c>
      <c r="G150" s="2" t="s">
        <v>222</v>
      </c>
      <c r="H150" s="2" t="s">
        <v>182</v>
      </c>
      <c r="I150" s="2">
        <v>50</v>
      </c>
      <c r="J150" s="2">
        <v>0.71264367816091956</v>
      </c>
      <c r="M150" s="2" t="s">
        <v>65</v>
      </c>
      <c r="N150" s="2" t="s">
        <v>856</v>
      </c>
      <c r="O150" s="2" t="s">
        <v>857</v>
      </c>
      <c r="P150" s="2">
        <v>0.7</v>
      </c>
    </row>
    <row r="151" spans="1:16" ht="15.75" customHeight="1" x14ac:dyDescent="0.25">
      <c r="A151" s="2" t="s">
        <v>19</v>
      </c>
      <c r="B151" s="2" t="s">
        <v>37</v>
      </c>
      <c r="C151" s="2" t="s">
        <v>38</v>
      </c>
      <c r="D151" s="2" t="s">
        <v>55</v>
      </c>
      <c r="E151" s="2" t="s">
        <v>179</v>
      </c>
      <c r="F151" s="2" t="s">
        <v>12</v>
      </c>
      <c r="G151" s="2" t="s">
        <v>227</v>
      </c>
      <c r="H151" s="2" t="s">
        <v>182</v>
      </c>
      <c r="I151" s="2">
        <v>51</v>
      </c>
      <c r="J151" s="2">
        <v>0.70270270270270274</v>
      </c>
      <c r="M151" s="2" t="s">
        <v>65</v>
      </c>
      <c r="N151" s="2" t="s">
        <v>858</v>
      </c>
      <c r="O151" s="2" t="s">
        <v>859</v>
      </c>
      <c r="P151" s="2">
        <v>0.6</v>
      </c>
    </row>
    <row r="152" spans="1:16" ht="15.75" customHeight="1" x14ac:dyDescent="0.25">
      <c r="A152" s="2" t="s">
        <v>19</v>
      </c>
      <c r="B152" s="2" t="s">
        <v>37</v>
      </c>
      <c r="C152" s="2" t="s">
        <v>38</v>
      </c>
      <c r="D152" s="2" t="s">
        <v>55</v>
      </c>
      <c r="E152" s="2" t="s">
        <v>179</v>
      </c>
      <c r="F152" s="2" t="s">
        <v>12</v>
      </c>
      <c r="G152" s="2" t="s">
        <v>232</v>
      </c>
      <c r="H152" s="2" t="s">
        <v>182</v>
      </c>
      <c r="I152" s="2">
        <v>52</v>
      </c>
      <c r="J152" s="2">
        <v>0.71544715447154472</v>
      </c>
      <c r="M152" s="2" t="s">
        <v>65</v>
      </c>
      <c r="N152" s="2" t="s">
        <v>860</v>
      </c>
      <c r="O152" s="2" t="s">
        <v>861</v>
      </c>
      <c r="P152" s="2">
        <v>0.6</v>
      </c>
    </row>
    <row r="153" spans="1:16" ht="15.75" customHeight="1" x14ac:dyDescent="0.25">
      <c r="A153" s="2" t="s">
        <v>19</v>
      </c>
      <c r="B153" s="2" t="s">
        <v>37</v>
      </c>
      <c r="C153" s="2" t="s">
        <v>38</v>
      </c>
      <c r="D153" s="2" t="s">
        <v>55</v>
      </c>
      <c r="E153" s="2" t="s">
        <v>179</v>
      </c>
      <c r="F153" s="2" t="s">
        <v>12</v>
      </c>
      <c r="G153" s="2" t="s">
        <v>237</v>
      </c>
      <c r="H153" s="2" t="s">
        <v>182</v>
      </c>
      <c r="I153" s="2">
        <v>53</v>
      </c>
      <c r="J153" s="2">
        <v>0.67055393586005829</v>
      </c>
      <c r="M153" s="2" t="s">
        <v>65</v>
      </c>
      <c r="N153" s="2" t="s">
        <v>862</v>
      </c>
      <c r="O153" s="2" t="s">
        <v>863</v>
      </c>
      <c r="P153" s="2">
        <v>0.6</v>
      </c>
    </row>
    <row r="154" spans="1:16" ht="15.75" customHeight="1" x14ac:dyDescent="0.25">
      <c r="A154" s="2" t="s">
        <v>19</v>
      </c>
      <c r="B154" s="2" t="s">
        <v>37</v>
      </c>
      <c r="C154" s="2" t="s">
        <v>38</v>
      </c>
      <c r="D154" s="2" t="s">
        <v>55</v>
      </c>
      <c r="E154" s="2" t="s">
        <v>179</v>
      </c>
      <c r="F154" s="2" t="s">
        <v>12</v>
      </c>
      <c r="G154" s="2" t="s">
        <v>242</v>
      </c>
      <c r="H154" s="2" t="s">
        <v>182</v>
      </c>
      <c r="I154" s="2">
        <v>54</v>
      </c>
      <c r="J154" s="2">
        <v>0.74585635359116031</v>
      </c>
      <c r="M154" s="2" t="s">
        <v>65</v>
      </c>
      <c r="N154" s="2" t="s">
        <v>864</v>
      </c>
      <c r="O154" s="2" t="s">
        <v>865</v>
      </c>
      <c r="P154" s="2">
        <v>0.6</v>
      </c>
    </row>
    <row r="155" spans="1:16" ht="15.75" customHeight="1" x14ac:dyDescent="0.25">
      <c r="A155" s="2" t="s">
        <v>19</v>
      </c>
      <c r="B155" s="2" t="s">
        <v>37</v>
      </c>
      <c r="C155" s="2" t="s">
        <v>38</v>
      </c>
      <c r="D155" s="2" t="s">
        <v>55</v>
      </c>
      <c r="E155" s="2" t="s">
        <v>179</v>
      </c>
      <c r="F155" s="2" t="s">
        <v>12</v>
      </c>
      <c r="G155" s="2" t="s">
        <v>247</v>
      </c>
      <c r="H155" s="2" t="s">
        <v>182</v>
      </c>
      <c r="I155" s="2">
        <v>55</v>
      </c>
      <c r="J155" s="2">
        <v>0.67582417582417575</v>
      </c>
      <c r="M155" s="2" t="s">
        <v>65</v>
      </c>
      <c r="N155" s="2" t="s">
        <v>866</v>
      </c>
      <c r="O155" s="2" t="s">
        <v>867</v>
      </c>
      <c r="P155" s="2">
        <v>0.6</v>
      </c>
    </row>
    <row r="156" spans="1:16" ht="15.75" customHeight="1" x14ac:dyDescent="0.25">
      <c r="A156" s="2" t="s">
        <v>19</v>
      </c>
      <c r="B156" s="2" t="s">
        <v>37</v>
      </c>
      <c r="C156" s="2" t="s">
        <v>38</v>
      </c>
      <c r="D156" s="2" t="s">
        <v>55</v>
      </c>
      <c r="E156" s="2" t="s">
        <v>179</v>
      </c>
      <c r="F156" s="2" t="s">
        <v>12</v>
      </c>
      <c r="G156" s="2" t="s">
        <v>252</v>
      </c>
      <c r="H156" s="2" t="s">
        <v>182</v>
      </c>
      <c r="I156" s="2">
        <v>56</v>
      </c>
      <c r="J156" s="2">
        <v>0.74117647058823533</v>
      </c>
      <c r="M156" s="2" t="s">
        <v>65</v>
      </c>
      <c r="N156" s="2" t="s">
        <v>868</v>
      </c>
      <c r="O156" s="2" t="s">
        <v>869</v>
      </c>
      <c r="P156" s="2">
        <v>0.6</v>
      </c>
    </row>
    <row r="157" spans="1:16" ht="15.75" customHeight="1" x14ac:dyDescent="0.25">
      <c r="A157" s="2" t="s">
        <v>19</v>
      </c>
      <c r="B157" s="2" t="s">
        <v>37</v>
      </c>
      <c r="C157" s="2" t="s">
        <v>38</v>
      </c>
      <c r="D157" s="2" t="s">
        <v>55</v>
      </c>
      <c r="E157" s="2" t="s">
        <v>179</v>
      </c>
      <c r="F157" s="2" t="s">
        <v>12</v>
      </c>
      <c r="G157" s="2" t="s">
        <v>257</v>
      </c>
      <c r="H157" s="2" t="s">
        <v>182</v>
      </c>
      <c r="I157" s="2">
        <v>57</v>
      </c>
      <c r="J157" s="2">
        <v>0.76966292134831471</v>
      </c>
      <c r="M157" s="2" t="s">
        <v>65</v>
      </c>
      <c r="N157" s="2" t="s">
        <v>870</v>
      </c>
      <c r="O157" s="2" t="s">
        <v>871</v>
      </c>
      <c r="P157" s="2">
        <v>0.6</v>
      </c>
    </row>
    <row r="158" spans="1:16" ht="15.75" customHeight="1" x14ac:dyDescent="0.25">
      <c r="A158" s="2" t="s">
        <v>19</v>
      </c>
      <c r="B158" s="2" t="s">
        <v>37</v>
      </c>
      <c r="C158" s="2" t="s">
        <v>38</v>
      </c>
      <c r="D158" s="2" t="s">
        <v>55</v>
      </c>
      <c r="E158" s="2" t="s">
        <v>179</v>
      </c>
      <c r="F158" s="2" t="s">
        <v>12</v>
      </c>
      <c r="G158" s="2" t="s">
        <v>262</v>
      </c>
      <c r="H158" s="2" t="s">
        <v>182</v>
      </c>
      <c r="I158" s="2">
        <v>58</v>
      </c>
      <c r="J158" s="2">
        <v>0.75346260387811625</v>
      </c>
      <c r="M158" s="2" t="s">
        <v>65</v>
      </c>
      <c r="N158" s="2" t="s">
        <v>872</v>
      </c>
      <c r="O158" s="2" t="s">
        <v>873</v>
      </c>
      <c r="P158" s="2">
        <v>0.6</v>
      </c>
    </row>
    <row r="159" spans="1:16" ht="15.75" customHeight="1" x14ac:dyDescent="0.25">
      <c r="A159" s="2" t="s">
        <v>19</v>
      </c>
      <c r="B159" s="2" t="s">
        <v>37</v>
      </c>
      <c r="C159" s="2" t="s">
        <v>38</v>
      </c>
      <c r="D159" s="2" t="s">
        <v>55</v>
      </c>
      <c r="E159" s="2" t="s">
        <v>179</v>
      </c>
      <c r="F159" s="2" t="s">
        <v>12</v>
      </c>
      <c r="G159" s="2" t="s">
        <v>267</v>
      </c>
      <c r="H159" s="2" t="s">
        <v>182</v>
      </c>
      <c r="I159" s="2">
        <v>59</v>
      </c>
      <c r="J159" s="2">
        <v>0.7567567567567568</v>
      </c>
      <c r="M159" s="2" t="s">
        <v>65</v>
      </c>
      <c r="N159" s="2" t="s">
        <v>874</v>
      </c>
      <c r="O159" s="2" t="s">
        <v>875</v>
      </c>
      <c r="P159" s="2">
        <v>0.6</v>
      </c>
    </row>
    <row r="160" spans="1:16" ht="15.75" customHeight="1" x14ac:dyDescent="0.25">
      <c r="A160" s="2" t="s">
        <v>19</v>
      </c>
      <c r="B160" s="2" t="s">
        <v>37</v>
      </c>
      <c r="C160" s="2" t="s">
        <v>38</v>
      </c>
      <c r="D160" s="2" t="s">
        <v>55</v>
      </c>
      <c r="E160" s="2" t="s">
        <v>179</v>
      </c>
      <c r="F160" s="2" t="s">
        <v>12</v>
      </c>
      <c r="G160" s="2" t="s">
        <v>272</v>
      </c>
      <c r="H160" s="2" t="s">
        <v>182</v>
      </c>
      <c r="I160" s="2">
        <v>60</v>
      </c>
      <c r="J160" s="2">
        <v>0.73170731707317083</v>
      </c>
      <c r="M160" s="2" t="s">
        <v>65</v>
      </c>
      <c r="N160" s="2" t="s">
        <v>876</v>
      </c>
      <c r="O160" s="2" t="s">
        <v>877</v>
      </c>
      <c r="P160" s="2">
        <v>0.6</v>
      </c>
    </row>
    <row r="161" spans="1:16" ht="15.75" customHeight="1" x14ac:dyDescent="0.25">
      <c r="A161" s="2" t="s">
        <v>19</v>
      </c>
      <c r="B161" s="2" t="s">
        <v>37</v>
      </c>
      <c r="C161" s="2" t="s">
        <v>38</v>
      </c>
      <c r="D161" s="2" t="s">
        <v>55</v>
      </c>
      <c r="E161" s="2" t="s">
        <v>179</v>
      </c>
      <c r="F161" s="2" t="s">
        <v>12</v>
      </c>
      <c r="G161" s="2" t="s">
        <v>277</v>
      </c>
      <c r="H161" s="2" t="s">
        <v>182</v>
      </c>
      <c r="I161" s="2">
        <v>61</v>
      </c>
      <c r="J161" s="2">
        <v>0.73043478260869554</v>
      </c>
      <c r="M161" s="2" t="s">
        <v>65</v>
      </c>
      <c r="N161" s="2" t="s">
        <v>878</v>
      </c>
      <c r="O161" s="2" t="s">
        <v>879</v>
      </c>
      <c r="P161" s="2">
        <v>0.6</v>
      </c>
    </row>
    <row r="162" spans="1:16" ht="15.75" customHeight="1" x14ac:dyDescent="0.25">
      <c r="A162" s="2" t="s">
        <v>19</v>
      </c>
      <c r="B162" s="2" t="s">
        <v>37</v>
      </c>
      <c r="C162" s="2" t="s">
        <v>38</v>
      </c>
      <c r="D162" s="2" t="s">
        <v>55</v>
      </c>
      <c r="E162" s="2" t="s">
        <v>282</v>
      </c>
      <c r="F162" s="2" t="s">
        <v>26</v>
      </c>
      <c r="G162" s="2" t="s">
        <v>283</v>
      </c>
      <c r="H162" s="2" t="s">
        <v>285</v>
      </c>
      <c r="I162" s="2">
        <v>42</v>
      </c>
      <c r="J162" s="2">
        <v>0.75918367346938764</v>
      </c>
      <c r="M162" s="2" t="s">
        <v>65</v>
      </c>
      <c r="N162" s="2" t="s">
        <v>880</v>
      </c>
      <c r="O162" s="2" t="s">
        <v>881</v>
      </c>
      <c r="P162" s="2">
        <v>0.7</v>
      </c>
    </row>
    <row r="163" spans="1:16" ht="15.75" customHeight="1" x14ac:dyDescent="0.25">
      <c r="A163" s="2" t="s">
        <v>19</v>
      </c>
      <c r="B163" s="2" t="s">
        <v>37</v>
      </c>
      <c r="C163" s="2" t="s">
        <v>38</v>
      </c>
      <c r="D163" s="2" t="s">
        <v>55</v>
      </c>
      <c r="E163" s="2" t="s">
        <v>282</v>
      </c>
      <c r="F163" s="2" t="s">
        <v>26</v>
      </c>
      <c r="G163" s="2" t="s">
        <v>289</v>
      </c>
      <c r="H163" s="2" t="s">
        <v>285</v>
      </c>
      <c r="I163" s="2">
        <v>43</v>
      </c>
      <c r="J163" s="2">
        <v>0.79039301310043675</v>
      </c>
      <c r="M163" s="2" t="s">
        <v>65</v>
      </c>
      <c r="N163" s="2" t="s">
        <v>882</v>
      </c>
      <c r="O163" s="2" t="s">
        <v>883</v>
      </c>
      <c r="P163" s="2">
        <v>0.6</v>
      </c>
    </row>
    <row r="164" spans="1:16" ht="15.75" customHeight="1" x14ac:dyDescent="0.25">
      <c r="A164" s="2" t="s">
        <v>19</v>
      </c>
      <c r="B164" s="2" t="s">
        <v>37</v>
      </c>
      <c r="C164" s="2" t="s">
        <v>38</v>
      </c>
      <c r="D164" s="2" t="s">
        <v>55</v>
      </c>
      <c r="E164" s="2" t="s">
        <v>282</v>
      </c>
      <c r="F164" s="2" t="s">
        <v>26</v>
      </c>
      <c r="G164" s="2" t="s">
        <v>294</v>
      </c>
      <c r="H164" s="2" t="s">
        <v>285</v>
      </c>
      <c r="I164" s="2">
        <v>44</v>
      </c>
      <c r="J164" s="2">
        <v>0.76086956521739124</v>
      </c>
      <c r="M164" s="2" t="s">
        <v>65</v>
      </c>
      <c r="N164" s="2" t="s">
        <v>884</v>
      </c>
      <c r="O164" s="2" t="s">
        <v>885</v>
      </c>
      <c r="P164" s="2">
        <v>0.6</v>
      </c>
    </row>
    <row r="165" spans="1:16" ht="15.75" customHeight="1" x14ac:dyDescent="0.25">
      <c r="A165" s="2" t="s">
        <v>19</v>
      </c>
      <c r="B165" s="2" t="s">
        <v>37</v>
      </c>
      <c r="C165" s="2" t="s">
        <v>38</v>
      </c>
      <c r="D165" s="2" t="s">
        <v>55</v>
      </c>
      <c r="E165" s="2" t="s">
        <v>282</v>
      </c>
      <c r="F165" s="2" t="s">
        <v>26</v>
      </c>
      <c r="G165" s="2" t="s">
        <v>299</v>
      </c>
      <c r="H165" s="2" t="s">
        <v>285</v>
      </c>
      <c r="I165" s="2">
        <v>45</v>
      </c>
      <c r="J165" s="2">
        <v>0.75050709939148064</v>
      </c>
      <c r="M165" s="2" t="s">
        <v>65</v>
      </c>
      <c r="N165" s="2" t="s">
        <v>886</v>
      </c>
      <c r="O165" s="2" t="s">
        <v>887</v>
      </c>
      <c r="P165" s="2">
        <v>0.6</v>
      </c>
    </row>
    <row r="166" spans="1:16" ht="15.75" customHeight="1" x14ac:dyDescent="0.25">
      <c r="A166" s="2" t="s">
        <v>19</v>
      </c>
      <c r="B166" s="2" t="s">
        <v>37</v>
      </c>
      <c r="C166" s="2" t="s">
        <v>38</v>
      </c>
      <c r="D166" s="2" t="s">
        <v>55</v>
      </c>
      <c r="E166" s="2" t="s">
        <v>282</v>
      </c>
      <c r="F166" s="2" t="s">
        <v>26</v>
      </c>
      <c r="G166" s="2" t="s">
        <v>304</v>
      </c>
      <c r="H166" s="2" t="s">
        <v>285</v>
      </c>
      <c r="I166" s="2">
        <v>46</v>
      </c>
      <c r="J166" s="2">
        <v>0.70040485829959509</v>
      </c>
      <c r="M166" s="2" t="s">
        <v>65</v>
      </c>
      <c r="N166" s="2" t="s">
        <v>888</v>
      </c>
      <c r="O166" s="2" t="s">
        <v>889</v>
      </c>
      <c r="P166" s="2">
        <v>0.6</v>
      </c>
    </row>
    <row r="167" spans="1:16" ht="15.75" customHeight="1" x14ac:dyDescent="0.25">
      <c r="A167" s="2" t="s">
        <v>19</v>
      </c>
      <c r="B167" s="2" t="s">
        <v>37</v>
      </c>
      <c r="C167" s="2" t="s">
        <v>38</v>
      </c>
      <c r="D167" s="2" t="s">
        <v>55</v>
      </c>
      <c r="E167" s="2" t="s">
        <v>282</v>
      </c>
      <c r="F167" s="2" t="s">
        <v>26</v>
      </c>
      <c r="G167" s="2" t="s">
        <v>309</v>
      </c>
      <c r="H167" s="2" t="s">
        <v>285</v>
      </c>
      <c r="I167" s="2">
        <v>47</v>
      </c>
      <c r="J167" s="2">
        <v>0.76310272536687629</v>
      </c>
      <c r="M167" s="2" t="s">
        <v>65</v>
      </c>
      <c r="N167" s="2" t="s">
        <v>890</v>
      </c>
      <c r="O167" s="2" t="s">
        <v>891</v>
      </c>
      <c r="P167" s="2">
        <v>0.6</v>
      </c>
    </row>
    <row r="168" spans="1:16" ht="15.75" customHeight="1" x14ac:dyDescent="0.25">
      <c r="A168" s="2" t="s">
        <v>19</v>
      </c>
      <c r="B168" s="2" t="s">
        <v>37</v>
      </c>
      <c r="C168" s="2" t="s">
        <v>38</v>
      </c>
      <c r="D168" s="2" t="s">
        <v>55</v>
      </c>
      <c r="E168" s="2" t="s">
        <v>282</v>
      </c>
      <c r="F168" s="2" t="s">
        <v>26</v>
      </c>
      <c r="G168" s="2" t="s">
        <v>314</v>
      </c>
      <c r="H168" s="2" t="s">
        <v>285</v>
      </c>
      <c r="I168" s="2">
        <v>48</v>
      </c>
      <c r="J168" s="2">
        <v>0.78774617067833708</v>
      </c>
      <c r="M168" s="2" t="s">
        <v>65</v>
      </c>
      <c r="N168" s="2" t="s">
        <v>892</v>
      </c>
      <c r="O168" s="2" t="s">
        <v>893</v>
      </c>
      <c r="P168" s="2">
        <v>0.6</v>
      </c>
    </row>
    <row r="169" spans="1:16" ht="15.75" customHeight="1" x14ac:dyDescent="0.25">
      <c r="A169" s="2" t="s">
        <v>19</v>
      </c>
      <c r="B169" s="2" t="s">
        <v>37</v>
      </c>
      <c r="C169" s="2" t="s">
        <v>38</v>
      </c>
      <c r="D169" s="2" t="s">
        <v>55</v>
      </c>
      <c r="E169" s="2" t="s">
        <v>282</v>
      </c>
      <c r="F169" s="2" t="s">
        <v>26</v>
      </c>
      <c r="G169" s="2" t="s">
        <v>319</v>
      </c>
      <c r="H169" s="2" t="s">
        <v>285</v>
      </c>
      <c r="I169" s="2">
        <v>49</v>
      </c>
      <c r="J169" s="2">
        <v>0.76483516483516489</v>
      </c>
      <c r="M169" s="2" t="s">
        <v>65</v>
      </c>
      <c r="N169" s="2" t="s">
        <v>894</v>
      </c>
      <c r="O169" s="2" t="s">
        <v>895</v>
      </c>
      <c r="P169" s="2">
        <v>0.6</v>
      </c>
    </row>
    <row r="170" spans="1:16" ht="15.75" customHeight="1" x14ac:dyDescent="0.25">
      <c r="A170" s="2" t="s">
        <v>19</v>
      </c>
      <c r="B170" s="2" t="s">
        <v>37</v>
      </c>
      <c r="C170" s="2" t="s">
        <v>38</v>
      </c>
      <c r="D170" s="2" t="s">
        <v>55</v>
      </c>
      <c r="E170" s="2" t="s">
        <v>282</v>
      </c>
      <c r="F170" s="2" t="s">
        <v>26</v>
      </c>
      <c r="G170" s="2" t="s">
        <v>324</v>
      </c>
      <c r="H170" s="2" t="s">
        <v>285</v>
      </c>
      <c r="I170" s="2">
        <v>50</v>
      </c>
      <c r="J170" s="2">
        <v>0.77391304347826084</v>
      </c>
      <c r="M170" s="2" t="s">
        <v>65</v>
      </c>
      <c r="N170" s="2" t="s">
        <v>896</v>
      </c>
      <c r="O170" s="2" t="s">
        <v>897</v>
      </c>
      <c r="P170" s="2">
        <v>0.6</v>
      </c>
    </row>
    <row r="171" spans="1:16" ht="15.75" customHeight="1" x14ac:dyDescent="0.25">
      <c r="A171" s="2" t="s">
        <v>19</v>
      </c>
      <c r="B171" s="2" t="s">
        <v>37</v>
      </c>
      <c r="C171" s="2" t="s">
        <v>38</v>
      </c>
      <c r="D171" s="2" t="s">
        <v>55</v>
      </c>
      <c r="E171" s="2" t="s">
        <v>282</v>
      </c>
      <c r="F171" s="2" t="s">
        <v>26</v>
      </c>
      <c r="G171" s="2" t="s">
        <v>329</v>
      </c>
      <c r="H171" s="2" t="s">
        <v>285</v>
      </c>
      <c r="I171" s="2">
        <v>51</v>
      </c>
      <c r="J171" s="2">
        <v>0.73770491803278682</v>
      </c>
      <c r="M171" s="2" t="s">
        <v>65</v>
      </c>
      <c r="N171" s="2" t="s">
        <v>898</v>
      </c>
      <c r="O171" s="2" t="s">
        <v>899</v>
      </c>
      <c r="P171" s="2">
        <v>0.6</v>
      </c>
    </row>
    <row r="172" spans="1:16" ht="15.75" customHeight="1" x14ac:dyDescent="0.25">
      <c r="A172" s="2" t="s">
        <v>19</v>
      </c>
      <c r="B172" s="2" t="s">
        <v>37</v>
      </c>
      <c r="C172" s="2" t="s">
        <v>38</v>
      </c>
      <c r="D172" s="2" t="s">
        <v>55</v>
      </c>
      <c r="E172" s="2" t="s">
        <v>282</v>
      </c>
      <c r="F172" s="2" t="s">
        <v>26</v>
      </c>
      <c r="G172" s="2" t="s">
        <v>334</v>
      </c>
      <c r="H172" s="2" t="s">
        <v>285</v>
      </c>
      <c r="I172" s="2">
        <v>52</v>
      </c>
      <c r="J172" s="2">
        <v>0.78004535147392295</v>
      </c>
      <c r="M172" s="2" t="s">
        <v>65</v>
      </c>
      <c r="N172" s="2" t="s">
        <v>900</v>
      </c>
      <c r="O172" s="2" t="s">
        <v>901</v>
      </c>
      <c r="P172" s="2">
        <v>0.8</v>
      </c>
    </row>
    <row r="173" spans="1:16" ht="15.75" customHeight="1" x14ac:dyDescent="0.25">
      <c r="A173" s="2" t="s">
        <v>19</v>
      </c>
      <c r="B173" s="2" t="s">
        <v>37</v>
      </c>
      <c r="C173" s="2" t="s">
        <v>38</v>
      </c>
      <c r="D173" s="2" t="s">
        <v>55</v>
      </c>
      <c r="E173" s="2" t="s">
        <v>282</v>
      </c>
      <c r="F173" s="2" t="s">
        <v>26</v>
      </c>
      <c r="G173" s="2" t="s">
        <v>339</v>
      </c>
      <c r="H173" s="2" t="s">
        <v>285</v>
      </c>
      <c r="I173" s="2">
        <v>53</v>
      </c>
      <c r="J173" s="2">
        <v>0.75565610859728505</v>
      </c>
      <c r="M173" s="2" t="s">
        <v>65</v>
      </c>
      <c r="N173" s="2" t="s">
        <v>902</v>
      </c>
      <c r="O173" s="2" t="s">
        <v>903</v>
      </c>
      <c r="P173" s="2">
        <v>0.6</v>
      </c>
    </row>
    <row r="174" spans="1:16" ht="15.75" customHeight="1" x14ac:dyDescent="0.25">
      <c r="A174" s="2" t="s">
        <v>19</v>
      </c>
      <c r="B174" s="2" t="s">
        <v>37</v>
      </c>
      <c r="C174" s="2" t="s">
        <v>38</v>
      </c>
      <c r="D174" s="2" t="s">
        <v>55</v>
      </c>
      <c r="E174" s="2" t="s">
        <v>282</v>
      </c>
      <c r="F174" s="2" t="s">
        <v>26</v>
      </c>
      <c r="G174" s="2" t="s">
        <v>344</v>
      </c>
      <c r="H174" s="2" t="s">
        <v>285</v>
      </c>
      <c r="I174" s="2">
        <v>54</v>
      </c>
      <c r="J174" s="2">
        <v>0.73641851106639844</v>
      </c>
      <c r="M174" s="2" t="s">
        <v>65</v>
      </c>
      <c r="N174" s="2" t="s">
        <v>904</v>
      </c>
      <c r="O174" s="2" t="s">
        <v>905</v>
      </c>
      <c r="P174" s="2">
        <v>0.6</v>
      </c>
    </row>
    <row r="175" spans="1:16" ht="15.75" customHeight="1" x14ac:dyDescent="0.25">
      <c r="A175" s="2" t="s">
        <v>19</v>
      </c>
      <c r="B175" s="2" t="s">
        <v>37</v>
      </c>
      <c r="C175" s="2" t="s">
        <v>38</v>
      </c>
      <c r="D175" s="2" t="s">
        <v>55</v>
      </c>
      <c r="E175" s="2" t="s">
        <v>282</v>
      </c>
      <c r="F175" s="2" t="s">
        <v>26</v>
      </c>
      <c r="G175" s="2" t="s">
        <v>351</v>
      </c>
      <c r="H175" s="2" t="s">
        <v>285</v>
      </c>
      <c r="I175" s="2">
        <v>55</v>
      </c>
      <c r="J175" s="2">
        <v>0.73360655737704916</v>
      </c>
      <c r="M175" s="2" t="s">
        <v>65</v>
      </c>
      <c r="N175" s="2" t="s">
        <v>906</v>
      </c>
      <c r="O175" s="2" t="s">
        <v>907</v>
      </c>
      <c r="P175" s="2">
        <v>0.6</v>
      </c>
    </row>
    <row r="176" spans="1:16" ht="15.75" customHeight="1" x14ac:dyDescent="0.25">
      <c r="A176" s="2" t="s">
        <v>19</v>
      </c>
      <c r="B176" s="2" t="s">
        <v>37</v>
      </c>
      <c r="C176" s="2" t="s">
        <v>38</v>
      </c>
      <c r="D176" s="2" t="s">
        <v>55</v>
      </c>
      <c r="E176" s="2" t="s">
        <v>282</v>
      </c>
      <c r="F176" s="2" t="s">
        <v>26</v>
      </c>
      <c r="G176" s="2" t="s">
        <v>367</v>
      </c>
      <c r="H176" s="2" t="s">
        <v>285</v>
      </c>
      <c r="I176" s="2">
        <v>56</v>
      </c>
      <c r="J176" s="2">
        <v>0.77333333333333343</v>
      </c>
      <c r="M176" s="2" t="s">
        <v>65</v>
      </c>
      <c r="N176" s="2" t="s">
        <v>908</v>
      </c>
      <c r="O176" s="2" t="s">
        <v>909</v>
      </c>
      <c r="P176" s="2">
        <v>0.6</v>
      </c>
    </row>
    <row r="177" spans="1:16" ht="15.75" customHeight="1" x14ac:dyDescent="0.25">
      <c r="A177" s="2" t="s">
        <v>19</v>
      </c>
      <c r="B177" s="2" t="s">
        <v>37</v>
      </c>
      <c r="C177" s="2" t="s">
        <v>38</v>
      </c>
      <c r="D177" s="2" t="s">
        <v>55</v>
      </c>
      <c r="E177" s="2" t="s">
        <v>282</v>
      </c>
      <c r="F177" s="2" t="s">
        <v>26</v>
      </c>
      <c r="G177" s="2" t="s">
        <v>380</v>
      </c>
      <c r="H177" s="2" t="s">
        <v>285</v>
      </c>
      <c r="I177" s="2">
        <v>57</v>
      </c>
      <c r="J177" s="2">
        <v>0.79649890590809624</v>
      </c>
      <c r="M177" s="2" t="s">
        <v>65</v>
      </c>
      <c r="N177" s="2" t="s">
        <v>910</v>
      </c>
      <c r="O177" s="2" t="s">
        <v>911</v>
      </c>
      <c r="P177" s="2">
        <v>0.6</v>
      </c>
    </row>
    <row r="178" spans="1:16" ht="15.75" customHeight="1" x14ac:dyDescent="0.25">
      <c r="A178" s="2" t="s">
        <v>19</v>
      </c>
      <c r="B178" s="2" t="s">
        <v>37</v>
      </c>
      <c r="C178" s="2" t="s">
        <v>38</v>
      </c>
      <c r="D178" s="2" t="s">
        <v>55</v>
      </c>
      <c r="E178" s="2" t="s">
        <v>282</v>
      </c>
      <c r="F178" s="2" t="s">
        <v>26</v>
      </c>
      <c r="G178" s="2" t="s">
        <v>390</v>
      </c>
      <c r="H178" s="2" t="s">
        <v>285</v>
      </c>
      <c r="I178" s="2">
        <v>58</v>
      </c>
      <c r="J178" s="2">
        <v>0.77060133630289529</v>
      </c>
      <c r="M178" s="2" t="s">
        <v>65</v>
      </c>
      <c r="N178" s="2" t="s">
        <v>912</v>
      </c>
      <c r="O178" s="2" t="s">
        <v>913</v>
      </c>
      <c r="P178" s="2">
        <v>0.6</v>
      </c>
    </row>
    <row r="179" spans="1:16" ht="15.75" customHeight="1" x14ac:dyDescent="0.25">
      <c r="A179" s="2" t="s">
        <v>19</v>
      </c>
      <c r="B179" s="2" t="s">
        <v>37</v>
      </c>
      <c r="C179" s="2" t="s">
        <v>38</v>
      </c>
      <c r="D179" s="2" t="s">
        <v>55</v>
      </c>
      <c r="E179" s="2" t="s">
        <v>282</v>
      </c>
      <c r="F179" s="2" t="s">
        <v>26</v>
      </c>
      <c r="G179" s="2" t="s">
        <v>397</v>
      </c>
      <c r="H179" s="2" t="s">
        <v>285</v>
      </c>
      <c r="I179" s="2">
        <v>59</v>
      </c>
      <c r="J179" s="2">
        <v>0.77777777777777779</v>
      </c>
      <c r="M179" s="2" t="s">
        <v>65</v>
      </c>
      <c r="N179" s="2" t="s">
        <v>914</v>
      </c>
      <c r="O179" s="2" t="s">
        <v>915</v>
      </c>
      <c r="P179" s="2">
        <v>0.6</v>
      </c>
    </row>
    <row r="180" spans="1:16" ht="15.75" customHeight="1" x14ac:dyDescent="0.25">
      <c r="A180" s="2" t="s">
        <v>19</v>
      </c>
      <c r="B180" s="2" t="s">
        <v>37</v>
      </c>
      <c r="C180" s="2" t="s">
        <v>38</v>
      </c>
      <c r="D180" s="2" t="s">
        <v>55</v>
      </c>
      <c r="E180" s="2" t="s">
        <v>282</v>
      </c>
      <c r="F180" s="2" t="s">
        <v>26</v>
      </c>
      <c r="G180" s="2" t="s">
        <v>402</v>
      </c>
      <c r="H180" s="2" t="s">
        <v>285</v>
      </c>
      <c r="I180" s="2">
        <v>60</v>
      </c>
      <c r="J180" s="2">
        <v>0.80088495575221241</v>
      </c>
      <c r="M180" s="2" t="s">
        <v>65</v>
      </c>
      <c r="N180" s="2" t="s">
        <v>916</v>
      </c>
      <c r="O180" s="2" t="s">
        <v>917</v>
      </c>
      <c r="P180" s="2">
        <v>0.6</v>
      </c>
    </row>
    <row r="181" spans="1:16" ht="15.75" customHeight="1" x14ac:dyDescent="0.25">
      <c r="A181" s="2" t="s">
        <v>19</v>
      </c>
      <c r="B181" s="2" t="s">
        <v>37</v>
      </c>
      <c r="C181" s="2" t="s">
        <v>38</v>
      </c>
      <c r="D181" s="2" t="s">
        <v>55</v>
      </c>
      <c r="E181" s="2" t="s">
        <v>282</v>
      </c>
      <c r="F181" s="2" t="s">
        <v>26</v>
      </c>
      <c r="G181" s="2" t="s">
        <v>407</v>
      </c>
      <c r="H181" s="2" t="s">
        <v>285</v>
      </c>
      <c r="I181" s="2">
        <v>61</v>
      </c>
      <c r="J181" s="2">
        <v>0.7702407002188183</v>
      </c>
      <c r="M181" s="2" t="s">
        <v>65</v>
      </c>
      <c r="N181" s="2" t="s">
        <v>918</v>
      </c>
      <c r="O181" s="2" t="s">
        <v>919</v>
      </c>
      <c r="P181" s="2">
        <v>0.7</v>
      </c>
    </row>
    <row r="182" spans="1:16" ht="15.75" customHeight="1" x14ac:dyDescent="0.25">
      <c r="A182" s="2" t="s">
        <v>19</v>
      </c>
      <c r="B182" s="2" t="s">
        <v>37</v>
      </c>
      <c r="C182" s="2" t="s">
        <v>38</v>
      </c>
      <c r="D182" s="2" t="s">
        <v>364</v>
      </c>
      <c r="E182" s="2" t="s">
        <v>412</v>
      </c>
      <c r="F182" s="2" t="s">
        <v>54</v>
      </c>
      <c r="G182" s="2" t="s">
        <v>413</v>
      </c>
      <c r="H182" s="2" t="s">
        <v>377</v>
      </c>
      <c r="I182" s="2">
        <v>42</v>
      </c>
      <c r="J182" s="2">
        <v>0.80254777070063688</v>
      </c>
      <c r="M182" s="2" t="s">
        <v>65</v>
      </c>
      <c r="N182" s="2" t="s">
        <v>920</v>
      </c>
      <c r="O182" s="2" t="s">
        <v>921</v>
      </c>
      <c r="P182" s="2">
        <v>1</v>
      </c>
    </row>
    <row r="183" spans="1:16" ht="15.75" customHeight="1" x14ac:dyDescent="0.25">
      <c r="A183" s="2" t="s">
        <v>19</v>
      </c>
      <c r="B183" s="2" t="s">
        <v>37</v>
      </c>
      <c r="C183" s="2" t="s">
        <v>38</v>
      </c>
      <c r="D183" s="2" t="s">
        <v>364</v>
      </c>
      <c r="E183" s="2" t="s">
        <v>412</v>
      </c>
      <c r="F183" s="2" t="s">
        <v>54</v>
      </c>
      <c r="G183" s="2" t="s">
        <v>418</v>
      </c>
      <c r="H183" s="2" t="s">
        <v>377</v>
      </c>
      <c r="I183" s="2">
        <v>43</v>
      </c>
      <c r="J183" s="2">
        <v>0.79503105590062106</v>
      </c>
      <c r="M183" s="2" t="s">
        <v>65</v>
      </c>
      <c r="N183" s="2" t="s">
        <v>922</v>
      </c>
      <c r="O183" s="2" t="s">
        <v>923</v>
      </c>
      <c r="P183" s="2">
        <v>0.8</v>
      </c>
    </row>
    <row r="184" spans="1:16" ht="15.75" customHeight="1" x14ac:dyDescent="0.25">
      <c r="A184" s="2" t="s">
        <v>19</v>
      </c>
      <c r="B184" s="2" t="s">
        <v>37</v>
      </c>
      <c r="C184" s="2" t="s">
        <v>38</v>
      </c>
      <c r="D184" s="2" t="s">
        <v>364</v>
      </c>
      <c r="E184" s="2" t="s">
        <v>412</v>
      </c>
      <c r="F184" s="2" t="s">
        <v>54</v>
      </c>
      <c r="G184" s="2" t="s">
        <v>423</v>
      </c>
      <c r="H184" s="2" t="s">
        <v>377</v>
      </c>
      <c r="I184" s="2">
        <v>44</v>
      </c>
      <c r="J184" s="2">
        <v>0.77868852459016391</v>
      </c>
      <c r="M184" s="2" t="s">
        <v>65</v>
      </c>
      <c r="N184" s="2" t="s">
        <v>924</v>
      </c>
      <c r="O184" s="2" t="s">
        <v>925</v>
      </c>
      <c r="P184" s="2">
        <v>0.8</v>
      </c>
    </row>
    <row r="185" spans="1:16" ht="15.75" customHeight="1" x14ac:dyDescent="0.25">
      <c r="A185" s="2" t="s">
        <v>19</v>
      </c>
      <c r="B185" s="2" t="s">
        <v>37</v>
      </c>
      <c r="C185" s="2" t="s">
        <v>38</v>
      </c>
      <c r="D185" s="2" t="s">
        <v>364</v>
      </c>
      <c r="E185" s="2" t="s">
        <v>412</v>
      </c>
      <c r="F185" s="2" t="s">
        <v>54</v>
      </c>
      <c r="G185" s="2" t="s">
        <v>428</v>
      </c>
      <c r="H185" s="2" t="s">
        <v>377</v>
      </c>
      <c r="I185" s="2">
        <v>45</v>
      </c>
      <c r="J185" s="2">
        <v>0.79917184265010344</v>
      </c>
      <c r="M185" s="2" t="s">
        <v>65</v>
      </c>
      <c r="N185" s="2" t="s">
        <v>926</v>
      </c>
      <c r="O185" s="2" t="s">
        <v>927</v>
      </c>
      <c r="P185" s="2">
        <v>0.6</v>
      </c>
    </row>
    <row r="186" spans="1:16" ht="15.75" customHeight="1" x14ac:dyDescent="0.25">
      <c r="A186" s="2" t="s">
        <v>19</v>
      </c>
      <c r="B186" s="2" t="s">
        <v>37</v>
      </c>
      <c r="C186" s="2" t="s">
        <v>38</v>
      </c>
      <c r="D186" s="2" t="s">
        <v>364</v>
      </c>
      <c r="E186" s="2" t="s">
        <v>412</v>
      </c>
      <c r="F186" s="2" t="s">
        <v>54</v>
      </c>
      <c r="G186" s="2" t="s">
        <v>433</v>
      </c>
      <c r="H186" s="2" t="s">
        <v>377</v>
      </c>
      <c r="I186" s="2">
        <v>46</v>
      </c>
      <c r="J186" s="2">
        <v>0.77215189873417733</v>
      </c>
      <c r="M186" s="2" t="s">
        <v>65</v>
      </c>
      <c r="N186" s="2" t="s">
        <v>928</v>
      </c>
      <c r="O186" s="2" t="s">
        <v>929</v>
      </c>
      <c r="P186" s="2">
        <v>0.6</v>
      </c>
    </row>
    <row r="187" spans="1:16" ht="15.75" customHeight="1" x14ac:dyDescent="0.25">
      <c r="A187" s="2" t="s">
        <v>19</v>
      </c>
      <c r="B187" s="2" t="s">
        <v>37</v>
      </c>
      <c r="C187" s="2" t="s">
        <v>38</v>
      </c>
      <c r="D187" s="2" t="s">
        <v>364</v>
      </c>
      <c r="E187" s="2" t="s">
        <v>412</v>
      </c>
      <c r="F187" s="2" t="s">
        <v>54</v>
      </c>
      <c r="G187" s="2" t="s">
        <v>438</v>
      </c>
      <c r="H187" s="2" t="s">
        <v>377</v>
      </c>
      <c r="I187" s="2">
        <v>47</v>
      </c>
      <c r="J187" s="2">
        <v>0.79508196721311475</v>
      </c>
      <c r="M187" s="2" t="s">
        <v>65</v>
      </c>
      <c r="N187" s="2" t="s">
        <v>930</v>
      </c>
      <c r="O187" s="2" t="s">
        <v>931</v>
      </c>
      <c r="P187" s="2">
        <v>0.6</v>
      </c>
    </row>
    <row r="188" spans="1:16" ht="15.75" customHeight="1" x14ac:dyDescent="0.25">
      <c r="A188" s="2" t="s">
        <v>19</v>
      </c>
      <c r="B188" s="2" t="s">
        <v>37</v>
      </c>
      <c r="C188" s="2" t="s">
        <v>38</v>
      </c>
      <c r="D188" s="2" t="s">
        <v>364</v>
      </c>
      <c r="E188" s="2" t="s">
        <v>412</v>
      </c>
      <c r="F188" s="2" t="s">
        <v>54</v>
      </c>
      <c r="G188" s="2" t="s">
        <v>443</v>
      </c>
      <c r="H188" s="2" t="s">
        <v>377</v>
      </c>
      <c r="I188" s="2">
        <v>48</v>
      </c>
      <c r="J188" s="2">
        <v>0.79032258064516137</v>
      </c>
      <c r="M188" s="2" t="s">
        <v>65</v>
      </c>
      <c r="N188" s="2" t="s">
        <v>932</v>
      </c>
      <c r="O188" s="2" t="s">
        <v>933</v>
      </c>
      <c r="P188" s="2">
        <v>0.7</v>
      </c>
    </row>
    <row r="189" spans="1:16" ht="15.75" customHeight="1" x14ac:dyDescent="0.25">
      <c r="A189" s="2" t="s">
        <v>19</v>
      </c>
      <c r="B189" s="2" t="s">
        <v>37</v>
      </c>
      <c r="C189" s="2" t="s">
        <v>38</v>
      </c>
      <c r="D189" s="2" t="s">
        <v>364</v>
      </c>
      <c r="E189" s="2" t="s">
        <v>412</v>
      </c>
      <c r="F189" s="2" t="s">
        <v>54</v>
      </c>
      <c r="G189" s="2" t="s">
        <v>448</v>
      </c>
      <c r="H189" s="2" t="s">
        <v>377</v>
      </c>
      <c r="I189" s="2">
        <v>49</v>
      </c>
      <c r="J189" s="2">
        <v>0.77618069815195079</v>
      </c>
      <c r="M189" s="2" t="s">
        <v>65</v>
      </c>
      <c r="N189" s="2" t="s">
        <v>934</v>
      </c>
      <c r="O189" s="2" t="s">
        <v>935</v>
      </c>
      <c r="P189" s="2">
        <v>0.6</v>
      </c>
    </row>
    <row r="190" spans="1:16" ht="15.75" customHeight="1" x14ac:dyDescent="0.25">
      <c r="A190" s="2" t="s">
        <v>19</v>
      </c>
      <c r="B190" s="2" t="s">
        <v>37</v>
      </c>
      <c r="C190" s="2" t="s">
        <v>38</v>
      </c>
      <c r="D190" s="2" t="s">
        <v>364</v>
      </c>
      <c r="E190" s="2" t="s">
        <v>412</v>
      </c>
      <c r="F190" s="2" t="s">
        <v>54</v>
      </c>
      <c r="G190" s="2" t="s">
        <v>453</v>
      </c>
      <c r="H190" s="2" t="s">
        <v>377</v>
      </c>
      <c r="I190" s="2">
        <v>50</v>
      </c>
      <c r="J190" s="2">
        <v>0.78936605316973407</v>
      </c>
      <c r="M190" s="2" t="s">
        <v>65</v>
      </c>
      <c r="N190" s="2" t="s">
        <v>936</v>
      </c>
      <c r="O190" s="2" t="s">
        <v>937</v>
      </c>
      <c r="P190" s="2">
        <v>0.7</v>
      </c>
    </row>
    <row r="191" spans="1:16" ht="15.75" customHeight="1" x14ac:dyDescent="0.25">
      <c r="A191" s="2" t="s">
        <v>19</v>
      </c>
      <c r="B191" s="2" t="s">
        <v>37</v>
      </c>
      <c r="C191" s="2" t="s">
        <v>38</v>
      </c>
      <c r="D191" s="2" t="s">
        <v>364</v>
      </c>
      <c r="E191" s="2" t="s">
        <v>412</v>
      </c>
      <c r="F191" s="2" t="s">
        <v>54</v>
      </c>
      <c r="G191" s="2" t="s">
        <v>458</v>
      </c>
      <c r="H191" s="2" t="s">
        <v>377</v>
      </c>
      <c r="I191" s="2">
        <v>51</v>
      </c>
      <c r="J191" s="2">
        <v>0.78189300411522644</v>
      </c>
      <c r="M191" s="2" t="s">
        <v>65</v>
      </c>
      <c r="N191" s="2" t="s">
        <v>938</v>
      </c>
      <c r="O191" s="2" t="s">
        <v>939</v>
      </c>
      <c r="P191" s="2">
        <v>0.6</v>
      </c>
    </row>
    <row r="192" spans="1:16" ht="15.75" customHeight="1" x14ac:dyDescent="0.25">
      <c r="A192" s="2" t="s">
        <v>19</v>
      </c>
      <c r="B192" s="2" t="s">
        <v>37</v>
      </c>
      <c r="C192" s="2" t="s">
        <v>38</v>
      </c>
      <c r="D192" s="2" t="s">
        <v>364</v>
      </c>
      <c r="E192" s="2" t="s">
        <v>412</v>
      </c>
      <c r="F192" s="2" t="s">
        <v>54</v>
      </c>
      <c r="G192" s="2" t="s">
        <v>463</v>
      </c>
      <c r="H192" s="2" t="s">
        <v>377</v>
      </c>
      <c r="I192" s="2">
        <v>52</v>
      </c>
      <c r="J192" s="2">
        <v>0.79331941544885176</v>
      </c>
      <c r="M192" s="2" t="s">
        <v>65</v>
      </c>
      <c r="N192" s="2" t="s">
        <v>940</v>
      </c>
      <c r="O192" s="2" t="s">
        <v>941</v>
      </c>
      <c r="P192" s="2">
        <v>0.6</v>
      </c>
    </row>
    <row r="193" spans="1:16" ht="15.75" customHeight="1" x14ac:dyDescent="0.25">
      <c r="A193" s="2" t="s">
        <v>19</v>
      </c>
      <c r="B193" s="2" t="s">
        <v>37</v>
      </c>
      <c r="C193" s="2" t="s">
        <v>38</v>
      </c>
      <c r="D193" s="2" t="s">
        <v>364</v>
      </c>
      <c r="E193" s="2" t="s">
        <v>412</v>
      </c>
      <c r="F193" s="2" t="s">
        <v>54</v>
      </c>
      <c r="G193" s="2" t="s">
        <v>468</v>
      </c>
      <c r="H193" s="2" t="s">
        <v>377</v>
      </c>
      <c r="I193" s="2">
        <v>53</v>
      </c>
      <c r="J193" s="2">
        <v>0.78787878787878785</v>
      </c>
      <c r="M193" s="2" t="s">
        <v>65</v>
      </c>
      <c r="N193" s="2" t="s">
        <v>942</v>
      </c>
      <c r="O193" s="2" t="s">
        <v>943</v>
      </c>
      <c r="P193" s="2">
        <v>0.6</v>
      </c>
    </row>
    <row r="194" spans="1:16" ht="15.75" customHeight="1" x14ac:dyDescent="0.25">
      <c r="A194" s="2" t="s">
        <v>19</v>
      </c>
      <c r="B194" s="2" t="s">
        <v>37</v>
      </c>
      <c r="C194" s="2" t="s">
        <v>38</v>
      </c>
      <c r="D194" s="2" t="s">
        <v>364</v>
      </c>
      <c r="E194" s="2" t="s">
        <v>412</v>
      </c>
      <c r="F194" s="2" t="s">
        <v>54</v>
      </c>
      <c r="G194" s="2" t="s">
        <v>473</v>
      </c>
      <c r="H194" s="2" t="s">
        <v>377</v>
      </c>
      <c r="I194" s="2">
        <v>54</v>
      </c>
      <c r="J194" s="2">
        <v>0.7983706720977598</v>
      </c>
      <c r="M194" s="2" t="s">
        <v>65</v>
      </c>
      <c r="N194" s="2" t="s">
        <v>944</v>
      </c>
      <c r="O194" s="2" t="s">
        <v>945</v>
      </c>
      <c r="P194" s="2">
        <v>0.6</v>
      </c>
    </row>
    <row r="195" spans="1:16" ht="15.75" customHeight="1" x14ac:dyDescent="0.25">
      <c r="A195" s="2" t="s">
        <v>19</v>
      </c>
      <c r="B195" s="2" t="s">
        <v>37</v>
      </c>
      <c r="C195" s="2" t="s">
        <v>38</v>
      </c>
      <c r="D195" s="2" t="s">
        <v>364</v>
      </c>
      <c r="E195" s="2" t="s">
        <v>412</v>
      </c>
      <c r="F195" s="2" t="s">
        <v>54</v>
      </c>
      <c r="G195" s="2" t="s">
        <v>478</v>
      </c>
      <c r="H195" s="2" t="s">
        <v>377</v>
      </c>
      <c r="I195" s="2">
        <v>55</v>
      </c>
      <c r="J195" s="2">
        <v>0.78099173553719015</v>
      </c>
      <c r="M195" s="2" t="s">
        <v>65</v>
      </c>
      <c r="N195" s="2" t="s">
        <v>946</v>
      </c>
      <c r="O195" s="2" t="s">
        <v>947</v>
      </c>
      <c r="P195" s="2">
        <v>0.6</v>
      </c>
    </row>
    <row r="196" spans="1:16" ht="15.75" customHeight="1" x14ac:dyDescent="0.25">
      <c r="A196" s="2" t="s">
        <v>19</v>
      </c>
      <c r="B196" s="2" t="s">
        <v>37</v>
      </c>
      <c r="C196" s="2" t="s">
        <v>38</v>
      </c>
      <c r="D196" s="2" t="s">
        <v>364</v>
      </c>
      <c r="E196" s="2" t="s">
        <v>412</v>
      </c>
      <c r="F196" s="2" t="s">
        <v>54</v>
      </c>
      <c r="G196" s="2" t="s">
        <v>483</v>
      </c>
      <c r="H196" s="2" t="s">
        <v>377</v>
      </c>
      <c r="I196" s="2">
        <v>56</v>
      </c>
      <c r="J196" s="2">
        <v>0.79508196721311475</v>
      </c>
      <c r="M196" s="2" t="s">
        <v>65</v>
      </c>
      <c r="N196" s="2" t="s">
        <v>948</v>
      </c>
      <c r="O196" s="2" t="s">
        <v>949</v>
      </c>
      <c r="P196" s="2">
        <v>0.6</v>
      </c>
    </row>
    <row r="197" spans="1:16" ht="15.75" customHeight="1" x14ac:dyDescent="0.25">
      <c r="A197" s="2" t="s">
        <v>19</v>
      </c>
      <c r="B197" s="2" t="s">
        <v>37</v>
      </c>
      <c r="C197" s="2" t="s">
        <v>38</v>
      </c>
      <c r="D197" s="2" t="s">
        <v>364</v>
      </c>
      <c r="E197" s="2" t="s">
        <v>412</v>
      </c>
      <c r="F197" s="2" t="s">
        <v>54</v>
      </c>
      <c r="G197" s="2" t="s">
        <v>488</v>
      </c>
      <c r="H197" s="2" t="s">
        <v>377</v>
      </c>
      <c r="I197" s="2">
        <v>57</v>
      </c>
      <c r="J197" s="2">
        <v>0.80082135523613973</v>
      </c>
      <c r="M197" s="2" t="s">
        <v>65</v>
      </c>
      <c r="N197" s="2" t="s">
        <v>950</v>
      </c>
      <c r="O197" s="2" t="s">
        <v>951</v>
      </c>
      <c r="P197" s="2">
        <v>0.6</v>
      </c>
    </row>
    <row r="198" spans="1:16" ht="15.75" customHeight="1" x14ac:dyDescent="0.25">
      <c r="A198" s="2" t="s">
        <v>19</v>
      </c>
      <c r="B198" s="2" t="s">
        <v>37</v>
      </c>
      <c r="C198" s="2" t="s">
        <v>38</v>
      </c>
      <c r="D198" s="2" t="s">
        <v>364</v>
      </c>
      <c r="E198" s="2" t="s">
        <v>412</v>
      </c>
      <c r="F198" s="2" t="s">
        <v>54</v>
      </c>
      <c r="G198" s="2" t="s">
        <v>493</v>
      </c>
      <c r="H198" s="2" t="s">
        <v>377</v>
      </c>
      <c r="I198" s="2">
        <v>58</v>
      </c>
      <c r="J198" s="2">
        <v>0.76701030927835068</v>
      </c>
      <c r="M198" s="2" t="s">
        <v>65</v>
      </c>
      <c r="N198" s="2" t="s">
        <v>952</v>
      </c>
      <c r="O198" s="2" t="s">
        <v>953</v>
      </c>
      <c r="P198" s="2">
        <v>0.6</v>
      </c>
    </row>
    <row r="199" spans="1:16" ht="15.75" customHeight="1" x14ac:dyDescent="0.25">
      <c r="A199" s="2" t="s">
        <v>19</v>
      </c>
      <c r="B199" s="2" t="s">
        <v>37</v>
      </c>
      <c r="C199" s="2" t="s">
        <v>38</v>
      </c>
      <c r="D199" s="2" t="s">
        <v>364</v>
      </c>
      <c r="E199" s="2" t="s">
        <v>412</v>
      </c>
      <c r="F199" s="2" t="s">
        <v>54</v>
      </c>
      <c r="G199" s="2" t="s">
        <v>498</v>
      </c>
      <c r="H199" s="2" t="s">
        <v>377</v>
      </c>
      <c r="I199" s="2">
        <v>59</v>
      </c>
      <c r="J199" s="2">
        <v>0.79831932773109249</v>
      </c>
      <c r="M199" s="2" t="s">
        <v>65</v>
      </c>
      <c r="N199" s="2" t="s">
        <v>954</v>
      </c>
      <c r="O199" s="2" t="s">
        <v>955</v>
      </c>
      <c r="P199" s="2">
        <v>0.7</v>
      </c>
    </row>
    <row r="200" spans="1:16" ht="15.75" customHeight="1" x14ac:dyDescent="0.25">
      <c r="A200" s="2" t="s">
        <v>19</v>
      </c>
      <c r="B200" s="2" t="s">
        <v>37</v>
      </c>
      <c r="C200" s="2" t="s">
        <v>38</v>
      </c>
      <c r="D200" s="2" t="s">
        <v>364</v>
      </c>
      <c r="E200" s="2" t="s">
        <v>412</v>
      </c>
      <c r="F200" s="2" t="s">
        <v>54</v>
      </c>
      <c r="G200" s="2" t="s">
        <v>503</v>
      </c>
      <c r="H200" s="2" t="s">
        <v>377</v>
      </c>
      <c r="I200" s="2">
        <v>60</v>
      </c>
      <c r="J200" s="2">
        <v>0.79253112033195017</v>
      </c>
      <c r="M200" s="2" t="s">
        <v>65</v>
      </c>
      <c r="N200" s="2" t="s">
        <v>956</v>
      </c>
      <c r="O200" s="2" t="s">
        <v>957</v>
      </c>
      <c r="P200" s="2">
        <v>0.6</v>
      </c>
    </row>
    <row r="201" spans="1:16" ht="15.75" customHeight="1" x14ac:dyDescent="0.25">
      <c r="A201" s="2" t="s">
        <v>19</v>
      </c>
      <c r="B201" s="2" t="s">
        <v>37</v>
      </c>
      <c r="C201" s="2" t="s">
        <v>38</v>
      </c>
      <c r="D201" s="2" t="s">
        <v>364</v>
      </c>
      <c r="E201" s="2" t="s">
        <v>412</v>
      </c>
      <c r="F201" s="2" t="s">
        <v>54</v>
      </c>
      <c r="G201" s="2" t="s">
        <v>508</v>
      </c>
      <c r="H201" s="2" t="s">
        <v>377</v>
      </c>
      <c r="I201" s="2">
        <v>61</v>
      </c>
      <c r="J201" s="2">
        <v>0.78600823045267498</v>
      </c>
      <c r="M201" s="2" t="s">
        <v>65</v>
      </c>
      <c r="N201" s="2" t="s">
        <v>958</v>
      </c>
      <c r="O201" s="2" t="s">
        <v>959</v>
      </c>
      <c r="P201" s="2">
        <v>0.8</v>
      </c>
    </row>
    <row r="202" spans="1:16" ht="15.75" customHeight="1" x14ac:dyDescent="0.25">
      <c r="A202" s="2" t="s">
        <v>19</v>
      </c>
      <c r="B202" s="2" t="s">
        <v>37</v>
      </c>
      <c r="C202" s="2" t="s">
        <v>38</v>
      </c>
      <c r="D202" s="2" t="s">
        <v>364</v>
      </c>
      <c r="E202" s="2" t="s">
        <v>513</v>
      </c>
      <c r="F202" s="2" t="s">
        <v>40</v>
      </c>
      <c r="G202" s="2" t="s">
        <v>514</v>
      </c>
      <c r="H202" s="2" t="s">
        <v>372</v>
      </c>
      <c r="I202" s="2">
        <v>42</v>
      </c>
      <c r="J202" s="2">
        <v>0.79420289855072468</v>
      </c>
      <c r="M202" s="2" t="s">
        <v>65</v>
      </c>
      <c r="N202" s="2" t="s">
        <v>960</v>
      </c>
      <c r="O202" s="2" t="s">
        <v>961</v>
      </c>
      <c r="P202" s="2">
        <v>0.8</v>
      </c>
    </row>
    <row r="203" spans="1:16" ht="15.75" customHeight="1" x14ac:dyDescent="0.25">
      <c r="A203" s="2" t="s">
        <v>19</v>
      </c>
      <c r="B203" s="2" t="s">
        <v>37</v>
      </c>
      <c r="C203" s="2" t="s">
        <v>38</v>
      </c>
      <c r="D203" s="2" t="s">
        <v>364</v>
      </c>
      <c r="E203" s="2" t="s">
        <v>513</v>
      </c>
      <c r="F203" s="2" t="s">
        <v>40</v>
      </c>
      <c r="G203" s="2" t="s">
        <v>519</v>
      </c>
      <c r="H203" s="2" t="s">
        <v>372</v>
      </c>
      <c r="I203" s="2">
        <v>43</v>
      </c>
      <c r="J203" s="2">
        <v>0.81791044776119404</v>
      </c>
      <c r="M203" s="2" t="s">
        <v>65</v>
      </c>
      <c r="N203" s="2" t="s">
        <v>962</v>
      </c>
      <c r="O203" s="2" t="s">
        <v>963</v>
      </c>
      <c r="P203" s="2">
        <v>0.6</v>
      </c>
    </row>
    <row r="204" spans="1:16" ht="15.75" customHeight="1" x14ac:dyDescent="0.25">
      <c r="A204" s="2" t="s">
        <v>19</v>
      </c>
      <c r="B204" s="2" t="s">
        <v>37</v>
      </c>
      <c r="C204" s="2" t="s">
        <v>38</v>
      </c>
      <c r="D204" s="2" t="s">
        <v>364</v>
      </c>
      <c r="E204" s="2" t="s">
        <v>513</v>
      </c>
      <c r="F204" s="2" t="s">
        <v>40</v>
      </c>
      <c r="G204" s="2" t="s">
        <v>524</v>
      </c>
      <c r="H204" s="2" t="s">
        <v>372</v>
      </c>
      <c r="I204" s="2">
        <v>44</v>
      </c>
      <c r="J204" s="2">
        <v>0.8125</v>
      </c>
      <c r="M204" s="2" t="s">
        <v>65</v>
      </c>
      <c r="N204" s="2" t="s">
        <v>964</v>
      </c>
      <c r="O204" s="2" t="s">
        <v>965</v>
      </c>
      <c r="P204" s="2">
        <v>0.6</v>
      </c>
    </row>
    <row r="205" spans="1:16" ht="15.75" customHeight="1" x14ac:dyDescent="0.25">
      <c r="A205" s="2" t="s">
        <v>19</v>
      </c>
      <c r="B205" s="2" t="s">
        <v>37</v>
      </c>
      <c r="C205" s="2" t="s">
        <v>38</v>
      </c>
      <c r="D205" s="2" t="s">
        <v>364</v>
      </c>
      <c r="E205" s="2" t="s">
        <v>513</v>
      </c>
      <c r="F205" s="2" t="s">
        <v>40</v>
      </c>
      <c r="G205" s="2" t="s">
        <v>529</v>
      </c>
      <c r="H205" s="2" t="s">
        <v>372</v>
      </c>
      <c r="I205" s="2">
        <v>45</v>
      </c>
      <c r="J205" s="2">
        <v>0.78309859154929573</v>
      </c>
      <c r="M205" s="2" t="s">
        <v>65</v>
      </c>
      <c r="N205" s="2" t="s">
        <v>966</v>
      </c>
      <c r="O205" s="2" t="s">
        <v>967</v>
      </c>
      <c r="P205" s="2">
        <v>0.6</v>
      </c>
    </row>
    <row r="206" spans="1:16" ht="15.75" customHeight="1" x14ac:dyDescent="0.25">
      <c r="A206" s="2" t="s">
        <v>19</v>
      </c>
      <c r="B206" s="2" t="s">
        <v>37</v>
      </c>
      <c r="C206" s="2" t="s">
        <v>38</v>
      </c>
      <c r="D206" s="2" t="s">
        <v>364</v>
      </c>
      <c r="E206" s="2" t="s">
        <v>513</v>
      </c>
      <c r="F206" s="2" t="s">
        <v>40</v>
      </c>
      <c r="G206" s="2" t="s">
        <v>534</v>
      </c>
      <c r="H206" s="2" t="s">
        <v>372</v>
      </c>
      <c r="I206" s="2">
        <v>46</v>
      </c>
      <c r="J206" s="2">
        <v>0.783625730994152</v>
      </c>
      <c r="M206" s="2" t="s">
        <v>65</v>
      </c>
      <c r="N206" s="2" t="s">
        <v>968</v>
      </c>
      <c r="O206" s="2" t="s">
        <v>969</v>
      </c>
      <c r="P206" s="2">
        <v>0.6</v>
      </c>
    </row>
    <row r="207" spans="1:16" ht="15.75" customHeight="1" x14ac:dyDescent="0.25">
      <c r="A207" s="2" t="s">
        <v>19</v>
      </c>
      <c r="B207" s="2" t="s">
        <v>37</v>
      </c>
      <c r="C207" s="2" t="s">
        <v>38</v>
      </c>
      <c r="D207" s="2" t="s">
        <v>364</v>
      </c>
      <c r="E207" s="2" t="s">
        <v>513</v>
      </c>
      <c r="F207" s="2" t="s">
        <v>40</v>
      </c>
      <c r="G207" s="2" t="s">
        <v>539</v>
      </c>
      <c r="H207" s="2" t="s">
        <v>372</v>
      </c>
      <c r="I207" s="2">
        <v>47</v>
      </c>
      <c r="J207" s="2">
        <v>0.77906976744186052</v>
      </c>
      <c r="M207" s="2" t="s">
        <v>65</v>
      </c>
      <c r="N207" s="2" t="s">
        <v>970</v>
      </c>
      <c r="O207" s="2" t="s">
        <v>971</v>
      </c>
      <c r="P207" s="2">
        <v>0.7</v>
      </c>
    </row>
    <row r="208" spans="1:16" ht="15.75" customHeight="1" x14ac:dyDescent="0.25">
      <c r="A208" s="2" t="s">
        <v>19</v>
      </c>
      <c r="B208" s="2" t="s">
        <v>37</v>
      </c>
      <c r="C208" s="2" t="s">
        <v>38</v>
      </c>
      <c r="D208" s="2" t="s">
        <v>364</v>
      </c>
      <c r="E208" s="2" t="s">
        <v>513</v>
      </c>
      <c r="F208" s="2" t="s">
        <v>40</v>
      </c>
      <c r="G208" s="2" t="s">
        <v>555</v>
      </c>
      <c r="H208" s="2" t="s">
        <v>372</v>
      </c>
      <c r="I208" s="2">
        <v>48</v>
      </c>
      <c r="J208" s="2">
        <v>0.80790960451977401</v>
      </c>
      <c r="M208" s="2" t="s">
        <v>65</v>
      </c>
      <c r="N208" s="2" t="s">
        <v>972</v>
      </c>
      <c r="O208" s="2" t="s">
        <v>973</v>
      </c>
      <c r="P208" s="2">
        <v>0.6</v>
      </c>
    </row>
    <row r="209" spans="1:16" ht="15.75" customHeight="1" x14ac:dyDescent="0.25">
      <c r="A209" s="2" t="s">
        <v>19</v>
      </c>
      <c r="B209" s="2" t="s">
        <v>37</v>
      </c>
      <c r="C209" s="2" t="s">
        <v>38</v>
      </c>
      <c r="D209" s="2" t="s">
        <v>364</v>
      </c>
      <c r="E209" s="2" t="s">
        <v>513</v>
      </c>
      <c r="F209" s="2" t="s">
        <v>40</v>
      </c>
      <c r="G209" s="2" t="s">
        <v>575</v>
      </c>
      <c r="H209" s="2" t="s">
        <v>372</v>
      </c>
      <c r="I209" s="2">
        <v>49</v>
      </c>
      <c r="J209" s="2">
        <v>0.81609195402298851</v>
      </c>
      <c r="M209" s="2" t="s">
        <v>65</v>
      </c>
      <c r="N209" s="2" t="s">
        <v>974</v>
      </c>
      <c r="O209" s="2" t="s">
        <v>975</v>
      </c>
      <c r="P209" s="2">
        <v>0.6</v>
      </c>
    </row>
    <row r="210" spans="1:16" ht="15.75" customHeight="1" x14ac:dyDescent="0.25">
      <c r="A210" s="2" t="s">
        <v>19</v>
      </c>
      <c r="B210" s="2" t="s">
        <v>37</v>
      </c>
      <c r="C210" s="2" t="s">
        <v>38</v>
      </c>
      <c r="D210" s="2" t="s">
        <v>364</v>
      </c>
      <c r="E210" s="2" t="s">
        <v>513</v>
      </c>
      <c r="F210" s="2" t="s">
        <v>40</v>
      </c>
      <c r="G210" s="2" t="s">
        <v>589</v>
      </c>
      <c r="H210" s="2" t="s">
        <v>372</v>
      </c>
      <c r="I210" s="2">
        <v>50</v>
      </c>
      <c r="J210" s="2">
        <v>0.78717201166180761</v>
      </c>
      <c r="M210" s="2" t="s">
        <v>65</v>
      </c>
      <c r="N210" s="2" t="s">
        <v>976</v>
      </c>
      <c r="O210" s="2" t="s">
        <v>977</v>
      </c>
      <c r="P210" s="2">
        <v>0.6</v>
      </c>
    </row>
    <row r="211" spans="1:16" ht="15.75" customHeight="1" x14ac:dyDescent="0.25">
      <c r="A211" s="2" t="s">
        <v>19</v>
      </c>
      <c r="B211" s="2" t="s">
        <v>37</v>
      </c>
      <c r="C211" s="2" t="s">
        <v>38</v>
      </c>
      <c r="D211" s="2" t="s">
        <v>364</v>
      </c>
      <c r="E211" s="2" t="s">
        <v>513</v>
      </c>
      <c r="F211" s="2" t="s">
        <v>40</v>
      </c>
      <c r="G211" s="2" t="s">
        <v>603</v>
      </c>
      <c r="H211" s="2" t="s">
        <v>372</v>
      </c>
      <c r="I211" s="2">
        <v>51</v>
      </c>
      <c r="J211" s="2">
        <v>0.83139534883720922</v>
      </c>
      <c r="M211" s="2" t="s">
        <v>65</v>
      </c>
      <c r="N211" s="2" t="s">
        <v>978</v>
      </c>
      <c r="O211" s="2" t="s">
        <v>979</v>
      </c>
      <c r="P211" s="2">
        <v>0.7</v>
      </c>
    </row>
    <row r="212" spans="1:16" ht="15.75" customHeight="1" x14ac:dyDescent="0.25">
      <c r="A212" s="2" t="s">
        <v>19</v>
      </c>
      <c r="B212" s="2" t="s">
        <v>37</v>
      </c>
      <c r="C212" s="2" t="s">
        <v>38</v>
      </c>
      <c r="D212" s="2" t="s">
        <v>364</v>
      </c>
      <c r="E212" s="2" t="s">
        <v>513</v>
      </c>
      <c r="F212" s="2" t="s">
        <v>40</v>
      </c>
      <c r="G212" s="2" t="s">
        <v>622</v>
      </c>
      <c r="H212" s="2" t="s">
        <v>372</v>
      </c>
      <c r="I212" s="2">
        <v>52</v>
      </c>
      <c r="J212" s="2">
        <v>0.77744807121661719</v>
      </c>
      <c r="M212" s="2" t="s">
        <v>65</v>
      </c>
      <c r="N212" s="2" t="s">
        <v>980</v>
      </c>
      <c r="O212" s="2" t="s">
        <v>981</v>
      </c>
      <c r="P212" s="2">
        <v>0.6</v>
      </c>
    </row>
    <row r="213" spans="1:16" ht="15.75" customHeight="1" x14ac:dyDescent="0.25">
      <c r="A213" s="2" t="s">
        <v>19</v>
      </c>
      <c r="B213" s="2" t="s">
        <v>37</v>
      </c>
      <c r="C213" s="2" t="s">
        <v>38</v>
      </c>
      <c r="D213" s="2" t="s">
        <v>364</v>
      </c>
      <c r="E213" s="2" t="s">
        <v>513</v>
      </c>
      <c r="F213" s="2" t="s">
        <v>40</v>
      </c>
      <c r="G213" s="2" t="s">
        <v>643</v>
      </c>
      <c r="H213" s="2" t="s">
        <v>372</v>
      </c>
      <c r="I213" s="2">
        <v>53</v>
      </c>
      <c r="J213" s="2">
        <v>0.77809798270893371</v>
      </c>
      <c r="M213" s="2" t="s">
        <v>65</v>
      </c>
      <c r="N213" s="2" t="s">
        <v>982</v>
      </c>
      <c r="O213" s="2" t="s">
        <v>983</v>
      </c>
      <c r="P213" s="2">
        <v>0.6</v>
      </c>
    </row>
    <row r="214" spans="1:16" ht="15.75" customHeight="1" x14ac:dyDescent="0.25">
      <c r="A214" s="2" t="s">
        <v>19</v>
      </c>
      <c r="B214" s="2" t="s">
        <v>37</v>
      </c>
      <c r="C214" s="2" t="s">
        <v>38</v>
      </c>
      <c r="D214" s="2" t="s">
        <v>364</v>
      </c>
      <c r="E214" s="2" t="s">
        <v>513</v>
      </c>
      <c r="F214" s="2" t="s">
        <v>40</v>
      </c>
      <c r="G214" s="2" t="s">
        <v>660</v>
      </c>
      <c r="H214" s="2" t="s">
        <v>372</v>
      </c>
      <c r="I214" s="2">
        <v>54</v>
      </c>
      <c r="J214" s="2">
        <v>0.8128654970760234</v>
      </c>
      <c r="M214" s="2" t="s">
        <v>65</v>
      </c>
      <c r="N214" s="2" t="s">
        <v>984</v>
      </c>
      <c r="O214" s="2" t="s">
        <v>985</v>
      </c>
      <c r="P214" s="2">
        <v>0.6</v>
      </c>
    </row>
    <row r="215" spans="1:16" ht="15.75" customHeight="1" x14ac:dyDescent="0.25">
      <c r="A215" s="2" t="s">
        <v>19</v>
      </c>
      <c r="B215" s="2" t="s">
        <v>37</v>
      </c>
      <c r="C215" s="2" t="s">
        <v>38</v>
      </c>
      <c r="D215" s="2" t="s">
        <v>364</v>
      </c>
      <c r="E215" s="2" t="s">
        <v>513</v>
      </c>
      <c r="F215" s="2" t="s">
        <v>40</v>
      </c>
      <c r="G215" s="2" t="s">
        <v>665</v>
      </c>
      <c r="H215" s="2" t="s">
        <v>372</v>
      </c>
      <c r="I215" s="2">
        <v>55</v>
      </c>
      <c r="J215" s="2">
        <v>0.819484240687679</v>
      </c>
      <c r="M215" s="2" t="s">
        <v>65</v>
      </c>
      <c r="N215" s="2" t="s">
        <v>986</v>
      </c>
      <c r="O215" s="2" t="s">
        <v>987</v>
      </c>
      <c r="P215" s="2">
        <v>0.8</v>
      </c>
    </row>
    <row r="216" spans="1:16" ht="15.75" customHeight="1" x14ac:dyDescent="0.25">
      <c r="A216" s="2" t="s">
        <v>19</v>
      </c>
      <c r="B216" s="2" t="s">
        <v>37</v>
      </c>
      <c r="C216" s="2" t="s">
        <v>38</v>
      </c>
      <c r="D216" s="2" t="s">
        <v>364</v>
      </c>
      <c r="E216" s="2" t="s">
        <v>513</v>
      </c>
      <c r="F216" s="2" t="s">
        <v>40</v>
      </c>
      <c r="G216" s="2" t="s">
        <v>670</v>
      </c>
      <c r="H216" s="2" t="s">
        <v>372</v>
      </c>
      <c r="I216" s="2">
        <v>56</v>
      </c>
      <c r="J216" s="2">
        <v>0.81176470588235294</v>
      </c>
      <c r="M216" s="2" t="s">
        <v>65</v>
      </c>
      <c r="N216" s="2" t="s">
        <v>988</v>
      </c>
      <c r="O216" s="2" t="s">
        <v>989</v>
      </c>
      <c r="P216" s="2">
        <v>0.6</v>
      </c>
    </row>
    <row r="217" spans="1:16" ht="15.75" customHeight="1" x14ac:dyDescent="0.25">
      <c r="A217" s="2" t="s">
        <v>19</v>
      </c>
      <c r="B217" s="2" t="s">
        <v>37</v>
      </c>
      <c r="C217" s="2" t="s">
        <v>38</v>
      </c>
      <c r="D217" s="2" t="s">
        <v>364</v>
      </c>
      <c r="E217" s="2" t="s">
        <v>513</v>
      </c>
      <c r="F217" s="2" t="s">
        <v>40</v>
      </c>
      <c r="G217" s="2" t="s">
        <v>675</v>
      </c>
      <c r="H217" s="2" t="s">
        <v>372</v>
      </c>
      <c r="I217" s="2">
        <v>57</v>
      </c>
      <c r="J217" s="2">
        <v>0.79310344827586199</v>
      </c>
      <c r="M217" s="2" t="s">
        <v>65</v>
      </c>
      <c r="N217" s="2" t="s">
        <v>990</v>
      </c>
      <c r="O217" s="2" t="s">
        <v>991</v>
      </c>
      <c r="P217" s="2">
        <v>0.6</v>
      </c>
    </row>
    <row r="218" spans="1:16" ht="15.75" customHeight="1" x14ac:dyDescent="0.25">
      <c r="A218" s="2" t="s">
        <v>19</v>
      </c>
      <c r="B218" s="2" t="s">
        <v>37</v>
      </c>
      <c r="C218" s="2" t="s">
        <v>38</v>
      </c>
      <c r="D218" s="2" t="s">
        <v>364</v>
      </c>
      <c r="E218" s="2" t="s">
        <v>513</v>
      </c>
      <c r="F218" s="2" t="s">
        <v>40</v>
      </c>
      <c r="G218" s="2" t="s">
        <v>680</v>
      </c>
      <c r="H218" s="2" t="s">
        <v>372</v>
      </c>
      <c r="I218" s="2">
        <v>58</v>
      </c>
      <c r="J218" s="2">
        <v>0.79656160458452729</v>
      </c>
      <c r="M218" s="2" t="s">
        <v>65</v>
      </c>
      <c r="N218" s="2" t="s">
        <v>992</v>
      </c>
      <c r="O218" s="2" t="s">
        <v>993</v>
      </c>
      <c r="P218" s="2">
        <v>0.6</v>
      </c>
    </row>
    <row r="219" spans="1:16" ht="15.75" customHeight="1" x14ac:dyDescent="0.25">
      <c r="A219" s="2" t="s">
        <v>19</v>
      </c>
      <c r="B219" s="2" t="s">
        <v>37</v>
      </c>
      <c r="C219" s="2" t="s">
        <v>38</v>
      </c>
      <c r="D219" s="2" t="s">
        <v>364</v>
      </c>
      <c r="E219" s="2" t="s">
        <v>513</v>
      </c>
      <c r="F219" s="2" t="s">
        <v>40</v>
      </c>
      <c r="G219" s="2" t="s">
        <v>685</v>
      </c>
      <c r="H219" s="2" t="s">
        <v>372</v>
      </c>
      <c r="I219" s="2">
        <v>59</v>
      </c>
      <c r="J219" s="2">
        <v>0.77058823529411757</v>
      </c>
      <c r="M219" s="2" t="s">
        <v>65</v>
      </c>
      <c r="N219" s="2" t="s">
        <v>994</v>
      </c>
      <c r="O219" s="2" t="s">
        <v>995</v>
      </c>
      <c r="P219" s="2">
        <v>0.6</v>
      </c>
    </row>
    <row r="220" spans="1:16" ht="15.75" customHeight="1" x14ac:dyDescent="0.25">
      <c r="A220" s="2" t="s">
        <v>19</v>
      </c>
      <c r="B220" s="2" t="s">
        <v>37</v>
      </c>
      <c r="C220" s="2" t="s">
        <v>38</v>
      </c>
      <c r="D220" s="2" t="s">
        <v>364</v>
      </c>
      <c r="E220" s="2" t="s">
        <v>513</v>
      </c>
      <c r="F220" s="2" t="s">
        <v>40</v>
      </c>
      <c r="G220" s="2" t="s">
        <v>690</v>
      </c>
      <c r="H220" s="2" t="s">
        <v>372</v>
      </c>
      <c r="I220" s="2">
        <v>60</v>
      </c>
      <c r="J220" s="2">
        <v>0.78840579710144931</v>
      </c>
      <c r="M220" s="2" t="s">
        <v>65</v>
      </c>
      <c r="N220" s="2" t="s">
        <v>996</v>
      </c>
      <c r="O220" s="2" t="s">
        <v>997</v>
      </c>
      <c r="P220" s="2">
        <v>0.6</v>
      </c>
    </row>
    <row r="221" spans="1:16" ht="15.75" customHeight="1" x14ac:dyDescent="0.25">
      <c r="A221" s="2" t="s">
        <v>19</v>
      </c>
      <c r="B221" s="2" t="s">
        <v>37</v>
      </c>
      <c r="C221" s="2" t="s">
        <v>38</v>
      </c>
      <c r="D221" s="2" t="s">
        <v>364</v>
      </c>
      <c r="E221" s="2" t="s">
        <v>513</v>
      </c>
      <c r="F221" s="2" t="s">
        <v>40</v>
      </c>
      <c r="G221" s="2" t="s">
        <v>695</v>
      </c>
      <c r="H221" s="2" t="s">
        <v>372</v>
      </c>
      <c r="I221" s="2">
        <v>61</v>
      </c>
      <c r="J221" s="2">
        <v>0.78409090909090906</v>
      </c>
      <c r="M221" s="2" t="s">
        <v>65</v>
      </c>
      <c r="N221" s="2" t="s">
        <v>998</v>
      </c>
      <c r="O221" s="2" t="s">
        <v>999</v>
      </c>
      <c r="P221" s="2">
        <v>0.8</v>
      </c>
    </row>
    <row r="222" spans="1:16" ht="15.75" customHeight="1" x14ac:dyDescent="0.25">
      <c r="A222" s="2" t="s">
        <v>19</v>
      </c>
      <c r="B222" s="2" t="s">
        <v>37</v>
      </c>
      <c r="C222" s="2" t="s">
        <v>38</v>
      </c>
      <c r="D222" s="2" t="s">
        <v>364</v>
      </c>
      <c r="E222" s="2" t="s">
        <v>700</v>
      </c>
      <c r="F222" s="2" t="s">
        <v>47</v>
      </c>
      <c r="G222" s="2" t="s">
        <v>701</v>
      </c>
      <c r="H222" s="2" t="s">
        <v>366</v>
      </c>
      <c r="I222" s="2">
        <v>42</v>
      </c>
      <c r="J222" s="2">
        <v>0.81481481481481477</v>
      </c>
      <c r="M222" s="2" t="s">
        <v>65</v>
      </c>
      <c r="N222" s="2" t="s">
        <v>1000</v>
      </c>
      <c r="O222" s="2" t="s">
        <v>1001</v>
      </c>
      <c r="P222" s="2">
        <v>1.1000000000000001</v>
      </c>
    </row>
    <row r="223" spans="1:16" ht="15.75" customHeight="1" x14ac:dyDescent="0.25">
      <c r="A223" s="2" t="s">
        <v>19</v>
      </c>
      <c r="B223" s="2" t="s">
        <v>37</v>
      </c>
      <c r="C223" s="2" t="s">
        <v>38</v>
      </c>
      <c r="D223" s="2" t="s">
        <v>364</v>
      </c>
      <c r="E223" s="2" t="s">
        <v>700</v>
      </c>
      <c r="F223" s="2" t="s">
        <v>47</v>
      </c>
      <c r="G223" s="2" t="s">
        <v>706</v>
      </c>
      <c r="H223" s="2" t="s">
        <v>366</v>
      </c>
      <c r="I223" s="2">
        <v>43</v>
      </c>
      <c r="J223" s="2">
        <v>0.82683982683982682</v>
      </c>
      <c r="M223" s="2" t="s">
        <v>65</v>
      </c>
      <c r="N223" s="2" t="s">
        <v>1002</v>
      </c>
      <c r="O223" s="2" t="s">
        <v>1003</v>
      </c>
      <c r="P223" s="2">
        <v>0.6</v>
      </c>
    </row>
    <row r="224" spans="1:16" ht="15.75" customHeight="1" x14ac:dyDescent="0.25">
      <c r="A224" s="2" t="s">
        <v>19</v>
      </c>
      <c r="B224" s="2" t="s">
        <v>37</v>
      </c>
      <c r="C224" s="2" t="s">
        <v>38</v>
      </c>
      <c r="D224" s="2" t="s">
        <v>364</v>
      </c>
      <c r="E224" s="2" t="s">
        <v>700</v>
      </c>
      <c r="F224" s="2" t="s">
        <v>47</v>
      </c>
      <c r="G224" s="2" t="s">
        <v>711</v>
      </c>
      <c r="H224" s="2" t="s">
        <v>366</v>
      </c>
      <c r="I224" s="2">
        <v>44</v>
      </c>
      <c r="J224" s="2">
        <v>0.82119205298013254</v>
      </c>
      <c r="M224" s="2" t="s">
        <v>65</v>
      </c>
      <c r="N224" s="2" t="s">
        <v>1004</v>
      </c>
      <c r="O224" s="2" t="s">
        <v>1005</v>
      </c>
      <c r="P224" s="2">
        <v>0.6</v>
      </c>
    </row>
    <row r="225" spans="1:16" ht="15.75" customHeight="1" x14ac:dyDescent="0.25">
      <c r="A225" s="2" t="s">
        <v>19</v>
      </c>
      <c r="B225" s="2" t="s">
        <v>37</v>
      </c>
      <c r="C225" s="2" t="s">
        <v>38</v>
      </c>
      <c r="D225" s="2" t="s">
        <v>364</v>
      </c>
      <c r="E225" s="2" t="s">
        <v>700</v>
      </c>
      <c r="F225" s="2" t="s">
        <v>47</v>
      </c>
      <c r="G225" s="2" t="s">
        <v>716</v>
      </c>
      <c r="H225" s="2" t="s">
        <v>366</v>
      </c>
      <c r="I225" s="2">
        <v>45</v>
      </c>
      <c r="J225" s="2">
        <v>0.82608695652173925</v>
      </c>
      <c r="M225" s="2" t="s">
        <v>65</v>
      </c>
      <c r="N225" s="2" t="s">
        <v>1006</v>
      </c>
      <c r="O225" s="2" t="s">
        <v>1007</v>
      </c>
      <c r="P225" s="2">
        <v>0.6</v>
      </c>
    </row>
    <row r="226" spans="1:16" ht="15.75" customHeight="1" x14ac:dyDescent="0.25">
      <c r="A226" s="2" t="s">
        <v>19</v>
      </c>
      <c r="B226" s="2" t="s">
        <v>37</v>
      </c>
      <c r="C226" s="2" t="s">
        <v>38</v>
      </c>
      <c r="D226" s="2" t="s">
        <v>364</v>
      </c>
      <c r="E226" s="2" t="s">
        <v>700</v>
      </c>
      <c r="F226" s="2" t="s">
        <v>47</v>
      </c>
      <c r="G226" s="2" t="s">
        <v>721</v>
      </c>
      <c r="H226" s="2" t="s">
        <v>366</v>
      </c>
      <c r="I226" s="2">
        <v>46</v>
      </c>
      <c r="J226" s="2">
        <v>0.83002207505518755</v>
      </c>
      <c r="M226" s="2" t="s">
        <v>65</v>
      </c>
      <c r="N226" s="2" t="s">
        <v>1008</v>
      </c>
      <c r="O226" s="2" t="s">
        <v>1009</v>
      </c>
      <c r="P226" s="2">
        <v>0.6</v>
      </c>
    </row>
    <row r="227" spans="1:16" ht="15.75" customHeight="1" x14ac:dyDescent="0.25">
      <c r="A227" s="2" t="s">
        <v>19</v>
      </c>
      <c r="B227" s="2" t="s">
        <v>37</v>
      </c>
      <c r="C227" s="2" t="s">
        <v>38</v>
      </c>
      <c r="D227" s="2" t="s">
        <v>364</v>
      </c>
      <c r="E227" s="2" t="s">
        <v>700</v>
      </c>
      <c r="F227" s="2" t="s">
        <v>47</v>
      </c>
      <c r="G227" s="2" t="s">
        <v>726</v>
      </c>
      <c r="H227" s="2" t="s">
        <v>366</v>
      </c>
      <c r="I227" s="2">
        <v>47</v>
      </c>
      <c r="J227" s="2">
        <v>0.82926829268292679</v>
      </c>
      <c r="M227" s="2" t="s">
        <v>65</v>
      </c>
      <c r="N227" s="2" t="s">
        <v>1010</v>
      </c>
      <c r="O227" s="2" t="s">
        <v>1011</v>
      </c>
      <c r="P227" s="2">
        <v>0.6</v>
      </c>
    </row>
    <row r="228" spans="1:16" ht="15.75" customHeight="1" x14ac:dyDescent="0.25">
      <c r="A228" s="2" t="s">
        <v>19</v>
      </c>
      <c r="B228" s="2" t="s">
        <v>37</v>
      </c>
      <c r="C228" s="2" t="s">
        <v>38</v>
      </c>
      <c r="D228" s="2" t="s">
        <v>364</v>
      </c>
      <c r="E228" s="2" t="s">
        <v>700</v>
      </c>
      <c r="F228" s="2" t="s">
        <v>47</v>
      </c>
      <c r="G228" s="2" t="s">
        <v>731</v>
      </c>
      <c r="H228" s="2" t="s">
        <v>366</v>
      </c>
      <c r="I228" s="2">
        <v>48</v>
      </c>
      <c r="J228" s="2">
        <v>0.81917211328976047</v>
      </c>
      <c r="M228" s="2" t="s">
        <v>65</v>
      </c>
      <c r="N228" s="2" t="s">
        <v>1012</v>
      </c>
      <c r="O228" s="2" t="s">
        <v>1013</v>
      </c>
      <c r="P228" s="2">
        <v>0.6</v>
      </c>
    </row>
    <row r="229" spans="1:16" ht="15.75" customHeight="1" x14ac:dyDescent="0.25">
      <c r="A229" s="2" t="s">
        <v>19</v>
      </c>
      <c r="B229" s="2" t="s">
        <v>37</v>
      </c>
      <c r="C229" s="2" t="s">
        <v>38</v>
      </c>
      <c r="D229" s="2" t="s">
        <v>364</v>
      </c>
      <c r="E229" s="2" t="s">
        <v>700</v>
      </c>
      <c r="F229" s="2" t="s">
        <v>47</v>
      </c>
      <c r="G229" s="2" t="s">
        <v>736</v>
      </c>
      <c r="H229" s="2" t="s">
        <v>366</v>
      </c>
      <c r="I229" s="2">
        <v>49</v>
      </c>
      <c r="J229" s="2">
        <v>0.82300884955752207</v>
      </c>
      <c r="M229" s="2" t="s">
        <v>65</v>
      </c>
      <c r="N229" s="2" t="s">
        <v>1014</v>
      </c>
      <c r="O229" s="2" t="s">
        <v>1015</v>
      </c>
      <c r="P229" s="2">
        <v>0.6</v>
      </c>
    </row>
    <row r="230" spans="1:16" ht="15.75" customHeight="1" x14ac:dyDescent="0.25">
      <c r="A230" s="2" t="s">
        <v>19</v>
      </c>
      <c r="B230" s="2" t="s">
        <v>37</v>
      </c>
      <c r="C230" s="2" t="s">
        <v>38</v>
      </c>
      <c r="D230" s="2" t="s">
        <v>364</v>
      </c>
      <c r="E230" s="2" t="s">
        <v>700</v>
      </c>
      <c r="F230" s="2" t="s">
        <v>47</v>
      </c>
      <c r="G230" s="2" t="s">
        <v>741</v>
      </c>
      <c r="H230" s="2" t="s">
        <v>366</v>
      </c>
      <c r="I230" s="2">
        <v>50</v>
      </c>
      <c r="J230" s="2">
        <v>0.81838074398249461</v>
      </c>
      <c r="M230" s="2" t="s">
        <v>65</v>
      </c>
      <c r="N230" s="2" t="s">
        <v>1016</v>
      </c>
      <c r="O230" s="2" t="s">
        <v>1017</v>
      </c>
      <c r="P230" s="2">
        <v>0.6</v>
      </c>
    </row>
    <row r="231" spans="1:16" ht="15.75" customHeight="1" x14ac:dyDescent="0.25">
      <c r="A231" s="2" t="s">
        <v>19</v>
      </c>
      <c r="B231" s="2" t="s">
        <v>37</v>
      </c>
      <c r="C231" s="2" t="s">
        <v>38</v>
      </c>
      <c r="D231" s="2" t="s">
        <v>364</v>
      </c>
      <c r="E231" s="2" t="s">
        <v>700</v>
      </c>
      <c r="F231" s="2" t="s">
        <v>47</v>
      </c>
      <c r="G231" s="2" t="s">
        <v>746</v>
      </c>
      <c r="H231" s="2" t="s">
        <v>366</v>
      </c>
      <c r="I231" s="2">
        <v>51</v>
      </c>
      <c r="J231" s="2">
        <v>0.81545064377682408</v>
      </c>
      <c r="M231" s="2" t="s">
        <v>65</v>
      </c>
      <c r="N231" s="2" t="s">
        <v>1018</v>
      </c>
      <c r="O231" s="2" t="s">
        <v>1019</v>
      </c>
      <c r="P231" s="2">
        <v>0.6</v>
      </c>
    </row>
    <row r="232" spans="1:16" ht="15.75" customHeight="1" x14ac:dyDescent="0.25">
      <c r="A232" s="2" t="s">
        <v>19</v>
      </c>
      <c r="B232" s="2" t="s">
        <v>37</v>
      </c>
      <c r="C232" s="2" t="s">
        <v>38</v>
      </c>
      <c r="D232" s="2" t="s">
        <v>364</v>
      </c>
      <c r="E232" s="2" t="s">
        <v>700</v>
      </c>
      <c r="F232" s="2" t="s">
        <v>47</v>
      </c>
      <c r="G232" s="2" t="s">
        <v>751</v>
      </c>
      <c r="H232" s="2" t="s">
        <v>366</v>
      </c>
      <c r="I232" s="2">
        <v>52</v>
      </c>
      <c r="J232" s="2">
        <v>0.82197802197802183</v>
      </c>
      <c r="M232" s="2" t="s">
        <v>65</v>
      </c>
      <c r="N232" s="2" t="s">
        <v>1020</v>
      </c>
      <c r="O232" s="2" t="s">
        <v>1021</v>
      </c>
      <c r="P232" s="2">
        <v>0.6</v>
      </c>
    </row>
    <row r="233" spans="1:16" ht="15.75" customHeight="1" x14ac:dyDescent="0.25">
      <c r="A233" s="2" t="s">
        <v>19</v>
      </c>
      <c r="B233" s="2" t="s">
        <v>37</v>
      </c>
      <c r="C233" s="2" t="s">
        <v>38</v>
      </c>
      <c r="D233" s="2" t="s">
        <v>364</v>
      </c>
      <c r="E233" s="2" t="s">
        <v>700</v>
      </c>
      <c r="F233" s="2" t="s">
        <v>47</v>
      </c>
      <c r="G233" s="2" t="s">
        <v>756</v>
      </c>
      <c r="H233" s="2" t="s">
        <v>366</v>
      </c>
      <c r="I233" s="2">
        <v>53</v>
      </c>
      <c r="J233" s="2">
        <v>0.80345572354211658</v>
      </c>
      <c r="M233" s="2" t="s">
        <v>65</v>
      </c>
      <c r="N233" s="2" t="s">
        <v>1022</v>
      </c>
      <c r="O233" s="2" t="s">
        <v>1023</v>
      </c>
      <c r="P233" s="2">
        <v>0.6</v>
      </c>
    </row>
    <row r="234" spans="1:16" ht="15.75" customHeight="1" x14ac:dyDescent="0.25">
      <c r="A234" s="2" t="s">
        <v>19</v>
      </c>
      <c r="B234" s="2" t="s">
        <v>37</v>
      </c>
      <c r="C234" s="2" t="s">
        <v>38</v>
      </c>
      <c r="D234" s="2" t="s">
        <v>364</v>
      </c>
      <c r="E234" s="2" t="s">
        <v>700</v>
      </c>
      <c r="F234" s="2" t="s">
        <v>47</v>
      </c>
      <c r="G234" s="2" t="s">
        <v>761</v>
      </c>
      <c r="H234" s="2" t="s">
        <v>366</v>
      </c>
      <c r="I234" s="2">
        <v>54</v>
      </c>
      <c r="J234" s="2">
        <v>0.82637362637362632</v>
      </c>
      <c r="M234" s="2" t="s">
        <v>65</v>
      </c>
      <c r="N234" s="2" t="s">
        <v>1024</v>
      </c>
      <c r="O234" s="2" t="s">
        <v>1025</v>
      </c>
      <c r="P234" s="2">
        <v>0.6</v>
      </c>
    </row>
    <row r="235" spans="1:16" ht="15.75" customHeight="1" x14ac:dyDescent="0.25">
      <c r="A235" s="2" t="s">
        <v>19</v>
      </c>
      <c r="B235" s="2" t="s">
        <v>37</v>
      </c>
      <c r="C235" s="2" t="s">
        <v>38</v>
      </c>
      <c r="D235" s="2" t="s">
        <v>364</v>
      </c>
      <c r="E235" s="2" t="s">
        <v>700</v>
      </c>
      <c r="F235" s="2" t="s">
        <v>47</v>
      </c>
      <c r="G235" s="2" t="s">
        <v>766</v>
      </c>
      <c r="H235" s="2" t="s">
        <v>366</v>
      </c>
      <c r="I235" s="2">
        <v>55</v>
      </c>
      <c r="J235" s="2">
        <v>0.82959641255605376</v>
      </c>
      <c r="M235" s="2" t="s">
        <v>65</v>
      </c>
      <c r="N235" s="2" t="s">
        <v>1026</v>
      </c>
      <c r="O235" s="2" t="s">
        <v>1027</v>
      </c>
      <c r="P235" s="2">
        <v>0.6</v>
      </c>
    </row>
    <row r="236" spans="1:16" ht="15.75" customHeight="1" x14ac:dyDescent="0.25">
      <c r="A236" s="2" t="s">
        <v>19</v>
      </c>
      <c r="B236" s="2" t="s">
        <v>37</v>
      </c>
      <c r="C236" s="2" t="s">
        <v>38</v>
      </c>
      <c r="D236" s="2" t="s">
        <v>364</v>
      </c>
      <c r="E236" s="2" t="s">
        <v>700</v>
      </c>
      <c r="F236" s="2" t="s">
        <v>47</v>
      </c>
      <c r="G236" s="2" t="s">
        <v>771</v>
      </c>
      <c r="H236" s="2" t="s">
        <v>366</v>
      </c>
      <c r="I236" s="2">
        <v>56</v>
      </c>
      <c r="J236" s="2">
        <v>0.83116883116883122</v>
      </c>
      <c r="M236" s="2" t="s">
        <v>65</v>
      </c>
      <c r="N236" s="2" t="s">
        <v>1028</v>
      </c>
      <c r="O236" s="2" t="s">
        <v>1029</v>
      </c>
      <c r="P236" s="2">
        <v>0.6</v>
      </c>
    </row>
    <row r="237" spans="1:16" ht="15.75" customHeight="1" x14ac:dyDescent="0.25">
      <c r="A237" s="2" t="s">
        <v>19</v>
      </c>
      <c r="B237" s="2" t="s">
        <v>37</v>
      </c>
      <c r="C237" s="2" t="s">
        <v>38</v>
      </c>
      <c r="D237" s="2" t="s">
        <v>364</v>
      </c>
      <c r="E237" s="2" t="s">
        <v>700</v>
      </c>
      <c r="F237" s="2" t="s">
        <v>47</v>
      </c>
      <c r="G237" s="2" t="s">
        <v>776</v>
      </c>
      <c r="H237" s="2" t="s">
        <v>366</v>
      </c>
      <c r="I237" s="2">
        <v>57</v>
      </c>
      <c r="J237" s="2">
        <v>0.83628318584070793</v>
      </c>
      <c r="M237" s="2" t="s">
        <v>65</v>
      </c>
      <c r="N237" s="2" t="s">
        <v>1030</v>
      </c>
      <c r="O237" s="2" t="s">
        <v>1031</v>
      </c>
      <c r="P237" s="2">
        <v>0.6</v>
      </c>
    </row>
    <row r="238" spans="1:16" ht="15.75" customHeight="1" x14ac:dyDescent="0.25">
      <c r="A238" s="2" t="s">
        <v>19</v>
      </c>
      <c r="B238" s="2" t="s">
        <v>37</v>
      </c>
      <c r="C238" s="2" t="s">
        <v>38</v>
      </c>
      <c r="D238" s="2" t="s">
        <v>364</v>
      </c>
      <c r="E238" s="2" t="s">
        <v>700</v>
      </c>
      <c r="F238" s="2" t="s">
        <v>47</v>
      </c>
      <c r="G238" s="2" t="s">
        <v>781</v>
      </c>
      <c r="H238" s="2" t="s">
        <v>366</v>
      </c>
      <c r="I238" s="2">
        <v>58</v>
      </c>
      <c r="J238" s="2">
        <v>0.83856502242152464</v>
      </c>
      <c r="M238" s="2" t="s">
        <v>65</v>
      </c>
      <c r="N238" s="2" t="s">
        <v>1032</v>
      </c>
      <c r="O238" s="2" t="s">
        <v>1033</v>
      </c>
      <c r="P238" s="2">
        <v>0.6</v>
      </c>
    </row>
    <row r="239" spans="1:16" ht="15.75" customHeight="1" x14ac:dyDescent="0.25">
      <c r="A239" s="2" t="s">
        <v>19</v>
      </c>
      <c r="B239" s="2" t="s">
        <v>37</v>
      </c>
      <c r="C239" s="2" t="s">
        <v>38</v>
      </c>
      <c r="D239" s="2" t="s">
        <v>364</v>
      </c>
      <c r="E239" s="2" t="s">
        <v>700</v>
      </c>
      <c r="F239" s="2" t="s">
        <v>47</v>
      </c>
      <c r="G239" s="2" t="s">
        <v>786</v>
      </c>
      <c r="H239" s="2" t="s">
        <v>366</v>
      </c>
      <c r="I239" s="2">
        <v>59</v>
      </c>
      <c r="J239" s="2">
        <v>0.82683982683982682</v>
      </c>
      <c r="M239" s="2" t="s">
        <v>65</v>
      </c>
      <c r="N239" s="2" t="s">
        <v>1034</v>
      </c>
      <c r="O239" s="2" t="s">
        <v>1035</v>
      </c>
      <c r="P239" s="2">
        <v>0</v>
      </c>
    </row>
    <row r="240" spans="1:16" ht="15.75" customHeight="1" x14ac:dyDescent="0.25">
      <c r="A240" s="2" t="s">
        <v>19</v>
      </c>
      <c r="B240" s="2" t="s">
        <v>37</v>
      </c>
      <c r="C240" s="2" t="s">
        <v>38</v>
      </c>
      <c r="D240" s="2" t="s">
        <v>364</v>
      </c>
      <c r="E240" s="2" t="s">
        <v>700</v>
      </c>
      <c r="F240" s="2" t="s">
        <v>47</v>
      </c>
      <c r="G240" s="2" t="s">
        <v>791</v>
      </c>
      <c r="H240" s="2" t="s">
        <v>366</v>
      </c>
      <c r="I240" s="2">
        <v>60</v>
      </c>
      <c r="J240" s="2">
        <v>0.81222707423580787</v>
      </c>
      <c r="M240" s="2" t="s">
        <v>65</v>
      </c>
      <c r="N240" s="2" t="s">
        <v>1036</v>
      </c>
      <c r="O240" s="2" t="s">
        <v>1037</v>
      </c>
      <c r="P240" s="2">
        <v>0</v>
      </c>
    </row>
    <row r="241" spans="1:16" ht="15.75" customHeight="1" x14ac:dyDescent="0.25">
      <c r="A241" s="2" t="s">
        <v>19</v>
      </c>
      <c r="B241" s="2" t="s">
        <v>37</v>
      </c>
      <c r="C241" s="2" t="s">
        <v>38</v>
      </c>
      <c r="D241" s="2" t="s">
        <v>364</v>
      </c>
      <c r="E241" s="2" t="s">
        <v>700</v>
      </c>
      <c r="F241" s="2" t="s">
        <v>47</v>
      </c>
      <c r="G241" s="2" t="s">
        <v>796</v>
      </c>
      <c r="H241" s="2" t="s">
        <v>366</v>
      </c>
      <c r="I241" s="2">
        <v>61</v>
      </c>
      <c r="J241" s="2">
        <v>0.81127982646420826</v>
      </c>
      <c r="M241" s="2" t="s">
        <v>65</v>
      </c>
      <c r="N241" s="2" t="s">
        <v>1038</v>
      </c>
      <c r="O241" s="2" t="s">
        <v>1039</v>
      </c>
      <c r="P241" s="2">
        <v>0</v>
      </c>
    </row>
    <row r="242" spans="1:16" ht="15.75" customHeight="1" x14ac:dyDescent="0.25">
      <c r="A242" s="2" t="s">
        <v>19</v>
      </c>
      <c r="B242" s="2" t="s">
        <v>45</v>
      </c>
      <c r="C242" s="2" t="s">
        <v>46</v>
      </c>
      <c r="D242" s="2" t="s">
        <v>55</v>
      </c>
      <c r="E242" s="2" t="s">
        <v>57</v>
      </c>
      <c r="F242" s="2" t="s">
        <v>32</v>
      </c>
      <c r="G242" s="2" t="s">
        <v>59</v>
      </c>
      <c r="H242" s="2" t="s">
        <v>61</v>
      </c>
      <c r="I242" s="2">
        <v>42</v>
      </c>
      <c r="J242" s="2">
        <v>0.75156576200417535</v>
      </c>
      <c r="K242" s="2">
        <v>0.72289156626506024</v>
      </c>
      <c r="L242" s="2">
        <v>0.78260869565217395</v>
      </c>
      <c r="M242" s="2" t="s">
        <v>74</v>
      </c>
      <c r="N242" s="2" t="s">
        <v>1040</v>
      </c>
      <c r="O242" s="2" t="s">
        <v>1041</v>
      </c>
      <c r="P242" s="2">
        <v>7.7</v>
      </c>
    </row>
    <row r="243" spans="1:16" ht="15.75" customHeight="1" x14ac:dyDescent="0.25">
      <c r="A243" s="2" t="s">
        <v>19</v>
      </c>
      <c r="B243" s="2" t="s">
        <v>45</v>
      </c>
      <c r="C243" s="2" t="s">
        <v>46</v>
      </c>
      <c r="D243" s="2" t="s">
        <v>55</v>
      </c>
      <c r="E243" s="2" t="s">
        <v>57</v>
      </c>
      <c r="F243" s="2" t="s">
        <v>32</v>
      </c>
      <c r="G243" s="2" t="s">
        <v>71</v>
      </c>
      <c r="H243" s="2" t="s">
        <v>61</v>
      </c>
      <c r="I243" s="2">
        <v>43</v>
      </c>
      <c r="J243" s="2">
        <v>0.73094170403587444</v>
      </c>
      <c r="K243" s="2">
        <v>0.75462962962962965</v>
      </c>
      <c r="L243" s="2">
        <v>0.70869565217391306</v>
      </c>
      <c r="M243" s="2" t="s">
        <v>74</v>
      </c>
      <c r="N243" s="2" t="s">
        <v>1042</v>
      </c>
      <c r="O243" s="2" t="s">
        <v>1043</v>
      </c>
      <c r="P243" s="2">
        <v>2.2999999999999998</v>
      </c>
    </row>
    <row r="244" spans="1:16" ht="15.75" customHeight="1" x14ac:dyDescent="0.25">
      <c r="A244" s="2" t="s">
        <v>19</v>
      </c>
      <c r="B244" s="2" t="s">
        <v>45</v>
      </c>
      <c r="C244" s="2" t="s">
        <v>46</v>
      </c>
      <c r="D244" s="2" t="s">
        <v>55</v>
      </c>
      <c r="E244" s="2" t="s">
        <v>57</v>
      </c>
      <c r="F244" s="2" t="s">
        <v>32</v>
      </c>
      <c r="G244" s="2" t="s">
        <v>79</v>
      </c>
      <c r="H244" s="2" t="s">
        <v>61</v>
      </c>
      <c r="I244" s="2">
        <v>44</v>
      </c>
      <c r="J244" s="2">
        <v>0.71102661596958183</v>
      </c>
      <c r="K244" s="2">
        <v>0.6317567567567568</v>
      </c>
      <c r="L244" s="2">
        <v>0.81304347826086953</v>
      </c>
      <c r="M244" s="2" t="s">
        <v>74</v>
      </c>
      <c r="N244" s="2" t="s">
        <v>1044</v>
      </c>
      <c r="O244" s="2" t="s">
        <v>1045</v>
      </c>
      <c r="P244" s="2">
        <v>1.9</v>
      </c>
    </row>
    <row r="245" spans="1:16" ht="15.75" customHeight="1" x14ac:dyDescent="0.25">
      <c r="A245" s="2" t="s">
        <v>19</v>
      </c>
      <c r="B245" s="2" t="s">
        <v>45</v>
      </c>
      <c r="C245" s="2" t="s">
        <v>46</v>
      </c>
      <c r="D245" s="2" t="s">
        <v>55</v>
      </c>
      <c r="E245" s="2" t="s">
        <v>57</v>
      </c>
      <c r="F245" s="2" t="s">
        <v>32</v>
      </c>
      <c r="G245" s="2" t="s">
        <v>86</v>
      </c>
      <c r="H245" s="2" t="s">
        <v>61</v>
      </c>
      <c r="I245" s="2">
        <v>45</v>
      </c>
      <c r="J245" s="2">
        <v>0.73572938689217759</v>
      </c>
      <c r="K245" s="2">
        <v>0.71604938271604934</v>
      </c>
      <c r="L245" s="2">
        <v>0.75652173913043474</v>
      </c>
      <c r="M245" s="2" t="s">
        <v>74</v>
      </c>
      <c r="N245" s="2" t="s">
        <v>1046</v>
      </c>
      <c r="O245" s="2" t="s">
        <v>1047</v>
      </c>
      <c r="P245" s="2">
        <v>2.4</v>
      </c>
    </row>
    <row r="246" spans="1:16" ht="15.75" customHeight="1" x14ac:dyDescent="0.25">
      <c r="A246" s="2" t="s">
        <v>19</v>
      </c>
      <c r="B246" s="2" t="s">
        <v>45</v>
      </c>
      <c r="C246" s="2" t="s">
        <v>46</v>
      </c>
      <c r="D246" s="2" t="s">
        <v>55</v>
      </c>
      <c r="E246" s="2" t="s">
        <v>57</v>
      </c>
      <c r="F246" s="2" t="s">
        <v>32</v>
      </c>
      <c r="G246" s="2" t="s">
        <v>93</v>
      </c>
      <c r="H246" s="2" t="s">
        <v>61</v>
      </c>
      <c r="I246" s="2">
        <v>46</v>
      </c>
      <c r="J246" s="2">
        <v>0.70315789473684209</v>
      </c>
      <c r="K246" s="2">
        <v>0.68163265306122445</v>
      </c>
      <c r="L246" s="2">
        <v>0.72608695652173916</v>
      </c>
      <c r="M246" s="2" t="s">
        <v>74</v>
      </c>
      <c r="N246" s="2" t="s">
        <v>1048</v>
      </c>
      <c r="O246" s="2" t="s">
        <v>1049</v>
      </c>
      <c r="P246" s="2">
        <v>2.2999999999999998</v>
      </c>
    </row>
    <row r="247" spans="1:16" ht="15.75" customHeight="1" x14ac:dyDescent="0.25">
      <c r="A247" s="2" t="s">
        <v>19</v>
      </c>
      <c r="B247" s="2" t="s">
        <v>45</v>
      </c>
      <c r="C247" s="2" t="s">
        <v>46</v>
      </c>
      <c r="D247" s="2" t="s">
        <v>55</v>
      </c>
      <c r="E247" s="2" t="s">
        <v>57</v>
      </c>
      <c r="F247" s="2" t="s">
        <v>32</v>
      </c>
      <c r="G247" s="2" t="s">
        <v>100</v>
      </c>
      <c r="H247" s="2" t="s">
        <v>61</v>
      </c>
      <c r="I247" s="2">
        <v>47</v>
      </c>
      <c r="J247" s="2">
        <v>0.76050420168067223</v>
      </c>
      <c r="K247" s="2">
        <v>0.73577235772357719</v>
      </c>
      <c r="L247" s="2">
        <v>0.78695652173913044</v>
      </c>
      <c r="M247" s="2" t="s">
        <v>74</v>
      </c>
      <c r="N247" s="2" t="s">
        <v>1050</v>
      </c>
      <c r="O247" s="2" t="s">
        <v>1051</v>
      </c>
      <c r="P247" s="2">
        <v>1.4</v>
      </c>
    </row>
    <row r="248" spans="1:16" ht="15.75" customHeight="1" x14ac:dyDescent="0.25">
      <c r="A248" s="2" t="s">
        <v>19</v>
      </c>
      <c r="B248" s="2" t="s">
        <v>45</v>
      </c>
      <c r="C248" s="2" t="s">
        <v>46</v>
      </c>
      <c r="D248" s="2" t="s">
        <v>55</v>
      </c>
      <c r="E248" s="2" t="s">
        <v>57</v>
      </c>
      <c r="F248" s="2" t="s">
        <v>32</v>
      </c>
      <c r="G248" s="2" t="s">
        <v>108</v>
      </c>
      <c r="H248" s="2" t="s">
        <v>61</v>
      </c>
      <c r="I248" s="2">
        <v>48</v>
      </c>
      <c r="J248" s="2">
        <v>0.73903966597077242</v>
      </c>
      <c r="K248" s="2">
        <v>0.71084337349397586</v>
      </c>
      <c r="L248" s="2">
        <v>0.76956521739130435</v>
      </c>
      <c r="M248" s="2" t="s">
        <v>74</v>
      </c>
      <c r="N248" s="2" t="s">
        <v>1052</v>
      </c>
      <c r="O248" s="2" t="s">
        <v>1053</v>
      </c>
      <c r="P248" s="2">
        <v>1.4</v>
      </c>
    </row>
    <row r="249" spans="1:16" ht="15.75" customHeight="1" x14ac:dyDescent="0.25">
      <c r="A249" s="2" t="s">
        <v>19</v>
      </c>
      <c r="B249" s="2" t="s">
        <v>45</v>
      </c>
      <c r="C249" s="2" t="s">
        <v>46</v>
      </c>
      <c r="D249" s="2" t="s">
        <v>55</v>
      </c>
      <c r="E249" s="2" t="s">
        <v>57</v>
      </c>
      <c r="F249" s="2" t="s">
        <v>32</v>
      </c>
      <c r="G249" s="2" t="s">
        <v>113</v>
      </c>
      <c r="H249" s="2" t="s">
        <v>61</v>
      </c>
      <c r="I249" s="2">
        <v>49</v>
      </c>
      <c r="J249" s="2">
        <v>0.74166666666666659</v>
      </c>
      <c r="K249" s="2">
        <v>0.71199999999999997</v>
      </c>
      <c r="L249" s="2">
        <v>0.77391304347826084</v>
      </c>
      <c r="M249" s="2" t="s">
        <v>74</v>
      </c>
      <c r="N249" s="2" t="s">
        <v>1054</v>
      </c>
      <c r="O249" s="2" t="s">
        <v>1055</v>
      </c>
      <c r="P249" s="2">
        <v>1.4</v>
      </c>
    </row>
    <row r="250" spans="1:16" ht="15.75" customHeight="1" x14ac:dyDescent="0.25">
      <c r="A250" s="2" t="s">
        <v>19</v>
      </c>
      <c r="B250" s="2" t="s">
        <v>45</v>
      </c>
      <c r="C250" s="2" t="s">
        <v>46</v>
      </c>
      <c r="D250" s="2" t="s">
        <v>55</v>
      </c>
      <c r="E250" s="2" t="s">
        <v>57</v>
      </c>
      <c r="F250" s="2" t="s">
        <v>32</v>
      </c>
      <c r="G250" s="2" t="s">
        <v>118</v>
      </c>
      <c r="H250" s="2" t="s">
        <v>61</v>
      </c>
      <c r="I250" s="2">
        <v>50</v>
      </c>
      <c r="J250" s="2">
        <v>0.75991649269311057</v>
      </c>
      <c r="K250" s="2">
        <v>0.73092369477911645</v>
      </c>
      <c r="L250" s="2">
        <v>0.79130434782608694</v>
      </c>
      <c r="M250" s="2" t="s">
        <v>74</v>
      </c>
      <c r="N250" s="2" t="s">
        <v>1056</v>
      </c>
      <c r="O250" s="2" t="s">
        <v>1057</v>
      </c>
      <c r="P250" s="2">
        <v>1.4</v>
      </c>
    </row>
    <row r="251" spans="1:16" ht="15.75" customHeight="1" x14ac:dyDescent="0.25">
      <c r="A251" s="2" t="s">
        <v>19</v>
      </c>
      <c r="B251" s="2" t="s">
        <v>45</v>
      </c>
      <c r="C251" s="2" t="s">
        <v>46</v>
      </c>
      <c r="D251" s="2" t="s">
        <v>55</v>
      </c>
      <c r="E251" s="2" t="s">
        <v>57</v>
      </c>
      <c r="F251" s="2" t="s">
        <v>32</v>
      </c>
      <c r="G251" s="2" t="s">
        <v>123</v>
      </c>
      <c r="H251" s="2" t="s">
        <v>61</v>
      </c>
      <c r="I251" s="2">
        <v>51</v>
      </c>
      <c r="J251" s="2">
        <v>0.71666666666666667</v>
      </c>
      <c r="K251" s="2">
        <v>0.68799999999999994</v>
      </c>
      <c r="L251" s="2">
        <v>0.74782608695652175</v>
      </c>
      <c r="M251" s="2" t="s">
        <v>74</v>
      </c>
      <c r="N251" s="2" t="s">
        <v>1058</v>
      </c>
      <c r="O251" s="2" t="s">
        <v>1059</v>
      </c>
      <c r="P251" s="2">
        <v>1.8</v>
      </c>
    </row>
    <row r="252" spans="1:16" ht="15.75" customHeight="1" x14ac:dyDescent="0.25">
      <c r="A252" s="2" t="s">
        <v>19</v>
      </c>
      <c r="B252" s="2" t="s">
        <v>45</v>
      </c>
      <c r="C252" s="2" t="s">
        <v>46</v>
      </c>
      <c r="D252" s="2" t="s">
        <v>55</v>
      </c>
      <c r="E252" s="2" t="s">
        <v>57</v>
      </c>
      <c r="F252" s="2" t="s">
        <v>32</v>
      </c>
      <c r="G252" s="2" t="s">
        <v>128</v>
      </c>
      <c r="H252" s="2" t="s">
        <v>61</v>
      </c>
      <c r="I252" s="2">
        <v>52</v>
      </c>
      <c r="J252" s="2">
        <v>0.72649572649572658</v>
      </c>
      <c r="K252" s="2">
        <v>0.7142857142857143</v>
      </c>
      <c r="L252" s="2">
        <v>0.73913043478260865</v>
      </c>
      <c r="M252" s="2" t="s">
        <v>74</v>
      </c>
      <c r="N252" s="2" t="s">
        <v>1060</v>
      </c>
      <c r="O252" s="2" t="s">
        <v>1061</v>
      </c>
      <c r="P252" s="2">
        <v>1.6</v>
      </c>
    </row>
    <row r="253" spans="1:16" ht="15.75" customHeight="1" x14ac:dyDescent="0.25">
      <c r="A253" s="2" t="s">
        <v>19</v>
      </c>
      <c r="B253" s="2" t="s">
        <v>45</v>
      </c>
      <c r="C253" s="2" t="s">
        <v>46</v>
      </c>
      <c r="D253" s="2" t="s">
        <v>55</v>
      </c>
      <c r="E253" s="2" t="s">
        <v>57</v>
      </c>
      <c r="F253" s="2" t="s">
        <v>32</v>
      </c>
      <c r="G253" s="2" t="s">
        <v>133</v>
      </c>
      <c r="H253" s="2" t="s">
        <v>61</v>
      </c>
      <c r="I253" s="2">
        <v>53</v>
      </c>
      <c r="J253" s="2">
        <v>0.74633123689727465</v>
      </c>
      <c r="K253" s="2">
        <v>0.72064777327935226</v>
      </c>
      <c r="L253" s="2">
        <v>0.77391304347826084</v>
      </c>
      <c r="M253" s="2" t="s">
        <v>74</v>
      </c>
      <c r="N253" s="2" t="s">
        <v>1062</v>
      </c>
      <c r="O253" s="2" t="s">
        <v>1063</v>
      </c>
      <c r="P253" s="2">
        <v>1.3</v>
      </c>
    </row>
    <row r="254" spans="1:16" ht="15.75" customHeight="1" x14ac:dyDescent="0.25">
      <c r="A254" s="2" t="s">
        <v>19</v>
      </c>
      <c r="B254" s="2" t="s">
        <v>45</v>
      </c>
      <c r="C254" s="2" t="s">
        <v>46</v>
      </c>
      <c r="D254" s="2" t="s">
        <v>55</v>
      </c>
      <c r="E254" s="2" t="s">
        <v>57</v>
      </c>
      <c r="F254" s="2" t="s">
        <v>32</v>
      </c>
      <c r="G254" s="2" t="s">
        <v>138</v>
      </c>
      <c r="H254" s="2" t="s">
        <v>61</v>
      </c>
      <c r="I254" s="2">
        <v>54</v>
      </c>
      <c r="J254" s="2">
        <v>0.7463917525773196</v>
      </c>
      <c r="K254" s="2">
        <v>0.70980392156862748</v>
      </c>
      <c r="L254" s="2">
        <v>0.78695652173913044</v>
      </c>
      <c r="M254" s="2" t="s">
        <v>74</v>
      </c>
      <c r="N254" s="2" t="s">
        <v>1064</v>
      </c>
      <c r="O254" s="2" t="s">
        <v>1065</v>
      </c>
      <c r="P254" s="2">
        <v>1.5</v>
      </c>
    </row>
    <row r="255" spans="1:16" ht="15.75" customHeight="1" x14ac:dyDescent="0.25">
      <c r="A255" s="2" t="s">
        <v>19</v>
      </c>
      <c r="B255" s="2" t="s">
        <v>45</v>
      </c>
      <c r="C255" s="2" t="s">
        <v>46</v>
      </c>
      <c r="D255" s="2" t="s">
        <v>55</v>
      </c>
      <c r="E255" s="2" t="s">
        <v>57</v>
      </c>
      <c r="F255" s="2" t="s">
        <v>32</v>
      </c>
      <c r="G255" s="2" t="s">
        <v>143</v>
      </c>
      <c r="H255" s="2" t="s">
        <v>61</v>
      </c>
      <c r="I255" s="2">
        <v>55</v>
      </c>
      <c r="J255" s="2">
        <v>0.71308016877637137</v>
      </c>
      <c r="K255" s="2">
        <v>0.69262295081967218</v>
      </c>
      <c r="L255" s="2">
        <v>0.73478260869565215</v>
      </c>
      <c r="M255" s="2" t="s">
        <v>74</v>
      </c>
      <c r="N255" s="2" t="s">
        <v>1066</v>
      </c>
      <c r="O255" s="2" t="s">
        <v>1067</v>
      </c>
      <c r="P255" s="2">
        <v>1.4</v>
      </c>
    </row>
    <row r="256" spans="1:16" ht="15.75" customHeight="1" x14ac:dyDescent="0.25">
      <c r="A256" s="2" t="s">
        <v>19</v>
      </c>
      <c r="B256" s="2" t="s">
        <v>45</v>
      </c>
      <c r="C256" s="2" t="s">
        <v>46</v>
      </c>
      <c r="D256" s="2" t="s">
        <v>55</v>
      </c>
      <c r="E256" s="2" t="s">
        <v>57</v>
      </c>
      <c r="F256" s="2" t="s">
        <v>32</v>
      </c>
      <c r="G256" s="2" t="s">
        <v>149</v>
      </c>
      <c r="H256" s="2" t="s">
        <v>61</v>
      </c>
      <c r="I256" s="2">
        <v>56</v>
      </c>
      <c r="J256" s="2">
        <v>0.71052631578947378</v>
      </c>
      <c r="K256" s="2">
        <v>0.6258278145695364</v>
      </c>
      <c r="L256" s="2">
        <v>0.82173913043478264</v>
      </c>
      <c r="M256" s="2" t="s">
        <v>74</v>
      </c>
      <c r="N256" s="2" t="s">
        <v>1068</v>
      </c>
      <c r="O256" s="2" t="s">
        <v>1069</v>
      </c>
      <c r="P256" s="2">
        <v>1.4</v>
      </c>
    </row>
    <row r="257" spans="1:16" ht="15.75" customHeight="1" x14ac:dyDescent="0.25">
      <c r="A257" s="2" t="s">
        <v>19</v>
      </c>
      <c r="B257" s="2" t="s">
        <v>45</v>
      </c>
      <c r="C257" s="2" t="s">
        <v>46</v>
      </c>
      <c r="D257" s="2" t="s">
        <v>55</v>
      </c>
      <c r="E257" s="2" t="s">
        <v>57</v>
      </c>
      <c r="F257" s="2" t="s">
        <v>32</v>
      </c>
      <c r="G257" s="2" t="s">
        <v>154</v>
      </c>
      <c r="H257" s="2" t="s">
        <v>61</v>
      </c>
      <c r="I257" s="2">
        <v>57</v>
      </c>
      <c r="J257" s="2">
        <v>0.78189300411522633</v>
      </c>
      <c r="K257" s="2">
        <v>0.7421875</v>
      </c>
      <c r="L257" s="2">
        <v>0.82608695652173914</v>
      </c>
      <c r="M257" s="2" t="s">
        <v>74</v>
      </c>
      <c r="N257" s="2" t="s">
        <v>1070</v>
      </c>
      <c r="O257" s="2" t="s">
        <v>1071</v>
      </c>
      <c r="P257" s="2">
        <v>2</v>
      </c>
    </row>
    <row r="258" spans="1:16" ht="15.75" customHeight="1" x14ac:dyDescent="0.25">
      <c r="A258" s="2" t="s">
        <v>19</v>
      </c>
      <c r="B258" s="2" t="s">
        <v>45</v>
      </c>
      <c r="C258" s="2" t="s">
        <v>46</v>
      </c>
      <c r="D258" s="2" t="s">
        <v>55</v>
      </c>
      <c r="E258" s="2" t="s">
        <v>57</v>
      </c>
      <c r="F258" s="2" t="s">
        <v>32</v>
      </c>
      <c r="G258" s="2" t="s">
        <v>159</v>
      </c>
      <c r="H258" s="2" t="s">
        <v>61</v>
      </c>
      <c r="I258" s="2">
        <v>58</v>
      </c>
      <c r="J258" s="2">
        <v>0.7777777777777779</v>
      </c>
      <c r="K258" s="2">
        <v>0.73828125</v>
      </c>
      <c r="L258" s="2">
        <v>0.82173913043478264</v>
      </c>
      <c r="M258" s="2" t="s">
        <v>74</v>
      </c>
      <c r="N258" s="2" t="s">
        <v>1072</v>
      </c>
      <c r="O258" s="2" t="s">
        <v>1073</v>
      </c>
      <c r="P258" s="2">
        <v>1.4</v>
      </c>
    </row>
    <row r="259" spans="1:16" ht="15.75" customHeight="1" x14ac:dyDescent="0.25">
      <c r="A259" s="2" t="s">
        <v>19</v>
      </c>
      <c r="B259" s="2" t="s">
        <v>45</v>
      </c>
      <c r="C259" s="2" t="s">
        <v>46</v>
      </c>
      <c r="D259" s="2" t="s">
        <v>55</v>
      </c>
      <c r="E259" s="2" t="s">
        <v>57</v>
      </c>
      <c r="F259" s="2" t="s">
        <v>32</v>
      </c>
      <c r="G259" s="2" t="s">
        <v>164</v>
      </c>
      <c r="H259" s="2" t="s">
        <v>61</v>
      </c>
      <c r="I259" s="2">
        <v>59</v>
      </c>
      <c r="J259" s="2">
        <v>0.77018633540372661</v>
      </c>
      <c r="K259" s="2">
        <v>0.7351778656126482</v>
      </c>
      <c r="L259" s="2">
        <v>0.80869565217391304</v>
      </c>
      <c r="M259" s="2" t="s">
        <v>74</v>
      </c>
      <c r="N259" s="2" t="s">
        <v>1074</v>
      </c>
      <c r="O259" s="2" t="s">
        <v>1075</v>
      </c>
      <c r="P259" s="2">
        <v>1.4</v>
      </c>
    </row>
    <row r="260" spans="1:16" ht="15.75" customHeight="1" x14ac:dyDescent="0.25">
      <c r="A260" s="2" t="s">
        <v>19</v>
      </c>
      <c r="B260" s="2" t="s">
        <v>45</v>
      </c>
      <c r="C260" s="2" t="s">
        <v>46</v>
      </c>
      <c r="D260" s="2" t="s">
        <v>55</v>
      </c>
      <c r="E260" s="2" t="s">
        <v>57</v>
      </c>
      <c r="F260" s="2" t="s">
        <v>32</v>
      </c>
      <c r="G260" s="2" t="s">
        <v>169</v>
      </c>
      <c r="H260" s="2" t="s">
        <v>61</v>
      </c>
      <c r="I260" s="2">
        <v>60</v>
      </c>
      <c r="J260" s="2">
        <v>0.70661157024793397</v>
      </c>
      <c r="K260" s="2">
        <v>0.67322834645669294</v>
      </c>
      <c r="L260" s="2">
        <v>0.74347826086956526</v>
      </c>
      <c r="M260" s="2" t="s">
        <v>74</v>
      </c>
      <c r="N260" s="2" t="s">
        <v>1076</v>
      </c>
      <c r="O260" s="2" t="s">
        <v>1077</v>
      </c>
      <c r="P260" s="2">
        <v>1.4</v>
      </c>
    </row>
    <row r="261" spans="1:16" ht="15.75" customHeight="1" x14ac:dyDescent="0.25">
      <c r="A261" s="2" t="s">
        <v>19</v>
      </c>
      <c r="B261" s="2" t="s">
        <v>45</v>
      </c>
      <c r="C261" s="2" t="s">
        <v>46</v>
      </c>
      <c r="D261" s="2" t="s">
        <v>55</v>
      </c>
      <c r="E261" s="2" t="s">
        <v>57</v>
      </c>
      <c r="F261" s="2" t="s">
        <v>32</v>
      </c>
      <c r="G261" s="2" t="s">
        <v>174</v>
      </c>
      <c r="H261" s="2" t="s">
        <v>61</v>
      </c>
      <c r="I261" s="2">
        <v>61</v>
      </c>
      <c r="J261" s="2">
        <v>0.71933471933471926</v>
      </c>
      <c r="K261" s="2">
        <v>0.68924302788844627</v>
      </c>
      <c r="L261" s="2">
        <v>0.75217391304347825</v>
      </c>
      <c r="M261" s="2" t="s">
        <v>74</v>
      </c>
      <c r="N261" s="2" t="s">
        <v>1078</v>
      </c>
      <c r="O261" s="2" t="s">
        <v>1079</v>
      </c>
      <c r="P261" s="2">
        <v>1.4</v>
      </c>
    </row>
    <row r="262" spans="1:16" ht="15.75" customHeight="1" x14ac:dyDescent="0.25">
      <c r="A262" s="2" t="s">
        <v>19</v>
      </c>
      <c r="B262" s="2" t="s">
        <v>45</v>
      </c>
      <c r="C262" s="2" t="s">
        <v>46</v>
      </c>
      <c r="D262" s="2" t="s">
        <v>55</v>
      </c>
      <c r="E262" s="2" t="s">
        <v>179</v>
      </c>
      <c r="F262" s="2" t="s">
        <v>12</v>
      </c>
      <c r="G262" s="2" t="s">
        <v>180</v>
      </c>
      <c r="H262" s="2" t="s">
        <v>182</v>
      </c>
      <c r="I262" s="2">
        <v>42</v>
      </c>
      <c r="J262" s="2">
        <v>0.71823204419889486</v>
      </c>
      <c r="K262" s="2">
        <v>0.67357512953367871</v>
      </c>
      <c r="L262" s="2">
        <v>0.76923076923076927</v>
      </c>
      <c r="M262" s="2" t="s">
        <v>74</v>
      </c>
      <c r="N262" s="2" t="s">
        <v>1080</v>
      </c>
      <c r="O262" s="2" t="s">
        <v>1081</v>
      </c>
      <c r="P262" s="2">
        <v>1.9</v>
      </c>
    </row>
    <row r="263" spans="1:16" ht="15.75" customHeight="1" x14ac:dyDescent="0.25">
      <c r="A263" s="2" t="s">
        <v>19</v>
      </c>
      <c r="B263" s="2" t="s">
        <v>45</v>
      </c>
      <c r="C263" s="2" t="s">
        <v>46</v>
      </c>
      <c r="D263" s="2" t="s">
        <v>55</v>
      </c>
      <c r="E263" s="2" t="s">
        <v>179</v>
      </c>
      <c r="F263" s="2" t="s">
        <v>12</v>
      </c>
      <c r="G263" s="2" t="s">
        <v>186</v>
      </c>
      <c r="H263" s="2" t="s">
        <v>182</v>
      </c>
      <c r="I263" s="2">
        <v>43</v>
      </c>
      <c r="J263" s="2">
        <v>0.74193548387096764</v>
      </c>
      <c r="K263" s="2">
        <v>0.67980295566502458</v>
      </c>
      <c r="L263" s="2">
        <v>0.81656804733727806</v>
      </c>
      <c r="M263" s="2" t="s">
        <v>74</v>
      </c>
      <c r="N263" s="2" t="s">
        <v>1082</v>
      </c>
      <c r="O263" s="2" t="s">
        <v>1083</v>
      </c>
      <c r="P263" s="2">
        <v>1.7</v>
      </c>
    </row>
    <row r="264" spans="1:16" ht="15.75" customHeight="1" x14ac:dyDescent="0.25">
      <c r="A264" s="2" t="s">
        <v>19</v>
      </c>
      <c r="B264" s="2" t="s">
        <v>45</v>
      </c>
      <c r="C264" s="2" t="s">
        <v>46</v>
      </c>
      <c r="D264" s="2" t="s">
        <v>55</v>
      </c>
      <c r="E264" s="2" t="s">
        <v>179</v>
      </c>
      <c r="F264" s="2" t="s">
        <v>12</v>
      </c>
      <c r="G264" s="2" t="s">
        <v>192</v>
      </c>
      <c r="H264" s="2" t="s">
        <v>182</v>
      </c>
      <c r="I264" s="2">
        <v>44</v>
      </c>
      <c r="J264" s="2">
        <v>0.73802816901408441</v>
      </c>
      <c r="K264" s="2">
        <v>0.70430107526881724</v>
      </c>
      <c r="L264" s="2">
        <v>0.7751479289940828</v>
      </c>
      <c r="M264" s="2" t="s">
        <v>74</v>
      </c>
      <c r="N264" s="2" t="s">
        <v>1084</v>
      </c>
      <c r="O264" s="2" t="s">
        <v>1085</v>
      </c>
      <c r="P264" s="2">
        <v>1.3</v>
      </c>
    </row>
    <row r="265" spans="1:16" ht="15.75" customHeight="1" x14ac:dyDescent="0.25">
      <c r="A265" s="2" t="s">
        <v>19</v>
      </c>
      <c r="B265" s="2" t="s">
        <v>45</v>
      </c>
      <c r="C265" s="2" t="s">
        <v>46</v>
      </c>
      <c r="D265" s="2" t="s">
        <v>55</v>
      </c>
      <c r="E265" s="2" t="s">
        <v>179</v>
      </c>
      <c r="F265" s="2" t="s">
        <v>12</v>
      </c>
      <c r="G265" s="2" t="s">
        <v>197</v>
      </c>
      <c r="H265" s="2" t="s">
        <v>182</v>
      </c>
      <c r="I265" s="2">
        <v>45</v>
      </c>
      <c r="J265" s="2">
        <v>0.74054054054054053</v>
      </c>
      <c r="K265" s="2">
        <v>0.68159203980099503</v>
      </c>
      <c r="L265" s="2">
        <v>0.81065088757396453</v>
      </c>
      <c r="M265" s="2" t="s">
        <v>74</v>
      </c>
      <c r="N265" s="2" t="s">
        <v>1086</v>
      </c>
      <c r="O265" s="2" t="s">
        <v>1087</v>
      </c>
      <c r="P265" s="2">
        <v>1.3</v>
      </c>
    </row>
    <row r="266" spans="1:16" ht="15.75" customHeight="1" x14ac:dyDescent="0.25">
      <c r="A266" s="2" t="s">
        <v>19</v>
      </c>
      <c r="B266" s="2" t="s">
        <v>45</v>
      </c>
      <c r="C266" s="2" t="s">
        <v>46</v>
      </c>
      <c r="D266" s="2" t="s">
        <v>55</v>
      </c>
      <c r="E266" s="2" t="s">
        <v>179</v>
      </c>
      <c r="F266" s="2" t="s">
        <v>12</v>
      </c>
      <c r="G266" s="2" t="s">
        <v>202</v>
      </c>
      <c r="H266" s="2" t="s">
        <v>182</v>
      </c>
      <c r="I266" s="2">
        <v>46</v>
      </c>
      <c r="J266" s="2">
        <v>0.73854447439353099</v>
      </c>
      <c r="K266" s="2">
        <v>0.67821782178217827</v>
      </c>
      <c r="L266" s="2">
        <v>0.81065088757396453</v>
      </c>
      <c r="M266" s="2" t="s">
        <v>74</v>
      </c>
      <c r="N266" s="2" t="s">
        <v>1088</v>
      </c>
      <c r="O266" s="2" t="s">
        <v>1089</v>
      </c>
      <c r="P266" s="2">
        <v>1.4</v>
      </c>
    </row>
    <row r="267" spans="1:16" ht="15.75" customHeight="1" x14ac:dyDescent="0.25">
      <c r="A267" s="2" t="s">
        <v>19</v>
      </c>
      <c r="B267" s="2" t="s">
        <v>45</v>
      </c>
      <c r="C267" s="2" t="s">
        <v>46</v>
      </c>
      <c r="D267" s="2" t="s">
        <v>55</v>
      </c>
      <c r="E267" s="2" t="s">
        <v>179</v>
      </c>
      <c r="F267" s="2" t="s">
        <v>12</v>
      </c>
      <c r="G267" s="2" t="s">
        <v>207</v>
      </c>
      <c r="H267" s="2" t="s">
        <v>182</v>
      </c>
      <c r="I267" s="2">
        <v>47</v>
      </c>
      <c r="J267" s="2">
        <v>0.76243093922651928</v>
      </c>
      <c r="K267" s="2">
        <v>0.71502590673575128</v>
      </c>
      <c r="L267" s="2">
        <v>0.81656804733727806</v>
      </c>
      <c r="M267" s="2" t="s">
        <v>74</v>
      </c>
      <c r="N267" s="2" t="s">
        <v>1090</v>
      </c>
      <c r="O267" s="2" t="s">
        <v>1091</v>
      </c>
      <c r="P267" s="2">
        <v>1.3</v>
      </c>
    </row>
    <row r="268" spans="1:16" ht="15.75" customHeight="1" x14ac:dyDescent="0.25">
      <c r="A268" s="2" t="s">
        <v>19</v>
      </c>
      <c r="B268" s="2" t="s">
        <v>45</v>
      </c>
      <c r="C268" s="2" t="s">
        <v>46</v>
      </c>
      <c r="D268" s="2" t="s">
        <v>55</v>
      </c>
      <c r="E268" s="2" t="s">
        <v>179</v>
      </c>
      <c r="F268" s="2" t="s">
        <v>12</v>
      </c>
      <c r="G268" s="2" t="s">
        <v>212</v>
      </c>
      <c r="H268" s="2" t="s">
        <v>182</v>
      </c>
      <c r="I268" s="2">
        <v>48</v>
      </c>
      <c r="J268" s="2">
        <v>0.69662921348314599</v>
      </c>
      <c r="K268" s="2">
        <v>0.66310160427807485</v>
      </c>
      <c r="L268" s="2">
        <v>0.73372781065088755</v>
      </c>
      <c r="M268" s="2" t="s">
        <v>74</v>
      </c>
      <c r="N268" s="2" t="s">
        <v>1092</v>
      </c>
      <c r="O268" s="2" t="s">
        <v>1093</v>
      </c>
      <c r="P268" s="2">
        <v>1.3</v>
      </c>
    </row>
    <row r="269" spans="1:16" ht="15.75" customHeight="1" x14ac:dyDescent="0.25">
      <c r="A269" s="2" t="s">
        <v>19</v>
      </c>
      <c r="B269" s="2" t="s">
        <v>45</v>
      </c>
      <c r="C269" s="2" t="s">
        <v>46</v>
      </c>
      <c r="D269" s="2" t="s">
        <v>55</v>
      </c>
      <c r="E269" s="2" t="s">
        <v>179</v>
      </c>
      <c r="F269" s="2" t="s">
        <v>12</v>
      </c>
      <c r="G269" s="2" t="s">
        <v>217</v>
      </c>
      <c r="H269" s="2" t="s">
        <v>182</v>
      </c>
      <c r="I269" s="2">
        <v>49</v>
      </c>
      <c r="J269" s="2">
        <v>0.75900277008310246</v>
      </c>
      <c r="K269" s="2">
        <v>0.71354166666666663</v>
      </c>
      <c r="L269" s="2">
        <v>0.81065088757396453</v>
      </c>
      <c r="M269" s="2" t="s">
        <v>74</v>
      </c>
      <c r="N269" s="2" t="s">
        <v>1094</v>
      </c>
      <c r="O269" s="2" t="s">
        <v>1095</v>
      </c>
      <c r="P269" s="2">
        <v>1.3</v>
      </c>
    </row>
    <row r="270" spans="1:16" ht="15.75" customHeight="1" x14ac:dyDescent="0.25">
      <c r="A270" s="2" t="s">
        <v>19</v>
      </c>
      <c r="B270" s="2" t="s">
        <v>45</v>
      </c>
      <c r="C270" s="2" t="s">
        <v>46</v>
      </c>
      <c r="D270" s="2" t="s">
        <v>55</v>
      </c>
      <c r="E270" s="2" t="s">
        <v>179</v>
      </c>
      <c r="F270" s="2" t="s">
        <v>12</v>
      </c>
      <c r="G270" s="2" t="s">
        <v>222</v>
      </c>
      <c r="H270" s="2" t="s">
        <v>182</v>
      </c>
      <c r="I270" s="2">
        <v>50</v>
      </c>
      <c r="J270" s="2">
        <v>0.72571428571428576</v>
      </c>
      <c r="K270" s="2">
        <v>0.7016574585635359</v>
      </c>
      <c r="L270" s="2">
        <v>0.75147928994082835</v>
      </c>
      <c r="M270" s="2" t="s">
        <v>74</v>
      </c>
      <c r="N270" s="2" t="s">
        <v>1096</v>
      </c>
      <c r="O270" s="2" t="s">
        <v>1097</v>
      </c>
      <c r="P270" s="2">
        <v>1.7</v>
      </c>
    </row>
    <row r="271" spans="1:16" ht="15.75" customHeight="1" x14ac:dyDescent="0.25">
      <c r="A271" s="2" t="s">
        <v>19</v>
      </c>
      <c r="B271" s="2" t="s">
        <v>45</v>
      </c>
      <c r="C271" s="2" t="s">
        <v>46</v>
      </c>
      <c r="D271" s="2" t="s">
        <v>55</v>
      </c>
      <c r="E271" s="2" t="s">
        <v>179</v>
      </c>
      <c r="F271" s="2" t="s">
        <v>12</v>
      </c>
      <c r="G271" s="2" t="s">
        <v>227</v>
      </c>
      <c r="H271" s="2" t="s">
        <v>182</v>
      </c>
      <c r="I271" s="2">
        <v>51</v>
      </c>
      <c r="J271" s="2">
        <v>0.70430107526881713</v>
      </c>
      <c r="K271" s="2">
        <v>0.64532019704433496</v>
      </c>
      <c r="L271" s="2">
        <v>0.7751479289940828</v>
      </c>
      <c r="M271" s="2" t="s">
        <v>74</v>
      </c>
      <c r="N271" s="2" t="s">
        <v>1098</v>
      </c>
      <c r="O271" s="2" t="s">
        <v>1099</v>
      </c>
      <c r="P271" s="2">
        <v>1.3</v>
      </c>
    </row>
    <row r="272" spans="1:16" ht="15.75" customHeight="1" x14ac:dyDescent="0.25">
      <c r="A272" s="2" t="s">
        <v>19</v>
      </c>
      <c r="B272" s="2" t="s">
        <v>45</v>
      </c>
      <c r="C272" s="2" t="s">
        <v>46</v>
      </c>
      <c r="D272" s="2" t="s">
        <v>55</v>
      </c>
      <c r="E272" s="2" t="s">
        <v>179</v>
      </c>
      <c r="F272" s="2" t="s">
        <v>12</v>
      </c>
      <c r="G272" s="2" t="s">
        <v>232</v>
      </c>
      <c r="H272" s="2" t="s">
        <v>182</v>
      </c>
      <c r="I272" s="2">
        <v>52</v>
      </c>
      <c r="J272" s="2">
        <v>0.72776280323450138</v>
      </c>
      <c r="K272" s="2">
        <v>0.66831683168316836</v>
      </c>
      <c r="L272" s="2">
        <v>0.79881656804733725</v>
      </c>
      <c r="M272" s="2" t="s">
        <v>74</v>
      </c>
      <c r="N272" s="2" t="s">
        <v>1100</v>
      </c>
      <c r="O272" s="2" t="s">
        <v>1101</v>
      </c>
      <c r="P272" s="2">
        <v>1.3</v>
      </c>
    </row>
    <row r="273" spans="1:16" ht="15.75" customHeight="1" x14ac:dyDescent="0.25">
      <c r="A273" s="2" t="s">
        <v>19</v>
      </c>
      <c r="B273" s="2" t="s">
        <v>45</v>
      </c>
      <c r="C273" s="2" t="s">
        <v>46</v>
      </c>
      <c r="D273" s="2" t="s">
        <v>55</v>
      </c>
      <c r="E273" s="2" t="s">
        <v>179</v>
      </c>
      <c r="F273" s="2" t="s">
        <v>12</v>
      </c>
      <c r="G273" s="2" t="s">
        <v>237</v>
      </c>
      <c r="H273" s="2" t="s">
        <v>182</v>
      </c>
      <c r="I273" s="2">
        <v>53</v>
      </c>
      <c r="J273" s="2">
        <v>0.67630057803468213</v>
      </c>
      <c r="K273" s="2">
        <v>0.66101694915254239</v>
      </c>
      <c r="L273" s="2">
        <v>0.69230769230769229</v>
      </c>
      <c r="M273" s="2" t="s">
        <v>74</v>
      </c>
      <c r="N273" s="2" t="s">
        <v>1102</v>
      </c>
      <c r="O273" s="2" t="s">
        <v>1103</v>
      </c>
      <c r="P273" s="2">
        <v>1.3</v>
      </c>
    </row>
    <row r="274" spans="1:16" ht="15.75" customHeight="1" x14ac:dyDescent="0.25">
      <c r="A274" s="2" t="s">
        <v>19</v>
      </c>
      <c r="B274" s="2" t="s">
        <v>45</v>
      </c>
      <c r="C274" s="2" t="s">
        <v>46</v>
      </c>
      <c r="D274" s="2" t="s">
        <v>55</v>
      </c>
      <c r="E274" s="2" t="s">
        <v>179</v>
      </c>
      <c r="F274" s="2" t="s">
        <v>12</v>
      </c>
      <c r="G274" s="2" t="s">
        <v>242</v>
      </c>
      <c r="H274" s="2" t="s">
        <v>182</v>
      </c>
      <c r="I274" s="2">
        <v>54</v>
      </c>
      <c r="J274" s="2">
        <v>0.75274725274725274</v>
      </c>
      <c r="K274" s="2">
        <v>0.70256410256410251</v>
      </c>
      <c r="L274" s="2">
        <v>0.81065088757396453</v>
      </c>
      <c r="M274" s="2" t="s">
        <v>74</v>
      </c>
      <c r="N274" s="2" t="s">
        <v>1104</v>
      </c>
      <c r="O274" s="2" t="s">
        <v>1105</v>
      </c>
      <c r="P274" s="2">
        <v>1.3</v>
      </c>
    </row>
    <row r="275" spans="1:16" ht="15.75" customHeight="1" x14ac:dyDescent="0.25">
      <c r="A275" s="2" t="s">
        <v>19</v>
      </c>
      <c r="B275" s="2" t="s">
        <v>45</v>
      </c>
      <c r="C275" s="2" t="s">
        <v>46</v>
      </c>
      <c r="D275" s="2" t="s">
        <v>55</v>
      </c>
      <c r="E275" s="2" t="s">
        <v>179</v>
      </c>
      <c r="F275" s="2" t="s">
        <v>12</v>
      </c>
      <c r="G275" s="2" t="s">
        <v>247</v>
      </c>
      <c r="H275" s="2" t="s">
        <v>182</v>
      </c>
      <c r="I275" s="2">
        <v>55</v>
      </c>
      <c r="J275" s="2">
        <v>0.67759562841530063</v>
      </c>
      <c r="K275" s="2">
        <v>0.62944162436548223</v>
      </c>
      <c r="L275" s="2">
        <v>0.73372781065088755</v>
      </c>
      <c r="M275" s="2" t="s">
        <v>74</v>
      </c>
      <c r="N275" s="2" t="s">
        <v>1106</v>
      </c>
      <c r="O275" s="2" t="s">
        <v>1107</v>
      </c>
      <c r="P275" s="2">
        <v>1.3</v>
      </c>
    </row>
    <row r="276" spans="1:16" ht="15.75" customHeight="1" x14ac:dyDescent="0.25">
      <c r="A276" s="2" t="s">
        <v>19</v>
      </c>
      <c r="B276" s="2" t="s">
        <v>45</v>
      </c>
      <c r="C276" s="2" t="s">
        <v>46</v>
      </c>
      <c r="D276" s="2" t="s">
        <v>55</v>
      </c>
      <c r="E276" s="2" t="s">
        <v>179</v>
      </c>
      <c r="F276" s="2" t="s">
        <v>12</v>
      </c>
      <c r="G276" s="2" t="s">
        <v>252</v>
      </c>
      <c r="H276" s="2" t="s">
        <v>182</v>
      </c>
      <c r="I276" s="2">
        <v>56</v>
      </c>
      <c r="J276" s="2">
        <v>0.74853801169590639</v>
      </c>
      <c r="K276" s="2">
        <v>0.73988439306358378</v>
      </c>
      <c r="L276" s="2">
        <v>0.75739644970414199</v>
      </c>
      <c r="M276" s="2" t="s">
        <v>74</v>
      </c>
      <c r="N276" s="2" t="s">
        <v>1108</v>
      </c>
      <c r="O276" s="2" t="s">
        <v>1109</v>
      </c>
      <c r="P276" s="2">
        <v>1.3</v>
      </c>
    </row>
    <row r="277" spans="1:16" ht="15.75" customHeight="1" x14ac:dyDescent="0.25">
      <c r="A277" s="2" t="s">
        <v>19</v>
      </c>
      <c r="B277" s="2" t="s">
        <v>45</v>
      </c>
      <c r="C277" s="2" t="s">
        <v>46</v>
      </c>
      <c r="D277" s="2" t="s">
        <v>55</v>
      </c>
      <c r="E277" s="2" t="s">
        <v>179</v>
      </c>
      <c r="F277" s="2" t="s">
        <v>12</v>
      </c>
      <c r="G277" s="2" t="s">
        <v>257</v>
      </c>
      <c r="H277" s="2" t="s">
        <v>182</v>
      </c>
      <c r="I277" s="2">
        <v>57</v>
      </c>
      <c r="J277" s="2">
        <v>0.78212290502793291</v>
      </c>
      <c r="K277" s="2">
        <v>0.7407407407407407</v>
      </c>
      <c r="L277" s="2">
        <v>0.82840236686390534</v>
      </c>
      <c r="M277" s="2" t="s">
        <v>74</v>
      </c>
      <c r="N277" s="2" t="s">
        <v>1110</v>
      </c>
      <c r="O277" s="2" t="s">
        <v>1111</v>
      </c>
      <c r="P277" s="2">
        <v>1.6</v>
      </c>
    </row>
    <row r="278" spans="1:16" ht="15.75" customHeight="1" x14ac:dyDescent="0.25">
      <c r="A278" s="2" t="s">
        <v>19</v>
      </c>
      <c r="B278" s="2" t="s">
        <v>45</v>
      </c>
      <c r="C278" s="2" t="s">
        <v>46</v>
      </c>
      <c r="D278" s="2" t="s">
        <v>55</v>
      </c>
      <c r="E278" s="2" t="s">
        <v>179</v>
      </c>
      <c r="F278" s="2" t="s">
        <v>12</v>
      </c>
      <c r="G278" s="2" t="s">
        <v>262</v>
      </c>
      <c r="H278" s="2" t="s">
        <v>182</v>
      </c>
      <c r="I278" s="2">
        <v>58</v>
      </c>
      <c r="J278" s="2">
        <v>0.75824175824175832</v>
      </c>
      <c r="K278" s="2">
        <v>0.70769230769230773</v>
      </c>
      <c r="L278" s="2">
        <v>0.81656804733727806</v>
      </c>
      <c r="M278" s="2" t="s">
        <v>74</v>
      </c>
      <c r="N278" s="2" t="s">
        <v>1112</v>
      </c>
      <c r="O278" s="2" t="s">
        <v>1113</v>
      </c>
      <c r="P278" s="2">
        <v>1.3</v>
      </c>
    </row>
    <row r="279" spans="1:16" ht="15.75" customHeight="1" x14ac:dyDescent="0.25">
      <c r="A279" s="2" t="s">
        <v>19</v>
      </c>
      <c r="B279" s="2" t="s">
        <v>45</v>
      </c>
      <c r="C279" s="2" t="s">
        <v>46</v>
      </c>
      <c r="D279" s="2" t="s">
        <v>55</v>
      </c>
      <c r="E279" s="2" t="s">
        <v>179</v>
      </c>
      <c r="F279" s="2" t="s">
        <v>12</v>
      </c>
      <c r="G279" s="2" t="s">
        <v>267</v>
      </c>
      <c r="H279" s="2" t="s">
        <v>182</v>
      </c>
      <c r="I279" s="2">
        <v>59</v>
      </c>
      <c r="J279" s="2">
        <v>0.76344086021505375</v>
      </c>
      <c r="K279" s="2">
        <v>0.69950738916256161</v>
      </c>
      <c r="L279" s="2">
        <v>0.84023668639053251</v>
      </c>
      <c r="M279" s="2" t="s">
        <v>74</v>
      </c>
      <c r="N279" s="2" t="s">
        <v>1114</v>
      </c>
      <c r="O279" s="2" t="s">
        <v>1115</v>
      </c>
      <c r="P279" s="2">
        <v>1.3</v>
      </c>
    </row>
    <row r="280" spans="1:16" ht="15.75" customHeight="1" x14ac:dyDescent="0.25">
      <c r="A280" s="2" t="s">
        <v>19</v>
      </c>
      <c r="B280" s="2" t="s">
        <v>45</v>
      </c>
      <c r="C280" s="2" t="s">
        <v>46</v>
      </c>
      <c r="D280" s="2" t="s">
        <v>55</v>
      </c>
      <c r="E280" s="2" t="s">
        <v>179</v>
      </c>
      <c r="F280" s="2" t="s">
        <v>12</v>
      </c>
      <c r="G280" s="2" t="s">
        <v>272</v>
      </c>
      <c r="H280" s="2" t="s">
        <v>182</v>
      </c>
      <c r="I280" s="2">
        <v>60</v>
      </c>
      <c r="J280" s="2">
        <v>0.7331536388140163</v>
      </c>
      <c r="K280" s="2">
        <v>0.67326732673267331</v>
      </c>
      <c r="L280" s="2">
        <v>0.80473372781065089</v>
      </c>
      <c r="M280" s="2" t="s">
        <v>74</v>
      </c>
      <c r="N280" s="2" t="s">
        <v>1116</v>
      </c>
      <c r="O280" s="2" t="s">
        <v>1117</v>
      </c>
      <c r="P280" s="2">
        <v>1.5</v>
      </c>
    </row>
    <row r="281" spans="1:16" ht="15.75" customHeight="1" x14ac:dyDescent="0.25">
      <c r="A281" s="2" t="s">
        <v>19</v>
      </c>
      <c r="B281" s="2" t="s">
        <v>45</v>
      </c>
      <c r="C281" s="2" t="s">
        <v>46</v>
      </c>
      <c r="D281" s="2" t="s">
        <v>55</v>
      </c>
      <c r="E281" s="2" t="s">
        <v>179</v>
      </c>
      <c r="F281" s="2" t="s">
        <v>12</v>
      </c>
      <c r="G281" s="2" t="s">
        <v>277</v>
      </c>
      <c r="H281" s="2" t="s">
        <v>182</v>
      </c>
      <c r="I281" s="2">
        <v>61</v>
      </c>
      <c r="J281" s="2">
        <v>0.74351585014409216</v>
      </c>
      <c r="K281" s="2">
        <v>0.7247191011235955</v>
      </c>
      <c r="L281" s="2">
        <v>0.76331360946745563</v>
      </c>
      <c r="M281" s="2" t="s">
        <v>74</v>
      </c>
      <c r="N281" s="2" t="s">
        <v>1118</v>
      </c>
      <c r="O281" s="2" t="s">
        <v>1119</v>
      </c>
      <c r="P281" s="2">
        <v>1.3</v>
      </c>
    </row>
    <row r="282" spans="1:16" ht="15.75" customHeight="1" x14ac:dyDescent="0.25">
      <c r="A282" s="2" t="s">
        <v>19</v>
      </c>
      <c r="B282" s="2" t="s">
        <v>45</v>
      </c>
      <c r="C282" s="2" t="s">
        <v>46</v>
      </c>
      <c r="D282" s="2" t="s">
        <v>55</v>
      </c>
      <c r="E282" s="2" t="s">
        <v>282</v>
      </c>
      <c r="F282" s="2" t="s">
        <v>26</v>
      </c>
      <c r="G282" s="2" t="s">
        <v>283</v>
      </c>
      <c r="H282" s="2" t="s">
        <v>285</v>
      </c>
      <c r="I282" s="2">
        <v>42</v>
      </c>
      <c r="J282" s="2">
        <v>0.75918367346938764</v>
      </c>
      <c r="K282" s="2">
        <v>0.69402985074626866</v>
      </c>
      <c r="L282" s="2">
        <v>0.83783783783783783</v>
      </c>
      <c r="M282" s="2" t="s">
        <v>74</v>
      </c>
      <c r="N282" s="2" t="s">
        <v>1120</v>
      </c>
      <c r="O282" s="2" t="s">
        <v>1121</v>
      </c>
      <c r="P282" s="2">
        <v>2.8</v>
      </c>
    </row>
    <row r="283" spans="1:16" ht="15.75" customHeight="1" x14ac:dyDescent="0.25">
      <c r="A283" s="2" t="s">
        <v>19</v>
      </c>
      <c r="B283" s="2" t="s">
        <v>45</v>
      </c>
      <c r="C283" s="2" t="s">
        <v>46</v>
      </c>
      <c r="D283" s="2" t="s">
        <v>55</v>
      </c>
      <c r="E283" s="2" t="s">
        <v>282</v>
      </c>
      <c r="F283" s="2" t="s">
        <v>26</v>
      </c>
      <c r="G283" s="2" t="s">
        <v>289</v>
      </c>
      <c r="H283" s="2" t="s">
        <v>285</v>
      </c>
      <c r="I283" s="2">
        <v>43</v>
      </c>
      <c r="J283" s="2">
        <v>0.79475982532751088</v>
      </c>
      <c r="K283" s="2">
        <v>0.77118644067796616</v>
      </c>
      <c r="L283" s="2">
        <v>0.81981981981981977</v>
      </c>
      <c r="M283" s="2" t="s">
        <v>74</v>
      </c>
      <c r="N283" s="2" t="s">
        <v>1122</v>
      </c>
      <c r="O283" s="2" t="s">
        <v>1123</v>
      </c>
      <c r="P283" s="2">
        <v>1.7</v>
      </c>
    </row>
    <row r="284" spans="1:16" ht="15.75" customHeight="1" x14ac:dyDescent="0.25">
      <c r="A284" s="2" t="s">
        <v>19</v>
      </c>
      <c r="B284" s="2" t="s">
        <v>45</v>
      </c>
      <c r="C284" s="2" t="s">
        <v>46</v>
      </c>
      <c r="D284" s="2" t="s">
        <v>55</v>
      </c>
      <c r="E284" s="2" t="s">
        <v>282</v>
      </c>
      <c r="F284" s="2" t="s">
        <v>26</v>
      </c>
      <c r="G284" s="2" t="s">
        <v>294</v>
      </c>
      <c r="H284" s="2" t="s">
        <v>285</v>
      </c>
      <c r="I284" s="2">
        <v>44</v>
      </c>
      <c r="J284" s="2">
        <v>0.76521739130434785</v>
      </c>
      <c r="K284" s="2">
        <v>0.73949579831932777</v>
      </c>
      <c r="L284" s="2">
        <v>0.7927927927927928</v>
      </c>
      <c r="M284" s="2" t="s">
        <v>74</v>
      </c>
      <c r="N284" s="2" t="s">
        <v>1124</v>
      </c>
      <c r="O284" s="2" t="s">
        <v>1125</v>
      </c>
      <c r="P284" s="2">
        <v>1.4</v>
      </c>
    </row>
    <row r="285" spans="1:16" ht="15.75" customHeight="1" x14ac:dyDescent="0.25">
      <c r="A285" s="2" t="s">
        <v>19</v>
      </c>
      <c r="B285" s="2" t="s">
        <v>45</v>
      </c>
      <c r="C285" s="2" t="s">
        <v>46</v>
      </c>
      <c r="D285" s="2" t="s">
        <v>55</v>
      </c>
      <c r="E285" s="2" t="s">
        <v>282</v>
      </c>
      <c r="F285" s="2" t="s">
        <v>26</v>
      </c>
      <c r="G285" s="2" t="s">
        <v>299</v>
      </c>
      <c r="H285" s="2" t="s">
        <v>285</v>
      </c>
      <c r="I285" s="2">
        <v>45</v>
      </c>
      <c r="J285" s="2">
        <v>0.75456389452332673</v>
      </c>
      <c r="K285" s="2">
        <v>0.68634686346863472</v>
      </c>
      <c r="L285" s="2">
        <v>0.83783783783783783</v>
      </c>
      <c r="M285" s="2" t="s">
        <v>74</v>
      </c>
      <c r="N285" s="2" t="s">
        <v>1126</v>
      </c>
      <c r="O285" s="2" t="s">
        <v>1127</v>
      </c>
      <c r="P285" s="2">
        <v>1.4</v>
      </c>
    </row>
    <row r="286" spans="1:16" ht="15.75" customHeight="1" x14ac:dyDescent="0.25">
      <c r="A286" s="2" t="s">
        <v>19</v>
      </c>
      <c r="B286" s="2" t="s">
        <v>45</v>
      </c>
      <c r="C286" s="2" t="s">
        <v>46</v>
      </c>
      <c r="D286" s="2" t="s">
        <v>55</v>
      </c>
      <c r="E286" s="2" t="s">
        <v>282</v>
      </c>
      <c r="F286" s="2" t="s">
        <v>26</v>
      </c>
      <c r="G286" s="2" t="s">
        <v>304</v>
      </c>
      <c r="H286" s="2" t="s">
        <v>285</v>
      </c>
      <c r="I286" s="2">
        <v>46</v>
      </c>
      <c r="J286" s="2">
        <v>0.70040485829959509</v>
      </c>
      <c r="K286" s="2">
        <v>0.63602941176470584</v>
      </c>
      <c r="L286" s="2">
        <v>0.77927927927927931</v>
      </c>
      <c r="M286" s="2" t="s">
        <v>74</v>
      </c>
      <c r="N286" s="2" t="s">
        <v>1128</v>
      </c>
      <c r="O286" s="2" t="s">
        <v>1129</v>
      </c>
      <c r="P286" s="2">
        <v>1.4</v>
      </c>
    </row>
    <row r="287" spans="1:16" ht="15.75" customHeight="1" x14ac:dyDescent="0.25">
      <c r="A287" s="2" t="s">
        <v>19</v>
      </c>
      <c r="B287" s="2" t="s">
        <v>45</v>
      </c>
      <c r="C287" s="2" t="s">
        <v>46</v>
      </c>
      <c r="D287" s="2" t="s">
        <v>55</v>
      </c>
      <c r="E287" s="2" t="s">
        <v>282</v>
      </c>
      <c r="F287" s="2" t="s">
        <v>26</v>
      </c>
      <c r="G287" s="2" t="s">
        <v>309</v>
      </c>
      <c r="H287" s="2" t="s">
        <v>285</v>
      </c>
      <c r="I287" s="2">
        <v>47</v>
      </c>
      <c r="J287" s="2">
        <v>0.75471698113207553</v>
      </c>
      <c r="K287" s="2">
        <v>0.70588235294117652</v>
      </c>
      <c r="L287" s="2">
        <v>0.81081081081081086</v>
      </c>
      <c r="M287" s="2" t="s">
        <v>74</v>
      </c>
      <c r="N287" s="2" t="s">
        <v>1130</v>
      </c>
      <c r="O287" s="2" t="s">
        <v>1131</v>
      </c>
      <c r="P287" s="2">
        <v>1.4</v>
      </c>
    </row>
    <row r="288" spans="1:16" ht="15.75" customHeight="1" x14ac:dyDescent="0.25">
      <c r="A288" s="2" t="s">
        <v>19</v>
      </c>
      <c r="B288" s="2" t="s">
        <v>45</v>
      </c>
      <c r="C288" s="2" t="s">
        <v>46</v>
      </c>
      <c r="D288" s="2" t="s">
        <v>55</v>
      </c>
      <c r="E288" s="2" t="s">
        <v>282</v>
      </c>
      <c r="F288" s="2" t="s">
        <v>26</v>
      </c>
      <c r="G288" s="2" t="s">
        <v>314</v>
      </c>
      <c r="H288" s="2" t="s">
        <v>285</v>
      </c>
      <c r="I288" s="2">
        <v>48</v>
      </c>
      <c r="J288" s="2">
        <v>0.79212253829321666</v>
      </c>
      <c r="K288" s="2">
        <v>0.77021276595744681</v>
      </c>
      <c r="L288" s="2">
        <v>0.81531531531531531</v>
      </c>
      <c r="M288" s="2" t="s">
        <v>74</v>
      </c>
      <c r="N288" s="2" t="s">
        <v>1132</v>
      </c>
      <c r="O288" s="2" t="s">
        <v>1133</v>
      </c>
      <c r="P288" s="2">
        <v>1.4</v>
      </c>
    </row>
    <row r="289" spans="1:16" ht="15.75" customHeight="1" x14ac:dyDescent="0.25">
      <c r="A289" s="2" t="s">
        <v>19</v>
      </c>
      <c r="B289" s="2" t="s">
        <v>45</v>
      </c>
      <c r="C289" s="2" t="s">
        <v>46</v>
      </c>
      <c r="D289" s="2" t="s">
        <v>55</v>
      </c>
      <c r="E289" s="2" t="s">
        <v>282</v>
      </c>
      <c r="F289" s="2" t="s">
        <v>26</v>
      </c>
      <c r="G289" s="2" t="s">
        <v>319</v>
      </c>
      <c r="H289" s="2" t="s">
        <v>285</v>
      </c>
      <c r="I289" s="2">
        <v>49</v>
      </c>
      <c r="J289" s="2">
        <v>0.76483516483516489</v>
      </c>
      <c r="K289" s="2">
        <v>0.74678111587982832</v>
      </c>
      <c r="L289" s="2">
        <v>0.78378378378378377</v>
      </c>
      <c r="M289" s="2" t="s">
        <v>74</v>
      </c>
      <c r="N289" s="2" t="s">
        <v>1134</v>
      </c>
      <c r="O289" s="2" t="s">
        <v>1135</v>
      </c>
      <c r="P289" s="2">
        <v>1.4</v>
      </c>
    </row>
    <row r="290" spans="1:16" ht="15.75" customHeight="1" x14ac:dyDescent="0.25">
      <c r="A290" s="2" t="s">
        <v>19</v>
      </c>
      <c r="B290" s="2" t="s">
        <v>45</v>
      </c>
      <c r="C290" s="2" t="s">
        <v>46</v>
      </c>
      <c r="D290" s="2" t="s">
        <v>55</v>
      </c>
      <c r="E290" s="2" t="s">
        <v>282</v>
      </c>
      <c r="F290" s="2" t="s">
        <v>26</v>
      </c>
      <c r="G290" s="2" t="s">
        <v>324</v>
      </c>
      <c r="H290" s="2" t="s">
        <v>285</v>
      </c>
      <c r="I290" s="2">
        <v>50</v>
      </c>
      <c r="J290" s="2">
        <v>0.77391304347826084</v>
      </c>
      <c r="K290" s="2">
        <v>0.74789915966386555</v>
      </c>
      <c r="L290" s="2">
        <v>0.80180180180180183</v>
      </c>
      <c r="M290" s="2" t="s">
        <v>74</v>
      </c>
      <c r="N290" s="2" t="s">
        <v>1136</v>
      </c>
      <c r="O290" s="2" t="s">
        <v>1137</v>
      </c>
      <c r="P290" s="2">
        <v>1.8</v>
      </c>
    </row>
    <row r="291" spans="1:16" ht="15.75" customHeight="1" x14ac:dyDescent="0.25">
      <c r="A291" s="2" t="s">
        <v>19</v>
      </c>
      <c r="B291" s="2" t="s">
        <v>45</v>
      </c>
      <c r="C291" s="2" t="s">
        <v>46</v>
      </c>
      <c r="D291" s="2" t="s">
        <v>55</v>
      </c>
      <c r="E291" s="2" t="s">
        <v>282</v>
      </c>
      <c r="F291" s="2" t="s">
        <v>26</v>
      </c>
      <c r="G291" s="2" t="s">
        <v>329</v>
      </c>
      <c r="H291" s="2" t="s">
        <v>285</v>
      </c>
      <c r="I291" s="2">
        <v>51</v>
      </c>
      <c r="J291" s="2">
        <v>0.74180327868852458</v>
      </c>
      <c r="K291" s="2">
        <v>0.68045112781954886</v>
      </c>
      <c r="L291" s="2">
        <v>0.81531531531531531</v>
      </c>
      <c r="M291" s="2" t="s">
        <v>74</v>
      </c>
      <c r="N291" s="2" t="s">
        <v>1138</v>
      </c>
      <c r="O291" s="2" t="s">
        <v>1139</v>
      </c>
      <c r="P291" s="2">
        <v>1.4</v>
      </c>
    </row>
    <row r="292" spans="1:16" ht="15.75" customHeight="1" x14ac:dyDescent="0.25">
      <c r="A292" s="2" t="s">
        <v>19</v>
      </c>
      <c r="B292" s="2" t="s">
        <v>45</v>
      </c>
      <c r="C292" s="2" t="s">
        <v>46</v>
      </c>
      <c r="D292" s="2" t="s">
        <v>55</v>
      </c>
      <c r="E292" s="2" t="s">
        <v>282</v>
      </c>
      <c r="F292" s="2" t="s">
        <v>26</v>
      </c>
      <c r="G292" s="2" t="s">
        <v>334</v>
      </c>
      <c r="H292" s="2" t="s">
        <v>285</v>
      </c>
      <c r="I292" s="2">
        <v>52</v>
      </c>
      <c r="J292" s="2">
        <v>0.78458049886621317</v>
      </c>
      <c r="K292" s="2">
        <v>0.78995433789954339</v>
      </c>
      <c r="L292" s="2">
        <v>0.77927927927927931</v>
      </c>
      <c r="M292" s="2" t="s">
        <v>74</v>
      </c>
      <c r="N292" s="2" t="s">
        <v>1140</v>
      </c>
      <c r="O292" s="2" t="s">
        <v>1141</v>
      </c>
      <c r="P292" s="2">
        <v>1.4</v>
      </c>
    </row>
    <row r="293" spans="1:16" ht="15.75" customHeight="1" x14ac:dyDescent="0.25">
      <c r="A293" s="2" t="s">
        <v>19</v>
      </c>
      <c r="B293" s="2" t="s">
        <v>45</v>
      </c>
      <c r="C293" s="2" t="s">
        <v>46</v>
      </c>
      <c r="D293" s="2" t="s">
        <v>55</v>
      </c>
      <c r="E293" s="2" t="s">
        <v>282</v>
      </c>
      <c r="F293" s="2" t="s">
        <v>26</v>
      </c>
      <c r="G293" s="2" t="s">
        <v>339</v>
      </c>
      <c r="H293" s="2" t="s">
        <v>285</v>
      </c>
      <c r="I293" s="2">
        <v>53</v>
      </c>
      <c r="J293" s="2">
        <v>0.75565610859728505</v>
      </c>
      <c r="K293" s="2">
        <v>0.75909090909090904</v>
      </c>
      <c r="L293" s="2">
        <v>0.75225225225225223</v>
      </c>
      <c r="M293" s="2" t="s">
        <v>74</v>
      </c>
      <c r="N293" s="2" t="s">
        <v>1142</v>
      </c>
      <c r="O293" s="2" t="s">
        <v>1143</v>
      </c>
      <c r="P293" s="2">
        <v>1.4</v>
      </c>
    </row>
    <row r="294" spans="1:16" ht="15.75" customHeight="1" x14ac:dyDescent="0.25">
      <c r="A294" s="2" t="s">
        <v>19</v>
      </c>
      <c r="B294" s="2" t="s">
        <v>45</v>
      </c>
      <c r="C294" s="2" t="s">
        <v>46</v>
      </c>
      <c r="D294" s="2" t="s">
        <v>55</v>
      </c>
      <c r="E294" s="2" t="s">
        <v>282</v>
      </c>
      <c r="F294" s="2" t="s">
        <v>26</v>
      </c>
      <c r="G294" s="2" t="s">
        <v>344</v>
      </c>
      <c r="H294" s="2" t="s">
        <v>285</v>
      </c>
      <c r="I294" s="2">
        <v>54</v>
      </c>
      <c r="J294" s="2">
        <v>0.74044265593561365</v>
      </c>
      <c r="K294" s="2">
        <v>0.66909090909090907</v>
      </c>
      <c r="L294" s="2">
        <v>0.8288288288288288</v>
      </c>
      <c r="M294" s="2" t="s">
        <v>74</v>
      </c>
      <c r="N294" s="2" t="s">
        <v>1144</v>
      </c>
      <c r="O294" s="2" t="s">
        <v>1145</v>
      </c>
      <c r="P294" s="2">
        <v>1.5</v>
      </c>
    </row>
    <row r="295" spans="1:16" ht="15.75" customHeight="1" x14ac:dyDescent="0.25">
      <c r="A295" s="2" t="s">
        <v>19</v>
      </c>
      <c r="B295" s="2" t="s">
        <v>45</v>
      </c>
      <c r="C295" s="2" t="s">
        <v>46</v>
      </c>
      <c r="D295" s="2" t="s">
        <v>55</v>
      </c>
      <c r="E295" s="2" t="s">
        <v>282</v>
      </c>
      <c r="F295" s="2" t="s">
        <v>26</v>
      </c>
      <c r="G295" s="2" t="s">
        <v>351</v>
      </c>
      <c r="H295" s="2" t="s">
        <v>285</v>
      </c>
      <c r="I295" s="2">
        <v>55</v>
      </c>
      <c r="J295" s="2">
        <v>0.72801635991820024</v>
      </c>
      <c r="K295" s="2">
        <v>0.66666666666666663</v>
      </c>
      <c r="L295" s="2">
        <v>0.80180180180180183</v>
      </c>
      <c r="M295" s="2" t="s">
        <v>74</v>
      </c>
      <c r="N295" s="2" t="s">
        <v>1146</v>
      </c>
      <c r="O295" s="2" t="s">
        <v>1147</v>
      </c>
      <c r="P295" s="2">
        <v>1.3</v>
      </c>
    </row>
    <row r="296" spans="1:16" ht="15.75" customHeight="1" x14ac:dyDescent="0.25">
      <c r="A296" s="2" t="s">
        <v>19</v>
      </c>
      <c r="B296" s="2" t="s">
        <v>45</v>
      </c>
      <c r="C296" s="2" t="s">
        <v>46</v>
      </c>
      <c r="D296" s="2" t="s">
        <v>55</v>
      </c>
      <c r="E296" s="2" t="s">
        <v>282</v>
      </c>
      <c r="F296" s="2" t="s">
        <v>26</v>
      </c>
      <c r="G296" s="2" t="s">
        <v>367</v>
      </c>
      <c r="H296" s="2" t="s">
        <v>285</v>
      </c>
      <c r="I296" s="2">
        <v>56</v>
      </c>
      <c r="J296" s="2">
        <v>0.76718403547671832</v>
      </c>
      <c r="K296" s="2">
        <v>0.75545851528384278</v>
      </c>
      <c r="L296" s="2">
        <v>0.77927927927927931</v>
      </c>
      <c r="M296" s="2" t="s">
        <v>74</v>
      </c>
      <c r="N296" s="2" t="s">
        <v>1148</v>
      </c>
      <c r="O296" s="2" t="s">
        <v>1149</v>
      </c>
      <c r="P296" s="2">
        <v>1.7</v>
      </c>
    </row>
    <row r="297" spans="1:16" ht="15.75" customHeight="1" x14ac:dyDescent="0.25">
      <c r="A297" s="2" t="s">
        <v>19</v>
      </c>
      <c r="B297" s="2" t="s">
        <v>45</v>
      </c>
      <c r="C297" s="2" t="s">
        <v>46</v>
      </c>
      <c r="D297" s="2" t="s">
        <v>55</v>
      </c>
      <c r="E297" s="2" t="s">
        <v>282</v>
      </c>
      <c r="F297" s="2" t="s">
        <v>26</v>
      </c>
      <c r="G297" s="2" t="s">
        <v>380</v>
      </c>
      <c r="H297" s="2" t="s">
        <v>285</v>
      </c>
      <c r="I297" s="2">
        <v>57</v>
      </c>
      <c r="J297" s="2">
        <v>0.79039301310043675</v>
      </c>
      <c r="K297" s="2">
        <v>0.76694915254237284</v>
      </c>
      <c r="L297" s="2">
        <v>0.81531531531531531</v>
      </c>
      <c r="M297" s="2" t="s">
        <v>74</v>
      </c>
      <c r="N297" s="2" t="s">
        <v>1150</v>
      </c>
      <c r="O297" s="2" t="s">
        <v>1151</v>
      </c>
      <c r="P297" s="2">
        <v>1.4</v>
      </c>
    </row>
    <row r="298" spans="1:16" ht="15.75" customHeight="1" x14ac:dyDescent="0.25">
      <c r="A298" s="2" t="s">
        <v>19</v>
      </c>
      <c r="B298" s="2" t="s">
        <v>45</v>
      </c>
      <c r="C298" s="2" t="s">
        <v>46</v>
      </c>
      <c r="D298" s="2" t="s">
        <v>55</v>
      </c>
      <c r="E298" s="2" t="s">
        <v>282</v>
      </c>
      <c r="F298" s="2" t="s">
        <v>26</v>
      </c>
      <c r="G298" s="2" t="s">
        <v>390</v>
      </c>
      <c r="H298" s="2" t="s">
        <v>285</v>
      </c>
      <c r="I298" s="2">
        <v>58</v>
      </c>
      <c r="J298" s="2">
        <v>0.76169265033407574</v>
      </c>
      <c r="K298" s="2">
        <v>0.75330396475770922</v>
      </c>
      <c r="L298" s="2">
        <v>0.77027027027027029</v>
      </c>
      <c r="M298" s="2" t="s">
        <v>74</v>
      </c>
      <c r="N298" s="2" t="s">
        <v>1152</v>
      </c>
      <c r="O298" s="2" t="s">
        <v>1153</v>
      </c>
      <c r="P298" s="2">
        <v>1.4</v>
      </c>
    </row>
    <row r="299" spans="1:16" ht="15.75" customHeight="1" x14ac:dyDescent="0.25">
      <c r="A299" s="2" t="s">
        <v>19</v>
      </c>
      <c r="B299" s="2" t="s">
        <v>45</v>
      </c>
      <c r="C299" s="2" t="s">
        <v>46</v>
      </c>
      <c r="D299" s="2" t="s">
        <v>55</v>
      </c>
      <c r="E299" s="2" t="s">
        <v>282</v>
      </c>
      <c r="F299" s="2" t="s">
        <v>26</v>
      </c>
      <c r="G299" s="2" t="s">
        <v>397</v>
      </c>
      <c r="H299" s="2" t="s">
        <v>285</v>
      </c>
      <c r="I299" s="2">
        <v>59</v>
      </c>
      <c r="J299" s="2">
        <v>0.78205128205128194</v>
      </c>
      <c r="K299" s="2">
        <v>0.74390243902439024</v>
      </c>
      <c r="L299" s="2">
        <v>0.82432432432432434</v>
      </c>
      <c r="M299" s="2" t="s">
        <v>74</v>
      </c>
      <c r="N299" s="2" t="s">
        <v>1154</v>
      </c>
      <c r="O299" s="2" t="s">
        <v>1155</v>
      </c>
      <c r="P299" s="2">
        <v>1.4</v>
      </c>
    </row>
    <row r="300" spans="1:16" ht="15.75" customHeight="1" x14ac:dyDescent="0.25">
      <c r="A300" s="2" t="s">
        <v>19</v>
      </c>
      <c r="B300" s="2" t="s">
        <v>45</v>
      </c>
      <c r="C300" s="2" t="s">
        <v>46</v>
      </c>
      <c r="D300" s="2" t="s">
        <v>55</v>
      </c>
      <c r="E300" s="2" t="s">
        <v>282</v>
      </c>
      <c r="F300" s="2" t="s">
        <v>26</v>
      </c>
      <c r="G300" s="2" t="s">
        <v>402</v>
      </c>
      <c r="H300" s="2" t="s">
        <v>285</v>
      </c>
      <c r="I300" s="2">
        <v>60</v>
      </c>
      <c r="J300" s="2">
        <v>0.79295154185022021</v>
      </c>
      <c r="K300" s="2">
        <v>0.77586206896551724</v>
      </c>
      <c r="L300" s="2">
        <v>0.81081081081081086</v>
      </c>
      <c r="M300" s="2" t="s">
        <v>74</v>
      </c>
      <c r="N300" s="2" t="s">
        <v>1156</v>
      </c>
      <c r="O300" s="2" t="s">
        <v>1157</v>
      </c>
      <c r="P300" s="2">
        <v>1.4</v>
      </c>
    </row>
    <row r="301" spans="1:16" ht="15.75" customHeight="1" x14ac:dyDescent="0.25">
      <c r="A301" s="2" t="s">
        <v>19</v>
      </c>
      <c r="B301" s="2" t="s">
        <v>45</v>
      </c>
      <c r="C301" s="2" t="s">
        <v>46</v>
      </c>
      <c r="D301" s="2" t="s">
        <v>55</v>
      </c>
      <c r="E301" s="2" t="s">
        <v>282</v>
      </c>
      <c r="F301" s="2" t="s">
        <v>26</v>
      </c>
      <c r="G301" s="2" t="s">
        <v>407</v>
      </c>
      <c r="H301" s="2" t="s">
        <v>285</v>
      </c>
      <c r="I301" s="2">
        <v>61</v>
      </c>
      <c r="J301" s="2">
        <v>0.7746170678336981</v>
      </c>
      <c r="K301" s="2">
        <v>0.7531914893617021</v>
      </c>
      <c r="L301" s="2">
        <v>0.79729729729729726</v>
      </c>
      <c r="M301" s="2" t="s">
        <v>74</v>
      </c>
      <c r="N301" s="2" t="s">
        <v>1158</v>
      </c>
      <c r="O301" s="2" t="s">
        <v>1159</v>
      </c>
      <c r="P301" s="2">
        <v>1.4</v>
      </c>
    </row>
    <row r="302" spans="1:16" ht="15.75" customHeight="1" x14ac:dyDescent="0.25">
      <c r="A302" s="2" t="s">
        <v>19</v>
      </c>
      <c r="B302" s="2" t="s">
        <v>45</v>
      </c>
      <c r="C302" s="2" t="s">
        <v>46</v>
      </c>
      <c r="D302" s="2" t="s">
        <v>364</v>
      </c>
      <c r="E302" s="2" t="s">
        <v>412</v>
      </c>
      <c r="F302" s="2" t="s">
        <v>54</v>
      </c>
      <c r="G302" s="2" t="s">
        <v>413</v>
      </c>
      <c r="H302" s="2" t="s">
        <v>377</v>
      </c>
      <c r="I302" s="2">
        <v>42</v>
      </c>
      <c r="J302" s="2">
        <v>0.79915433403805503</v>
      </c>
      <c r="K302" s="2">
        <v>0.77777777777777779</v>
      </c>
      <c r="L302" s="2">
        <v>0.82173913043478264</v>
      </c>
      <c r="M302" s="2" t="s">
        <v>74</v>
      </c>
      <c r="N302" s="2" t="s">
        <v>1160</v>
      </c>
      <c r="O302" s="2" t="s">
        <v>1161</v>
      </c>
      <c r="P302" s="2">
        <v>2</v>
      </c>
    </row>
    <row r="303" spans="1:16" ht="15.75" customHeight="1" x14ac:dyDescent="0.25">
      <c r="A303" s="2" t="s">
        <v>19</v>
      </c>
      <c r="B303" s="2" t="s">
        <v>45</v>
      </c>
      <c r="C303" s="2" t="s">
        <v>46</v>
      </c>
      <c r="D303" s="2" t="s">
        <v>364</v>
      </c>
      <c r="E303" s="2" t="s">
        <v>412</v>
      </c>
      <c r="F303" s="2" t="s">
        <v>54</v>
      </c>
      <c r="G303" s="2" t="s">
        <v>418</v>
      </c>
      <c r="H303" s="2" t="s">
        <v>377</v>
      </c>
      <c r="I303" s="2">
        <v>43</v>
      </c>
      <c r="J303" s="2">
        <v>0.79587628865979387</v>
      </c>
      <c r="K303" s="2">
        <v>0.75686274509803919</v>
      </c>
      <c r="L303" s="2">
        <v>0.83913043478260874</v>
      </c>
      <c r="M303" s="2" t="s">
        <v>74</v>
      </c>
      <c r="N303" s="2" t="s">
        <v>1162</v>
      </c>
      <c r="O303" s="2" t="s">
        <v>1163</v>
      </c>
      <c r="P303" s="2">
        <v>1.4</v>
      </c>
    </row>
    <row r="304" spans="1:16" ht="15.75" customHeight="1" x14ac:dyDescent="0.25">
      <c r="A304" s="2" t="s">
        <v>19</v>
      </c>
      <c r="B304" s="2" t="s">
        <v>45</v>
      </c>
      <c r="C304" s="2" t="s">
        <v>46</v>
      </c>
      <c r="D304" s="2" t="s">
        <v>364</v>
      </c>
      <c r="E304" s="2" t="s">
        <v>412</v>
      </c>
      <c r="F304" s="2" t="s">
        <v>54</v>
      </c>
      <c r="G304" s="2" t="s">
        <v>423</v>
      </c>
      <c r="H304" s="2" t="s">
        <v>377</v>
      </c>
      <c r="I304" s="2">
        <v>44</v>
      </c>
      <c r="J304" s="2">
        <v>0.78936605316973429</v>
      </c>
      <c r="K304" s="2">
        <v>0.74517374517374513</v>
      </c>
      <c r="L304" s="2">
        <v>0.83913043478260874</v>
      </c>
      <c r="M304" s="2" t="s">
        <v>74</v>
      </c>
      <c r="N304" s="2" t="s">
        <v>1164</v>
      </c>
      <c r="O304" s="2" t="s">
        <v>1165</v>
      </c>
      <c r="P304" s="2">
        <v>1.4</v>
      </c>
    </row>
    <row r="305" spans="1:16" ht="15.75" customHeight="1" x14ac:dyDescent="0.25">
      <c r="A305" s="2" t="s">
        <v>19</v>
      </c>
      <c r="B305" s="2" t="s">
        <v>45</v>
      </c>
      <c r="C305" s="2" t="s">
        <v>46</v>
      </c>
      <c r="D305" s="2" t="s">
        <v>364</v>
      </c>
      <c r="E305" s="2" t="s">
        <v>412</v>
      </c>
      <c r="F305" s="2" t="s">
        <v>54</v>
      </c>
      <c r="G305" s="2" t="s">
        <v>428</v>
      </c>
      <c r="H305" s="2" t="s">
        <v>377</v>
      </c>
      <c r="I305" s="2">
        <v>45</v>
      </c>
      <c r="J305" s="2">
        <v>0.79175257731958748</v>
      </c>
      <c r="K305" s="2">
        <v>0.75294117647058822</v>
      </c>
      <c r="L305" s="2">
        <v>0.83478260869565213</v>
      </c>
      <c r="M305" s="2" t="s">
        <v>74</v>
      </c>
      <c r="N305" s="2" t="s">
        <v>1166</v>
      </c>
      <c r="O305" s="2" t="s">
        <v>1167</v>
      </c>
      <c r="P305" s="2">
        <v>1.4</v>
      </c>
    </row>
    <row r="306" spans="1:16" ht="15.75" customHeight="1" x14ac:dyDescent="0.25">
      <c r="A306" s="2" t="s">
        <v>19</v>
      </c>
      <c r="B306" s="2" t="s">
        <v>45</v>
      </c>
      <c r="C306" s="2" t="s">
        <v>46</v>
      </c>
      <c r="D306" s="2" t="s">
        <v>364</v>
      </c>
      <c r="E306" s="2" t="s">
        <v>412</v>
      </c>
      <c r="F306" s="2" t="s">
        <v>54</v>
      </c>
      <c r="G306" s="2" t="s">
        <v>433</v>
      </c>
      <c r="H306" s="2" t="s">
        <v>377</v>
      </c>
      <c r="I306" s="2">
        <v>46</v>
      </c>
      <c r="J306" s="2">
        <v>0.77894736842105261</v>
      </c>
      <c r="K306" s="2">
        <v>0.75510204081632648</v>
      </c>
      <c r="L306" s="2">
        <v>0.80434782608695654</v>
      </c>
      <c r="M306" s="2" t="s">
        <v>74</v>
      </c>
      <c r="N306" s="2" t="s">
        <v>1168</v>
      </c>
      <c r="O306" s="2" t="s">
        <v>1169</v>
      </c>
      <c r="P306" s="2">
        <v>1.3</v>
      </c>
    </row>
    <row r="307" spans="1:16" ht="15.75" customHeight="1" x14ac:dyDescent="0.25">
      <c r="A307" s="2" t="s">
        <v>19</v>
      </c>
      <c r="B307" s="2" t="s">
        <v>45</v>
      </c>
      <c r="C307" s="2" t="s">
        <v>46</v>
      </c>
      <c r="D307" s="2" t="s">
        <v>364</v>
      </c>
      <c r="E307" s="2" t="s">
        <v>412</v>
      </c>
      <c r="F307" s="2" t="s">
        <v>54</v>
      </c>
      <c r="G307" s="2" t="s">
        <v>438</v>
      </c>
      <c r="H307" s="2" t="s">
        <v>377</v>
      </c>
      <c r="I307" s="2">
        <v>47</v>
      </c>
      <c r="J307" s="2">
        <v>0.7975460122699386</v>
      </c>
      <c r="K307" s="2">
        <v>0.75289575289575295</v>
      </c>
      <c r="L307" s="2">
        <v>0.84782608695652173</v>
      </c>
      <c r="M307" s="2" t="s">
        <v>74</v>
      </c>
      <c r="N307" s="2" t="s">
        <v>1170</v>
      </c>
      <c r="O307" s="2" t="s">
        <v>1171</v>
      </c>
      <c r="P307" s="2">
        <v>1.4</v>
      </c>
    </row>
    <row r="308" spans="1:16" ht="15.75" customHeight="1" x14ac:dyDescent="0.25">
      <c r="A308" s="2" t="s">
        <v>19</v>
      </c>
      <c r="B308" s="2" t="s">
        <v>45</v>
      </c>
      <c r="C308" s="2" t="s">
        <v>46</v>
      </c>
      <c r="D308" s="2" t="s">
        <v>364</v>
      </c>
      <c r="E308" s="2" t="s">
        <v>412</v>
      </c>
      <c r="F308" s="2" t="s">
        <v>54</v>
      </c>
      <c r="G308" s="2" t="s">
        <v>443</v>
      </c>
      <c r="H308" s="2" t="s">
        <v>377</v>
      </c>
      <c r="I308" s="2">
        <v>48</v>
      </c>
      <c r="J308" s="2">
        <v>0.8008048289738432</v>
      </c>
      <c r="K308" s="2">
        <v>0.74531835205992514</v>
      </c>
      <c r="L308" s="2">
        <v>0.86521739130434783</v>
      </c>
      <c r="M308" s="2" t="s">
        <v>74</v>
      </c>
      <c r="N308" s="2" t="s">
        <v>1172</v>
      </c>
      <c r="O308" s="2" t="s">
        <v>1173</v>
      </c>
      <c r="P308" s="2">
        <v>1.4</v>
      </c>
    </row>
    <row r="309" spans="1:16" ht="15.75" customHeight="1" x14ac:dyDescent="0.25">
      <c r="A309" s="2" t="s">
        <v>19</v>
      </c>
      <c r="B309" s="2" t="s">
        <v>45</v>
      </c>
      <c r="C309" s="2" t="s">
        <v>46</v>
      </c>
      <c r="D309" s="2" t="s">
        <v>364</v>
      </c>
      <c r="E309" s="2" t="s">
        <v>412</v>
      </c>
      <c r="F309" s="2" t="s">
        <v>54</v>
      </c>
      <c r="G309" s="2" t="s">
        <v>448</v>
      </c>
      <c r="H309" s="2" t="s">
        <v>377</v>
      </c>
      <c r="I309" s="2">
        <v>49</v>
      </c>
      <c r="J309" s="2">
        <v>0.77300613496932513</v>
      </c>
      <c r="K309" s="2">
        <v>0.72972972972972971</v>
      </c>
      <c r="L309" s="2">
        <v>0.82173913043478264</v>
      </c>
      <c r="M309" s="2" t="s">
        <v>74</v>
      </c>
      <c r="N309" s="2" t="s">
        <v>1174</v>
      </c>
      <c r="O309" s="2" t="s">
        <v>1175</v>
      </c>
      <c r="P309" s="2">
        <v>1.9</v>
      </c>
    </row>
    <row r="310" spans="1:16" ht="15.75" customHeight="1" x14ac:dyDescent="0.25">
      <c r="A310" s="2" t="s">
        <v>19</v>
      </c>
      <c r="B310" s="2" t="s">
        <v>45</v>
      </c>
      <c r="C310" s="2" t="s">
        <v>46</v>
      </c>
      <c r="D310" s="2" t="s">
        <v>364</v>
      </c>
      <c r="E310" s="2" t="s">
        <v>412</v>
      </c>
      <c r="F310" s="2" t="s">
        <v>54</v>
      </c>
      <c r="G310" s="2" t="s">
        <v>453</v>
      </c>
      <c r="H310" s="2" t="s">
        <v>377</v>
      </c>
      <c r="I310" s="2">
        <v>50</v>
      </c>
      <c r="J310" s="2">
        <v>0.79183673469387761</v>
      </c>
      <c r="K310" s="2">
        <v>0.74615384615384617</v>
      </c>
      <c r="L310" s="2">
        <v>0.84347826086956523</v>
      </c>
      <c r="M310" s="2" t="s">
        <v>74</v>
      </c>
      <c r="N310" s="2" t="s">
        <v>1176</v>
      </c>
      <c r="O310" s="2" t="s">
        <v>1177</v>
      </c>
      <c r="P310" s="2">
        <v>1.4</v>
      </c>
    </row>
    <row r="311" spans="1:16" ht="15.75" customHeight="1" x14ac:dyDescent="0.25">
      <c r="A311" s="2" t="s">
        <v>19</v>
      </c>
      <c r="B311" s="2" t="s">
        <v>45</v>
      </c>
      <c r="C311" s="2" t="s">
        <v>46</v>
      </c>
      <c r="D311" s="2" t="s">
        <v>364</v>
      </c>
      <c r="E311" s="2" t="s">
        <v>412</v>
      </c>
      <c r="F311" s="2" t="s">
        <v>54</v>
      </c>
      <c r="G311" s="2" t="s">
        <v>458</v>
      </c>
      <c r="H311" s="2" t="s">
        <v>377</v>
      </c>
      <c r="I311" s="2">
        <v>51</v>
      </c>
      <c r="J311" s="2">
        <v>0.78439425051334699</v>
      </c>
      <c r="K311" s="2">
        <v>0.74319066147859925</v>
      </c>
      <c r="L311" s="2">
        <v>0.83043478260869563</v>
      </c>
      <c r="M311" s="2" t="s">
        <v>74</v>
      </c>
      <c r="N311" s="2" t="s">
        <v>1178</v>
      </c>
      <c r="O311" s="2" t="s">
        <v>1179</v>
      </c>
      <c r="P311" s="2">
        <v>1.5</v>
      </c>
    </row>
    <row r="312" spans="1:16" ht="15.75" customHeight="1" x14ac:dyDescent="0.25">
      <c r="A312" s="2" t="s">
        <v>19</v>
      </c>
      <c r="B312" s="2" t="s">
        <v>45</v>
      </c>
      <c r="C312" s="2" t="s">
        <v>46</v>
      </c>
      <c r="D312" s="2" t="s">
        <v>364</v>
      </c>
      <c r="E312" s="2" t="s">
        <v>412</v>
      </c>
      <c r="F312" s="2" t="s">
        <v>54</v>
      </c>
      <c r="G312" s="2" t="s">
        <v>463</v>
      </c>
      <c r="H312" s="2" t="s">
        <v>377</v>
      </c>
      <c r="I312" s="2">
        <v>52</v>
      </c>
      <c r="J312" s="2">
        <v>0.79002079002079006</v>
      </c>
      <c r="K312" s="2">
        <v>0.75697211155378485</v>
      </c>
      <c r="L312" s="2">
        <v>0.82608695652173914</v>
      </c>
      <c r="M312" s="2" t="s">
        <v>74</v>
      </c>
      <c r="N312" s="2" t="s">
        <v>1180</v>
      </c>
      <c r="O312" s="2" t="s">
        <v>1181</v>
      </c>
      <c r="P312" s="2">
        <v>1.4</v>
      </c>
    </row>
    <row r="313" spans="1:16" ht="15.75" customHeight="1" x14ac:dyDescent="0.25">
      <c r="A313" s="2" t="s">
        <v>19</v>
      </c>
      <c r="B313" s="2" t="s">
        <v>45</v>
      </c>
      <c r="C313" s="2" t="s">
        <v>46</v>
      </c>
      <c r="D313" s="2" t="s">
        <v>364</v>
      </c>
      <c r="E313" s="2" t="s">
        <v>412</v>
      </c>
      <c r="F313" s="2" t="s">
        <v>54</v>
      </c>
      <c r="G313" s="2" t="s">
        <v>468</v>
      </c>
      <c r="H313" s="2" t="s">
        <v>377</v>
      </c>
      <c r="I313" s="2">
        <v>53</v>
      </c>
      <c r="J313" s="2">
        <v>0.79032258064516114</v>
      </c>
      <c r="K313" s="2">
        <v>0.73684210526315785</v>
      </c>
      <c r="L313" s="2">
        <v>0.85217391304347823</v>
      </c>
      <c r="M313" s="2" t="s">
        <v>74</v>
      </c>
      <c r="N313" s="2" t="s">
        <v>1182</v>
      </c>
      <c r="O313" s="2" t="s">
        <v>1183</v>
      </c>
      <c r="P313" s="2">
        <v>1.4</v>
      </c>
    </row>
    <row r="314" spans="1:16" ht="15.75" customHeight="1" x14ac:dyDescent="0.25">
      <c r="A314" s="2" t="s">
        <v>19</v>
      </c>
      <c r="B314" s="2" t="s">
        <v>45</v>
      </c>
      <c r="C314" s="2" t="s">
        <v>46</v>
      </c>
      <c r="D314" s="2" t="s">
        <v>364</v>
      </c>
      <c r="E314" s="2" t="s">
        <v>412</v>
      </c>
      <c r="F314" s="2" t="s">
        <v>54</v>
      </c>
      <c r="G314" s="2" t="s">
        <v>473</v>
      </c>
      <c r="H314" s="2" t="s">
        <v>377</v>
      </c>
      <c r="I314" s="2">
        <v>54</v>
      </c>
      <c r="J314" s="2">
        <v>0.80487804878048785</v>
      </c>
      <c r="K314" s="2">
        <v>0.75572519083969469</v>
      </c>
      <c r="L314" s="2">
        <v>0.86086956521739133</v>
      </c>
      <c r="M314" s="2" t="s">
        <v>74</v>
      </c>
      <c r="N314" s="2" t="s">
        <v>1184</v>
      </c>
      <c r="O314" s="2" t="s">
        <v>1185</v>
      </c>
      <c r="P314" s="2">
        <v>1.4</v>
      </c>
    </row>
    <row r="315" spans="1:16" ht="15.75" customHeight="1" x14ac:dyDescent="0.25">
      <c r="A315" s="2" t="s">
        <v>19</v>
      </c>
      <c r="B315" s="2" t="s">
        <v>45</v>
      </c>
      <c r="C315" s="2" t="s">
        <v>46</v>
      </c>
      <c r="D315" s="2" t="s">
        <v>364</v>
      </c>
      <c r="E315" s="2" t="s">
        <v>412</v>
      </c>
      <c r="F315" s="2" t="s">
        <v>54</v>
      </c>
      <c r="G315" s="2" t="s">
        <v>478</v>
      </c>
      <c r="H315" s="2" t="s">
        <v>377</v>
      </c>
      <c r="I315" s="2">
        <v>55</v>
      </c>
      <c r="J315" s="2">
        <v>0.76543209876543217</v>
      </c>
      <c r="K315" s="2">
        <v>0.7265625</v>
      </c>
      <c r="L315" s="2">
        <v>0.80869565217391304</v>
      </c>
      <c r="M315" s="2" t="s">
        <v>74</v>
      </c>
      <c r="N315" s="2" t="s">
        <v>1186</v>
      </c>
      <c r="O315" s="2" t="s">
        <v>1187</v>
      </c>
      <c r="P315" s="2">
        <v>1.4</v>
      </c>
    </row>
    <row r="316" spans="1:16" ht="15.75" customHeight="1" x14ac:dyDescent="0.25">
      <c r="A316" s="2" t="s">
        <v>19</v>
      </c>
      <c r="B316" s="2" t="s">
        <v>45</v>
      </c>
      <c r="C316" s="2" t="s">
        <v>46</v>
      </c>
      <c r="D316" s="2" t="s">
        <v>364</v>
      </c>
      <c r="E316" s="2" t="s">
        <v>412</v>
      </c>
      <c r="F316" s="2" t="s">
        <v>54</v>
      </c>
      <c r="G316" s="2" t="s">
        <v>483</v>
      </c>
      <c r="H316" s="2" t="s">
        <v>377</v>
      </c>
      <c r="I316" s="2">
        <v>56</v>
      </c>
      <c r="J316" s="2">
        <v>0.7975460122699386</v>
      </c>
      <c r="K316" s="2">
        <v>0.75289575289575295</v>
      </c>
      <c r="L316" s="2">
        <v>0.84782608695652173</v>
      </c>
      <c r="M316" s="2" t="s">
        <v>74</v>
      </c>
      <c r="N316" s="2" t="s">
        <v>1188</v>
      </c>
      <c r="O316" s="2" t="s">
        <v>1189</v>
      </c>
      <c r="P316" s="2">
        <v>1.8</v>
      </c>
    </row>
    <row r="317" spans="1:16" ht="15.75" customHeight="1" x14ac:dyDescent="0.25">
      <c r="A317" s="2" t="s">
        <v>19</v>
      </c>
      <c r="B317" s="2" t="s">
        <v>45</v>
      </c>
      <c r="C317" s="2" t="s">
        <v>46</v>
      </c>
      <c r="D317" s="2" t="s">
        <v>364</v>
      </c>
      <c r="E317" s="2" t="s">
        <v>412</v>
      </c>
      <c r="F317" s="2" t="s">
        <v>54</v>
      </c>
      <c r="G317" s="2" t="s">
        <v>488</v>
      </c>
      <c r="H317" s="2" t="s">
        <v>377</v>
      </c>
      <c r="I317" s="2">
        <v>57</v>
      </c>
      <c r="J317" s="2">
        <v>0.80327868852459017</v>
      </c>
      <c r="K317" s="2">
        <v>0.75968992248062017</v>
      </c>
      <c r="L317" s="2">
        <v>0.85217391304347823</v>
      </c>
      <c r="M317" s="2" t="s">
        <v>74</v>
      </c>
      <c r="N317" s="2" t="s">
        <v>1190</v>
      </c>
      <c r="O317" s="2" t="s">
        <v>1191</v>
      </c>
      <c r="P317" s="2">
        <v>1.4</v>
      </c>
    </row>
    <row r="318" spans="1:16" ht="15.75" customHeight="1" x14ac:dyDescent="0.25">
      <c r="A318" s="2" t="s">
        <v>19</v>
      </c>
      <c r="B318" s="2" t="s">
        <v>45</v>
      </c>
      <c r="C318" s="2" t="s">
        <v>46</v>
      </c>
      <c r="D318" s="2" t="s">
        <v>364</v>
      </c>
      <c r="E318" s="2" t="s">
        <v>412</v>
      </c>
      <c r="F318" s="2" t="s">
        <v>54</v>
      </c>
      <c r="G318" s="2" t="s">
        <v>493</v>
      </c>
      <c r="H318" s="2" t="s">
        <v>377</v>
      </c>
      <c r="I318" s="2">
        <v>58</v>
      </c>
      <c r="J318" s="2">
        <v>0.76954732510288071</v>
      </c>
      <c r="K318" s="2">
        <v>0.73046875</v>
      </c>
      <c r="L318" s="2">
        <v>0.81304347826086953</v>
      </c>
      <c r="M318" s="2" t="s">
        <v>74</v>
      </c>
      <c r="N318" s="2" t="s">
        <v>1192</v>
      </c>
      <c r="O318" s="2" t="s">
        <v>1193</v>
      </c>
      <c r="P318" s="2">
        <v>1.4</v>
      </c>
    </row>
    <row r="319" spans="1:16" ht="15.75" customHeight="1" x14ac:dyDescent="0.25">
      <c r="A319" s="2" t="s">
        <v>19</v>
      </c>
      <c r="B319" s="2" t="s">
        <v>45</v>
      </c>
      <c r="C319" s="2" t="s">
        <v>46</v>
      </c>
      <c r="D319" s="2" t="s">
        <v>364</v>
      </c>
      <c r="E319" s="2" t="s">
        <v>412</v>
      </c>
      <c r="F319" s="2" t="s">
        <v>54</v>
      </c>
      <c r="G319" s="2" t="s">
        <v>498</v>
      </c>
      <c r="H319" s="2" t="s">
        <v>377</v>
      </c>
      <c r="I319" s="2">
        <v>59</v>
      </c>
      <c r="J319" s="2">
        <v>0.80083857442348005</v>
      </c>
      <c r="K319" s="2">
        <v>0.77327935222672062</v>
      </c>
      <c r="L319" s="2">
        <v>0.83043478260869563</v>
      </c>
      <c r="M319" s="2" t="s">
        <v>74</v>
      </c>
      <c r="N319" s="2" t="s">
        <v>1194</v>
      </c>
      <c r="O319" s="2" t="s">
        <v>1195</v>
      </c>
      <c r="P319" s="2">
        <v>1.4</v>
      </c>
    </row>
    <row r="320" spans="1:16" ht="15.75" customHeight="1" x14ac:dyDescent="0.25">
      <c r="A320" s="2" t="s">
        <v>19</v>
      </c>
      <c r="B320" s="2" t="s">
        <v>45</v>
      </c>
      <c r="C320" s="2" t="s">
        <v>46</v>
      </c>
      <c r="D320" s="2" t="s">
        <v>364</v>
      </c>
      <c r="E320" s="2" t="s">
        <v>412</v>
      </c>
      <c r="F320" s="2" t="s">
        <v>54</v>
      </c>
      <c r="G320" s="2" t="s">
        <v>503</v>
      </c>
      <c r="H320" s="2" t="s">
        <v>377</v>
      </c>
      <c r="I320" s="2">
        <v>60</v>
      </c>
      <c r="J320" s="2">
        <v>0.78762886597938142</v>
      </c>
      <c r="K320" s="2">
        <v>0.74901960784313726</v>
      </c>
      <c r="L320" s="2">
        <v>0.83043478260869563</v>
      </c>
      <c r="M320" s="2" t="s">
        <v>74</v>
      </c>
      <c r="N320" s="2" t="s">
        <v>1196</v>
      </c>
      <c r="O320" s="2" t="s">
        <v>1197</v>
      </c>
      <c r="P320" s="2">
        <v>1.4</v>
      </c>
    </row>
    <row r="321" spans="1:16" ht="15.75" customHeight="1" x14ac:dyDescent="0.25">
      <c r="A321" s="2" t="s">
        <v>19</v>
      </c>
      <c r="B321" s="2" t="s">
        <v>45</v>
      </c>
      <c r="C321" s="2" t="s">
        <v>46</v>
      </c>
      <c r="D321" s="2" t="s">
        <v>364</v>
      </c>
      <c r="E321" s="2" t="s">
        <v>412</v>
      </c>
      <c r="F321" s="2" t="s">
        <v>54</v>
      </c>
      <c r="G321" s="2" t="s">
        <v>508</v>
      </c>
      <c r="H321" s="2" t="s">
        <v>377</v>
      </c>
      <c r="I321" s="2">
        <v>61</v>
      </c>
      <c r="J321" s="2">
        <v>0.78688524590163933</v>
      </c>
      <c r="K321" s="2">
        <v>0.7441860465116279</v>
      </c>
      <c r="L321" s="2">
        <v>0.83478260869565213</v>
      </c>
      <c r="M321" s="2" t="s">
        <v>74</v>
      </c>
      <c r="N321" s="2" t="s">
        <v>1198</v>
      </c>
      <c r="O321" s="2" t="s">
        <v>1199</v>
      </c>
      <c r="P321" s="2">
        <v>1.3</v>
      </c>
    </row>
    <row r="322" spans="1:16" ht="15.75" customHeight="1" x14ac:dyDescent="0.25">
      <c r="A322" s="2" t="s">
        <v>19</v>
      </c>
      <c r="B322" s="2" t="s">
        <v>45</v>
      </c>
      <c r="C322" s="2" t="s">
        <v>46</v>
      </c>
      <c r="D322" s="2" t="s">
        <v>364</v>
      </c>
      <c r="E322" s="2" t="s">
        <v>513</v>
      </c>
      <c r="F322" s="2" t="s">
        <v>40</v>
      </c>
      <c r="G322" s="2" t="s">
        <v>514</v>
      </c>
      <c r="H322" s="2" t="s">
        <v>372</v>
      </c>
      <c r="I322" s="2">
        <v>42</v>
      </c>
      <c r="J322" s="2">
        <v>0.80115273775216145</v>
      </c>
      <c r="K322" s="2">
        <v>0.7808988764044944</v>
      </c>
      <c r="L322" s="2">
        <v>0.8224852071005917</v>
      </c>
      <c r="M322" s="2" t="s">
        <v>74</v>
      </c>
      <c r="N322" s="2" t="s">
        <v>1200</v>
      </c>
      <c r="O322" s="2" t="s">
        <v>1201</v>
      </c>
      <c r="P322" s="2">
        <v>1.7</v>
      </c>
    </row>
    <row r="323" spans="1:16" ht="15.75" customHeight="1" x14ac:dyDescent="0.25">
      <c r="A323" s="2" t="s">
        <v>19</v>
      </c>
      <c r="B323" s="2" t="s">
        <v>45</v>
      </c>
      <c r="C323" s="2" t="s">
        <v>46</v>
      </c>
      <c r="D323" s="2" t="s">
        <v>364</v>
      </c>
      <c r="E323" s="2" t="s">
        <v>513</v>
      </c>
      <c r="F323" s="2" t="s">
        <v>40</v>
      </c>
      <c r="G323" s="2" t="s">
        <v>519</v>
      </c>
      <c r="H323" s="2" t="s">
        <v>372</v>
      </c>
      <c r="I323" s="2">
        <v>43</v>
      </c>
      <c r="J323" s="2">
        <v>0.82492581602373893</v>
      </c>
      <c r="K323" s="2">
        <v>0.82738095238095233</v>
      </c>
      <c r="L323" s="2">
        <v>0.8224852071005917</v>
      </c>
      <c r="M323" s="2" t="s">
        <v>74</v>
      </c>
      <c r="N323" s="2" t="s">
        <v>1202</v>
      </c>
      <c r="O323" s="2" t="s">
        <v>1203</v>
      </c>
      <c r="P323" s="2">
        <v>1.3</v>
      </c>
    </row>
    <row r="324" spans="1:16" ht="15.75" customHeight="1" x14ac:dyDescent="0.25">
      <c r="A324" s="2" t="s">
        <v>19</v>
      </c>
      <c r="B324" s="2" t="s">
        <v>45</v>
      </c>
      <c r="C324" s="2" t="s">
        <v>46</v>
      </c>
      <c r="D324" s="2" t="s">
        <v>364</v>
      </c>
      <c r="E324" s="2" t="s">
        <v>513</v>
      </c>
      <c r="F324" s="2" t="s">
        <v>40</v>
      </c>
      <c r="G324" s="2" t="s">
        <v>524</v>
      </c>
      <c r="H324" s="2" t="s">
        <v>372</v>
      </c>
      <c r="I324" s="2">
        <v>44</v>
      </c>
      <c r="J324" s="2">
        <v>0.80790960451977401</v>
      </c>
      <c r="K324" s="2">
        <v>0.77297297297297296</v>
      </c>
      <c r="L324" s="2">
        <v>0.84615384615384615</v>
      </c>
      <c r="M324" s="2" t="s">
        <v>74</v>
      </c>
      <c r="N324" s="2" t="s">
        <v>1204</v>
      </c>
      <c r="O324" s="2" t="s">
        <v>1205</v>
      </c>
      <c r="P324" s="2">
        <v>1.3</v>
      </c>
    </row>
    <row r="325" spans="1:16" ht="15.75" customHeight="1" x14ac:dyDescent="0.25">
      <c r="A325" s="2" t="s">
        <v>19</v>
      </c>
      <c r="B325" s="2" t="s">
        <v>45</v>
      </c>
      <c r="C325" s="2" t="s">
        <v>46</v>
      </c>
      <c r="D325" s="2" t="s">
        <v>364</v>
      </c>
      <c r="E325" s="2" t="s">
        <v>513</v>
      </c>
      <c r="F325" s="2" t="s">
        <v>40</v>
      </c>
      <c r="G325" s="2" t="s">
        <v>529</v>
      </c>
      <c r="H325" s="2" t="s">
        <v>372</v>
      </c>
      <c r="I325" s="2">
        <v>45</v>
      </c>
      <c r="J325" s="2">
        <v>0.79551820728291323</v>
      </c>
      <c r="K325" s="2">
        <v>0.75531914893617025</v>
      </c>
      <c r="L325" s="2">
        <v>0.84023668639053251</v>
      </c>
      <c r="M325" s="2" t="s">
        <v>74</v>
      </c>
      <c r="N325" s="2" t="s">
        <v>1206</v>
      </c>
      <c r="O325" s="2" t="s">
        <v>1207</v>
      </c>
      <c r="P325" s="2">
        <v>1.3</v>
      </c>
    </row>
    <row r="326" spans="1:16" ht="15.75" customHeight="1" x14ac:dyDescent="0.25">
      <c r="A326" s="2" t="s">
        <v>19</v>
      </c>
      <c r="B326" s="2" t="s">
        <v>45</v>
      </c>
      <c r="C326" s="2" t="s">
        <v>46</v>
      </c>
      <c r="D326" s="2" t="s">
        <v>364</v>
      </c>
      <c r="E326" s="2" t="s">
        <v>513</v>
      </c>
      <c r="F326" s="2" t="s">
        <v>40</v>
      </c>
      <c r="G326" s="2" t="s">
        <v>534</v>
      </c>
      <c r="H326" s="2" t="s">
        <v>372</v>
      </c>
      <c r="I326" s="2">
        <v>46</v>
      </c>
      <c r="J326" s="2">
        <v>0.79069767441860461</v>
      </c>
      <c r="K326" s="2">
        <v>0.77714285714285714</v>
      </c>
      <c r="L326" s="2">
        <v>0.80473372781065089</v>
      </c>
      <c r="M326" s="2" t="s">
        <v>74</v>
      </c>
      <c r="N326" s="2" t="s">
        <v>1208</v>
      </c>
      <c r="O326" s="2" t="s">
        <v>1209</v>
      </c>
      <c r="P326" s="2">
        <v>1.3</v>
      </c>
    </row>
    <row r="327" spans="1:16" ht="15.75" customHeight="1" x14ac:dyDescent="0.25">
      <c r="A327" s="2" t="s">
        <v>19</v>
      </c>
      <c r="B327" s="2" t="s">
        <v>45</v>
      </c>
      <c r="C327" s="2" t="s">
        <v>46</v>
      </c>
      <c r="D327" s="2" t="s">
        <v>364</v>
      </c>
      <c r="E327" s="2" t="s">
        <v>513</v>
      </c>
      <c r="F327" s="2" t="s">
        <v>40</v>
      </c>
      <c r="G327" s="2" t="s">
        <v>539</v>
      </c>
      <c r="H327" s="2" t="s">
        <v>372</v>
      </c>
      <c r="I327" s="2">
        <v>47</v>
      </c>
      <c r="J327" s="2">
        <v>0.79190751445086704</v>
      </c>
      <c r="K327" s="2">
        <v>0.77401129943502822</v>
      </c>
      <c r="L327" s="2">
        <v>0.81065088757396453</v>
      </c>
      <c r="M327" s="2" t="s">
        <v>74</v>
      </c>
      <c r="N327" s="2" t="s">
        <v>1210</v>
      </c>
      <c r="O327" s="2" t="s">
        <v>1211</v>
      </c>
      <c r="P327" s="2">
        <v>1.2</v>
      </c>
    </row>
    <row r="328" spans="1:16" ht="15.75" customHeight="1" x14ac:dyDescent="0.25">
      <c r="A328" s="2" t="s">
        <v>19</v>
      </c>
      <c r="B328" s="2" t="s">
        <v>45</v>
      </c>
      <c r="C328" s="2" t="s">
        <v>46</v>
      </c>
      <c r="D328" s="2" t="s">
        <v>364</v>
      </c>
      <c r="E328" s="2" t="s">
        <v>513</v>
      </c>
      <c r="F328" s="2" t="s">
        <v>40</v>
      </c>
      <c r="G328" s="2" t="s">
        <v>555</v>
      </c>
      <c r="H328" s="2" t="s">
        <v>372</v>
      </c>
      <c r="I328" s="2">
        <v>48</v>
      </c>
      <c r="J328" s="2">
        <v>0.81460674157303359</v>
      </c>
      <c r="K328" s="2">
        <v>0.77540106951871657</v>
      </c>
      <c r="L328" s="2">
        <v>0.85798816568047342</v>
      </c>
      <c r="M328" s="2" t="s">
        <v>74</v>
      </c>
      <c r="N328" s="2" t="s">
        <v>1212</v>
      </c>
      <c r="O328" s="2" t="s">
        <v>1213</v>
      </c>
      <c r="P328" s="2">
        <v>1.9</v>
      </c>
    </row>
    <row r="329" spans="1:16" ht="15.75" customHeight="1" x14ac:dyDescent="0.25">
      <c r="A329" s="2" t="s">
        <v>19</v>
      </c>
      <c r="B329" s="2" t="s">
        <v>45</v>
      </c>
      <c r="C329" s="2" t="s">
        <v>46</v>
      </c>
      <c r="D329" s="2" t="s">
        <v>364</v>
      </c>
      <c r="E329" s="2" t="s">
        <v>513</v>
      </c>
      <c r="F329" s="2" t="s">
        <v>40</v>
      </c>
      <c r="G329" s="2" t="s">
        <v>575</v>
      </c>
      <c r="H329" s="2" t="s">
        <v>372</v>
      </c>
      <c r="I329" s="2">
        <v>49</v>
      </c>
      <c r="J329" s="2">
        <v>0.8114285714285715</v>
      </c>
      <c r="K329" s="2">
        <v>0.78453038674033149</v>
      </c>
      <c r="L329" s="2">
        <v>0.84023668639053251</v>
      </c>
      <c r="M329" s="2" t="s">
        <v>74</v>
      </c>
      <c r="N329" s="2" t="s">
        <v>1214</v>
      </c>
      <c r="O329" s="2" t="s">
        <v>1215</v>
      </c>
      <c r="P329" s="2">
        <v>1.3</v>
      </c>
    </row>
    <row r="330" spans="1:16" ht="15.75" customHeight="1" x14ac:dyDescent="0.25">
      <c r="A330" s="2" t="s">
        <v>19</v>
      </c>
      <c r="B330" s="2" t="s">
        <v>45</v>
      </c>
      <c r="C330" s="2" t="s">
        <v>46</v>
      </c>
      <c r="D330" s="2" t="s">
        <v>364</v>
      </c>
      <c r="E330" s="2" t="s">
        <v>513</v>
      </c>
      <c r="F330" s="2" t="s">
        <v>40</v>
      </c>
      <c r="G330" s="2" t="s">
        <v>589</v>
      </c>
      <c r="H330" s="2" t="s">
        <v>372</v>
      </c>
      <c r="I330" s="2">
        <v>50</v>
      </c>
      <c r="J330" s="2">
        <v>0.8</v>
      </c>
      <c r="K330" s="2">
        <v>0.78409090909090906</v>
      </c>
      <c r="L330" s="2">
        <v>0.81656804733727806</v>
      </c>
      <c r="M330" s="2" t="s">
        <v>74</v>
      </c>
      <c r="N330" s="2" t="s">
        <v>1216</v>
      </c>
      <c r="O330" s="2" t="s">
        <v>1217</v>
      </c>
      <c r="P330" s="2">
        <v>1.3</v>
      </c>
    </row>
    <row r="331" spans="1:16" ht="15.75" customHeight="1" x14ac:dyDescent="0.25">
      <c r="A331" s="2" t="s">
        <v>19</v>
      </c>
      <c r="B331" s="2" t="s">
        <v>45</v>
      </c>
      <c r="C331" s="2" t="s">
        <v>46</v>
      </c>
      <c r="D331" s="2" t="s">
        <v>364</v>
      </c>
      <c r="E331" s="2" t="s">
        <v>513</v>
      </c>
      <c r="F331" s="2" t="s">
        <v>40</v>
      </c>
      <c r="G331" s="2" t="s">
        <v>603</v>
      </c>
      <c r="H331" s="2" t="s">
        <v>372</v>
      </c>
      <c r="I331" s="2">
        <v>51</v>
      </c>
      <c r="J331" s="2">
        <v>0.8439306358381502</v>
      </c>
      <c r="K331" s="2">
        <v>0.82485875706214684</v>
      </c>
      <c r="L331" s="2">
        <v>0.86390532544378695</v>
      </c>
      <c r="M331" s="2" t="s">
        <v>74</v>
      </c>
      <c r="N331" s="2" t="s">
        <v>1218</v>
      </c>
      <c r="O331" s="2" t="s">
        <v>1219</v>
      </c>
      <c r="P331" s="2">
        <v>1.3</v>
      </c>
    </row>
    <row r="332" spans="1:16" ht="15.75" customHeight="1" x14ac:dyDescent="0.25">
      <c r="A332" s="2" t="s">
        <v>19</v>
      </c>
      <c r="B332" s="2" t="s">
        <v>45</v>
      </c>
      <c r="C332" s="2" t="s">
        <v>46</v>
      </c>
      <c r="D332" s="2" t="s">
        <v>364</v>
      </c>
      <c r="E332" s="2" t="s">
        <v>513</v>
      </c>
      <c r="F332" s="2" t="s">
        <v>40</v>
      </c>
      <c r="G332" s="2" t="s">
        <v>622</v>
      </c>
      <c r="H332" s="2" t="s">
        <v>372</v>
      </c>
      <c r="I332" s="2">
        <v>52</v>
      </c>
      <c r="J332" s="2">
        <v>0.79646017699115035</v>
      </c>
      <c r="K332" s="2">
        <v>0.79411764705882348</v>
      </c>
      <c r="L332" s="2">
        <v>0.79881656804733725</v>
      </c>
      <c r="M332" s="2" t="s">
        <v>74</v>
      </c>
      <c r="N332" s="2" t="s">
        <v>1220</v>
      </c>
      <c r="O332" s="2" t="s">
        <v>1221</v>
      </c>
      <c r="P332" s="2">
        <v>1.3</v>
      </c>
    </row>
    <row r="333" spans="1:16" ht="15.75" customHeight="1" x14ac:dyDescent="0.25">
      <c r="A333" s="2" t="s">
        <v>19</v>
      </c>
      <c r="B333" s="2" t="s">
        <v>45</v>
      </c>
      <c r="C333" s="2" t="s">
        <v>46</v>
      </c>
      <c r="D333" s="2" t="s">
        <v>364</v>
      </c>
      <c r="E333" s="2" t="s">
        <v>513</v>
      </c>
      <c r="F333" s="2" t="s">
        <v>40</v>
      </c>
      <c r="G333" s="2" t="s">
        <v>643</v>
      </c>
      <c r="H333" s="2" t="s">
        <v>372</v>
      </c>
      <c r="I333" s="2">
        <v>53</v>
      </c>
      <c r="J333" s="2">
        <v>0.79083094555873923</v>
      </c>
      <c r="K333" s="2">
        <v>0.76666666666666672</v>
      </c>
      <c r="L333" s="2">
        <v>0.81656804733727806</v>
      </c>
      <c r="M333" s="2" t="s">
        <v>74</v>
      </c>
      <c r="N333" s="2" t="s">
        <v>1222</v>
      </c>
      <c r="O333" s="2" t="s">
        <v>1223</v>
      </c>
      <c r="P333" s="2">
        <v>1.5</v>
      </c>
    </row>
    <row r="334" spans="1:16" ht="15.75" customHeight="1" x14ac:dyDescent="0.25">
      <c r="A334" s="2" t="s">
        <v>19</v>
      </c>
      <c r="B334" s="2" t="s">
        <v>45</v>
      </c>
      <c r="C334" s="2" t="s">
        <v>46</v>
      </c>
      <c r="D334" s="2" t="s">
        <v>364</v>
      </c>
      <c r="E334" s="2" t="s">
        <v>513</v>
      </c>
      <c r="F334" s="2" t="s">
        <v>40</v>
      </c>
      <c r="G334" s="2" t="s">
        <v>660</v>
      </c>
      <c r="H334" s="2" t="s">
        <v>372</v>
      </c>
      <c r="I334" s="2">
        <v>54</v>
      </c>
      <c r="J334" s="2">
        <v>0.82558139534883723</v>
      </c>
      <c r="K334" s="2">
        <v>0.81142857142857139</v>
      </c>
      <c r="L334" s="2">
        <v>0.84023668639053251</v>
      </c>
      <c r="M334" s="2" t="s">
        <v>74</v>
      </c>
      <c r="N334" s="2" t="s">
        <v>1224</v>
      </c>
      <c r="O334" s="2" t="s">
        <v>1225</v>
      </c>
      <c r="P334" s="2">
        <v>1.2</v>
      </c>
    </row>
    <row r="335" spans="1:16" ht="15.75" customHeight="1" x14ac:dyDescent="0.25">
      <c r="A335" s="2" t="s">
        <v>19</v>
      </c>
      <c r="B335" s="2" t="s">
        <v>45</v>
      </c>
      <c r="C335" s="2" t="s">
        <v>46</v>
      </c>
      <c r="D335" s="2" t="s">
        <v>364</v>
      </c>
      <c r="E335" s="2" t="s">
        <v>513</v>
      </c>
      <c r="F335" s="2" t="s">
        <v>40</v>
      </c>
      <c r="G335" s="2" t="s">
        <v>665</v>
      </c>
      <c r="H335" s="2" t="s">
        <v>372</v>
      </c>
      <c r="I335" s="2">
        <v>55</v>
      </c>
      <c r="J335" s="2">
        <v>0.82051282051282048</v>
      </c>
      <c r="K335" s="2">
        <v>0.79120879120879117</v>
      </c>
      <c r="L335" s="2">
        <v>0.85207100591715978</v>
      </c>
      <c r="M335" s="2" t="s">
        <v>74</v>
      </c>
      <c r="N335" s="2" t="s">
        <v>1226</v>
      </c>
      <c r="O335" s="2" t="s">
        <v>1227</v>
      </c>
      <c r="P335" s="2">
        <v>1.9</v>
      </c>
    </row>
    <row r="336" spans="1:16" ht="15.75" customHeight="1" x14ac:dyDescent="0.25">
      <c r="A336" s="2" t="s">
        <v>19</v>
      </c>
      <c r="B336" s="2" t="s">
        <v>45</v>
      </c>
      <c r="C336" s="2" t="s">
        <v>46</v>
      </c>
      <c r="D336" s="2" t="s">
        <v>364</v>
      </c>
      <c r="E336" s="2" t="s">
        <v>513</v>
      </c>
      <c r="F336" s="2" t="s">
        <v>40</v>
      </c>
      <c r="G336" s="2" t="s">
        <v>670</v>
      </c>
      <c r="H336" s="2" t="s">
        <v>372</v>
      </c>
      <c r="I336" s="2">
        <v>56</v>
      </c>
      <c r="J336" s="2">
        <v>0.82456140350877183</v>
      </c>
      <c r="K336" s="2">
        <v>0.81502890173410403</v>
      </c>
      <c r="L336" s="2">
        <v>0.83431952662721898</v>
      </c>
      <c r="M336" s="2" t="s">
        <v>74</v>
      </c>
      <c r="N336" s="2" t="s">
        <v>1228</v>
      </c>
      <c r="O336" s="2" t="s">
        <v>1229</v>
      </c>
      <c r="P336" s="2">
        <v>1.3</v>
      </c>
    </row>
    <row r="337" spans="1:16" ht="15.75" customHeight="1" x14ac:dyDescent="0.25">
      <c r="A337" s="2" t="s">
        <v>19</v>
      </c>
      <c r="B337" s="2" t="s">
        <v>45</v>
      </c>
      <c r="C337" s="2" t="s">
        <v>46</v>
      </c>
      <c r="D337" s="2" t="s">
        <v>364</v>
      </c>
      <c r="E337" s="2" t="s">
        <v>513</v>
      </c>
      <c r="F337" s="2" t="s">
        <v>40</v>
      </c>
      <c r="G337" s="2" t="s">
        <v>675</v>
      </c>
      <c r="H337" s="2" t="s">
        <v>372</v>
      </c>
      <c r="I337" s="2">
        <v>57</v>
      </c>
      <c r="J337" s="2">
        <v>0.80571428571428572</v>
      </c>
      <c r="K337" s="2">
        <v>0.77900552486187846</v>
      </c>
      <c r="L337" s="2">
        <v>0.83431952662721898</v>
      </c>
      <c r="M337" s="2" t="s">
        <v>74</v>
      </c>
      <c r="N337" s="2" t="s">
        <v>1230</v>
      </c>
      <c r="O337" s="2" t="s">
        <v>1231</v>
      </c>
      <c r="P337" s="2">
        <v>1.3</v>
      </c>
    </row>
    <row r="338" spans="1:16" ht="15.75" customHeight="1" x14ac:dyDescent="0.25">
      <c r="A338" s="2" t="s">
        <v>19</v>
      </c>
      <c r="B338" s="2" t="s">
        <v>45</v>
      </c>
      <c r="C338" s="2" t="s">
        <v>46</v>
      </c>
      <c r="D338" s="2" t="s">
        <v>364</v>
      </c>
      <c r="E338" s="2" t="s">
        <v>513</v>
      </c>
      <c r="F338" s="2" t="s">
        <v>40</v>
      </c>
      <c r="G338" s="2" t="s">
        <v>680</v>
      </c>
      <c r="H338" s="2" t="s">
        <v>372</v>
      </c>
      <c r="I338" s="2">
        <v>58</v>
      </c>
      <c r="J338" s="2">
        <v>0.80341880341880345</v>
      </c>
      <c r="K338" s="2">
        <v>0.77472527472527475</v>
      </c>
      <c r="L338" s="2">
        <v>0.83431952662721898</v>
      </c>
      <c r="M338" s="2" t="s">
        <v>74</v>
      </c>
      <c r="N338" s="2" t="s">
        <v>1232</v>
      </c>
      <c r="O338" s="2" t="s">
        <v>1233</v>
      </c>
      <c r="P338" s="2">
        <v>1.3</v>
      </c>
    </row>
    <row r="339" spans="1:16" ht="15.75" customHeight="1" x14ac:dyDescent="0.25">
      <c r="A339" s="2" t="s">
        <v>19</v>
      </c>
      <c r="B339" s="2" t="s">
        <v>45</v>
      </c>
      <c r="C339" s="2" t="s">
        <v>46</v>
      </c>
      <c r="D339" s="2" t="s">
        <v>364</v>
      </c>
      <c r="E339" s="2" t="s">
        <v>513</v>
      </c>
      <c r="F339" s="2" t="s">
        <v>40</v>
      </c>
      <c r="G339" s="2" t="s">
        <v>685</v>
      </c>
      <c r="H339" s="2" t="s">
        <v>372</v>
      </c>
      <c r="I339" s="2">
        <v>59</v>
      </c>
      <c r="J339" s="2">
        <v>0.77192982456140358</v>
      </c>
      <c r="K339" s="2">
        <v>0.76300578034682076</v>
      </c>
      <c r="L339" s="2">
        <v>0.78106508875739644</v>
      </c>
      <c r="M339" s="2" t="s">
        <v>74</v>
      </c>
      <c r="N339" s="2" t="s">
        <v>1234</v>
      </c>
      <c r="O339" s="2" t="s">
        <v>1235</v>
      </c>
      <c r="P339" s="2">
        <v>1.5</v>
      </c>
    </row>
    <row r="340" spans="1:16" ht="15.75" customHeight="1" x14ac:dyDescent="0.25">
      <c r="A340" s="2" t="s">
        <v>19</v>
      </c>
      <c r="B340" s="2" t="s">
        <v>45</v>
      </c>
      <c r="C340" s="2" t="s">
        <v>46</v>
      </c>
      <c r="D340" s="2" t="s">
        <v>364</v>
      </c>
      <c r="E340" s="2" t="s">
        <v>513</v>
      </c>
      <c r="F340" s="2" t="s">
        <v>40</v>
      </c>
      <c r="G340" s="2" t="s">
        <v>690</v>
      </c>
      <c r="H340" s="2" t="s">
        <v>372</v>
      </c>
      <c r="I340" s="2">
        <v>60</v>
      </c>
      <c r="J340" s="2">
        <v>0.78962536023054752</v>
      </c>
      <c r="K340" s="2">
        <v>0.7696629213483146</v>
      </c>
      <c r="L340" s="2">
        <v>0.81065088757396453</v>
      </c>
      <c r="M340" s="2" t="s">
        <v>74</v>
      </c>
      <c r="N340" s="2" t="s">
        <v>1236</v>
      </c>
      <c r="O340" s="2" t="s">
        <v>1237</v>
      </c>
      <c r="P340" s="2">
        <v>1.2</v>
      </c>
    </row>
    <row r="341" spans="1:16" ht="15.75" customHeight="1" x14ac:dyDescent="0.25">
      <c r="A341" s="2" t="s">
        <v>19</v>
      </c>
      <c r="B341" s="2" t="s">
        <v>45</v>
      </c>
      <c r="C341" s="2" t="s">
        <v>46</v>
      </c>
      <c r="D341" s="2" t="s">
        <v>364</v>
      </c>
      <c r="E341" s="2" t="s">
        <v>513</v>
      </c>
      <c r="F341" s="2" t="s">
        <v>40</v>
      </c>
      <c r="G341" s="2" t="s">
        <v>695</v>
      </c>
      <c r="H341" s="2" t="s">
        <v>372</v>
      </c>
      <c r="I341" s="2">
        <v>61</v>
      </c>
      <c r="J341" s="2">
        <v>0.79096045197740117</v>
      </c>
      <c r="K341" s="2">
        <v>0.7567567567567568</v>
      </c>
      <c r="L341" s="2">
        <v>0.82840236686390534</v>
      </c>
      <c r="M341" s="2" t="s">
        <v>74</v>
      </c>
      <c r="N341" s="2" t="s">
        <v>1238</v>
      </c>
      <c r="O341" s="2" t="s">
        <v>1239</v>
      </c>
      <c r="P341" s="2">
        <v>1.3</v>
      </c>
    </row>
    <row r="342" spans="1:16" ht="15.75" customHeight="1" x14ac:dyDescent="0.25">
      <c r="A342" s="2" t="s">
        <v>19</v>
      </c>
      <c r="B342" s="2" t="s">
        <v>45</v>
      </c>
      <c r="C342" s="2" t="s">
        <v>46</v>
      </c>
      <c r="D342" s="2" t="s">
        <v>364</v>
      </c>
      <c r="E342" s="2" t="s">
        <v>700</v>
      </c>
      <c r="F342" s="2" t="s">
        <v>47</v>
      </c>
      <c r="G342" s="2" t="s">
        <v>701</v>
      </c>
      <c r="H342" s="2" t="s">
        <v>366</v>
      </c>
      <c r="I342" s="2">
        <v>42</v>
      </c>
      <c r="J342" s="2">
        <v>0.82352941176470584</v>
      </c>
      <c r="K342" s="2">
        <v>0.79746835443037978</v>
      </c>
      <c r="L342" s="2">
        <v>0.85135135135135132</v>
      </c>
      <c r="M342" s="2" t="s">
        <v>74</v>
      </c>
      <c r="N342" s="2" t="s">
        <v>1240</v>
      </c>
      <c r="O342" s="2" t="s">
        <v>1241</v>
      </c>
      <c r="P342" s="2">
        <v>1.8</v>
      </c>
    </row>
    <row r="343" spans="1:16" ht="15.75" customHeight="1" x14ac:dyDescent="0.25">
      <c r="A343" s="2" t="s">
        <v>19</v>
      </c>
      <c r="B343" s="2" t="s">
        <v>45</v>
      </c>
      <c r="C343" s="2" t="s">
        <v>46</v>
      </c>
      <c r="D343" s="2" t="s">
        <v>364</v>
      </c>
      <c r="E343" s="2" t="s">
        <v>700</v>
      </c>
      <c r="F343" s="2" t="s">
        <v>47</v>
      </c>
      <c r="G343" s="2" t="s">
        <v>706</v>
      </c>
      <c r="H343" s="2" t="s">
        <v>366</v>
      </c>
      <c r="I343" s="2">
        <v>43</v>
      </c>
      <c r="J343" s="2">
        <v>0.83116883116883122</v>
      </c>
      <c r="K343" s="2">
        <v>0.8</v>
      </c>
      <c r="L343" s="2">
        <v>0.86486486486486491</v>
      </c>
      <c r="M343" s="2" t="s">
        <v>74</v>
      </c>
      <c r="N343" s="2" t="s">
        <v>1242</v>
      </c>
      <c r="O343" s="2" t="s">
        <v>1243</v>
      </c>
      <c r="P343" s="2">
        <v>1.4</v>
      </c>
    </row>
    <row r="344" spans="1:16" ht="15.75" customHeight="1" x14ac:dyDescent="0.25">
      <c r="A344" s="2" t="s">
        <v>19</v>
      </c>
      <c r="B344" s="2" t="s">
        <v>45</v>
      </c>
      <c r="C344" s="2" t="s">
        <v>46</v>
      </c>
      <c r="D344" s="2" t="s">
        <v>364</v>
      </c>
      <c r="E344" s="2" t="s">
        <v>700</v>
      </c>
      <c r="F344" s="2" t="s">
        <v>47</v>
      </c>
      <c r="G344" s="2" t="s">
        <v>711</v>
      </c>
      <c r="H344" s="2" t="s">
        <v>366</v>
      </c>
      <c r="I344" s="2">
        <v>44</v>
      </c>
      <c r="J344" s="2">
        <v>0.82560706401766004</v>
      </c>
      <c r="K344" s="2">
        <v>0.80952380952380953</v>
      </c>
      <c r="L344" s="2">
        <v>0.84234234234234229</v>
      </c>
      <c r="M344" s="2" t="s">
        <v>74</v>
      </c>
      <c r="N344" s="2" t="s">
        <v>1244</v>
      </c>
      <c r="O344" s="2" t="s">
        <v>1245</v>
      </c>
      <c r="P344" s="2">
        <v>1.6</v>
      </c>
    </row>
    <row r="345" spans="1:16" ht="15.75" customHeight="1" x14ac:dyDescent="0.25">
      <c r="A345" s="2" t="s">
        <v>19</v>
      </c>
      <c r="B345" s="2" t="s">
        <v>45</v>
      </c>
      <c r="C345" s="2" t="s">
        <v>46</v>
      </c>
      <c r="D345" s="2" t="s">
        <v>364</v>
      </c>
      <c r="E345" s="2" t="s">
        <v>700</v>
      </c>
      <c r="F345" s="2" t="s">
        <v>47</v>
      </c>
      <c r="G345" s="2" t="s">
        <v>716</v>
      </c>
      <c r="H345" s="2" t="s">
        <v>366</v>
      </c>
      <c r="I345" s="2">
        <v>45</v>
      </c>
      <c r="J345" s="2">
        <v>0.82608695652173925</v>
      </c>
      <c r="K345" s="2">
        <v>0.79831932773109249</v>
      </c>
      <c r="L345" s="2">
        <v>0.85585585585585588</v>
      </c>
      <c r="M345" s="2" t="s">
        <v>74</v>
      </c>
      <c r="N345" s="2" t="s">
        <v>1246</v>
      </c>
      <c r="O345" s="2" t="s">
        <v>1247</v>
      </c>
      <c r="P345" s="2">
        <v>1.4</v>
      </c>
    </row>
    <row r="346" spans="1:16" ht="15.75" customHeight="1" x14ac:dyDescent="0.25">
      <c r="A346" s="2" t="s">
        <v>19</v>
      </c>
      <c r="B346" s="2" t="s">
        <v>45</v>
      </c>
      <c r="C346" s="2" t="s">
        <v>46</v>
      </c>
      <c r="D346" s="2" t="s">
        <v>364</v>
      </c>
      <c r="E346" s="2" t="s">
        <v>700</v>
      </c>
      <c r="F346" s="2" t="s">
        <v>47</v>
      </c>
      <c r="G346" s="2" t="s">
        <v>721</v>
      </c>
      <c r="H346" s="2" t="s">
        <v>366</v>
      </c>
      <c r="I346" s="2">
        <v>46</v>
      </c>
      <c r="J346" s="2">
        <v>0.83885209713024289</v>
      </c>
      <c r="K346" s="2">
        <v>0.82251082251082253</v>
      </c>
      <c r="L346" s="2">
        <v>0.85585585585585588</v>
      </c>
      <c r="M346" s="2" t="s">
        <v>74</v>
      </c>
      <c r="N346" s="2" t="s">
        <v>1248</v>
      </c>
      <c r="O346" s="2" t="s">
        <v>1249</v>
      </c>
      <c r="P346" s="2">
        <v>1.5</v>
      </c>
    </row>
    <row r="347" spans="1:16" ht="15.75" customHeight="1" x14ac:dyDescent="0.25">
      <c r="A347" s="2" t="s">
        <v>19</v>
      </c>
      <c r="B347" s="2" t="s">
        <v>45</v>
      </c>
      <c r="C347" s="2" t="s">
        <v>46</v>
      </c>
      <c r="D347" s="2" t="s">
        <v>364</v>
      </c>
      <c r="E347" s="2" t="s">
        <v>700</v>
      </c>
      <c r="F347" s="2" t="s">
        <v>47</v>
      </c>
      <c r="G347" s="2" t="s">
        <v>726</v>
      </c>
      <c r="H347" s="2" t="s">
        <v>366</v>
      </c>
      <c r="I347" s="2">
        <v>47</v>
      </c>
      <c r="J347" s="2">
        <v>0.82926829268292679</v>
      </c>
      <c r="K347" s="2">
        <v>0.81659388646288211</v>
      </c>
      <c r="L347" s="2">
        <v>0.84234234234234229</v>
      </c>
      <c r="M347" s="2" t="s">
        <v>74</v>
      </c>
      <c r="N347" s="2" t="s">
        <v>1250</v>
      </c>
      <c r="O347" s="2" t="s">
        <v>1251</v>
      </c>
      <c r="P347" s="2">
        <v>1.3</v>
      </c>
    </row>
    <row r="348" spans="1:16" ht="15.75" customHeight="1" x14ac:dyDescent="0.25">
      <c r="A348" s="2" t="s">
        <v>19</v>
      </c>
      <c r="B348" s="2" t="s">
        <v>45</v>
      </c>
      <c r="C348" s="2" t="s">
        <v>46</v>
      </c>
      <c r="D348" s="2" t="s">
        <v>364</v>
      </c>
      <c r="E348" s="2" t="s">
        <v>700</v>
      </c>
      <c r="F348" s="2" t="s">
        <v>47</v>
      </c>
      <c r="G348" s="2" t="s">
        <v>731</v>
      </c>
      <c r="H348" s="2" t="s">
        <v>366</v>
      </c>
      <c r="I348" s="2">
        <v>48</v>
      </c>
      <c r="J348" s="2">
        <v>0.82352941176470584</v>
      </c>
      <c r="K348" s="2">
        <v>0.79746835443037978</v>
      </c>
      <c r="L348" s="2">
        <v>0.85135135135135132</v>
      </c>
      <c r="M348" s="2" t="s">
        <v>74</v>
      </c>
      <c r="N348" s="2" t="s">
        <v>1252</v>
      </c>
      <c r="O348" s="2" t="s">
        <v>1253</v>
      </c>
      <c r="P348" s="2">
        <v>1.8</v>
      </c>
    </row>
    <row r="349" spans="1:16" ht="15.75" customHeight="1" x14ac:dyDescent="0.25">
      <c r="A349" s="2" t="s">
        <v>19</v>
      </c>
      <c r="B349" s="2" t="s">
        <v>45</v>
      </c>
      <c r="C349" s="2" t="s">
        <v>46</v>
      </c>
      <c r="D349" s="2" t="s">
        <v>364</v>
      </c>
      <c r="E349" s="2" t="s">
        <v>700</v>
      </c>
      <c r="F349" s="2" t="s">
        <v>47</v>
      </c>
      <c r="G349" s="2" t="s">
        <v>736</v>
      </c>
      <c r="H349" s="2" t="s">
        <v>366</v>
      </c>
      <c r="I349" s="2">
        <v>49</v>
      </c>
      <c r="J349" s="2">
        <v>0.82300884955752207</v>
      </c>
      <c r="K349" s="2">
        <v>0.80869565217391304</v>
      </c>
      <c r="L349" s="2">
        <v>0.83783783783783783</v>
      </c>
      <c r="M349" s="2" t="s">
        <v>74</v>
      </c>
      <c r="N349" s="2" t="s">
        <v>1254</v>
      </c>
      <c r="O349" s="2" t="s">
        <v>1255</v>
      </c>
      <c r="P349" s="2">
        <v>1.4</v>
      </c>
    </row>
    <row r="350" spans="1:16" ht="15.75" customHeight="1" x14ac:dyDescent="0.25">
      <c r="A350" s="2" t="s">
        <v>19</v>
      </c>
      <c r="B350" s="2" t="s">
        <v>45</v>
      </c>
      <c r="C350" s="2" t="s">
        <v>46</v>
      </c>
      <c r="D350" s="2" t="s">
        <v>364</v>
      </c>
      <c r="E350" s="2" t="s">
        <v>700</v>
      </c>
      <c r="F350" s="2" t="s">
        <v>47</v>
      </c>
      <c r="G350" s="2" t="s">
        <v>741</v>
      </c>
      <c r="H350" s="2" t="s">
        <v>366</v>
      </c>
      <c r="I350" s="2">
        <v>50</v>
      </c>
      <c r="J350" s="2">
        <v>0.82275711159737419</v>
      </c>
      <c r="K350" s="2">
        <v>0.8</v>
      </c>
      <c r="L350" s="2">
        <v>0.84684684684684686</v>
      </c>
      <c r="M350" s="2" t="s">
        <v>74</v>
      </c>
      <c r="N350" s="2" t="s">
        <v>1256</v>
      </c>
      <c r="O350" s="2" t="s">
        <v>1257</v>
      </c>
      <c r="P350" s="2">
        <v>1.4</v>
      </c>
    </row>
    <row r="351" spans="1:16" ht="15.75" customHeight="1" x14ac:dyDescent="0.25">
      <c r="A351" s="2" t="s">
        <v>19</v>
      </c>
      <c r="B351" s="2" t="s">
        <v>45</v>
      </c>
      <c r="C351" s="2" t="s">
        <v>46</v>
      </c>
      <c r="D351" s="2" t="s">
        <v>364</v>
      </c>
      <c r="E351" s="2" t="s">
        <v>700</v>
      </c>
      <c r="F351" s="2" t="s">
        <v>47</v>
      </c>
      <c r="G351" s="2" t="s">
        <v>746</v>
      </c>
      <c r="H351" s="2" t="s">
        <v>366</v>
      </c>
      <c r="I351" s="2">
        <v>51</v>
      </c>
      <c r="J351" s="2">
        <v>0.81545064377682408</v>
      </c>
      <c r="K351" s="2">
        <v>0.77868852459016391</v>
      </c>
      <c r="L351" s="2">
        <v>0.85585585585585588</v>
      </c>
      <c r="M351" s="2" t="s">
        <v>74</v>
      </c>
      <c r="N351" s="2" t="s">
        <v>1258</v>
      </c>
      <c r="O351" s="2" t="s">
        <v>1259</v>
      </c>
      <c r="P351" s="2">
        <v>1.4</v>
      </c>
    </row>
    <row r="352" spans="1:16" ht="15.75" customHeight="1" x14ac:dyDescent="0.25">
      <c r="A352" s="2" t="s">
        <v>19</v>
      </c>
      <c r="B352" s="2" t="s">
        <v>45</v>
      </c>
      <c r="C352" s="2" t="s">
        <v>46</v>
      </c>
      <c r="D352" s="2" t="s">
        <v>364</v>
      </c>
      <c r="E352" s="2" t="s">
        <v>700</v>
      </c>
      <c r="F352" s="2" t="s">
        <v>47</v>
      </c>
      <c r="G352" s="2" t="s">
        <v>751</v>
      </c>
      <c r="H352" s="2" t="s">
        <v>366</v>
      </c>
      <c r="I352" s="2">
        <v>52</v>
      </c>
      <c r="J352" s="2">
        <v>0.82197802197802183</v>
      </c>
      <c r="K352" s="2">
        <v>0.80257510729613735</v>
      </c>
      <c r="L352" s="2">
        <v>0.84234234234234229</v>
      </c>
      <c r="M352" s="2" t="s">
        <v>74</v>
      </c>
      <c r="N352" s="2" t="s">
        <v>1260</v>
      </c>
      <c r="O352" s="2" t="s">
        <v>1261</v>
      </c>
      <c r="P352" s="2">
        <v>1.4</v>
      </c>
    </row>
    <row r="353" spans="1:16" ht="15.75" customHeight="1" x14ac:dyDescent="0.25">
      <c r="A353" s="2" t="s">
        <v>19</v>
      </c>
      <c r="B353" s="2" t="s">
        <v>45</v>
      </c>
      <c r="C353" s="2" t="s">
        <v>46</v>
      </c>
      <c r="D353" s="2" t="s">
        <v>364</v>
      </c>
      <c r="E353" s="2" t="s">
        <v>700</v>
      </c>
      <c r="F353" s="2" t="s">
        <v>47</v>
      </c>
      <c r="G353" s="2" t="s">
        <v>756</v>
      </c>
      <c r="H353" s="2" t="s">
        <v>366</v>
      </c>
      <c r="I353" s="2">
        <v>53</v>
      </c>
      <c r="J353" s="2">
        <v>0.8120950323974081</v>
      </c>
      <c r="K353" s="2">
        <v>0.78008298755186722</v>
      </c>
      <c r="L353" s="2">
        <v>0.84684684684684686</v>
      </c>
      <c r="M353" s="2" t="s">
        <v>74</v>
      </c>
      <c r="N353" s="2" t="s">
        <v>1262</v>
      </c>
      <c r="O353" s="2" t="s">
        <v>1263</v>
      </c>
      <c r="P353" s="2">
        <v>1.4</v>
      </c>
    </row>
    <row r="354" spans="1:16" ht="15.75" customHeight="1" x14ac:dyDescent="0.25">
      <c r="A354" s="2" t="s">
        <v>19</v>
      </c>
      <c r="B354" s="2" t="s">
        <v>45</v>
      </c>
      <c r="C354" s="2" t="s">
        <v>46</v>
      </c>
      <c r="D354" s="2" t="s">
        <v>364</v>
      </c>
      <c r="E354" s="2" t="s">
        <v>700</v>
      </c>
      <c r="F354" s="2" t="s">
        <v>47</v>
      </c>
      <c r="G354" s="2" t="s">
        <v>761</v>
      </c>
      <c r="H354" s="2" t="s">
        <v>366</v>
      </c>
      <c r="I354" s="2">
        <v>54</v>
      </c>
      <c r="J354" s="2">
        <v>0.8307692307692307</v>
      </c>
      <c r="K354" s="2">
        <v>0.81115879828326176</v>
      </c>
      <c r="L354" s="2">
        <v>0.85135135135135132</v>
      </c>
      <c r="M354" s="2" t="s">
        <v>74</v>
      </c>
      <c r="N354" s="2" t="s">
        <v>1264</v>
      </c>
      <c r="O354" s="2" t="s">
        <v>1265</v>
      </c>
      <c r="P354" s="2">
        <v>1.4</v>
      </c>
    </row>
    <row r="355" spans="1:16" ht="15.75" customHeight="1" x14ac:dyDescent="0.25">
      <c r="A355" s="2" t="s">
        <v>19</v>
      </c>
      <c r="B355" s="2" t="s">
        <v>45</v>
      </c>
      <c r="C355" s="2" t="s">
        <v>46</v>
      </c>
      <c r="D355" s="2" t="s">
        <v>364</v>
      </c>
      <c r="E355" s="2" t="s">
        <v>700</v>
      </c>
      <c r="F355" s="2" t="s">
        <v>47</v>
      </c>
      <c r="G355" s="2" t="s">
        <v>766</v>
      </c>
      <c r="H355" s="2" t="s">
        <v>366</v>
      </c>
      <c r="I355" s="2">
        <v>55</v>
      </c>
      <c r="J355" s="2">
        <v>0.83408071748878931</v>
      </c>
      <c r="K355" s="2">
        <v>0.8303571428571429</v>
      </c>
      <c r="L355" s="2">
        <v>0.83783783783783783</v>
      </c>
      <c r="M355" s="2" t="s">
        <v>74</v>
      </c>
      <c r="N355" s="2" t="s">
        <v>1266</v>
      </c>
      <c r="O355" s="2" t="s">
        <v>1267</v>
      </c>
      <c r="P355" s="2">
        <v>1.8</v>
      </c>
    </row>
    <row r="356" spans="1:16" ht="15.75" customHeight="1" x14ac:dyDescent="0.25">
      <c r="A356" s="2" t="s">
        <v>19</v>
      </c>
      <c r="B356" s="2" t="s">
        <v>45</v>
      </c>
      <c r="C356" s="2" t="s">
        <v>46</v>
      </c>
      <c r="D356" s="2" t="s">
        <v>364</v>
      </c>
      <c r="E356" s="2" t="s">
        <v>700</v>
      </c>
      <c r="F356" s="2" t="s">
        <v>47</v>
      </c>
      <c r="G356" s="2" t="s">
        <v>771</v>
      </c>
      <c r="H356" s="2" t="s">
        <v>366</v>
      </c>
      <c r="I356" s="2">
        <v>56</v>
      </c>
      <c r="J356" s="2">
        <v>0.83549783549783552</v>
      </c>
      <c r="K356" s="2">
        <v>0.8041666666666667</v>
      </c>
      <c r="L356" s="2">
        <v>0.86936936936936937</v>
      </c>
      <c r="M356" s="2" t="s">
        <v>74</v>
      </c>
      <c r="N356" s="2" t="s">
        <v>1268</v>
      </c>
      <c r="O356" s="2" t="s">
        <v>1269</v>
      </c>
      <c r="P356" s="2">
        <v>1.4</v>
      </c>
    </row>
    <row r="357" spans="1:16" ht="15.75" customHeight="1" x14ac:dyDescent="0.25">
      <c r="A357" s="2" t="s">
        <v>19</v>
      </c>
      <c r="B357" s="2" t="s">
        <v>45</v>
      </c>
      <c r="C357" s="2" t="s">
        <v>46</v>
      </c>
      <c r="D357" s="2" t="s">
        <v>364</v>
      </c>
      <c r="E357" s="2" t="s">
        <v>700</v>
      </c>
      <c r="F357" s="2" t="s">
        <v>47</v>
      </c>
      <c r="G357" s="2" t="s">
        <v>776</v>
      </c>
      <c r="H357" s="2" t="s">
        <v>366</v>
      </c>
      <c r="I357" s="2">
        <v>57</v>
      </c>
      <c r="J357" s="2">
        <v>0.84513274336283184</v>
      </c>
      <c r="K357" s="2">
        <v>0.83043478260869563</v>
      </c>
      <c r="L357" s="2">
        <v>0.86036036036036034</v>
      </c>
      <c r="M357" s="2" t="s">
        <v>74</v>
      </c>
      <c r="N357" s="2" t="s">
        <v>1270</v>
      </c>
      <c r="O357" s="2" t="s">
        <v>1271</v>
      </c>
      <c r="P357" s="2">
        <v>1.4</v>
      </c>
    </row>
    <row r="358" spans="1:16" ht="15.75" customHeight="1" x14ac:dyDescent="0.25">
      <c r="A358" s="2" t="s">
        <v>19</v>
      </c>
      <c r="B358" s="2" t="s">
        <v>45</v>
      </c>
      <c r="C358" s="2" t="s">
        <v>46</v>
      </c>
      <c r="D358" s="2" t="s">
        <v>364</v>
      </c>
      <c r="E358" s="2" t="s">
        <v>700</v>
      </c>
      <c r="F358" s="2" t="s">
        <v>47</v>
      </c>
      <c r="G358" s="2" t="s">
        <v>781</v>
      </c>
      <c r="H358" s="2" t="s">
        <v>366</v>
      </c>
      <c r="I358" s="2">
        <v>58</v>
      </c>
      <c r="J358" s="2">
        <v>0.84304932735426019</v>
      </c>
      <c r="K358" s="2">
        <v>0.8392857142857143</v>
      </c>
      <c r="L358" s="2">
        <v>0.84684684684684686</v>
      </c>
      <c r="M358" s="2" t="s">
        <v>74</v>
      </c>
      <c r="N358" s="2" t="s">
        <v>1272</v>
      </c>
      <c r="O358" s="2" t="s">
        <v>1273</v>
      </c>
      <c r="P358" s="2">
        <v>1.4</v>
      </c>
    </row>
    <row r="359" spans="1:16" ht="15.75" customHeight="1" x14ac:dyDescent="0.25">
      <c r="A359" s="2" t="s">
        <v>19</v>
      </c>
      <c r="B359" s="2" t="s">
        <v>45</v>
      </c>
      <c r="C359" s="2" t="s">
        <v>46</v>
      </c>
      <c r="D359" s="2" t="s">
        <v>364</v>
      </c>
      <c r="E359" s="2" t="s">
        <v>700</v>
      </c>
      <c r="F359" s="2" t="s">
        <v>47</v>
      </c>
      <c r="G359" s="2" t="s">
        <v>786</v>
      </c>
      <c r="H359" s="2" t="s">
        <v>366</v>
      </c>
      <c r="I359" s="2">
        <v>59</v>
      </c>
      <c r="J359" s="2">
        <v>0.83549783549783552</v>
      </c>
      <c r="K359" s="2">
        <v>0.8041666666666667</v>
      </c>
      <c r="L359" s="2">
        <v>0.86936936936936937</v>
      </c>
      <c r="M359" s="2" t="s">
        <v>74</v>
      </c>
      <c r="N359" s="2" t="s">
        <v>1272</v>
      </c>
      <c r="O359" s="2" t="s">
        <v>1274</v>
      </c>
      <c r="P359" s="2">
        <v>0.8</v>
      </c>
    </row>
    <row r="360" spans="1:16" ht="15.75" customHeight="1" x14ac:dyDescent="0.25">
      <c r="A360" s="2" t="s">
        <v>19</v>
      </c>
      <c r="B360" s="2" t="s">
        <v>45</v>
      </c>
      <c r="C360" s="2" t="s">
        <v>46</v>
      </c>
      <c r="D360" s="2" t="s">
        <v>364</v>
      </c>
      <c r="E360" s="2" t="s">
        <v>700</v>
      </c>
      <c r="F360" s="2" t="s">
        <v>47</v>
      </c>
      <c r="G360" s="2" t="s">
        <v>791</v>
      </c>
      <c r="H360" s="2" t="s">
        <v>366</v>
      </c>
      <c r="I360" s="2">
        <v>60</v>
      </c>
      <c r="J360" s="2">
        <v>0.82096069868995636</v>
      </c>
      <c r="K360" s="2">
        <v>0.79661016949152541</v>
      </c>
      <c r="L360" s="2">
        <v>0.84684684684684686</v>
      </c>
      <c r="M360" s="2" t="s">
        <v>74</v>
      </c>
      <c r="N360" s="2" t="s">
        <v>1275</v>
      </c>
      <c r="O360" s="2" t="s">
        <v>1276</v>
      </c>
      <c r="P360" s="2">
        <v>1.2</v>
      </c>
    </row>
    <row r="361" spans="1:16" ht="15.75" customHeight="1" x14ac:dyDescent="0.25">
      <c r="A361" s="2" t="s">
        <v>19</v>
      </c>
      <c r="B361" s="2" t="s">
        <v>45</v>
      </c>
      <c r="C361" s="2" t="s">
        <v>46</v>
      </c>
      <c r="D361" s="2" t="s">
        <v>364</v>
      </c>
      <c r="E361" s="2" t="s">
        <v>700</v>
      </c>
      <c r="F361" s="2" t="s">
        <v>47</v>
      </c>
      <c r="G361" s="2" t="s">
        <v>796</v>
      </c>
      <c r="H361" s="2" t="s">
        <v>366</v>
      </c>
      <c r="I361" s="2">
        <v>61</v>
      </c>
      <c r="J361" s="2">
        <v>0.81561822125813455</v>
      </c>
      <c r="K361" s="2">
        <v>0.78661087866108792</v>
      </c>
      <c r="L361" s="2">
        <v>0.84684684684684686</v>
      </c>
      <c r="M361" s="2" t="s">
        <v>74</v>
      </c>
      <c r="N361" s="2" t="s">
        <v>1275</v>
      </c>
      <c r="O361" s="2" t="s">
        <v>1277</v>
      </c>
      <c r="P361" s="2">
        <v>0.8</v>
      </c>
    </row>
    <row r="362" spans="1:16" ht="15.75" customHeight="1" x14ac:dyDescent="0.25">
      <c r="A362" s="2" t="s">
        <v>19</v>
      </c>
      <c r="B362" s="2" t="s">
        <v>62</v>
      </c>
      <c r="C362" s="2" t="s">
        <v>64</v>
      </c>
      <c r="D362" s="2" t="s">
        <v>55</v>
      </c>
      <c r="E362" s="2" t="s">
        <v>57</v>
      </c>
      <c r="F362" s="2" t="s">
        <v>32</v>
      </c>
      <c r="G362" s="2" t="s">
        <v>59</v>
      </c>
      <c r="H362" s="2" t="s">
        <v>61</v>
      </c>
      <c r="I362" s="2">
        <v>42</v>
      </c>
      <c r="J362" s="2">
        <v>0.71458773784355178</v>
      </c>
      <c r="K362" s="2">
        <v>0.69547325102880664</v>
      </c>
      <c r="L362" s="2">
        <v>0.73478260869565215</v>
      </c>
      <c r="M362" s="2" t="s">
        <v>74</v>
      </c>
      <c r="N362" s="2" t="s">
        <v>1278</v>
      </c>
      <c r="O362" s="2" t="s">
        <v>1279</v>
      </c>
      <c r="P362" s="2">
        <v>8.3000000000000007</v>
      </c>
    </row>
    <row r="363" spans="1:16" ht="15.75" customHeight="1" x14ac:dyDescent="0.25">
      <c r="A363" s="2" t="s">
        <v>19</v>
      </c>
      <c r="B363" s="2" t="s">
        <v>62</v>
      </c>
      <c r="C363" s="2" t="s">
        <v>64</v>
      </c>
      <c r="D363" s="2" t="s">
        <v>55</v>
      </c>
      <c r="E363" s="2" t="s">
        <v>57</v>
      </c>
      <c r="F363" s="2" t="s">
        <v>32</v>
      </c>
      <c r="G363" s="2" t="s">
        <v>71</v>
      </c>
      <c r="H363" s="2" t="s">
        <v>61</v>
      </c>
      <c r="I363" s="2">
        <v>43</v>
      </c>
      <c r="J363" s="2">
        <v>0.67099567099567103</v>
      </c>
      <c r="K363" s="2">
        <v>0.6681034482758621</v>
      </c>
      <c r="L363" s="2">
        <v>0.67391304347826086</v>
      </c>
      <c r="M363" s="2" t="s">
        <v>74</v>
      </c>
      <c r="N363" s="2" t="s">
        <v>1280</v>
      </c>
      <c r="O363" s="2" t="s">
        <v>1281</v>
      </c>
      <c r="P363" s="2">
        <v>1.9</v>
      </c>
    </row>
    <row r="364" spans="1:16" ht="15.75" customHeight="1" x14ac:dyDescent="0.25">
      <c r="A364" s="2" t="s">
        <v>19</v>
      </c>
      <c r="B364" s="2" t="s">
        <v>62</v>
      </c>
      <c r="C364" s="2" t="s">
        <v>64</v>
      </c>
      <c r="D364" s="2" t="s">
        <v>55</v>
      </c>
      <c r="E364" s="2" t="s">
        <v>57</v>
      </c>
      <c r="F364" s="2" t="s">
        <v>32</v>
      </c>
      <c r="G364" s="2" t="s">
        <v>79</v>
      </c>
      <c r="H364" s="2" t="s">
        <v>61</v>
      </c>
      <c r="I364" s="2">
        <v>44</v>
      </c>
      <c r="J364" s="2">
        <v>0.68965517241379304</v>
      </c>
      <c r="K364" s="2">
        <v>0.64638783269961975</v>
      </c>
      <c r="L364" s="2">
        <v>0.73913043478260865</v>
      </c>
      <c r="M364" s="2" t="s">
        <v>74</v>
      </c>
      <c r="N364" s="2" t="s">
        <v>1282</v>
      </c>
      <c r="O364" s="2" t="s">
        <v>1283</v>
      </c>
      <c r="P364" s="2">
        <v>2.2000000000000002</v>
      </c>
    </row>
    <row r="365" spans="1:16" ht="15.75" customHeight="1" x14ac:dyDescent="0.25">
      <c r="A365" s="2" t="s">
        <v>19</v>
      </c>
      <c r="B365" s="2" t="s">
        <v>62</v>
      </c>
      <c r="C365" s="2" t="s">
        <v>64</v>
      </c>
      <c r="D365" s="2" t="s">
        <v>55</v>
      </c>
      <c r="E365" s="2" t="s">
        <v>57</v>
      </c>
      <c r="F365" s="2" t="s">
        <v>32</v>
      </c>
      <c r="G365" s="2" t="s">
        <v>86</v>
      </c>
      <c r="H365" s="2" t="s">
        <v>61</v>
      </c>
      <c r="I365" s="2">
        <v>45</v>
      </c>
      <c r="J365" s="2">
        <v>0.69915254237288138</v>
      </c>
      <c r="K365" s="2">
        <v>0.68181818181818177</v>
      </c>
      <c r="L365" s="2">
        <v>0.71739130434782605</v>
      </c>
      <c r="M365" s="2" t="s">
        <v>74</v>
      </c>
      <c r="N365" s="2" t="s">
        <v>1284</v>
      </c>
      <c r="O365" s="2" t="s">
        <v>1285</v>
      </c>
      <c r="P365" s="2">
        <v>1.9</v>
      </c>
    </row>
    <row r="366" spans="1:16" ht="15.75" customHeight="1" x14ac:dyDescent="0.25">
      <c r="A366" s="2" t="s">
        <v>19</v>
      </c>
      <c r="B366" s="2" t="s">
        <v>62</v>
      </c>
      <c r="C366" s="2" t="s">
        <v>64</v>
      </c>
      <c r="D366" s="2" t="s">
        <v>55</v>
      </c>
      <c r="E366" s="2" t="s">
        <v>57</v>
      </c>
      <c r="F366" s="2" t="s">
        <v>32</v>
      </c>
      <c r="G366" s="2" t="s">
        <v>93</v>
      </c>
      <c r="H366" s="2" t="s">
        <v>61</v>
      </c>
      <c r="I366" s="2">
        <v>46</v>
      </c>
      <c r="J366" s="2">
        <v>0.67653276955602526</v>
      </c>
      <c r="K366" s="2">
        <v>0.65843621399176955</v>
      </c>
      <c r="L366" s="2">
        <v>0.69565217391304346</v>
      </c>
      <c r="M366" s="2" t="s">
        <v>74</v>
      </c>
      <c r="N366" s="2" t="s">
        <v>1286</v>
      </c>
      <c r="O366" s="2" t="s">
        <v>1287</v>
      </c>
      <c r="P366" s="2">
        <v>1.9</v>
      </c>
    </row>
    <row r="367" spans="1:16" ht="15.75" customHeight="1" x14ac:dyDescent="0.25">
      <c r="A367" s="2" t="s">
        <v>19</v>
      </c>
      <c r="B367" s="2" t="s">
        <v>62</v>
      </c>
      <c r="C367" s="2" t="s">
        <v>64</v>
      </c>
      <c r="D367" s="2" t="s">
        <v>55</v>
      </c>
      <c r="E367" s="2" t="s">
        <v>57</v>
      </c>
      <c r="F367" s="2" t="s">
        <v>32</v>
      </c>
      <c r="G367" s="2" t="s">
        <v>100</v>
      </c>
      <c r="H367" s="2" t="s">
        <v>61</v>
      </c>
      <c r="I367" s="2">
        <v>47</v>
      </c>
      <c r="J367" s="2">
        <v>0.67634854771784236</v>
      </c>
      <c r="K367" s="2">
        <v>0.64682539682539686</v>
      </c>
      <c r="L367" s="2">
        <v>0.70869565217391306</v>
      </c>
      <c r="M367" s="2" t="s">
        <v>74</v>
      </c>
      <c r="N367" s="2" t="s">
        <v>1288</v>
      </c>
      <c r="O367" s="2" t="s">
        <v>1289</v>
      </c>
      <c r="P367" s="2">
        <v>2.2999999999999998</v>
      </c>
    </row>
    <row r="368" spans="1:16" ht="15.75" customHeight="1" x14ac:dyDescent="0.25">
      <c r="A368" s="2" t="s">
        <v>19</v>
      </c>
      <c r="B368" s="2" t="s">
        <v>62</v>
      </c>
      <c r="C368" s="2" t="s">
        <v>64</v>
      </c>
      <c r="D368" s="2" t="s">
        <v>55</v>
      </c>
      <c r="E368" s="2" t="s">
        <v>57</v>
      </c>
      <c r="F368" s="2" t="s">
        <v>32</v>
      </c>
      <c r="G368" s="2" t="s">
        <v>108</v>
      </c>
      <c r="H368" s="2" t="s">
        <v>61</v>
      </c>
      <c r="I368" s="2">
        <v>48</v>
      </c>
      <c r="J368" s="2">
        <v>0.67230443974630028</v>
      </c>
      <c r="K368" s="2">
        <v>0.65432098765432101</v>
      </c>
      <c r="L368" s="2">
        <v>0.69130434782608696</v>
      </c>
      <c r="M368" s="2" t="s">
        <v>74</v>
      </c>
      <c r="N368" s="2" t="s">
        <v>1290</v>
      </c>
      <c r="O368" s="2" t="s">
        <v>1291</v>
      </c>
      <c r="P368" s="2">
        <v>1.9</v>
      </c>
    </row>
    <row r="369" spans="1:16" ht="15.75" customHeight="1" x14ac:dyDescent="0.25">
      <c r="A369" s="2" t="s">
        <v>19</v>
      </c>
      <c r="B369" s="2" t="s">
        <v>62</v>
      </c>
      <c r="C369" s="2" t="s">
        <v>64</v>
      </c>
      <c r="D369" s="2" t="s">
        <v>55</v>
      </c>
      <c r="E369" s="2" t="s">
        <v>57</v>
      </c>
      <c r="F369" s="2" t="s">
        <v>32</v>
      </c>
      <c r="G369" s="2" t="s">
        <v>113</v>
      </c>
      <c r="H369" s="2" t="s">
        <v>61</v>
      </c>
      <c r="I369" s="2">
        <v>49</v>
      </c>
      <c r="J369" s="2">
        <v>0.6929460580912864</v>
      </c>
      <c r="K369" s="2">
        <v>0.66269841269841268</v>
      </c>
      <c r="L369" s="2">
        <v>0.72608695652173916</v>
      </c>
      <c r="M369" s="2" t="s">
        <v>74</v>
      </c>
      <c r="N369" s="2" t="s">
        <v>1292</v>
      </c>
      <c r="O369" s="2" t="s">
        <v>1293</v>
      </c>
      <c r="P369" s="2">
        <v>1.9</v>
      </c>
    </row>
    <row r="370" spans="1:16" ht="15.75" customHeight="1" x14ac:dyDescent="0.25">
      <c r="A370" s="2" t="s">
        <v>19</v>
      </c>
      <c r="B370" s="2" t="s">
        <v>62</v>
      </c>
      <c r="C370" s="2" t="s">
        <v>64</v>
      </c>
      <c r="D370" s="2" t="s">
        <v>55</v>
      </c>
      <c r="E370" s="2" t="s">
        <v>57</v>
      </c>
      <c r="F370" s="2" t="s">
        <v>32</v>
      </c>
      <c r="G370" s="2" t="s">
        <v>118</v>
      </c>
      <c r="H370" s="2" t="s">
        <v>61</v>
      </c>
      <c r="I370" s="2">
        <v>50</v>
      </c>
      <c r="J370" s="2">
        <v>0.68464730290456433</v>
      </c>
      <c r="K370" s="2">
        <v>0.65476190476190477</v>
      </c>
      <c r="L370" s="2">
        <v>0.71739130434782605</v>
      </c>
      <c r="M370" s="2" t="s">
        <v>74</v>
      </c>
      <c r="N370" s="2" t="s">
        <v>1294</v>
      </c>
      <c r="O370" s="2" t="s">
        <v>1295</v>
      </c>
      <c r="P370" s="2">
        <v>2.2000000000000002</v>
      </c>
    </row>
    <row r="371" spans="1:16" ht="15.75" customHeight="1" x14ac:dyDescent="0.25">
      <c r="A371" s="2" t="s">
        <v>19</v>
      </c>
      <c r="B371" s="2" t="s">
        <v>62</v>
      </c>
      <c r="C371" s="2" t="s">
        <v>64</v>
      </c>
      <c r="D371" s="2" t="s">
        <v>55</v>
      </c>
      <c r="E371" s="2" t="s">
        <v>57</v>
      </c>
      <c r="F371" s="2" t="s">
        <v>32</v>
      </c>
      <c r="G371" s="2" t="s">
        <v>123</v>
      </c>
      <c r="H371" s="2" t="s">
        <v>61</v>
      </c>
      <c r="I371" s="2">
        <v>51</v>
      </c>
      <c r="J371" s="2">
        <v>0.69083155650319827</v>
      </c>
      <c r="K371" s="2">
        <v>0.67782426778242677</v>
      </c>
      <c r="L371" s="2">
        <v>0.70434782608695656</v>
      </c>
      <c r="M371" s="2" t="s">
        <v>74</v>
      </c>
      <c r="N371" s="2" t="s">
        <v>1296</v>
      </c>
      <c r="O371" s="2" t="s">
        <v>1297</v>
      </c>
      <c r="P371" s="2">
        <v>1.9</v>
      </c>
    </row>
    <row r="372" spans="1:16" ht="15.75" customHeight="1" x14ac:dyDescent="0.25">
      <c r="A372" s="2" t="s">
        <v>19</v>
      </c>
      <c r="B372" s="2" t="s">
        <v>62</v>
      </c>
      <c r="C372" s="2" t="s">
        <v>64</v>
      </c>
      <c r="D372" s="2" t="s">
        <v>55</v>
      </c>
      <c r="E372" s="2" t="s">
        <v>57</v>
      </c>
      <c r="F372" s="2" t="s">
        <v>32</v>
      </c>
      <c r="G372" s="2" t="s">
        <v>128</v>
      </c>
      <c r="H372" s="2" t="s">
        <v>61</v>
      </c>
      <c r="I372" s="2">
        <v>52</v>
      </c>
      <c r="J372" s="2">
        <v>0.70464135021097052</v>
      </c>
      <c r="K372" s="2">
        <v>0.68442622950819676</v>
      </c>
      <c r="L372" s="2">
        <v>0.72608695652173916</v>
      </c>
      <c r="M372" s="2" t="s">
        <v>74</v>
      </c>
      <c r="N372" s="2" t="s">
        <v>1298</v>
      </c>
      <c r="O372" s="2" t="s">
        <v>1299</v>
      </c>
      <c r="P372" s="2">
        <v>1.9</v>
      </c>
    </row>
    <row r="373" spans="1:16" ht="15.75" customHeight="1" x14ac:dyDescent="0.25">
      <c r="A373" s="2" t="s">
        <v>19</v>
      </c>
      <c r="B373" s="2" t="s">
        <v>62</v>
      </c>
      <c r="C373" s="2" t="s">
        <v>64</v>
      </c>
      <c r="D373" s="2" t="s">
        <v>55</v>
      </c>
      <c r="E373" s="2" t="s">
        <v>57</v>
      </c>
      <c r="F373" s="2" t="s">
        <v>32</v>
      </c>
      <c r="G373" s="2" t="s">
        <v>133</v>
      </c>
      <c r="H373" s="2" t="s">
        <v>61</v>
      </c>
      <c r="I373" s="2">
        <v>53</v>
      </c>
      <c r="J373" s="2">
        <v>0.66666666666666674</v>
      </c>
      <c r="K373" s="2">
        <v>0.64754098360655743</v>
      </c>
      <c r="L373" s="2">
        <v>0.68695652173913047</v>
      </c>
      <c r="M373" s="2" t="s">
        <v>74</v>
      </c>
      <c r="N373" s="2" t="s">
        <v>1300</v>
      </c>
      <c r="O373" s="2" t="s">
        <v>1301</v>
      </c>
      <c r="P373" s="2">
        <v>2.2999999999999998</v>
      </c>
    </row>
    <row r="374" spans="1:16" ht="15.75" customHeight="1" x14ac:dyDescent="0.25">
      <c r="A374" s="2" t="s">
        <v>19</v>
      </c>
      <c r="B374" s="2" t="s">
        <v>62</v>
      </c>
      <c r="C374" s="2" t="s">
        <v>64</v>
      </c>
      <c r="D374" s="2" t="s">
        <v>55</v>
      </c>
      <c r="E374" s="2" t="s">
        <v>57</v>
      </c>
      <c r="F374" s="2" t="s">
        <v>32</v>
      </c>
      <c r="G374" s="2" t="s">
        <v>138</v>
      </c>
      <c r="H374" s="2" t="s">
        <v>61</v>
      </c>
      <c r="I374" s="2">
        <v>54</v>
      </c>
      <c r="J374" s="2">
        <v>0.68607068607068611</v>
      </c>
      <c r="K374" s="2">
        <v>0.65737051792828682</v>
      </c>
      <c r="L374" s="2">
        <v>0.71739130434782605</v>
      </c>
      <c r="M374" s="2" t="s">
        <v>74</v>
      </c>
      <c r="N374" s="2" t="s">
        <v>1302</v>
      </c>
      <c r="O374" s="2" t="s">
        <v>1303</v>
      </c>
      <c r="P374" s="2">
        <v>1.9</v>
      </c>
    </row>
    <row r="375" spans="1:16" ht="15.75" customHeight="1" x14ac:dyDescent="0.25">
      <c r="A375" s="2" t="s">
        <v>19</v>
      </c>
      <c r="B375" s="2" t="s">
        <v>62</v>
      </c>
      <c r="C375" s="2" t="s">
        <v>64</v>
      </c>
      <c r="D375" s="2" t="s">
        <v>55</v>
      </c>
      <c r="E375" s="2" t="s">
        <v>57</v>
      </c>
      <c r="F375" s="2" t="s">
        <v>32</v>
      </c>
      <c r="G375" s="2" t="s">
        <v>143</v>
      </c>
      <c r="H375" s="2" t="s">
        <v>61</v>
      </c>
      <c r="I375" s="2">
        <v>55</v>
      </c>
      <c r="J375" s="2">
        <v>0.69230769230769229</v>
      </c>
      <c r="K375" s="2">
        <v>0.68067226890756305</v>
      </c>
      <c r="L375" s="2">
        <v>0.70434782608695656</v>
      </c>
      <c r="M375" s="2" t="s">
        <v>74</v>
      </c>
      <c r="N375" s="2" t="s">
        <v>1304</v>
      </c>
      <c r="O375" s="2" t="s">
        <v>1305</v>
      </c>
      <c r="P375" s="2">
        <v>1.9</v>
      </c>
    </row>
    <row r="376" spans="1:16" ht="15.75" customHeight="1" x14ac:dyDescent="0.25">
      <c r="A376" s="2" t="s">
        <v>19</v>
      </c>
      <c r="B376" s="2" t="s">
        <v>62</v>
      </c>
      <c r="C376" s="2" t="s">
        <v>64</v>
      </c>
      <c r="D376" s="2" t="s">
        <v>55</v>
      </c>
      <c r="E376" s="2" t="s">
        <v>57</v>
      </c>
      <c r="F376" s="2" t="s">
        <v>32</v>
      </c>
      <c r="G376" s="2" t="s">
        <v>149</v>
      </c>
      <c r="H376" s="2" t="s">
        <v>61</v>
      </c>
      <c r="I376" s="2">
        <v>56</v>
      </c>
      <c r="J376" s="2">
        <v>0.67474747474747476</v>
      </c>
      <c r="K376" s="2">
        <v>0.63018867924528299</v>
      </c>
      <c r="L376" s="2">
        <v>0.72608695652173916</v>
      </c>
      <c r="M376" s="2" t="s">
        <v>74</v>
      </c>
      <c r="N376" s="2" t="s">
        <v>1306</v>
      </c>
      <c r="O376" s="2" t="s">
        <v>1307</v>
      </c>
      <c r="P376" s="2">
        <v>2.2999999999999998</v>
      </c>
    </row>
    <row r="377" spans="1:16" ht="15.75" customHeight="1" x14ac:dyDescent="0.25">
      <c r="A377" s="2" t="s">
        <v>19</v>
      </c>
      <c r="B377" s="2" t="s">
        <v>62</v>
      </c>
      <c r="C377" s="2" t="s">
        <v>64</v>
      </c>
      <c r="D377" s="2" t="s">
        <v>55</v>
      </c>
      <c r="E377" s="2" t="s">
        <v>57</v>
      </c>
      <c r="F377" s="2" t="s">
        <v>32</v>
      </c>
      <c r="G377" s="2" t="s">
        <v>154</v>
      </c>
      <c r="H377" s="2" t="s">
        <v>61</v>
      </c>
      <c r="I377" s="2">
        <v>57</v>
      </c>
      <c r="J377" s="2">
        <v>0.70636550308008217</v>
      </c>
      <c r="K377" s="2">
        <v>0.66926070038910501</v>
      </c>
      <c r="L377" s="2">
        <v>0.74782608695652175</v>
      </c>
      <c r="M377" s="2" t="s">
        <v>74</v>
      </c>
      <c r="N377" s="2" t="s">
        <v>1308</v>
      </c>
      <c r="O377" s="2" t="s">
        <v>1309</v>
      </c>
      <c r="P377" s="2">
        <v>1.8</v>
      </c>
    </row>
    <row r="378" spans="1:16" ht="15.75" customHeight="1" x14ac:dyDescent="0.25">
      <c r="A378" s="2" t="s">
        <v>19</v>
      </c>
      <c r="B378" s="2" t="s">
        <v>62</v>
      </c>
      <c r="C378" s="2" t="s">
        <v>64</v>
      </c>
      <c r="D378" s="2" t="s">
        <v>55</v>
      </c>
      <c r="E378" s="2" t="s">
        <v>57</v>
      </c>
      <c r="F378" s="2" t="s">
        <v>32</v>
      </c>
      <c r="G378" s="2" t="s">
        <v>159</v>
      </c>
      <c r="H378" s="2" t="s">
        <v>61</v>
      </c>
      <c r="I378" s="2">
        <v>58</v>
      </c>
      <c r="J378" s="2">
        <v>0.69547325102880653</v>
      </c>
      <c r="K378" s="2">
        <v>0.66015625</v>
      </c>
      <c r="L378" s="2">
        <v>0.73478260869565215</v>
      </c>
      <c r="M378" s="2" t="s">
        <v>74</v>
      </c>
      <c r="N378" s="2" t="s">
        <v>1310</v>
      </c>
      <c r="O378" s="2" t="s">
        <v>1311</v>
      </c>
      <c r="P378" s="2">
        <v>1.8</v>
      </c>
    </row>
    <row r="379" spans="1:16" ht="15.75" customHeight="1" x14ac:dyDescent="0.25">
      <c r="A379" s="2" t="s">
        <v>19</v>
      </c>
      <c r="B379" s="2" t="s">
        <v>62</v>
      </c>
      <c r="C379" s="2" t="s">
        <v>64</v>
      </c>
      <c r="D379" s="2" t="s">
        <v>55</v>
      </c>
      <c r="E379" s="2" t="s">
        <v>57</v>
      </c>
      <c r="F379" s="2" t="s">
        <v>32</v>
      </c>
      <c r="G379" s="2" t="s">
        <v>164</v>
      </c>
      <c r="H379" s="2" t="s">
        <v>61</v>
      </c>
      <c r="I379" s="2">
        <v>59</v>
      </c>
      <c r="J379" s="2">
        <v>0.69278350515463916</v>
      </c>
      <c r="K379" s="2">
        <v>0.6588235294117647</v>
      </c>
      <c r="L379" s="2">
        <v>0.73043478260869565</v>
      </c>
      <c r="M379" s="2" t="s">
        <v>74</v>
      </c>
      <c r="N379" s="2" t="s">
        <v>1312</v>
      </c>
      <c r="O379" s="2" t="s">
        <v>1313</v>
      </c>
      <c r="P379" s="2">
        <v>2.4</v>
      </c>
    </row>
    <row r="380" spans="1:16" ht="15.75" customHeight="1" x14ac:dyDescent="0.25">
      <c r="A380" s="2" t="s">
        <v>19</v>
      </c>
      <c r="B380" s="2" t="s">
        <v>62</v>
      </c>
      <c r="C380" s="2" t="s">
        <v>64</v>
      </c>
      <c r="D380" s="2" t="s">
        <v>55</v>
      </c>
      <c r="E380" s="2" t="s">
        <v>57</v>
      </c>
      <c r="F380" s="2" t="s">
        <v>32</v>
      </c>
      <c r="G380" s="2" t="s">
        <v>169</v>
      </c>
      <c r="H380" s="2" t="s">
        <v>61</v>
      </c>
      <c r="I380" s="2">
        <v>60</v>
      </c>
      <c r="J380" s="2">
        <v>0.6652542372881356</v>
      </c>
      <c r="K380" s="2">
        <v>0.64876033057851235</v>
      </c>
      <c r="L380" s="2">
        <v>0.68260869565217386</v>
      </c>
      <c r="M380" s="2" t="s">
        <v>74</v>
      </c>
      <c r="N380" s="2" t="s">
        <v>1314</v>
      </c>
      <c r="O380" s="2" t="s">
        <v>1315</v>
      </c>
      <c r="P380" s="2">
        <v>1.8</v>
      </c>
    </row>
    <row r="381" spans="1:16" ht="15.75" customHeight="1" x14ac:dyDescent="0.25">
      <c r="A381" s="2" t="s">
        <v>19</v>
      </c>
      <c r="B381" s="2" t="s">
        <v>62</v>
      </c>
      <c r="C381" s="2" t="s">
        <v>64</v>
      </c>
      <c r="D381" s="2" t="s">
        <v>55</v>
      </c>
      <c r="E381" s="2" t="s">
        <v>57</v>
      </c>
      <c r="F381" s="2" t="s">
        <v>32</v>
      </c>
      <c r="G381" s="2" t="s">
        <v>174</v>
      </c>
      <c r="H381" s="2" t="s">
        <v>61</v>
      </c>
      <c r="I381" s="2">
        <v>61</v>
      </c>
      <c r="J381" s="2">
        <v>0.66945606694560678</v>
      </c>
      <c r="K381" s="2">
        <v>0.64516129032258063</v>
      </c>
      <c r="L381" s="2">
        <v>0.69565217391304346</v>
      </c>
      <c r="M381" s="2" t="s">
        <v>74</v>
      </c>
      <c r="N381" s="2" t="s">
        <v>1316</v>
      </c>
      <c r="O381" s="2" t="s">
        <v>1317</v>
      </c>
      <c r="P381" s="2">
        <v>1.9</v>
      </c>
    </row>
    <row r="382" spans="1:16" ht="15.75" customHeight="1" x14ac:dyDescent="0.25">
      <c r="A382" s="2" t="s">
        <v>19</v>
      </c>
      <c r="B382" s="2" t="s">
        <v>62</v>
      </c>
      <c r="C382" s="2" t="s">
        <v>64</v>
      </c>
      <c r="D382" s="2" t="s">
        <v>55</v>
      </c>
      <c r="E382" s="2" t="s">
        <v>179</v>
      </c>
      <c r="F382" s="2" t="s">
        <v>12</v>
      </c>
      <c r="G382" s="2" t="s">
        <v>180</v>
      </c>
      <c r="H382" s="2" t="s">
        <v>182</v>
      </c>
      <c r="I382" s="2">
        <v>42</v>
      </c>
      <c r="J382" s="2">
        <v>0.74509803921568629</v>
      </c>
      <c r="K382" s="2">
        <v>0.70744680851063835</v>
      </c>
      <c r="L382" s="2">
        <v>0.78698224852071008</v>
      </c>
      <c r="M382" s="2" t="s">
        <v>74</v>
      </c>
      <c r="N382" s="2" t="s">
        <v>1318</v>
      </c>
      <c r="O382" s="2" t="s">
        <v>1319</v>
      </c>
      <c r="P382" s="2">
        <v>2.2000000000000002</v>
      </c>
    </row>
    <row r="383" spans="1:16" ht="15.75" customHeight="1" x14ac:dyDescent="0.25">
      <c r="A383" s="2" t="s">
        <v>19</v>
      </c>
      <c r="B383" s="2" t="s">
        <v>62</v>
      </c>
      <c r="C383" s="2" t="s">
        <v>64</v>
      </c>
      <c r="D383" s="2" t="s">
        <v>55</v>
      </c>
      <c r="E383" s="2" t="s">
        <v>179</v>
      </c>
      <c r="F383" s="2" t="s">
        <v>12</v>
      </c>
      <c r="G383" s="2" t="s">
        <v>186</v>
      </c>
      <c r="H383" s="2" t="s">
        <v>182</v>
      </c>
      <c r="I383" s="2">
        <v>43</v>
      </c>
      <c r="J383" s="2">
        <v>0.721763085399449</v>
      </c>
      <c r="K383" s="2">
        <v>0.67525773195876293</v>
      </c>
      <c r="L383" s="2">
        <v>0.7751479289940828</v>
      </c>
      <c r="M383" s="2" t="s">
        <v>74</v>
      </c>
      <c r="N383" s="2" t="s">
        <v>1320</v>
      </c>
      <c r="O383" s="2" t="s">
        <v>1321</v>
      </c>
      <c r="P383" s="2">
        <v>1.7</v>
      </c>
    </row>
    <row r="384" spans="1:16" ht="15.75" customHeight="1" x14ac:dyDescent="0.25">
      <c r="A384" s="2" t="s">
        <v>19</v>
      </c>
      <c r="B384" s="2" t="s">
        <v>62</v>
      </c>
      <c r="C384" s="2" t="s">
        <v>64</v>
      </c>
      <c r="D384" s="2" t="s">
        <v>55</v>
      </c>
      <c r="E384" s="2" t="s">
        <v>179</v>
      </c>
      <c r="F384" s="2" t="s">
        <v>12</v>
      </c>
      <c r="G384" s="2" t="s">
        <v>192</v>
      </c>
      <c r="H384" s="2" t="s">
        <v>182</v>
      </c>
      <c r="I384" s="2">
        <v>44</v>
      </c>
      <c r="J384" s="2">
        <v>0.75280898876404501</v>
      </c>
      <c r="K384" s="2">
        <v>0.71657754010695185</v>
      </c>
      <c r="L384" s="2">
        <v>0.79289940828402372</v>
      </c>
      <c r="M384" s="2" t="s">
        <v>74</v>
      </c>
      <c r="N384" s="2" t="s">
        <v>1322</v>
      </c>
      <c r="O384" s="2" t="s">
        <v>1323</v>
      </c>
      <c r="P384" s="2">
        <v>1.7</v>
      </c>
    </row>
    <row r="385" spans="1:16" ht="15.75" customHeight="1" x14ac:dyDescent="0.25">
      <c r="A385" s="2" t="s">
        <v>19</v>
      </c>
      <c r="B385" s="2" t="s">
        <v>62</v>
      </c>
      <c r="C385" s="2" t="s">
        <v>64</v>
      </c>
      <c r="D385" s="2" t="s">
        <v>55</v>
      </c>
      <c r="E385" s="2" t="s">
        <v>179</v>
      </c>
      <c r="F385" s="2" t="s">
        <v>12</v>
      </c>
      <c r="G385" s="2" t="s">
        <v>197</v>
      </c>
      <c r="H385" s="2" t="s">
        <v>182</v>
      </c>
      <c r="I385" s="2">
        <v>45</v>
      </c>
      <c r="J385" s="2">
        <v>0.74444444444444435</v>
      </c>
      <c r="K385" s="2">
        <v>0.70157068062827221</v>
      </c>
      <c r="L385" s="2">
        <v>0.79289940828402372</v>
      </c>
      <c r="M385" s="2" t="s">
        <v>74</v>
      </c>
      <c r="N385" s="2" t="s">
        <v>1324</v>
      </c>
      <c r="O385" s="2" t="s">
        <v>1325</v>
      </c>
      <c r="P385" s="2">
        <v>2.1</v>
      </c>
    </row>
    <row r="386" spans="1:16" ht="15.75" customHeight="1" x14ac:dyDescent="0.25">
      <c r="A386" s="2" t="s">
        <v>19</v>
      </c>
      <c r="B386" s="2" t="s">
        <v>62</v>
      </c>
      <c r="C386" s="2" t="s">
        <v>64</v>
      </c>
      <c r="D386" s="2" t="s">
        <v>55</v>
      </c>
      <c r="E386" s="2" t="s">
        <v>179</v>
      </c>
      <c r="F386" s="2" t="s">
        <v>12</v>
      </c>
      <c r="G386" s="2" t="s">
        <v>202</v>
      </c>
      <c r="H386" s="2" t="s">
        <v>182</v>
      </c>
      <c r="I386" s="2">
        <v>46</v>
      </c>
      <c r="J386" s="2">
        <v>0.73829201101928377</v>
      </c>
      <c r="K386" s="2">
        <v>0.69072164948453607</v>
      </c>
      <c r="L386" s="2">
        <v>0.79289940828402372</v>
      </c>
      <c r="M386" s="2" t="s">
        <v>74</v>
      </c>
      <c r="N386" s="2" t="s">
        <v>1326</v>
      </c>
      <c r="O386" s="2" t="s">
        <v>1327</v>
      </c>
      <c r="P386" s="2">
        <v>1.7</v>
      </c>
    </row>
    <row r="387" spans="1:16" ht="15.75" customHeight="1" x14ac:dyDescent="0.25">
      <c r="A387" s="2" t="s">
        <v>19</v>
      </c>
      <c r="B387" s="2" t="s">
        <v>62</v>
      </c>
      <c r="C387" s="2" t="s">
        <v>64</v>
      </c>
      <c r="D387" s="2" t="s">
        <v>55</v>
      </c>
      <c r="E387" s="2" t="s">
        <v>179</v>
      </c>
      <c r="F387" s="2" t="s">
        <v>12</v>
      </c>
      <c r="G387" s="2" t="s">
        <v>207</v>
      </c>
      <c r="H387" s="2" t="s">
        <v>182</v>
      </c>
      <c r="I387" s="2">
        <v>47</v>
      </c>
      <c r="J387" s="2">
        <v>0.74033149171270718</v>
      </c>
      <c r="K387" s="2">
        <v>0.69430051813471505</v>
      </c>
      <c r="L387" s="2">
        <v>0.79289940828402372</v>
      </c>
      <c r="M387" s="2" t="s">
        <v>74</v>
      </c>
      <c r="N387" s="2" t="s">
        <v>1328</v>
      </c>
      <c r="O387" s="2" t="s">
        <v>1329</v>
      </c>
      <c r="P387" s="2">
        <v>1.7</v>
      </c>
    </row>
    <row r="388" spans="1:16" ht="15.75" customHeight="1" x14ac:dyDescent="0.25">
      <c r="A388" s="2" t="s">
        <v>19</v>
      </c>
      <c r="B388" s="2" t="s">
        <v>62</v>
      </c>
      <c r="C388" s="2" t="s">
        <v>64</v>
      </c>
      <c r="D388" s="2" t="s">
        <v>55</v>
      </c>
      <c r="E388" s="2" t="s">
        <v>179</v>
      </c>
      <c r="F388" s="2" t="s">
        <v>12</v>
      </c>
      <c r="G388" s="2" t="s">
        <v>212</v>
      </c>
      <c r="H388" s="2" t="s">
        <v>182</v>
      </c>
      <c r="I388" s="2">
        <v>48</v>
      </c>
      <c r="J388" s="2">
        <v>0.73537604456824524</v>
      </c>
      <c r="K388" s="2">
        <v>0.69473684210526321</v>
      </c>
      <c r="L388" s="2">
        <v>0.78106508875739644</v>
      </c>
      <c r="M388" s="2" t="s">
        <v>74</v>
      </c>
      <c r="N388" s="2" t="s">
        <v>1330</v>
      </c>
      <c r="O388" s="2" t="s">
        <v>1331</v>
      </c>
      <c r="P388" s="2">
        <v>1.7</v>
      </c>
    </row>
    <row r="389" spans="1:16" ht="15.75" customHeight="1" x14ac:dyDescent="0.25">
      <c r="A389" s="2" t="s">
        <v>19</v>
      </c>
      <c r="B389" s="2" t="s">
        <v>62</v>
      </c>
      <c r="C389" s="2" t="s">
        <v>64</v>
      </c>
      <c r="D389" s="2" t="s">
        <v>55</v>
      </c>
      <c r="E389" s="2" t="s">
        <v>179</v>
      </c>
      <c r="F389" s="2" t="s">
        <v>12</v>
      </c>
      <c r="G389" s="2" t="s">
        <v>217</v>
      </c>
      <c r="H389" s="2" t="s">
        <v>182</v>
      </c>
      <c r="I389" s="2">
        <v>49</v>
      </c>
      <c r="J389" s="2">
        <v>0.75418994413407814</v>
      </c>
      <c r="K389" s="2">
        <v>0.7142857142857143</v>
      </c>
      <c r="L389" s="2">
        <v>0.79881656804733725</v>
      </c>
      <c r="M389" s="2" t="s">
        <v>74</v>
      </c>
      <c r="N389" s="2" t="s">
        <v>1332</v>
      </c>
      <c r="O389" s="2" t="s">
        <v>1333</v>
      </c>
      <c r="P389" s="2">
        <v>2.1</v>
      </c>
    </row>
    <row r="390" spans="1:16" ht="15.75" customHeight="1" x14ac:dyDescent="0.25">
      <c r="A390" s="2" t="s">
        <v>19</v>
      </c>
      <c r="B390" s="2" t="s">
        <v>62</v>
      </c>
      <c r="C390" s="2" t="s">
        <v>64</v>
      </c>
      <c r="D390" s="2" t="s">
        <v>55</v>
      </c>
      <c r="E390" s="2" t="s">
        <v>179</v>
      </c>
      <c r="F390" s="2" t="s">
        <v>12</v>
      </c>
      <c r="G390" s="2" t="s">
        <v>222</v>
      </c>
      <c r="H390" s="2" t="s">
        <v>182</v>
      </c>
      <c r="I390" s="2">
        <v>50</v>
      </c>
      <c r="J390" s="2">
        <v>0.73024523160762944</v>
      </c>
      <c r="K390" s="2">
        <v>0.6767676767676768</v>
      </c>
      <c r="L390" s="2">
        <v>0.79289940828402372</v>
      </c>
      <c r="M390" s="2" t="s">
        <v>74</v>
      </c>
      <c r="N390" s="2" t="s">
        <v>1334</v>
      </c>
      <c r="O390" s="2" t="s">
        <v>1335</v>
      </c>
      <c r="P390" s="2">
        <v>1.7</v>
      </c>
    </row>
    <row r="391" spans="1:16" ht="15.75" customHeight="1" x14ac:dyDescent="0.25">
      <c r="A391" s="2" t="s">
        <v>19</v>
      </c>
      <c r="B391" s="2" t="s">
        <v>62</v>
      </c>
      <c r="C391" s="2" t="s">
        <v>64</v>
      </c>
      <c r="D391" s="2" t="s">
        <v>55</v>
      </c>
      <c r="E391" s="2" t="s">
        <v>179</v>
      </c>
      <c r="F391" s="2" t="s">
        <v>12</v>
      </c>
      <c r="G391" s="2" t="s">
        <v>227</v>
      </c>
      <c r="H391" s="2" t="s">
        <v>182</v>
      </c>
      <c r="I391" s="2">
        <v>51</v>
      </c>
      <c r="J391" s="2">
        <v>0.72282608695652173</v>
      </c>
      <c r="K391" s="2">
        <v>0.66834170854271358</v>
      </c>
      <c r="L391" s="2">
        <v>0.78698224852071008</v>
      </c>
      <c r="M391" s="2" t="s">
        <v>74</v>
      </c>
      <c r="N391" s="2" t="s">
        <v>1336</v>
      </c>
      <c r="O391" s="2" t="s">
        <v>1337</v>
      </c>
      <c r="P391" s="2">
        <v>1.7</v>
      </c>
    </row>
    <row r="392" spans="1:16" ht="15.75" customHeight="1" x14ac:dyDescent="0.25">
      <c r="A392" s="2" t="s">
        <v>19</v>
      </c>
      <c r="B392" s="2" t="s">
        <v>62</v>
      </c>
      <c r="C392" s="2" t="s">
        <v>64</v>
      </c>
      <c r="D392" s="2" t="s">
        <v>55</v>
      </c>
      <c r="E392" s="2" t="s">
        <v>179</v>
      </c>
      <c r="F392" s="2" t="s">
        <v>12</v>
      </c>
      <c r="G392" s="2" t="s">
        <v>232</v>
      </c>
      <c r="H392" s="2" t="s">
        <v>182</v>
      </c>
      <c r="I392" s="2">
        <v>52</v>
      </c>
      <c r="J392" s="2">
        <v>0.72086720867208676</v>
      </c>
      <c r="K392" s="2">
        <v>0.66500000000000004</v>
      </c>
      <c r="L392" s="2">
        <v>0.78698224852071008</v>
      </c>
      <c r="M392" s="2" t="s">
        <v>74</v>
      </c>
      <c r="N392" s="2" t="s">
        <v>1338</v>
      </c>
      <c r="O392" s="2" t="s">
        <v>1339</v>
      </c>
      <c r="P392" s="2">
        <v>1.7</v>
      </c>
    </row>
    <row r="393" spans="1:16" ht="15.75" customHeight="1" x14ac:dyDescent="0.25">
      <c r="A393" s="2" t="s">
        <v>19</v>
      </c>
      <c r="B393" s="2" t="s">
        <v>62</v>
      </c>
      <c r="C393" s="2" t="s">
        <v>64</v>
      </c>
      <c r="D393" s="2" t="s">
        <v>55</v>
      </c>
      <c r="E393" s="2" t="s">
        <v>179</v>
      </c>
      <c r="F393" s="2" t="s">
        <v>12</v>
      </c>
      <c r="G393" s="2" t="s">
        <v>237</v>
      </c>
      <c r="H393" s="2" t="s">
        <v>182</v>
      </c>
      <c r="I393" s="2">
        <v>53</v>
      </c>
      <c r="J393" s="2">
        <v>0.75428571428571434</v>
      </c>
      <c r="K393" s="2">
        <v>0.72928176795580113</v>
      </c>
      <c r="L393" s="2">
        <v>0.78106508875739644</v>
      </c>
      <c r="M393" s="2" t="s">
        <v>74</v>
      </c>
      <c r="N393" s="2" t="s">
        <v>1340</v>
      </c>
      <c r="O393" s="2" t="s">
        <v>1341</v>
      </c>
      <c r="P393" s="2">
        <v>2.1</v>
      </c>
    </row>
    <row r="394" spans="1:16" ht="15.75" customHeight="1" x14ac:dyDescent="0.25">
      <c r="A394" s="2" t="s">
        <v>19</v>
      </c>
      <c r="B394" s="2" t="s">
        <v>62</v>
      </c>
      <c r="C394" s="2" t="s">
        <v>64</v>
      </c>
      <c r="D394" s="2" t="s">
        <v>55</v>
      </c>
      <c r="E394" s="2" t="s">
        <v>179</v>
      </c>
      <c r="F394" s="2" t="s">
        <v>12</v>
      </c>
      <c r="G394" s="2" t="s">
        <v>242</v>
      </c>
      <c r="H394" s="2" t="s">
        <v>182</v>
      </c>
      <c r="I394" s="2">
        <v>54</v>
      </c>
      <c r="J394" s="2">
        <v>0.74725274725274726</v>
      </c>
      <c r="K394" s="2">
        <v>0.6974358974358974</v>
      </c>
      <c r="L394" s="2">
        <v>0.80473372781065089</v>
      </c>
      <c r="M394" s="2" t="s">
        <v>74</v>
      </c>
      <c r="N394" s="2" t="s">
        <v>1342</v>
      </c>
      <c r="O394" s="2" t="s">
        <v>1343</v>
      </c>
      <c r="P394" s="2">
        <v>1.7</v>
      </c>
    </row>
    <row r="395" spans="1:16" ht="15.75" customHeight="1" x14ac:dyDescent="0.25">
      <c r="A395" s="2" t="s">
        <v>19</v>
      </c>
      <c r="B395" s="2" t="s">
        <v>62</v>
      </c>
      <c r="C395" s="2" t="s">
        <v>64</v>
      </c>
      <c r="D395" s="2" t="s">
        <v>55</v>
      </c>
      <c r="E395" s="2" t="s">
        <v>179</v>
      </c>
      <c r="F395" s="2" t="s">
        <v>12</v>
      </c>
      <c r="G395" s="2" t="s">
        <v>247</v>
      </c>
      <c r="H395" s="2" t="s">
        <v>182</v>
      </c>
      <c r="I395" s="2">
        <v>55</v>
      </c>
      <c r="J395" s="2">
        <v>0.73369565217391297</v>
      </c>
      <c r="K395" s="2">
        <v>0.67839195979899503</v>
      </c>
      <c r="L395" s="2">
        <v>0.79881656804733725</v>
      </c>
      <c r="M395" s="2" t="s">
        <v>74</v>
      </c>
      <c r="N395" s="2" t="s">
        <v>1344</v>
      </c>
      <c r="O395" s="2" t="s">
        <v>1345</v>
      </c>
      <c r="P395" s="2">
        <v>1.7</v>
      </c>
    </row>
    <row r="396" spans="1:16" ht="15.75" customHeight="1" x14ac:dyDescent="0.25">
      <c r="A396" s="2" t="s">
        <v>19</v>
      </c>
      <c r="B396" s="2" t="s">
        <v>62</v>
      </c>
      <c r="C396" s="2" t="s">
        <v>64</v>
      </c>
      <c r="D396" s="2" t="s">
        <v>55</v>
      </c>
      <c r="E396" s="2" t="s">
        <v>179</v>
      </c>
      <c r="F396" s="2" t="s">
        <v>12</v>
      </c>
      <c r="G396" s="2" t="s">
        <v>252</v>
      </c>
      <c r="H396" s="2" t="s">
        <v>182</v>
      </c>
      <c r="I396" s="2">
        <v>56</v>
      </c>
      <c r="J396" s="2">
        <v>0.72022160664819945</v>
      </c>
      <c r="K396" s="2">
        <v>0.67708333333333337</v>
      </c>
      <c r="L396" s="2">
        <v>0.76923076923076927</v>
      </c>
      <c r="M396" s="2" t="s">
        <v>74</v>
      </c>
      <c r="N396" s="2" t="s">
        <v>1346</v>
      </c>
      <c r="O396" s="2" t="s">
        <v>1347</v>
      </c>
      <c r="P396" s="2">
        <v>2.1</v>
      </c>
    </row>
    <row r="397" spans="1:16" ht="15.75" customHeight="1" x14ac:dyDescent="0.25">
      <c r="A397" s="2" t="s">
        <v>19</v>
      </c>
      <c r="B397" s="2" t="s">
        <v>62</v>
      </c>
      <c r="C397" s="2" t="s">
        <v>64</v>
      </c>
      <c r="D397" s="2" t="s">
        <v>55</v>
      </c>
      <c r="E397" s="2" t="s">
        <v>179</v>
      </c>
      <c r="F397" s="2" t="s">
        <v>12</v>
      </c>
      <c r="G397" s="2" t="s">
        <v>257</v>
      </c>
      <c r="H397" s="2" t="s">
        <v>182</v>
      </c>
      <c r="I397" s="2">
        <v>57</v>
      </c>
      <c r="J397" s="2">
        <v>0.7458563535911602</v>
      </c>
      <c r="K397" s="2">
        <v>0.69948186528497414</v>
      </c>
      <c r="L397" s="2">
        <v>0.79881656804733725</v>
      </c>
      <c r="M397" s="2" t="s">
        <v>74</v>
      </c>
      <c r="N397" s="2" t="s">
        <v>1348</v>
      </c>
      <c r="O397" s="2" t="s">
        <v>1349</v>
      </c>
      <c r="P397" s="2">
        <v>1.7</v>
      </c>
    </row>
    <row r="398" spans="1:16" ht="15.75" customHeight="1" x14ac:dyDescent="0.25">
      <c r="A398" s="2" t="s">
        <v>19</v>
      </c>
      <c r="B398" s="2" t="s">
        <v>62</v>
      </c>
      <c r="C398" s="2" t="s">
        <v>64</v>
      </c>
      <c r="D398" s="2" t="s">
        <v>55</v>
      </c>
      <c r="E398" s="2" t="s">
        <v>179</v>
      </c>
      <c r="F398" s="2" t="s">
        <v>12</v>
      </c>
      <c r="G398" s="2" t="s">
        <v>262</v>
      </c>
      <c r="H398" s="2" t="s">
        <v>182</v>
      </c>
      <c r="I398" s="2">
        <v>58</v>
      </c>
      <c r="J398" s="2">
        <v>0.74175824175824157</v>
      </c>
      <c r="K398" s="2">
        <v>0.69230769230769229</v>
      </c>
      <c r="L398" s="2">
        <v>0.79881656804733725</v>
      </c>
      <c r="M398" s="2" t="s">
        <v>74</v>
      </c>
      <c r="N398" s="2" t="s">
        <v>1350</v>
      </c>
      <c r="O398" s="2" t="s">
        <v>1351</v>
      </c>
      <c r="P398" s="2">
        <v>1.7</v>
      </c>
    </row>
    <row r="399" spans="1:16" ht="15.75" customHeight="1" x14ac:dyDescent="0.25">
      <c r="A399" s="2" t="s">
        <v>19</v>
      </c>
      <c r="B399" s="2" t="s">
        <v>62</v>
      </c>
      <c r="C399" s="2" t="s">
        <v>64</v>
      </c>
      <c r="D399" s="2" t="s">
        <v>55</v>
      </c>
      <c r="E399" s="2" t="s">
        <v>179</v>
      </c>
      <c r="F399" s="2" t="s">
        <v>12</v>
      </c>
      <c r="G399" s="2" t="s">
        <v>267</v>
      </c>
      <c r="H399" s="2" t="s">
        <v>182</v>
      </c>
      <c r="I399" s="2">
        <v>59</v>
      </c>
      <c r="J399" s="2">
        <v>0.73743016759776525</v>
      </c>
      <c r="K399" s="2">
        <v>0.69841269841269837</v>
      </c>
      <c r="L399" s="2">
        <v>0.78106508875739644</v>
      </c>
      <c r="M399" s="2" t="s">
        <v>74</v>
      </c>
      <c r="N399" s="2" t="s">
        <v>1352</v>
      </c>
      <c r="O399" s="2" t="s">
        <v>1353</v>
      </c>
      <c r="P399" s="2">
        <v>1.9</v>
      </c>
    </row>
    <row r="400" spans="1:16" ht="15.75" customHeight="1" x14ac:dyDescent="0.25">
      <c r="A400" s="2" t="s">
        <v>19</v>
      </c>
      <c r="B400" s="2" t="s">
        <v>62</v>
      </c>
      <c r="C400" s="2" t="s">
        <v>64</v>
      </c>
      <c r="D400" s="2" t="s">
        <v>55</v>
      </c>
      <c r="E400" s="2" t="s">
        <v>179</v>
      </c>
      <c r="F400" s="2" t="s">
        <v>12</v>
      </c>
      <c r="G400" s="2" t="s">
        <v>272</v>
      </c>
      <c r="H400" s="2" t="s">
        <v>182</v>
      </c>
      <c r="I400" s="2">
        <v>60</v>
      </c>
      <c r="J400" s="2">
        <v>0.73480662983425415</v>
      </c>
      <c r="K400" s="2">
        <v>0.68911917098445596</v>
      </c>
      <c r="L400" s="2">
        <v>0.78698224852071008</v>
      </c>
      <c r="M400" s="2" t="s">
        <v>74</v>
      </c>
      <c r="N400" s="2" t="s">
        <v>1354</v>
      </c>
      <c r="O400" s="2" t="s">
        <v>1355</v>
      </c>
      <c r="P400" s="2">
        <v>2.1</v>
      </c>
    </row>
    <row r="401" spans="1:16" ht="15.75" customHeight="1" x14ac:dyDescent="0.25">
      <c r="A401" s="2" t="s">
        <v>19</v>
      </c>
      <c r="B401" s="2" t="s">
        <v>62</v>
      </c>
      <c r="C401" s="2" t="s">
        <v>64</v>
      </c>
      <c r="D401" s="2" t="s">
        <v>55</v>
      </c>
      <c r="E401" s="2" t="s">
        <v>179</v>
      </c>
      <c r="F401" s="2" t="s">
        <v>12</v>
      </c>
      <c r="G401" s="2" t="s">
        <v>277</v>
      </c>
      <c r="H401" s="2" t="s">
        <v>182</v>
      </c>
      <c r="I401" s="2">
        <v>61</v>
      </c>
      <c r="J401" s="2">
        <v>0.73626373626373631</v>
      </c>
      <c r="K401" s="2">
        <v>0.68717948717948718</v>
      </c>
      <c r="L401" s="2">
        <v>0.79289940828402372</v>
      </c>
      <c r="M401" s="2" t="s">
        <v>74</v>
      </c>
      <c r="N401" s="2" t="s">
        <v>1356</v>
      </c>
      <c r="O401" s="2" t="s">
        <v>1357</v>
      </c>
      <c r="P401" s="2">
        <v>1.7</v>
      </c>
    </row>
    <row r="402" spans="1:16" ht="15.75" customHeight="1" x14ac:dyDescent="0.25">
      <c r="A402" s="2" t="s">
        <v>19</v>
      </c>
      <c r="B402" s="2" t="s">
        <v>62</v>
      </c>
      <c r="C402" s="2" t="s">
        <v>64</v>
      </c>
      <c r="D402" s="2" t="s">
        <v>55</v>
      </c>
      <c r="E402" s="2" t="s">
        <v>282</v>
      </c>
      <c r="F402" s="2" t="s">
        <v>26</v>
      </c>
      <c r="G402" s="2" t="s">
        <v>283</v>
      </c>
      <c r="H402" s="2" t="s">
        <v>285</v>
      </c>
      <c r="I402" s="2">
        <v>42</v>
      </c>
      <c r="J402" s="2">
        <v>0.74613686534216328</v>
      </c>
      <c r="K402" s="2">
        <v>0.73160173160173159</v>
      </c>
      <c r="L402" s="2">
        <v>0.76126126126126126</v>
      </c>
      <c r="M402" s="2" t="s">
        <v>74</v>
      </c>
      <c r="N402" s="2" t="s">
        <v>1358</v>
      </c>
      <c r="O402" s="2" t="s">
        <v>1359</v>
      </c>
      <c r="P402" s="2">
        <v>2.5</v>
      </c>
    </row>
    <row r="403" spans="1:16" ht="15.75" customHeight="1" x14ac:dyDescent="0.25">
      <c r="A403" s="2" t="s">
        <v>19</v>
      </c>
      <c r="B403" s="2" t="s">
        <v>62</v>
      </c>
      <c r="C403" s="2" t="s">
        <v>64</v>
      </c>
      <c r="D403" s="2" t="s">
        <v>55</v>
      </c>
      <c r="E403" s="2" t="s">
        <v>282</v>
      </c>
      <c r="F403" s="2" t="s">
        <v>26</v>
      </c>
      <c r="G403" s="2" t="s">
        <v>289</v>
      </c>
      <c r="H403" s="2" t="s">
        <v>285</v>
      </c>
      <c r="I403" s="2">
        <v>43</v>
      </c>
      <c r="J403" s="2">
        <v>0.7633928571428571</v>
      </c>
      <c r="K403" s="2">
        <v>0.75663716814159288</v>
      </c>
      <c r="L403" s="2">
        <v>0.77027027027027029</v>
      </c>
      <c r="M403" s="2" t="s">
        <v>74</v>
      </c>
      <c r="N403" s="2" t="s">
        <v>1360</v>
      </c>
      <c r="O403" s="2" t="s">
        <v>1361</v>
      </c>
      <c r="P403" s="2">
        <v>2.2000000000000002</v>
      </c>
    </row>
    <row r="404" spans="1:16" ht="15.75" customHeight="1" x14ac:dyDescent="0.25">
      <c r="A404" s="2" t="s">
        <v>19</v>
      </c>
      <c r="B404" s="2" t="s">
        <v>62</v>
      </c>
      <c r="C404" s="2" t="s">
        <v>64</v>
      </c>
      <c r="D404" s="2" t="s">
        <v>55</v>
      </c>
      <c r="E404" s="2" t="s">
        <v>282</v>
      </c>
      <c r="F404" s="2" t="s">
        <v>26</v>
      </c>
      <c r="G404" s="2" t="s">
        <v>294</v>
      </c>
      <c r="H404" s="2" t="s">
        <v>285</v>
      </c>
      <c r="I404" s="2">
        <v>44</v>
      </c>
      <c r="J404" s="2">
        <v>0.75000000000000011</v>
      </c>
      <c r="K404" s="2">
        <v>0.74336283185840712</v>
      </c>
      <c r="L404" s="2">
        <v>0.7567567567567568</v>
      </c>
      <c r="M404" s="2" t="s">
        <v>74</v>
      </c>
      <c r="N404" s="2" t="s">
        <v>1362</v>
      </c>
      <c r="O404" s="2" t="s">
        <v>1363</v>
      </c>
      <c r="P404" s="2">
        <v>1.9</v>
      </c>
    </row>
    <row r="405" spans="1:16" ht="15.75" customHeight="1" x14ac:dyDescent="0.25">
      <c r="A405" s="2" t="s">
        <v>19</v>
      </c>
      <c r="B405" s="2" t="s">
        <v>62</v>
      </c>
      <c r="C405" s="2" t="s">
        <v>64</v>
      </c>
      <c r="D405" s="2" t="s">
        <v>55</v>
      </c>
      <c r="E405" s="2" t="s">
        <v>282</v>
      </c>
      <c r="F405" s="2" t="s">
        <v>26</v>
      </c>
      <c r="G405" s="2" t="s">
        <v>299</v>
      </c>
      <c r="H405" s="2" t="s">
        <v>285</v>
      </c>
      <c r="I405" s="2">
        <v>45</v>
      </c>
      <c r="J405" s="2">
        <v>0.74172185430463577</v>
      </c>
      <c r="K405" s="2">
        <v>0.72727272727272729</v>
      </c>
      <c r="L405" s="2">
        <v>0.7567567567567568</v>
      </c>
      <c r="M405" s="2" t="s">
        <v>74</v>
      </c>
      <c r="N405" s="2" t="s">
        <v>1364</v>
      </c>
      <c r="O405" s="2" t="s">
        <v>1365</v>
      </c>
      <c r="P405" s="2">
        <v>1.8</v>
      </c>
    </row>
    <row r="406" spans="1:16" ht="15.75" customHeight="1" x14ac:dyDescent="0.25">
      <c r="A406" s="2" t="s">
        <v>19</v>
      </c>
      <c r="B406" s="2" t="s">
        <v>62</v>
      </c>
      <c r="C406" s="2" t="s">
        <v>64</v>
      </c>
      <c r="D406" s="2" t="s">
        <v>55</v>
      </c>
      <c r="E406" s="2" t="s">
        <v>282</v>
      </c>
      <c r="F406" s="2" t="s">
        <v>26</v>
      </c>
      <c r="G406" s="2" t="s">
        <v>304</v>
      </c>
      <c r="H406" s="2" t="s">
        <v>285</v>
      </c>
      <c r="I406" s="2">
        <v>46</v>
      </c>
      <c r="J406" s="2">
        <v>0.7155555555555555</v>
      </c>
      <c r="K406" s="2">
        <v>0.70614035087719296</v>
      </c>
      <c r="L406" s="2">
        <v>0.72522522522522526</v>
      </c>
      <c r="M406" s="2" t="s">
        <v>74</v>
      </c>
      <c r="N406" s="2" t="s">
        <v>1366</v>
      </c>
      <c r="O406" s="2" t="s">
        <v>1367</v>
      </c>
      <c r="P406" s="2">
        <v>2.2999999999999998</v>
      </c>
    </row>
    <row r="407" spans="1:16" ht="15.75" customHeight="1" x14ac:dyDescent="0.25">
      <c r="A407" s="2" t="s">
        <v>19</v>
      </c>
      <c r="B407" s="2" t="s">
        <v>62</v>
      </c>
      <c r="C407" s="2" t="s">
        <v>64</v>
      </c>
      <c r="D407" s="2" t="s">
        <v>55</v>
      </c>
      <c r="E407" s="2" t="s">
        <v>282</v>
      </c>
      <c r="F407" s="2" t="s">
        <v>26</v>
      </c>
      <c r="G407" s="2" t="s">
        <v>309</v>
      </c>
      <c r="H407" s="2" t="s">
        <v>285</v>
      </c>
      <c r="I407" s="2">
        <v>47</v>
      </c>
      <c r="J407" s="2">
        <v>0.73522975929978118</v>
      </c>
      <c r="K407" s="2">
        <v>0.71489361702127663</v>
      </c>
      <c r="L407" s="2">
        <v>0.7567567567567568</v>
      </c>
      <c r="M407" s="2" t="s">
        <v>74</v>
      </c>
      <c r="N407" s="2" t="s">
        <v>1368</v>
      </c>
      <c r="O407" s="2" t="s">
        <v>1369</v>
      </c>
      <c r="P407" s="2">
        <v>1.9</v>
      </c>
    </row>
    <row r="408" spans="1:16" ht="15.75" customHeight="1" x14ac:dyDescent="0.25">
      <c r="A408" s="2" t="s">
        <v>19</v>
      </c>
      <c r="B408" s="2" t="s">
        <v>62</v>
      </c>
      <c r="C408" s="2" t="s">
        <v>64</v>
      </c>
      <c r="D408" s="2" t="s">
        <v>55</v>
      </c>
      <c r="E408" s="2" t="s">
        <v>282</v>
      </c>
      <c r="F408" s="2" t="s">
        <v>26</v>
      </c>
      <c r="G408" s="2" t="s">
        <v>314</v>
      </c>
      <c r="H408" s="2" t="s">
        <v>285</v>
      </c>
      <c r="I408" s="2">
        <v>48</v>
      </c>
      <c r="J408" s="2">
        <v>0.76000000000000012</v>
      </c>
      <c r="K408" s="2">
        <v>0.75</v>
      </c>
      <c r="L408" s="2">
        <v>0.77027027027027029</v>
      </c>
      <c r="M408" s="2" t="s">
        <v>74</v>
      </c>
      <c r="N408" s="2" t="s">
        <v>1370</v>
      </c>
      <c r="O408" s="2" t="s">
        <v>1371</v>
      </c>
      <c r="P408" s="2">
        <v>2.2000000000000002</v>
      </c>
    </row>
    <row r="409" spans="1:16" ht="15.75" customHeight="1" x14ac:dyDescent="0.25">
      <c r="A409" s="2" t="s">
        <v>19</v>
      </c>
      <c r="B409" s="2" t="s">
        <v>62</v>
      </c>
      <c r="C409" s="2" t="s">
        <v>64</v>
      </c>
      <c r="D409" s="2" t="s">
        <v>55</v>
      </c>
      <c r="E409" s="2" t="s">
        <v>282</v>
      </c>
      <c r="F409" s="2" t="s">
        <v>26</v>
      </c>
      <c r="G409" s="2" t="s">
        <v>319</v>
      </c>
      <c r="H409" s="2" t="s">
        <v>285</v>
      </c>
      <c r="I409" s="2">
        <v>49</v>
      </c>
      <c r="J409" s="2">
        <v>0.73094170403587444</v>
      </c>
      <c r="K409" s="2">
        <v>0.7276785714285714</v>
      </c>
      <c r="L409" s="2">
        <v>0.73423423423423428</v>
      </c>
      <c r="M409" s="2" t="s">
        <v>74</v>
      </c>
      <c r="N409" s="2" t="s">
        <v>1372</v>
      </c>
      <c r="O409" s="2" t="s">
        <v>1373</v>
      </c>
      <c r="P409" s="2">
        <v>1.9</v>
      </c>
    </row>
    <row r="410" spans="1:16" ht="15.75" customHeight="1" x14ac:dyDescent="0.25">
      <c r="A410" s="2" t="s">
        <v>19</v>
      </c>
      <c r="B410" s="2" t="s">
        <v>62</v>
      </c>
      <c r="C410" s="2" t="s">
        <v>64</v>
      </c>
      <c r="D410" s="2" t="s">
        <v>55</v>
      </c>
      <c r="E410" s="2" t="s">
        <v>282</v>
      </c>
      <c r="F410" s="2" t="s">
        <v>26</v>
      </c>
      <c r="G410" s="2" t="s">
        <v>324</v>
      </c>
      <c r="H410" s="2" t="s">
        <v>285</v>
      </c>
      <c r="I410" s="2">
        <v>50</v>
      </c>
      <c r="J410" s="2">
        <v>0.77130044843049328</v>
      </c>
      <c r="K410" s="2">
        <v>0.7678571428571429</v>
      </c>
      <c r="L410" s="2">
        <v>0.77477477477477474</v>
      </c>
      <c r="M410" s="2" t="s">
        <v>74</v>
      </c>
      <c r="N410" s="2" t="s">
        <v>1374</v>
      </c>
      <c r="O410" s="2" t="s">
        <v>1375</v>
      </c>
      <c r="P410" s="2">
        <v>1.9</v>
      </c>
    </row>
    <row r="411" spans="1:16" ht="15.75" customHeight="1" x14ac:dyDescent="0.25">
      <c r="A411" s="2" t="s">
        <v>19</v>
      </c>
      <c r="B411" s="2" t="s">
        <v>62</v>
      </c>
      <c r="C411" s="2" t="s">
        <v>64</v>
      </c>
      <c r="D411" s="2" t="s">
        <v>55</v>
      </c>
      <c r="E411" s="2" t="s">
        <v>282</v>
      </c>
      <c r="F411" s="2" t="s">
        <v>26</v>
      </c>
      <c r="G411" s="2" t="s">
        <v>329</v>
      </c>
      <c r="H411" s="2" t="s">
        <v>285</v>
      </c>
      <c r="I411" s="2">
        <v>51</v>
      </c>
      <c r="J411" s="2">
        <v>0.75111111111111117</v>
      </c>
      <c r="K411" s="2">
        <v>0.74122807017543857</v>
      </c>
      <c r="L411" s="2">
        <v>0.76126126126126126</v>
      </c>
      <c r="M411" s="2" t="s">
        <v>74</v>
      </c>
      <c r="N411" s="2" t="s">
        <v>1376</v>
      </c>
      <c r="O411" s="2" t="s">
        <v>1377</v>
      </c>
      <c r="P411" s="2">
        <v>2.2000000000000002</v>
      </c>
    </row>
    <row r="412" spans="1:16" ht="15.75" customHeight="1" x14ac:dyDescent="0.25">
      <c r="A412" s="2" t="s">
        <v>19</v>
      </c>
      <c r="B412" s="2" t="s">
        <v>62</v>
      </c>
      <c r="C412" s="2" t="s">
        <v>64</v>
      </c>
      <c r="D412" s="2" t="s">
        <v>55</v>
      </c>
      <c r="E412" s="2" t="s">
        <v>282</v>
      </c>
      <c r="F412" s="2" t="s">
        <v>26</v>
      </c>
      <c r="G412" s="2" t="s">
        <v>334</v>
      </c>
      <c r="H412" s="2" t="s">
        <v>285</v>
      </c>
      <c r="I412" s="2">
        <v>52</v>
      </c>
      <c r="J412" s="2">
        <v>0.73922902494331066</v>
      </c>
      <c r="K412" s="2">
        <v>0.74429223744292239</v>
      </c>
      <c r="L412" s="2">
        <v>0.73423423423423428</v>
      </c>
      <c r="M412" s="2" t="s">
        <v>74</v>
      </c>
      <c r="N412" s="2" t="s">
        <v>1378</v>
      </c>
      <c r="O412" s="2" t="s">
        <v>1379</v>
      </c>
      <c r="P412" s="2">
        <v>1.9</v>
      </c>
    </row>
    <row r="413" spans="1:16" ht="15.75" customHeight="1" x14ac:dyDescent="0.25">
      <c r="A413" s="2" t="s">
        <v>19</v>
      </c>
      <c r="B413" s="2" t="s">
        <v>62</v>
      </c>
      <c r="C413" s="2" t="s">
        <v>64</v>
      </c>
      <c r="D413" s="2" t="s">
        <v>55</v>
      </c>
      <c r="E413" s="2" t="s">
        <v>282</v>
      </c>
      <c r="F413" s="2" t="s">
        <v>26</v>
      </c>
      <c r="G413" s="2" t="s">
        <v>339</v>
      </c>
      <c r="H413" s="2" t="s">
        <v>285</v>
      </c>
      <c r="I413" s="2">
        <v>53</v>
      </c>
      <c r="J413" s="2">
        <v>0.73137697516930023</v>
      </c>
      <c r="K413" s="2">
        <v>0.73303167420814475</v>
      </c>
      <c r="L413" s="2">
        <v>0.72972972972972971</v>
      </c>
      <c r="M413" s="2" t="s">
        <v>74</v>
      </c>
      <c r="N413" s="2" t="s">
        <v>1380</v>
      </c>
      <c r="O413" s="2" t="s">
        <v>1381</v>
      </c>
      <c r="P413" s="2">
        <v>1.9</v>
      </c>
    </row>
    <row r="414" spans="1:16" ht="15.75" customHeight="1" x14ac:dyDescent="0.25">
      <c r="A414" s="2" t="s">
        <v>19</v>
      </c>
      <c r="B414" s="2" t="s">
        <v>62</v>
      </c>
      <c r="C414" s="2" t="s">
        <v>64</v>
      </c>
      <c r="D414" s="2" t="s">
        <v>55</v>
      </c>
      <c r="E414" s="2" t="s">
        <v>282</v>
      </c>
      <c r="F414" s="2" t="s">
        <v>26</v>
      </c>
      <c r="G414" s="2" t="s">
        <v>344</v>
      </c>
      <c r="H414" s="2" t="s">
        <v>285</v>
      </c>
      <c r="I414" s="2">
        <v>54</v>
      </c>
      <c r="J414" s="2">
        <v>0.7340659340659339</v>
      </c>
      <c r="K414" s="2">
        <v>0.71673819742489275</v>
      </c>
      <c r="L414" s="2">
        <v>0.75225225225225223</v>
      </c>
      <c r="M414" s="2" t="s">
        <v>74</v>
      </c>
      <c r="N414" s="2" t="s">
        <v>1382</v>
      </c>
      <c r="O414" s="2" t="s">
        <v>1383</v>
      </c>
      <c r="P414" s="2">
        <v>1.8</v>
      </c>
    </row>
    <row r="415" spans="1:16" ht="15.75" customHeight="1" x14ac:dyDescent="0.25">
      <c r="A415" s="2" t="s">
        <v>19</v>
      </c>
      <c r="B415" s="2" t="s">
        <v>62</v>
      </c>
      <c r="C415" s="2" t="s">
        <v>64</v>
      </c>
      <c r="D415" s="2" t="s">
        <v>55</v>
      </c>
      <c r="E415" s="2" t="s">
        <v>282</v>
      </c>
      <c r="F415" s="2" t="s">
        <v>26</v>
      </c>
      <c r="G415" s="2" t="s">
        <v>351</v>
      </c>
      <c r="H415" s="2" t="s">
        <v>285</v>
      </c>
      <c r="I415" s="2">
        <v>55</v>
      </c>
      <c r="J415" s="2">
        <v>0.75278396436525619</v>
      </c>
      <c r="K415" s="2">
        <v>0.74449339207048459</v>
      </c>
      <c r="L415" s="2">
        <v>0.76126126126126126</v>
      </c>
      <c r="M415" s="2" t="s">
        <v>74</v>
      </c>
      <c r="N415" s="2" t="s">
        <v>1384</v>
      </c>
      <c r="O415" s="2" t="s">
        <v>1385</v>
      </c>
      <c r="P415" s="2">
        <v>2.2999999999999998</v>
      </c>
    </row>
    <row r="416" spans="1:16" ht="15.75" customHeight="1" x14ac:dyDescent="0.25">
      <c r="A416" s="2" t="s">
        <v>19</v>
      </c>
      <c r="B416" s="2" t="s">
        <v>62</v>
      </c>
      <c r="C416" s="2" t="s">
        <v>64</v>
      </c>
      <c r="D416" s="2" t="s">
        <v>55</v>
      </c>
      <c r="E416" s="2" t="s">
        <v>282</v>
      </c>
      <c r="F416" s="2" t="s">
        <v>26</v>
      </c>
      <c r="G416" s="2" t="s">
        <v>367</v>
      </c>
      <c r="H416" s="2" t="s">
        <v>285</v>
      </c>
      <c r="I416" s="2">
        <v>56</v>
      </c>
      <c r="J416" s="2">
        <v>0.7455357142857143</v>
      </c>
      <c r="K416" s="2">
        <v>0.73893805309734517</v>
      </c>
      <c r="L416" s="2">
        <v>0.75225225225225223</v>
      </c>
      <c r="M416" s="2" t="s">
        <v>74</v>
      </c>
      <c r="N416" s="2" t="s">
        <v>1386</v>
      </c>
      <c r="O416" s="2" t="s">
        <v>1387</v>
      </c>
      <c r="P416" s="2">
        <v>1.9</v>
      </c>
    </row>
    <row r="417" spans="1:16" ht="15.75" customHeight="1" x14ac:dyDescent="0.25">
      <c r="A417" s="2" t="s">
        <v>19</v>
      </c>
      <c r="B417" s="2" t="s">
        <v>62</v>
      </c>
      <c r="C417" s="2" t="s">
        <v>64</v>
      </c>
      <c r="D417" s="2" t="s">
        <v>55</v>
      </c>
      <c r="E417" s="2" t="s">
        <v>282</v>
      </c>
      <c r="F417" s="2" t="s">
        <v>26</v>
      </c>
      <c r="G417" s="2" t="s">
        <v>380</v>
      </c>
      <c r="H417" s="2" t="s">
        <v>285</v>
      </c>
      <c r="I417" s="2">
        <v>57</v>
      </c>
      <c r="J417" s="2">
        <v>0.75330396475770911</v>
      </c>
      <c r="K417" s="2">
        <v>0.73706896551724133</v>
      </c>
      <c r="L417" s="2">
        <v>0.77027027027027029</v>
      </c>
      <c r="M417" s="2" t="s">
        <v>74</v>
      </c>
      <c r="N417" s="2" t="s">
        <v>1388</v>
      </c>
      <c r="O417" s="2" t="s">
        <v>1389</v>
      </c>
      <c r="P417" s="2">
        <v>1.9</v>
      </c>
    </row>
    <row r="418" spans="1:16" ht="15.75" customHeight="1" x14ac:dyDescent="0.25">
      <c r="A418" s="2" t="s">
        <v>19</v>
      </c>
      <c r="B418" s="2" t="s">
        <v>62</v>
      </c>
      <c r="C418" s="2" t="s">
        <v>64</v>
      </c>
      <c r="D418" s="2" t="s">
        <v>55</v>
      </c>
      <c r="E418" s="2" t="s">
        <v>282</v>
      </c>
      <c r="F418" s="2" t="s">
        <v>26</v>
      </c>
      <c r="G418" s="2" t="s">
        <v>390</v>
      </c>
      <c r="H418" s="2" t="s">
        <v>285</v>
      </c>
      <c r="I418" s="2">
        <v>58</v>
      </c>
      <c r="J418" s="2">
        <v>0.74774774774774788</v>
      </c>
      <c r="K418" s="2">
        <v>0.74774774774774777</v>
      </c>
      <c r="L418" s="2">
        <v>0.74774774774774777</v>
      </c>
      <c r="M418" s="2" t="s">
        <v>74</v>
      </c>
      <c r="N418" s="2" t="s">
        <v>1390</v>
      </c>
      <c r="O418" s="2" t="s">
        <v>1391</v>
      </c>
      <c r="P418" s="2">
        <v>2.2999999999999998</v>
      </c>
    </row>
    <row r="419" spans="1:16" ht="15.75" customHeight="1" x14ac:dyDescent="0.25">
      <c r="A419" s="2" t="s">
        <v>19</v>
      </c>
      <c r="B419" s="2" t="s">
        <v>62</v>
      </c>
      <c r="C419" s="2" t="s">
        <v>64</v>
      </c>
      <c r="D419" s="2" t="s">
        <v>55</v>
      </c>
      <c r="E419" s="2" t="s">
        <v>282</v>
      </c>
      <c r="F419" s="2" t="s">
        <v>26</v>
      </c>
      <c r="G419" s="2" t="s">
        <v>397</v>
      </c>
      <c r="H419" s="2" t="s">
        <v>285</v>
      </c>
      <c r="I419" s="2">
        <v>59</v>
      </c>
      <c r="J419" s="2">
        <v>0.73451327433628311</v>
      </c>
      <c r="K419" s="2">
        <v>0.72173913043478266</v>
      </c>
      <c r="L419" s="2">
        <v>0.74774774774774777</v>
      </c>
      <c r="M419" s="2" t="s">
        <v>74</v>
      </c>
      <c r="N419" s="2" t="s">
        <v>1392</v>
      </c>
      <c r="O419" s="2" t="s">
        <v>1393</v>
      </c>
      <c r="P419" s="2">
        <v>1.9</v>
      </c>
    </row>
    <row r="420" spans="1:16" ht="15.75" customHeight="1" x14ac:dyDescent="0.25">
      <c r="A420" s="2" t="s">
        <v>19</v>
      </c>
      <c r="B420" s="2" t="s">
        <v>62</v>
      </c>
      <c r="C420" s="2" t="s">
        <v>64</v>
      </c>
      <c r="D420" s="2" t="s">
        <v>55</v>
      </c>
      <c r="E420" s="2" t="s">
        <v>282</v>
      </c>
      <c r="F420" s="2" t="s">
        <v>26</v>
      </c>
      <c r="G420" s="2" t="s">
        <v>402</v>
      </c>
      <c r="H420" s="2" t="s">
        <v>285</v>
      </c>
      <c r="I420" s="2">
        <v>60</v>
      </c>
      <c r="J420" s="2">
        <v>0.7589285714285714</v>
      </c>
      <c r="K420" s="2">
        <v>0.75221238938053092</v>
      </c>
      <c r="L420" s="2">
        <v>0.76576576576576572</v>
      </c>
      <c r="M420" s="2" t="s">
        <v>74</v>
      </c>
      <c r="N420" s="2" t="s">
        <v>1394</v>
      </c>
      <c r="O420" s="2" t="s">
        <v>1395</v>
      </c>
      <c r="P420" s="2">
        <v>1.8</v>
      </c>
    </row>
    <row r="421" spans="1:16" ht="15.75" customHeight="1" x14ac:dyDescent="0.25">
      <c r="A421" s="2" t="s">
        <v>19</v>
      </c>
      <c r="B421" s="2" t="s">
        <v>62</v>
      </c>
      <c r="C421" s="2" t="s">
        <v>64</v>
      </c>
      <c r="D421" s="2" t="s">
        <v>55</v>
      </c>
      <c r="E421" s="2" t="s">
        <v>282</v>
      </c>
      <c r="F421" s="2" t="s">
        <v>26</v>
      </c>
      <c r="G421" s="2" t="s">
        <v>407</v>
      </c>
      <c r="H421" s="2" t="s">
        <v>285</v>
      </c>
      <c r="I421" s="2">
        <v>61</v>
      </c>
      <c r="J421" s="2">
        <v>0.74660633484162897</v>
      </c>
      <c r="K421" s="2">
        <v>0.75</v>
      </c>
      <c r="L421" s="2">
        <v>0.7432432432432432</v>
      </c>
      <c r="M421" s="2" t="s">
        <v>74</v>
      </c>
      <c r="N421" s="2" t="s">
        <v>1396</v>
      </c>
      <c r="O421" s="2" t="s">
        <v>1397</v>
      </c>
      <c r="P421" s="2">
        <v>2.2999999999999998</v>
      </c>
    </row>
    <row r="422" spans="1:16" ht="15.75" customHeight="1" x14ac:dyDescent="0.25">
      <c r="A422" s="2" t="s">
        <v>19</v>
      </c>
      <c r="B422" s="2" t="s">
        <v>62</v>
      </c>
      <c r="C422" s="2" t="s">
        <v>64</v>
      </c>
      <c r="D422" s="2" t="s">
        <v>364</v>
      </c>
      <c r="E422" s="2" t="s">
        <v>412</v>
      </c>
      <c r="F422" s="2" t="s">
        <v>54</v>
      </c>
      <c r="G422" s="2" t="s">
        <v>413</v>
      </c>
      <c r="H422" s="2" t="s">
        <v>377</v>
      </c>
      <c r="I422" s="2">
        <v>42</v>
      </c>
      <c r="J422" s="2">
        <v>0.79916317991631802</v>
      </c>
      <c r="K422" s="2">
        <v>0.77016129032258063</v>
      </c>
      <c r="L422" s="2">
        <v>0.83043478260869563</v>
      </c>
      <c r="M422" s="2" t="s">
        <v>74</v>
      </c>
      <c r="N422" s="2" t="s">
        <v>1398</v>
      </c>
      <c r="O422" s="2" t="s">
        <v>1399</v>
      </c>
      <c r="P422" s="2">
        <v>2.2000000000000002</v>
      </c>
    </row>
    <row r="423" spans="1:16" ht="15.75" customHeight="1" x14ac:dyDescent="0.25">
      <c r="A423" s="2" t="s">
        <v>19</v>
      </c>
      <c r="B423" s="2" t="s">
        <v>62</v>
      </c>
      <c r="C423" s="2" t="s">
        <v>64</v>
      </c>
      <c r="D423" s="2" t="s">
        <v>364</v>
      </c>
      <c r="E423" s="2" t="s">
        <v>412</v>
      </c>
      <c r="F423" s="2" t="s">
        <v>54</v>
      </c>
      <c r="G423" s="2" t="s">
        <v>418</v>
      </c>
      <c r="H423" s="2" t="s">
        <v>377</v>
      </c>
      <c r="I423" s="2">
        <v>43</v>
      </c>
      <c r="J423" s="2">
        <v>0.78059071729957807</v>
      </c>
      <c r="K423" s="2">
        <v>0.75819672131147542</v>
      </c>
      <c r="L423" s="2">
        <v>0.80434782608695654</v>
      </c>
      <c r="M423" s="2" t="s">
        <v>74</v>
      </c>
      <c r="N423" s="2" t="s">
        <v>1400</v>
      </c>
      <c r="O423" s="2" t="s">
        <v>1401</v>
      </c>
      <c r="P423" s="2">
        <v>2.2000000000000002</v>
      </c>
    </row>
    <row r="424" spans="1:16" ht="15.75" customHeight="1" x14ac:dyDescent="0.25">
      <c r="A424" s="2" t="s">
        <v>19</v>
      </c>
      <c r="B424" s="2" t="s">
        <v>62</v>
      </c>
      <c r="C424" s="2" t="s">
        <v>64</v>
      </c>
      <c r="D424" s="2" t="s">
        <v>364</v>
      </c>
      <c r="E424" s="2" t="s">
        <v>412</v>
      </c>
      <c r="F424" s="2" t="s">
        <v>54</v>
      </c>
      <c r="G424" s="2" t="s">
        <v>423</v>
      </c>
      <c r="H424" s="2" t="s">
        <v>377</v>
      </c>
      <c r="I424" s="2">
        <v>44</v>
      </c>
      <c r="J424" s="2">
        <v>0.7873684210526315</v>
      </c>
      <c r="K424" s="2">
        <v>0.76326530612244903</v>
      </c>
      <c r="L424" s="2">
        <v>0.81304347826086953</v>
      </c>
      <c r="M424" s="2" t="s">
        <v>74</v>
      </c>
      <c r="N424" s="2" t="s">
        <v>1402</v>
      </c>
      <c r="O424" s="2" t="s">
        <v>1403</v>
      </c>
      <c r="P424" s="2">
        <v>1.9</v>
      </c>
    </row>
    <row r="425" spans="1:16" ht="15.75" customHeight="1" x14ac:dyDescent="0.25">
      <c r="A425" s="2" t="s">
        <v>19</v>
      </c>
      <c r="B425" s="2" t="s">
        <v>62</v>
      </c>
      <c r="C425" s="2" t="s">
        <v>64</v>
      </c>
      <c r="D425" s="2" t="s">
        <v>364</v>
      </c>
      <c r="E425" s="2" t="s">
        <v>412</v>
      </c>
      <c r="F425" s="2" t="s">
        <v>54</v>
      </c>
      <c r="G425" s="2" t="s">
        <v>428</v>
      </c>
      <c r="H425" s="2" t="s">
        <v>377</v>
      </c>
      <c r="I425" s="2">
        <v>45</v>
      </c>
      <c r="J425" s="2">
        <v>0.79831932773109249</v>
      </c>
      <c r="K425" s="2">
        <v>0.77235772357723576</v>
      </c>
      <c r="L425" s="2">
        <v>0.82608695652173914</v>
      </c>
      <c r="M425" s="2" t="s">
        <v>74</v>
      </c>
      <c r="N425" s="2" t="s">
        <v>1404</v>
      </c>
      <c r="O425" s="2" t="s">
        <v>1405</v>
      </c>
      <c r="P425" s="2">
        <v>1.9</v>
      </c>
    </row>
    <row r="426" spans="1:16" ht="15.75" customHeight="1" x14ac:dyDescent="0.25">
      <c r="A426" s="2" t="s">
        <v>19</v>
      </c>
      <c r="B426" s="2" t="s">
        <v>62</v>
      </c>
      <c r="C426" s="2" t="s">
        <v>64</v>
      </c>
      <c r="D426" s="2" t="s">
        <v>364</v>
      </c>
      <c r="E426" s="2" t="s">
        <v>412</v>
      </c>
      <c r="F426" s="2" t="s">
        <v>54</v>
      </c>
      <c r="G426" s="2" t="s">
        <v>433</v>
      </c>
      <c r="H426" s="2" t="s">
        <v>377</v>
      </c>
      <c r="I426" s="2">
        <v>46</v>
      </c>
      <c r="J426" s="2">
        <v>0.79661016949152541</v>
      </c>
      <c r="K426" s="2">
        <v>0.77685950413223137</v>
      </c>
      <c r="L426" s="2">
        <v>0.81739130434782614</v>
      </c>
      <c r="M426" s="2" t="s">
        <v>74</v>
      </c>
      <c r="N426" s="2" t="s">
        <v>1406</v>
      </c>
      <c r="O426" s="2" t="s">
        <v>1407</v>
      </c>
      <c r="P426" s="2">
        <v>2.1</v>
      </c>
    </row>
    <row r="427" spans="1:16" ht="15.75" customHeight="1" x14ac:dyDescent="0.25">
      <c r="A427" s="2" t="s">
        <v>19</v>
      </c>
      <c r="B427" s="2" t="s">
        <v>62</v>
      </c>
      <c r="C427" s="2" t="s">
        <v>64</v>
      </c>
      <c r="D427" s="2" t="s">
        <v>364</v>
      </c>
      <c r="E427" s="2" t="s">
        <v>412</v>
      </c>
      <c r="F427" s="2" t="s">
        <v>54</v>
      </c>
      <c r="G427" s="2" t="s">
        <v>438</v>
      </c>
      <c r="H427" s="2" t="s">
        <v>377</v>
      </c>
      <c r="I427" s="2">
        <v>47</v>
      </c>
      <c r="J427" s="2">
        <v>0.79166666666666674</v>
      </c>
      <c r="K427" s="2">
        <v>0.76</v>
      </c>
      <c r="L427" s="2">
        <v>0.82608695652173914</v>
      </c>
      <c r="M427" s="2" t="s">
        <v>74</v>
      </c>
      <c r="N427" s="2" t="s">
        <v>1408</v>
      </c>
      <c r="O427" s="2" t="s">
        <v>1409</v>
      </c>
      <c r="P427" s="2">
        <v>2.2999999999999998</v>
      </c>
    </row>
    <row r="428" spans="1:16" ht="15.75" customHeight="1" x14ac:dyDescent="0.25">
      <c r="A428" s="2" t="s">
        <v>19</v>
      </c>
      <c r="B428" s="2" t="s">
        <v>62</v>
      </c>
      <c r="C428" s="2" t="s">
        <v>64</v>
      </c>
      <c r="D428" s="2" t="s">
        <v>364</v>
      </c>
      <c r="E428" s="2" t="s">
        <v>412</v>
      </c>
      <c r="F428" s="2" t="s">
        <v>54</v>
      </c>
      <c r="G428" s="2" t="s">
        <v>443</v>
      </c>
      <c r="H428" s="2" t="s">
        <v>377</v>
      </c>
      <c r="I428" s="2">
        <v>48</v>
      </c>
      <c r="J428" s="2">
        <v>0.78661087866108792</v>
      </c>
      <c r="K428" s="2">
        <v>0.75806451612903225</v>
      </c>
      <c r="L428" s="2">
        <v>0.81739130434782614</v>
      </c>
      <c r="M428" s="2" t="s">
        <v>74</v>
      </c>
      <c r="N428" s="2" t="s">
        <v>1410</v>
      </c>
      <c r="O428" s="2" t="s">
        <v>1411</v>
      </c>
      <c r="P428" s="2">
        <v>1.9</v>
      </c>
    </row>
    <row r="429" spans="1:16" ht="15.75" customHeight="1" x14ac:dyDescent="0.25">
      <c r="A429" s="2" t="s">
        <v>19</v>
      </c>
      <c r="B429" s="2" t="s">
        <v>62</v>
      </c>
      <c r="C429" s="2" t="s">
        <v>64</v>
      </c>
      <c r="D429" s="2" t="s">
        <v>364</v>
      </c>
      <c r="E429" s="2" t="s">
        <v>412</v>
      </c>
      <c r="F429" s="2" t="s">
        <v>54</v>
      </c>
      <c r="G429" s="2" t="s">
        <v>448</v>
      </c>
      <c r="H429" s="2" t="s">
        <v>377</v>
      </c>
      <c r="I429" s="2">
        <v>49</v>
      </c>
      <c r="J429" s="2">
        <v>0.7811158798283262</v>
      </c>
      <c r="K429" s="2">
        <v>0.77118644067796616</v>
      </c>
      <c r="L429" s="2">
        <v>0.79130434782608694</v>
      </c>
      <c r="M429" s="2" t="s">
        <v>74</v>
      </c>
      <c r="N429" s="2" t="s">
        <v>1412</v>
      </c>
      <c r="O429" s="2" t="s">
        <v>1413</v>
      </c>
      <c r="P429" s="2">
        <v>2.1</v>
      </c>
    </row>
    <row r="430" spans="1:16" ht="15.75" customHeight="1" x14ac:dyDescent="0.25">
      <c r="A430" s="2" t="s">
        <v>19</v>
      </c>
      <c r="B430" s="2" t="s">
        <v>62</v>
      </c>
      <c r="C430" s="2" t="s">
        <v>64</v>
      </c>
      <c r="D430" s="2" t="s">
        <v>364</v>
      </c>
      <c r="E430" s="2" t="s">
        <v>412</v>
      </c>
      <c r="F430" s="2" t="s">
        <v>54</v>
      </c>
      <c r="G430" s="2" t="s">
        <v>453</v>
      </c>
      <c r="H430" s="2" t="s">
        <v>377</v>
      </c>
      <c r="I430" s="2">
        <v>50</v>
      </c>
      <c r="J430" s="2">
        <v>0.78661087866108792</v>
      </c>
      <c r="K430" s="2">
        <v>0.75806451612903225</v>
      </c>
      <c r="L430" s="2">
        <v>0.81739130434782614</v>
      </c>
      <c r="M430" s="2" t="s">
        <v>74</v>
      </c>
      <c r="N430" s="2" t="s">
        <v>1414</v>
      </c>
      <c r="O430" s="2" t="s">
        <v>1415</v>
      </c>
      <c r="P430" s="2">
        <v>2.2999999999999998</v>
      </c>
    </row>
    <row r="431" spans="1:16" ht="15.75" customHeight="1" x14ac:dyDescent="0.25">
      <c r="A431" s="2" t="s">
        <v>19</v>
      </c>
      <c r="B431" s="2" t="s">
        <v>62</v>
      </c>
      <c r="C431" s="2" t="s">
        <v>64</v>
      </c>
      <c r="D431" s="2" t="s">
        <v>364</v>
      </c>
      <c r="E431" s="2" t="s">
        <v>412</v>
      </c>
      <c r="F431" s="2" t="s">
        <v>54</v>
      </c>
      <c r="G431" s="2" t="s">
        <v>458</v>
      </c>
      <c r="H431" s="2" t="s">
        <v>377</v>
      </c>
      <c r="I431" s="2">
        <v>51</v>
      </c>
      <c r="J431" s="2">
        <v>0.76666666666666661</v>
      </c>
      <c r="K431" s="2">
        <v>0.73599999999999999</v>
      </c>
      <c r="L431" s="2">
        <v>0.8</v>
      </c>
      <c r="M431" s="2" t="s">
        <v>74</v>
      </c>
      <c r="N431" s="2" t="s">
        <v>1416</v>
      </c>
      <c r="O431" s="2" t="s">
        <v>1417</v>
      </c>
      <c r="P431" s="2">
        <v>1.8</v>
      </c>
    </row>
    <row r="432" spans="1:16" ht="15.75" customHeight="1" x14ac:dyDescent="0.25">
      <c r="A432" s="2" t="s">
        <v>19</v>
      </c>
      <c r="B432" s="2" t="s">
        <v>62</v>
      </c>
      <c r="C432" s="2" t="s">
        <v>64</v>
      </c>
      <c r="D432" s="2" t="s">
        <v>364</v>
      </c>
      <c r="E432" s="2" t="s">
        <v>412</v>
      </c>
      <c r="F432" s="2" t="s">
        <v>54</v>
      </c>
      <c r="G432" s="2" t="s">
        <v>463</v>
      </c>
      <c r="H432" s="2" t="s">
        <v>377</v>
      </c>
      <c r="I432" s="2">
        <v>52</v>
      </c>
      <c r="J432" s="2">
        <v>0.78008298755186722</v>
      </c>
      <c r="K432" s="2">
        <v>0.74603174603174605</v>
      </c>
      <c r="L432" s="2">
        <v>0.81739130434782614</v>
      </c>
      <c r="M432" s="2" t="s">
        <v>74</v>
      </c>
      <c r="N432" s="2" t="s">
        <v>1418</v>
      </c>
      <c r="O432" s="2" t="s">
        <v>1419</v>
      </c>
      <c r="P432" s="2">
        <v>1.9</v>
      </c>
    </row>
    <row r="433" spans="1:16" ht="15.75" customHeight="1" x14ac:dyDescent="0.25">
      <c r="A433" s="2" t="s">
        <v>19</v>
      </c>
      <c r="B433" s="2" t="s">
        <v>62</v>
      </c>
      <c r="C433" s="2" t="s">
        <v>64</v>
      </c>
      <c r="D433" s="2" t="s">
        <v>364</v>
      </c>
      <c r="E433" s="2" t="s">
        <v>412</v>
      </c>
      <c r="F433" s="2" t="s">
        <v>54</v>
      </c>
      <c r="G433" s="2" t="s">
        <v>468</v>
      </c>
      <c r="H433" s="2" t="s">
        <v>377</v>
      </c>
      <c r="I433" s="2">
        <v>53</v>
      </c>
      <c r="J433" s="2">
        <v>0.8</v>
      </c>
      <c r="K433" s="2">
        <v>0.77551020408163263</v>
      </c>
      <c r="L433" s="2">
        <v>0.82608695652173914</v>
      </c>
      <c r="M433" s="2" t="s">
        <v>74</v>
      </c>
      <c r="N433" s="2" t="s">
        <v>1420</v>
      </c>
      <c r="O433" s="2" t="s">
        <v>1421</v>
      </c>
      <c r="P433" s="2">
        <v>2.2999999999999998</v>
      </c>
    </row>
    <row r="434" spans="1:16" ht="15.75" customHeight="1" x14ac:dyDescent="0.25">
      <c r="A434" s="2" t="s">
        <v>19</v>
      </c>
      <c r="B434" s="2" t="s">
        <v>62</v>
      </c>
      <c r="C434" s="2" t="s">
        <v>64</v>
      </c>
      <c r="D434" s="2" t="s">
        <v>364</v>
      </c>
      <c r="E434" s="2" t="s">
        <v>412</v>
      </c>
      <c r="F434" s="2" t="s">
        <v>54</v>
      </c>
      <c r="G434" s="2" t="s">
        <v>473</v>
      </c>
      <c r="H434" s="2" t="s">
        <v>377</v>
      </c>
      <c r="I434" s="2">
        <v>54</v>
      </c>
      <c r="J434" s="2">
        <v>0.80503144654088055</v>
      </c>
      <c r="K434" s="2">
        <v>0.77732793522267207</v>
      </c>
      <c r="L434" s="2">
        <v>0.83478260869565213</v>
      </c>
      <c r="M434" s="2" t="s">
        <v>74</v>
      </c>
      <c r="N434" s="2" t="s">
        <v>1422</v>
      </c>
      <c r="O434" s="2" t="s">
        <v>1423</v>
      </c>
      <c r="P434" s="2">
        <v>1.9</v>
      </c>
    </row>
    <row r="435" spans="1:16" ht="15.75" customHeight="1" x14ac:dyDescent="0.25">
      <c r="A435" s="2" t="s">
        <v>19</v>
      </c>
      <c r="B435" s="2" t="s">
        <v>62</v>
      </c>
      <c r="C435" s="2" t="s">
        <v>64</v>
      </c>
      <c r="D435" s="2" t="s">
        <v>364</v>
      </c>
      <c r="E435" s="2" t="s">
        <v>412</v>
      </c>
      <c r="F435" s="2" t="s">
        <v>54</v>
      </c>
      <c r="G435" s="2" t="s">
        <v>478</v>
      </c>
      <c r="H435" s="2" t="s">
        <v>377</v>
      </c>
      <c r="I435" s="2">
        <v>55</v>
      </c>
      <c r="J435" s="2">
        <v>0.78586278586278591</v>
      </c>
      <c r="K435" s="2">
        <v>0.75298804780876494</v>
      </c>
      <c r="L435" s="2">
        <v>0.82173913043478264</v>
      </c>
      <c r="M435" s="2" t="s">
        <v>74</v>
      </c>
      <c r="N435" s="2" t="s">
        <v>1424</v>
      </c>
      <c r="O435" s="2" t="s">
        <v>1425</v>
      </c>
      <c r="P435" s="2">
        <v>1.9</v>
      </c>
    </row>
    <row r="436" spans="1:16" ht="15.75" customHeight="1" x14ac:dyDescent="0.25">
      <c r="A436" s="2" t="s">
        <v>19</v>
      </c>
      <c r="B436" s="2" t="s">
        <v>62</v>
      </c>
      <c r="C436" s="2" t="s">
        <v>64</v>
      </c>
      <c r="D436" s="2" t="s">
        <v>364</v>
      </c>
      <c r="E436" s="2" t="s">
        <v>412</v>
      </c>
      <c r="F436" s="2" t="s">
        <v>54</v>
      </c>
      <c r="G436" s="2" t="s">
        <v>483</v>
      </c>
      <c r="H436" s="2" t="s">
        <v>377</v>
      </c>
      <c r="I436" s="2">
        <v>56</v>
      </c>
      <c r="J436" s="2">
        <v>0.7873684210526315</v>
      </c>
      <c r="K436" s="2">
        <v>0.76326530612244903</v>
      </c>
      <c r="L436" s="2">
        <v>0.81304347826086953</v>
      </c>
      <c r="M436" s="2" t="s">
        <v>74</v>
      </c>
      <c r="N436" s="2" t="s">
        <v>1426</v>
      </c>
      <c r="O436" s="2" t="s">
        <v>1427</v>
      </c>
      <c r="P436" s="2">
        <v>2.2000000000000002</v>
      </c>
    </row>
    <row r="437" spans="1:16" ht="15.75" customHeight="1" x14ac:dyDescent="0.25">
      <c r="A437" s="2" t="s">
        <v>19</v>
      </c>
      <c r="B437" s="2" t="s">
        <v>62</v>
      </c>
      <c r="C437" s="2" t="s">
        <v>64</v>
      </c>
      <c r="D437" s="2" t="s">
        <v>364</v>
      </c>
      <c r="E437" s="2" t="s">
        <v>412</v>
      </c>
      <c r="F437" s="2" t="s">
        <v>54</v>
      </c>
      <c r="G437" s="2" t="s">
        <v>488</v>
      </c>
      <c r="H437" s="2" t="s">
        <v>377</v>
      </c>
      <c r="I437" s="2">
        <v>57</v>
      </c>
      <c r="J437" s="2">
        <v>0.79245283018867918</v>
      </c>
      <c r="K437" s="2">
        <v>0.76518218623481782</v>
      </c>
      <c r="L437" s="2">
        <v>0.82173913043478264</v>
      </c>
      <c r="M437" s="2" t="s">
        <v>74</v>
      </c>
      <c r="N437" s="2" t="s">
        <v>1428</v>
      </c>
      <c r="O437" s="2" t="s">
        <v>1429</v>
      </c>
      <c r="P437" s="2">
        <v>1.9</v>
      </c>
    </row>
    <row r="438" spans="1:16" ht="15.75" customHeight="1" x14ac:dyDescent="0.25">
      <c r="A438" s="2" t="s">
        <v>19</v>
      </c>
      <c r="B438" s="2" t="s">
        <v>62</v>
      </c>
      <c r="C438" s="2" t="s">
        <v>64</v>
      </c>
      <c r="D438" s="2" t="s">
        <v>364</v>
      </c>
      <c r="E438" s="2" t="s">
        <v>412</v>
      </c>
      <c r="F438" s="2" t="s">
        <v>54</v>
      </c>
      <c r="G438" s="2" t="s">
        <v>493</v>
      </c>
      <c r="H438" s="2" t="s">
        <v>377</v>
      </c>
      <c r="I438" s="2">
        <v>58</v>
      </c>
      <c r="J438" s="2">
        <v>0.80082987551867213</v>
      </c>
      <c r="K438" s="2">
        <v>0.76587301587301593</v>
      </c>
      <c r="L438" s="2">
        <v>0.83913043478260874</v>
      </c>
      <c r="M438" s="2" t="s">
        <v>74</v>
      </c>
      <c r="N438" s="2" t="s">
        <v>1430</v>
      </c>
      <c r="O438" s="2" t="s">
        <v>1431</v>
      </c>
      <c r="P438" s="2">
        <v>2.2000000000000002</v>
      </c>
    </row>
    <row r="439" spans="1:16" ht="15.75" customHeight="1" x14ac:dyDescent="0.25">
      <c r="A439" s="2" t="s">
        <v>19</v>
      </c>
      <c r="B439" s="2" t="s">
        <v>62</v>
      </c>
      <c r="C439" s="2" t="s">
        <v>64</v>
      </c>
      <c r="D439" s="2" t="s">
        <v>364</v>
      </c>
      <c r="E439" s="2" t="s">
        <v>412</v>
      </c>
      <c r="F439" s="2" t="s">
        <v>54</v>
      </c>
      <c r="G439" s="2" t="s">
        <v>498</v>
      </c>
      <c r="H439" s="2" t="s">
        <v>377</v>
      </c>
      <c r="I439" s="2">
        <v>59</v>
      </c>
      <c r="J439" s="2">
        <v>0.76729559748427678</v>
      </c>
      <c r="K439" s="2">
        <v>0.74089068825910931</v>
      </c>
      <c r="L439" s="2">
        <v>0.79565217391304344</v>
      </c>
      <c r="M439" s="2" t="s">
        <v>74</v>
      </c>
      <c r="N439" s="2" t="s">
        <v>1432</v>
      </c>
      <c r="O439" s="2" t="s">
        <v>1433</v>
      </c>
      <c r="P439" s="2">
        <v>1.9</v>
      </c>
    </row>
    <row r="440" spans="1:16" ht="15.75" customHeight="1" x14ac:dyDescent="0.25">
      <c r="A440" s="2" t="s">
        <v>19</v>
      </c>
      <c r="B440" s="2" t="s">
        <v>62</v>
      </c>
      <c r="C440" s="2" t="s">
        <v>64</v>
      </c>
      <c r="D440" s="2" t="s">
        <v>364</v>
      </c>
      <c r="E440" s="2" t="s">
        <v>412</v>
      </c>
      <c r="F440" s="2" t="s">
        <v>54</v>
      </c>
      <c r="G440" s="2" t="s">
        <v>503</v>
      </c>
      <c r="H440" s="2" t="s">
        <v>377</v>
      </c>
      <c r="I440" s="2">
        <v>60</v>
      </c>
      <c r="J440" s="2">
        <v>0.79664570230607967</v>
      </c>
      <c r="K440" s="2">
        <v>0.76923076923076927</v>
      </c>
      <c r="L440" s="2">
        <v>0.82608695652173914</v>
      </c>
      <c r="M440" s="2" t="s">
        <v>74</v>
      </c>
      <c r="N440" s="2" t="s">
        <v>1434</v>
      </c>
      <c r="O440" s="2" t="s">
        <v>1435</v>
      </c>
      <c r="P440" s="2">
        <v>1.9</v>
      </c>
    </row>
    <row r="441" spans="1:16" ht="15.75" customHeight="1" x14ac:dyDescent="0.25">
      <c r="A441" s="2" t="s">
        <v>19</v>
      </c>
      <c r="B441" s="2" t="s">
        <v>62</v>
      </c>
      <c r="C441" s="2" t="s">
        <v>64</v>
      </c>
      <c r="D441" s="2" t="s">
        <v>364</v>
      </c>
      <c r="E441" s="2" t="s">
        <v>412</v>
      </c>
      <c r="F441" s="2" t="s">
        <v>54</v>
      </c>
      <c r="G441" s="2" t="s">
        <v>508</v>
      </c>
      <c r="H441" s="2" t="s">
        <v>377</v>
      </c>
      <c r="I441" s="2">
        <v>61</v>
      </c>
      <c r="J441" s="2">
        <v>0.77661795407098111</v>
      </c>
      <c r="K441" s="2">
        <v>0.74698795180722888</v>
      </c>
      <c r="L441" s="2">
        <v>0.80869565217391304</v>
      </c>
      <c r="M441" s="2" t="s">
        <v>74</v>
      </c>
      <c r="N441" s="2" t="s">
        <v>1436</v>
      </c>
      <c r="O441" s="2" t="s">
        <v>1437</v>
      </c>
      <c r="P441" s="2">
        <v>2.1</v>
      </c>
    </row>
    <row r="442" spans="1:16" ht="15.75" customHeight="1" x14ac:dyDescent="0.25">
      <c r="A442" s="2" t="s">
        <v>19</v>
      </c>
      <c r="B442" s="2" t="s">
        <v>62</v>
      </c>
      <c r="C442" s="2" t="s">
        <v>64</v>
      </c>
      <c r="D442" s="2" t="s">
        <v>364</v>
      </c>
      <c r="E442" s="2" t="s">
        <v>513</v>
      </c>
      <c r="F442" s="2" t="s">
        <v>40</v>
      </c>
      <c r="G442" s="2" t="s">
        <v>514</v>
      </c>
      <c r="H442" s="2" t="s">
        <v>372</v>
      </c>
      <c r="I442" s="2">
        <v>42</v>
      </c>
      <c r="J442" s="2">
        <v>0.80225988700564976</v>
      </c>
      <c r="K442" s="2">
        <v>0.76756756756756761</v>
      </c>
      <c r="L442" s="2">
        <v>0.84023668639053251</v>
      </c>
      <c r="M442" s="2" t="s">
        <v>74</v>
      </c>
      <c r="N442" s="2" t="s">
        <v>1438</v>
      </c>
      <c r="O442" s="2" t="s">
        <v>1439</v>
      </c>
      <c r="P442" s="2">
        <v>2.2000000000000002</v>
      </c>
    </row>
    <row r="443" spans="1:16" ht="15.75" customHeight="1" x14ac:dyDescent="0.25">
      <c r="A443" s="2" t="s">
        <v>19</v>
      </c>
      <c r="B443" s="2" t="s">
        <v>62</v>
      </c>
      <c r="C443" s="2" t="s">
        <v>64</v>
      </c>
      <c r="D443" s="2" t="s">
        <v>364</v>
      </c>
      <c r="E443" s="2" t="s">
        <v>513</v>
      </c>
      <c r="F443" s="2" t="s">
        <v>40</v>
      </c>
      <c r="G443" s="2" t="s">
        <v>519</v>
      </c>
      <c r="H443" s="2" t="s">
        <v>372</v>
      </c>
      <c r="I443" s="2">
        <v>43</v>
      </c>
      <c r="J443" s="2">
        <v>0.81586402266288949</v>
      </c>
      <c r="K443" s="2">
        <v>0.78260869565217395</v>
      </c>
      <c r="L443" s="2">
        <v>0.85207100591715978</v>
      </c>
      <c r="M443" s="2" t="s">
        <v>74</v>
      </c>
      <c r="N443" s="2" t="s">
        <v>1440</v>
      </c>
      <c r="O443" s="2" t="s">
        <v>1441</v>
      </c>
      <c r="P443" s="2">
        <v>1.7</v>
      </c>
    </row>
    <row r="444" spans="1:16" ht="15.75" customHeight="1" x14ac:dyDescent="0.25">
      <c r="A444" s="2" t="s">
        <v>19</v>
      </c>
      <c r="B444" s="2" t="s">
        <v>62</v>
      </c>
      <c r="C444" s="2" t="s">
        <v>64</v>
      </c>
      <c r="D444" s="2" t="s">
        <v>364</v>
      </c>
      <c r="E444" s="2" t="s">
        <v>513</v>
      </c>
      <c r="F444" s="2" t="s">
        <v>40</v>
      </c>
      <c r="G444" s="2" t="s">
        <v>524</v>
      </c>
      <c r="H444" s="2" t="s">
        <v>372</v>
      </c>
      <c r="I444" s="2">
        <v>44</v>
      </c>
      <c r="J444" s="2">
        <v>0.80779944289693595</v>
      </c>
      <c r="K444" s="2">
        <v>0.76315789473684215</v>
      </c>
      <c r="L444" s="2">
        <v>0.85798816568047342</v>
      </c>
      <c r="M444" s="2" t="s">
        <v>74</v>
      </c>
      <c r="N444" s="2" t="s">
        <v>1442</v>
      </c>
      <c r="O444" s="2" t="s">
        <v>1443</v>
      </c>
      <c r="P444" s="2">
        <v>1.7</v>
      </c>
    </row>
    <row r="445" spans="1:16" ht="15.75" customHeight="1" x14ac:dyDescent="0.25">
      <c r="A445" s="2" t="s">
        <v>19</v>
      </c>
      <c r="B445" s="2" t="s">
        <v>62</v>
      </c>
      <c r="C445" s="2" t="s">
        <v>64</v>
      </c>
      <c r="D445" s="2" t="s">
        <v>364</v>
      </c>
      <c r="E445" s="2" t="s">
        <v>513</v>
      </c>
      <c r="F445" s="2" t="s">
        <v>40</v>
      </c>
      <c r="G445" s="2" t="s">
        <v>529</v>
      </c>
      <c r="H445" s="2" t="s">
        <v>372</v>
      </c>
      <c r="I445" s="2">
        <v>45</v>
      </c>
      <c r="J445" s="2">
        <v>0.8044692737430168</v>
      </c>
      <c r="K445" s="2">
        <v>0.76190476190476186</v>
      </c>
      <c r="L445" s="2">
        <v>0.85207100591715978</v>
      </c>
      <c r="M445" s="2" t="s">
        <v>74</v>
      </c>
      <c r="N445" s="2" t="s">
        <v>1444</v>
      </c>
      <c r="O445" s="2" t="s">
        <v>1445</v>
      </c>
      <c r="P445" s="2">
        <v>2.1</v>
      </c>
    </row>
    <row r="446" spans="1:16" ht="15.75" customHeight="1" x14ac:dyDescent="0.25">
      <c r="A446" s="2" t="s">
        <v>19</v>
      </c>
      <c r="B446" s="2" t="s">
        <v>62</v>
      </c>
      <c r="C446" s="2" t="s">
        <v>64</v>
      </c>
      <c r="D446" s="2" t="s">
        <v>364</v>
      </c>
      <c r="E446" s="2" t="s">
        <v>513</v>
      </c>
      <c r="F446" s="2" t="s">
        <v>40</v>
      </c>
      <c r="G446" s="2" t="s">
        <v>534</v>
      </c>
      <c r="H446" s="2" t="s">
        <v>372</v>
      </c>
      <c r="I446" s="2">
        <v>46</v>
      </c>
      <c r="J446" s="2">
        <v>0.79436619718309853</v>
      </c>
      <c r="K446" s="2">
        <v>0.75806451612903225</v>
      </c>
      <c r="L446" s="2">
        <v>0.83431952662721898</v>
      </c>
      <c r="M446" s="2" t="s">
        <v>74</v>
      </c>
      <c r="N446" s="2" t="s">
        <v>1446</v>
      </c>
      <c r="O446" s="2" t="s">
        <v>1447</v>
      </c>
      <c r="P446" s="2">
        <v>1.7</v>
      </c>
    </row>
    <row r="447" spans="1:16" ht="15.75" customHeight="1" x14ac:dyDescent="0.25">
      <c r="A447" s="2" t="s">
        <v>19</v>
      </c>
      <c r="B447" s="2" t="s">
        <v>62</v>
      </c>
      <c r="C447" s="2" t="s">
        <v>64</v>
      </c>
      <c r="D447" s="2" t="s">
        <v>364</v>
      </c>
      <c r="E447" s="2" t="s">
        <v>513</v>
      </c>
      <c r="F447" s="2" t="s">
        <v>40</v>
      </c>
      <c r="G447" s="2" t="s">
        <v>539</v>
      </c>
      <c r="H447" s="2" t="s">
        <v>372</v>
      </c>
      <c r="I447" s="2">
        <v>47</v>
      </c>
      <c r="J447" s="2">
        <v>0.78453038674033149</v>
      </c>
      <c r="K447" s="2">
        <v>0.73575129533678751</v>
      </c>
      <c r="L447" s="2">
        <v>0.84023668639053251</v>
      </c>
      <c r="M447" s="2" t="s">
        <v>74</v>
      </c>
      <c r="N447" s="2" t="s">
        <v>1448</v>
      </c>
      <c r="O447" s="2" t="s">
        <v>1449</v>
      </c>
      <c r="P447" s="2">
        <v>1.7</v>
      </c>
    </row>
    <row r="448" spans="1:16" ht="15.75" customHeight="1" x14ac:dyDescent="0.25">
      <c r="A448" s="2" t="s">
        <v>19</v>
      </c>
      <c r="B448" s="2" t="s">
        <v>62</v>
      </c>
      <c r="C448" s="2" t="s">
        <v>64</v>
      </c>
      <c r="D448" s="2" t="s">
        <v>364</v>
      </c>
      <c r="E448" s="2" t="s">
        <v>513</v>
      </c>
      <c r="F448" s="2" t="s">
        <v>40</v>
      </c>
      <c r="G448" s="2" t="s">
        <v>555</v>
      </c>
      <c r="H448" s="2" t="s">
        <v>372</v>
      </c>
      <c r="I448" s="2">
        <v>48</v>
      </c>
      <c r="J448" s="2">
        <v>0.82320441988950277</v>
      </c>
      <c r="K448" s="2">
        <v>0.772020725388601</v>
      </c>
      <c r="L448" s="2">
        <v>0.88165680473372776</v>
      </c>
      <c r="M448" s="2" t="s">
        <v>74</v>
      </c>
      <c r="N448" s="2" t="s">
        <v>1450</v>
      </c>
      <c r="O448" s="2" t="s">
        <v>1451</v>
      </c>
      <c r="P448" s="2">
        <v>1.7</v>
      </c>
    </row>
    <row r="449" spans="1:16" ht="15.75" customHeight="1" x14ac:dyDescent="0.25">
      <c r="A449" s="2" t="s">
        <v>19</v>
      </c>
      <c r="B449" s="2" t="s">
        <v>62</v>
      </c>
      <c r="C449" s="2" t="s">
        <v>64</v>
      </c>
      <c r="D449" s="2" t="s">
        <v>364</v>
      </c>
      <c r="E449" s="2" t="s">
        <v>513</v>
      </c>
      <c r="F449" s="2" t="s">
        <v>40</v>
      </c>
      <c r="G449" s="2" t="s">
        <v>575</v>
      </c>
      <c r="H449" s="2" t="s">
        <v>372</v>
      </c>
      <c r="I449" s="2">
        <v>49</v>
      </c>
      <c r="J449" s="2">
        <v>0.80790960451977401</v>
      </c>
      <c r="K449" s="2">
        <v>0.77297297297297296</v>
      </c>
      <c r="L449" s="2">
        <v>0.84615384615384615</v>
      </c>
      <c r="M449" s="2" t="s">
        <v>74</v>
      </c>
      <c r="N449" s="2" t="s">
        <v>1452</v>
      </c>
      <c r="O449" s="2" t="s">
        <v>1453</v>
      </c>
      <c r="P449" s="2">
        <v>2.2000000000000002</v>
      </c>
    </row>
    <row r="450" spans="1:16" ht="15.75" customHeight="1" x14ac:dyDescent="0.25">
      <c r="A450" s="2" t="s">
        <v>19</v>
      </c>
      <c r="B450" s="2" t="s">
        <v>62</v>
      </c>
      <c r="C450" s="2" t="s">
        <v>64</v>
      </c>
      <c r="D450" s="2" t="s">
        <v>364</v>
      </c>
      <c r="E450" s="2" t="s">
        <v>513</v>
      </c>
      <c r="F450" s="2" t="s">
        <v>40</v>
      </c>
      <c r="G450" s="2" t="s">
        <v>589</v>
      </c>
      <c r="H450" s="2" t="s">
        <v>372</v>
      </c>
      <c r="I450" s="2">
        <v>50</v>
      </c>
      <c r="J450" s="2">
        <v>0.80341880341880345</v>
      </c>
      <c r="K450" s="2">
        <v>0.77472527472527475</v>
      </c>
      <c r="L450" s="2">
        <v>0.83431952662721898</v>
      </c>
      <c r="M450" s="2" t="s">
        <v>74</v>
      </c>
      <c r="N450" s="2" t="s">
        <v>1454</v>
      </c>
      <c r="O450" s="2" t="s">
        <v>1455</v>
      </c>
      <c r="P450" s="2">
        <v>1.7</v>
      </c>
    </row>
    <row r="451" spans="1:16" ht="15.75" customHeight="1" x14ac:dyDescent="0.25">
      <c r="A451" s="2" t="s">
        <v>19</v>
      </c>
      <c r="B451" s="2" t="s">
        <v>62</v>
      </c>
      <c r="C451" s="2" t="s">
        <v>64</v>
      </c>
      <c r="D451" s="2" t="s">
        <v>364</v>
      </c>
      <c r="E451" s="2" t="s">
        <v>513</v>
      </c>
      <c r="F451" s="2" t="s">
        <v>40</v>
      </c>
      <c r="G451" s="2" t="s">
        <v>603</v>
      </c>
      <c r="H451" s="2" t="s">
        <v>372</v>
      </c>
      <c r="I451" s="2">
        <v>51</v>
      </c>
      <c r="J451" s="2">
        <v>0.81586402266288949</v>
      </c>
      <c r="K451" s="2">
        <v>0.78260869565217395</v>
      </c>
      <c r="L451" s="2">
        <v>0.85207100591715978</v>
      </c>
      <c r="M451" s="2" t="s">
        <v>74</v>
      </c>
      <c r="N451" s="2" t="s">
        <v>1456</v>
      </c>
      <c r="O451" s="2" t="s">
        <v>1457</v>
      </c>
      <c r="P451" s="2">
        <v>1.7</v>
      </c>
    </row>
    <row r="452" spans="1:16" ht="15.75" customHeight="1" x14ac:dyDescent="0.25">
      <c r="A452" s="2" t="s">
        <v>19</v>
      </c>
      <c r="B452" s="2" t="s">
        <v>62</v>
      </c>
      <c r="C452" s="2" t="s">
        <v>64</v>
      </c>
      <c r="D452" s="2" t="s">
        <v>364</v>
      </c>
      <c r="E452" s="2" t="s">
        <v>513</v>
      </c>
      <c r="F452" s="2" t="s">
        <v>40</v>
      </c>
      <c r="G452" s="2" t="s">
        <v>622</v>
      </c>
      <c r="H452" s="2" t="s">
        <v>372</v>
      </c>
      <c r="I452" s="2">
        <v>52</v>
      </c>
      <c r="J452" s="2">
        <v>0.79190751445086704</v>
      </c>
      <c r="K452" s="2">
        <v>0.77401129943502822</v>
      </c>
      <c r="L452" s="2">
        <v>0.81065088757396453</v>
      </c>
      <c r="M452" s="2" t="s">
        <v>74</v>
      </c>
      <c r="N452" s="2" t="s">
        <v>1458</v>
      </c>
      <c r="O452" s="2" t="s">
        <v>1459</v>
      </c>
      <c r="P452" s="2">
        <v>2.1</v>
      </c>
    </row>
    <row r="453" spans="1:16" ht="15.75" customHeight="1" x14ac:dyDescent="0.25">
      <c r="A453" s="2" t="s">
        <v>19</v>
      </c>
      <c r="B453" s="2" t="s">
        <v>62</v>
      </c>
      <c r="C453" s="2" t="s">
        <v>64</v>
      </c>
      <c r="D453" s="2" t="s">
        <v>364</v>
      </c>
      <c r="E453" s="2" t="s">
        <v>513</v>
      </c>
      <c r="F453" s="2" t="s">
        <v>40</v>
      </c>
      <c r="G453" s="2" t="s">
        <v>643</v>
      </c>
      <c r="H453" s="2" t="s">
        <v>372</v>
      </c>
      <c r="I453" s="2">
        <v>53</v>
      </c>
      <c r="J453" s="2">
        <v>0.80911680911680917</v>
      </c>
      <c r="K453" s="2">
        <v>0.78021978021978022</v>
      </c>
      <c r="L453" s="2">
        <v>0.84023668639053251</v>
      </c>
      <c r="M453" s="2" t="s">
        <v>74</v>
      </c>
      <c r="N453" s="2" t="s">
        <v>1460</v>
      </c>
      <c r="O453" s="2" t="s">
        <v>1461</v>
      </c>
      <c r="P453" s="2">
        <v>1.7</v>
      </c>
    </row>
    <row r="454" spans="1:16" ht="15.75" customHeight="1" x14ac:dyDescent="0.25">
      <c r="A454" s="2" t="s">
        <v>19</v>
      </c>
      <c r="B454" s="2" t="s">
        <v>62</v>
      </c>
      <c r="C454" s="2" t="s">
        <v>64</v>
      </c>
      <c r="D454" s="2" t="s">
        <v>364</v>
      </c>
      <c r="E454" s="2" t="s">
        <v>513</v>
      </c>
      <c r="F454" s="2" t="s">
        <v>40</v>
      </c>
      <c r="G454" s="2" t="s">
        <v>660</v>
      </c>
      <c r="H454" s="2" t="s">
        <v>372</v>
      </c>
      <c r="I454" s="2">
        <v>54</v>
      </c>
      <c r="J454" s="2">
        <v>0.8125</v>
      </c>
      <c r="K454" s="2">
        <v>0.78142076502732238</v>
      </c>
      <c r="L454" s="2">
        <v>0.84615384615384615</v>
      </c>
      <c r="M454" s="2" t="s">
        <v>74</v>
      </c>
      <c r="N454" s="2" t="s">
        <v>1462</v>
      </c>
      <c r="O454" s="2" t="s">
        <v>1463</v>
      </c>
      <c r="P454" s="2">
        <v>1.7</v>
      </c>
    </row>
    <row r="455" spans="1:16" ht="15.75" customHeight="1" x14ac:dyDescent="0.25">
      <c r="A455" s="2" t="s">
        <v>19</v>
      </c>
      <c r="B455" s="2" t="s">
        <v>62</v>
      </c>
      <c r="C455" s="2" t="s">
        <v>64</v>
      </c>
      <c r="D455" s="2" t="s">
        <v>364</v>
      </c>
      <c r="E455" s="2" t="s">
        <v>513</v>
      </c>
      <c r="F455" s="2" t="s">
        <v>40</v>
      </c>
      <c r="G455" s="2" t="s">
        <v>665</v>
      </c>
      <c r="H455" s="2" t="s">
        <v>372</v>
      </c>
      <c r="I455" s="2">
        <v>55</v>
      </c>
      <c r="J455" s="2">
        <v>0.82719546742209626</v>
      </c>
      <c r="K455" s="2">
        <v>0.79347826086956519</v>
      </c>
      <c r="L455" s="2">
        <v>0.86390532544378695</v>
      </c>
      <c r="M455" s="2" t="s">
        <v>74</v>
      </c>
      <c r="N455" s="2" t="s">
        <v>1464</v>
      </c>
      <c r="O455" s="2" t="s">
        <v>1465</v>
      </c>
      <c r="P455" s="2">
        <v>1.9</v>
      </c>
    </row>
    <row r="456" spans="1:16" ht="15.75" customHeight="1" x14ac:dyDescent="0.25">
      <c r="A456" s="2" t="s">
        <v>19</v>
      </c>
      <c r="B456" s="2" t="s">
        <v>62</v>
      </c>
      <c r="C456" s="2" t="s">
        <v>64</v>
      </c>
      <c r="D456" s="2" t="s">
        <v>364</v>
      </c>
      <c r="E456" s="2" t="s">
        <v>513</v>
      </c>
      <c r="F456" s="2" t="s">
        <v>40</v>
      </c>
      <c r="G456" s="2" t="s">
        <v>670</v>
      </c>
      <c r="H456" s="2" t="s">
        <v>372</v>
      </c>
      <c r="I456" s="2">
        <v>56</v>
      </c>
      <c r="J456" s="2">
        <v>0.8100558659217878</v>
      </c>
      <c r="K456" s="2">
        <v>0.76719576719576721</v>
      </c>
      <c r="L456" s="2">
        <v>0.85798816568047342</v>
      </c>
      <c r="M456" s="2" t="s">
        <v>74</v>
      </c>
      <c r="N456" s="2" t="s">
        <v>1466</v>
      </c>
      <c r="O456" s="2" t="s">
        <v>1467</v>
      </c>
      <c r="P456" s="2">
        <v>2.2000000000000002</v>
      </c>
    </row>
    <row r="457" spans="1:16" ht="15.75" customHeight="1" x14ac:dyDescent="0.25">
      <c r="A457" s="2" t="s">
        <v>19</v>
      </c>
      <c r="B457" s="2" t="s">
        <v>62</v>
      </c>
      <c r="C457" s="2" t="s">
        <v>64</v>
      </c>
      <c r="D457" s="2" t="s">
        <v>364</v>
      </c>
      <c r="E457" s="2" t="s">
        <v>513</v>
      </c>
      <c r="F457" s="2" t="s">
        <v>40</v>
      </c>
      <c r="G457" s="2" t="s">
        <v>675</v>
      </c>
      <c r="H457" s="2" t="s">
        <v>372</v>
      </c>
      <c r="I457" s="2">
        <v>57</v>
      </c>
      <c r="J457" s="2">
        <v>0.82485875706214684</v>
      </c>
      <c r="K457" s="2">
        <v>0.78918918918918923</v>
      </c>
      <c r="L457" s="2">
        <v>0.86390532544378695</v>
      </c>
      <c r="M457" s="2" t="s">
        <v>74</v>
      </c>
      <c r="N457" s="2" t="s">
        <v>1468</v>
      </c>
      <c r="O457" s="2" t="s">
        <v>1469</v>
      </c>
      <c r="P457" s="2">
        <v>1.7</v>
      </c>
    </row>
    <row r="458" spans="1:16" ht="15.75" customHeight="1" x14ac:dyDescent="0.25">
      <c r="A458" s="2" t="s">
        <v>19</v>
      </c>
      <c r="B458" s="2" t="s">
        <v>62</v>
      </c>
      <c r="C458" s="2" t="s">
        <v>64</v>
      </c>
      <c r="D458" s="2" t="s">
        <v>364</v>
      </c>
      <c r="E458" s="2" t="s">
        <v>513</v>
      </c>
      <c r="F458" s="2" t="s">
        <v>40</v>
      </c>
      <c r="G458" s="2" t="s">
        <v>680</v>
      </c>
      <c r="H458" s="2" t="s">
        <v>372</v>
      </c>
      <c r="I458" s="2">
        <v>58</v>
      </c>
      <c r="J458" s="2">
        <v>0.8045325779036826</v>
      </c>
      <c r="K458" s="2">
        <v>0.77173913043478259</v>
      </c>
      <c r="L458" s="2">
        <v>0.84023668639053251</v>
      </c>
      <c r="M458" s="2" t="s">
        <v>74</v>
      </c>
      <c r="N458" s="2" t="s">
        <v>1470</v>
      </c>
      <c r="O458" s="2" t="s">
        <v>1471</v>
      </c>
      <c r="P458" s="2">
        <v>1.7</v>
      </c>
    </row>
    <row r="459" spans="1:16" ht="15.75" customHeight="1" x14ac:dyDescent="0.25">
      <c r="A459" s="2" t="s">
        <v>19</v>
      </c>
      <c r="B459" s="2" t="s">
        <v>62</v>
      </c>
      <c r="C459" s="2" t="s">
        <v>64</v>
      </c>
      <c r="D459" s="2" t="s">
        <v>364</v>
      </c>
      <c r="E459" s="2" t="s">
        <v>513</v>
      </c>
      <c r="F459" s="2" t="s">
        <v>40</v>
      </c>
      <c r="G459" s="2" t="s">
        <v>685</v>
      </c>
      <c r="H459" s="2" t="s">
        <v>372</v>
      </c>
      <c r="I459" s="2">
        <v>59</v>
      </c>
      <c r="J459" s="2">
        <v>0.79545454545454541</v>
      </c>
      <c r="K459" s="2">
        <v>0.76502732240437155</v>
      </c>
      <c r="L459" s="2">
        <v>0.82840236686390534</v>
      </c>
      <c r="M459" s="2" t="s">
        <v>74</v>
      </c>
      <c r="N459" s="2" t="s">
        <v>1472</v>
      </c>
      <c r="O459" s="2" t="s">
        <v>1473</v>
      </c>
      <c r="P459" s="2">
        <v>2.1</v>
      </c>
    </row>
    <row r="460" spans="1:16" ht="15.75" customHeight="1" x14ac:dyDescent="0.25">
      <c r="A460" s="2" t="s">
        <v>19</v>
      </c>
      <c r="B460" s="2" t="s">
        <v>62</v>
      </c>
      <c r="C460" s="2" t="s">
        <v>64</v>
      </c>
      <c r="D460" s="2" t="s">
        <v>364</v>
      </c>
      <c r="E460" s="2" t="s">
        <v>513</v>
      </c>
      <c r="F460" s="2" t="s">
        <v>40</v>
      </c>
      <c r="G460" s="2" t="s">
        <v>690</v>
      </c>
      <c r="H460" s="2" t="s">
        <v>372</v>
      </c>
      <c r="I460" s="2">
        <v>60</v>
      </c>
      <c r="J460" s="2">
        <v>0.79999999999999982</v>
      </c>
      <c r="K460" s="2">
        <v>0.76344086021505375</v>
      </c>
      <c r="L460" s="2">
        <v>0.84023668639053251</v>
      </c>
      <c r="M460" s="2" t="s">
        <v>74</v>
      </c>
      <c r="N460" s="2" t="s">
        <v>1474</v>
      </c>
      <c r="O460" s="2" t="s">
        <v>1475</v>
      </c>
      <c r="P460" s="2">
        <v>1.7</v>
      </c>
    </row>
    <row r="461" spans="1:16" ht="15.75" customHeight="1" x14ac:dyDescent="0.25">
      <c r="A461" s="2" t="s">
        <v>19</v>
      </c>
      <c r="B461" s="2" t="s">
        <v>62</v>
      </c>
      <c r="C461" s="2" t="s">
        <v>64</v>
      </c>
      <c r="D461" s="2" t="s">
        <v>364</v>
      </c>
      <c r="E461" s="2" t="s">
        <v>513</v>
      </c>
      <c r="F461" s="2" t="s">
        <v>40</v>
      </c>
      <c r="G461" s="2" t="s">
        <v>695</v>
      </c>
      <c r="H461" s="2" t="s">
        <v>372</v>
      </c>
      <c r="I461" s="2">
        <v>61</v>
      </c>
      <c r="J461" s="2">
        <v>0.80113636363636365</v>
      </c>
      <c r="K461" s="2">
        <v>0.77049180327868849</v>
      </c>
      <c r="L461" s="2">
        <v>0.83431952662721898</v>
      </c>
      <c r="M461" s="2" t="s">
        <v>74</v>
      </c>
      <c r="N461" s="2" t="s">
        <v>1476</v>
      </c>
      <c r="O461" s="2" t="s">
        <v>1477</v>
      </c>
      <c r="P461" s="2">
        <v>1.6</v>
      </c>
    </row>
    <row r="462" spans="1:16" ht="15.75" customHeight="1" x14ac:dyDescent="0.25">
      <c r="A462" s="2" t="s">
        <v>19</v>
      </c>
      <c r="B462" s="2" t="s">
        <v>62</v>
      </c>
      <c r="C462" s="2" t="s">
        <v>64</v>
      </c>
      <c r="D462" s="2" t="s">
        <v>364</v>
      </c>
      <c r="E462" s="2" t="s">
        <v>700</v>
      </c>
      <c r="F462" s="2" t="s">
        <v>47</v>
      </c>
      <c r="G462" s="2" t="s">
        <v>701</v>
      </c>
      <c r="H462" s="2" t="s">
        <v>366</v>
      </c>
      <c r="I462" s="2">
        <v>42</v>
      </c>
      <c r="J462" s="2">
        <v>0.80088495575221241</v>
      </c>
      <c r="K462" s="2">
        <v>0.78695652173913044</v>
      </c>
      <c r="L462" s="2">
        <v>0.81531531531531531</v>
      </c>
      <c r="M462" s="2" t="s">
        <v>74</v>
      </c>
      <c r="N462" s="2" t="s">
        <v>1478</v>
      </c>
      <c r="O462" s="2" t="s">
        <v>1479</v>
      </c>
      <c r="P462" s="2">
        <v>2.4</v>
      </c>
    </row>
    <row r="463" spans="1:16" ht="15.75" customHeight="1" x14ac:dyDescent="0.25">
      <c r="A463" s="2" t="s">
        <v>19</v>
      </c>
      <c r="B463" s="2" t="s">
        <v>62</v>
      </c>
      <c r="C463" s="2" t="s">
        <v>64</v>
      </c>
      <c r="D463" s="2" t="s">
        <v>364</v>
      </c>
      <c r="E463" s="2" t="s">
        <v>700</v>
      </c>
      <c r="F463" s="2" t="s">
        <v>47</v>
      </c>
      <c r="G463" s="2" t="s">
        <v>706</v>
      </c>
      <c r="H463" s="2" t="s">
        <v>366</v>
      </c>
      <c r="I463" s="2">
        <v>43</v>
      </c>
      <c r="J463" s="2">
        <v>0.79028697571743911</v>
      </c>
      <c r="K463" s="2">
        <v>0.77489177489177485</v>
      </c>
      <c r="L463" s="2">
        <v>0.80630630630630629</v>
      </c>
      <c r="M463" s="2" t="s">
        <v>74</v>
      </c>
      <c r="N463" s="2" t="s">
        <v>1480</v>
      </c>
      <c r="O463" s="2" t="s">
        <v>1481</v>
      </c>
      <c r="P463" s="2">
        <v>2.2999999999999998</v>
      </c>
    </row>
    <row r="464" spans="1:16" ht="15.75" customHeight="1" x14ac:dyDescent="0.25">
      <c r="A464" s="2" t="s">
        <v>19</v>
      </c>
      <c r="B464" s="2" t="s">
        <v>62</v>
      </c>
      <c r="C464" s="2" t="s">
        <v>64</v>
      </c>
      <c r="D464" s="2" t="s">
        <v>364</v>
      </c>
      <c r="E464" s="2" t="s">
        <v>700</v>
      </c>
      <c r="F464" s="2" t="s">
        <v>47</v>
      </c>
      <c r="G464" s="2" t="s">
        <v>711</v>
      </c>
      <c r="H464" s="2" t="s">
        <v>366</v>
      </c>
      <c r="I464" s="2">
        <v>44</v>
      </c>
      <c r="J464" s="2">
        <v>0.80444444444444441</v>
      </c>
      <c r="K464" s="2">
        <v>0.79385964912280704</v>
      </c>
      <c r="L464" s="2">
        <v>0.81531531531531531</v>
      </c>
      <c r="M464" s="2" t="s">
        <v>74</v>
      </c>
      <c r="N464" s="2" t="s">
        <v>1482</v>
      </c>
      <c r="O464" s="2" t="s">
        <v>1483</v>
      </c>
      <c r="P464" s="2">
        <v>1.9</v>
      </c>
    </row>
    <row r="465" spans="1:16" ht="15.75" customHeight="1" x14ac:dyDescent="0.25">
      <c r="A465" s="2" t="s">
        <v>19</v>
      </c>
      <c r="B465" s="2" t="s">
        <v>62</v>
      </c>
      <c r="C465" s="2" t="s">
        <v>64</v>
      </c>
      <c r="D465" s="2" t="s">
        <v>364</v>
      </c>
      <c r="E465" s="2" t="s">
        <v>700</v>
      </c>
      <c r="F465" s="2" t="s">
        <v>47</v>
      </c>
      <c r="G465" s="2" t="s">
        <v>716</v>
      </c>
      <c r="H465" s="2" t="s">
        <v>366</v>
      </c>
      <c r="I465" s="2">
        <v>45</v>
      </c>
      <c r="J465" s="2">
        <v>0.79824561403508765</v>
      </c>
      <c r="K465" s="2">
        <v>0.77777777777777779</v>
      </c>
      <c r="L465" s="2">
        <v>0.81981981981981977</v>
      </c>
      <c r="M465" s="2" t="s">
        <v>74</v>
      </c>
      <c r="N465" s="2" t="s">
        <v>1484</v>
      </c>
      <c r="O465" s="2" t="s">
        <v>1485</v>
      </c>
      <c r="P465" s="2">
        <v>1.8</v>
      </c>
    </row>
    <row r="466" spans="1:16" ht="15.75" customHeight="1" x14ac:dyDescent="0.25">
      <c r="A466" s="2" t="s">
        <v>19</v>
      </c>
      <c r="B466" s="2" t="s">
        <v>62</v>
      </c>
      <c r="C466" s="2" t="s">
        <v>64</v>
      </c>
      <c r="D466" s="2" t="s">
        <v>364</v>
      </c>
      <c r="E466" s="2" t="s">
        <v>700</v>
      </c>
      <c r="F466" s="2" t="s">
        <v>47</v>
      </c>
      <c r="G466" s="2" t="s">
        <v>721</v>
      </c>
      <c r="H466" s="2" t="s">
        <v>366</v>
      </c>
      <c r="I466" s="2">
        <v>46</v>
      </c>
      <c r="J466" s="2">
        <v>0.81677704194260492</v>
      </c>
      <c r="K466" s="2">
        <v>0.80086580086580084</v>
      </c>
      <c r="L466" s="2">
        <v>0.83333333333333337</v>
      </c>
      <c r="M466" s="2" t="s">
        <v>74</v>
      </c>
      <c r="N466" s="2" t="s">
        <v>1486</v>
      </c>
      <c r="O466" s="2" t="s">
        <v>1487</v>
      </c>
      <c r="P466" s="2">
        <v>2.2999999999999998</v>
      </c>
    </row>
    <row r="467" spans="1:16" ht="15.75" customHeight="1" x14ac:dyDescent="0.25">
      <c r="A467" s="2" t="s">
        <v>19</v>
      </c>
      <c r="B467" s="2" t="s">
        <v>62</v>
      </c>
      <c r="C467" s="2" t="s">
        <v>64</v>
      </c>
      <c r="D467" s="2" t="s">
        <v>364</v>
      </c>
      <c r="E467" s="2" t="s">
        <v>700</v>
      </c>
      <c r="F467" s="2" t="s">
        <v>47</v>
      </c>
      <c r="G467" s="2" t="s">
        <v>726</v>
      </c>
      <c r="H467" s="2" t="s">
        <v>366</v>
      </c>
      <c r="I467" s="2">
        <v>47</v>
      </c>
      <c r="J467" s="2">
        <v>0.83628318584070793</v>
      </c>
      <c r="K467" s="2">
        <v>0.82173913043478264</v>
      </c>
      <c r="L467" s="2">
        <v>0.85135135135135132</v>
      </c>
      <c r="M467" s="2" t="s">
        <v>74</v>
      </c>
      <c r="N467" s="2" t="s">
        <v>1488</v>
      </c>
      <c r="O467" s="2" t="s">
        <v>1489</v>
      </c>
      <c r="P467" s="2">
        <v>1.8</v>
      </c>
    </row>
    <row r="468" spans="1:16" ht="15.75" customHeight="1" x14ac:dyDescent="0.25">
      <c r="A468" s="2" t="s">
        <v>19</v>
      </c>
      <c r="B468" s="2" t="s">
        <v>62</v>
      </c>
      <c r="C468" s="2" t="s">
        <v>64</v>
      </c>
      <c r="D468" s="2" t="s">
        <v>364</v>
      </c>
      <c r="E468" s="2" t="s">
        <v>700</v>
      </c>
      <c r="F468" s="2" t="s">
        <v>47</v>
      </c>
      <c r="G468" s="2" t="s">
        <v>731</v>
      </c>
      <c r="H468" s="2" t="s">
        <v>366</v>
      </c>
      <c r="I468" s="2">
        <v>48</v>
      </c>
      <c r="J468" s="2">
        <v>0.82405345211581293</v>
      </c>
      <c r="K468" s="2">
        <v>0.81497797356828194</v>
      </c>
      <c r="L468" s="2">
        <v>0.83333333333333337</v>
      </c>
      <c r="M468" s="2" t="s">
        <v>74</v>
      </c>
      <c r="N468" s="2" t="s">
        <v>1490</v>
      </c>
      <c r="O468" s="2" t="s">
        <v>1491</v>
      </c>
      <c r="P468" s="2">
        <v>1.8</v>
      </c>
    </row>
    <row r="469" spans="1:16" ht="15.75" customHeight="1" x14ac:dyDescent="0.25">
      <c r="A469" s="2" t="s">
        <v>19</v>
      </c>
      <c r="B469" s="2" t="s">
        <v>62</v>
      </c>
      <c r="C469" s="2" t="s">
        <v>64</v>
      </c>
      <c r="D469" s="2" t="s">
        <v>364</v>
      </c>
      <c r="E469" s="2" t="s">
        <v>700</v>
      </c>
      <c r="F469" s="2" t="s">
        <v>47</v>
      </c>
      <c r="G469" s="2" t="s">
        <v>736</v>
      </c>
      <c r="H469" s="2" t="s">
        <v>366</v>
      </c>
      <c r="I469" s="2">
        <v>49</v>
      </c>
      <c r="J469" s="2">
        <v>0.82456140350877194</v>
      </c>
      <c r="K469" s="2">
        <v>0.80341880341880345</v>
      </c>
      <c r="L469" s="2">
        <v>0.84684684684684686</v>
      </c>
      <c r="M469" s="2" t="s">
        <v>74</v>
      </c>
      <c r="N469" s="2" t="s">
        <v>1492</v>
      </c>
      <c r="O469" s="2" t="s">
        <v>1493</v>
      </c>
      <c r="P469" s="2">
        <v>2.2999999999999998</v>
      </c>
    </row>
    <row r="470" spans="1:16" ht="15.75" customHeight="1" x14ac:dyDescent="0.25">
      <c r="A470" s="2" t="s">
        <v>19</v>
      </c>
      <c r="B470" s="2" t="s">
        <v>62</v>
      </c>
      <c r="C470" s="2" t="s">
        <v>64</v>
      </c>
      <c r="D470" s="2" t="s">
        <v>364</v>
      </c>
      <c r="E470" s="2" t="s">
        <v>700</v>
      </c>
      <c r="F470" s="2" t="s">
        <v>47</v>
      </c>
      <c r="G470" s="2" t="s">
        <v>741</v>
      </c>
      <c r="H470" s="2" t="s">
        <v>366</v>
      </c>
      <c r="I470" s="2">
        <v>50</v>
      </c>
      <c r="J470" s="2">
        <v>0.81938325991189431</v>
      </c>
      <c r="K470" s="2">
        <v>0.80172413793103448</v>
      </c>
      <c r="L470" s="2">
        <v>0.83783783783783783</v>
      </c>
      <c r="M470" s="2" t="s">
        <v>74</v>
      </c>
      <c r="N470" s="2" t="s">
        <v>1494</v>
      </c>
      <c r="O470" s="2" t="s">
        <v>1495</v>
      </c>
      <c r="P470" s="2">
        <v>1.9</v>
      </c>
    </row>
    <row r="471" spans="1:16" ht="15.75" customHeight="1" x14ac:dyDescent="0.25">
      <c r="A471" s="2" t="s">
        <v>19</v>
      </c>
      <c r="B471" s="2" t="s">
        <v>62</v>
      </c>
      <c r="C471" s="2" t="s">
        <v>64</v>
      </c>
      <c r="D471" s="2" t="s">
        <v>364</v>
      </c>
      <c r="E471" s="2" t="s">
        <v>700</v>
      </c>
      <c r="F471" s="2" t="s">
        <v>47</v>
      </c>
      <c r="G471" s="2" t="s">
        <v>746</v>
      </c>
      <c r="H471" s="2" t="s">
        <v>366</v>
      </c>
      <c r="I471" s="2">
        <v>51</v>
      </c>
      <c r="J471" s="2">
        <v>0.82560706401766004</v>
      </c>
      <c r="K471" s="2">
        <v>0.80952380952380953</v>
      </c>
      <c r="L471" s="2">
        <v>0.84234234234234229</v>
      </c>
      <c r="M471" s="2" t="s">
        <v>74</v>
      </c>
      <c r="N471" s="2" t="s">
        <v>1496</v>
      </c>
      <c r="O471" s="2" t="s">
        <v>1497</v>
      </c>
      <c r="P471" s="2">
        <v>1.8</v>
      </c>
    </row>
    <row r="472" spans="1:16" ht="15.75" customHeight="1" x14ac:dyDescent="0.25">
      <c r="A472" s="2" t="s">
        <v>19</v>
      </c>
      <c r="B472" s="2" t="s">
        <v>62</v>
      </c>
      <c r="C472" s="2" t="s">
        <v>64</v>
      </c>
      <c r="D472" s="2" t="s">
        <v>364</v>
      </c>
      <c r="E472" s="2" t="s">
        <v>700</v>
      </c>
      <c r="F472" s="2" t="s">
        <v>47</v>
      </c>
      <c r="G472" s="2" t="s">
        <v>751</v>
      </c>
      <c r="H472" s="2" t="s">
        <v>366</v>
      </c>
      <c r="I472" s="2">
        <v>52</v>
      </c>
      <c r="J472" s="2">
        <v>0.82666666666666655</v>
      </c>
      <c r="K472" s="2">
        <v>0.81578947368421051</v>
      </c>
      <c r="L472" s="2">
        <v>0.83783783783783783</v>
      </c>
      <c r="M472" s="2" t="s">
        <v>74</v>
      </c>
      <c r="N472" s="2" t="s">
        <v>1498</v>
      </c>
      <c r="O472" s="2" t="s">
        <v>1499</v>
      </c>
      <c r="P472" s="2">
        <v>2.2000000000000002</v>
      </c>
    </row>
    <row r="473" spans="1:16" ht="15.75" customHeight="1" x14ac:dyDescent="0.25">
      <c r="A473" s="2" t="s">
        <v>19</v>
      </c>
      <c r="B473" s="2" t="s">
        <v>62</v>
      </c>
      <c r="C473" s="2" t="s">
        <v>64</v>
      </c>
      <c r="D473" s="2" t="s">
        <v>364</v>
      </c>
      <c r="E473" s="2" t="s">
        <v>700</v>
      </c>
      <c r="F473" s="2" t="s">
        <v>47</v>
      </c>
      <c r="G473" s="2" t="s">
        <v>756</v>
      </c>
      <c r="H473" s="2" t="s">
        <v>366</v>
      </c>
      <c r="I473" s="2">
        <v>53</v>
      </c>
      <c r="J473" s="2">
        <v>0.81415929203539827</v>
      </c>
      <c r="K473" s="2">
        <v>0.8</v>
      </c>
      <c r="L473" s="2">
        <v>0.8288288288288288</v>
      </c>
      <c r="M473" s="2" t="s">
        <v>74</v>
      </c>
      <c r="N473" s="2" t="s">
        <v>1500</v>
      </c>
      <c r="O473" s="2" t="s">
        <v>1501</v>
      </c>
      <c r="P473" s="2">
        <v>1.9</v>
      </c>
    </row>
    <row r="474" spans="1:16" ht="15.75" customHeight="1" x14ac:dyDescent="0.25">
      <c r="A474" s="2" t="s">
        <v>19</v>
      </c>
      <c r="B474" s="2" t="s">
        <v>62</v>
      </c>
      <c r="C474" s="2" t="s">
        <v>64</v>
      </c>
      <c r="D474" s="2" t="s">
        <v>364</v>
      </c>
      <c r="E474" s="2" t="s">
        <v>700</v>
      </c>
      <c r="F474" s="2" t="s">
        <v>47</v>
      </c>
      <c r="G474" s="2" t="s">
        <v>761</v>
      </c>
      <c r="H474" s="2" t="s">
        <v>366</v>
      </c>
      <c r="I474" s="2">
        <v>54</v>
      </c>
      <c r="J474" s="2">
        <v>0.81152993348115299</v>
      </c>
      <c r="K474" s="2">
        <v>0.79912663755458513</v>
      </c>
      <c r="L474" s="2">
        <v>0.82432432432432434</v>
      </c>
      <c r="M474" s="2" t="s">
        <v>74</v>
      </c>
      <c r="N474" s="2" t="s">
        <v>1502</v>
      </c>
      <c r="O474" s="2" t="s">
        <v>1503</v>
      </c>
      <c r="P474" s="2">
        <v>1.9</v>
      </c>
    </row>
    <row r="475" spans="1:16" ht="15.75" customHeight="1" x14ac:dyDescent="0.25">
      <c r="A475" s="2" t="s">
        <v>19</v>
      </c>
      <c r="B475" s="2" t="s">
        <v>62</v>
      </c>
      <c r="C475" s="2" t="s">
        <v>64</v>
      </c>
      <c r="D475" s="2" t="s">
        <v>364</v>
      </c>
      <c r="E475" s="2" t="s">
        <v>700</v>
      </c>
      <c r="F475" s="2" t="s">
        <v>47</v>
      </c>
      <c r="G475" s="2" t="s">
        <v>766</v>
      </c>
      <c r="H475" s="2" t="s">
        <v>366</v>
      </c>
      <c r="I475" s="2">
        <v>55</v>
      </c>
      <c r="J475" s="2">
        <v>0.80786026200873373</v>
      </c>
      <c r="K475" s="2">
        <v>0.78389830508474578</v>
      </c>
      <c r="L475" s="2">
        <v>0.83333333333333337</v>
      </c>
      <c r="M475" s="2" t="s">
        <v>74</v>
      </c>
      <c r="N475" s="2" t="s">
        <v>1504</v>
      </c>
      <c r="O475" s="2" t="s">
        <v>1505</v>
      </c>
      <c r="P475" s="2">
        <v>2.2999999999999998</v>
      </c>
    </row>
    <row r="476" spans="1:16" ht="15.75" customHeight="1" x14ac:dyDescent="0.25">
      <c r="A476" s="2" t="s">
        <v>19</v>
      </c>
      <c r="B476" s="2" t="s">
        <v>62</v>
      </c>
      <c r="C476" s="2" t="s">
        <v>64</v>
      </c>
      <c r="D476" s="2" t="s">
        <v>364</v>
      </c>
      <c r="E476" s="2" t="s">
        <v>700</v>
      </c>
      <c r="F476" s="2" t="s">
        <v>47</v>
      </c>
      <c r="G476" s="2" t="s">
        <v>771</v>
      </c>
      <c r="H476" s="2" t="s">
        <v>366</v>
      </c>
      <c r="I476" s="2">
        <v>56</v>
      </c>
      <c r="J476" s="2">
        <v>0.82222222222222219</v>
      </c>
      <c r="K476" s="2">
        <v>0.81140350877192979</v>
      </c>
      <c r="L476" s="2">
        <v>0.83333333333333337</v>
      </c>
      <c r="M476" s="2" t="s">
        <v>74</v>
      </c>
      <c r="N476" s="2" t="s">
        <v>1506</v>
      </c>
      <c r="O476" s="2" t="s">
        <v>1507</v>
      </c>
      <c r="P476" s="2">
        <v>1.8</v>
      </c>
    </row>
    <row r="477" spans="1:16" ht="15.75" customHeight="1" x14ac:dyDescent="0.25">
      <c r="A477" s="2" t="s">
        <v>19</v>
      </c>
      <c r="B477" s="2" t="s">
        <v>62</v>
      </c>
      <c r="C477" s="2" t="s">
        <v>64</v>
      </c>
      <c r="D477" s="2" t="s">
        <v>364</v>
      </c>
      <c r="E477" s="2" t="s">
        <v>700</v>
      </c>
      <c r="F477" s="2" t="s">
        <v>47</v>
      </c>
      <c r="G477" s="2" t="s">
        <v>776</v>
      </c>
      <c r="H477" s="2" t="s">
        <v>366</v>
      </c>
      <c r="I477" s="2">
        <v>57</v>
      </c>
      <c r="J477" s="2">
        <v>0.81415929203539827</v>
      </c>
      <c r="K477" s="2">
        <v>0.8</v>
      </c>
      <c r="L477" s="2">
        <v>0.8288288288288288</v>
      </c>
      <c r="M477" s="2" t="s">
        <v>74</v>
      </c>
      <c r="N477" s="2" t="s">
        <v>1508</v>
      </c>
      <c r="O477" s="2" t="s">
        <v>1509</v>
      </c>
      <c r="P477" s="2">
        <v>2</v>
      </c>
    </row>
    <row r="478" spans="1:16" ht="15.75" customHeight="1" x14ac:dyDescent="0.25">
      <c r="A478" s="2" t="s">
        <v>19</v>
      </c>
      <c r="B478" s="2" t="s">
        <v>62</v>
      </c>
      <c r="C478" s="2" t="s">
        <v>64</v>
      </c>
      <c r="D478" s="2" t="s">
        <v>364</v>
      </c>
      <c r="E478" s="2" t="s">
        <v>700</v>
      </c>
      <c r="F478" s="2" t="s">
        <v>47</v>
      </c>
      <c r="G478" s="2" t="s">
        <v>781</v>
      </c>
      <c r="H478" s="2" t="s">
        <v>366</v>
      </c>
      <c r="I478" s="2">
        <v>58</v>
      </c>
      <c r="J478" s="2">
        <v>0.80610021786492381</v>
      </c>
      <c r="K478" s="2">
        <v>0.78059071729957807</v>
      </c>
      <c r="L478" s="2">
        <v>0.83333333333333337</v>
      </c>
      <c r="M478" s="2" t="s">
        <v>74</v>
      </c>
      <c r="N478" s="2" t="s">
        <v>1510</v>
      </c>
      <c r="O478" s="2" t="s">
        <v>1511</v>
      </c>
      <c r="P478" s="2">
        <v>2.2000000000000002</v>
      </c>
    </row>
    <row r="479" spans="1:16" ht="15.75" customHeight="1" x14ac:dyDescent="0.25">
      <c r="A479" s="2" t="s">
        <v>19</v>
      </c>
      <c r="B479" s="2" t="s">
        <v>62</v>
      </c>
      <c r="C479" s="2" t="s">
        <v>64</v>
      </c>
      <c r="D479" s="2" t="s">
        <v>364</v>
      </c>
      <c r="E479" s="2" t="s">
        <v>700</v>
      </c>
      <c r="F479" s="2" t="s">
        <v>47</v>
      </c>
      <c r="G479" s="2" t="s">
        <v>786</v>
      </c>
      <c r="H479" s="2" t="s">
        <v>366</v>
      </c>
      <c r="I479" s="2">
        <v>59</v>
      </c>
      <c r="J479" s="2">
        <v>0.80645161290322576</v>
      </c>
      <c r="K479" s="2">
        <v>0.82547169811320753</v>
      </c>
      <c r="L479" s="2">
        <v>0.78828828828828834</v>
      </c>
      <c r="M479" s="2" t="s">
        <v>74</v>
      </c>
      <c r="N479" s="2" t="s">
        <v>1512</v>
      </c>
      <c r="O479" s="2" t="s">
        <v>1513</v>
      </c>
      <c r="P479" s="2">
        <v>1.3</v>
      </c>
    </row>
    <row r="480" spans="1:16" ht="15.75" customHeight="1" x14ac:dyDescent="0.25">
      <c r="A480" s="2" t="s">
        <v>19</v>
      </c>
      <c r="B480" s="2" t="s">
        <v>62</v>
      </c>
      <c r="C480" s="2" t="s">
        <v>64</v>
      </c>
      <c r="D480" s="2" t="s">
        <v>364</v>
      </c>
      <c r="E480" s="2" t="s">
        <v>700</v>
      </c>
      <c r="F480" s="2" t="s">
        <v>47</v>
      </c>
      <c r="G480" s="2" t="s">
        <v>791</v>
      </c>
      <c r="H480" s="2" t="s">
        <v>366</v>
      </c>
      <c r="I480" s="2">
        <v>60</v>
      </c>
      <c r="J480" s="2">
        <v>0.80536912751677858</v>
      </c>
      <c r="K480" s="2">
        <v>0.8</v>
      </c>
      <c r="L480" s="2">
        <v>0.81081081081081086</v>
      </c>
      <c r="M480" s="2" t="s">
        <v>74</v>
      </c>
      <c r="N480" s="2" t="s">
        <v>1514</v>
      </c>
      <c r="O480" s="2" t="s">
        <v>1515</v>
      </c>
      <c r="P480" s="2">
        <v>1.3</v>
      </c>
    </row>
    <row r="481" spans="1:16" ht="15.75" customHeight="1" x14ac:dyDescent="0.25">
      <c r="A481" s="2" t="s">
        <v>19</v>
      </c>
      <c r="B481" s="2" t="s">
        <v>62</v>
      </c>
      <c r="C481" s="2" t="s">
        <v>64</v>
      </c>
      <c r="D481" s="2" t="s">
        <v>364</v>
      </c>
      <c r="E481" s="2" t="s">
        <v>700</v>
      </c>
      <c r="F481" s="2" t="s">
        <v>47</v>
      </c>
      <c r="G481" s="2" t="s">
        <v>796</v>
      </c>
      <c r="H481" s="2" t="s">
        <v>366</v>
      </c>
      <c r="I481" s="2">
        <v>61</v>
      </c>
      <c r="J481" s="2">
        <v>0.82637362637362632</v>
      </c>
      <c r="K481" s="2">
        <v>0.80686695278969955</v>
      </c>
      <c r="L481" s="2">
        <v>0.84684684684684686</v>
      </c>
      <c r="M481" s="2" t="s">
        <v>74</v>
      </c>
      <c r="N481" s="2" t="s">
        <v>1516</v>
      </c>
      <c r="O481" s="2" t="s">
        <v>1517</v>
      </c>
      <c r="P481" s="2">
        <v>1.7</v>
      </c>
    </row>
    <row r="482" spans="1:16" ht="15.75" customHeight="1" x14ac:dyDescent="0.25">
      <c r="A482" s="2" t="s">
        <v>19</v>
      </c>
      <c r="B482" s="2" t="s">
        <v>73</v>
      </c>
      <c r="C482" s="2" t="s">
        <v>75</v>
      </c>
      <c r="D482" s="2" t="s">
        <v>55</v>
      </c>
      <c r="E482" s="2" t="s">
        <v>57</v>
      </c>
      <c r="F482" s="2" t="s">
        <v>32</v>
      </c>
      <c r="G482" s="2" t="s">
        <v>59</v>
      </c>
      <c r="H482" s="2" t="s">
        <v>61</v>
      </c>
      <c r="I482" s="2">
        <v>42</v>
      </c>
      <c r="J482" s="2">
        <v>0.80932203389830515</v>
      </c>
      <c r="K482" s="2">
        <v>0.78925619834710747</v>
      </c>
      <c r="L482" s="2">
        <v>0.83043478260869563</v>
      </c>
      <c r="M482" s="2" t="s">
        <v>74</v>
      </c>
      <c r="N482" s="2" t="s">
        <v>1518</v>
      </c>
      <c r="O482" s="2" t="s">
        <v>1519</v>
      </c>
      <c r="P482" s="2">
        <v>6.9</v>
      </c>
    </row>
    <row r="483" spans="1:16" ht="15.75" customHeight="1" x14ac:dyDescent="0.25">
      <c r="A483" s="2" t="s">
        <v>19</v>
      </c>
      <c r="B483" s="2" t="s">
        <v>73</v>
      </c>
      <c r="C483" s="2" t="s">
        <v>75</v>
      </c>
      <c r="D483" s="2" t="s">
        <v>55</v>
      </c>
      <c r="E483" s="2" t="s">
        <v>57</v>
      </c>
      <c r="F483" s="2" t="s">
        <v>32</v>
      </c>
      <c r="G483" s="2" t="s">
        <v>71</v>
      </c>
      <c r="H483" s="2" t="s">
        <v>61</v>
      </c>
      <c r="I483" s="2">
        <v>43</v>
      </c>
      <c r="J483" s="2">
        <v>0.76666666666666661</v>
      </c>
      <c r="K483" s="2">
        <v>0.73599999999999999</v>
      </c>
      <c r="L483" s="2">
        <v>0.8</v>
      </c>
      <c r="M483" s="2" t="s">
        <v>74</v>
      </c>
      <c r="N483" s="2" t="s">
        <v>1520</v>
      </c>
      <c r="O483" s="2" t="s">
        <v>1521</v>
      </c>
      <c r="P483" s="2">
        <v>1.3</v>
      </c>
    </row>
    <row r="484" spans="1:16" ht="15.75" customHeight="1" x14ac:dyDescent="0.25">
      <c r="A484" s="2" t="s">
        <v>19</v>
      </c>
      <c r="B484" s="2" t="s">
        <v>73</v>
      </c>
      <c r="C484" s="2" t="s">
        <v>75</v>
      </c>
      <c r="D484" s="2" t="s">
        <v>55</v>
      </c>
      <c r="E484" s="2" t="s">
        <v>57</v>
      </c>
      <c r="F484" s="2" t="s">
        <v>32</v>
      </c>
      <c r="G484" s="2" t="s">
        <v>79</v>
      </c>
      <c r="H484" s="2" t="s">
        <v>61</v>
      </c>
      <c r="I484" s="2">
        <v>44</v>
      </c>
      <c r="J484" s="2">
        <v>0.76639344262295073</v>
      </c>
      <c r="K484" s="2">
        <v>0.72480620155038755</v>
      </c>
      <c r="L484" s="2">
        <v>0.81304347826086953</v>
      </c>
      <c r="M484" s="2" t="s">
        <v>74</v>
      </c>
      <c r="N484" s="2" t="s">
        <v>1522</v>
      </c>
      <c r="O484" s="2" t="s">
        <v>1523</v>
      </c>
      <c r="P484" s="2">
        <v>1.7</v>
      </c>
    </row>
    <row r="485" spans="1:16" ht="15.75" customHeight="1" x14ac:dyDescent="0.25">
      <c r="A485" s="2" t="s">
        <v>19</v>
      </c>
      <c r="B485" s="2" t="s">
        <v>73</v>
      </c>
      <c r="C485" s="2" t="s">
        <v>75</v>
      </c>
      <c r="D485" s="2" t="s">
        <v>55</v>
      </c>
      <c r="E485" s="2" t="s">
        <v>57</v>
      </c>
      <c r="F485" s="2" t="s">
        <v>32</v>
      </c>
      <c r="G485" s="2" t="s">
        <v>86</v>
      </c>
      <c r="H485" s="2" t="s">
        <v>61</v>
      </c>
      <c r="I485" s="2">
        <v>45</v>
      </c>
      <c r="J485" s="2">
        <v>0.76033057851239683</v>
      </c>
      <c r="K485" s="2">
        <v>0.72440944881889768</v>
      </c>
      <c r="L485" s="2">
        <v>0.8</v>
      </c>
      <c r="M485" s="2" t="s">
        <v>74</v>
      </c>
      <c r="N485" s="2" t="s">
        <v>1524</v>
      </c>
      <c r="O485" s="2" t="s">
        <v>1525</v>
      </c>
      <c r="P485" s="2">
        <v>1.3</v>
      </c>
    </row>
    <row r="486" spans="1:16" ht="15.75" customHeight="1" x14ac:dyDescent="0.25">
      <c r="A486" s="2" t="s">
        <v>19</v>
      </c>
      <c r="B486" s="2" t="s">
        <v>73</v>
      </c>
      <c r="C486" s="2" t="s">
        <v>75</v>
      </c>
      <c r="D486" s="2" t="s">
        <v>55</v>
      </c>
      <c r="E486" s="2" t="s">
        <v>57</v>
      </c>
      <c r="F486" s="2" t="s">
        <v>32</v>
      </c>
      <c r="G486" s="2" t="s">
        <v>93</v>
      </c>
      <c r="H486" s="2" t="s">
        <v>61</v>
      </c>
      <c r="I486" s="2">
        <v>46</v>
      </c>
      <c r="J486" s="2">
        <v>0.73839662447257393</v>
      </c>
      <c r="K486" s="2">
        <v>0.71721311475409832</v>
      </c>
      <c r="L486" s="2">
        <v>0.76086956521739135</v>
      </c>
      <c r="M486" s="2" t="s">
        <v>74</v>
      </c>
      <c r="N486" s="2" t="s">
        <v>1526</v>
      </c>
      <c r="O486" s="2" t="s">
        <v>1527</v>
      </c>
      <c r="P486" s="2">
        <v>1.7</v>
      </c>
    </row>
    <row r="487" spans="1:16" ht="15.75" customHeight="1" x14ac:dyDescent="0.25">
      <c r="A487" s="2" t="s">
        <v>19</v>
      </c>
      <c r="B487" s="2" t="s">
        <v>73</v>
      </c>
      <c r="C487" s="2" t="s">
        <v>75</v>
      </c>
      <c r="D487" s="2" t="s">
        <v>55</v>
      </c>
      <c r="E487" s="2" t="s">
        <v>57</v>
      </c>
      <c r="F487" s="2" t="s">
        <v>32</v>
      </c>
      <c r="G487" s="2" t="s">
        <v>100</v>
      </c>
      <c r="H487" s="2" t="s">
        <v>61</v>
      </c>
      <c r="I487" s="2">
        <v>47</v>
      </c>
      <c r="J487" s="2">
        <v>0.78099173553719015</v>
      </c>
      <c r="K487" s="2">
        <v>0.74409448818897639</v>
      </c>
      <c r="L487" s="2">
        <v>0.82173913043478264</v>
      </c>
      <c r="M487" s="2" t="s">
        <v>74</v>
      </c>
      <c r="N487" s="2" t="s">
        <v>1528</v>
      </c>
      <c r="O487" s="2" t="s">
        <v>1529</v>
      </c>
      <c r="P487" s="2">
        <v>1.3</v>
      </c>
    </row>
    <row r="488" spans="1:16" ht="15.75" customHeight="1" x14ac:dyDescent="0.25">
      <c r="A488" s="2" t="s">
        <v>19</v>
      </c>
      <c r="B488" s="2" t="s">
        <v>73</v>
      </c>
      <c r="C488" s="2" t="s">
        <v>75</v>
      </c>
      <c r="D488" s="2" t="s">
        <v>55</v>
      </c>
      <c r="E488" s="2" t="s">
        <v>57</v>
      </c>
      <c r="F488" s="2" t="s">
        <v>32</v>
      </c>
      <c r="G488" s="2" t="s">
        <v>108</v>
      </c>
      <c r="H488" s="2" t="s">
        <v>61</v>
      </c>
      <c r="I488" s="2">
        <v>48</v>
      </c>
      <c r="J488" s="2">
        <v>0.76310272536687629</v>
      </c>
      <c r="K488" s="2">
        <v>0.73684210526315785</v>
      </c>
      <c r="L488" s="2">
        <v>0.79130434782608694</v>
      </c>
      <c r="M488" s="2" t="s">
        <v>74</v>
      </c>
      <c r="N488" s="2" t="s">
        <v>1530</v>
      </c>
      <c r="O488" s="2" t="s">
        <v>1531</v>
      </c>
      <c r="P488" s="2">
        <v>1.3</v>
      </c>
    </row>
    <row r="489" spans="1:16" ht="15.75" customHeight="1" x14ac:dyDescent="0.25">
      <c r="A489" s="2" t="s">
        <v>19</v>
      </c>
      <c r="B489" s="2" t="s">
        <v>73</v>
      </c>
      <c r="C489" s="2" t="s">
        <v>75</v>
      </c>
      <c r="D489" s="2" t="s">
        <v>55</v>
      </c>
      <c r="E489" s="2" t="s">
        <v>57</v>
      </c>
      <c r="F489" s="2" t="s">
        <v>32</v>
      </c>
      <c r="G489" s="2" t="s">
        <v>113</v>
      </c>
      <c r="H489" s="2" t="s">
        <v>61</v>
      </c>
      <c r="I489" s="2">
        <v>49</v>
      </c>
      <c r="J489" s="2">
        <v>0.75975359342915805</v>
      </c>
      <c r="K489" s="2">
        <v>0.71984435797665369</v>
      </c>
      <c r="L489" s="2">
        <v>0.80434782608695654</v>
      </c>
      <c r="M489" s="2" t="s">
        <v>74</v>
      </c>
      <c r="N489" s="2" t="s">
        <v>1532</v>
      </c>
      <c r="O489" s="2" t="s">
        <v>1533</v>
      </c>
      <c r="P489" s="2">
        <v>1.7</v>
      </c>
    </row>
    <row r="490" spans="1:16" ht="15.75" customHeight="1" x14ac:dyDescent="0.25">
      <c r="A490" s="2" t="s">
        <v>19</v>
      </c>
      <c r="B490" s="2" t="s">
        <v>73</v>
      </c>
      <c r="C490" s="2" t="s">
        <v>75</v>
      </c>
      <c r="D490" s="2" t="s">
        <v>55</v>
      </c>
      <c r="E490" s="2" t="s">
        <v>57</v>
      </c>
      <c r="F490" s="2" t="s">
        <v>32</v>
      </c>
      <c r="G490" s="2" t="s">
        <v>118</v>
      </c>
      <c r="H490" s="2" t="s">
        <v>61</v>
      </c>
      <c r="I490" s="2">
        <v>50</v>
      </c>
      <c r="J490" s="2">
        <v>0.76446280991735549</v>
      </c>
      <c r="K490" s="2">
        <v>0.72834645669291342</v>
      </c>
      <c r="L490" s="2">
        <v>0.80434782608695654</v>
      </c>
      <c r="M490" s="2" t="s">
        <v>74</v>
      </c>
      <c r="N490" s="2" t="s">
        <v>1534</v>
      </c>
      <c r="O490" s="2" t="s">
        <v>1535</v>
      </c>
      <c r="P490" s="2">
        <v>1.3</v>
      </c>
    </row>
    <row r="491" spans="1:16" ht="15.75" customHeight="1" x14ac:dyDescent="0.25">
      <c r="A491" s="2" t="s">
        <v>19</v>
      </c>
      <c r="B491" s="2" t="s">
        <v>73</v>
      </c>
      <c r="C491" s="2" t="s">
        <v>75</v>
      </c>
      <c r="D491" s="2" t="s">
        <v>55</v>
      </c>
      <c r="E491" s="2" t="s">
        <v>57</v>
      </c>
      <c r="F491" s="2" t="s">
        <v>32</v>
      </c>
      <c r="G491" s="2" t="s">
        <v>123</v>
      </c>
      <c r="H491" s="2" t="s">
        <v>61</v>
      </c>
      <c r="I491" s="2">
        <v>51</v>
      </c>
      <c r="J491" s="2">
        <v>0.77350427350427342</v>
      </c>
      <c r="K491" s="2">
        <v>0.76050420168067223</v>
      </c>
      <c r="L491" s="2">
        <v>0.78695652173913044</v>
      </c>
      <c r="M491" s="2" t="s">
        <v>74</v>
      </c>
      <c r="N491" s="2" t="s">
        <v>1536</v>
      </c>
      <c r="O491" s="2" t="s">
        <v>1537</v>
      </c>
      <c r="P491" s="2">
        <v>1.3</v>
      </c>
    </row>
    <row r="492" spans="1:16" ht="15.75" customHeight="1" x14ac:dyDescent="0.25">
      <c r="A492" s="2" t="s">
        <v>19</v>
      </c>
      <c r="B492" s="2" t="s">
        <v>73</v>
      </c>
      <c r="C492" s="2" t="s">
        <v>75</v>
      </c>
      <c r="D492" s="2" t="s">
        <v>55</v>
      </c>
      <c r="E492" s="2" t="s">
        <v>57</v>
      </c>
      <c r="F492" s="2" t="s">
        <v>32</v>
      </c>
      <c r="G492" s="2" t="s">
        <v>128</v>
      </c>
      <c r="H492" s="2" t="s">
        <v>61</v>
      </c>
      <c r="I492" s="2">
        <v>52</v>
      </c>
      <c r="J492" s="2">
        <v>0.7634854771784233</v>
      </c>
      <c r="K492" s="2">
        <v>0.73015873015873012</v>
      </c>
      <c r="L492" s="2">
        <v>0.8</v>
      </c>
      <c r="M492" s="2" t="s">
        <v>74</v>
      </c>
      <c r="N492" s="2" t="s">
        <v>1538</v>
      </c>
      <c r="O492" s="2" t="s">
        <v>1539</v>
      </c>
      <c r="P492" s="2">
        <v>1.7</v>
      </c>
    </row>
    <row r="493" spans="1:16" ht="15.75" customHeight="1" x14ac:dyDescent="0.25">
      <c r="A493" s="2" t="s">
        <v>19</v>
      </c>
      <c r="B493" s="2" t="s">
        <v>73</v>
      </c>
      <c r="C493" s="2" t="s">
        <v>75</v>
      </c>
      <c r="D493" s="2" t="s">
        <v>55</v>
      </c>
      <c r="E493" s="2" t="s">
        <v>57</v>
      </c>
      <c r="F493" s="2" t="s">
        <v>32</v>
      </c>
      <c r="G493" s="2" t="s">
        <v>133</v>
      </c>
      <c r="H493" s="2" t="s">
        <v>61</v>
      </c>
      <c r="I493" s="2">
        <v>53</v>
      </c>
      <c r="J493" s="2">
        <v>0.75000000000000011</v>
      </c>
      <c r="K493" s="2">
        <v>0.70930232558139539</v>
      </c>
      <c r="L493" s="2">
        <v>0.79565217391304344</v>
      </c>
      <c r="M493" s="2" t="s">
        <v>74</v>
      </c>
      <c r="N493" s="2" t="s">
        <v>1540</v>
      </c>
      <c r="O493" s="2" t="s">
        <v>1541</v>
      </c>
      <c r="P493" s="2">
        <v>1.3</v>
      </c>
    </row>
    <row r="494" spans="1:16" ht="15.75" customHeight="1" x14ac:dyDescent="0.25">
      <c r="A494" s="2" t="s">
        <v>19</v>
      </c>
      <c r="B494" s="2" t="s">
        <v>73</v>
      </c>
      <c r="C494" s="2" t="s">
        <v>75</v>
      </c>
      <c r="D494" s="2" t="s">
        <v>55</v>
      </c>
      <c r="E494" s="2" t="s">
        <v>57</v>
      </c>
      <c r="F494" s="2" t="s">
        <v>32</v>
      </c>
      <c r="G494" s="2" t="s">
        <v>138</v>
      </c>
      <c r="H494" s="2" t="s">
        <v>61</v>
      </c>
      <c r="I494" s="2">
        <v>54</v>
      </c>
      <c r="J494" s="2">
        <v>0.7583333333333333</v>
      </c>
      <c r="K494" s="2">
        <v>0.72799999999999998</v>
      </c>
      <c r="L494" s="2">
        <v>0.79130434782608694</v>
      </c>
      <c r="M494" s="2" t="s">
        <v>74</v>
      </c>
      <c r="N494" s="2" t="s">
        <v>1542</v>
      </c>
      <c r="O494" s="2" t="s">
        <v>1543</v>
      </c>
      <c r="P494" s="2">
        <v>1.3</v>
      </c>
    </row>
    <row r="495" spans="1:16" ht="15.75" customHeight="1" x14ac:dyDescent="0.25">
      <c r="A495" s="2" t="s">
        <v>19</v>
      </c>
      <c r="B495" s="2" t="s">
        <v>73</v>
      </c>
      <c r="C495" s="2" t="s">
        <v>75</v>
      </c>
      <c r="D495" s="2" t="s">
        <v>55</v>
      </c>
      <c r="E495" s="2" t="s">
        <v>57</v>
      </c>
      <c r="F495" s="2" t="s">
        <v>32</v>
      </c>
      <c r="G495" s="2" t="s">
        <v>143</v>
      </c>
      <c r="H495" s="2" t="s">
        <v>61</v>
      </c>
      <c r="I495" s="2">
        <v>55</v>
      </c>
      <c r="J495" s="2">
        <v>0.77310924369747902</v>
      </c>
      <c r="K495" s="2">
        <v>0.74796747967479671</v>
      </c>
      <c r="L495" s="2">
        <v>0.8</v>
      </c>
      <c r="M495" s="2" t="s">
        <v>74</v>
      </c>
      <c r="N495" s="2" t="s">
        <v>1544</v>
      </c>
      <c r="O495" s="2" t="s">
        <v>1545</v>
      </c>
      <c r="P495" s="2">
        <v>1.7</v>
      </c>
    </row>
    <row r="496" spans="1:16" ht="15.75" customHeight="1" x14ac:dyDescent="0.25">
      <c r="A496" s="2" t="s">
        <v>19</v>
      </c>
      <c r="B496" s="2" t="s">
        <v>73</v>
      </c>
      <c r="C496" s="2" t="s">
        <v>75</v>
      </c>
      <c r="D496" s="2" t="s">
        <v>55</v>
      </c>
      <c r="E496" s="2" t="s">
        <v>57</v>
      </c>
      <c r="F496" s="2" t="s">
        <v>32</v>
      </c>
      <c r="G496" s="2" t="s">
        <v>149</v>
      </c>
      <c r="H496" s="2" t="s">
        <v>61</v>
      </c>
      <c r="I496" s="2">
        <v>56</v>
      </c>
      <c r="J496" s="2">
        <v>0.78260869565217395</v>
      </c>
      <c r="K496" s="2">
        <v>0.74703557312252966</v>
      </c>
      <c r="L496" s="2">
        <v>0.82173913043478264</v>
      </c>
      <c r="M496" s="2" t="s">
        <v>74</v>
      </c>
      <c r="N496" s="2" t="s">
        <v>1546</v>
      </c>
      <c r="O496" s="2" t="s">
        <v>1547</v>
      </c>
      <c r="P496" s="2">
        <v>1.3</v>
      </c>
    </row>
    <row r="497" spans="1:16" ht="15.75" customHeight="1" x14ac:dyDescent="0.25">
      <c r="A497" s="2" t="s">
        <v>19</v>
      </c>
      <c r="B497" s="2" t="s">
        <v>73</v>
      </c>
      <c r="C497" s="2" t="s">
        <v>75</v>
      </c>
      <c r="D497" s="2" t="s">
        <v>55</v>
      </c>
      <c r="E497" s="2" t="s">
        <v>57</v>
      </c>
      <c r="F497" s="2" t="s">
        <v>32</v>
      </c>
      <c r="G497" s="2" t="s">
        <v>154</v>
      </c>
      <c r="H497" s="2" t="s">
        <v>61</v>
      </c>
      <c r="I497" s="2">
        <v>57</v>
      </c>
      <c r="J497" s="2">
        <v>0.75619834710743794</v>
      </c>
      <c r="K497" s="2">
        <v>0.72047244094488194</v>
      </c>
      <c r="L497" s="2">
        <v>0.79565217391304344</v>
      </c>
      <c r="M497" s="2" t="s">
        <v>74</v>
      </c>
      <c r="N497" s="2" t="s">
        <v>1548</v>
      </c>
      <c r="O497" s="2" t="s">
        <v>1549</v>
      </c>
      <c r="P497" s="2">
        <v>1.3</v>
      </c>
    </row>
    <row r="498" spans="1:16" ht="15.75" customHeight="1" x14ac:dyDescent="0.25">
      <c r="A498" s="2" t="s">
        <v>19</v>
      </c>
      <c r="B498" s="2" t="s">
        <v>73</v>
      </c>
      <c r="C498" s="2" t="s">
        <v>75</v>
      </c>
      <c r="D498" s="2" t="s">
        <v>55</v>
      </c>
      <c r="E498" s="2" t="s">
        <v>57</v>
      </c>
      <c r="F498" s="2" t="s">
        <v>32</v>
      </c>
      <c r="G498" s="2" t="s">
        <v>159</v>
      </c>
      <c r="H498" s="2" t="s">
        <v>61</v>
      </c>
      <c r="I498" s="2">
        <v>58</v>
      </c>
      <c r="J498" s="2">
        <v>0.76016260162601623</v>
      </c>
      <c r="K498" s="2">
        <v>0.7137404580152672</v>
      </c>
      <c r="L498" s="2">
        <v>0.81304347826086953</v>
      </c>
      <c r="M498" s="2" t="s">
        <v>74</v>
      </c>
      <c r="N498" s="2" t="s">
        <v>1550</v>
      </c>
      <c r="O498" s="2" t="s">
        <v>1551</v>
      </c>
      <c r="P498" s="2">
        <v>1.7</v>
      </c>
    </row>
    <row r="499" spans="1:16" ht="15.75" customHeight="1" x14ac:dyDescent="0.25">
      <c r="A499" s="2" t="s">
        <v>19</v>
      </c>
      <c r="B499" s="2" t="s">
        <v>73</v>
      </c>
      <c r="C499" s="2" t="s">
        <v>75</v>
      </c>
      <c r="D499" s="2" t="s">
        <v>55</v>
      </c>
      <c r="E499" s="2" t="s">
        <v>57</v>
      </c>
      <c r="F499" s="2" t="s">
        <v>32</v>
      </c>
      <c r="G499" s="2" t="s">
        <v>164</v>
      </c>
      <c r="H499" s="2" t="s">
        <v>61</v>
      </c>
      <c r="I499" s="2">
        <v>59</v>
      </c>
      <c r="J499" s="2">
        <v>0.78586278586278591</v>
      </c>
      <c r="K499" s="2">
        <v>0.75298804780876494</v>
      </c>
      <c r="L499" s="2">
        <v>0.82173913043478264</v>
      </c>
      <c r="M499" s="2" t="s">
        <v>74</v>
      </c>
      <c r="N499" s="2" t="s">
        <v>1552</v>
      </c>
      <c r="O499" s="2" t="s">
        <v>1553</v>
      </c>
      <c r="P499" s="2">
        <v>1.3</v>
      </c>
    </row>
    <row r="500" spans="1:16" ht="15.75" customHeight="1" x14ac:dyDescent="0.25">
      <c r="A500" s="2" t="s">
        <v>19</v>
      </c>
      <c r="B500" s="2" t="s">
        <v>73</v>
      </c>
      <c r="C500" s="2" t="s">
        <v>75</v>
      </c>
      <c r="D500" s="2" t="s">
        <v>55</v>
      </c>
      <c r="E500" s="2" t="s">
        <v>57</v>
      </c>
      <c r="F500" s="2" t="s">
        <v>32</v>
      </c>
      <c r="G500" s="2" t="s">
        <v>169</v>
      </c>
      <c r="H500" s="2" t="s">
        <v>61</v>
      </c>
      <c r="I500" s="2">
        <v>60</v>
      </c>
      <c r="J500" s="2">
        <v>0.75103734439834025</v>
      </c>
      <c r="K500" s="2">
        <v>0.71825396825396826</v>
      </c>
      <c r="L500" s="2">
        <v>0.78695652173913044</v>
      </c>
      <c r="M500" s="2" t="s">
        <v>74</v>
      </c>
      <c r="N500" s="2" t="s">
        <v>1554</v>
      </c>
      <c r="O500" s="2" t="s">
        <v>1555</v>
      </c>
      <c r="P500" s="2">
        <v>1.3</v>
      </c>
    </row>
    <row r="501" spans="1:16" ht="15.75" customHeight="1" x14ac:dyDescent="0.25">
      <c r="A501" s="2" t="s">
        <v>19</v>
      </c>
      <c r="B501" s="2" t="s">
        <v>73</v>
      </c>
      <c r="C501" s="2" t="s">
        <v>75</v>
      </c>
      <c r="D501" s="2" t="s">
        <v>55</v>
      </c>
      <c r="E501" s="2" t="s">
        <v>57</v>
      </c>
      <c r="F501" s="2" t="s">
        <v>32</v>
      </c>
      <c r="G501" s="2" t="s">
        <v>174</v>
      </c>
      <c r="H501" s="2" t="s">
        <v>61</v>
      </c>
      <c r="I501" s="2">
        <v>61</v>
      </c>
      <c r="J501" s="2">
        <v>0.75052410901467514</v>
      </c>
      <c r="K501" s="2">
        <v>0.7246963562753036</v>
      </c>
      <c r="L501" s="2">
        <v>0.77826086956521734</v>
      </c>
      <c r="M501" s="2" t="s">
        <v>74</v>
      </c>
      <c r="N501" s="2" t="s">
        <v>1556</v>
      </c>
      <c r="O501" s="2" t="s">
        <v>1557</v>
      </c>
      <c r="P501" s="2">
        <v>1.7</v>
      </c>
    </row>
    <row r="502" spans="1:16" ht="15.75" customHeight="1" x14ac:dyDescent="0.25">
      <c r="A502" s="2" t="s">
        <v>19</v>
      </c>
      <c r="B502" s="2" t="s">
        <v>73</v>
      </c>
      <c r="C502" s="2" t="s">
        <v>75</v>
      </c>
      <c r="D502" s="2" t="s">
        <v>55</v>
      </c>
      <c r="E502" s="2" t="s">
        <v>179</v>
      </c>
      <c r="F502" s="2" t="s">
        <v>12</v>
      </c>
      <c r="G502" s="2" t="s">
        <v>180</v>
      </c>
      <c r="H502" s="2" t="s">
        <v>182</v>
      </c>
      <c r="I502" s="2">
        <v>42</v>
      </c>
      <c r="J502" s="2">
        <v>0.82857142857142851</v>
      </c>
      <c r="K502" s="2">
        <v>0.80110497237569056</v>
      </c>
      <c r="L502" s="2">
        <v>0.85798816568047342</v>
      </c>
      <c r="M502" s="2" t="s">
        <v>74</v>
      </c>
      <c r="N502" s="2" t="s">
        <v>1558</v>
      </c>
      <c r="O502" s="2" t="s">
        <v>1559</v>
      </c>
      <c r="P502" s="2">
        <v>1.6</v>
      </c>
    </row>
    <row r="503" spans="1:16" ht="15.75" customHeight="1" x14ac:dyDescent="0.25">
      <c r="A503" s="2" t="s">
        <v>19</v>
      </c>
      <c r="B503" s="2" t="s">
        <v>73</v>
      </c>
      <c r="C503" s="2" t="s">
        <v>75</v>
      </c>
      <c r="D503" s="2" t="s">
        <v>55</v>
      </c>
      <c r="E503" s="2" t="s">
        <v>179</v>
      </c>
      <c r="F503" s="2" t="s">
        <v>12</v>
      </c>
      <c r="G503" s="2" t="s">
        <v>186</v>
      </c>
      <c r="H503" s="2" t="s">
        <v>182</v>
      </c>
      <c r="I503" s="2">
        <v>43</v>
      </c>
      <c r="J503" s="2">
        <v>0.81714285714285706</v>
      </c>
      <c r="K503" s="2">
        <v>0.79005524861878451</v>
      </c>
      <c r="L503" s="2">
        <v>0.84615384615384615</v>
      </c>
      <c r="M503" s="2" t="s">
        <v>74</v>
      </c>
      <c r="N503" s="2" t="s">
        <v>1560</v>
      </c>
      <c r="O503" s="2" t="s">
        <v>1561</v>
      </c>
      <c r="P503" s="2">
        <v>1.2</v>
      </c>
    </row>
    <row r="504" spans="1:16" ht="15.75" customHeight="1" x14ac:dyDescent="0.25">
      <c r="A504" s="2" t="s">
        <v>19</v>
      </c>
      <c r="B504" s="2" t="s">
        <v>73</v>
      </c>
      <c r="C504" s="2" t="s">
        <v>75</v>
      </c>
      <c r="D504" s="2" t="s">
        <v>55</v>
      </c>
      <c r="E504" s="2" t="s">
        <v>179</v>
      </c>
      <c r="F504" s="2" t="s">
        <v>12</v>
      </c>
      <c r="G504" s="2" t="s">
        <v>192</v>
      </c>
      <c r="H504" s="2" t="s">
        <v>182</v>
      </c>
      <c r="I504" s="2">
        <v>44</v>
      </c>
      <c r="J504" s="2">
        <v>0.79436619718309853</v>
      </c>
      <c r="K504" s="2">
        <v>0.75806451612903225</v>
      </c>
      <c r="L504" s="2">
        <v>0.83431952662721898</v>
      </c>
      <c r="M504" s="2" t="s">
        <v>74</v>
      </c>
      <c r="N504" s="2" t="s">
        <v>1562</v>
      </c>
      <c r="O504" s="2" t="s">
        <v>1563</v>
      </c>
      <c r="P504" s="2">
        <v>1.5</v>
      </c>
    </row>
    <row r="505" spans="1:16" ht="15.75" customHeight="1" x14ac:dyDescent="0.25">
      <c r="A505" s="2" t="s">
        <v>19</v>
      </c>
      <c r="B505" s="2" t="s">
        <v>73</v>
      </c>
      <c r="C505" s="2" t="s">
        <v>75</v>
      </c>
      <c r="D505" s="2" t="s">
        <v>55</v>
      </c>
      <c r="E505" s="2" t="s">
        <v>179</v>
      </c>
      <c r="F505" s="2" t="s">
        <v>12</v>
      </c>
      <c r="G505" s="2" t="s">
        <v>197</v>
      </c>
      <c r="H505" s="2" t="s">
        <v>182</v>
      </c>
      <c r="I505" s="2">
        <v>45</v>
      </c>
      <c r="J505" s="2">
        <v>0.83286118980169965</v>
      </c>
      <c r="K505" s="2">
        <v>0.79891304347826086</v>
      </c>
      <c r="L505" s="2">
        <v>0.86982248520710059</v>
      </c>
      <c r="M505" s="2" t="s">
        <v>74</v>
      </c>
      <c r="N505" s="2" t="s">
        <v>1564</v>
      </c>
      <c r="O505" s="2" t="s">
        <v>1565</v>
      </c>
      <c r="P505" s="2">
        <v>1.2</v>
      </c>
    </row>
    <row r="506" spans="1:16" ht="15.75" customHeight="1" x14ac:dyDescent="0.25">
      <c r="A506" s="2" t="s">
        <v>19</v>
      </c>
      <c r="B506" s="2" t="s">
        <v>73</v>
      </c>
      <c r="C506" s="2" t="s">
        <v>75</v>
      </c>
      <c r="D506" s="2" t="s">
        <v>55</v>
      </c>
      <c r="E506" s="2" t="s">
        <v>179</v>
      </c>
      <c r="F506" s="2" t="s">
        <v>12</v>
      </c>
      <c r="G506" s="2" t="s">
        <v>202</v>
      </c>
      <c r="H506" s="2" t="s">
        <v>182</v>
      </c>
      <c r="I506" s="2">
        <v>46</v>
      </c>
      <c r="J506" s="2">
        <v>0.81019830028328621</v>
      </c>
      <c r="K506" s="2">
        <v>0.77717391304347827</v>
      </c>
      <c r="L506" s="2">
        <v>0.84615384615384615</v>
      </c>
      <c r="M506" s="2" t="s">
        <v>74</v>
      </c>
      <c r="N506" s="2" t="s">
        <v>1566</v>
      </c>
      <c r="O506" s="2" t="s">
        <v>1567</v>
      </c>
      <c r="P506" s="2">
        <v>1.2</v>
      </c>
    </row>
    <row r="507" spans="1:16" ht="15.75" customHeight="1" x14ac:dyDescent="0.25">
      <c r="A507" s="2" t="s">
        <v>19</v>
      </c>
      <c r="B507" s="2" t="s">
        <v>73</v>
      </c>
      <c r="C507" s="2" t="s">
        <v>75</v>
      </c>
      <c r="D507" s="2" t="s">
        <v>55</v>
      </c>
      <c r="E507" s="2" t="s">
        <v>179</v>
      </c>
      <c r="F507" s="2" t="s">
        <v>12</v>
      </c>
      <c r="G507" s="2" t="s">
        <v>207</v>
      </c>
      <c r="H507" s="2" t="s">
        <v>182</v>
      </c>
      <c r="I507" s="2">
        <v>47</v>
      </c>
      <c r="J507" s="2">
        <v>0.79772079772079774</v>
      </c>
      <c r="K507" s="2">
        <v>0.76923076923076927</v>
      </c>
      <c r="L507" s="2">
        <v>0.82840236686390534</v>
      </c>
      <c r="M507" s="2" t="s">
        <v>74</v>
      </c>
      <c r="N507" s="2" t="s">
        <v>1568</v>
      </c>
      <c r="O507" s="2" t="s">
        <v>1569</v>
      </c>
      <c r="P507" s="2">
        <v>1.5</v>
      </c>
    </row>
    <row r="508" spans="1:16" ht="15.75" customHeight="1" x14ac:dyDescent="0.25">
      <c r="A508" s="2" t="s">
        <v>19</v>
      </c>
      <c r="B508" s="2" t="s">
        <v>73</v>
      </c>
      <c r="C508" s="2" t="s">
        <v>75</v>
      </c>
      <c r="D508" s="2" t="s">
        <v>55</v>
      </c>
      <c r="E508" s="2" t="s">
        <v>179</v>
      </c>
      <c r="F508" s="2" t="s">
        <v>12</v>
      </c>
      <c r="G508" s="2" t="s">
        <v>212</v>
      </c>
      <c r="H508" s="2" t="s">
        <v>182</v>
      </c>
      <c r="I508" s="2">
        <v>48</v>
      </c>
      <c r="J508" s="2">
        <v>0.8089887640449438</v>
      </c>
      <c r="K508" s="2">
        <v>0.77005347593582885</v>
      </c>
      <c r="L508" s="2">
        <v>0.85207100591715978</v>
      </c>
      <c r="M508" s="2" t="s">
        <v>74</v>
      </c>
      <c r="N508" s="2" t="s">
        <v>1570</v>
      </c>
      <c r="O508" s="2" t="s">
        <v>1571</v>
      </c>
      <c r="P508" s="2">
        <v>1.2</v>
      </c>
    </row>
    <row r="509" spans="1:16" ht="15.75" customHeight="1" x14ac:dyDescent="0.25">
      <c r="A509" s="2" t="s">
        <v>19</v>
      </c>
      <c r="B509" s="2" t="s">
        <v>73</v>
      </c>
      <c r="C509" s="2" t="s">
        <v>75</v>
      </c>
      <c r="D509" s="2" t="s">
        <v>55</v>
      </c>
      <c r="E509" s="2" t="s">
        <v>179</v>
      </c>
      <c r="F509" s="2" t="s">
        <v>12</v>
      </c>
      <c r="G509" s="2" t="s">
        <v>217</v>
      </c>
      <c r="H509" s="2" t="s">
        <v>182</v>
      </c>
      <c r="I509" s="2">
        <v>49</v>
      </c>
      <c r="J509" s="2">
        <v>0.81818181818181823</v>
      </c>
      <c r="K509" s="2">
        <v>0.78688524590163933</v>
      </c>
      <c r="L509" s="2">
        <v>0.85207100591715978</v>
      </c>
      <c r="M509" s="2" t="s">
        <v>74</v>
      </c>
      <c r="N509" s="2" t="s">
        <v>1572</v>
      </c>
      <c r="O509" s="2" t="s">
        <v>1573</v>
      </c>
      <c r="P509" s="2">
        <v>1.2</v>
      </c>
    </row>
    <row r="510" spans="1:16" ht="15.75" customHeight="1" x14ac:dyDescent="0.25">
      <c r="A510" s="2" t="s">
        <v>19</v>
      </c>
      <c r="B510" s="2" t="s">
        <v>73</v>
      </c>
      <c r="C510" s="2" t="s">
        <v>75</v>
      </c>
      <c r="D510" s="2" t="s">
        <v>55</v>
      </c>
      <c r="E510" s="2" t="s">
        <v>179</v>
      </c>
      <c r="F510" s="2" t="s">
        <v>12</v>
      </c>
      <c r="G510" s="2" t="s">
        <v>222</v>
      </c>
      <c r="H510" s="2" t="s">
        <v>182</v>
      </c>
      <c r="I510" s="2">
        <v>50</v>
      </c>
      <c r="J510" s="2">
        <v>0.80681818181818177</v>
      </c>
      <c r="K510" s="2">
        <v>0.77595628415300544</v>
      </c>
      <c r="L510" s="2">
        <v>0.84023668639053251</v>
      </c>
      <c r="M510" s="2" t="s">
        <v>74</v>
      </c>
      <c r="N510" s="2" t="s">
        <v>1574</v>
      </c>
      <c r="O510" s="2" t="s">
        <v>1575</v>
      </c>
      <c r="P510" s="2">
        <v>1.1000000000000001</v>
      </c>
    </row>
    <row r="511" spans="1:16" ht="15.75" customHeight="1" x14ac:dyDescent="0.25">
      <c r="A511" s="2" t="s">
        <v>19</v>
      </c>
      <c r="B511" s="2" t="s">
        <v>73</v>
      </c>
      <c r="C511" s="2" t="s">
        <v>75</v>
      </c>
      <c r="D511" s="2" t="s">
        <v>55</v>
      </c>
      <c r="E511" s="2" t="s">
        <v>179</v>
      </c>
      <c r="F511" s="2" t="s">
        <v>12</v>
      </c>
      <c r="G511" s="2" t="s">
        <v>227</v>
      </c>
      <c r="H511" s="2" t="s">
        <v>182</v>
      </c>
      <c r="I511" s="2">
        <v>51</v>
      </c>
      <c r="J511" s="2">
        <v>0.8192090395480226</v>
      </c>
      <c r="K511" s="2">
        <v>0.78378378378378377</v>
      </c>
      <c r="L511" s="2">
        <v>0.85798816568047342</v>
      </c>
      <c r="M511" s="2" t="s">
        <v>74</v>
      </c>
      <c r="N511" s="2" t="s">
        <v>1576</v>
      </c>
      <c r="O511" s="2" t="s">
        <v>1577</v>
      </c>
      <c r="P511" s="2">
        <v>1.5</v>
      </c>
    </row>
    <row r="512" spans="1:16" ht="15.75" customHeight="1" x14ac:dyDescent="0.25">
      <c r="A512" s="2" t="s">
        <v>19</v>
      </c>
      <c r="B512" s="2" t="s">
        <v>73</v>
      </c>
      <c r="C512" s="2" t="s">
        <v>75</v>
      </c>
      <c r="D512" s="2" t="s">
        <v>55</v>
      </c>
      <c r="E512" s="2" t="s">
        <v>179</v>
      </c>
      <c r="F512" s="2" t="s">
        <v>12</v>
      </c>
      <c r="G512" s="2" t="s">
        <v>232</v>
      </c>
      <c r="H512" s="2" t="s">
        <v>182</v>
      </c>
      <c r="I512" s="2">
        <v>52</v>
      </c>
      <c r="J512" s="2">
        <v>0.82152974504249288</v>
      </c>
      <c r="K512" s="2">
        <v>0.78804347826086951</v>
      </c>
      <c r="L512" s="2">
        <v>0.85798816568047342</v>
      </c>
      <c r="M512" s="2" t="s">
        <v>74</v>
      </c>
      <c r="N512" s="2" t="s">
        <v>1578</v>
      </c>
      <c r="O512" s="2" t="s">
        <v>1579</v>
      </c>
      <c r="P512" s="2">
        <v>1.2</v>
      </c>
    </row>
    <row r="513" spans="1:16" ht="15.75" customHeight="1" x14ac:dyDescent="0.25">
      <c r="A513" s="2" t="s">
        <v>19</v>
      </c>
      <c r="B513" s="2" t="s">
        <v>73</v>
      </c>
      <c r="C513" s="2" t="s">
        <v>75</v>
      </c>
      <c r="D513" s="2" t="s">
        <v>55</v>
      </c>
      <c r="E513" s="2" t="s">
        <v>179</v>
      </c>
      <c r="F513" s="2" t="s">
        <v>12</v>
      </c>
      <c r="G513" s="2" t="s">
        <v>237</v>
      </c>
      <c r="H513" s="2" t="s">
        <v>182</v>
      </c>
      <c r="I513" s="2">
        <v>53</v>
      </c>
      <c r="J513" s="2">
        <v>0.81395348837209303</v>
      </c>
      <c r="K513" s="2">
        <v>0.8</v>
      </c>
      <c r="L513" s="2">
        <v>0.82840236686390534</v>
      </c>
      <c r="M513" s="2" t="s">
        <v>74</v>
      </c>
      <c r="N513" s="2" t="s">
        <v>1580</v>
      </c>
      <c r="O513" s="2" t="s">
        <v>1581</v>
      </c>
      <c r="P513" s="2">
        <v>1.1000000000000001</v>
      </c>
    </row>
    <row r="514" spans="1:16" ht="15.75" customHeight="1" x14ac:dyDescent="0.25">
      <c r="A514" s="2" t="s">
        <v>19</v>
      </c>
      <c r="B514" s="2" t="s">
        <v>73</v>
      </c>
      <c r="C514" s="2" t="s">
        <v>75</v>
      </c>
      <c r="D514" s="2" t="s">
        <v>55</v>
      </c>
      <c r="E514" s="2" t="s">
        <v>179</v>
      </c>
      <c r="F514" s="2" t="s">
        <v>12</v>
      </c>
      <c r="G514" s="2" t="s">
        <v>242</v>
      </c>
      <c r="H514" s="2" t="s">
        <v>182</v>
      </c>
      <c r="I514" s="2">
        <v>54</v>
      </c>
      <c r="J514" s="2">
        <v>0.79436619718309853</v>
      </c>
      <c r="K514" s="2">
        <v>0.75806451612903225</v>
      </c>
      <c r="L514" s="2">
        <v>0.83431952662721898</v>
      </c>
      <c r="M514" s="2" t="s">
        <v>74</v>
      </c>
      <c r="N514" s="2" t="s">
        <v>1582</v>
      </c>
      <c r="O514" s="2" t="s">
        <v>1583</v>
      </c>
      <c r="P514" s="2">
        <v>1.6</v>
      </c>
    </row>
    <row r="515" spans="1:16" ht="15.75" customHeight="1" x14ac:dyDescent="0.25">
      <c r="A515" s="2" t="s">
        <v>19</v>
      </c>
      <c r="B515" s="2" t="s">
        <v>73</v>
      </c>
      <c r="C515" s="2" t="s">
        <v>75</v>
      </c>
      <c r="D515" s="2" t="s">
        <v>55</v>
      </c>
      <c r="E515" s="2" t="s">
        <v>179</v>
      </c>
      <c r="F515" s="2" t="s">
        <v>12</v>
      </c>
      <c r="G515" s="2" t="s">
        <v>247</v>
      </c>
      <c r="H515" s="2" t="s">
        <v>182</v>
      </c>
      <c r="I515" s="2">
        <v>55</v>
      </c>
      <c r="J515" s="2">
        <v>0.7921348314606742</v>
      </c>
      <c r="K515" s="2">
        <v>0.75401069518716579</v>
      </c>
      <c r="L515" s="2">
        <v>0.83431952662721898</v>
      </c>
      <c r="M515" s="2" t="s">
        <v>74</v>
      </c>
      <c r="N515" s="2" t="s">
        <v>1584</v>
      </c>
      <c r="O515" s="2" t="s">
        <v>1585</v>
      </c>
      <c r="P515" s="2">
        <v>1.2</v>
      </c>
    </row>
    <row r="516" spans="1:16" ht="15.75" customHeight="1" x14ac:dyDescent="0.25">
      <c r="A516" s="2" t="s">
        <v>19</v>
      </c>
      <c r="B516" s="2" t="s">
        <v>73</v>
      </c>
      <c r="C516" s="2" t="s">
        <v>75</v>
      </c>
      <c r="D516" s="2" t="s">
        <v>55</v>
      </c>
      <c r="E516" s="2" t="s">
        <v>179</v>
      </c>
      <c r="F516" s="2" t="s">
        <v>12</v>
      </c>
      <c r="G516" s="2" t="s">
        <v>252</v>
      </c>
      <c r="H516" s="2" t="s">
        <v>182</v>
      </c>
      <c r="I516" s="2">
        <v>56</v>
      </c>
      <c r="J516" s="2">
        <v>0.80341880341880345</v>
      </c>
      <c r="K516" s="2">
        <v>0.77472527472527475</v>
      </c>
      <c r="L516" s="2">
        <v>0.83431952662721898</v>
      </c>
      <c r="M516" s="2" t="s">
        <v>74</v>
      </c>
      <c r="N516" s="2" t="s">
        <v>1586</v>
      </c>
      <c r="O516" s="2" t="s">
        <v>1587</v>
      </c>
      <c r="P516" s="2">
        <v>1.2</v>
      </c>
    </row>
    <row r="517" spans="1:16" ht="15.75" customHeight="1" x14ac:dyDescent="0.25">
      <c r="A517" s="2" t="s">
        <v>19</v>
      </c>
      <c r="B517" s="2" t="s">
        <v>73</v>
      </c>
      <c r="C517" s="2" t="s">
        <v>75</v>
      </c>
      <c r="D517" s="2" t="s">
        <v>55</v>
      </c>
      <c r="E517" s="2" t="s">
        <v>179</v>
      </c>
      <c r="F517" s="2" t="s">
        <v>12</v>
      </c>
      <c r="G517" s="2" t="s">
        <v>257</v>
      </c>
      <c r="H517" s="2" t="s">
        <v>182</v>
      </c>
      <c r="I517" s="2">
        <v>57</v>
      </c>
      <c r="J517" s="2">
        <v>0.82253521126760565</v>
      </c>
      <c r="K517" s="2">
        <v>0.78494623655913975</v>
      </c>
      <c r="L517" s="2">
        <v>0.86390532544378695</v>
      </c>
      <c r="M517" s="2" t="s">
        <v>74</v>
      </c>
      <c r="N517" s="2" t="s">
        <v>1588</v>
      </c>
      <c r="O517" s="2" t="s">
        <v>1589</v>
      </c>
      <c r="P517" s="2">
        <v>1.1000000000000001</v>
      </c>
    </row>
    <row r="518" spans="1:16" ht="15.75" customHeight="1" x14ac:dyDescent="0.25">
      <c r="A518" s="2" t="s">
        <v>19</v>
      </c>
      <c r="B518" s="2" t="s">
        <v>73</v>
      </c>
      <c r="C518" s="2" t="s">
        <v>75</v>
      </c>
      <c r="D518" s="2" t="s">
        <v>55</v>
      </c>
      <c r="E518" s="2" t="s">
        <v>179</v>
      </c>
      <c r="F518" s="2" t="s">
        <v>12</v>
      </c>
      <c r="G518" s="2" t="s">
        <v>262</v>
      </c>
      <c r="H518" s="2" t="s">
        <v>182</v>
      </c>
      <c r="I518" s="2">
        <v>58</v>
      </c>
      <c r="J518" s="2">
        <v>0.81714285714285706</v>
      </c>
      <c r="K518" s="2">
        <v>0.79005524861878451</v>
      </c>
      <c r="L518" s="2">
        <v>0.84615384615384615</v>
      </c>
      <c r="M518" s="2" t="s">
        <v>74</v>
      </c>
      <c r="N518" s="2" t="s">
        <v>1590</v>
      </c>
      <c r="O518" s="2" t="s">
        <v>1591</v>
      </c>
      <c r="P518" s="2">
        <v>1.6</v>
      </c>
    </row>
    <row r="519" spans="1:16" ht="15.75" customHeight="1" x14ac:dyDescent="0.25">
      <c r="A519" s="2" t="s">
        <v>19</v>
      </c>
      <c r="B519" s="2" t="s">
        <v>73</v>
      </c>
      <c r="C519" s="2" t="s">
        <v>75</v>
      </c>
      <c r="D519" s="2" t="s">
        <v>55</v>
      </c>
      <c r="E519" s="2" t="s">
        <v>179</v>
      </c>
      <c r="F519" s="2" t="s">
        <v>12</v>
      </c>
      <c r="G519" s="2" t="s">
        <v>267</v>
      </c>
      <c r="H519" s="2" t="s">
        <v>182</v>
      </c>
      <c r="I519" s="2">
        <v>59</v>
      </c>
      <c r="J519" s="2">
        <v>0.8045325779036826</v>
      </c>
      <c r="K519" s="2">
        <v>0.77173913043478259</v>
      </c>
      <c r="L519" s="2">
        <v>0.84023668639053251</v>
      </c>
      <c r="M519" s="2" t="s">
        <v>74</v>
      </c>
      <c r="N519" s="2" t="s">
        <v>1592</v>
      </c>
      <c r="O519" s="2" t="s">
        <v>1593</v>
      </c>
      <c r="P519" s="2">
        <v>1.2</v>
      </c>
    </row>
    <row r="520" spans="1:16" ht="15.75" customHeight="1" x14ac:dyDescent="0.25">
      <c r="A520" s="2" t="s">
        <v>19</v>
      </c>
      <c r="B520" s="2" t="s">
        <v>73</v>
      </c>
      <c r="C520" s="2" t="s">
        <v>75</v>
      </c>
      <c r="D520" s="2" t="s">
        <v>55</v>
      </c>
      <c r="E520" s="2" t="s">
        <v>179</v>
      </c>
      <c r="F520" s="2" t="s">
        <v>12</v>
      </c>
      <c r="G520" s="2" t="s">
        <v>272</v>
      </c>
      <c r="H520" s="2" t="s">
        <v>182</v>
      </c>
      <c r="I520" s="2">
        <v>60</v>
      </c>
      <c r="J520" s="2">
        <v>0.82816901408450705</v>
      </c>
      <c r="K520" s="2">
        <v>0.79032258064516125</v>
      </c>
      <c r="L520" s="2">
        <v>0.86982248520710059</v>
      </c>
      <c r="M520" s="2" t="s">
        <v>74</v>
      </c>
      <c r="N520" s="2" t="s">
        <v>1594</v>
      </c>
      <c r="O520" s="2" t="s">
        <v>1595</v>
      </c>
      <c r="P520" s="2">
        <v>1.2</v>
      </c>
    </row>
    <row r="521" spans="1:16" ht="15.75" customHeight="1" x14ac:dyDescent="0.25">
      <c r="A521" s="2" t="s">
        <v>19</v>
      </c>
      <c r="B521" s="2" t="s">
        <v>73</v>
      </c>
      <c r="C521" s="2" t="s">
        <v>75</v>
      </c>
      <c r="D521" s="2" t="s">
        <v>55</v>
      </c>
      <c r="E521" s="2" t="s">
        <v>179</v>
      </c>
      <c r="F521" s="2" t="s">
        <v>12</v>
      </c>
      <c r="G521" s="2" t="s">
        <v>277</v>
      </c>
      <c r="H521" s="2" t="s">
        <v>182</v>
      </c>
      <c r="I521" s="2">
        <v>61</v>
      </c>
      <c r="J521" s="2">
        <v>0.78873239436619724</v>
      </c>
      <c r="K521" s="2">
        <v>0.75268817204301075</v>
      </c>
      <c r="L521" s="2">
        <v>0.82840236686390534</v>
      </c>
      <c r="M521" s="2" t="s">
        <v>74</v>
      </c>
      <c r="N521" s="2" t="s">
        <v>1596</v>
      </c>
      <c r="O521" s="2" t="s">
        <v>1597</v>
      </c>
      <c r="P521" s="2">
        <v>1.6</v>
      </c>
    </row>
    <row r="522" spans="1:16" ht="15.75" customHeight="1" x14ac:dyDescent="0.25">
      <c r="A522" s="2" t="s">
        <v>19</v>
      </c>
      <c r="B522" s="2" t="s">
        <v>73</v>
      </c>
      <c r="C522" s="2" t="s">
        <v>75</v>
      </c>
      <c r="D522" s="2" t="s">
        <v>55</v>
      </c>
      <c r="E522" s="2" t="s">
        <v>282</v>
      </c>
      <c r="F522" s="2" t="s">
        <v>26</v>
      </c>
      <c r="G522" s="2" t="s">
        <v>283</v>
      </c>
      <c r="H522" s="2" t="s">
        <v>285</v>
      </c>
      <c r="I522" s="2">
        <v>42</v>
      </c>
      <c r="J522" s="2">
        <v>0.80525164113785563</v>
      </c>
      <c r="K522" s="2">
        <v>0.78297872340425534</v>
      </c>
      <c r="L522" s="2">
        <v>0.8288288288288288</v>
      </c>
      <c r="M522" s="2" t="s">
        <v>74</v>
      </c>
      <c r="N522" s="2" t="s">
        <v>1598</v>
      </c>
      <c r="O522" s="2" t="s">
        <v>1599</v>
      </c>
      <c r="P522" s="2">
        <v>1.8</v>
      </c>
    </row>
    <row r="523" spans="1:16" ht="15.75" customHeight="1" x14ac:dyDescent="0.25">
      <c r="A523" s="2" t="s">
        <v>19</v>
      </c>
      <c r="B523" s="2" t="s">
        <v>73</v>
      </c>
      <c r="C523" s="2" t="s">
        <v>75</v>
      </c>
      <c r="D523" s="2" t="s">
        <v>55</v>
      </c>
      <c r="E523" s="2" t="s">
        <v>282</v>
      </c>
      <c r="F523" s="2" t="s">
        <v>26</v>
      </c>
      <c r="G523" s="2" t="s">
        <v>289</v>
      </c>
      <c r="H523" s="2" t="s">
        <v>285</v>
      </c>
      <c r="I523" s="2">
        <v>43</v>
      </c>
      <c r="J523" s="2">
        <v>0.80616740088105721</v>
      </c>
      <c r="K523" s="2">
        <v>0.78879310344827591</v>
      </c>
      <c r="L523" s="2">
        <v>0.82432432432432434</v>
      </c>
      <c r="M523" s="2" t="s">
        <v>74</v>
      </c>
      <c r="N523" s="2" t="s">
        <v>1600</v>
      </c>
      <c r="O523" s="2" t="s">
        <v>1601</v>
      </c>
      <c r="P523" s="2">
        <v>1.3</v>
      </c>
    </row>
    <row r="524" spans="1:16" ht="15.75" customHeight="1" x14ac:dyDescent="0.25">
      <c r="A524" s="2" t="s">
        <v>19</v>
      </c>
      <c r="B524" s="2" t="s">
        <v>73</v>
      </c>
      <c r="C524" s="2" t="s">
        <v>75</v>
      </c>
      <c r="D524" s="2" t="s">
        <v>55</v>
      </c>
      <c r="E524" s="2" t="s">
        <v>282</v>
      </c>
      <c r="F524" s="2" t="s">
        <v>26</v>
      </c>
      <c r="G524" s="2" t="s">
        <v>294</v>
      </c>
      <c r="H524" s="2" t="s">
        <v>285</v>
      </c>
      <c r="I524" s="2">
        <v>44</v>
      </c>
      <c r="J524" s="2">
        <v>0.82039911308203983</v>
      </c>
      <c r="K524" s="2">
        <v>0.80786026200873362</v>
      </c>
      <c r="L524" s="2">
        <v>0.83333333333333337</v>
      </c>
      <c r="M524" s="2" t="s">
        <v>74</v>
      </c>
      <c r="N524" s="2" t="s">
        <v>1602</v>
      </c>
      <c r="O524" s="2" t="s">
        <v>1603</v>
      </c>
      <c r="P524" s="2">
        <v>1.7</v>
      </c>
    </row>
    <row r="525" spans="1:16" ht="15.75" customHeight="1" x14ac:dyDescent="0.25">
      <c r="A525" s="2" t="s">
        <v>19</v>
      </c>
      <c r="B525" s="2" t="s">
        <v>73</v>
      </c>
      <c r="C525" s="2" t="s">
        <v>75</v>
      </c>
      <c r="D525" s="2" t="s">
        <v>55</v>
      </c>
      <c r="E525" s="2" t="s">
        <v>282</v>
      </c>
      <c r="F525" s="2" t="s">
        <v>26</v>
      </c>
      <c r="G525" s="2" t="s">
        <v>299</v>
      </c>
      <c r="H525" s="2" t="s">
        <v>285</v>
      </c>
      <c r="I525" s="2">
        <v>45</v>
      </c>
      <c r="J525" s="2">
        <v>0.82119205298013254</v>
      </c>
      <c r="K525" s="2">
        <v>0.80519480519480524</v>
      </c>
      <c r="L525" s="2">
        <v>0.83783783783783783</v>
      </c>
      <c r="M525" s="2" t="s">
        <v>74</v>
      </c>
      <c r="N525" s="2" t="s">
        <v>1604</v>
      </c>
      <c r="O525" s="2" t="s">
        <v>1605</v>
      </c>
      <c r="P525" s="2">
        <v>1.3</v>
      </c>
    </row>
    <row r="526" spans="1:16" ht="15.75" customHeight="1" x14ac:dyDescent="0.25">
      <c r="A526" s="2" t="s">
        <v>19</v>
      </c>
      <c r="B526" s="2" t="s">
        <v>73</v>
      </c>
      <c r="C526" s="2" t="s">
        <v>75</v>
      </c>
      <c r="D526" s="2" t="s">
        <v>55</v>
      </c>
      <c r="E526" s="2" t="s">
        <v>282</v>
      </c>
      <c r="F526" s="2" t="s">
        <v>26</v>
      </c>
      <c r="G526" s="2" t="s">
        <v>304</v>
      </c>
      <c r="H526" s="2" t="s">
        <v>285</v>
      </c>
      <c r="I526" s="2">
        <v>46</v>
      </c>
      <c r="J526" s="2">
        <v>0.79120879120879117</v>
      </c>
      <c r="K526" s="2">
        <v>0.77253218884120167</v>
      </c>
      <c r="L526" s="2">
        <v>0.81081081081081086</v>
      </c>
      <c r="M526" s="2" t="s">
        <v>74</v>
      </c>
      <c r="N526" s="2" t="s">
        <v>1606</v>
      </c>
      <c r="O526" s="2" t="s">
        <v>1607</v>
      </c>
      <c r="P526" s="2">
        <v>1.3</v>
      </c>
    </row>
    <row r="527" spans="1:16" ht="15.75" customHeight="1" x14ac:dyDescent="0.25">
      <c r="A527" s="2" t="s">
        <v>19</v>
      </c>
      <c r="B527" s="2" t="s">
        <v>73</v>
      </c>
      <c r="C527" s="2" t="s">
        <v>75</v>
      </c>
      <c r="D527" s="2" t="s">
        <v>55</v>
      </c>
      <c r="E527" s="2" t="s">
        <v>282</v>
      </c>
      <c r="F527" s="2" t="s">
        <v>26</v>
      </c>
      <c r="G527" s="2" t="s">
        <v>309</v>
      </c>
      <c r="H527" s="2" t="s">
        <v>285</v>
      </c>
      <c r="I527" s="2">
        <v>47</v>
      </c>
      <c r="J527" s="2">
        <v>0.81677704194260492</v>
      </c>
      <c r="K527" s="2">
        <v>0.80086580086580084</v>
      </c>
      <c r="L527" s="2">
        <v>0.83333333333333337</v>
      </c>
      <c r="M527" s="2" t="s">
        <v>74</v>
      </c>
      <c r="N527" s="2" t="s">
        <v>1608</v>
      </c>
      <c r="O527" s="2" t="s">
        <v>1609</v>
      </c>
      <c r="P527" s="2">
        <v>1.7</v>
      </c>
    </row>
    <row r="528" spans="1:16" ht="15.75" customHeight="1" x14ac:dyDescent="0.25">
      <c r="A528" s="2" t="s">
        <v>19</v>
      </c>
      <c r="B528" s="2" t="s">
        <v>73</v>
      </c>
      <c r="C528" s="2" t="s">
        <v>75</v>
      </c>
      <c r="D528" s="2" t="s">
        <v>55</v>
      </c>
      <c r="E528" s="2" t="s">
        <v>282</v>
      </c>
      <c r="F528" s="2" t="s">
        <v>26</v>
      </c>
      <c r="G528" s="2" t="s">
        <v>314</v>
      </c>
      <c r="H528" s="2" t="s">
        <v>285</v>
      </c>
      <c r="I528" s="2">
        <v>48</v>
      </c>
      <c r="J528" s="2">
        <v>0.81677704194260492</v>
      </c>
      <c r="K528" s="2">
        <v>0.80086580086580084</v>
      </c>
      <c r="L528" s="2">
        <v>0.83333333333333337</v>
      </c>
      <c r="M528" s="2" t="s">
        <v>74</v>
      </c>
      <c r="N528" s="2" t="s">
        <v>1610</v>
      </c>
      <c r="O528" s="2" t="s">
        <v>1611</v>
      </c>
      <c r="P528" s="2">
        <v>1.3</v>
      </c>
    </row>
    <row r="529" spans="1:16" ht="15.75" customHeight="1" x14ac:dyDescent="0.25">
      <c r="A529" s="2" t="s">
        <v>19</v>
      </c>
      <c r="B529" s="2" t="s">
        <v>73</v>
      </c>
      <c r="C529" s="2" t="s">
        <v>75</v>
      </c>
      <c r="D529" s="2" t="s">
        <v>55</v>
      </c>
      <c r="E529" s="2" t="s">
        <v>282</v>
      </c>
      <c r="F529" s="2" t="s">
        <v>26</v>
      </c>
      <c r="G529" s="2" t="s">
        <v>319</v>
      </c>
      <c r="H529" s="2" t="s">
        <v>285</v>
      </c>
      <c r="I529" s="2">
        <v>49</v>
      </c>
      <c r="J529" s="2">
        <v>0.79120879120879117</v>
      </c>
      <c r="K529" s="2">
        <v>0.77253218884120167</v>
      </c>
      <c r="L529" s="2">
        <v>0.81081081081081086</v>
      </c>
      <c r="M529" s="2" t="s">
        <v>74</v>
      </c>
      <c r="N529" s="2" t="s">
        <v>1612</v>
      </c>
      <c r="O529" s="2" t="s">
        <v>1613</v>
      </c>
      <c r="P529" s="2">
        <v>1.7</v>
      </c>
    </row>
    <row r="530" spans="1:16" ht="15.75" customHeight="1" x14ac:dyDescent="0.25">
      <c r="A530" s="2" t="s">
        <v>19</v>
      </c>
      <c r="B530" s="2" t="s">
        <v>73</v>
      </c>
      <c r="C530" s="2" t="s">
        <v>75</v>
      </c>
      <c r="D530" s="2" t="s">
        <v>55</v>
      </c>
      <c r="E530" s="2" t="s">
        <v>282</v>
      </c>
      <c r="F530" s="2" t="s">
        <v>26</v>
      </c>
      <c r="G530" s="2" t="s">
        <v>324</v>
      </c>
      <c r="H530" s="2" t="s">
        <v>285</v>
      </c>
      <c r="I530" s="2">
        <v>50</v>
      </c>
      <c r="J530" s="2">
        <v>0.8169642857142857</v>
      </c>
      <c r="K530" s="2">
        <v>0.80973451327433632</v>
      </c>
      <c r="L530" s="2">
        <v>0.82432432432432434</v>
      </c>
      <c r="M530" s="2" t="s">
        <v>74</v>
      </c>
      <c r="N530" s="2" t="s">
        <v>1614</v>
      </c>
      <c r="O530" s="2" t="s">
        <v>1615</v>
      </c>
      <c r="P530" s="2">
        <v>1.3</v>
      </c>
    </row>
    <row r="531" spans="1:16" ht="15.75" customHeight="1" x14ac:dyDescent="0.25">
      <c r="A531" s="2" t="s">
        <v>19</v>
      </c>
      <c r="B531" s="2" t="s">
        <v>73</v>
      </c>
      <c r="C531" s="2" t="s">
        <v>75</v>
      </c>
      <c r="D531" s="2" t="s">
        <v>55</v>
      </c>
      <c r="E531" s="2" t="s">
        <v>282</v>
      </c>
      <c r="F531" s="2" t="s">
        <v>26</v>
      </c>
      <c r="G531" s="2" t="s">
        <v>329</v>
      </c>
      <c r="H531" s="2" t="s">
        <v>285</v>
      </c>
      <c r="I531" s="2">
        <v>51</v>
      </c>
      <c r="J531" s="2">
        <v>0.79824561403508765</v>
      </c>
      <c r="K531" s="2">
        <v>0.77777777777777779</v>
      </c>
      <c r="L531" s="2">
        <v>0.81981981981981977</v>
      </c>
      <c r="M531" s="2" t="s">
        <v>74</v>
      </c>
      <c r="N531" s="2" t="s">
        <v>1616</v>
      </c>
      <c r="O531" s="2" t="s">
        <v>1617</v>
      </c>
      <c r="P531" s="2">
        <v>1.3</v>
      </c>
    </row>
    <row r="532" spans="1:16" ht="15.75" customHeight="1" x14ac:dyDescent="0.25">
      <c r="A532" s="2" t="s">
        <v>19</v>
      </c>
      <c r="B532" s="2" t="s">
        <v>73</v>
      </c>
      <c r="C532" s="2" t="s">
        <v>75</v>
      </c>
      <c r="D532" s="2" t="s">
        <v>55</v>
      </c>
      <c r="E532" s="2" t="s">
        <v>282</v>
      </c>
      <c r="F532" s="2" t="s">
        <v>26</v>
      </c>
      <c r="G532" s="2" t="s">
        <v>334</v>
      </c>
      <c r="H532" s="2" t="s">
        <v>285</v>
      </c>
      <c r="I532" s="2">
        <v>52</v>
      </c>
      <c r="J532" s="2">
        <v>0.80717488789237679</v>
      </c>
      <c r="K532" s="2">
        <v>0.8035714285714286</v>
      </c>
      <c r="L532" s="2">
        <v>0.81081081081081086</v>
      </c>
      <c r="M532" s="2" t="s">
        <v>74</v>
      </c>
      <c r="N532" s="2" t="s">
        <v>1618</v>
      </c>
      <c r="O532" s="2" t="s">
        <v>1619</v>
      </c>
      <c r="P532" s="2">
        <v>1.3</v>
      </c>
    </row>
    <row r="533" spans="1:16" ht="15.75" customHeight="1" x14ac:dyDescent="0.25">
      <c r="A533" s="2" t="s">
        <v>19</v>
      </c>
      <c r="B533" s="2" t="s">
        <v>73</v>
      </c>
      <c r="C533" s="2" t="s">
        <v>75</v>
      </c>
      <c r="D533" s="2" t="s">
        <v>55</v>
      </c>
      <c r="E533" s="2" t="s">
        <v>282</v>
      </c>
      <c r="F533" s="2" t="s">
        <v>26</v>
      </c>
      <c r="G533" s="2" t="s">
        <v>339</v>
      </c>
      <c r="H533" s="2" t="s">
        <v>285</v>
      </c>
      <c r="I533" s="2">
        <v>53</v>
      </c>
      <c r="J533" s="2">
        <v>0.80000000000000016</v>
      </c>
      <c r="K533" s="2">
        <v>0.7811158798283262</v>
      </c>
      <c r="L533" s="2">
        <v>0.81981981981981977</v>
      </c>
      <c r="M533" s="2" t="s">
        <v>74</v>
      </c>
      <c r="N533" s="2" t="s">
        <v>1620</v>
      </c>
      <c r="O533" s="2" t="s">
        <v>1621</v>
      </c>
      <c r="P533" s="2">
        <v>1.7</v>
      </c>
    </row>
    <row r="534" spans="1:16" ht="15.75" customHeight="1" x14ac:dyDescent="0.25">
      <c r="A534" s="2" t="s">
        <v>19</v>
      </c>
      <c r="B534" s="2" t="s">
        <v>73</v>
      </c>
      <c r="C534" s="2" t="s">
        <v>75</v>
      </c>
      <c r="D534" s="2" t="s">
        <v>55</v>
      </c>
      <c r="E534" s="2" t="s">
        <v>282</v>
      </c>
      <c r="F534" s="2" t="s">
        <v>26</v>
      </c>
      <c r="G534" s="2" t="s">
        <v>344</v>
      </c>
      <c r="H534" s="2" t="s">
        <v>285</v>
      </c>
      <c r="I534" s="2">
        <v>54</v>
      </c>
      <c r="J534" s="2">
        <v>0.80616740088105721</v>
      </c>
      <c r="K534" s="2">
        <v>0.78879310344827591</v>
      </c>
      <c r="L534" s="2">
        <v>0.82432432432432434</v>
      </c>
      <c r="M534" s="2" t="s">
        <v>74</v>
      </c>
      <c r="N534" s="2" t="s">
        <v>1622</v>
      </c>
      <c r="O534" s="2" t="s">
        <v>1623</v>
      </c>
      <c r="P534" s="2">
        <v>1.3</v>
      </c>
    </row>
    <row r="535" spans="1:16" ht="15.75" customHeight="1" x14ac:dyDescent="0.25">
      <c r="A535" s="2" t="s">
        <v>19</v>
      </c>
      <c r="B535" s="2" t="s">
        <v>73</v>
      </c>
      <c r="C535" s="2" t="s">
        <v>75</v>
      </c>
      <c r="D535" s="2" t="s">
        <v>55</v>
      </c>
      <c r="E535" s="2" t="s">
        <v>282</v>
      </c>
      <c r="F535" s="2" t="s">
        <v>26</v>
      </c>
      <c r="G535" s="2" t="s">
        <v>351</v>
      </c>
      <c r="H535" s="2" t="s">
        <v>285</v>
      </c>
      <c r="I535" s="2">
        <v>55</v>
      </c>
      <c r="J535" s="2">
        <v>0.79565217391304344</v>
      </c>
      <c r="K535" s="2">
        <v>0.76890756302521013</v>
      </c>
      <c r="L535" s="2">
        <v>0.82432432432432434</v>
      </c>
      <c r="M535" s="2" t="s">
        <v>74</v>
      </c>
      <c r="N535" s="2" t="s">
        <v>1624</v>
      </c>
      <c r="O535" s="2" t="s">
        <v>1625</v>
      </c>
      <c r="P535" s="2">
        <v>1.3</v>
      </c>
    </row>
    <row r="536" spans="1:16" ht="15.75" customHeight="1" x14ac:dyDescent="0.25">
      <c r="A536" s="2" t="s">
        <v>19</v>
      </c>
      <c r="B536" s="2" t="s">
        <v>73</v>
      </c>
      <c r="C536" s="2" t="s">
        <v>75</v>
      </c>
      <c r="D536" s="2" t="s">
        <v>55</v>
      </c>
      <c r="E536" s="2" t="s">
        <v>282</v>
      </c>
      <c r="F536" s="2" t="s">
        <v>26</v>
      </c>
      <c r="G536" s="2" t="s">
        <v>367</v>
      </c>
      <c r="H536" s="2" t="s">
        <v>285</v>
      </c>
      <c r="I536" s="2">
        <v>56</v>
      </c>
      <c r="J536" s="2">
        <v>0.81415929203539827</v>
      </c>
      <c r="K536" s="2">
        <v>0.8</v>
      </c>
      <c r="L536" s="2">
        <v>0.8288288288288288</v>
      </c>
      <c r="M536" s="2" t="s">
        <v>74</v>
      </c>
      <c r="N536" s="2" t="s">
        <v>1626</v>
      </c>
      <c r="O536" s="2" t="s">
        <v>1627</v>
      </c>
      <c r="P536" s="2">
        <v>1.7</v>
      </c>
    </row>
    <row r="537" spans="1:16" ht="15.75" customHeight="1" x14ac:dyDescent="0.25">
      <c r="A537" s="2" t="s">
        <v>19</v>
      </c>
      <c r="B537" s="2" t="s">
        <v>73</v>
      </c>
      <c r="C537" s="2" t="s">
        <v>75</v>
      </c>
      <c r="D537" s="2" t="s">
        <v>55</v>
      </c>
      <c r="E537" s="2" t="s">
        <v>282</v>
      </c>
      <c r="F537" s="2" t="s">
        <v>26</v>
      </c>
      <c r="G537" s="2" t="s">
        <v>380</v>
      </c>
      <c r="H537" s="2" t="s">
        <v>285</v>
      </c>
      <c r="I537" s="2">
        <v>57</v>
      </c>
      <c r="J537" s="2">
        <v>0.80530973451327426</v>
      </c>
      <c r="K537" s="2">
        <v>0.79130434782608694</v>
      </c>
      <c r="L537" s="2">
        <v>0.81981981981981977</v>
      </c>
      <c r="M537" s="2" t="s">
        <v>74</v>
      </c>
      <c r="N537" s="2" t="s">
        <v>1628</v>
      </c>
      <c r="O537" s="2" t="s">
        <v>1629</v>
      </c>
      <c r="P537" s="2">
        <v>1.3</v>
      </c>
    </row>
    <row r="538" spans="1:16" ht="15.75" customHeight="1" x14ac:dyDescent="0.25">
      <c r="A538" s="2" t="s">
        <v>19</v>
      </c>
      <c r="B538" s="2" t="s">
        <v>73</v>
      </c>
      <c r="C538" s="2" t="s">
        <v>75</v>
      </c>
      <c r="D538" s="2" t="s">
        <v>55</v>
      </c>
      <c r="E538" s="2" t="s">
        <v>282</v>
      </c>
      <c r="F538" s="2" t="s">
        <v>26</v>
      </c>
      <c r="G538" s="2" t="s">
        <v>390</v>
      </c>
      <c r="H538" s="2" t="s">
        <v>285</v>
      </c>
      <c r="I538" s="2">
        <v>58</v>
      </c>
      <c r="J538" s="2">
        <v>0.8169642857142857</v>
      </c>
      <c r="K538" s="2">
        <v>0.80973451327433632</v>
      </c>
      <c r="L538" s="2">
        <v>0.82432432432432434</v>
      </c>
      <c r="M538" s="2" t="s">
        <v>74</v>
      </c>
      <c r="N538" s="2" t="s">
        <v>1630</v>
      </c>
      <c r="O538" s="2" t="s">
        <v>1631</v>
      </c>
      <c r="P538" s="2">
        <v>1.7</v>
      </c>
    </row>
    <row r="539" spans="1:16" ht="15.75" customHeight="1" x14ac:dyDescent="0.25">
      <c r="A539" s="2" t="s">
        <v>19</v>
      </c>
      <c r="B539" s="2" t="s">
        <v>73</v>
      </c>
      <c r="C539" s="2" t="s">
        <v>75</v>
      </c>
      <c r="D539" s="2" t="s">
        <v>55</v>
      </c>
      <c r="E539" s="2" t="s">
        <v>282</v>
      </c>
      <c r="F539" s="2" t="s">
        <v>26</v>
      </c>
      <c r="G539" s="2" t="s">
        <v>397</v>
      </c>
      <c r="H539" s="2" t="s">
        <v>285</v>
      </c>
      <c r="I539" s="2">
        <v>59</v>
      </c>
      <c r="J539" s="2">
        <v>0.81959910913140299</v>
      </c>
      <c r="K539" s="2">
        <v>0.81057268722466957</v>
      </c>
      <c r="L539" s="2">
        <v>0.8288288288288288</v>
      </c>
      <c r="M539" s="2" t="s">
        <v>74</v>
      </c>
      <c r="N539" s="2" t="s">
        <v>1632</v>
      </c>
      <c r="O539" s="2" t="s">
        <v>1633</v>
      </c>
      <c r="P539" s="2">
        <v>1.3</v>
      </c>
    </row>
    <row r="540" spans="1:16" ht="15.75" customHeight="1" x14ac:dyDescent="0.25">
      <c r="A540" s="2" t="s">
        <v>19</v>
      </c>
      <c r="B540" s="2" t="s">
        <v>73</v>
      </c>
      <c r="C540" s="2" t="s">
        <v>75</v>
      </c>
      <c r="D540" s="2" t="s">
        <v>55</v>
      </c>
      <c r="E540" s="2" t="s">
        <v>282</v>
      </c>
      <c r="F540" s="2" t="s">
        <v>26</v>
      </c>
      <c r="G540" s="2" t="s">
        <v>402</v>
      </c>
      <c r="H540" s="2" t="s">
        <v>285</v>
      </c>
      <c r="I540" s="2">
        <v>60</v>
      </c>
      <c r="J540" s="2">
        <v>0.79649890590809624</v>
      </c>
      <c r="K540" s="2">
        <v>0.77446808510638299</v>
      </c>
      <c r="L540" s="2">
        <v>0.81981981981981977</v>
      </c>
      <c r="M540" s="2" t="s">
        <v>74</v>
      </c>
      <c r="N540" s="2" t="s">
        <v>1634</v>
      </c>
      <c r="O540" s="2" t="s">
        <v>1635</v>
      </c>
      <c r="P540" s="2">
        <v>1.3</v>
      </c>
    </row>
    <row r="541" spans="1:16" ht="15.75" customHeight="1" x14ac:dyDescent="0.25">
      <c r="A541" s="2" t="s">
        <v>19</v>
      </c>
      <c r="B541" s="2" t="s">
        <v>73</v>
      </c>
      <c r="C541" s="2" t="s">
        <v>75</v>
      </c>
      <c r="D541" s="2" t="s">
        <v>55</v>
      </c>
      <c r="E541" s="2" t="s">
        <v>282</v>
      </c>
      <c r="F541" s="2" t="s">
        <v>26</v>
      </c>
      <c r="G541" s="2" t="s">
        <v>407</v>
      </c>
      <c r="H541" s="2" t="s">
        <v>285</v>
      </c>
      <c r="I541" s="2">
        <v>61</v>
      </c>
      <c r="J541" s="2">
        <v>0.79910714285714279</v>
      </c>
      <c r="K541" s="2">
        <v>0.79203539823008851</v>
      </c>
      <c r="L541" s="2">
        <v>0.80630630630630629</v>
      </c>
      <c r="M541" s="2" t="s">
        <v>74</v>
      </c>
      <c r="N541" s="2" t="s">
        <v>1636</v>
      </c>
      <c r="O541" s="2" t="s">
        <v>1637</v>
      </c>
      <c r="P541" s="2">
        <v>1.3</v>
      </c>
    </row>
    <row r="542" spans="1:16" ht="15.75" customHeight="1" x14ac:dyDescent="0.25">
      <c r="A542" s="2" t="s">
        <v>19</v>
      </c>
      <c r="B542" s="2" t="s">
        <v>73</v>
      </c>
      <c r="C542" s="2" t="s">
        <v>75</v>
      </c>
      <c r="D542" s="2" t="s">
        <v>364</v>
      </c>
      <c r="E542" s="2" t="s">
        <v>412</v>
      </c>
      <c r="F542" s="2" t="s">
        <v>54</v>
      </c>
      <c r="G542" s="2" t="s">
        <v>413</v>
      </c>
      <c r="H542" s="2" t="s">
        <v>377</v>
      </c>
      <c r="I542" s="2">
        <v>42</v>
      </c>
      <c r="J542" s="2">
        <v>0.82203389830508478</v>
      </c>
      <c r="K542" s="2">
        <v>0.80165289256198347</v>
      </c>
      <c r="L542" s="2">
        <v>0.84347826086956523</v>
      </c>
      <c r="M542" s="2" t="s">
        <v>74</v>
      </c>
      <c r="N542" s="2" t="s">
        <v>1638</v>
      </c>
      <c r="O542" s="2" t="s">
        <v>1639</v>
      </c>
      <c r="P542" s="2">
        <v>1.8</v>
      </c>
    </row>
    <row r="543" spans="1:16" ht="15.75" customHeight="1" x14ac:dyDescent="0.25">
      <c r="A543" s="2" t="s">
        <v>19</v>
      </c>
      <c r="B543" s="2" t="s">
        <v>73</v>
      </c>
      <c r="C543" s="2" t="s">
        <v>75</v>
      </c>
      <c r="D543" s="2" t="s">
        <v>364</v>
      </c>
      <c r="E543" s="2" t="s">
        <v>412</v>
      </c>
      <c r="F543" s="2" t="s">
        <v>54</v>
      </c>
      <c r="G543" s="2" t="s">
        <v>418</v>
      </c>
      <c r="H543" s="2" t="s">
        <v>377</v>
      </c>
      <c r="I543" s="2">
        <v>43</v>
      </c>
      <c r="J543" s="2">
        <v>0.81666666666666665</v>
      </c>
      <c r="K543" s="2">
        <v>0.78400000000000003</v>
      </c>
      <c r="L543" s="2">
        <v>0.85217391304347823</v>
      </c>
      <c r="M543" s="2" t="s">
        <v>74</v>
      </c>
      <c r="N543" s="2" t="s">
        <v>1640</v>
      </c>
      <c r="O543" s="2" t="s">
        <v>1641</v>
      </c>
      <c r="P543" s="2">
        <v>1.3</v>
      </c>
    </row>
    <row r="544" spans="1:16" ht="15.75" customHeight="1" x14ac:dyDescent="0.25">
      <c r="A544" s="2" t="s">
        <v>19</v>
      </c>
      <c r="B544" s="2" t="s">
        <v>73</v>
      </c>
      <c r="C544" s="2" t="s">
        <v>75</v>
      </c>
      <c r="D544" s="2" t="s">
        <v>364</v>
      </c>
      <c r="E544" s="2" t="s">
        <v>412</v>
      </c>
      <c r="F544" s="2" t="s">
        <v>54</v>
      </c>
      <c r="G544" s="2" t="s">
        <v>423</v>
      </c>
      <c r="H544" s="2" t="s">
        <v>377</v>
      </c>
      <c r="I544" s="2">
        <v>44</v>
      </c>
      <c r="J544" s="2">
        <v>0.80497925311203322</v>
      </c>
      <c r="K544" s="2">
        <v>0.76984126984126988</v>
      </c>
      <c r="L544" s="2">
        <v>0.84347826086956523</v>
      </c>
      <c r="M544" s="2" t="s">
        <v>74</v>
      </c>
      <c r="N544" s="2" t="s">
        <v>1642</v>
      </c>
      <c r="O544" s="2" t="s">
        <v>1643</v>
      </c>
      <c r="P544" s="2">
        <v>1.7</v>
      </c>
    </row>
    <row r="545" spans="1:16" ht="15.75" customHeight="1" x14ac:dyDescent="0.25">
      <c r="A545" s="2" t="s">
        <v>19</v>
      </c>
      <c r="B545" s="2" t="s">
        <v>73</v>
      </c>
      <c r="C545" s="2" t="s">
        <v>75</v>
      </c>
      <c r="D545" s="2" t="s">
        <v>364</v>
      </c>
      <c r="E545" s="2" t="s">
        <v>412</v>
      </c>
      <c r="F545" s="2" t="s">
        <v>54</v>
      </c>
      <c r="G545" s="2" t="s">
        <v>428</v>
      </c>
      <c r="H545" s="2" t="s">
        <v>377</v>
      </c>
      <c r="I545" s="2">
        <v>45</v>
      </c>
      <c r="J545" s="2">
        <v>0.81434599156118137</v>
      </c>
      <c r="K545" s="2">
        <v>0.79098360655737709</v>
      </c>
      <c r="L545" s="2">
        <v>0.83913043478260874</v>
      </c>
      <c r="M545" s="2" t="s">
        <v>74</v>
      </c>
      <c r="N545" s="2" t="s">
        <v>1644</v>
      </c>
      <c r="O545" s="2" t="s">
        <v>1645</v>
      </c>
      <c r="P545" s="2">
        <v>1.3</v>
      </c>
    </row>
    <row r="546" spans="1:16" ht="15.75" customHeight="1" x14ac:dyDescent="0.25">
      <c r="A546" s="2" t="s">
        <v>19</v>
      </c>
      <c r="B546" s="2" t="s">
        <v>73</v>
      </c>
      <c r="C546" s="2" t="s">
        <v>75</v>
      </c>
      <c r="D546" s="2" t="s">
        <v>364</v>
      </c>
      <c r="E546" s="2" t="s">
        <v>412</v>
      </c>
      <c r="F546" s="2" t="s">
        <v>54</v>
      </c>
      <c r="G546" s="2" t="s">
        <v>433</v>
      </c>
      <c r="H546" s="2" t="s">
        <v>377</v>
      </c>
      <c r="I546" s="2">
        <v>46</v>
      </c>
      <c r="J546" s="2">
        <v>0.81276595744680846</v>
      </c>
      <c r="K546" s="2">
        <v>0.79583333333333328</v>
      </c>
      <c r="L546" s="2">
        <v>0.83043478260869563</v>
      </c>
      <c r="M546" s="2" t="s">
        <v>74</v>
      </c>
      <c r="N546" s="2" t="s">
        <v>1646</v>
      </c>
      <c r="O546" s="2" t="s">
        <v>1647</v>
      </c>
      <c r="P546" s="2">
        <v>1.3</v>
      </c>
    </row>
    <row r="547" spans="1:16" ht="15.75" customHeight="1" x14ac:dyDescent="0.25">
      <c r="A547" s="2" t="s">
        <v>19</v>
      </c>
      <c r="B547" s="2" t="s">
        <v>73</v>
      </c>
      <c r="C547" s="2" t="s">
        <v>75</v>
      </c>
      <c r="D547" s="2" t="s">
        <v>364</v>
      </c>
      <c r="E547" s="2" t="s">
        <v>412</v>
      </c>
      <c r="F547" s="2" t="s">
        <v>54</v>
      </c>
      <c r="G547" s="2" t="s">
        <v>438</v>
      </c>
      <c r="H547" s="2" t="s">
        <v>377</v>
      </c>
      <c r="I547" s="2">
        <v>47</v>
      </c>
      <c r="J547" s="2">
        <v>0.82254697286012524</v>
      </c>
      <c r="K547" s="2">
        <v>0.79116465863453811</v>
      </c>
      <c r="L547" s="2">
        <v>0.85652173913043483</v>
      </c>
      <c r="M547" s="2" t="s">
        <v>74</v>
      </c>
      <c r="N547" s="2" t="s">
        <v>1648</v>
      </c>
      <c r="O547" s="2" t="s">
        <v>1649</v>
      </c>
      <c r="P547" s="2">
        <v>1.3</v>
      </c>
    </row>
    <row r="548" spans="1:16" ht="15.75" customHeight="1" x14ac:dyDescent="0.25">
      <c r="A548" s="2" t="s">
        <v>19</v>
      </c>
      <c r="B548" s="2" t="s">
        <v>73</v>
      </c>
      <c r="C548" s="2" t="s">
        <v>75</v>
      </c>
      <c r="D548" s="2" t="s">
        <v>364</v>
      </c>
      <c r="E548" s="2" t="s">
        <v>412</v>
      </c>
      <c r="F548" s="2" t="s">
        <v>54</v>
      </c>
      <c r="G548" s="2" t="s">
        <v>443</v>
      </c>
      <c r="H548" s="2" t="s">
        <v>377</v>
      </c>
      <c r="I548" s="2">
        <v>48</v>
      </c>
      <c r="J548" s="2">
        <v>0.80167014613778709</v>
      </c>
      <c r="K548" s="2">
        <v>0.77108433734939763</v>
      </c>
      <c r="L548" s="2">
        <v>0.83478260869565213</v>
      </c>
      <c r="M548" s="2" t="s">
        <v>74</v>
      </c>
      <c r="N548" s="2" t="s">
        <v>1650</v>
      </c>
      <c r="O548" s="2" t="s">
        <v>1651</v>
      </c>
      <c r="P548" s="2">
        <v>1.8</v>
      </c>
    </row>
    <row r="549" spans="1:16" ht="15.75" customHeight="1" x14ac:dyDescent="0.25">
      <c r="A549" s="2" t="s">
        <v>19</v>
      </c>
      <c r="B549" s="2" t="s">
        <v>73</v>
      </c>
      <c r="C549" s="2" t="s">
        <v>75</v>
      </c>
      <c r="D549" s="2" t="s">
        <v>364</v>
      </c>
      <c r="E549" s="2" t="s">
        <v>412</v>
      </c>
      <c r="F549" s="2" t="s">
        <v>54</v>
      </c>
      <c r="G549" s="2" t="s">
        <v>448</v>
      </c>
      <c r="H549" s="2" t="s">
        <v>377</v>
      </c>
      <c r="I549" s="2">
        <v>49</v>
      </c>
      <c r="J549" s="2">
        <v>0.80679405520169845</v>
      </c>
      <c r="K549" s="2">
        <v>0.78838174273858919</v>
      </c>
      <c r="L549" s="2">
        <v>0.82608695652173914</v>
      </c>
      <c r="M549" s="2" t="s">
        <v>74</v>
      </c>
      <c r="N549" s="2" t="s">
        <v>1652</v>
      </c>
      <c r="O549" s="2" t="s">
        <v>1653</v>
      </c>
      <c r="P549" s="2">
        <v>1.3</v>
      </c>
    </row>
    <row r="550" spans="1:16" ht="15.75" customHeight="1" x14ac:dyDescent="0.25">
      <c r="A550" s="2" t="s">
        <v>19</v>
      </c>
      <c r="B550" s="2" t="s">
        <v>73</v>
      </c>
      <c r="C550" s="2" t="s">
        <v>75</v>
      </c>
      <c r="D550" s="2" t="s">
        <v>364</v>
      </c>
      <c r="E550" s="2" t="s">
        <v>412</v>
      </c>
      <c r="F550" s="2" t="s">
        <v>54</v>
      </c>
      <c r="G550" s="2" t="s">
        <v>453</v>
      </c>
      <c r="H550" s="2" t="s">
        <v>377</v>
      </c>
      <c r="I550" s="2">
        <v>50</v>
      </c>
      <c r="J550" s="2">
        <v>0.81092436974789917</v>
      </c>
      <c r="K550" s="2">
        <v>0.78455284552845528</v>
      </c>
      <c r="L550" s="2">
        <v>0.83913043478260874</v>
      </c>
      <c r="M550" s="2" t="s">
        <v>74</v>
      </c>
      <c r="N550" s="2" t="s">
        <v>1654</v>
      </c>
      <c r="O550" s="2" t="s">
        <v>1655</v>
      </c>
      <c r="P550" s="2">
        <v>1.7</v>
      </c>
    </row>
    <row r="551" spans="1:16" ht="15.75" customHeight="1" x14ac:dyDescent="0.25">
      <c r="A551" s="2" t="s">
        <v>19</v>
      </c>
      <c r="B551" s="2" t="s">
        <v>73</v>
      </c>
      <c r="C551" s="2" t="s">
        <v>75</v>
      </c>
      <c r="D551" s="2" t="s">
        <v>364</v>
      </c>
      <c r="E551" s="2" t="s">
        <v>412</v>
      </c>
      <c r="F551" s="2" t="s">
        <v>54</v>
      </c>
      <c r="G551" s="2" t="s">
        <v>458</v>
      </c>
      <c r="H551" s="2" t="s">
        <v>377</v>
      </c>
      <c r="I551" s="2">
        <v>51</v>
      </c>
      <c r="J551" s="2">
        <v>0.81171548117154813</v>
      </c>
      <c r="K551" s="2">
        <v>0.782258064516129</v>
      </c>
      <c r="L551" s="2">
        <v>0.84347826086956523</v>
      </c>
      <c r="M551" s="2" t="s">
        <v>74</v>
      </c>
      <c r="N551" s="2" t="s">
        <v>1656</v>
      </c>
      <c r="O551" s="2" t="s">
        <v>1657</v>
      </c>
      <c r="P551" s="2">
        <v>1.3</v>
      </c>
    </row>
    <row r="552" spans="1:16" ht="15.75" customHeight="1" x14ac:dyDescent="0.25">
      <c r="A552" s="2" t="s">
        <v>19</v>
      </c>
      <c r="B552" s="2" t="s">
        <v>73</v>
      </c>
      <c r="C552" s="2" t="s">
        <v>75</v>
      </c>
      <c r="D552" s="2" t="s">
        <v>364</v>
      </c>
      <c r="E552" s="2" t="s">
        <v>412</v>
      </c>
      <c r="F552" s="2" t="s">
        <v>54</v>
      </c>
      <c r="G552" s="2" t="s">
        <v>463</v>
      </c>
      <c r="H552" s="2" t="s">
        <v>377</v>
      </c>
      <c r="I552" s="2">
        <v>52</v>
      </c>
      <c r="J552" s="2">
        <v>0.80584551148225458</v>
      </c>
      <c r="K552" s="2">
        <v>0.77510040160642568</v>
      </c>
      <c r="L552" s="2">
        <v>0.83913043478260874</v>
      </c>
      <c r="M552" s="2" t="s">
        <v>74</v>
      </c>
      <c r="N552" s="2" t="s">
        <v>1658</v>
      </c>
      <c r="O552" s="2" t="s">
        <v>1659</v>
      </c>
      <c r="P552" s="2">
        <v>1.3</v>
      </c>
    </row>
    <row r="553" spans="1:16" ht="15.75" customHeight="1" x14ac:dyDescent="0.25">
      <c r="A553" s="2" t="s">
        <v>19</v>
      </c>
      <c r="B553" s="2" t="s">
        <v>73</v>
      </c>
      <c r="C553" s="2" t="s">
        <v>75</v>
      </c>
      <c r="D553" s="2" t="s">
        <v>364</v>
      </c>
      <c r="E553" s="2" t="s">
        <v>412</v>
      </c>
      <c r="F553" s="2" t="s">
        <v>54</v>
      </c>
      <c r="G553" s="2" t="s">
        <v>468</v>
      </c>
      <c r="H553" s="2" t="s">
        <v>377</v>
      </c>
      <c r="I553" s="2">
        <v>53</v>
      </c>
      <c r="J553" s="2">
        <v>0.81002087682672241</v>
      </c>
      <c r="K553" s="2">
        <v>0.77911646586345384</v>
      </c>
      <c r="L553" s="2">
        <v>0.84347826086956523</v>
      </c>
      <c r="M553" s="2" t="s">
        <v>74</v>
      </c>
      <c r="N553" s="2" t="s">
        <v>1660</v>
      </c>
      <c r="O553" s="2" t="s">
        <v>1661</v>
      </c>
      <c r="P553" s="2">
        <v>1.3</v>
      </c>
    </row>
    <row r="554" spans="1:16" ht="15.75" customHeight="1" x14ac:dyDescent="0.25">
      <c r="A554" s="2" t="s">
        <v>19</v>
      </c>
      <c r="B554" s="2" t="s">
        <v>73</v>
      </c>
      <c r="C554" s="2" t="s">
        <v>75</v>
      </c>
      <c r="D554" s="2" t="s">
        <v>364</v>
      </c>
      <c r="E554" s="2" t="s">
        <v>412</v>
      </c>
      <c r="F554" s="2" t="s">
        <v>54</v>
      </c>
      <c r="G554" s="2" t="s">
        <v>473</v>
      </c>
      <c r="H554" s="2" t="s">
        <v>377</v>
      </c>
      <c r="I554" s="2">
        <v>54</v>
      </c>
      <c r="J554" s="2">
        <v>0.83991683991683985</v>
      </c>
      <c r="K554" s="2">
        <v>0.80478087649402386</v>
      </c>
      <c r="L554" s="2">
        <v>0.87826086956521743</v>
      </c>
      <c r="M554" s="2" t="s">
        <v>74</v>
      </c>
      <c r="N554" s="2" t="s">
        <v>1662</v>
      </c>
      <c r="O554" s="2" t="s">
        <v>1663</v>
      </c>
      <c r="P554" s="2">
        <v>1.8</v>
      </c>
    </row>
    <row r="555" spans="1:16" ht="15.75" customHeight="1" x14ac:dyDescent="0.25">
      <c r="A555" s="2" t="s">
        <v>19</v>
      </c>
      <c r="B555" s="2" t="s">
        <v>73</v>
      </c>
      <c r="C555" s="2" t="s">
        <v>75</v>
      </c>
      <c r="D555" s="2" t="s">
        <v>364</v>
      </c>
      <c r="E555" s="2" t="s">
        <v>412</v>
      </c>
      <c r="F555" s="2" t="s">
        <v>54</v>
      </c>
      <c r="G555" s="2" t="s">
        <v>478</v>
      </c>
      <c r="H555" s="2" t="s">
        <v>377</v>
      </c>
      <c r="I555" s="2">
        <v>55</v>
      </c>
      <c r="J555" s="2">
        <v>0.80753138075313802</v>
      </c>
      <c r="K555" s="2">
        <v>0.77822580645161288</v>
      </c>
      <c r="L555" s="2">
        <v>0.83913043478260874</v>
      </c>
      <c r="M555" s="2" t="s">
        <v>74</v>
      </c>
      <c r="N555" s="2" t="s">
        <v>1664</v>
      </c>
      <c r="O555" s="2" t="s">
        <v>1665</v>
      </c>
      <c r="P555" s="2">
        <v>1.3</v>
      </c>
    </row>
    <row r="556" spans="1:16" ht="15.75" customHeight="1" x14ac:dyDescent="0.25">
      <c r="A556" s="2" t="s">
        <v>19</v>
      </c>
      <c r="B556" s="2" t="s">
        <v>73</v>
      </c>
      <c r="C556" s="2" t="s">
        <v>75</v>
      </c>
      <c r="D556" s="2" t="s">
        <v>364</v>
      </c>
      <c r="E556" s="2" t="s">
        <v>412</v>
      </c>
      <c r="F556" s="2" t="s">
        <v>54</v>
      </c>
      <c r="G556" s="2" t="s">
        <v>483</v>
      </c>
      <c r="H556" s="2" t="s">
        <v>377</v>
      </c>
      <c r="I556" s="2">
        <v>56</v>
      </c>
      <c r="J556" s="2">
        <v>0.82203389830508478</v>
      </c>
      <c r="K556" s="2">
        <v>0.80165289256198347</v>
      </c>
      <c r="L556" s="2">
        <v>0.84347826086956523</v>
      </c>
      <c r="M556" s="2" t="s">
        <v>74</v>
      </c>
      <c r="N556" s="2" t="s">
        <v>1666</v>
      </c>
      <c r="O556" s="2" t="s">
        <v>1667</v>
      </c>
      <c r="P556" s="2">
        <v>1.3</v>
      </c>
    </row>
    <row r="557" spans="1:16" ht="15.75" customHeight="1" x14ac:dyDescent="0.25">
      <c r="A557" s="2" t="s">
        <v>19</v>
      </c>
      <c r="B557" s="2" t="s">
        <v>73</v>
      </c>
      <c r="C557" s="2" t="s">
        <v>75</v>
      </c>
      <c r="D557" s="2" t="s">
        <v>364</v>
      </c>
      <c r="E557" s="2" t="s">
        <v>412</v>
      </c>
      <c r="F557" s="2" t="s">
        <v>54</v>
      </c>
      <c r="G557" s="2" t="s">
        <v>488</v>
      </c>
      <c r="H557" s="2" t="s">
        <v>377</v>
      </c>
      <c r="I557" s="2">
        <v>57</v>
      </c>
      <c r="J557" s="2">
        <v>0.83544303797468356</v>
      </c>
      <c r="K557" s="2">
        <v>0.81147540983606559</v>
      </c>
      <c r="L557" s="2">
        <v>0.86086956521739133</v>
      </c>
      <c r="M557" s="2" t="s">
        <v>74</v>
      </c>
      <c r="N557" s="2" t="s">
        <v>1668</v>
      </c>
      <c r="O557" s="2" t="s">
        <v>1669</v>
      </c>
      <c r="P557" s="2">
        <v>1.7</v>
      </c>
    </row>
    <row r="558" spans="1:16" ht="15.75" customHeight="1" x14ac:dyDescent="0.25">
      <c r="A558" s="2" t="s">
        <v>19</v>
      </c>
      <c r="B558" s="2" t="s">
        <v>73</v>
      </c>
      <c r="C558" s="2" t="s">
        <v>75</v>
      </c>
      <c r="D558" s="2" t="s">
        <v>364</v>
      </c>
      <c r="E558" s="2" t="s">
        <v>412</v>
      </c>
      <c r="F558" s="2" t="s">
        <v>54</v>
      </c>
      <c r="G558" s="2" t="s">
        <v>493</v>
      </c>
      <c r="H558" s="2" t="s">
        <v>377</v>
      </c>
      <c r="I558" s="2">
        <v>58</v>
      </c>
      <c r="J558" s="2">
        <v>0.82452431289640593</v>
      </c>
      <c r="K558" s="2">
        <v>0.80246913580246915</v>
      </c>
      <c r="L558" s="2">
        <v>0.84782608695652173</v>
      </c>
      <c r="M558" s="2" t="s">
        <v>74</v>
      </c>
      <c r="N558" s="2" t="s">
        <v>1670</v>
      </c>
      <c r="O558" s="2" t="s">
        <v>1671</v>
      </c>
      <c r="P558" s="2">
        <v>1.3</v>
      </c>
    </row>
    <row r="559" spans="1:16" ht="15.75" customHeight="1" x14ac:dyDescent="0.25">
      <c r="A559" s="2" t="s">
        <v>19</v>
      </c>
      <c r="B559" s="2" t="s">
        <v>73</v>
      </c>
      <c r="C559" s="2" t="s">
        <v>75</v>
      </c>
      <c r="D559" s="2" t="s">
        <v>364</v>
      </c>
      <c r="E559" s="2" t="s">
        <v>412</v>
      </c>
      <c r="F559" s="2" t="s">
        <v>54</v>
      </c>
      <c r="G559" s="2" t="s">
        <v>498</v>
      </c>
      <c r="H559" s="2" t="s">
        <v>377</v>
      </c>
      <c r="I559" s="2">
        <v>59</v>
      </c>
      <c r="J559" s="2">
        <v>0.80590717299578063</v>
      </c>
      <c r="K559" s="2">
        <v>0.78278688524590168</v>
      </c>
      <c r="L559" s="2">
        <v>0.83043478260869563</v>
      </c>
      <c r="M559" s="2" t="s">
        <v>74</v>
      </c>
      <c r="N559" s="2" t="s">
        <v>1672</v>
      </c>
      <c r="O559" s="2" t="s">
        <v>1673</v>
      </c>
      <c r="P559" s="2">
        <v>1.7</v>
      </c>
    </row>
    <row r="560" spans="1:16" ht="15.75" customHeight="1" x14ac:dyDescent="0.25">
      <c r="A560" s="2" t="s">
        <v>19</v>
      </c>
      <c r="B560" s="2" t="s">
        <v>73</v>
      </c>
      <c r="C560" s="2" t="s">
        <v>75</v>
      </c>
      <c r="D560" s="2" t="s">
        <v>364</v>
      </c>
      <c r="E560" s="2" t="s">
        <v>412</v>
      </c>
      <c r="F560" s="2" t="s">
        <v>54</v>
      </c>
      <c r="G560" s="2" t="s">
        <v>503</v>
      </c>
      <c r="H560" s="2" t="s">
        <v>377</v>
      </c>
      <c r="I560" s="2">
        <v>60</v>
      </c>
      <c r="J560" s="2">
        <v>0.80167014613778709</v>
      </c>
      <c r="K560" s="2">
        <v>0.77108433734939763</v>
      </c>
      <c r="L560" s="2">
        <v>0.83478260869565213</v>
      </c>
      <c r="M560" s="2" t="s">
        <v>74</v>
      </c>
      <c r="N560" s="2" t="s">
        <v>1674</v>
      </c>
      <c r="O560" s="2" t="s">
        <v>1675</v>
      </c>
      <c r="P560" s="2">
        <v>1.3</v>
      </c>
    </row>
    <row r="561" spans="1:16" ht="15.75" customHeight="1" x14ac:dyDescent="0.25">
      <c r="A561" s="2" t="s">
        <v>19</v>
      </c>
      <c r="B561" s="2" t="s">
        <v>73</v>
      </c>
      <c r="C561" s="2" t="s">
        <v>75</v>
      </c>
      <c r="D561" s="2" t="s">
        <v>364</v>
      </c>
      <c r="E561" s="2" t="s">
        <v>412</v>
      </c>
      <c r="F561" s="2" t="s">
        <v>54</v>
      </c>
      <c r="G561" s="2" t="s">
        <v>508</v>
      </c>
      <c r="H561" s="2" t="s">
        <v>377</v>
      </c>
      <c r="I561" s="2">
        <v>61</v>
      </c>
      <c r="J561" s="2">
        <v>0.79245283018867918</v>
      </c>
      <c r="K561" s="2">
        <v>0.76518218623481782</v>
      </c>
      <c r="L561" s="2">
        <v>0.82173913043478264</v>
      </c>
      <c r="M561" s="2" t="s">
        <v>74</v>
      </c>
      <c r="N561" s="2" t="s">
        <v>1676</v>
      </c>
      <c r="O561" s="2" t="s">
        <v>1677</v>
      </c>
      <c r="P561" s="2">
        <v>1.3</v>
      </c>
    </row>
    <row r="562" spans="1:16" ht="15.75" customHeight="1" x14ac:dyDescent="0.25">
      <c r="A562" s="2" t="s">
        <v>19</v>
      </c>
      <c r="B562" s="2" t="s">
        <v>73</v>
      </c>
      <c r="C562" s="2" t="s">
        <v>75</v>
      </c>
      <c r="D562" s="2" t="s">
        <v>364</v>
      </c>
      <c r="E562" s="2" t="s">
        <v>513</v>
      </c>
      <c r="F562" s="2" t="s">
        <v>40</v>
      </c>
      <c r="G562" s="2" t="s">
        <v>514</v>
      </c>
      <c r="H562" s="2" t="s">
        <v>372</v>
      </c>
      <c r="I562" s="2">
        <v>42</v>
      </c>
      <c r="J562" s="2">
        <v>0.83667621776504297</v>
      </c>
      <c r="K562" s="2">
        <v>0.81111111111111112</v>
      </c>
      <c r="L562" s="2">
        <v>0.86390532544378695</v>
      </c>
      <c r="M562" s="2" t="s">
        <v>74</v>
      </c>
      <c r="N562" s="2" t="s">
        <v>1678</v>
      </c>
      <c r="O562" s="2" t="s">
        <v>1679</v>
      </c>
      <c r="P562" s="2">
        <v>1.6</v>
      </c>
    </row>
    <row r="563" spans="1:16" ht="15.75" customHeight="1" x14ac:dyDescent="0.25">
      <c r="A563" s="2" t="s">
        <v>19</v>
      </c>
      <c r="B563" s="2" t="s">
        <v>73</v>
      </c>
      <c r="C563" s="2" t="s">
        <v>75</v>
      </c>
      <c r="D563" s="2" t="s">
        <v>364</v>
      </c>
      <c r="E563" s="2" t="s">
        <v>513</v>
      </c>
      <c r="F563" s="2" t="s">
        <v>40</v>
      </c>
      <c r="G563" s="2" t="s">
        <v>519</v>
      </c>
      <c r="H563" s="2" t="s">
        <v>372</v>
      </c>
      <c r="I563" s="2">
        <v>43</v>
      </c>
      <c r="J563" s="2">
        <v>0.84955752212389379</v>
      </c>
      <c r="K563" s="2">
        <v>0.84705882352941175</v>
      </c>
      <c r="L563" s="2">
        <v>0.85207100591715978</v>
      </c>
      <c r="M563" s="2" t="s">
        <v>74</v>
      </c>
      <c r="N563" s="2" t="s">
        <v>1680</v>
      </c>
      <c r="O563" s="2" t="s">
        <v>1681</v>
      </c>
      <c r="P563" s="2">
        <v>1.1000000000000001</v>
      </c>
    </row>
    <row r="564" spans="1:16" ht="15.75" customHeight="1" x14ac:dyDescent="0.25">
      <c r="A564" s="2" t="s">
        <v>19</v>
      </c>
      <c r="B564" s="2" t="s">
        <v>73</v>
      </c>
      <c r="C564" s="2" t="s">
        <v>75</v>
      </c>
      <c r="D564" s="2" t="s">
        <v>364</v>
      </c>
      <c r="E564" s="2" t="s">
        <v>513</v>
      </c>
      <c r="F564" s="2" t="s">
        <v>40</v>
      </c>
      <c r="G564" s="2" t="s">
        <v>524</v>
      </c>
      <c r="H564" s="2" t="s">
        <v>372</v>
      </c>
      <c r="I564" s="2">
        <v>44</v>
      </c>
      <c r="J564" s="2">
        <v>0.83852691218130315</v>
      </c>
      <c r="K564" s="2">
        <v>0.80434782608695654</v>
      </c>
      <c r="L564" s="2">
        <v>0.87573964497041423</v>
      </c>
      <c r="M564" s="2" t="s">
        <v>74</v>
      </c>
      <c r="N564" s="2" t="s">
        <v>1682</v>
      </c>
      <c r="O564" s="2" t="s">
        <v>1683</v>
      </c>
      <c r="P564" s="2">
        <v>1.2</v>
      </c>
    </row>
    <row r="565" spans="1:16" ht="15.75" customHeight="1" x14ac:dyDescent="0.25">
      <c r="A565" s="2" t="s">
        <v>19</v>
      </c>
      <c r="B565" s="2" t="s">
        <v>73</v>
      </c>
      <c r="C565" s="2" t="s">
        <v>75</v>
      </c>
      <c r="D565" s="2" t="s">
        <v>364</v>
      </c>
      <c r="E565" s="2" t="s">
        <v>513</v>
      </c>
      <c r="F565" s="2" t="s">
        <v>40</v>
      </c>
      <c r="G565" s="2" t="s">
        <v>529</v>
      </c>
      <c r="H565" s="2" t="s">
        <v>372</v>
      </c>
      <c r="I565" s="2">
        <v>45</v>
      </c>
      <c r="J565" s="2">
        <v>0.83428571428571441</v>
      </c>
      <c r="K565" s="2">
        <v>0.8066298342541437</v>
      </c>
      <c r="L565" s="2">
        <v>0.86390532544378695</v>
      </c>
      <c r="M565" s="2" t="s">
        <v>74</v>
      </c>
      <c r="N565" s="2" t="s">
        <v>1684</v>
      </c>
      <c r="O565" s="2" t="s">
        <v>1685</v>
      </c>
      <c r="P565" s="2">
        <v>1.5</v>
      </c>
    </row>
    <row r="566" spans="1:16" ht="15.75" customHeight="1" x14ac:dyDescent="0.25">
      <c r="A566" s="2" t="s">
        <v>19</v>
      </c>
      <c r="B566" s="2" t="s">
        <v>73</v>
      </c>
      <c r="C566" s="2" t="s">
        <v>75</v>
      </c>
      <c r="D566" s="2" t="s">
        <v>364</v>
      </c>
      <c r="E566" s="2" t="s">
        <v>513</v>
      </c>
      <c r="F566" s="2" t="s">
        <v>40</v>
      </c>
      <c r="G566" s="2" t="s">
        <v>534</v>
      </c>
      <c r="H566" s="2" t="s">
        <v>372</v>
      </c>
      <c r="I566" s="2">
        <v>46</v>
      </c>
      <c r="J566" s="2">
        <v>0.82420749279538907</v>
      </c>
      <c r="K566" s="2">
        <v>0.8033707865168539</v>
      </c>
      <c r="L566" s="2">
        <v>0.84615384615384615</v>
      </c>
      <c r="M566" s="2" t="s">
        <v>74</v>
      </c>
      <c r="N566" s="2" t="s">
        <v>1686</v>
      </c>
      <c r="O566" s="2" t="s">
        <v>1687</v>
      </c>
      <c r="P566" s="2">
        <v>1.2</v>
      </c>
    </row>
    <row r="567" spans="1:16" ht="15.75" customHeight="1" x14ac:dyDescent="0.25">
      <c r="A567" s="2" t="s">
        <v>19</v>
      </c>
      <c r="B567" s="2" t="s">
        <v>73</v>
      </c>
      <c r="C567" s="2" t="s">
        <v>75</v>
      </c>
      <c r="D567" s="2" t="s">
        <v>364</v>
      </c>
      <c r="E567" s="2" t="s">
        <v>513</v>
      </c>
      <c r="F567" s="2" t="s">
        <v>40</v>
      </c>
      <c r="G567" s="2" t="s">
        <v>539</v>
      </c>
      <c r="H567" s="2" t="s">
        <v>372</v>
      </c>
      <c r="I567" s="2">
        <v>47</v>
      </c>
      <c r="J567" s="2">
        <v>0.84813753581661899</v>
      </c>
      <c r="K567" s="2">
        <v>0.82222222222222219</v>
      </c>
      <c r="L567" s="2">
        <v>0.87573964497041423</v>
      </c>
      <c r="M567" s="2" t="s">
        <v>74</v>
      </c>
      <c r="N567" s="2" t="s">
        <v>1688</v>
      </c>
      <c r="O567" s="2" t="s">
        <v>1689</v>
      </c>
      <c r="P567" s="2">
        <v>1.1000000000000001</v>
      </c>
    </row>
    <row r="568" spans="1:16" ht="15.75" customHeight="1" x14ac:dyDescent="0.25">
      <c r="A568" s="2" t="s">
        <v>19</v>
      </c>
      <c r="B568" s="2" t="s">
        <v>73</v>
      </c>
      <c r="C568" s="2" t="s">
        <v>75</v>
      </c>
      <c r="D568" s="2" t="s">
        <v>364</v>
      </c>
      <c r="E568" s="2" t="s">
        <v>513</v>
      </c>
      <c r="F568" s="2" t="s">
        <v>40</v>
      </c>
      <c r="G568" s="2" t="s">
        <v>555</v>
      </c>
      <c r="H568" s="2" t="s">
        <v>372</v>
      </c>
      <c r="I568" s="2">
        <v>48</v>
      </c>
      <c r="J568" s="2">
        <v>0.85142857142857153</v>
      </c>
      <c r="K568" s="2">
        <v>0.82320441988950277</v>
      </c>
      <c r="L568" s="2">
        <v>0.88165680473372776</v>
      </c>
      <c r="M568" s="2" t="s">
        <v>74</v>
      </c>
      <c r="N568" s="2" t="s">
        <v>1690</v>
      </c>
      <c r="O568" s="2" t="s">
        <v>1691</v>
      </c>
      <c r="P568" s="2">
        <v>1.1000000000000001</v>
      </c>
    </row>
    <row r="569" spans="1:16" ht="15.75" customHeight="1" x14ac:dyDescent="0.25">
      <c r="A569" s="2" t="s">
        <v>19</v>
      </c>
      <c r="B569" s="2" t="s">
        <v>73</v>
      </c>
      <c r="C569" s="2" t="s">
        <v>75</v>
      </c>
      <c r="D569" s="2" t="s">
        <v>364</v>
      </c>
      <c r="E569" s="2" t="s">
        <v>513</v>
      </c>
      <c r="F569" s="2" t="s">
        <v>40</v>
      </c>
      <c r="G569" s="2" t="s">
        <v>575</v>
      </c>
      <c r="H569" s="2" t="s">
        <v>372</v>
      </c>
      <c r="I569" s="2">
        <v>49</v>
      </c>
      <c r="J569" s="2">
        <v>0.83333333333333337</v>
      </c>
      <c r="K569" s="2">
        <v>0.81005586592178769</v>
      </c>
      <c r="L569" s="2">
        <v>0.85798816568047342</v>
      </c>
      <c r="M569" s="2" t="s">
        <v>74</v>
      </c>
      <c r="N569" s="2" t="s">
        <v>1692</v>
      </c>
      <c r="O569" s="2" t="s">
        <v>1693</v>
      </c>
      <c r="P569" s="2">
        <v>1.6</v>
      </c>
    </row>
    <row r="570" spans="1:16" ht="15.75" customHeight="1" x14ac:dyDescent="0.25">
      <c r="A570" s="2" t="s">
        <v>19</v>
      </c>
      <c r="B570" s="2" t="s">
        <v>73</v>
      </c>
      <c r="C570" s="2" t="s">
        <v>75</v>
      </c>
      <c r="D570" s="2" t="s">
        <v>364</v>
      </c>
      <c r="E570" s="2" t="s">
        <v>513</v>
      </c>
      <c r="F570" s="2" t="s">
        <v>40</v>
      </c>
      <c r="G570" s="2" t="s">
        <v>589</v>
      </c>
      <c r="H570" s="2" t="s">
        <v>372</v>
      </c>
      <c r="I570" s="2">
        <v>50</v>
      </c>
      <c r="J570" s="2">
        <v>0.82005899705014751</v>
      </c>
      <c r="K570" s="2">
        <v>0.81764705882352939</v>
      </c>
      <c r="L570" s="2">
        <v>0.8224852071005917</v>
      </c>
      <c r="M570" s="2" t="s">
        <v>74</v>
      </c>
      <c r="N570" s="2" t="s">
        <v>1694</v>
      </c>
      <c r="O570" s="2" t="s">
        <v>1695</v>
      </c>
      <c r="P570" s="2">
        <v>1.2</v>
      </c>
    </row>
    <row r="571" spans="1:16" ht="15.75" customHeight="1" x14ac:dyDescent="0.25">
      <c r="A571" s="2" t="s">
        <v>19</v>
      </c>
      <c r="B571" s="2" t="s">
        <v>73</v>
      </c>
      <c r="C571" s="2" t="s">
        <v>75</v>
      </c>
      <c r="D571" s="2" t="s">
        <v>364</v>
      </c>
      <c r="E571" s="2" t="s">
        <v>513</v>
      </c>
      <c r="F571" s="2" t="s">
        <v>40</v>
      </c>
      <c r="G571" s="2" t="s">
        <v>603</v>
      </c>
      <c r="H571" s="2" t="s">
        <v>372</v>
      </c>
      <c r="I571" s="2">
        <v>51</v>
      </c>
      <c r="J571" s="2">
        <v>0.85470085470085466</v>
      </c>
      <c r="K571" s="2">
        <v>0.82417582417582413</v>
      </c>
      <c r="L571" s="2">
        <v>0.8875739644970414</v>
      </c>
      <c r="M571" s="2" t="s">
        <v>74</v>
      </c>
      <c r="N571" s="2" t="s">
        <v>1696</v>
      </c>
      <c r="O571" s="2" t="s">
        <v>1697</v>
      </c>
      <c r="P571" s="2">
        <v>1.2</v>
      </c>
    </row>
    <row r="572" spans="1:16" ht="15.75" customHeight="1" x14ac:dyDescent="0.25">
      <c r="A572" s="2" t="s">
        <v>19</v>
      </c>
      <c r="B572" s="2" t="s">
        <v>73</v>
      </c>
      <c r="C572" s="2" t="s">
        <v>75</v>
      </c>
      <c r="D572" s="2" t="s">
        <v>364</v>
      </c>
      <c r="E572" s="2" t="s">
        <v>513</v>
      </c>
      <c r="F572" s="2" t="s">
        <v>40</v>
      </c>
      <c r="G572" s="2" t="s">
        <v>622</v>
      </c>
      <c r="H572" s="2" t="s">
        <v>372</v>
      </c>
      <c r="I572" s="2">
        <v>52</v>
      </c>
      <c r="J572" s="2">
        <v>0.82558139534883723</v>
      </c>
      <c r="K572" s="2">
        <v>0.81142857142857139</v>
      </c>
      <c r="L572" s="2">
        <v>0.84023668639053251</v>
      </c>
      <c r="M572" s="2" t="s">
        <v>74</v>
      </c>
      <c r="N572" s="2" t="s">
        <v>1698</v>
      </c>
      <c r="O572" s="2" t="s">
        <v>1699</v>
      </c>
      <c r="P572" s="2">
        <v>1.1000000000000001</v>
      </c>
    </row>
    <row r="573" spans="1:16" ht="15.75" customHeight="1" x14ac:dyDescent="0.25">
      <c r="A573" s="2" t="s">
        <v>19</v>
      </c>
      <c r="B573" s="2" t="s">
        <v>73</v>
      </c>
      <c r="C573" s="2" t="s">
        <v>75</v>
      </c>
      <c r="D573" s="2" t="s">
        <v>364</v>
      </c>
      <c r="E573" s="2" t="s">
        <v>513</v>
      </c>
      <c r="F573" s="2" t="s">
        <v>40</v>
      </c>
      <c r="G573" s="2" t="s">
        <v>643</v>
      </c>
      <c r="H573" s="2" t="s">
        <v>372</v>
      </c>
      <c r="I573" s="2">
        <v>53</v>
      </c>
      <c r="J573" s="2">
        <v>0.86376811594202896</v>
      </c>
      <c r="K573" s="2">
        <v>0.84659090909090906</v>
      </c>
      <c r="L573" s="2">
        <v>0.88165680473372776</v>
      </c>
      <c r="M573" s="2" t="s">
        <v>74</v>
      </c>
      <c r="N573" s="2" t="s">
        <v>1700</v>
      </c>
      <c r="O573" s="2" t="s">
        <v>1701</v>
      </c>
      <c r="P573" s="2">
        <v>1.6</v>
      </c>
    </row>
    <row r="574" spans="1:16" ht="15.75" customHeight="1" x14ac:dyDescent="0.25">
      <c r="A574" s="2" t="s">
        <v>19</v>
      </c>
      <c r="B574" s="2" t="s">
        <v>73</v>
      </c>
      <c r="C574" s="2" t="s">
        <v>75</v>
      </c>
      <c r="D574" s="2" t="s">
        <v>364</v>
      </c>
      <c r="E574" s="2" t="s">
        <v>513</v>
      </c>
      <c r="F574" s="2" t="s">
        <v>40</v>
      </c>
      <c r="G574" s="2" t="s">
        <v>660</v>
      </c>
      <c r="H574" s="2" t="s">
        <v>372</v>
      </c>
      <c r="I574" s="2">
        <v>54</v>
      </c>
      <c r="J574" s="2">
        <v>0.83094555873925513</v>
      </c>
      <c r="K574" s="2">
        <v>0.80555555555555558</v>
      </c>
      <c r="L574" s="2">
        <v>0.85798816568047342</v>
      </c>
      <c r="M574" s="2" t="s">
        <v>74</v>
      </c>
      <c r="N574" s="2" t="s">
        <v>1702</v>
      </c>
      <c r="O574" s="2" t="s">
        <v>1703</v>
      </c>
      <c r="P574" s="2">
        <v>1.1000000000000001</v>
      </c>
    </row>
    <row r="575" spans="1:16" ht="15.75" customHeight="1" x14ac:dyDescent="0.25">
      <c r="A575" s="2" t="s">
        <v>19</v>
      </c>
      <c r="B575" s="2" t="s">
        <v>73</v>
      </c>
      <c r="C575" s="2" t="s">
        <v>75</v>
      </c>
      <c r="D575" s="2" t="s">
        <v>364</v>
      </c>
      <c r="E575" s="2" t="s">
        <v>513</v>
      </c>
      <c r="F575" s="2" t="s">
        <v>40</v>
      </c>
      <c r="G575" s="2" t="s">
        <v>665</v>
      </c>
      <c r="H575" s="2" t="s">
        <v>372</v>
      </c>
      <c r="I575" s="2">
        <v>55</v>
      </c>
      <c r="J575" s="2">
        <v>0.85470085470085466</v>
      </c>
      <c r="K575" s="2">
        <v>0.82417582417582413</v>
      </c>
      <c r="L575" s="2">
        <v>0.8875739644970414</v>
      </c>
      <c r="M575" s="2" t="s">
        <v>74</v>
      </c>
      <c r="N575" s="2" t="s">
        <v>1704</v>
      </c>
      <c r="O575" s="2" t="s">
        <v>1705</v>
      </c>
      <c r="P575" s="2">
        <v>1.1000000000000001</v>
      </c>
    </row>
    <row r="576" spans="1:16" ht="15.75" customHeight="1" x14ac:dyDescent="0.25">
      <c r="A576" s="2" t="s">
        <v>19</v>
      </c>
      <c r="B576" s="2" t="s">
        <v>73</v>
      </c>
      <c r="C576" s="2" t="s">
        <v>75</v>
      </c>
      <c r="D576" s="2" t="s">
        <v>364</v>
      </c>
      <c r="E576" s="2" t="s">
        <v>513</v>
      </c>
      <c r="F576" s="2" t="s">
        <v>40</v>
      </c>
      <c r="G576" s="2" t="s">
        <v>670</v>
      </c>
      <c r="H576" s="2" t="s">
        <v>372</v>
      </c>
      <c r="I576" s="2">
        <v>56</v>
      </c>
      <c r="J576" s="2">
        <v>0.83333333333333337</v>
      </c>
      <c r="K576" s="2">
        <v>0.81005586592178769</v>
      </c>
      <c r="L576" s="2">
        <v>0.85798816568047342</v>
      </c>
      <c r="M576" s="2" t="s">
        <v>74</v>
      </c>
      <c r="N576" s="2" t="s">
        <v>1706</v>
      </c>
      <c r="O576" s="2" t="s">
        <v>1707</v>
      </c>
      <c r="P576" s="2">
        <v>1.6</v>
      </c>
    </row>
    <row r="577" spans="1:16" ht="15.75" customHeight="1" x14ac:dyDescent="0.25">
      <c r="A577" s="2" t="s">
        <v>19</v>
      </c>
      <c r="B577" s="2" t="s">
        <v>73</v>
      </c>
      <c r="C577" s="2" t="s">
        <v>75</v>
      </c>
      <c r="D577" s="2" t="s">
        <v>364</v>
      </c>
      <c r="E577" s="2" t="s">
        <v>513</v>
      </c>
      <c r="F577" s="2" t="s">
        <v>40</v>
      </c>
      <c r="G577" s="2" t="s">
        <v>675</v>
      </c>
      <c r="H577" s="2" t="s">
        <v>372</v>
      </c>
      <c r="I577" s="2">
        <v>57</v>
      </c>
      <c r="J577" s="2">
        <v>0.86705202312138729</v>
      </c>
      <c r="K577" s="2">
        <v>0.84745762711864403</v>
      </c>
      <c r="L577" s="2">
        <v>0.8875739644970414</v>
      </c>
      <c r="M577" s="2" t="s">
        <v>74</v>
      </c>
      <c r="N577" s="2" t="s">
        <v>1708</v>
      </c>
      <c r="O577" s="2" t="s">
        <v>1709</v>
      </c>
      <c r="P577" s="2">
        <v>1.1000000000000001</v>
      </c>
    </row>
    <row r="578" spans="1:16" ht="15.75" customHeight="1" x14ac:dyDescent="0.25">
      <c r="A578" s="2" t="s">
        <v>19</v>
      </c>
      <c r="B578" s="2" t="s">
        <v>73</v>
      </c>
      <c r="C578" s="2" t="s">
        <v>75</v>
      </c>
      <c r="D578" s="2" t="s">
        <v>364</v>
      </c>
      <c r="E578" s="2" t="s">
        <v>513</v>
      </c>
      <c r="F578" s="2" t="s">
        <v>40</v>
      </c>
      <c r="G578" s="2" t="s">
        <v>680</v>
      </c>
      <c r="H578" s="2" t="s">
        <v>372</v>
      </c>
      <c r="I578" s="2">
        <v>58</v>
      </c>
      <c r="J578" s="2">
        <v>0.83720930232558133</v>
      </c>
      <c r="K578" s="2">
        <v>0.82285714285714284</v>
      </c>
      <c r="L578" s="2">
        <v>0.85207100591715978</v>
      </c>
      <c r="M578" s="2" t="s">
        <v>74</v>
      </c>
      <c r="N578" s="2" t="s">
        <v>1710</v>
      </c>
      <c r="O578" s="2" t="s">
        <v>1711</v>
      </c>
      <c r="P578" s="2">
        <v>1.2</v>
      </c>
    </row>
    <row r="579" spans="1:16" ht="15.75" customHeight="1" x14ac:dyDescent="0.25">
      <c r="A579" s="2" t="s">
        <v>19</v>
      </c>
      <c r="B579" s="2" t="s">
        <v>73</v>
      </c>
      <c r="C579" s="2" t="s">
        <v>75</v>
      </c>
      <c r="D579" s="2" t="s">
        <v>364</v>
      </c>
      <c r="E579" s="2" t="s">
        <v>513</v>
      </c>
      <c r="F579" s="2" t="s">
        <v>40</v>
      </c>
      <c r="G579" s="2" t="s">
        <v>685</v>
      </c>
      <c r="H579" s="2" t="s">
        <v>372</v>
      </c>
      <c r="I579" s="2">
        <v>59</v>
      </c>
      <c r="J579" s="2">
        <v>0.84149855907780979</v>
      </c>
      <c r="K579" s="2">
        <v>0.8202247191011236</v>
      </c>
      <c r="L579" s="2">
        <v>0.86390532544378695</v>
      </c>
      <c r="M579" s="2" t="s">
        <v>74</v>
      </c>
      <c r="N579" s="2" t="s">
        <v>1712</v>
      </c>
      <c r="O579" s="2" t="s">
        <v>1713</v>
      </c>
      <c r="P579" s="2">
        <v>1.1000000000000001</v>
      </c>
    </row>
    <row r="580" spans="1:16" ht="15.75" customHeight="1" x14ac:dyDescent="0.25">
      <c r="A580" s="2" t="s">
        <v>19</v>
      </c>
      <c r="B580" s="2" t="s">
        <v>73</v>
      </c>
      <c r="C580" s="2" t="s">
        <v>75</v>
      </c>
      <c r="D580" s="2" t="s">
        <v>364</v>
      </c>
      <c r="E580" s="2" t="s">
        <v>513</v>
      </c>
      <c r="F580" s="2" t="s">
        <v>40</v>
      </c>
      <c r="G580" s="2" t="s">
        <v>690</v>
      </c>
      <c r="H580" s="2" t="s">
        <v>372</v>
      </c>
      <c r="I580" s="2">
        <v>60</v>
      </c>
      <c r="J580" s="2">
        <v>0.82798833819241979</v>
      </c>
      <c r="K580" s="2">
        <v>0.81609195402298851</v>
      </c>
      <c r="L580" s="2">
        <v>0.84023668639053251</v>
      </c>
      <c r="M580" s="2" t="s">
        <v>74</v>
      </c>
      <c r="N580" s="2" t="s">
        <v>1714</v>
      </c>
      <c r="O580" s="2" t="s">
        <v>1715</v>
      </c>
      <c r="P580" s="2">
        <v>1.6</v>
      </c>
    </row>
    <row r="581" spans="1:16" ht="15.75" customHeight="1" x14ac:dyDescent="0.25">
      <c r="A581" s="2" t="s">
        <v>19</v>
      </c>
      <c r="B581" s="2" t="s">
        <v>73</v>
      </c>
      <c r="C581" s="2" t="s">
        <v>75</v>
      </c>
      <c r="D581" s="2" t="s">
        <v>364</v>
      </c>
      <c r="E581" s="2" t="s">
        <v>513</v>
      </c>
      <c r="F581" s="2" t="s">
        <v>40</v>
      </c>
      <c r="G581" s="2" t="s">
        <v>695</v>
      </c>
      <c r="H581" s="2" t="s">
        <v>372</v>
      </c>
      <c r="I581" s="2">
        <v>61</v>
      </c>
      <c r="J581" s="2">
        <v>0.83815028901734112</v>
      </c>
      <c r="K581" s="2">
        <v>0.8192090395480226</v>
      </c>
      <c r="L581" s="2">
        <v>0.85798816568047342</v>
      </c>
      <c r="M581" s="2" t="s">
        <v>74</v>
      </c>
      <c r="N581" s="2" t="s">
        <v>1716</v>
      </c>
      <c r="O581" s="2" t="s">
        <v>1717</v>
      </c>
      <c r="P581" s="2">
        <v>1.1000000000000001</v>
      </c>
    </row>
    <row r="582" spans="1:16" ht="15.75" customHeight="1" x14ac:dyDescent="0.25">
      <c r="A582" s="2" t="s">
        <v>19</v>
      </c>
      <c r="B582" s="2" t="s">
        <v>73</v>
      </c>
      <c r="C582" s="2" t="s">
        <v>75</v>
      </c>
      <c r="D582" s="2" t="s">
        <v>364</v>
      </c>
      <c r="E582" s="2" t="s">
        <v>700</v>
      </c>
      <c r="F582" s="2" t="s">
        <v>47</v>
      </c>
      <c r="G582" s="2" t="s">
        <v>701</v>
      </c>
      <c r="H582" s="2" t="s">
        <v>366</v>
      </c>
      <c r="I582" s="2">
        <v>42</v>
      </c>
      <c r="J582" s="2">
        <v>0.82222222222222219</v>
      </c>
      <c r="K582" s="2">
        <v>0.81140350877192979</v>
      </c>
      <c r="L582" s="2">
        <v>0.83333333333333337</v>
      </c>
      <c r="M582" s="2" t="s">
        <v>74</v>
      </c>
      <c r="N582" s="2" t="s">
        <v>1718</v>
      </c>
      <c r="O582" s="2" t="s">
        <v>1719</v>
      </c>
      <c r="P582" s="2">
        <v>1.8</v>
      </c>
    </row>
    <row r="583" spans="1:16" ht="15.75" customHeight="1" x14ac:dyDescent="0.25">
      <c r="A583" s="2" t="s">
        <v>19</v>
      </c>
      <c r="B583" s="2" t="s">
        <v>73</v>
      </c>
      <c r="C583" s="2" t="s">
        <v>75</v>
      </c>
      <c r="D583" s="2" t="s">
        <v>364</v>
      </c>
      <c r="E583" s="2" t="s">
        <v>700</v>
      </c>
      <c r="F583" s="2" t="s">
        <v>47</v>
      </c>
      <c r="G583" s="2" t="s">
        <v>706</v>
      </c>
      <c r="H583" s="2" t="s">
        <v>366</v>
      </c>
      <c r="I583" s="2">
        <v>43</v>
      </c>
      <c r="J583" s="2">
        <v>0.84140969162995594</v>
      </c>
      <c r="K583" s="2">
        <v>0.82327586206896552</v>
      </c>
      <c r="L583" s="2">
        <v>0.86036036036036034</v>
      </c>
      <c r="M583" s="2" t="s">
        <v>74</v>
      </c>
      <c r="N583" s="2" t="s">
        <v>1720</v>
      </c>
      <c r="O583" s="2" t="s">
        <v>1721</v>
      </c>
      <c r="P583" s="2">
        <v>1.7</v>
      </c>
    </row>
    <row r="584" spans="1:16" ht="15.75" customHeight="1" x14ac:dyDescent="0.25">
      <c r="A584" s="2" t="s">
        <v>19</v>
      </c>
      <c r="B584" s="2" t="s">
        <v>73</v>
      </c>
      <c r="C584" s="2" t="s">
        <v>75</v>
      </c>
      <c r="D584" s="2" t="s">
        <v>364</v>
      </c>
      <c r="E584" s="2" t="s">
        <v>700</v>
      </c>
      <c r="F584" s="2" t="s">
        <v>47</v>
      </c>
      <c r="G584" s="2" t="s">
        <v>711</v>
      </c>
      <c r="H584" s="2" t="s">
        <v>366</v>
      </c>
      <c r="I584" s="2">
        <v>44</v>
      </c>
      <c r="J584" s="2">
        <v>0.83111111111111113</v>
      </c>
      <c r="K584" s="2">
        <v>0.82017543859649122</v>
      </c>
      <c r="L584" s="2">
        <v>0.84234234234234229</v>
      </c>
      <c r="M584" s="2" t="s">
        <v>74</v>
      </c>
      <c r="N584" s="2" t="s">
        <v>1722</v>
      </c>
      <c r="O584" s="2" t="s">
        <v>1723</v>
      </c>
      <c r="P584" s="2">
        <v>1.3</v>
      </c>
    </row>
    <row r="585" spans="1:16" ht="15.75" customHeight="1" x14ac:dyDescent="0.25">
      <c r="A585" s="2" t="s">
        <v>19</v>
      </c>
      <c r="B585" s="2" t="s">
        <v>73</v>
      </c>
      <c r="C585" s="2" t="s">
        <v>75</v>
      </c>
      <c r="D585" s="2" t="s">
        <v>364</v>
      </c>
      <c r="E585" s="2" t="s">
        <v>700</v>
      </c>
      <c r="F585" s="2" t="s">
        <v>47</v>
      </c>
      <c r="G585" s="2" t="s">
        <v>716</v>
      </c>
      <c r="H585" s="2" t="s">
        <v>366</v>
      </c>
      <c r="I585" s="2">
        <v>45</v>
      </c>
      <c r="J585" s="2">
        <v>0.8307692307692307</v>
      </c>
      <c r="K585" s="2">
        <v>0.81115879828326176</v>
      </c>
      <c r="L585" s="2">
        <v>0.85135135135135132</v>
      </c>
      <c r="M585" s="2" t="s">
        <v>74</v>
      </c>
      <c r="N585" s="2" t="s">
        <v>1724</v>
      </c>
      <c r="O585" s="2" t="s">
        <v>1725</v>
      </c>
      <c r="P585" s="2">
        <v>1.3</v>
      </c>
    </row>
    <row r="586" spans="1:16" ht="15.75" customHeight="1" x14ac:dyDescent="0.25">
      <c r="A586" s="2" t="s">
        <v>19</v>
      </c>
      <c r="B586" s="2" t="s">
        <v>73</v>
      </c>
      <c r="C586" s="2" t="s">
        <v>75</v>
      </c>
      <c r="D586" s="2" t="s">
        <v>364</v>
      </c>
      <c r="E586" s="2" t="s">
        <v>700</v>
      </c>
      <c r="F586" s="2" t="s">
        <v>47</v>
      </c>
      <c r="G586" s="2" t="s">
        <v>721</v>
      </c>
      <c r="H586" s="2" t="s">
        <v>366</v>
      </c>
      <c r="I586" s="2">
        <v>46</v>
      </c>
      <c r="J586" s="2">
        <v>0.83813747228381374</v>
      </c>
      <c r="K586" s="2">
        <v>0.8253275109170306</v>
      </c>
      <c r="L586" s="2">
        <v>0.85135135135135132</v>
      </c>
      <c r="M586" s="2" t="s">
        <v>74</v>
      </c>
      <c r="N586" s="2" t="s">
        <v>1726</v>
      </c>
      <c r="O586" s="2" t="s">
        <v>1727</v>
      </c>
      <c r="P586" s="2">
        <v>1.7</v>
      </c>
    </row>
    <row r="587" spans="1:16" ht="15.75" customHeight="1" x14ac:dyDescent="0.25">
      <c r="A587" s="2" t="s">
        <v>19</v>
      </c>
      <c r="B587" s="2" t="s">
        <v>73</v>
      </c>
      <c r="C587" s="2" t="s">
        <v>75</v>
      </c>
      <c r="D587" s="2" t="s">
        <v>364</v>
      </c>
      <c r="E587" s="2" t="s">
        <v>700</v>
      </c>
      <c r="F587" s="2" t="s">
        <v>47</v>
      </c>
      <c r="G587" s="2" t="s">
        <v>726</v>
      </c>
      <c r="H587" s="2" t="s">
        <v>366</v>
      </c>
      <c r="I587" s="2">
        <v>47</v>
      </c>
      <c r="J587" s="2">
        <v>0.84000000000000008</v>
      </c>
      <c r="K587" s="2">
        <v>0.82894736842105265</v>
      </c>
      <c r="L587" s="2">
        <v>0.85135135135135132</v>
      </c>
      <c r="M587" s="2" t="s">
        <v>74</v>
      </c>
      <c r="N587" s="2" t="s">
        <v>1728</v>
      </c>
      <c r="O587" s="2" t="s">
        <v>1729</v>
      </c>
      <c r="P587" s="2">
        <v>1.3</v>
      </c>
    </row>
    <row r="588" spans="1:16" ht="15.75" customHeight="1" x14ac:dyDescent="0.25">
      <c r="A588" s="2" t="s">
        <v>19</v>
      </c>
      <c r="B588" s="2" t="s">
        <v>73</v>
      </c>
      <c r="C588" s="2" t="s">
        <v>75</v>
      </c>
      <c r="D588" s="2" t="s">
        <v>364</v>
      </c>
      <c r="E588" s="2" t="s">
        <v>700</v>
      </c>
      <c r="F588" s="2" t="s">
        <v>47</v>
      </c>
      <c r="G588" s="2" t="s">
        <v>731</v>
      </c>
      <c r="H588" s="2" t="s">
        <v>366</v>
      </c>
      <c r="I588" s="2">
        <v>48</v>
      </c>
      <c r="J588" s="2">
        <v>0.83628318584070793</v>
      </c>
      <c r="K588" s="2">
        <v>0.82173913043478264</v>
      </c>
      <c r="L588" s="2">
        <v>0.85135135135135132</v>
      </c>
      <c r="M588" s="2" t="s">
        <v>74</v>
      </c>
      <c r="N588" s="2" t="s">
        <v>1730</v>
      </c>
      <c r="O588" s="2" t="s">
        <v>1731</v>
      </c>
      <c r="P588" s="2">
        <v>1.3</v>
      </c>
    </row>
    <row r="589" spans="1:16" ht="15.75" customHeight="1" x14ac:dyDescent="0.25">
      <c r="A589" s="2" t="s">
        <v>19</v>
      </c>
      <c r="B589" s="2" t="s">
        <v>73</v>
      </c>
      <c r="C589" s="2" t="s">
        <v>75</v>
      </c>
      <c r="D589" s="2" t="s">
        <v>364</v>
      </c>
      <c r="E589" s="2" t="s">
        <v>700</v>
      </c>
      <c r="F589" s="2" t="s">
        <v>47</v>
      </c>
      <c r="G589" s="2" t="s">
        <v>736</v>
      </c>
      <c r="H589" s="2" t="s">
        <v>366</v>
      </c>
      <c r="I589" s="2">
        <v>49</v>
      </c>
      <c r="J589" s="2">
        <v>0.84444444444444455</v>
      </c>
      <c r="K589" s="2">
        <v>0.83333333333333337</v>
      </c>
      <c r="L589" s="2">
        <v>0.85585585585585588</v>
      </c>
      <c r="M589" s="2" t="s">
        <v>74</v>
      </c>
      <c r="N589" s="2" t="s">
        <v>1732</v>
      </c>
      <c r="O589" s="2" t="s">
        <v>1733</v>
      </c>
      <c r="P589" s="2">
        <v>1.7</v>
      </c>
    </row>
    <row r="590" spans="1:16" ht="15.75" customHeight="1" x14ac:dyDescent="0.25">
      <c r="A590" s="2" t="s">
        <v>19</v>
      </c>
      <c r="B590" s="2" t="s">
        <v>73</v>
      </c>
      <c r="C590" s="2" t="s">
        <v>75</v>
      </c>
      <c r="D590" s="2" t="s">
        <v>364</v>
      </c>
      <c r="E590" s="2" t="s">
        <v>700</v>
      </c>
      <c r="F590" s="2" t="s">
        <v>47</v>
      </c>
      <c r="G590" s="2" t="s">
        <v>741</v>
      </c>
      <c r="H590" s="2" t="s">
        <v>366</v>
      </c>
      <c r="I590" s="2">
        <v>50</v>
      </c>
      <c r="J590" s="2">
        <v>0.81938325991189431</v>
      </c>
      <c r="K590" s="2">
        <v>0.80172413793103448</v>
      </c>
      <c r="L590" s="2">
        <v>0.83783783783783783</v>
      </c>
      <c r="M590" s="2" t="s">
        <v>74</v>
      </c>
      <c r="N590" s="2" t="s">
        <v>1734</v>
      </c>
      <c r="O590" s="2" t="s">
        <v>1735</v>
      </c>
      <c r="P590" s="2">
        <v>1.3</v>
      </c>
    </row>
    <row r="591" spans="1:16" ht="15.75" customHeight="1" x14ac:dyDescent="0.25">
      <c r="A591" s="2" t="s">
        <v>19</v>
      </c>
      <c r="B591" s="2" t="s">
        <v>73</v>
      </c>
      <c r="C591" s="2" t="s">
        <v>75</v>
      </c>
      <c r="D591" s="2" t="s">
        <v>364</v>
      </c>
      <c r="E591" s="2" t="s">
        <v>700</v>
      </c>
      <c r="F591" s="2" t="s">
        <v>47</v>
      </c>
      <c r="G591" s="2" t="s">
        <v>746</v>
      </c>
      <c r="H591" s="2" t="s">
        <v>366</v>
      </c>
      <c r="I591" s="2">
        <v>51</v>
      </c>
      <c r="J591" s="2">
        <v>0.82863340563991317</v>
      </c>
      <c r="K591" s="2">
        <v>0.79916317991631802</v>
      </c>
      <c r="L591" s="2">
        <v>0.86036036036036034</v>
      </c>
      <c r="M591" s="2" t="s">
        <v>74</v>
      </c>
      <c r="N591" s="2" t="s">
        <v>1736</v>
      </c>
      <c r="O591" s="2" t="s">
        <v>1737</v>
      </c>
      <c r="P591" s="2">
        <v>1.3</v>
      </c>
    </row>
    <row r="592" spans="1:16" ht="15.75" customHeight="1" x14ac:dyDescent="0.25">
      <c r="A592" s="2" t="s">
        <v>19</v>
      </c>
      <c r="B592" s="2" t="s">
        <v>73</v>
      </c>
      <c r="C592" s="2" t="s">
        <v>75</v>
      </c>
      <c r="D592" s="2" t="s">
        <v>364</v>
      </c>
      <c r="E592" s="2" t="s">
        <v>700</v>
      </c>
      <c r="F592" s="2" t="s">
        <v>47</v>
      </c>
      <c r="G592" s="2" t="s">
        <v>751</v>
      </c>
      <c r="H592" s="2" t="s">
        <v>366</v>
      </c>
      <c r="I592" s="2">
        <v>52</v>
      </c>
      <c r="J592" s="2">
        <v>0.83150984682713347</v>
      </c>
      <c r="K592" s="2">
        <v>0.80851063829787229</v>
      </c>
      <c r="L592" s="2">
        <v>0.85585585585585588</v>
      </c>
      <c r="M592" s="2" t="s">
        <v>74</v>
      </c>
      <c r="N592" s="2" t="s">
        <v>1738</v>
      </c>
      <c r="O592" s="2" t="s">
        <v>1739</v>
      </c>
      <c r="P592" s="2">
        <v>1.7</v>
      </c>
    </row>
    <row r="593" spans="1:16" ht="15.75" customHeight="1" x14ac:dyDescent="0.25">
      <c r="A593" s="2" t="s">
        <v>19</v>
      </c>
      <c r="B593" s="2" t="s">
        <v>73</v>
      </c>
      <c r="C593" s="2" t="s">
        <v>75</v>
      </c>
      <c r="D593" s="2" t="s">
        <v>364</v>
      </c>
      <c r="E593" s="2" t="s">
        <v>700</v>
      </c>
      <c r="F593" s="2" t="s">
        <v>47</v>
      </c>
      <c r="G593" s="2" t="s">
        <v>756</v>
      </c>
      <c r="H593" s="2" t="s">
        <v>366</v>
      </c>
      <c r="I593" s="2">
        <v>53</v>
      </c>
      <c r="J593" s="2">
        <v>0.82456140350877194</v>
      </c>
      <c r="K593" s="2">
        <v>0.80341880341880345</v>
      </c>
      <c r="L593" s="2">
        <v>0.84684684684684686</v>
      </c>
      <c r="M593" s="2" t="s">
        <v>74</v>
      </c>
      <c r="N593" s="2" t="s">
        <v>1740</v>
      </c>
      <c r="O593" s="2" t="s">
        <v>1741</v>
      </c>
      <c r="P593" s="2">
        <v>1.3</v>
      </c>
    </row>
    <row r="594" spans="1:16" ht="15.75" customHeight="1" x14ac:dyDescent="0.25">
      <c r="A594" s="2" t="s">
        <v>19</v>
      </c>
      <c r="B594" s="2" t="s">
        <v>73</v>
      </c>
      <c r="C594" s="2" t="s">
        <v>75</v>
      </c>
      <c r="D594" s="2" t="s">
        <v>364</v>
      </c>
      <c r="E594" s="2" t="s">
        <v>700</v>
      </c>
      <c r="F594" s="2" t="s">
        <v>47</v>
      </c>
      <c r="G594" s="2" t="s">
        <v>761</v>
      </c>
      <c r="H594" s="2" t="s">
        <v>366</v>
      </c>
      <c r="I594" s="2">
        <v>54</v>
      </c>
      <c r="J594" s="2">
        <v>0.84955752212389379</v>
      </c>
      <c r="K594" s="2">
        <v>0.83478260869565213</v>
      </c>
      <c r="L594" s="2">
        <v>0.86486486486486491</v>
      </c>
      <c r="M594" s="2" t="s">
        <v>74</v>
      </c>
      <c r="N594" s="2" t="s">
        <v>1742</v>
      </c>
      <c r="O594" s="2" t="s">
        <v>1743</v>
      </c>
      <c r="P594" s="2">
        <v>1.3</v>
      </c>
    </row>
    <row r="595" spans="1:16" ht="15.75" customHeight="1" x14ac:dyDescent="0.25">
      <c r="A595" s="2" t="s">
        <v>19</v>
      </c>
      <c r="B595" s="2" t="s">
        <v>73</v>
      </c>
      <c r="C595" s="2" t="s">
        <v>75</v>
      </c>
      <c r="D595" s="2" t="s">
        <v>364</v>
      </c>
      <c r="E595" s="2" t="s">
        <v>700</v>
      </c>
      <c r="F595" s="2" t="s">
        <v>47</v>
      </c>
      <c r="G595" s="2" t="s">
        <v>766</v>
      </c>
      <c r="H595" s="2" t="s">
        <v>366</v>
      </c>
      <c r="I595" s="2">
        <v>55</v>
      </c>
      <c r="J595" s="2">
        <v>0.84444444444444455</v>
      </c>
      <c r="K595" s="2">
        <v>0.83333333333333337</v>
      </c>
      <c r="L595" s="2">
        <v>0.85585585585585588</v>
      </c>
      <c r="M595" s="2" t="s">
        <v>74</v>
      </c>
      <c r="N595" s="2" t="s">
        <v>1744</v>
      </c>
      <c r="O595" s="2" t="s">
        <v>1745</v>
      </c>
      <c r="P595" s="2">
        <v>1.3</v>
      </c>
    </row>
    <row r="596" spans="1:16" ht="15.75" customHeight="1" x14ac:dyDescent="0.25">
      <c r="A596" s="2" t="s">
        <v>19</v>
      </c>
      <c r="B596" s="2" t="s">
        <v>73</v>
      </c>
      <c r="C596" s="2" t="s">
        <v>75</v>
      </c>
      <c r="D596" s="2" t="s">
        <v>364</v>
      </c>
      <c r="E596" s="2" t="s">
        <v>700</v>
      </c>
      <c r="F596" s="2" t="s">
        <v>47</v>
      </c>
      <c r="G596" s="2" t="s">
        <v>771</v>
      </c>
      <c r="H596" s="2" t="s">
        <v>366</v>
      </c>
      <c r="I596" s="2">
        <v>56</v>
      </c>
      <c r="J596" s="2">
        <v>0.84444444444444455</v>
      </c>
      <c r="K596" s="2">
        <v>0.83333333333333337</v>
      </c>
      <c r="L596" s="2">
        <v>0.85585585585585588</v>
      </c>
      <c r="M596" s="2" t="s">
        <v>74</v>
      </c>
      <c r="N596" s="2" t="s">
        <v>1746</v>
      </c>
      <c r="O596" s="2" t="s">
        <v>1747</v>
      </c>
      <c r="P596" s="2">
        <v>1.7</v>
      </c>
    </row>
    <row r="597" spans="1:16" ht="15.75" customHeight="1" x14ac:dyDescent="0.25">
      <c r="A597" s="2" t="s">
        <v>19</v>
      </c>
      <c r="B597" s="2" t="s">
        <v>73</v>
      </c>
      <c r="C597" s="2" t="s">
        <v>75</v>
      </c>
      <c r="D597" s="2" t="s">
        <v>364</v>
      </c>
      <c r="E597" s="2" t="s">
        <v>700</v>
      </c>
      <c r="F597" s="2" t="s">
        <v>47</v>
      </c>
      <c r="G597" s="2" t="s">
        <v>776</v>
      </c>
      <c r="H597" s="2" t="s">
        <v>366</v>
      </c>
      <c r="I597" s="2">
        <v>57</v>
      </c>
      <c r="J597" s="2">
        <v>0.84026258205689275</v>
      </c>
      <c r="K597" s="2">
        <v>0.81702127659574464</v>
      </c>
      <c r="L597" s="2">
        <v>0.86486486486486491</v>
      </c>
      <c r="M597" s="2" t="s">
        <v>74</v>
      </c>
      <c r="N597" s="2" t="s">
        <v>1748</v>
      </c>
      <c r="O597" s="2" t="s">
        <v>1749</v>
      </c>
      <c r="P597" s="2">
        <v>1.3</v>
      </c>
    </row>
    <row r="598" spans="1:16" ht="15.75" customHeight="1" x14ac:dyDescent="0.25">
      <c r="A598" s="2" t="s">
        <v>19</v>
      </c>
      <c r="B598" s="2" t="s">
        <v>73</v>
      </c>
      <c r="C598" s="2" t="s">
        <v>75</v>
      </c>
      <c r="D598" s="2" t="s">
        <v>364</v>
      </c>
      <c r="E598" s="2" t="s">
        <v>700</v>
      </c>
      <c r="F598" s="2" t="s">
        <v>47</v>
      </c>
      <c r="G598" s="2" t="s">
        <v>781</v>
      </c>
      <c r="H598" s="2" t="s">
        <v>366</v>
      </c>
      <c r="I598" s="2">
        <v>58</v>
      </c>
      <c r="J598" s="2">
        <v>0.83150984682713347</v>
      </c>
      <c r="K598" s="2">
        <v>0.80851063829787229</v>
      </c>
      <c r="L598" s="2">
        <v>0.85585585585585588</v>
      </c>
      <c r="M598" s="2" t="s">
        <v>74</v>
      </c>
      <c r="N598" s="2" t="s">
        <v>1750</v>
      </c>
      <c r="O598" s="2" t="s">
        <v>1751</v>
      </c>
      <c r="P598" s="2">
        <v>1.3</v>
      </c>
    </row>
    <row r="599" spans="1:16" ht="15.75" customHeight="1" x14ac:dyDescent="0.25">
      <c r="A599" s="2" t="s">
        <v>19</v>
      </c>
      <c r="B599" s="2" t="s">
        <v>73</v>
      </c>
      <c r="C599" s="2" t="s">
        <v>75</v>
      </c>
      <c r="D599" s="2" t="s">
        <v>364</v>
      </c>
      <c r="E599" s="2" t="s">
        <v>700</v>
      </c>
      <c r="F599" s="2" t="s">
        <v>47</v>
      </c>
      <c r="G599" s="2" t="s">
        <v>786</v>
      </c>
      <c r="H599" s="2" t="s">
        <v>366</v>
      </c>
      <c r="I599" s="2">
        <v>59</v>
      </c>
      <c r="J599" s="2">
        <v>0.83482142857142849</v>
      </c>
      <c r="K599" s="2">
        <v>0.82743362831858402</v>
      </c>
      <c r="L599" s="2">
        <v>0.84234234234234229</v>
      </c>
      <c r="M599" s="2" t="s">
        <v>74</v>
      </c>
      <c r="N599" s="2" t="s">
        <v>1752</v>
      </c>
      <c r="O599" s="2" t="s">
        <v>1753</v>
      </c>
      <c r="P599" s="2">
        <v>1.7</v>
      </c>
    </row>
    <row r="600" spans="1:16" ht="15.75" customHeight="1" x14ac:dyDescent="0.25">
      <c r="A600" s="2" t="s">
        <v>19</v>
      </c>
      <c r="B600" s="2" t="s">
        <v>73</v>
      </c>
      <c r="C600" s="2" t="s">
        <v>75</v>
      </c>
      <c r="D600" s="2" t="s">
        <v>364</v>
      </c>
      <c r="E600" s="2" t="s">
        <v>700</v>
      </c>
      <c r="F600" s="2" t="s">
        <v>47</v>
      </c>
      <c r="G600" s="2" t="s">
        <v>791</v>
      </c>
      <c r="H600" s="2" t="s">
        <v>366</v>
      </c>
      <c r="I600" s="2">
        <v>60</v>
      </c>
      <c r="J600" s="2">
        <v>0.84257206208425717</v>
      </c>
      <c r="K600" s="2">
        <v>0.82969432314410485</v>
      </c>
      <c r="L600" s="2">
        <v>0.85585585585585588</v>
      </c>
      <c r="M600" s="2" t="s">
        <v>74</v>
      </c>
      <c r="N600" s="2" t="s">
        <v>1754</v>
      </c>
      <c r="O600" s="2" t="s">
        <v>1755</v>
      </c>
      <c r="P600" s="2">
        <v>1.3</v>
      </c>
    </row>
    <row r="601" spans="1:16" ht="15.75" customHeight="1" x14ac:dyDescent="0.25">
      <c r="A601" s="2" t="s">
        <v>19</v>
      </c>
      <c r="B601" s="2" t="s">
        <v>73</v>
      </c>
      <c r="C601" s="2" t="s">
        <v>75</v>
      </c>
      <c r="D601" s="2" t="s">
        <v>364</v>
      </c>
      <c r="E601" s="2" t="s">
        <v>700</v>
      </c>
      <c r="F601" s="2" t="s">
        <v>47</v>
      </c>
      <c r="G601" s="2" t="s">
        <v>796</v>
      </c>
      <c r="H601" s="2" t="s">
        <v>366</v>
      </c>
      <c r="I601" s="2">
        <v>61</v>
      </c>
      <c r="J601" s="2">
        <v>0.83588621444201294</v>
      </c>
      <c r="K601" s="2">
        <v>0.81276595744680846</v>
      </c>
      <c r="L601" s="2">
        <v>0.86036036036036034</v>
      </c>
      <c r="M601" s="2" t="s">
        <v>74</v>
      </c>
      <c r="N601" s="2" t="s">
        <v>1756</v>
      </c>
      <c r="O601" s="2" t="s">
        <v>1757</v>
      </c>
      <c r="P601" s="2">
        <v>1.7</v>
      </c>
    </row>
    <row r="602" spans="1:16" ht="15.75" customHeight="1" x14ac:dyDescent="0.25">
      <c r="A602" s="2" t="s">
        <v>106</v>
      </c>
      <c r="B602" s="2" t="s">
        <v>23</v>
      </c>
      <c r="C602" s="2" t="s">
        <v>24</v>
      </c>
      <c r="D602" s="2" t="s">
        <v>55</v>
      </c>
      <c r="E602" s="2" t="s">
        <v>57</v>
      </c>
      <c r="F602" s="2" t="s">
        <v>32</v>
      </c>
      <c r="G602" s="2" t="s">
        <v>59</v>
      </c>
      <c r="H602" s="2" t="s">
        <v>61</v>
      </c>
      <c r="I602" s="2">
        <v>42</v>
      </c>
      <c r="J602" s="2">
        <v>0.71057884231536916</v>
      </c>
      <c r="K602" s="2">
        <v>0.65682656826568264</v>
      </c>
      <c r="L602" s="2">
        <v>0.77391304347826084</v>
      </c>
      <c r="M602" s="2" t="s">
        <v>65</v>
      </c>
      <c r="N602" s="2" t="s">
        <v>1758</v>
      </c>
      <c r="O602" s="2" t="s">
        <v>1759</v>
      </c>
      <c r="P602" s="2">
        <v>0.9</v>
      </c>
    </row>
    <row r="603" spans="1:16" ht="15.75" customHeight="1" x14ac:dyDescent="0.25">
      <c r="A603" s="2" t="s">
        <v>106</v>
      </c>
      <c r="B603" s="2" t="s">
        <v>23</v>
      </c>
      <c r="C603" s="2" t="s">
        <v>24</v>
      </c>
      <c r="D603" s="2" t="s">
        <v>55</v>
      </c>
      <c r="E603" s="2" t="s">
        <v>57</v>
      </c>
      <c r="F603" s="2" t="s">
        <v>32</v>
      </c>
      <c r="G603" s="2" t="s">
        <v>71</v>
      </c>
      <c r="H603" s="2" t="s">
        <v>61</v>
      </c>
      <c r="I603" s="2">
        <v>43</v>
      </c>
      <c r="J603" s="2">
        <v>0.70472440944881887</v>
      </c>
      <c r="K603" s="2">
        <v>0.64388489208633093</v>
      </c>
      <c r="L603" s="2">
        <v>0.77826086956521734</v>
      </c>
      <c r="M603" s="2" t="s">
        <v>74</v>
      </c>
      <c r="N603" s="2" t="s">
        <v>1760</v>
      </c>
      <c r="O603" s="2" t="s">
        <v>1761</v>
      </c>
      <c r="P603" s="2">
        <v>121.9</v>
      </c>
    </row>
    <row r="604" spans="1:16" ht="15.75" customHeight="1" x14ac:dyDescent="0.25">
      <c r="A604" s="2" t="s">
        <v>106</v>
      </c>
      <c r="B604" s="2" t="s">
        <v>23</v>
      </c>
      <c r="C604" s="2" t="s">
        <v>24</v>
      </c>
      <c r="D604" s="2" t="s">
        <v>55</v>
      </c>
      <c r="E604" s="2" t="s">
        <v>57</v>
      </c>
      <c r="F604" s="2" t="s">
        <v>32</v>
      </c>
      <c r="G604" s="2" t="s">
        <v>79</v>
      </c>
      <c r="H604" s="2" t="s">
        <v>61</v>
      </c>
      <c r="I604" s="2">
        <v>44</v>
      </c>
      <c r="J604" s="2">
        <v>0.70658682634730541</v>
      </c>
      <c r="K604" s="2">
        <v>0.65313653136531369</v>
      </c>
      <c r="L604" s="2">
        <v>0.76956521739130435</v>
      </c>
      <c r="M604" s="2" t="s">
        <v>74</v>
      </c>
      <c r="N604" s="2" t="s">
        <v>1762</v>
      </c>
      <c r="O604" s="2" t="s">
        <v>1763</v>
      </c>
      <c r="P604" s="2">
        <v>44.4</v>
      </c>
    </row>
    <row r="605" spans="1:16" ht="15.75" customHeight="1" x14ac:dyDescent="0.25">
      <c r="A605" s="2" t="s">
        <v>106</v>
      </c>
      <c r="B605" s="2" t="s">
        <v>23</v>
      </c>
      <c r="C605" s="2" t="s">
        <v>24</v>
      </c>
      <c r="D605" s="2" t="s">
        <v>55</v>
      </c>
      <c r="E605" s="2" t="s">
        <v>57</v>
      </c>
      <c r="F605" s="2" t="s">
        <v>32</v>
      </c>
      <c r="G605" s="2" t="s">
        <v>86</v>
      </c>
      <c r="H605" s="2" t="s">
        <v>61</v>
      </c>
      <c r="I605" s="2">
        <v>45</v>
      </c>
      <c r="J605" s="2">
        <v>0.70472440944881887</v>
      </c>
      <c r="K605" s="2">
        <v>0.64388489208633093</v>
      </c>
      <c r="L605" s="2">
        <v>0.77826086956521734</v>
      </c>
      <c r="M605" s="2" t="s">
        <v>74</v>
      </c>
      <c r="N605" s="2" t="s">
        <v>1764</v>
      </c>
      <c r="O605" s="2" t="s">
        <v>1765</v>
      </c>
      <c r="P605" s="2">
        <v>54.5</v>
      </c>
    </row>
    <row r="606" spans="1:16" ht="15.75" customHeight="1" x14ac:dyDescent="0.25">
      <c r="A606" s="2" t="s">
        <v>106</v>
      </c>
      <c r="B606" s="2" t="s">
        <v>23</v>
      </c>
      <c r="C606" s="2" t="s">
        <v>24</v>
      </c>
      <c r="D606" s="2" t="s">
        <v>55</v>
      </c>
      <c r="E606" s="2" t="s">
        <v>57</v>
      </c>
      <c r="F606" s="2" t="s">
        <v>32</v>
      </c>
      <c r="G606" s="2" t="s">
        <v>93</v>
      </c>
      <c r="H606" s="2" t="s">
        <v>61</v>
      </c>
      <c r="I606" s="2">
        <v>46</v>
      </c>
      <c r="J606" s="2">
        <v>0.70472440944881887</v>
      </c>
      <c r="K606" s="2">
        <v>0.64388489208633093</v>
      </c>
      <c r="L606" s="2">
        <v>0.77826086956521734</v>
      </c>
      <c r="M606" s="2" t="s">
        <v>74</v>
      </c>
      <c r="N606" s="2" t="s">
        <v>1766</v>
      </c>
      <c r="O606" s="2" t="s">
        <v>1767</v>
      </c>
      <c r="P606" s="2">
        <v>44</v>
      </c>
    </row>
    <row r="607" spans="1:16" ht="15.75" customHeight="1" x14ac:dyDescent="0.25">
      <c r="A607" s="2" t="s">
        <v>106</v>
      </c>
      <c r="B607" s="2" t="s">
        <v>23</v>
      </c>
      <c r="C607" s="2" t="s">
        <v>24</v>
      </c>
      <c r="D607" s="2" t="s">
        <v>55</v>
      </c>
      <c r="E607" s="2" t="s">
        <v>57</v>
      </c>
      <c r="F607" s="2" t="s">
        <v>32</v>
      </c>
      <c r="G607" s="2" t="s">
        <v>100</v>
      </c>
      <c r="H607" s="2" t="s">
        <v>61</v>
      </c>
      <c r="I607" s="2">
        <v>47</v>
      </c>
      <c r="J607" s="2">
        <v>0.70472440944881887</v>
      </c>
      <c r="K607" s="2">
        <v>0.64388489208633093</v>
      </c>
      <c r="L607" s="2">
        <v>0.77826086956521734</v>
      </c>
      <c r="M607" s="2" t="s">
        <v>74</v>
      </c>
      <c r="N607" s="2" t="s">
        <v>1768</v>
      </c>
      <c r="O607" s="2" t="s">
        <v>1769</v>
      </c>
      <c r="P607" s="2">
        <v>54.4</v>
      </c>
    </row>
    <row r="608" spans="1:16" ht="15.75" customHeight="1" x14ac:dyDescent="0.25">
      <c r="A608" s="2" t="s">
        <v>106</v>
      </c>
      <c r="B608" s="2" t="s">
        <v>23</v>
      </c>
      <c r="C608" s="2" t="s">
        <v>24</v>
      </c>
      <c r="D608" s="2" t="s">
        <v>55</v>
      </c>
      <c r="E608" s="2" t="s">
        <v>57</v>
      </c>
      <c r="F608" s="2" t="s">
        <v>32</v>
      </c>
      <c r="G608" s="2" t="s">
        <v>108</v>
      </c>
      <c r="H608" s="2" t="s">
        <v>61</v>
      </c>
      <c r="I608" s="2">
        <v>48</v>
      </c>
      <c r="J608" s="2">
        <v>0.70472440944881887</v>
      </c>
      <c r="K608" s="2">
        <v>0.64388489208633093</v>
      </c>
      <c r="L608" s="2">
        <v>0.77826086956521734</v>
      </c>
      <c r="M608" s="2" t="s">
        <v>74</v>
      </c>
      <c r="N608" s="2" t="s">
        <v>1770</v>
      </c>
      <c r="O608" s="2" t="s">
        <v>1771</v>
      </c>
      <c r="P608" s="2">
        <v>55</v>
      </c>
    </row>
    <row r="609" spans="1:16" ht="15.75" customHeight="1" x14ac:dyDescent="0.25">
      <c r="A609" s="2" t="s">
        <v>106</v>
      </c>
      <c r="B609" s="2" t="s">
        <v>23</v>
      </c>
      <c r="C609" s="2" t="s">
        <v>24</v>
      </c>
      <c r="D609" s="2" t="s">
        <v>55</v>
      </c>
      <c r="E609" s="2" t="s">
        <v>57</v>
      </c>
      <c r="F609" s="2" t="s">
        <v>32</v>
      </c>
      <c r="G609" s="2" t="s">
        <v>113</v>
      </c>
      <c r="H609" s="2" t="s">
        <v>61</v>
      </c>
      <c r="I609" s="2">
        <v>49</v>
      </c>
      <c r="J609" s="2">
        <v>0.70472440944881887</v>
      </c>
      <c r="K609" s="2">
        <v>0.64388489208633093</v>
      </c>
      <c r="L609" s="2">
        <v>0.77826086956521734</v>
      </c>
      <c r="M609" s="2" t="s">
        <v>74</v>
      </c>
      <c r="N609" s="2" t="s">
        <v>1772</v>
      </c>
      <c r="O609" s="2" t="s">
        <v>1773</v>
      </c>
      <c r="P609" s="2">
        <v>54.9</v>
      </c>
    </row>
    <row r="610" spans="1:16" ht="15.75" customHeight="1" x14ac:dyDescent="0.25">
      <c r="A610" s="2" t="s">
        <v>106</v>
      </c>
      <c r="B610" s="2" t="s">
        <v>23</v>
      </c>
      <c r="C610" s="2" t="s">
        <v>24</v>
      </c>
      <c r="D610" s="2" t="s">
        <v>55</v>
      </c>
      <c r="E610" s="2" t="s">
        <v>57</v>
      </c>
      <c r="F610" s="2" t="s">
        <v>32</v>
      </c>
      <c r="G610" s="2" t="s">
        <v>118</v>
      </c>
      <c r="H610" s="2" t="s">
        <v>61</v>
      </c>
      <c r="I610" s="2">
        <v>50</v>
      </c>
      <c r="J610" s="2">
        <v>0.70472440944881887</v>
      </c>
      <c r="K610" s="2">
        <v>0.64388489208633093</v>
      </c>
      <c r="L610" s="2">
        <v>0.77826086956521734</v>
      </c>
      <c r="M610" s="2" t="s">
        <v>74</v>
      </c>
      <c r="N610" s="2" t="s">
        <v>1774</v>
      </c>
      <c r="O610" s="2" t="s">
        <v>1775</v>
      </c>
      <c r="P610" s="2">
        <v>54.3</v>
      </c>
    </row>
    <row r="611" spans="1:16" ht="15.75" customHeight="1" x14ac:dyDescent="0.25">
      <c r="A611" s="2" t="s">
        <v>106</v>
      </c>
      <c r="B611" s="2" t="s">
        <v>23</v>
      </c>
      <c r="C611" s="2" t="s">
        <v>24</v>
      </c>
      <c r="D611" s="2" t="s">
        <v>55</v>
      </c>
      <c r="E611" s="2" t="s">
        <v>57</v>
      </c>
      <c r="F611" s="2" t="s">
        <v>32</v>
      </c>
      <c r="G611" s="2" t="s">
        <v>123</v>
      </c>
      <c r="H611" s="2" t="s">
        <v>61</v>
      </c>
      <c r="I611" s="2">
        <v>51</v>
      </c>
      <c r="J611" s="2">
        <v>0.70472440944881887</v>
      </c>
      <c r="K611" s="2">
        <v>0.64388489208633093</v>
      </c>
      <c r="L611" s="2">
        <v>0.77826086956521734</v>
      </c>
      <c r="M611" s="2" t="s">
        <v>74</v>
      </c>
      <c r="N611" s="2" t="s">
        <v>1776</v>
      </c>
      <c r="O611" s="2" t="s">
        <v>1777</v>
      </c>
      <c r="P611" s="2">
        <v>44</v>
      </c>
    </row>
    <row r="612" spans="1:16" ht="15.75" customHeight="1" x14ac:dyDescent="0.25">
      <c r="A612" s="2" t="s">
        <v>106</v>
      </c>
      <c r="B612" s="2" t="s">
        <v>23</v>
      </c>
      <c r="C612" s="2" t="s">
        <v>24</v>
      </c>
      <c r="D612" s="2" t="s">
        <v>55</v>
      </c>
      <c r="E612" s="2" t="s">
        <v>57</v>
      </c>
      <c r="F612" s="2" t="s">
        <v>32</v>
      </c>
      <c r="G612" s="2" t="s">
        <v>128</v>
      </c>
      <c r="H612" s="2" t="s">
        <v>61</v>
      </c>
      <c r="I612" s="2">
        <v>52</v>
      </c>
      <c r="J612" s="2">
        <v>0.70472440944881887</v>
      </c>
      <c r="K612" s="2">
        <v>0.64388489208633093</v>
      </c>
      <c r="L612" s="2">
        <v>0.77826086956521734</v>
      </c>
      <c r="M612" s="2" t="s">
        <v>74</v>
      </c>
      <c r="N612" s="2" t="s">
        <v>1778</v>
      </c>
      <c r="O612" s="2" t="s">
        <v>1779</v>
      </c>
      <c r="P612" s="2">
        <v>55.3</v>
      </c>
    </row>
    <row r="613" spans="1:16" ht="15.75" customHeight="1" x14ac:dyDescent="0.25">
      <c r="A613" s="2" t="s">
        <v>106</v>
      </c>
      <c r="B613" s="2" t="s">
        <v>23</v>
      </c>
      <c r="C613" s="2" t="s">
        <v>24</v>
      </c>
      <c r="D613" s="2" t="s">
        <v>55</v>
      </c>
      <c r="E613" s="2" t="s">
        <v>57</v>
      </c>
      <c r="F613" s="2" t="s">
        <v>32</v>
      </c>
      <c r="G613" s="2" t="s">
        <v>133</v>
      </c>
      <c r="H613" s="2" t="s">
        <v>61</v>
      </c>
      <c r="I613" s="2">
        <v>53</v>
      </c>
      <c r="J613" s="2">
        <v>0.70472440944881887</v>
      </c>
      <c r="K613" s="2">
        <v>0.64388489208633093</v>
      </c>
      <c r="L613" s="2">
        <v>0.77826086956521734</v>
      </c>
      <c r="M613" s="2" t="s">
        <v>74</v>
      </c>
      <c r="N613" s="2" t="s">
        <v>1780</v>
      </c>
      <c r="O613" s="2" t="s">
        <v>1781</v>
      </c>
      <c r="P613" s="2">
        <v>45.4</v>
      </c>
    </row>
    <row r="614" spans="1:16" ht="15.75" customHeight="1" x14ac:dyDescent="0.25">
      <c r="A614" s="2" t="s">
        <v>106</v>
      </c>
      <c r="B614" s="2" t="s">
        <v>23</v>
      </c>
      <c r="C614" s="2" t="s">
        <v>24</v>
      </c>
      <c r="D614" s="2" t="s">
        <v>55</v>
      </c>
      <c r="E614" s="2" t="s">
        <v>57</v>
      </c>
      <c r="F614" s="2" t="s">
        <v>32</v>
      </c>
      <c r="G614" s="2" t="s">
        <v>138</v>
      </c>
      <c r="H614" s="2" t="s">
        <v>61</v>
      </c>
      <c r="I614" s="2">
        <v>54</v>
      </c>
      <c r="J614" s="2">
        <v>0.70472440944881887</v>
      </c>
      <c r="K614" s="2">
        <v>0.64388489208633093</v>
      </c>
      <c r="L614" s="2">
        <v>0.77826086956521734</v>
      </c>
      <c r="M614" s="2" t="s">
        <v>74</v>
      </c>
      <c r="N614" s="2" t="s">
        <v>1782</v>
      </c>
      <c r="O614" s="2" t="s">
        <v>1783</v>
      </c>
      <c r="P614" s="2">
        <v>44.8</v>
      </c>
    </row>
    <row r="615" spans="1:16" ht="15.75" customHeight="1" x14ac:dyDescent="0.25">
      <c r="A615" s="2" t="s">
        <v>106</v>
      </c>
      <c r="B615" s="2" t="s">
        <v>23</v>
      </c>
      <c r="C615" s="2" t="s">
        <v>24</v>
      </c>
      <c r="D615" s="2" t="s">
        <v>55</v>
      </c>
      <c r="E615" s="2" t="s">
        <v>57</v>
      </c>
      <c r="F615" s="2" t="s">
        <v>32</v>
      </c>
      <c r="G615" s="2" t="s">
        <v>143</v>
      </c>
      <c r="H615" s="2" t="s">
        <v>61</v>
      </c>
      <c r="I615" s="2">
        <v>55</v>
      </c>
      <c r="J615" s="2">
        <v>0.70472440944881887</v>
      </c>
      <c r="K615" s="2">
        <v>0.64388489208633093</v>
      </c>
      <c r="L615" s="2">
        <v>0.77826086956521734</v>
      </c>
      <c r="M615" s="2" t="s">
        <v>74</v>
      </c>
      <c r="N615" s="2" t="s">
        <v>1784</v>
      </c>
      <c r="O615" s="2" t="s">
        <v>1785</v>
      </c>
      <c r="P615" s="2">
        <v>45.1</v>
      </c>
    </row>
    <row r="616" spans="1:16" ht="15.75" customHeight="1" x14ac:dyDescent="0.25">
      <c r="A616" s="2" t="s">
        <v>106</v>
      </c>
      <c r="B616" s="2" t="s">
        <v>23</v>
      </c>
      <c r="C616" s="2" t="s">
        <v>24</v>
      </c>
      <c r="D616" s="2" t="s">
        <v>55</v>
      </c>
      <c r="E616" s="2" t="s">
        <v>57</v>
      </c>
      <c r="F616" s="2" t="s">
        <v>32</v>
      </c>
      <c r="G616" s="2" t="s">
        <v>149</v>
      </c>
      <c r="H616" s="2" t="s">
        <v>61</v>
      </c>
      <c r="I616" s="2">
        <v>56</v>
      </c>
      <c r="J616" s="2">
        <v>0.70472440944881887</v>
      </c>
      <c r="K616" s="2">
        <v>0.64388489208633093</v>
      </c>
      <c r="L616" s="2">
        <v>0.77826086956521734</v>
      </c>
      <c r="M616" s="2" t="s">
        <v>74</v>
      </c>
      <c r="N616" s="2" t="s">
        <v>1786</v>
      </c>
      <c r="O616" s="2" t="s">
        <v>1787</v>
      </c>
      <c r="P616" s="2">
        <v>55.2</v>
      </c>
    </row>
    <row r="617" spans="1:16" ht="15.75" customHeight="1" x14ac:dyDescent="0.25">
      <c r="A617" s="2" t="s">
        <v>106</v>
      </c>
      <c r="B617" s="2" t="s">
        <v>23</v>
      </c>
      <c r="C617" s="2" t="s">
        <v>24</v>
      </c>
      <c r="D617" s="2" t="s">
        <v>55</v>
      </c>
      <c r="E617" s="2" t="s">
        <v>57</v>
      </c>
      <c r="F617" s="2" t="s">
        <v>32</v>
      </c>
      <c r="G617" s="2" t="s">
        <v>154</v>
      </c>
      <c r="H617" s="2" t="s">
        <v>61</v>
      </c>
      <c r="I617" s="2">
        <v>57</v>
      </c>
      <c r="J617" s="2">
        <v>0.70472440944881887</v>
      </c>
      <c r="K617" s="2">
        <v>0.64388489208633093</v>
      </c>
      <c r="L617" s="2">
        <v>0.77826086956521734</v>
      </c>
      <c r="M617" s="2" t="s">
        <v>74</v>
      </c>
      <c r="N617" s="2" t="s">
        <v>1788</v>
      </c>
      <c r="O617" s="2" t="s">
        <v>1789</v>
      </c>
      <c r="P617" s="2">
        <v>44.5</v>
      </c>
    </row>
    <row r="618" spans="1:16" ht="15.75" customHeight="1" x14ac:dyDescent="0.25">
      <c r="A618" s="2" t="s">
        <v>106</v>
      </c>
      <c r="B618" s="2" t="s">
        <v>23</v>
      </c>
      <c r="C618" s="2" t="s">
        <v>24</v>
      </c>
      <c r="D618" s="2" t="s">
        <v>55</v>
      </c>
      <c r="E618" s="2" t="s">
        <v>57</v>
      </c>
      <c r="F618" s="2" t="s">
        <v>32</v>
      </c>
      <c r="G618" s="2" t="s">
        <v>159</v>
      </c>
      <c r="H618" s="2" t="s">
        <v>61</v>
      </c>
      <c r="I618" s="2">
        <v>58</v>
      </c>
      <c r="J618" s="2">
        <v>0.70472440944881887</v>
      </c>
      <c r="K618" s="2">
        <v>0.64388489208633093</v>
      </c>
      <c r="L618" s="2">
        <v>0.77826086956521734</v>
      </c>
      <c r="M618" s="2" t="s">
        <v>74</v>
      </c>
      <c r="N618" s="2" t="s">
        <v>1790</v>
      </c>
      <c r="O618" s="2" t="s">
        <v>1791</v>
      </c>
      <c r="P618" s="2">
        <v>55.2</v>
      </c>
    </row>
    <row r="619" spans="1:16" ht="15.75" customHeight="1" x14ac:dyDescent="0.25">
      <c r="A619" s="2" t="s">
        <v>106</v>
      </c>
      <c r="B619" s="2" t="s">
        <v>23</v>
      </c>
      <c r="C619" s="2" t="s">
        <v>24</v>
      </c>
      <c r="D619" s="2" t="s">
        <v>55</v>
      </c>
      <c r="E619" s="2" t="s">
        <v>57</v>
      </c>
      <c r="F619" s="2" t="s">
        <v>32</v>
      </c>
      <c r="G619" s="2" t="s">
        <v>164</v>
      </c>
      <c r="H619" s="2" t="s">
        <v>61</v>
      </c>
      <c r="I619" s="2">
        <v>59</v>
      </c>
      <c r="J619" s="2">
        <v>0.70472440944881887</v>
      </c>
      <c r="K619" s="2">
        <v>0.64388489208633093</v>
      </c>
      <c r="L619" s="2">
        <v>0.77826086956521734</v>
      </c>
      <c r="M619" s="2" t="s">
        <v>74</v>
      </c>
      <c r="N619" s="2" t="s">
        <v>1792</v>
      </c>
      <c r="O619" s="2" t="s">
        <v>1793</v>
      </c>
      <c r="P619" s="2">
        <v>54.7</v>
      </c>
    </row>
    <row r="620" spans="1:16" ht="15.75" customHeight="1" x14ac:dyDescent="0.25">
      <c r="A620" s="2" t="s">
        <v>106</v>
      </c>
      <c r="B620" s="2" t="s">
        <v>23</v>
      </c>
      <c r="C620" s="2" t="s">
        <v>24</v>
      </c>
      <c r="D620" s="2" t="s">
        <v>55</v>
      </c>
      <c r="E620" s="2" t="s">
        <v>57</v>
      </c>
      <c r="F620" s="2" t="s">
        <v>32</v>
      </c>
      <c r="G620" s="2" t="s">
        <v>169</v>
      </c>
      <c r="H620" s="2" t="s">
        <v>61</v>
      </c>
      <c r="I620" s="2">
        <v>60</v>
      </c>
      <c r="J620" s="2">
        <v>0.70472440944881887</v>
      </c>
      <c r="K620" s="2">
        <v>0.64388489208633093</v>
      </c>
      <c r="L620" s="2">
        <v>0.77826086956521734</v>
      </c>
      <c r="M620" s="2" t="s">
        <v>74</v>
      </c>
      <c r="N620" s="2" t="s">
        <v>1794</v>
      </c>
      <c r="O620" s="2" t="s">
        <v>1795</v>
      </c>
      <c r="P620" s="2">
        <v>45.1</v>
      </c>
    </row>
    <row r="621" spans="1:16" ht="15.75" customHeight="1" x14ac:dyDescent="0.25">
      <c r="A621" s="2" t="s">
        <v>106</v>
      </c>
      <c r="B621" s="2" t="s">
        <v>23</v>
      </c>
      <c r="C621" s="2" t="s">
        <v>24</v>
      </c>
      <c r="D621" s="2" t="s">
        <v>55</v>
      </c>
      <c r="E621" s="2" t="s">
        <v>57</v>
      </c>
      <c r="F621" s="2" t="s">
        <v>32</v>
      </c>
      <c r="G621" s="2" t="s">
        <v>174</v>
      </c>
      <c r="H621" s="2" t="s">
        <v>61</v>
      </c>
      <c r="I621" s="2">
        <v>61</v>
      </c>
      <c r="J621" s="2">
        <v>0.70472440944881887</v>
      </c>
      <c r="K621" s="2">
        <v>0.64388489208633093</v>
      </c>
      <c r="L621" s="2">
        <v>0.77826086956521734</v>
      </c>
      <c r="M621" s="2" t="s">
        <v>74</v>
      </c>
      <c r="N621" s="2" t="s">
        <v>1796</v>
      </c>
      <c r="O621" s="2" t="s">
        <v>1797</v>
      </c>
      <c r="P621" s="2">
        <v>45</v>
      </c>
    </row>
    <row r="622" spans="1:16" ht="15.75" customHeight="1" x14ac:dyDescent="0.25">
      <c r="A622" s="2" t="s">
        <v>106</v>
      </c>
      <c r="B622" s="2" t="s">
        <v>23</v>
      </c>
      <c r="C622" s="2" t="s">
        <v>24</v>
      </c>
      <c r="D622" s="2" t="s">
        <v>55</v>
      </c>
      <c r="E622" s="2" t="s">
        <v>179</v>
      </c>
      <c r="F622" s="2" t="s">
        <v>12</v>
      </c>
      <c r="G622" s="2" t="s">
        <v>180</v>
      </c>
      <c r="H622" s="2" t="s">
        <v>182</v>
      </c>
      <c r="I622" s="2">
        <v>42</v>
      </c>
      <c r="J622" s="2">
        <v>0.70744680851063824</v>
      </c>
      <c r="K622" s="2">
        <v>0.64251207729468596</v>
      </c>
      <c r="L622" s="2">
        <v>0.78698224852071008</v>
      </c>
      <c r="M622" s="2" t="s">
        <v>65</v>
      </c>
      <c r="N622" s="2" t="s">
        <v>1798</v>
      </c>
      <c r="O622" s="2" t="s">
        <v>1799</v>
      </c>
      <c r="P622" s="2">
        <v>1</v>
      </c>
    </row>
    <row r="623" spans="1:16" ht="15.75" customHeight="1" x14ac:dyDescent="0.25">
      <c r="A623" s="2" t="s">
        <v>106</v>
      </c>
      <c r="B623" s="2" t="s">
        <v>23</v>
      </c>
      <c r="C623" s="2" t="s">
        <v>24</v>
      </c>
      <c r="D623" s="2" t="s">
        <v>55</v>
      </c>
      <c r="E623" s="2" t="s">
        <v>179</v>
      </c>
      <c r="F623" s="2" t="s">
        <v>12</v>
      </c>
      <c r="G623" s="2" t="s">
        <v>186</v>
      </c>
      <c r="H623" s="2" t="s">
        <v>182</v>
      </c>
      <c r="I623" s="2">
        <v>43</v>
      </c>
      <c r="J623" s="2">
        <v>0.70744680851063824</v>
      </c>
      <c r="K623" s="2">
        <v>0.64251207729468596</v>
      </c>
      <c r="L623" s="2">
        <v>0.78698224852071008</v>
      </c>
      <c r="M623" s="2" t="s">
        <v>74</v>
      </c>
      <c r="N623" s="2" t="s">
        <v>1800</v>
      </c>
      <c r="O623" s="2" t="s">
        <v>1801</v>
      </c>
      <c r="P623" s="2">
        <v>44.4</v>
      </c>
    </row>
    <row r="624" spans="1:16" ht="15.75" customHeight="1" x14ac:dyDescent="0.25">
      <c r="A624" s="2" t="s">
        <v>106</v>
      </c>
      <c r="B624" s="2" t="s">
        <v>23</v>
      </c>
      <c r="C624" s="2" t="s">
        <v>24</v>
      </c>
      <c r="D624" s="2" t="s">
        <v>55</v>
      </c>
      <c r="E624" s="2" t="s">
        <v>179</v>
      </c>
      <c r="F624" s="2" t="s">
        <v>12</v>
      </c>
      <c r="G624" s="2" t="s">
        <v>192</v>
      </c>
      <c r="H624" s="2" t="s">
        <v>182</v>
      </c>
      <c r="I624" s="2">
        <v>44</v>
      </c>
      <c r="J624" s="2">
        <v>0.70744680851063824</v>
      </c>
      <c r="K624" s="2">
        <v>0.64251207729468596</v>
      </c>
      <c r="L624" s="2">
        <v>0.78698224852071008</v>
      </c>
      <c r="M624" s="2" t="s">
        <v>74</v>
      </c>
      <c r="N624" s="2" t="s">
        <v>1802</v>
      </c>
      <c r="O624" s="2" t="s">
        <v>1803</v>
      </c>
      <c r="P624" s="2">
        <v>42.8</v>
      </c>
    </row>
    <row r="625" spans="1:16" ht="15.75" customHeight="1" x14ac:dyDescent="0.25">
      <c r="A625" s="2" t="s">
        <v>106</v>
      </c>
      <c r="B625" s="2" t="s">
        <v>23</v>
      </c>
      <c r="C625" s="2" t="s">
        <v>24</v>
      </c>
      <c r="D625" s="2" t="s">
        <v>55</v>
      </c>
      <c r="E625" s="2" t="s">
        <v>179</v>
      </c>
      <c r="F625" s="2" t="s">
        <v>12</v>
      </c>
      <c r="G625" s="2" t="s">
        <v>197</v>
      </c>
      <c r="H625" s="2" t="s">
        <v>182</v>
      </c>
      <c r="I625" s="2">
        <v>45</v>
      </c>
      <c r="J625" s="2">
        <v>0.70744680851063824</v>
      </c>
      <c r="K625" s="2">
        <v>0.64251207729468596</v>
      </c>
      <c r="L625" s="2">
        <v>0.78698224852071008</v>
      </c>
      <c r="M625" s="2" t="s">
        <v>74</v>
      </c>
      <c r="N625" s="2" t="s">
        <v>1804</v>
      </c>
      <c r="O625" s="2" t="s">
        <v>1805</v>
      </c>
      <c r="P625" s="2">
        <v>53.3</v>
      </c>
    </row>
    <row r="626" spans="1:16" ht="15.75" customHeight="1" x14ac:dyDescent="0.25">
      <c r="A626" s="2" t="s">
        <v>106</v>
      </c>
      <c r="B626" s="2" t="s">
        <v>23</v>
      </c>
      <c r="C626" s="2" t="s">
        <v>24</v>
      </c>
      <c r="D626" s="2" t="s">
        <v>55</v>
      </c>
      <c r="E626" s="2" t="s">
        <v>179</v>
      </c>
      <c r="F626" s="2" t="s">
        <v>12</v>
      </c>
      <c r="G626" s="2" t="s">
        <v>202</v>
      </c>
      <c r="H626" s="2" t="s">
        <v>182</v>
      </c>
      <c r="I626" s="2">
        <v>46</v>
      </c>
      <c r="J626" s="2">
        <v>0.70744680851063824</v>
      </c>
      <c r="K626" s="2">
        <v>0.64251207729468596</v>
      </c>
      <c r="L626" s="2">
        <v>0.78698224852071008</v>
      </c>
      <c r="M626" s="2" t="s">
        <v>74</v>
      </c>
      <c r="N626" s="2" t="s">
        <v>1806</v>
      </c>
      <c r="O626" s="2" t="s">
        <v>1807</v>
      </c>
      <c r="P626" s="2">
        <v>53.8</v>
      </c>
    </row>
    <row r="627" spans="1:16" ht="15.75" customHeight="1" x14ac:dyDescent="0.25">
      <c r="A627" s="2" t="s">
        <v>106</v>
      </c>
      <c r="B627" s="2" t="s">
        <v>23</v>
      </c>
      <c r="C627" s="2" t="s">
        <v>24</v>
      </c>
      <c r="D627" s="2" t="s">
        <v>55</v>
      </c>
      <c r="E627" s="2" t="s">
        <v>179</v>
      </c>
      <c r="F627" s="2" t="s">
        <v>12</v>
      </c>
      <c r="G627" s="2" t="s">
        <v>207</v>
      </c>
      <c r="H627" s="2" t="s">
        <v>182</v>
      </c>
      <c r="I627" s="2">
        <v>47</v>
      </c>
      <c r="J627" s="2">
        <v>0.70744680851063824</v>
      </c>
      <c r="K627" s="2">
        <v>0.64251207729468596</v>
      </c>
      <c r="L627" s="2">
        <v>0.78698224852071008</v>
      </c>
      <c r="M627" s="2" t="s">
        <v>74</v>
      </c>
      <c r="N627" s="2" t="s">
        <v>1808</v>
      </c>
      <c r="O627" s="2" t="s">
        <v>1809</v>
      </c>
      <c r="P627" s="2">
        <v>54.9</v>
      </c>
    </row>
    <row r="628" spans="1:16" ht="15.75" customHeight="1" x14ac:dyDescent="0.25">
      <c r="A628" s="2" t="s">
        <v>106</v>
      </c>
      <c r="B628" s="2" t="s">
        <v>23</v>
      </c>
      <c r="C628" s="2" t="s">
        <v>24</v>
      </c>
      <c r="D628" s="2" t="s">
        <v>55</v>
      </c>
      <c r="E628" s="2" t="s">
        <v>179</v>
      </c>
      <c r="F628" s="2" t="s">
        <v>12</v>
      </c>
      <c r="G628" s="2" t="s">
        <v>212</v>
      </c>
      <c r="H628" s="2" t="s">
        <v>182</v>
      </c>
      <c r="I628" s="2">
        <v>48</v>
      </c>
      <c r="J628" s="2">
        <v>0.70744680851063824</v>
      </c>
      <c r="K628" s="2">
        <v>0.64251207729468596</v>
      </c>
      <c r="L628" s="2">
        <v>0.78698224852071008</v>
      </c>
      <c r="M628" s="2" t="s">
        <v>74</v>
      </c>
      <c r="N628" s="2" t="s">
        <v>1810</v>
      </c>
      <c r="O628" s="2" t="s">
        <v>1811</v>
      </c>
      <c r="P628" s="2">
        <v>53.9</v>
      </c>
    </row>
    <row r="629" spans="1:16" ht="15.75" customHeight="1" x14ac:dyDescent="0.25">
      <c r="A629" s="2" t="s">
        <v>106</v>
      </c>
      <c r="B629" s="2" t="s">
        <v>23</v>
      </c>
      <c r="C629" s="2" t="s">
        <v>24</v>
      </c>
      <c r="D629" s="2" t="s">
        <v>55</v>
      </c>
      <c r="E629" s="2" t="s">
        <v>179</v>
      </c>
      <c r="F629" s="2" t="s">
        <v>12</v>
      </c>
      <c r="G629" s="2" t="s">
        <v>217</v>
      </c>
      <c r="H629" s="2" t="s">
        <v>182</v>
      </c>
      <c r="I629" s="2">
        <v>49</v>
      </c>
      <c r="J629" s="2">
        <v>0.70744680851063824</v>
      </c>
      <c r="K629" s="2">
        <v>0.64251207729468596</v>
      </c>
      <c r="L629" s="2">
        <v>0.78698224852071008</v>
      </c>
      <c r="M629" s="2" t="s">
        <v>74</v>
      </c>
      <c r="N629" s="2" t="s">
        <v>1812</v>
      </c>
      <c r="O629" s="2" t="s">
        <v>1813</v>
      </c>
      <c r="P629" s="2">
        <v>43.5</v>
      </c>
    </row>
    <row r="630" spans="1:16" ht="15.75" customHeight="1" x14ac:dyDescent="0.25">
      <c r="A630" s="2" t="s">
        <v>106</v>
      </c>
      <c r="B630" s="2" t="s">
        <v>23</v>
      </c>
      <c r="C630" s="2" t="s">
        <v>24</v>
      </c>
      <c r="D630" s="2" t="s">
        <v>55</v>
      </c>
      <c r="E630" s="2" t="s">
        <v>179</v>
      </c>
      <c r="F630" s="2" t="s">
        <v>12</v>
      </c>
      <c r="G630" s="2" t="s">
        <v>222</v>
      </c>
      <c r="H630" s="2" t="s">
        <v>182</v>
      </c>
      <c r="I630" s="2">
        <v>50</v>
      </c>
      <c r="J630" s="2">
        <v>0.70744680851063824</v>
      </c>
      <c r="K630" s="2">
        <v>0.64251207729468596</v>
      </c>
      <c r="L630" s="2">
        <v>0.78698224852071008</v>
      </c>
      <c r="M630" s="2" t="s">
        <v>74</v>
      </c>
      <c r="N630" s="2" t="s">
        <v>1814</v>
      </c>
      <c r="O630" s="2" t="s">
        <v>1815</v>
      </c>
      <c r="P630" s="2">
        <v>54</v>
      </c>
    </row>
    <row r="631" spans="1:16" ht="15.75" customHeight="1" x14ac:dyDescent="0.25">
      <c r="A631" s="2" t="s">
        <v>106</v>
      </c>
      <c r="B631" s="2" t="s">
        <v>23</v>
      </c>
      <c r="C631" s="2" t="s">
        <v>24</v>
      </c>
      <c r="D631" s="2" t="s">
        <v>55</v>
      </c>
      <c r="E631" s="2" t="s">
        <v>179</v>
      </c>
      <c r="F631" s="2" t="s">
        <v>12</v>
      </c>
      <c r="G631" s="2" t="s">
        <v>227</v>
      </c>
      <c r="H631" s="2" t="s">
        <v>182</v>
      </c>
      <c r="I631" s="2">
        <v>51</v>
      </c>
      <c r="J631" s="2">
        <v>0.70744680851063824</v>
      </c>
      <c r="K631" s="2">
        <v>0.64251207729468596</v>
      </c>
      <c r="L631" s="2">
        <v>0.78698224852071008</v>
      </c>
      <c r="M631" s="2" t="s">
        <v>74</v>
      </c>
      <c r="N631" s="2" t="s">
        <v>1816</v>
      </c>
      <c r="O631" s="2" t="s">
        <v>1817</v>
      </c>
      <c r="P631" s="2">
        <v>54</v>
      </c>
    </row>
    <row r="632" spans="1:16" ht="15.75" customHeight="1" x14ac:dyDescent="0.25">
      <c r="A632" s="2" t="s">
        <v>106</v>
      </c>
      <c r="B632" s="2" t="s">
        <v>23</v>
      </c>
      <c r="C632" s="2" t="s">
        <v>24</v>
      </c>
      <c r="D632" s="2" t="s">
        <v>55</v>
      </c>
      <c r="E632" s="2" t="s">
        <v>179</v>
      </c>
      <c r="F632" s="2" t="s">
        <v>12</v>
      </c>
      <c r="G632" s="2" t="s">
        <v>232</v>
      </c>
      <c r="H632" s="2" t="s">
        <v>182</v>
      </c>
      <c r="I632" s="2">
        <v>52</v>
      </c>
      <c r="J632" s="2">
        <v>0.70744680851063824</v>
      </c>
      <c r="K632" s="2">
        <v>0.64251207729468596</v>
      </c>
      <c r="L632" s="2">
        <v>0.78698224852071008</v>
      </c>
      <c r="M632" s="2" t="s">
        <v>74</v>
      </c>
      <c r="N632" s="2" t="s">
        <v>1818</v>
      </c>
      <c r="O632" s="2" t="s">
        <v>1819</v>
      </c>
      <c r="P632" s="2">
        <v>44.1</v>
      </c>
    </row>
    <row r="633" spans="1:16" ht="15.75" customHeight="1" x14ac:dyDescent="0.25">
      <c r="A633" s="2" t="s">
        <v>106</v>
      </c>
      <c r="B633" s="2" t="s">
        <v>23</v>
      </c>
      <c r="C633" s="2" t="s">
        <v>24</v>
      </c>
      <c r="D633" s="2" t="s">
        <v>55</v>
      </c>
      <c r="E633" s="2" t="s">
        <v>179</v>
      </c>
      <c r="F633" s="2" t="s">
        <v>12</v>
      </c>
      <c r="G633" s="2" t="s">
        <v>237</v>
      </c>
      <c r="H633" s="2" t="s">
        <v>182</v>
      </c>
      <c r="I633" s="2">
        <v>53</v>
      </c>
      <c r="J633" s="2">
        <v>0.70744680851063824</v>
      </c>
      <c r="K633" s="2">
        <v>0.64251207729468596</v>
      </c>
      <c r="L633" s="2">
        <v>0.78698224852071008</v>
      </c>
      <c r="M633" s="2" t="s">
        <v>74</v>
      </c>
      <c r="N633" s="2" t="s">
        <v>1820</v>
      </c>
      <c r="O633" s="2" t="s">
        <v>1821</v>
      </c>
      <c r="P633" s="2">
        <v>54.5</v>
      </c>
    </row>
    <row r="634" spans="1:16" ht="15.75" customHeight="1" x14ac:dyDescent="0.25">
      <c r="A634" s="2" t="s">
        <v>106</v>
      </c>
      <c r="B634" s="2" t="s">
        <v>23</v>
      </c>
      <c r="C634" s="2" t="s">
        <v>24</v>
      </c>
      <c r="D634" s="2" t="s">
        <v>55</v>
      </c>
      <c r="E634" s="2" t="s">
        <v>179</v>
      </c>
      <c r="F634" s="2" t="s">
        <v>12</v>
      </c>
      <c r="G634" s="2" t="s">
        <v>242</v>
      </c>
      <c r="H634" s="2" t="s">
        <v>182</v>
      </c>
      <c r="I634" s="2">
        <v>54</v>
      </c>
      <c r="J634" s="2">
        <v>0.70744680851063824</v>
      </c>
      <c r="K634" s="2">
        <v>0.64251207729468596</v>
      </c>
      <c r="L634" s="2">
        <v>0.78698224852071008</v>
      </c>
      <c r="M634" s="2" t="s">
        <v>74</v>
      </c>
      <c r="N634" s="2" t="s">
        <v>1822</v>
      </c>
      <c r="O634" s="2" t="s">
        <v>1823</v>
      </c>
      <c r="P634" s="2">
        <v>54.3</v>
      </c>
    </row>
    <row r="635" spans="1:16" ht="15.75" customHeight="1" x14ac:dyDescent="0.25">
      <c r="A635" s="2" t="s">
        <v>106</v>
      </c>
      <c r="B635" s="2" t="s">
        <v>23</v>
      </c>
      <c r="C635" s="2" t="s">
        <v>24</v>
      </c>
      <c r="D635" s="2" t="s">
        <v>55</v>
      </c>
      <c r="E635" s="2" t="s">
        <v>179</v>
      </c>
      <c r="F635" s="2" t="s">
        <v>12</v>
      </c>
      <c r="G635" s="2" t="s">
        <v>247</v>
      </c>
      <c r="H635" s="2" t="s">
        <v>182</v>
      </c>
      <c r="I635" s="2">
        <v>55</v>
      </c>
      <c r="J635" s="2">
        <v>0.70744680851063824</v>
      </c>
      <c r="K635" s="2">
        <v>0.64251207729468596</v>
      </c>
      <c r="L635" s="2">
        <v>0.78698224852071008</v>
      </c>
      <c r="M635" s="2" t="s">
        <v>74</v>
      </c>
      <c r="N635" s="2" t="s">
        <v>1824</v>
      </c>
      <c r="O635" s="2" t="s">
        <v>1825</v>
      </c>
      <c r="P635" s="2">
        <v>54.4</v>
      </c>
    </row>
    <row r="636" spans="1:16" ht="15.75" customHeight="1" x14ac:dyDescent="0.25">
      <c r="A636" s="2" t="s">
        <v>106</v>
      </c>
      <c r="B636" s="2" t="s">
        <v>23</v>
      </c>
      <c r="C636" s="2" t="s">
        <v>24</v>
      </c>
      <c r="D636" s="2" t="s">
        <v>55</v>
      </c>
      <c r="E636" s="2" t="s">
        <v>179</v>
      </c>
      <c r="F636" s="2" t="s">
        <v>12</v>
      </c>
      <c r="G636" s="2" t="s">
        <v>252</v>
      </c>
      <c r="H636" s="2" t="s">
        <v>182</v>
      </c>
      <c r="I636" s="2">
        <v>56</v>
      </c>
      <c r="J636" s="2">
        <v>0.70744680851063824</v>
      </c>
      <c r="K636" s="2">
        <v>0.64251207729468596</v>
      </c>
      <c r="L636" s="2">
        <v>0.78698224852071008</v>
      </c>
      <c r="M636" s="2" t="s">
        <v>74</v>
      </c>
      <c r="N636" s="2" t="s">
        <v>1826</v>
      </c>
      <c r="O636" s="2" t="s">
        <v>1827</v>
      </c>
      <c r="P636" s="2">
        <v>54.4</v>
      </c>
    </row>
    <row r="637" spans="1:16" ht="15.75" customHeight="1" x14ac:dyDescent="0.25">
      <c r="A637" s="2" t="s">
        <v>106</v>
      </c>
      <c r="B637" s="2" t="s">
        <v>23</v>
      </c>
      <c r="C637" s="2" t="s">
        <v>24</v>
      </c>
      <c r="D637" s="2" t="s">
        <v>55</v>
      </c>
      <c r="E637" s="2" t="s">
        <v>179</v>
      </c>
      <c r="F637" s="2" t="s">
        <v>12</v>
      </c>
      <c r="G637" s="2" t="s">
        <v>257</v>
      </c>
      <c r="H637" s="2" t="s">
        <v>182</v>
      </c>
      <c r="I637" s="2">
        <v>57</v>
      </c>
      <c r="J637" s="2">
        <v>0.70744680851063824</v>
      </c>
      <c r="K637" s="2">
        <v>0.64251207729468596</v>
      </c>
      <c r="L637" s="2">
        <v>0.78698224852071008</v>
      </c>
      <c r="M637" s="2" t="s">
        <v>74</v>
      </c>
      <c r="N637" s="2" t="s">
        <v>1828</v>
      </c>
      <c r="O637" s="2" t="s">
        <v>1829</v>
      </c>
      <c r="P637" s="2">
        <v>54</v>
      </c>
    </row>
    <row r="638" spans="1:16" ht="15.75" customHeight="1" x14ac:dyDescent="0.25">
      <c r="A638" s="2" t="s">
        <v>106</v>
      </c>
      <c r="B638" s="2" t="s">
        <v>23</v>
      </c>
      <c r="C638" s="2" t="s">
        <v>24</v>
      </c>
      <c r="D638" s="2" t="s">
        <v>55</v>
      </c>
      <c r="E638" s="2" t="s">
        <v>179</v>
      </c>
      <c r="F638" s="2" t="s">
        <v>12</v>
      </c>
      <c r="G638" s="2" t="s">
        <v>262</v>
      </c>
      <c r="H638" s="2" t="s">
        <v>182</v>
      </c>
      <c r="I638" s="2">
        <v>58</v>
      </c>
      <c r="J638" s="2">
        <v>0.70744680851063824</v>
      </c>
      <c r="K638" s="2">
        <v>0.64251207729468596</v>
      </c>
      <c r="L638" s="2">
        <v>0.78698224852071008</v>
      </c>
      <c r="M638" s="2" t="s">
        <v>74</v>
      </c>
      <c r="N638" s="2" t="s">
        <v>1830</v>
      </c>
      <c r="O638" s="2" t="s">
        <v>1831</v>
      </c>
      <c r="P638" s="2">
        <v>43.8</v>
      </c>
    </row>
    <row r="639" spans="1:16" ht="15.75" customHeight="1" x14ac:dyDescent="0.25">
      <c r="A639" s="2" t="s">
        <v>106</v>
      </c>
      <c r="B639" s="2" t="s">
        <v>23</v>
      </c>
      <c r="C639" s="2" t="s">
        <v>24</v>
      </c>
      <c r="D639" s="2" t="s">
        <v>55</v>
      </c>
      <c r="E639" s="2" t="s">
        <v>179</v>
      </c>
      <c r="F639" s="2" t="s">
        <v>12</v>
      </c>
      <c r="G639" s="2" t="s">
        <v>267</v>
      </c>
      <c r="H639" s="2" t="s">
        <v>182</v>
      </c>
      <c r="I639" s="2">
        <v>59</v>
      </c>
      <c r="J639" s="2">
        <v>0.70744680851063824</v>
      </c>
      <c r="K639" s="2">
        <v>0.64251207729468596</v>
      </c>
      <c r="L639" s="2">
        <v>0.78698224852071008</v>
      </c>
      <c r="M639" s="2" t="s">
        <v>74</v>
      </c>
      <c r="N639" s="2" t="s">
        <v>1832</v>
      </c>
      <c r="O639" s="2" t="s">
        <v>1833</v>
      </c>
      <c r="P639" s="2">
        <v>43.7</v>
      </c>
    </row>
    <row r="640" spans="1:16" ht="15.75" customHeight="1" x14ac:dyDescent="0.25">
      <c r="A640" s="2" t="s">
        <v>106</v>
      </c>
      <c r="B640" s="2" t="s">
        <v>23</v>
      </c>
      <c r="C640" s="2" t="s">
        <v>24</v>
      </c>
      <c r="D640" s="2" t="s">
        <v>55</v>
      </c>
      <c r="E640" s="2" t="s">
        <v>179</v>
      </c>
      <c r="F640" s="2" t="s">
        <v>12</v>
      </c>
      <c r="G640" s="2" t="s">
        <v>272</v>
      </c>
      <c r="H640" s="2" t="s">
        <v>182</v>
      </c>
      <c r="I640" s="2">
        <v>60</v>
      </c>
      <c r="J640" s="2">
        <v>0.70744680851063824</v>
      </c>
      <c r="K640" s="2">
        <v>0.64251207729468596</v>
      </c>
      <c r="L640" s="2">
        <v>0.78698224852071008</v>
      </c>
      <c r="M640" s="2" t="s">
        <v>74</v>
      </c>
      <c r="N640" s="2" t="s">
        <v>1834</v>
      </c>
      <c r="O640" s="2" t="s">
        <v>1835</v>
      </c>
      <c r="P640" s="2">
        <v>43.7</v>
      </c>
    </row>
    <row r="641" spans="1:16" ht="15.75" customHeight="1" x14ac:dyDescent="0.25">
      <c r="A641" s="2" t="s">
        <v>106</v>
      </c>
      <c r="B641" s="2" t="s">
        <v>23</v>
      </c>
      <c r="C641" s="2" t="s">
        <v>24</v>
      </c>
      <c r="D641" s="2" t="s">
        <v>55</v>
      </c>
      <c r="E641" s="2" t="s">
        <v>179</v>
      </c>
      <c r="F641" s="2" t="s">
        <v>12</v>
      </c>
      <c r="G641" s="2" t="s">
        <v>277</v>
      </c>
      <c r="H641" s="2" t="s">
        <v>182</v>
      </c>
      <c r="I641" s="2">
        <v>61</v>
      </c>
      <c r="J641" s="2">
        <v>0.70744680851063824</v>
      </c>
      <c r="K641" s="2">
        <v>0.64251207729468596</v>
      </c>
      <c r="L641" s="2">
        <v>0.78698224852071008</v>
      </c>
      <c r="M641" s="2" t="s">
        <v>74</v>
      </c>
      <c r="N641" s="2" t="s">
        <v>1836</v>
      </c>
      <c r="O641" s="2" t="s">
        <v>1837</v>
      </c>
      <c r="P641" s="2">
        <v>53.5</v>
      </c>
    </row>
    <row r="642" spans="1:16" ht="15.75" customHeight="1" x14ac:dyDescent="0.25">
      <c r="A642" s="2" t="s">
        <v>106</v>
      </c>
      <c r="B642" s="2" t="s">
        <v>23</v>
      </c>
      <c r="C642" s="2" t="s">
        <v>24</v>
      </c>
      <c r="D642" s="2" t="s">
        <v>55</v>
      </c>
      <c r="E642" s="2" t="s">
        <v>282</v>
      </c>
      <c r="F642" s="2" t="s">
        <v>26</v>
      </c>
      <c r="G642" s="2" t="s">
        <v>283</v>
      </c>
      <c r="H642" s="2" t="s">
        <v>285</v>
      </c>
      <c r="I642" s="2">
        <v>42</v>
      </c>
      <c r="J642" s="2">
        <v>0.72921108742004259</v>
      </c>
      <c r="K642" s="2">
        <v>0.69230769230769229</v>
      </c>
      <c r="L642" s="2">
        <v>0.77027027027027029</v>
      </c>
      <c r="M642" s="2" t="s">
        <v>65</v>
      </c>
      <c r="N642" s="2" t="s">
        <v>1838</v>
      </c>
      <c r="O642" s="2" t="s">
        <v>1839</v>
      </c>
      <c r="P642" s="2">
        <v>1.4</v>
      </c>
    </row>
    <row r="643" spans="1:16" ht="15.75" customHeight="1" x14ac:dyDescent="0.25">
      <c r="A643" s="2" t="s">
        <v>106</v>
      </c>
      <c r="B643" s="2" t="s">
        <v>23</v>
      </c>
      <c r="C643" s="2" t="s">
        <v>24</v>
      </c>
      <c r="D643" s="2" t="s">
        <v>55</v>
      </c>
      <c r="E643" s="2" t="s">
        <v>282</v>
      </c>
      <c r="F643" s="2" t="s">
        <v>26</v>
      </c>
      <c r="G643" s="2" t="s">
        <v>289</v>
      </c>
      <c r="H643" s="2" t="s">
        <v>285</v>
      </c>
      <c r="I643" s="2">
        <v>43</v>
      </c>
      <c r="J643" s="2">
        <v>0.72921108742004259</v>
      </c>
      <c r="K643" s="2">
        <v>0.69230769230769229</v>
      </c>
      <c r="L643" s="2">
        <v>0.77027027027027029</v>
      </c>
      <c r="M643" s="2" t="s">
        <v>74</v>
      </c>
      <c r="N643" s="2" t="s">
        <v>1840</v>
      </c>
      <c r="O643" s="2" t="s">
        <v>1841</v>
      </c>
      <c r="P643" s="2">
        <v>44.1</v>
      </c>
    </row>
    <row r="644" spans="1:16" ht="15.75" customHeight="1" x14ac:dyDescent="0.25">
      <c r="A644" s="2" t="s">
        <v>106</v>
      </c>
      <c r="B644" s="2" t="s">
        <v>23</v>
      </c>
      <c r="C644" s="2" t="s">
        <v>24</v>
      </c>
      <c r="D644" s="2" t="s">
        <v>55</v>
      </c>
      <c r="E644" s="2" t="s">
        <v>282</v>
      </c>
      <c r="F644" s="2" t="s">
        <v>26</v>
      </c>
      <c r="G644" s="2" t="s">
        <v>294</v>
      </c>
      <c r="H644" s="2" t="s">
        <v>285</v>
      </c>
      <c r="I644" s="2">
        <v>44</v>
      </c>
      <c r="J644" s="2">
        <v>0.72921108742004259</v>
      </c>
      <c r="K644" s="2">
        <v>0.69230769230769229</v>
      </c>
      <c r="L644" s="2">
        <v>0.77027027027027029</v>
      </c>
      <c r="M644" s="2" t="s">
        <v>74</v>
      </c>
      <c r="N644" s="2" t="s">
        <v>1842</v>
      </c>
      <c r="O644" s="2" t="s">
        <v>1843</v>
      </c>
      <c r="P644" s="2">
        <v>45.1</v>
      </c>
    </row>
    <row r="645" spans="1:16" ht="15.75" customHeight="1" x14ac:dyDescent="0.25">
      <c r="A645" s="2" t="s">
        <v>106</v>
      </c>
      <c r="B645" s="2" t="s">
        <v>23</v>
      </c>
      <c r="C645" s="2" t="s">
        <v>24</v>
      </c>
      <c r="D645" s="2" t="s">
        <v>55</v>
      </c>
      <c r="E645" s="2" t="s">
        <v>282</v>
      </c>
      <c r="F645" s="2" t="s">
        <v>26</v>
      </c>
      <c r="G645" s="2" t="s">
        <v>299</v>
      </c>
      <c r="H645" s="2" t="s">
        <v>285</v>
      </c>
      <c r="I645" s="2">
        <v>45</v>
      </c>
      <c r="J645" s="2">
        <v>0.72921108742004259</v>
      </c>
      <c r="K645" s="2">
        <v>0.69230769230769229</v>
      </c>
      <c r="L645" s="2">
        <v>0.77027027027027029</v>
      </c>
      <c r="M645" s="2" t="s">
        <v>74</v>
      </c>
      <c r="N645" s="2" t="s">
        <v>1844</v>
      </c>
      <c r="O645" s="2" t="s">
        <v>1845</v>
      </c>
      <c r="P645" s="2">
        <v>55.6</v>
      </c>
    </row>
    <row r="646" spans="1:16" ht="15.75" customHeight="1" x14ac:dyDescent="0.25">
      <c r="A646" s="2" t="s">
        <v>106</v>
      </c>
      <c r="B646" s="2" t="s">
        <v>23</v>
      </c>
      <c r="C646" s="2" t="s">
        <v>24</v>
      </c>
      <c r="D646" s="2" t="s">
        <v>55</v>
      </c>
      <c r="E646" s="2" t="s">
        <v>282</v>
      </c>
      <c r="F646" s="2" t="s">
        <v>26</v>
      </c>
      <c r="G646" s="2" t="s">
        <v>304</v>
      </c>
      <c r="H646" s="2" t="s">
        <v>285</v>
      </c>
      <c r="I646" s="2">
        <v>46</v>
      </c>
      <c r="J646" s="2">
        <v>0.72921108742004259</v>
      </c>
      <c r="K646" s="2">
        <v>0.69230769230769229</v>
      </c>
      <c r="L646" s="2">
        <v>0.77027027027027029</v>
      </c>
      <c r="M646" s="2" t="s">
        <v>74</v>
      </c>
      <c r="N646" s="2" t="s">
        <v>1846</v>
      </c>
      <c r="O646" s="2" t="s">
        <v>1847</v>
      </c>
      <c r="P646" s="2">
        <v>55.1</v>
      </c>
    </row>
    <row r="647" spans="1:16" ht="15.75" customHeight="1" x14ac:dyDescent="0.25">
      <c r="A647" s="2" t="s">
        <v>106</v>
      </c>
      <c r="B647" s="2" t="s">
        <v>23</v>
      </c>
      <c r="C647" s="2" t="s">
        <v>24</v>
      </c>
      <c r="D647" s="2" t="s">
        <v>55</v>
      </c>
      <c r="E647" s="2" t="s">
        <v>282</v>
      </c>
      <c r="F647" s="2" t="s">
        <v>26</v>
      </c>
      <c r="G647" s="2" t="s">
        <v>309</v>
      </c>
      <c r="H647" s="2" t="s">
        <v>285</v>
      </c>
      <c r="I647" s="2">
        <v>47</v>
      </c>
      <c r="J647" s="2">
        <v>0.72921108742004259</v>
      </c>
      <c r="K647" s="2">
        <v>0.69230769230769229</v>
      </c>
      <c r="L647" s="2">
        <v>0.77027027027027029</v>
      </c>
      <c r="M647" s="2" t="s">
        <v>74</v>
      </c>
      <c r="N647" s="2" t="s">
        <v>1848</v>
      </c>
      <c r="O647" s="2" t="s">
        <v>1849</v>
      </c>
      <c r="P647" s="2">
        <v>55.8</v>
      </c>
    </row>
    <row r="648" spans="1:16" ht="15.75" customHeight="1" x14ac:dyDescent="0.25">
      <c r="A648" s="2" t="s">
        <v>106</v>
      </c>
      <c r="B648" s="2" t="s">
        <v>23</v>
      </c>
      <c r="C648" s="2" t="s">
        <v>24</v>
      </c>
      <c r="D648" s="2" t="s">
        <v>55</v>
      </c>
      <c r="E648" s="2" t="s">
        <v>282</v>
      </c>
      <c r="F648" s="2" t="s">
        <v>26</v>
      </c>
      <c r="G648" s="2" t="s">
        <v>314</v>
      </c>
      <c r="H648" s="2" t="s">
        <v>285</v>
      </c>
      <c r="I648" s="2">
        <v>48</v>
      </c>
      <c r="J648" s="2">
        <v>0.72921108742004259</v>
      </c>
      <c r="K648" s="2">
        <v>0.69230769230769229</v>
      </c>
      <c r="L648" s="2">
        <v>0.77027027027027029</v>
      </c>
      <c r="M648" s="2" t="s">
        <v>74</v>
      </c>
      <c r="N648" s="2" t="s">
        <v>1850</v>
      </c>
      <c r="O648" s="2" t="s">
        <v>1851</v>
      </c>
      <c r="P648" s="2">
        <v>45.1</v>
      </c>
    </row>
    <row r="649" spans="1:16" ht="15.75" customHeight="1" x14ac:dyDescent="0.25">
      <c r="A649" s="2" t="s">
        <v>106</v>
      </c>
      <c r="B649" s="2" t="s">
        <v>23</v>
      </c>
      <c r="C649" s="2" t="s">
        <v>24</v>
      </c>
      <c r="D649" s="2" t="s">
        <v>55</v>
      </c>
      <c r="E649" s="2" t="s">
        <v>282</v>
      </c>
      <c r="F649" s="2" t="s">
        <v>26</v>
      </c>
      <c r="G649" s="2" t="s">
        <v>319</v>
      </c>
      <c r="H649" s="2" t="s">
        <v>285</v>
      </c>
      <c r="I649" s="2">
        <v>49</v>
      </c>
      <c r="J649" s="2">
        <v>0.72921108742004259</v>
      </c>
      <c r="K649" s="2">
        <v>0.69230769230769229</v>
      </c>
      <c r="L649" s="2">
        <v>0.77027027027027029</v>
      </c>
      <c r="M649" s="2" t="s">
        <v>74</v>
      </c>
      <c r="N649" s="2" t="s">
        <v>1852</v>
      </c>
      <c r="O649" s="2" t="s">
        <v>1853</v>
      </c>
      <c r="P649" s="2">
        <v>55.8</v>
      </c>
    </row>
    <row r="650" spans="1:16" ht="15.75" customHeight="1" x14ac:dyDescent="0.25">
      <c r="A650" s="2" t="s">
        <v>106</v>
      </c>
      <c r="B650" s="2" t="s">
        <v>23</v>
      </c>
      <c r="C650" s="2" t="s">
        <v>24</v>
      </c>
      <c r="D650" s="2" t="s">
        <v>55</v>
      </c>
      <c r="E650" s="2" t="s">
        <v>282</v>
      </c>
      <c r="F650" s="2" t="s">
        <v>26</v>
      </c>
      <c r="G650" s="2" t="s">
        <v>324</v>
      </c>
      <c r="H650" s="2" t="s">
        <v>285</v>
      </c>
      <c r="I650" s="2">
        <v>50</v>
      </c>
      <c r="J650" s="2">
        <v>0.72921108742004259</v>
      </c>
      <c r="K650" s="2">
        <v>0.69230769230769229</v>
      </c>
      <c r="L650" s="2">
        <v>0.77027027027027029</v>
      </c>
      <c r="M650" s="2" t="s">
        <v>74</v>
      </c>
      <c r="N650" s="2" t="s">
        <v>1854</v>
      </c>
      <c r="O650" s="2" t="s">
        <v>1855</v>
      </c>
      <c r="P650" s="2">
        <v>45.4</v>
      </c>
    </row>
    <row r="651" spans="1:16" ht="15.75" customHeight="1" x14ac:dyDescent="0.25">
      <c r="A651" s="2" t="s">
        <v>106</v>
      </c>
      <c r="B651" s="2" t="s">
        <v>23</v>
      </c>
      <c r="C651" s="2" t="s">
        <v>24</v>
      </c>
      <c r="D651" s="2" t="s">
        <v>55</v>
      </c>
      <c r="E651" s="2" t="s">
        <v>282</v>
      </c>
      <c r="F651" s="2" t="s">
        <v>26</v>
      </c>
      <c r="G651" s="2" t="s">
        <v>329</v>
      </c>
      <c r="H651" s="2" t="s">
        <v>285</v>
      </c>
      <c r="I651" s="2">
        <v>51</v>
      </c>
      <c r="J651" s="2">
        <v>0.72921108742004259</v>
      </c>
      <c r="K651" s="2">
        <v>0.69230769230769229</v>
      </c>
      <c r="L651" s="2">
        <v>0.77027027027027029</v>
      </c>
      <c r="M651" s="2" t="s">
        <v>74</v>
      </c>
      <c r="N651" s="2" t="s">
        <v>1856</v>
      </c>
      <c r="O651" s="2" t="s">
        <v>1857</v>
      </c>
      <c r="P651" s="2">
        <v>56</v>
      </c>
    </row>
    <row r="652" spans="1:16" ht="15.75" customHeight="1" x14ac:dyDescent="0.25">
      <c r="A652" s="2" t="s">
        <v>106</v>
      </c>
      <c r="B652" s="2" t="s">
        <v>23</v>
      </c>
      <c r="C652" s="2" t="s">
        <v>24</v>
      </c>
      <c r="D652" s="2" t="s">
        <v>55</v>
      </c>
      <c r="E652" s="2" t="s">
        <v>282</v>
      </c>
      <c r="F652" s="2" t="s">
        <v>26</v>
      </c>
      <c r="G652" s="2" t="s">
        <v>334</v>
      </c>
      <c r="H652" s="2" t="s">
        <v>285</v>
      </c>
      <c r="I652" s="2">
        <v>52</v>
      </c>
      <c r="J652" s="2">
        <v>0.72921108742004259</v>
      </c>
      <c r="K652" s="2">
        <v>0.69230769230769229</v>
      </c>
      <c r="L652" s="2">
        <v>0.77027027027027029</v>
      </c>
      <c r="M652" s="2" t="s">
        <v>74</v>
      </c>
      <c r="N652" s="2" t="s">
        <v>1858</v>
      </c>
      <c r="O652" s="2" t="s">
        <v>1859</v>
      </c>
      <c r="P652" s="2">
        <v>138.9</v>
      </c>
    </row>
    <row r="653" spans="1:16" ht="15.75" customHeight="1" x14ac:dyDescent="0.25">
      <c r="A653" s="2" t="s">
        <v>106</v>
      </c>
      <c r="B653" s="2" t="s">
        <v>23</v>
      </c>
      <c r="C653" s="2" t="s">
        <v>24</v>
      </c>
      <c r="D653" s="2" t="s">
        <v>55</v>
      </c>
      <c r="E653" s="2" t="s">
        <v>282</v>
      </c>
      <c r="F653" s="2" t="s">
        <v>26</v>
      </c>
      <c r="G653" s="2" t="s">
        <v>339</v>
      </c>
      <c r="H653" s="2" t="s">
        <v>285</v>
      </c>
      <c r="I653" s="2">
        <v>53</v>
      </c>
      <c r="J653" s="2">
        <v>0.7564102564102565</v>
      </c>
      <c r="K653" s="2">
        <v>0.71951219512195119</v>
      </c>
      <c r="L653" s="2">
        <v>0.79729729729729726</v>
      </c>
      <c r="M653" s="2" t="s">
        <v>74</v>
      </c>
      <c r="N653" s="2" t="s">
        <v>1860</v>
      </c>
      <c r="O653" s="2" t="s">
        <v>1861</v>
      </c>
      <c r="P653" s="2">
        <v>55.9</v>
      </c>
    </row>
    <row r="654" spans="1:16" ht="15.75" customHeight="1" x14ac:dyDescent="0.25">
      <c r="A654" s="2" t="s">
        <v>106</v>
      </c>
      <c r="B654" s="2" t="s">
        <v>23</v>
      </c>
      <c r="C654" s="2" t="s">
        <v>24</v>
      </c>
      <c r="D654" s="2" t="s">
        <v>55</v>
      </c>
      <c r="E654" s="2" t="s">
        <v>282</v>
      </c>
      <c r="F654" s="2" t="s">
        <v>26</v>
      </c>
      <c r="G654" s="2" t="s">
        <v>344</v>
      </c>
      <c r="H654" s="2" t="s">
        <v>285</v>
      </c>
      <c r="I654" s="2">
        <v>54</v>
      </c>
      <c r="J654" s="2">
        <v>0.72921108742004259</v>
      </c>
      <c r="K654" s="2">
        <v>0.69230769230769229</v>
      </c>
      <c r="L654" s="2">
        <v>0.77027027027027029</v>
      </c>
      <c r="M654" s="2" t="s">
        <v>74</v>
      </c>
      <c r="N654" s="2" t="s">
        <v>1862</v>
      </c>
      <c r="O654" s="2" t="s">
        <v>1863</v>
      </c>
      <c r="P654" s="2">
        <v>55.8</v>
      </c>
    </row>
    <row r="655" spans="1:16" ht="15.75" customHeight="1" x14ac:dyDescent="0.25">
      <c r="A655" s="2" t="s">
        <v>106</v>
      </c>
      <c r="B655" s="2" t="s">
        <v>23</v>
      </c>
      <c r="C655" s="2" t="s">
        <v>24</v>
      </c>
      <c r="D655" s="2" t="s">
        <v>55</v>
      </c>
      <c r="E655" s="2" t="s">
        <v>282</v>
      </c>
      <c r="F655" s="2" t="s">
        <v>26</v>
      </c>
      <c r="G655" s="2" t="s">
        <v>351</v>
      </c>
      <c r="H655" s="2" t="s">
        <v>285</v>
      </c>
      <c r="I655" s="2">
        <v>55</v>
      </c>
      <c r="J655" s="2">
        <v>0.72921108742004259</v>
      </c>
      <c r="K655" s="2">
        <v>0.69230769230769229</v>
      </c>
      <c r="L655" s="2">
        <v>0.77027027027027029</v>
      </c>
      <c r="M655" s="2" t="s">
        <v>74</v>
      </c>
      <c r="N655" s="2" t="s">
        <v>1864</v>
      </c>
      <c r="O655" s="2" t="s">
        <v>1865</v>
      </c>
      <c r="P655" s="2">
        <v>45.2</v>
      </c>
    </row>
    <row r="656" spans="1:16" ht="15.75" customHeight="1" x14ac:dyDescent="0.25">
      <c r="A656" s="2" t="s">
        <v>106</v>
      </c>
      <c r="B656" s="2" t="s">
        <v>23</v>
      </c>
      <c r="C656" s="2" t="s">
        <v>24</v>
      </c>
      <c r="D656" s="2" t="s">
        <v>55</v>
      </c>
      <c r="E656" s="2" t="s">
        <v>282</v>
      </c>
      <c r="F656" s="2" t="s">
        <v>26</v>
      </c>
      <c r="G656" s="2" t="s">
        <v>367</v>
      </c>
      <c r="H656" s="2" t="s">
        <v>285</v>
      </c>
      <c r="I656" s="2">
        <v>56</v>
      </c>
      <c r="J656" s="2">
        <v>0.72921108742004259</v>
      </c>
      <c r="K656" s="2">
        <v>0.69230769230769229</v>
      </c>
      <c r="L656" s="2">
        <v>0.77027027027027029</v>
      </c>
      <c r="M656" s="2" t="s">
        <v>74</v>
      </c>
      <c r="N656" s="2" t="s">
        <v>1866</v>
      </c>
      <c r="O656" s="2" t="s">
        <v>1867</v>
      </c>
      <c r="P656" s="2">
        <v>44.8</v>
      </c>
    </row>
    <row r="657" spans="1:16" ht="15.75" customHeight="1" x14ac:dyDescent="0.25">
      <c r="A657" s="2" t="s">
        <v>106</v>
      </c>
      <c r="B657" s="2" t="s">
        <v>23</v>
      </c>
      <c r="C657" s="2" t="s">
        <v>24</v>
      </c>
      <c r="D657" s="2" t="s">
        <v>55</v>
      </c>
      <c r="E657" s="2" t="s">
        <v>282</v>
      </c>
      <c r="F657" s="2" t="s">
        <v>26</v>
      </c>
      <c r="G657" s="2" t="s">
        <v>380</v>
      </c>
      <c r="H657" s="2" t="s">
        <v>285</v>
      </c>
      <c r="I657" s="2">
        <v>57</v>
      </c>
      <c r="J657" s="2">
        <v>0.72921108742004259</v>
      </c>
      <c r="K657" s="2">
        <v>0.69230769230769229</v>
      </c>
      <c r="L657" s="2">
        <v>0.77027027027027029</v>
      </c>
      <c r="M657" s="2" t="s">
        <v>74</v>
      </c>
      <c r="N657" s="2" t="s">
        <v>1868</v>
      </c>
      <c r="O657" s="2" t="s">
        <v>1869</v>
      </c>
      <c r="P657" s="2">
        <v>55.3</v>
      </c>
    </row>
    <row r="658" spans="1:16" ht="15.75" customHeight="1" x14ac:dyDescent="0.25">
      <c r="A658" s="2" t="s">
        <v>106</v>
      </c>
      <c r="B658" s="2" t="s">
        <v>23</v>
      </c>
      <c r="C658" s="2" t="s">
        <v>24</v>
      </c>
      <c r="D658" s="2" t="s">
        <v>55</v>
      </c>
      <c r="E658" s="2" t="s">
        <v>282</v>
      </c>
      <c r="F658" s="2" t="s">
        <v>26</v>
      </c>
      <c r="G658" s="2" t="s">
        <v>390</v>
      </c>
      <c r="H658" s="2" t="s">
        <v>285</v>
      </c>
      <c r="I658" s="2">
        <v>58</v>
      </c>
      <c r="J658" s="2">
        <v>0.72921108742004259</v>
      </c>
      <c r="K658" s="2">
        <v>0.69230769230769229</v>
      </c>
      <c r="L658" s="2">
        <v>0.77027027027027029</v>
      </c>
      <c r="M658" s="2" t="s">
        <v>74</v>
      </c>
      <c r="N658" s="2" t="s">
        <v>1870</v>
      </c>
      <c r="O658" s="2" t="s">
        <v>1871</v>
      </c>
      <c r="P658" s="2">
        <v>55.9</v>
      </c>
    </row>
    <row r="659" spans="1:16" ht="15.75" customHeight="1" x14ac:dyDescent="0.25">
      <c r="A659" s="2" t="s">
        <v>106</v>
      </c>
      <c r="B659" s="2" t="s">
        <v>23</v>
      </c>
      <c r="C659" s="2" t="s">
        <v>24</v>
      </c>
      <c r="D659" s="2" t="s">
        <v>55</v>
      </c>
      <c r="E659" s="2" t="s">
        <v>282</v>
      </c>
      <c r="F659" s="2" t="s">
        <v>26</v>
      </c>
      <c r="G659" s="2" t="s">
        <v>397</v>
      </c>
      <c r="H659" s="2" t="s">
        <v>285</v>
      </c>
      <c r="I659" s="2">
        <v>59</v>
      </c>
      <c r="J659" s="2">
        <v>0.72921108742004259</v>
      </c>
      <c r="K659" s="2">
        <v>0.69230769230769229</v>
      </c>
      <c r="L659" s="2">
        <v>0.77027027027027029</v>
      </c>
      <c r="M659" s="2" t="s">
        <v>74</v>
      </c>
      <c r="N659" s="2" t="s">
        <v>1872</v>
      </c>
      <c r="O659" s="2" t="s">
        <v>1873</v>
      </c>
      <c r="P659" s="2">
        <v>55.2</v>
      </c>
    </row>
    <row r="660" spans="1:16" ht="15.75" customHeight="1" x14ac:dyDescent="0.25">
      <c r="A660" s="2" t="s">
        <v>106</v>
      </c>
      <c r="B660" s="2" t="s">
        <v>23</v>
      </c>
      <c r="C660" s="2" t="s">
        <v>24</v>
      </c>
      <c r="D660" s="2" t="s">
        <v>55</v>
      </c>
      <c r="E660" s="2" t="s">
        <v>282</v>
      </c>
      <c r="F660" s="2" t="s">
        <v>26</v>
      </c>
      <c r="G660" s="2" t="s">
        <v>402</v>
      </c>
      <c r="H660" s="2" t="s">
        <v>285</v>
      </c>
      <c r="I660" s="2">
        <v>60</v>
      </c>
      <c r="J660" s="2">
        <v>0.72921108742004259</v>
      </c>
      <c r="K660" s="2">
        <v>0.69230769230769229</v>
      </c>
      <c r="L660" s="2">
        <v>0.77027027027027029</v>
      </c>
      <c r="M660" s="2" t="s">
        <v>74</v>
      </c>
      <c r="N660" s="2" t="s">
        <v>1874</v>
      </c>
      <c r="O660" s="2" t="s">
        <v>1875</v>
      </c>
      <c r="P660" s="2">
        <v>55.5</v>
      </c>
    </row>
    <row r="661" spans="1:16" ht="15.75" customHeight="1" x14ac:dyDescent="0.25">
      <c r="A661" s="2" t="s">
        <v>106</v>
      </c>
      <c r="B661" s="2" t="s">
        <v>23</v>
      </c>
      <c r="C661" s="2" t="s">
        <v>24</v>
      </c>
      <c r="D661" s="2" t="s">
        <v>55</v>
      </c>
      <c r="E661" s="2" t="s">
        <v>282</v>
      </c>
      <c r="F661" s="2" t="s">
        <v>26</v>
      </c>
      <c r="G661" s="2" t="s">
        <v>407</v>
      </c>
      <c r="H661" s="2" t="s">
        <v>285</v>
      </c>
      <c r="I661" s="2">
        <v>61</v>
      </c>
      <c r="J661" s="2">
        <v>0.72921108742004259</v>
      </c>
      <c r="K661" s="2">
        <v>0.69230769230769229</v>
      </c>
      <c r="L661" s="2">
        <v>0.77027027027027029</v>
      </c>
      <c r="M661" s="2" t="s">
        <v>74</v>
      </c>
      <c r="N661" s="2" t="s">
        <v>1876</v>
      </c>
      <c r="O661" s="2" t="s">
        <v>1877</v>
      </c>
      <c r="P661" s="2">
        <v>55.2</v>
      </c>
    </row>
    <row r="662" spans="1:16" ht="15.75" customHeight="1" x14ac:dyDescent="0.25">
      <c r="A662" s="2" t="s">
        <v>106</v>
      </c>
      <c r="B662" s="2" t="s">
        <v>23</v>
      </c>
      <c r="C662" s="2" t="s">
        <v>24</v>
      </c>
      <c r="D662" s="2" t="s">
        <v>364</v>
      </c>
      <c r="E662" s="2" t="s">
        <v>412</v>
      </c>
      <c r="F662" s="2" t="s">
        <v>54</v>
      </c>
      <c r="G662" s="2" t="s">
        <v>413</v>
      </c>
      <c r="H662" s="2" t="s">
        <v>377</v>
      </c>
      <c r="I662" s="2">
        <v>42</v>
      </c>
      <c r="J662" s="2">
        <v>0.82987551867219911</v>
      </c>
      <c r="K662" s="2">
        <v>0.79365079365079361</v>
      </c>
      <c r="L662" s="2">
        <v>0.86956521739130432</v>
      </c>
      <c r="M662" s="2" t="s">
        <v>65</v>
      </c>
      <c r="N662" s="2" t="s">
        <v>1878</v>
      </c>
      <c r="O662" s="2" t="s">
        <v>1879</v>
      </c>
      <c r="P662" s="2">
        <v>1</v>
      </c>
    </row>
    <row r="663" spans="1:16" ht="15.75" customHeight="1" x14ac:dyDescent="0.25">
      <c r="A663" s="2" t="s">
        <v>106</v>
      </c>
      <c r="B663" s="2" t="s">
        <v>23</v>
      </c>
      <c r="C663" s="2" t="s">
        <v>24</v>
      </c>
      <c r="D663" s="2" t="s">
        <v>364</v>
      </c>
      <c r="E663" s="2" t="s">
        <v>412</v>
      </c>
      <c r="F663" s="2" t="s">
        <v>54</v>
      </c>
      <c r="G663" s="2" t="s">
        <v>418</v>
      </c>
      <c r="H663" s="2" t="s">
        <v>377</v>
      </c>
      <c r="I663" s="2">
        <v>43</v>
      </c>
      <c r="J663" s="2">
        <v>0.82956878850102667</v>
      </c>
      <c r="K663" s="2">
        <v>0.78599221789883267</v>
      </c>
      <c r="L663" s="2">
        <v>0.87826086956521743</v>
      </c>
      <c r="M663" s="2" t="s">
        <v>74</v>
      </c>
      <c r="N663" s="2" t="s">
        <v>1880</v>
      </c>
      <c r="O663" s="2" t="s">
        <v>1881</v>
      </c>
      <c r="P663" s="2">
        <v>233.4</v>
      </c>
    </row>
    <row r="664" spans="1:16" ht="15.75" customHeight="1" x14ac:dyDescent="0.25">
      <c r="A664" s="2" t="s">
        <v>106</v>
      </c>
      <c r="B664" s="2" t="s">
        <v>23</v>
      </c>
      <c r="C664" s="2" t="s">
        <v>24</v>
      </c>
      <c r="D664" s="2" t="s">
        <v>364</v>
      </c>
      <c r="E664" s="2" t="s">
        <v>412</v>
      </c>
      <c r="F664" s="2" t="s">
        <v>54</v>
      </c>
      <c r="G664" s="2" t="s">
        <v>423</v>
      </c>
      <c r="H664" s="2" t="s">
        <v>377</v>
      </c>
      <c r="I664" s="2">
        <v>44</v>
      </c>
      <c r="J664" s="2">
        <v>0.84599589322381941</v>
      </c>
      <c r="K664" s="2">
        <v>0.80155642023346307</v>
      </c>
      <c r="L664" s="2">
        <v>0.89565217391304353</v>
      </c>
      <c r="M664" s="2" t="s">
        <v>74</v>
      </c>
      <c r="N664" s="2" t="s">
        <v>1882</v>
      </c>
      <c r="O664" s="2" t="s">
        <v>1883</v>
      </c>
      <c r="P664" s="2">
        <v>220</v>
      </c>
    </row>
    <row r="665" spans="1:16" ht="15.75" customHeight="1" x14ac:dyDescent="0.25">
      <c r="A665" s="2" t="s">
        <v>106</v>
      </c>
      <c r="B665" s="2" t="s">
        <v>23</v>
      </c>
      <c r="C665" s="2" t="s">
        <v>24</v>
      </c>
      <c r="D665" s="2" t="s">
        <v>364</v>
      </c>
      <c r="E665" s="2" t="s">
        <v>412</v>
      </c>
      <c r="F665" s="2" t="s">
        <v>54</v>
      </c>
      <c r="G665" s="2" t="s">
        <v>428</v>
      </c>
      <c r="H665" s="2" t="s">
        <v>377</v>
      </c>
      <c r="I665" s="2">
        <v>45</v>
      </c>
      <c r="J665" s="2">
        <v>0.84647302904564314</v>
      </c>
      <c r="K665" s="2">
        <v>0.80952380952380953</v>
      </c>
      <c r="L665" s="2">
        <v>0.88695652173913042</v>
      </c>
      <c r="M665" s="2" t="s">
        <v>74</v>
      </c>
      <c r="N665" s="2" t="s">
        <v>1884</v>
      </c>
      <c r="O665" s="2" t="s">
        <v>1885</v>
      </c>
      <c r="P665" s="2">
        <v>317.39999999999998</v>
      </c>
    </row>
    <row r="666" spans="1:16" ht="15.75" customHeight="1" x14ac:dyDescent="0.25">
      <c r="A666" s="2" t="s">
        <v>106</v>
      </c>
      <c r="B666" s="2" t="s">
        <v>23</v>
      </c>
      <c r="C666" s="2" t="s">
        <v>24</v>
      </c>
      <c r="D666" s="2" t="s">
        <v>364</v>
      </c>
      <c r="E666" s="2" t="s">
        <v>412</v>
      </c>
      <c r="F666" s="2" t="s">
        <v>54</v>
      </c>
      <c r="G666" s="2" t="s">
        <v>433</v>
      </c>
      <c r="H666" s="2" t="s">
        <v>377</v>
      </c>
      <c r="I666" s="2">
        <v>46</v>
      </c>
      <c r="J666" s="2">
        <v>0.83229813664596275</v>
      </c>
      <c r="K666" s="2">
        <v>0.7944664031620553</v>
      </c>
      <c r="L666" s="2">
        <v>0.87391304347826082</v>
      </c>
      <c r="M666" s="2" t="s">
        <v>74</v>
      </c>
      <c r="N666" s="2" t="s">
        <v>1886</v>
      </c>
      <c r="O666" s="2" t="s">
        <v>1887</v>
      </c>
      <c r="P666" s="2">
        <v>252.2</v>
      </c>
    </row>
    <row r="667" spans="1:16" ht="15.75" customHeight="1" x14ac:dyDescent="0.25">
      <c r="A667" s="2" t="s">
        <v>106</v>
      </c>
      <c r="B667" s="2" t="s">
        <v>23</v>
      </c>
      <c r="C667" s="2" t="s">
        <v>24</v>
      </c>
      <c r="D667" s="2" t="s">
        <v>364</v>
      </c>
      <c r="E667" s="2" t="s">
        <v>412</v>
      </c>
      <c r="F667" s="2" t="s">
        <v>54</v>
      </c>
      <c r="G667" s="2" t="s">
        <v>438</v>
      </c>
      <c r="H667" s="2" t="s">
        <v>377</v>
      </c>
      <c r="I667" s="2">
        <v>47</v>
      </c>
      <c r="J667" s="2">
        <v>0.84342379958246338</v>
      </c>
      <c r="K667" s="2">
        <v>0.8112449799196787</v>
      </c>
      <c r="L667" s="2">
        <v>0.87826086956521743</v>
      </c>
      <c r="M667" s="2" t="s">
        <v>74</v>
      </c>
      <c r="N667" s="2" t="s">
        <v>1888</v>
      </c>
      <c r="O667" s="2" t="s">
        <v>1889</v>
      </c>
      <c r="P667" s="2">
        <v>213.7</v>
      </c>
    </row>
    <row r="668" spans="1:16" ht="15.75" customHeight="1" x14ac:dyDescent="0.25">
      <c r="A668" s="2" t="s">
        <v>106</v>
      </c>
      <c r="B668" s="2" t="s">
        <v>23</v>
      </c>
      <c r="C668" s="2" t="s">
        <v>24</v>
      </c>
      <c r="D668" s="2" t="s">
        <v>364</v>
      </c>
      <c r="E668" s="2" t="s">
        <v>412</v>
      </c>
      <c r="F668" s="2" t="s">
        <v>54</v>
      </c>
      <c r="G668" s="2" t="s">
        <v>443</v>
      </c>
      <c r="H668" s="2" t="s">
        <v>377</v>
      </c>
      <c r="I668" s="2">
        <v>48</v>
      </c>
      <c r="J668" s="2">
        <v>0.83575883575883581</v>
      </c>
      <c r="K668" s="2">
        <v>0.80079681274900394</v>
      </c>
      <c r="L668" s="2">
        <v>0.87391304347826082</v>
      </c>
      <c r="M668" s="2" t="s">
        <v>74</v>
      </c>
      <c r="N668" s="2" t="s">
        <v>1890</v>
      </c>
      <c r="O668" s="2" t="s">
        <v>1891</v>
      </c>
      <c r="P668" s="2">
        <v>225.8</v>
      </c>
    </row>
    <row r="669" spans="1:16" ht="15.75" customHeight="1" x14ac:dyDescent="0.25">
      <c r="A669" s="2" t="s">
        <v>106</v>
      </c>
      <c r="B669" s="2" t="s">
        <v>23</v>
      </c>
      <c r="C669" s="2" t="s">
        <v>24</v>
      </c>
      <c r="D669" s="2" t="s">
        <v>364</v>
      </c>
      <c r="E669" s="2" t="s">
        <v>412</v>
      </c>
      <c r="F669" s="2" t="s">
        <v>54</v>
      </c>
      <c r="G669" s="2" t="s">
        <v>448</v>
      </c>
      <c r="H669" s="2" t="s">
        <v>377</v>
      </c>
      <c r="I669" s="2">
        <v>49</v>
      </c>
      <c r="J669" s="2">
        <v>0.83991683991683985</v>
      </c>
      <c r="K669" s="2">
        <v>0.80478087649402386</v>
      </c>
      <c r="L669" s="2">
        <v>0.87826086956521743</v>
      </c>
      <c r="M669" s="2" t="s">
        <v>74</v>
      </c>
      <c r="N669" s="2" t="s">
        <v>1892</v>
      </c>
      <c r="O669" s="2" t="s">
        <v>1893</v>
      </c>
      <c r="P669" s="2">
        <v>200.6</v>
      </c>
    </row>
    <row r="670" spans="1:16" ht="15.75" customHeight="1" x14ac:dyDescent="0.25">
      <c r="A670" s="2" t="s">
        <v>106</v>
      </c>
      <c r="B670" s="2" t="s">
        <v>23</v>
      </c>
      <c r="C670" s="2" t="s">
        <v>24</v>
      </c>
      <c r="D670" s="2" t="s">
        <v>364</v>
      </c>
      <c r="E670" s="2" t="s">
        <v>412</v>
      </c>
      <c r="F670" s="2" t="s">
        <v>54</v>
      </c>
      <c r="G670" s="2" t="s">
        <v>453</v>
      </c>
      <c r="H670" s="2" t="s">
        <v>377</v>
      </c>
      <c r="I670" s="2">
        <v>50</v>
      </c>
      <c r="J670" s="2">
        <v>0.84100418410041844</v>
      </c>
      <c r="K670" s="2">
        <v>0.81048387096774188</v>
      </c>
      <c r="L670" s="2">
        <v>0.87391304347826082</v>
      </c>
      <c r="M670" s="2" t="s">
        <v>74</v>
      </c>
      <c r="N670" s="2" t="s">
        <v>1894</v>
      </c>
      <c r="O670" s="2" t="s">
        <v>1895</v>
      </c>
      <c r="P670" s="2">
        <v>200.5</v>
      </c>
    </row>
    <row r="671" spans="1:16" ht="15.75" customHeight="1" x14ac:dyDescent="0.25">
      <c r="A671" s="2" t="s">
        <v>106</v>
      </c>
      <c r="B671" s="2" t="s">
        <v>23</v>
      </c>
      <c r="C671" s="2" t="s">
        <v>24</v>
      </c>
      <c r="D671" s="2" t="s">
        <v>364</v>
      </c>
      <c r="E671" s="2" t="s">
        <v>412</v>
      </c>
      <c r="F671" s="2" t="s">
        <v>54</v>
      </c>
      <c r="G671" s="2" t="s">
        <v>458</v>
      </c>
      <c r="H671" s="2" t="s">
        <v>377</v>
      </c>
      <c r="I671" s="2">
        <v>51</v>
      </c>
      <c r="J671" s="2">
        <v>0.83471074380165289</v>
      </c>
      <c r="K671" s="2">
        <v>0.79527559055118113</v>
      </c>
      <c r="L671" s="2">
        <v>0.87826086956521743</v>
      </c>
      <c r="M671" s="2" t="s">
        <v>74</v>
      </c>
      <c r="N671" s="2" t="s">
        <v>1896</v>
      </c>
      <c r="O671" s="2" t="s">
        <v>1897</v>
      </c>
      <c r="P671" s="2">
        <v>216.2</v>
      </c>
    </row>
    <row r="672" spans="1:16" ht="15.75" customHeight="1" x14ac:dyDescent="0.25">
      <c r="A672" s="2" t="s">
        <v>106</v>
      </c>
      <c r="B672" s="2" t="s">
        <v>23</v>
      </c>
      <c r="C672" s="2" t="s">
        <v>24</v>
      </c>
      <c r="D672" s="2" t="s">
        <v>364</v>
      </c>
      <c r="E672" s="2" t="s">
        <v>412</v>
      </c>
      <c r="F672" s="2" t="s">
        <v>54</v>
      </c>
      <c r="G672" s="2" t="s">
        <v>463</v>
      </c>
      <c r="H672" s="2" t="s">
        <v>377</v>
      </c>
      <c r="I672" s="2">
        <v>52</v>
      </c>
      <c r="J672" s="2">
        <v>0.83575883575883581</v>
      </c>
      <c r="K672" s="2">
        <v>0.80079681274900394</v>
      </c>
      <c r="L672" s="2">
        <v>0.87391304347826082</v>
      </c>
      <c r="M672" s="2" t="s">
        <v>74</v>
      </c>
      <c r="N672" s="2" t="s">
        <v>1898</v>
      </c>
      <c r="O672" s="2" t="s">
        <v>1899</v>
      </c>
      <c r="P672" s="2">
        <v>183</v>
      </c>
    </row>
    <row r="673" spans="1:16" ht="15.75" customHeight="1" x14ac:dyDescent="0.25">
      <c r="A673" s="2" t="s">
        <v>106</v>
      </c>
      <c r="B673" s="2" t="s">
        <v>23</v>
      </c>
      <c r="C673" s="2" t="s">
        <v>24</v>
      </c>
      <c r="D673" s="2" t="s">
        <v>364</v>
      </c>
      <c r="E673" s="2" t="s">
        <v>412</v>
      </c>
      <c r="F673" s="2" t="s">
        <v>54</v>
      </c>
      <c r="G673" s="2" t="s">
        <v>468</v>
      </c>
      <c r="H673" s="2" t="s">
        <v>377</v>
      </c>
      <c r="I673" s="2">
        <v>53</v>
      </c>
      <c r="J673" s="2">
        <v>0.82886597938144324</v>
      </c>
      <c r="K673" s="2">
        <v>0.78823529411764703</v>
      </c>
      <c r="L673" s="2">
        <v>0.87391304347826082</v>
      </c>
      <c r="M673" s="2" t="s">
        <v>74</v>
      </c>
      <c r="N673" s="2" t="s">
        <v>1900</v>
      </c>
      <c r="O673" s="2" t="s">
        <v>1901</v>
      </c>
      <c r="P673" s="2">
        <v>225.8</v>
      </c>
    </row>
    <row r="674" spans="1:16" ht="15.75" customHeight="1" x14ac:dyDescent="0.25">
      <c r="A674" s="2" t="s">
        <v>106</v>
      </c>
      <c r="B674" s="2" t="s">
        <v>23</v>
      </c>
      <c r="C674" s="2" t="s">
        <v>24</v>
      </c>
      <c r="D674" s="2" t="s">
        <v>364</v>
      </c>
      <c r="E674" s="2" t="s">
        <v>412</v>
      </c>
      <c r="F674" s="2" t="s">
        <v>54</v>
      </c>
      <c r="G674" s="2" t="s">
        <v>473</v>
      </c>
      <c r="H674" s="2" t="s">
        <v>377</v>
      </c>
      <c r="I674" s="2">
        <v>54</v>
      </c>
      <c r="J674" s="2">
        <v>0.83643892339544512</v>
      </c>
      <c r="K674" s="2">
        <v>0.79841897233201586</v>
      </c>
      <c r="L674" s="2">
        <v>0.87826086956521743</v>
      </c>
      <c r="M674" s="2" t="s">
        <v>74</v>
      </c>
      <c r="N674" s="2" t="s">
        <v>1902</v>
      </c>
      <c r="O674" s="2" t="s">
        <v>1903</v>
      </c>
      <c r="P674" s="2">
        <v>290</v>
      </c>
    </row>
    <row r="675" spans="1:16" ht="15.75" customHeight="1" x14ac:dyDescent="0.25">
      <c r="A675" s="2" t="s">
        <v>106</v>
      </c>
      <c r="B675" s="2" t="s">
        <v>23</v>
      </c>
      <c r="C675" s="2" t="s">
        <v>24</v>
      </c>
      <c r="D675" s="2" t="s">
        <v>364</v>
      </c>
      <c r="E675" s="2" t="s">
        <v>412</v>
      </c>
      <c r="F675" s="2" t="s">
        <v>54</v>
      </c>
      <c r="G675" s="2" t="s">
        <v>478</v>
      </c>
      <c r="H675" s="2" t="s">
        <v>377</v>
      </c>
      <c r="I675" s="2">
        <v>55</v>
      </c>
      <c r="J675" s="2">
        <v>0.83471074380165289</v>
      </c>
      <c r="K675" s="2">
        <v>0.79527559055118113</v>
      </c>
      <c r="L675" s="2">
        <v>0.87826086956521743</v>
      </c>
      <c r="M675" s="2" t="s">
        <v>74</v>
      </c>
      <c r="N675" s="2" t="s">
        <v>1904</v>
      </c>
      <c r="O675" s="2" t="s">
        <v>1905</v>
      </c>
      <c r="P675" s="2">
        <v>216.1</v>
      </c>
    </row>
    <row r="676" spans="1:16" ht="15.75" customHeight="1" x14ac:dyDescent="0.25">
      <c r="A676" s="2" t="s">
        <v>106</v>
      </c>
      <c r="B676" s="2" t="s">
        <v>23</v>
      </c>
      <c r="C676" s="2" t="s">
        <v>24</v>
      </c>
      <c r="D676" s="2" t="s">
        <v>364</v>
      </c>
      <c r="E676" s="2" t="s">
        <v>412</v>
      </c>
      <c r="F676" s="2" t="s">
        <v>54</v>
      </c>
      <c r="G676" s="2" t="s">
        <v>483</v>
      </c>
      <c r="H676" s="2" t="s">
        <v>377</v>
      </c>
      <c r="I676" s="2">
        <v>56</v>
      </c>
      <c r="J676" s="2">
        <v>0.84342379958246338</v>
      </c>
      <c r="K676" s="2">
        <v>0.8112449799196787</v>
      </c>
      <c r="L676" s="2">
        <v>0.87826086956521743</v>
      </c>
      <c r="M676" s="2" t="s">
        <v>74</v>
      </c>
      <c r="N676" s="2" t="s">
        <v>1906</v>
      </c>
      <c r="O676" s="2" t="s">
        <v>1907</v>
      </c>
      <c r="P676" s="2">
        <v>243</v>
      </c>
    </row>
    <row r="677" spans="1:16" ht="15.75" customHeight="1" x14ac:dyDescent="0.25">
      <c r="A677" s="2" t="s">
        <v>106</v>
      </c>
      <c r="B677" s="2" t="s">
        <v>23</v>
      </c>
      <c r="C677" s="2" t="s">
        <v>24</v>
      </c>
      <c r="D677" s="2" t="s">
        <v>364</v>
      </c>
      <c r="E677" s="2" t="s">
        <v>412</v>
      </c>
      <c r="F677" s="2" t="s">
        <v>54</v>
      </c>
      <c r="G677" s="2" t="s">
        <v>488</v>
      </c>
      <c r="H677" s="2" t="s">
        <v>377</v>
      </c>
      <c r="I677" s="2">
        <v>57</v>
      </c>
      <c r="J677" s="2">
        <v>0.84696016771488469</v>
      </c>
      <c r="K677" s="2">
        <v>0.81781376518218618</v>
      </c>
      <c r="L677" s="2">
        <v>0.87826086956521743</v>
      </c>
      <c r="M677" s="2" t="s">
        <v>74</v>
      </c>
      <c r="N677" s="2" t="s">
        <v>1908</v>
      </c>
      <c r="O677" s="2" t="s">
        <v>1909</v>
      </c>
      <c r="P677" s="2">
        <v>254.4</v>
      </c>
    </row>
    <row r="678" spans="1:16" ht="15.75" customHeight="1" x14ac:dyDescent="0.25">
      <c r="A678" s="2" t="s">
        <v>106</v>
      </c>
      <c r="B678" s="2" t="s">
        <v>23</v>
      </c>
      <c r="C678" s="2" t="s">
        <v>24</v>
      </c>
      <c r="D678" s="2" t="s">
        <v>364</v>
      </c>
      <c r="E678" s="2" t="s">
        <v>412</v>
      </c>
      <c r="F678" s="2" t="s">
        <v>54</v>
      </c>
      <c r="G678" s="2" t="s">
        <v>493</v>
      </c>
      <c r="H678" s="2" t="s">
        <v>377</v>
      </c>
      <c r="I678" s="2">
        <v>58</v>
      </c>
      <c r="J678" s="2">
        <v>0.82845188284518834</v>
      </c>
      <c r="K678" s="2">
        <v>0.79838709677419351</v>
      </c>
      <c r="L678" s="2">
        <v>0.86086956521739133</v>
      </c>
      <c r="M678" s="2" t="s">
        <v>74</v>
      </c>
      <c r="N678" s="2" t="s">
        <v>1910</v>
      </c>
      <c r="O678" s="2" t="s">
        <v>1911</v>
      </c>
      <c r="P678" s="2">
        <v>217</v>
      </c>
    </row>
    <row r="679" spans="1:16" ht="15.75" customHeight="1" x14ac:dyDescent="0.25">
      <c r="A679" s="2" t="s">
        <v>106</v>
      </c>
      <c r="B679" s="2" t="s">
        <v>23</v>
      </c>
      <c r="C679" s="2" t="s">
        <v>24</v>
      </c>
      <c r="D679" s="2" t="s">
        <v>364</v>
      </c>
      <c r="E679" s="2" t="s">
        <v>412</v>
      </c>
      <c r="F679" s="2" t="s">
        <v>54</v>
      </c>
      <c r="G679" s="2" t="s">
        <v>498</v>
      </c>
      <c r="H679" s="2" t="s">
        <v>377</v>
      </c>
      <c r="I679" s="2">
        <v>59</v>
      </c>
      <c r="J679" s="2">
        <v>0.82815734989648027</v>
      </c>
      <c r="K679" s="2">
        <v>0.79051383399209485</v>
      </c>
      <c r="L679" s="2">
        <v>0.86956521739130432</v>
      </c>
      <c r="M679" s="2" t="s">
        <v>74</v>
      </c>
      <c r="N679" s="2" t="s">
        <v>1912</v>
      </c>
      <c r="O679" s="2" t="s">
        <v>1913</v>
      </c>
      <c r="P679" s="2">
        <v>255.7</v>
      </c>
    </row>
    <row r="680" spans="1:16" ht="15.75" customHeight="1" x14ac:dyDescent="0.25">
      <c r="A680" s="2" t="s">
        <v>106</v>
      </c>
      <c r="B680" s="2" t="s">
        <v>23</v>
      </c>
      <c r="C680" s="2" t="s">
        <v>24</v>
      </c>
      <c r="D680" s="2" t="s">
        <v>364</v>
      </c>
      <c r="E680" s="2" t="s">
        <v>412</v>
      </c>
      <c r="F680" s="2" t="s">
        <v>54</v>
      </c>
      <c r="G680" s="2" t="s">
        <v>503</v>
      </c>
      <c r="H680" s="2" t="s">
        <v>377</v>
      </c>
      <c r="I680" s="2">
        <v>60</v>
      </c>
      <c r="J680" s="2">
        <v>0.83127572016460904</v>
      </c>
      <c r="K680" s="2">
        <v>0.7890625</v>
      </c>
      <c r="L680" s="2">
        <v>0.87826086956521743</v>
      </c>
      <c r="M680" s="2" t="s">
        <v>74</v>
      </c>
      <c r="N680" s="2" t="s">
        <v>1914</v>
      </c>
      <c r="O680" s="2" t="s">
        <v>1915</v>
      </c>
      <c r="P680" s="2">
        <v>229.1</v>
      </c>
    </row>
    <row r="681" spans="1:16" ht="15.75" customHeight="1" x14ac:dyDescent="0.25">
      <c r="A681" s="2" t="s">
        <v>106</v>
      </c>
      <c r="B681" s="2" t="s">
        <v>23</v>
      </c>
      <c r="C681" s="2" t="s">
        <v>24</v>
      </c>
      <c r="D681" s="2" t="s">
        <v>364</v>
      </c>
      <c r="E681" s="2" t="s">
        <v>412</v>
      </c>
      <c r="F681" s="2" t="s">
        <v>54</v>
      </c>
      <c r="G681" s="2" t="s">
        <v>508</v>
      </c>
      <c r="H681" s="2" t="s">
        <v>377</v>
      </c>
      <c r="I681" s="2">
        <v>61</v>
      </c>
      <c r="J681" s="2">
        <v>0.82987551867219911</v>
      </c>
      <c r="K681" s="2">
        <v>0.79365079365079361</v>
      </c>
      <c r="L681" s="2">
        <v>0.86956521739130432</v>
      </c>
      <c r="M681" s="2" t="s">
        <v>74</v>
      </c>
      <c r="N681" s="2" t="s">
        <v>1916</v>
      </c>
      <c r="O681" s="2" t="s">
        <v>1917</v>
      </c>
      <c r="P681" s="2">
        <v>217.6</v>
      </c>
    </row>
    <row r="682" spans="1:16" ht="15.75" customHeight="1" x14ac:dyDescent="0.25">
      <c r="A682" s="2" t="s">
        <v>106</v>
      </c>
      <c r="B682" s="2" t="s">
        <v>23</v>
      </c>
      <c r="C682" s="2" t="s">
        <v>24</v>
      </c>
      <c r="D682" s="2" t="s">
        <v>364</v>
      </c>
      <c r="E682" s="2" t="s">
        <v>513</v>
      </c>
      <c r="F682" s="2" t="s">
        <v>40</v>
      </c>
      <c r="G682" s="2" t="s">
        <v>514</v>
      </c>
      <c r="H682" s="2" t="s">
        <v>372</v>
      </c>
      <c r="I682" s="2">
        <v>42</v>
      </c>
      <c r="J682" s="2">
        <v>0.82548476454293618</v>
      </c>
      <c r="K682" s="2">
        <v>0.77604166666666663</v>
      </c>
      <c r="L682" s="2">
        <v>0.88165680473372776</v>
      </c>
      <c r="M682" s="2" t="s">
        <v>65</v>
      </c>
      <c r="N682" s="2" t="s">
        <v>1918</v>
      </c>
      <c r="O682" s="2" t="s">
        <v>1919</v>
      </c>
      <c r="P682" s="2">
        <v>0.7</v>
      </c>
    </row>
    <row r="683" spans="1:16" ht="15.75" customHeight="1" x14ac:dyDescent="0.25">
      <c r="A683" s="2" t="s">
        <v>106</v>
      </c>
      <c r="B683" s="2" t="s">
        <v>23</v>
      </c>
      <c r="C683" s="2" t="s">
        <v>24</v>
      </c>
      <c r="D683" s="2" t="s">
        <v>364</v>
      </c>
      <c r="E683" s="2" t="s">
        <v>513</v>
      </c>
      <c r="F683" s="2" t="s">
        <v>40</v>
      </c>
      <c r="G683" s="2" t="s">
        <v>519</v>
      </c>
      <c r="H683" s="2" t="s">
        <v>372</v>
      </c>
      <c r="I683" s="2">
        <v>43</v>
      </c>
      <c r="J683" s="2">
        <v>0.81232492997198891</v>
      </c>
      <c r="K683" s="2">
        <v>0.77127659574468088</v>
      </c>
      <c r="L683" s="2">
        <v>0.85798816568047342</v>
      </c>
      <c r="M683" s="2" t="s">
        <v>74</v>
      </c>
      <c r="N683" s="2" t="s">
        <v>1920</v>
      </c>
      <c r="O683" s="2" t="s">
        <v>1921</v>
      </c>
      <c r="P683" s="2">
        <v>203.9</v>
      </c>
    </row>
    <row r="684" spans="1:16" ht="15.75" customHeight="1" x14ac:dyDescent="0.25">
      <c r="A684" s="2" t="s">
        <v>106</v>
      </c>
      <c r="B684" s="2" t="s">
        <v>23</v>
      </c>
      <c r="C684" s="2" t="s">
        <v>24</v>
      </c>
      <c r="D684" s="2" t="s">
        <v>364</v>
      </c>
      <c r="E684" s="2" t="s">
        <v>513</v>
      </c>
      <c r="F684" s="2" t="s">
        <v>40</v>
      </c>
      <c r="G684" s="2" t="s">
        <v>524</v>
      </c>
      <c r="H684" s="2" t="s">
        <v>372</v>
      </c>
      <c r="I684" s="2">
        <v>44</v>
      </c>
      <c r="J684" s="2">
        <v>0.81792717086834721</v>
      </c>
      <c r="K684" s="2">
        <v>0.77659574468085102</v>
      </c>
      <c r="L684" s="2">
        <v>0.86390532544378695</v>
      </c>
      <c r="M684" s="2" t="s">
        <v>74</v>
      </c>
      <c r="N684" s="2" t="s">
        <v>1922</v>
      </c>
      <c r="O684" s="2" t="s">
        <v>1923</v>
      </c>
      <c r="P684" s="2">
        <v>216.7</v>
      </c>
    </row>
    <row r="685" spans="1:16" ht="15.75" customHeight="1" x14ac:dyDescent="0.25">
      <c r="A685" s="2" t="s">
        <v>106</v>
      </c>
      <c r="B685" s="2" t="s">
        <v>23</v>
      </c>
      <c r="C685" s="2" t="s">
        <v>24</v>
      </c>
      <c r="D685" s="2" t="s">
        <v>364</v>
      </c>
      <c r="E685" s="2" t="s">
        <v>513</v>
      </c>
      <c r="F685" s="2" t="s">
        <v>40</v>
      </c>
      <c r="G685" s="2" t="s">
        <v>529</v>
      </c>
      <c r="H685" s="2" t="s">
        <v>372</v>
      </c>
      <c r="I685" s="2">
        <v>45</v>
      </c>
      <c r="J685" s="2">
        <v>0.8595505617977528</v>
      </c>
      <c r="K685" s="2">
        <v>0.81818181818181823</v>
      </c>
      <c r="L685" s="2">
        <v>0.90532544378698221</v>
      </c>
      <c r="M685" s="2" t="s">
        <v>74</v>
      </c>
      <c r="N685" s="2" t="s">
        <v>1924</v>
      </c>
      <c r="O685" s="2" t="s">
        <v>1925</v>
      </c>
      <c r="P685" s="2">
        <v>231</v>
      </c>
    </row>
    <row r="686" spans="1:16" ht="15.75" customHeight="1" x14ac:dyDescent="0.25">
      <c r="A686" s="2" t="s">
        <v>106</v>
      </c>
      <c r="B686" s="2" t="s">
        <v>23</v>
      </c>
      <c r="C686" s="2" t="s">
        <v>24</v>
      </c>
      <c r="D686" s="2" t="s">
        <v>364</v>
      </c>
      <c r="E686" s="2" t="s">
        <v>513</v>
      </c>
      <c r="F686" s="2" t="s">
        <v>40</v>
      </c>
      <c r="G686" s="2" t="s">
        <v>534</v>
      </c>
      <c r="H686" s="2" t="s">
        <v>372</v>
      </c>
      <c r="I686" s="2">
        <v>46</v>
      </c>
      <c r="J686" s="2">
        <v>0.82320441988950277</v>
      </c>
      <c r="K686" s="2">
        <v>0.772020725388601</v>
      </c>
      <c r="L686" s="2">
        <v>0.88165680473372776</v>
      </c>
      <c r="M686" s="2" t="s">
        <v>74</v>
      </c>
      <c r="N686" s="2" t="s">
        <v>1926</v>
      </c>
      <c r="O686" s="2" t="s">
        <v>1927</v>
      </c>
      <c r="P686" s="2">
        <v>191.6</v>
      </c>
    </row>
    <row r="687" spans="1:16" ht="15.75" customHeight="1" x14ac:dyDescent="0.25">
      <c r="A687" s="2" t="s">
        <v>106</v>
      </c>
      <c r="B687" s="2" t="s">
        <v>23</v>
      </c>
      <c r="C687" s="2" t="s">
        <v>24</v>
      </c>
      <c r="D687" s="2" t="s">
        <v>364</v>
      </c>
      <c r="E687" s="2" t="s">
        <v>513</v>
      </c>
      <c r="F687" s="2" t="s">
        <v>40</v>
      </c>
      <c r="G687" s="2" t="s">
        <v>539</v>
      </c>
      <c r="H687" s="2" t="s">
        <v>372</v>
      </c>
      <c r="I687" s="2">
        <v>47</v>
      </c>
      <c r="J687" s="2">
        <v>0.81994459833795008</v>
      </c>
      <c r="K687" s="2">
        <v>0.77083333333333337</v>
      </c>
      <c r="L687" s="2">
        <v>0.87573964497041423</v>
      </c>
      <c r="M687" s="2" t="s">
        <v>74</v>
      </c>
      <c r="N687" s="2" t="s">
        <v>1928</v>
      </c>
      <c r="O687" s="2" t="s">
        <v>1929</v>
      </c>
      <c r="P687" s="2">
        <v>255.4</v>
      </c>
    </row>
    <row r="688" spans="1:16" ht="15.75" customHeight="1" x14ac:dyDescent="0.25">
      <c r="A688" s="2" t="s">
        <v>106</v>
      </c>
      <c r="B688" s="2" t="s">
        <v>23</v>
      </c>
      <c r="C688" s="2" t="s">
        <v>24</v>
      </c>
      <c r="D688" s="2" t="s">
        <v>364</v>
      </c>
      <c r="E688" s="2" t="s">
        <v>513</v>
      </c>
      <c r="F688" s="2" t="s">
        <v>40</v>
      </c>
      <c r="G688" s="2" t="s">
        <v>555</v>
      </c>
      <c r="H688" s="2" t="s">
        <v>372</v>
      </c>
      <c r="I688" s="2">
        <v>48</v>
      </c>
      <c r="J688" s="2">
        <v>0.81564245810055858</v>
      </c>
      <c r="K688" s="2">
        <v>0.77248677248677244</v>
      </c>
      <c r="L688" s="2">
        <v>0.86390532544378695</v>
      </c>
      <c r="M688" s="2" t="s">
        <v>74</v>
      </c>
      <c r="N688" s="2" t="s">
        <v>1930</v>
      </c>
      <c r="O688" s="2" t="s">
        <v>1931</v>
      </c>
      <c r="P688" s="2">
        <v>229.8</v>
      </c>
    </row>
    <row r="689" spans="1:16" ht="15.75" customHeight="1" x14ac:dyDescent="0.25">
      <c r="A689" s="2" t="s">
        <v>106</v>
      </c>
      <c r="B689" s="2" t="s">
        <v>23</v>
      </c>
      <c r="C689" s="2" t="s">
        <v>24</v>
      </c>
      <c r="D689" s="2" t="s">
        <v>364</v>
      </c>
      <c r="E689" s="2" t="s">
        <v>513</v>
      </c>
      <c r="F689" s="2" t="s">
        <v>40</v>
      </c>
      <c r="G689" s="2" t="s">
        <v>575</v>
      </c>
      <c r="H689" s="2" t="s">
        <v>372</v>
      </c>
      <c r="I689" s="2">
        <v>49</v>
      </c>
      <c r="J689" s="2">
        <v>0.82681564245810057</v>
      </c>
      <c r="K689" s="2">
        <v>0.78306878306878303</v>
      </c>
      <c r="L689" s="2">
        <v>0.87573964497041423</v>
      </c>
      <c r="M689" s="2" t="s">
        <v>74</v>
      </c>
      <c r="N689" s="2" t="s">
        <v>1932</v>
      </c>
      <c r="O689" s="2" t="s">
        <v>1933</v>
      </c>
      <c r="P689" s="2">
        <v>203.1</v>
      </c>
    </row>
    <row r="690" spans="1:16" ht="15.75" customHeight="1" x14ac:dyDescent="0.25">
      <c r="A690" s="2" t="s">
        <v>106</v>
      </c>
      <c r="B690" s="2" t="s">
        <v>23</v>
      </c>
      <c r="C690" s="2" t="s">
        <v>24</v>
      </c>
      <c r="D690" s="2" t="s">
        <v>364</v>
      </c>
      <c r="E690" s="2" t="s">
        <v>513</v>
      </c>
      <c r="F690" s="2" t="s">
        <v>40</v>
      </c>
      <c r="G690" s="2" t="s">
        <v>589</v>
      </c>
      <c r="H690" s="2" t="s">
        <v>372</v>
      </c>
      <c r="I690" s="2">
        <v>50</v>
      </c>
      <c r="J690" s="2">
        <v>0.83102493074792239</v>
      </c>
      <c r="K690" s="2">
        <v>0.78125</v>
      </c>
      <c r="L690" s="2">
        <v>0.8875739644970414</v>
      </c>
      <c r="M690" s="2" t="s">
        <v>74</v>
      </c>
      <c r="N690" s="2" t="s">
        <v>1934</v>
      </c>
      <c r="O690" s="2" t="s">
        <v>1935</v>
      </c>
      <c r="P690" s="2">
        <v>217.4</v>
      </c>
    </row>
    <row r="691" spans="1:16" ht="15.75" customHeight="1" x14ac:dyDescent="0.25">
      <c r="A691" s="2" t="s">
        <v>106</v>
      </c>
      <c r="B691" s="2" t="s">
        <v>23</v>
      </c>
      <c r="C691" s="2" t="s">
        <v>24</v>
      </c>
      <c r="D691" s="2" t="s">
        <v>364</v>
      </c>
      <c r="E691" s="2" t="s">
        <v>513</v>
      </c>
      <c r="F691" s="2" t="s">
        <v>40</v>
      </c>
      <c r="G691" s="2" t="s">
        <v>603</v>
      </c>
      <c r="H691" s="2" t="s">
        <v>372</v>
      </c>
      <c r="I691" s="2">
        <v>51</v>
      </c>
      <c r="J691" s="2">
        <v>0.81215469613259672</v>
      </c>
      <c r="K691" s="2">
        <v>0.76165803108808294</v>
      </c>
      <c r="L691" s="2">
        <v>0.86982248520710059</v>
      </c>
      <c r="M691" s="2" t="s">
        <v>74</v>
      </c>
      <c r="N691" s="2" t="s">
        <v>1936</v>
      </c>
      <c r="O691" s="2" t="s">
        <v>1937</v>
      </c>
      <c r="P691" s="2">
        <v>256.39999999999998</v>
      </c>
    </row>
    <row r="692" spans="1:16" ht="15.75" customHeight="1" x14ac:dyDescent="0.25">
      <c r="A692" s="2" t="s">
        <v>106</v>
      </c>
      <c r="B692" s="2" t="s">
        <v>23</v>
      </c>
      <c r="C692" s="2" t="s">
        <v>24</v>
      </c>
      <c r="D692" s="2" t="s">
        <v>364</v>
      </c>
      <c r="E692" s="2" t="s">
        <v>513</v>
      </c>
      <c r="F692" s="2" t="s">
        <v>40</v>
      </c>
      <c r="G692" s="2" t="s">
        <v>622</v>
      </c>
      <c r="H692" s="2" t="s">
        <v>372</v>
      </c>
      <c r="I692" s="2">
        <v>52</v>
      </c>
      <c r="J692" s="2">
        <v>0.82451253481894149</v>
      </c>
      <c r="K692" s="2">
        <v>0.77894736842105261</v>
      </c>
      <c r="L692" s="2">
        <v>0.87573964497041423</v>
      </c>
      <c r="M692" s="2" t="s">
        <v>74</v>
      </c>
      <c r="N692" s="2" t="s">
        <v>1938</v>
      </c>
      <c r="O692" s="2" t="s">
        <v>1939</v>
      </c>
      <c r="P692" s="2">
        <v>253.8</v>
      </c>
    </row>
    <row r="693" spans="1:16" ht="15.75" customHeight="1" x14ac:dyDescent="0.25">
      <c r="A693" s="2" t="s">
        <v>106</v>
      </c>
      <c r="B693" s="2" t="s">
        <v>23</v>
      </c>
      <c r="C693" s="2" t="s">
        <v>24</v>
      </c>
      <c r="D693" s="2" t="s">
        <v>364</v>
      </c>
      <c r="E693" s="2" t="s">
        <v>513</v>
      </c>
      <c r="F693" s="2" t="s">
        <v>40</v>
      </c>
      <c r="G693" s="2" t="s">
        <v>643</v>
      </c>
      <c r="H693" s="2" t="s">
        <v>372</v>
      </c>
      <c r="I693" s="2">
        <v>53</v>
      </c>
      <c r="J693" s="2">
        <v>0.83286118980169965</v>
      </c>
      <c r="K693" s="2">
        <v>0.79891304347826086</v>
      </c>
      <c r="L693" s="2">
        <v>0.86982248520710059</v>
      </c>
      <c r="M693" s="2" t="s">
        <v>74</v>
      </c>
      <c r="N693" s="2" t="s">
        <v>1940</v>
      </c>
      <c r="O693" s="2" t="s">
        <v>1941</v>
      </c>
      <c r="P693" s="2">
        <v>243</v>
      </c>
    </row>
    <row r="694" spans="1:16" ht="15.75" customHeight="1" x14ac:dyDescent="0.25">
      <c r="A694" s="2" t="s">
        <v>106</v>
      </c>
      <c r="B694" s="2" t="s">
        <v>23</v>
      </c>
      <c r="C694" s="2" t="s">
        <v>24</v>
      </c>
      <c r="D694" s="2" t="s">
        <v>364</v>
      </c>
      <c r="E694" s="2" t="s">
        <v>513</v>
      </c>
      <c r="F694" s="2" t="s">
        <v>40</v>
      </c>
      <c r="G694" s="2" t="s">
        <v>660</v>
      </c>
      <c r="H694" s="2" t="s">
        <v>372</v>
      </c>
      <c r="I694" s="2">
        <v>54</v>
      </c>
      <c r="J694" s="2">
        <v>0.83798882681564246</v>
      </c>
      <c r="K694" s="2">
        <v>0.79365079365079361</v>
      </c>
      <c r="L694" s="2">
        <v>0.8875739644970414</v>
      </c>
      <c r="M694" s="2" t="s">
        <v>74</v>
      </c>
      <c r="N694" s="2" t="s">
        <v>1942</v>
      </c>
      <c r="O694" s="2" t="s">
        <v>1943</v>
      </c>
      <c r="P694" s="2">
        <v>191.9</v>
      </c>
    </row>
    <row r="695" spans="1:16" ht="15.75" customHeight="1" x14ac:dyDescent="0.25">
      <c r="A695" s="2" t="s">
        <v>106</v>
      </c>
      <c r="B695" s="2" t="s">
        <v>23</v>
      </c>
      <c r="C695" s="2" t="s">
        <v>24</v>
      </c>
      <c r="D695" s="2" t="s">
        <v>364</v>
      </c>
      <c r="E695" s="2" t="s">
        <v>513</v>
      </c>
      <c r="F695" s="2" t="s">
        <v>40</v>
      </c>
      <c r="G695" s="2" t="s">
        <v>665</v>
      </c>
      <c r="H695" s="2" t="s">
        <v>372</v>
      </c>
      <c r="I695" s="2">
        <v>55</v>
      </c>
      <c r="J695" s="2">
        <v>0.81792717086834721</v>
      </c>
      <c r="K695" s="2">
        <v>0.77659574468085102</v>
      </c>
      <c r="L695" s="2">
        <v>0.86390532544378695</v>
      </c>
      <c r="M695" s="2" t="s">
        <v>74</v>
      </c>
      <c r="N695" s="2" t="s">
        <v>1944</v>
      </c>
      <c r="O695" s="2" t="s">
        <v>1945</v>
      </c>
      <c r="P695" s="2">
        <v>258.5</v>
      </c>
    </row>
    <row r="696" spans="1:16" ht="15.75" customHeight="1" x14ac:dyDescent="0.25">
      <c r="A696" s="2" t="s">
        <v>106</v>
      </c>
      <c r="B696" s="2" t="s">
        <v>23</v>
      </c>
      <c r="C696" s="2" t="s">
        <v>24</v>
      </c>
      <c r="D696" s="2" t="s">
        <v>364</v>
      </c>
      <c r="E696" s="2" t="s">
        <v>513</v>
      </c>
      <c r="F696" s="2" t="s">
        <v>40</v>
      </c>
      <c r="G696" s="2" t="s">
        <v>670</v>
      </c>
      <c r="H696" s="2" t="s">
        <v>372</v>
      </c>
      <c r="I696" s="2">
        <v>56</v>
      </c>
      <c r="J696" s="2">
        <v>0.8258426966292135</v>
      </c>
      <c r="K696" s="2">
        <v>0.78609625668449201</v>
      </c>
      <c r="L696" s="2">
        <v>0.86982248520710059</v>
      </c>
      <c r="M696" s="2" t="s">
        <v>74</v>
      </c>
      <c r="N696" s="2" t="s">
        <v>1946</v>
      </c>
      <c r="O696" s="2" t="s">
        <v>1947</v>
      </c>
      <c r="P696" s="2">
        <v>257.60000000000002</v>
      </c>
    </row>
    <row r="697" spans="1:16" ht="15.75" customHeight="1" x14ac:dyDescent="0.25">
      <c r="A697" s="2" t="s">
        <v>106</v>
      </c>
      <c r="B697" s="2" t="s">
        <v>23</v>
      </c>
      <c r="C697" s="2" t="s">
        <v>24</v>
      </c>
      <c r="D697" s="2" t="s">
        <v>364</v>
      </c>
      <c r="E697" s="2" t="s">
        <v>513</v>
      </c>
      <c r="F697" s="2" t="s">
        <v>40</v>
      </c>
      <c r="G697" s="2" t="s">
        <v>675</v>
      </c>
      <c r="H697" s="2" t="s">
        <v>372</v>
      </c>
      <c r="I697" s="2">
        <v>57</v>
      </c>
      <c r="J697" s="2">
        <v>0.80332409972299168</v>
      </c>
      <c r="K697" s="2">
        <v>0.75520833333333337</v>
      </c>
      <c r="L697" s="2">
        <v>0.85798816568047342</v>
      </c>
      <c r="M697" s="2" t="s">
        <v>74</v>
      </c>
      <c r="N697" s="2" t="s">
        <v>1948</v>
      </c>
      <c r="O697" s="2" t="s">
        <v>1949</v>
      </c>
      <c r="P697" s="2">
        <v>232.6</v>
      </c>
    </row>
    <row r="698" spans="1:16" ht="15.75" customHeight="1" x14ac:dyDescent="0.25">
      <c r="A698" s="2" t="s">
        <v>106</v>
      </c>
      <c r="B698" s="2" t="s">
        <v>23</v>
      </c>
      <c r="C698" s="2" t="s">
        <v>24</v>
      </c>
      <c r="D698" s="2" t="s">
        <v>364</v>
      </c>
      <c r="E698" s="2" t="s">
        <v>513</v>
      </c>
      <c r="F698" s="2" t="s">
        <v>40</v>
      </c>
      <c r="G698" s="2" t="s">
        <v>680</v>
      </c>
      <c r="H698" s="2" t="s">
        <v>372</v>
      </c>
      <c r="I698" s="2">
        <v>58</v>
      </c>
      <c r="J698" s="2">
        <v>0.82122905027932958</v>
      </c>
      <c r="K698" s="2">
        <v>0.77777777777777779</v>
      </c>
      <c r="L698" s="2">
        <v>0.86982248520710059</v>
      </c>
      <c r="M698" s="2" t="s">
        <v>74</v>
      </c>
      <c r="N698" s="2" t="s">
        <v>1950</v>
      </c>
      <c r="O698" s="2" t="s">
        <v>1951</v>
      </c>
      <c r="P698" s="2">
        <v>217.4</v>
      </c>
    </row>
    <row r="699" spans="1:16" ht="15.75" customHeight="1" x14ac:dyDescent="0.25">
      <c r="A699" s="2" t="s">
        <v>106</v>
      </c>
      <c r="B699" s="2" t="s">
        <v>23</v>
      </c>
      <c r="C699" s="2" t="s">
        <v>24</v>
      </c>
      <c r="D699" s="2" t="s">
        <v>364</v>
      </c>
      <c r="E699" s="2" t="s">
        <v>513</v>
      </c>
      <c r="F699" s="2" t="s">
        <v>40</v>
      </c>
      <c r="G699" s="2" t="s">
        <v>685</v>
      </c>
      <c r="H699" s="2" t="s">
        <v>372</v>
      </c>
      <c r="I699" s="2">
        <v>59</v>
      </c>
      <c r="J699" s="2">
        <v>0.82681564245810057</v>
      </c>
      <c r="K699" s="2">
        <v>0.78306878306878303</v>
      </c>
      <c r="L699" s="2">
        <v>0.87573964497041423</v>
      </c>
      <c r="M699" s="2" t="s">
        <v>74</v>
      </c>
      <c r="N699" s="2" t="s">
        <v>1952</v>
      </c>
      <c r="O699" s="2" t="s">
        <v>1953</v>
      </c>
      <c r="P699" s="2">
        <v>258.2</v>
      </c>
    </row>
    <row r="700" spans="1:16" ht="15.75" customHeight="1" x14ac:dyDescent="0.25">
      <c r="A700" s="2" t="s">
        <v>106</v>
      </c>
      <c r="B700" s="2" t="s">
        <v>23</v>
      </c>
      <c r="C700" s="2" t="s">
        <v>24</v>
      </c>
      <c r="D700" s="2" t="s">
        <v>364</v>
      </c>
      <c r="E700" s="2" t="s">
        <v>513</v>
      </c>
      <c r="F700" s="2" t="s">
        <v>40</v>
      </c>
      <c r="G700" s="2" t="s">
        <v>690</v>
      </c>
      <c r="H700" s="2" t="s">
        <v>372</v>
      </c>
      <c r="I700" s="2">
        <v>60</v>
      </c>
      <c r="J700" s="2">
        <v>0.8100558659217878</v>
      </c>
      <c r="K700" s="2">
        <v>0.76719576719576721</v>
      </c>
      <c r="L700" s="2">
        <v>0.85798816568047342</v>
      </c>
      <c r="M700" s="2" t="s">
        <v>74</v>
      </c>
      <c r="N700" s="2" t="s">
        <v>1954</v>
      </c>
      <c r="O700" s="2" t="s">
        <v>1955</v>
      </c>
      <c r="P700" s="2">
        <v>205.7</v>
      </c>
    </row>
    <row r="701" spans="1:16" ht="15.75" customHeight="1" x14ac:dyDescent="0.25">
      <c r="A701" s="2" t="s">
        <v>106</v>
      </c>
      <c r="B701" s="2" t="s">
        <v>23</v>
      </c>
      <c r="C701" s="2" t="s">
        <v>24</v>
      </c>
      <c r="D701" s="2" t="s">
        <v>364</v>
      </c>
      <c r="E701" s="2" t="s">
        <v>513</v>
      </c>
      <c r="F701" s="2" t="s">
        <v>40</v>
      </c>
      <c r="G701" s="2" t="s">
        <v>695</v>
      </c>
      <c r="H701" s="2" t="s">
        <v>372</v>
      </c>
      <c r="I701" s="2">
        <v>61</v>
      </c>
      <c r="J701" s="2">
        <v>0.84269662921348309</v>
      </c>
      <c r="K701" s="2">
        <v>0.80213903743315507</v>
      </c>
      <c r="L701" s="2">
        <v>0.8875739644970414</v>
      </c>
      <c r="M701" s="2" t="s">
        <v>74</v>
      </c>
      <c r="N701" s="2" t="s">
        <v>1956</v>
      </c>
      <c r="O701" s="2" t="s">
        <v>1957</v>
      </c>
      <c r="P701" s="2">
        <v>219.4</v>
      </c>
    </row>
    <row r="702" spans="1:16" ht="15.75" customHeight="1" x14ac:dyDescent="0.25">
      <c r="A702" s="2" t="s">
        <v>106</v>
      </c>
      <c r="B702" s="2" t="s">
        <v>23</v>
      </c>
      <c r="C702" s="2" t="s">
        <v>24</v>
      </c>
      <c r="D702" s="2" t="s">
        <v>364</v>
      </c>
      <c r="E702" s="2" t="s">
        <v>700</v>
      </c>
      <c r="F702" s="2" t="s">
        <v>47</v>
      </c>
      <c r="G702" s="2" t="s">
        <v>701</v>
      </c>
      <c r="H702" s="2" t="s">
        <v>366</v>
      </c>
      <c r="I702" s="2">
        <v>42</v>
      </c>
      <c r="J702" s="2">
        <v>0.84901531728665192</v>
      </c>
      <c r="K702" s="2">
        <v>0.82553191489361699</v>
      </c>
      <c r="L702" s="2">
        <v>0.87387387387387383</v>
      </c>
      <c r="M702" s="2" t="s">
        <v>65</v>
      </c>
      <c r="N702" s="2" t="s">
        <v>1958</v>
      </c>
      <c r="O702" s="2" t="s">
        <v>1959</v>
      </c>
      <c r="P702" s="2">
        <v>0.8</v>
      </c>
    </row>
    <row r="703" spans="1:16" ht="15.75" customHeight="1" x14ac:dyDescent="0.25">
      <c r="A703" s="2" t="s">
        <v>106</v>
      </c>
      <c r="B703" s="2" t="s">
        <v>23</v>
      </c>
      <c r="C703" s="2" t="s">
        <v>24</v>
      </c>
      <c r="D703" s="2" t="s">
        <v>364</v>
      </c>
      <c r="E703" s="2" t="s">
        <v>700</v>
      </c>
      <c r="F703" s="2" t="s">
        <v>47</v>
      </c>
      <c r="G703" s="2" t="s">
        <v>706</v>
      </c>
      <c r="H703" s="2" t="s">
        <v>366</v>
      </c>
      <c r="I703" s="2">
        <v>43</v>
      </c>
      <c r="J703" s="2">
        <v>0.85398230088495586</v>
      </c>
      <c r="K703" s="2">
        <v>0.83913043478260874</v>
      </c>
      <c r="L703" s="2">
        <v>0.86936936936936937</v>
      </c>
      <c r="M703" s="2" t="s">
        <v>74</v>
      </c>
      <c r="N703" s="2" t="s">
        <v>1960</v>
      </c>
      <c r="O703" s="2" t="s">
        <v>1961</v>
      </c>
      <c r="P703" s="2">
        <v>214.2</v>
      </c>
    </row>
    <row r="704" spans="1:16" ht="15.75" customHeight="1" x14ac:dyDescent="0.25">
      <c r="A704" s="2" t="s">
        <v>106</v>
      </c>
      <c r="B704" s="2" t="s">
        <v>23</v>
      </c>
      <c r="C704" s="2" t="s">
        <v>24</v>
      </c>
      <c r="D704" s="2" t="s">
        <v>364</v>
      </c>
      <c r="E704" s="2" t="s">
        <v>700</v>
      </c>
      <c r="F704" s="2" t="s">
        <v>47</v>
      </c>
      <c r="G704" s="2" t="s">
        <v>711</v>
      </c>
      <c r="H704" s="2" t="s">
        <v>366</v>
      </c>
      <c r="I704" s="2">
        <v>44</v>
      </c>
      <c r="J704" s="2">
        <v>0.85777777777777775</v>
      </c>
      <c r="K704" s="2">
        <v>0.84649122807017541</v>
      </c>
      <c r="L704" s="2">
        <v>0.86936936936936937</v>
      </c>
      <c r="M704" s="2" t="s">
        <v>74</v>
      </c>
      <c r="N704" s="2" t="s">
        <v>1962</v>
      </c>
      <c r="O704" s="2" t="s">
        <v>1963</v>
      </c>
      <c r="P704" s="2">
        <v>254.8</v>
      </c>
    </row>
    <row r="705" spans="1:16" ht="15.75" customHeight="1" x14ac:dyDescent="0.25">
      <c r="A705" s="2" t="s">
        <v>106</v>
      </c>
      <c r="B705" s="2" t="s">
        <v>23</v>
      </c>
      <c r="C705" s="2" t="s">
        <v>24</v>
      </c>
      <c r="D705" s="2" t="s">
        <v>364</v>
      </c>
      <c r="E705" s="2" t="s">
        <v>700</v>
      </c>
      <c r="F705" s="2" t="s">
        <v>47</v>
      </c>
      <c r="G705" s="2" t="s">
        <v>716</v>
      </c>
      <c r="H705" s="2" t="s">
        <v>366</v>
      </c>
      <c r="I705" s="2">
        <v>45</v>
      </c>
      <c r="J705" s="2">
        <v>0.85462555066079282</v>
      </c>
      <c r="K705" s="2">
        <v>0.83620689655172409</v>
      </c>
      <c r="L705" s="2">
        <v>0.87387387387387383</v>
      </c>
      <c r="M705" s="2" t="s">
        <v>74</v>
      </c>
      <c r="N705" s="2" t="s">
        <v>1964</v>
      </c>
      <c r="O705" s="2" t="s">
        <v>1965</v>
      </c>
      <c r="P705" s="2">
        <v>240.7</v>
      </c>
    </row>
    <row r="706" spans="1:16" ht="15.75" customHeight="1" x14ac:dyDescent="0.25">
      <c r="A706" s="2" t="s">
        <v>106</v>
      </c>
      <c r="B706" s="2" t="s">
        <v>23</v>
      </c>
      <c r="C706" s="2" t="s">
        <v>24</v>
      </c>
      <c r="D706" s="2" t="s">
        <v>364</v>
      </c>
      <c r="E706" s="2" t="s">
        <v>700</v>
      </c>
      <c r="F706" s="2" t="s">
        <v>47</v>
      </c>
      <c r="G706" s="2" t="s">
        <v>721</v>
      </c>
      <c r="H706" s="2" t="s">
        <v>366</v>
      </c>
      <c r="I706" s="2">
        <v>46</v>
      </c>
      <c r="J706" s="2">
        <v>0.83771929824561386</v>
      </c>
      <c r="K706" s="2">
        <v>0.81623931623931623</v>
      </c>
      <c r="L706" s="2">
        <v>0.86036036036036034</v>
      </c>
      <c r="M706" s="2" t="s">
        <v>74</v>
      </c>
      <c r="N706" s="2" t="s">
        <v>1966</v>
      </c>
      <c r="O706" s="2" t="s">
        <v>1967</v>
      </c>
      <c r="P706" s="2">
        <v>203.9</v>
      </c>
    </row>
    <row r="707" spans="1:16" ht="15.75" customHeight="1" x14ac:dyDescent="0.25">
      <c r="A707" s="2" t="s">
        <v>106</v>
      </c>
      <c r="B707" s="2" t="s">
        <v>23</v>
      </c>
      <c r="C707" s="2" t="s">
        <v>24</v>
      </c>
      <c r="D707" s="2" t="s">
        <v>364</v>
      </c>
      <c r="E707" s="2" t="s">
        <v>700</v>
      </c>
      <c r="F707" s="2" t="s">
        <v>47</v>
      </c>
      <c r="G707" s="2" t="s">
        <v>726</v>
      </c>
      <c r="H707" s="2" t="s">
        <v>366</v>
      </c>
      <c r="I707" s="2">
        <v>47</v>
      </c>
      <c r="J707" s="2">
        <v>0.85906040268456374</v>
      </c>
      <c r="K707" s="2">
        <v>0.85333333333333339</v>
      </c>
      <c r="L707" s="2">
        <v>0.86486486486486491</v>
      </c>
      <c r="M707" s="2" t="s">
        <v>74</v>
      </c>
      <c r="N707" s="2" t="s">
        <v>1968</v>
      </c>
      <c r="O707" s="2" t="s">
        <v>1969</v>
      </c>
      <c r="P707" s="2">
        <v>218.5</v>
      </c>
    </row>
    <row r="708" spans="1:16" ht="15.75" customHeight="1" x14ac:dyDescent="0.25">
      <c r="A708" s="2" t="s">
        <v>106</v>
      </c>
      <c r="B708" s="2" t="s">
        <v>23</v>
      </c>
      <c r="C708" s="2" t="s">
        <v>24</v>
      </c>
      <c r="D708" s="2" t="s">
        <v>364</v>
      </c>
      <c r="E708" s="2" t="s">
        <v>700</v>
      </c>
      <c r="F708" s="2" t="s">
        <v>47</v>
      </c>
      <c r="G708" s="2" t="s">
        <v>731</v>
      </c>
      <c r="H708" s="2" t="s">
        <v>366</v>
      </c>
      <c r="I708" s="2">
        <v>48</v>
      </c>
      <c r="J708" s="2">
        <v>0.83956043956043958</v>
      </c>
      <c r="K708" s="2">
        <v>0.81974248927038629</v>
      </c>
      <c r="L708" s="2">
        <v>0.86036036036036034</v>
      </c>
      <c r="M708" s="2" t="s">
        <v>74</v>
      </c>
      <c r="N708" s="2" t="s">
        <v>1970</v>
      </c>
      <c r="O708" s="2" t="s">
        <v>1971</v>
      </c>
      <c r="P708" s="2">
        <v>229.6</v>
      </c>
    </row>
    <row r="709" spans="1:16" ht="15.75" customHeight="1" x14ac:dyDescent="0.25">
      <c r="A709" s="2" t="s">
        <v>106</v>
      </c>
      <c r="B709" s="2" t="s">
        <v>23</v>
      </c>
      <c r="C709" s="2" t="s">
        <v>24</v>
      </c>
      <c r="D709" s="2" t="s">
        <v>364</v>
      </c>
      <c r="E709" s="2" t="s">
        <v>700</v>
      </c>
      <c r="F709" s="2" t="s">
        <v>47</v>
      </c>
      <c r="G709" s="2" t="s">
        <v>736</v>
      </c>
      <c r="H709" s="2" t="s">
        <v>366</v>
      </c>
      <c r="I709" s="2">
        <v>49</v>
      </c>
      <c r="J709" s="2">
        <v>0.84955752212389379</v>
      </c>
      <c r="K709" s="2">
        <v>0.83478260869565213</v>
      </c>
      <c r="L709" s="2">
        <v>0.86486486486486491</v>
      </c>
      <c r="M709" s="2" t="s">
        <v>74</v>
      </c>
      <c r="N709" s="2" t="s">
        <v>1972</v>
      </c>
      <c r="O709" s="2" t="s">
        <v>1973</v>
      </c>
      <c r="P709" s="2">
        <v>245.4</v>
      </c>
    </row>
    <row r="710" spans="1:16" ht="15.75" customHeight="1" x14ac:dyDescent="0.25">
      <c r="A710" s="2" t="s">
        <v>106</v>
      </c>
      <c r="B710" s="2" t="s">
        <v>23</v>
      </c>
      <c r="C710" s="2" t="s">
        <v>24</v>
      </c>
      <c r="D710" s="2" t="s">
        <v>364</v>
      </c>
      <c r="E710" s="2" t="s">
        <v>700</v>
      </c>
      <c r="F710" s="2" t="s">
        <v>47</v>
      </c>
      <c r="G710" s="2" t="s">
        <v>741</v>
      </c>
      <c r="H710" s="2" t="s">
        <v>366</v>
      </c>
      <c r="I710" s="2">
        <v>50</v>
      </c>
      <c r="J710" s="2">
        <v>0.8527472527472526</v>
      </c>
      <c r="K710" s="2">
        <v>0.83261802575107291</v>
      </c>
      <c r="L710" s="2">
        <v>0.87387387387387383</v>
      </c>
      <c r="M710" s="2" t="s">
        <v>74</v>
      </c>
      <c r="N710" s="2" t="s">
        <v>1974</v>
      </c>
      <c r="O710" s="2" t="s">
        <v>1975</v>
      </c>
      <c r="P710" s="2">
        <v>217</v>
      </c>
    </row>
    <row r="711" spans="1:16" ht="15.75" customHeight="1" x14ac:dyDescent="0.25">
      <c r="A711" s="2" t="s">
        <v>106</v>
      </c>
      <c r="B711" s="2" t="s">
        <v>23</v>
      </c>
      <c r="C711" s="2" t="s">
        <v>24</v>
      </c>
      <c r="D711" s="2" t="s">
        <v>364</v>
      </c>
      <c r="E711" s="2" t="s">
        <v>700</v>
      </c>
      <c r="F711" s="2" t="s">
        <v>47</v>
      </c>
      <c r="G711" s="2" t="s">
        <v>746</v>
      </c>
      <c r="H711" s="2" t="s">
        <v>366</v>
      </c>
      <c r="I711" s="2">
        <v>51</v>
      </c>
      <c r="J711" s="2">
        <v>0.84700665188470059</v>
      </c>
      <c r="K711" s="2">
        <v>0.83406113537117899</v>
      </c>
      <c r="L711" s="2">
        <v>0.86036036036036034</v>
      </c>
      <c r="M711" s="2" t="s">
        <v>74</v>
      </c>
      <c r="N711" s="2" t="s">
        <v>1976</v>
      </c>
      <c r="O711" s="2" t="s">
        <v>1977</v>
      </c>
      <c r="P711" s="2">
        <v>218.1</v>
      </c>
    </row>
    <row r="712" spans="1:16" ht="15.75" customHeight="1" x14ac:dyDescent="0.25">
      <c r="A712" s="2" t="s">
        <v>106</v>
      </c>
      <c r="B712" s="2" t="s">
        <v>23</v>
      </c>
      <c r="C712" s="2" t="s">
        <v>24</v>
      </c>
      <c r="D712" s="2" t="s">
        <v>364</v>
      </c>
      <c r="E712" s="2" t="s">
        <v>700</v>
      </c>
      <c r="F712" s="2" t="s">
        <v>47</v>
      </c>
      <c r="G712" s="2" t="s">
        <v>751</v>
      </c>
      <c r="H712" s="2" t="s">
        <v>366</v>
      </c>
      <c r="I712" s="2">
        <v>52</v>
      </c>
      <c r="J712" s="2">
        <v>0.83369330453563717</v>
      </c>
      <c r="K712" s="2">
        <v>0.80082987551867224</v>
      </c>
      <c r="L712" s="2">
        <v>0.86936936936936937</v>
      </c>
      <c r="M712" s="2" t="s">
        <v>74</v>
      </c>
      <c r="N712" s="2" t="s">
        <v>1978</v>
      </c>
      <c r="O712" s="2" t="s">
        <v>1979</v>
      </c>
      <c r="P712" s="2">
        <v>221.5</v>
      </c>
    </row>
    <row r="713" spans="1:16" ht="15.75" customHeight="1" x14ac:dyDescent="0.25">
      <c r="A713" s="2" t="s">
        <v>106</v>
      </c>
      <c r="B713" s="2" t="s">
        <v>23</v>
      </c>
      <c r="C713" s="2" t="s">
        <v>24</v>
      </c>
      <c r="D713" s="2" t="s">
        <v>364</v>
      </c>
      <c r="E713" s="2" t="s">
        <v>700</v>
      </c>
      <c r="F713" s="2" t="s">
        <v>47</v>
      </c>
      <c r="G713" s="2" t="s">
        <v>756</v>
      </c>
      <c r="H713" s="2" t="s">
        <v>366</v>
      </c>
      <c r="I713" s="2">
        <v>53</v>
      </c>
      <c r="J713" s="2">
        <v>0.84279475982532748</v>
      </c>
      <c r="K713" s="2">
        <v>0.81779661016949157</v>
      </c>
      <c r="L713" s="2">
        <v>0.86936936936936937</v>
      </c>
      <c r="M713" s="2" t="s">
        <v>74</v>
      </c>
      <c r="N713" s="2" t="s">
        <v>1980</v>
      </c>
      <c r="O713" s="2" t="s">
        <v>1981</v>
      </c>
      <c r="P713" s="2">
        <v>216.9</v>
      </c>
    </row>
    <row r="714" spans="1:16" ht="15.75" customHeight="1" x14ac:dyDescent="0.25">
      <c r="A714" s="2" t="s">
        <v>106</v>
      </c>
      <c r="B714" s="2" t="s">
        <v>23</v>
      </c>
      <c r="C714" s="2" t="s">
        <v>24</v>
      </c>
      <c r="D714" s="2" t="s">
        <v>364</v>
      </c>
      <c r="E714" s="2" t="s">
        <v>700</v>
      </c>
      <c r="F714" s="2" t="s">
        <v>47</v>
      </c>
      <c r="G714" s="2" t="s">
        <v>761</v>
      </c>
      <c r="H714" s="2" t="s">
        <v>366</v>
      </c>
      <c r="I714" s="2">
        <v>54</v>
      </c>
      <c r="J714" s="2">
        <v>0.8355555555555555</v>
      </c>
      <c r="K714" s="2">
        <v>0.82456140350877194</v>
      </c>
      <c r="L714" s="2">
        <v>0.84684684684684686</v>
      </c>
      <c r="M714" s="2" t="s">
        <v>74</v>
      </c>
      <c r="N714" s="2" t="s">
        <v>1982</v>
      </c>
      <c r="O714" s="2" t="s">
        <v>1983</v>
      </c>
      <c r="P714" s="2">
        <v>257</v>
      </c>
    </row>
    <row r="715" spans="1:16" ht="15.75" customHeight="1" x14ac:dyDescent="0.25">
      <c r="A715" s="2" t="s">
        <v>106</v>
      </c>
      <c r="B715" s="2" t="s">
        <v>23</v>
      </c>
      <c r="C715" s="2" t="s">
        <v>24</v>
      </c>
      <c r="D715" s="2" t="s">
        <v>364</v>
      </c>
      <c r="E715" s="2" t="s">
        <v>700</v>
      </c>
      <c r="F715" s="2" t="s">
        <v>47</v>
      </c>
      <c r="G715" s="2" t="s">
        <v>766</v>
      </c>
      <c r="H715" s="2" t="s">
        <v>366</v>
      </c>
      <c r="I715" s="2">
        <v>55</v>
      </c>
      <c r="J715" s="2">
        <v>0.8571428571428571</v>
      </c>
      <c r="K715" s="2">
        <v>0.84955752212389379</v>
      </c>
      <c r="L715" s="2">
        <v>0.86486486486486491</v>
      </c>
      <c r="M715" s="2" t="s">
        <v>74</v>
      </c>
      <c r="N715" s="2" t="s">
        <v>1984</v>
      </c>
      <c r="O715" s="2" t="s">
        <v>1985</v>
      </c>
      <c r="P715" s="2">
        <v>218.4</v>
      </c>
    </row>
    <row r="716" spans="1:16" ht="15.75" customHeight="1" x14ac:dyDescent="0.25">
      <c r="A716" s="2" t="s">
        <v>106</v>
      </c>
      <c r="B716" s="2" t="s">
        <v>23</v>
      </c>
      <c r="C716" s="2" t="s">
        <v>24</v>
      </c>
      <c r="D716" s="2" t="s">
        <v>364</v>
      </c>
      <c r="E716" s="2" t="s">
        <v>700</v>
      </c>
      <c r="F716" s="2" t="s">
        <v>47</v>
      </c>
      <c r="G716" s="2" t="s">
        <v>771</v>
      </c>
      <c r="H716" s="2" t="s">
        <v>366</v>
      </c>
      <c r="I716" s="2">
        <v>56</v>
      </c>
      <c r="J716" s="2">
        <v>0.8432671081677704</v>
      </c>
      <c r="K716" s="2">
        <v>0.82683982683982682</v>
      </c>
      <c r="L716" s="2">
        <v>0.86036036036036034</v>
      </c>
      <c r="M716" s="2" t="s">
        <v>74</v>
      </c>
      <c r="N716" s="2" t="s">
        <v>1986</v>
      </c>
      <c r="O716" s="2" t="s">
        <v>1987</v>
      </c>
      <c r="P716" s="2">
        <v>216.3</v>
      </c>
    </row>
    <row r="717" spans="1:16" ht="15.75" customHeight="1" x14ac:dyDescent="0.25">
      <c r="A717" s="2" t="s">
        <v>106</v>
      </c>
      <c r="B717" s="2" t="s">
        <v>23</v>
      </c>
      <c r="C717" s="2" t="s">
        <v>24</v>
      </c>
      <c r="D717" s="2" t="s">
        <v>364</v>
      </c>
      <c r="E717" s="2" t="s">
        <v>700</v>
      </c>
      <c r="F717" s="2" t="s">
        <v>47</v>
      </c>
      <c r="G717" s="2" t="s">
        <v>776</v>
      </c>
      <c r="H717" s="2" t="s">
        <v>366</v>
      </c>
      <c r="I717" s="2">
        <v>57</v>
      </c>
      <c r="J717" s="2">
        <v>0.84070796460176989</v>
      </c>
      <c r="K717" s="2">
        <v>0.82608695652173914</v>
      </c>
      <c r="L717" s="2">
        <v>0.85585585585585588</v>
      </c>
      <c r="M717" s="2" t="s">
        <v>74</v>
      </c>
      <c r="N717" s="2" t="s">
        <v>1988</v>
      </c>
      <c r="O717" s="2" t="s">
        <v>1989</v>
      </c>
      <c r="P717" s="2">
        <v>205.5</v>
      </c>
    </row>
    <row r="718" spans="1:16" ht="15.75" customHeight="1" x14ac:dyDescent="0.25">
      <c r="A718" s="2" t="s">
        <v>106</v>
      </c>
      <c r="B718" s="2" t="s">
        <v>23</v>
      </c>
      <c r="C718" s="2" t="s">
        <v>24</v>
      </c>
      <c r="D718" s="2" t="s">
        <v>364</v>
      </c>
      <c r="E718" s="2" t="s">
        <v>700</v>
      </c>
      <c r="F718" s="2" t="s">
        <v>47</v>
      </c>
      <c r="G718" s="2" t="s">
        <v>781</v>
      </c>
      <c r="H718" s="2" t="s">
        <v>366</v>
      </c>
      <c r="I718" s="2">
        <v>58</v>
      </c>
      <c r="J718" s="2">
        <v>0.84279475982532748</v>
      </c>
      <c r="K718" s="2">
        <v>0.81779661016949157</v>
      </c>
      <c r="L718" s="2">
        <v>0.86936936936936937</v>
      </c>
      <c r="M718" s="2" t="s">
        <v>74</v>
      </c>
      <c r="N718" s="2" t="s">
        <v>1990</v>
      </c>
      <c r="O718" s="2" t="s">
        <v>1991</v>
      </c>
      <c r="P718" s="2">
        <v>219.8</v>
      </c>
    </row>
    <row r="719" spans="1:16" ht="15.75" customHeight="1" x14ac:dyDescent="0.25">
      <c r="A719" s="2" t="s">
        <v>106</v>
      </c>
      <c r="B719" s="2" t="s">
        <v>23</v>
      </c>
      <c r="C719" s="2" t="s">
        <v>24</v>
      </c>
      <c r="D719" s="2" t="s">
        <v>364</v>
      </c>
      <c r="E719" s="2" t="s">
        <v>700</v>
      </c>
      <c r="F719" s="2" t="s">
        <v>47</v>
      </c>
      <c r="G719" s="2" t="s">
        <v>786</v>
      </c>
      <c r="H719" s="2" t="s">
        <v>366</v>
      </c>
      <c r="I719" s="2">
        <v>59</v>
      </c>
      <c r="J719" s="2">
        <v>0.85587583148558766</v>
      </c>
      <c r="K719" s="2">
        <v>0.84279475982532748</v>
      </c>
      <c r="L719" s="2">
        <v>0.86936936936936937</v>
      </c>
      <c r="M719" s="2" t="s">
        <v>74</v>
      </c>
      <c r="N719" s="2" t="s">
        <v>1992</v>
      </c>
      <c r="O719" s="2" t="s">
        <v>1993</v>
      </c>
      <c r="P719" s="2">
        <v>253.9</v>
      </c>
    </row>
    <row r="720" spans="1:16" ht="15.75" customHeight="1" x14ac:dyDescent="0.25">
      <c r="A720" s="2" t="s">
        <v>106</v>
      </c>
      <c r="B720" s="2" t="s">
        <v>23</v>
      </c>
      <c r="C720" s="2" t="s">
        <v>24</v>
      </c>
      <c r="D720" s="2" t="s">
        <v>364</v>
      </c>
      <c r="E720" s="2" t="s">
        <v>700</v>
      </c>
      <c r="F720" s="2" t="s">
        <v>47</v>
      </c>
      <c r="G720" s="2" t="s">
        <v>791</v>
      </c>
      <c r="H720" s="2" t="s">
        <v>366</v>
      </c>
      <c r="I720" s="2">
        <v>60</v>
      </c>
      <c r="J720" s="2">
        <v>0.83771929824561386</v>
      </c>
      <c r="K720" s="2">
        <v>0.81623931623931623</v>
      </c>
      <c r="L720" s="2">
        <v>0.86036036036036034</v>
      </c>
      <c r="M720" s="2" t="s">
        <v>74</v>
      </c>
      <c r="N720" s="2" t="s">
        <v>1994</v>
      </c>
      <c r="O720" s="2" t="s">
        <v>1995</v>
      </c>
      <c r="P720" s="2">
        <v>215.9</v>
      </c>
    </row>
    <row r="721" spans="1:16" ht="15.75" customHeight="1" x14ac:dyDescent="0.25">
      <c r="A721" s="2" t="s">
        <v>106</v>
      </c>
      <c r="B721" s="2" t="s">
        <v>23</v>
      </c>
      <c r="C721" s="2" t="s">
        <v>24</v>
      </c>
      <c r="D721" s="2" t="s">
        <v>364</v>
      </c>
      <c r="E721" s="2" t="s">
        <v>700</v>
      </c>
      <c r="F721" s="2" t="s">
        <v>47</v>
      </c>
      <c r="G721" s="2" t="s">
        <v>796</v>
      </c>
      <c r="H721" s="2" t="s">
        <v>366</v>
      </c>
      <c r="I721" s="2">
        <v>61</v>
      </c>
      <c r="J721" s="2">
        <v>0.84257206208425717</v>
      </c>
      <c r="K721" s="2">
        <v>0.82969432314410485</v>
      </c>
      <c r="L721" s="2">
        <v>0.85585585585585588</v>
      </c>
      <c r="M721" s="2" t="s">
        <v>74</v>
      </c>
      <c r="N721" s="2" t="s">
        <v>1996</v>
      </c>
      <c r="O721" s="2" t="s">
        <v>1997</v>
      </c>
      <c r="P721" s="2">
        <v>253.8</v>
      </c>
    </row>
    <row r="722" spans="1:16" ht="15.75" customHeight="1" x14ac:dyDescent="0.25">
      <c r="A722" s="2" t="s">
        <v>106</v>
      </c>
      <c r="B722" s="2" t="s">
        <v>37</v>
      </c>
      <c r="C722" s="2" t="s">
        <v>38</v>
      </c>
      <c r="D722" s="2" t="s">
        <v>55</v>
      </c>
      <c r="E722" s="2" t="s">
        <v>57</v>
      </c>
      <c r="F722" s="2" t="s">
        <v>32</v>
      </c>
      <c r="G722" s="2" t="s">
        <v>59</v>
      </c>
      <c r="H722" s="2" t="s">
        <v>61</v>
      </c>
      <c r="I722" s="2">
        <v>42</v>
      </c>
      <c r="J722" s="2">
        <v>0.7119341563786008</v>
      </c>
      <c r="M722" s="2" t="s">
        <v>65</v>
      </c>
      <c r="N722" s="2" t="s">
        <v>1998</v>
      </c>
      <c r="O722" s="2" t="s">
        <v>1999</v>
      </c>
      <c r="P722" s="2">
        <v>0.6</v>
      </c>
    </row>
    <row r="723" spans="1:16" ht="15.75" customHeight="1" x14ac:dyDescent="0.25">
      <c r="A723" s="2" t="s">
        <v>106</v>
      </c>
      <c r="B723" s="2" t="s">
        <v>37</v>
      </c>
      <c r="C723" s="2" t="s">
        <v>38</v>
      </c>
      <c r="D723" s="2" t="s">
        <v>55</v>
      </c>
      <c r="E723" s="2" t="s">
        <v>57</v>
      </c>
      <c r="F723" s="2" t="s">
        <v>32</v>
      </c>
      <c r="G723" s="2" t="s">
        <v>71</v>
      </c>
      <c r="H723" s="2" t="s">
        <v>61</v>
      </c>
      <c r="I723" s="2">
        <v>43</v>
      </c>
      <c r="J723" s="2">
        <v>0.52032520325203246</v>
      </c>
      <c r="M723" s="2" t="s">
        <v>65</v>
      </c>
      <c r="N723" s="2" t="s">
        <v>2000</v>
      </c>
      <c r="O723" s="2" t="s">
        <v>2001</v>
      </c>
      <c r="P723" s="2">
        <v>0.7</v>
      </c>
    </row>
    <row r="724" spans="1:16" ht="15.75" customHeight="1" x14ac:dyDescent="0.25">
      <c r="A724" s="2" t="s">
        <v>106</v>
      </c>
      <c r="B724" s="2" t="s">
        <v>37</v>
      </c>
      <c r="C724" s="2" t="s">
        <v>38</v>
      </c>
      <c r="D724" s="2" t="s">
        <v>55</v>
      </c>
      <c r="E724" s="2" t="s">
        <v>57</v>
      </c>
      <c r="F724" s="2" t="s">
        <v>32</v>
      </c>
      <c r="G724" s="2" t="s">
        <v>79</v>
      </c>
      <c r="H724" s="2" t="s">
        <v>61</v>
      </c>
      <c r="I724" s="2">
        <v>44</v>
      </c>
      <c r="J724" s="2">
        <v>0.58248472505091642</v>
      </c>
      <c r="M724" s="2" t="s">
        <v>65</v>
      </c>
      <c r="N724" s="2" t="s">
        <v>2002</v>
      </c>
      <c r="O724" s="2" t="s">
        <v>2003</v>
      </c>
      <c r="P724" s="2">
        <v>0.9</v>
      </c>
    </row>
    <row r="725" spans="1:16" ht="15.75" customHeight="1" x14ac:dyDescent="0.25">
      <c r="A725" s="2" t="s">
        <v>106</v>
      </c>
      <c r="B725" s="2" t="s">
        <v>37</v>
      </c>
      <c r="C725" s="2" t="s">
        <v>38</v>
      </c>
      <c r="D725" s="2" t="s">
        <v>55</v>
      </c>
      <c r="E725" s="2" t="s">
        <v>57</v>
      </c>
      <c r="F725" s="2" t="s">
        <v>32</v>
      </c>
      <c r="G725" s="2" t="s">
        <v>86</v>
      </c>
      <c r="H725" s="2" t="s">
        <v>61</v>
      </c>
      <c r="I725" s="2">
        <v>45</v>
      </c>
      <c r="J725" s="2">
        <v>0.71816283924843416</v>
      </c>
      <c r="M725" s="2" t="s">
        <v>65</v>
      </c>
      <c r="N725" s="2" t="s">
        <v>2004</v>
      </c>
      <c r="O725" s="2" t="s">
        <v>2005</v>
      </c>
      <c r="P725" s="2">
        <v>0.7</v>
      </c>
    </row>
    <row r="726" spans="1:16" ht="15.75" customHeight="1" x14ac:dyDescent="0.25">
      <c r="A726" s="2" t="s">
        <v>106</v>
      </c>
      <c r="B726" s="2" t="s">
        <v>37</v>
      </c>
      <c r="C726" s="2" t="s">
        <v>38</v>
      </c>
      <c r="D726" s="2" t="s">
        <v>55</v>
      </c>
      <c r="E726" s="2" t="s">
        <v>57</v>
      </c>
      <c r="F726" s="2" t="s">
        <v>32</v>
      </c>
      <c r="G726" s="2" t="s">
        <v>93</v>
      </c>
      <c r="H726" s="2" t="s">
        <v>61</v>
      </c>
      <c r="I726" s="2">
        <v>46</v>
      </c>
      <c r="J726" s="2">
        <v>0.54746136865342165</v>
      </c>
      <c r="M726" s="2" t="s">
        <v>65</v>
      </c>
      <c r="N726" s="2" t="s">
        <v>2006</v>
      </c>
      <c r="O726" s="2" t="s">
        <v>2007</v>
      </c>
      <c r="P726" s="2">
        <v>0.7</v>
      </c>
    </row>
    <row r="727" spans="1:16" ht="15.75" customHeight="1" x14ac:dyDescent="0.25">
      <c r="A727" s="2" t="s">
        <v>106</v>
      </c>
      <c r="B727" s="2" t="s">
        <v>37</v>
      </c>
      <c r="C727" s="2" t="s">
        <v>38</v>
      </c>
      <c r="D727" s="2" t="s">
        <v>55</v>
      </c>
      <c r="E727" s="2" t="s">
        <v>57</v>
      </c>
      <c r="F727" s="2" t="s">
        <v>32</v>
      </c>
      <c r="G727" s="2" t="s">
        <v>100</v>
      </c>
      <c r="H727" s="2" t="s">
        <v>61</v>
      </c>
      <c r="I727" s="2">
        <v>47</v>
      </c>
      <c r="J727" s="2">
        <v>0.71635610766045543</v>
      </c>
      <c r="M727" s="2" t="s">
        <v>65</v>
      </c>
      <c r="N727" s="2" t="s">
        <v>2008</v>
      </c>
      <c r="O727" s="2" t="s">
        <v>2009</v>
      </c>
      <c r="P727" s="2">
        <v>3.3</v>
      </c>
    </row>
    <row r="728" spans="1:16" ht="15.75" customHeight="1" x14ac:dyDescent="0.25">
      <c r="A728" s="2" t="s">
        <v>106</v>
      </c>
      <c r="B728" s="2" t="s">
        <v>37</v>
      </c>
      <c r="C728" s="2" t="s">
        <v>38</v>
      </c>
      <c r="D728" s="2" t="s">
        <v>55</v>
      </c>
      <c r="E728" s="2" t="s">
        <v>57</v>
      </c>
      <c r="F728" s="2" t="s">
        <v>32</v>
      </c>
      <c r="G728" s="2" t="s">
        <v>108</v>
      </c>
      <c r="H728" s="2" t="s">
        <v>61</v>
      </c>
      <c r="I728" s="2">
        <v>48</v>
      </c>
      <c r="J728" s="2">
        <v>0.74518201284796581</v>
      </c>
      <c r="M728" s="2" t="s">
        <v>65</v>
      </c>
      <c r="N728" s="2" t="s">
        <v>2010</v>
      </c>
      <c r="O728" s="2" t="s">
        <v>2011</v>
      </c>
      <c r="P728" s="2">
        <v>0.9</v>
      </c>
    </row>
    <row r="729" spans="1:16" ht="15.75" customHeight="1" x14ac:dyDescent="0.25">
      <c r="A729" s="2" t="s">
        <v>106</v>
      </c>
      <c r="B729" s="2" t="s">
        <v>37</v>
      </c>
      <c r="C729" s="2" t="s">
        <v>38</v>
      </c>
      <c r="D729" s="2" t="s">
        <v>55</v>
      </c>
      <c r="E729" s="2" t="s">
        <v>57</v>
      </c>
      <c r="F729" s="2" t="s">
        <v>32</v>
      </c>
      <c r="G729" s="2" t="s">
        <v>113</v>
      </c>
      <c r="H729" s="2" t="s">
        <v>61</v>
      </c>
      <c r="I729" s="2">
        <v>49</v>
      </c>
      <c r="J729" s="2">
        <v>0.71721311475409844</v>
      </c>
      <c r="M729" s="2" t="s">
        <v>65</v>
      </c>
      <c r="N729" s="2" t="s">
        <v>2012</v>
      </c>
      <c r="O729" s="2" t="s">
        <v>2013</v>
      </c>
      <c r="P729" s="2">
        <v>0.7</v>
      </c>
    </row>
    <row r="730" spans="1:16" ht="15.75" customHeight="1" x14ac:dyDescent="0.25">
      <c r="A730" s="2" t="s">
        <v>106</v>
      </c>
      <c r="B730" s="2" t="s">
        <v>37</v>
      </c>
      <c r="C730" s="2" t="s">
        <v>38</v>
      </c>
      <c r="D730" s="2" t="s">
        <v>55</v>
      </c>
      <c r="E730" s="2" t="s">
        <v>57</v>
      </c>
      <c r="F730" s="2" t="s">
        <v>32</v>
      </c>
      <c r="G730" s="2" t="s">
        <v>118</v>
      </c>
      <c r="H730" s="2" t="s">
        <v>61</v>
      </c>
      <c r="I730" s="2">
        <v>50</v>
      </c>
      <c r="J730" s="2">
        <v>0.72573839662447248</v>
      </c>
      <c r="M730" s="2" t="s">
        <v>65</v>
      </c>
      <c r="N730" s="2" t="s">
        <v>2014</v>
      </c>
      <c r="O730" s="2" t="s">
        <v>2015</v>
      </c>
      <c r="P730" s="2">
        <v>0.6</v>
      </c>
    </row>
    <row r="731" spans="1:16" ht="15.75" customHeight="1" x14ac:dyDescent="0.25">
      <c r="A731" s="2" t="s">
        <v>106</v>
      </c>
      <c r="B731" s="2" t="s">
        <v>37</v>
      </c>
      <c r="C731" s="2" t="s">
        <v>38</v>
      </c>
      <c r="D731" s="2" t="s">
        <v>55</v>
      </c>
      <c r="E731" s="2" t="s">
        <v>57</v>
      </c>
      <c r="F731" s="2" t="s">
        <v>32</v>
      </c>
      <c r="G731" s="2" t="s">
        <v>123</v>
      </c>
      <c r="H731" s="2" t="s">
        <v>61</v>
      </c>
      <c r="I731" s="2">
        <v>51</v>
      </c>
      <c r="J731" s="2">
        <v>0.46330275229357792</v>
      </c>
      <c r="M731" s="2" t="s">
        <v>65</v>
      </c>
      <c r="N731" s="2" t="s">
        <v>2016</v>
      </c>
      <c r="O731" s="2" t="s">
        <v>2017</v>
      </c>
      <c r="P731" s="2">
        <v>0.8</v>
      </c>
    </row>
    <row r="732" spans="1:16" ht="15.75" customHeight="1" x14ac:dyDescent="0.25">
      <c r="A732" s="2" t="s">
        <v>106</v>
      </c>
      <c r="B732" s="2" t="s">
        <v>37</v>
      </c>
      <c r="C732" s="2" t="s">
        <v>38</v>
      </c>
      <c r="D732" s="2" t="s">
        <v>55</v>
      </c>
      <c r="E732" s="2" t="s">
        <v>57</v>
      </c>
      <c r="F732" s="2" t="s">
        <v>32</v>
      </c>
      <c r="G732" s="2" t="s">
        <v>128</v>
      </c>
      <c r="H732" s="2" t="s">
        <v>61</v>
      </c>
      <c r="I732" s="2">
        <v>52</v>
      </c>
      <c r="J732" s="2">
        <v>0.72842105263157886</v>
      </c>
      <c r="M732" s="2" t="s">
        <v>65</v>
      </c>
      <c r="N732" s="2" t="s">
        <v>2018</v>
      </c>
      <c r="O732" s="2" t="s">
        <v>2019</v>
      </c>
      <c r="P732" s="2">
        <v>0.9</v>
      </c>
    </row>
    <row r="733" spans="1:16" ht="15.75" customHeight="1" x14ac:dyDescent="0.25">
      <c r="A733" s="2" t="s">
        <v>106</v>
      </c>
      <c r="B733" s="2" t="s">
        <v>37</v>
      </c>
      <c r="C733" s="2" t="s">
        <v>38</v>
      </c>
      <c r="D733" s="2" t="s">
        <v>55</v>
      </c>
      <c r="E733" s="2" t="s">
        <v>57</v>
      </c>
      <c r="F733" s="2" t="s">
        <v>32</v>
      </c>
      <c r="G733" s="2" t="s">
        <v>133</v>
      </c>
      <c r="H733" s="2" t="s">
        <v>61</v>
      </c>
      <c r="I733" s="2">
        <v>53</v>
      </c>
      <c r="J733" s="2">
        <v>0.47479674796747973</v>
      </c>
      <c r="M733" s="2" t="s">
        <v>65</v>
      </c>
      <c r="N733" s="2" t="s">
        <v>2020</v>
      </c>
      <c r="O733" s="2" t="s">
        <v>2021</v>
      </c>
      <c r="P733" s="2">
        <v>0.7</v>
      </c>
    </row>
    <row r="734" spans="1:16" ht="15.75" customHeight="1" x14ac:dyDescent="0.25">
      <c r="A734" s="2" t="s">
        <v>106</v>
      </c>
      <c r="B734" s="2" t="s">
        <v>37</v>
      </c>
      <c r="C734" s="2" t="s">
        <v>38</v>
      </c>
      <c r="D734" s="2" t="s">
        <v>55</v>
      </c>
      <c r="E734" s="2" t="s">
        <v>57</v>
      </c>
      <c r="F734" s="2" t="s">
        <v>32</v>
      </c>
      <c r="G734" s="2" t="s">
        <v>138</v>
      </c>
      <c r="H734" s="2" t="s">
        <v>61</v>
      </c>
      <c r="I734" s="2">
        <v>54</v>
      </c>
      <c r="J734" s="2">
        <v>0.51152073732718906</v>
      </c>
      <c r="M734" s="2" t="s">
        <v>65</v>
      </c>
      <c r="N734" s="2" t="s">
        <v>2022</v>
      </c>
      <c r="O734" s="2" t="s">
        <v>2023</v>
      </c>
      <c r="P734" s="2">
        <v>1</v>
      </c>
    </row>
    <row r="735" spans="1:16" ht="15.75" customHeight="1" x14ac:dyDescent="0.25">
      <c r="A735" s="2" t="s">
        <v>106</v>
      </c>
      <c r="B735" s="2" t="s">
        <v>37</v>
      </c>
      <c r="C735" s="2" t="s">
        <v>38</v>
      </c>
      <c r="D735" s="2" t="s">
        <v>55</v>
      </c>
      <c r="E735" s="2" t="s">
        <v>57</v>
      </c>
      <c r="F735" s="2" t="s">
        <v>32</v>
      </c>
      <c r="G735" s="2" t="s">
        <v>143</v>
      </c>
      <c r="H735" s="2" t="s">
        <v>61</v>
      </c>
      <c r="I735" s="2">
        <v>55</v>
      </c>
      <c r="J735" s="2">
        <v>0.53452115812917589</v>
      </c>
      <c r="M735" s="2" t="s">
        <v>65</v>
      </c>
      <c r="N735" s="2" t="s">
        <v>2024</v>
      </c>
      <c r="O735" s="2" t="s">
        <v>2025</v>
      </c>
      <c r="P735" s="2">
        <v>0.7</v>
      </c>
    </row>
    <row r="736" spans="1:16" ht="15.75" customHeight="1" x14ac:dyDescent="0.25">
      <c r="A736" s="2" t="s">
        <v>106</v>
      </c>
      <c r="B736" s="2" t="s">
        <v>37</v>
      </c>
      <c r="C736" s="2" t="s">
        <v>38</v>
      </c>
      <c r="D736" s="2" t="s">
        <v>55</v>
      </c>
      <c r="E736" s="2" t="s">
        <v>57</v>
      </c>
      <c r="F736" s="2" t="s">
        <v>32</v>
      </c>
      <c r="G736" s="2" t="s">
        <v>149</v>
      </c>
      <c r="H736" s="2" t="s">
        <v>61</v>
      </c>
      <c r="I736" s="2">
        <v>56</v>
      </c>
      <c r="J736" s="2">
        <v>0.73706004140786752</v>
      </c>
      <c r="M736" s="2" t="s">
        <v>65</v>
      </c>
      <c r="N736" s="2" t="s">
        <v>2026</v>
      </c>
      <c r="O736" s="2" t="s">
        <v>2027</v>
      </c>
      <c r="P736" s="2">
        <v>0.6</v>
      </c>
    </row>
    <row r="737" spans="1:16" ht="15.75" customHeight="1" x14ac:dyDescent="0.25">
      <c r="A737" s="2" t="s">
        <v>106</v>
      </c>
      <c r="B737" s="2" t="s">
        <v>37</v>
      </c>
      <c r="C737" s="2" t="s">
        <v>38</v>
      </c>
      <c r="D737" s="2" t="s">
        <v>55</v>
      </c>
      <c r="E737" s="2" t="s">
        <v>57</v>
      </c>
      <c r="F737" s="2" t="s">
        <v>32</v>
      </c>
      <c r="G737" s="2" t="s">
        <v>154</v>
      </c>
      <c r="H737" s="2" t="s">
        <v>61</v>
      </c>
      <c r="I737" s="2">
        <v>57</v>
      </c>
      <c r="J737" s="2">
        <v>0.54337899543378987</v>
      </c>
      <c r="M737" s="2" t="s">
        <v>65</v>
      </c>
      <c r="N737" s="2" t="s">
        <v>2028</v>
      </c>
      <c r="O737" s="2" t="s">
        <v>2029</v>
      </c>
      <c r="P737" s="2">
        <v>0.7</v>
      </c>
    </row>
    <row r="738" spans="1:16" ht="15.75" customHeight="1" x14ac:dyDescent="0.25">
      <c r="A738" s="2" t="s">
        <v>106</v>
      </c>
      <c r="B738" s="2" t="s">
        <v>37</v>
      </c>
      <c r="C738" s="2" t="s">
        <v>38</v>
      </c>
      <c r="D738" s="2" t="s">
        <v>55</v>
      </c>
      <c r="E738" s="2" t="s">
        <v>57</v>
      </c>
      <c r="F738" s="2" t="s">
        <v>32</v>
      </c>
      <c r="G738" s="2" t="s">
        <v>159</v>
      </c>
      <c r="H738" s="2" t="s">
        <v>61</v>
      </c>
      <c r="I738" s="2">
        <v>58</v>
      </c>
      <c r="J738" s="2">
        <v>0.73794549266247378</v>
      </c>
      <c r="M738" s="2" t="s">
        <v>65</v>
      </c>
      <c r="N738" s="2" t="s">
        <v>2030</v>
      </c>
      <c r="O738" s="2" t="s">
        <v>2031</v>
      </c>
      <c r="P738" s="2">
        <v>0.6</v>
      </c>
    </row>
    <row r="739" spans="1:16" ht="15.75" customHeight="1" x14ac:dyDescent="0.25">
      <c r="A739" s="2" t="s">
        <v>106</v>
      </c>
      <c r="B739" s="2" t="s">
        <v>37</v>
      </c>
      <c r="C739" s="2" t="s">
        <v>38</v>
      </c>
      <c r="D739" s="2" t="s">
        <v>55</v>
      </c>
      <c r="E739" s="2" t="s">
        <v>57</v>
      </c>
      <c r="F739" s="2" t="s">
        <v>32</v>
      </c>
      <c r="G739" s="2" t="s">
        <v>164</v>
      </c>
      <c r="H739" s="2" t="s">
        <v>61</v>
      </c>
      <c r="I739" s="2">
        <v>59</v>
      </c>
      <c r="J739" s="2">
        <v>0.71900826446280985</v>
      </c>
      <c r="M739" s="2" t="s">
        <v>65</v>
      </c>
      <c r="N739" s="2" t="s">
        <v>2032</v>
      </c>
      <c r="O739" s="2" t="s">
        <v>2033</v>
      </c>
      <c r="P739" s="2">
        <v>0.6</v>
      </c>
    </row>
    <row r="740" spans="1:16" ht="15.75" customHeight="1" x14ac:dyDescent="0.25">
      <c r="A740" s="2" t="s">
        <v>106</v>
      </c>
      <c r="B740" s="2" t="s">
        <v>37</v>
      </c>
      <c r="C740" s="2" t="s">
        <v>38</v>
      </c>
      <c r="D740" s="2" t="s">
        <v>55</v>
      </c>
      <c r="E740" s="2" t="s">
        <v>57</v>
      </c>
      <c r="F740" s="2" t="s">
        <v>32</v>
      </c>
      <c r="G740" s="2" t="s">
        <v>169</v>
      </c>
      <c r="H740" s="2" t="s">
        <v>61</v>
      </c>
      <c r="I740" s="2">
        <v>60</v>
      </c>
      <c r="J740" s="2">
        <v>0.59245283018867922</v>
      </c>
      <c r="M740" s="2" t="s">
        <v>65</v>
      </c>
      <c r="N740" s="2" t="s">
        <v>2034</v>
      </c>
      <c r="O740" s="2" t="s">
        <v>2035</v>
      </c>
      <c r="P740" s="2">
        <v>0.9</v>
      </c>
    </row>
    <row r="741" spans="1:16" ht="15.75" customHeight="1" x14ac:dyDescent="0.25">
      <c r="A741" s="2" t="s">
        <v>106</v>
      </c>
      <c r="B741" s="2" t="s">
        <v>37</v>
      </c>
      <c r="C741" s="2" t="s">
        <v>38</v>
      </c>
      <c r="D741" s="2" t="s">
        <v>55</v>
      </c>
      <c r="E741" s="2" t="s">
        <v>57</v>
      </c>
      <c r="F741" s="2" t="s">
        <v>32</v>
      </c>
      <c r="G741" s="2" t="s">
        <v>174</v>
      </c>
      <c r="H741" s="2" t="s">
        <v>61</v>
      </c>
      <c r="I741" s="2">
        <v>61</v>
      </c>
      <c r="J741" s="2">
        <v>0.52868852459016391</v>
      </c>
      <c r="M741" s="2" t="s">
        <v>65</v>
      </c>
      <c r="N741" s="2" t="s">
        <v>2036</v>
      </c>
      <c r="O741" s="2" t="s">
        <v>2037</v>
      </c>
      <c r="P741" s="2">
        <v>0.7</v>
      </c>
    </row>
    <row r="742" spans="1:16" ht="15.75" customHeight="1" x14ac:dyDescent="0.25">
      <c r="A742" s="2" t="s">
        <v>106</v>
      </c>
      <c r="B742" s="2" t="s">
        <v>37</v>
      </c>
      <c r="C742" s="2" t="s">
        <v>38</v>
      </c>
      <c r="D742" s="2" t="s">
        <v>55</v>
      </c>
      <c r="E742" s="2" t="s">
        <v>179</v>
      </c>
      <c r="F742" s="2" t="s">
        <v>12</v>
      </c>
      <c r="G742" s="2" t="s">
        <v>180</v>
      </c>
      <c r="H742" s="2" t="s">
        <v>182</v>
      </c>
      <c r="I742" s="2">
        <v>42</v>
      </c>
      <c r="J742" s="2">
        <v>0.45014245014245008</v>
      </c>
      <c r="M742" s="2" t="s">
        <v>65</v>
      </c>
      <c r="N742" s="2" t="s">
        <v>2038</v>
      </c>
      <c r="O742" s="2" t="s">
        <v>2039</v>
      </c>
      <c r="P742" s="2">
        <v>0.6</v>
      </c>
    </row>
    <row r="743" spans="1:16" ht="15.75" customHeight="1" x14ac:dyDescent="0.25">
      <c r="A743" s="2" t="s">
        <v>106</v>
      </c>
      <c r="B743" s="2" t="s">
        <v>37</v>
      </c>
      <c r="C743" s="2" t="s">
        <v>38</v>
      </c>
      <c r="D743" s="2" t="s">
        <v>55</v>
      </c>
      <c r="E743" s="2" t="s">
        <v>179</v>
      </c>
      <c r="F743" s="2" t="s">
        <v>12</v>
      </c>
      <c r="G743" s="2" t="s">
        <v>186</v>
      </c>
      <c r="H743" s="2" t="s">
        <v>182</v>
      </c>
      <c r="I743" s="2">
        <v>43</v>
      </c>
      <c r="J743" s="2">
        <v>0.60773480662983426</v>
      </c>
      <c r="M743" s="2" t="s">
        <v>65</v>
      </c>
      <c r="N743" s="2" t="s">
        <v>2040</v>
      </c>
      <c r="O743" s="2" t="s">
        <v>2041</v>
      </c>
      <c r="P743" s="2">
        <v>0.6</v>
      </c>
    </row>
    <row r="744" spans="1:16" ht="15.75" customHeight="1" x14ac:dyDescent="0.25">
      <c r="A744" s="2" t="s">
        <v>106</v>
      </c>
      <c r="B744" s="2" t="s">
        <v>37</v>
      </c>
      <c r="C744" s="2" t="s">
        <v>38</v>
      </c>
      <c r="D744" s="2" t="s">
        <v>55</v>
      </c>
      <c r="E744" s="2" t="s">
        <v>179</v>
      </c>
      <c r="F744" s="2" t="s">
        <v>12</v>
      </c>
      <c r="G744" s="2" t="s">
        <v>192</v>
      </c>
      <c r="H744" s="2" t="s">
        <v>182</v>
      </c>
      <c r="I744" s="2">
        <v>44</v>
      </c>
      <c r="J744" s="2">
        <v>0.58133333333333337</v>
      </c>
      <c r="M744" s="2" t="s">
        <v>65</v>
      </c>
      <c r="N744" s="2" t="s">
        <v>2042</v>
      </c>
      <c r="O744" s="2" t="s">
        <v>2043</v>
      </c>
      <c r="P744" s="2">
        <v>1</v>
      </c>
    </row>
    <row r="745" spans="1:16" ht="15.75" customHeight="1" x14ac:dyDescent="0.25">
      <c r="A745" s="2" t="s">
        <v>106</v>
      </c>
      <c r="B745" s="2" t="s">
        <v>37</v>
      </c>
      <c r="C745" s="2" t="s">
        <v>38</v>
      </c>
      <c r="D745" s="2" t="s">
        <v>55</v>
      </c>
      <c r="E745" s="2" t="s">
        <v>179</v>
      </c>
      <c r="F745" s="2" t="s">
        <v>12</v>
      </c>
      <c r="G745" s="2" t="s">
        <v>197</v>
      </c>
      <c r="H745" s="2" t="s">
        <v>182</v>
      </c>
      <c r="I745" s="2">
        <v>45</v>
      </c>
      <c r="J745" s="2">
        <v>0.67024128686327078</v>
      </c>
      <c r="M745" s="2" t="s">
        <v>65</v>
      </c>
      <c r="N745" s="2" t="s">
        <v>2044</v>
      </c>
      <c r="O745" s="2" t="s">
        <v>2045</v>
      </c>
      <c r="P745" s="2">
        <v>0.6</v>
      </c>
    </row>
    <row r="746" spans="1:16" ht="15.75" customHeight="1" x14ac:dyDescent="0.25">
      <c r="A746" s="2" t="s">
        <v>106</v>
      </c>
      <c r="B746" s="2" t="s">
        <v>37</v>
      </c>
      <c r="C746" s="2" t="s">
        <v>38</v>
      </c>
      <c r="D746" s="2" t="s">
        <v>55</v>
      </c>
      <c r="E746" s="2" t="s">
        <v>179</v>
      </c>
      <c r="F746" s="2" t="s">
        <v>12</v>
      </c>
      <c r="G746" s="2" t="s">
        <v>202</v>
      </c>
      <c r="H746" s="2" t="s">
        <v>182</v>
      </c>
      <c r="I746" s="2">
        <v>46</v>
      </c>
      <c r="J746" s="2">
        <v>0.74316939890710376</v>
      </c>
      <c r="M746" s="2" t="s">
        <v>65</v>
      </c>
      <c r="N746" s="2" t="s">
        <v>2046</v>
      </c>
      <c r="O746" s="2" t="s">
        <v>2047</v>
      </c>
      <c r="P746" s="2">
        <v>2.5</v>
      </c>
    </row>
    <row r="747" spans="1:16" ht="15.75" customHeight="1" x14ac:dyDescent="0.25">
      <c r="A747" s="2" t="s">
        <v>106</v>
      </c>
      <c r="B747" s="2" t="s">
        <v>37</v>
      </c>
      <c r="C747" s="2" t="s">
        <v>38</v>
      </c>
      <c r="D747" s="2" t="s">
        <v>55</v>
      </c>
      <c r="E747" s="2" t="s">
        <v>179</v>
      </c>
      <c r="F747" s="2" t="s">
        <v>12</v>
      </c>
      <c r="G747" s="2" t="s">
        <v>207</v>
      </c>
      <c r="H747" s="2" t="s">
        <v>182</v>
      </c>
      <c r="I747" s="2">
        <v>47</v>
      </c>
      <c r="J747" s="2">
        <v>0.76373626373626369</v>
      </c>
      <c r="M747" s="2" t="s">
        <v>65</v>
      </c>
      <c r="N747" s="2" t="s">
        <v>2048</v>
      </c>
      <c r="O747" s="2" t="s">
        <v>2049</v>
      </c>
      <c r="P747" s="2">
        <v>0.6</v>
      </c>
    </row>
    <row r="748" spans="1:16" ht="15.75" customHeight="1" x14ac:dyDescent="0.25">
      <c r="A748" s="2" t="s">
        <v>106</v>
      </c>
      <c r="B748" s="2" t="s">
        <v>37</v>
      </c>
      <c r="C748" s="2" t="s">
        <v>38</v>
      </c>
      <c r="D748" s="2" t="s">
        <v>55</v>
      </c>
      <c r="E748" s="2" t="s">
        <v>179</v>
      </c>
      <c r="F748" s="2" t="s">
        <v>12</v>
      </c>
      <c r="G748" s="2" t="s">
        <v>212</v>
      </c>
      <c r="H748" s="2" t="s">
        <v>182</v>
      </c>
      <c r="I748" s="2">
        <v>48</v>
      </c>
      <c r="J748" s="2">
        <v>0.70985915492957752</v>
      </c>
      <c r="M748" s="2" t="s">
        <v>65</v>
      </c>
      <c r="N748" s="2" t="s">
        <v>2050</v>
      </c>
      <c r="O748" s="2" t="s">
        <v>2051</v>
      </c>
      <c r="P748" s="2">
        <v>0.6</v>
      </c>
    </row>
    <row r="749" spans="1:16" ht="15.75" customHeight="1" x14ac:dyDescent="0.25">
      <c r="A749" s="2" t="s">
        <v>106</v>
      </c>
      <c r="B749" s="2" t="s">
        <v>37</v>
      </c>
      <c r="C749" s="2" t="s">
        <v>38</v>
      </c>
      <c r="D749" s="2" t="s">
        <v>55</v>
      </c>
      <c r="E749" s="2" t="s">
        <v>179</v>
      </c>
      <c r="F749" s="2" t="s">
        <v>12</v>
      </c>
      <c r="G749" s="2" t="s">
        <v>217</v>
      </c>
      <c r="H749" s="2" t="s">
        <v>182</v>
      </c>
      <c r="I749" s="2">
        <v>49</v>
      </c>
      <c r="J749" s="2">
        <v>0.40883977900552487</v>
      </c>
      <c r="M749" s="2" t="s">
        <v>65</v>
      </c>
      <c r="N749" s="2" t="s">
        <v>2052</v>
      </c>
      <c r="O749" s="2" t="s">
        <v>2053</v>
      </c>
      <c r="P749" s="2">
        <v>0.9</v>
      </c>
    </row>
    <row r="750" spans="1:16" ht="15.75" customHeight="1" x14ac:dyDescent="0.25">
      <c r="A750" s="2" t="s">
        <v>106</v>
      </c>
      <c r="B750" s="2" t="s">
        <v>37</v>
      </c>
      <c r="C750" s="2" t="s">
        <v>38</v>
      </c>
      <c r="D750" s="2" t="s">
        <v>55</v>
      </c>
      <c r="E750" s="2" t="s">
        <v>179</v>
      </c>
      <c r="F750" s="2" t="s">
        <v>12</v>
      </c>
      <c r="G750" s="2" t="s">
        <v>222</v>
      </c>
      <c r="H750" s="2" t="s">
        <v>182</v>
      </c>
      <c r="I750" s="2">
        <v>50</v>
      </c>
      <c r="J750" s="2">
        <v>0.72941176470588232</v>
      </c>
      <c r="M750" s="2" t="s">
        <v>65</v>
      </c>
      <c r="N750" s="2" t="s">
        <v>2054</v>
      </c>
      <c r="O750" s="2" t="s">
        <v>2055</v>
      </c>
      <c r="P750" s="2">
        <v>0.6</v>
      </c>
    </row>
    <row r="751" spans="1:16" ht="15.75" customHeight="1" x14ac:dyDescent="0.25">
      <c r="A751" s="2" t="s">
        <v>106</v>
      </c>
      <c r="B751" s="2" t="s">
        <v>37</v>
      </c>
      <c r="C751" s="2" t="s">
        <v>38</v>
      </c>
      <c r="D751" s="2" t="s">
        <v>55</v>
      </c>
      <c r="E751" s="2" t="s">
        <v>179</v>
      </c>
      <c r="F751" s="2" t="s">
        <v>12</v>
      </c>
      <c r="G751" s="2" t="s">
        <v>227</v>
      </c>
      <c r="H751" s="2" t="s">
        <v>182</v>
      </c>
      <c r="I751" s="2">
        <v>51</v>
      </c>
      <c r="J751" s="2">
        <v>0.74094707520891367</v>
      </c>
      <c r="M751" s="2" t="s">
        <v>65</v>
      </c>
      <c r="N751" s="2" t="s">
        <v>2056</v>
      </c>
      <c r="O751" s="2" t="s">
        <v>2057</v>
      </c>
      <c r="P751" s="2">
        <v>0.6</v>
      </c>
    </row>
    <row r="752" spans="1:16" ht="15.75" customHeight="1" x14ac:dyDescent="0.25">
      <c r="A752" s="2" t="s">
        <v>106</v>
      </c>
      <c r="B752" s="2" t="s">
        <v>37</v>
      </c>
      <c r="C752" s="2" t="s">
        <v>38</v>
      </c>
      <c r="D752" s="2" t="s">
        <v>55</v>
      </c>
      <c r="E752" s="2" t="s">
        <v>179</v>
      </c>
      <c r="F752" s="2" t="s">
        <v>12</v>
      </c>
      <c r="G752" s="2" t="s">
        <v>232</v>
      </c>
      <c r="H752" s="2" t="s">
        <v>182</v>
      </c>
      <c r="I752" s="2">
        <v>52</v>
      </c>
      <c r="J752" s="2">
        <v>0.56521739130434789</v>
      </c>
      <c r="M752" s="2" t="s">
        <v>65</v>
      </c>
      <c r="N752" s="2" t="s">
        <v>2058</v>
      </c>
      <c r="O752" s="2" t="s">
        <v>2059</v>
      </c>
      <c r="P752" s="2">
        <v>0.6</v>
      </c>
    </row>
    <row r="753" spans="1:16" ht="15.75" customHeight="1" x14ac:dyDescent="0.25">
      <c r="A753" s="2" t="s">
        <v>106</v>
      </c>
      <c r="B753" s="2" t="s">
        <v>37</v>
      </c>
      <c r="C753" s="2" t="s">
        <v>38</v>
      </c>
      <c r="D753" s="2" t="s">
        <v>55</v>
      </c>
      <c r="E753" s="2" t="s">
        <v>179</v>
      </c>
      <c r="F753" s="2" t="s">
        <v>12</v>
      </c>
      <c r="G753" s="2" t="s">
        <v>237</v>
      </c>
      <c r="H753" s="2" t="s">
        <v>182</v>
      </c>
      <c r="I753" s="2">
        <v>53</v>
      </c>
      <c r="J753" s="2">
        <v>0.70523415977961423</v>
      </c>
      <c r="M753" s="2" t="s">
        <v>65</v>
      </c>
      <c r="N753" s="2" t="s">
        <v>2060</v>
      </c>
      <c r="O753" s="2" t="s">
        <v>2061</v>
      </c>
      <c r="P753" s="2">
        <v>0.7</v>
      </c>
    </row>
    <row r="754" spans="1:16" ht="15.75" customHeight="1" x14ac:dyDescent="0.25">
      <c r="A754" s="2" t="s">
        <v>106</v>
      </c>
      <c r="B754" s="2" t="s">
        <v>37</v>
      </c>
      <c r="C754" s="2" t="s">
        <v>38</v>
      </c>
      <c r="D754" s="2" t="s">
        <v>55</v>
      </c>
      <c r="E754" s="2" t="s">
        <v>179</v>
      </c>
      <c r="F754" s="2" t="s">
        <v>12</v>
      </c>
      <c r="G754" s="2" t="s">
        <v>242</v>
      </c>
      <c r="H754" s="2" t="s">
        <v>182</v>
      </c>
      <c r="I754" s="2">
        <v>54</v>
      </c>
      <c r="J754" s="2">
        <v>0.72980501392757657</v>
      </c>
      <c r="M754" s="2" t="s">
        <v>65</v>
      </c>
      <c r="N754" s="2" t="s">
        <v>2062</v>
      </c>
      <c r="O754" s="2" t="s">
        <v>2063</v>
      </c>
      <c r="P754" s="2">
        <v>0.7</v>
      </c>
    </row>
    <row r="755" spans="1:16" ht="15.75" customHeight="1" x14ac:dyDescent="0.25">
      <c r="A755" s="2" t="s">
        <v>106</v>
      </c>
      <c r="B755" s="2" t="s">
        <v>37</v>
      </c>
      <c r="C755" s="2" t="s">
        <v>38</v>
      </c>
      <c r="D755" s="2" t="s">
        <v>55</v>
      </c>
      <c r="E755" s="2" t="s">
        <v>179</v>
      </c>
      <c r="F755" s="2" t="s">
        <v>12</v>
      </c>
      <c r="G755" s="2" t="s">
        <v>247</v>
      </c>
      <c r="H755" s="2" t="s">
        <v>182</v>
      </c>
      <c r="I755" s="2">
        <v>55</v>
      </c>
      <c r="J755" s="2">
        <v>0.75616438356164384</v>
      </c>
      <c r="M755" s="2" t="s">
        <v>65</v>
      </c>
      <c r="N755" s="2" t="s">
        <v>2064</v>
      </c>
      <c r="O755" s="2" t="s">
        <v>2065</v>
      </c>
      <c r="P755" s="2">
        <v>0.6</v>
      </c>
    </row>
    <row r="756" spans="1:16" ht="15.75" customHeight="1" x14ac:dyDescent="0.25">
      <c r="A756" s="2" t="s">
        <v>106</v>
      </c>
      <c r="B756" s="2" t="s">
        <v>37</v>
      </c>
      <c r="C756" s="2" t="s">
        <v>38</v>
      </c>
      <c r="D756" s="2" t="s">
        <v>55</v>
      </c>
      <c r="E756" s="2" t="s">
        <v>179</v>
      </c>
      <c r="F756" s="2" t="s">
        <v>12</v>
      </c>
      <c r="G756" s="2" t="s">
        <v>252</v>
      </c>
      <c r="H756" s="2" t="s">
        <v>182</v>
      </c>
      <c r="I756" s="2">
        <v>56</v>
      </c>
      <c r="J756" s="2">
        <v>0.72625698324022347</v>
      </c>
      <c r="M756" s="2" t="s">
        <v>65</v>
      </c>
      <c r="N756" s="2" t="s">
        <v>2066</v>
      </c>
      <c r="O756" s="2" t="s">
        <v>2067</v>
      </c>
      <c r="P756" s="2">
        <v>0.6</v>
      </c>
    </row>
    <row r="757" spans="1:16" ht="15.75" customHeight="1" x14ac:dyDescent="0.25">
      <c r="A757" s="2" t="s">
        <v>106</v>
      </c>
      <c r="B757" s="2" t="s">
        <v>37</v>
      </c>
      <c r="C757" s="2" t="s">
        <v>38</v>
      </c>
      <c r="D757" s="2" t="s">
        <v>55</v>
      </c>
      <c r="E757" s="2" t="s">
        <v>179</v>
      </c>
      <c r="F757" s="2" t="s">
        <v>12</v>
      </c>
      <c r="G757" s="2" t="s">
        <v>257</v>
      </c>
      <c r="H757" s="2" t="s">
        <v>182</v>
      </c>
      <c r="I757" s="2">
        <v>57</v>
      </c>
      <c r="J757" s="2">
        <v>0.73829201101928377</v>
      </c>
      <c r="M757" s="2" t="s">
        <v>65</v>
      </c>
      <c r="N757" s="2" t="s">
        <v>2068</v>
      </c>
      <c r="O757" s="2" t="s">
        <v>2069</v>
      </c>
      <c r="P757" s="2">
        <v>0.6</v>
      </c>
    </row>
    <row r="758" spans="1:16" ht="15.75" customHeight="1" x14ac:dyDescent="0.25">
      <c r="A758" s="2" t="s">
        <v>106</v>
      </c>
      <c r="B758" s="2" t="s">
        <v>37</v>
      </c>
      <c r="C758" s="2" t="s">
        <v>38</v>
      </c>
      <c r="D758" s="2" t="s">
        <v>55</v>
      </c>
      <c r="E758" s="2" t="s">
        <v>179</v>
      </c>
      <c r="F758" s="2" t="s">
        <v>12</v>
      </c>
      <c r="G758" s="2" t="s">
        <v>262</v>
      </c>
      <c r="H758" s="2" t="s">
        <v>182</v>
      </c>
      <c r="I758" s="2">
        <v>58</v>
      </c>
      <c r="J758" s="2">
        <v>0.51474530831099208</v>
      </c>
      <c r="M758" s="2" t="s">
        <v>65</v>
      </c>
      <c r="N758" s="2" t="s">
        <v>2070</v>
      </c>
      <c r="O758" s="2" t="s">
        <v>2071</v>
      </c>
      <c r="P758" s="2">
        <v>0.6</v>
      </c>
    </row>
    <row r="759" spans="1:16" ht="15.75" customHeight="1" x14ac:dyDescent="0.25">
      <c r="A759" s="2" t="s">
        <v>106</v>
      </c>
      <c r="B759" s="2" t="s">
        <v>37</v>
      </c>
      <c r="C759" s="2" t="s">
        <v>38</v>
      </c>
      <c r="D759" s="2" t="s">
        <v>55</v>
      </c>
      <c r="E759" s="2" t="s">
        <v>179</v>
      </c>
      <c r="F759" s="2" t="s">
        <v>12</v>
      </c>
      <c r="G759" s="2" t="s">
        <v>267</v>
      </c>
      <c r="H759" s="2" t="s">
        <v>182</v>
      </c>
      <c r="I759" s="2">
        <v>59</v>
      </c>
      <c r="J759" s="2">
        <v>0.50645994832041352</v>
      </c>
      <c r="M759" s="2" t="s">
        <v>65</v>
      </c>
      <c r="N759" s="2" t="s">
        <v>2072</v>
      </c>
      <c r="O759" s="2" t="s">
        <v>2073</v>
      </c>
      <c r="P759" s="2">
        <v>0.6</v>
      </c>
    </row>
    <row r="760" spans="1:16" ht="15.75" customHeight="1" x14ac:dyDescent="0.25">
      <c r="A760" s="2" t="s">
        <v>106</v>
      </c>
      <c r="B760" s="2" t="s">
        <v>37</v>
      </c>
      <c r="C760" s="2" t="s">
        <v>38</v>
      </c>
      <c r="D760" s="2" t="s">
        <v>55</v>
      </c>
      <c r="E760" s="2" t="s">
        <v>179</v>
      </c>
      <c r="F760" s="2" t="s">
        <v>12</v>
      </c>
      <c r="G760" s="2" t="s">
        <v>272</v>
      </c>
      <c r="H760" s="2" t="s">
        <v>182</v>
      </c>
      <c r="I760" s="2">
        <v>60</v>
      </c>
      <c r="J760" s="2">
        <v>0.57446808510638303</v>
      </c>
      <c r="M760" s="2" t="s">
        <v>65</v>
      </c>
      <c r="N760" s="2" t="s">
        <v>2074</v>
      </c>
      <c r="O760" s="2" t="s">
        <v>2075</v>
      </c>
      <c r="P760" s="2">
        <v>0.7</v>
      </c>
    </row>
    <row r="761" spans="1:16" ht="15.75" customHeight="1" x14ac:dyDescent="0.25">
      <c r="A761" s="2" t="s">
        <v>106</v>
      </c>
      <c r="B761" s="2" t="s">
        <v>37</v>
      </c>
      <c r="C761" s="2" t="s">
        <v>38</v>
      </c>
      <c r="D761" s="2" t="s">
        <v>55</v>
      </c>
      <c r="E761" s="2" t="s">
        <v>179</v>
      </c>
      <c r="F761" s="2" t="s">
        <v>12</v>
      </c>
      <c r="G761" s="2" t="s">
        <v>277</v>
      </c>
      <c r="H761" s="2" t="s">
        <v>182</v>
      </c>
      <c r="I761" s="2">
        <v>61</v>
      </c>
      <c r="J761" s="2">
        <v>0.7189189189189189</v>
      </c>
      <c r="M761" s="2" t="s">
        <v>65</v>
      </c>
      <c r="N761" s="2" t="s">
        <v>2076</v>
      </c>
      <c r="O761" s="2" t="s">
        <v>2077</v>
      </c>
      <c r="P761" s="2">
        <v>0.6</v>
      </c>
    </row>
    <row r="762" spans="1:16" ht="15.75" customHeight="1" x14ac:dyDescent="0.25">
      <c r="A762" s="2" t="s">
        <v>106</v>
      </c>
      <c r="B762" s="2" t="s">
        <v>37</v>
      </c>
      <c r="C762" s="2" t="s">
        <v>38</v>
      </c>
      <c r="D762" s="2" t="s">
        <v>55</v>
      </c>
      <c r="E762" s="2" t="s">
        <v>282</v>
      </c>
      <c r="F762" s="2" t="s">
        <v>26</v>
      </c>
      <c r="G762" s="2" t="s">
        <v>283</v>
      </c>
      <c r="H762" s="2" t="s">
        <v>285</v>
      </c>
      <c r="I762" s="2">
        <v>42</v>
      </c>
      <c r="J762" s="2">
        <v>0.56587473002159827</v>
      </c>
      <c r="M762" s="2" t="s">
        <v>65</v>
      </c>
      <c r="N762" s="2" t="s">
        <v>2078</v>
      </c>
      <c r="O762" s="2" t="s">
        <v>2079</v>
      </c>
      <c r="P762" s="2">
        <v>1.3</v>
      </c>
    </row>
    <row r="763" spans="1:16" ht="15.75" customHeight="1" x14ac:dyDescent="0.25">
      <c r="A763" s="2" t="s">
        <v>106</v>
      </c>
      <c r="B763" s="2" t="s">
        <v>37</v>
      </c>
      <c r="C763" s="2" t="s">
        <v>38</v>
      </c>
      <c r="D763" s="2" t="s">
        <v>55</v>
      </c>
      <c r="E763" s="2" t="s">
        <v>282</v>
      </c>
      <c r="F763" s="2" t="s">
        <v>26</v>
      </c>
      <c r="G763" s="2" t="s">
        <v>289</v>
      </c>
      <c r="H763" s="2" t="s">
        <v>285</v>
      </c>
      <c r="I763" s="2">
        <v>43</v>
      </c>
      <c r="J763" s="2">
        <v>0.43146067415730338</v>
      </c>
      <c r="M763" s="2" t="s">
        <v>65</v>
      </c>
      <c r="N763" s="2" t="s">
        <v>2080</v>
      </c>
      <c r="O763" s="2" t="s">
        <v>2081</v>
      </c>
      <c r="P763" s="2">
        <v>0.6</v>
      </c>
    </row>
    <row r="764" spans="1:16" ht="15.75" customHeight="1" x14ac:dyDescent="0.25">
      <c r="A764" s="2" t="s">
        <v>106</v>
      </c>
      <c r="B764" s="2" t="s">
        <v>37</v>
      </c>
      <c r="C764" s="2" t="s">
        <v>38</v>
      </c>
      <c r="D764" s="2" t="s">
        <v>55</v>
      </c>
      <c r="E764" s="2" t="s">
        <v>282</v>
      </c>
      <c r="F764" s="2" t="s">
        <v>26</v>
      </c>
      <c r="G764" s="2" t="s">
        <v>294</v>
      </c>
      <c r="H764" s="2" t="s">
        <v>285</v>
      </c>
      <c r="I764" s="2">
        <v>44</v>
      </c>
      <c r="J764" s="2">
        <v>0.47659574468085097</v>
      </c>
      <c r="M764" s="2" t="s">
        <v>65</v>
      </c>
      <c r="N764" s="2" t="s">
        <v>2082</v>
      </c>
      <c r="O764" s="2" t="s">
        <v>2083</v>
      </c>
      <c r="P764" s="2">
        <v>0.7</v>
      </c>
    </row>
    <row r="765" spans="1:16" ht="15.75" customHeight="1" x14ac:dyDescent="0.25">
      <c r="A765" s="2" t="s">
        <v>106</v>
      </c>
      <c r="B765" s="2" t="s">
        <v>37</v>
      </c>
      <c r="C765" s="2" t="s">
        <v>38</v>
      </c>
      <c r="D765" s="2" t="s">
        <v>55</v>
      </c>
      <c r="E765" s="2" t="s">
        <v>282</v>
      </c>
      <c r="F765" s="2" t="s">
        <v>26</v>
      </c>
      <c r="G765" s="2" t="s">
        <v>299</v>
      </c>
      <c r="H765" s="2" t="s">
        <v>285</v>
      </c>
      <c r="I765" s="2">
        <v>45</v>
      </c>
      <c r="J765" s="2">
        <v>0.7543103448275863</v>
      </c>
      <c r="M765" s="2" t="s">
        <v>65</v>
      </c>
      <c r="N765" s="2" t="s">
        <v>2084</v>
      </c>
      <c r="O765" s="2" t="s">
        <v>2085</v>
      </c>
      <c r="P765" s="2">
        <v>0.9</v>
      </c>
    </row>
    <row r="766" spans="1:16" ht="15.75" customHeight="1" x14ac:dyDescent="0.25">
      <c r="A766" s="2" t="s">
        <v>106</v>
      </c>
      <c r="B766" s="2" t="s">
        <v>37</v>
      </c>
      <c r="C766" s="2" t="s">
        <v>38</v>
      </c>
      <c r="D766" s="2" t="s">
        <v>55</v>
      </c>
      <c r="E766" s="2" t="s">
        <v>282</v>
      </c>
      <c r="F766" s="2" t="s">
        <v>26</v>
      </c>
      <c r="G766" s="2" t="s">
        <v>304</v>
      </c>
      <c r="H766" s="2" t="s">
        <v>285</v>
      </c>
      <c r="I766" s="2">
        <v>46</v>
      </c>
      <c r="J766" s="2">
        <v>0.75488069414316694</v>
      </c>
      <c r="M766" s="2" t="s">
        <v>65</v>
      </c>
      <c r="N766" s="2" t="s">
        <v>2086</v>
      </c>
      <c r="O766" s="2" t="s">
        <v>2087</v>
      </c>
      <c r="P766" s="2">
        <v>0.6</v>
      </c>
    </row>
    <row r="767" spans="1:16" ht="15.75" customHeight="1" x14ac:dyDescent="0.25">
      <c r="A767" s="2" t="s">
        <v>106</v>
      </c>
      <c r="B767" s="2" t="s">
        <v>37</v>
      </c>
      <c r="C767" s="2" t="s">
        <v>38</v>
      </c>
      <c r="D767" s="2" t="s">
        <v>55</v>
      </c>
      <c r="E767" s="2" t="s">
        <v>282</v>
      </c>
      <c r="F767" s="2" t="s">
        <v>26</v>
      </c>
      <c r="G767" s="2" t="s">
        <v>309</v>
      </c>
      <c r="H767" s="2" t="s">
        <v>285</v>
      </c>
      <c r="I767" s="2">
        <v>47</v>
      </c>
      <c r="J767" s="2">
        <v>0.73504273504273498</v>
      </c>
      <c r="M767" s="2" t="s">
        <v>65</v>
      </c>
      <c r="N767" s="2" t="s">
        <v>2088</v>
      </c>
      <c r="O767" s="2" t="s">
        <v>2089</v>
      </c>
      <c r="P767" s="2">
        <v>0.6</v>
      </c>
    </row>
    <row r="768" spans="1:16" ht="15.75" customHeight="1" x14ac:dyDescent="0.25">
      <c r="A768" s="2" t="s">
        <v>106</v>
      </c>
      <c r="B768" s="2" t="s">
        <v>37</v>
      </c>
      <c r="C768" s="2" t="s">
        <v>38</v>
      </c>
      <c r="D768" s="2" t="s">
        <v>55</v>
      </c>
      <c r="E768" s="2" t="s">
        <v>282</v>
      </c>
      <c r="F768" s="2" t="s">
        <v>26</v>
      </c>
      <c r="G768" s="2" t="s">
        <v>314</v>
      </c>
      <c r="H768" s="2" t="s">
        <v>285</v>
      </c>
      <c r="I768" s="2">
        <v>48</v>
      </c>
      <c r="J768" s="2">
        <v>0.4915966386554621</v>
      </c>
      <c r="M768" s="2" t="s">
        <v>65</v>
      </c>
      <c r="N768" s="2" t="s">
        <v>2090</v>
      </c>
      <c r="O768" s="2" t="s">
        <v>2091</v>
      </c>
      <c r="P768" s="2">
        <v>0.7</v>
      </c>
    </row>
    <row r="769" spans="1:16" ht="15.75" customHeight="1" x14ac:dyDescent="0.25">
      <c r="A769" s="2" t="s">
        <v>106</v>
      </c>
      <c r="B769" s="2" t="s">
        <v>37</v>
      </c>
      <c r="C769" s="2" t="s">
        <v>38</v>
      </c>
      <c r="D769" s="2" t="s">
        <v>55</v>
      </c>
      <c r="E769" s="2" t="s">
        <v>282</v>
      </c>
      <c r="F769" s="2" t="s">
        <v>26</v>
      </c>
      <c r="G769" s="2" t="s">
        <v>319</v>
      </c>
      <c r="H769" s="2" t="s">
        <v>285</v>
      </c>
      <c r="I769" s="2">
        <v>49</v>
      </c>
      <c r="J769" s="2">
        <v>0.76252723311546833</v>
      </c>
      <c r="M769" s="2" t="s">
        <v>65</v>
      </c>
      <c r="N769" s="2" t="s">
        <v>2092</v>
      </c>
      <c r="O769" s="2" t="s">
        <v>2093</v>
      </c>
      <c r="P769" s="2">
        <v>0.7</v>
      </c>
    </row>
    <row r="770" spans="1:16" ht="15.75" customHeight="1" x14ac:dyDescent="0.25">
      <c r="A770" s="2" t="s">
        <v>106</v>
      </c>
      <c r="B770" s="2" t="s">
        <v>37</v>
      </c>
      <c r="C770" s="2" t="s">
        <v>38</v>
      </c>
      <c r="D770" s="2" t="s">
        <v>55</v>
      </c>
      <c r="E770" s="2" t="s">
        <v>282</v>
      </c>
      <c r="F770" s="2" t="s">
        <v>26</v>
      </c>
      <c r="G770" s="2" t="s">
        <v>324</v>
      </c>
      <c r="H770" s="2" t="s">
        <v>285</v>
      </c>
      <c r="I770" s="2">
        <v>50</v>
      </c>
      <c r="J770" s="2">
        <v>0.50105263157894742</v>
      </c>
      <c r="M770" s="2" t="s">
        <v>65</v>
      </c>
      <c r="N770" s="2" t="s">
        <v>2094</v>
      </c>
      <c r="O770" s="2" t="s">
        <v>2095</v>
      </c>
      <c r="P770" s="2">
        <v>0.6</v>
      </c>
    </row>
    <row r="771" spans="1:16" ht="15.75" customHeight="1" x14ac:dyDescent="0.25">
      <c r="A771" s="2" t="s">
        <v>106</v>
      </c>
      <c r="B771" s="2" t="s">
        <v>37</v>
      </c>
      <c r="C771" s="2" t="s">
        <v>38</v>
      </c>
      <c r="D771" s="2" t="s">
        <v>55</v>
      </c>
      <c r="E771" s="2" t="s">
        <v>282</v>
      </c>
      <c r="F771" s="2" t="s">
        <v>26</v>
      </c>
      <c r="G771" s="2" t="s">
        <v>329</v>
      </c>
      <c r="H771" s="2" t="s">
        <v>285</v>
      </c>
      <c r="I771" s="2">
        <v>51</v>
      </c>
      <c r="J771" s="2">
        <v>0.73617021276595751</v>
      </c>
      <c r="M771" s="2" t="s">
        <v>65</v>
      </c>
      <c r="N771" s="2" t="s">
        <v>2096</v>
      </c>
      <c r="O771" s="2" t="s">
        <v>2097</v>
      </c>
      <c r="P771" s="2">
        <v>0.6</v>
      </c>
    </row>
    <row r="772" spans="1:16" ht="15.75" customHeight="1" x14ac:dyDescent="0.25">
      <c r="A772" s="2" t="s">
        <v>106</v>
      </c>
      <c r="B772" s="2" t="s">
        <v>37</v>
      </c>
      <c r="C772" s="2" t="s">
        <v>38</v>
      </c>
      <c r="D772" s="2" t="s">
        <v>55</v>
      </c>
      <c r="E772" s="2" t="s">
        <v>282</v>
      </c>
      <c r="F772" s="2" t="s">
        <v>26</v>
      </c>
      <c r="G772" s="2" t="s">
        <v>334</v>
      </c>
      <c r="H772" s="2" t="s">
        <v>285</v>
      </c>
      <c r="I772" s="2">
        <v>52</v>
      </c>
      <c r="J772" s="2">
        <v>0.45433255269320838</v>
      </c>
      <c r="M772" s="2" t="s">
        <v>65</v>
      </c>
      <c r="N772" s="2" t="s">
        <v>2098</v>
      </c>
      <c r="O772" s="2" t="s">
        <v>2099</v>
      </c>
      <c r="P772" s="2">
        <v>0.7</v>
      </c>
    </row>
    <row r="773" spans="1:16" ht="15.75" customHeight="1" x14ac:dyDescent="0.25">
      <c r="A773" s="2" t="s">
        <v>106</v>
      </c>
      <c r="B773" s="2" t="s">
        <v>37</v>
      </c>
      <c r="C773" s="2" t="s">
        <v>38</v>
      </c>
      <c r="D773" s="2" t="s">
        <v>55</v>
      </c>
      <c r="E773" s="2" t="s">
        <v>282</v>
      </c>
      <c r="F773" s="2" t="s">
        <v>26</v>
      </c>
      <c r="G773" s="2" t="s">
        <v>339</v>
      </c>
      <c r="H773" s="2" t="s">
        <v>285</v>
      </c>
      <c r="I773" s="2">
        <v>53</v>
      </c>
      <c r="J773" s="2">
        <v>0.78431372549019607</v>
      </c>
      <c r="M773" s="2" t="s">
        <v>65</v>
      </c>
      <c r="N773" s="2" t="s">
        <v>2100</v>
      </c>
      <c r="O773" s="2" t="s">
        <v>2101</v>
      </c>
      <c r="P773" s="2">
        <v>0.8</v>
      </c>
    </row>
    <row r="774" spans="1:16" ht="15.75" customHeight="1" x14ac:dyDescent="0.25">
      <c r="A774" s="2" t="s">
        <v>106</v>
      </c>
      <c r="B774" s="2" t="s">
        <v>37</v>
      </c>
      <c r="C774" s="2" t="s">
        <v>38</v>
      </c>
      <c r="D774" s="2" t="s">
        <v>55</v>
      </c>
      <c r="E774" s="2" t="s">
        <v>282</v>
      </c>
      <c r="F774" s="2" t="s">
        <v>26</v>
      </c>
      <c r="G774" s="2" t="s">
        <v>344</v>
      </c>
      <c r="H774" s="2" t="s">
        <v>285</v>
      </c>
      <c r="I774" s="2">
        <v>54</v>
      </c>
      <c r="J774" s="2">
        <v>0.71042471042471034</v>
      </c>
      <c r="M774" s="2" t="s">
        <v>65</v>
      </c>
      <c r="N774" s="2" t="s">
        <v>2102</v>
      </c>
      <c r="O774" s="2" t="s">
        <v>2103</v>
      </c>
      <c r="P774" s="2">
        <v>0.6</v>
      </c>
    </row>
    <row r="775" spans="1:16" ht="15.75" customHeight="1" x14ac:dyDescent="0.25">
      <c r="A775" s="2" t="s">
        <v>106</v>
      </c>
      <c r="B775" s="2" t="s">
        <v>37</v>
      </c>
      <c r="C775" s="2" t="s">
        <v>38</v>
      </c>
      <c r="D775" s="2" t="s">
        <v>55</v>
      </c>
      <c r="E775" s="2" t="s">
        <v>282</v>
      </c>
      <c r="F775" s="2" t="s">
        <v>26</v>
      </c>
      <c r="G775" s="2" t="s">
        <v>351</v>
      </c>
      <c r="H775" s="2" t="s">
        <v>285</v>
      </c>
      <c r="I775" s="2">
        <v>55</v>
      </c>
      <c r="J775" s="2">
        <v>0.4</v>
      </c>
      <c r="M775" s="2" t="s">
        <v>65</v>
      </c>
      <c r="N775" s="2" t="s">
        <v>2104</v>
      </c>
      <c r="O775" s="2" t="s">
        <v>2105</v>
      </c>
      <c r="P775" s="2">
        <v>1.9</v>
      </c>
    </row>
    <row r="776" spans="1:16" ht="15.75" customHeight="1" x14ac:dyDescent="0.25">
      <c r="A776" s="2" t="s">
        <v>106</v>
      </c>
      <c r="B776" s="2" t="s">
        <v>37</v>
      </c>
      <c r="C776" s="2" t="s">
        <v>38</v>
      </c>
      <c r="D776" s="2" t="s">
        <v>55</v>
      </c>
      <c r="E776" s="2" t="s">
        <v>282</v>
      </c>
      <c r="F776" s="2" t="s">
        <v>26</v>
      </c>
      <c r="G776" s="2" t="s">
        <v>367</v>
      </c>
      <c r="H776" s="2" t="s">
        <v>285</v>
      </c>
      <c r="I776" s="2">
        <v>56</v>
      </c>
      <c r="J776" s="2">
        <v>0.42754662840746049</v>
      </c>
      <c r="M776" s="2" t="s">
        <v>65</v>
      </c>
      <c r="N776" s="2" t="s">
        <v>2106</v>
      </c>
      <c r="O776" s="2" t="s">
        <v>2107</v>
      </c>
      <c r="P776" s="2">
        <v>0.6</v>
      </c>
    </row>
    <row r="777" spans="1:16" ht="15.75" customHeight="1" x14ac:dyDescent="0.25">
      <c r="A777" s="2" t="s">
        <v>106</v>
      </c>
      <c r="B777" s="2" t="s">
        <v>37</v>
      </c>
      <c r="C777" s="2" t="s">
        <v>38</v>
      </c>
      <c r="D777" s="2" t="s">
        <v>55</v>
      </c>
      <c r="E777" s="2" t="s">
        <v>282</v>
      </c>
      <c r="F777" s="2" t="s">
        <v>26</v>
      </c>
      <c r="G777" s="2" t="s">
        <v>380</v>
      </c>
      <c r="H777" s="2" t="s">
        <v>285</v>
      </c>
      <c r="I777" s="2">
        <v>57</v>
      </c>
      <c r="J777" s="2">
        <v>0.76483516483516489</v>
      </c>
      <c r="M777" s="2" t="s">
        <v>65</v>
      </c>
      <c r="N777" s="2" t="s">
        <v>2108</v>
      </c>
      <c r="O777" s="2" t="s">
        <v>2109</v>
      </c>
      <c r="P777" s="2">
        <v>0.7</v>
      </c>
    </row>
    <row r="778" spans="1:16" ht="15.75" customHeight="1" x14ac:dyDescent="0.25">
      <c r="A778" s="2" t="s">
        <v>106</v>
      </c>
      <c r="B778" s="2" t="s">
        <v>37</v>
      </c>
      <c r="C778" s="2" t="s">
        <v>38</v>
      </c>
      <c r="D778" s="2" t="s">
        <v>55</v>
      </c>
      <c r="E778" s="2" t="s">
        <v>282</v>
      </c>
      <c r="F778" s="2" t="s">
        <v>26</v>
      </c>
      <c r="G778" s="2" t="s">
        <v>390</v>
      </c>
      <c r="H778" s="2" t="s">
        <v>285</v>
      </c>
      <c r="I778" s="2">
        <v>58</v>
      </c>
      <c r="J778" s="2">
        <v>0.75555555555555542</v>
      </c>
      <c r="M778" s="2" t="s">
        <v>65</v>
      </c>
      <c r="N778" s="2" t="s">
        <v>2110</v>
      </c>
      <c r="O778" s="2" t="s">
        <v>2111</v>
      </c>
      <c r="P778" s="2">
        <v>0.6</v>
      </c>
    </row>
    <row r="779" spans="1:16" ht="15.75" customHeight="1" x14ac:dyDescent="0.25">
      <c r="A779" s="2" t="s">
        <v>106</v>
      </c>
      <c r="B779" s="2" t="s">
        <v>37</v>
      </c>
      <c r="C779" s="2" t="s">
        <v>38</v>
      </c>
      <c r="D779" s="2" t="s">
        <v>55</v>
      </c>
      <c r="E779" s="2" t="s">
        <v>282</v>
      </c>
      <c r="F779" s="2" t="s">
        <v>26</v>
      </c>
      <c r="G779" s="2" t="s">
        <v>397</v>
      </c>
      <c r="H779" s="2" t="s">
        <v>285</v>
      </c>
      <c r="I779" s="2">
        <v>59</v>
      </c>
      <c r="J779" s="2">
        <v>0.70925110132158597</v>
      </c>
      <c r="M779" s="2" t="s">
        <v>65</v>
      </c>
      <c r="N779" s="2" t="s">
        <v>2112</v>
      </c>
      <c r="O779" s="2" t="s">
        <v>2113</v>
      </c>
      <c r="P779" s="2">
        <v>0.6</v>
      </c>
    </row>
    <row r="780" spans="1:16" ht="15.75" customHeight="1" x14ac:dyDescent="0.25">
      <c r="A780" s="2" t="s">
        <v>106</v>
      </c>
      <c r="B780" s="2" t="s">
        <v>37</v>
      </c>
      <c r="C780" s="2" t="s">
        <v>38</v>
      </c>
      <c r="D780" s="2" t="s">
        <v>55</v>
      </c>
      <c r="E780" s="2" t="s">
        <v>282</v>
      </c>
      <c r="F780" s="2" t="s">
        <v>26</v>
      </c>
      <c r="G780" s="2" t="s">
        <v>402</v>
      </c>
      <c r="H780" s="2" t="s">
        <v>285</v>
      </c>
      <c r="I780" s="2">
        <v>60</v>
      </c>
      <c r="J780" s="2">
        <v>0.72570194384449238</v>
      </c>
      <c r="M780" s="2" t="s">
        <v>65</v>
      </c>
      <c r="N780" s="2" t="s">
        <v>2114</v>
      </c>
      <c r="O780" s="2" t="s">
        <v>2115</v>
      </c>
      <c r="P780" s="2">
        <v>0.7</v>
      </c>
    </row>
    <row r="781" spans="1:16" ht="15.75" customHeight="1" x14ac:dyDescent="0.25">
      <c r="A781" s="2" t="s">
        <v>106</v>
      </c>
      <c r="B781" s="2" t="s">
        <v>37</v>
      </c>
      <c r="C781" s="2" t="s">
        <v>38</v>
      </c>
      <c r="D781" s="2" t="s">
        <v>55</v>
      </c>
      <c r="E781" s="2" t="s">
        <v>282</v>
      </c>
      <c r="F781" s="2" t="s">
        <v>26</v>
      </c>
      <c r="G781" s="2" t="s">
        <v>407</v>
      </c>
      <c r="H781" s="2" t="s">
        <v>285</v>
      </c>
      <c r="I781" s="2">
        <v>61</v>
      </c>
      <c r="J781" s="2">
        <v>0.74633123689727465</v>
      </c>
      <c r="M781" s="2" t="s">
        <v>65</v>
      </c>
      <c r="N781" s="2" t="s">
        <v>2116</v>
      </c>
      <c r="O781" s="2" t="s">
        <v>2117</v>
      </c>
      <c r="P781" s="2">
        <v>0.6</v>
      </c>
    </row>
    <row r="782" spans="1:16" ht="15.75" customHeight="1" x14ac:dyDescent="0.25">
      <c r="A782" s="2" t="s">
        <v>106</v>
      </c>
      <c r="B782" s="2" t="s">
        <v>37</v>
      </c>
      <c r="C782" s="2" t="s">
        <v>38</v>
      </c>
      <c r="D782" s="2" t="s">
        <v>364</v>
      </c>
      <c r="E782" s="2" t="s">
        <v>412</v>
      </c>
      <c r="F782" s="2" t="s">
        <v>54</v>
      </c>
      <c r="G782" s="2" t="s">
        <v>413</v>
      </c>
      <c r="H782" s="2" t="s">
        <v>377</v>
      </c>
      <c r="I782" s="2">
        <v>42</v>
      </c>
      <c r="J782" s="2">
        <v>0.84057971014492761</v>
      </c>
      <c r="M782" s="2" t="s">
        <v>65</v>
      </c>
      <c r="N782" s="2" t="s">
        <v>2118</v>
      </c>
      <c r="O782" s="2" t="s">
        <v>2119</v>
      </c>
      <c r="P782" s="2">
        <v>1.1000000000000001</v>
      </c>
    </row>
    <row r="783" spans="1:16" ht="15.75" customHeight="1" x14ac:dyDescent="0.25">
      <c r="A783" s="2" t="s">
        <v>106</v>
      </c>
      <c r="B783" s="2" t="s">
        <v>37</v>
      </c>
      <c r="C783" s="2" t="s">
        <v>38</v>
      </c>
      <c r="D783" s="2" t="s">
        <v>364</v>
      </c>
      <c r="E783" s="2" t="s">
        <v>412</v>
      </c>
      <c r="F783" s="2" t="s">
        <v>54</v>
      </c>
      <c r="G783" s="2" t="s">
        <v>418</v>
      </c>
      <c r="H783" s="2" t="s">
        <v>377</v>
      </c>
      <c r="I783" s="2">
        <v>43</v>
      </c>
      <c r="J783" s="2">
        <v>0.84100418410041855</v>
      </c>
      <c r="M783" s="2" t="s">
        <v>65</v>
      </c>
      <c r="N783" s="2" t="s">
        <v>2120</v>
      </c>
      <c r="O783" s="2" t="s">
        <v>2121</v>
      </c>
      <c r="P783" s="2">
        <v>0.9</v>
      </c>
    </row>
    <row r="784" spans="1:16" ht="15.75" customHeight="1" x14ac:dyDescent="0.25">
      <c r="A784" s="2" t="s">
        <v>106</v>
      </c>
      <c r="B784" s="2" t="s">
        <v>37</v>
      </c>
      <c r="C784" s="2" t="s">
        <v>38</v>
      </c>
      <c r="D784" s="2" t="s">
        <v>364</v>
      </c>
      <c r="E784" s="2" t="s">
        <v>412</v>
      </c>
      <c r="F784" s="2" t="s">
        <v>54</v>
      </c>
      <c r="G784" s="2" t="s">
        <v>423</v>
      </c>
      <c r="H784" s="2" t="s">
        <v>377</v>
      </c>
      <c r="I784" s="2">
        <v>44</v>
      </c>
      <c r="J784" s="2">
        <v>0.80842105263157893</v>
      </c>
      <c r="M784" s="2" t="s">
        <v>65</v>
      </c>
      <c r="N784" s="2" t="s">
        <v>2122</v>
      </c>
      <c r="O784" s="2" t="s">
        <v>2123</v>
      </c>
      <c r="P784" s="2">
        <v>0.7</v>
      </c>
    </row>
    <row r="785" spans="1:16" ht="15.75" customHeight="1" x14ac:dyDescent="0.25">
      <c r="A785" s="2" t="s">
        <v>106</v>
      </c>
      <c r="B785" s="2" t="s">
        <v>37</v>
      </c>
      <c r="C785" s="2" t="s">
        <v>38</v>
      </c>
      <c r="D785" s="2" t="s">
        <v>364</v>
      </c>
      <c r="E785" s="2" t="s">
        <v>412</v>
      </c>
      <c r="F785" s="2" t="s">
        <v>54</v>
      </c>
      <c r="G785" s="2" t="s">
        <v>428</v>
      </c>
      <c r="H785" s="2" t="s">
        <v>377</v>
      </c>
      <c r="I785" s="2">
        <v>45</v>
      </c>
      <c r="J785" s="2">
        <v>0.82203389830508466</v>
      </c>
      <c r="M785" s="2" t="s">
        <v>65</v>
      </c>
      <c r="N785" s="2" t="s">
        <v>2124</v>
      </c>
      <c r="O785" s="2" t="s">
        <v>2125</v>
      </c>
      <c r="P785" s="2">
        <v>0.8</v>
      </c>
    </row>
    <row r="786" spans="1:16" ht="15.75" customHeight="1" x14ac:dyDescent="0.25">
      <c r="A786" s="2" t="s">
        <v>106</v>
      </c>
      <c r="B786" s="2" t="s">
        <v>37</v>
      </c>
      <c r="C786" s="2" t="s">
        <v>38</v>
      </c>
      <c r="D786" s="2" t="s">
        <v>364</v>
      </c>
      <c r="E786" s="2" t="s">
        <v>412</v>
      </c>
      <c r="F786" s="2" t="s">
        <v>54</v>
      </c>
      <c r="G786" s="2" t="s">
        <v>433</v>
      </c>
      <c r="H786" s="2" t="s">
        <v>377</v>
      </c>
      <c r="I786" s="2">
        <v>46</v>
      </c>
      <c r="J786" s="2">
        <v>0.82377049180327866</v>
      </c>
      <c r="M786" s="2" t="s">
        <v>65</v>
      </c>
      <c r="N786" s="2" t="s">
        <v>2126</v>
      </c>
      <c r="O786" s="2" t="s">
        <v>2127</v>
      </c>
      <c r="P786" s="2">
        <v>0.8</v>
      </c>
    </row>
    <row r="787" spans="1:16" ht="15.75" customHeight="1" x14ac:dyDescent="0.25">
      <c r="A787" s="2" t="s">
        <v>106</v>
      </c>
      <c r="B787" s="2" t="s">
        <v>37</v>
      </c>
      <c r="C787" s="2" t="s">
        <v>38</v>
      </c>
      <c r="D787" s="2" t="s">
        <v>364</v>
      </c>
      <c r="E787" s="2" t="s">
        <v>412</v>
      </c>
      <c r="F787" s="2" t="s">
        <v>54</v>
      </c>
      <c r="G787" s="2" t="s">
        <v>438</v>
      </c>
      <c r="H787" s="2" t="s">
        <v>377</v>
      </c>
      <c r="I787" s="2">
        <v>47</v>
      </c>
      <c r="J787" s="2">
        <v>0.81649484536082473</v>
      </c>
      <c r="M787" s="2" t="s">
        <v>65</v>
      </c>
      <c r="N787" s="2" t="s">
        <v>2128</v>
      </c>
      <c r="O787" s="2" t="s">
        <v>2129</v>
      </c>
      <c r="P787" s="2">
        <v>1</v>
      </c>
    </row>
    <row r="788" spans="1:16" ht="15.75" customHeight="1" x14ac:dyDescent="0.25">
      <c r="A788" s="2" t="s">
        <v>106</v>
      </c>
      <c r="B788" s="2" t="s">
        <v>37</v>
      </c>
      <c r="C788" s="2" t="s">
        <v>38</v>
      </c>
      <c r="D788" s="2" t="s">
        <v>364</v>
      </c>
      <c r="E788" s="2" t="s">
        <v>412</v>
      </c>
      <c r="F788" s="2" t="s">
        <v>54</v>
      </c>
      <c r="G788" s="2" t="s">
        <v>443</v>
      </c>
      <c r="H788" s="2" t="s">
        <v>377</v>
      </c>
      <c r="I788" s="2">
        <v>48</v>
      </c>
      <c r="J788" s="2">
        <v>0.83950617283950602</v>
      </c>
      <c r="M788" s="2" t="s">
        <v>65</v>
      </c>
      <c r="N788" s="2" t="s">
        <v>2130</v>
      </c>
      <c r="O788" s="2" t="s">
        <v>2131</v>
      </c>
      <c r="P788" s="2">
        <v>0.8</v>
      </c>
    </row>
    <row r="789" spans="1:16" ht="15.75" customHeight="1" x14ac:dyDescent="0.25">
      <c r="A789" s="2" t="s">
        <v>106</v>
      </c>
      <c r="B789" s="2" t="s">
        <v>37</v>
      </c>
      <c r="C789" s="2" t="s">
        <v>38</v>
      </c>
      <c r="D789" s="2" t="s">
        <v>364</v>
      </c>
      <c r="E789" s="2" t="s">
        <v>412</v>
      </c>
      <c r="F789" s="2" t="s">
        <v>54</v>
      </c>
      <c r="G789" s="2" t="s">
        <v>448</v>
      </c>
      <c r="H789" s="2" t="s">
        <v>377</v>
      </c>
      <c r="I789" s="2">
        <v>49</v>
      </c>
      <c r="J789" s="2">
        <v>0.79497907949790803</v>
      </c>
      <c r="M789" s="2" t="s">
        <v>65</v>
      </c>
      <c r="N789" s="2" t="s">
        <v>2132</v>
      </c>
      <c r="O789" s="2" t="s">
        <v>2133</v>
      </c>
      <c r="P789" s="2">
        <v>0.7</v>
      </c>
    </row>
    <row r="790" spans="1:16" ht="15.75" customHeight="1" x14ac:dyDescent="0.25">
      <c r="A790" s="2" t="s">
        <v>106</v>
      </c>
      <c r="B790" s="2" t="s">
        <v>37</v>
      </c>
      <c r="C790" s="2" t="s">
        <v>38</v>
      </c>
      <c r="D790" s="2" t="s">
        <v>364</v>
      </c>
      <c r="E790" s="2" t="s">
        <v>412</v>
      </c>
      <c r="F790" s="2" t="s">
        <v>54</v>
      </c>
      <c r="G790" s="2" t="s">
        <v>453</v>
      </c>
      <c r="H790" s="2" t="s">
        <v>377</v>
      </c>
      <c r="I790" s="2">
        <v>50</v>
      </c>
      <c r="J790" s="2">
        <v>0.83127572016460904</v>
      </c>
      <c r="M790" s="2" t="s">
        <v>65</v>
      </c>
      <c r="N790" s="2" t="s">
        <v>2134</v>
      </c>
      <c r="O790" s="2" t="s">
        <v>2135</v>
      </c>
      <c r="P790" s="2">
        <v>0.8</v>
      </c>
    </row>
    <row r="791" spans="1:16" ht="15.75" customHeight="1" x14ac:dyDescent="0.25">
      <c r="A791" s="2" t="s">
        <v>106</v>
      </c>
      <c r="B791" s="2" t="s">
        <v>37</v>
      </c>
      <c r="C791" s="2" t="s">
        <v>38</v>
      </c>
      <c r="D791" s="2" t="s">
        <v>364</v>
      </c>
      <c r="E791" s="2" t="s">
        <v>412</v>
      </c>
      <c r="F791" s="2" t="s">
        <v>54</v>
      </c>
      <c r="G791" s="2" t="s">
        <v>458</v>
      </c>
      <c r="H791" s="2" t="s">
        <v>377</v>
      </c>
      <c r="I791" s="2">
        <v>51</v>
      </c>
      <c r="J791" s="2">
        <v>0.82572614107883813</v>
      </c>
      <c r="M791" s="2" t="s">
        <v>65</v>
      </c>
      <c r="N791" s="2" t="s">
        <v>2136</v>
      </c>
      <c r="O791" s="2" t="s">
        <v>2137</v>
      </c>
      <c r="P791" s="2">
        <v>0.8</v>
      </c>
    </row>
    <row r="792" spans="1:16" ht="15.75" customHeight="1" x14ac:dyDescent="0.25">
      <c r="A792" s="2" t="s">
        <v>106</v>
      </c>
      <c r="B792" s="2" t="s">
        <v>37</v>
      </c>
      <c r="C792" s="2" t="s">
        <v>38</v>
      </c>
      <c r="D792" s="2" t="s">
        <v>364</v>
      </c>
      <c r="E792" s="2" t="s">
        <v>412</v>
      </c>
      <c r="F792" s="2" t="s">
        <v>54</v>
      </c>
      <c r="G792" s="2" t="s">
        <v>463</v>
      </c>
      <c r="H792" s="2" t="s">
        <v>377</v>
      </c>
      <c r="I792" s="2">
        <v>52</v>
      </c>
      <c r="J792" s="2">
        <v>0.83095723014256617</v>
      </c>
      <c r="M792" s="2" t="s">
        <v>65</v>
      </c>
      <c r="N792" s="2" t="s">
        <v>2138</v>
      </c>
      <c r="O792" s="2" t="s">
        <v>2139</v>
      </c>
      <c r="P792" s="2">
        <v>0.8</v>
      </c>
    </row>
    <row r="793" spans="1:16" ht="15.75" customHeight="1" x14ac:dyDescent="0.25">
      <c r="A793" s="2" t="s">
        <v>106</v>
      </c>
      <c r="B793" s="2" t="s">
        <v>37</v>
      </c>
      <c r="C793" s="2" t="s">
        <v>38</v>
      </c>
      <c r="D793" s="2" t="s">
        <v>364</v>
      </c>
      <c r="E793" s="2" t="s">
        <v>412</v>
      </c>
      <c r="F793" s="2" t="s">
        <v>54</v>
      </c>
      <c r="G793" s="2" t="s">
        <v>468</v>
      </c>
      <c r="H793" s="2" t="s">
        <v>377</v>
      </c>
      <c r="I793" s="2">
        <v>53</v>
      </c>
      <c r="J793" s="2">
        <v>0.83613445378151263</v>
      </c>
      <c r="M793" s="2" t="s">
        <v>65</v>
      </c>
      <c r="N793" s="2" t="s">
        <v>2140</v>
      </c>
      <c r="O793" s="2" t="s">
        <v>2141</v>
      </c>
      <c r="P793" s="2">
        <v>0.8</v>
      </c>
    </row>
    <row r="794" spans="1:16" ht="15.75" customHeight="1" x14ac:dyDescent="0.25">
      <c r="A794" s="2" t="s">
        <v>106</v>
      </c>
      <c r="B794" s="2" t="s">
        <v>37</v>
      </c>
      <c r="C794" s="2" t="s">
        <v>38</v>
      </c>
      <c r="D794" s="2" t="s">
        <v>364</v>
      </c>
      <c r="E794" s="2" t="s">
        <v>412</v>
      </c>
      <c r="F794" s="2" t="s">
        <v>54</v>
      </c>
      <c r="G794" s="2" t="s">
        <v>473</v>
      </c>
      <c r="H794" s="2" t="s">
        <v>377</v>
      </c>
      <c r="I794" s="2">
        <v>54</v>
      </c>
      <c r="J794" s="2">
        <v>0.84631578947368424</v>
      </c>
      <c r="M794" s="2" t="s">
        <v>65</v>
      </c>
      <c r="N794" s="2" t="s">
        <v>2142</v>
      </c>
      <c r="O794" s="2" t="s">
        <v>2143</v>
      </c>
      <c r="P794" s="2">
        <v>0.7</v>
      </c>
    </row>
    <row r="795" spans="1:16" ht="15.75" customHeight="1" x14ac:dyDescent="0.25">
      <c r="A795" s="2" t="s">
        <v>106</v>
      </c>
      <c r="B795" s="2" t="s">
        <v>37</v>
      </c>
      <c r="C795" s="2" t="s">
        <v>38</v>
      </c>
      <c r="D795" s="2" t="s">
        <v>364</v>
      </c>
      <c r="E795" s="2" t="s">
        <v>412</v>
      </c>
      <c r="F795" s="2" t="s">
        <v>54</v>
      </c>
      <c r="G795" s="2" t="s">
        <v>478</v>
      </c>
      <c r="H795" s="2" t="s">
        <v>377</v>
      </c>
      <c r="I795" s="2">
        <v>55</v>
      </c>
      <c r="J795" s="2">
        <v>0.81724845995893225</v>
      </c>
      <c r="M795" s="2" t="s">
        <v>65</v>
      </c>
      <c r="N795" s="2" t="s">
        <v>2144</v>
      </c>
      <c r="O795" s="2" t="s">
        <v>2145</v>
      </c>
      <c r="P795" s="2">
        <v>0.6</v>
      </c>
    </row>
    <row r="796" spans="1:16" ht="15.75" customHeight="1" x14ac:dyDescent="0.25">
      <c r="A796" s="2" t="s">
        <v>106</v>
      </c>
      <c r="B796" s="2" t="s">
        <v>37</v>
      </c>
      <c r="C796" s="2" t="s">
        <v>38</v>
      </c>
      <c r="D796" s="2" t="s">
        <v>364</v>
      </c>
      <c r="E796" s="2" t="s">
        <v>412</v>
      </c>
      <c r="F796" s="2" t="s">
        <v>54</v>
      </c>
      <c r="G796" s="2" t="s">
        <v>483</v>
      </c>
      <c r="H796" s="2" t="s">
        <v>377</v>
      </c>
      <c r="I796" s="2">
        <v>56</v>
      </c>
      <c r="J796" s="2">
        <v>0.83817427385892129</v>
      </c>
      <c r="M796" s="2" t="s">
        <v>65</v>
      </c>
      <c r="N796" s="2" t="s">
        <v>2146</v>
      </c>
      <c r="O796" s="2" t="s">
        <v>2147</v>
      </c>
      <c r="P796" s="2">
        <v>0.7</v>
      </c>
    </row>
    <row r="797" spans="1:16" ht="15.75" customHeight="1" x14ac:dyDescent="0.25">
      <c r="A797" s="2" t="s">
        <v>106</v>
      </c>
      <c r="B797" s="2" t="s">
        <v>37</v>
      </c>
      <c r="C797" s="2" t="s">
        <v>38</v>
      </c>
      <c r="D797" s="2" t="s">
        <v>364</v>
      </c>
      <c r="E797" s="2" t="s">
        <v>412</v>
      </c>
      <c r="F797" s="2" t="s">
        <v>54</v>
      </c>
      <c r="G797" s="2" t="s">
        <v>488</v>
      </c>
      <c r="H797" s="2" t="s">
        <v>377</v>
      </c>
      <c r="I797" s="2">
        <v>57</v>
      </c>
      <c r="J797" s="2">
        <v>0.82208588957055218</v>
      </c>
      <c r="M797" s="2" t="s">
        <v>65</v>
      </c>
      <c r="N797" s="2" t="s">
        <v>2148</v>
      </c>
      <c r="O797" s="2" t="s">
        <v>2149</v>
      </c>
      <c r="P797" s="2">
        <v>0.6</v>
      </c>
    </row>
    <row r="798" spans="1:16" ht="15.75" customHeight="1" x14ac:dyDescent="0.25">
      <c r="A798" s="2" t="s">
        <v>106</v>
      </c>
      <c r="B798" s="2" t="s">
        <v>37</v>
      </c>
      <c r="C798" s="2" t="s">
        <v>38</v>
      </c>
      <c r="D798" s="2" t="s">
        <v>364</v>
      </c>
      <c r="E798" s="2" t="s">
        <v>412</v>
      </c>
      <c r="F798" s="2" t="s">
        <v>54</v>
      </c>
      <c r="G798" s="2" t="s">
        <v>493</v>
      </c>
      <c r="H798" s="2" t="s">
        <v>377</v>
      </c>
      <c r="I798" s="2">
        <v>58</v>
      </c>
      <c r="J798" s="2">
        <v>0.83263598326359822</v>
      </c>
      <c r="M798" s="2" t="s">
        <v>65</v>
      </c>
      <c r="N798" s="2" t="s">
        <v>2150</v>
      </c>
      <c r="O798" s="2" t="s">
        <v>2151</v>
      </c>
      <c r="P798" s="2">
        <v>0.6</v>
      </c>
    </row>
    <row r="799" spans="1:16" ht="15.75" customHeight="1" x14ac:dyDescent="0.25">
      <c r="A799" s="2" t="s">
        <v>106</v>
      </c>
      <c r="B799" s="2" t="s">
        <v>37</v>
      </c>
      <c r="C799" s="2" t="s">
        <v>38</v>
      </c>
      <c r="D799" s="2" t="s">
        <v>364</v>
      </c>
      <c r="E799" s="2" t="s">
        <v>412</v>
      </c>
      <c r="F799" s="2" t="s">
        <v>54</v>
      </c>
      <c r="G799" s="2" t="s">
        <v>498</v>
      </c>
      <c r="H799" s="2" t="s">
        <v>377</v>
      </c>
      <c r="I799" s="2">
        <v>59</v>
      </c>
      <c r="J799" s="2">
        <v>0.83229813664596286</v>
      </c>
      <c r="M799" s="2" t="s">
        <v>65</v>
      </c>
      <c r="N799" s="2" t="s">
        <v>2152</v>
      </c>
      <c r="O799" s="2" t="s">
        <v>2153</v>
      </c>
      <c r="P799" s="2">
        <v>0.6</v>
      </c>
    </row>
    <row r="800" spans="1:16" ht="15.75" customHeight="1" x14ac:dyDescent="0.25">
      <c r="A800" s="2" t="s">
        <v>106</v>
      </c>
      <c r="B800" s="2" t="s">
        <v>37</v>
      </c>
      <c r="C800" s="2" t="s">
        <v>38</v>
      </c>
      <c r="D800" s="2" t="s">
        <v>364</v>
      </c>
      <c r="E800" s="2" t="s">
        <v>412</v>
      </c>
      <c r="F800" s="2" t="s">
        <v>54</v>
      </c>
      <c r="G800" s="2" t="s">
        <v>503</v>
      </c>
      <c r="H800" s="2" t="s">
        <v>377</v>
      </c>
      <c r="I800" s="2">
        <v>60</v>
      </c>
      <c r="J800" s="2">
        <v>0.84297520661157022</v>
      </c>
      <c r="M800" s="2" t="s">
        <v>65</v>
      </c>
      <c r="N800" s="2" t="s">
        <v>2154</v>
      </c>
      <c r="O800" s="2" t="s">
        <v>2155</v>
      </c>
      <c r="P800" s="2">
        <v>0.6</v>
      </c>
    </row>
    <row r="801" spans="1:16" ht="15.75" customHeight="1" x14ac:dyDescent="0.25">
      <c r="A801" s="2" t="s">
        <v>106</v>
      </c>
      <c r="B801" s="2" t="s">
        <v>37</v>
      </c>
      <c r="C801" s="2" t="s">
        <v>38</v>
      </c>
      <c r="D801" s="2" t="s">
        <v>364</v>
      </c>
      <c r="E801" s="2" t="s">
        <v>412</v>
      </c>
      <c r="F801" s="2" t="s">
        <v>54</v>
      </c>
      <c r="G801" s="2" t="s">
        <v>508</v>
      </c>
      <c r="H801" s="2" t="s">
        <v>377</v>
      </c>
      <c r="I801" s="2">
        <v>61</v>
      </c>
      <c r="J801" s="2">
        <v>0.83229813664596286</v>
      </c>
      <c r="M801" s="2" t="s">
        <v>65</v>
      </c>
      <c r="N801" s="2" t="s">
        <v>2156</v>
      </c>
      <c r="O801" s="2" t="s">
        <v>2157</v>
      </c>
      <c r="P801" s="2">
        <v>0.6</v>
      </c>
    </row>
    <row r="802" spans="1:16" ht="15.75" customHeight="1" x14ac:dyDescent="0.25">
      <c r="A802" s="2" t="s">
        <v>106</v>
      </c>
      <c r="B802" s="2" t="s">
        <v>37</v>
      </c>
      <c r="C802" s="2" t="s">
        <v>38</v>
      </c>
      <c r="D802" s="2" t="s">
        <v>364</v>
      </c>
      <c r="E802" s="2" t="s">
        <v>513</v>
      </c>
      <c r="F802" s="2" t="s">
        <v>40</v>
      </c>
      <c r="G802" s="2" t="s">
        <v>514</v>
      </c>
      <c r="H802" s="2" t="s">
        <v>372</v>
      </c>
      <c r="I802" s="2">
        <v>42</v>
      </c>
      <c r="J802" s="2">
        <v>0.81481481481481477</v>
      </c>
      <c r="M802" s="2" t="s">
        <v>65</v>
      </c>
      <c r="N802" s="2" t="s">
        <v>2158</v>
      </c>
      <c r="O802" s="2" t="s">
        <v>2159</v>
      </c>
      <c r="P802" s="2">
        <v>0.7</v>
      </c>
    </row>
    <row r="803" spans="1:16" ht="15.75" customHeight="1" x14ac:dyDescent="0.25">
      <c r="A803" s="2" t="s">
        <v>106</v>
      </c>
      <c r="B803" s="2" t="s">
        <v>37</v>
      </c>
      <c r="C803" s="2" t="s">
        <v>38</v>
      </c>
      <c r="D803" s="2" t="s">
        <v>364</v>
      </c>
      <c r="E803" s="2" t="s">
        <v>513</v>
      </c>
      <c r="F803" s="2" t="s">
        <v>40</v>
      </c>
      <c r="G803" s="2" t="s">
        <v>519</v>
      </c>
      <c r="H803" s="2" t="s">
        <v>372</v>
      </c>
      <c r="I803" s="2">
        <v>43</v>
      </c>
      <c r="J803" s="2">
        <v>0.81395348837209314</v>
      </c>
      <c r="M803" s="2" t="s">
        <v>65</v>
      </c>
      <c r="N803" s="2" t="s">
        <v>2160</v>
      </c>
      <c r="O803" s="2" t="s">
        <v>2161</v>
      </c>
      <c r="P803" s="2">
        <v>0.6</v>
      </c>
    </row>
    <row r="804" spans="1:16" ht="15.75" customHeight="1" x14ac:dyDescent="0.25">
      <c r="A804" s="2" t="s">
        <v>106</v>
      </c>
      <c r="B804" s="2" t="s">
        <v>37</v>
      </c>
      <c r="C804" s="2" t="s">
        <v>38</v>
      </c>
      <c r="D804" s="2" t="s">
        <v>364</v>
      </c>
      <c r="E804" s="2" t="s">
        <v>513</v>
      </c>
      <c r="F804" s="2" t="s">
        <v>40</v>
      </c>
      <c r="G804" s="2" t="s">
        <v>524</v>
      </c>
      <c r="H804" s="2" t="s">
        <v>372</v>
      </c>
      <c r="I804" s="2">
        <v>44</v>
      </c>
      <c r="J804" s="2">
        <v>0.81034482758620685</v>
      </c>
      <c r="M804" s="2" t="s">
        <v>65</v>
      </c>
      <c r="N804" s="2" t="s">
        <v>2162</v>
      </c>
      <c r="O804" s="2" t="s">
        <v>2163</v>
      </c>
      <c r="P804" s="2">
        <v>0.6</v>
      </c>
    </row>
    <row r="805" spans="1:16" ht="15.75" customHeight="1" x14ac:dyDescent="0.25">
      <c r="A805" s="2" t="s">
        <v>106</v>
      </c>
      <c r="B805" s="2" t="s">
        <v>37</v>
      </c>
      <c r="C805" s="2" t="s">
        <v>38</v>
      </c>
      <c r="D805" s="2" t="s">
        <v>364</v>
      </c>
      <c r="E805" s="2" t="s">
        <v>513</v>
      </c>
      <c r="F805" s="2" t="s">
        <v>40</v>
      </c>
      <c r="G805" s="2" t="s">
        <v>529</v>
      </c>
      <c r="H805" s="2" t="s">
        <v>372</v>
      </c>
      <c r="I805" s="2">
        <v>45</v>
      </c>
      <c r="J805" s="2">
        <v>0.81609195402298851</v>
      </c>
      <c r="M805" s="2" t="s">
        <v>65</v>
      </c>
      <c r="N805" s="2" t="s">
        <v>2164</v>
      </c>
      <c r="O805" s="2" t="s">
        <v>2165</v>
      </c>
      <c r="P805" s="2">
        <v>0.7</v>
      </c>
    </row>
    <row r="806" spans="1:16" ht="15.75" customHeight="1" x14ac:dyDescent="0.25">
      <c r="A806" s="2" t="s">
        <v>106</v>
      </c>
      <c r="B806" s="2" t="s">
        <v>37</v>
      </c>
      <c r="C806" s="2" t="s">
        <v>38</v>
      </c>
      <c r="D806" s="2" t="s">
        <v>364</v>
      </c>
      <c r="E806" s="2" t="s">
        <v>513</v>
      </c>
      <c r="F806" s="2" t="s">
        <v>40</v>
      </c>
      <c r="G806" s="2" t="s">
        <v>534</v>
      </c>
      <c r="H806" s="2" t="s">
        <v>372</v>
      </c>
      <c r="I806" s="2">
        <v>46</v>
      </c>
      <c r="J806" s="2">
        <v>0.81375358166189105</v>
      </c>
      <c r="M806" s="2" t="s">
        <v>65</v>
      </c>
      <c r="N806" s="2" t="s">
        <v>2166</v>
      </c>
      <c r="O806" s="2" t="s">
        <v>2167</v>
      </c>
      <c r="P806" s="2">
        <v>0.7</v>
      </c>
    </row>
    <row r="807" spans="1:16" ht="15.75" customHeight="1" x14ac:dyDescent="0.25">
      <c r="A807" s="2" t="s">
        <v>106</v>
      </c>
      <c r="B807" s="2" t="s">
        <v>37</v>
      </c>
      <c r="C807" s="2" t="s">
        <v>38</v>
      </c>
      <c r="D807" s="2" t="s">
        <v>364</v>
      </c>
      <c r="E807" s="2" t="s">
        <v>513</v>
      </c>
      <c r="F807" s="2" t="s">
        <v>40</v>
      </c>
      <c r="G807" s="2" t="s">
        <v>539</v>
      </c>
      <c r="H807" s="2" t="s">
        <v>372</v>
      </c>
      <c r="I807" s="2">
        <v>47</v>
      </c>
      <c r="J807" s="2">
        <v>0.82420749279538896</v>
      </c>
      <c r="M807" s="2" t="s">
        <v>65</v>
      </c>
      <c r="N807" s="2" t="s">
        <v>2168</v>
      </c>
      <c r="O807" s="2" t="s">
        <v>2169</v>
      </c>
      <c r="P807" s="2">
        <v>0.6</v>
      </c>
    </row>
    <row r="808" spans="1:16" ht="15.75" customHeight="1" x14ac:dyDescent="0.25">
      <c r="A808" s="2" t="s">
        <v>106</v>
      </c>
      <c r="B808" s="2" t="s">
        <v>37</v>
      </c>
      <c r="C808" s="2" t="s">
        <v>38</v>
      </c>
      <c r="D808" s="2" t="s">
        <v>364</v>
      </c>
      <c r="E808" s="2" t="s">
        <v>513</v>
      </c>
      <c r="F808" s="2" t="s">
        <v>40</v>
      </c>
      <c r="G808" s="2" t="s">
        <v>555</v>
      </c>
      <c r="H808" s="2" t="s">
        <v>372</v>
      </c>
      <c r="I808" s="2">
        <v>48</v>
      </c>
      <c r="J808" s="2">
        <v>0.8125</v>
      </c>
      <c r="M808" s="2" t="s">
        <v>65</v>
      </c>
      <c r="N808" s="2" t="s">
        <v>2170</v>
      </c>
      <c r="O808" s="2" t="s">
        <v>2171</v>
      </c>
      <c r="P808" s="2">
        <v>0.6</v>
      </c>
    </row>
    <row r="809" spans="1:16" ht="15.75" customHeight="1" x14ac:dyDescent="0.25">
      <c r="A809" s="2" t="s">
        <v>106</v>
      </c>
      <c r="B809" s="2" t="s">
        <v>37</v>
      </c>
      <c r="C809" s="2" t="s">
        <v>38</v>
      </c>
      <c r="D809" s="2" t="s">
        <v>364</v>
      </c>
      <c r="E809" s="2" t="s">
        <v>513</v>
      </c>
      <c r="F809" s="2" t="s">
        <v>40</v>
      </c>
      <c r="G809" s="2" t="s">
        <v>575</v>
      </c>
      <c r="H809" s="2" t="s">
        <v>372</v>
      </c>
      <c r="I809" s="2">
        <v>49</v>
      </c>
      <c r="J809" s="2">
        <v>0.81920903954802249</v>
      </c>
      <c r="M809" s="2" t="s">
        <v>65</v>
      </c>
      <c r="N809" s="2" t="s">
        <v>2172</v>
      </c>
      <c r="O809" s="2" t="s">
        <v>2173</v>
      </c>
      <c r="P809" s="2">
        <v>1.2</v>
      </c>
    </row>
    <row r="810" spans="1:16" ht="15.75" customHeight="1" x14ac:dyDescent="0.25">
      <c r="A810" s="2" t="s">
        <v>106</v>
      </c>
      <c r="B810" s="2" t="s">
        <v>37</v>
      </c>
      <c r="C810" s="2" t="s">
        <v>38</v>
      </c>
      <c r="D810" s="2" t="s">
        <v>364</v>
      </c>
      <c r="E810" s="2" t="s">
        <v>513</v>
      </c>
      <c r="F810" s="2" t="s">
        <v>40</v>
      </c>
      <c r="G810" s="2" t="s">
        <v>589</v>
      </c>
      <c r="H810" s="2" t="s">
        <v>372</v>
      </c>
      <c r="I810" s="2">
        <v>50</v>
      </c>
      <c r="J810" s="2">
        <v>0.81159420289855067</v>
      </c>
      <c r="M810" s="2" t="s">
        <v>65</v>
      </c>
      <c r="N810" s="2" t="s">
        <v>2174</v>
      </c>
      <c r="O810" s="2" t="s">
        <v>2175</v>
      </c>
      <c r="P810" s="2">
        <v>0.6</v>
      </c>
    </row>
    <row r="811" spans="1:16" ht="15.75" customHeight="1" x14ac:dyDescent="0.25">
      <c r="A811" s="2" t="s">
        <v>106</v>
      </c>
      <c r="B811" s="2" t="s">
        <v>37</v>
      </c>
      <c r="C811" s="2" t="s">
        <v>38</v>
      </c>
      <c r="D811" s="2" t="s">
        <v>364</v>
      </c>
      <c r="E811" s="2" t="s">
        <v>513</v>
      </c>
      <c r="F811" s="2" t="s">
        <v>40</v>
      </c>
      <c r="G811" s="2" t="s">
        <v>603</v>
      </c>
      <c r="H811" s="2" t="s">
        <v>372</v>
      </c>
      <c r="I811" s="2">
        <v>51</v>
      </c>
      <c r="J811" s="2">
        <v>0.83522727272727271</v>
      </c>
      <c r="M811" s="2" t="s">
        <v>65</v>
      </c>
      <c r="N811" s="2" t="s">
        <v>2176</v>
      </c>
      <c r="O811" s="2" t="s">
        <v>2177</v>
      </c>
      <c r="P811" s="2">
        <v>0.6</v>
      </c>
    </row>
    <row r="812" spans="1:16" ht="15.75" customHeight="1" x14ac:dyDescent="0.25">
      <c r="A812" s="2" t="s">
        <v>106</v>
      </c>
      <c r="B812" s="2" t="s">
        <v>37</v>
      </c>
      <c r="C812" s="2" t="s">
        <v>38</v>
      </c>
      <c r="D812" s="2" t="s">
        <v>364</v>
      </c>
      <c r="E812" s="2" t="s">
        <v>513</v>
      </c>
      <c r="F812" s="2" t="s">
        <v>40</v>
      </c>
      <c r="G812" s="2" t="s">
        <v>622</v>
      </c>
      <c r="H812" s="2" t="s">
        <v>372</v>
      </c>
      <c r="I812" s="2">
        <v>52</v>
      </c>
      <c r="J812" s="2">
        <v>0.81034482758620685</v>
      </c>
      <c r="M812" s="2" t="s">
        <v>65</v>
      </c>
      <c r="N812" s="2" t="s">
        <v>2178</v>
      </c>
      <c r="O812" s="2" t="s">
        <v>2179</v>
      </c>
      <c r="P812" s="2">
        <v>0.8</v>
      </c>
    </row>
    <row r="813" spans="1:16" ht="15.75" customHeight="1" x14ac:dyDescent="0.25">
      <c r="A813" s="2" t="s">
        <v>106</v>
      </c>
      <c r="B813" s="2" t="s">
        <v>37</v>
      </c>
      <c r="C813" s="2" t="s">
        <v>38</v>
      </c>
      <c r="D813" s="2" t="s">
        <v>364</v>
      </c>
      <c r="E813" s="2" t="s">
        <v>513</v>
      </c>
      <c r="F813" s="2" t="s">
        <v>40</v>
      </c>
      <c r="G813" s="2" t="s">
        <v>643</v>
      </c>
      <c r="H813" s="2" t="s">
        <v>372</v>
      </c>
      <c r="I813" s="2">
        <v>53</v>
      </c>
      <c r="J813" s="2">
        <v>0.82183908045977005</v>
      </c>
      <c r="M813" s="2" t="s">
        <v>65</v>
      </c>
      <c r="N813" s="2" t="s">
        <v>2180</v>
      </c>
      <c r="O813" s="2" t="s">
        <v>2181</v>
      </c>
      <c r="P813" s="2">
        <v>0.6</v>
      </c>
    </row>
    <row r="814" spans="1:16" ht="15.75" customHeight="1" x14ac:dyDescent="0.25">
      <c r="A814" s="2" t="s">
        <v>106</v>
      </c>
      <c r="B814" s="2" t="s">
        <v>37</v>
      </c>
      <c r="C814" s="2" t="s">
        <v>38</v>
      </c>
      <c r="D814" s="2" t="s">
        <v>364</v>
      </c>
      <c r="E814" s="2" t="s">
        <v>513</v>
      </c>
      <c r="F814" s="2" t="s">
        <v>40</v>
      </c>
      <c r="G814" s="2" t="s">
        <v>660</v>
      </c>
      <c r="H814" s="2" t="s">
        <v>372</v>
      </c>
      <c r="I814" s="2">
        <v>54</v>
      </c>
      <c r="J814" s="2">
        <v>0.80802292263610309</v>
      </c>
      <c r="M814" s="2" t="s">
        <v>65</v>
      </c>
      <c r="N814" s="2" t="s">
        <v>2182</v>
      </c>
      <c r="O814" s="2" t="s">
        <v>2183</v>
      </c>
      <c r="P814" s="2">
        <v>0.7</v>
      </c>
    </row>
    <row r="815" spans="1:16" ht="15.75" customHeight="1" x14ac:dyDescent="0.25">
      <c r="A815" s="2" t="s">
        <v>106</v>
      </c>
      <c r="B815" s="2" t="s">
        <v>37</v>
      </c>
      <c r="C815" s="2" t="s">
        <v>38</v>
      </c>
      <c r="D815" s="2" t="s">
        <v>364</v>
      </c>
      <c r="E815" s="2" t="s">
        <v>513</v>
      </c>
      <c r="F815" s="2" t="s">
        <v>40</v>
      </c>
      <c r="G815" s="2" t="s">
        <v>665</v>
      </c>
      <c r="H815" s="2" t="s">
        <v>372</v>
      </c>
      <c r="I815" s="2">
        <v>55</v>
      </c>
      <c r="J815" s="2">
        <v>0.81502890173410403</v>
      </c>
      <c r="M815" s="2" t="s">
        <v>65</v>
      </c>
      <c r="N815" s="2" t="s">
        <v>2184</v>
      </c>
      <c r="O815" s="2" t="s">
        <v>2185</v>
      </c>
      <c r="P815" s="2">
        <v>0.6</v>
      </c>
    </row>
    <row r="816" spans="1:16" ht="15.75" customHeight="1" x14ac:dyDescent="0.25">
      <c r="A816" s="2" t="s">
        <v>106</v>
      </c>
      <c r="B816" s="2" t="s">
        <v>37</v>
      </c>
      <c r="C816" s="2" t="s">
        <v>38</v>
      </c>
      <c r="D816" s="2" t="s">
        <v>364</v>
      </c>
      <c r="E816" s="2" t="s">
        <v>513</v>
      </c>
      <c r="F816" s="2" t="s">
        <v>40</v>
      </c>
      <c r="G816" s="2" t="s">
        <v>670</v>
      </c>
      <c r="H816" s="2" t="s">
        <v>372</v>
      </c>
      <c r="I816" s="2">
        <v>56</v>
      </c>
      <c r="J816" s="2">
        <v>0.81268011527377526</v>
      </c>
      <c r="M816" s="2" t="s">
        <v>65</v>
      </c>
      <c r="N816" s="2" t="s">
        <v>2186</v>
      </c>
      <c r="O816" s="2" t="s">
        <v>2187</v>
      </c>
      <c r="P816" s="2">
        <v>0.6</v>
      </c>
    </row>
    <row r="817" spans="1:16" ht="15.75" customHeight="1" x14ac:dyDescent="0.25">
      <c r="A817" s="2" t="s">
        <v>106</v>
      </c>
      <c r="B817" s="2" t="s">
        <v>37</v>
      </c>
      <c r="C817" s="2" t="s">
        <v>38</v>
      </c>
      <c r="D817" s="2" t="s">
        <v>364</v>
      </c>
      <c r="E817" s="2" t="s">
        <v>513</v>
      </c>
      <c r="F817" s="2" t="s">
        <v>40</v>
      </c>
      <c r="G817" s="2" t="s">
        <v>675</v>
      </c>
      <c r="H817" s="2" t="s">
        <v>372</v>
      </c>
      <c r="I817" s="2">
        <v>57</v>
      </c>
      <c r="J817" s="2">
        <v>0.82080924855491322</v>
      </c>
      <c r="M817" s="2" t="s">
        <v>65</v>
      </c>
      <c r="N817" s="2" t="s">
        <v>2188</v>
      </c>
      <c r="O817" s="2" t="s">
        <v>2189</v>
      </c>
      <c r="P817" s="2">
        <v>0.6</v>
      </c>
    </row>
    <row r="818" spans="1:16" ht="15.75" customHeight="1" x14ac:dyDescent="0.25">
      <c r="A818" s="2" t="s">
        <v>106</v>
      </c>
      <c r="B818" s="2" t="s">
        <v>37</v>
      </c>
      <c r="C818" s="2" t="s">
        <v>38</v>
      </c>
      <c r="D818" s="2" t="s">
        <v>364</v>
      </c>
      <c r="E818" s="2" t="s">
        <v>513</v>
      </c>
      <c r="F818" s="2" t="s">
        <v>40</v>
      </c>
      <c r="G818" s="2" t="s">
        <v>680</v>
      </c>
      <c r="H818" s="2" t="s">
        <v>372</v>
      </c>
      <c r="I818" s="2">
        <v>58</v>
      </c>
      <c r="J818" s="2">
        <v>0.81502890173410403</v>
      </c>
      <c r="M818" s="2" t="s">
        <v>65</v>
      </c>
      <c r="N818" s="2" t="s">
        <v>2190</v>
      </c>
      <c r="O818" s="2" t="s">
        <v>2191</v>
      </c>
      <c r="P818" s="2">
        <v>0.7</v>
      </c>
    </row>
    <row r="819" spans="1:16" ht="15.75" customHeight="1" x14ac:dyDescent="0.25">
      <c r="A819" s="2" t="s">
        <v>106</v>
      </c>
      <c r="B819" s="2" t="s">
        <v>37</v>
      </c>
      <c r="C819" s="2" t="s">
        <v>38</v>
      </c>
      <c r="D819" s="2" t="s">
        <v>364</v>
      </c>
      <c r="E819" s="2" t="s">
        <v>513</v>
      </c>
      <c r="F819" s="2" t="s">
        <v>40</v>
      </c>
      <c r="G819" s="2" t="s">
        <v>685</v>
      </c>
      <c r="H819" s="2" t="s">
        <v>372</v>
      </c>
      <c r="I819" s="2">
        <v>59</v>
      </c>
      <c r="J819" s="2">
        <v>0.81355932203389825</v>
      </c>
      <c r="M819" s="2" t="s">
        <v>65</v>
      </c>
      <c r="N819" s="2" t="s">
        <v>2192</v>
      </c>
      <c r="O819" s="2" t="s">
        <v>2193</v>
      </c>
      <c r="P819" s="2">
        <v>0.6</v>
      </c>
    </row>
    <row r="820" spans="1:16" ht="15.75" customHeight="1" x14ac:dyDescent="0.25">
      <c r="A820" s="2" t="s">
        <v>106</v>
      </c>
      <c r="B820" s="2" t="s">
        <v>37</v>
      </c>
      <c r="C820" s="2" t="s">
        <v>38</v>
      </c>
      <c r="D820" s="2" t="s">
        <v>364</v>
      </c>
      <c r="E820" s="2" t="s">
        <v>513</v>
      </c>
      <c r="F820" s="2" t="s">
        <v>40</v>
      </c>
      <c r="G820" s="2" t="s">
        <v>690</v>
      </c>
      <c r="H820" s="2" t="s">
        <v>372</v>
      </c>
      <c r="I820" s="2">
        <v>60</v>
      </c>
      <c r="J820" s="2">
        <v>0.82318840579710151</v>
      </c>
      <c r="M820" s="2" t="s">
        <v>65</v>
      </c>
      <c r="N820" s="2" t="s">
        <v>2194</v>
      </c>
      <c r="O820" s="2" t="s">
        <v>2195</v>
      </c>
      <c r="P820" s="2">
        <v>0.5</v>
      </c>
    </row>
    <row r="821" spans="1:16" ht="15.75" customHeight="1" x14ac:dyDescent="0.25">
      <c r="A821" s="2" t="s">
        <v>106</v>
      </c>
      <c r="B821" s="2" t="s">
        <v>37</v>
      </c>
      <c r="C821" s="2" t="s">
        <v>38</v>
      </c>
      <c r="D821" s="2" t="s">
        <v>364</v>
      </c>
      <c r="E821" s="2" t="s">
        <v>513</v>
      </c>
      <c r="F821" s="2" t="s">
        <v>40</v>
      </c>
      <c r="G821" s="2" t="s">
        <v>695</v>
      </c>
      <c r="H821" s="2" t="s">
        <v>372</v>
      </c>
      <c r="I821" s="2">
        <v>61</v>
      </c>
      <c r="J821" s="2">
        <v>0.80691642651296835</v>
      </c>
      <c r="M821" s="2" t="s">
        <v>65</v>
      </c>
      <c r="N821" s="2" t="s">
        <v>2196</v>
      </c>
      <c r="O821" s="2" t="s">
        <v>2197</v>
      </c>
      <c r="P821" s="2">
        <v>0.7</v>
      </c>
    </row>
    <row r="822" spans="1:16" ht="15.75" customHeight="1" x14ac:dyDescent="0.25">
      <c r="A822" s="2" t="s">
        <v>106</v>
      </c>
      <c r="B822" s="2" t="s">
        <v>37</v>
      </c>
      <c r="C822" s="2" t="s">
        <v>38</v>
      </c>
      <c r="D822" s="2" t="s">
        <v>364</v>
      </c>
      <c r="E822" s="2" t="s">
        <v>700</v>
      </c>
      <c r="F822" s="2" t="s">
        <v>47</v>
      </c>
      <c r="G822" s="2" t="s">
        <v>701</v>
      </c>
      <c r="H822" s="2" t="s">
        <v>366</v>
      </c>
      <c r="I822" s="2">
        <v>42</v>
      </c>
      <c r="J822" s="2">
        <v>0.84782608695652173</v>
      </c>
      <c r="M822" s="2" t="s">
        <v>65</v>
      </c>
      <c r="N822" s="2" t="s">
        <v>2198</v>
      </c>
      <c r="O822" s="2" t="s">
        <v>2199</v>
      </c>
      <c r="P822" s="2">
        <v>0.8</v>
      </c>
    </row>
    <row r="823" spans="1:16" ht="15.75" customHeight="1" x14ac:dyDescent="0.25">
      <c r="A823" s="2" t="s">
        <v>106</v>
      </c>
      <c r="B823" s="2" t="s">
        <v>37</v>
      </c>
      <c r="C823" s="2" t="s">
        <v>38</v>
      </c>
      <c r="D823" s="2" t="s">
        <v>364</v>
      </c>
      <c r="E823" s="2" t="s">
        <v>700</v>
      </c>
      <c r="F823" s="2" t="s">
        <v>47</v>
      </c>
      <c r="G823" s="2" t="s">
        <v>706</v>
      </c>
      <c r="H823" s="2" t="s">
        <v>366</v>
      </c>
      <c r="I823" s="2">
        <v>43</v>
      </c>
      <c r="J823" s="2">
        <v>0.83150984682713347</v>
      </c>
      <c r="M823" s="2" t="s">
        <v>65</v>
      </c>
      <c r="N823" s="2" t="s">
        <v>2200</v>
      </c>
      <c r="O823" s="2" t="s">
        <v>2201</v>
      </c>
      <c r="P823" s="2">
        <v>0.6</v>
      </c>
    </row>
    <row r="824" spans="1:16" ht="15.75" customHeight="1" x14ac:dyDescent="0.25">
      <c r="A824" s="2" t="s">
        <v>106</v>
      </c>
      <c r="B824" s="2" t="s">
        <v>37</v>
      </c>
      <c r="C824" s="2" t="s">
        <v>38</v>
      </c>
      <c r="D824" s="2" t="s">
        <v>364</v>
      </c>
      <c r="E824" s="2" t="s">
        <v>700</v>
      </c>
      <c r="F824" s="2" t="s">
        <v>47</v>
      </c>
      <c r="G824" s="2" t="s">
        <v>711</v>
      </c>
      <c r="H824" s="2" t="s">
        <v>366</v>
      </c>
      <c r="I824" s="2">
        <v>44</v>
      </c>
      <c r="J824" s="2">
        <v>0.83741648106904221</v>
      </c>
      <c r="M824" s="2" t="s">
        <v>65</v>
      </c>
      <c r="N824" s="2" t="s">
        <v>2202</v>
      </c>
      <c r="O824" s="2" t="s">
        <v>2203</v>
      </c>
      <c r="P824" s="2">
        <v>1</v>
      </c>
    </row>
    <row r="825" spans="1:16" ht="15.75" customHeight="1" x14ac:dyDescent="0.25">
      <c r="A825" s="2" t="s">
        <v>106</v>
      </c>
      <c r="B825" s="2" t="s">
        <v>37</v>
      </c>
      <c r="C825" s="2" t="s">
        <v>38</v>
      </c>
      <c r="D825" s="2" t="s">
        <v>364</v>
      </c>
      <c r="E825" s="2" t="s">
        <v>700</v>
      </c>
      <c r="F825" s="2" t="s">
        <v>47</v>
      </c>
      <c r="G825" s="2" t="s">
        <v>716</v>
      </c>
      <c r="H825" s="2" t="s">
        <v>366</v>
      </c>
      <c r="I825" s="2">
        <v>45</v>
      </c>
      <c r="J825" s="2">
        <v>0.8283261802575107</v>
      </c>
      <c r="M825" s="2" t="s">
        <v>65</v>
      </c>
      <c r="N825" s="2" t="s">
        <v>2204</v>
      </c>
      <c r="O825" s="2" t="s">
        <v>2205</v>
      </c>
      <c r="P825" s="2">
        <v>0.6</v>
      </c>
    </row>
    <row r="826" spans="1:16" ht="15.75" customHeight="1" x14ac:dyDescent="0.25">
      <c r="A826" s="2" t="s">
        <v>106</v>
      </c>
      <c r="B826" s="2" t="s">
        <v>37</v>
      </c>
      <c r="C826" s="2" t="s">
        <v>38</v>
      </c>
      <c r="D826" s="2" t="s">
        <v>364</v>
      </c>
      <c r="E826" s="2" t="s">
        <v>700</v>
      </c>
      <c r="F826" s="2" t="s">
        <v>47</v>
      </c>
      <c r="G826" s="2" t="s">
        <v>721</v>
      </c>
      <c r="H826" s="2" t="s">
        <v>366</v>
      </c>
      <c r="I826" s="2">
        <v>46</v>
      </c>
      <c r="J826" s="2">
        <v>0.82743362831858391</v>
      </c>
      <c r="M826" s="2" t="s">
        <v>65</v>
      </c>
      <c r="N826" s="2" t="s">
        <v>2206</v>
      </c>
      <c r="O826" s="2" t="s">
        <v>2207</v>
      </c>
      <c r="P826" s="2">
        <v>0.6</v>
      </c>
    </row>
    <row r="827" spans="1:16" ht="15.75" customHeight="1" x14ac:dyDescent="0.25">
      <c r="A827" s="2" t="s">
        <v>106</v>
      </c>
      <c r="B827" s="2" t="s">
        <v>37</v>
      </c>
      <c r="C827" s="2" t="s">
        <v>38</v>
      </c>
      <c r="D827" s="2" t="s">
        <v>364</v>
      </c>
      <c r="E827" s="2" t="s">
        <v>700</v>
      </c>
      <c r="F827" s="2" t="s">
        <v>47</v>
      </c>
      <c r="G827" s="2" t="s">
        <v>726</v>
      </c>
      <c r="H827" s="2" t="s">
        <v>366</v>
      </c>
      <c r="I827" s="2">
        <v>47</v>
      </c>
      <c r="J827" s="2">
        <v>0.81355932203389836</v>
      </c>
      <c r="M827" s="2" t="s">
        <v>65</v>
      </c>
      <c r="N827" s="2" t="s">
        <v>2208</v>
      </c>
      <c r="O827" s="2" t="s">
        <v>2209</v>
      </c>
      <c r="P827" s="2">
        <v>0.7</v>
      </c>
    </row>
    <row r="828" spans="1:16" ht="15.75" customHeight="1" x14ac:dyDescent="0.25">
      <c r="A828" s="2" t="s">
        <v>106</v>
      </c>
      <c r="B828" s="2" t="s">
        <v>37</v>
      </c>
      <c r="C828" s="2" t="s">
        <v>38</v>
      </c>
      <c r="D828" s="2" t="s">
        <v>364</v>
      </c>
      <c r="E828" s="2" t="s">
        <v>700</v>
      </c>
      <c r="F828" s="2" t="s">
        <v>47</v>
      </c>
      <c r="G828" s="2" t="s">
        <v>731</v>
      </c>
      <c r="H828" s="2" t="s">
        <v>366</v>
      </c>
      <c r="I828" s="2">
        <v>48</v>
      </c>
      <c r="J828" s="2">
        <v>0.83261802575107302</v>
      </c>
      <c r="M828" s="2" t="s">
        <v>65</v>
      </c>
      <c r="N828" s="2" t="s">
        <v>2210</v>
      </c>
      <c r="O828" s="2" t="s">
        <v>2211</v>
      </c>
      <c r="P828" s="2">
        <v>0.7</v>
      </c>
    </row>
    <row r="829" spans="1:16" ht="15.75" customHeight="1" x14ac:dyDescent="0.25">
      <c r="A829" s="2" t="s">
        <v>106</v>
      </c>
      <c r="B829" s="2" t="s">
        <v>37</v>
      </c>
      <c r="C829" s="2" t="s">
        <v>38</v>
      </c>
      <c r="D829" s="2" t="s">
        <v>364</v>
      </c>
      <c r="E829" s="2" t="s">
        <v>700</v>
      </c>
      <c r="F829" s="2" t="s">
        <v>47</v>
      </c>
      <c r="G829" s="2" t="s">
        <v>736</v>
      </c>
      <c r="H829" s="2" t="s">
        <v>366</v>
      </c>
      <c r="I829" s="2">
        <v>49</v>
      </c>
      <c r="J829" s="2">
        <v>0.84116331096196872</v>
      </c>
      <c r="M829" s="2" t="s">
        <v>65</v>
      </c>
      <c r="N829" s="2" t="s">
        <v>2212</v>
      </c>
      <c r="O829" s="2" t="s">
        <v>2213</v>
      </c>
      <c r="P829" s="2">
        <v>0.6</v>
      </c>
    </row>
    <row r="830" spans="1:16" ht="15.75" customHeight="1" x14ac:dyDescent="0.25">
      <c r="A830" s="2" t="s">
        <v>106</v>
      </c>
      <c r="B830" s="2" t="s">
        <v>37</v>
      </c>
      <c r="C830" s="2" t="s">
        <v>38</v>
      </c>
      <c r="D830" s="2" t="s">
        <v>364</v>
      </c>
      <c r="E830" s="2" t="s">
        <v>700</v>
      </c>
      <c r="F830" s="2" t="s">
        <v>47</v>
      </c>
      <c r="G830" s="2" t="s">
        <v>741</v>
      </c>
      <c r="H830" s="2" t="s">
        <v>366</v>
      </c>
      <c r="I830" s="2">
        <v>50</v>
      </c>
      <c r="J830" s="2">
        <v>0.83297180043383956</v>
      </c>
      <c r="M830" s="2" t="s">
        <v>65</v>
      </c>
      <c r="N830" s="2" t="s">
        <v>2214</v>
      </c>
      <c r="O830" s="2" t="s">
        <v>2215</v>
      </c>
      <c r="P830" s="2">
        <v>0.6</v>
      </c>
    </row>
    <row r="831" spans="1:16" ht="15.75" customHeight="1" x14ac:dyDescent="0.25">
      <c r="A831" s="2" t="s">
        <v>106</v>
      </c>
      <c r="B831" s="2" t="s">
        <v>37</v>
      </c>
      <c r="C831" s="2" t="s">
        <v>38</v>
      </c>
      <c r="D831" s="2" t="s">
        <v>364</v>
      </c>
      <c r="E831" s="2" t="s">
        <v>700</v>
      </c>
      <c r="F831" s="2" t="s">
        <v>47</v>
      </c>
      <c r="G831" s="2" t="s">
        <v>746</v>
      </c>
      <c r="H831" s="2" t="s">
        <v>366</v>
      </c>
      <c r="I831" s="2">
        <v>51</v>
      </c>
      <c r="J831" s="2">
        <v>0.84513274336283184</v>
      </c>
      <c r="M831" s="2" t="s">
        <v>65</v>
      </c>
      <c r="N831" s="2" t="s">
        <v>2216</v>
      </c>
      <c r="O831" s="2" t="s">
        <v>2217</v>
      </c>
      <c r="P831" s="2">
        <v>0.8</v>
      </c>
    </row>
    <row r="832" spans="1:16" ht="15.75" customHeight="1" x14ac:dyDescent="0.25">
      <c r="A832" s="2" t="s">
        <v>106</v>
      </c>
      <c r="B832" s="2" t="s">
        <v>37</v>
      </c>
      <c r="C832" s="2" t="s">
        <v>38</v>
      </c>
      <c r="D832" s="2" t="s">
        <v>364</v>
      </c>
      <c r="E832" s="2" t="s">
        <v>700</v>
      </c>
      <c r="F832" s="2" t="s">
        <v>47</v>
      </c>
      <c r="G832" s="2" t="s">
        <v>751</v>
      </c>
      <c r="H832" s="2" t="s">
        <v>366</v>
      </c>
      <c r="I832" s="2">
        <v>52</v>
      </c>
      <c r="J832" s="2">
        <v>0.83010752688172051</v>
      </c>
      <c r="M832" s="2" t="s">
        <v>65</v>
      </c>
      <c r="N832" s="2" t="s">
        <v>2218</v>
      </c>
      <c r="O832" s="2" t="s">
        <v>2219</v>
      </c>
      <c r="P832" s="2">
        <v>5.4</v>
      </c>
    </row>
    <row r="833" spans="1:16" ht="15.75" customHeight="1" x14ac:dyDescent="0.25">
      <c r="A833" s="2" t="s">
        <v>106</v>
      </c>
      <c r="B833" s="2" t="s">
        <v>37</v>
      </c>
      <c r="C833" s="2" t="s">
        <v>38</v>
      </c>
      <c r="D833" s="2" t="s">
        <v>364</v>
      </c>
      <c r="E833" s="2" t="s">
        <v>700</v>
      </c>
      <c r="F833" s="2" t="s">
        <v>47</v>
      </c>
      <c r="G833" s="2" t="s">
        <v>756</v>
      </c>
      <c r="H833" s="2" t="s">
        <v>366</v>
      </c>
      <c r="I833" s="2">
        <v>53</v>
      </c>
      <c r="J833" s="2">
        <v>0.8458149779735683</v>
      </c>
      <c r="M833" s="2" t="s">
        <v>65</v>
      </c>
      <c r="N833" s="2" t="s">
        <v>2220</v>
      </c>
      <c r="O833" s="2" t="s">
        <v>2221</v>
      </c>
      <c r="P833" s="2">
        <v>0.7</v>
      </c>
    </row>
    <row r="834" spans="1:16" ht="15.75" customHeight="1" x14ac:dyDescent="0.25">
      <c r="A834" s="2" t="s">
        <v>106</v>
      </c>
      <c r="B834" s="2" t="s">
        <v>37</v>
      </c>
      <c r="C834" s="2" t="s">
        <v>38</v>
      </c>
      <c r="D834" s="2" t="s">
        <v>364</v>
      </c>
      <c r="E834" s="2" t="s">
        <v>700</v>
      </c>
      <c r="F834" s="2" t="s">
        <v>47</v>
      </c>
      <c r="G834" s="2" t="s">
        <v>761</v>
      </c>
      <c r="H834" s="2" t="s">
        <v>366</v>
      </c>
      <c r="I834" s="2">
        <v>54</v>
      </c>
      <c r="J834" s="2">
        <v>0.8351648351648352</v>
      </c>
      <c r="M834" s="2" t="s">
        <v>65</v>
      </c>
      <c r="N834" s="2" t="s">
        <v>2222</v>
      </c>
      <c r="O834" s="2" t="s">
        <v>2223</v>
      </c>
      <c r="P834" s="2">
        <v>0.6</v>
      </c>
    </row>
    <row r="835" spans="1:16" ht="15.75" customHeight="1" x14ac:dyDescent="0.25">
      <c r="A835" s="2" t="s">
        <v>106</v>
      </c>
      <c r="B835" s="2" t="s">
        <v>37</v>
      </c>
      <c r="C835" s="2" t="s">
        <v>38</v>
      </c>
      <c r="D835" s="2" t="s">
        <v>364</v>
      </c>
      <c r="E835" s="2" t="s">
        <v>700</v>
      </c>
      <c r="F835" s="2" t="s">
        <v>47</v>
      </c>
      <c r="G835" s="2" t="s">
        <v>766</v>
      </c>
      <c r="H835" s="2" t="s">
        <v>366</v>
      </c>
      <c r="I835" s="2">
        <v>55</v>
      </c>
      <c r="J835" s="2">
        <v>0.84531590413943347</v>
      </c>
      <c r="M835" s="2" t="s">
        <v>65</v>
      </c>
      <c r="N835" s="2" t="s">
        <v>2224</v>
      </c>
      <c r="O835" s="2" t="s">
        <v>2225</v>
      </c>
      <c r="P835" s="2">
        <v>0.6</v>
      </c>
    </row>
    <row r="836" spans="1:16" ht="15.75" customHeight="1" x14ac:dyDescent="0.25">
      <c r="A836" s="2" t="s">
        <v>106</v>
      </c>
      <c r="B836" s="2" t="s">
        <v>37</v>
      </c>
      <c r="C836" s="2" t="s">
        <v>38</v>
      </c>
      <c r="D836" s="2" t="s">
        <v>364</v>
      </c>
      <c r="E836" s="2" t="s">
        <v>700</v>
      </c>
      <c r="F836" s="2" t="s">
        <v>47</v>
      </c>
      <c r="G836" s="2" t="s">
        <v>771</v>
      </c>
      <c r="H836" s="2" t="s">
        <v>366</v>
      </c>
      <c r="I836" s="2">
        <v>56</v>
      </c>
      <c r="J836" s="2">
        <v>0.84210526315789469</v>
      </c>
      <c r="M836" s="2" t="s">
        <v>65</v>
      </c>
      <c r="N836" s="2" t="s">
        <v>2226</v>
      </c>
      <c r="O836" s="2" t="s">
        <v>2227</v>
      </c>
      <c r="P836" s="2">
        <v>0</v>
      </c>
    </row>
    <row r="837" spans="1:16" ht="15.75" customHeight="1" x14ac:dyDescent="0.25">
      <c r="A837" s="2" t="s">
        <v>106</v>
      </c>
      <c r="B837" s="2" t="s">
        <v>37</v>
      </c>
      <c r="C837" s="2" t="s">
        <v>38</v>
      </c>
      <c r="D837" s="2" t="s">
        <v>364</v>
      </c>
      <c r="E837" s="2" t="s">
        <v>700</v>
      </c>
      <c r="F837" s="2" t="s">
        <v>47</v>
      </c>
      <c r="G837" s="2" t="s">
        <v>776</v>
      </c>
      <c r="H837" s="2" t="s">
        <v>366</v>
      </c>
      <c r="I837" s="2">
        <v>57</v>
      </c>
      <c r="J837" s="2">
        <v>0.83406113537117899</v>
      </c>
      <c r="M837" s="2" t="s">
        <v>65</v>
      </c>
      <c r="N837" s="2" t="s">
        <v>2228</v>
      </c>
      <c r="O837" s="2" t="s">
        <v>2229</v>
      </c>
      <c r="P837" s="2">
        <v>0</v>
      </c>
    </row>
    <row r="838" spans="1:16" ht="15.75" customHeight="1" x14ac:dyDescent="0.25">
      <c r="A838" s="2" t="s">
        <v>106</v>
      </c>
      <c r="B838" s="2" t="s">
        <v>37</v>
      </c>
      <c r="C838" s="2" t="s">
        <v>38</v>
      </c>
      <c r="D838" s="2" t="s">
        <v>364</v>
      </c>
      <c r="E838" s="2" t="s">
        <v>700</v>
      </c>
      <c r="F838" s="2" t="s">
        <v>47</v>
      </c>
      <c r="G838" s="2" t="s">
        <v>781</v>
      </c>
      <c r="H838" s="2" t="s">
        <v>366</v>
      </c>
      <c r="I838" s="2">
        <v>58</v>
      </c>
      <c r="J838" s="2">
        <v>0.83549783549783552</v>
      </c>
      <c r="M838" s="2" t="s">
        <v>65</v>
      </c>
      <c r="N838" s="2" t="s">
        <v>2230</v>
      </c>
      <c r="O838" s="2" t="s">
        <v>2231</v>
      </c>
      <c r="P838" s="2">
        <v>0</v>
      </c>
    </row>
    <row r="839" spans="1:16" ht="15.75" customHeight="1" x14ac:dyDescent="0.25">
      <c r="A839" s="2" t="s">
        <v>106</v>
      </c>
      <c r="B839" s="2" t="s">
        <v>37</v>
      </c>
      <c r="C839" s="2" t="s">
        <v>38</v>
      </c>
      <c r="D839" s="2" t="s">
        <v>364</v>
      </c>
      <c r="E839" s="2" t="s">
        <v>700</v>
      </c>
      <c r="F839" s="2" t="s">
        <v>47</v>
      </c>
      <c r="G839" s="2" t="s">
        <v>786</v>
      </c>
      <c r="H839" s="2" t="s">
        <v>366</v>
      </c>
      <c r="I839" s="2">
        <v>59</v>
      </c>
      <c r="J839" s="2">
        <v>0.82560706401766004</v>
      </c>
      <c r="M839" s="2" t="s">
        <v>65</v>
      </c>
      <c r="N839" s="2" t="s">
        <v>2232</v>
      </c>
      <c r="O839" s="2" t="s">
        <v>2233</v>
      </c>
      <c r="P839" s="2">
        <v>0</v>
      </c>
    </row>
    <row r="840" spans="1:16" ht="15.75" customHeight="1" x14ac:dyDescent="0.25">
      <c r="A840" s="2" t="s">
        <v>106</v>
      </c>
      <c r="B840" s="2" t="s">
        <v>37</v>
      </c>
      <c r="C840" s="2" t="s">
        <v>38</v>
      </c>
      <c r="D840" s="2" t="s">
        <v>364</v>
      </c>
      <c r="E840" s="2" t="s">
        <v>700</v>
      </c>
      <c r="F840" s="2" t="s">
        <v>47</v>
      </c>
      <c r="G840" s="2" t="s">
        <v>791</v>
      </c>
      <c r="H840" s="2" t="s">
        <v>366</v>
      </c>
      <c r="I840" s="2">
        <v>60</v>
      </c>
      <c r="J840" s="2">
        <v>0.84279475982532748</v>
      </c>
      <c r="M840" s="2" t="s">
        <v>65</v>
      </c>
      <c r="N840" s="2" t="s">
        <v>2234</v>
      </c>
      <c r="O840" s="2" t="s">
        <v>2235</v>
      </c>
      <c r="P840" s="2">
        <v>0</v>
      </c>
    </row>
    <row r="841" spans="1:16" ht="15.75" customHeight="1" x14ac:dyDescent="0.25">
      <c r="A841" s="2" t="s">
        <v>106</v>
      </c>
      <c r="B841" s="2" t="s">
        <v>37</v>
      </c>
      <c r="C841" s="2" t="s">
        <v>38</v>
      </c>
      <c r="D841" s="2" t="s">
        <v>364</v>
      </c>
      <c r="E841" s="2" t="s">
        <v>700</v>
      </c>
      <c r="F841" s="2" t="s">
        <v>47</v>
      </c>
      <c r="G841" s="2" t="s">
        <v>796</v>
      </c>
      <c r="H841" s="2" t="s">
        <v>366</v>
      </c>
      <c r="I841" s="2">
        <v>61</v>
      </c>
      <c r="J841" s="2">
        <v>0.84395604395604407</v>
      </c>
      <c r="M841" s="2" t="s">
        <v>65</v>
      </c>
      <c r="N841" s="2" t="s">
        <v>2236</v>
      </c>
      <c r="O841" s="2" t="s">
        <v>2237</v>
      </c>
      <c r="P841" s="2">
        <v>0</v>
      </c>
    </row>
    <row r="842" spans="1:16" ht="15.75" customHeight="1" x14ac:dyDescent="0.25">
      <c r="A842" s="2" t="s">
        <v>106</v>
      </c>
      <c r="B842" s="2" t="s">
        <v>45</v>
      </c>
      <c r="C842" s="2" t="s">
        <v>46</v>
      </c>
      <c r="D842" s="2" t="s">
        <v>55</v>
      </c>
      <c r="E842" s="2" t="s">
        <v>57</v>
      </c>
      <c r="F842" s="2" t="s">
        <v>32</v>
      </c>
      <c r="G842" s="2" t="s">
        <v>59</v>
      </c>
      <c r="H842" s="2" t="s">
        <v>61</v>
      </c>
      <c r="I842" s="2">
        <v>42</v>
      </c>
      <c r="J842" s="2">
        <v>0.7116564417177913</v>
      </c>
      <c r="K842" s="2">
        <v>0.6718146718146718</v>
      </c>
      <c r="L842" s="2">
        <v>0.75652173913043474</v>
      </c>
      <c r="M842" s="2" t="s">
        <v>74</v>
      </c>
      <c r="N842" s="2" t="s">
        <v>2238</v>
      </c>
      <c r="O842" s="2" t="s">
        <v>2239</v>
      </c>
      <c r="P842" s="2">
        <v>2.6</v>
      </c>
    </row>
    <row r="843" spans="1:16" ht="15.75" customHeight="1" x14ac:dyDescent="0.25">
      <c r="A843" s="2" t="s">
        <v>106</v>
      </c>
      <c r="B843" s="2" t="s">
        <v>45</v>
      </c>
      <c r="C843" s="2" t="s">
        <v>46</v>
      </c>
      <c r="D843" s="2" t="s">
        <v>55</v>
      </c>
      <c r="E843" s="2" t="s">
        <v>57</v>
      </c>
      <c r="F843" s="2" t="s">
        <v>32</v>
      </c>
      <c r="G843" s="2" t="s">
        <v>71</v>
      </c>
      <c r="H843" s="2" t="s">
        <v>61</v>
      </c>
      <c r="I843" s="2">
        <v>43</v>
      </c>
      <c r="J843" s="2">
        <v>0.51717171717171717</v>
      </c>
      <c r="K843" s="2">
        <v>0.48301886792452831</v>
      </c>
      <c r="L843" s="2">
        <v>0.55652173913043479</v>
      </c>
      <c r="M843" s="2" t="s">
        <v>74</v>
      </c>
      <c r="N843" s="2" t="s">
        <v>2240</v>
      </c>
      <c r="O843" s="2" t="s">
        <v>2241</v>
      </c>
      <c r="P843" s="2">
        <v>2.9</v>
      </c>
    </row>
    <row r="844" spans="1:16" ht="15.75" customHeight="1" x14ac:dyDescent="0.25">
      <c r="A844" s="2" t="s">
        <v>106</v>
      </c>
      <c r="B844" s="2" t="s">
        <v>45</v>
      </c>
      <c r="C844" s="2" t="s">
        <v>46</v>
      </c>
      <c r="D844" s="2" t="s">
        <v>55</v>
      </c>
      <c r="E844" s="2" t="s">
        <v>57</v>
      </c>
      <c r="F844" s="2" t="s">
        <v>32</v>
      </c>
      <c r="G844" s="2" t="s">
        <v>79</v>
      </c>
      <c r="H844" s="2" t="s">
        <v>61</v>
      </c>
      <c r="I844" s="2">
        <v>44</v>
      </c>
      <c r="J844" s="2">
        <v>0.58704453441295545</v>
      </c>
      <c r="K844" s="2">
        <v>0.5492424242424242</v>
      </c>
      <c r="L844" s="2">
        <v>0.63043478260869568</v>
      </c>
      <c r="M844" s="2" t="s">
        <v>74</v>
      </c>
      <c r="N844" s="2" t="s">
        <v>2242</v>
      </c>
      <c r="O844" s="2" t="s">
        <v>2243</v>
      </c>
      <c r="P844" s="2">
        <v>1.7</v>
      </c>
    </row>
    <row r="845" spans="1:16" ht="15.75" customHeight="1" x14ac:dyDescent="0.25">
      <c r="A845" s="2" t="s">
        <v>106</v>
      </c>
      <c r="B845" s="2" t="s">
        <v>45</v>
      </c>
      <c r="C845" s="2" t="s">
        <v>46</v>
      </c>
      <c r="D845" s="2" t="s">
        <v>55</v>
      </c>
      <c r="E845" s="2" t="s">
        <v>57</v>
      </c>
      <c r="F845" s="2" t="s">
        <v>32</v>
      </c>
      <c r="G845" s="2" t="s">
        <v>86</v>
      </c>
      <c r="H845" s="2" t="s">
        <v>61</v>
      </c>
      <c r="I845" s="2">
        <v>45</v>
      </c>
      <c r="J845" s="2">
        <v>0.72727272727272729</v>
      </c>
      <c r="K845" s="2">
        <v>0.69291338582677164</v>
      </c>
      <c r="L845" s="2">
        <v>0.76521739130434785</v>
      </c>
      <c r="M845" s="2" t="s">
        <v>74</v>
      </c>
      <c r="N845" s="2" t="s">
        <v>2244</v>
      </c>
      <c r="O845" s="2" t="s">
        <v>2245</v>
      </c>
      <c r="P845" s="2">
        <v>3</v>
      </c>
    </row>
    <row r="846" spans="1:16" ht="15.75" customHeight="1" x14ac:dyDescent="0.25">
      <c r="A846" s="2" t="s">
        <v>106</v>
      </c>
      <c r="B846" s="2" t="s">
        <v>45</v>
      </c>
      <c r="C846" s="2" t="s">
        <v>46</v>
      </c>
      <c r="D846" s="2" t="s">
        <v>55</v>
      </c>
      <c r="E846" s="2" t="s">
        <v>57</v>
      </c>
      <c r="F846" s="2" t="s">
        <v>32</v>
      </c>
      <c r="G846" s="2" t="s">
        <v>93</v>
      </c>
      <c r="H846" s="2" t="s">
        <v>61</v>
      </c>
      <c r="I846" s="2">
        <v>46</v>
      </c>
      <c r="J846" s="2">
        <v>0.55506607929515417</v>
      </c>
      <c r="K846" s="2">
        <v>0.5625</v>
      </c>
      <c r="L846" s="2">
        <v>0.54782608695652169</v>
      </c>
      <c r="M846" s="2" t="s">
        <v>74</v>
      </c>
      <c r="N846" s="2" t="s">
        <v>2246</v>
      </c>
      <c r="O846" s="2" t="s">
        <v>2247</v>
      </c>
      <c r="P846" s="2">
        <v>1.4</v>
      </c>
    </row>
    <row r="847" spans="1:16" ht="15.75" customHeight="1" x14ac:dyDescent="0.25">
      <c r="A847" s="2" t="s">
        <v>106</v>
      </c>
      <c r="B847" s="2" t="s">
        <v>45</v>
      </c>
      <c r="C847" s="2" t="s">
        <v>46</v>
      </c>
      <c r="D847" s="2" t="s">
        <v>55</v>
      </c>
      <c r="E847" s="2" t="s">
        <v>57</v>
      </c>
      <c r="F847" s="2" t="s">
        <v>32</v>
      </c>
      <c r="G847" s="2" t="s">
        <v>100</v>
      </c>
      <c r="H847" s="2" t="s">
        <v>61</v>
      </c>
      <c r="I847" s="2">
        <v>47</v>
      </c>
      <c r="J847" s="2">
        <v>0.73100616016427111</v>
      </c>
      <c r="K847" s="2">
        <v>0.69260700389105057</v>
      </c>
      <c r="L847" s="2">
        <v>0.77391304347826084</v>
      </c>
      <c r="M847" s="2" t="s">
        <v>74</v>
      </c>
      <c r="N847" s="2" t="s">
        <v>2248</v>
      </c>
      <c r="O847" s="2" t="s">
        <v>2249</v>
      </c>
      <c r="P847" s="2">
        <v>1.4</v>
      </c>
    </row>
    <row r="848" spans="1:16" ht="15.75" customHeight="1" x14ac:dyDescent="0.25">
      <c r="A848" s="2" t="s">
        <v>106</v>
      </c>
      <c r="B848" s="2" t="s">
        <v>45</v>
      </c>
      <c r="C848" s="2" t="s">
        <v>46</v>
      </c>
      <c r="D848" s="2" t="s">
        <v>55</v>
      </c>
      <c r="E848" s="2" t="s">
        <v>57</v>
      </c>
      <c r="F848" s="2" t="s">
        <v>32</v>
      </c>
      <c r="G848" s="2" t="s">
        <v>108</v>
      </c>
      <c r="H848" s="2" t="s">
        <v>61</v>
      </c>
      <c r="I848" s="2">
        <v>48</v>
      </c>
      <c r="J848" s="2">
        <v>0.75744680851063839</v>
      </c>
      <c r="K848" s="2">
        <v>0.7416666666666667</v>
      </c>
      <c r="L848" s="2">
        <v>0.77391304347826084</v>
      </c>
      <c r="M848" s="2" t="s">
        <v>74</v>
      </c>
      <c r="N848" s="2" t="s">
        <v>2250</v>
      </c>
      <c r="O848" s="2" t="s">
        <v>2251</v>
      </c>
      <c r="P848" s="2">
        <v>1.4</v>
      </c>
    </row>
    <row r="849" spans="1:16" ht="15.75" customHeight="1" x14ac:dyDescent="0.25">
      <c r="A849" s="2" t="s">
        <v>106</v>
      </c>
      <c r="B849" s="2" t="s">
        <v>45</v>
      </c>
      <c r="C849" s="2" t="s">
        <v>46</v>
      </c>
      <c r="D849" s="2" t="s">
        <v>55</v>
      </c>
      <c r="E849" s="2" t="s">
        <v>57</v>
      </c>
      <c r="F849" s="2" t="s">
        <v>32</v>
      </c>
      <c r="G849" s="2" t="s">
        <v>113</v>
      </c>
      <c r="H849" s="2" t="s">
        <v>61</v>
      </c>
      <c r="I849" s="2">
        <v>49</v>
      </c>
      <c r="J849" s="2">
        <v>0.73210633946830261</v>
      </c>
      <c r="K849" s="2">
        <v>0.69111969111969107</v>
      </c>
      <c r="L849" s="2">
        <v>0.77826086956521734</v>
      </c>
      <c r="M849" s="2" t="s">
        <v>74</v>
      </c>
      <c r="N849" s="2" t="s">
        <v>2252</v>
      </c>
      <c r="O849" s="2" t="s">
        <v>2253</v>
      </c>
      <c r="P849" s="2">
        <v>1.4</v>
      </c>
    </row>
    <row r="850" spans="1:16" ht="15.75" customHeight="1" x14ac:dyDescent="0.25">
      <c r="A850" s="2" t="s">
        <v>106</v>
      </c>
      <c r="B850" s="2" t="s">
        <v>45</v>
      </c>
      <c r="C850" s="2" t="s">
        <v>46</v>
      </c>
      <c r="D850" s="2" t="s">
        <v>55</v>
      </c>
      <c r="E850" s="2" t="s">
        <v>57</v>
      </c>
      <c r="F850" s="2" t="s">
        <v>32</v>
      </c>
      <c r="G850" s="2" t="s">
        <v>118</v>
      </c>
      <c r="H850" s="2" t="s">
        <v>61</v>
      </c>
      <c r="I850" s="2">
        <v>50</v>
      </c>
      <c r="J850" s="2">
        <v>0.73949579831932788</v>
      </c>
      <c r="K850" s="2">
        <v>0.71544715447154472</v>
      </c>
      <c r="L850" s="2">
        <v>0.76521739130434785</v>
      </c>
      <c r="M850" s="2" t="s">
        <v>74</v>
      </c>
      <c r="N850" s="2" t="s">
        <v>2254</v>
      </c>
      <c r="O850" s="2" t="s">
        <v>2255</v>
      </c>
      <c r="P850" s="2">
        <v>1.6</v>
      </c>
    </row>
    <row r="851" spans="1:16" ht="15.75" customHeight="1" x14ac:dyDescent="0.25">
      <c r="A851" s="2" t="s">
        <v>106</v>
      </c>
      <c r="B851" s="2" t="s">
        <v>45</v>
      </c>
      <c r="C851" s="2" t="s">
        <v>46</v>
      </c>
      <c r="D851" s="2" t="s">
        <v>55</v>
      </c>
      <c r="E851" s="2" t="s">
        <v>57</v>
      </c>
      <c r="F851" s="2" t="s">
        <v>32</v>
      </c>
      <c r="G851" s="2" t="s">
        <v>123</v>
      </c>
      <c r="H851" s="2" t="s">
        <v>61</v>
      </c>
      <c r="I851" s="2">
        <v>51</v>
      </c>
      <c r="J851" s="2">
        <v>0.46575342465753428</v>
      </c>
      <c r="K851" s="2">
        <v>0.49038461538461542</v>
      </c>
      <c r="L851" s="2">
        <v>0.44347826086956521</v>
      </c>
      <c r="M851" s="2" t="s">
        <v>74</v>
      </c>
      <c r="N851" s="2" t="s">
        <v>2256</v>
      </c>
      <c r="O851" s="2" t="s">
        <v>2257</v>
      </c>
      <c r="P851" s="2">
        <v>1.8</v>
      </c>
    </row>
    <row r="852" spans="1:16" ht="15.75" customHeight="1" x14ac:dyDescent="0.25">
      <c r="A852" s="2" t="s">
        <v>106</v>
      </c>
      <c r="B852" s="2" t="s">
        <v>45</v>
      </c>
      <c r="C852" s="2" t="s">
        <v>46</v>
      </c>
      <c r="D852" s="2" t="s">
        <v>55</v>
      </c>
      <c r="E852" s="2" t="s">
        <v>57</v>
      </c>
      <c r="F852" s="2" t="s">
        <v>32</v>
      </c>
      <c r="G852" s="2" t="s">
        <v>128</v>
      </c>
      <c r="H852" s="2" t="s">
        <v>61</v>
      </c>
      <c r="I852" s="2">
        <v>52</v>
      </c>
      <c r="J852" s="2">
        <v>0.73903966597077242</v>
      </c>
      <c r="K852" s="2">
        <v>0.71084337349397586</v>
      </c>
      <c r="L852" s="2">
        <v>0.76956521739130435</v>
      </c>
      <c r="M852" s="2" t="s">
        <v>74</v>
      </c>
      <c r="N852" s="2" t="s">
        <v>2258</v>
      </c>
      <c r="O852" s="2" t="s">
        <v>2259</v>
      </c>
      <c r="P852" s="2">
        <v>1.4</v>
      </c>
    </row>
    <row r="853" spans="1:16" ht="15.75" customHeight="1" x14ac:dyDescent="0.25">
      <c r="A853" s="2" t="s">
        <v>106</v>
      </c>
      <c r="B853" s="2" t="s">
        <v>45</v>
      </c>
      <c r="C853" s="2" t="s">
        <v>46</v>
      </c>
      <c r="D853" s="2" t="s">
        <v>55</v>
      </c>
      <c r="E853" s="2" t="s">
        <v>57</v>
      </c>
      <c r="F853" s="2" t="s">
        <v>32</v>
      </c>
      <c r="G853" s="2" t="s">
        <v>133</v>
      </c>
      <c r="H853" s="2" t="s">
        <v>61</v>
      </c>
      <c r="I853" s="2">
        <v>53</v>
      </c>
      <c r="J853" s="2">
        <v>0.47266881028938901</v>
      </c>
      <c r="K853" s="2">
        <v>0.375</v>
      </c>
      <c r="L853" s="2">
        <v>0.63913043478260867</v>
      </c>
      <c r="M853" s="2" t="s">
        <v>74</v>
      </c>
      <c r="N853" s="2" t="s">
        <v>2260</v>
      </c>
      <c r="O853" s="2" t="s">
        <v>2261</v>
      </c>
      <c r="P853" s="2">
        <v>1.5</v>
      </c>
    </row>
    <row r="854" spans="1:16" ht="15.75" customHeight="1" x14ac:dyDescent="0.25">
      <c r="A854" s="2" t="s">
        <v>106</v>
      </c>
      <c r="B854" s="2" t="s">
        <v>45</v>
      </c>
      <c r="C854" s="2" t="s">
        <v>46</v>
      </c>
      <c r="D854" s="2" t="s">
        <v>55</v>
      </c>
      <c r="E854" s="2" t="s">
        <v>57</v>
      </c>
      <c r="F854" s="2" t="s">
        <v>32</v>
      </c>
      <c r="G854" s="2" t="s">
        <v>138</v>
      </c>
      <c r="H854" s="2" t="s">
        <v>61</v>
      </c>
      <c r="I854" s="2">
        <v>54</v>
      </c>
      <c r="J854" s="2">
        <v>0.51494252873563218</v>
      </c>
      <c r="K854" s="2">
        <v>0.54634146341463419</v>
      </c>
      <c r="L854" s="2">
        <v>0.48695652173913051</v>
      </c>
      <c r="M854" s="2" t="s">
        <v>74</v>
      </c>
      <c r="N854" s="2" t="s">
        <v>2262</v>
      </c>
      <c r="O854" s="2" t="s">
        <v>2263</v>
      </c>
      <c r="P854" s="2">
        <v>1.4</v>
      </c>
    </row>
    <row r="855" spans="1:16" ht="15.75" customHeight="1" x14ac:dyDescent="0.25">
      <c r="A855" s="2" t="s">
        <v>106</v>
      </c>
      <c r="B855" s="2" t="s">
        <v>45</v>
      </c>
      <c r="C855" s="2" t="s">
        <v>46</v>
      </c>
      <c r="D855" s="2" t="s">
        <v>55</v>
      </c>
      <c r="E855" s="2" t="s">
        <v>57</v>
      </c>
      <c r="F855" s="2" t="s">
        <v>32</v>
      </c>
      <c r="G855" s="2" t="s">
        <v>143</v>
      </c>
      <c r="H855" s="2" t="s">
        <v>61</v>
      </c>
      <c r="I855" s="2">
        <v>55</v>
      </c>
      <c r="J855" s="2">
        <v>0.53333333333333321</v>
      </c>
      <c r="K855" s="2">
        <v>0.54545454545454541</v>
      </c>
      <c r="L855" s="2">
        <v>0.52173913043478259</v>
      </c>
      <c r="M855" s="2" t="s">
        <v>74</v>
      </c>
      <c r="N855" s="2" t="s">
        <v>2264</v>
      </c>
      <c r="O855" s="2" t="s">
        <v>2265</v>
      </c>
      <c r="P855" s="2">
        <v>1.4</v>
      </c>
    </row>
    <row r="856" spans="1:16" ht="15.75" customHeight="1" x14ac:dyDescent="0.25">
      <c r="A856" s="2" t="s">
        <v>106</v>
      </c>
      <c r="B856" s="2" t="s">
        <v>45</v>
      </c>
      <c r="C856" s="2" t="s">
        <v>46</v>
      </c>
      <c r="D856" s="2" t="s">
        <v>55</v>
      </c>
      <c r="E856" s="2" t="s">
        <v>57</v>
      </c>
      <c r="F856" s="2" t="s">
        <v>32</v>
      </c>
      <c r="G856" s="2" t="s">
        <v>149</v>
      </c>
      <c r="H856" s="2" t="s">
        <v>61</v>
      </c>
      <c r="I856" s="2">
        <v>56</v>
      </c>
      <c r="J856" s="2">
        <v>0.75463917525773194</v>
      </c>
      <c r="K856" s="2">
        <v>0.71764705882352942</v>
      </c>
      <c r="L856" s="2">
        <v>0.79565217391304344</v>
      </c>
      <c r="M856" s="2" t="s">
        <v>74</v>
      </c>
      <c r="N856" s="2" t="s">
        <v>2266</v>
      </c>
      <c r="O856" s="2" t="s">
        <v>2267</v>
      </c>
      <c r="P856" s="2">
        <v>1.8</v>
      </c>
    </row>
    <row r="857" spans="1:16" ht="15.75" customHeight="1" x14ac:dyDescent="0.25">
      <c r="A857" s="2" t="s">
        <v>106</v>
      </c>
      <c r="B857" s="2" t="s">
        <v>45</v>
      </c>
      <c r="C857" s="2" t="s">
        <v>46</v>
      </c>
      <c r="D857" s="2" t="s">
        <v>55</v>
      </c>
      <c r="E857" s="2" t="s">
        <v>57</v>
      </c>
      <c r="F857" s="2" t="s">
        <v>32</v>
      </c>
      <c r="G857" s="2" t="s">
        <v>154</v>
      </c>
      <c r="H857" s="2" t="s">
        <v>61</v>
      </c>
      <c r="I857" s="2">
        <v>57</v>
      </c>
      <c r="J857" s="2">
        <v>0.54669703872437359</v>
      </c>
      <c r="K857" s="2">
        <v>0.57416267942583732</v>
      </c>
      <c r="L857" s="2">
        <v>0.52173913043478259</v>
      </c>
      <c r="M857" s="2" t="s">
        <v>74</v>
      </c>
      <c r="N857" s="2" t="s">
        <v>2268</v>
      </c>
      <c r="O857" s="2" t="s">
        <v>2269</v>
      </c>
      <c r="P857" s="2">
        <v>1.5</v>
      </c>
    </row>
    <row r="858" spans="1:16" ht="15.75" customHeight="1" x14ac:dyDescent="0.25">
      <c r="A858" s="2" t="s">
        <v>106</v>
      </c>
      <c r="B858" s="2" t="s">
        <v>45</v>
      </c>
      <c r="C858" s="2" t="s">
        <v>46</v>
      </c>
      <c r="D858" s="2" t="s">
        <v>55</v>
      </c>
      <c r="E858" s="2" t="s">
        <v>57</v>
      </c>
      <c r="F858" s="2" t="s">
        <v>32</v>
      </c>
      <c r="G858" s="2" t="s">
        <v>159</v>
      </c>
      <c r="H858" s="2" t="s">
        <v>61</v>
      </c>
      <c r="I858" s="2">
        <v>58</v>
      </c>
      <c r="J858" s="2">
        <v>0.75259875259875264</v>
      </c>
      <c r="K858" s="2">
        <v>0.7211155378486056</v>
      </c>
      <c r="L858" s="2">
        <v>0.78695652173913044</v>
      </c>
      <c r="M858" s="2" t="s">
        <v>74</v>
      </c>
      <c r="N858" s="2" t="s">
        <v>2270</v>
      </c>
      <c r="O858" s="2" t="s">
        <v>2271</v>
      </c>
      <c r="P858" s="2">
        <v>1.4</v>
      </c>
    </row>
    <row r="859" spans="1:16" ht="15.75" customHeight="1" x14ac:dyDescent="0.25">
      <c r="A859" s="2" t="s">
        <v>106</v>
      </c>
      <c r="B859" s="2" t="s">
        <v>45</v>
      </c>
      <c r="C859" s="2" t="s">
        <v>46</v>
      </c>
      <c r="D859" s="2" t="s">
        <v>55</v>
      </c>
      <c r="E859" s="2" t="s">
        <v>57</v>
      </c>
      <c r="F859" s="2" t="s">
        <v>32</v>
      </c>
      <c r="G859" s="2" t="s">
        <v>164</v>
      </c>
      <c r="H859" s="2" t="s">
        <v>61</v>
      </c>
      <c r="I859" s="2">
        <v>59</v>
      </c>
      <c r="J859" s="2">
        <v>0.73511293634496921</v>
      </c>
      <c r="K859" s="2">
        <v>0.69649805447470814</v>
      </c>
      <c r="L859" s="2">
        <v>0.77826086956521734</v>
      </c>
      <c r="M859" s="2" t="s">
        <v>74</v>
      </c>
      <c r="N859" s="2" t="s">
        <v>2272</v>
      </c>
      <c r="O859" s="2" t="s">
        <v>2273</v>
      </c>
      <c r="P859" s="2">
        <v>1.4</v>
      </c>
    </row>
    <row r="860" spans="1:16" ht="15.75" customHeight="1" x14ac:dyDescent="0.25">
      <c r="A860" s="2" t="s">
        <v>106</v>
      </c>
      <c r="B860" s="2" t="s">
        <v>45</v>
      </c>
      <c r="C860" s="2" t="s">
        <v>46</v>
      </c>
      <c r="D860" s="2" t="s">
        <v>55</v>
      </c>
      <c r="E860" s="2" t="s">
        <v>57</v>
      </c>
      <c r="F860" s="2" t="s">
        <v>32</v>
      </c>
      <c r="G860" s="2" t="s">
        <v>169</v>
      </c>
      <c r="H860" s="2" t="s">
        <v>61</v>
      </c>
      <c r="I860" s="2">
        <v>60</v>
      </c>
      <c r="J860" s="2">
        <v>0.6064030131826742</v>
      </c>
      <c r="K860" s="2">
        <v>0.53488372093023251</v>
      </c>
      <c r="L860" s="2">
        <v>0.7</v>
      </c>
      <c r="M860" s="2" t="s">
        <v>74</v>
      </c>
      <c r="N860" s="2" t="s">
        <v>2274</v>
      </c>
      <c r="O860" s="2" t="s">
        <v>2275</v>
      </c>
      <c r="P860" s="2">
        <v>1.4</v>
      </c>
    </row>
    <row r="861" spans="1:16" ht="15.75" customHeight="1" x14ac:dyDescent="0.25">
      <c r="A861" s="2" t="s">
        <v>106</v>
      </c>
      <c r="B861" s="2" t="s">
        <v>45</v>
      </c>
      <c r="C861" s="2" t="s">
        <v>46</v>
      </c>
      <c r="D861" s="2" t="s">
        <v>55</v>
      </c>
      <c r="E861" s="2" t="s">
        <v>57</v>
      </c>
      <c r="F861" s="2" t="s">
        <v>32</v>
      </c>
      <c r="G861" s="2" t="s">
        <v>174</v>
      </c>
      <c r="H861" s="2" t="s">
        <v>61</v>
      </c>
      <c r="I861" s="2">
        <v>61</v>
      </c>
      <c r="J861" s="2">
        <v>0.5233265720081135</v>
      </c>
      <c r="K861" s="2">
        <v>0.49049429657794669</v>
      </c>
      <c r="L861" s="2">
        <v>0.56086956521739129</v>
      </c>
      <c r="M861" s="2" t="s">
        <v>74</v>
      </c>
      <c r="N861" s="2" t="s">
        <v>2276</v>
      </c>
      <c r="O861" s="2" t="s">
        <v>2277</v>
      </c>
      <c r="P861" s="2">
        <v>1.5</v>
      </c>
    </row>
    <row r="862" spans="1:16" ht="15.75" customHeight="1" x14ac:dyDescent="0.25">
      <c r="A862" s="2" t="s">
        <v>106</v>
      </c>
      <c r="B862" s="2" t="s">
        <v>45</v>
      </c>
      <c r="C862" s="2" t="s">
        <v>46</v>
      </c>
      <c r="D862" s="2" t="s">
        <v>55</v>
      </c>
      <c r="E862" s="2" t="s">
        <v>179</v>
      </c>
      <c r="F862" s="2" t="s">
        <v>12</v>
      </c>
      <c r="G862" s="2" t="s">
        <v>180</v>
      </c>
      <c r="H862" s="2" t="s">
        <v>182</v>
      </c>
      <c r="I862" s="2">
        <v>42</v>
      </c>
      <c r="J862" s="2">
        <v>0.43943661971830988</v>
      </c>
      <c r="K862" s="2">
        <v>0.41935483870967738</v>
      </c>
      <c r="L862" s="2">
        <v>0.46153846153846162</v>
      </c>
      <c r="M862" s="2" t="s">
        <v>74</v>
      </c>
      <c r="N862" s="2" t="s">
        <v>2278</v>
      </c>
      <c r="O862" s="2" t="s">
        <v>2279</v>
      </c>
      <c r="P862" s="2">
        <v>2</v>
      </c>
    </row>
    <row r="863" spans="1:16" ht="15.75" customHeight="1" x14ac:dyDescent="0.25">
      <c r="A863" s="2" t="s">
        <v>106</v>
      </c>
      <c r="B863" s="2" t="s">
        <v>45</v>
      </c>
      <c r="C863" s="2" t="s">
        <v>46</v>
      </c>
      <c r="D863" s="2" t="s">
        <v>55</v>
      </c>
      <c r="E863" s="2" t="s">
        <v>179</v>
      </c>
      <c r="F863" s="2" t="s">
        <v>12</v>
      </c>
      <c r="G863" s="2" t="s">
        <v>186</v>
      </c>
      <c r="H863" s="2" t="s">
        <v>182</v>
      </c>
      <c r="I863" s="2">
        <v>43</v>
      </c>
      <c r="J863" s="2">
        <v>0.61369863013698622</v>
      </c>
      <c r="K863" s="2">
        <v>0.5714285714285714</v>
      </c>
      <c r="L863" s="2">
        <v>0.66272189349112431</v>
      </c>
      <c r="M863" s="2" t="s">
        <v>74</v>
      </c>
      <c r="N863" s="2" t="s">
        <v>2280</v>
      </c>
      <c r="O863" s="2" t="s">
        <v>2281</v>
      </c>
      <c r="P863" s="2">
        <v>1.7</v>
      </c>
    </row>
    <row r="864" spans="1:16" ht="15.75" customHeight="1" x14ac:dyDescent="0.25">
      <c r="A864" s="2" t="s">
        <v>106</v>
      </c>
      <c r="B864" s="2" t="s">
        <v>45</v>
      </c>
      <c r="C864" s="2" t="s">
        <v>46</v>
      </c>
      <c r="D864" s="2" t="s">
        <v>55</v>
      </c>
      <c r="E864" s="2" t="s">
        <v>179</v>
      </c>
      <c r="F864" s="2" t="s">
        <v>12</v>
      </c>
      <c r="G864" s="2" t="s">
        <v>192</v>
      </c>
      <c r="H864" s="2" t="s">
        <v>182</v>
      </c>
      <c r="I864" s="2">
        <v>44</v>
      </c>
      <c r="J864" s="2">
        <v>0.57894736842105265</v>
      </c>
      <c r="K864" s="2">
        <v>0.52132701421800953</v>
      </c>
      <c r="L864" s="2">
        <v>0.65088757396449703</v>
      </c>
      <c r="M864" s="2" t="s">
        <v>74</v>
      </c>
      <c r="N864" s="2" t="s">
        <v>2282</v>
      </c>
      <c r="O864" s="2" t="s">
        <v>2283</v>
      </c>
      <c r="P864" s="2">
        <v>1.4</v>
      </c>
    </row>
    <row r="865" spans="1:16" ht="15.75" customHeight="1" x14ac:dyDescent="0.25">
      <c r="A865" s="2" t="s">
        <v>106</v>
      </c>
      <c r="B865" s="2" t="s">
        <v>45</v>
      </c>
      <c r="C865" s="2" t="s">
        <v>46</v>
      </c>
      <c r="D865" s="2" t="s">
        <v>55</v>
      </c>
      <c r="E865" s="2" t="s">
        <v>179</v>
      </c>
      <c r="F865" s="2" t="s">
        <v>12</v>
      </c>
      <c r="G865" s="2" t="s">
        <v>197</v>
      </c>
      <c r="H865" s="2" t="s">
        <v>182</v>
      </c>
      <c r="I865" s="2">
        <v>45</v>
      </c>
      <c r="J865" s="2">
        <v>0.67553191489361697</v>
      </c>
      <c r="K865" s="2">
        <v>0.61352657004830913</v>
      </c>
      <c r="L865" s="2">
        <v>0.75147928994082835</v>
      </c>
      <c r="M865" s="2" t="s">
        <v>74</v>
      </c>
      <c r="N865" s="2" t="s">
        <v>2284</v>
      </c>
      <c r="O865" s="2" t="s">
        <v>2285</v>
      </c>
      <c r="P865" s="2">
        <v>1.4</v>
      </c>
    </row>
    <row r="866" spans="1:16" ht="15.75" customHeight="1" x14ac:dyDescent="0.25">
      <c r="A866" s="2" t="s">
        <v>106</v>
      </c>
      <c r="B866" s="2" t="s">
        <v>45</v>
      </c>
      <c r="C866" s="2" t="s">
        <v>46</v>
      </c>
      <c r="D866" s="2" t="s">
        <v>55</v>
      </c>
      <c r="E866" s="2" t="s">
        <v>179</v>
      </c>
      <c r="F866" s="2" t="s">
        <v>12</v>
      </c>
      <c r="G866" s="2" t="s">
        <v>202</v>
      </c>
      <c r="H866" s="2" t="s">
        <v>182</v>
      </c>
      <c r="I866" s="2">
        <v>46</v>
      </c>
      <c r="J866" s="2">
        <v>0.75338753387533874</v>
      </c>
      <c r="K866" s="2">
        <v>0.69499999999999995</v>
      </c>
      <c r="L866" s="2">
        <v>0.8224852071005917</v>
      </c>
      <c r="M866" s="2" t="s">
        <v>74</v>
      </c>
      <c r="N866" s="2" t="s">
        <v>2286</v>
      </c>
      <c r="O866" s="2" t="s">
        <v>2287</v>
      </c>
      <c r="P866" s="2">
        <v>1.5</v>
      </c>
    </row>
    <row r="867" spans="1:16" ht="15.75" customHeight="1" x14ac:dyDescent="0.25">
      <c r="A867" s="2" t="s">
        <v>106</v>
      </c>
      <c r="B867" s="2" t="s">
        <v>45</v>
      </c>
      <c r="C867" s="2" t="s">
        <v>46</v>
      </c>
      <c r="D867" s="2" t="s">
        <v>55</v>
      </c>
      <c r="E867" s="2" t="s">
        <v>179</v>
      </c>
      <c r="F867" s="2" t="s">
        <v>12</v>
      </c>
      <c r="G867" s="2" t="s">
        <v>207</v>
      </c>
      <c r="H867" s="2" t="s">
        <v>182</v>
      </c>
      <c r="I867" s="2">
        <v>47</v>
      </c>
      <c r="J867" s="2">
        <v>0.76502732240437155</v>
      </c>
      <c r="K867" s="2">
        <v>0.71065989847715738</v>
      </c>
      <c r="L867" s="2">
        <v>0.82840236686390534</v>
      </c>
      <c r="M867" s="2" t="s">
        <v>74</v>
      </c>
      <c r="N867" s="2" t="s">
        <v>2288</v>
      </c>
      <c r="O867" s="2" t="s">
        <v>2289</v>
      </c>
      <c r="P867" s="2">
        <v>1.4</v>
      </c>
    </row>
    <row r="868" spans="1:16" ht="15.75" customHeight="1" x14ac:dyDescent="0.25">
      <c r="A868" s="2" t="s">
        <v>106</v>
      </c>
      <c r="B868" s="2" t="s">
        <v>45</v>
      </c>
      <c r="C868" s="2" t="s">
        <v>46</v>
      </c>
      <c r="D868" s="2" t="s">
        <v>55</v>
      </c>
      <c r="E868" s="2" t="s">
        <v>179</v>
      </c>
      <c r="F868" s="2" t="s">
        <v>12</v>
      </c>
      <c r="G868" s="2" t="s">
        <v>212</v>
      </c>
      <c r="H868" s="2" t="s">
        <v>182</v>
      </c>
      <c r="I868" s="2">
        <v>48</v>
      </c>
      <c r="J868" s="2">
        <v>0.71708683473389345</v>
      </c>
      <c r="K868" s="2">
        <v>0.68085106382978722</v>
      </c>
      <c r="L868" s="2">
        <v>0.75739644970414199</v>
      </c>
      <c r="M868" s="2" t="s">
        <v>74</v>
      </c>
      <c r="N868" s="2" t="s">
        <v>2290</v>
      </c>
      <c r="O868" s="2" t="s">
        <v>2291</v>
      </c>
      <c r="P868" s="2">
        <v>1.3</v>
      </c>
    </row>
    <row r="869" spans="1:16" ht="15.75" customHeight="1" x14ac:dyDescent="0.25">
      <c r="A869" s="2" t="s">
        <v>106</v>
      </c>
      <c r="B869" s="2" t="s">
        <v>45</v>
      </c>
      <c r="C869" s="2" t="s">
        <v>46</v>
      </c>
      <c r="D869" s="2" t="s">
        <v>55</v>
      </c>
      <c r="E869" s="2" t="s">
        <v>179</v>
      </c>
      <c r="F869" s="2" t="s">
        <v>12</v>
      </c>
      <c r="G869" s="2" t="s">
        <v>217</v>
      </c>
      <c r="H869" s="2" t="s">
        <v>182</v>
      </c>
      <c r="I869" s="2">
        <v>49</v>
      </c>
      <c r="J869" s="2">
        <v>0.41095890410958902</v>
      </c>
      <c r="K869" s="2">
        <v>0.38265306122448978</v>
      </c>
      <c r="L869" s="2">
        <v>0.4437869822485207</v>
      </c>
      <c r="M869" s="2" t="s">
        <v>74</v>
      </c>
      <c r="N869" s="2" t="s">
        <v>2292</v>
      </c>
      <c r="O869" s="2" t="s">
        <v>2293</v>
      </c>
      <c r="P869" s="2">
        <v>1.5</v>
      </c>
    </row>
    <row r="870" spans="1:16" ht="15.75" customHeight="1" x14ac:dyDescent="0.25">
      <c r="A870" s="2" t="s">
        <v>106</v>
      </c>
      <c r="B870" s="2" t="s">
        <v>45</v>
      </c>
      <c r="C870" s="2" t="s">
        <v>46</v>
      </c>
      <c r="D870" s="2" t="s">
        <v>55</v>
      </c>
      <c r="E870" s="2" t="s">
        <v>179</v>
      </c>
      <c r="F870" s="2" t="s">
        <v>12</v>
      </c>
      <c r="G870" s="2" t="s">
        <v>222</v>
      </c>
      <c r="H870" s="2" t="s">
        <v>182</v>
      </c>
      <c r="I870" s="2">
        <v>50</v>
      </c>
      <c r="J870" s="2">
        <v>0.74052478134110788</v>
      </c>
      <c r="K870" s="2">
        <v>0.72988505747126442</v>
      </c>
      <c r="L870" s="2">
        <v>0.75147928994082835</v>
      </c>
      <c r="M870" s="2" t="s">
        <v>74</v>
      </c>
      <c r="N870" s="2" t="s">
        <v>2294</v>
      </c>
      <c r="O870" s="2" t="s">
        <v>2295</v>
      </c>
      <c r="P870" s="2">
        <v>1.7</v>
      </c>
    </row>
    <row r="871" spans="1:16" ht="15.75" customHeight="1" x14ac:dyDescent="0.25">
      <c r="A871" s="2" t="s">
        <v>106</v>
      </c>
      <c r="B871" s="2" t="s">
        <v>45</v>
      </c>
      <c r="C871" s="2" t="s">
        <v>46</v>
      </c>
      <c r="D871" s="2" t="s">
        <v>55</v>
      </c>
      <c r="E871" s="2" t="s">
        <v>179</v>
      </c>
      <c r="F871" s="2" t="s">
        <v>12</v>
      </c>
      <c r="G871" s="2" t="s">
        <v>227</v>
      </c>
      <c r="H871" s="2" t="s">
        <v>182</v>
      </c>
      <c r="I871" s="2">
        <v>51</v>
      </c>
      <c r="J871" s="2">
        <v>0.75138121546961323</v>
      </c>
      <c r="K871" s="2">
        <v>0.70466321243523311</v>
      </c>
      <c r="L871" s="2">
        <v>0.80473372781065089</v>
      </c>
      <c r="M871" s="2" t="s">
        <v>74</v>
      </c>
      <c r="N871" s="2" t="s">
        <v>2296</v>
      </c>
      <c r="O871" s="2" t="s">
        <v>2297</v>
      </c>
      <c r="P871" s="2">
        <v>1.3</v>
      </c>
    </row>
    <row r="872" spans="1:16" ht="15.75" customHeight="1" x14ac:dyDescent="0.25">
      <c r="A872" s="2" t="s">
        <v>106</v>
      </c>
      <c r="B872" s="2" t="s">
        <v>45</v>
      </c>
      <c r="C872" s="2" t="s">
        <v>46</v>
      </c>
      <c r="D872" s="2" t="s">
        <v>55</v>
      </c>
      <c r="E872" s="2" t="s">
        <v>179</v>
      </c>
      <c r="F872" s="2" t="s">
        <v>12</v>
      </c>
      <c r="G872" s="2" t="s">
        <v>232</v>
      </c>
      <c r="H872" s="2" t="s">
        <v>182</v>
      </c>
      <c r="I872" s="2">
        <v>52</v>
      </c>
      <c r="J872" s="2">
        <v>0.56603773584905659</v>
      </c>
      <c r="K872" s="2">
        <v>0.51980198019801982</v>
      </c>
      <c r="L872" s="2">
        <v>0.62130177514792895</v>
      </c>
      <c r="M872" s="2" t="s">
        <v>74</v>
      </c>
      <c r="N872" s="2" t="s">
        <v>2298</v>
      </c>
      <c r="O872" s="2" t="s">
        <v>2299</v>
      </c>
      <c r="P872" s="2">
        <v>1.5</v>
      </c>
    </row>
    <row r="873" spans="1:16" ht="15.75" customHeight="1" x14ac:dyDescent="0.25">
      <c r="A873" s="2" t="s">
        <v>106</v>
      </c>
      <c r="B873" s="2" t="s">
        <v>45</v>
      </c>
      <c r="C873" s="2" t="s">
        <v>46</v>
      </c>
      <c r="D873" s="2" t="s">
        <v>55</v>
      </c>
      <c r="E873" s="2" t="s">
        <v>179</v>
      </c>
      <c r="F873" s="2" t="s">
        <v>12</v>
      </c>
      <c r="G873" s="2" t="s">
        <v>237</v>
      </c>
      <c r="H873" s="2" t="s">
        <v>182</v>
      </c>
      <c r="I873" s="2">
        <v>53</v>
      </c>
      <c r="J873" s="2">
        <v>0.7103825136612022</v>
      </c>
      <c r="K873" s="2">
        <v>0.65989847715736039</v>
      </c>
      <c r="L873" s="2">
        <v>0.76923076923076927</v>
      </c>
      <c r="M873" s="2" t="s">
        <v>74</v>
      </c>
      <c r="N873" s="2" t="s">
        <v>2300</v>
      </c>
      <c r="O873" s="2" t="s">
        <v>2301</v>
      </c>
      <c r="P873" s="2">
        <v>2.2000000000000002</v>
      </c>
    </row>
    <row r="874" spans="1:16" ht="15.75" customHeight="1" x14ac:dyDescent="0.25">
      <c r="A874" s="2" t="s">
        <v>106</v>
      </c>
      <c r="B874" s="2" t="s">
        <v>45</v>
      </c>
      <c r="C874" s="2" t="s">
        <v>46</v>
      </c>
      <c r="D874" s="2" t="s">
        <v>55</v>
      </c>
      <c r="E874" s="2" t="s">
        <v>179</v>
      </c>
      <c r="F874" s="2" t="s">
        <v>12</v>
      </c>
      <c r="G874" s="2" t="s">
        <v>242</v>
      </c>
      <c r="H874" s="2" t="s">
        <v>182</v>
      </c>
      <c r="I874" s="2">
        <v>54</v>
      </c>
      <c r="J874" s="2">
        <v>0.73480662983425415</v>
      </c>
      <c r="K874" s="2">
        <v>0.68911917098445596</v>
      </c>
      <c r="L874" s="2">
        <v>0.78698224852071008</v>
      </c>
      <c r="M874" s="2" t="s">
        <v>74</v>
      </c>
      <c r="N874" s="2" t="s">
        <v>2302</v>
      </c>
      <c r="O874" s="2" t="s">
        <v>2303</v>
      </c>
      <c r="P874" s="2">
        <v>1.3</v>
      </c>
    </row>
    <row r="875" spans="1:16" ht="15.75" customHeight="1" x14ac:dyDescent="0.25">
      <c r="A875" s="2" t="s">
        <v>106</v>
      </c>
      <c r="B875" s="2" t="s">
        <v>45</v>
      </c>
      <c r="C875" s="2" t="s">
        <v>46</v>
      </c>
      <c r="D875" s="2" t="s">
        <v>55</v>
      </c>
      <c r="E875" s="2" t="s">
        <v>179</v>
      </c>
      <c r="F875" s="2" t="s">
        <v>12</v>
      </c>
      <c r="G875" s="2" t="s">
        <v>247</v>
      </c>
      <c r="H875" s="2" t="s">
        <v>182</v>
      </c>
      <c r="I875" s="2">
        <v>55</v>
      </c>
      <c r="J875" s="2">
        <v>0.76630434782608703</v>
      </c>
      <c r="K875" s="2">
        <v>0.70854271356783916</v>
      </c>
      <c r="L875" s="2">
        <v>0.83431952662721898</v>
      </c>
      <c r="M875" s="2" t="s">
        <v>74</v>
      </c>
      <c r="N875" s="2" t="s">
        <v>2304</v>
      </c>
      <c r="O875" s="2" t="s">
        <v>2305</v>
      </c>
      <c r="P875" s="2">
        <v>1.4</v>
      </c>
    </row>
    <row r="876" spans="1:16" ht="15.75" customHeight="1" x14ac:dyDescent="0.25">
      <c r="A876" s="2" t="s">
        <v>106</v>
      </c>
      <c r="B876" s="2" t="s">
        <v>45</v>
      </c>
      <c r="C876" s="2" t="s">
        <v>46</v>
      </c>
      <c r="D876" s="2" t="s">
        <v>55</v>
      </c>
      <c r="E876" s="2" t="s">
        <v>179</v>
      </c>
      <c r="F876" s="2" t="s">
        <v>12</v>
      </c>
      <c r="G876" s="2" t="s">
        <v>252</v>
      </c>
      <c r="H876" s="2" t="s">
        <v>182</v>
      </c>
      <c r="I876" s="2">
        <v>56</v>
      </c>
      <c r="J876" s="2">
        <v>0.73888888888888882</v>
      </c>
      <c r="K876" s="2">
        <v>0.69633507853403143</v>
      </c>
      <c r="L876" s="2">
        <v>0.78698224852071008</v>
      </c>
      <c r="M876" s="2" t="s">
        <v>74</v>
      </c>
      <c r="N876" s="2" t="s">
        <v>2306</v>
      </c>
      <c r="O876" s="2" t="s">
        <v>2307</v>
      </c>
      <c r="P876" s="2">
        <v>1.5</v>
      </c>
    </row>
    <row r="877" spans="1:16" ht="15.75" customHeight="1" x14ac:dyDescent="0.25">
      <c r="A877" s="2" t="s">
        <v>106</v>
      </c>
      <c r="B877" s="2" t="s">
        <v>45</v>
      </c>
      <c r="C877" s="2" t="s">
        <v>46</v>
      </c>
      <c r="D877" s="2" t="s">
        <v>55</v>
      </c>
      <c r="E877" s="2" t="s">
        <v>179</v>
      </c>
      <c r="F877" s="2" t="s">
        <v>12</v>
      </c>
      <c r="G877" s="2" t="s">
        <v>257</v>
      </c>
      <c r="H877" s="2" t="s">
        <v>182</v>
      </c>
      <c r="I877" s="2">
        <v>57</v>
      </c>
      <c r="J877" s="2">
        <v>0.74863387978142093</v>
      </c>
      <c r="K877" s="2">
        <v>0.69543147208121825</v>
      </c>
      <c r="L877" s="2">
        <v>0.81065088757396453</v>
      </c>
      <c r="M877" s="2" t="s">
        <v>74</v>
      </c>
      <c r="N877" s="2" t="s">
        <v>2308</v>
      </c>
      <c r="O877" s="2" t="s">
        <v>2309</v>
      </c>
      <c r="P877" s="2">
        <v>1.3</v>
      </c>
    </row>
    <row r="878" spans="1:16" ht="15.75" customHeight="1" x14ac:dyDescent="0.25">
      <c r="A878" s="2" t="s">
        <v>106</v>
      </c>
      <c r="B878" s="2" t="s">
        <v>45</v>
      </c>
      <c r="C878" s="2" t="s">
        <v>46</v>
      </c>
      <c r="D878" s="2" t="s">
        <v>55</v>
      </c>
      <c r="E878" s="2" t="s">
        <v>179</v>
      </c>
      <c r="F878" s="2" t="s">
        <v>12</v>
      </c>
      <c r="G878" s="2" t="s">
        <v>262</v>
      </c>
      <c r="H878" s="2" t="s">
        <v>182</v>
      </c>
      <c r="I878" s="2">
        <v>58</v>
      </c>
      <c r="J878" s="2">
        <v>0.51458885941644572</v>
      </c>
      <c r="K878" s="2">
        <v>0.46634615384615391</v>
      </c>
      <c r="L878" s="2">
        <v>0.57396449704142016</v>
      </c>
      <c r="M878" s="2" t="s">
        <v>74</v>
      </c>
      <c r="N878" s="2" t="s">
        <v>2310</v>
      </c>
      <c r="O878" s="2" t="s">
        <v>2311</v>
      </c>
      <c r="P878" s="2">
        <v>1.7</v>
      </c>
    </row>
    <row r="879" spans="1:16" ht="15.75" customHeight="1" x14ac:dyDescent="0.25">
      <c r="A879" s="2" t="s">
        <v>106</v>
      </c>
      <c r="B879" s="2" t="s">
        <v>45</v>
      </c>
      <c r="C879" s="2" t="s">
        <v>46</v>
      </c>
      <c r="D879" s="2" t="s">
        <v>55</v>
      </c>
      <c r="E879" s="2" t="s">
        <v>179</v>
      </c>
      <c r="F879" s="2" t="s">
        <v>12</v>
      </c>
      <c r="G879" s="2" t="s">
        <v>267</v>
      </c>
      <c r="H879" s="2" t="s">
        <v>182</v>
      </c>
      <c r="I879" s="2">
        <v>59</v>
      </c>
      <c r="J879" s="2">
        <v>0.50769230769230766</v>
      </c>
      <c r="K879" s="2">
        <v>0.44796380090497739</v>
      </c>
      <c r="L879" s="2">
        <v>0.58579881656804733</v>
      </c>
      <c r="M879" s="2" t="s">
        <v>74</v>
      </c>
      <c r="N879" s="2" t="s">
        <v>2312</v>
      </c>
      <c r="O879" s="2" t="s">
        <v>2313</v>
      </c>
      <c r="P879" s="2">
        <v>1.3</v>
      </c>
    </row>
    <row r="880" spans="1:16" ht="15.75" customHeight="1" x14ac:dyDescent="0.25">
      <c r="A880" s="2" t="s">
        <v>106</v>
      </c>
      <c r="B880" s="2" t="s">
        <v>45</v>
      </c>
      <c r="C880" s="2" t="s">
        <v>46</v>
      </c>
      <c r="D880" s="2" t="s">
        <v>55</v>
      </c>
      <c r="E880" s="2" t="s">
        <v>179</v>
      </c>
      <c r="F880" s="2" t="s">
        <v>12</v>
      </c>
      <c r="G880" s="2" t="s">
        <v>272</v>
      </c>
      <c r="H880" s="2" t="s">
        <v>182</v>
      </c>
      <c r="I880" s="2">
        <v>60</v>
      </c>
      <c r="J880" s="2">
        <v>0.58047493403693928</v>
      </c>
      <c r="K880" s="2">
        <v>0.52380952380952384</v>
      </c>
      <c r="L880" s="2">
        <v>0.65088757396449703</v>
      </c>
      <c r="M880" s="2" t="s">
        <v>74</v>
      </c>
      <c r="N880" s="2" t="s">
        <v>2314</v>
      </c>
      <c r="O880" s="2" t="s">
        <v>2315</v>
      </c>
      <c r="P880" s="2">
        <v>1.4</v>
      </c>
    </row>
    <row r="881" spans="1:16" ht="15.75" customHeight="1" x14ac:dyDescent="0.25">
      <c r="A881" s="2" t="s">
        <v>106</v>
      </c>
      <c r="B881" s="2" t="s">
        <v>45</v>
      </c>
      <c r="C881" s="2" t="s">
        <v>46</v>
      </c>
      <c r="D881" s="2" t="s">
        <v>55</v>
      </c>
      <c r="E881" s="2" t="s">
        <v>179</v>
      </c>
      <c r="F881" s="2" t="s">
        <v>12</v>
      </c>
      <c r="G881" s="2" t="s">
        <v>277</v>
      </c>
      <c r="H881" s="2" t="s">
        <v>182</v>
      </c>
      <c r="I881" s="2">
        <v>61</v>
      </c>
      <c r="J881" s="2">
        <v>0.73118279569892464</v>
      </c>
      <c r="K881" s="2">
        <v>0.66995073891625612</v>
      </c>
      <c r="L881" s="2">
        <v>0.80473372781065089</v>
      </c>
      <c r="M881" s="2" t="s">
        <v>74</v>
      </c>
      <c r="N881" s="2" t="s">
        <v>2316</v>
      </c>
      <c r="O881" s="2" t="s">
        <v>2317</v>
      </c>
      <c r="P881" s="2">
        <v>1.5</v>
      </c>
    </row>
    <row r="882" spans="1:16" ht="15.75" customHeight="1" x14ac:dyDescent="0.25">
      <c r="A882" s="2" t="s">
        <v>106</v>
      </c>
      <c r="B882" s="2" t="s">
        <v>45</v>
      </c>
      <c r="C882" s="2" t="s">
        <v>46</v>
      </c>
      <c r="D882" s="2" t="s">
        <v>55</v>
      </c>
      <c r="E882" s="2" t="s">
        <v>282</v>
      </c>
      <c r="F882" s="2" t="s">
        <v>26</v>
      </c>
      <c r="G882" s="2" t="s">
        <v>283</v>
      </c>
      <c r="H882" s="2" t="s">
        <v>285</v>
      </c>
      <c r="I882" s="2">
        <v>42</v>
      </c>
      <c r="J882" s="2">
        <v>0.55483870967741933</v>
      </c>
      <c r="K882" s="2">
        <v>0.53086419753086422</v>
      </c>
      <c r="L882" s="2">
        <v>0.58108108108108103</v>
      </c>
      <c r="M882" s="2" t="s">
        <v>74</v>
      </c>
      <c r="N882" s="2" t="s">
        <v>2318</v>
      </c>
      <c r="O882" s="2" t="s">
        <v>2319</v>
      </c>
      <c r="P882" s="2">
        <v>2.4</v>
      </c>
    </row>
    <row r="883" spans="1:16" ht="15.75" customHeight="1" x14ac:dyDescent="0.25">
      <c r="A883" s="2" t="s">
        <v>106</v>
      </c>
      <c r="B883" s="2" t="s">
        <v>45</v>
      </c>
      <c r="C883" s="2" t="s">
        <v>46</v>
      </c>
      <c r="D883" s="2" t="s">
        <v>55</v>
      </c>
      <c r="E883" s="2" t="s">
        <v>282</v>
      </c>
      <c r="F883" s="2" t="s">
        <v>26</v>
      </c>
      <c r="G883" s="2" t="s">
        <v>289</v>
      </c>
      <c r="H883" s="2" t="s">
        <v>285</v>
      </c>
      <c r="I883" s="2">
        <v>43</v>
      </c>
      <c r="J883" s="2">
        <v>0.43146067415730338</v>
      </c>
      <c r="K883" s="2">
        <v>0.43049327354260092</v>
      </c>
      <c r="L883" s="2">
        <v>0.43243243243243251</v>
      </c>
      <c r="M883" s="2" t="s">
        <v>74</v>
      </c>
      <c r="N883" s="2" t="s">
        <v>2320</v>
      </c>
      <c r="O883" s="2" t="s">
        <v>2321</v>
      </c>
      <c r="P883" s="2">
        <v>1.6</v>
      </c>
    </row>
    <row r="884" spans="1:16" ht="15.75" customHeight="1" x14ac:dyDescent="0.25">
      <c r="A884" s="2" t="s">
        <v>106</v>
      </c>
      <c r="B884" s="2" t="s">
        <v>45</v>
      </c>
      <c r="C884" s="2" t="s">
        <v>46</v>
      </c>
      <c r="D884" s="2" t="s">
        <v>55</v>
      </c>
      <c r="E884" s="2" t="s">
        <v>282</v>
      </c>
      <c r="F884" s="2" t="s">
        <v>26</v>
      </c>
      <c r="G884" s="2" t="s">
        <v>294</v>
      </c>
      <c r="H884" s="2" t="s">
        <v>285</v>
      </c>
      <c r="I884" s="2">
        <v>44</v>
      </c>
      <c r="J884" s="2">
        <v>0.48407643312101911</v>
      </c>
      <c r="K884" s="2">
        <v>0.45783132530120479</v>
      </c>
      <c r="L884" s="2">
        <v>0.51351351351351349</v>
      </c>
      <c r="M884" s="2" t="s">
        <v>74</v>
      </c>
      <c r="N884" s="2" t="s">
        <v>2322</v>
      </c>
      <c r="O884" s="2" t="s">
        <v>2323</v>
      </c>
      <c r="P884" s="2">
        <v>1.9</v>
      </c>
    </row>
    <row r="885" spans="1:16" ht="15.75" customHeight="1" x14ac:dyDescent="0.25">
      <c r="A885" s="2" t="s">
        <v>106</v>
      </c>
      <c r="B885" s="2" t="s">
        <v>45</v>
      </c>
      <c r="C885" s="2" t="s">
        <v>46</v>
      </c>
      <c r="D885" s="2" t="s">
        <v>55</v>
      </c>
      <c r="E885" s="2" t="s">
        <v>282</v>
      </c>
      <c r="F885" s="2" t="s">
        <v>26</v>
      </c>
      <c r="G885" s="2" t="s">
        <v>299</v>
      </c>
      <c r="H885" s="2" t="s">
        <v>285</v>
      </c>
      <c r="I885" s="2">
        <v>45</v>
      </c>
      <c r="J885" s="2">
        <v>0.75698924731182793</v>
      </c>
      <c r="K885" s="2">
        <v>0.72427983539094654</v>
      </c>
      <c r="L885" s="2">
        <v>0.7927927927927928</v>
      </c>
      <c r="M885" s="2" t="s">
        <v>74</v>
      </c>
      <c r="N885" s="2" t="s">
        <v>2324</v>
      </c>
      <c r="O885" s="2" t="s">
        <v>2325</v>
      </c>
      <c r="P885" s="2">
        <v>1.4</v>
      </c>
    </row>
    <row r="886" spans="1:16" ht="15.75" customHeight="1" x14ac:dyDescent="0.25">
      <c r="A886" s="2" t="s">
        <v>106</v>
      </c>
      <c r="B886" s="2" t="s">
        <v>45</v>
      </c>
      <c r="C886" s="2" t="s">
        <v>46</v>
      </c>
      <c r="D886" s="2" t="s">
        <v>55</v>
      </c>
      <c r="E886" s="2" t="s">
        <v>282</v>
      </c>
      <c r="F886" s="2" t="s">
        <v>26</v>
      </c>
      <c r="G886" s="2" t="s">
        <v>304</v>
      </c>
      <c r="H886" s="2" t="s">
        <v>285</v>
      </c>
      <c r="I886" s="2">
        <v>46</v>
      </c>
      <c r="J886" s="2">
        <v>0.76190476190476186</v>
      </c>
      <c r="K886" s="2">
        <v>0.73333333333333328</v>
      </c>
      <c r="L886" s="2">
        <v>0.7927927927927928</v>
      </c>
      <c r="M886" s="2" t="s">
        <v>74</v>
      </c>
      <c r="N886" s="2" t="s">
        <v>2326</v>
      </c>
      <c r="O886" s="2" t="s">
        <v>2327</v>
      </c>
      <c r="P886" s="2">
        <v>1.4</v>
      </c>
    </row>
    <row r="887" spans="1:16" ht="15.75" customHeight="1" x14ac:dyDescent="0.25">
      <c r="A887" s="2" t="s">
        <v>106</v>
      </c>
      <c r="B887" s="2" t="s">
        <v>45</v>
      </c>
      <c r="C887" s="2" t="s">
        <v>46</v>
      </c>
      <c r="D887" s="2" t="s">
        <v>55</v>
      </c>
      <c r="E887" s="2" t="s">
        <v>282</v>
      </c>
      <c r="F887" s="2" t="s">
        <v>26</v>
      </c>
      <c r="G887" s="2" t="s">
        <v>309</v>
      </c>
      <c r="H887" s="2" t="s">
        <v>285</v>
      </c>
      <c r="I887" s="2">
        <v>47</v>
      </c>
      <c r="J887" s="2">
        <v>0.75479744136460558</v>
      </c>
      <c r="K887" s="2">
        <v>0.7165991902834008</v>
      </c>
      <c r="L887" s="2">
        <v>0.79729729729729726</v>
      </c>
      <c r="M887" s="2" t="s">
        <v>74</v>
      </c>
      <c r="N887" s="2" t="s">
        <v>2328</v>
      </c>
      <c r="O887" s="2" t="s">
        <v>2329</v>
      </c>
      <c r="P887" s="2">
        <v>1.5</v>
      </c>
    </row>
    <row r="888" spans="1:16" ht="15.75" customHeight="1" x14ac:dyDescent="0.25">
      <c r="A888" s="2" t="s">
        <v>106</v>
      </c>
      <c r="B888" s="2" t="s">
        <v>45</v>
      </c>
      <c r="C888" s="2" t="s">
        <v>46</v>
      </c>
      <c r="D888" s="2" t="s">
        <v>55</v>
      </c>
      <c r="E888" s="2" t="s">
        <v>282</v>
      </c>
      <c r="F888" s="2" t="s">
        <v>26</v>
      </c>
      <c r="G888" s="2" t="s">
        <v>314</v>
      </c>
      <c r="H888" s="2" t="s">
        <v>285</v>
      </c>
      <c r="I888" s="2">
        <v>48</v>
      </c>
      <c r="J888" s="2">
        <v>0.51260504201680679</v>
      </c>
      <c r="K888" s="2">
        <v>0.48031496062992118</v>
      </c>
      <c r="L888" s="2">
        <v>0.5495495495495496</v>
      </c>
      <c r="M888" s="2" t="s">
        <v>74</v>
      </c>
      <c r="N888" s="2" t="s">
        <v>2330</v>
      </c>
      <c r="O888" s="2" t="s">
        <v>2331</v>
      </c>
      <c r="P888" s="2">
        <v>1.4</v>
      </c>
    </row>
    <row r="889" spans="1:16" ht="15.75" customHeight="1" x14ac:dyDescent="0.25">
      <c r="A889" s="2" t="s">
        <v>106</v>
      </c>
      <c r="B889" s="2" t="s">
        <v>45</v>
      </c>
      <c r="C889" s="2" t="s">
        <v>46</v>
      </c>
      <c r="D889" s="2" t="s">
        <v>55</v>
      </c>
      <c r="E889" s="2" t="s">
        <v>282</v>
      </c>
      <c r="F889" s="2" t="s">
        <v>26</v>
      </c>
      <c r="G889" s="2" t="s">
        <v>319</v>
      </c>
      <c r="H889" s="2" t="s">
        <v>285</v>
      </c>
      <c r="I889" s="2">
        <v>49</v>
      </c>
      <c r="J889" s="2">
        <v>0.77559912854030522</v>
      </c>
      <c r="K889" s="2">
        <v>0.75105485232067515</v>
      </c>
      <c r="L889" s="2">
        <v>0.80180180180180183</v>
      </c>
      <c r="M889" s="2" t="s">
        <v>74</v>
      </c>
      <c r="N889" s="2" t="s">
        <v>2332</v>
      </c>
      <c r="O889" s="2" t="s">
        <v>2333</v>
      </c>
      <c r="P889" s="2">
        <v>1.3</v>
      </c>
    </row>
    <row r="890" spans="1:16" ht="15.75" customHeight="1" x14ac:dyDescent="0.25">
      <c r="A890" s="2" t="s">
        <v>106</v>
      </c>
      <c r="B890" s="2" t="s">
        <v>45</v>
      </c>
      <c r="C890" s="2" t="s">
        <v>46</v>
      </c>
      <c r="D890" s="2" t="s">
        <v>55</v>
      </c>
      <c r="E890" s="2" t="s">
        <v>282</v>
      </c>
      <c r="F890" s="2" t="s">
        <v>26</v>
      </c>
      <c r="G890" s="2" t="s">
        <v>324</v>
      </c>
      <c r="H890" s="2" t="s">
        <v>285</v>
      </c>
      <c r="I890" s="2">
        <v>50</v>
      </c>
      <c r="J890" s="2">
        <v>0.4947589098532495</v>
      </c>
      <c r="K890" s="2">
        <v>0.46274509803921571</v>
      </c>
      <c r="L890" s="2">
        <v>0.53153153153153154</v>
      </c>
      <c r="M890" s="2" t="s">
        <v>74</v>
      </c>
      <c r="N890" s="2" t="s">
        <v>2334</v>
      </c>
      <c r="O890" s="2" t="s">
        <v>2335</v>
      </c>
      <c r="P890" s="2">
        <v>2.4</v>
      </c>
    </row>
    <row r="891" spans="1:16" ht="15.75" customHeight="1" x14ac:dyDescent="0.25">
      <c r="A891" s="2" t="s">
        <v>106</v>
      </c>
      <c r="B891" s="2" t="s">
        <v>45</v>
      </c>
      <c r="C891" s="2" t="s">
        <v>46</v>
      </c>
      <c r="D891" s="2" t="s">
        <v>55</v>
      </c>
      <c r="E891" s="2" t="s">
        <v>282</v>
      </c>
      <c r="F891" s="2" t="s">
        <v>26</v>
      </c>
      <c r="G891" s="2" t="s">
        <v>329</v>
      </c>
      <c r="H891" s="2" t="s">
        <v>285</v>
      </c>
      <c r="I891" s="2">
        <v>51</v>
      </c>
      <c r="J891" s="2">
        <v>0.74734607218683646</v>
      </c>
      <c r="K891" s="2">
        <v>0.70682730923694781</v>
      </c>
      <c r="L891" s="2">
        <v>0.7927927927927928</v>
      </c>
      <c r="M891" s="2" t="s">
        <v>74</v>
      </c>
      <c r="N891" s="2" t="s">
        <v>2336</v>
      </c>
      <c r="O891" s="2" t="s">
        <v>2337</v>
      </c>
      <c r="P891" s="2">
        <v>1.4</v>
      </c>
    </row>
    <row r="892" spans="1:16" ht="15.75" customHeight="1" x14ac:dyDescent="0.25">
      <c r="A892" s="2" t="s">
        <v>106</v>
      </c>
      <c r="B892" s="2" t="s">
        <v>45</v>
      </c>
      <c r="C892" s="2" t="s">
        <v>46</v>
      </c>
      <c r="D892" s="2" t="s">
        <v>55</v>
      </c>
      <c r="E892" s="2" t="s">
        <v>282</v>
      </c>
      <c r="F892" s="2" t="s">
        <v>26</v>
      </c>
      <c r="G892" s="2" t="s">
        <v>334</v>
      </c>
      <c r="H892" s="2" t="s">
        <v>285</v>
      </c>
      <c r="I892" s="2">
        <v>52</v>
      </c>
      <c r="J892" s="2">
        <v>0.44496487119437939</v>
      </c>
      <c r="K892" s="2">
        <v>0.46341463414634149</v>
      </c>
      <c r="L892" s="2">
        <v>0.42792792792792789</v>
      </c>
      <c r="M892" s="2" t="s">
        <v>74</v>
      </c>
      <c r="N892" s="2" t="s">
        <v>2338</v>
      </c>
      <c r="O892" s="2" t="s">
        <v>2339</v>
      </c>
      <c r="P892" s="2">
        <v>1.4</v>
      </c>
    </row>
    <row r="893" spans="1:16" ht="15.75" customHeight="1" x14ac:dyDescent="0.25">
      <c r="A893" s="2" t="s">
        <v>106</v>
      </c>
      <c r="B893" s="2" t="s">
        <v>45</v>
      </c>
      <c r="C893" s="2" t="s">
        <v>46</v>
      </c>
      <c r="D893" s="2" t="s">
        <v>55</v>
      </c>
      <c r="E893" s="2" t="s">
        <v>282</v>
      </c>
      <c r="F893" s="2" t="s">
        <v>26</v>
      </c>
      <c r="G893" s="2" t="s">
        <v>339</v>
      </c>
      <c r="H893" s="2" t="s">
        <v>285</v>
      </c>
      <c r="I893" s="2">
        <v>53</v>
      </c>
      <c r="J893" s="2">
        <v>0.77657266811279824</v>
      </c>
      <c r="K893" s="2">
        <v>0.7489539748953975</v>
      </c>
      <c r="L893" s="2">
        <v>0.80630630630630629</v>
      </c>
      <c r="M893" s="2" t="s">
        <v>74</v>
      </c>
      <c r="N893" s="2" t="s">
        <v>2340</v>
      </c>
      <c r="O893" s="2" t="s">
        <v>2341</v>
      </c>
      <c r="P893" s="2">
        <v>1.4</v>
      </c>
    </row>
    <row r="894" spans="1:16" ht="15.75" customHeight="1" x14ac:dyDescent="0.25">
      <c r="A894" s="2" t="s">
        <v>106</v>
      </c>
      <c r="B894" s="2" t="s">
        <v>45</v>
      </c>
      <c r="C894" s="2" t="s">
        <v>46</v>
      </c>
      <c r="D894" s="2" t="s">
        <v>55</v>
      </c>
      <c r="E894" s="2" t="s">
        <v>282</v>
      </c>
      <c r="F894" s="2" t="s">
        <v>26</v>
      </c>
      <c r="G894" s="2" t="s">
        <v>344</v>
      </c>
      <c r="H894" s="2" t="s">
        <v>285</v>
      </c>
      <c r="I894" s="2">
        <v>54</v>
      </c>
      <c r="J894" s="2">
        <v>0.71042471042471034</v>
      </c>
      <c r="K894" s="2">
        <v>0.6216216216216216</v>
      </c>
      <c r="L894" s="2">
        <v>0.8288288288288288</v>
      </c>
      <c r="M894" s="2" t="s">
        <v>74</v>
      </c>
      <c r="N894" s="2" t="s">
        <v>2342</v>
      </c>
      <c r="O894" s="2" t="s">
        <v>2343</v>
      </c>
      <c r="P894" s="2">
        <v>1.6</v>
      </c>
    </row>
    <row r="895" spans="1:16" ht="15.75" customHeight="1" x14ac:dyDescent="0.25">
      <c r="A895" s="2" t="s">
        <v>106</v>
      </c>
      <c r="B895" s="2" t="s">
        <v>45</v>
      </c>
      <c r="C895" s="2" t="s">
        <v>46</v>
      </c>
      <c r="D895" s="2" t="s">
        <v>55</v>
      </c>
      <c r="E895" s="2" t="s">
        <v>282</v>
      </c>
      <c r="F895" s="2" t="s">
        <v>26</v>
      </c>
      <c r="G895" s="2" t="s">
        <v>351</v>
      </c>
      <c r="H895" s="2" t="s">
        <v>285</v>
      </c>
      <c r="I895" s="2">
        <v>55</v>
      </c>
      <c r="J895" s="2">
        <v>0.40869565217391302</v>
      </c>
      <c r="K895" s="2">
        <v>0.3949579831932773</v>
      </c>
      <c r="L895" s="2">
        <v>0.42342342342342337</v>
      </c>
      <c r="M895" s="2" t="s">
        <v>74</v>
      </c>
      <c r="N895" s="2" t="s">
        <v>2344</v>
      </c>
      <c r="O895" s="2" t="s">
        <v>2345</v>
      </c>
      <c r="P895" s="2">
        <v>1.4</v>
      </c>
    </row>
    <row r="896" spans="1:16" ht="15.75" customHeight="1" x14ac:dyDescent="0.25">
      <c r="A896" s="2" t="s">
        <v>106</v>
      </c>
      <c r="B896" s="2" t="s">
        <v>45</v>
      </c>
      <c r="C896" s="2" t="s">
        <v>46</v>
      </c>
      <c r="D896" s="2" t="s">
        <v>55</v>
      </c>
      <c r="E896" s="2" t="s">
        <v>282</v>
      </c>
      <c r="F896" s="2" t="s">
        <v>26</v>
      </c>
      <c r="G896" s="2" t="s">
        <v>367</v>
      </c>
      <c r="H896" s="2" t="s">
        <v>285</v>
      </c>
      <c r="I896" s="2">
        <v>56</v>
      </c>
      <c r="J896" s="2">
        <v>0.42</v>
      </c>
      <c r="K896" s="2">
        <v>0.30753138075313807</v>
      </c>
      <c r="L896" s="2">
        <v>0.66216216216216217</v>
      </c>
      <c r="M896" s="2" t="s">
        <v>74</v>
      </c>
      <c r="N896" s="2" t="s">
        <v>2346</v>
      </c>
      <c r="O896" s="2" t="s">
        <v>2347</v>
      </c>
      <c r="P896" s="2">
        <v>1.8</v>
      </c>
    </row>
    <row r="897" spans="1:16" ht="15.75" customHeight="1" x14ac:dyDescent="0.25">
      <c r="A897" s="2" t="s">
        <v>106</v>
      </c>
      <c r="B897" s="2" t="s">
        <v>45</v>
      </c>
      <c r="C897" s="2" t="s">
        <v>46</v>
      </c>
      <c r="D897" s="2" t="s">
        <v>55</v>
      </c>
      <c r="E897" s="2" t="s">
        <v>282</v>
      </c>
      <c r="F897" s="2" t="s">
        <v>26</v>
      </c>
      <c r="G897" s="2" t="s">
        <v>380</v>
      </c>
      <c r="H897" s="2" t="s">
        <v>285</v>
      </c>
      <c r="I897" s="2">
        <v>57</v>
      </c>
      <c r="J897" s="2">
        <v>0.76754385964912286</v>
      </c>
      <c r="K897" s="2">
        <v>0.74786324786324787</v>
      </c>
      <c r="L897" s="2">
        <v>0.78828828828828834</v>
      </c>
      <c r="M897" s="2" t="s">
        <v>74</v>
      </c>
      <c r="N897" s="2" t="s">
        <v>2348</v>
      </c>
      <c r="O897" s="2" t="s">
        <v>2349</v>
      </c>
      <c r="P897" s="2">
        <v>1.5</v>
      </c>
    </row>
    <row r="898" spans="1:16" ht="15.75" customHeight="1" x14ac:dyDescent="0.25">
      <c r="A898" s="2" t="s">
        <v>106</v>
      </c>
      <c r="B898" s="2" t="s">
        <v>45</v>
      </c>
      <c r="C898" s="2" t="s">
        <v>46</v>
      </c>
      <c r="D898" s="2" t="s">
        <v>55</v>
      </c>
      <c r="E898" s="2" t="s">
        <v>282</v>
      </c>
      <c r="F898" s="2" t="s">
        <v>26</v>
      </c>
      <c r="G898" s="2" t="s">
        <v>390</v>
      </c>
      <c r="H898" s="2" t="s">
        <v>285</v>
      </c>
      <c r="I898" s="2">
        <v>58</v>
      </c>
      <c r="J898" s="2">
        <v>0.75831485587583147</v>
      </c>
      <c r="K898" s="2">
        <v>0.74672489082969429</v>
      </c>
      <c r="L898" s="2">
        <v>0.77027027027027029</v>
      </c>
      <c r="M898" s="2" t="s">
        <v>74</v>
      </c>
      <c r="N898" s="2" t="s">
        <v>2350</v>
      </c>
      <c r="O898" s="2" t="s">
        <v>2351</v>
      </c>
      <c r="P898" s="2">
        <v>2.5</v>
      </c>
    </row>
    <row r="899" spans="1:16" ht="15.75" customHeight="1" x14ac:dyDescent="0.25">
      <c r="A899" s="2" t="s">
        <v>106</v>
      </c>
      <c r="B899" s="2" t="s">
        <v>45</v>
      </c>
      <c r="C899" s="2" t="s">
        <v>46</v>
      </c>
      <c r="D899" s="2" t="s">
        <v>55</v>
      </c>
      <c r="E899" s="2" t="s">
        <v>282</v>
      </c>
      <c r="F899" s="2" t="s">
        <v>26</v>
      </c>
      <c r="G899" s="2" t="s">
        <v>397</v>
      </c>
      <c r="H899" s="2" t="s">
        <v>285</v>
      </c>
      <c r="I899" s="2">
        <v>59</v>
      </c>
      <c r="J899" s="2">
        <v>0.72527472527472525</v>
      </c>
      <c r="K899" s="2">
        <v>0.70815450643776823</v>
      </c>
      <c r="L899" s="2">
        <v>0.7432432432432432</v>
      </c>
      <c r="M899" s="2" t="s">
        <v>74</v>
      </c>
      <c r="N899" s="2" t="s">
        <v>2352</v>
      </c>
      <c r="O899" s="2" t="s">
        <v>2353</v>
      </c>
      <c r="P899" s="2">
        <v>1.6</v>
      </c>
    </row>
    <row r="900" spans="1:16" ht="15.75" customHeight="1" x14ac:dyDescent="0.25">
      <c r="A900" s="2" t="s">
        <v>106</v>
      </c>
      <c r="B900" s="2" t="s">
        <v>45</v>
      </c>
      <c r="C900" s="2" t="s">
        <v>46</v>
      </c>
      <c r="D900" s="2" t="s">
        <v>55</v>
      </c>
      <c r="E900" s="2" t="s">
        <v>282</v>
      </c>
      <c r="F900" s="2" t="s">
        <v>26</v>
      </c>
      <c r="G900" s="2" t="s">
        <v>402</v>
      </c>
      <c r="H900" s="2" t="s">
        <v>285</v>
      </c>
      <c r="I900" s="2">
        <v>60</v>
      </c>
      <c r="J900" s="2">
        <v>0.73548387096774204</v>
      </c>
      <c r="K900" s="2">
        <v>0.70370370370370372</v>
      </c>
      <c r="L900" s="2">
        <v>0.77027027027027029</v>
      </c>
      <c r="M900" s="2" t="s">
        <v>74</v>
      </c>
      <c r="N900" s="2" t="s">
        <v>2354</v>
      </c>
      <c r="O900" s="2" t="s">
        <v>2355</v>
      </c>
      <c r="P900" s="2">
        <v>1.4</v>
      </c>
    </row>
    <row r="901" spans="1:16" ht="15.75" customHeight="1" x14ac:dyDescent="0.25">
      <c r="A901" s="2" t="s">
        <v>106</v>
      </c>
      <c r="B901" s="2" t="s">
        <v>45</v>
      </c>
      <c r="C901" s="2" t="s">
        <v>46</v>
      </c>
      <c r="D901" s="2" t="s">
        <v>55</v>
      </c>
      <c r="E901" s="2" t="s">
        <v>282</v>
      </c>
      <c r="F901" s="2" t="s">
        <v>26</v>
      </c>
      <c r="G901" s="2" t="s">
        <v>407</v>
      </c>
      <c r="H901" s="2" t="s">
        <v>285</v>
      </c>
      <c r="I901" s="2">
        <v>61</v>
      </c>
      <c r="J901" s="2">
        <v>0.75890985324947591</v>
      </c>
      <c r="K901" s="2">
        <v>0.70980392156862748</v>
      </c>
      <c r="L901" s="2">
        <v>0.81531531531531531</v>
      </c>
      <c r="M901" s="2" t="s">
        <v>74</v>
      </c>
      <c r="N901" s="2" t="s">
        <v>2356</v>
      </c>
      <c r="O901" s="2" t="s">
        <v>2357</v>
      </c>
      <c r="P901" s="2">
        <v>1.4</v>
      </c>
    </row>
    <row r="902" spans="1:16" ht="15.75" customHeight="1" x14ac:dyDescent="0.25">
      <c r="A902" s="2" t="s">
        <v>106</v>
      </c>
      <c r="B902" s="2" t="s">
        <v>45</v>
      </c>
      <c r="C902" s="2" t="s">
        <v>46</v>
      </c>
      <c r="D902" s="2" t="s">
        <v>364</v>
      </c>
      <c r="E902" s="2" t="s">
        <v>412</v>
      </c>
      <c r="F902" s="2" t="s">
        <v>54</v>
      </c>
      <c r="G902" s="2" t="s">
        <v>413</v>
      </c>
      <c r="H902" s="2" t="s">
        <v>377</v>
      </c>
      <c r="I902" s="2">
        <v>42</v>
      </c>
      <c r="J902" s="2">
        <v>0.84297520661157022</v>
      </c>
      <c r="K902" s="2">
        <v>0.80314960629921262</v>
      </c>
      <c r="L902" s="2">
        <v>0.88695652173913042</v>
      </c>
      <c r="M902" s="2" t="s">
        <v>74</v>
      </c>
      <c r="N902" s="2" t="s">
        <v>2358</v>
      </c>
      <c r="O902" s="2" t="s">
        <v>2359</v>
      </c>
      <c r="P902" s="2">
        <v>1.9</v>
      </c>
    </row>
    <row r="903" spans="1:16" ht="15.75" customHeight="1" x14ac:dyDescent="0.25">
      <c r="A903" s="2" t="s">
        <v>106</v>
      </c>
      <c r="B903" s="2" t="s">
        <v>45</v>
      </c>
      <c r="C903" s="2" t="s">
        <v>46</v>
      </c>
      <c r="D903" s="2" t="s">
        <v>364</v>
      </c>
      <c r="E903" s="2" t="s">
        <v>412</v>
      </c>
      <c r="F903" s="2" t="s">
        <v>54</v>
      </c>
      <c r="G903" s="2" t="s">
        <v>418</v>
      </c>
      <c r="H903" s="2" t="s">
        <v>377</v>
      </c>
      <c r="I903" s="2">
        <v>43</v>
      </c>
      <c r="J903" s="2">
        <v>0.85177453027139871</v>
      </c>
      <c r="K903" s="2">
        <v>0.81927710843373491</v>
      </c>
      <c r="L903" s="2">
        <v>0.88695652173913042</v>
      </c>
      <c r="M903" s="2" t="s">
        <v>74</v>
      </c>
      <c r="N903" s="2" t="s">
        <v>2360</v>
      </c>
      <c r="O903" s="2" t="s">
        <v>2361</v>
      </c>
      <c r="P903" s="2">
        <v>1.4</v>
      </c>
    </row>
    <row r="904" spans="1:16" ht="15.75" customHeight="1" x14ac:dyDescent="0.25">
      <c r="A904" s="2" t="s">
        <v>106</v>
      </c>
      <c r="B904" s="2" t="s">
        <v>45</v>
      </c>
      <c r="C904" s="2" t="s">
        <v>46</v>
      </c>
      <c r="D904" s="2" t="s">
        <v>364</v>
      </c>
      <c r="E904" s="2" t="s">
        <v>412</v>
      </c>
      <c r="F904" s="2" t="s">
        <v>54</v>
      </c>
      <c r="G904" s="2" t="s">
        <v>423</v>
      </c>
      <c r="H904" s="2" t="s">
        <v>377</v>
      </c>
      <c r="I904" s="2">
        <v>44</v>
      </c>
      <c r="J904" s="2">
        <v>0.82352941176470573</v>
      </c>
      <c r="K904" s="2">
        <v>0.7967479674796748</v>
      </c>
      <c r="L904" s="2">
        <v>0.85217391304347823</v>
      </c>
      <c r="M904" s="2" t="s">
        <v>74</v>
      </c>
      <c r="N904" s="2" t="s">
        <v>2362</v>
      </c>
      <c r="O904" s="2" t="s">
        <v>2363</v>
      </c>
      <c r="P904" s="2">
        <v>1.6</v>
      </c>
    </row>
    <row r="905" spans="1:16" ht="15.75" customHeight="1" x14ac:dyDescent="0.25">
      <c r="A905" s="2" t="s">
        <v>106</v>
      </c>
      <c r="B905" s="2" t="s">
        <v>45</v>
      </c>
      <c r="C905" s="2" t="s">
        <v>46</v>
      </c>
      <c r="D905" s="2" t="s">
        <v>364</v>
      </c>
      <c r="E905" s="2" t="s">
        <v>412</v>
      </c>
      <c r="F905" s="2" t="s">
        <v>54</v>
      </c>
      <c r="G905" s="2" t="s">
        <v>428</v>
      </c>
      <c r="H905" s="2" t="s">
        <v>377</v>
      </c>
      <c r="I905" s="2">
        <v>45</v>
      </c>
      <c r="J905" s="2">
        <v>0.83720930232558144</v>
      </c>
      <c r="K905" s="2">
        <v>0.81481481481481477</v>
      </c>
      <c r="L905" s="2">
        <v>0.86086956521739133</v>
      </c>
      <c r="M905" s="2" t="s">
        <v>74</v>
      </c>
      <c r="N905" s="2" t="s">
        <v>2364</v>
      </c>
      <c r="O905" s="2" t="s">
        <v>2365</v>
      </c>
      <c r="P905" s="2">
        <v>1.4</v>
      </c>
    </row>
    <row r="906" spans="1:16" ht="15.75" customHeight="1" x14ac:dyDescent="0.25">
      <c r="A906" s="2" t="s">
        <v>106</v>
      </c>
      <c r="B906" s="2" t="s">
        <v>45</v>
      </c>
      <c r="C906" s="2" t="s">
        <v>46</v>
      </c>
      <c r="D906" s="2" t="s">
        <v>364</v>
      </c>
      <c r="E906" s="2" t="s">
        <v>412</v>
      </c>
      <c r="F906" s="2" t="s">
        <v>54</v>
      </c>
      <c r="G906" s="2" t="s">
        <v>433</v>
      </c>
      <c r="H906" s="2" t="s">
        <v>377</v>
      </c>
      <c r="I906" s="2">
        <v>46</v>
      </c>
      <c r="J906" s="2">
        <v>0.82617586912065444</v>
      </c>
      <c r="K906" s="2">
        <v>0.77992277992277992</v>
      </c>
      <c r="L906" s="2">
        <v>0.87826086956521743</v>
      </c>
      <c r="M906" s="2" t="s">
        <v>74</v>
      </c>
      <c r="N906" s="2" t="s">
        <v>2366</v>
      </c>
      <c r="O906" s="2" t="s">
        <v>2367</v>
      </c>
      <c r="P906" s="2">
        <v>1.6</v>
      </c>
    </row>
    <row r="907" spans="1:16" ht="15.75" customHeight="1" x14ac:dyDescent="0.25">
      <c r="A907" s="2" t="s">
        <v>106</v>
      </c>
      <c r="B907" s="2" t="s">
        <v>45</v>
      </c>
      <c r="C907" s="2" t="s">
        <v>46</v>
      </c>
      <c r="D907" s="2" t="s">
        <v>364</v>
      </c>
      <c r="E907" s="2" t="s">
        <v>412</v>
      </c>
      <c r="F907" s="2" t="s">
        <v>54</v>
      </c>
      <c r="G907" s="2" t="s">
        <v>438</v>
      </c>
      <c r="H907" s="2" t="s">
        <v>377</v>
      </c>
      <c r="I907" s="2">
        <v>47</v>
      </c>
      <c r="J907" s="2">
        <v>0.83367556468172488</v>
      </c>
      <c r="K907" s="2">
        <v>0.78988326848249024</v>
      </c>
      <c r="L907" s="2">
        <v>0.88260869565217392</v>
      </c>
      <c r="M907" s="2" t="s">
        <v>74</v>
      </c>
      <c r="N907" s="2" t="s">
        <v>2368</v>
      </c>
      <c r="O907" s="2" t="s">
        <v>2369</v>
      </c>
      <c r="P907" s="2">
        <v>1.6</v>
      </c>
    </row>
    <row r="908" spans="1:16" ht="15.75" customHeight="1" x14ac:dyDescent="0.25">
      <c r="A908" s="2" t="s">
        <v>106</v>
      </c>
      <c r="B908" s="2" t="s">
        <v>45</v>
      </c>
      <c r="C908" s="2" t="s">
        <v>46</v>
      </c>
      <c r="D908" s="2" t="s">
        <v>364</v>
      </c>
      <c r="E908" s="2" t="s">
        <v>412</v>
      </c>
      <c r="F908" s="2" t="s">
        <v>54</v>
      </c>
      <c r="G908" s="2" t="s">
        <v>443</v>
      </c>
      <c r="H908" s="2" t="s">
        <v>377</v>
      </c>
      <c r="I908" s="2">
        <v>48</v>
      </c>
      <c r="J908" s="2">
        <v>0.84426229508196726</v>
      </c>
      <c r="K908" s="2">
        <v>0.79844961240310075</v>
      </c>
      <c r="L908" s="2">
        <v>0.89565217391304353</v>
      </c>
      <c r="M908" s="2" t="s">
        <v>74</v>
      </c>
      <c r="N908" s="2" t="s">
        <v>2370</v>
      </c>
      <c r="O908" s="2" t="s">
        <v>2371</v>
      </c>
      <c r="P908" s="2">
        <v>2.4</v>
      </c>
    </row>
    <row r="909" spans="1:16" ht="15.75" customHeight="1" x14ac:dyDescent="0.25">
      <c r="A909" s="2" t="s">
        <v>106</v>
      </c>
      <c r="B909" s="2" t="s">
        <v>45</v>
      </c>
      <c r="C909" s="2" t="s">
        <v>46</v>
      </c>
      <c r="D909" s="2" t="s">
        <v>364</v>
      </c>
      <c r="E909" s="2" t="s">
        <v>412</v>
      </c>
      <c r="F909" s="2" t="s">
        <v>54</v>
      </c>
      <c r="G909" s="2" t="s">
        <v>448</v>
      </c>
      <c r="H909" s="2" t="s">
        <v>377</v>
      </c>
      <c r="I909" s="2">
        <v>49</v>
      </c>
      <c r="J909" s="2">
        <v>0.8125</v>
      </c>
      <c r="K909" s="2">
        <v>0.78</v>
      </c>
      <c r="L909" s="2">
        <v>0.84782608695652173</v>
      </c>
      <c r="M909" s="2" t="s">
        <v>74</v>
      </c>
      <c r="N909" s="2" t="s">
        <v>2372</v>
      </c>
      <c r="O909" s="2" t="s">
        <v>2373</v>
      </c>
      <c r="P909" s="2">
        <v>2</v>
      </c>
    </row>
    <row r="910" spans="1:16" ht="15.75" customHeight="1" x14ac:dyDescent="0.25">
      <c r="A910" s="2" t="s">
        <v>106</v>
      </c>
      <c r="B910" s="2" t="s">
        <v>45</v>
      </c>
      <c r="C910" s="2" t="s">
        <v>46</v>
      </c>
      <c r="D910" s="2" t="s">
        <v>364</v>
      </c>
      <c r="E910" s="2" t="s">
        <v>412</v>
      </c>
      <c r="F910" s="2" t="s">
        <v>54</v>
      </c>
      <c r="G910" s="2" t="s">
        <v>453</v>
      </c>
      <c r="H910" s="2" t="s">
        <v>377</v>
      </c>
      <c r="I910" s="2">
        <v>50</v>
      </c>
      <c r="J910" s="2">
        <v>0.84016393442622939</v>
      </c>
      <c r="K910" s="2">
        <v>0.79457364341085268</v>
      </c>
      <c r="L910" s="2">
        <v>0.89130434782608692</v>
      </c>
      <c r="M910" s="2" t="s">
        <v>74</v>
      </c>
      <c r="N910" s="2" t="s">
        <v>2374</v>
      </c>
      <c r="O910" s="2" t="s">
        <v>2375</v>
      </c>
      <c r="P910" s="2">
        <v>1.6</v>
      </c>
    </row>
    <row r="911" spans="1:16" ht="15.75" customHeight="1" x14ac:dyDescent="0.25">
      <c r="A911" s="2" t="s">
        <v>106</v>
      </c>
      <c r="B911" s="2" t="s">
        <v>45</v>
      </c>
      <c r="C911" s="2" t="s">
        <v>46</v>
      </c>
      <c r="D911" s="2" t="s">
        <v>364</v>
      </c>
      <c r="E911" s="2" t="s">
        <v>412</v>
      </c>
      <c r="F911" s="2" t="s">
        <v>54</v>
      </c>
      <c r="G911" s="2" t="s">
        <v>458</v>
      </c>
      <c r="H911" s="2" t="s">
        <v>377</v>
      </c>
      <c r="I911" s="2">
        <v>51</v>
      </c>
      <c r="J911" s="2">
        <v>0.83471074380165289</v>
      </c>
      <c r="K911" s="2">
        <v>0.79527559055118113</v>
      </c>
      <c r="L911" s="2">
        <v>0.87826086956521743</v>
      </c>
      <c r="M911" s="2" t="s">
        <v>74</v>
      </c>
      <c r="N911" s="2" t="s">
        <v>2376</v>
      </c>
      <c r="O911" s="2" t="s">
        <v>2377</v>
      </c>
      <c r="P911" s="2">
        <v>1.5</v>
      </c>
    </row>
    <row r="912" spans="1:16" ht="15.75" customHeight="1" x14ac:dyDescent="0.25">
      <c r="A912" s="2" t="s">
        <v>106</v>
      </c>
      <c r="B912" s="2" t="s">
        <v>45</v>
      </c>
      <c r="C912" s="2" t="s">
        <v>46</v>
      </c>
      <c r="D912" s="2" t="s">
        <v>364</v>
      </c>
      <c r="E912" s="2" t="s">
        <v>412</v>
      </c>
      <c r="F912" s="2" t="s">
        <v>54</v>
      </c>
      <c r="G912" s="2" t="s">
        <v>463</v>
      </c>
      <c r="H912" s="2" t="s">
        <v>377</v>
      </c>
      <c r="I912" s="2">
        <v>52</v>
      </c>
      <c r="J912" s="2">
        <v>0.83569979716024345</v>
      </c>
      <c r="K912" s="2">
        <v>0.78326996197718635</v>
      </c>
      <c r="L912" s="2">
        <v>0.89565217391304353</v>
      </c>
      <c r="M912" s="2" t="s">
        <v>74</v>
      </c>
      <c r="N912" s="2" t="s">
        <v>2378</v>
      </c>
      <c r="O912" s="2" t="s">
        <v>2379</v>
      </c>
      <c r="P912" s="2">
        <v>1.6</v>
      </c>
    </row>
    <row r="913" spans="1:16" ht="15.75" customHeight="1" x14ac:dyDescent="0.25">
      <c r="A913" s="2" t="s">
        <v>106</v>
      </c>
      <c r="B913" s="2" t="s">
        <v>45</v>
      </c>
      <c r="C913" s="2" t="s">
        <v>46</v>
      </c>
      <c r="D913" s="2" t="s">
        <v>364</v>
      </c>
      <c r="E913" s="2" t="s">
        <v>412</v>
      </c>
      <c r="F913" s="2" t="s">
        <v>54</v>
      </c>
      <c r="G913" s="2" t="s">
        <v>468</v>
      </c>
      <c r="H913" s="2" t="s">
        <v>377</v>
      </c>
      <c r="I913" s="2">
        <v>53</v>
      </c>
      <c r="J913" s="2">
        <v>0.84696016771488469</v>
      </c>
      <c r="K913" s="2">
        <v>0.81781376518218618</v>
      </c>
      <c r="L913" s="2">
        <v>0.87826086956521743</v>
      </c>
      <c r="M913" s="2" t="s">
        <v>74</v>
      </c>
      <c r="N913" s="2" t="s">
        <v>2380</v>
      </c>
      <c r="O913" s="2" t="s">
        <v>2381</v>
      </c>
      <c r="P913" s="2">
        <v>1.7</v>
      </c>
    </row>
    <row r="914" spans="1:16" ht="15.75" customHeight="1" x14ac:dyDescent="0.25">
      <c r="A914" s="2" t="s">
        <v>106</v>
      </c>
      <c r="B914" s="2" t="s">
        <v>45</v>
      </c>
      <c r="C914" s="2" t="s">
        <v>46</v>
      </c>
      <c r="D914" s="2" t="s">
        <v>364</v>
      </c>
      <c r="E914" s="2" t="s">
        <v>412</v>
      </c>
      <c r="F914" s="2" t="s">
        <v>54</v>
      </c>
      <c r="G914" s="2" t="s">
        <v>473</v>
      </c>
      <c r="H914" s="2" t="s">
        <v>377</v>
      </c>
      <c r="I914" s="2">
        <v>54</v>
      </c>
      <c r="J914" s="2">
        <v>0.85534591194968557</v>
      </c>
      <c r="K914" s="2">
        <v>0.82591093117408909</v>
      </c>
      <c r="L914" s="2">
        <v>0.88695652173913042</v>
      </c>
      <c r="M914" s="2" t="s">
        <v>74</v>
      </c>
      <c r="N914" s="2" t="s">
        <v>2382</v>
      </c>
      <c r="O914" s="2" t="s">
        <v>2383</v>
      </c>
      <c r="P914" s="2">
        <v>1.6</v>
      </c>
    </row>
    <row r="915" spans="1:16" ht="15.75" customHeight="1" x14ac:dyDescent="0.25">
      <c r="A915" s="2" t="s">
        <v>106</v>
      </c>
      <c r="B915" s="2" t="s">
        <v>45</v>
      </c>
      <c r="C915" s="2" t="s">
        <v>46</v>
      </c>
      <c r="D915" s="2" t="s">
        <v>364</v>
      </c>
      <c r="E915" s="2" t="s">
        <v>412</v>
      </c>
      <c r="F915" s="2" t="s">
        <v>54</v>
      </c>
      <c r="G915" s="2" t="s">
        <v>478</v>
      </c>
      <c r="H915" s="2" t="s">
        <v>377</v>
      </c>
      <c r="I915" s="2">
        <v>55</v>
      </c>
      <c r="J915" s="2">
        <v>0.83606557377049184</v>
      </c>
      <c r="K915" s="2">
        <v>0.79069767441860461</v>
      </c>
      <c r="L915" s="2">
        <v>0.88695652173913042</v>
      </c>
      <c r="M915" s="2" t="s">
        <v>74</v>
      </c>
      <c r="N915" s="2" t="s">
        <v>2384</v>
      </c>
      <c r="O915" s="2" t="s">
        <v>2385</v>
      </c>
      <c r="P915" s="2">
        <v>1.8</v>
      </c>
    </row>
    <row r="916" spans="1:16" ht="15.75" customHeight="1" x14ac:dyDescent="0.25">
      <c r="A916" s="2" t="s">
        <v>106</v>
      </c>
      <c r="B916" s="2" t="s">
        <v>45</v>
      </c>
      <c r="C916" s="2" t="s">
        <v>46</v>
      </c>
      <c r="D916" s="2" t="s">
        <v>364</v>
      </c>
      <c r="E916" s="2" t="s">
        <v>412</v>
      </c>
      <c r="F916" s="2" t="s">
        <v>54</v>
      </c>
      <c r="G916" s="2" t="s">
        <v>483</v>
      </c>
      <c r="H916" s="2" t="s">
        <v>377</v>
      </c>
      <c r="I916" s="2">
        <v>56</v>
      </c>
      <c r="J916" s="2">
        <v>0.84710743801652899</v>
      </c>
      <c r="K916" s="2">
        <v>0.80708661417322836</v>
      </c>
      <c r="L916" s="2">
        <v>0.89130434782608692</v>
      </c>
      <c r="M916" s="2" t="s">
        <v>74</v>
      </c>
      <c r="N916" s="2" t="s">
        <v>2386</v>
      </c>
      <c r="O916" s="2" t="s">
        <v>2387</v>
      </c>
      <c r="P916" s="2">
        <v>1.4</v>
      </c>
    </row>
    <row r="917" spans="1:16" ht="15.75" customHeight="1" x14ac:dyDescent="0.25">
      <c r="A917" s="2" t="s">
        <v>106</v>
      </c>
      <c r="B917" s="2" t="s">
        <v>45</v>
      </c>
      <c r="C917" s="2" t="s">
        <v>46</v>
      </c>
      <c r="D917" s="2" t="s">
        <v>364</v>
      </c>
      <c r="E917" s="2" t="s">
        <v>412</v>
      </c>
      <c r="F917" s="2" t="s">
        <v>54</v>
      </c>
      <c r="G917" s="2" t="s">
        <v>488</v>
      </c>
      <c r="H917" s="2" t="s">
        <v>377</v>
      </c>
      <c r="I917" s="2">
        <v>57</v>
      </c>
      <c r="J917" s="2">
        <v>0.83673469387755095</v>
      </c>
      <c r="K917" s="2">
        <v>0.78846153846153844</v>
      </c>
      <c r="L917" s="2">
        <v>0.89130434782608692</v>
      </c>
      <c r="M917" s="2" t="s">
        <v>74</v>
      </c>
      <c r="N917" s="2" t="s">
        <v>2388</v>
      </c>
      <c r="O917" s="2" t="s">
        <v>2389</v>
      </c>
      <c r="P917" s="2">
        <v>1.4</v>
      </c>
    </row>
    <row r="918" spans="1:16" ht="15.75" customHeight="1" x14ac:dyDescent="0.25">
      <c r="A918" s="2" t="s">
        <v>106</v>
      </c>
      <c r="B918" s="2" t="s">
        <v>45</v>
      </c>
      <c r="C918" s="2" t="s">
        <v>46</v>
      </c>
      <c r="D918" s="2" t="s">
        <v>364</v>
      </c>
      <c r="E918" s="2" t="s">
        <v>412</v>
      </c>
      <c r="F918" s="2" t="s">
        <v>54</v>
      </c>
      <c r="G918" s="2" t="s">
        <v>493</v>
      </c>
      <c r="H918" s="2" t="s">
        <v>377</v>
      </c>
      <c r="I918" s="2">
        <v>58</v>
      </c>
      <c r="J918" s="2">
        <v>0.84342379958246338</v>
      </c>
      <c r="K918" s="2">
        <v>0.8112449799196787</v>
      </c>
      <c r="L918" s="2">
        <v>0.87826086956521743</v>
      </c>
      <c r="M918" s="2" t="s">
        <v>74</v>
      </c>
      <c r="N918" s="2" t="s">
        <v>2390</v>
      </c>
      <c r="O918" s="2" t="s">
        <v>2391</v>
      </c>
      <c r="P918" s="2">
        <v>1.5</v>
      </c>
    </row>
    <row r="919" spans="1:16" ht="15.75" customHeight="1" x14ac:dyDescent="0.25">
      <c r="A919" s="2" t="s">
        <v>106</v>
      </c>
      <c r="B919" s="2" t="s">
        <v>45</v>
      </c>
      <c r="C919" s="2" t="s">
        <v>46</v>
      </c>
      <c r="D919" s="2" t="s">
        <v>364</v>
      </c>
      <c r="E919" s="2" t="s">
        <v>412</v>
      </c>
      <c r="F919" s="2" t="s">
        <v>54</v>
      </c>
      <c r="G919" s="2" t="s">
        <v>498</v>
      </c>
      <c r="H919" s="2" t="s">
        <v>377</v>
      </c>
      <c r="I919" s="2">
        <v>59</v>
      </c>
      <c r="J919" s="2">
        <v>0.82886597938144324</v>
      </c>
      <c r="K919" s="2">
        <v>0.78823529411764703</v>
      </c>
      <c r="L919" s="2">
        <v>0.87391304347826082</v>
      </c>
      <c r="M919" s="2" t="s">
        <v>74</v>
      </c>
      <c r="N919" s="2" t="s">
        <v>2392</v>
      </c>
      <c r="O919" s="2" t="s">
        <v>2393</v>
      </c>
      <c r="P919" s="2">
        <v>1.6</v>
      </c>
    </row>
    <row r="920" spans="1:16" ht="15.75" customHeight="1" x14ac:dyDescent="0.25">
      <c r="A920" s="2" t="s">
        <v>106</v>
      </c>
      <c r="B920" s="2" t="s">
        <v>45</v>
      </c>
      <c r="C920" s="2" t="s">
        <v>46</v>
      </c>
      <c r="D920" s="2" t="s">
        <v>364</v>
      </c>
      <c r="E920" s="2" t="s">
        <v>412</v>
      </c>
      <c r="F920" s="2" t="s">
        <v>54</v>
      </c>
      <c r="G920" s="2" t="s">
        <v>503</v>
      </c>
      <c r="H920" s="2" t="s">
        <v>377</v>
      </c>
      <c r="I920" s="2">
        <v>60</v>
      </c>
      <c r="J920" s="2">
        <v>0.84948453608247432</v>
      </c>
      <c r="K920" s="2">
        <v>0.80784313725490198</v>
      </c>
      <c r="L920" s="2">
        <v>0.89565217391304353</v>
      </c>
      <c r="M920" s="2" t="s">
        <v>74</v>
      </c>
      <c r="N920" s="2" t="s">
        <v>2394</v>
      </c>
      <c r="O920" s="2" t="s">
        <v>2395</v>
      </c>
      <c r="P920" s="2">
        <v>1.4</v>
      </c>
    </row>
    <row r="921" spans="1:16" ht="15.75" customHeight="1" x14ac:dyDescent="0.25">
      <c r="A921" s="2" t="s">
        <v>106</v>
      </c>
      <c r="B921" s="2" t="s">
        <v>45</v>
      </c>
      <c r="C921" s="2" t="s">
        <v>46</v>
      </c>
      <c r="D921" s="2" t="s">
        <v>364</v>
      </c>
      <c r="E921" s="2" t="s">
        <v>412</v>
      </c>
      <c r="F921" s="2" t="s">
        <v>54</v>
      </c>
      <c r="G921" s="2" t="s">
        <v>508</v>
      </c>
      <c r="H921" s="2" t="s">
        <v>377</v>
      </c>
      <c r="I921" s="2">
        <v>61</v>
      </c>
      <c r="J921" s="2">
        <v>0.83884297520661166</v>
      </c>
      <c r="K921" s="2">
        <v>0.79921259842519687</v>
      </c>
      <c r="L921" s="2">
        <v>0.88260869565217392</v>
      </c>
      <c r="M921" s="2" t="s">
        <v>74</v>
      </c>
      <c r="N921" s="2" t="s">
        <v>2396</v>
      </c>
      <c r="O921" s="2" t="s">
        <v>2397</v>
      </c>
      <c r="P921" s="2">
        <v>1.8</v>
      </c>
    </row>
    <row r="922" spans="1:16" ht="15.75" customHeight="1" x14ac:dyDescent="0.25">
      <c r="A922" s="2" t="s">
        <v>106</v>
      </c>
      <c r="B922" s="2" t="s">
        <v>45</v>
      </c>
      <c r="C922" s="2" t="s">
        <v>46</v>
      </c>
      <c r="D922" s="2" t="s">
        <v>364</v>
      </c>
      <c r="E922" s="2" t="s">
        <v>513</v>
      </c>
      <c r="F922" s="2" t="s">
        <v>40</v>
      </c>
      <c r="G922" s="2" t="s">
        <v>514</v>
      </c>
      <c r="H922" s="2" t="s">
        <v>372</v>
      </c>
      <c r="I922" s="2">
        <v>42</v>
      </c>
      <c r="J922" s="2">
        <v>0.81586402266288949</v>
      </c>
      <c r="K922" s="2">
        <v>0.78260869565217395</v>
      </c>
      <c r="L922" s="2">
        <v>0.85207100591715978</v>
      </c>
      <c r="M922" s="2" t="s">
        <v>74</v>
      </c>
      <c r="N922" s="2" t="s">
        <v>2398</v>
      </c>
      <c r="O922" s="2" t="s">
        <v>2399</v>
      </c>
      <c r="P922" s="2">
        <v>1.9</v>
      </c>
    </row>
    <row r="923" spans="1:16" ht="15.75" customHeight="1" x14ac:dyDescent="0.25">
      <c r="A923" s="2" t="s">
        <v>106</v>
      </c>
      <c r="B923" s="2" t="s">
        <v>45</v>
      </c>
      <c r="C923" s="2" t="s">
        <v>46</v>
      </c>
      <c r="D923" s="2" t="s">
        <v>364</v>
      </c>
      <c r="E923" s="2" t="s">
        <v>513</v>
      </c>
      <c r="F923" s="2" t="s">
        <v>40</v>
      </c>
      <c r="G923" s="2" t="s">
        <v>519</v>
      </c>
      <c r="H923" s="2" t="s">
        <v>372</v>
      </c>
      <c r="I923" s="2">
        <v>43</v>
      </c>
      <c r="J923" s="2">
        <v>0.81844380403458217</v>
      </c>
      <c r="K923" s="2">
        <v>0.797752808988764</v>
      </c>
      <c r="L923" s="2">
        <v>0.84023668639053251</v>
      </c>
      <c r="M923" s="2" t="s">
        <v>74</v>
      </c>
      <c r="N923" s="2" t="s">
        <v>2400</v>
      </c>
      <c r="O923" s="2" t="s">
        <v>2401</v>
      </c>
      <c r="P923" s="2">
        <v>1.4</v>
      </c>
    </row>
    <row r="924" spans="1:16" ht="15.75" customHeight="1" x14ac:dyDescent="0.25">
      <c r="A924" s="2" t="s">
        <v>106</v>
      </c>
      <c r="B924" s="2" t="s">
        <v>45</v>
      </c>
      <c r="C924" s="2" t="s">
        <v>46</v>
      </c>
      <c r="D924" s="2" t="s">
        <v>364</v>
      </c>
      <c r="E924" s="2" t="s">
        <v>513</v>
      </c>
      <c r="F924" s="2" t="s">
        <v>40</v>
      </c>
      <c r="G924" s="2" t="s">
        <v>524</v>
      </c>
      <c r="H924" s="2" t="s">
        <v>372</v>
      </c>
      <c r="I924" s="2">
        <v>44</v>
      </c>
      <c r="J924" s="2">
        <v>0.81481481481481477</v>
      </c>
      <c r="K924" s="2">
        <v>0.7857142857142857</v>
      </c>
      <c r="L924" s="2">
        <v>0.84615384615384615</v>
      </c>
      <c r="M924" s="2" t="s">
        <v>74</v>
      </c>
      <c r="N924" s="2" t="s">
        <v>2402</v>
      </c>
      <c r="O924" s="2" t="s">
        <v>2403</v>
      </c>
      <c r="P924" s="2">
        <v>1.4</v>
      </c>
    </row>
    <row r="925" spans="1:16" ht="15.75" customHeight="1" x14ac:dyDescent="0.25">
      <c r="A925" s="2" t="s">
        <v>106</v>
      </c>
      <c r="B925" s="2" t="s">
        <v>45</v>
      </c>
      <c r="C925" s="2" t="s">
        <v>46</v>
      </c>
      <c r="D925" s="2" t="s">
        <v>364</v>
      </c>
      <c r="E925" s="2" t="s">
        <v>513</v>
      </c>
      <c r="F925" s="2" t="s">
        <v>40</v>
      </c>
      <c r="G925" s="2" t="s">
        <v>529</v>
      </c>
      <c r="H925" s="2" t="s">
        <v>372</v>
      </c>
      <c r="I925" s="2">
        <v>45</v>
      </c>
      <c r="J925" s="2">
        <v>0.81481481481481477</v>
      </c>
      <c r="K925" s="2">
        <v>0.7857142857142857</v>
      </c>
      <c r="L925" s="2">
        <v>0.84615384615384615</v>
      </c>
      <c r="M925" s="2" t="s">
        <v>74</v>
      </c>
      <c r="N925" s="2" t="s">
        <v>2404</v>
      </c>
      <c r="O925" s="2" t="s">
        <v>2405</v>
      </c>
      <c r="P925" s="2">
        <v>1.3</v>
      </c>
    </row>
    <row r="926" spans="1:16" ht="15.75" customHeight="1" x14ac:dyDescent="0.25">
      <c r="A926" s="2" t="s">
        <v>106</v>
      </c>
      <c r="B926" s="2" t="s">
        <v>45</v>
      </c>
      <c r="C926" s="2" t="s">
        <v>46</v>
      </c>
      <c r="D926" s="2" t="s">
        <v>364</v>
      </c>
      <c r="E926" s="2" t="s">
        <v>513</v>
      </c>
      <c r="F926" s="2" t="s">
        <v>40</v>
      </c>
      <c r="G926" s="2" t="s">
        <v>534</v>
      </c>
      <c r="H926" s="2" t="s">
        <v>372</v>
      </c>
      <c r="I926" s="2">
        <v>46</v>
      </c>
      <c r="J926" s="2">
        <v>0.81818181818181823</v>
      </c>
      <c r="K926" s="2">
        <v>0.78688524590163933</v>
      </c>
      <c r="L926" s="2">
        <v>0.85207100591715978</v>
      </c>
      <c r="M926" s="2" t="s">
        <v>74</v>
      </c>
      <c r="N926" s="2" t="s">
        <v>2406</v>
      </c>
      <c r="O926" s="2" t="s">
        <v>2407</v>
      </c>
      <c r="P926" s="2">
        <v>1.3</v>
      </c>
    </row>
    <row r="927" spans="1:16" ht="15.75" customHeight="1" x14ac:dyDescent="0.25">
      <c r="A927" s="2" t="s">
        <v>106</v>
      </c>
      <c r="B927" s="2" t="s">
        <v>45</v>
      </c>
      <c r="C927" s="2" t="s">
        <v>46</v>
      </c>
      <c r="D927" s="2" t="s">
        <v>364</v>
      </c>
      <c r="E927" s="2" t="s">
        <v>513</v>
      </c>
      <c r="F927" s="2" t="s">
        <v>40</v>
      </c>
      <c r="G927" s="2" t="s">
        <v>539</v>
      </c>
      <c r="H927" s="2" t="s">
        <v>372</v>
      </c>
      <c r="I927" s="2">
        <v>47</v>
      </c>
      <c r="J927" s="2">
        <v>0.83094555873925513</v>
      </c>
      <c r="K927" s="2">
        <v>0.80555555555555558</v>
      </c>
      <c r="L927" s="2">
        <v>0.85798816568047342</v>
      </c>
      <c r="M927" s="2" t="s">
        <v>74</v>
      </c>
      <c r="N927" s="2" t="s">
        <v>2408</v>
      </c>
      <c r="O927" s="2" t="s">
        <v>2409</v>
      </c>
      <c r="P927" s="2">
        <v>1.4</v>
      </c>
    </row>
    <row r="928" spans="1:16" ht="15.75" customHeight="1" x14ac:dyDescent="0.25">
      <c r="A928" s="2" t="s">
        <v>106</v>
      </c>
      <c r="B928" s="2" t="s">
        <v>45</v>
      </c>
      <c r="C928" s="2" t="s">
        <v>46</v>
      </c>
      <c r="D928" s="2" t="s">
        <v>364</v>
      </c>
      <c r="E928" s="2" t="s">
        <v>513</v>
      </c>
      <c r="F928" s="2" t="s">
        <v>40</v>
      </c>
      <c r="G928" s="2" t="s">
        <v>555</v>
      </c>
      <c r="H928" s="2" t="s">
        <v>372</v>
      </c>
      <c r="I928" s="2">
        <v>48</v>
      </c>
      <c r="J928" s="2">
        <v>0.81690140845070425</v>
      </c>
      <c r="K928" s="2">
        <v>0.77956989247311825</v>
      </c>
      <c r="L928" s="2">
        <v>0.85798816568047342</v>
      </c>
      <c r="M928" s="2" t="s">
        <v>74</v>
      </c>
      <c r="N928" s="2" t="s">
        <v>2410</v>
      </c>
      <c r="O928" s="2" t="s">
        <v>2411</v>
      </c>
      <c r="P928" s="2">
        <v>1.9</v>
      </c>
    </row>
    <row r="929" spans="1:16" ht="15.75" customHeight="1" x14ac:dyDescent="0.25">
      <c r="A929" s="2" t="s">
        <v>106</v>
      </c>
      <c r="B929" s="2" t="s">
        <v>45</v>
      </c>
      <c r="C929" s="2" t="s">
        <v>46</v>
      </c>
      <c r="D929" s="2" t="s">
        <v>364</v>
      </c>
      <c r="E929" s="2" t="s">
        <v>513</v>
      </c>
      <c r="F929" s="2" t="s">
        <v>40</v>
      </c>
      <c r="G929" s="2" t="s">
        <v>575</v>
      </c>
      <c r="H929" s="2" t="s">
        <v>372</v>
      </c>
      <c r="I929" s="2">
        <v>49</v>
      </c>
      <c r="J929" s="2">
        <v>0.82352941176470595</v>
      </c>
      <c r="K929" s="2">
        <v>0.78191489361702127</v>
      </c>
      <c r="L929" s="2">
        <v>0.86982248520710059</v>
      </c>
      <c r="M929" s="2" t="s">
        <v>74</v>
      </c>
      <c r="N929" s="2" t="s">
        <v>2412</v>
      </c>
      <c r="O929" s="2" t="s">
        <v>2413</v>
      </c>
      <c r="P929" s="2">
        <v>1.3</v>
      </c>
    </row>
    <row r="930" spans="1:16" ht="15.75" customHeight="1" x14ac:dyDescent="0.25">
      <c r="A930" s="2" t="s">
        <v>106</v>
      </c>
      <c r="B930" s="2" t="s">
        <v>45</v>
      </c>
      <c r="C930" s="2" t="s">
        <v>46</v>
      </c>
      <c r="D930" s="2" t="s">
        <v>364</v>
      </c>
      <c r="E930" s="2" t="s">
        <v>513</v>
      </c>
      <c r="F930" s="2" t="s">
        <v>40</v>
      </c>
      <c r="G930" s="2" t="s">
        <v>589</v>
      </c>
      <c r="H930" s="2" t="s">
        <v>372</v>
      </c>
      <c r="I930" s="2">
        <v>50</v>
      </c>
      <c r="J930" s="2">
        <v>0.81609195402298851</v>
      </c>
      <c r="K930" s="2">
        <v>0.79329608938547491</v>
      </c>
      <c r="L930" s="2">
        <v>0.84023668639053251</v>
      </c>
      <c r="M930" s="2" t="s">
        <v>74</v>
      </c>
      <c r="N930" s="2" t="s">
        <v>2414</v>
      </c>
      <c r="O930" s="2" t="s">
        <v>2415</v>
      </c>
      <c r="P930" s="2">
        <v>1.4</v>
      </c>
    </row>
    <row r="931" spans="1:16" ht="15.75" customHeight="1" x14ac:dyDescent="0.25">
      <c r="A931" s="2" t="s">
        <v>106</v>
      </c>
      <c r="B931" s="2" t="s">
        <v>45</v>
      </c>
      <c r="C931" s="2" t="s">
        <v>46</v>
      </c>
      <c r="D931" s="2" t="s">
        <v>364</v>
      </c>
      <c r="E931" s="2" t="s">
        <v>513</v>
      </c>
      <c r="F931" s="2" t="s">
        <v>40</v>
      </c>
      <c r="G931" s="2" t="s">
        <v>603</v>
      </c>
      <c r="H931" s="2" t="s">
        <v>372</v>
      </c>
      <c r="I931" s="2">
        <v>51</v>
      </c>
      <c r="J931" s="2">
        <v>0.83943661971830974</v>
      </c>
      <c r="K931" s="2">
        <v>0.80107526881720426</v>
      </c>
      <c r="L931" s="2">
        <v>0.88165680473372776</v>
      </c>
      <c r="M931" s="2" t="s">
        <v>74</v>
      </c>
      <c r="N931" s="2" t="s">
        <v>2416</v>
      </c>
      <c r="O931" s="2" t="s">
        <v>2417</v>
      </c>
      <c r="P931" s="2">
        <v>1.5</v>
      </c>
    </row>
    <row r="932" spans="1:16" ht="15.75" customHeight="1" x14ac:dyDescent="0.25">
      <c r="A932" s="2" t="s">
        <v>106</v>
      </c>
      <c r="B932" s="2" t="s">
        <v>45</v>
      </c>
      <c r="C932" s="2" t="s">
        <v>46</v>
      </c>
      <c r="D932" s="2" t="s">
        <v>364</v>
      </c>
      <c r="E932" s="2" t="s">
        <v>513</v>
      </c>
      <c r="F932" s="2" t="s">
        <v>40</v>
      </c>
      <c r="G932" s="2" t="s">
        <v>622</v>
      </c>
      <c r="H932" s="2" t="s">
        <v>372</v>
      </c>
      <c r="I932" s="2">
        <v>52</v>
      </c>
      <c r="J932" s="2">
        <v>0.81481481481481477</v>
      </c>
      <c r="K932" s="2">
        <v>0.7857142857142857</v>
      </c>
      <c r="L932" s="2">
        <v>0.84615384615384615</v>
      </c>
      <c r="M932" s="2" t="s">
        <v>74</v>
      </c>
      <c r="N932" s="2" t="s">
        <v>2418</v>
      </c>
      <c r="O932" s="2" t="s">
        <v>2419</v>
      </c>
      <c r="P932" s="2">
        <v>1.3</v>
      </c>
    </row>
    <row r="933" spans="1:16" ht="15.75" customHeight="1" x14ac:dyDescent="0.25">
      <c r="A933" s="2" t="s">
        <v>106</v>
      </c>
      <c r="B933" s="2" t="s">
        <v>45</v>
      </c>
      <c r="C933" s="2" t="s">
        <v>46</v>
      </c>
      <c r="D933" s="2" t="s">
        <v>364</v>
      </c>
      <c r="E933" s="2" t="s">
        <v>513</v>
      </c>
      <c r="F933" s="2" t="s">
        <v>40</v>
      </c>
      <c r="G933" s="2" t="s">
        <v>643</v>
      </c>
      <c r="H933" s="2" t="s">
        <v>372</v>
      </c>
      <c r="I933" s="2">
        <v>53</v>
      </c>
      <c r="J933" s="2">
        <v>0.8262108262108262</v>
      </c>
      <c r="K933" s="2">
        <v>0.79670329670329665</v>
      </c>
      <c r="L933" s="2">
        <v>0.85798816568047342</v>
      </c>
      <c r="M933" s="2" t="s">
        <v>74</v>
      </c>
      <c r="N933" s="2" t="s">
        <v>2420</v>
      </c>
      <c r="O933" s="2" t="s">
        <v>2421</v>
      </c>
      <c r="P933" s="2">
        <v>1.3</v>
      </c>
    </row>
    <row r="934" spans="1:16" ht="15.75" customHeight="1" x14ac:dyDescent="0.25">
      <c r="A934" s="2" t="s">
        <v>106</v>
      </c>
      <c r="B934" s="2" t="s">
        <v>45</v>
      </c>
      <c r="C934" s="2" t="s">
        <v>46</v>
      </c>
      <c r="D934" s="2" t="s">
        <v>364</v>
      </c>
      <c r="E934" s="2" t="s">
        <v>513</v>
      </c>
      <c r="F934" s="2" t="s">
        <v>40</v>
      </c>
      <c r="G934" s="2" t="s">
        <v>660</v>
      </c>
      <c r="H934" s="2" t="s">
        <v>372</v>
      </c>
      <c r="I934" s="2">
        <v>54</v>
      </c>
      <c r="J934" s="2">
        <v>0.8125</v>
      </c>
      <c r="K934" s="2">
        <v>0.78142076502732238</v>
      </c>
      <c r="L934" s="2">
        <v>0.84615384615384615</v>
      </c>
      <c r="M934" s="2" t="s">
        <v>74</v>
      </c>
      <c r="N934" s="2" t="s">
        <v>2422</v>
      </c>
      <c r="O934" s="2" t="s">
        <v>2423</v>
      </c>
      <c r="P934" s="2">
        <v>1.4</v>
      </c>
    </row>
    <row r="935" spans="1:16" ht="15.75" customHeight="1" x14ac:dyDescent="0.25">
      <c r="A935" s="2" t="s">
        <v>106</v>
      </c>
      <c r="B935" s="2" t="s">
        <v>45</v>
      </c>
      <c r="C935" s="2" t="s">
        <v>46</v>
      </c>
      <c r="D935" s="2" t="s">
        <v>364</v>
      </c>
      <c r="E935" s="2" t="s">
        <v>513</v>
      </c>
      <c r="F935" s="2" t="s">
        <v>40</v>
      </c>
      <c r="G935" s="2" t="s">
        <v>665</v>
      </c>
      <c r="H935" s="2" t="s">
        <v>372</v>
      </c>
      <c r="I935" s="2">
        <v>55</v>
      </c>
      <c r="J935" s="2">
        <v>0.82183908045977005</v>
      </c>
      <c r="K935" s="2">
        <v>0.7988826815642458</v>
      </c>
      <c r="L935" s="2">
        <v>0.84615384615384615</v>
      </c>
      <c r="M935" s="2" t="s">
        <v>74</v>
      </c>
      <c r="N935" s="2" t="s">
        <v>2424</v>
      </c>
      <c r="O935" s="2" t="s">
        <v>2425</v>
      </c>
      <c r="P935" s="2">
        <v>1.7</v>
      </c>
    </row>
    <row r="936" spans="1:16" ht="15.75" customHeight="1" x14ac:dyDescent="0.25">
      <c r="A936" s="2" t="s">
        <v>106</v>
      </c>
      <c r="B936" s="2" t="s">
        <v>45</v>
      </c>
      <c r="C936" s="2" t="s">
        <v>46</v>
      </c>
      <c r="D936" s="2" t="s">
        <v>364</v>
      </c>
      <c r="E936" s="2" t="s">
        <v>513</v>
      </c>
      <c r="F936" s="2" t="s">
        <v>40</v>
      </c>
      <c r="G936" s="2" t="s">
        <v>670</v>
      </c>
      <c r="H936" s="2" t="s">
        <v>372</v>
      </c>
      <c r="I936" s="2">
        <v>56</v>
      </c>
      <c r="J936" s="2">
        <v>0.82285714285714284</v>
      </c>
      <c r="K936" s="2">
        <v>0.79558011049723754</v>
      </c>
      <c r="L936" s="2">
        <v>0.85207100591715978</v>
      </c>
      <c r="M936" s="2" t="s">
        <v>74</v>
      </c>
      <c r="N936" s="2" t="s">
        <v>2426</v>
      </c>
      <c r="O936" s="2" t="s">
        <v>2427</v>
      </c>
      <c r="P936" s="2">
        <v>1.5</v>
      </c>
    </row>
    <row r="937" spans="1:16" ht="15.75" customHeight="1" x14ac:dyDescent="0.25">
      <c r="A937" s="2" t="s">
        <v>106</v>
      </c>
      <c r="B937" s="2" t="s">
        <v>45</v>
      </c>
      <c r="C937" s="2" t="s">
        <v>46</v>
      </c>
      <c r="D937" s="2" t="s">
        <v>364</v>
      </c>
      <c r="E937" s="2" t="s">
        <v>513</v>
      </c>
      <c r="F937" s="2" t="s">
        <v>40</v>
      </c>
      <c r="G937" s="2" t="s">
        <v>675</v>
      </c>
      <c r="H937" s="2" t="s">
        <v>372</v>
      </c>
      <c r="I937" s="2">
        <v>57</v>
      </c>
      <c r="J937" s="2">
        <v>0.819484240687679</v>
      </c>
      <c r="K937" s="2">
        <v>0.7944444444444444</v>
      </c>
      <c r="L937" s="2">
        <v>0.84615384615384615</v>
      </c>
      <c r="M937" s="2" t="s">
        <v>74</v>
      </c>
      <c r="N937" s="2" t="s">
        <v>2428</v>
      </c>
      <c r="O937" s="2" t="s">
        <v>2429</v>
      </c>
      <c r="P937" s="2">
        <v>1.4</v>
      </c>
    </row>
    <row r="938" spans="1:16" ht="15.75" customHeight="1" x14ac:dyDescent="0.25">
      <c r="A938" s="2" t="s">
        <v>106</v>
      </c>
      <c r="B938" s="2" t="s">
        <v>45</v>
      </c>
      <c r="C938" s="2" t="s">
        <v>46</v>
      </c>
      <c r="D938" s="2" t="s">
        <v>364</v>
      </c>
      <c r="E938" s="2" t="s">
        <v>513</v>
      </c>
      <c r="F938" s="2" t="s">
        <v>40</v>
      </c>
      <c r="G938" s="2" t="s">
        <v>680</v>
      </c>
      <c r="H938" s="2" t="s">
        <v>372</v>
      </c>
      <c r="I938" s="2">
        <v>58</v>
      </c>
      <c r="J938" s="2">
        <v>0.82758620689655182</v>
      </c>
      <c r="K938" s="2">
        <v>0.8044692737430168</v>
      </c>
      <c r="L938" s="2">
        <v>0.85207100591715978</v>
      </c>
      <c r="M938" s="2" t="s">
        <v>74</v>
      </c>
      <c r="N938" s="2" t="s">
        <v>2430</v>
      </c>
      <c r="O938" s="2" t="s">
        <v>2431</v>
      </c>
      <c r="P938" s="2">
        <v>1.4</v>
      </c>
    </row>
    <row r="939" spans="1:16" ht="15.75" customHeight="1" x14ac:dyDescent="0.25">
      <c r="A939" s="2" t="s">
        <v>106</v>
      </c>
      <c r="B939" s="2" t="s">
        <v>45</v>
      </c>
      <c r="C939" s="2" t="s">
        <v>46</v>
      </c>
      <c r="D939" s="2" t="s">
        <v>364</v>
      </c>
      <c r="E939" s="2" t="s">
        <v>513</v>
      </c>
      <c r="F939" s="2" t="s">
        <v>40</v>
      </c>
      <c r="G939" s="2" t="s">
        <v>685</v>
      </c>
      <c r="H939" s="2" t="s">
        <v>372</v>
      </c>
      <c r="I939" s="2">
        <v>59</v>
      </c>
      <c r="J939" s="2">
        <v>0.82352941176470595</v>
      </c>
      <c r="K939" s="2">
        <v>0.78191489361702127</v>
      </c>
      <c r="L939" s="2">
        <v>0.86982248520710059</v>
      </c>
      <c r="M939" s="2" t="s">
        <v>74</v>
      </c>
      <c r="N939" s="2" t="s">
        <v>2432</v>
      </c>
      <c r="O939" s="2" t="s">
        <v>2433</v>
      </c>
      <c r="P939" s="2">
        <v>1.4</v>
      </c>
    </row>
    <row r="940" spans="1:16" ht="15.75" customHeight="1" x14ac:dyDescent="0.25">
      <c r="A940" s="2" t="s">
        <v>106</v>
      </c>
      <c r="B940" s="2" t="s">
        <v>45</v>
      </c>
      <c r="C940" s="2" t="s">
        <v>46</v>
      </c>
      <c r="D940" s="2" t="s">
        <v>364</v>
      </c>
      <c r="E940" s="2" t="s">
        <v>513</v>
      </c>
      <c r="F940" s="2" t="s">
        <v>40</v>
      </c>
      <c r="G940" s="2" t="s">
        <v>690</v>
      </c>
      <c r="H940" s="2" t="s">
        <v>372</v>
      </c>
      <c r="I940" s="2">
        <v>60</v>
      </c>
      <c r="J940" s="2">
        <v>0.83573487031700289</v>
      </c>
      <c r="K940" s="2">
        <v>0.8146067415730337</v>
      </c>
      <c r="L940" s="2">
        <v>0.85798816568047342</v>
      </c>
      <c r="M940" s="2" t="s">
        <v>74</v>
      </c>
      <c r="N940" s="2" t="s">
        <v>2434</v>
      </c>
      <c r="O940" s="2" t="s">
        <v>2435</v>
      </c>
      <c r="P940" s="2">
        <v>1.4</v>
      </c>
    </row>
    <row r="941" spans="1:16" ht="15.75" customHeight="1" x14ac:dyDescent="0.25">
      <c r="A941" s="2" t="s">
        <v>106</v>
      </c>
      <c r="B941" s="2" t="s">
        <v>45</v>
      </c>
      <c r="C941" s="2" t="s">
        <v>46</v>
      </c>
      <c r="D941" s="2" t="s">
        <v>364</v>
      </c>
      <c r="E941" s="2" t="s">
        <v>513</v>
      </c>
      <c r="F941" s="2" t="s">
        <v>40</v>
      </c>
      <c r="G941" s="2" t="s">
        <v>695</v>
      </c>
      <c r="H941" s="2" t="s">
        <v>372</v>
      </c>
      <c r="I941" s="2">
        <v>61</v>
      </c>
      <c r="J941" s="2">
        <v>0.819484240687679</v>
      </c>
      <c r="K941" s="2">
        <v>0.7944444444444444</v>
      </c>
      <c r="L941" s="2">
        <v>0.84615384615384615</v>
      </c>
      <c r="M941" s="2" t="s">
        <v>74</v>
      </c>
      <c r="N941" s="2" t="s">
        <v>2436</v>
      </c>
      <c r="O941" s="2" t="s">
        <v>2437</v>
      </c>
      <c r="P941" s="2">
        <v>1.5</v>
      </c>
    </row>
    <row r="942" spans="1:16" ht="15.75" customHeight="1" x14ac:dyDescent="0.25">
      <c r="A942" s="2" t="s">
        <v>106</v>
      </c>
      <c r="B942" s="2" t="s">
        <v>45</v>
      </c>
      <c r="C942" s="2" t="s">
        <v>46</v>
      </c>
      <c r="D942" s="2" t="s">
        <v>364</v>
      </c>
      <c r="E942" s="2" t="s">
        <v>700</v>
      </c>
      <c r="F942" s="2" t="s">
        <v>47</v>
      </c>
      <c r="G942" s="2" t="s">
        <v>701</v>
      </c>
      <c r="H942" s="2" t="s">
        <v>366</v>
      </c>
      <c r="I942" s="2">
        <v>42</v>
      </c>
      <c r="J942" s="2">
        <v>0.86086956521739144</v>
      </c>
      <c r="K942" s="2">
        <v>0.83193277310924374</v>
      </c>
      <c r="L942" s="2">
        <v>0.89189189189189189</v>
      </c>
      <c r="M942" s="2" t="s">
        <v>74</v>
      </c>
      <c r="N942" s="2" t="s">
        <v>2438</v>
      </c>
      <c r="O942" s="2" t="s">
        <v>2439</v>
      </c>
      <c r="P942" s="2">
        <v>1.6</v>
      </c>
    </row>
    <row r="943" spans="1:16" ht="15.75" customHeight="1" x14ac:dyDescent="0.25">
      <c r="A943" s="2" t="s">
        <v>106</v>
      </c>
      <c r="B943" s="2" t="s">
        <v>45</v>
      </c>
      <c r="C943" s="2" t="s">
        <v>46</v>
      </c>
      <c r="D943" s="2" t="s">
        <v>364</v>
      </c>
      <c r="E943" s="2" t="s">
        <v>700</v>
      </c>
      <c r="F943" s="2" t="s">
        <v>47</v>
      </c>
      <c r="G943" s="2" t="s">
        <v>706</v>
      </c>
      <c r="H943" s="2" t="s">
        <v>366</v>
      </c>
      <c r="I943" s="2">
        <v>43</v>
      </c>
      <c r="J943" s="2">
        <v>0.83842794759825334</v>
      </c>
      <c r="K943" s="2">
        <v>0.81355932203389836</v>
      </c>
      <c r="L943" s="2">
        <v>0.86486486486486491</v>
      </c>
      <c r="M943" s="2" t="s">
        <v>74</v>
      </c>
      <c r="N943" s="2" t="s">
        <v>2440</v>
      </c>
      <c r="O943" s="2" t="s">
        <v>2441</v>
      </c>
      <c r="P943" s="2">
        <v>1.4</v>
      </c>
    </row>
    <row r="944" spans="1:16" ht="15.75" customHeight="1" x14ac:dyDescent="0.25">
      <c r="A944" s="2" t="s">
        <v>106</v>
      </c>
      <c r="B944" s="2" t="s">
        <v>45</v>
      </c>
      <c r="C944" s="2" t="s">
        <v>46</v>
      </c>
      <c r="D944" s="2" t="s">
        <v>364</v>
      </c>
      <c r="E944" s="2" t="s">
        <v>700</v>
      </c>
      <c r="F944" s="2" t="s">
        <v>47</v>
      </c>
      <c r="G944" s="2" t="s">
        <v>711</v>
      </c>
      <c r="H944" s="2" t="s">
        <v>366</v>
      </c>
      <c r="I944" s="2">
        <v>44</v>
      </c>
      <c r="J944" s="2">
        <v>0.85968819599109125</v>
      </c>
      <c r="K944" s="2">
        <v>0.85022026431718056</v>
      </c>
      <c r="L944" s="2">
        <v>0.86936936936936937</v>
      </c>
      <c r="M944" s="2" t="s">
        <v>74</v>
      </c>
      <c r="N944" s="2" t="s">
        <v>2442</v>
      </c>
      <c r="O944" s="2" t="s">
        <v>2443</v>
      </c>
      <c r="P944" s="2">
        <v>1.3</v>
      </c>
    </row>
    <row r="945" spans="1:16" ht="15.75" customHeight="1" x14ac:dyDescent="0.25">
      <c r="A945" s="2" t="s">
        <v>106</v>
      </c>
      <c r="B945" s="2" t="s">
        <v>45</v>
      </c>
      <c r="C945" s="2" t="s">
        <v>46</v>
      </c>
      <c r="D945" s="2" t="s">
        <v>364</v>
      </c>
      <c r="E945" s="2" t="s">
        <v>700</v>
      </c>
      <c r="F945" s="2" t="s">
        <v>47</v>
      </c>
      <c r="G945" s="2" t="s">
        <v>716</v>
      </c>
      <c r="H945" s="2" t="s">
        <v>366</v>
      </c>
      <c r="I945" s="2">
        <v>45</v>
      </c>
      <c r="J945" s="2">
        <v>0.83333333333333337</v>
      </c>
      <c r="K945" s="2">
        <v>0.79268292682926833</v>
      </c>
      <c r="L945" s="2">
        <v>0.8783783783783784</v>
      </c>
      <c r="M945" s="2" t="s">
        <v>74</v>
      </c>
      <c r="N945" s="2" t="s">
        <v>2444</v>
      </c>
      <c r="O945" s="2" t="s">
        <v>2445</v>
      </c>
      <c r="P945" s="2">
        <v>1.4</v>
      </c>
    </row>
    <row r="946" spans="1:16" ht="15.75" customHeight="1" x14ac:dyDescent="0.25">
      <c r="A946" s="2" t="s">
        <v>106</v>
      </c>
      <c r="B946" s="2" t="s">
        <v>45</v>
      </c>
      <c r="C946" s="2" t="s">
        <v>46</v>
      </c>
      <c r="D946" s="2" t="s">
        <v>364</v>
      </c>
      <c r="E946" s="2" t="s">
        <v>700</v>
      </c>
      <c r="F946" s="2" t="s">
        <v>47</v>
      </c>
      <c r="G946" s="2" t="s">
        <v>721</v>
      </c>
      <c r="H946" s="2" t="s">
        <v>366</v>
      </c>
      <c r="I946" s="2">
        <v>46</v>
      </c>
      <c r="J946" s="2">
        <v>0.84070796460176989</v>
      </c>
      <c r="K946" s="2">
        <v>0.82608695652173914</v>
      </c>
      <c r="L946" s="2">
        <v>0.85585585585585588</v>
      </c>
      <c r="M946" s="2" t="s">
        <v>74</v>
      </c>
      <c r="N946" s="2" t="s">
        <v>2446</v>
      </c>
      <c r="O946" s="2" t="s">
        <v>2447</v>
      </c>
      <c r="P946" s="2">
        <v>1.4</v>
      </c>
    </row>
    <row r="947" spans="1:16" ht="15.75" customHeight="1" x14ac:dyDescent="0.25">
      <c r="A947" s="2" t="s">
        <v>106</v>
      </c>
      <c r="B947" s="2" t="s">
        <v>45</v>
      </c>
      <c r="C947" s="2" t="s">
        <v>46</v>
      </c>
      <c r="D947" s="2" t="s">
        <v>364</v>
      </c>
      <c r="E947" s="2" t="s">
        <v>700</v>
      </c>
      <c r="F947" s="2" t="s">
        <v>47</v>
      </c>
      <c r="G947" s="2" t="s">
        <v>726</v>
      </c>
      <c r="H947" s="2" t="s">
        <v>366</v>
      </c>
      <c r="I947" s="2">
        <v>47</v>
      </c>
      <c r="J947" s="2">
        <v>0.83050847457627119</v>
      </c>
      <c r="K947" s="2">
        <v>0.78400000000000003</v>
      </c>
      <c r="L947" s="2">
        <v>0.88288288288288286</v>
      </c>
      <c r="M947" s="2" t="s">
        <v>74</v>
      </c>
      <c r="N947" s="2" t="s">
        <v>2448</v>
      </c>
      <c r="O947" s="2" t="s">
        <v>2449</v>
      </c>
      <c r="P947" s="2">
        <v>1.5</v>
      </c>
    </row>
    <row r="948" spans="1:16" ht="15.75" customHeight="1" x14ac:dyDescent="0.25">
      <c r="A948" s="2" t="s">
        <v>106</v>
      </c>
      <c r="B948" s="2" t="s">
        <v>45</v>
      </c>
      <c r="C948" s="2" t="s">
        <v>46</v>
      </c>
      <c r="D948" s="2" t="s">
        <v>364</v>
      </c>
      <c r="E948" s="2" t="s">
        <v>700</v>
      </c>
      <c r="F948" s="2" t="s">
        <v>47</v>
      </c>
      <c r="G948" s="2" t="s">
        <v>731</v>
      </c>
      <c r="H948" s="2" t="s">
        <v>366</v>
      </c>
      <c r="I948" s="2">
        <v>48</v>
      </c>
      <c r="J948" s="2">
        <v>0.84796573875802994</v>
      </c>
      <c r="K948" s="2">
        <v>0.80816326530612248</v>
      </c>
      <c r="L948" s="2">
        <v>0.89189189189189189</v>
      </c>
      <c r="M948" s="2" t="s">
        <v>74</v>
      </c>
      <c r="N948" s="2" t="s">
        <v>2450</v>
      </c>
      <c r="O948" s="2" t="s">
        <v>2451</v>
      </c>
      <c r="P948" s="2">
        <v>2.2999999999999998</v>
      </c>
    </row>
    <row r="949" spans="1:16" ht="15.75" customHeight="1" x14ac:dyDescent="0.25">
      <c r="A949" s="2" t="s">
        <v>106</v>
      </c>
      <c r="B949" s="2" t="s">
        <v>45</v>
      </c>
      <c r="C949" s="2" t="s">
        <v>46</v>
      </c>
      <c r="D949" s="2" t="s">
        <v>364</v>
      </c>
      <c r="E949" s="2" t="s">
        <v>700</v>
      </c>
      <c r="F949" s="2" t="s">
        <v>47</v>
      </c>
      <c r="G949" s="2" t="s">
        <v>736</v>
      </c>
      <c r="H949" s="2" t="s">
        <v>366</v>
      </c>
      <c r="I949" s="2">
        <v>49</v>
      </c>
      <c r="J949" s="2">
        <v>0.8482142857142857</v>
      </c>
      <c r="K949" s="2">
        <v>0.84070796460176989</v>
      </c>
      <c r="L949" s="2">
        <v>0.85585585585585588</v>
      </c>
      <c r="M949" s="2" t="s">
        <v>74</v>
      </c>
      <c r="N949" s="2" t="s">
        <v>2452</v>
      </c>
      <c r="O949" s="2" t="s">
        <v>2453</v>
      </c>
      <c r="P949" s="2">
        <v>1.8</v>
      </c>
    </row>
    <row r="950" spans="1:16" ht="15.75" customHeight="1" x14ac:dyDescent="0.25">
      <c r="A950" s="2" t="s">
        <v>106</v>
      </c>
      <c r="B950" s="2" t="s">
        <v>45</v>
      </c>
      <c r="C950" s="2" t="s">
        <v>46</v>
      </c>
      <c r="D950" s="2" t="s">
        <v>364</v>
      </c>
      <c r="E950" s="2" t="s">
        <v>700</v>
      </c>
      <c r="F950" s="2" t="s">
        <v>47</v>
      </c>
      <c r="G950" s="2" t="s">
        <v>741</v>
      </c>
      <c r="H950" s="2" t="s">
        <v>366</v>
      </c>
      <c r="I950" s="2">
        <v>50</v>
      </c>
      <c r="J950" s="2">
        <v>0.8441558441558441</v>
      </c>
      <c r="K950" s="2">
        <v>0.8125</v>
      </c>
      <c r="L950" s="2">
        <v>0.8783783783783784</v>
      </c>
      <c r="M950" s="2" t="s">
        <v>74</v>
      </c>
      <c r="N950" s="2" t="s">
        <v>2454</v>
      </c>
      <c r="O950" s="2" t="s">
        <v>2455</v>
      </c>
      <c r="P950" s="2">
        <v>1.6</v>
      </c>
    </row>
    <row r="951" spans="1:16" ht="15.75" customHeight="1" x14ac:dyDescent="0.25">
      <c r="A951" s="2" t="s">
        <v>106</v>
      </c>
      <c r="B951" s="2" t="s">
        <v>45</v>
      </c>
      <c r="C951" s="2" t="s">
        <v>46</v>
      </c>
      <c r="D951" s="2" t="s">
        <v>364</v>
      </c>
      <c r="E951" s="2" t="s">
        <v>700</v>
      </c>
      <c r="F951" s="2" t="s">
        <v>47</v>
      </c>
      <c r="G951" s="2" t="s">
        <v>746</v>
      </c>
      <c r="H951" s="2" t="s">
        <v>366</v>
      </c>
      <c r="I951" s="2">
        <v>51</v>
      </c>
      <c r="J951" s="2">
        <v>0.85651214128035313</v>
      </c>
      <c r="K951" s="2">
        <v>0.83982683982683981</v>
      </c>
      <c r="L951" s="2">
        <v>0.87387387387387383</v>
      </c>
      <c r="M951" s="2" t="s">
        <v>74</v>
      </c>
      <c r="N951" s="2" t="s">
        <v>2456</v>
      </c>
      <c r="O951" s="2" t="s">
        <v>2457</v>
      </c>
      <c r="P951" s="2">
        <v>1.4</v>
      </c>
    </row>
    <row r="952" spans="1:16" ht="15.75" customHeight="1" x14ac:dyDescent="0.25">
      <c r="A952" s="2" t="s">
        <v>106</v>
      </c>
      <c r="B952" s="2" t="s">
        <v>45</v>
      </c>
      <c r="C952" s="2" t="s">
        <v>46</v>
      </c>
      <c r="D952" s="2" t="s">
        <v>364</v>
      </c>
      <c r="E952" s="2" t="s">
        <v>700</v>
      </c>
      <c r="F952" s="2" t="s">
        <v>47</v>
      </c>
      <c r="G952" s="2" t="s">
        <v>751</v>
      </c>
      <c r="H952" s="2" t="s">
        <v>366</v>
      </c>
      <c r="I952" s="2">
        <v>52</v>
      </c>
      <c r="J952" s="2">
        <v>0.83870967741935487</v>
      </c>
      <c r="K952" s="2">
        <v>0.80246913580246915</v>
      </c>
      <c r="L952" s="2">
        <v>0.8783783783783784</v>
      </c>
      <c r="M952" s="2" t="s">
        <v>74</v>
      </c>
      <c r="N952" s="2" t="s">
        <v>2458</v>
      </c>
      <c r="O952" s="2" t="s">
        <v>2459</v>
      </c>
      <c r="P952" s="2">
        <v>2</v>
      </c>
    </row>
    <row r="953" spans="1:16" ht="15.75" customHeight="1" x14ac:dyDescent="0.25">
      <c r="A953" s="2" t="s">
        <v>106</v>
      </c>
      <c r="B953" s="2" t="s">
        <v>45</v>
      </c>
      <c r="C953" s="2" t="s">
        <v>46</v>
      </c>
      <c r="D953" s="2" t="s">
        <v>364</v>
      </c>
      <c r="E953" s="2" t="s">
        <v>700</v>
      </c>
      <c r="F953" s="2" t="s">
        <v>47</v>
      </c>
      <c r="G953" s="2" t="s">
        <v>756</v>
      </c>
      <c r="H953" s="2" t="s">
        <v>366</v>
      </c>
      <c r="I953" s="2">
        <v>53</v>
      </c>
      <c r="J953" s="2">
        <v>0.84835164835164845</v>
      </c>
      <c r="K953" s="2">
        <v>0.8283261802575107</v>
      </c>
      <c r="L953" s="2">
        <v>0.86936936936936937</v>
      </c>
      <c r="M953" s="2" t="s">
        <v>74</v>
      </c>
      <c r="N953" s="2" t="s">
        <v>2460</v>
      </c>
      <c r="O953" s="2" t="s">
        <v>2461</v>
      </c>
      <c r="P953" s="2">
        <v>1.4</v>
      </c>
    </row>
    <row r="954" spans="1:16" ht="15.75" customHeight="1" x14ac:dyDescent="0.25">
      <c r="A954" s="2" t="s">
        <v>106</v>
      </c>
      <c r="B954" s="2" t="s">
        <v>45</v>
      </c>
      <c r="C954" s="2" t="s">
        <v>46</v>
      </c>
      <c r="D954" s="2" t="s">
        <v>364</v>
      </c>
      <c r="E954" s="2" t="s">
        <v>700</v>
      </c>
      <c r="F954" s="2" t="s">
        <v>47</v>
      </c>
      <c r="G954" s="2" t="s">
        <v>761</v>
      </c>
      <c r="H954" s="2" t="s">
        <v>366</v>
      </c>
      <c r="I954" s="2">
        <v>54</v>
      </c>
      <c r="J954" s="2">
        <v>0.83771929824561386</v>
      </c>
      <c r="K954" s="2">
        <v>0.81623931623931623</v>
      </c>
      <c r="L954" s="2">
        <v>0.86036036036036034</v>
      </c>
      <c r="M954" s="2" t="s">
        <v>74</v>
      </c>
      <c r="N954" s="2" t="s">
        <v>2462</v>
      </c>
      <c r="O954" s="2" t="s">
        <v>2463</v>
      </c>
      <c r="P954" s="2">
        <v>1.4</v>
      </c>
    </row>
    <row r="955" spans="1:16" ht="15.75" customHeight="1" x14ac:dyDescent="0.25">
      <c r="A955" s="2" t="s">
        <v>106</v>
      </c>
      <c r="B955" s="2" t="s">
        <v>45</v>
      </c>
      <c r="C955" s="2" t="s">
        <v>46</v>
      </c>
      <c r="D955" s="2" t="s">
        <v>364</v>
      </c>
      <c r="E955" s="2" t="s">
        <v>700</v>
      </c>
      <c r="F955" s="2" t="s">
        <v>47</v>
      </c>
      <c r="G955" s="2" t="s">
        <v>766</v>
      </c>
      <c r="H955" s="2" t="s">
        <v>366</v>
      </c>
      <c r="I955" s="2">
        <v>55</v>
      </c>
      <c r="J955" s="2">
        <v>0.85217391304347823</v>
      </c>
      <c r="K955" s="2">
        <v>0.82352941176470584</v>
      </c>
      <c r="L955" s="2">
        <v>0.88288288288288286</v>
      </c>
      <c r="M955" s="2" t="s">
        <v>74</v>
      </c>
      <c r="N955" s="2" t="s">
        <v>2464</v>
      </c>
      <c r="O955" s="2" t="s">
        <v>2465</v>
      </c>
      <c r="P955" s="2">
        <v>1.4</v>
      </c>
    </row>
    <row r="956" spans="1:16" ht="15.75" customHeight="1" x14ac:dyDescent="0.25">
      <c r="A956" s="2" t="s">
        <v>106</v>
      </c>
      <c r="B956" s="2" t="s">
        <v>45</v>
      </c>
      <c r="C956" s="2" t="s">
        <v>46</v>
      </c>
      <c r="D956" s="2" t="s">
        <v>364</v>
      </c>
      <c r="E956" s="2" t="s">
        <v>700</v>
      </c>
      <c r="F956" s="2" t="s">
        <v>47</v>
      </c>
      <c r="G956" s="2" t="s">
        <v>771</v>
      </c>
      <c r="H956" s="2" t="s">
        <v>366</v>
      </c>
      <c r="I956" s="2">
        <v>56</v>
      </c>
      <c r="J956" s="2">
        <v>0.84901531728665192</v>
      </c>
      <c r="K956" s="2">
        <v>0.82553191489361699</v>
      </c>
      <c r="L956" s="2">
        <v>0.87387387387387383</v>
      </c>
      <c r="M956" s="2" t="s">
        <v>74</v>
      </c>
      <c r="N956" s="2" t="s">
        <v>2466</v>
      </c>
      <c r="O956" s="2" t="s">
        <v>2467</v>
      </c>
      <c r="P956" s="2">
        <v>1.2</v>
      </c>
    </row>
    <row r="957" spans="1:16" ht="15.75" customHeight="1" x14ac:dyDescent="0.25">
      <c r="A957" s="2" t="s">
        <v>106</v>
      </c>
      <c r="B957" s="2" t="s">
        <v>45</v>
      </c>
      <c r="C957" s="2" t="s">
        <v>46</v>
      </c>
      <c r="D957" s="2" t="s">
        <v>364</v>
      </c>
      <c r="E957" s="2" t="s">
        <v>700</v>
      </c>
      <c r="F957" s="2" t="s">
        <v>47</v>
      </c>
      <c r="G957" s="2" t="s">
        <v>776</v>
      </c>
      <c r="H957" s="2" t="s">
        <v>366</v>
      </c>
      <c r="I957" s="2">
        <v>57</v>
      </c>
      <c r="J957" s="2">
        <v>0.84279475982532748</v>
      </c>
      <c r="K957" s="2">
        <v>0.81779661016949157</v>
      </c>
      <c r="L957" s="2">
        <v>0.86936936936936937</v>
      </c>
      <c r="M957" s="2" t="s">
        <v>74</v>
      </c>
      <c r="N957" s="2" t="s">
        <v>2468</v>
      </c>
      <c r="O957" s="2" t="s">
        <v>2469</v>
      </c>
      <c r="P957" s="2">
        <v>0.8</v>
      </c>
    </row>
    <row r="958" spans="1:16" ht="15.75" customHeight="1" x14ac:dyDescent="0.25">
      <c r="A958" s="2" t="s">
        <v>106</v>
      </c>
      <c r="B958" s="2" t="s">
        <v>45</v>
      </c>
      <c r="C958" s="2" t="s">
        <v>46</v>
      </c>
      <c r="D958" s="2" t="s">
        <v>364</v>
      </c>
      <c r="E958" s="2" t="s">
        <v>700</v>
      </c>
      <c r="F958" s="2" t="s">
        <v>47</v>
      </c>
      <c r="G958" s="2" t="s">
        <v>781</v>
      </c>
      <c r="H958" s="2" t="s">
        <v>366</v>
      </c>
      <c r="I958" s="2">
        <v>58</v>
      </c>
      <c r="J958" s="2">
        <v>0.8423326133909288</v>
      </c>
      <c r="K958" s="2">
        <v>0.8091286307053942</v>
      </c>
      <c r="L958" s="2">
        <v>0.8783783783783784</v>
      </c>
      <c r="M958" s="2" t="s">
        <v>74</v>
      </c>
      <c r="N958" s="2" t="s">
        <v>2470</v>
      </c>
      <c r="O958" s="2" t="s">
        <v>2471</v>
      </c>
      <c r="P958" s="2">
        <v>0.8</v>
      </c>
    </row>
    <row r="959" spans="1:16" ht="15.75" customHeight="1" x14ac:dyDescent="0.25">
      <c r="A959" s="2" t="s">
        <v>106</v>
      </c>
      <c r="B959" s="2" t="s">
        <v>45</v>
      </c>
      <c r="C959" s="2" t="s">
        <v>46</v>
      </c>
      <c r="D959" s="2" t="s">
        <v>364</v>
      </c>
      <c r="E959" s="2" t="s">
        <v>700</v>
      </c>
      <c r="F959" s="2" t="s">
        <v>47</v>
      </c>
      <c r="G959" s="2" t="s">
        <v>786</v>
      </c>
      <c r="H959" s="2" t="s">
        <v>366</v>
      </c>
      <c r="I959" s="2">
        <v>59</v>
      </c>
      <c r="J959" s="2">
        <v>0.8432671081677704</v>
      </c>
      <c r="K959" s="2">
        <v>0.82683982683982682</v>
      </c>
      <c r="L959" s="2">
        <v>0.86036036036036034</v>
      </c>
      <c r="M959" s="2" t="s">
        <v>74</v>
      </c>
      <c r="N959" s="2" t="s">
        <v>2472</v>
      </c>
      <c r="O959" s="2" t="s">
        <v>2473</v>
      </c>
      <c r="P959" s="2">
        <v>0.8</v>
      </c>
    </row>
    <row r="960" spans="1:16" ht="15.75" customHeight="1" x14ac:dyDescent="0.25">
      <c r="A960" s="2" t="s">
        <v>106</v>
      </c>
      <c r="B960" s="2" t="s">
        <v>45</v>
      </c>
      <c r="C960" s="2" t="s">
        <v>46</v>
      </c>
      <c r="D960" s="2" t="s">
        <v>364</v>
      </c>
      <c r="E960" s="2" t="s">
        <v>700</v>
      </c>
      <c r="F960" s="2" t="s">
        <v>47</v>
      </c>
      <c r="G960" s="2" t="s">
        <v>791</v>
      </c>
      <c r="H960" s="2" t="s">
        <v>366</v>
      </c>
      <c r="I960" s="2">
        <v>60</v>
      </c>
      <c r="J960" s="2">
        <v>0.85589519650655022</v>
      </c>
      <c r="K960" s="2">
        <v>0.83050847457627119</v>
      </c>
      <c r="L960" s="2">
        <v>0.88288288288288286</v>
      </c>
      <c r="M960" s="2" t="s">
        <v>74</v>
      </c>
      <c r="N960" s="2" t="s">
        <v>2474</v>
      </c>
      <c r="O960" s="2" t="s">
        <v>2473</v>
      </c>
      <c r="P960" s="2">
        <v>0.8</v>
      </c>
    </row>
    <row r="961" spans="1:16" ht="15.75" customHeight="1" x14ac:dyDescent="0.25">
      <c r="A961" s="2" t="s">
        <v>106</v>
      </c>
      <c r="B961" s="2" t="s">
        <v>45</v>
      </c>
      <c r="C961" s="2" t="s">
        <v>46</v>
      </c>
      <c r="D961" s="2" t="s">
        <v>364</v>
      </c>
      <c r="E961" s="2" t="s">
        <v>700</v>
      </c>
      <c r="F961" s="2" t="s">
        <v>47</v>
      </c>
      <c r="G961" s="2" t="s">
        <v>796</v>
      </c>
      <c r="H961" s="2" t="s">
        <v>366</v>
      </c>
      <c r="I961" s="2">
        <v>61</v>
      </c>
      <c r="J961" s="2">
        <v>0.84649122807017541</v>
      </c>
      <c r="K961" s="2">
        <v>0.82478632478632474</v>
      </c>
      <c r="L961" s="2">
        <v>0.86936936936936937</v>
      </c>
      <c r="M961" s="2" t="s">
        <v>74</v>
      </c>
      <c r="N961" s="2" t="s">
        <v>2475</v>
      </c>
      <c r="O961" s="2" t="s">
        <v>2476</v>
      </c>
      <c r="P961" s="2">
        <v>0.8</v>
      </c>
    </row>
    <row r="962" spans="1:16" ht="15.75" customHeight="1" x14ac:dyDescent="0.25">
      <c r="A962" s="2" t="s">
        <v>106</v>
      </c>
      <c r="B962" s="2" t="s">
        <v>62</v>
      </c>
      <c r="C962" s="2" t="s">
        <v>64</v>
      </c>
      <c r="D962" s="2" t="s">
        <v>55</v>
      </c>
      <c r="E962" s="2" t="s">
        <v>57</v>
      </c>
      <c r="F962" s="2" t="s">
        <v>32</v>
      </c>
      <c r="G962" s="2" t="s">
        <v>59</v>
      </c>
      <c r="H962" s="2" t="s">
        <v>61</v>
      </c>
      <c r="I962" s="2">
        <v>42</v>
      </c>
      <c r="J962" s="2">
        <v>0.71398747390396655</v>
      </c>
      <c r="K962" s="2">
        <v>0.68674698795180722</v>
      </c>
      <c r="L962" s="2">
        <v>0.74347826086956526</v>
      </c>
      <c r="M962" s="2" t="s">
        <v>74</v>
      </c>
      <c r="N962" s="2" t="s">
        <v>2477</v>
      </c>
      <c r="O962" s="2" t="s">
        <v>2478</v>
      </c>
      <c r="P962" s="2">
        <v>2.6</v>
      </c>
    </row>
    <row r="963" spans="1:16" ht="15.75" customHeight="1" x14ac:dyDescent="0.25">
      <c r="A963" s="2" t="s">
        <v>106</v>
      </c>
      <c r="B963" s="2" t="s">
        <v>62</v>
      </c>
      <c r="C963" s="2" t="s">
        <v>64</v>
      </c>
      <c r="D963" s="2" t="s">
        <v>55</v>
      </c>
      <c r="E963" s="2" t="s">
        <v>57</v>
      </c>
      <c r="F963" s="2" t="s">
        <v>32</v>
      </c>
      <c r="G963" s="2" t="s">
        <v>71</v>
      </c>
      <c r="H963" s="2" t="s">
        <v>61</v>
      </c>
      <c r="I963" s="2">
        <v>43</v>
      </c>
      <c r="J963" s="2">
        <v>0.71334792122538282</v>
      </c>
      <c r="K963" s="2">
        <v>0.7180616740088106</v>
      </c>
      <c r="L963" s="2">
        <v>0.70869565217391306</v>
      </c>
      <c r="M963" s="2" t="s">
        <v>74</v>
      </c>
      <c r="N963" s="2" t="s">
        <v>2479</v>
      </c>
      <c r="O963" s="2" t="s">
        <v>2480</v>
      </c>
      <c r="P963" s="2">
        <v>2.2000000000000002</v>
      </c>
    </row>
    <row r="964" spans="1:16" ht="15.75" customHeight="1" x14ac:dyDescent="0.25">
      <c r="A964" s="2" t="s">
        <v>106</v>
      </c>
      <c r="B964" s="2" t="s">
        <v>62</v>
      </c>
      <c r="C964" s="2" t="s">
        <v>64</v>
      </c>
      <c r="D964" s="2" t="s">
        <v>55</v>
      </c>
      <c r="E964" s="2" t="s">
        <v>57</v>
      </c>
      <c r="F964" s="2" t="s">
        <v>32</v>
      </c>
      <c r="G964" s="2" t="s">
        <v>79</v>
      </c>
      <c r="H964" s="2" t="s">
        <v>61</v>
      </c>
      <c r="I964" s="2">
        <v>44</v>
      </c>
      <c r="J964" s="2">
        <v>0.7222222222222221</v>
      </c>
      <c r="K964" s="2">
        <v>0.71008403361344541</v>
      </c>
      <c r="L964" s="2">
        <v>0.73478260869565215</v>
      </c>
      <c r="M964" s="2" t="s">
        <v>74</v>
      </c>
      <c r="N964" s="2" t="s">
        <v>2481</v>
      </c>
      <c r="O964" s="2" t="s">
        <v>2482</v>
      </c>
      <c r="P964" s="2">
        <v>2.2999999999999998</v>
      </c>
    </row>
    <row r="965" spans="1:16" ht="15.75" customHeight="1" x14ac:dyDescent="0.25">
      <c r="A965" s="2" t="s">
        <v>106</v>
      </c>
      <c r="B965" s="2" t="s">
        <v>62</v>
      </c>
      <c r="C965" s="2" t="s">
        <v>64</v>
      </c>
      <c r="D965" s="2" t="s">
        <v>55</v>
      </c>
      <c r="E965" s="2" t="s">
        <v>57</v>
      </c>
      <c r="F965" s="2" t="s">
        <v>32</v>
      </c>
      <c r="G965" s="2" t="s">
        <v>86</v>
      </c>
      <c r="H965" s="2" t="s">
        <v>61</v>
      </c>
      <c r="I965" s="2">
        <v>45</v>
      </c>
      <c r="J965" s="2">
        <v>0.70247933884297531</v>
      </c>
      <c r="K965" s="2">
        <v>0.6692913385826772</v>
      </c>
      <c r="L965" s="2">
        <v>0.73913043478260865</v>
      </c>
      <c r="M965" s="2" t="s">
        <v>74</v>
      </c>
      <c r="N965" s="2" t="s">
        <v>2483</v>
      </c>
      <c r="O965" s="2" t="s">
        <v>2484</v>
      </c>
      <c r="P965" s="2">
        <v>1.9</v>
      </c>
    </row>
    <row r="966" spans="1:16" ht="15.75" customHeight="1" x14ac:dyDescent="0.25">
      <c r="A966" s="2" t="s">
        <v>106</v>
      </c>
      <c r="B966" s="2" t="s">
        <v>62</v>
      </c>
      <c r="C966" s="2" t="s">
        <v>64</v>
      </c>
      <c r="D966" s="2" t="s">
        <v>55</v>
      </c>
      <c r="E966" s="2" t="s">
        <v>57</v>
      </c>
      <c r="F966" s="2" t="s">
        <v>32</v>
      </c>
      <c r="G966" s="2" t="s">
        <v>93</v>
      </c>
      <c r="H966" s="2" t="s">
        <v>61</v>
      </c>
      <c r="I966" s="2">
        <v>46</v>
      </c>
      <c r="J966" s="2">
        <v>0.71238938053097345</v>
      </c>
      <c r="K966" s="2">
        <v>0.72522522522522526</v>
      </c>
      <c r="L966" s="2">
        <v>0.7</v>
      </c>
      <c r="M966" s="2" t="s">
        <v>74</v>
      </c>
      <c r="N966" s="2" t="s">
        <v>2485</v>
      </c>
      <c r="O966" s="2" t="s">
        <v>2486</v>
      </c>
      <c r="P966" s="2">
        <v>1.9</v>
      </c>
    </row>
    <row r="967" spans="1:16" ht="15.75" customHeight="1" x14ac:dyDescent="0.25">
      <c r="A967" s="2" t="s">
        <v>106</v>
      </c>
      <c r="B967" s="2" t="s">
        <v>62</v>
      </c>
      <c r="C967" s="2" t="s">
        <v>64</v>
      </c>
      <c r="D967" s="2" t="s">
        <v>55</v>
      </c>
      <c r="E967" s="2" t="s">
        <v>57</v>
      </c>
      <c r="F967" s="2" t="s">
        <v>32</v>
      </c>
      <c r="G967" s="2" t="s">
        <v>100</v>
      </c>
      <c r="H967" s="2" t="s">
        <v>61</v>
      </c>
      <c r="I967" s="2">
        <v>47</v>
      </c>
      <c r="J967" s="2">
        <v>0.69120654396728021</v>
      </c>
      <c r="K967" s="2">
        <v>0.65250965250965254</v>
      </c>
      <c r="L967" s="2">
        <v>0.73478260869565215</v>
      </c>
      <c r="M967" s="2" t="s">
        <v>74</v>
      </c>
      <c r="N967" s="2" t="s">
        <v>2487</v>
      </c>
      <c r="O967" s="2" t="s">
        <v>2488</v>
      </c>
      <c r="P967" s="2">
        <v>2.2999999999999998</v>
      </c>
    </row>
    <row r="968" spans="1:16" ht="15.75" customHeight="1" x14ac:dyDescent="0.25">
      <c r="A968" s="2" t="s">
        <v>106</v>
      </c>
      <c r="B968" s="2" t="s">
        <v>62</v>
      </c>
      <c r="C968" s="2" t="s">
        <v>64</v>
      </c>
      <c r="D968" s="2" t="s">
        <v>55</v>
      </c>
      <c r="E968" s="2" t="s">
        <v>57</v>
      </c>
      <c r="F968" s="2" t="s">
        <v>32</v>
      </c>
      <c r="G968" s="2" t="s">
        <v>108</v>
      </c>
      <c r="H968" s="2" t="s">
        <v>61</v>
      </c>
      <c r="I968" s="2">
        <v>48</v>
      </c>
      <c r="J968" s="2">
        <v>0.72427983539094654</v>
      </c>
      <c r="K968" s="2">
        <v>0.6875</v>
      </c>
      <c r="L968" s="2">
        <v>0.76521739130434785</v>
      </c>
      <c r="M968" s="2" t="s">
        <v>74</v>
      </c>
      <c r="N968" s="2" t="s">
        <v>2489</v>
      </c>
      <c r="O968" s="2" t="s">
        <v>2490</v>
      </c>
      <c r="P968" s="2">
        <v>2</v>
      </c>
    </row>
    <row r="969" spans="1:16" ht="15.75" customHeight="1" x14ac:dyDescent="0.25">
      <c r="A969" s="2" t="s">
        <v>106</v>
      </c>
      <c r="B969" s="2" t="s">
        <v>62</v>
      </c>
      <c r="C969" s="2" t="s">
        <v>64</v>
      </c>
      <c r="D969" s="2" t="s">
        <v>55</v>
      </c>
      <c r="E969" s="2" t="s">
        <v>57</v>
      </c>
      <c r="F969" s="2" t="s">
        <v>32</v>
      </c>
      <c r="G969" s="2" t="s">
        <v>113</v>
      </c>
      <c r="H969" s="2" t="s">
        <v>61</v>
      </c>
      <c r="I969" s="2">
        <v>49</v>
      </c>
      <c r="J969" s="2">
        <v>0.69565217391304357</v>
      </c>
      <c r="K969" s="2">
        <v>0.66403162055335974</v>
      </c>
      <c r="L969" s="2">
        <v>0.73043478260869565</v>
      </c>
      <c r="M969" s="2" t="s">
        <v>74</v>
      </c>
      <c r="N969" s="2" t="s">
        <v>2491</v>
      </c>
      <c r="O969" s="2" t="s">
        <v>2492</v>
      </c>
      <c r="P969" s="2">
        <v>1.9</v>
      </c>
    </row>
    <row r="970" spans="1:16" ht="15.75" customHeight="1" x14ac:dyDescent="0.25">
      <c r="A970" s="2" t="s">
        <v>106</v>
      </c>
      <c r="B970" s="2" t="s">
        <v>62</v>
      </c>
      <c r="C970" s="2" t="s">
        <v>64</v>
      </c>
      <c r="D970" s="2" t="s">
        <v>55</v>
      </c>
      <c r="E970" s="2" t="s">
        <v>57</v>
      </c>
      <c r="F970" s="2" t="s">
        <v>32</v>
      </c>
      <c r="G970" s="2" t="s">
        <v>118</v>
      </c>
      <c r="H970" s="2" t="s">
        <v>61</v>
      </c>
      <c r="I970" s="2">
        <v>50</v>
      </c>
      <c r="J970" s="2">
        <v>0.71487603305785119</v>
      </c>
      <c r="K970" s="2">
        <v>0.68110236220472442</v>
      </c>
      <c r="L970" s="2">
        <v>0.75217391304347825</v>
      </c>
      <c r="M970" s="2" t="s">
        <v>74</v>
      </c>
      <c r="N970" s="2" t="s">
        <v>2493</v>
      </c>
      <c r="O970" s="2" t="s">
        <v>2494</v>
      </c>
      <c r="P970" s="2">
        <v>2.2999999999999998</v>
      </c>
    </row>
    <row r="971" spans="1:16" ht="15.75" customHeight="1" x14ac:dyDescent="0.25">
      <c r="A971" s="2" t="s">
        <v>106</v>
      </c>
      <c r="B971" s="2" t="s">
        <v>62</v>
      </c>
      <c r="C971" s="2" t="s">
        <v>64</v>
      </c>
      <c r="D971" s="2" t="s">
        <v>55</v>
      </c>
      <c r="E971" s="2" t="s">
        <v>57</v>
      </c>
      <c r="F971" s="2" t="s">
        <v>32</v>
      </c>
      <c r="G971" s="2" t="s">
        <v>123</v>
      </c>
      <c r="H971" s="2" t="s">
        <v>61</v>
      </c>
      <c r="I971" s="2">
        <v>51</v>
      </c>
      <c r="J971" s="2">
        <v>0.71523178807947019</v>
      </c>
      <c r="K971" s="2">
        <v>0.726457399103139</v>
      </c>
      <c r="L971" s="2">
        <v>0.70434782608695656</v>
      </c>
      <c r="M971" s="2" t="s">
        <v>74</v>
      </c>
      <c r="N971" s="2" t="s">
        <v>2495</v>
      </c>
      <c r="O971" s="2" t="s">
        <v>2496</v>
      </c>
      <c r="P971" s="2">
        <v>2.1</v>
      </c>
    </row>
    <row r="972" spans="1:16" ht="15.75" customHeight="1" x14ac:dyDescent="0.25">
      <c r="A972" s="2" t="s">
        <v>106</v>
      </c>
      <c r="B972" s="2" t="s">
        <v>62</v>
      </c>
      <c r="C972" s="2" t="s">
        <v>64</v>
      </c>
      <c r="D972" s="2" t="s">
        <v>55</v>
      </c>
      <c r="E972" s="2" t="s">
        <v>57</v>
      </c>
      <c r="F972" s="2" t="s">
        <v>32</v>
      </c>
      <c r="G972" s="2" t="s">
        <v>128</v>
      </c>
      <c r="H972" s="2" t="s">
        <v>61</v>
      </c>
      <c r="I972" s="2">
        <v>52</v>
      </c>
      <c r="J972" s="2">
        <v>0.708502024291498</v>
      </c>
      <c r="K972" s="2">
        <v>0.66287878787878785</v>
      </c>
      <c r="L972" s="2">
        <v>0.76086956521739135</v>
      </c>
      <c r="M972" s="2" t="s">
        <v>74</v>
      </c>
      <c r="N972" s="2" t="s">
        <v>2497</v>
      </c>
      <c r="O972" s="2" t="s">
        <v>2498</v>
      </c>
      <c r="P972" s="2">
        <v>2.6</v>
      </c>
    </row>
    <row r="973" spans="1:16" ht="15.75" customHeight="1" x14ac:dyDescent="0.25">
      <c r="A973" s="2" t="s">
        <v>106</v>
      </c>
      <c r="B973" s="2" t="s">
        <v>62</v>
      </c>
      <c r="C973" s="2" t="s">
        <v>64</v>
      </c>
      <c r="D973" s="2" t="s">
        <v>55</v>
      </c>
      <c r="E973" s="2" t="s">
        <v>57</v>
      </c>
      <c r="F973" s="2" t="s">
        <v>32</v>
      </c>
      <c r="G973" s="2" t="s">
        <v>133</v>
      </c>
      <c r="H973" s="2" t="s">
        <v>61</v>
      </c>
      <c r="I973" s="2">
        <v>53</v>
      </c>
      <c r="J973" s="2">
        <v>0.73150105708245228</v>
      </c>
      <c r="K973" s="2">
        <v>0.7119341563786008</v>
      </c>
      <c r="L973" s="2">
        <v>0.75217391304347825</v>
      </c>
      <c r="M973" s="2" t="s">
        <v>74</v>
      </c>
      <c r="N973" s="2" t="s">
        <v>2499</v>
      </c>
      <c r="O973" s="2" t="s">
        <v>2500</v>
      </c>
      <c r="P973" s="2">
        <v>2</v>
      </c>
    </row>
    <row r="974" spans="1:16" ht="15.75" customHeight="1" x14ac:dyDescent="0.25">
      <c r="A974" s="2" t="s">
        <v>106</v>
      </c>
      <c r="B974" s="2" t="s">
        <v>62</v>
      </c>
      <c r="C974" s="2" t="s">
        <v>64</v>
      </c>
      <c r="D974" s="2" t="s">
        <v>55</v>
      </c>
      <c r="E974" s="2" t="s">
        <v>57</v>
      </c>
      <c r="F974" s="2" t="s">
        <v>32</v>
      </c>
      <c r="G974" s="2" t="s">
        <v>138</v>
      </c>
      <c r="H974" s="2" t="s">
        <v>61</v>
      </c>
      <c r="I974" s="2">
        <v>54</v>
      </c>
      <c r="J974" s="2">
        <v>0.69425287356321841</v>
      </c>
      <c r="K974" s="2">
        <v>0.73658536585365852</v>
      </c>
      <c r="L974" s="2">
        <v>0.65652173913043477</v>
      </c>
      <c r="M974" s="2" t="s">
        <v>74</v>
      </c>
      <c r="N974" s="2" t="s">
        <v>2501</v>
      </c>
      <c r="O974" s="2" t="s">
        <v>2502</v>
      </c>
      <c r="P974" s="2">
        <v>2.5</v>
      </c>
    </row>
    <row r="975" spans="1:16" ht="15.75" customHeight="1" x14ac:dyDescent="0.25">
      <c r="A975" s="2" t="s">
        <v>106</v>
      </c>
      <c r="B975" s="2" t="s">
        <v>62</v>
      </c>
      <c r="C975" s="2" t="s">
        <v>64</v>
      </c>
      <c r="D975" s="2" t="s">
        <v>55</v>
      </c>
      <c r="E975" s="2" t="s">
        <v>57</v>
      </c>
      <c r="F975" s="2" t="s">
        <v>32</v>
      </c>
      <c r="G975" s="2" t="s">
        <v>143</v>
      </c>
      <c r="H975" s="2" t="s">
        <v>61</v>
      </c>
      <c r="I975" s="2">
        <v>55</v>
      </c>
      <c r="J975" s="2">
        <v>0.70693512304250561</v>
      </c>
      <c r="K975" s="2">
        <v>0.72811059907834097</v>
      </c>
      <c r="L975" s="2">
        <v>0.68695652173913047</v>
      </c>
      <c r="M975" s="2" t="s">
        <v>74</v>
      </c>
      <c r="N975" s="2" t="s">
        <v>2503</v>
      </c>
      <c r="O975" s="2" t="s">
        <v>2504</v>
      </c>
      <c r="P975" s="2">
        <v>2</v>
      </c>
    </row>
    <row r="976" spans="1:16" ht="15.75" customHeight="1" x14ac:dyDescent="0.25">
      <c r="A976" s="2" t="s">
        <v>106</v>
      </c>
      <c r="B976" s="2" t="s">
        <v>62</v>
      </c>
      <c r="C976" s="2" t="s">
        <v>64</v>
      </c>
      <c r="D976" s="2" t="s">
        <v>55</v>
      </c>
      <c r="E976" s="2" t="s">
        <v>57</v>
      </c>
      <c r="F976" s="2" t="s">
        <v>32</v>
      </c>
      <c r="G976" s="2" t="s">
        <v>149</v>
      </c>
      <c r="H976" s="2" t="s">
        <v>61</v>
      </c>
      <c r="I976" s="2">
        <v>56</v>
      </c>
      <c r="J976" s="2">
        <v>0.72427983539094654</v>
      </c>
      <c r="K976" s="2">
        <v>0.6875</v>
      </c>
      <c r="L976" s="2">
        <v>0.76521739130434785</v>
      </c>
      <c r="M976" s="2" t="s">
        <v>74</v>
      </c>
      <c r="N976" s="2" t="s">
        <v>2505</v>
      </c>
      <c r="O976" s="2" t="s">
        <v>2506</v>
      </c>
      <c r="P976" s="2">
        <v>2</v>
      </c>
    </row>
    <row r="977" spans="1:16" ht="15.75" customHeight="1" x14ac:dyDescent="0.25">
      <c r="A977" s="2" t="s">
        <v>106</v>
      </c>
      <c r="B977" s="2" t="s">
        <v>62</v>
      </c>
      <c r="C977" s="2" t="s">
        <v>64</v>
      </c>
      <c r="D977" s="2" t="s">
        <v>55</v>
      </c>
      <c r="E977" s="2" t="s">
        <v>57</v>
      </c>
      <c r="F977" s="2" t="s">
        <v>32</v>
      </c>
      <c r="G977" s="2" t="s">
        <v>154</v>
      </c>
      <c r="H977" s="2" t="s">
        <v>61</v>
      </c>
      <c r="I977" s="2">
        <v>57</v>
      </c>
      <c r="J977" s="2">
        <v>0.68531468531468531</v>
      </c>
      <c r="K977" s="2">
        <v>0.7386934673366834</v>
      </c>
      <c r="L977" s="2">
        <v>0.63913043478260867</v>
      </c>
      <c r="M977" s="2" t="s">
        <v>74</v>
      </c>
      <c r="N977" s="2" t="s">
        <v>2507</v>
      </c>
      <c r="O977" s="2" t="s">
        <v>2508</v>
      </c>
      <c r="P977" s="2">
        <v>2.4</v>
      </c>
    </row>
    <row r="978" spans="1:16" ht="15.75" customHeight="1" x14ac:dyDescent="0.25">
      <c r="A978" s="2" t="s">
        <v>106</v>
      </c>
      <c r="B978" s="2" t="s">
        <v>62</v>
      </c>
      <c r="C978" s="2" t="s">
        <v>64</v>
      </c>
      <c r="D978" s="2" t="s">
        <v>55</v>
      </c>
      <c r="E978" s="2" t="s">
        <v>57</v>
      </c>
      <c r="F978" s="2" t="s">
        <v>32</v>
      </c>
      <c r="G978" s="2" t="s">
        <v>159</v>
      </c>
      <c r="H978" s="2" t="s">
        <v>61</v>
      </c>
      <c r="I978" s="2">
        <v>58</v>
      </c>
      <c r="J978" s="2">
        <v>0.70901639344262291</v>
      </c>
      <c r="K978" s="2">
        <v>0.6705426356589147</v>
      </c>
      <c r="L978" s="2">
        <v>0.75217391304347825</v>
      </c>
      <c r="M978" s="2" t="s">
        <v>74</v>
      </c>
      <c r="N978" s="2" t="s">
        <v>2509</v>
      </c>
      <c r="O978" s="2" t="s">
        <v>2510</v>
      </c>
      <c r="P978" s="2">
        <v>1.9</v>
      </c>
    </row>
    <row r="979" spans="1:16" ht="15.75" customHeight="1" x14ac:dyDescent="0.25">
      <c r="A979" s="2" t="s">
        <v>106</v>
      </c>
      <c r="B979" s="2" t="s">
        <v>62</v>
      </c>
      <c r="C979" s="2" t="s">
        <v>64</v>
      </c>
      <c r="D979" s="2" t="s">
        <v>55</v>
      </c>
      <c r="E979" s="2" t="s">
        <v>57</v>
      </c>
      <c r="F979" s="2" t="s">
        <v>32</v>
      </c>
      <c r="G979" s="2" t="s">
        <v>164</v>
      </c>
      <c r="H979" s="2" t="s">
        <v>61</v>
      </c>
      <c r="I979" s="2">
        <v>59</v>
      </c>
      <c r="J979" s="2">
        <v>0.70270270270270274</v>
      </c>
      <c r="K979" s="2">
        <v>0.67330677290836649</v>
      </c>
      <c r="L979" s="2">
        <v>0.73478260869565215</v>
      </c>
      <c r="M979" s="2" t="s">
        <v>74</v>
      </c>
      <c r="N979" s="2" t="s">
        <v>2511</v>
      </c>
      <c r="O979" s="2" t="s">
        <v>2512</v>
      </c>
      <c r="P979" s="2">
        <v>2.4</v>
      </c>
    </row>
    <row r="980" spans="1:16" ht="15.75" customHeight="1" x14ac:dyDescent="0.25">
      <c r="A980" s="2" t="s">
        <v>106</v>
      </c>
      <c r="B980" s="2" t="s">
        <v>62</v>
      </c>
      <c r="C980" s="2" t="s">
        <v>64</v>
      </c>
      <c r="D980" s="2" t="s">
        <v>55</v>
      </c>
      <c r="E980" s="2" t="s">
        <v>57</v>
      </c>
      <c r="F980" s="2" t="s">
        <v>32</v>
      </c>
      <c r="G980" s="2" t="s">
        <v>169</v>
      </c>
      <c r="H980" s="2" t="s">
        <v>61</v>
      </c>
      <c r="I980" s="2">
        <v>60</v>
      </c>
      <c r="J980" s="2">
        <v>0.73360655737704916</v>
      </c>
      <c r="K980" s="2">
        <v>0.69379844961240311</v>
      </c>
      <c r="L980" s="2">
        <v>0.77826086956521734</v>
      </c>
      <c r="M980" s="2" t="s">
        <v>74</v>
      </c>
      <c r="N980" s="2" t="s">
        <v>2513</v>
      </c>
      <c r="O980" s="2" t="s">
        <v>2514</v>
      </c>
      <c r="P980" s="2">
        <v>1.9</v>
      </c>
    </row>
    <row r="981" spans="1:16" ht="15.75" customHeight="1" x14ac:dyDescent="0.25">
      <c r="A981" s="2" t="s">
        <v>106</v>
      </c>
      <c r="B981" s="2" t="s">
        <v>62</v>
      </c>
      <c r="C981" s="2" t="s">
        <v>64</v>
      </c>
      <c r="D981" s="2" t="s">
        <v>55</v>
      </c>
      <c r="E981" s="2" t="s">
        <v>57</v>
      </c>
      <c r="F981" s="2" t="s">
        <v>32</v>
      </c>
      <c r="G981" s="2" t="s">
        <v>174</v>
      </c>
      <c r="H981" s="2" t="s">
        <v>61</v>
      </c>
      <c r="I981" s="2">
        <v>61</v>
      </c>
      <c r="J981" s="2">
        <v>0.7071583514099784</v>
      </c>
      <c r="K981" s="2">
        <v>0.7056277056277056</v>
      </c>
      <c r="L981" s="2">
        <v>0.70869565217391306</v>
      </c>
      <c r="M981" s="2" t="s">
        <v>74</v>
      </c>
      <c r="N981" s="2" t="s">
        <v>2515</v>
      </c>
      <c r="O981" s="2" t="s">
        <v>2516</v>
      </c>
      <c r="P981" s="2">
        <v>2.2000000000000002</v>
      </c>
    </row>
    <row r="982" spans="1:16" ht="15.75" customHeight="1" x14ac:dyDescent="0.25">
      <c r="A982" s="2" t="s">
        <v>106</v>
      </c>
      <c r="B982" s="2" t="s">
        <v>62</v>
      </c>
      <c r="C982" s="2" t="s">
        <v>64</v>
      </c>
      <c r="D982" s="2" t="s">
        <v>55</v>
      </c>
      <c r="E982" s="2" t="s">
        <v>179</v>
      </c>
      <c r="F982" s="2" t="s">
        <v>12</v>
      </c>
      <c r="G982" s="2" t="s">
        <v>180</v>
      </c>
      <c r="H982" s="2" t="s">
        <v>182</v>
      </c>
      <c r="I982" s="2">
        <v>42</v>
      </c>
      <c r="J982" s="2">
        <v>0.70658682634730541</v>
      </c>
      <c r="K982" s="2">
        <v>0.7151515151515152</v>
      </c>
      <c r="L982" s="2">
        <v>0.69822485207100593</v>
      </c>
      <c r="M982" s="2" t="s">
        <v>74</v>
      </c>
      <c r="N982" s="2" t="s">
        <v>2517</v>
      </c>
      <c r="O982" s="2" t="s">
        <v>2518</v>
      </c>
      <c r="P982" s="2">
        <v>2.4</v>
      </c>
    </row>
    <row r="983" spans="1:16" ht="15.75" customHeight="1" x14ac:dyDescent="0.25">
      <c r="A983" s="2" t="s">
        <v>106</v>
      </c>
      <c r="B983" s="2" t="s">
        <v>62</v>
      </c>
      <c r="C983" s="2" t="s">
        <v>64</v>
      </c>
      <c r="D983" s="2" t="s">
        <v>55</v>
      </c>
      <c r="E983" s="2" t="s">
        <v>179</v>
      </c>
      <c r="F983" s="2" t="s">
        <v>12</v>
      </c>
      <c r="G983" s="2" t="s">
        <v>186</v>
      </c>
      <c r="H983" s="2" t="s">
        <v>182</v>
      </c>
      <c r="I983" s="2">
        <v>43</v>
      </c>
      <c r="J983" s="2">
        <v>0.71780821917808213</v>
      </c>
      <c r="K983" s="2">
        <v>0.66836734693877553</v>
      </c>
      <c r="L983" s="2">
        <v>0.7751479289940828</v>
      </c>
      <c r="M983" s="2" t="s">
        <v>74</v>
      </c>
      <c r="N983" s="2" t="s">
        <v>2519</v>
      </c>
      <c r="O983" s="2" t="s">
        <v>2520</v>
      </c>
      <c r="P983" s="2">
        <v>2.2000000000000002</v>
      </c>
    </row>
    <row r="984" spans="1:16" ht="15.75" customHeight="1" x14ac:dyDescent="0.25">
      <c r="A984" s="2" t="s">
        <v>106</v>
      </c>
      <c r="B984" s="2" t="s">
        <v>62</v>
      </c>
      <c r="C984" s="2" t="s">
        <v>64</v>
      </c>
      <c r="D984" s="2" t="s">
        <v>55</v>
      </c>
      <c r="E984" s="2" t="s">
        <v>179</v>
      </c>
      <c r="F984" s="2" t="s">
        <v>12</v>
      </c>
      <c r="G984" s="2" t="s">
        <v>192</v>
      </c>
      <c r="H984" s="2" t="s">
        <v>182</v>
      </c>
      <c r="I984" s="2">
        <v>44</v>
      </c>
      <c r="J984" s="2">
        <v>0.72067039106145259</v>
      </c>
      <c r="K984" s="2">
        <v>0.68253968253968256</v>
      </c>
      <c r="L984" s="2">
        <v>0.76331360946745563</v>
      </c>
      <c r="M984" s="2" t="s">
        <v>74</v>
      </c>
      <c r="N984" s="2" t="s">
        <v>2521</v>
      </c>
      <c r="O984" s="2" t="s">
        <v>2522</v>
      </c>
      <c r="P984" s="2">
        <v>2</v>
      </c>
    </row>
    <row r="985" spans="1:16" ht="15.75" customHeight="1" x14ac:dyDescent="0.25">
      <c r="A985" s="2" t="s">
        <v>106</v>
      </c>
      <c r="B985" s="2" t="s">
        <v>62</v>
      </c>
      <c r="C985" s="2" t="s">
        <v>64</v>
      </c>
      <c r="D985" s="2" t="s">
        <v>55</v>
      </c>
      <c r="E985" s="2" t="s">
        <v>179</v>
      </c>
      <c r="F985" s="2" t="s">
        <v>12</v>
      </c>
      <c r="G985" s="2" t="s">
        <v>197</v>
      </c>
      <c r="H985" s="2" t="s">
        <v>182</v>
      </c>
      <c r="I985" s="2">
        <v>45</v>
      </c>
      <c r="J985" s="2">
        <v>0.6975476839237057</v>
      </c>
      <c r="K985" s="2">
        <v>0.64646464646464652</v>
      </c>
      <c r="L985" s="2">
        <v>0.75739644970414199</v>
      </c>
      <c r="M985" s="2" t="s">
        <v>74</v>
      </c>
      <c r="N985" s="2" t="s">
        <v>2523</v>
      </c>
      <c r="O985" s="2" t="s">
        <v>2524</v>
      </c>
      <c r="P985" s="2">
        <v>1.8</v>
      </c>
    </row>
    <row r="986" spans="1:16" ht="15.75" customHeight="1" x14ac:dyDescent="0.25">
      <c r="A986" s="2" t="s">
        <v>106</v>
      </c>
      <c r="B986" s="2" t="s">
        <v>62</v>
      </c>
      <c r="C986" s="2" t="s">
        <v>64</v>
      </c>
      <c r="D986" s="2" t="s">
        <v>55</v>
      </c>
      <c r="E986" s="2" t="s">
        <v>179</v>
      </c>
      <c r="F986" s="2" t="s">
        <v>12</v>
      </c>
      <c r="G986" s="2" t="s">
        <v>202</v>
      </c>
      <c r="H986" s="2" t="s">
        <v>182</v>
      </c>
      <c r="I986" s="2">
        <v>46</v>
      </c>
      <c r="J986" s="2">
        <v>0.70108695652173914</v>
      </c>
      <c r="K986" s="2">
        <v>0.64824120603015079</v>
      </c>
      <c r="L986" s="2">
        <v>0.76331360946745563</v>
      </c>
      <c r="M986" s="2" t="s">
        <v>74</v>
      </c>
      <c r="N986" s="2" t="s">
        <v>2525</v>
      </c>
      <c r="O986" s="2" t="s">
        <v>2526</v>
      </c>
      <c r="P986" s="2">
        <v>2.1</v>
      </c>
    </row>
    <row r="987" spans="1:16" ht="15.75" customHeight="1" x14ac:dyDescent="0.25">
      <c r="A987" s="2" t="s">
        <v>106</v>
      </c>
      <c r="B987" s="2" t="s">
        <v>62</v>
      </c>
      <c r="C987" s="2" t="s">
        <v>64</v>
      </c>
      <c r="D987" s="2" t="s">
        <v>55</v>
      </c>
      <c r="E987" s="2" t="s">
        <v>179</v>
      </c>
      <c r="F987" s="2" t="s">
        <v>12</v>
      </c>
      <c r="G987" s="2" t="s">
        <v>207</v>
      </c>
      <c r="H987" s="2" t="s">
        <v>182</v>
      </c>
      <c r="I987" s="2">
        <v>47</v>
      </c>
      <c r="J987" s="2">
        <v>0.71389645776566768</v>
      </c>
      <c r="K987" s="2">
        <v>0.66161616161616166</v>
      </c>
      <c r="L987" s="2">
        <v>0.7751479289940828</v>
      </c>
      <c r="M987" s="2" t="s">
        <v>74</v>
      </c>
      <c r="N987" s="2" t="s">
        <v>2527</v>
      </c>
      <c r="O987" s="2" t="s">
        <v>2528</v>
      </c>
      <c r="P987" s="2">
        <v>2.1</v>
      </c>
    </row>
    <row r="988" spans="1:16" ht="15.75" customHeight="1" x14ac:dyDescent="0.25">
      <c r="A988" s="2" t="s">
        <v>106</v>
      </c>
      <c r="B988" s="2" t="s">
        <v>62</v>
      </c>
      <c r="C988" s="2" t="s">
        <v>64</v>
      </c>
      <c r="D988" s="2" t="s">
        <v>55</v>
      </c>
      <c r="E988" s="2" t="s">
        <v>179</v>
      </c>
      <c r="F988" s="2" t="s">
        <v>12</v>
      </c>
      <c r="G988" s="2" t="s">
        <v>212</v>
      </c>
      <c r="H988" s="2" t="s">
        <v>182</v>
      </c>
      <c r="I988" s="2">
        <v>48</v>
      </c>
      <c r="J988" s="2">
        <v>0.71780821917808213</v>
      </c>
      <c r="K988" s="2">
        <v>0.66836734693877553</v>
      </c>
      <c r="L988" s="2">
        <v>0.7751479289940828</v>
      </c>
      <c r="M988" s="2" t="s">
        <v>74</v>
      </c>
      <c r="N988" s="2" t="s">
        <v>2529</v>
      </c>
      <c r="O988" s="2" t="s">
        <v>2530</v>
      </c>
      <c r="P988" s="2">
        <v>1.7</v>
      </c>
    </row>
    <row r="989" spans="1:16" ht="15.75" customHeight="1" x14ac:dyDescent="0.25">
      <c r="A989" s="2" t="s">
        <v>106</v>
      </c>
      <c r="B989" s="2" t="s">
        <v>62</v>
      </c>
      <c r="C989" s="2" t="s">
        <v>64</v>
      </c>
      <c r="D989" s="2" t="s">
        <v>55</v>
      </c>
      <c r="E989" s="2" t="s">
        <v>179</v>
      </c>
      <c r="F989" s="2" t="s">
        <v>12</v>
      </c>
      <c r="G989" s="2" t="s">
        <v>217</v>
      </c>
      <c r="H989" s="2" t="s">
        <v>182</v>
      </c>
      <c r="I989" s="2">
        <v>49</v>
      </c>
      <c r="J989" s="2">
        <v>0.71549295774647881</v>
      </c>
      <c r="K989" s="2">
        <v>0.68279569892473113</v>
      </c>
      <c r="L989" s="2">
        <v>0.75147928994082835</v>
      </c>
      <c r="M989" s="2" t="s">
        <v>74</v>
      </c>
      <c r="N989" s="2" t="s">
        <v>2531</v>
      </c>
      <c r="O989" s="2" t="s">
        <v>2532</v>
      </c>
      <c r="P989" s="2">
        <v>1.7</v>
      </c>
    </row>
    <row r="990" spans="1:16" ht="15.75" customHeight="1" x14ac:dyDescent="0.25">
      <c r="A990" s="2" t="s">
        <v>106</v>
      </c>
      <c r="B990" s="2" t="s">
        <v>62</v>
      </c>
      <c r="C990" s="2" t="s">
        <v>64</v>
      </c>
      <c r="D990" s="2" t="s">
        <v>55</v>
      </c>
      <c r="E990" s="2" t="s">
        <v>179</v>
      </c>
      <c r="F990" s="2" t="s">
        <v>12</v>
      </c>
      <c r="G990" s="2" t="s">
        <v>222</v>
      </c>
      <c r="H990" s="2" t="s">
        <v>182</v>
      </c>
      <c r="I990" s="2">
        <v>50</v>
      </c>
      <c r="J990" s="2">
        <v>0.71584699453551914</v>
      </c>
      <c r="K990" s="2">
        <v>0.6649746192893401</v>
      </c>
      <c r="L990" s="2">
        <v>0.7751479289940828</v>
      </c>
      <c r="M990" s="2" t="s">
        <v>74</v>
      </c>
      <c r="N990" s="2" t="s">
        <v>2533</v>
      </c>
      <c r="O990" s="2" t="s">
        <v>2534</v>
      </c>
      <c r="P990" s="2">
        <v>2.2999999999999998</v>
      </c>
    </row>
    <row r="991" spans="1:16" ht="15.75" customHeight="1" x14ac:dyDescent="0.25">
      <c r="A991" s="2" t="s">
        <v>106</v>
      </c>
      <c r="B991" s="2" t="s">
        <v>62</v>
      </c>
      <c r="C991" s="2" t="s">
        <v>64</v>
      </c>
      <c r="D991" s="2" t="s">
        <v>55</v>
      </c>
      <c r="E991" s="2" t="s">
        <v>179</v>
      </c>
      <c r="F991" s="2" t="s">
        <v>12</v>
      </c>
      <c r="G991" s="2" t="s">
        <v>227</v>
      </c>
      <c r="H991" s="2" t="s">
        <v>182</v>
      </c>
      <c r="I991" s="2">
        <v>51</v>
      </c>
      <c r="J991" s="2">
        <v>0.7262872628726289</v>
      </c>
      <c r="K991" s="2">
        <v>0.67</v>
      </c>
      <c r="L991" s="2">
        <v>0.79289940828402372</v>
      </c>
      <c r="M991" s="2" t="s">
        <v>74</v>
      </c>
      <c r="N991" s="2" t="s">
        <v>2535</v>
      </c>
      <c r="O991" s="2" t="s">
        <v>2536</v>
      </c>
      <c r="P991" s="2">
        <v>1.7</v>
      </c>
    </row>
    <row r="992" spans="1:16" ht="15.75" customHeight="1" x14ac:dyDescent="0.25">
      <c r="A992" s="2" t="s">
        <v>106</v>
      </c>
      <c r="B992" s="2" t="s">
        <v>62</v>
      </c>
      <c r="C992" s="2" t="s">
        <v>64</v>
      </c>
      <c r="D992" s="2" t="s">
        <v>55</v>
      </c>
      <c r="E992" s="2" t="s">
        <v>179</v>
      </c>
      <c r="F992" s="2" t="s">
        <v>12</v>
      </c>
      <c r="G992" s="2" t="s">
        <v>232</v>
      </c>
      <c r="H992" s="2" t="s">
        <v>182</v>
      </c>
      <c r="I992" s="2">
        <v>52</v>
      </c>
      <c r="J992" s="2">
        <v>0.73537604456824524</v>
      </c>
      <c r="K992" s="2">
        <v>0.69473684210526321</v>
      </c>
      <c r="L992" s="2">
        <v>0.78106508875739644</v>
      </c>
      <c r="M992" s="2" t="s">
        <v>74</v>
      </c>
      <c r="N992" s="2" t="s">
        <v>2537</v>
      </c>
      <c r="O992" s="2" t="s">
        <v>2538</v>
      </c>
      <c r="P992" s="2">
        <v>1.8</v>
      </c>
    </row>
    <row r="993" spans="1:16" ht="15.75" customHeight="1" x14ac:dyDescent="0.25">
      <c r="A993" s="2" t="s">
        <v>106</v>
      </c>
      <c r="B993" s="2" t="s">
        <v>62</v>
      </c>
      <c r="C993" s="2" t="s">
        <v>64</v>
      </c>
      <c r="D993" s="2" t="s">
        <v>55</v>
      </c>
      <c r="E993" s="2" t="s">
        <v>179</v>
      </c>
      <c r="F993" s="2" t="s">
        <v>12</v>
      </c>
      <c r="G993" s="2" t="s">
        <v>237</v>
      </c>
      <c r="H993" s="2" t="s">
        <v>182</v>
      </c>
      <c r="I993" s="2">
        <v>53</v>
      </c>
      <c r="J993" s="2">
        <v>0.71544715447154472</v>
      </c>
      <c r="K993" s="2">
        <v>0.66</v>
      </c>
      <c r="L993" s="2">
        <v>0.78106508875739644</v>
      </c>
      <c r="M993" s="2" t="s">
        <v>74</v>
      </c>
      <c r="N993" s="2" t="s">
        <v>2539</v>
      </c>
      <c r="O993" s="2" t="s">
        <v>2540</v>
      </c>
      <c r="P993" s="2">
        <v>2.2000000000000002</v>
      </c>
    </row>
    <row r="994" spans="1:16" ht="15.75" customHeight="1" x14ac:dyDescent="0.25">
      <c r="A994" s="2" t="s">
        <v>106</v>
      </c>
      <c r="B994" s="2" t="s">
        <v>62</v>
      </c>
      <c r="C994" s="2" t="s">
        <v>64</v>
      </c>
      <c r="D994" s="2" t="s">
        <v>55</v>
      </c>
      <c r="E994" s="2" t="s">
        <v>179</v>
      </c>
      <c r="F994" s="2" t="s">
        <v>12</v>
      </c>
      <c r="G994" s="2" t="s">
        <v>242</v>
      </c>
      <c r="H994" s="2" t="s">
        <v>182</v>
      </c>
      <c r="I994" s="2">
        <v>54</v>
      </c>
      <c r="J994" s="2">
        <v>0.70652173913043481</v>
      </c>
      <c r="K994" s="2">
        <v>0.65326633165829151</v>
      </c>
      <c r="L994" s="2">
        <v>0.76923076923076927</v>
      </c>
      <c r="M994" s="2" t="s">
        <v>74</v>
      </c>
      <c r="N994" s="2" t="s">
        <v>2541</v>
      </c>
      <c r="O994" s="2" t="s">
        <v>2542</v>
      </c>
      <c r="P994" s="2">
        <v>1.9</v>
      </c>
    </row>
    <row r="995" spans="1:16" ht="15.75" customHeight="1" x14ac:dyDescent="0.25">
      <c r="A995" s="2" t="s">
        <v>106</v>
      </c>
      <c r="B995" s="2" t="s">
        <v>62</v>
      </c>
      <c r="C995" s="2" t="s">
        <v>64</v>
      </c>
      <c r="D995" s="2" t="s">
        <v>55</v>
      </c>
      <c r="E995" s="2" t="s">
        <v>179</v>
      </c>
      <c r="F995" s="2" t="s">
        <v>12</v>
      </c>
      <c r="G995" s="2" t="s">
        <v>247</v>
      </c>
      <c r="H995" s="2" t="s">
        <v>182</v>
      </c>
      <c r="I995" s="2">
        <v>55</v>
      </c>
      <c r="J995" s="2">
        <v>0.70967741935483863</v>
      </c>
      <c r="K995" s="2">
        <v>0.65024630541871919</v>
      </c>
      <c r="L995" s="2">
        <v>0.78106508875739644</v>
      </c>
      <c r="M995" s="2" t="s">
        <v>74</v>
      </c>
      <c r="N995" s="2" t="s">
        <v>2543</v>
      </c>
      <c r="O995" s="2" t="s">
        <v>2544</v>
      </c>
      <c r="P995" s="2">
        <v>1.7</v>
      </c>
    </row>
    <row r="996" spans="1:16" ht="15.75" customHeight="1" x14ac:dyDescent="0.25">
      <c r="A996" s="2" t="s">
        <v>106</v>
      </c>
      <c r="B996" s="2" t="s">
        <v>62</v>
      </c>
      <c r="C996" s="2" t="s">
        <v>64</v>
      </c>
      <c r="D996" s="2" t="s">
        <v>55</v>
      </c>
      <c r="E996" s="2" t="s">
        <v>179</v>
      </c>
      <c r="F996" s="2" t="s">
        <v>12</v>
      </c>
      <c r="G996" s="2" t="s">
        <v>252</v>
      </c>
      <c r="H996" s="2" t="s">
        <v>182</v>
      </c>
      <c r="I996" s="2">
        <v>56</v>
      </c>
      <c r="J996" s="2">
        <v>0.7189189189189189</v>
      </c>
      <c r="K996" s="2">
        <v>0.6616915422885572</v>
      </c>
      <c r="L996" s="2">
        <v>0.78698224852071008</v>
      </c>
      <c r="M996" s="2" t="s">
        <v>74</v>
      </c>
      <c r="N996" s="2" t="s">
        <v>2545</v>
      </c>
      <c r="O996" s="2" t="s">
        <v>2546</v>
      </c>
      <c r="P996" s="2">
        <v>1.7</v>
      </c>
    </row>
    <row r="997" spans="1:16" ht="15.75" customHeight="1" x14ac:dyDescent="0.25">
      <c r="A997" s="2" t="s">
        <v>106</v>
      </c>
      <c r="B997" s="2" t="s">
        <v>62</v>
      </c>
      <c r="C997" s="2" t="s">
        <v>64</v>
      </c>
      <c r="D997" s="2" t="s">
        <v>55</v>
      </c>
      <c r="E997" s="2" t="s">
        <v>179</v>
      </c>
      <c r="F997" s="2" t="s">
        <v>12</v>
      </c>
      <c r="G997" s="2" t="s">
        <v>257</v>
      </c>
      <c r="H997" s="2" t="s">
        <v>182</v>
      </c>
      <c r="I997" s="2">
        <v>57</v>
      </c>
      <c r="J997" s="2">
        <v>0.71739130434782605</v>
      </c>
      <c r="K997" s="2">
        <v>0.66331658291457285</v>
      </c>
      <c r="L997" s="2">
        <v>0.78106508875739644</v>
      </c>
      <c r="M997" s="2" t="s">
        <v>74</v>
      </c>
      <c r="N997" s="2" t="s">
        <v>2547</v>
      </c>
      <c r="O997" s="2" t="s">
        <v>2548</v>
      </c>
      <c r="P997" s="2">
        <v>2.2000000000000002</v>
      </c>
    </row>
    <row r="998" spans="1:16" ht="15.75" customHeight="1" x14ac:dyDescent="0.25">
      <c r="A998" s="2" t="s">
        <v>106</v>
      </c>
      <c r="B998" s="2" t="s">
        <v>62</v>
      </c>
      <c r="C998" s="2" t="s">
        <v>64</v>
      </c>
      <c r="D998" s="2" t="s">
        <v>55</v>
      </c>
      <c r="E998" s="2" t="s">
        <v>179</v>
      </c>
      <c r="F998" s="2" t="s">
        <v>12</v>
      </c>
      <c r="G998" s="2" t="s">
        <v>262</v>
      </c>
      <c r="H998" s="2" t="s">
        <v>182</v>
      </c>
      <c r="I998" s="2">
        <v>58</v>
      </c>
      <c r="J998" s="2">
        <v>0.70422535211267612</v>
      </c>
      <c r="K998" s="2">
        <v>0.67204301075268813</v>
      </c>
      <c r="L998" s="2">
        <v>0.73964497041420119</v>
      </c>
      <c r="M998" s="2" t="s">
        <v>74</v>
      </c>
      <c r="N998" s="2" t="s">
        <v>2549</v>
      </c>
      <c r="O998" s="2" t="s">
        <v>2550</v>
      </c>
      <c r="P998" s="2">
        <v>1.7</v>
      </c>
    </row>
    <row r="999" spans="1:16" ht="15.75" customHeight="1" x14ac:dyDescent="0.25">
      <c r="A999" s="2" t="s">
        <v>106</v>
      </c>
      <c r="B999" s="2" t="s">
        <v>62</v>
      </c>
      <c r="C999" s="2" t="s">
        <v>64</v>
      </c>
      <c r="D999" s="2" t="s">
        <v>55</v>
      </c>
      <c r="E999" s="2" t="s">
        <v>179</v>
      </c>
      <c r="F999" s="2" t="s">
        <v>12</v>
      </c>
      <c r="G999" s="2" t="s">
        <v>267</v>
      </c>
      <c r="H999" s="2" t="s">
        <v>182</v>
      </c>
      <c r="I999" s="2">
        <v>59</v>
      </c>
      <c r="J999" s="2">
        <v>0.7325581395348838</v>
      </c>
      <c r="K999" s="2">
        <v>0.72</v>
      </c>
      <c r="L999" s="2">
        <v>0.74556213017751483</v>
      </c>
      <c r="M999" s="2" t="s">
        <v>74</v>
      </c>
      <c r="N999" s="2" t="s">
        <v>2551</v>
      </c>
      <c r="O999" s="2" t="s">
        <v>2552</v>
      </c>
      <c r="P999" s="2">
        <v>1.8</v>
      </c>
    </row>
    <row r="1000" spans="1:16" ht="15.75" customHeight="1" x14ac:dyDescent="0.25">
      <c r="A1000" s="2" t="s">
        <v>106</v>
      </c>
      <c r="B1000" s="2" t="s">
        <v>62</v>
      </c>
      <c r="C1000" s="2" t="s">
        <v>64</v>
      </c>
      <c r="D1000" s="2" t="s">
        <v>55</v>
      </c>
      <c r="E1000" s="2" t="s">
        <v>179</v>
      </c>
      <c r="F1000" s="2" t="s">
        <v>12</v>
      </c>
      <c r="G1000" s="2" t="s">
        <v>272</v>
      </c>
      <c r="H1000" s="2" t="s">
        <v>182</v>
      </c>
      <c r="I1000" s="2">
        <v>60</v>
      </c>
      <c r="J1000" s="2">
        <v>0.72222222222222232</v>
      </c>
      <c r="K1000" s="2">
        <v>0.68062827225130895</v>
      </c>
      <c r="L1000" s="2">
        <v>0.76923076923076927</v>
      </c>
      <c r="M1000" s="2" t="s">
        <v>74</v>
      </c>
      <c r="N1000" s="2" t="s">
        <v>2553</v>
      </c>
      <c r="O1000" s="2" t="s">
        <v>2554</v>
      </c>
      <c r="P1000" s="2">
        <v>2.1</v>
      </c>
    </row>
    <row r="1001" spans="1:16" ht="15.75" customHeight="1" x14ac:dyDescent="0.25">
      <c r="A1001" s="2" t="s">
        <v>106</v>
      </c>
      <c r="B1001" s="2" t="s">
        <v>62</v>
      </c>
      <c r="C1001" s="2" t="s">
        <v>64</v>
      </c>
      <c r="D1001" s="2" t="s">
        <v>55</v>
      </c>
      <c r="E1001" s="2" t="s">
        <v>179</v>
      </c>
      <c r="F1001" s="2" t="s">
        <v>12</v>
      </c>
      <c r="G1001" s="2" t="s">
        <v>277</v>
      </c>
      <c r="H1001" s="2" t="s">
        <v>182</v>
      </c>
      <c r="I1001" s="2">
        <v>61</v>
      </c>
      <c r="J1001" s="2">
        <v>0.70967741935483863</v>
      </c>
      <c r="K1001" s="2">
        <v>0.65024630541871919</v>
      </c>
      <c r="L1001" s="2">
        <v>0.78106508875739644</v>
      </c>
      <c r="M1001" s="2" t="s">
        <v>74</v>
      </c>
      <c r="N1001" s="2" t="s">
        <v>2555</v>
      </c>
      <c r="O1001" s="2" t="s">
        <v>2556</v>
      </c>
      <c r="P1001" s="2">
        <v>2.1</v>
      </c>
    </row>
    <row r="1002" spans="1:16" ht="15.75" customHeight="1" x14ac:dyDescent="0.25">
      <c r="A1002" s="2" t="s">
        <v>106</v>
      </c>
      <c r="B1002" s="2" t="s">
        <v>62</v>
      </c>
      <c r="C1002" s="2" t="s">
        <v>64</v>
      </c>
      <c r="D1002" s="2" t="s">
        <v>55</v>
      </c>
      <c r="E1002" s="2" t="s">
        <v>282</v>
      </c>
      <c r="F1002" s="2" t="s">
        <v>26</v>
      </c>
      <c r="G1002" s="2" t="s">
        <v>283</v>
      </c>
      <c r="H1002" s="2" t="s">
        <v>285</v>
      </c>
      <c r="I1002" s="2">
        <v>42</v>
      </c>
      <c r="J1002" s="2">
        <v>0.74022988505747134</v>
      </c>
      <c r="K1002" s="2">
        <v>0.755868544600939</v>
      </c>
      <c r="L1002" s="2">
        <v>0.72522522522522526</v>
      </c>
      <c r="M1002" s="2" t="s">
        <v>74</v>
      </c>
      <c r="N1002" s="2" t="s">
        <v>2557</v>
      </c>
      <c r="O1002" s="2" t="s">
        <v>2558</v>
      </c>
      <c r="P1002" s="2">
        <v>2.5</v>
      </c>
    </row>
    <row r="1003" spans="1:16" ht="15.75" customHeight="1" x14ac:dyDescent="0.25">
      <c r="A1003" s="2" t="s">
        <v>106</v>
      </c>
      <c r="B1003" s="2" t="s">
        <v>62</v>
      </c>
      <c r="C1003" s="2" t="s">
        <v>64</v>
      </c>
      <c r="D1003" s="2" t="s">
        <v>55</v>
      </c>
      <c r="E1003" s="2" t="s">
        <v>282</v>
      </c>
      <c r="F1003" s="2" t="s">
        <v>26</v>
      </c>
      <c r="G1003" s="2" t="s">
        <v>289</v>
      </c>
      <c r="H1003" s="2" t="s">
        <v>285</v>
      </c>
      <c r="I1003" s="2">
        <v>43</v>
      </c>
      <c r="J1003" s="2">
        <v>0.73253012048192767</v>
      </c>
      <c r="K1003" s="2">
        <v>0.78756476683937826</v>
      </c>
      <c r="L1003" s="2">
        <v>0.68468468468468469</v>
      </c>
      <c r="M1003" s="2" t="s">
        <v>74</v>
      </c>
      <c r="N1003" s="2" t="s">
        <v>2559</v>
      </c>
      <c r="O1003" s="2" t="s">
        <v>2560</v>
      </c>
      <c r="P1003" s="2">
        <v>2.2999999999999998</v>
      </c>
    </row>
    <row r="1004" spans="1:16" ht="15.75" customHeight="1" x14ac:dyDescent="0.25">
      <c r="A1004" s="2" t="s">
        <v>106</v>
      </c>
      <c r="B1004" s="2" t="s">
        <v>62</v>
      </c>
      <c r="C1004" s="2" t="s">
        <v>64</v>
      </c>
      <c r="D1004" s="2" t="s">
        <v>55</v>
      </c>
      <c r="E1004" s="2" t="s">
        <v>282</v>
      </c>
      <c r="F1004" s="2" t="s">
        <v>26</v>
      </c>
      <c r="G1004" s="2" t="s">
        <v>294</v>
      </c>
      <c r="H1004" s="2" t="s">
        <v>285</v>
      </c>
      <c r="I1004" s="2">
        <v>44</v>
      </c>
      <c r="J1004" s="2">
        <v>0.73922902494331066</v>
      </c>
      <c r="K1004" s="2">
        <v>0.74429223744292239</v>
      </c>
      <c r="L1004" s="2">
        <v>0.73423423423423428</v>
      </c>
      <c r="M1004" s="2" t="s">
        <v>74</v>
      </c>
      <c r="N1004" s="2" t="s">
        <v>2561</v>
      </c>
      <c r="O1004" s="2" t="s">
        <v>2562</v>
      </c>
      <c r="P1004" s="2">
        <v>2.4</v>
      </c>
    </row>
    <row r="1005" spans="1:16" ht="15.75" customHeight="1" x14ac:dyDescent="0.25">
      <c r="A1005" s="2" t="s">
        <v>106</v>
      </c>
      <c r="B1005" s="2" t="s">
        <v>62</v>
      </c>
      <c r="C1005" s="2" t="s">
        <v>64</v>
      </c>
      <c r="D1005" s="2" t="s">
        <v>55</v>
      </c>
      <c r="E1005" s="2" t="s">
        <v>282</v>
      </c>
      <c r="F1005" s="2" t="s">
        <v>26</v>
      </c>
      <c r="G1005" s="2" t="s">
        <v>299</v>
      </c>
      <c r="H1005" s="2" t="s">
        <v>285</v>
      </c>
      <c r="I1005" s="2">
        <v>45</v>
      </c>
      <c r="J1005" s="2">
        <v>0.74008810572687223</v>
      </c>
      <c r="K1005" s="2">
        <v>0.72413793103448276</v>
      </c>
      <c r="L1005" s="2">
        <v>0.7567567567567568</v>
      </c>
      <c r="M1005" s="2" t="s">
        <v>74</v>
      </c>
      <c r="N1005" s="2" t="s">
        <v>2563</v>
      </c>
      <c r="O1005" s="2" t="s">
        <v>2564</v>
      </c>
      <c r="P1005" s="2">
        <v>1.8</v>
      </c>
    </row>
    <row r="1006" spans="1:16" ht="15.75" customHeight="1" x14ac:dyDescent="0.25">
      <c r="A1006" s="2" t="s">
        <v>106</v>
      </c>
      <c r="B1006" s="2" t="s">
        <v>62</v>
      </c>
      <c r="C1006" s="2" t="s">
        <v>64</v>
      </c>
      <c r="D1006" s="2" t="s">
        <v>55</v>
      </c>
      <c r="E1006" s="2" t="s">
        <v>282</v>
      </c>
      <c r="F1006" s="2" t="s">
        <v>26</v>
      </c>
      <c r="G1006" s="2" t="s">
        <v>304</v>
      </c>
      <c r="H1006" s="2" t="s">
        <v>285</v>
      </c>
      <c r="I1006" s="2">
        <v>46</v>
      </c>
      <c r="J1006" s="2">
        <v>0.72766884531590414</v>
      </c>
      <c r="K1006" s="2">
        <v>0.70464135021097052</v>
      </c>
      <c r="L1006" s="2">
        <v>0.75225225225225223</v>
      </c>
      <c r="M1006" s="2" t="s">
        <v>74</v>
      </c>
      <c r="N1006" s="2" t="s">
        <v>2565</v>
      </c>
      <c r="O1006" s="2" t="s">
        <v>2566</v>
      </c>
      <c r="P1006" s="2">
        <v>2.2999999999999998</v>
      </c>
    </row>
    <row r="1007" spans="1:16" ht="15.75" customHeight="1" x14ac:dyDescent="0.25">
      <c r="A1007" s="2" t="s">
        <v>106</v>
      </c>
      <c r="B1007" s="2" t="s">
        <v>62</v>
      </c>
      <c r="C1007" s="2" t="s">
        <v>64</v>
      </c>
      <c r="D1007" s="2" t="s">
        <v>55</v>
      </c>
      <c r="E1007" s="2" t="s">
        <v>282</v>
      </c>
      <c r="F1007" s="2" t="s">
        <v>26</v>
      </c>
      <c r="G1007" s="2" t="s">
        <v>309</v>
      </c>
      <c r="H1007" s="2" t="s">
        <v>285</v>
      </c>
      <c r="I1007" s="2">
        <v>47</v>
      </c>
      <c r="J1007" s="2">
        <v>0.75604395604395613</v>
      </c>
      <c r="K1007" s="2">
        <v>0.7381974248927039</v>
      </c>
      <c r="L1007" s="2">
        <v>0.77477477477477474</v>
      </c>
      <c r="M1007" s="2" t="s">
        <v>74</v>
      </c>
      <c r="N1007" s="2" t="s">
        <v>2567</v>
      </c>
      <c r="O1007" s="2" t="s">
        <v>2568</v>
      </c>
      <c r="P1007" s="2">
        <v>2.2000000000000002</v>
      </c>
    </row>
    <row r="1008" spans="1:16" ht="15.75" customHeight="1" x14ac:dyDescent="0.25">
      <c r="A1008" s="2" t="s">
        <v>106</v>
      </c>
      <c r="B1008" s="2" t="s">
        <v>62</v>
      </c>
      <c r="C1008" s="2" t="s">
        <v>64</v>
      </c>
      <c r="D1008" s="2" t="s">
        <v>55</v>
      </c>
      <c r="E1008" s="2" t="s">
        <v>282</v>
      </c>
      <c r="F1008" s="2" t="s">
        <v>26</v>
      </c>
      <c r="G1008" s="2" t="s">
        <v>314</v>
      </c>
      <c r="H1008" s="2" t="s">
        <v>285</v>
      </c>
      <c r="I1008" s="2">
        <v>48</v>
      </c>
      <c r="J1008" s="2">
        <v>0.71910112359550549</v>
      </c>
      <c r="K1008" s="2">
        <v>0.71748878923766812</v>
      </c>
      <c r="L1008" s="2">
        <v>0.72072072072072069</v>
      </c>
      <c r="M1008" s="2" t="s">
        <v>74</v>
      </c>
      <c r="N1008" s="2" t="s">
        <v>2569</v>
      </c>
      <c r="O1008" s="2" t="s">
        <v>2570</v>
      </c>
      <c r="P1008" s="2">
        <v>2.2999999999999998</v>
      </c>
    </row>
    <row r="1009" spans="1:16" ht="15.75" customHeight="1" x14ac:dyDescent="0.25">
      <c r="A1009" s="2" t="s">
        <v>106</v>
      </c>
      <c r="B1009" s="2" t="s">
        <v>62</v>
      </c>
      <c r="C1009" s="2" t="s">
        <v>64</v>
      </c>
      <c r="D1009" s="2" t="s">
        <v>55</v>
      </c>
      <c r="E1009" s="2" t="s">
        <v>282</v>
      </c>
      <c r="F1009" s="2" t="s">
        <v>26</v>
      </c>
      <c r="G1009" s="2" t="s">
        <v>319</v>
      </c>
      <c r="H1009" s="2" t="s">
        <v>285</v>
      </c>
      <c r="I1009" s="2">
        <v>49</v>
      </c>
      <c r="J1009" s="2">
        <v>0.73362445414847166</v>
      </c>
      <c r="K1009" s="2">
        <v>0.71186440677966101</v>
      </c>
      <c r="L1009" s="2">
        <v>0.7567567567567568</v>
      </c>
      <c r="M1009" s="2" t="s">
        <v>74</v>
      </c>
      <c r="N1009" s="2" t="s">
        <v>2571</v>
      </c>
      <c r="O1009" s="2" t="s">
        <v>2572</v>
      </c>
      <c r="P1009" s="2">
        <v>2.5</v>
      </c>
    </row>
    <row r="1010" spans="1:16" ht="15.75" customHeight="1" x14ac:dyDescent="0.25">
      <c r="A1010" s="2" t="s">
        <v>106</v>
      </c>
      <c r="B1010" s="2" t="s">
        <v>62</v>
      </c>
      <c r="C1010" s="2" t="s">
        <v>64</v>
      </c>
      <c r="D1010" s="2" t="s">
        <v>55</v>
      </c>
      <c r="E1010" s="2" t="s">
        <v>282</v>
      </c>
      <c r="F1010" s="2" t="s">
        <v>26</v>
      </c>
      <c r="G1010" s="2" t="s">
        <v>324</v>
      </c>
      <c r="H1010" s="2" t="s">
        <v>285</v>
      </c>
      <c r="I1010" s="2">
        <v>50</v>
      </c>
      <c r="J1010" s="2">
        <v>0.74879227053140085</v>
      </c>
      <c r="K1010" s="2">
        <v>0.80729166666666663</v>
      </c>
      <c r="L1010" s="2">
        <v>0.69819819819819817</v>
      </c>
      <c r="M1010" s="2" t="s">
        <v>74</v>
      </c>
      <c r="N1010" s="2" t="s">
        <v>2573</v>
      </c>
      <c r="O1010" s="2" t="s">
        <v>2574</v>
      </c>
      <c r="P1010" s="2">
        <v>2</v>
      </c>
    </row>
    <row r="1011" spans="1:16" ht="15.75" customHeight="1" x14ac:dyDescent="0.25">
      <c r="A1011" s="2" t="s">
        <v>106</v>
      </c>
      <c r="B1011" s="2" t="s">
        <v>62</v>
      </c>
      <c r="C1011" s="2" t="s">
        <v>64</v>
      </c>
      <c r="D1011" s="2" t="s">
        <v>55</v>
      </c>
      <c r="E1011" s="2" t="s">
        <v>282</v>
      </c>
      <c r="F1011" s="2" t="s">
        <v>26</v>
      </c>
      <c r="G1011" s="2" t="s">
        <v>329</v>
      </c>
      <c r="H1011" s="2" t="s">
        <v>285</v>
      </c>
      <c r="I1011" s="2">
        <v>51</v>
      </c>
      <c r="J1011" s="2">
        <v>0.74285714285714288</v>
      </c>
      <c r="K1011" s="2">
        <v>0.72532188841201717</v>
      </c>
      <c r="L1011" s="2">
        <v>0.76126126126126126</v>
      </c>
      <c r="M1011" s="2" t="s">
        <v>74</v>
      </c>
      <c r="N1011" s="2" t="s">
        <v>2575</v>
      </c>
      <c r="O1011" s="2" t="s">
        <v>2576</v>
      </c>
      <c r="P1011" s="2">
        <v>1.9</v>
      </c>
    </row>
    <row r="1012" spans="1:16" ht="15.75" customHeight="1" x14ac:dyDescent="0.25">
      <c r="A1012" s="2" t="s">
        <v>106</v>
      </c>
      <c r="B1012" s="2" t="s">
        <v>62</v>
      </c>
      <c r="C1012" s="2" t="s">
        <v>64</v>
      </c>
      <c r="D1012" s="2" t="s">
        <v>55</v>
      </c>
      <c r="E1012" s="2" t="s">
        <v>282</v>
      </c>
      <c r="F1012" s="2" t="s">
        <v>26</v>
      </c>
      <c r="G1012" s="2" t="s">
        <v>334</v>
      </c>
      <c r="H1012" s="2" t="s">
        <v>285</v>
      </c>
      <c r="I1012" s="2">
        <v>52</v>
      </c>
      <c r="J1012" s="2">
        <v>0.74939172749391725</v>
      </c>
      <c r="K1012" s="2">
        <v>0.81481481481481477</v>
      </c>
      <c r="L1012" s="2">
        <v>0.69369369369369371</v>
      </c>
      <c r="M1012" s="2" t="s">
        <v>74</v>
      </c>
      <c r="N1012" s="2" t="s">
        <v>2577</v>
      </c>
      <c r="O1012" s="2" t="s">
        <v>2578</v>
      </c>
      <c r="P1012" s="2">
        <v>2.5</v>
      </c>
    </row>
    <row r="1013" spans="1:16" ht="15.75" customHeight="1" x14ac:dyDescent="0.25">
      <c r="A1013" s="2" t="s">
        <v>106</v>
      </c>
      <c r="B1013" s="2" t="s">
        <v>62</v>
      </c>
      <c r="C1013" s="2" t="s">
        <v>64</v>
      </c>
      <c r="D1013" s="2" t="s">
        <v>55</v>
      </c>
      <c r="E1013" s="2" t="s">
        <v>282</v>
      </c>
      <c r="F1013" s="2" t="s">
        <v>26</v>
      </c>
      <c r="G1013" s="2" t="s">
        <v>339</v>
      </c>
      <c r="H1013" s="2" t="s">
        <v>285</v>
      </c>
      <c r="I1013" s="2">
        <v>53</v>
      </c>
      <c r="J1013" s="2">
        <v>0.77391304347826084</v>
      </c>
      <c r="K1013" s="2">
        <v>0.74789915966386555</v>
      </c>
      <c r="L1013" s="2">
        <v>0.80180180180180183</v>
      </c>
      <c r="M1013" s="2" t="s">
        <v>74</v>
      </c>
      <c r="N1013" s="2" t="s">
        <v>2579</v>
      </c>
      <c r="O1013" s="2" t="s">
        <v>2580</v>
      </c>
      <c r="P1013" s="2">
        <v>1.9</v>
      </c>
    </row>
    <row r="1014" spans="1:16" ht="15.75" customHeight="1" x14ac:dyDescent="0.25">
      <c r="A1014" s="2" t="s">
        <v>106</v>
      </c>
      <c r="B1014" s="2" t="s">
        <v>62</v>
      </c>
      <c r="C1014" s="2" t="s">
        <v>64</v>
      </c>
      <c r="D1014" s="2" t="s">
        <v>55</v>
      </c>
      <c r="E1014" s="2" t="s">
        <v>282</v>
      </c>
      <c r="F1014" s="2" t="s">
        <v>26</v>
      </c>
      <c r="G1014" s="2" t="s">
        <v>344</v>
      </c>
      <c r="H1014" s="2" t="s">
        <v>285</v>
      </c>
      <c r="I1014" s="2">
        <v>54</v>
      </c>
      <c r="J1014" s="2">
        <v>0.74458874458874458</v>
      </c>
      <c r="K1014" s="2">
        <v>0.71666666666666667</v>
      </c>
      <c r="L1014" s="2">
        <v>0.77477477477477474</v>
      </c>
      <c r="M1014" s="2" t="s">
        <v>74</v>
      </c>
      <c r="N1014" s="2" t="s">
        <v>2581</v>
      </c>
      <c r="O1014" s="2" t="s">
        <v>2582</v>
      </c>
      <c r="P1014" s="2">
        <v>2</v>
      </c>
    </row>
    <row r="1015" spans="1:16" ht="15.75" customHeight="1" x14ac:dyDescent="0.25">
      <c r="A1015" s="2" t="s">
        <v>106</v>
      </c>
      <c r="B1015" s="2" t="s">
        <v>62</v>
      </c>
      <c r="C1015" s="2" t="s">
        <v>64</v>
      </c>
      <c r="D1015" s="2" t="s">
        <v>55</v>
      </c>
      <c r="E1015" s="2" t="s">
        <v>282</v>
      </c>
      <c r="F1015" s="2" t="s">
        <v>26</v>
      </c>
      <c r="G1015" s="2" t="s">
        <v>351</v>
      </c>
      <c r="H1015" s="2" t="s">
        <v>285</v>
      </c>
      <c r="I1015" s="2">
        <v>55</v>
      </c>
      <c r="J1015" s="2">
        <v>0.73933649289099523</v>
      </c>
      <c r="K1015" s="2">
        <v>0.78</v>
      </c>
      <c r="L1015" s="2">
        <v>0.70270270270270274</v>
      </c>
      <c r="M1015" s="2" t="s">
        <v>74</v>
      </c>
      <c r="N1015" s="2" t="s">
        <v>2583</v>
      </c>
      <c r="O1015" s="2" t="s">
        <v>2584</v>
      </c>
      <c r="P1015" s="2">
        <v>1.9</v>
      </c>
    </row>
    <row r="1016" spans="1:16" ht="15.75" customHeight="1" x14ac:dyDescent="0.25">
      <c r="A1016" s="2" t="s">
        <v>106</v>
      </c>
      <c r="B1016" s="2" t="s">
        <v>62</v>
      </c>
      <c r="C1016" s="2" t="s">
        <v>64</v>
      </c>
      <c r="D1016" s="2" t="s">
        <v>55</v>
      </c>
      <c r="E1016" s="2" t="s">
        <v>282</v>
      </c>
      <c r="F1016" s="2" t="s">
        <v>26</v>
      </c>
      <c r="G1016" s="2" t="s">
        <v>367</v>
      </c>
      <c r="H1016" s="2" t="s">
        <v>285</v>
      </c>
      <c r="I1016" s="2">
        <v>56</v>
      </c>
      <c r="J1016" s="2">
        <v>0.72807017543859653</v>
      </c>
      <c r="K1016" s="2">
        <v>0.70940170940170943</v>
      </c>
      <c r="L1016" s="2">
        <v>0.74774774774774777</v>
      </c>
      <c r="M1016" s="2" t="s">
        <v>74</v>
      </c>
      <c r="N1016" s="2" t="s">
        <v>2585</v>
      </c>
      <c r="O1016" s="2" t="s">
        <v>2586</v>
      </c>
      <c r="P1016" s="2">
        <v>2.2999999999999998</v>
      </c>
    </row>
    <row r="1017" spans="1:16" ht="15.75" customHeight="1" x14ac:dyDescent="0.25">
      <c r="A1017" s="2" t="s">
        <v>106</v>
      </c>
      <c r="B1017" s="2" t="s">
        <v>62</v>
      </c>
      <c r="C1017" s="2" t="s">
        <v>64</v>
      </c>
      <c r="D1017" s="2" t="s">
        <v>55</v>
      </c>
      <c r="E1017" s="2" t="s">
        <v>282</v>
      </c>
      <c r="F1017" s="2" t="s">
        <v>26</v>
      </c>
      <c r="G1017" s="2" t="s">
        <v>380</v>
      </c>
      <c r="H1017" s="2" t="s">
        <v>285</v>
      </c>
      <c r="I1017" s="2">
        <v>57</v>
      </c>
      <c r="J1017" s="2">
        <v>0.73434125269978412</v>
      </c>
      <c r="K1017" s="2">
        <v>0.70539419087136934</v>
      </c>
      <c r="L1017" s="2">
        <v>0.76576576576576572</v>
      </c>
      <c r="M1017" s="2" t="s">
        <v>74</v>
      </c>
      <c r="N1017" s="2" t="s">
        <v>2587</v>
      </c>
      <c r="O1017" s="2" t="s">
        <v>2588</v>
      </c>
      <c r="P1017" s="2">
        <v>1.9</v>
      </c>
    </row>
    <row r="1018" spans="1:16" ht="15.75" customHeight="1" x14ac:dyDescent="0.25">
      <c r="A1018" s="2" t="s">
        <v>106</v>
      </c>
      <c r="B1018" s="2" t="s">
        <v>62</v>
      </c>
      <c r="C1018" s="2" t="s">
        <v>64</v>
      </c>
      <c r="D1018" s="2" t="s">
        <v>55</v>
      </c>
      <c r="E1018" s="2" t="s">
        <v>282</v>
      </c>
      <c r="F1018" s="2" t="s">
        <v>26</v>
      </c>
      <c r="G1018" s="2" t="s">
        <v>390</v>
      </c>
      <c r="H1018" s="2" t="s">
        <v>285</v>
      </c>
      <c r="I1018" s="2">
        <v>58</v>
      </c>
      <c r="J1018" s="2">
        <v>0.73638344226579511</v>
      </c>
      <c r="K1018" s="2">
        <v>0.71308016877637126</v>
      </c>
      <c r="L1018" s="2">
        <v>0.76126126126126126</v>
      </c>
      <c r="M1018" s="2" t="s">
        <v>74</v>
      </c>
      <c r="N1018" s="2" t="s">
        <v>2589</v>
      </c>
      <c r="O1018" s="2" t="s">
        <v>2590</v>
      </c>
      <c r="P1018" s="2">
        <v>2.2999999999999998</v>
      </c>
    </row>
    <row r="1019" spans="1:16" ht="15.75" customHeight="1" x14ac:dyDescent="0.25">
      <c r="A1019" s="2" t="s">
        <v>106</v>
      </c>
      <c r="B1019" s="2" t="s">
        <v>62</v>
      </c>
      <c r="C1019" s="2" t="s">
        <v>64</v>
      </c>
      <c r="D1019" s="2" t="s">
        <v>55</v>
      </c>
      <c r="E1019" s="2" t="s">
        <v>282</v>
      </c>
      <c r="F1019" s="2" t="s">
        <v>26</v>
      </c>
      <c r="G1019" s="2" t="s">
        <v>397</v>
      </c>
      <c r="H1019" s="2" t="s">
        <v>285</v>
      </c>
      <c r="I1019" s="2">
        <v>59</v>
      </c>
      <c r="J1019" s="2">
        <v>0.73245614035087725</v>
      </c>
      <c r="K1019" s="2">
        <v>0.71367521367521369</v>
      </c>
      <c r="L1019" s="2">
        <v>0.75225225225225223</v>
      </c>
      <c r="M1019" s="2" t="s">
        <v>74</v>
      </c>
      <c r="N1019" s="2" t="s">
        <v>2591</v>
      </c>
      <c r="O1019" s="2" t="s">
        <v>2592</v>
      </c>
      <c r="P1019" s="2">
        <v>2</v>
      </c>
    </row>
    <row r="1020" spans="1:16" ht="15.75" customHeight="1" x14ac:dyDescent="0.25">
      <c r="A1020" s="2" t="s">
        <v>106</v>
      </c>
      <c r="B1020" s="2" t="s">
        <v>62</v>
      </c>
      <c r="C1020" s="2" t="s">
        <v>64</v>
      </c>
      <c r="D1020" s="2" t="s">
        <v>55</v>
      </c>
      <c r="E1020" s="2" t="s">
        <v>282</v>
      </c>
      <c r="F1020" s="2" t="s">
        <v>26</v>
      </c>
      <c r="G1020" s="2" t="s">
        <v>402</v>
      </c>
      <c r="H1020" s="2" t="s">
        <v>285</v>
      </c>
      <c r="I1020" s="2">
        <v>60</v>
      </c>
      <c r="J1020" s="2">
        <v>0.72608695652173905</v>
      </c>
      <c r="K1020" s="2">
        <v>0.70168067226890751</v>
      </c>
      <c r="L1020" s="2">
        <v>0.75225225225225223</v>
      </c>
      <c r="M1020" s="2" t="s">
        <v>74</v>
      </c>
      <c r="N1020" s="2" t="s">
        <v>2593</v>
      </c>
      <c r="O1020" s="2" t="s">
        <v>2594</v>
      </c>
      <c r="P1020" s="2">
        <v>2.4</v>
      </c>
    </row>
    <row r="1021" spans="1:16" ht="15.75" customHeight="1" x14ac:dyDescent="0.25">
      <c r="A1021" s="2" t="s">
        <v>106</v>
      </c>
      <c r="B1021" s="2" t="s">
        <v>62</v>
      </c>
      <c r="C1021" s="2" t="s">
        <v>64</v>
      </c>
      <c r="D1021" s="2" t="s">
        <v>55</v>
      </c>
      <c r="E1021" s="2" t="s">
        <v>282</v>
      </c>
      <c r="F1021" s="2" t="s">
        <v>26</v>
      </c>
      <c r="G1021" s="2" t="s">
        <v>407</v>
      </c>
      <c r="H1021" s="2" t="s">
        <v>285</v>
      </c>
      <c r="I1021" s="2">
        <v>61</v>
      </c>
      <c r="J1021" s="2">
        <v>0.7316017316017317</v>
      </c>
      <c r="K1021" s="2">
        <v>0.70416666666666672</v>
      </c>
      <c r="L1021" s="2">
        <v>0.76126126126126126</v>
      </c>
      <c r="M1021" s="2" t="s">
        <v>74</v>
      </c>
      <c r="N1021" s="2" t="s">
        <v>2595</v>
      </c>
      <c r="O1021" s="2" t="s">
        <v>2596</v>
      </c>
      <c r="P1021" s="2">
        <v>1.8</v>
      </c>
    </row>
    <row r="1022" spans="1:16" ht="15.75" customHeight="1" x14ac:dyDescent="0.25">
      <c r="A1022" s="2" t="s">
        <v>106</v>
      </c>
      <c r="B1022" s="2" t="s">
        <v>62</v>
      </c>
      <c r="C1022" s="2" t="s">
        <v>64</v>
      </c>
      <c r="D1022" s="2" t="s">
        <v>364</v>
      </c>
      <c r="E1022" s="2" t="s">
        <v>412</v>
      </c>
      <c r="F1022" s="2" t="s">
        <v>54</v>
      </c>
      <c r="G1022" s="2" t="s">
        <v>413</v>
      </c>
      <c r="H1022" s="2" t="s">
        <v>377</v>
      </c>
      <c r="I1022" s="2">
        <v>42</v>
      </c>
      <c r="J1022" s="2">
        <v>0.81573498964803304</v>
      </c>
      <c r="K1022" s="2">
        <v>0.77865612648221338</v>
      </c>
      <c r="L1022" s="2">
        <v>0.85652173913043483</v>
      </c>
      <c r="M1022" s="2" t="s">
        <v>74</v>
      </c>
      <c r="N1022" s="2" t="s">
        <v>2597</v>
      </c>
      <c r="O1022" s="2" t="s">
        <v>2598</v>
      </c>
      <c r="P1022" s="2">
        <v>2.2999999999999998</v>
      </c>
    </row>
    <row r="1023" spans="1:16" ht="15.75" customHeight="1" x14ac:dyDescent="0.25">
      <c r="A1023" s="2" t="s">
        <v>106</v>
      </c>
      <c r="B1023" s="2" t="s">
        <v>62</v>
      </c>
      <c r="C1023" s="2" t="s">
        <v>64</v>
      </c>
      <c r="D1023" s="2" t="s">
        <v>364</v>
      </c>
      <c r="E1023" s="2" t="s">
        <v>412</v>
      </c>
      <c r="F1023" s="2" t="s">
        <v>54</v>
      </c>
      <c r="G1023" s="2" t="s">
        <v>418</v>
      </c>
      <c r="H1023" s="2" t="s">
        <v>377</v>
      </c>
      <c r="I1023" s="2">
        <v>43</v>
      </c>
      <c r="J1023" s="2">
        <v>0.83817427385892118</v>
      </c>
      <c r="K1023" s="2">
        <v>0.80158730158730163</v>
      </c>
      <c r="L1023" s="2">
        <v>0.87826086956521743</v>
      </c>
      <c r="M1023" s="2" t="s">
        <v>74</v>
      </c>
      <c r="N1023" s="2" t="s">
        <v>2599</v>
      </c>
      <c r="O1023" s="2" t="s">
        <v>2600</v>
      </c>
      <c r="P1023" s="2">
        <v>2</v>
      </c>
    </row>
    <row r="1024" spans="1:16" ht="15.75" customHeight="1" x14ac:dyDescent="0.25">
      <c r="A1024" s="2" t="s">
        <v>106</v>
      </c>
      <c r="B1024" s="2" t="s">
        <v>62</v>
      </c>
      <c r="C1024" s="2" t="s">
        <v>64</v>
      </c>
      <c r="D1024" s="2" t="s">
        <v>364</v>
      </c>
      <c r="E1024" s="2" t="s">
        <v>412</v>
      </c>
      <c r="F1024" s="2" t="s">
        <v>54</v>
      </c>
      <c r="G1024" s="2" t="s">
        <v>423</v>
      </c>
      <c r="H1024" s="2" t="s">
        <v>377</v>
      </c>
      <c r="I1024" s="2">
        <v>44</v>
      </c>
      <c r="J1024" s="2">
        <v>0.84123711340206186</v>
      </c>
      <c r="K1024" s="2">
        <v>0.8</v>
      </c>
      <c r="L1024" s="2">
        <v>0.88695652173913042</v>
      </c>
      <c r="M1024" s="2" t="s">
        <v>74</v>
      </c>
      <c r="N1024" s="2" t="s">
        <v>2601</v>
      </c>
      <c r="O1024" s="2" t="s">
        <v>2602</v>
      </c>
      <c r="P1024" s="2">
        <v>2</v>
      </c>
    </row>
    <row r="1025" spans="1:16" ht="15.75" customHeight="1" x14ac:dyDescent="0.25">
      <c r="A1025" s="2" t="s">
        <v>106</v>
      </c>
      <c r="B1025" s="2" t="s">
        <v>62</v>
      </c>
      <c r="C1025" s="2" t="s">
        <v>64</v>
      </c>
      <c r="D1025" s="2" t="s">
        <v>364</v>
      </c>
      <c r="E1025" s="2" t="s">
        <v>412</v>
      </c>
      <c r="F1025" s="2" t="s">
        <v>54</v>
      </c>
      <c r="G1025" s="2" t="s">
        <v>428</v>
      </c>
      <c r="H1025" s="2" t="s">
        <v>377</v>
      </c>
      <c r="I1025" s="2">
        <v>45</v>
      </c>
      <c r="J1025" s="2">
        <v>0.85416666666666663</v>
      </c>
      <c r="K1025" s="2">
        <v>0.82</v>
      </c>
      <c r="L1025" s="2">
        <v>0.89130434782608692</v>
      </c>
      <c r="M1025" s="2" t="s">
        <v>74</v>
      </c>
      <c r="N1025" s="2" t="s">
        <v>2603</v>
      </c>
      <c r="O1025" s="2" t="s">
        <v>2604</v>
      </c>
      <c r="P1025" s="2">
        <v>2.5</v>
      </c>
    </row>
    <row r="1026" spans="1:16" ht="15.75" customHeight="1" x14ac:dyDescent="0.25">
      <c r="A1026" s="2" t="s">
        <v>106</v>
      </c>
      <c r="B1026" s="2" t="s">
        <v>62</v>
      </c>
      <c r="C1026" s="2" t="s">
        <v>64</v>
      </c>
      <c r="D1026" s="2" t="s">
        <v>364</v>
      </c>
      <c r="E1026" s="2" t="s">
        <v>412</v>
      </c>
      <c r="F1026" s="2" t="s">
        <v>54</v>
      </c>
      <c r="G1026" s="2" t="s">
        <v>433</v>
      </c>
      <c r="H1026" s="2" t="s">
        <v>377</v>
      </c>
      <c r="I1026" s="2">
        <v>46</v>
      </c>
      <c r="J1026" s="2">
        <v>0.83229813664596275</v>
      </c>
      <c r="K1026" s="2">
        <v>0.7944664031620553</v>
      </c>
      <c r="L1026" s="2">
        <v>0.87391304347826082</v>
      </c>
      <c r="M1026" s="2" t="s">
        <v>74</v>
      </c>
      <c r="N1026" s="2" t="s">
        <v>2605</v>
      </c>
      <c r="O1026" s="2" t="s">
        <v>2606</v>
      </c>
      <c r="P1026" s="2">
        <v>2.1</v>
      </c>
    </row>
    <row r="1027" spans="1:16" ht="15.75" customHeight="1" x14ac:dyDescent="0.25">
      <c r="A1027" s="2" t="s">
        <v>106</v>
      </c>
      <c r="B1027" s="2" t="s">
        <v>62</v>
      </c>
      <c r="C1027" s="2" t="s">
        <v>64</v>
      </c>
      <c r="D1027" s="2" t="s">
        <v>364</v>
      </c>
      <c r="E1027" s="2" t="s">
        <v>412</v>
      </c>
      <c r="F1027" s="2" t="s">
        <v>54</v>
      </c>
      <c r="G1027" s="2" t="s">
        <v>438</v>
      </c>
      <c r="H1027" s="2" t="s">
        <v>377</v>
      </c>
      <c r="I1027" s="2">
        <v>47</v>
      </c>
      <c r="J1027" s="2">
        <v>0.83991683991683985</v>
      </c>
      <c r="K1027" s="2">
        <v>0.80478087649402386</v>
      </c>
      <c r="L1027" s="2">
        <v>0.87826086956521743</v>
      </c>
      <c r="M1027" s="2" t="s">
        <v>74</v>
      </c>
      <c r="N1027" s="2" t="s">
        <v>2607</v>
      </c>
      <c r="O1027" s="2" t="s">
        <v>2608</v>
      </c>
      <c r="P1027" s="2">
        <v>2</v>
      </c>
    </row>
    <row r="1028" spans="1:16" ht="15.75" customHeight="1" x14ac:dyDescent="0.25">
      <c r="A1028" s="2" t="s">
        <v>106</v>
      </c>
      <c r="B1028" s="2" t="s">
        <v>62</v>
      </c>
      <c r="C1028" s="2" t="s">
        <v>64</v>
      </c>
      <c r="D1028" s="2" t="s">
        <v>364</v>
      </c>
      <c r="E1028" s="2" t="s">
        <v>412</v>
      </c>
      <c r="F1028" s="2" t="s">
        <v>54</v>
      </c>
      <c r="G1028" s="2" t="s">
        <v>443</v>
      </c>
      <c r="H1028" s="2" t="s">
        <v>377</v>
      </c>
      <c r="I1028" s="2">
        <v>48</v>
      </c>
      <c r="J1028" s="2">
        <v>0.84166666666666667</v>
      </c>
      <c r="K1028" s="2">
        <v>0.80800000000000005</v>
      </c>
      <c r="L1028" s="2">
        <v>0.87826086956521743</v>
      </c>
      <c r="M1028" s="2" t="s">
        <v>74</v>
      </c>
      <c r="N1028" s="2" t="s">
        <v>2609</v>
      </c>
      <c r="O1028" s="2" t="s">
        <v>2610</v>
      </c>
      <c r="P1028" s="2">
        <v>2.5</v>
      </c>
    </row>
    <row r="1029" spans="1:16" ht="15.75" customHeight="1" x14ac:dyDescent="0.25">
      <c r="A1029" s="2" t="s">
        <v>106</v>
      </c>
      <c r="B1029" s="2" t="s">
        <v>62</v>
      </c>
      <c r="C1029" s="2" t="s">
        <v>64</v>
      </c>
      <c r="D1029" s="2" t="s">
        <v>364</v>
      </c>
      <c r="E1029" s="2" t="s">
        <v>412</v>
      </c>
      <c r="F1029" s="2" t="s">
        <v>54</v>
      </c>
      <c r="G1029" s="2" t="s">
        <v>448</v>
      </c>
      <c r="H1029" s="2" t="s">
        <v>377</v>
      </c>
      <c r="I1029" s="2">
        <v>49</v>
      </c>
      <c r="J1029" s="2">
        <v>0.84166666666666667</v>
      </c>
      <c r="K1029" s="2">
        <v>0.80800000000000005</v>
      </c>
      <c r="L1029" s="2">
        <v>0.87826086956521743</v>
      </c>
      <c r="M1029" s="2" t="s">
        <v>74</v>
      </c>
      <c r="N1029" s="2" t="s">
        <v>2611</v>
      </c>
      <c r="O1029" s="2" t="s">
        <v>2612</v>
      </c>
      <c r="P1029" s="2">
        <v>2.1</v>
      </c>
    </row>
    <row r="1030" spans="1:16" ht="15.75" customHeight="1" x14ac:dyDescent="0.25">
      <c r="A1030" s="2" t="s">
        <v>106</v>
      </c>
      <c r="B1030" s="2" t="s">
        <v>62</v>
      </c>
      <c r="C1030" s="2" t="s">
        <v>64</v>
      </c>
      <c r="D1030" s="2" t="s">
        <v>364</v>
      </c>
      <c r="E1030" s="2" t="s">
        <v>412</v>
      </c>
      <c r="F1030" s="2" t="s">
        <v>54</v>
      </c>
      <c r="G1030" s="2" t="s">
        <v>453</v>
      </c>
      <c r="H1030" s="2" t="s">
        <v>377</v>
      </c>
      <c r="I1030" s="2">
        <v>50</v>
      </c>
      <c r="J1030" s="2">
        <v>0.83507306889352806</v>
      </c>
      <c r="K1030" s="2">
        <v>0.80321285140562249</v>
      </c>
      <c r="L1030" s="2">
        <v>0.86956521739130432</v>
      </c>
      <c r="M1030" s="2" t="s">
        <v>74</v>
      </c>
      <c r="N1030" s="2" t="s">
        <v>2613</v>
      </c>
      <c r="O1030" s="2" t="s">
        <v>2614</v>
      </c>
      <c r="P1030" s="2">
        <v>2.5</v>
      </c>
    </row>
    <row r="1031" spans="1:16" ht="15.75" customHeight="1" x14ac:dyDescent="0.25">
      <c r="A1031" s="2" t="s">
        <v>106</v>
      </c>
      <c r="B1031" s="2" t="s">
        <v>62</v>
      </c>
      <c r="C1031" s="2" t="s">
        <v>64</v>
      </c>
      <c r="D1031" s="2" t="s">
        <v>364</v>
      </c>
      <c r="E1031" s="2" t="s">
        <v>412</v>
      </c>
      <c r="F1031" s="2" t="s">
        <v>54</v>
      </c>
      <c r="G1031" s="2" t="s">
        <v>458</v>
      </c>
      <c r="H1031" s="2" t="s">
        <v>377</v>
      </c>
      <c r="I1031" s="2">
        <v>51</v>
      </c>
      <c r="J1031" s="2">
        <v>0.8340248962655602</v>
      </c>
      <c r="K1031" s="2">
        <v>0.79761904761904767</v>
      </c>
      <c r="L1031" s="2">
        <v>0.87391304347826082</v>
      </c>
      <c r="M1031" s="2" t="s">
        <v>74</v>
      </c>
      <c r="N1031" s="2" t="s">
        <v>2615</v>
      </c>
      <c r="O1031" s="2" t="s">
        <v>2616</v>
      </c>
      <c r="P1031" s="2">
        <v>2.1</v>
      </c>
    </row>
    <row r="1032" spans="1:16" ht="15.75" customHeight="1" x14ac:dyDescent="0.25">
      <c r="A1032" s="2" t="s">
        <v>106</v>
      </c>
      <c r="B1032" s="2" t="s">
        <v>62</v>
      </c>
      <c r="C1032" s="2" t="s">
        <v>64</v>
      </c>
      <c r="D1032" s="2" t="s">
        <v>364</v>
      </c>
      <c r="E1032" s="2" t="s">
        <v>412</v>
      </c>
      <c r="F1032" s="2" t="s">
        <v>54</v>
      </c>
      <c r="G1032" s="2" t="s">
        <v>463</v>
      </c>
      <c r="H1032" s="2" t="s">
        <v>377</v>
      </c>
      <c r="I1032" s="2">
        <v>52</v>
      </c>
      <c r="J1032" s="2">
        <v>0.83817427385892118</v>
      </c>
      <c r="K1032" s="2">
        <v>0.80158730158730163</v>
      </c>
      <c r="L1032" s="2">
        <v>0.87826086956521743</v>
      </c>
      <c r="M1032" s="2" t="s">
        <v>74</v>
      </c>
      <c r="N1032" s="2" t="s">
        <v>2617</v>
      </c>
      <c r="O1032" s="2" t="s">
        <v>2618</v>
      </c>
      <c r="P1032" s="2">
        <v>2.1</v>
      </c>
    </row>
    <row r="1033" spans="1:16" ht="15.75" customHeight="1" x14ac:dyDescent="0.25">
      <c r="A1033" s="2" t="s">
        <v>106</v>
      </c>
      <c r="B1033" s="2" t="s">
        <v>62</v>
      </c>
      <c r="C1033" s="2" t="s">
        <v>64</v>
      </c>
      <c r="D1033" s="2" t="s">
        <v>364</v>
      </c>
      <c r="E1033" s="2" t="s">
        <v>412</v>
      </c>
      <c r="F1033" s="2" t="s">
        <v>54</v>
      </c>
      <c r="G1033" s="2" t="s">
        <v>468</v>
      </c>
      <c r="H1033" s="2" t="s">
        <v>377</v>
      </c>
      <c r="I1033" s="2">
        <v>53</v>
      </c>
      <c r="J1033" s="2">
        <v>0.83575883575883581</v>
      </c>
      <c r="K1033" s="2">
        <v>0.80079681274900394</v>
      </c>
      <c r="L1033" s="2">
        <v>0.87391304347826082</v>
      </c>
      <c r="M1033" s="2" t="s">
        <v>74</v>
      </c>
      <c r="N1033" s="2" t="s">
        <v>2619</v>
      </c>
      <c r="O1033" s="2" t="s">
        <v>2620</v>
      </c>
      <c r="P1033" s="2">
        <v>2.1</v>
      </c>
    </row>
    <row r="1034" spans="1:16" ht="15.75" customHeight="1" x14ac:dyDescent="0.25">
      <c r="A1034" s="2" t="s">
        <v>106</v>
      </c>
      <c r="B1034" s="2" t="s">
        <v>62</v>
      </c>
      <c r="C1034" s="2" t="s">
        <v>64</v>
      </c>
      <c r="D1034" s="2" t="s">
        <v>364</v>
      </c>
      <c r="E1034" s="2" t="s">
        <v>412</v>
      </c>
      <c r="F1034" s="2" t="s">
        <v>54</v>
      </c>
      <c r="G1034" s="2" t="s">
        <v>473</v>
      </c>
      <c r="H1034" s="2" t="s">
        <v>377</v>
      </c>
      <c r="I1034" s="2">
        <v>54</v>
      </c>
      <c r="J1034" s="2">
        <v>0.84647302904564314</v>
      </c>
      <c r="K1034" s="2">
        <v>0.80952380952380953</v>
      </c>
      <c r="L1034" s="2">
        <v>0.88695652173913042</v>
      </c>
      <c r="M1034" s="2" t="s">
        <v>74</v>
      </c>
      <c r="N1034" s="2" t="s">
        <v>2621</v>
      </c>
      <c r="O1034" s="2" t="s">
        <v>2622</v>
      </c>
      <c r="P1034" s="2">
        <v>2.2999999999999998</v>
      </c>
    </row>
    <row r="1035" spans="1:16" ht="15.75" customHeight="1" x14ac:dyDescent="0.25">
      <c r="A1035" s="2" t="s">
        <v>106</v>
      </c>
      <c r="B1035" s="2" t="s">
        <v>62</v>
      </c>
      <c r="C1035" s="2" t="s">
        <v>64</v>
      </c>
      <c r="D1035" s="2" t="s">
        <v>364</v>
      </c>
      <c r="E1035" s="2" t="s">
        <v>412</v>
      </c>
      <c r="F1035" s="2" t="s">
        <v>54</v>
      </c>
      <c r="G1035" s="2" t="s">
        <v>478</v>
      </c>
      <c r="H1035" s="2" t="s">
        <v>377</v>
      </c>
      <c r="I1035" s="2">
        <v>55</v>
      </c>
      <c r="J1035" s="2">
        <v>0.8340248962655602</v>
      </c>
      <c r="K1035" s="2">
        <v>0.79761904761904767</v>
      </c>
      <c r="L1035" s="2">
        <v>0.87391304347826082</v>
      </c>
      <c r="M1035" s="2" t="s">
        <v>74</v>
      </c>
      <c r="N1035" s="2" t="s">
        <v>2623</v>
      </c>
      <c r="O1035" s="2" t="s">
        <v>2624</v>
      </c>
      <c r="P1035" s="2">
        <v>1.9</v>
      </c>
    </row>
    <row r="1036" spans="1:16" ht="15.75" customHeight="1" x14ac:dyDescent="0.25">
      <c r="A1036" s="2" t="s">
        <v>106</v>
      </c>
      <c r="B1036" s="2" t="s">
        <v>62</v>
      </c>
      <c r="C1036" s="2" t="s">
        <v>64</v>
      </c>
      <c r="D1036" s="2" t="s">
        <v>364</v>
      </c>
      <c r="E1036" s="2" t="s">
        <v>412</v>
      </c>
      <c r="F1036" s="2" t="s">
        <v>54</v>
      </c>
      <c r="G1036" s="2" t="s">
        <v>483</v>
      </c>
      <c r="H1036" s="2" t="s">
        <v>377</v>
      </c>
      <c r="I1036" s="2">
        <v>56</v>
      </c>
      <c r="J1036" s="2">
        <v>0.83507306889352806</v>
      </c>
      <c r="K1036" s="2">
        <v>0.80321285140562249</v>
      </c>
      <c r="L1036" s="2">
        <v>0.86956521739130432</v>
      </c>
      <c r="M1036" s="2" t="s">
        <v>74</v>
      </c>
      <c r="N1036" s="2" t="s">
        <v>2625</v>
      </c>
      <c r="O1036" s="2" t="s">
        <v>2626</v>
      </c>
      <c r="P1036" s="2">
        <v>2.2999999999999998</v>
      </c>
    </row>
    <row r="1037" spans="1:16" ht="15.75" customHeight="1" x14ac:dyDescent="0.25">
      <c r="A1037" s="2" t="s">
        <v>106</v>
      </c>
      <c r="B1037" s="2" t="s">
        <v>62</v>
      </c>
      <c r="C1037" s="2" t="s">
        <v>64</v>
      </c>
      <c r="D1037" s="2" t="s">
        <v>364</v>
      </c>
      <c r="E1037" s="2" t="s">
        <v>412</v>
      </c>
      <c r="F1037" s="2" t="s">
        <v>54</v>
      </c>
      <c r="G1037" s="2" t="s">
        <v>488</v>
      </c>
      <c r="H1037" s="2" t="s">
        <v>377</v>
      </c>
      <c r="I1037" s="2">
        <v>57</v>
      </c>
      <c r="J1037" s="2">
        <v>0.84342379958246338</v>
      </c>
      <c r="K1037" s="2">
        <v>0.8112449799196787</v>
      </c>
      <c r="L1037" s="2">
        <v>0.87826086956521743</v>
      </c>
      <c r="M1037" s="2" t="s">
        <v>74</v>
      </c>
      <c r="N1037" s="2" t="s">
        <v>2627</v>
      </c>
      <c r="O1037" s="2" t="s">
        <v>2628</v>
      </c>
      <c r="P1037" s="2">
        <v>2.1</v>
      </c>
    </row>
    <row r="1038" spans="1:16" ht="15.75" customHeight="1" x14ac:dyDescent="0.25">
      <c r="A1038" s="2" t="s">
        <v>106</v>
      </c>
      <c r="B1038" s="2" t="s">
        <v>62</v>
      </c>
      <c r="C1038" s="2" t="s">
        <v>64</v>
      </c>
      <c r="D1038" s="2" t="s">
        <v>364</v>
      </c>
      <c r="E1038" s="2" t="s">
        <v>412</v>
      </c>
      <c r="F1038" s="2" t="s">
        <v>54</v>
      </c>
      <c r="G1038" s="2" t="s">
        <v>493</v>
      </c>
      <c r="H1038" s="2" t="s">
        <v>377</v>
      </c>
      <c r="I1038" s="2">
        <v>58</v>
      </c>
      <c r="J1038" s="2">
        <v>0.83333333333333326</v>
      </c>
      <c r="K1038" s="2">
        <v>0.8</v>
      </c>
      <c r="L1038" s="2">
        <v>0.86956521739130432</v>
      </c>
      <c r="M1038" s="2" t="s">
        <v>74</v>
      </c>
      <c r="N1038" s="2" t="s">
        <v>2629</v>
      </c>
      <c r="O1038" s="2" t="s">
        <v>2630</v>
      </c>
      <c r="P1038" s="2">
        <v>2.1</v>
      </c>
    </row>
    <row r="1039" spans="1:16" ht="15.75" customHeight="1" x14ac:dyDescent="0.25">
      <c r="A1039" s="2" t="s">
        <v>106</v>
      </c>
      <c r="B1039" s="2" t="s">
        <v>62</v>
      </c>
      <c r="C1039" s="2" t="s">
        <v>64</v>
      </c>
      <c r="D1039" s="2" t="s">
        <v>364</v>
      </c>
      <c r="E1039" s="2" t="s">
        <v>412</v>
      </c>
      <c r="F1039" s="2" t="s">
        <v>54</v>
      </c>
      <c r="G1039" s="2" t="s">
        <v>498</v>
      </c>
      <c r="H1039" s="2" t="s">
        <v>377</v>
      </c>
      <c r="I1039" s="2">
        <v>59</v>
      </c>
      <c r="J1039" s="2">
        <v>0.81818181818181823</v>
      </c>
      <c r="K1039" s="2">
        <v>0.77952755905511806</v>
      </c>
      <c r="L1039" s="2">
        <v>0.86086956521739133</v>
      </c>
      <c r="M1039" s="2" t="s">
        <v>74</v>
      </c>
      <c r="N1039" s="2" t="s">
        <v>2631</v>
      </c>
      <c r="O1039" s="2" t="s">
        <v>2632</v>
      </c>
      <c r="P1039" s="2">
        <v>1.8</v>
      </c>
    </row>
    <row r="1040" spans="1:16" ht="15.75" customHeight="1" x14ac:dyDescent="0.25">
      <c r="A1040" s="2" t="s">
        <v>106</v>
      </c>
      <c r="B1040" s="2" t="s">
        <v>62</v>
      </c>
      <c r="C1040" s="2" t="s">
        <v>64</v>
      </c>
      <c r="D1040" s="2" t="s">
        <v>364</v>
      </c>
      <c r="E1040" s="2" t="s">
        <v>412</v>
      </c>
      <c r="F1040" s="2" t="s">
        <v>54</v>
      </c>
      <c r="G1040" s="2" t="s">
        <v>503</v>
      </c>
      <c r="H1040" s="2" t="s">
        <v>377</v>
      </c>
      <c r="I1040" s="2">
        <v>60</v>
      </c>
      <c r="J1040" s="2">
        <v>0.83471074380165289</v>
      </c>
      <c r="K1040" s="2">
        <v>0.79527559055118113</v>
      </c>
      <c r="L1040" s="2">
        <v>0.87826086956521743</v>
      </c>
      <c r="M1040" s="2" t="s">
        <v>74</v>
      </c>
      <c r="N1040" s="2" t="s">
        <v>2633</v>
      </c>
      <c r="O1040" s="2" t="s">
        <v>2634</v>
      </c>
      <c r="P1040" s="2">
        <v>2.2999999999999998</v>
      </c>
    </row>
    <row r="1041" spans="1:16" ht="15.75" customHeight="1" x14ac:dyDescent="0.25">
      <c r="A1041" s="2" t="s">
        <v>106</v>
      </c>
      <c r="B1041" s="2" t="s">
        <v>62</v>
      </c>
      <c r="C1041" s="2" t="s">
        <v>64</v>
      </c>
      <c r="D1041" s="2" t="s">
        <v>364</v>
      </c>
      <c r="E1041" s="2" t="s">
        <v>412</v>
      </c>
      <c r="F1041" s="2" t="s">
        <v>54</v>
      </c>
      <c r="G1041" s="2" t="s">
        <v>508</v>
      </c>
      <c r="H1041" s="2" t="s">
        <v>377</v>
      </c>
      <c r="I1041" s="2">
        <v>61</v>
      </c>
      <c r="J1041" s="2">
        <v>0.81742738589211617</v>
      </c>
      <c r="K1041" s="2">
        <v>0.78174603174603174</v>
      </c>
      <c r="L1041" s="2">
        <v>0.85652173913043483</v>
      </c>
      <c r="M1041" s="2" t="s">
        <v>74</v>
      </c>
      <c r="N1041" s="2" t="s">
        <v>2635</v>
      </c>
      <c r="O1041" s="2" t="s">
        <v>2636</v>
      </c>
      <c r="P1041" s="2">
        <v>1.9</v>
      </c>
    </row>
    <row r="1042" spans="1:16" ht="15.75" customHeight="1" x14ac:dyDescent="0.25">
      <c r="A1042" s="2" t="s">
        <v>106</v>
      </c>
      <c r="B1042" s="2" t="s">
        <v>62</v>
      </c>
      <c r="C1042" s="2" t="s">
        <v>64</v>
      </c>
      <c r="D1042" s="2" t="s">
        <v>364</v>
      </c>
      <c r="E1042" s="2" t="s">
        <v>513</v>
      </c>
      <c r="F1042" s="2" t="s">
        <v>40</v>
      </c>
      <c r="G1042" s="2" t="s">
        <v>514</v>
      </c>
      <c r="H1042" s="2" t="s">
        <v>372</v>
      </c>
      <c r="I1042" s="2">
        <v>42</v>
      </c>
      <c r="J1042" s="2">
        <v>0.83102493074792239</v>
      </c>
      <c r="K1042" s="2">
        <v>0.78125</v>
      </c>
      <c r="L1042" s="2">
        <v>0.8875739644970414</v>
      </c>
      <c r="M1042" s="2" t="s">
        <v>74</v>
      </c>
      <c r="N1042" s="2" t="s">
        <v>2637</v>
      </c>
      <c r="O1042" s="2" t="s">
        <v>2638</v>
      </c>
      <c r="P1042" s="2">
        <v>2.1</v>
      </c>
    </row>
    <row r="1043" spans="1:16" ht="15.75" customHeight="1" x14ac:dyDescent="0.25">
      <c r="A1043" s="2" t="s">
        <v>106</v>
      </c>
      <c r="B1043" s="2" t="s">
        <v>62</v>
      </c>
      <c r="C1043" s="2" t="s">
        <v>64</v>
      </c>
      <c r="D1043" s="2" t="s">
        <v>364</v>
      </c>
      <c r="E1043" s="2" t="s">
        <v>513</v>
      </c>
      <c r="F1043" s="2" t="s">
        <v>40</v>
      </c>
      <c r="G1043" s="2" t="s">
        <v>519</v>
      </c>
      <c r="H1043" s="2" t="s">
        <v>372</v>
      </c>
      <c r="I1043" s="2">
        <v>43</v>
      </c>
      <c r="J1043" s="2">
        <v>0.79558011049723765</v>
      </c>
      <c r="K1043" s="2">
        <v>0.74611398963730569</v>
      </c>
      <c r="L1043" s="2">
        <v>0.85207100591715978</v>
      </c>
      <c r="M1043" s="2" t="s">
        <v>74</v>
      </c>
      <c r="N1043" s="2" t="s">
        <v>2639</v>
      </c>
      <c r="O1043" s="2" t="s">
        <v>2640</v>
      </c>
      <c r="P1043" s="2">
        <v>2.2000000000000002</v>
      </c>
    </row>
    <row r="1044" spans="1:16" ht="15.75" customHeight="1" x14ac:dyDescent="0.25">
      <c r="A1044" s="2" t="s">
        <v>106</v>
      </c>
      <c r="B1044" s="2" t="s">
        <v>62</v>
      </c>
      <c r="C1044" s="2" t="s">
        <v>64</v>
      </c>
      <c r="D1044" s="2" t="s">
        <v>364</v>
      </c>
      <c r="E1044" s="2" t="s">
        <v>513</v>
      </c>
      <c r="F1044" s="2" t="s">
        <v>40</v>
      </c>
      <c r="G1044" s="2" t="s">
        <v>524</v>
      </c>
      <c r="H1044" s="2" t="s">
        <v>372</v>
      </c>
      <c r="I1044" s="2">
        <v>44</v>
      </c>
      <c r="J1044" s="2">
        <v>0.82485875706214684</v>
      </c>
      <c r="K1044" s="2">
        <v>0.78918918918918923</v>
      </c>
      <c r="L1044" s="2">
        <v>0.86390532544378695</v>
      </c>
      <c r="M1044" s="2" t="s">
        <v>74</v>
      </c>
      <c r="N1044" s="2" t="s">
        <v>2641</v>
      </c>
      <c r="O1044" s="2" t="s">
        <v>2642</v>
      </c>
      <c r="P1044" s="2">
        <v>1.7</v>
      </c>
    </row>
    <row r="1045" spans="1:16" ht="15.75" customHeight="1" x14ac:dyDescent="0.25">
      <c r="A1045" s="2" t="s">
        <v>106</v>
      </c>
      <c r="B1045" s="2" t="s">
        <v>62</v>
      </c>
      <c r="C1045" s="2" t="s">
        <v>64</v>
      </c>
      <c r="D1045" s="2" t="s">
        <v>364</v>
      </c>
      <c r="E1045" s="2" t="s">
        <v>513</v>
      </c>
      <c r="F1045" s="2" t="s">
        <v>40</v>
      </c>
      <c r="G1045" s="2" t="s">
        <v>529</v>
      </c>
      <c r="H1045" s="2" t="s">
        <v>372</v>
      </c>
      <c r="I1045" s="2">
        <v>45</v>
      </c>
      <c r="J1045" s="2">
        <v>0.83473389355742289</v>
      </c>
      <c r="K1045" s="2">
        <v>0.79255319148936165</v>
      </c>
      <c r="L1045" s="2">
        <v>0.88165680473372776</v>
      </c>
      <c r="M1045" s="2" t="s">
        <v>74</v>
      </c>
      <c r="N1045" s="2" t="s">
        <v>2643</v>
      </c>
      <c r="O1045" s="2" t="s">
        <v>2644</v>
      </c>
      <c r="P1045" s="2">
        <v>1.7</v>
      </c>
    </row>
    <row r="1046" spans="1:16" ht="15.75" customHeight="1" x14ac:dyDescent="0.25">
      <c r="A1046" s="2" t="s">
        <v>106</v>
      </c>
      <c r="B1046" s="2" t="s">
        <v>62</v>
      </c>
      <c r="C1046" s="2" t="s">
        <v>64</v>
      </c>
      <c r="D1046" s="2" t="s">
        <v>364</v>
      </c>
      <c r="E1046" s="2" t="s">
        <v>513</v>
      </c>
      <c r="F1046" s="2" t="s">
        <v>40</v>
      </c>
      <c r="G1046" s="2" t="s">
        <v>534</v>
      </c>
      <c r="H1046" s="2" t="s">
        <v>372</v>
      </c>
      <c r="I1046" s="2">
        <v>46</v>
      </c>
      <c r="J1046" s="2">
        <v>0.83008356545961004</v>
      </c>
      <c r="K1046" s="2">
        <v>0.78421052631578947</v>
      </c>
      <c r="L1046" s="2">
        <v>0.88165680473372776</v>
      </c>
      <c r="M1046" s="2" t="s">
        <v>74</v>
      </c>
      <c r="N1046" s="2" t="s">
        <v>2645</v>
      </c>
      <c r="O1046" s="2" t="s">
        <v>2646</v>
      </c>
      <c r="P1046" s="2">
        <v>2.2999999999999998</v>
      </c>
    </row>
    <row r="1047" spans="1:16" ht="15.75" customHeight="1" x14ac:dyDescent="0.25">
      <c r="A1047" s="2" t="s">
        <v>106</v>
      </c>
      <c r="B1047" s="2" t="s">
        <v>62</v>
      </c>
      <c r="C1047" s="2" t="s">
        <v>64</v>
      </c>
      <c r="D1047" s="2" t="s">
        <v>364</v>
      </c>
      <c r="E1047" s="2" t="s">
        <v>513</v>
      </c>
      <c r="F1047" s="2" t="s">
        <v>40</v>
      </c>
      <c r="G1047" s="2" t="s">
        <v>539</v>
      </c>
      <c r="H1047" s="2" t="s">
        <v>372</v>
      </c>
      <c r="I1047" s="2">
        <v>47</v>
      </c>
      <c r="J1047" s="2">
        <v>0.81894150417827294</v>
      </c>
      <c r="K1047" s="2">
        <v>0.77368421052631575</v>
      </c>
      <c r="L1047" s="2">
        <v>0.86982248520710059</v>
      </c>
      <c r="M1047" s="2" t="s">
        <v>74</v>
      </c>
      <c r="N1047" s="2" t="s">
        <v>2647</v>
      </c>
      <c r="O1047" s="2" t="s">
        <v>2648</v>
      </c>
      <c r="P1047" s="2">
        <v>1.7</v>
      </c>
    </row>
    <row r="1048" spans="1:16" ht="15.75" customHeight="1" x14ac:dyDescent="0.25">
      <c r="A1048" s="2" t="s">
        <v>106</v>
      </c>
      <c r="B1048" s="2" t="s">
        <v>62</v>
      </c>
      <c r="C1048" s="2" t="s">
        <v>64</v>
      </c>
      <c r="D1048" s="2" t="s">
        <v>364</v>
      </c>
      <c r="E1048" s="2" t="s">
        <v>513</v>
      </c>
      <c r="F1048" s="2" t="s">
        <v>40</v>
      </c>
      <c r="G1048" s="2" t="s">
        <v>555</v>
      </c>
      <c r="H1048" s="2" t="s">
        <v>372</v>
      </c>
      <c r="I1048" s="2">
        <v>48</v>
      </c>
      <c r="J1048" s="2">
        <v>0.82022471910112349</v>
      </c>
      <c r="K1048" s="2">
        <v>0.78074866310160429</v>
      </c>
      <c r="L1048" s="2">
        <v>0.86390532544378695</v>
      </c>
      <c r="M1048" s="2" t="s">
        <v>74</v>
      </c>
      <c r="N1048" s="2" t="s">
        <v>2649</v>
      </c>
      <c r="O1048" s="2" t="s">
        <v>2650</v>
      </c>
      <c r="P1048" s="2">
        <v>1.7</v>
      </c>
    </row>
    <row r="1049" spans="1:16" ht="15.75" customHeight="1" x14ac:dyDescent="0.25">
      <c r="A1049" s="2" t="s">
        <v>106</v>
      </c>
      <c r="B1049" s="2" t="s">
        <v>62</v>
      </c>
      <c r="C1049" s="2" t="s">
        <v>64</v>
      </c>
      <c r="D1049" s="2" t="s">
        <v>364</v>
      </c>
      <c r="E1049" s="2" t="s">
        <v>513</v>
      </c>
      <c r="F1049" s="2" t="s">
        <v>40</v>
      </c>
      <c r="G1049" s="2" t="s">
        <v>575</v>
      </c>
      <c r="H1049" s="2" t="s">
        <v>372</v>
      </c>
      <c r="I1049" s="2">
        <v>49</v>
      </c>
      <c r="J1049" s="2">
        <v>0.8133704735376045</v>
      </c>
      <c r="K1049" s="2">
        <v>0.76842105263157889</v>
      </c>
      <c r="L1049" s="2">
        <v>0.86390532544378695</v>
      </c>
      <c r="M1049" s="2" t="s">
        <v>74</v>
      </c>
      <c r="N1049" s="2" t="s">
        <v>2651</v>
      </c>
      <c r="O1049" s="2" t="s">
        <v>2652</v>
      </c>
      <c r="P1049" s="2">
        <v>3.5</v>
      </c>
    </row>
    <row r="1050" spans="1:16" ht="15.75" customHeight="1" x14ac:dyDescent="0.25">
      <c r="A1050" s="2" t="s">
        <v>106</v>
      </c>
      <c r="B1050" s="2" t="s">
        <v>62</v>
      </c>
      <c r="C1050" s="2" t="s">
        <v>64</v>
      </c>
      <c r="D1050" s="2" t="s">
        <v>364</v>
      </c>
      <c r="E1050" s="2" t="s">
        <v>513</v>
      </c>
      <c r="F1050" s="2" t="s">
        <v>40</v>
      </c>
      <c r="G1050" s="2" t="s">
        <v>589</v>
      </c>
      <c r="H1050" s="2" t="s">
        <v>372</v>
      </c>
      <c r="I1050" s="2">
        <v>50</v>
      </c>
      <c r="J1050" s="2">
        <v>0.81767955801104963</v>
      </c>
      <c r="K1050" s="2">
        <v>0.76683937823834192</v>
      </c>
      <c r="L1050" s="2">
        <v>0.87573964497041423</v>
      </c>
      <c r="M1050" s="2" t="s">
        <v>74</v>
      </c>
      <c r="N1050" s="2" t="s">
        <v>2653</v>
      </c>
      <c r="O1050" s="2" t="s">
        <v>2654</v>
      </c>
      <c r="P1050" s="2">
        <v>2.2000000000000002</v>
      </c>
    </row>
    <row r="1051" spans="1:16" ht="15.75" customHeight="1" x14ac:dyDescent="0.25">
      <c r="A1051" s="2" t="s">
        <v>106</v>
      </c>
      <c r="B1051" s="2" t="s">
        <v>62</v>
      </c>
      <c r="C1051" s="2" t="s">
        <v>64</v>
      </c>
      <c r="D1051" s="2" t="s">
        <v>364</v>
      </c>
      <c r="E1051" s="2" t="s">
        <v>513</v>
      </c>
      <c r="F1051" s="2" t="s">
        <v>40</v>
      </c>
      <c r="G1051" s="2" t="s">
        <v>603</v>
      </c>
      <c r="H1051" s="2" t="s">
        <v>372</v>
      </c>
      <c r="I1051" s="2">
        <v>51</v>
      </c>
      <c r="J1051" s="2">
        <v>0.83333333333333326</v>
      </c>
      <c r="K1051" s="2">
        <v>0.78534031413612571</v>
      </c>
      <c r="L1051" s="2">
        <v>0.8875739644970414</v>
      </c>
      <c r="M1051" s="2" t="s">
        <v>74</v>
      </c>
      <c r="N1051" s="2" t="s">
        <v>2655</v>
      </c>
      <c r="O1051" s="2" t="s">
        <v>2656</v>
      </c>
      <c r="P1051" s="2">
        <v>1.9</v>
      </c>
    </row>
    <row r="1052" spans="1:16" ht="15.75" customHeight="1" x14ac:dyDescent="0.25">
      <c r="A1052" s="2" t="s">
        <v>106</v>
      </c>
      <c r="B1052" s="2" t="s">
        <v>62</v>
      </c>
      <c r="C1052" s="2" t="s">
        <v>64</v>
      </c>
      <c r="D1052" s="2" t="s">
        <v>364</v>
      </c>
      <c r="E1052" s="2" t="s">
        <v>513</v>
      </c>
      <c r="F1052" s="2" t="s">
        <v>40</v>
      </c>
      <c r="G1052" s="2" t="s">
        <v>622</v>
      </c>
      <c r="H1052" s="2" t="s">
        <v>372</v>
      </c>
      <c r="I1052" s="2">
        <v>52</v>
      </c>
      <c r="J1052" s="2">
        <v>0.81792717086834721</v>
      </c>
      <c r="K1052" s="2">
        <v>0.77659574468085102</v>
      </c>
      <c r="L1052" s="2">
        <v>0.86390532544378695</v>
      </c>
      <c r="M1052" s="2" t="s">
        <v>74</v>
      </c>
      <c r="N1052" s="2" t="s">
        <v>2657</v>
      </c>
      <c r="O1052" s="2" t="s">
        <v>2658</v>
      </c>
      <c r="P1052" s="2">
        <v>1.7</v>
      </c>
    </row>
    <row r="1053" spans="1:16" ht="15.75" customHeight="1" x14ac:dyDescent="0.25">
      <c r="A1053" s="2" t="s">
        <v>106</v>
      </c>
      <c r="B1053" s="2" t="s">
        <v>62</v>
      </c>
      <c r="C1053" s="2" t="s">
        <v>64</v>
      </c>
      <c r="D1053" s="2" t="s">
        <v>364</v>
      </c>
      <c r="E1053" s="2" t="s">
        <v>513</v>
      </c>
      <c r="F1053" s="2" t="s">
        <v>40</v>
      </c>
      <c r="G1053" s="2" t="s">
        <v>643</v>
      </c>
      <c r="H1053" s="2" t="s">
        <v>372</v>
      </c>
      <c r="I1053" s="2">
        <v>53</v>
      </c>
      <c r="J1053" s="2">
        <v>0.84090909090909094</v>
      </c>
      <c r="K1053" s="2">
        <v>0.80874316939890711</v>
      </c>
      <c r="L1053" s="2">
        <v>0.87573964497041423</v>
      </c>
      <c r="M1053" s="2" t="s">
        <v>74</v>
      </c>
      <c r="N1053" s="2" t="s">
        <v>2659</v>
      </c>
      <c r="O1053" s="2" t="s">
        <v>2660</v>
      </c>
      <c r="P1053" s="2">
        <v>2.2000000000000002</v>
      </c>
    </row>
    <row r="1054" spans="1:16" ht="15.75" customHeight="1" x14ac:dyDescent="0.25">
      <c r="A1054" s="2" t="s">
        <v>106</v>
      </c>
      <c r="B1054" s="2" t="s">
        <v>62</v>
      </c>
      <c r="C1054" s="2" t="s">
        <v>64</v>
      </c>
      <c r="D1054" s="2" t="s">
        <v>364</v>
      </c>
      <c r="E1054" s="2" t="s">
        <v>513</v>
      </c>
      <c r="F1054" s="2" t="s">
        <v>40</v>
      </c>
      <c r="G1054" s="2" t="s">
        <v>660</v>
      </c>
      <c r="H1054" s="2" t="s">
        <v>372</v>
      </c>
      <c r="I1054" s="2">
        <v>54</v>
      </c>
      <c r="J1054" s="2">
        <v>0.83240223463687157</v>
      </c>
      <c r="K1054" s="2">
        <v>0.78835978835978837</v>
      </c>
      <c r="L1054" s="2">
        <v>0.88165680473372776</v>
      </c>
      <c r="M1054" s="2" t="s">
        <v>74</v>
      </c>
      <c r="N1054" s="2" t="s">
        <v>2661</v>
      </c>
      <c r="O1054" s="2" t="s">
        <v>2662</v>
      </c>
      <c r="P1054" s="2">
        <v>1.8</v>
      </c>
    </row>
    <row r="1055" spans="1:16" ht="15.75" customHeight="1" x14ac:dyDescent="0.25">
      <c r="A1055" s="2" t="s">
        <v>106</v>
      </c>
      <c r="B1055" s="2" t="s">
        <v>62</v>
      </c>
      <c r="C1055" s="2" t="s">
        <v>64</v>
      </c>
      <c r="D1055" s="2" t="s">
        <v>364</v>
      </c>
      <c r="E1055" s="2" t="s">
        <v>513</v>
      </c>
      <c r="F1055" s="2" t="s">
        <v>40</v>
      </c>
      <c r="G1055" s="2" t="s">
        <v>665</v>
      </c>
      <c r="H1055" s="2" t="s">
        <v>372</v>
      </c>
      <c r="I1055" s="2">
        <v>55</v>
      </c>
      <c r="J1055" s="2">
        <v>0.81460674157303359</v>
      </c>
      <c r="K1055" s="2">
        <v>0.77540106951871657</v>
      </c>
      <c r="L1055" s="2">
        <v>0.85798816568047342</v>
      </c>
      <c r="M1055" s="2" t="s">
        <v>74</v>
      </c>
      <c r="N1055" s="2" t="s">
        <v>2663</v>
      </c>
      <c r="O1055" s="2" t="s">
        <v>2664</v>
      </c>
      <c r="P1055" s="2">
        <v>1.8</v>
      </c>
    </row>
    <row r="1056" spans="1:16" ht="15.75" customHeight="1" x14ac:dyDescent="0.25">
      <c r="A1056" s="2" t="s">
        <v>106</v>
      </c>
      <c r="B1056" s="2" t="s">
        <v>62</v>
      </c>
      <c r="C1056" s="2" t="s">
        <v>64</v>
      </c>
      <c r="D1056" s="2" t="s">
        <v>364</v>
      </c>
      <c r="E1056" s="2" t="s">
        <v>513</v>
      </c>
      <c r="F1056" s="2" t="s">
        <v>40</v>
      </c>
      <c r="G1056" s="2" t="s">
        <v>670</v>
      </c>
      <c r="H1056" s="2" t="s">
        <v>372</v>
      </c>
      <c r="I1056" s="2">
        <v>56</v>
      </c>
      <c r="J1056" s="2">
        <v>0.81792717086834721</v>
      </c>
      <c r="K1056" s="2">
        <v>0.77659574468085102</v>
      </c>
      <c r="L1056" s="2">
        <v>0.86390532544378695</v>
      </c>
      <c r="M1056" s="2" t="s">
        <v>74</v>
      </c>
      <c r="N1056" s="2" t="s">
        <v>2665</v>
      </c>
      <c r="O1056" s="2" t="s">
        <v>2666</v>
      </c>
      <c r="P1056" s="2">
        <v>2.2000000000000002</v>
      </c>
    </row>
    <row r="1057" spans="1:16" ht="15.75" customHeight="1" x14ac:dyDescent="0.25">
      <c r="A1057" s="2" t="s">
        <v>106</v>
      </c>
      <c r="B1057" s="2" t="s">
        <v>62</v>
      </c>
      <c r="C1057" s="2" t="s">
        <v>64</v>
      </c>
      <c r="D1057" s="2" t="s">
        <v>364</v>
      </c>
      <c r="E1057" s="2" t="s">
        <v>513</v>
      </c>
      <c r="F1057" s="2" t="s">
        <v>40</v>
      </c>
      <c r="G1057" s="2" t="s">
        <v>675</v>
      </c>
      <c r="H1057" s="2" t="s">
        <v>372</v>
      </c>
      <c r="I1057" s="2">
        <v>57</v>
      </c>
      <c r="J1057" s="2">
        <v>0.81111111111111112</v>
      </c>
      <c r="K1057" s="2">
        <v>0.76439790575916233</v>
      </c>
      <c r="L1057" s="2">
        <v>0.86390532544378695</v>
      </c>
      <c r="M1057" s="2" t="s">
        <v>74</v>
      </c>
      <c r="N1057" s="2" t="s">
        <v>2667</v>
      </c>
      <c r="O1057" s="2" t="s">
        <v>2668</v>
      </c>
      <c r="P1057" s="2">
        <v>1.8</v>
      </c>
    </row>
    <row r="1058" spans="1:16" ht="15.75" customHeight="1" x14ac:dyDescent="0.25">
      <c r="A1058" s="2" t="s">
        <v>106</v>
      </c>
      <c r="B1058" s="2" t="s">
        <v>62</v>
      </c>
      <c r="C1058" s="2" t="s">
        <v>64</v>
      </c>
      <c r="D1058" s="2" t="s">
        <v>364</v>
      </c>
      <c r="E1058" s="2" t="s">
        <v>513</v>
      </c>
      <c r="F1058" s="2" t="s">
        <v>40</v>
      </c>
      <c r="G1058" s="2" t="s">
        <v>680</v>
      </c>
      <c r="H1058" s="2" t="s">
        <v>372</v>
      </c>
      <c r="I1058" s="2">
        <v>58</v>
      </c>
      <c r="J1058" s="2">
        <v>0.8314606741573034</v>
      </c>
      <c r="K1058" s="2">
        <v>0.79144385026737973</v>
      </c>
      <c r="L1058" s="2">
        <v>0.87573964497041423</v>
      </c>
      <c r="M1058" s="2" t="s">
        <v>74</v>
      </c>
      <c r="N1058" s="2" t="s">
        <v>2669</v>
      </c>
      <c r="O1058" s="2" t="s">
        <v>2670</v>
      </c>
      <c r="P1058" s="2">
        <v>1.7</v>
      </c>
    </row>
    <row r="1059" spans="1:16" ht="15.75" customHeight="1" x14ac:dyDescent="0.25">
      <c r="A1059" s="2" t="s">
        <v>106</v>
      </c>
      <c r="B1059" s="2" t="s">
        <v>62</v>
      </c>
      <c r="C1059" s="2" t="s">
        <v>64</v>
      </c>
      <c r="D1059" s="2" t="s">
        <v>364</v>
      </c>
      <c r="E1059" s="2" t="s">
        <v>513</v>
      </c>
      <c r="F1059" s="2" t="s">
        <v>40</v>
      </c>
      <c r="G1059" s="2" t="s">
        <v>685</v>
      </c>
      <c r="H1059" s="2" t="s">
        <v>372</v>
      </c>
      <c r="I1059" s="2">
        <v>59</v>
      </c>
      <c r="J1059" s="2">
        <v>0.81894150417827294</v>
      </c>
      <c r="K1059" s="2">
        <v>0.77368421052631575</v>
      </c>
      <c r="L1059" s="2">
        <v>0.86982248520710059</v>
      </c>
      <c r="M1059" s="2" t="s">
        <v>74</v>
      </c>
      <c r="N1059" s="2" t="s">
        <v>2671</v>
      </c>
      <c r="O1059" s="2" t="s">
        <v>2672</v>
      </c>
      <c r="P1059" s="2">
        <v>1.7</v>
      </c>
    </row>
    <row r="1060" spans="1:16" ht="15.75" customHeight="1" x14ac:dyDescent="0.25">
      <c r="A1060" s="2" t="s">
        <v>106</v>
      </c>
      <c r="B1060" s="2" t="s">
        <v>62</v>
      </c>
      <c r="C1060" s="2" t="s">
        <v>64</v>
      </c>
      <c r="D1060" s="2" t="s">
        <v>364</v>
      </c>
      <c r="E1060" s="2" t="s">
        <v>513</v>
      </c>
      <c r="F1060" s="2" t="s">
        <v>40</v>
      </c>
      <c r="G1060" s="2" t="s">
        <v>690</v>
      </c>
      <c r="H1060" s="2" t="s">
        <v>372</v>
      </c>
      <c r="I1060" s="2">
        <v>60</v>
      </c>
      <c r="J1060" s="2">
        <v>0.81792717086834721</v>
      </c>
      <c r="K1060" s="2">
        <v>0.77659574468085102</v>
      </c>
      <c r="L1060" s="2">
        <v>0.86390532544378695</v>
      </c>
      <c r="M1060" s="2" t="s">
        <v>74</v>
      </c>
      <c r="N1060" s="2" t="s">
        <v>2673</v>
      </c>
      <c r="O1060" s="2" t="s">
        <v>2674</v>
      </c>
      <c r="P1060" s="2">
        <v>2.2999999999999998</v>
      </c>
    </row>
    <row r="1061" spans="1:16" ht="15.75" customHeight="1" x14ac:dyDescent="0.25">
      <c r="A1061" s="2" t="s">
        <v>106</v>
      </c>
      <c r="B1061" s="2" t="s">
        <v>62</v>
      </c>
      <c r="C1061" s="2" t="s">
        <v>64</v>
      </c>
      <c r="D1061" s="2" t="s">
        <v>364</v>
      </c>
      <c r="E1061" s="2" t="s">
        <v>513</v>
      </c>
      <c r="F1061" s="2" t="s">
        <v>40</v>
      </c>
      <c r="G1061" s="2" t="s">
        <v>695</v>
      </c>
      <c r="H1061" s="2" t="s">
        <v>372</v>
      </c>
      <c r="I1061" s="2">
        <v>61</v>
      </c>
      <c r="J1061" s="2">
        <v>0.83473389355742289</v>
      </c>
      <c r="K1061" s="2">
        <v>0.79255319148936165</v>
      </c>
      <c r="L1061" s="2">
        <v>0.88165680473372776</v>
      </c>
      <c r="M1061" s="2" t="s">
        <v>74</v>
      </c>
      <c r="N1061" s="2" t="s">
        <v>2675</v>
      </c>
      <c r="O1061" s="2" t="s">
        <v>2676</v>
      </c>
      <c r="P1061" s="2">
        <v>1.9</v>
      </c>
    </row>
    <row r="1062" spans="1:16" ht="15.75" customHeight="1" x14ac:dyDescent="0.25">
      <c r="A1062" s="2" t="s">
        <v>106</v>
      </c>
      <c r="B1062" s="2" t="s">
        <v>62</v>
      </c>
      <c r="C1062" s="2" t="s">
        <v>64</v>
      </c>
      <c r="D1062" s="2" t="s">
        <v>364</v>
      </c>
      <c r="E1062" s="2" t="s">
        <v>700</v>
      </c>
      <c r="F1062" s="2" t="s">
        <v>47</v>
      </c>
      <c r="G1062" s="2" t="s">
        <v>701</v>
      </c>
      <c r="H1062" s="2" t="s">
        <v>366</v>
      </c>
      <c r="I1062" s="2">
        <v>42</v>
      </c>
      <c r="J1062" s="2">
        <v>0.86343612334801756</v>
      </c>
      <c r="K1062" s="2">
        <v>0.84482758620689657</v>
      </c>
      <c r="L1062" s="2">
        <v>0.88288288288288286</v>
      </c>
      <c r="M1062" s="2" t="s">
        <v>74</v>
      </c>
      <c r="N1062" s="2" t="s">
        <v>2677</v>
      </c>
      <c r="O1062" s="2" t="s">
        <v>2678</v>
      </c>
      <c r="P1062" s="2">
        <v>2.4</v>
      </c>
    </row>
    <row r="1063" spans="1:16" ht="15.75" customHeight="1" x14ac:dyDescent="0.25">
      <c r="A1063" s="2" t="s">
        <v>106</v>
      </c>
      <c r="B1063" s="2" t="s">
        <v>62</v>
      </c>
      <c r="C1063" s="2" t="s">
        <v>64</v>
      </c>
      <c r="D1063" s="2" t="s">
        <v>364</v>
      </c>
      <c r="E1063" s="2" t="s">
        <v>700</v>
      </c>
      <c r="F1063" s="2" t="s">
        <v>47</v>
      </c>
      <c r="G1063" s="2" t="s">
        <v>706</v>
      </c>
      <c r="H1063" s="2" t="s">
        <v>366</v>
      </c>
      <c r="I1063" s="2">
        <v>43</v>
      </c>
      <c r="J1063" s="2">
        <v>0.8458149779735683</v>
      </c>
      <c r="K1063" s="2">
        <v>0.82758620689655171</v>
      </c>
      <c r="L1063" s="2">
        <v>0.86486486486486491</v>
      </c>
      <c r="M1063" s="2" t="s">
        <v>74</v>
      </c>
      <c r="N1063" s="2" t="s">
        <v>2679</v>
      </c>
      <c r="O1063" s="2" t="s">
        <v>2680</v>
      </c>
      <c r="P1063" s="2">
        <v>2.2999999999999998</v>
      </c>
    </row>
    <row r="1064" spans="1:16" ht="15.75" customHeight="1" x14ac:dyDescent="0.25">
      <c r="A1064" s="2" t="s">
        <v>106</v>
      </c>
      <c r="B1064" s="2" t="s">
        <v>62</v>
      </c>
      <c r="C1064" s="2" t="s">
        <v>64</v>
      </c>
      <c r="D1064" s="2" t="s">
        <v>364</v>
      </c>
      <c r="E1064" s="2" t="s">
        <v>700</v>
      </c>
      <c r="F1064" s="2" t="s">
        <v>47</v>
      </c>
      <c r="G1064" s="2" t="s">
        <v>711</v>
      </c>
      <c r="H1064" s="2" t="s">
        <v>366</v>
      </c>
      <c r="I1064" s="2">
        <v>44</v>
      </c>
      <c r="J1064" s="2">
        <v>0.8488888888888888</v>
      </c>
      <c r="K1064" s="2">
        <v>0.83771929824561409</v>
      </c>
      <c r="L1064" s="2">
        <v>0.86036036036036034</v>
      </c>
      <c r="M1064" s="2" t="s">
        <v>74</v>
      </c>
      <c r="N1064" s="2" t="s">
        <v>2681</v>
      </c>
      <c r="O1064" s="2" t="s">
        <v>2682</v>
      </c>
      <c r="P1064" s="2">
        <v>1.9</v>
      </c>
    </row>
    <row r="1065" spans="1:16" ht="15.75" customHeight="1" x14ac:dyDescent="0.25">
      <c r="A1065" s="2" t="s">
        <v>106</v>
      </c>
      <c r="B1065" s="2" t="s">
        <v>62</v>
      </c>
      <c r="C1065" s="2" t="s">
        <v>64</v>
      </c>
      <c r="D1065" s="2" t="s">
        <v>364</v>
      </c>
      <c r="E1065" s="2" t="s">
        <v>700</v>
      </c>
      <c r="F1065" s="2" t="s">
        <v>47</v>
      </c>
      <c r="G1065" s="2" t="s">
        <v>716</v>
      </c>
      <c r="H1065" s="2" t="s">
        <v>366</v>
      </c>
      <c r="I1065" s="2">
        <v>45</v>
      </c>
      <c r="J1065" s="2">
        <v>0.85022026431718056</v>
      </c>
      <c r="K1065" s="2">
        <v>0.8318965517241379</v>
      </c>
      <c r="L1065" s="2">
        <v>0.86936936936936937</v>
      </c>
      <c r="M1065" s="2" t="s">
        <v>74</v>
      </c>
      <c r="N1065" s="2" t="s">
        <v>2683</v>
      </c>
      <c r="O1065" s="2" t="s">
        <v>2684</v>
      </c>
      <c r="P1065" s="2">
        <v>2.1</v>
      </c>
    </row>
    <row r="1066" spans="1:16" ht="15.75" customHeight="1" x14ac:dyDescent="0.25">
      <c r="A1066" s="2" t="s">
        <v>106</v>
      </c>
      <c r="B1066" s="2" t="s">
        <v>62</v>
      </c>
      <c r="C1066" s="2" t="s">
        <v>64</v>
      </c>
      <c r="D1066" s="2" t="s">
        <v>364</v>
      </c>
      <c r="E1066" s="2" t="s">
        <v>700</v>
      </c>
      <c r="F1066" s="2" t="s">
        <v>47</v>
      </c>
      <c r="G1066" s="2" t="s">
        <v>721</v>
      </c>
      <c r="H1066" s="2" t="s">
        <v>366</v>
      </c>
      <c r="I1066" s="2">
        <v>46</v>
      </c>
      <c r="J1066" s="2">
        <v>0.83956043956043958</v>
      </c>
      <c r="K1066" s="2">
        <v>0.81974248927038629</v>
      </c>
      <c r="L1066" s="2">
        <v>0.86036036036036034</v>
      </c>
      <c r="M1066" s="2" t="s">
        <v>74</v>
      </c>
      <c r="N1066" s="2" t="s">
        <v>2685</v>
      </c>
      <c r="O1066" s="2" t="s">
        <v>2686</v>
      </c>
      <c r="P1066" s="2">
        <v>2.2999999999999998</v>
      </c>
    </row>
    <row r="1067" spans="1:16" ht="15.75" customHeight="1" x14ac:dyDescent="0.25">
      <c r="A1067" s="2" t="s">
        <v>106</v>
      </c>
      <c r="B1067" s="2" t="s">
        <v>62</v>
      </c>
      <c r="C1067" s="2" t="s">
        <v>64</v>
      </c>
      <c r="D1067" s="2" t="s">
        <v>364</v>
      </c>
      <c r="E1067" s="2" t="s">
        <v>700</v>
      </c>
      <c r="F1067" s="2" t="s">
        <v>47</v>
      </c>
      <c r="G1067" s="2" t="s">
        <v>726</v>
      </c>
      <c r="H1067" s="2" t="s">
        <v>366</v>
      </c>
      <c r="I1067" s="2">
        <v>47</v>
      </c>
      <c r="J1067" s="2">
        <v>0.84257206208425717</v>
      </c>
      <c r="K1067" s="2">
        <v>0.82969432314410485</v>
      </c>
      <c r="L1067" s="2">
        <v>0.85585585585585588</v>
      </c>
      <c r="M1067" s="2" t="s">
        <v>74</v>
      </c>
      <c r="N1067" s="2" t="s">
        <v>2687</v>
      </c>
      <c r="O1067" s="2" t="s">
        <v>2688</v>
      </c>
      <c r="P1067" s="2">
        <v>1.9</v>
      </c>
    </row>
    <row r="1068" spans="1:16" ht="15.75" customHeight="1" x14ac:dyDescent="0.25">
      <c r="A1068" s="2" t="s">
        <v>106</v>
      </c>
      <c r="B1068" s="2" t="s">
        <v>62</v>
      </c>
      <c r="C1068" s="2" t="s">
        <v>64</v>
      </c>
      <c r="D1068" s="2" t="s">
        <v>364</v>
      </c>
      <c r="E1068" s="2" t="s">
        <v>700</v>
      </c>
      <c r="F1068" s="2" t="s">
        <v>47</v>
      </c>
      <c r="G1068" s="2" t="s">
        <v>731</v>
      </c>
      <c r="H1068" s="2" t="s">
        <v>366</v>
      </c>
      <c r="I1068" s="2">
        <v>48</v>
      </c>
      <c r="J1068" s="2">
        <v>0.8527472527472526</v>
      </c>
      <c r="K1068" s="2">
        <v>0.83261802575107291</v>
      </c>
      <c r="L1068" s="2">
        <v>0.87387387387387383</v>
      </c>
      <c r="M1068" s="2" t="s">
        <v>74</v>
      </c>
      <c r="N1068" s="2" t="s">
        <v>2689</v>
      </c>
      <c r="O1068" s="2" t="s">
        <v>2690</v>
      </c>
      <c r="P1068" s="2">
        <v>2</v>
      </c>
    </row>
    <row r="1069" spans="1:16" ht="15.75" customHeight="1" x14ac:dyDescent="0.25">
      <c r="A1069" s="2" t="s">
        <v>106</v>
      </c>
      <c r="B1069" s="2" t="s">
        <v>62</v>
      </c>
      <c r="C1069" s="2" t="s">
        <v>64</v>
      </c>
      <c r="D1069" s="2" t="s">
        <v>364</v>
      </c>
      <c r="E1069" s="2" t="s">
        <v>700</v>
      </c>
      <c r="F1069" s="2" t="s">
        <v>47</v>
      </c>
      <c r="G1069" s="2" t="s">
        <v>736</v>
      </c>
      <c r="H1069" s="2" t="s">
        <v>366</v>
      </c>
      <c r="I1069" s="2">
        <v>49</v>
      </c>
      <c r="J1069" s="2">
        <v>0.84700665188470059</v>
      </c>
      <c r="K1069" s="2">
        <v>0.83406113537117899</v>
      </c>
      <c r="L1069" s="2">
        <v>0.86036036036036034</v>
      </c>
      <c r="M1069" s="2" t="s">
        <v>74</v>
      </c>
      <c r="N1069" s="2" t="s">
        <v>2691</v>
      </c>
      <c r="O1069" s="2" t="s">
        <v>2692</v>
      </c>
      <c r="P1069" s="2">
        <v>2.2999999999999998</v>
      </c>
    </row>
    <row r="1070" spans="1:16" ht="15.75" customHeight="1" x14ac:dyDescent="0.25">
      <c r="A1070" s="2" t="s">
        <v>106</v>
      </c>
      <c r="B1070" s="2" t="s">
        <v>62</v>
      </c>
      <c r="C1070" s="2" t="s">
        <v>64</v>
      </c>
      <c r="D1070" s="2" t="s">
        <v>364</v>
      </c>
      <c r="E1070" s="2" t="s">
        <v>700</v>
      </c>
      <c r="F1070" s="2" t="s">
        <v>47</v>
      </c>
      <c r="G1070" s="2" t="s">
        <v>741</v>
      </c>
      <c r="H1070" s="2" t="s">
        <v>366</v>
      </c>
      <c r="I1070" s="2">
        <v>50</v>
      </c>
      <c r="J1070" s="2">
        <v>0.85022026431718056</v>
      </c>
      <c r="K1070" s="2">
        <v>0.8318965517241379</v>
      </c>
      <c r="L1070" s="2">
        <v>0.86936936936936937</v>
      </c>
      <c r="M1070" s="2" t="s">
        <v>74</v>
      </c>
      <c r="N1070" s="2" t="s">
        <v>2693</v>
      </c>
      <c r="O1070" s="2" t="s">
        <v>2694</v>
      </c>
      <c r="P1070" s="2">
        <v>1.9</v>
      </c>
    </row>
    <row r="1071" spans="1:16" ht="15.75" customHeight="1" x14ac:dyDescent="0.25">
      <c r="A1071" s="2" t="s">
        <v>106</v>
      </c>
      <c r="B1071" s="2" t="s">
        <v>62</v>
      </c>
      <c r="C1071" s="2" t="s">
        <v>64</v>
      </c>
      <c r="D1071" s="2" t="s">
        <v>364</v>
      </c>
      <c r="E1071" s="2" t="s">
        <v>700</v>
      </c>
      <c r="F1071" s="2" t="s">
        <v>47</v>
      </c>
      <c r="G1071" s="2" t="s">
        <v>746</v>
      </c>
      <c r="H1071" s="2" t="s">
        <v>366</v>
      </c>
      <c r="I1071" s="2">
        <v>51</v>
      </c>
      <c r="J1071" s="2">
        <v>0.8590308370044053</v>
      </c>
      <c r="K1071" s="2">
        <v>0.84051724137931039</v>
      </c>
      <c r="L1071" s="2">
        <v>0.8783783783783784</v>
      </c>
      <c r="M1071" s="2" t="s">
        <v>74</v>
      </c>
      <c r="N1071" s="2" t="s">
        <v>2695</v>
      </c>
      <c r="O1071" s="2" t="s">
        <v>2696</v>
      </c>
      <c r="P1071" s="2">
        <v>1.9</v>
      </c>
    </row>
    <row r="1072" spans="1:16" ht="15.75" customHeight="1" x14ac:dyDescent="0.25">
      <c r="A1072" s="2" t="s">
        <v>106</v>
      </c>
      <c r="B1072" s="2" t="s">
        <v>62</v>
      </c>
      <c r="C1072" s="2" t="s">
        <v>64</v>
      </c>
      <c r="D1072" s="2" t="s">
        <v>364</v>
      </c>
      <c r="E1072" s="2" t="s">
        <v>700</v>
      </c>
      <c r="F1072" s="2" t="s">
        <v>47</v>
      </c>
      <c r="G1072" s="2" t="s">
        <v>751</v>
      </c>
      <c r="H1072" s="2" t="s">
        <v>366</v>
      </c>
      <c r="I1072" s="2">
        <v>52</v>
      </c>
      <c r="J1072" s="2">
        <v>0.83116883116883122</v>
      </c>
      <c r="K1072" s="2">
        <v>0.8</v>
      </c>
      <c r="L1072" s="2">
        <v>0.86486486486486491</v>
      </c>
      <c r="M1072" s="2" t="s">
        <v>74</v>
      </c>
      <c r="N1072" s="2" t="s">
        <v>2697</v>
      </c>
      <c r="O1072" s="2" t="s">
        <v>2698</v>
      </c>
      <c r="P1072" s="2">
        <v>2.2999999999999998</v>
      </c>
    </row>
    <row r="1073" spans="1:16" ht="15.75" customHeight="1" x14ac:dyDescent="0.25">
      <c r="A1073" s="2" t="s">
        <v>106</v>
      </c>
      <c r="B1073" s="2" t="s">
        <v>62</v>
      </c>
      <c r="C1073" s="2" t="s">
        <v>64</v>
      </c>
      <c r="D1073" s="2" t="s">
        <v>364</v>
      </c>
      <c r="E1073" s="2" t="s">
        <v>700</v>
      </c>
      <c r="F1073" s="2" t="s">
        <v>47</v>
      </c>
      <c r="G1073" s="2" t="s">
        <v>756</v>
      </c>
      <c r="H1073" s="2" t="s">
        <v>366</v>
      </c>
      <c r="I1073" s="2">
        <v>53</v>
      </c>
      <c r="J1073" s="2">
        <v>0.84835164835164845</v>
      </c>
      <c r="K1073" s="2">
        <v>0.8283261802575107</v>
      </c>
      <c r="L1073" s="2">
        <v>0.86936936936936937</v>
      </c>
      <c r="M1073" s="2" t="s">
        <v>74</v>
      </c>
      <c r="N1073" s="2" t="s">
        <v>2699</v>
      </c>
      <c r="O1073" s="2" t="s">
        <v>2700</v>
      </c>
      <c r="P1073" s="2">
        <v>2.1</v>
      </c>
    </row>
    <row r="1074" spans="1:16" ht="15.75" customHeight="1" x14ac:dyDescent="0.25">
      <c r="A1074" s="2" t="s">
        <v>106</v>
      </c>
      <c r="B1074" s="2" t="s">
        <v>62</v>
      </c>
      <c r="C1074" s="2" t="s">
        <v>64</v>
      </c>
      <c r="D1074" s="2" t="s">
        <v>364</v>
      </c>
      <c r="E1074" s="2" t="s">
        <v>700</v>
      </c>
      <c r="F1074" s="2" t="s">
        <v>47</v>
      </c>
      <c r="G1074" s="2" t="s">
        <v>761</v>
      </c>
      <c r="H1074" s="2" t="s">
        <v>366</v>
      </c>
      <c r="I1074" s="2">
        <v>54</v>
      </c>
      <c r="J1074" s="2">
        <v>0.84632516703786187</v>
      </c>
      <c r="K1074" s="2">
        <v>0.83700440528634357</v>
      </c>
      <c r="L1074" s="2">
        <v>0.85585585585585588</v>
      </c>
      <c r="M1074" s="2" t="s">
        <v>74</v>
      </c>
      <c r="N1074" s="2" t="s">
        <v>2701</v>
      </c>
      <c r="O1074" s="2" t="s">
        <v>2702</v>
      </c>
      <c r="P1074" s="2">
        <v>1.8</v>
      </c>
    </row>
    <row r="1075" spans="1:16" ht="15.75" customHeight="1" x14ac:dyDescent="0.25">
      <c r="A1075" s="2" t="s">
        <v>106</v>
      </c>
      <c r="B1075" s="2" t="s">
        <v>62</v>
      </c>
      <c r="C1075" s="2" t="s">
        <v>64</v>
      </c>
      <c r="D1075" s="2" t="s">
        <v>364</v>
      </c>
      <c r="E1075" s="2" t="s">
        <v>700</v>
      </c>
      <c r="F1075" s="2" t="s">
        <v>47</v>
      </c>
      <c r="G1075" s="2" t="s">
        <v>766</v>
      </c>
      <c r="H1075" s="2" t="s">
        <v>366</v>
      </c>
      <c r="I1075" s="2">
        <v>55</v>
      </c>
      <c r="J1075" s="2">
        <v>0.8507795100222717</v>
      </c>
      <c r="K1075" s="2">
        <v>0.84140969162995594</v>
      </c>
      <c r="L1075" s="2">
        <v>0.86036036036036034</v>
      </c>
      <c r="M1075" s="2" t="s">
        <v>74</v>
      </c>
      <c r="N1075" s="2" t="s">
        <v>2703</v>
      </c>
      <c r="O1075" s="2" t="s">
        <v>2704</v>
      </c>
      <c r="P1075" s="2">
        <v>2.2999999999999998</v>
      </c>
    </row>
    <row r="1076" spans="1:16" ht="15.75" customHeight="1" x14ac:dyDescent="0.25">
      <c r="A1076" s="2" t="s">
        <v>106</v>
      </c>
      <c r="B1076" s="2" t="s">
        <v>62</v>
      </c>
      <c r="C1076" s="2" t="s">
        <v>64</v>
      </c>
      <c r="D1076" s="2" t="s">
        <v>364</v>
      </c>
      <c r="E1076" s="2" t="s">
        <v>700</v>
      </c>
      <c r="F1076" s="2" t="s">
        <v>47</v>
      </c>
      <c r="G1076" s="2" t="s">
        <v>771</v>
      </c>
      <c r="H1076" s="2" t="s">
        <v>366</v>
      </c>
      <c r="I1076" s="2">
        <v>56</v>
      </c>
      <c r="J1076" s="2">
        <v>0.83700440528634368</v>
      </c>
      <c r="K1076" s="2">
        <v>0.81896551724137934</v>
      </c>
      <c r="L1076" s="2">
        <v>0.85585585585585588</v>
      </c>
      <c r="M1076" s="2" t="s">
        <v>74</v>
      </c>
      <c r="N1076" s="2" t="s">
        <v>2705</v>
      </c>
      <c r="O1076" s="2" t="s">
        <v>2706</v>
      </c>
      <c r="P1076" s="2">
        <v>1.3</v>
      </c>
    </row>
    <row r="1077" spans="1:16" ht="15.75" customHeight="1" x14ac:dyDescent="0.25">
      <c r="A1077" s="2" t="s">
        <v>106</v>
      </c>
      <c r="B1077" s="2" t="s">
        <v>62</v>
      </c>
      <c r="C1077" s="2" t="s">
        <v>64</v>
      </c>
      <c r="D1077" s="2" t="s">
        <v>364</v>
      </c>
      <c r="E1077" s="2" t="s">
        <v>700</v>
      </c>
      <c r="F1077" s="2" t="s">
        <v>47</v>
      </c>
      <c r="G1077" s="2" t="s">
        <v>776</v>
      </c>
      <c r="H1077" s="2" t="s">
        <v>366</v>
      </c>
      <c r="I1077" s="2">
        <v>57</v>
      </c>
      <c r="J1077" s="2">
        <v>0.84070796460176989</v>
      </c>
      <c r="K1077" s="2">
        <v>0.82608695652173914</v>
      </c>
      <c r="L1077" s="2">
        <v>0.85585585585585588</v>
      </c>
      <c r="M1077" s="2" t="s">
        <v>74</v>
      </c>
      <c r="N1077" s="2" t="s">
        <v>2707</v>
      </c>
      <c r="O1077" s="2" t="s">
        <v>2708</v>
      </c>
      <c r="P1077" s="2">
        <v>1.3</v>
      </c>
    </row>
    <row r="1078" spans="1:16" ht="15.75" customHeight="1" x14ac:dyDescent="0.25">
      <c r="A1078" s="2" t="s">
        <v>106</v>
      </c>
      <c r="B1078" s="2" t="s">
        <v>62</v>
      </c>
      <c r="C1078" s="2" t="s">
        <v>64</v>
      </c>
      <c r="D1078" s="2" t="s">
        <v>364</v>
      </c>
      <c r="E1078" s="2" t="s">
        <v>700</v>
      </c>
      <c r="F1078" s="2" t="s">
        <v>47</v>
      </c>
      <c r="G1078" s="2" t="s">
        <v>781</v>
      </c>
      <c r="H1078" s="2" t="s">
        <v>366</v>
      </c>
      <c r="I1078" s="2">
        <v>58</v>
      </c>
      <c r="J1078" s="2">
        <v>0.8527472527472526</v>
      </c>
      <c r="K1078" s="2">
        <v>0.83261802575107291</v>
      </c>
      <c r="L1078" s="2">
        <v>0.87387387387387383</v>
      </c>
      <c r="M1078" s="2" t="s">
        <v>74</v>
      </c>
      <c r="N1078" s="2" t="s">
        <v>2709</v>
      </c>
      <c r="O1078" s="2" t="s">
        <v>2710</v>
      </c>
      <c r="P1078" s="2">
        <v>1.3</v>
      </c>
    </row>
    <row r="1079" spans="1:16" ht="15.75" customHeight="1" x14ac:dyDescent="0.25">
      <c r="A1079" s="2" t="s">
        <v>106</v>
      </c>
      <c r="B1079" s="2" t="s">
        <v>62</v>
      </c>
      <c r="C1079" s="2" t="s">
        <v>64</v>
      </c>
      <c r="D1079" s="2" t="s">
        <v>364</v>
      </c>
      <c r="E1079" s="2" t="s">
        <v>700</v>
      </c>
      <c r="F1079" s="2" t="s">
        <v>47</v>
      </c>
      <c r="G1079" s="2" t="s">
        <v>786</v>
      </c>
      <c r="H1079" s="2" t="s">
        <v>366</v>
      </c>
      <c r="I1079" s="2">
        <v>59</v>
      </c>
      <c r="J1079" s="2">
        <v>0.85651214128035313</v>
      </c>
      <c r="K1079" s="2">
        <v>0.83982683982683981</v>
      </c>
      <c r="L1079" s="2">
        <v>0.87387387387387383</v>
      </c>
      <c r="M1079" s="2" t="s">
        <v>74</v>
      </c>
      <c r="N1079" s="2" t="s">
        <v>2711</v>
      </c>
      <c r="O1079" s="2" t="s">
        <v>2712</v>
      </c>
      <c r="P1079" s="2">
        <v>1.7</v>
      </c>
    </row>
    <row r="1080" spans="1:16" ht="15.75" customHeight="1" x14ac:dyDescent="0.25">
      <c r="A1080" s="2" t="s">
        <v>106</v>
      </c>
      <c r="B1080" s="2" t="s">
        <v>62</v>
      </c>
      <c r="C1080" s="2" t="s">
        <v>64</v>
      </c>
      <c r="D1080" s="2" t="s">
        <v>364</v>
      </c>
      <c r="E1080" s="2" t="s">
        <v>700</v>
      </c>
      <c r="F1080" s="2" t="s">
        <v>47</v>
      </c>
      <c r="G1080" s="2" t="s">
        <v>791</v>
      </c>
      <c r="H1080" s="2" t="s">
        <v>366</v>
      </c>
      <c r="I1080" s="2">
        <v>60</v>
      </c>
      <c r="J1080" s="2">
        <v>0.84463894967177233</v>
      </c>
      <c r="K1080" s="2">
        <v>0.82127659574468082</v>
      </c>
      <c r="L1080" s="2">
        <v>0.86936936936936937</v>
      </c>
      <c r="M1080" s="2" t="s">
        <v>74</v>
      </c>
      <c r="N1080" s="2" t="s">
        <v>2713</v>
      </c>
      <c r="O1080" s="2" t="s">
        <v>2714</v>
      </c>
      <c r="P1080" s="2">
        <v>1.3</v>
      </c>
    </row>
    <row r="1081" spans="1:16" ht="15.75" customHeight="1" x14ac:dyDescent="0.25">
      <c r="A1081" s="2" t="s">
        <v>106</v>
      </c>
      <c r="B1081" s="2" t="s">
        <v>62</v>
      </c>
      <c r="C1081" s="2" t="s">
        <v>64</v>
      </c>
      <c r="D1081" s="2" t="s">
        <v>364</v>
      </c>
      <c r="E1081" s="2" t="s">
        <v>700</v>
      </c>
      <c r="F1081" s="2" t="s">
        <v>47</v>
      </c>
      <c r="G1081" s="2" t="s">
        <v>796</v>
      </c>
      <c r="H1081" s="2" t="s">
        <v>366</v>
      </c>
      <c r="I1081" s="2">
        <v>61</v>
      </c>
      <c r="J1081" s="2">
        <v>0.8488888888888888</v>
      </c>
      <c r="K1081" s="2">
        <v>0.83771929824561409</v>
      </c>
      <c r="L1081" s="2">
        <v>0.86036036036036034</v>
      </c>
      <c r="M1081" s="2" t="s">
        <v>74</v>
      </c>
      <c r="N1081" s="2" t="s">
        <v>2715</v>
      </c>
      <c r="O1081" s="2" t="s">
        <v>2716</v>
      </c>
      <c r="P1081" s="2">
        <v>1.7</v>
      </c>
    </row>
    <row r="1082" spans="1:16" ht="15.75" customHeight="1" x14ac:dyDescent="0.25">
      <c r="A1082" s="2" t="s">
        <v>106</v>
      </c>
      <c r="B1082" s="2" t="s">
        <v>73</v>
      </c>
      <c r="C1082" s="2" t="s">
        <v>75</v>
      </c>
      <c r="D1082" s="2" t="s">
        <v>55</v>
      </c>
      <c r="E1082" s="2" t="s">
        <v>57</v>
      </c>
      <c r="F1082" s="2" t="s">
        <v>32</v>
      </c>
      <c r="G1082" s="2" t="s">
        <v>59</v>
      </c>
      <c r="H1082" s="2" t="s">
        <v>61</v>
      </c>
      <c r="I1082" s="2">
        <v>42</v>
      </c>
      <c r="J1082" s="2">
        <v>0.79002079002079006</v>
      </c>
      <c r="K1082" s="2">
        <v>0.75697211155378485</v>
      </c>
      <c r="L1082" s="2">
        <v>0.82608695652173914</v>
      </c>
      <c r="M1082" s="2" t="s">
        <v>74</v>
      </c>
      <c r="N1082" s="2" t="s">
        <v>2717</v>
      </c>
      <c r="O1082" s="2" t="s">
        <v>2718</v>
      </c>
      <c r="P1082" s="2">
        <v>1.8</v>
      </c>
    </row>
    <row r="1083" spans="1:16" ht="15.75" customHeight="1" x14ac:dyDescent="0.25">
      <c r="A1083" s="2" t="s">
        <v>106</v>
      </c>
      <c r="B1083" s="2" t="s">
        <v>73</v>
      </c>
      <c r="C1083" s="2" t="s">
        <v>75</v>
      </c>
      <c r="D1083" s="2" t="s">
        <v>55</v>
      </c>
      <c r="E1083" s="2" t="s">
        <v>57</v>
      </c>
      <c r="F1083" s="2" t="s">
        <v>32</v>
      </c>
      <c r="G1083" s="2" t="s">
        <v>71</v>
      </c>
      <c r="H1083" s="2" t="s">
        <v>61</v>
      </c>
      <c r="I1083" s="2">
        <v>43</v>
      </c>
      <c r="J1083" s="2">
        <v>0.71428571428571419</v>
      </c>
      <c r="K1083" s="2">
        <v>0.69105691056910568</v>
      </c>
      <c r="L1083" s="2">
        <v>0.73913043478260865</v>
      </c>
      <c r="M1083" s="2" t="s">
        <v>74</v>
      </c>
      <c r="N1083" s="2" t="s">
        <v>2719</v>
      </c>
      <c r="O1083" s="2" t="s">
        <v>2720</v>
      </c>
      <c r="P1083" s="2">
        <v>1.3</v>
      </c>
    </row>
    <row r="1084" spans="1:16" ht="15.75" customHeight="1" x14ac:dyDescent="0.25">
      <c r="A1084" s="2" t="s">
        <v>106</v>
      </c>
      <c r="B1084" s="2" t="s">
        <v>73</v>
      </c>
      <c r="C1084" s="2" t="s">
        <v>75</v>
      </c>
      <c r="D1084" s="2" t="s">
        <v>55</v>
      </c>
      <c r="E1084" s="2" t="s">
        <v>57</v>
      </c>
      <c r="F1084" s="2" t="s">
        <v>32</v>
      </c>
      <c r="G1084" s="2" t="s">
        <v>79</v>
      </c>
      <c r="H1084" s="2" t="s">
        <v>61</v>
      </c>
      <c r="I1084" s="2">
        <v>44</v>
      </c>
      <c r="J1084" s="2">
        <v>0.7653276955602536</v>
      </c>
      <c r="K1084" s="2">
        <v>0.74485596707818935</v>
      </c>
      <c r="L1084" s="2">
        <v>0.78695652173913044</v>
      </c>
      <c r="M1084" s="2" t="s">
        <v>74</v>
      </c>
      <c r="N1084" s="2" t="s">
        <v>2721</v>
      </c>
      <c r="O1084" s="2" t="s">
        <v>2722</v>
      </c>
      <c r="P1084" s="2">
        <v>1.3</v>
      </c>
    </row>
    <row r="1085" spans="1:16" ht="15.75" customHeight="1" x14ac:dyDescent="0.25">
      <c r="A1085" s="2" t="s">
        <v>106</v>
      </c>
      <c r="B1085" s="2" t="s">
        <v>73</v>
      </c>
      <c r="C1085" s="2" t="s">
        <v>75</v>
      </c>
      <c r="D1085" s="2" t="s">
        <v>55</v>
      </c>
      <c r="E1085" s="2" t="s">
        <v>57</v>
      </c>
      <c r="F1085" s="2" t="s">
        <v>32</v>
      </c>
      <c r="G1085" s="2" t="s">
        <v>86</v>
      </c>
      <c r="H1085" s="2" t="s">
        <v>61</v>
      </c>
      <c r="I1085" s="2">
        <v>45</v>
      </c>
      <c r="J1085" s="2">
        <v>0.78813559322033888</v>
      </c>
      <c r="K1085" s="2">
        <v>0.76859504132231404</v>
      </c>
      <c r="L1085" s="2">
        <v>0.80869565217391304</v>
      </c>
      <c r="M1085" s="2" t="s">
        <v>74</v>
      </c>
      <c r="N1085" s="2" t="s">
        <v>2723</v>
      </c>
      <c r="O1085" s="2" t="s">
        <v>2724</v>
      </c>
      <c r="P1085" s="2">
        <v>1.7</v>
      </c>
    </row>
    <row r="1086" spans="1:16" ht="15.75" customHeight="1" x14ac:dyDescent="0.25">
      <c r="A1086" s="2" t="s">
        <v>106</v>
      </c>
      <c r="B1086" s="2" t="s">
        <v>73</v>
      </c>
      <c r="C1086" s="2" t="s">
        <v>75</v>
      </c>
      <c r="D1086" s="2" t="s">
        <v>55</v>
      </c>
      <c r="E1086" s="2" t="s">
        <v>57</v>
      </c>
      <c r="F1086" s="2" t="s">
        <v>32</v>
      </c>
      <c r="G1086" s="2" t="s">
        <v>93</v>
      </c>
      <c r="H1086" s="2" t="s">
        <v>61</v>
      </c>
      <c r="I1086" s="2">
        <v>46</v>
      </c>
      <c r="J1086" s="2">
        <v>0.74418604651162801</v>
      </c>
      <c r="K1086" s="2">
        <v>0.72427983539094654</v>
      </c>
      <c r="L1086" s="2">
        <v>0.76521739130434785</v>
      </c>
      <c r="M1086" s="2" t="s">
        <v>74</v>
      </c>
      <c r="N1086" s="2" t="s">
        <v>2725</v>
      </c>
      <c r="O1086" s="2" t="s">
        <v>2726</v>
      </c>
      <c r="P1086" s="2">
        <v>1.3</v>
      </c>
    </row>
    <row r="1087" spans="1:16" ht="15.75" customHeight="1" x14ac:dyDescent="0.25">
      <c r="A1087" s="2" t="s">
        <v>106</v>
      </c>
      <c r="B1087" s="2" t="s">
        <v>73</v>
      </c>
      <c r="C1087" s="2" t="s">
        <v>75</v>
      </c>
      <c r="D1087" s="2" t="s">
        <v>55</v>
      </c>
      <c r="E1087" s="2" t="s">
        <v>57</v>
      </c>
      <c r="F1087" s="2" t="s">
        <v>32</v>
      </c>
      <c r="G1087" s="2" t="s">
        <v>100</v>
      </c>
      <c r="H1087" s="2" t="s">
        <v>61</v>
      </c>
      <c r="I1087" s="2">
        <v>47</v>
      </c>
      <c r="J1087" s="2">
        <v>0.79002079002079006</v>
      </c>
      <c r="K1087" s="2">
        <v>0.75697211155378485</v>
      </c>
      <c r="L1087" s="2">
        <v>0.82608695652173914</v>
      </c>
      <c r="M1087" s="2" t="s">
        <v>74</v>
      </c>
      <c r="N1087" s="2" t="s">
        <v>2727</v>
      </c>
      <c r="O1087" s="2" t="s">
        <v>2728</v>
      </c>
      <c r="P1087" s="2">
        <v>1.7</v>
      </c>
    </row>
    <row r="1088" spans="1:16" ht="15.75" customHeight="1" x14ac:dyDescent="0.25">
      <c r="A1088" s="2" t="s">
        <v>106</v>
      </c>
      <c r="B1088" s="2" t="s">
        <v>73</v>
      </c>
      <c r="C1088" s="2" t="s">
        <v>75</v>
      </c>
      <c r="D1088" s="2" t="s">
        <v>55</v>
      </c>
      <c r="E1088" s="2" t="s">
        <v>57</v>
      </c>
      <c r="F1088" s="2" t="s">
        <v>32</v>
      </c>
      <c r="G1088" s="2" t="s">
        <v>108</v>
      </c>
      <c r="H1088" s="2" t="s">
        <v>61</v>
      </c>
      <c r="I1088" s="2">
        <v>48</v>
      </c>
      <c r="J1088" s="2">
        <v>0.80761099365750522</v>
      </c>
      <c r="K1088" s="2">
        <v>0.78600823045267487</v>
      </c>
      <c r="L1088" s="2">
        <v>0.83043478260869563</v>
      </c>
      <c r="M1088" s="2" t="s">
        <v>74</v>
      </c>
      <c r="N1088" s="2" t="s">
        <v>2729</v>
      </c>
      <c r="O1088" s="2" t="s">
        <v>2730</v>
      </c>
      <c r="P1088" s="2">
        <v>1.3</v>
      </c>
    </row>
    <row r="1089" spans="1:16" ht="15.75" customHeight="1" x14ac:dyDescent="0.25">
      <c r="A1089" s="2" t="s">
        <v>106</v>
      </c>
      <c r="B1089" s="2" t="s">
        <v>73</v>
      </c>
      <c r="C1089" s="2" t="s">
        <v>75</v>
      </c>
      <c r="D1089" s="2" t="s">
        <v>55</v>
      </c>
      <c r="E1089" s="2" t="s">
        <v>57</v>
      </c>
      <c r="F1089" s="2" t="s">
        <v>32</v>
      </c>
      <c r="G1089" s="2" t="s">
        <v>113</v>
      </c>
      <c r="H1089" s="2" t="s">
        <v>61</v>
      </c>
      <c r="I1089" s="2">
        <v>49</v>
      </c>
      <c r="J1089" s="2">
        <v>0.77142857142857146</v>
      </c>
      <c r="K1089" s="2">
        <v>0.72692307692307689</v>
      </c>
      <c r="L1089" s="2">
        <v>0.82173913043478264</v>
      </c>
      <c r="M1089" s="2" t="s">
        <v>74</v>
      </c>
      <c r="N1089" s="2" t="s">
        <v>2731</v>
      </c>
      <c r="O1089" s="2" t="s">
        <v>2732</v>
      </c>
      <c r="P1089" s="2">
        <v>1.3</v>
      </c>
    </row>
    <row r="1090" spans="1:16" ht="15.75" customHeight="1" x14ac:dyDescent="0.25">
      <c r="A1090" s="2" t="s">
        <v>106</v>
      </c>
      <c r="B1090" s="2" t="s">
        <v>73</v>
      </c>
      <c r="C1090" s="2" t="s">
        <v>75</v>
      </c>
      <c r="D1090" s="2" t="s">
        <v>55</v>
      </c>
      <c r="E1090" s="2" t="s">
        <v>57</v>
      </c>
      <c r="F1090" s="2" t="s">
        <v>32</v>
      </c>
      <c r="G1090" s="2" t="s">
        <v>118</v>
      </c>
      <c r="H1090" s="2" t="s">
        <v>61</v>
      </c>
      <c r="I1090" s="2">
        <v>50</v>
      </c>
      <c r="J1090" s="2">
        <v>0.78600823045267498</v>
      </c>
      <c r="K1090" s="2">
        <v>0.74609375</v>
      </c>
      <c r="L1090" s="2">
        <v>0.83043478260869563</v>
      </c>
      <c r="M1090" s="2" t="s">
        <v>74</v>
      </c>
      <c r="N1090" s="2" t="s">
        <v>2733</v>
      </c>
      <c r="O1090" s="2" t="s">
        <v>2734</v>
      </c>
      <c r="P1090" s="2">
        <v>1.7</v>
      </c>
    </row>
    <row r="1091" spans="1:16" ht="15.75" customHeight="1" x14ac:dyDescent="0.25">
      <c r="A1091" s="2" t="s">
        <v>106</v>
      </c>
      <c r="B1091" s="2" t="s">
        <v>73</v>
      </c>
      <c r="C1091" s="2" t="s">
        <v>75</v>
      </c>
      <c r="D1091" s="2" t="s">
        <v>55</v>
      </c>
      <c r="E1091" s="2" t="s">
        <v>57</v>
      </c>
      <c r="F1091" s="2" t="s">
        <v>32</v>
      </c>
      <c r="G1091" s="2" t="s">
        <v>123</v>
      </c>
      <c r="H1091" s="2" t="s">
        <v>61</v>
      </c>
      <c r="I1091" s="2">
        <v>51</v>
      </c>
      <c r="J1091" s="2">
        <v>0.75</v>
      </c>
      <c r="K1091" s="2">
        <v>0.73140495867768596</v>
      </c>
      <c r="L1091" s="2">
        <v>0.76956521739130435</v>
      </c>
      <c r="M1091" s="2" t="s">
        <v>74</v>
      </c>
      <c r="N1091" s="2" t="s">
        <v>2735</v>
      </c>
      <c r="O1091" s="2" t="s">
        <v>2736</v>
      </c>
      <c r="P1091" s="2">
        <v>1.3</v>
      </c>
    </row>
    <row r="1092" spans="1:16" ht="15.75" customHeight="1" x14ac:dyDescent="0.25">
      <c r="A1092" s="2" t="s">
        <v>106</v>
      </c>
      <c r="B1092" s="2" t="s">
        <v>73</v>
      </c>
      <c r="C1092" s="2" t="s">
        <v>75</v>
      </c>
      <c r="D1092" s="2" t="s">
        <v>55</v>
      </c>
      <c r="E1092" s="2" t="s">
        <v>57</v>
      </c>
      <c r="F1092" s="2" t="s">
        <v>32</v>
      </c>
      <c r="G1092" s="2" t="s">
        <v>128</v>
      </c>
      <c r="H1092" s="2" t="s">
        <v>61</v>
      </c>
      <c r="I1092" s="2">
        <v>52</v>
      </c>
      <c r="J1092" s="2">
        <v>0.80167014613778709</v>
      </c>
      <c r="K1092" s="2">
        <v>0.77108433734939763</v>
      </c>
      <c r="L1092" s="2">
        <v>0.83478260869565213</v>
      </c>
      <c r="M1092" s="2" t="s">
        <v>74</v>
      </c>
      <c r="N1092" s="2" t="s">
        <v>2737</v>
      </c>
      <c r="O1092" s="2" t="s">
        <v>2738</v>
      </c>
      <c r="P1092" s="2">
        <v>1.3</v>
      </c>
    </row>
    <row r="1093" spans="1:16" ht="15.75" customHeight="1" x14ac:dyDescent="0.25">
      <c r="A1093" s="2" t="s">
        <v>106</v>
      </c>
      <c r="B1093" s="2" t="s">
        <v>73</v>
      </c>
      <c r="C1093" s="2" t="s">
        <v>75</v>
      </c>
      <c r="D1093" s="2" t="s">
        <v>55</v>
      </c>
      <c r="E1093" s="2" t="s">
        <v>57</v>
      </c>
      <c r="F1093" s="2" t="s">
        <v>32</v>
      </c>
      <c r="G1093" s="2" t="s">
        <v>133</v>
      </c>
      <c r="H1093" s="2" t="s">
        <v>61</v>
      </c>
      <c r="I1093" s="2">
        <v>53</v>
      </c>
      <c r="J1093" s="2">
        <v>0.73730684326710816</v>
      </c>
      <c r="K1093" s="2">
        <v>0.7488789237668162</v>
      </c>
      <c r="L1093" s="2">
        <v>0.72608695652173916</v>
      </c>
      <c r="M1093" s="2" t="s">
        <v>74</v>
      </c>
      <c r="N1093" s="2" t="s">
        <v>2739</v>
      </c>
      <c r="O1093" s="2" t="s">
        <v>2740</v>
      </c>
      <c r="P1093" s="2">
        <v>1.3</v>
      </c>
    </row>
    <row r="1094" spans="1:16" ht="15.75" customHeight="1" x14ac:dyDescent="0.25">
      <c r="A1094" s="2" t="s">
        <v>106</v>
      </c>
      <c r="B1094" s="2" t="s">
        <v>73</v>
      </c>
      <c r="C1094" s="2" t="s">
        <v>75</v>
      </c>
      <c r="D1094" s="2" t="s">
        <v>55</v>
      </c>
      <c r="E1094" s="2" t="s">
        <v>57</v>
      </c>
      <c r="F1094" s="2" t="s">
        <v>32</v>
      </c>
      <c r="G1094" s="2" t="s">
        <v>138</v>
      </c>
      <c r="H1094" s="2" t="s">
        <v>61</v>
      </c>
      <c r="I1094" s="2">
        <v>54</v>
      </c>
      <c r="J1094" s="2">
        <v>0.74730021598272134</v>
      </c>
      <c r="K1094" s="2">
        <v>0.74248927038626611</v>
      </c>
      <c r="L1094" s="2">
        <v>0.75217391304347825</v>
      </c>
      <c r="M1094" s="2" t="s">
        <v>74</v>
      </c>
      <c r="N1094" s="2" t="s">
        <v>2741</v>
      </c>
      <c r="O1094" s="2" t="s">
        <v>2742</v>
      </c>
      <c r="P1094" s="2">
        <v>1.8</v>
      </c>
    </row>
    <row r="1095" spans="1:16" ht="15.75" customHeight="1" x14ac:dyDescent="0.25">
      <c r="A1095" s="2" t="s">
        <v>106</v>
      </c>
      <c r="B1095" s="2" t="s">
        <v>73</v>
      </c>
      <c r="C1095" s="2" t="s">
        <v>75</v>
      </c>
      <c r="D1095" s="2" t="s">
        <v>55</v>
      </c>
      <c r="E1095" s="2" t="s">
        <v>57</v>
      </c>
      <c r="F1095" s="2" t="s">
        <v>32</v>
      </c>
      <c r="G1095" s="2" t="s">
        <v>143</v>
      </c>
      <c r="H1095" s="2" t="s">
        <v>61</v>
      </c>
      <c r="I1095" s="2">
        <v>55</v>
      </c>
      <c r="J1095" s="2">
        <v>0.75</v>
      </c>
      <c r="K1095" s="2">
        <v>0.75663716814159288</v>
      </c>
      <c r="L1095" s="2">
        <v>0.74347826086956526</v>
      </c>
      <c r="M1095" s="2" t="s">
        <v>74</v>
      </c>
      <c r="N1095" s="2" t="s">
        <v>2743</v>
      </c>
      <c r="O1095" s="2" t="s">
        <v>2744</v>
      </c>
      <c r="P1095" s="2">
        <v>1.4</v>
      </c>
    </row>
    <row r="1096" spans="1:16" ht="15.75" customHeight="1" x14ac:dyDescent="0.25">
      <c r="A1096" s="2" t="s">
        <v>106</v>
      </c>
      <c r="B1096" s="2" t="s">
        <v>73</v>
      </c>
      <c r="C1096" s="2" t="s">
        <v>75</v>
      </c>
      <c r="D1096" s="2" t="s">
        <v>55</v>
      </c>
      <c r="E1096" s="2" t="s">
        <v>57</v>
      </c>
      <c r="F1096" s="2" t="s">
        <v>32</v>
      </c>
      <c r="G1096" s="2" t="s">
        <v>149</v>
      </c>
      <c r="H1096" s="2" t="s">
        <v>61</v>
      </c>
      <c r="I1096" s="2">
        <v>56</v>
      </c>
      <c r="J1096" s="2">
        <v>0.79157894736842105</v>
      </c>
      <c r="K1096" s="2">
        <v>0.76734693877551019</v>
      </c>
      <c r="L1096" s="2">
        <v>0.81739130434782614</v>
      </c>
      <c r="M1096" s="2" t="s">
        <v>74</v>
      </c>
      <c r="N1096" s="2" t="s">
        <v>2745</v>
      </c>
      <c r="O1096" s="2" t="s">
        <v>2746</v>
      </c>
      <c r="P1096" s="2">
        <v>1.7</v>
      </c>
    </row>
    <row r="1097" spans="1:16" ht="15.75" customHeight="1" x14ac:dyDescent="0.25">
      <c r="A1097" s="2" t="s">
        <v>106</v>
      </c>
      <c r="B1097" s="2" t="s">
        <v>73</v>
      </c>
      <c r="C1097" s="2" t="s">
        <v>75</v>
      </c>
      <c r="D1097" s="2" t="s">
        <v>55</v>
      </c>
      <c r="E1097" s="2" t="s">
        <v>57</v>
      </c>
      <c r="F1097" s="2" t="s">
        <v>32</v>
      </c>
      <c r="G1097" s="2" t="s">
        <v>154</v>
      </c>
      <c r="H1097" s="2" t="s">
        <v>61</v>
      </c>
      <c r="I1097" s="2">
        <v>57</v>
      </c>
      <c r="J1097" s="2">
        <v>0.76457883369330448</v>
      </c>
      <c r="K1097" s="2">
        <v>0.75965665236051505</v>
      </c>
      <c r="L1097" s="2">
        <v>0.76956521739130435</v>
      </c>
      <c r="M1097" s="2" t="s">
        <v>74</v>
      </c>
      <c r="N1097" s="2" t="s">
        <v>2747</v>
      </c>
      <c r="O1097" s="2" t="s">
        <v>2748</v>
      </c>
      <c r="P1097" s="2">
        <v>1.3</v>
      </c>
    </row>
    <row r="1098" spans="1:16" ht="15.75" customHeight="1" x14ac:dyDescent="0.25">
      <c r="A1098" s="2" t="s">
        <v>106</v>
      </c>
      <c r="B1098" s="2" t="s">
        <v>73</v>
      </c>
      <c r="C1098" s="2" t="s">
        <v>75</v>
      </c>
      <c r="D1098" s="2" t="s">
        <v>55</v>
      </c>
      <c r="E1098" s="2" t="s">
        <v>57</v>
      </c>
      <c r="F1098" s="2" t="s">
        <v>32</v>
      </c>
      <c r="G1098" s="2" t="s">
        <v>159</v>
      </c>
      <c r="H1098" s="2" t="s">
        <v>61</v>
      </c>
      <c r="I1098" s="2">
        <v>58</v>
      </c>
      <c r="J1098" s="2">
        <v>0.79253112033195028</v>
      </c>
      <c r="K1098" s="2">
        <v>0.75793650793650791</v>
      </c>
      <c r="L1098" s="2">
        <v>0.83043478260869563</v>
      </c>
      <c r="M1098" s="2" t="s">
        <v>74</v>
      </c>
      <c r="N1098" s="2" t="s">
        <v>2749</v>
      </c>
      <c r="O1098" s="2" t="s">
        <v>2750</v>
      </c>
      <c r="P1098" s="2">
        <v>1.3</v>
      </c>
    </row>
    <row r="1099" spans="1:16" ht="15.75" customHeight="1" x14ac:dyDescent="0.25">
      <c r="A1099" s="2" t="s">
        <v>106</v>
      </c>
      <c r="B1099" s="2" t="s">
        <v>73</v>
      </c>
      <c r="C1099" s="2" t="s">
        <v>75</v>
      </c>
      <c r="D1099" s="2" t="s">
        <v>55</v>
      </c>
      <c r="E1099" s="2" t="s">
        <v>57</v>
      </c>
      <c r="F1099" s="2" t="s">
        <v>32</v>
      </c>
      <c r="G1099" s="2" t="s">
        <v>164</v>
      </c>
      <c r="H1099" s="2" t="s">
        <v>61</v>
      </c>
      <c r="I1099" s="2">
        <v>59</v>
      </c>
      <c r="J1099" s="2">
        <v>0.79668049792531104</v>
      </c>
      <c r="K1099" s="2">
        <v>0.76190476190476186</v>
      </c>
      <c r="L1099" s="2">
        <v>0.83478260869565213</v>
      </c>
      <c r="M1099" s="2" t="s">
        <v>74</v>
      </c>
      <c r="N1099" s="2" t="s">
        <v>2751</v>
      </c>
      <c r="O1099" s="2" t="s">
        <v>2752</v>
      </c>
      <c r="P1099" s="2">
        <v>1.7</v>
      </c>
    </row>
    <row r="1100" spans="1:16" ht="15.75" customHeight="1" x14ac:dyDescent="0.25">
      <c r="A1100" s="2" t="s">
        <v>106</v>
      </c>
      <c r="B1100" s="2" t="s">
        <v>73</v>
      </c>
      <c r="C1100" s="2" t="s">
        <v>75</v>
      </c>
      <c r="D1100" s="2" t="s">
        <v>55</v>
      </c>
      <c r="E1100" s="2" t="s">
        <v>57</v>
      </c>
      <c r="F1100" s="2" t="s">
        <v>32</v>
      </c>
      <c r="G1100" s="2" t="s">
        <v>169</v>
      </c>
      <c r="H1100" s="2" t="s">
        <v>61</v>
      </c>
      <c r="I1100" s="2">
        <v>60</v>
      </c>
      <c r="J1100" s="2">
        <v>0.77052631578947361</v>
      </c>
      <c r="K1100" s="2">
        <v>0.74693877551020404</v>
      </c>
      <c r="L1100" s="2">
        <v>0.79565217391304344</v>
      </c>
      <c r="M1100" s="2" t="s">
        <v>74</v>
      </c>
      <c r="N1100" s="2" t="s">
        <v>2753</v>
      </c>
      <c r="O1100" s="2" t="s">
        <v>2754</v>
      </c>
      <c r="P1100" s="2">
        <v>1.3</v>
      </c>
    </row>
    <row r="1101" spans="1:16" ht="15.75" customHeight="1" x14ac:dyDescent="0.25">
      <c r="A1101" s="2" t="s">
        <v>106</v>
      </c>
      <c r="B1101" s="2" t="s">
        <v>73</v>
      </c>
      <c r="C1101" s="2" t="s">
        <v>75</v>
      </c>
      <c r="D1101" s="2" t="s">
        <v>55</v>
      </c>
      <c r="E1101" s="2" t="s">
        <v>57</v>
      </c>
      <c r="F1101" s="2" t="s">
        <v>32</v>
      </c>
      <c r="G1101" s="2" t="s">
        <v>174</v>
      </c>
      <c r="H1101" s="2" t="s">
        <v>61</v>
      </c>
      <c r="I1101" s="2">
        <v>61</v>
      </c>
      <c r="J1101" s="2">
        <v>0.76923076923076927</v>
      </c>
      <c r="K1101" s="2">
        <v>0.75630252100840334</v>
      </c>
      <c r="L1101" s="2">
        <v>0.78260869565217395</v>
      </c>
      <c r="M1101" s="2" t="s">
        <v>74</v>
      </c>
      <c r="N1101" s="2" t="s">
        <v>2755</v>
      </c>
      <c r="O1101" s="2" t="s">
        <v>2756</v>
      </c>
      <c r="P1101" s="2">
        <v>1.3</v>
      </c>
    </row>
    <row r="1102" spans="1:16" ht="15.75" customHeight="1" x14ac:dyDescent="0.25">
      <c r="A1102" s="2" t="s">
        <v>106</v>
      </c>
      <c r="B1102" s="2" t="s">
        <v>73</v>
      </c>
      <c r="C1102" s="2" t="s">
        <v>75</v>
      </c>
      <c r="D1102" s="2" t="s">
        <v>55</v>
      </c>
      <c r="E1102" s="2" t="s">
        <v>179</v>
      </c>
      <c r="F1102" s="2" t="s">
        <v>12</v>
      </c>
      <c r="G1102" s="2" t="s">
        <v>180</v>
      </c>
      <c r="H1102" s="2" t="s">
        <v>182</v>
      </c>
      <c r="I1102" s="2">
        <v>42</v>
      </c>
      <c r="J1102" s="2">
        <v>0.72839506172839508</v>
      </c>
      <c r="K1102" s="2">
        <v>0.76129032258064511</v>
      </c>
      <c r="L1102" s="2">
        <v>0.69822485207100593</v>
      </c>
      <c r="M1102" s="2" t="s">
        <v>74</v>
      </c>
      <c r="N1102" s="2" t="s">
        <v>2757</v>
      </c>
      <c r="O1102" s="2" t="s">
        <v>2758</v>
      </c>
      <c r="P1102" s="2">
        <v>1.6</v>
      </c>
    </row>
    <row r="1103" spans="1:16" ht="15.75" customHeight="1" x14ac:dyDescent="0.25">
      <c r="A1103" s="2" t="s">
        <v>106</v>
      </c>
      <c r="B1103" s="2" t="s">
        <v>73</v>
      </c>
      <c r="C1103" s="2" t="s">
        <v>75</v>
      </c>
      <c r="D1103" s="2" t="s">
        <v>55</v>
      </c>
      <c r="E1103" s="2" t="s">
        <v>179</v>
      </c>
      <c r="F1103" s="2" t="s">
        <v>12</v>
      </c>
      <c r="G1103" s="2" t="s">
        <v>186</v>
      </c>
      <c r="H1103" s="2" t="s">
        <v>182</v>
      </c>
      <c r="I1103" s="2">
        <v>43</v>
      </c>
      <c r="J1103" s="2">
        <v>0.80681818181818177</v>
      </c>
      <c r="K1103" s="2">
        <v>0.77595628415300544</v>
      </c>
      <c r="L1103" s="2">
        <v>0.84023668639053251</v>
      </c>
      <c r="M1103" s="2" t="s">
        <v>74</v>
      </c>
      <c r="N1103" s="2" t="s">
        <v>2759</v>
      </c>
      <c r="O1103" s="2" t="s">
        <v>2760</v>
      </c>
      <c r="P1103" s="2">
        <v>1.2</v>
      </c>
    </row>
    <row r="1104" spans="1:16" ht="15.75" customHeight="1" x14ac:dyDescent="0.25">
      <c r="A1104" s="2" t="s">
        <v>106</v>
      </c>
      <c r="B1104" s="2" t="s">
        <v>73</v>
      </c>
      <c r="C1104" s="2" t="s">
        <v>75</v>
      </c>
      <c r="D1104" s="2" t="s">
        <v>55</v>
      </c>
      <c r="E1104" s="2" t="s">
        <v>179</v>
      </c>
      <c r="F1104" s="2" t="s">
        <v>12</v>
      </c>
      <c r="G1104" s="2" t="s">
        <v>192</v>
      </c>
      <c r="H1104" s="2" t="s">
        <v>182</v>
      </c>
      <c r="I1104" s="2">
        <v>44</v>
      </c>
      <c r="J1104" s="2">
        <v>0.77714285714285702</v>
      </c>
      <c r="K1104" s="2">
        <v>0.75138121546961323</v>
      </c>
      <c r="L1104" s="2">
        <v>0.80473372781065089</v>
      </c>
      <c r="M1104" s="2" t="s">
        <v>74</v>
      </c>
      <c r="N1104" s="2" t="s">
        <v>2761</v>
      </c>
      <c r="O1104" s="2" t="s">
        <v>2762</v>
      </c>
      <c r="P1104" s="2">
        <v>1.2</v>
      </c>
    </row>
    <row r="1105" spans="1:16" ht="15.75" customHeight="1" x14ac:dyDescent="0.25">
      <c r="A1105" s="2" t="s">
        <v>106</v>
      </c>
      <c r="B1105" s="2" t="s">
        <v>73</v>
      </c>
      <c r="C1105" s="2" t="s">
        <v>75</v>
      </c>
      <c r="D1105" s="2" t="s">
        <v>55</v>
      </c>
      <c r="E1105" s="2" t="s">
        <v>179</v>
      </c>
      <c r="F1105" s="2" t="s">
        <v>12</v>
      </c>
      <c r="G1105" s="2" t="s">
        <v>197</v>
      </c>
      <c r="H1105" s="2" t="s">
        <v>182</v>
      </c>
      <c r="I1105" s="2">
        <v>45</v>
      </c>
      <c r="J1105" s="2">
        <v>0.7658402203856749</v>
      </c>
      <c r="K1105" s="2">
        <v>0.71649484536082475</v>
      </c>
      <c r="L1105" s="2">
        <v>0.8224852071005917</v>
      </c>
      <c r="M1105" s="2" t="s">
        <v>74</v>
      </c>
      <c r="N1105" s="2" t="s">
        <v>2763</v>
      </c>
      <c r="O1105" s="2" t="s">
        <v>2764</v>
      </c>
      <c r="P1105" s="2">
        <v>1.1000000000000001</v>
      </c>
    </row>
    <row r="1106" spans="1:16" ht="15.75" customHeight="1" x14ac:dyDescent="0.25">
      <c r="A1106" s="2" t="s">
        <v>106</v>
      </c>
      <c r="B1106" s="2" t="s">
        <v>73</v>
      </c>
      <c r="C1106" s="2" t="s">
        <v>75</v>
      </c>
      <c r="D1106" s="2" t="s">
        <v>55</v>
      </c>
      <c r="E1106" s="2" t="s">
        <v>179</v>
      </c>
      <c r="F1106" s="2" t="s">
        <v>12</v>
      </c>
      <c r="G1106" s="2" t="s">
        <v>202</v>
      </c>
      <c r="H1106" s="2" t="s">
        <v>182</v>
      </c>
      <c r="I1106" s="2">
        <v>46</v>
      </c>
      <c r="J1106" s="2">
        <v>0.8125</v>
      </c>
      <c r="K1106" s="2">
        <v>0.78142076502732238</v>
      </c>
      <c r="L1106" s="2">
        <v>0.84615384615384615</v>
      </c>
      <c r="M1106" s="2" t="s">
        <v>74</v>
      </c>
      <c r="N1106" s="2" t="s">
        <v>2765</v>
      </c>
      <c r="O1106" s="2" t="s">
        <v>2766</v>
      </c>
      <c r="P1106" s="2">
        <v>1.6</v>
      </c>
    </row>
    <row r="1107" spans="1:16" ht="15.75" customHeight="1" x14ac:dyDescent="0.25">
      <c r="A1107" s="2" t="s">
        <v>106</v>
      </c>
      <c r="B1107" s="2" t="s">
        <v>73</v>
      </c>
      <c r="C1107" s="2" t="s">
        <v>75</v>
      </c>
      <c r="D1107" s="2" t="s">
        <v>55</v>
      </c>
      <c r="E1107" s="2" t="s">
        <v>179</v>
      </c>
      <c r="F1107" s="2" t="s">
        <v>12</v>
      </c>
      <c r="G1107" s="2" t="s">
        <v>207</v>
      </c>
      <c r="H1107" s="2" t="s">
        <v>182</v>
      </c>
      <c r="I1107" s="2">
        <v>47</v>
      </c>
      <c r="J1107" s="2">
        <v>0.8262108262108262</v>
      </c>
      <c r="K1107" s="2">
        <v>0.79670329670329665</v>
      </c>
      <c r="L1107" s="2">
        <v>0.85798816568047342</v>
      </c>
      <c r="M1107" s="2" t="s">
        <v>74</v>
      </c>
      <c r="N1107" s="2" t="s">
        <v>2767</v>
      </c>
      <c r="O1107" s="2" t="s">
        <v>2768</v>
      </c>
      <c r="P1107" s="2">
        <v>1.1000000000000001</v>
      </c>
    </row>
    <row r="1108" spans="1:16" ht="15.75" customHeight="1" x14ac:dyDescent="0.25">
      <c r="A1108" s="2" t="s">
        <v>106</v>
      </c>
      <c r="B1108" s="2" t="s">
        <v>73</v>
      </c>
      <c r="C1108" s="2" t="s">
        <v>75</v>
      </c>
      <c r="D1108" s="2" t="s">
        <v>55</v>
      </c>
      <c r="E1108" s="2" t="s">
        <v>179</v>
      </c>
      <c r="F1108" s="2" t="s">
        <v>12</v>
      </c>
      <c r="G1108" s="2" t="s">
        <v>212</v>
      </c>
      <c r="H1108" s="2" t="s">
        <v>182</v>
      </c>
      <c r="I1108" s="2">
        <v>48</v>
      </c>
      <c r="J1108" s="2">
        <v>0.78309859154929573</v>
      </c>
      <c r="K1108" s="2">
        <v>0.74731182795698925</v>
      </c>
      <c r="L1108" s="2">
        <v>0.8224852071005917</v>
      </c>
      <c r="M1108" s="2" t="s">
        <v>74</v>
      </c>
      <c r="N1108" s="2" t="s">
        <v>2769</v>
      </c>
      <c r="O1108" s="2" t="s">
        <v>2770</v>
      </c>
      <c r="P1108" s="2">
        <v>1.1000000000000001</v>
      </c>
    </row>
    <row r="1109" spans="1:16" ht="15.75" customHeight="1" x14ac:dyDescent="0.25">
      <c r="A1109" s="2" t="s">
        <v>106</v>
      </c>
      <c r="B1109" s="2" t="s">
        <v>73</v>
      </c>
      <c r="C1109" s="2" t="s">
        <v>75</v>
      </c>
      <c r="D1109" s="2" t="s">
        <v>55</v>
      </c>
      <c r="E1109" s="2" t="s">
        <v>179</v>
      </c>
      <c r="F1109" s="2" t="s">
        <v>12</v>
      </c>
      <c r="G1109" s="2" t="s">
        <v>217</v>
      </c>
      <c r="H1109" s="2" t="s">
        <v>182</v>
      </c>
      <c r="I1109" s="2">
        <v>49</v>
      </c>
      <c r="J1109" s="2">
        <v>0.77142857142857146</v>
      </c>
      <c r="K1109" s="2">
        <v>0.7458563535911602</v>
      </c>
      <c r="L1109" s="2">
        <v>0.79881656804733725</v>
      </c>
      <c r="M1109" s="2" t="s">
        <v>74</v>
      </c>
      <c r="N1109" s="2" t="s">
        <v>2771</v>
      </c>
      <c r="O1109" s="2" t="s">
        <v>2772</v>
      </c>
      <c r="P1109" s="2">
        <v>1.6</v>
      </c>
    </row>
    <row r="1110" spans="1:16" ht="15.75" customHeight="1" x14ac:dyDescent="0.25">
      <c r="A1110" s="2" t="s">
        <v>106</v>
      </c>
      <c r="B1110" s="2" t="s">
        <v>73</v>
      </c>
      <c r="C1110" s="2" t="s">
        <v>75</v>
      </c>
      <c r="D1110" s="2" t="s">
        <v>55</v>
      </c>
      <c r="E1110" s="2" t="s">
        <v>179</v>
      </c>
      <c r="F1110" s="2" t="s">
        <v>12</v>
      </c>
      <c r="G1110" s="2" t="s">
        <v>222</v>
      </c>
      <c r="H1110" s="2" t="s">
        <v>182</v>
      </c>
      <c r="I1110" s="2">
        <v>50</v>
      </c>
      <c r="J1110" s="2">
        <v>0.8125</v>
      </c>
      <c r="K1110" s="2">
        <v>0.78142076502732238</v>
      </c>
      <c r="L1110" s="2">
        <v>0.84615384615384615</v>
      </c>
      <c r="M1110" s="2" t="s">
        <v>74</v>
      </c>
      <c r="N1110" s="2" t="s">
        <v>2773</v>
      </c>
      <c r="O1110" s="2" t="s">
        <v>2774</v>
      </c>
      <c r="P1110" s="2">
        <v>1.1000000000000001</v>
      </c>
    </row>
    <row r="1111" spans="1:16" ht="15.75" customHeight="1" x14ac:dyDescent="0.25">
      <c r="A1111" s="2" t="s">
        <v>106</v>
      </c>
      <c r="B1111" s="2" t="s">
        <v>73</v>
      </c>
      <c r="C1111" s="2" t="s">
        <v>75</v>
      </c>
      <c r="D1111" s="2" t="s">
        <v>55</v>
      </c>
      <c r="E1111" s="2" t="s">
        <v>179</v>
      </c>
      <c r="F1111" s="2" t="s">
        <v>12</v>
      </c>
      <c r="G1111" s="2" t="s">
        <v>227</v>
      </c>
      <c r="H1111" s="2" t="s">
        <v>182</v>
      </c>
      <c r="I1111" s="2">
        <v>51</v>
      </c>
      <c r="J1111" s="2">
        <v>0.82285714285714284</v>
      </c>
      <c r="K1111" s="2">
        <v>0.79558011049723754</v>
      </c>
      <c r="L1111" s="2">
        <v>0.85207100591715978</v>
      </c>
      <c r="M1111" s="2" t="s">
        <v>74</v>
      </c>
      <c r="N1111" s="2" t="s">
        <v>2775</v>
      </c>
      <c r="O1111" s="2" t="s">
        <v>2776</v>
      </c>
      <c r="P1111" s="2">
        <v>1.2</v>
      </c>
    </row>
    <row r="1112" spans="1:16" ht="15.75" customHeight="1" x14ac:dyDescent="0.25">
      <c r="A1112" s="2" t="s">
        <v>106</v>
      </c>
      <c r="B1112" s="2" t="s">
        <v>73</v>
      </c>
      <c r="C1112" s="2" t="s">
        <v>75</v>
      </c>
      <c r="D1112" s="2" t="s">
        <v>55</v>
      </c>
      <c r="E1112" s="2" t="s">
        <v>179</v>
      </c>
      <c r="F1112" s="2" t="s">
        <v>12</v>
      </c>
      <c r="G1112" s="2" t="s">
        <v>232</v>
      </c>
      <c r="H1112" s="2" t="s">
        <v>182</v>
      </c>
      <c r="I1112" s="2">
        <v>52</v>
      </c>
      <c r="J1112" s="2">
        <v>0.79545454545454541</v>
      </c>
      <c r="K1112" s="2">
        <v>0.76502732240437155</v>
      </c>
      <c r="L1112" s="2">
        <v>0.82840236686390534</v>
      </c>
      <c r="M1112" s="2" t="s">
        <v>74</v>
      </c>
      <c r="N1112" s="2" t="s">
        <v>2777</v>
      </c>
      <c r="O1112" s="2" t="s">
        <v>2778</v>
      </c>
      <c r="P1112" s="2">
        <v>1.2</v>
      </c>
    </row>
    <row r="1113" spans="1:16" ht="15.75" customHeight="1" x14ac:dyDescent="0.25">
      <c r="A1113" s="2" t="s">
        <v>106</v>
      </c>
      <c r="B1113" s="2" t="s">
        <v>73</v>
      </c>
      <c r="C1113" s="2" t="s">
        <v>75</v>
      </c>
      <c r="D1113" s="2" t="s">
        <v>55</v>
      </c>
      <c r="E1113" s="2" t="s">
        <v>179</v>
      </c>
      <c r="F1113" s="2" t="s">
        <v>12</v>
      </c>
      <c r="G1113" s="2" t="s">
        <v>237</v>
      </c>
      <c r="H1113" s="2" t="s">
        <v>182</v>
      </c>
      <c r="I1113" s="2">
        <v>53</v>
      </c>
      <c r="J1113" s="2">
        <v>0.81714285714285706</v>
      </c>
      <c r="K1113" s="2">
        <v>0.79005524861878451</v>
      </c>
      <c r="L1113" s="2">
        <v>0.84615384615384615</v>
      </c>
      <c r="M1113" s="2" t="s">
        <v>74</v>
      </c>
      <c r="N1113" s="2" t="s">
        <v>2779</v>
      </c>
      <c r="O1113" s="2" t="s">
        <v>2780</v>
      </c>
      <c r="P1113" s="2">
        <v>1.6</v>
      </c>
    </row>
    <row r="1114" spans="1:16" ht="15.75" customHeight="1" x14ac:dyDescent="0.25">
      <c r="A1114" s="2" t="s">
        <v>106</v>
      </c>
      <c r="B1114" s="2" t="s">
        <v>73</v>
      </c>
      <c r="C1114" s="2" t="s">
        <v>75</v>
      </c>
      <c r="D1114" s="2" t="s">
        <v>55</v>
      </c>
      <c r="E1114" s="2" t="s">
        <v>179</v>
      </c>
      <c r="F1114" s="2" t="s">
        <v>12</v>
      </c>
      <c r="G1114" s="2" t="s">
        <v>242</v>
      </c>
      <c r="H1114" s="2" t="s">
        <v>182</v>
      </c>
      <c r="I1114" s="2">
        <v>54</v>
      </c>
      <c r="J1114" s="2">
        <v>0.78977272727272729</v>
      </c>
      <c r="K1114" s="2">
        <v>0.7595628415300546</v>
      </c>
      <c r="L1114" s="2">
        <v>0.8224852071005917</v>
      </c>
      <c r="M1114" s="2" t="s">
        <v>74</v>
      </c>
      <c r="N1114" s="2" t="s">
        <v>2781</v>
      </c>
      <c r="O1114" s="2" t="s">
        <v>2782</v>
      </c>
      <c r="P1114" s="2">
        <v>1.1000000000000001</v>
      </c>
    </row>
    <row r="1115" spans="1:16" ht="15.75" customHeight="1" x14ac:dyDescent="0.25">
      <c r="A1115" s="2" t="s">
        <v>106</v>
      </c>
      <c r="B1115" s="2" t="s">
        <v>73</v>
      </c>
      <c r="C1115" s="2" t="s">
        <v>75</v>
      </c>
      <c r="D1115" s="2" t="s">
        <v>55</v>
      </c>
      <c r="E1115" s="2" t="s">
        <v>179</v>
      </c>
      <c r="F1115" s="2" t="s">
        <v>12</v>
      </c>
      <c r="G1115" s="2" t="s">
        <v>247</v>
      </c>
      <c r="H1115" s="2" t="s">
        <v>182</v>
      </c>
      <c r="I1115" s="2">
        <v>55</v>
      </c>
      <c r="J1115" s="2">
        <v>0.81126760563380274</v>
      </c>
      <c r="K1115" s="2">
        <v>0.77419354838709675</v>
      </c>
      <c r="L1115" s="2">
        <v>0.85207100591715978</v>
      </c>
      <c r="M1115" s="2" t="s">
        <v>74</v>
      </c>
      <c r="N1115" s="2" t="s">
        <v>2783</v>
      </c>
      <c r="O1115" s="2" t="s">
        <v>2784</v>
      </c>
      <c r="P1115" s="2">
        <v>1.2</v>
      </c>
    </row>
    <row r="1116" spans="1:16" ht="15.75" customHeight="1" x14ac:dyDescent="0.25">
      <c r="A1116" s="2" t="s">
        <v>106</v>
      </c>
      <c r="B1116" s="2" t="s">
        <v>73</v>
      </c>
      <c r="C1116" s="2" t="s">
        <v>75</v>
      </c>
      <c r="D1116" s="2" t="s">
        <v>55</v>
      </c>
      <c r="E1116" s="2" t="s">
        <v>179</v>
      </c>
      <c r="F1116" s="2" t="s">
        <v>12</v>
      </c>
      <c r="G1116" s="2" t="s">
        <v>252</v>
      </c>
      <c r="H1116" s="2" t="s">
        <v>182</v>
      </c>
      <c r="I1116" s="2">
        <v>56</v>
      </c>
      <c r="J1116" s="2">
        <v>0.79665738161559885</v>
      </c>
      <c r="K1116" s="2">
        <v>0.75263157894736843</v>
      </c>
      <c r="L1116" s="2">
        <v>0.84615384615384615</v>
      </c>
      <c r="M1116" s="2" t="s">
        <v>74</v>
      </c>
      <c r="N1116" s="2" t="s">
        <v>2785</v>
      </c>
      <c r="O1116" s="2" t="s">
        <v>2786</v>
      </c>
      <c r="P1116" s="2">
        <v>1.1000000000000001</v>
      </c>
    </row>
    <row r="1117" spans="1:16" ht="15.75" customHeight="1" x14ac:dyDescent="0.25">
      <c r="A1117" s="2" t="s">
        <v>106</v>
      </c>
      <c r="B1117" s="2" t="s">
        <v>73</v>
      </c>
      <c r="C1117" s="2" t="s">
        <v>75</v>
      </c>
      <c r="D1117" s="2" t="s">
        <v>55</v>
      </c>
      <c r="E1117" s="2" t="s">
        <v>179</v>
      </c>
      <c r="F1117" s="2" t="s">
        <v>12</v>
      </c>
      <c r="G1117" s="2" t="s">
        <v>257</v>
      </c>
      <c r="H1117" s="2" t="s">
        <v>182</v>
      </c>
      <c r="I1117" s="2">
        <v>57</v>
      </c>
      <c r="J1117" s="2">
        <v>0.79320113314447593</v>
      </c>
      <c r="K1117" s="2">
        <v>0.76086956521739135</v>
      </c>
      <c r="L1117" s="2">
        <v>0.82840236686390534</v>
      </c>
      <c r="M1117" s="2" t="s">
        <v>74</v>
      </c>
      <c r="N1117" s="2" t="s">
        <v>2787</v>
      </c>
      <c r="O1117" s="2" t="s">
        <v>2788</v>
      </c>
      <c r="P1117" s="2">
        <v>1.6</v>
      </c>
    </row>
    <row r="1118" spans="1:16" ht="15.75" customHeight="1" x14ac:dyDescent="0.25">
      <c r="A1118" s="2" t="s">
        <v>106</v>
      </c>
      <c r="B1118" s="2" t="s">
        <v>73</v>
      </c>
      <c r="C1118" s="2" t="s">
        <v>75</v>
      </c>
      <c r="D1118" s="2" t="s">
        <v>55</v>
      </c>
      <c r="E1118" s="2" t="s">
        <v>179</v>
      </c>
      <c r="F1118" s="2" t="s">
        <v>12</v>
      </c>
      <c r="G1118" s="2" t="s">
        <v>262</v>
      </c>
      <c r="H1118" s="2" t="s">
        <v>182</v>
      </c>
      <c r="I1118" s="2">
        <v>58</v>
      </c>
      <c r="J1118" s="2">
        <v>0.79885057471264365</v>
      </c>
      <c r="K1118" s="2">
        <v>0.77653631284916202</v>
      </c>
      <c r="L1118" s="2">
        <v>0.8224852071005917</v>
      </c>
      <c r="M1118" s="2" t="s">
        <v>74</v>
      </c>
      <c r="N1118" s="2" t="s">
        <v>2789</v>
      </c>
      <c r="O1118" s="2" t="s">
        <v>2790</v>
      </c>
      <c r="P1118" s="2">
        <v>1.2</v>
      </c>
    </row>
    <row r="1119" spans="1:16" ht="15.75" customHeight="1" x14ac:dyDescent="0.25">
      <c r="A1119" s="2" t="s">
        <v>106</v>
      </c>
      <c r="B1119" s="2" t="s">
        <v>73</v>
      </c>
      <c r="C1119" s="2" t="s">
        <v>75</v>
      </c>
      <c r="D1119" s="2" t="s">
        <v>55</v>
      </c>
      <c r="E1119" s="2" t="s">
        <v>179</v>
      </c>
      <c r="F1119" s="2" t="s">
        <v>12</v>
      </c>
      <c r="G1119" s="2" t="s">
        <v>267</v>
      </c>
      <c r="H1119" s="2" t="s">
        <v>182</v>
      </c>
      <c r="I1119" s="2">
        <v>59</v>
      </c>
      <c r="J1119" s="2">
        <v>0.72121212121212119</v>
      </c>
      <c r="K1119" s="2">
        <v>0.73913043478260865</v>
      </c>
      <c r="L1119" s="2">
        <v>0.70414201183431957</v>
      </c>
      <c r="M1119" s="2" t="s">
        <v>74</v>
      </c>
      <c r="N1119" s="2" t="s">
        <v>2791</v>
      </c>
      <c r="O1119" s="2" t="s">
        <v>2792</v>
      </c>
      <c r="P1119" s="2">
        <v>1.1000000000000001</v>
      </c>
    </row>
    <row r="1120" spans="1:16" ht="15.75" customHeight="1" x14ac:dyDescent="0.25">
      <c r="A1120" s="2" t="s">
        <v>106</v>
      </c>
      <c r="B1120" s="2" t="s">
        <v>73</v>
      </c>
      <c r="C1120" s="2" t="s">
        <v>75</v>
      </c>
      <c r="D1120" s="2" t="s">
        <v>55</v>
      </c>
      <c r="E1120" s="2" t="s">
        <v>179</v>
      </c>
      <c r="F1120" s="2" t="s">
        <v>12</v>
      </c>
      <c r="G1120" s="2" t="s">
        <v>272</v>
      </c>
      <c r="H1120" s="2" t="s">
        <v>182</v>
      </c>
      <c r="I1120" s="2">
        <v>60</v>
      </c>
      <c r="J1120" s="2">
        <v>0.77363896848137548</v>
      </c>
      <c r="K1120" s="2">
        <v>0.75</v>
      </c>
      <c r="L1120" s="2">
        <v>0.79881656804733725</v>
      </c>
      <c r="M1120" s="2" t="s">
        <v>74</v>
      </c>
      <c r="N1120" s="2" t="s">
        <v>2793</v>
      </c>
      <c r="O1120" s="2" t="s">
        <v>2794</v>
      </c>
      <c r="P1120" s="2">
        <v>1.6</v>
      </c>
    </row>
    <row r="1121" spans="1:16" ht="15.75" customHeight="1" x14ac:dyDescent="0.25">
      <c r="A1121" s="2" t="s">
        <v>106</v>
      </c>
      <c r="B1121" s="2" t="s">
        <v>73</v>
      </c>
      <c r="C1121" s="2" t="s">
        <v>75</v>
      </c>
      <c r="D1121" s="2" t="s">
        <v>55</v>
      </c>
      <c r="E1121" s="2" t="s">
        <v>179</v>
      </c>
      <c r="F1121" s="2" t="s">
        <v>12</v>
      </c>
      <c r="G1121" s="2" t="s">
        <v>277</v>
      </c>
      <c r="H1121" s="2" t="s">
        <v>182</v>
      </c>
      <c r="I1121" s="2">
        <v>61</v>
      </c>
      <c r="J1121" s="2">
        <v>0.79551820728291323</v>
      </c>
      <c r="K1121" s="2">
        <v>0.75531914893617025</v>
      </c>
      <c r="L1121" s="2">
        <v>0.84023668639053251</v>
      </c>
      <c r="M1121" s="2" t="s">
        <v>74</v>
      </c>
      <c r="N1121" s="2" t="s">
        <v>2795</v>
      </c>
      <c r="O1121" s="2" t="s">
        <v>2796</v>
      </c>
      <c r="P1121" s="2">
        <v>1.2</v>
      </c>
    </row>
    <row r="1122" spans="1:16" ht="15.75" customHeight="1" x14ac:dyDescent="0.25">
      <c r="A1122" s="2" t="s">
        <v>106</v>
      </c>
      <c r="B1122" s="2" t="s">
        <v>73</v>
      </c>
      <c r="C1122" s="2" t="s">
        <v>75</v>
      </c>
      <c r="D1122" s="2" t="s">
        <v>55</v>
      </c>
      <c r="E1122" s="2" t="s">
        <v>282</v>
      </c>
      <c r="F1122" s="2" t="s">
        <v>26</v>
      </c>
      <c r="G1122" s="2" t="s">
        <v>283</v>
      </c>
      <c r="H1122" s="2" t="s">
        <v>285</v>
      </c>
      <c r="I1122" s="2">
        <v>42</v>
      </c>
      <c r="J1122" s="2">
        <v>0.80089485458612975</v>
      </c>
      <c r="K1122" s="2">
        <v>0.79555555555555557</v>
      </c>
      <c r="L1122" s="2">
        <v>0.80630630630630629</v>
      </c>
      <c r="M1122" s="2" t="s">
        <v>74</v>
      </c>
      <c r="N1122" s="2" t="s">
        <v>2797</v>
      </c>
      <c r="O1122" s="2" t="s">
        <v>2798</v>
      </c>
      <c r="P1122" s="2">
        <v>1.8</v>
      </c>
    </row>
    <row r="1123" spans="1:16" ht="15.75" customHeight="1" x14ac:dyDescent="0.25">
      <c r="A1123" s="2" t="s">
        <v>106</v>
      </c>
      <c r="B1123" s="2" t="s">
        <v>73</v>
      </c>
      <c r="C1123" s="2" t="s">
        <v>75</v>
      </c>
      <c r="D1123" s="2" t="s">
        <v>55</v>
      </c>
      <c r="E1123" s="2" t="s">
        <v>282</v>
      </c>
      <c r="F1123" s="2" t="s">
        <v>26</v>
      </c>
      <c r="G1123" s="2" t="s">
        <v>289</v>
      </c>
      <c r="H1123" s="2" t="s">
        <v>285</v>
      </c>
      <c r="I1123" s="2">
        <v>43</v>
      </c>
      <c r="J1123" s="2">
        <v>0.76923076923076927</v>
      </c>
      <c r="K1123" s="2">
        <v>0.77272727272727271</v>
      </c>
      <c r="L1123" s="2">
        <v>0.76576576576576572</v>
      </c>
      <c r="M1123" s="2" t="s">
        <v>74</v>
      </c>
      <c r="N1123" s="2" t="s">
        <v>2799</v>
      </c>
      <c r="O1123" s="2" t="s">
        <v>2800</v>
      </c>
      <c r="P1123" s="2">
        <v>1.8</v>
      </c>
    </row>
    <row r="1124" spans="1:16" ht="15.75" customHeight="1" x14ac:dyDescent="0.25">
      <c r="A1124" s="2" t="s">
        <v>106</v>
      </c>
      <c r="B1124" s="2" t="s">
        <v>73</v>
      </c>
      <c r="C1124" s="2" t="s">
        <v>75</v>
      </c>
      <c r="D1124" s="2" t="s">
        <v>55</v>
      </c>
      <c r="E1124" s="2" t="s">
        <v>282</v>
      </c>
      <c r="F1124" s="2" t="s">
        <v>26</v>
      </c>
      <c r="G1124" s="2" t="s">
        <v>294</v>
      </c>
      <c r="H1124" s="2" t="s">
        <v>285</v>
      </c>
      <c r="I1124" s="2">
        <v>44</v>
      </c>
      <c r="J1124" s="2">
        <v>0.75663716814159288</v>
      </c>
      <c r="K1124" s="2">
        <v>0.74347826086956526</v>
      </c>
      <c r="L1124" s="2">
        <v>0.77027027027027029</v>
      </c>
      <c r="M1124" s="2" t="s">
        <v>74</v>
      </c>
      <c r="N1124" s="2" t="s">
        <v>2801</v>
      </c>
      <c r="O1124" s="2" t="s">
        <v>2802</v>
      </c>
      <c r="P1124" s="2">
        <v>1.3</v>
      </c>
    </row>
    <row r="1125" spans="1:16" ht="15.75" customHeight="1" x14ac:dyDescent="0.25">
      <c r="A1125" s="2" t="s">
        <v>106</v>
      </c>
      <c r="B1125" s="2" t="s">
        <v>73</v>
      </c>
      <c r="C1125" s="2" t="s">
        <v>75</v>
      </c>
      <c r="D1125" s="2" t="s">
        <v>55</v>
      </c>
      <c r="E1125" s="2" t="s">
        <v>282</v>
      </c>
      <c r="F1125" s="2" t="s">
        <v>26</v>
      </c>
      <c r="G1125" s="2" t="s">
        <v>299</v>
      </c>
      <c r="H1125" s="2" t="s">
        <v>285</v>
      </c>
      <c r="I1125" s="2">
        <v>45</v>
      </c>
      <c r="J1125" s="2">
        <v>0.81057268722466969</v>
      </c>
      <c r="K1125" s="2">
        <v>0.7931034482758621</v>
      </c>
      <c r="L1125" s="2">
        <v>0.8288288288288288</v>
      </c>
      <c r="M1125" s="2" t="s">
        <v>74</v>
      </c>
      <c r="N1125" s="2" t="s">
        <v>2803</v>
      </c>
      <c r="O1125" s="2" t="s">
        <v>2804</v>
      </c>
      <c r="P1125" s="2">
        <v>1.3</v>
      </c>
    </row>
    <row r="1126" spans="1:16" ht="15.75" customHeight="1" x14ac:dyDescent="0.25">
      <c r="A1126" s="2" t="s">
        <v>106</v>
      </c>
      <c r="B1126" s="2" t="s">
        <v>73</v>
      </c>
      <c r="C1126" s="2" t="s">
        <v>75</v>
      </c>
      <c r="D1126" s="2" t="s">
        <v>55</v>
      </c>
      <c r="E1126" s="2" t="s">
        <v>282</v>
      </c>
      <c r="F1126" s="2" t="s">
        <v>26</v>
      </c>
      <c r="G1126" s="2" t="s">
        <v>304</v>
      </c>
      <c r="H1126" s="2" t="s">
        <v>285</v>
      </c>
      <c r="I1126" s="2">
        <v>46</v>
      </c>
      <c r="J1126" s="2">
        <v>0.80345572354211658</v>
      </c>
      <c r="K1126" s="2">
        <v>0.77178423236514526</v>
      </c>
      <c r="L1126" s="2">
        <v>0.83783783783783783</v>
      </c>
      <c r="M1126" s="2" t="s">
        <v>74</v>
      </c>
      <c r="N1126" s="2" t="s">
        <v>2805</v>
      </c>
      <c r="O1126" s="2" t="s">
        <v>2806</v>
      </c>
      <c r="P1126" s="2">
        <v>1.7</v>
      </c>
    </row>
    <row r="1127" spans="1:16" ht="15.75" customHeight="1" x14ac:dyDescent="0.25">
      <c r="A1127" s="2" t="s">
        <v>106</v>
      </c>
      <c r="B1127" s="2" t="s">
        <v>73</v>
      </c>
      <c r="C1127" s="2" t="s">
        <v>75</v>
      </c>
      <c r="D1127" s="2" t="s">
        <v>55</v>
      </c>
      <c r="E1127" s="2" t="s">
        <v>282</v>
      </c>
      <c r="F1127" s="2" t="s">
        <v>26</v>
      </c>
      <c r="G1127" s="2" t="s">
        <v>309</v>
      </c>
      <c r="H1127" s="2" t="s">
        <v>285</v>
      </c>
      <c r="I1127" s="2">
        <v>47</v>
      </c>
      <c r="J1127" s="2">
        <v>0.81818181818181801</v>
      </c>
      <c r="K1127" s="2">
        <v>0.78749999999999998</v>
      </c>
      <c r="L1127" s="2">
        <v>0.85135135135135132</v>
      </c>
      <c r="M1127" s="2" t="s">
        <v>74</v>
      </c>
      <c r="N1127" s="2" t="s">
        <v>2807</v>
      </c>
      <c r="O1127" s="2" t="s">
        <v>2808</v>
      </c>
      <c r="P1127" s="2">
        <v>1.3</v>
      </c>
    </row>
    <row r="1128" spans="1:16" ht="15.75" customHeight="1" x14ac:dyDescent="0.25">
      <c r="A1128" s="2" t="s">
        <v>106</v>
      </c>
      <c r="B1128" s="2" t="s">
        <v>73</v>
      </c>
      <c r="C1128" s="2" t="s">
        <v>75</v>
      </c>
      <c r="D1128" s="2" t="s">
        <v>55</v>
      </c>
      <c r="E1128" s="2" t="s">
        <v>282</v>
      </c>
      <c r="F1128" s="2" t="s">
        <v>26</v>
      </c>
      <c r="G1128" s="2" t="s">
        <v>314</v>
      </c>
      <c r="H1128" s="2" t="s">
        <v>285</v>
      </c>
      <c r="I1128" s="2">
        <v>48</v>
      </c>
      <c r="J1128" s="2">
        <v>0.74730021598272145</v>
      </c>
      <c r="K1128" s="2">
        <v>0.71784232365145229</v>
      </c>
      <c r="L1128" s="2">
        <v>0.77927927927927931</v>
      </c>
      <c r="M1128" s="2" t="s">
        <v>74</v>
      </c>
      <c r="N1128" s="2" t="s">
        <v>2809</v>
      </c>
      <c r="O1128" s="2" t="s">
        <v>2810</v>
      </c>
      <c r="P1128" s="2">
        <v>1.3</v>
      </c>
    </row>
    <row r="1129" spans="1:16" ht="15.75" customHeight="1" x14ac:dyDescent="0.25">
      <c r="A1129" s="2" t="s">
        <v>106</v>
      </c>
      <c r="B1129" s="2" t="s">
        <v>73</v>
      </c>
      <c r="C1129" s="2" t="s">
        <v>75</v>
      </c>
      <c r="D1129" s="2" t="s">
        <v>55</v>
      </c>
      <c r="E1129" s="2" t="s">
        <v>282</v>
      </c>
      <c r="F1129" s="2" t="s">
        <v>26</v>
      </c>
      <c r="G1129" s="2" t="s">
        <v>319</v>
      </c>
      <c r="H1129" s="2" t="s">
        <v>285</v>
      </c>
      <c r="I1129" s="2">
        <v>49</v>
      </c>
      <c r="J1129" s="2">
        <v>0.82819383259911894</v>
      </c>
      <c r="K1129" s="2">
        <v>0.81034482758620685</v>
      </c>
      <c r="L1129" s="2">
        <v>0.84684684684684686</v>
      </c>
      <c r="M1129" s="2" t="s">
        <v>74</v>
      </c>
      <c r="N1129" s="2" t="s">
        <v>2811</v>
      </c>
      <c r="O1129" s="2" t="s">
        <v>2812</v>
      </c>
      <c r="P1129" s="2">
        <v>1.8</v>
      </c>
    </row>
    <row r="1130" spans="1:16" ht="15.75" customHeight="1" x14ac:dyDescent="0.25">
      <c r="A1130" s="2" t="s">
        <v>106</v>
      </c>
      <c r="B1130" s="2" t="s">
        <v>73</v>
      </c>
      <c r="C1130" s="2" t="s">
        <v>75</v>
      </c>
      <c r="D1130" s="2" t="s">
        <v>55</v>
      </c>
      <c r="E1130" s="2" t="s">
        <v>282</v>
      </c>
      <c r="F1130" s="2" t="s">
        <v>26</v>
      </c>
      <c r="G1130" s="2" t="s">
        <v>324</v>
      </c>
      <c r="H1130" s="2" t="s">
        <v>285</v>
      </c>
      <c r="I1130" s="2">
        <v>50</v>
      </c>
      <c r="J1130" s="2">
        <v>0.74770642201834869</v>
      </c>
      <c r="K1130" s="2">
        <v>0.76168224299065423</v>
      </c>
      <c r="L1130" s="2">
        <v>0.73423423423423428</v>
      </c>
      <c r="M1130" s="2" t="s">
        <v>74</v>
      </c>
      <c r="N1130" s="2" t="s">
        <v>2813</v>
      </c>
      <c r="O1130" s="2" t="s">
        <v>2814</v>
      </c>
      <c r="P1130" s="2">
        <v>1.3</v>
      </c>
    </row>
    <row r="1131" spans="1:16" ht="15.75" customHeight="1" x14ac:dyDescent="0.25">
      <c r="A1131" s="2" t="s">
        <v>106</v>
      </c>
      <c r="B1131" s="2" t="s">
        <v>73</v>
      </c>
      <c r="C1131" s="2" t="s">
        <v>75</v>
      </c>
      <c r="D1131" s="2" t="s">
        <v>55</v>
      </c>
      <c r="E1131" s="2" t="s">
        <v>282</v>
      </c>
      <c r="F1131" s="2" t="s">
        <v>26</v>
      </c>
      <c r="G1131" s="2" t="s">
        <v>329</v>
      </c>
      <c r="H1131" s="2" t="s">
        <v>285</v>
      </c>
      <c r="I1131" s="2">
        <v>51</v>
      </c>
      <c r="J1131" s="2">
        <v>0.80174291938997833</v>
      </c>
      <c r="K1131" s="2">
        <v>0.77637130801687759</v>
      </c>
      <c r="L1131" s="2">
        <v>0.8288288288288288</v>
      </c>
      <c r="M1131" s="2" t="s">
        <v>74</v>
      </c>
      <c r="N1131" s="2" t="s">
        <v>2816</v>
      </c>
      <c r="O1131" s="2" t="s">
        <v>2818</v>
      </c>
      <c r="P1131" s="2">
        <v>1.4</v>
      </c>
    </row>
    <row r="1132" spans="1:16" ht="15.75" customHeight="1" x14ac:dyDescent="0.25">
      <c r="A1132" s="2" t="s">
        <v>106</v>
      </c>
      <c r="B1132" s="2" t="s">
        <v>73</v>
      </c>
      <c r="C1132" s="2" t="s">
        <v>75</v>
      </c>
      <c r="D1132" s="2" t="s">
        <v>55</v>
      </c>
      <c r="E1132" s="2" t="s">
        <v>282</v>
      </c>
      <c r="F1132" s="2" t="s">
        <v>26</v>
      </c>
      <c r="G1132" s="2" t="s">
        <v>334</v>
      </c>
      <c r="H1132" s="2" t="s">
        <v>285</v>
      </c>
      <c r="I1132" s="2">
        <v>52</v>
      </c>
      <c r="J1132" s="2">
        <v>0.74654377880184331</v>
      </c>
      <c r="K1132" s="2">
        <v>0.76415094339622647</v>
      </c>
      <c r="L1132" s="2">
        <v>0.72972972972972971</v>
      </c>
      <c r="M1132" s="2" t="s">
        <v>74</v>
      </c>
      <c r="N1132" s="2" t="s">
        <v>2819</v>
      </c>
      <c r="O1132" s="2" t="s">
        <v>2820</v>
      </c>
      <c r="P1132" s="2">
        <v>1.7</v>
      </c>
    </row>
    <row r="1133" spans="1:16" ht="15.75" customHeight="1" x14ac:dyDescent="0.25">
      <c r="A1133" s="2" t="s">
        <v>106</v>
      </c>
      <c r="B1133" s="2" t="s">
        <v>73</v>
      </c>
      <c r="C1133" s="2" t="s">
        <v>75</v>
      </c>
      <c r="D1133" s="2" t="s">
        <v>55</v>
      </c>
      <c r="E1133" s="2" t="s">
        <v>282</v>
      </c>
      <c r="F1133" s="2" t="s">
        <v>26</v>
      </c>
      <c r="G1133" s="2" t="s">
        <v>339</v>
      </c>
      <c r="H1133" s="2" t="s">
        <v>285</v>
      </c>
      <c r="I1133" s="2">
        <v>53</v>
      </c>
      <c r="J1133" s="2">
        <v>0.82819383259911894</v>
      </c>
      <c r="K1133" s="2">
        <v>0.81034482758620685</v>
      </c>
      <c r="L1133" s="2">
        <v>0.84684684684684686</v>
      </c>
      <c r="M1133" s="2" t="s">
        <v>74</v>
      </c>
      <c r="N1133" s="2" t="s">
        <v>2821</v>
      </c>
      <c r="O1133" s="2" t="s">
        <v>2822</v>
      </c>
      <c r="P1133" s="2">
        <v>1.4</v>
      </c>
    </row>
    <row r="1134" spans="1:16" ht="15.75" customHeight="1" x14ac:dyDescent="0.25">
      <c r="A1134" s="2" t="s">
        <v>106</v>
      </c>
      <c r="B1134" s="2" t="s">
        <v>73</v>
      </c>
      <c r="C1134" s="2" t="s">
        <v>75</v>
      </c>
      <c r="D1134" s="2" t="s">
        <v>55</v>
      </c>
      <c r="E1134" s="2" t="s">
        <v>282</v>
      </c>
      <c r="F1134" s="2" t="s">
        <v>26</v>
      </c>
      <c r="G1134" s="2" t="s">
        <v>344</v>
      </c>
      <c r="H1134" s="2" t="s">
        <v>285</v>
      </c>
      <c r="I1134" s="2">
        <v>54</v>
      </c>
      <c r="J1134" s="2">
        <v>0.81938325991189431</v>
      </c>
      <c r="K1134" s="2">
        <v>0.80172413793103448</v>
      </c>
      <c r="L1134" s="2">
        <v>0.83783783783783783</v>
      </c>
      <c r="M1134" s="2" t="s">
        <v>74</v>
      </c>
      <c r="N1134" s="2" t="s">
        <v>2823</v>
      </c>
      <c r="O1134" s="2" t="s">
        <v>2824</v>
      </c>
      <c r="P1134" s="2">
        <v>1.3</v>
      </c>
    </row>
    <row r="1135" spans="1:16" ht="15.75" customHeight="1" x14ac:dyDescent="0.25">
      <c r="A1135" s="2" t="s">
        <v>106</v>
      </c>
      <c r="B1135" s="2" t="s">
        <v>73</v>
      </c>
      <c r="C1135" s="2" t="s">
        <v>75</v>
      </c>
      <c r="D1135" s="2" t="s">
        <v>55</v>
      </c>
      <c r="E1135" s="2" t="s">
        <v>282</v>
      </c>
      <c r="F1135" s="2" t="s">
        <v>26</v>
      </c>
      <c r="G1135" s="2" t="s">
        <v>351</v>
      </c>
      <c r="H1135" s="2" t="s">
        <v>285</v>
      </c>
      <c r="I1135" s="2">
        <v>55</v>
      </c>
      <c r="J1135" s="2">
        <v>0.76456876456876455</v>
      </c>
      <c r="K1135" s="2">
        <v>0.79227053140096615</v>
      </c>
      <c r="L1135" s="2">
        <v>0.73873873873873874</v>
      </c>
      <c r="M1135" s="2" t="s">
        <v>74</v>
      </c>
      <c r="N1135" s="2" t="s">
        <v>2825</v>
      </c>
      <c r="O1135" s="2" t="s">
        <v>2826</v>
      </c>
      <c r="P1135" s="2">
        <v>1.8</v>
      </c>
    </row>
    <row r="1136" spans="1:16" ht="15.75" customHeight="1" x14ac:dyDescent="0.25">
      <c r="A1136" s="2" t="s">
        <v>106</v>
      </c>
      <c r="B1136" s="2" t="s">
        <v>73</v>
      </c>
      <c r="C1136" s="2" t="s">
        <v>75</v>
      </c>
      <c r="D1136" s="2" t="s">
        <v>55</v>
      </c>
      <c r="E1136" s="2" t="s">
        <v>282</v>
      </c>
      <c r="F1136" s="2" t="s">
        <v>26</v>
      </c>
      <c r="G1136" s="2" t="s">
        <v>367</v>
      </c>
      <c r="H1136" s="2" t="s">
        <v>285</v>
      </c>
      <c r="I1136" s="2">
        <v>56</v>
      </c>
      <c r="J1136" s="2">
        <v>0.78587196467991161</v>
      </c>
      <c r="K1136" s="2">
        <v>0.77056277056277056</v>
      </c>
      <c r="L1136" s="2">
        <v>0.80180180180180183</v>
      </c>
      <c r="M1136" s="2" t="s">
        <v>74</v>
      </c>
      <c r="N1136" s="2" t="s">
        <v>2827</v>
      </c>
      <c r="O1136" s="2" t="s">
        <v>2828</v>
      </c>
      <c r="P1136" s="2">
        <v>1.4</v>
      </c>
    </row>
    <row r="1137" spans="1:16" ht="15.75" customHeight="1" x14ac:dyDescent="0.25">
      <c r="A1137" s="2" t="s">
        <v>106</v>
      </c>
      <c r="B1137" s="2" t="s">
        <v>73</v>
      </c>
      <c r="C1137" s="2" t="s">
        <v>75</v>
      </c>
      <c r="D1137" s="2" t="s">
        <v>55</v>
      </c>
      <c r="E1137" s="2" t="s">
        <v>282</v>
      </c>
      <c r="F1137" s="2" t="s">
        <v>26</v>
      </c>
      <c r="G1137" s="2" t="s">
        <v>380</v>
      </c>
      <c r="H1137" s="2" t="s">
        <v>285</v>
      </c>
      <c r="I1137" s="2">
        <v>57</v>
      </c>
      <c r="J1137" s="2">
        <v>0.84140969162995594</v>
      </c>
      <c r="K1137" s="2">
        <v>0.82327586206896552</v>
      </c>
      <c r="L1137" s="2">
        <v>0.86036036036036034</v>
      </c>
      <c r="M1137" s="2" t="s">
        <v>74</v>
      </c>
      <c r="N1137" s="2" t="s">
        <v>2829</v>
      </c>
      <c r="O1137" s="2" t="s">
        <v>2830</v>
      </c>
      <c r="P1137" s="2">
        <v>1.3</v>
      </c>
    </row>
    <row r="1138" spans="1:16" ht="15.75" customHeight="1" x14ac:dyDescent="0.25">
      <c r="A1138" s="2" t="s">
        <v>106</v>
      </c>
      <c r="B1138" s="2" t="s">
        <v>73</v>
      </c>
      <c r="C1138" s="2" t="s">
        <v>75</v>
      </c>
      <c r="D1138" s="2" t="s">
        <v>55</v>
      </c>
      <c r="E1138" s="2" t="s">
        <v>282</v>
      </c>
      <c r="F1138" s="2" t="s">
        <v>26</v>
      </c>
      <c r="G1138" s="2" t="s">
        <v>390</v>
      </c>
      <c r="H1138" s="2" t="s">
        <v>285</v>
      </c>
      <c r="I1138" s="2">
        <v>58</v>
      </c>
      <c r="J1138" s="2">
        <v>0.8325991189427312</v>
      </c>
      <c r="K1138" s="2">
        <v>0.81465517241379315</v>
      </c>
      <c r="L1138" s="2">
        <v>0.85135135135135132</v>
      </c>
      <c r="M1138" s="2" t="s">
        <v>74</v>
      </c>
      <c r="N1138" s="2" t="s">
        <v>2831</v>
      </c>
      <c r="O1138" s="2" t="s">
        <v>2832</v>
      </c>
      <c r="P1138" s="2">
        <v>1.3</v>
      </c>
    </row>
    <row r="1139" spans="1:16" ht="15.75" customHeight="1" x14ac:dyDescent="0.25">
      <c r="A1139" s="2" t="s">
        <v>106</v>
      </c>
      <c r="B1139" s="2" t="s">
        <v>73</v>
      </c>
      <c r="C1139" s="2" t="s">
        <v>75</v>
      </c>
      <c r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285</v>
      </c>
      <c r="I1139" s="2">
        <v>59</v>
      </c>
      <c r="J1139" s="2">
        <v>0.79302832244008714</v>
      </c>
      <c r="K1139" s="2">
        <v>0.76793248945147674</v>
      </c>
      <c r="L1139" s="2">
        <v>0.81981981981981977</v>
      </c>
      <c r="M1139" s="2" t="s">
        <v>74</v>
      </c>
      <c r="N1139" s="2" t="s">
        <v>2833</v>
      </c>
      <c r="O1139" s="2" t="s">
        <v>2834</v>
      </c>
      <c r="P1139" s="2">
        <v>1.8</v>
      </c>
    </row>
    <row r="1140" spans="1:16" ht="15.75" customHeight="1" x14ac:dyDescent="0.25">
      <c r="A1140" s="2" t="s">
        <v>106</v>
      </c>
      <c r="B1140" s="2" t="s">
        <v>73</v>
      </c>
      <c r="C1140" s="2" t="s">
        <v>75</v>
      </c>
      <c r="D1140" s="2" t="s">
        <v>55</v>
      </c>
      <c r="E1140" s="2" t="s">
        <v>282</v>
      </c>
      <c r="F1140" s="2" t="s">
        <v>26</v>
      </c>
      <c r="G1140" s="2" t="s">
        <v>402</v>
      </c>
      <c r="H1140" s="2" t="s">
        <v>285</v>
      </c>
      <c r="I1140" s="2">
        <v>60</v>
      </c>
      <c r="J1140" s="2">
        <v>0.8086021505376344</v>
      </c>
      <c r="K1140" s="2">
        <v>0.77366255144032925</v>
      </c>
      <c r="L1140" s="2">
        <v>0.84684684684684686</v>
      </c>
      <c r="M1140" s="2" t="s">
        <v>74</v>
      </c>
      <c r="N1140" s="2" t="s">
        <v>2835</v>
      </c>
      <c r="O1140" s="2" t="s">
        <v>2836</v>
      </c>
      <c r="P1140" s="2">
        <v>1.4</v>
      </c>
    </row>
    <row r="1141" spans="1:16" ht="15.75" customHeight="1" x14ac:dyDescent="0.25">
      <c r="A1141" s="2" t="s">
        <v>106</v>
      </c>
      <c r="B1141" s="2" t="s">
        <v>73</v>
      </c>
      <c r="C1141" s="2" t="s">
        <v>75</v>
      </c>
      <c r="D1141" s="2" t="s">
        <v>55</v>
      </c>
      <c r="E1141" s="2" t="s">
        <v>282</v>
      </c>
      <c r="F1141" s="2" t="s">
        <v>26</v>
      </c>
      <c r="G1141" s="2" t="s">
        <v>407</v>
      </c>
      <c r="H1141" s="2" t="s">
        <v>285</v>
      </c>
      <c r="I1141" s="2">
        <v>61</v>
      </c>
      <c r="J1141" s="2">
        <v>0.80257510729613735</v>
      </c>
      <c r="K1141" s="2">
        <v>0.76639344262295084</v>
      </c>
      <c r="L1141" s="2">
        <v>0.84234234234234229</v>
      </c>
      <c r="M1141" s="2" t="s">
        <v>74</v>
      </c>
      <c r="N1141" s="2" t="s">
        <v>2837</v>
      </c>
      <c r="O1141" s="2" t="s">
        <v>2838</v>
      </c>
      <c r="P1141" s="2">
        <v>1.8</v>
      </c>
    </row>
    <row r="1142" spans="1:16" ht="15.75" customHeight="1" x14ac:dyDescent="0.25">
      <c r="A1142" s="2" t="s">
        <v>106</v>
      </c>
      <c r="B1142" s="2" t="s">
        <v>73</v>
      </c>
      <c r="C1142" s="2" t="s">
        <v>75</v>
      </c>
      <c r="D1142" s="2" t="s">
        <v>364</v>
      </c>
      <c r="E1142" s="2" t="s">
        <v>412</v>
      </c>
      <c r="F1142" s="2" t="s">
        <v>54</v>
      </c>
      <c r="G1142" s="2" t="s">
        <v>413</v>
      </c>
      <c r="H1142" s="2" t="s">
        <v>377</v>
      </c>
      <c r="I1142" s="2">
        <v>42</v>
      </c>
      <c r="J1142" s="2">
        <v>0.86128364389233958</v>
      </c>
      <c r="K1142" s="2">
        <v>0.82213438735177868</v>
      </c>
      <c r="L1142" s="2">
        <v>0.90434782608695652</v>
      </c>
      <c r="M1142" s="2" t="s">
        <v>74</v>
      </c>
      <c r="N1142" s="2" t="s">
        <v>2839</v>
      </c>
      <c r="O1142" s="2" t="s">
        <v>2840</v>
      </c>
      <c r="P1142" s="2">
        <v>1.8</v>
      </c>
    </row>
    <row r="1143" spans="1:16" ht="15.75" customHeight="1" x14ac:dyDescent="0.25">
      <c r="A1143" s="2" t="s">
        <v>106</v>
      </c>
      <c r="B1143" s="2" t="s">
        <v>73</v>
      </c>
      <c r="C1143" s="2" t="s">
        <v>75</v>
      </c>
      <c r="D1143" s="2" t="s">
        <v>364</v>
      </c>
      <c r="E1143" s="2" t="s">
        <v>412</v>
      </c>
      <c r="F1143" s="2" t="s">
        <v>54</v>
      </c>
      <c r="G1143" s="2" t="s">
        <v>418</v>
      </c>
      <c r="H1143" s="2" t="s">
        <v>377</v>
      </c>
      <c r="I1143" s="2">
        <v>43</v>
      </c>
      <c r="J1143" s="2">
        <v>0.86721991701244816</v>
      </c>
      <c r="K1143" s="2">
        <v>0.82936507936507942</v>
      </c>
      <c r="L1143" s="2">
        <v>0.90869565217391302</v>
      </c>
      <c r="M1143" s="2" t="s">
        <v>74</v>
      </c>
      <c r="N1143" s="2" t="s">
        <v>2841</v>
      </c>
      <c r="O1143" s="2" t="s">
        <v>2842</v>
      </c>
      <c r="P1143" s="2">
        <v>1.3</v>
      </c>
    </row>
    <row r="1144" spans="1:16" ht="15.75" customHeight="1" x14ac:dyDescent="0.25">
      <c r="A1144" s="2" t="s">
        <v>106</v>
      </c>
      <c r="B1144" s="2" t="s">
        <v>73</v>
      </c>
      <c r="C1144" s="2" t="s">
        <v>75</v>
      </c>
      <c r="D1144" s="2" t="s">
        <v>364</v>
      </c>
      <c r="E1144" s="2" t="s">
        <v>412</v>
      </c>
      <c r="F1144" s="2" t="s">
        <v>54</v>
      </c>
      <c r="G1144" s="2" t="s">
        <v>423</v>
      </c>
      <c r="H1144" s="2" t="s">
        <v>377</v>
      </c>
      <c r="I1144" s="2">
        <v>44</v>
      </c>
      <c r="J1144" s="2">
        <v>0.86070686070686075</v>
      </c>
      <c r="K1144" s="2">
        <v>0.82470119521912355</v>
      </c>
      <c r="L1144" s="2">
        <v>0.9</v>
      </c>
      <c r="M1144" s="2" t="s">
        <v>74</v>
      </c>
      <c r="N1144" s="2" t="s">
        <v>2843</v>
      </c>
      <c r="O1144" s="2" t="s">
        <v>2844</v>
      </c>
      <c r="P1144" s="2">
        <v>1.8</v>
      </c>
    </row>
    <row r="1145" spans="1:16" ht="15.75" customHeight="1" x14ac:dyDescent="0.25">
      <c r="A1145" s="2" t="s">
        <v>106</v>
      </c>
      <c r="B1145" s="2" t="s">
        <v>73</v>
      </c>
      <c r="C1145" s="2" t="s">
        <v>75</v>
      </c>
      <c r="D1145" s="2" t="s">
        <v>364</v>
      </c>
      <c r="E1145" s="2" t="s">
        <v>412</v>
      </c>
      <c r="F1145" s="2" t="s">
        <v>54</v>
      </c>
      <c r="G1145" s="2" t="s">
        <v>428</v>
      </c>
      <c r="H1145" s="2" t="s">
        <v>377</v>
      </c>
      <c r="I1145" s="2">
        <v>45</v>
      </c>
      <c r="J1145" s="2">
        <v>0.85714285714285698</v>
      </c>
      <c r="K1145" s="2">
        <v>0.82926829268292679</v>
      </c>
      <c r="L1145" s="2">
        <v>0.88695652173913042</v>
      </c>
      <c r="M1145" s="2" t="s">
        <v>74</v>
      </c>
      <c r="N1145" s="2" t="s">
        <v>2845</v>
      </c>
      <c r="O1145" s="2" t="s">
        <v>2846</v>
      </c>
      <c r="P1145" s="2">
        <v>1.4</v>
      </c>
    </row>
    <row r="1146" spans="1:16" ht="15.75" customHeight="1" x14ac:dyDescent="0.25">
      <c r="A1146" s="2" t="s">
        <v>106</v>
      </c>
      <c r="B1146" s="2" t="s">
        <v>73</v>
      </c>
      <c r="C1146" s="2" t="s">
        <v>75</v>
      </c>
      <c r="D1146" s="2" t="s">
        <v>364</v>
      </c>
      <c r="E1146" s="2" t="s">
        <v>412</v>
      </c>
      <c r="F1146" s="2" t="s">
        <v>54</v>
      </c>
      <c r="G1146" s="2" t="s">
        <v>433</v>
      </c>
      <c r="H1146" s="2" t="s">
        <v>377</v>
      </c>
      <c r="I1146" s="2">
        <v>46</v>
      </c>
      <c r="J1146" s="2">
        <v>0.86307053941908707</v>
      </c>
      <c r="K1146" s="2">
        <v>0.82539682539682535</v>
      </c>
      <c r="L1146" s="2">
        <v>0.90434782608695652</v>
      </c>
      <c r="M1146" s="2" t="s">
        <v>74</v>
      </c>
      <c r="N1146" s="2" t="s">
        <v>2847</v>
      </c>
      <c r="O1146" s="2" t="s">
        <v>2848</v>
      </c>
      <c r="P1146" s="2">
        <v>1.3</v>
      </c>
    </row>
    <row r="1147" spans="1:16" ht="15.75" customHeight="1" x14ac:dyDescent="0.25">
      <c r="A1147" s="2" t="s">
        <v>106</v>
      </c>
      <c r="B1147" s="2" t="s">
        <v>73</v>
      </c>
      <c r="C1147" s="2" t="s">
        <v>75</v>
      </c>
      <c r="D1147" s="2" t="s">
        <v>364</v>
      </c>
      <c r="E1147" s="2" t="s">
        <v>412</v>
      </c>
      <c r="F1147" s="2" t="s">
        <v>54</v>
      </c>
      <c r="G1147" s="2" t="s">
        <v>438</v>
      </c>
      <c r="H1147" s="2" t="s">
        <v>377</v>
      </c>
      <c r="I1147" s="2">
        <v>47</v>
      </c>
      <c r="J1147" s="2">
        <v>0.86128364389233958</v>
      </c>
      <c r="K1147" s="2">
        <v>0.82213438735177868</v>
      </c>
      <c r="L1147" s="2">
        <v>0.90434782608695652</v>
      </c>
      <c r="M1147" s="2" t="s">
        <v>74</v>
      </c>
      <c r="N1147" s="2" t="s">
        <v>2849</v>
      </c>
      <c r="O1147" s="2" t="s">
        <v>2850</v>
      </c>
      <c r="P1147" s="2">
        <v>1.8</v>
      </c>
    </row>
    <row r="1148" spans="1:16" ht="15.75" customHeight="1" x14ac:dyDescent="0.25">
      <c r="A1148" s="2" t="s">
        <v>106</v>
      </c>
      <c r="B1148" s="2" t="s">
        <v>73</v>
      </c>
      <c r="C1148" s="2" t="s">
        <v>75</v>
      </c>
      <c r="D1148" s="2" t="s">
        <v>364</v>
      </c>
      <c r="E1148" s="2" t="s">
        <v>412</v>
      </c>
      <c r="F1148" s="2" t="s">
        <v>54</v>
      </c>
      <c r="G1148" s="2" t="s">
        <v>443</v>
      </c>
      <c r="H1148" s="2" t="s">
        <v>377</v>
      </c>
      <c r="I1148" s="2">
        <v>48</v>
      </c>
      <c r="J1148" s="2">
        <v>0.84836065573770492</v>
      </c>
      <c r="K1148" s="2">
        <v>0.80232558139534882</v>
      </c>
      <c r="L1148" s="2">
        <v>0.9</v>
      </c>
      <c r="M1148" s="2" t="s">
        <v>74</v>
      </c>
      <c r="N1148" s="2" t="s">
        <v>2851</v>
      </c>
      <c r="O1148" s="2" t="s">
        <v>2852</v>
      </c>
      <c r="P1148" s="2">
        <v>1.3</v>
      </c>
    </row>
    <row r="1149" spans="1:16" ht="15.75" customHeight="1" x14ac:dyDescent="0.25">
      <c r="A1149" s="2" t="s">
        <v>106</v>
      </c>
      <c r="B1149" s="2" t="s">
        <v>73</v>
      </c>
      <c r="C1149" s="2" t="s">
        <v>75</v>
      </c>
      <c r="D1149" s="2" t="s">
        <v>364</v>
      </c>
      <c r="E1149" s="2" t="s">
        <v>412</v>
      </c>
      <c r="F1149" s="2" t="s">
        <v>54</v>
      </c>
      <c r="G1149" s="2" t="s">
        <v>448</v>
      </c>
      <c r="H1149" s="2" t="s">
        <v>377</v>
      </c>
      <c r="I1149" s="2">
        <v>49</v>
      </c>
      <c r="J1149" s="2">
        <v>0.84647302904564314</v>
      </c>
      <c r="K1149" s="2">
        <v>0.80952380952380953</v>
      </c>
      <c r="L1149" s="2">
        <v>0.88695652173913042</v>
      </c>
      <c r="M1149" s="2" t="s">
        <v>74</v>
      </c>
      <c r="N1149" s="2" t="s">
        <v>2853</v>
      </c>
      <c r="O1149" s="2" t="s">
        <v>2854</v>
      </c>
      <c r="P1149" s="2">
        <v>1.3</v>
      </c>
    </row>
    <row r="1150" spans="1:16" ht="15.75" customHeight="1" x14ac:dyDescent="0.25">
      <c r="A1150" s="2" t="s">
        <v>106</v>
      </c>
      <c r="B1150" s="2" t="s">
        <v>73</v>
      </c>
      <c r="C1150" s="2" t="s">
        <v>75</v>
      </c>
      <c r="D1150" s="2" t="s">
        <v>364</v>
      </c>
      <c r="E1150" s="2" t="s">
        <v>412</v>
      </c>
      <c r="F1150" s="2" t="s">
        <v>54</v>
      </c>
      <c r="G1150" s="2" t="s">
        <v>453</v>
      </c>
      <c r="H1150" s="2" t="s">
        <v>377</v>
      </c>
      <c r="I1150" s="2">
        <v>50</v>
      </c>
      <c r="J1150" s="2">
        <v>0.85239085239085233</v>
      </c>
      <c r="K1150" s="2">
        <v>0.81673306772908372</v>
      </c>
      <c r="L1150" s="2">
        <v>0.89130434782608692</v>
      </c>
      <c r="M1150" s="2" t="s">
        <v>74</v>
      </c>
      <c r="N1150" s="2" t="s">
        <v>2855</v>
      </c>
      <c r="O1150" s="2" t="s">
        <v>2856</v>
      </c>
      <c r="P1150" s="2">
        <v>1.8</v>
      </c>
    </row>
    <row r="1151" spans="1:16" ht="15.75" customHeight="1" x14ac:dyDescent="0.25">
      <c r="A1151" s="2" t="s">
        <v>106</v>
      </c>
      <c r="B1151" s="2" t="s">
        <v>73</v>
      </c>
      <c r="C1151" s="2" t="s">
        <v>75</v>
      </c>
      <c r="D1151" s="2" t="s">
        <v>364</v>
      </c>
      <c r="E1151" s="2" t="s">
        <v>412</v>
      </c>
      <c r="F1151" s="2" t="s">
        <v>54</v>
      </c>
      <c r="G1151" s="2" t="s">
        <v>458</v>
      </c>
      <c r="H1151" s="2" t="s">
        <v>377</v>
      </c>
      <c r="I1151" s="2">
        <v>51</v>
      </c>
      <c r="J1151" s="2">
        <v>0.85123966942148765</v>
      </c>
      <c r="K1151" s="2">
        <v>0.8110236220472441</v>
      </c>
      <c r="L1151" s="2">
        <v>0.89565217391304353</v>
      </c>
      <c r="M1151" s="2" t="s">
        <v>74</v>
      </c>
      <c r="N1151" s="2" t="s">
        <v>2857</v>
      </c>
      <c r="O1151" s="2" t="s">
        <v>2858</v>
      </c>
      <c r="P1151" s="2">
        <v>1.3</v>
      </c>
    </row>
    <row r="1152" spans="1:16" ht="15.75" customHeight="1" x14ac:dyDescent="0.25">
      <c r="A1152" s="2" t="s">
        <v>106</v>
      </c>
      <c r="B1152" s="2" t="s">
        <v>73</v>
      </c>
      <c r="C1152" s="2" t="s">
        <v>75</v>
      </c>
      <c r="D1152" s="2" t="s">
        <v>364</v>
      </c>
      <c r="E1152" s="2" t="s">
        <v>412</v>
      </c>
      <c r="F1152" s="2" t="s">
        <v>54</v>
      </c>
      <c r="G1152" s="2" t="s">
        <v>463</v>
      </c>
      <c r="H1152" s="2" t="s">
        <v>377</v>
      </c>
      <c r="I1152" s="2">
        <v>52</v>
      </c>
      <c r="J1152" s="2">
        <v>0.86070686070686075</v>
      </c>
      <c r="K1152" s="2">
        <v>0.82470119521912355</v>
      </c>
      <c r="L1152" s="2">
        <v>0.9</v>
      </c>
      <c r="M1152" s="2" t="s">
        <v>74</v>
      </c>
      <c r="N1152" s="2" t="s">
        <v>2859</v>
      </c>
      <c r="O1152" s="2" t="s">
        <v>2860</v>
      </c>
      <c r="P1152" s="2">
        <v>1.3</v>
      </c>
    </row>
    <row r="1153" spans="1:16" ht="15.75" customHeight="1" x14ac:dyDescent="0.25">
      <c r="A1153" s="2" t="s">
        <v>106</v>
      </c>
      <c r="B1153" s="2" t="s">
        <v>73</v>
      </c>
      <c r="C1153" s="2" t="s">
        <v>75</v>
      </c>
      <c r="D1153" s="2" t="s">
        <v>364</v>
      </c>
      <c r="E1153" s="2" t="s">
        <v>412</v>
      </c>
      <c r="F1153" s="2" t="s">
        <v>54</v>
      </c>
      <c r="G1153" s="2" t="s">
        <v>468</v>
      </c>
      <c r="H1153" s="2" t="s">
        <v>377</v>
      </c>
      <c r="I1153" s="2">
        <v>53</v>
      </c>
      <c r="J1153" s="2">
        <v>0.85477178423236522</v>
      </c>
      <c r="K1153" s="2">
        <v>0.81746031746031744</v>
      </c>
      <c r="L1153" s="2">
        <v>0.89565217391304353</v>
      </c>
      <c r="M1153" s="2" t="s">
        <v>74</v>
      </c>
      <c r="N1153" s="2" t="s">
        <v>2861</v>
      </c>
      <c r="O1153" s="2" t="s">
        <v>2862</v>
      </c>
      <c r="P1153" s="2">
        <v>1.8</v>
      </c>
    </row>
    <row r="1154" spans="1:16" ht="15.75" customHeight="1" x14ac:dyDescent="0.25">
      <c r="A1154" s="2" t="s">
        <v>106</v>
      </c>
      <c r="B1154" s="2" t="s">
        <v>73</v>
      </c>
      <c r="C1154" s="2" t="s">
        <v>75</v>
      </c>
      <c r="D1154" s="2" t="s">
        <v>364</v>
      </c>
      <c r="E1154" s="2" t="s">
        <v>412</v>
      </c>
      <c r="F1154" s="2" t="s">
        <v>54</v>
      </c>
      <c r="G1154" s="2" t="s">
        <v>473</v>
      </c>
      <c r="H1154" s="2" t="s">
        <v>377</v>
      </c>
      <c r="I1154" s="2">
        <v>54</v>
      </c>
      <c r="J1154" s="2">
        <v>0.86192468619246865</v>
      </c>
      <c r="K1154" s="2">
        <v>0.83064516129032262</v>
      </c>
      <c r="L1154" s="2">
        <v>0.89565217391304353</v>
      </c>
      <c r="M1154" s="2" t="s">
        <v>74</v>
      </c>
      <c r="N1154" s="2" t="s">
        <v>2863</v>
      </c>
      <c r="O1154" s="2" t="s">
        <v>2864</v>
      </c>
      <c r="P1154" s="2">
        <v>1.4</v>
      </c>
    </row>
    <row r="1155" spans="1:16" ht="15.75" customHeight="1" x14ac:dyDescent="0.25">
      <c r="A1155" s="2" t="s">
        <v>106</v>
      </c>
      <c r="B1155" s="2" t="s">
        <v>73</v>
      </c>
      <c r="C1155" s="2" t="s">
        <v>75</v>
      </c>
      <c r="D1155" s="2" t="s">
        <v>364</v>
      </c>
      <c r="E1155" s="2" t="s">
        <v>412</v>
      </c>
      <c r="F1155" s="2" t="s">
        <v>54</v>
      </c>
      <c r="G1155" s="2" t="s">
        <v>478</v>
      </c>
      <c r="H1155" s="2" t="s">
        <v>377</v>
      </c>
      <c r="I1155" s="2">
        <v>55</v>
      </c>
      <c r="J1155" s="2">
        <v>0.85123966942148765</v>
      </c>
      <c r="K1155" s="2">
        <v>0.8110236220472441</v>
      </c>
      <c r="L1155" s="2">
        <v>0.89565217391304353</v>
      </c>
      <c r="M1155" s="2" t="s">
        <v>74</v>
      </c>
      <c r="N1155" s="2" t="s">
        <v>2865</v>
      </c>
      <c r="O1155" s="2" t="s">
        <v>2866</v>
      </c>
      <c r="P1155" s="2">
        <v>1.3</v>
      </c>
    </row>
    <row r="1156" spans="1:16" ht="15.75" customHeight="1" x14ac:dyDescent="0.25">
      <c r="A1156" s="2" t="s">
        <v>106</v>
      </c>
      <c r="B1156" s="2" t="s">
        <v>73</v>
      </c>
      <c r="C1156" s="2" t="s">
        <v>75</v>
      </c>
      <c r="D1156" s="2" t="s">
        <v>364</v>
      </c>
      <c r="E1156" s="2" t="s">
        <v>412</v>
      </c>
      <c r="F1156" s="2" t="s">
        <v>54</v>
      </c>
      <c r="G1156" s="2" t="s">
        <v>483</v>
      </c>
      <c r="H1156" s="2" t="s">
        <v>377</v>
      </c>
      <c r="I1156" s="2">
        <v>56</v>
      </c>
      <c r="J1156" s="2">
        <v>0.87136929460580903</v>
      </c>
      <c r="K1156" s="2">
        <v>0.83333333333333337</v>
      </c>
      <c r="L1156" s="2">
        <v>0.91304347826086951</v>
      </c>
      <c r="M1156" s="2" t="s">
        <v>74</v>
      </c>
      <c r="N1156" s="2" t="s">
        <v>2867</v>
      </c>
      <c r="O1156" s="2" t="s">
        <v>2868</v>
      </c>
      <c r="P1156" s="2">
        <v>1.8</v>
      </c>
    </row>
    <row r="1157" spans="1:16" ht="15.75" customHeight="1" x14ac:dyDescent="0.25">
      <c r="A1157" s="2" t="s">
        <v>106</v>
      </c>
      <c r="B1157" s="2" t="s">
        <v>73</v>
      </c>
      <c r="C1157" s="2" t="s">
        <v>75</v>
      </c>
      <c r="D1157" s="2" t="s">
        <v>364</v>
      </c>
      <c r="E1157" s="2" t="s">
        <v>412</v>
      </c>
      <c r="F1157" s="2" t="s">
        <v>54</v>
      </c>
      <c r="G1157" s="2" t="s">
        <v>488</v>
      </c>
      <c r="H1157" s="2" t="s">
        <v>377</v>
      </c>
      <c r="I1157" s="2">
        <v>57</v>
      </c>
      <c r="J1157" s="2">
        <v>0.8565488565488566</v>
      </c>
      <c r="K1157" s="2">
        <v>0.82071713147410363</v>
      </c>
      <c r="L1157" s="2">
        <v>0.89565217391304353</v>
      </c>
      <c r="M1157" s="2" t="s">
        <v>74</v>
      </c>
      <c r="N1157" s="2" t="s">
        <v>2869</v>
      </c>
      <c r="O1157" s="2" t="s">
        <v>2870</v>
      </c>
      <c r="P1157" s="2">
        <v>1.3</v>
      </c>
    </row>
    <row r="1158" spans="1:16" ht="15.75" customHeight="1" x14ac:dyDescent="0.25">
      <c r="A1158" s="2" t="s">
        <v>106</v>
      </c>
      <c r="B1158" s="2" t="s">
        <v>73</v>
      </c>
      <c r="C1158" s="2" t="s">
        <v>75</v>
      </c>
      <c r="D1158" s="2" t="s">
        <v>364</v>
      </c>
      <c r="E1158" s="2" t="s">
        <v>412</v>
      </c>
      <c r="F1158" s="2" t="s">
        <v>54</v>
      </c>
      <c r="G1158" s="2" t="s">
        <v>493</v>
      </c>
      <c r="H1158" s="2" t="s">
        <v>377</v>
      </c>
      <c r="I1158" s="2">
        <v>58</v>
      </c>
      <c r="J1158" s="2">
        <v>0.84166666666666667</v>
      </c>
      <c r="K1158" s="2">
        <v>0.80800000000000005</v>
      </c>
      <c r="L1158" s="2">
        <v>0.87826086956521743</v>
      </c>
      <c r="M1158" s="2" t="s">
        <v>74</v>
      </c>
      <c r="N1158" s="2" t="s">
        <v>2871</v>
      </c>
      <c r="O1158" s="2" t="s">
        <v>2872</v>
      </c>
      <c r="P1158" s="2">
        <v>1.3</v>
      </c>
    </row>
    <row r="1159" spans="1:16" ht="15.75" customHeight="1" x14ac:dyDescent="0.25">
      <c r="A1159" s="2" t="s">
        <v>106</v>
      </c>
      <c r="B1159" s="2" t="s">
        <v>73</v>
      </c>
      <c r="C1159" s="2" t="s">
        <v>75</v>
      </c>
      <c r="D1159" s="2" t="s">
        <v>364</v>
      </c>
      <c r="E1159" s="2" t="s">
        <v>412</v>
      </c>
      <c r="F1159" s="2" t="s">
        <v>54</v>
      </c>
      <c r="G1159" s="2" t="s">
        <v>498</v>
      </c>
      <c r="H1159" s="2" t="s">
        <v>377</v>
      </c>
      <c r="I1159" s="2">
        <v>59</v>
      </c>
      <c r="J1159" s="2">
        <v>0.85833333333333339</v>
      </c>
      <c r="K1159" s="2">
        <v>0.82399999999999995</v>
      </c>
      <c r="L1159" s="2">
        <v>0.89565217391304353</v>
      </c>
      <c r="M1159" s="2" t="s">
        <v>74</v>
      </c>
      <c r="N1159" s="2" t="s">
        <v>2873</v>
      </c>
      <c r="O1159" s="2" t="s">
        <v>2874</v>
      </c>
      <c r="P1159" s="2">
        <v>1.7</v>
      </c>
    </row>
    <row r="1160" spans="1:16" ht="15.75" customHeight="1" x14ac:dyDescent="0.25">
      <c r="A1160" s="2" t="s">
        <v>106</v>
      </c>
      <c r="B1160" s="2" t="s">
        <v>73</v>
      </c>
      <c r="C1160" s="2" t="s">
        <v>75</v>
      </c>
      <c r="D1160" s="2" t="s">
        <v>364</v>
      </c>
      <c r="E1160" s="2" t="s">
        <v>412</v>
      </c>
      <c r="F1160" s="2" t="s">
        <v>54</v>
      </c>
      <c r="G1160" s="2" t="s">
        <v>503</v>
      </c>
      <c r="H1160" s="2" t="s">
        <v>377</v>
      </c>
      <c r="I1160" s="2">
        <v>60</v>
      </c>
      <c r="J1160" s="2">
        <v>0.86956521739130432</v>
      </c>
      <c r="K1160" s="2">
        <v>0.83003952569169959</v>
      </c>
      <c r="L1160" s="2">
        <v>0.91304347826086951</v>
      </c>
      <c r="M1160" s="2" t="s">
        <v>74</v>
      </c>
      <c r="N1160" s="2" t="s">
        <v>2875</v>
      </c>
      <c r="O1160" s="2" t="s">
        <v>2876</v>
      </c>
      <c r="P1160" s="2">
        <v>1.3</v>
      </c>
    </row>
    <row r="1161" spans="1:16" ht="15.75" customHeight="1" x14ac:dyDescent="0.25">
      <c r="A1161" s="2" t="s">
        <v>106</v>
      </c>
      <c r="B1161" s="2" t="s">
        <v>73</v>
      </c>
      <c r="C1161" s="2" t="s">
        <v>75</v>
      </c>
      <c r="D1161" s="2" t="s">
        <v>364</v>
      </c>
      <c r="E1161" s="2" t="s">
        <v>412</v>
      </c>
      <c r="F1161" s="2" t="s">
        <v>54</v>
      </c>
      <c r="G1161" s="2" t="s">
        <v>508</v>
      </c>
      <c r="H1161" s="2" t="s">
        <v>377</v>
      </c>
      <c r="I1161" s="2">
        <v>61</v>
      </c>
      <c r="J1161" s="2">
        <v>0.85185185185185197</v>
      </c>
      <c r="K1161" s="2">
        <v>0.80859375</v>
      </c>
      <c r="L1161" s="2">
        <v>0.9</v>
      </c>
      <c r="M1161" s="2" t="s">
        <v>74</v>
      </c>
      <c r="N1161" s="2" t="s">
        <v>2877</v>
      </c>
      <c r="O1161" s="2" t="s">
        <v>2878</v>
      </c>
      <c r="P1161" s="2">
        <v>1.3</v>
      </c>
    </row>
    <row r="1162" spans="1:16" ht="15.75" customHeight="1" x14ac:dyDescent="0.25">
      <c r="A1162" s="2" t="s">
        <v>106</v>
      </c>
      <c r="B1162" s="2" t="s">
        <v>73</v>
      </c>
      <c r="C1162" s="2" t="s">
        <v>75</v>
      </c>
      <c r="D1162" s="2" t="s">
        <v>364</v>
      </c>
      <c r="E1162" s="2" t="s">
        <v>513</v>
      </c>
      <c r="F1162" s="2" t="s">
        <v>40</v>
      </c>
      <c r="G1162" s="2" t="s">
        <v>514</v>
      </c>
      <c r="H1162" s="2" t="s">
        <v>372</v>
      </c>
      <c r="I1162" s="2">
        <v>42</v>
      </c>
      <c r="J1162" s="2">
        <v>0.85070422535211254</v>
      </c>
      <c r="K1162" s="2">
        <v>0.81182795698924726</v>
      </c>
      <c r="L1162" s="2">
        <v>0.89349112426035504</v>
      </c>
      <c r="M1162" s="2" t="s">
        <v>74</v>
      </c>
      <c r="N1162" s="2" t="s">
        <v>2879</v>
      </c>
      <c r="O1162" s="2" t="s">
        <v>2880</v>
      </c>
      <c r="P1162" s="2">
        <v>1.4</v>
      </c>
    </row>
    <row r="1163" spans="1:16" ht="15.75" customHeight="1" x14ac:dyDescent="0.25">
      <c r="A1163" s="2" t="s">
        <v>106</v>
      </c>
      <c r="B1163" s="2" t="s">
        <v>73</v>
      </c>
      <c r="C1163" s="2" t="s">
        <v>75</v>
      </c>
      <c r="D1163" s="2" t="s">
        <v>364</v>
      </c>
      <c r="E1163" s="2" t="s">
        <v>513</v>
      </c>
      <c r="F1163" s="2" t="s">
        <v>40</v>
      </c>
      <c r="G1163" s="2" t="s">
        <v>519</v>
      </c>
      <c r="H1163" s="2" t="s">
        <v>372</v>
      </c>
      <c r="I1163" s="2">
        <v>43</v>
      </c>
      <c r="J1163" s="2">
        <v>0.84180790960451968</v>
      </c>
      <c r="K1163" s="2">
        <v>0.80540540540540539</v>
      </c>
      <c r="L1163" s="2">
        <v>0.88165680473372776</v>
      </c>
      <c r="M1163" s="2" t="s">
        <v>74</v>
      </c>
      <c r="N1163" s="2" t="s">
        <v>2881</v>
      </c>
      <c r="O1163" s="2" t="s">
        <v>2882</v>
      </c>
      <c r="P1163" s="2">
        <v>1.2</v>
      </c>
    </row>
    <row r="1164" spans="1:16" ht="15.75" customHeight="1" x14ac:dyDescent="0.25">
      <c r="A1164" s="2" t="s">
        <v>106</v>
      </c>
      <c r="B1164" s="2" t="s">
        <v>73</v>
      </c>
      <c r="C1164" s="2" t="s">
        <v>75</v>
      </c>
      <c r="D1164" s="2" t="s">
        <v>364</v>
      </c>
      <c r="E1164" s="2" t="s">
        <v>513</v>
      </c>
      <c r="F1164" s="2" t="s">
        <v>40</v>
      </c>
      <c r="G1164" s="2" t="s">
        <v>524</v>
      </c>
      <c r="H1164" s="2" t="s">
        <v>372</v>
      </c>
      <c r="I1164" s="2">
        <v>44</v>
      </c>
      <c r="J1164" s="2">
        <v>0.84900284900284884</v>
      </c>
      <c r="K1164" s="2">
        <v>0.81868131868131866</v>
      </c>
      <c r="L1164" s="2">
        <v>0.88165680473372776</v>
      </c>
      <c r="M1164" s="2" t="s">
        <v>74</v>
      </c>
      <c r="N1164" s="2" t="s">
        <v>2883</v>
      </c>
      <c r="O1164" s="2" t="s">
        <v>2884</v>
      </c>
      <c r="P1164" s="2">
        <v>1.2</v>
      </c>
    </row>
    <row r="1165" spans="1:16" ht="15.75" customHeight="1" x14ac:dyDescent="0.25">
      <c r="A1165" s="2" t="s">
        <v>106</v>
      </c>
      <c r="B1165" s="2" t="s">
        <v>73</v>
      </c>
      <c r="C1165" s="2" t="s">
        <v>75</v>
      </c>
      <c r="D1165" s="2" t="s">
        <v>364</v>
      </c>
      <c r="E1165" s="2" t="s">
        <v>513</v>
      </c>
      <c r="F1165" s="2" t="s">
        <v>40</v>
      </c>
      <c r="G1165" s="2" t="s">
        <v>529</v>
      </c>
      <c r="H1165" s="2" t="s">
        <v>372</v>
      </c>
      <c r="I1165" s="2">
        <v>45</v>
      </c>
      <c r="J1165" s="2">
        <v>0.86118980169971671</v>
      </c>
      <c r="K1165" s="2">
        <v>0.82608695652173914</v>
      </c>
      <c r="L1165" s="2">
        <v>0.89940828402366868</v>
      </c>
      <c r="M1165" s="2" t="s">
        <v>74</v>
      </c>
      <c r="N1165" s="2" t="s">
        <v>2885</v>
      </c>
      <c r="O1165" s="2" t="s">
        <v>2886</v>
      </c>
      <c r="P1165" s="2">
        <v>1.6</v>
      </c>
    </row>
    <row r="1166" spans="1:16" ht="15.75" customHeight="1" x14ac:dyDescent="0.25">
      <c r="A1166" s="2" t="s">
        <v>106</v>
      </c>
      <c r="B1166" s="2" t="s">
        <v>73</v>
      </c>
      <c r="C1166" s="2" t="s">
        <v>75</v>
      </c>
      <c r="D1166" s="2" t="s">
        <v>364</v>
      </c>
      <c r="E1166" s="2" t="s">
        <v>513</v>
      </c>
      <c r="F1166" s="2" t="s">
        <v>40</v>
      </c>
      <c r="G1166" s="2" t="s">
        <v>534</v>
      </c>
      <c r="H1166" s="2" t="s">
        <v>372</v>
      </c>
      <c r="I1166" s="2">
        <v>46</v>
      </c>
      <c r="J1166" s="2">
        <v>0.84507042253521136</v>
      </c>
      <c r="K1166" s="2">
        <v>0.80645161290322576</v>
      </c>
      <c r="L1166" s="2">
        <v>0.8875739644970414</v>
      </c>
      <c r="M1166" s="2" t="s">
        <v>74</v>
      </c>
      <c r="N1166" s="2" t="s">
        <v>2887</v>
      </c>
      <c r="O1166" s="2" t="s">
        <v>2888</v>
      </c>
      <c r="P1166" s="2">
        <v>1.2</v>
      </c>
    </row>
    <row r="1167" spans="1:16" ht="15.75" customHeight="1" x14ac:dyDescent="0.25">
      <c r="A1167" s="2" t="s">
        <v>106</v>
      </c>
      <c r="B1167" s="2" t="s">
        <v>73</v>
      </c>
      <c r="C1167" s="2" t="s">
        <v>75</v>
      </c>
      <c r="D1167" s="2" t="s">
        <v>364</v>
      </c>
      <c r="E1167" s="2" t="s">
        <v>513</v>
      </c>
      <c r="F1167" s="2" t="s">
        <v>40</v>
      </c>
      <c r="G1167" s="2" t="s">
        <v>539</v>
      </c>
      <c r="H1167" s="2" t="s">
        <v>372</v>
      </c>
      <c r="I1167" s="2">
        <v>47</v>
      </c>
      <c r="J1167" s="2">
        <v>0.84419263456090643</v>
      </c>
      <c r="K1167" s="2">
        <v>0.80978260869565222</v>
      </c>
      <c r="L1167" s="2">
        <v>0.88165680473372776</v>
      </c>
      <c r="M1167" s="2" t="s">
        <v>74</v>
      </c>
      <c r="N1167" s="2" t="s">
        <v>2889</v>
      </c>
      <c r="O1167" s="2" t="s">
        <v>2890</v>
      </c>
      <c r="P1167" s="2">
        <v>1.2</v>
      </c>
    </row>
    <row r="1168" spans="1:16" ht="15.75" customHeight="1" x14ac:dyDescent="0.25">
      <c r="A1168" s="2" t="s">
        <v>106</v>
      </c>
      <c r="B1168" s="2" t="s">
        <v>73</v>
      </c>
      <c r="C1168" s="2" t="s">
        <v>75</v>
      </c>
      <c r="D1168" s="2" t="s">
        <v>364</v>
      </c>
      <c r="E1168" s="2" t="s">
        <v>513</v>
      </c>
      <c r="F1168" s="2" t="s">
        <v>40</v>
      </c>
      <c r="G1168" s="2" t="s">
        <v>555</v>
      </c>
      <c r="H1168" s="2" t="s">
        <v>372</v>
      </c>
      <c r="I1168" s="2">
        <v>48</v>
      </c>
      <c r="J1168" s="2">
        <v>0.82681564245810057</v>
      </c>
      <c r="K1168" s="2">
        <v>0.78306878306878303</v>
      </c>
      <c r="L1168" s="2">
        <v>0.87573964497041423</v>
      </c>
      <c r="M1168" s="2" t="s">
        <v>74</v>
      </c>
      <c r="N1168" s="2" t="s">
        <v>2891</v>
      </c>
      <c r="O1168" s="2" t="s">
        <v>2892</v>
      </c>
      <c r="P1168" s="2">
        <v>1.2</v>
      </c>
    </row>
    <row r="1169" spans="1:16" ht="15.75" customHeight="1" x14ac:dyDescent="0.25">
      <c r="A1169" s="2" t="s">
        <v>106</v>
      </c>
      <c r="B1169" s="2" t="s">
        <v>73</v>
      </c>
      <c r="C1169" s="2" t="s">
        <v>75</v>
      </c>
      <c r="D1169" s="2" t="s">
        <v>364</v>
      </c>
      <c r="E1169" s="2" t="s">
        <v>513</v>
      </c>
      <c r="F1169" s="2" t="s">
        <v>40</v>
      </c>
      <c r="G1169" s="2" t="s">
        <v>575</v>
      </c>
      <c r="H1169" s="2" t="s">
        <v>372</v>
      </c>
      <c r="I1169" s="2">
        <v>49</v>
      </c>
      <c r="J1169" s="2">
        <v>0.84507042253521136</v>
      </c>
      <c r="K1169" s="2">
        <v>0.80645161290322576</v>
      </c>
      <c r="L1169" s="2">
        <v>0.8875739644970414</v>
      </c>
      <c r="M1169" s="2" t="s">
        <v>74</v>
      </c>
      <c r="N1169" s="2" t="s">
        <v>2893</v>
      </c>
      <c r="O1169" s="2" t="s">
        <v>2894</v>
      </c>
      <c r="P1169" s="2">
        <v>1.6</v>
      </c>
    </row>
    <row r="1170" spans="1:16" ht="15.75" customHeight="1" x14ac:dyDescent="0.25">
      <c r="A1170" s="2" t="s">
        <v>106</v>
      </c>
      <c r="B1170" s="2" t="s">
        <v>73</v>
      </c>
      <c r="C1170" s="2" t="s">
        <v>75</v>
      </c>
      <c r="D1170" s="2" t="s">
        <v>364</v>
      </c>
      <c r="E1170" s="2" t="s">
        <v>513</v>
      </c>
      <c r="F1170" s="2" t="s">
        <v>40</v>
      </c>
      <c r="G1170" s="2" t="s">
        <v>589</v>
      </c>
      <c r="H1170" s="2" t="s">
        <v>372</v>
      </c>
      <c r="I1170" s="2">
        <v>50</v>
      </c>
      <c r="J1170" s="2">
        <v>0.85310734463276838</v>
      </c>
      <c r="K1170" s="2">
        <v>0.81621621621621621</v>
      </c>
      <c r="L1170" s="2">
        <v>0.89349112426035504</v>
      </c>
      <c r="M1170" s="2" t="s">
        <v>74</v>
      </c>
      <c r="N1170" s="2" t="s">
        <v>2895</v>
      </c>
      <c r="O1170" s="2" t="s">
        <v>2896</v>
      </c>
      <c r="P1170" s="2">
        <v>1.2</v>
      </c>
    </row>
    <row r="1171" spans="1:16" ht="15.75" customHeight="1" x14ac:dyDescent="0.25">
      <c r="A1171" s="2" t="s">
        <v>106</v>
      </c>
      <c r="B1171" s="2" t="s">
        <v>73</v>
      </c>
      <c r="C1171" s="2" t="s">
        <v>75</v>
      </c>
      <c r="D1171" s="2" t="s">
        <v>364</v>
      </c>
      <c r="E1171" s="2" t="s">
        <v>513</v>
      </c>
      <c r="F1171" s="2" t="s">
        <v>40</v>
      </c>
      <c r="G1171" s="2" t="s">
        <v>603</v>
      </c>
      <c r="H1171" s="2" t="s">
        <v>372</v>
      </c>
      <c r="I1171" s="2">
        <v>51</v>
      </c>
      <c r="J1171" s="2">
        <v>0.8539325842696629</v>
      </c>
      <c r="K1171" s="2">
        <v>0.81283422459893051</v>
      </c>
      <c r="L1171" s="2">
        <v>0.89940828402366868</v>
      </c>
      <c r="M1171" s="2" t="s">
        <v>74</v>
      </c>
      <c r="N1171" s="2" t="s">
        <v>2897</v>
      </c>
      <c r="O1171" s="2" t="s">
        <v>2898</v>
      </c>
      <c r="P1171" s="2">
        <v>1.2</v>
      </c>
    </row>
    <row r="1172" spans="1:16" ht="15.75" customHeight="1" x14ac:dyDescent="0.25">
      <c r="A1172" s="2" t="s">
        <v>106</v>
      </c>
      <c r="B1172" s="2" t="s">
        <v>73</v>
      </c>
      <c r="C1172" s="2" t="s">
        <v>75</v>
      </c>
      <c r="D1172" s="2" t="s">
        <v>364</v>
      </c>
      <c r="E1172" s="2" t="s">
        <v>513</v>
      </c>
      <c r="F1172" s="2" t="s">
        <v>40</v>
      </c>
      <c r="G1172" s="2" t="s">
        <v>622</v>
      </c>
      <c r="H1172" s="2" t="s">
        <v>372</v>
      </c>
      <c r="I1172" s="2">
        <v>52</v>
      </c>
      <c r="J1172" s="2">
        <v>0.84419263456090643</v>
      </c>
      <c r="K1172" s="2">
        <v>0.80978260869565222</v>
      </c>
      <c r="L1172" s="2">
        <v>0.88165680473372776</v>
      </c>
      <c r="M1172" s="2" t="s">
        <v>74</v>
      </c>
      <c r="N1172" s="2" t="s">
        <v>2899</v>
      </c>
      <c r="O1172" s="2" t="s">
        <v>2900</v>
      </c>
      <c r="P1172" s="2">
        <v>1.2</v>
      </c>
    </row>
    <row r="1173" spans="1:16" ht="15.75" customHeight="1" x14ac:dyDescent="0.25">
      <c r="A1173" s="2" t="s">
        <v>106</v>
      </c>
      <c r="B1173" s="2" t="s">
        <v>73</v>
      </c>
      <c r="C1173" s="2" t="s">
        <v>75</v>
      </c>
      <c r="D1173" s="2" t="s">
        <v>364</v>
      </c>
      <c r="E1173" s="2" t="s">
        <v>513</v>
      </c>
      <c r="F1173" s="2" t="s">
        <v>40</v>
      </c>
      <c r="G1173" s="2" t="s">
        <v>643</v>
      </c>
      <c r="H1173" s="2" t="s">
        <v>372</v>
      </c>
      <c r="I1173" s="2">
        <v>53</v>
      </c>
      <c r="J1173" s="2">
        <v>0.84813753581661899</v>
      </c>
      <c r="K1173" s="2">
        <v>0.82222222222222219</v>
      </c>
      <c r="L1173" s="2">
        <v>0.87573964497041423</v>
      </c>
      <c r="M1173" s="2" t="s">
        <v>74</v>
      </c>
      <c r="N1173" s="2" t="s">
        <v>2901</v>
      </c>
      <c r="O1173" s="2" t="s">
        <v>2902</v>
      </c>
      <c r="P1173" s="2">
        <v>1.6</v>
      </c>
    </row>
    <row r="1174" spans="1:16" ht="15.75" customHeight="1" x14ac:dyDescent="0.25">
      <c r="A1174" s="2" t="s">
        <v>106</v>
      </c>
      <c r="B1174" s="2" t="s">
        <v>73</v>
      </c>
      <c r="C1174" s="2" t="s">
        <v>75</v>
      </c>
      <c r="D1174" s="2" t="s">
        <v>364</v>
      </c>
      <c r="E1174" s="2" t="s">
        <v>513</v>
      </c>
      <c r="F1174" s="2" t="s">
        <v>40</v>
      </c>
      <c r="G1174" s="2" t="s">
        <v>660</v>
      </c>
      <c r="H1174" s="2" t="s">
        <v>372</v>
      </c>
      <c r="I1174" s="2">
        <v>54</v>
      </c>
      <c r="J1174" s="2">
        <v>0.86609686609686609</v>
      </c>
      <c r="K1174" s="2">
        <v>0.8351648351648352</v>
      </c>
      <c r="L1174" s="2">
        <v>0.89940828402366868</v>
      </c>
      <c r="M1174" s="2" t="s">
        <v>74</v>
      </c>
      <c r="N1174" s="2" t="s">
        <v>2903</v>
      </c>
      <c r="O1174" s="2" t="s">
        <v>2904</v>
      </c>
      <c r="P1174" s="2">
        <v>1.2</v>
      </c>
    </row>
    <row r="1175" spans="1:16" ht="15.75" customHeight="1" x14ac:dyDescent="0.25">
      <c r="A1175" s="2" t="s">
        <v>106</v>
      </c>
      <c r="B1175" s="2" t="s">
        <v>73</v>
      </c>
      <c r="C1175" s="2" t="s">
        <v>75</v>
      </c>
      <c r="D1175" s="2" t="s">
        <v>364</v>
      </c>
      <c r="E1175" s="2" t="s">
        <v>513</v>
      </c>
      <c r="F1175" s="2" t="s">
        <v>40</v>
      </c>
      <c r="G1175" s="2" t="s">
        <v>665</v>
      </c>
      <c r="H1175" s="2" t="s">
        <v>372</v>
      </c>
      <c r="I1175" s="2">
        <v>55</v>
      </c>
      <c r="J1175" s="2">
        <v>0.84330484330484323</v>
      </c>
      <c r="K1175" s="2">
        <v>0.81318681318681318</v>
      </c>
      <c r="L1175" s="2">
        <v>0.87573964497041423</v>
      </c>
      <c r="M1175" s="2" t="s">
        <v>74</v>
      </c>
      <c r="N1175" s="2" t="s">
        <v>2905</v>
      </c>
      <c r="O1175" s="2" t="s">
        <v>2906</v>
      </c>
      <c r="P1175" s="2">
        <v>1.2</v>
      </c>
    </row>
    <row r="1176" spans="1:16" ht="15.75" customHeight="1" x14ac:dyDescent="0.25">
      <c r="A1176" s="2" t="s">
        <v>106</v>
      </c>
      <c r="B1176" s="2" t="s">
        <v>73</v>
      </c>
      <c r="C1176" s="2" t="s">
        <v>75</v>
      </c>
      <c r="D1176" s="2" t="s">
        <v>364</v>
      </c>
      <c r="E1176" s="2" t="s">
        <v>513</v>
      </c>
      <c r="F1176" s="2" t="s">
        <v>40</v>
      </c>
      <c r="G1176" s="2" t="s">
        <v>670</v>
      </c>
      <c r="H1176" s="2" t="s">
        <v>372</v>
      </c>
      <c r="I1176" s="2">
        <v>56</v>
      </c>
      <c r="J1176" s="2">
        <v>0.83286118980169965</v>
      </c>
      <c r="K1176" s="2">
        <v>0.79891304347826086</v>
      </c>
      <c r="L1176" s="2">
        <v>0.86982248520710059</v>
      </c>
      <c r="M1176" s="2" t="s">
        <v>74</v>
      </c>
      <c r="N1176" s="2" t="s">
        <v>2907</v>
      </c>
      <c r="O1176" s="2" t="s">
        <v>2908</v>
      </c>
      <c r="P1176" s="2">
        <v>1.6</v>
      </c>
    </row>
    <row r="1177" spans="1:16" ht="15.75" customHeight="1" x14ac:dyDescent="0.25">
      <c r="A1177" s="2" t="s">
        <v>106</v>
      </c>
      <c r="B1177" s="2" t="s">
        <v>73</v>
      </c>
      <c r="C1177" s="2" t="s">
        <v>75</v>
      </c>
      <c r="D1177" s="2" t="s">
        <v>364</v>
      </c>
      <c r="E1177" s="2" t="s">
        <v>513</v>
      </c>
      <c r="F1177" s="2" t="s">
        <v>40</v>
      </c>
      <c r="G1177" s="2" t="s">
        <v>675</v>
      </c>
      <c r="H1177" s="2" t="s">
        <v>372</v>
      </c>
      <c r="I1177" s="2">
        <v>57</v>
      </c>
      <c r="J1177" s="2">
        <v>0.81232492997198891</v>
      </c>
      <c r="K1177" s="2">
        <v>0.77127659574468088</v>
      </c>
      <c r="L1177" s="2">
        <v>0.85798816568047342</v>
      </c>
      <c r="M1177" s="2" t="s">
        <v>74</v>
      </c>
      <c r="N1177" s="2" t="s">
        <v>2909</v>
      </c>
      <c r="O1177" s="2" t="s">
        <v>2910</v>
      </c>
      <c r="P1177" s="2">
        <v>1.2</v>
      </c>
    </row>
    <row r="1178" spans="1:16" ht="15.75" customHeight="1" x14ac:dyDescent="0.25">
      <c r="A1178" s="2" t="s">
        <v>106</v>
      </c>
      <c r="B1178" s="2" t="s">
        <v>73</v>
      </c>
      <c r="C1178" s="2" t="s">
        <v>75</v>
      </c>
      <c r="D1178" s="2" t="s">
        <v>364</v>
      </c>
      <c r="E1178" s="2" t="s">
        <v>513</v>
      </c>
      <c r="F1178" s="2" t="s">
        <v>40</v>
      </c>
      <c r="G1178" s="2" t="s">
        <v>680</v>
      </c>
      <c r="H1178" s="2" t="s">
        <v>372</v>
      </c>
      <c r="I1178" s="2">
        <v>58</v>
      </c>
      <c r="J1178" s="2">
        <v>0.83286118980169965</v>
      </c>
      <c r="K1178" s="2">
        <v>0.79891304347826086</v>
      </c>
      <c r="L1178" s="2">
        <v>0.86982248520710059</v>
      </c>
      <c r="M1178" s="2" t="s">
        <v>74</v>
      </c>
      <c r="N1178" s="2" t="s">
        <v>2911</v>
      </c>
      <c r="O1178" s="2" t="s">
        <v>2912</v>
      </c>
      <c r="P1178" s="2">
        <v>1.2</v>
      </c>
    </row>
    <row r="1179" spans="1:16" ht="15.75" customHeight="1" x14ac:dyDescent="0.25">
      <c r="A1179" s="2" t="s">
        <v>106</v>
      </c>
      <c r="B1179" s="2" t="s">
        <v>73</v>
      </c>
      <c r="C1179" s="2" t="s">
        <v>75</v>
      </c>
      <c r="D1179" s="2" t="s">
        <v>364</v>
      </c>
      <c r="E1179" s="2" t="s">
        <v>513</v>
      </c>
      <c r="F1179" s="2" t="s">
        <v>40</v>
      </c>
      <c r="G1179" s="2" t="s">
        <v>685</v>
      </c>
      <c r="H1179" s="2" t="s">
        <v>372</v>
      </c>
      <c r="I1179" s="2">
        <v>59</v>
      </c>
      <c r="J1179" s="2">
        <v>0.84033613445378152</v>
      </c>
      <c r="K1179" s="2">
        <v>0.7978723404255319</v>
      </c>
      <c r="L1179" s="2">
        <v>0.8875739644970414</v>
      </c>
      <c r="M1179" s="2" t="s">
        <v>74</v>
      </c>
      <c r="N1179" s="2" t="s">
        <v>2913</v>
      </c>
      <c r="O1179" s="2" t="s">
        <v>2914</v>
      </c>
      <c r="P1179" s="2">
        <v>1.2</v>
      </c>
    </row>
    <row r="1180" spans="1:16" ht="15.75" customHeight="1" x14ac:dyDescent="0.25">
      <c r="A1180" s="2" t="s">
        <v>106</v>
      </c>
      <c r="B1180" s="2" t="s">
        <v>73</v>
      </c>
      <c r="C1180" s="2" t="s">
        <v>75</v>
      </c>
      <c r="D1180" s="2" t="s">
        <v>364</v>
      </c>
      <c r="E1180" s="2" t="s">
        <v>513</v>
      </c>
      <c r="F1180" s="2" t="s">
        <v>40</v>
      </c>
      <c r="G1180" s="2" t="s">
        <v>690</v>
      </c>
      <c r="H1180" s="2" t="s">
        <v>372</v>
      </c>
      <c r="I1180" s="2">
        <v>60</v>
      </c>
      <c r="J1180" s="2">
        <v>0.84330484330484323</v>
      </c>
      <c r="K1180" s="2">
        <v>0.81318681318681318</v>
      </c>
      <c r="L1180" s="2">
        <v>0.87573964497041423</v>
      </c>
      <c r="M1180" s="2" t="s">
        <v>74</v>
      </c>
      <c r="N1180" s="2" t="s">
        <v>2915</v>
      </c>
      <c r="O1180" s="2" t="s">
        <v>2916</v>
      </c>
      <c r="P1180" s="2">
        <v>1.6</v>
      </c>
    </row>
    <row r="1181" spans="1:16" ht="15.75" customHeight="1" x14ac:dyDescent="0.25">
      <c r="A1181" s="2" t="s">
        <v>106</v>
      </c>
      <c r="B1181" s="2" t="s">
        <v>73</v>
      </c>
      <c r="C1181" s="2" t="s">
        <v>75</v>
      </c>
      <c r="D1181" s="2" t="s">
        <v>364</v>
      </c>
      <c r="E1181" s="2" t="s">
        <v>513</v>
      </c>
      <c r="F1181" s="2" t="s">
        <v>40</v>
      </c>
      <c r="G1181" s="2" t="s">
        <v>695</v>
      </c>
      <c r="H1181" s="2" t="s">
        <v>372</v>
      </c>
      <c r="I1181" s="2">
        <v>61</v>
      </c>
      <c r="J1181" s="2">
        <v>0.85310734463276838</v>
      </c>
      <c r="K1181" s="2">
        <v>0.81621621621621621</v>
      </c>
      <c r="L1181" s="2">
        <v>0.89349112426035504</v>
      </c>
      <c r="M1181" s="2" t="s">
        <v>74</v>
      </c>
      <c r="N1181" s="2" t="s">
        <v>2917</v>
      </c>
      <c r="O1181" s="2" t="s">
        <v>2918</v>
      </c>
      <c r="P1181" s="2">
        <v>1.2</v>
      </c>
    </row>
    <row r="1182" spans="1:16" ht="15.75" customHeight="1" x14ac:dyDescent="0.25">
      <c r="A1182" s="2" t="s">
        <v>106</v>
      </c>
      <c r="B1182" s="2" t="s">
        <v>73</v>
      </c>
      <c r="C1182" s="2" t="s">
        <v>75</v>
      </c>
      <c r="D1182" s="2" t="s">
        <v>364</v>
      </c>
      <c r="E1182" s="2" t="s">
        <v>700</v>
      </c>
      <c r="F1182" s="2" t="s">
        <v>47</v>
      </c>
      <c r="G1182" s="2" t="s">
        <v>701</v>
      </c>
      <c r="H1182" s="2" t="s">
        <v>366</v>
      </c>
      <c r="I1182" s="2">
        <v>42</v>
      </c>
      <c r="J1182" s="2">
        <v>0.85838779956427014</v>
      </c>
      <c r="K1182" s="2">
        <v>0.83122362869198307</v>
      </c>
      <c r="L1182" s="2">
        <v>0.88738738738738743</v>
      </c>
      <c r="M1182" s="2" t="s">
        <v>74</v>
      </c>
      <c r="N1182" s="2" t="s">
        <v>2919</v>
      </c>
      <c r="O1182" s="2" t="s">
        <v>2920</v>
      </c>
      <c r="P1182" s="2">
        <v>1.8</v>
      </c>
    </row>
    <row r="1183" spans="1:16" ht="15.75" customHeight="1" x14ac:dyDescent="0.25">
      <c r="A1183" s="2" t="s">
        <v>106</v>
      </c>
      <c r="B1183" s="2" t="s">
        <v>73</v>
      </c>
      <c r="C1183" s="2" t="s">
        <v>75</v>
      </c>
      <c r="D1183" s="2" t="s">
        <v>364</v>
      </c>
      <c r="E1183" s="2" t="s">
        <v>700</v>
      </c>
      <c r="F1183" s="2" t="s">
        <v>47</v>
      </c>
      <c r="G1183" s="2" t="s">
        <v>706</v>
      </c>
      <c r="H1183" s="2" t="s">
        <v>366</v>
      </c>
      <c r="I1183" s="2">
        <v>43</v>
      </c>
      <c r="J1183" s="2">
        <v>0.85964912280701755</v>
      </c>
      <c r="K1183" s="2">
        <v>0.83760683760683763</v>
      </c>
      <c r="L1183" s="2">
        <v>0.88288288288288286</v>
      </c>
      <c r="M1183" s="2" t="s">
        <v>74</v>
      </c>
      <c r="N1183" s="2" t="s">
        <v>2921</v>
      </c>
      <c r="O1183" s="2" t="s">
        <v>2922</v>
      </c>
      <c r="P1183" s="2">
        <v>1.8</v>
      </c>
    </row>
    <row r="1184" spans="1:16" ht="15.75" customHeight="1" x14ac:dyDescent="0.25">
      <c r="A1184" s="2" t="s">
        <v>106</v>
      </c>
      <c r="B1184" s="2" t="s">
        <v>73</v>
      </c>
      <c r="C1184" s="2" t="s">
        <v>75</v>
      </c>
      <c r="D1184" s="2" t="s">
        <v>364</v>
      </c>
      <c r="E1184" s="2" t="s">
        <v>700</v>
      </c>
      <c r="F1184" s="2" t="s">
        <v>47</v>
      </c>
      <c r="G1184" s="2" t="s">
        <v>711</v>
      </c>
      <c r="H1184" s="2" t="s">
        <v>366</v>
      </c>
      <c r="I1184" s="2">
        <v>44</v>
      </c>
      <c r="J1184" s="2">
        <v>0.85398230088495586</v>
      </c>
      <c r="K1184" s="2">
        <v>0.83913043478260874</v>
      </c>
      <c r="L1184" s="2">
        <v>0.86936936936936937</v>
      </c>
      <c r="M1184" s="2" t="s">
        <v>74</v>
      </c>
      <c r="N1184" s="2" t="s">
        <v>2923</v>
      </c>
      <c r="O1184" s="2" t="s">
        <v>2924</v>
      </c>
      <c r="P1184" s="2">
        <v>1.4</v>
      </c>
    </row>
    <row r="1185" spans="1:16" ht="15.75" customHeight="1" x14ac:dyDescent="0.25">
      <c r="A1185" s="2" t="s">
        <v>106</v>
      </c>
      <c r="B1185" s="2" t="s">
        <v>73</v>
      </c>
      <c r="C1185" s="2" t="s">
        <v>75</v>
      </c>
      <c r="D1185" s="2" t="s">
        <v>364</v>
      </c>
      <c r="E1185" s="2" t="s">
        <v>700</v>
      </c>
      <c r="F1185" s="2" t="s">
        <v>47</v>
      </c>
      <c r="G1185" s="2" t="s">
        <v>716</v>
      </c>
      <c r="H1185" s="2" t="s">
        <v>366</v>
      </c>
      <c r="I1185" s="2">
        <v>45</v>
      </c>
      <c r="J1185" s="2">
        <v>0.8416485900216919</v>
      </c>
      <c r="K1185" s="2">
        <v>0.81171548117154813</v>
      </c>
      <c r="L1185" s="2">
        <v>0.87387387387387383</v>
      </c>
      <c r="M1185" s="2" t="s">
        <v>74</v>
      </c>
      <c r="N1185" s="2" t="s">
        <v>2925</v>
      </c>
      <c r="O1185" s="2" t="s">
        <v>2926</v>
      </c>
      <c r="P1185" s="2">
        <v>1.3</v>
      </c>
    </row>
    <row r="1186" spans="1:16" ht="15.75" customHeight="1" x14ac:dyDescent="0.25">
      <c r="A1186" s="2" t="s">
        <v>106</v>
      </c>
      <c r="B1186" s="2" t="s">
        <v>73</v>
      </c>
      <c r="C1186" s="2" t="s">
        <v>75</v>
      </c>
      <c r="D1186" s="2" t="s">
        <v>364</v>
      </c>
      <c r="E1186" s="2" t="s">
        <v>700</v>
      </c>
      <c r="F1186" s="2" t="s">
        <v>47</v>
      </c>
      <c r="G1186" s="2" t="s">
        <v>721</v>
      </c>
      <c r="H1186" s="2" t="s">
        <v>366</v>
      </c>
      <c r="I1186" s="2">
        <v>46</v>
      </c>
      <c r="J1186" s="2">
        <v>0.85087719298245612</v>
      </c>
      <c r="K1186" s="2">
        <v>0.82905982905982911</v>
      </c>
      <c r="L1186" s="2">
        <v>0.87387387387387383</v>
      </c>
      <c r="M1186" s="2" t="s">
        <v>74</v>
      </c>
      <c r="N1186" s="2" t="s">
        <v>2927</v>
      </c>
      <c r="O1186" s="2" t="s">
        <v>2928</v>
      </c>
      <c r="P1186" s="2">
        <v>1.8</v>
      </c>
    </row>
    <row r="1187" spans="1:16" ht="15.75" customHeight="1" x14ac:dyDescent="0.25">
      <c r="A1187" s="2" t="s">
        <v>106</v>
      </c>
      <c r="B1187" s="2" t="s">
        <v>73</v>
      </c>
      <c r="C1187" s="2" t="s">
        <v>75</v>
      </c>
      <c r="D1187" s="2" t="s">
        <v>364</v>
      </c>
      <c r="E1187" s="2" t="s">
        <v>700</v>
      </c>
      <c r="F1187" s="2" t="s">
        <v>47</v>
      </c>
      <c r="G1187" s="2" t="s">
        <v>726</v>
      </c>
      <c r="H1187" s="2" t="s">
        <v>366</v>
      </c>
      <c r="I1187" s="2">
        <v>47</v>
      </c>
      <c r="J1187" s="2">
        <v>0.83982683982683981</v>
      </c>
      <c r="K1187" s="2">
        <v>0.80833333333333335</v>
      </c>
      <c r="L1187" s="2">
        <v>0.87387387387387383</v>
      </c>
      <c r="M1187" s="2" t="s">
        <v>74</v>
      </c>
      <c r="N1187" s="2" t="s">
        <v>2929</v>
      </c>
      <c r="O1187" s="2" t="s">
        <v>2930</v>
      </c>
      <c r="P1187" s="2">
        <v>1.3</v>
      </c>
    </row>
    <row r="1188" spans="1:16" ht="15.75" customHeight="1" x14ac:dyDescent="0.25">
      <c r="A1188" s="2" t="s">
        <v>106</v>
      </c>
      <c r="B1188" s="2" t="s">
        <v>73</v>
      </c>
      <c r="C1188" s="2" t="s">
        <v>75</v>
      </c>
      <c r="D1188" s="2" t="s">
        <v>364</v>
      </c>
      <c r="E1188" s="2" t="s">
        <v>700</v>
      </c>
      <c r="F1188" s="2" t="s">
        <v>47</v>
      </c>
      <c r="G1188" s="2" t="s">
        <v>731</v>
      </c>
      <c r="H1188" s="2" t="s">
        <v>366</v>
      </c>
      <c r="I1188" s="2">
        <v>48</v>
      </c>
      <c r="J1188" s="2">
        <v>0.83549783549783552</v>
      </c>
      <c r="K1188" s="2">
        <v>0.8041666666666667</v>
      </c>
      <c r="L1188" s="2">
        <v>0.86936936936936937</v>
      </c>
      <c r="M1188" s="2" t="s">
        <v>74</v>
      </c>
      <c r="N1188" s="2" t="s">
        <v>2931</v>
      </c>
      <c r="O1188" s="2" t="s">
        <v>2932</v>
      </c>
      <c r="P1188" s="2">
        <v>1.3</v>
      </c>
    </row>
    <row r="1189" spans="1:16" ht="15.75" customHeight="1" x14ac:dyDescent="0.25">
      <c r="A1189" s="2" t="s">
        <v>106</v>
      </c>
      <c r="B1189" s="2" t="s">
        <v>73</v>
      </c>
      <c r="C1189" s="2" t="s">
        <v>75</v>
      </c>
      <c r="D1189" s="2" t="s">
        <v>364</v>
      </c>
      <c r="E1189" s="2" t="s">
        <v>700</v>
      </c>
      <c r="F1189" s="2" t="s">
        <v>47</v>
      </c>
      <c r="G1189" s="2" t="s">
        <v>736</v>
      </c>
      <c r="H1189" s="2" t="s">
        <v>366</v>
      </c>
      <c r="I1189" s="2">
        <v>49</v>
      </c>
      <c r="J1189" s="2">
        <v>0.85144124168514423</v>
      </c>
      <c r="K1189" s="2">
        <v>0.83842794759825323</v>
      </c>
      <c r="L1189" s="2">
        <v>0.86486486486486491</v>
      </c>
      <c r="M1189" s="2" t="s">
        <v>74</v>
      </c>
      <c r="N1189" s="2" t="s">
        <v>2933</v>
      </c>
      <c r="O1189" s="2" t="s">
        <v>2934</v>
      </c>
      <c r="P1189" s="2">
        <v>1.7</v>
      </c>
    </row>
    <row r="1190" spans="1:16" ht="15.75" customHeight="1" x14ac:dyDescent="0.25">
      <c r="A1190" s="2" t="s">
        <v>106</v>
      </c>
      <c r="B1190" s="2" t="s">
        <v>73</v>
      </c>
      <c r="C1190" s="2" t="s">
        <v>75</v>
      </c>
      <c r="D1190" s="2" t="s">
        <v>364</v>
      </c>
      <c r="E1190" s="2" t="s">
        <v>700</v>
      </c>
      <c r="F1190" s="2" t="s">
        <v>47</v>
      </c>
      <c r="G1190" s="2" t="s">
        <v>741</v>
      </c>
      <c r="H1190" s="2" t="s">
        <v>366</v>
      </c>
      <c r="I1190" s="2">
        <v>50</v>
      </c>
      <c r="J1190" s="2">
        <v>0.85152838427947608</v>
      </c>
      <c r="K1190" s="2">
        <v>0.82627118644067798</v>
      </c>
      <c r="L1190" s="2">
        <v>0.8783783783783784</v>
      </c>
      <c r="M1190" s="2" t="s">
        <v>74</v>
      </c>
      <c r="N1190" s="2" t="s">
        <v>2935</v>
      </c>
      <c r="O1190" s="2" t="s">
        <v>2936</v>
      </c>
      <c r="P1190" s="2">
        <v>1.4</v>
      </c>
    </row>
    <row r="1191" spans="1:16" ht="15.75" customHeight="1" x14ac:dyDescent="0.25">
      <c r="A1191" s="2" t="s">
        <v>106</v>
      </c>
      <c r="B1191" s="2" t="s">
        <v>73</v>
      </c>
      <c r="C1191" s="2" t="s">
        <v>75</v>
      </c>
      <c r="D1191" s="2" t="s">
        <v>364</v>
      </c>
      <c r="E1191" s="2" t="s">
        <v>700</v>
      </c>
      <c r="F1191" s="2" t="s">
        <v>47</v>
      </c>
      <c r="G1191" s="2" t="s">
        <v>746</v>
      </c>
      <c r="H1191" s="2" t="s">
        <v>366</v>
      </c>
      <c r="I1191" s="2">
        <v>51</v>
      </c>
      <c r="J1191" s="2">
        <v>0.86343612334801756</v>
      </c>
      <c r="K1191" s="2">
        <v>0.84482758620689657</v>
      </c>
      <c r="L1191" s="2">
        <v>0.88288288288288286</v>
      </c>
      <c r="M1191" s="2" t="s">
        <v>74</v>
      </c>
      <c r="N1191" s="2" t="s">
        <v>2937</v>
      </c>
      <c r="O1191" s="2" t="s">
        <v>2938</v>
      </c>
      <c r="P1191" s="2">
        <v>1.4</v>
      </c>
    </row>
    <row r="1192" spans="1:16" ht="15.75" customHeight="1" x14ac:dyDescent="0.25">
      <c r="A1192" s="2" t="s">
        <v>106</v>
      </c>
      <c r="B1192" s="2" t="s">
        <v>73</v>
      </c>
      <c r="C1192" s="2" t="s">
        <v>75</v>
      </c>
      <c r="D1192" s="2" t="s">
        <v>364</v>
      </c>
      <c r="E1192" s="2" t="s">
        <v>700</v>
      </c>
      <c r="F1192" s="2" t="s">
        <v>47</v>
      </c>
      <c r="G1192" s="2" t="s">
        <v>751</v>
      </c>
      <c r="H1192" s="2" t="s">
        <v>366</v>
      </c>
      <c r="I1192" s="2">
        <v>52</v>
      </c>
      <c r="J1192" s="2">
        <v>0.85403050108932466</v>
      </c>
      <c r="K1192" s="2">
        <v>0.8270042194092827</v>
      </c>
      <c r="L1192" s="2">
        <v>0.88288288288288286</v>
      </c>
      <c r="M1192" s="2" t="s">
        <v>74</v>
      </c>
      <c r="N1192" s="2" t="s">
        <v>2939</v>
      </c>
      <c r="O1192" s="2" t="s">
        <v>2940</v>
      </c>
      <c r="P1192" s="2">
        <v>1.8</v>
      </c>
    </row>
    <row r="1193" spans="1:16" ht="15.75" customHeight="1" x14ac:dyDescent="0.25">
      <c r="A1193" s="2" t="s">
        <v>106</v>
      </c>
      <c r="B1193" s="2" t="s">
        <v>73</v>
      </c>
      <c r="C1193" s="2" t="s">
        <v>75</v>
      </c>
      <c r="D1193" s="2" t="s">
        <v>364</v>
      </c>
      <c r="E1193" s="2" t="s">
        <v>700</v>
      </c>
      <c r="F1193" s="2" t="s">
        <v>47</v>
      </c>
      <c r="G1193" s="2" t="s">
        <v>756</v>
      </c>
      <c r="H1193" s="2" t="s">
        <v>366</v>
      </c>
      <c r="I1193" s="2">
        <v>53</v>
      </c>
      <c r="J1193" s="2">
        <v>0.85776805251641142</v>
      </c>
      <c r="K1193" s="2">
        <v>0.83404255319148934</v>
      </c>
      <c r="L1193" s="2">
        <v>0.88288288288288286</v>
      </c>
      <c r="M1193" s="2" t="s">
        <v>74</v>
      </c>
      <c r="N1193" s="2" t="s">
        <v>2941</v>
      </c>
      <c r="O1193" s="2" t="s">
        <v>2942</v>
      </c>
      <c r="P1193" s="2">
        <v>1.3</v>
      </c>
    </row>
    <row r="1194" spans="1:16" ht="15.75" customHeight="1" x14ac:dyDescent="0.25">
      <c r="A1194" s="2" t="s">
        <v>106</v>
      </c>
      <c r="B1194" s="2" t="s">
        <v>73</v>
      </c>
      <c r="C1194" s="2" t="s">
        <v>75</v>
      </c>
      <c r="D1194" s="2" t="s">
        <v>364</v>
      </c>
      <c r="E1194" s="2" t="s">
        <v>700</v>
      </c>
      <c r="F1194" s="2" t="s">
        <v>47</v>
      </c>
      <c r="G1194" s="2" t="s">
        <v>761</v>
      </c>
      <c r="H1194" s="2" t="s">
        <v>366</v>
      </c>
      <c r="I1194" s="2">
        <v>54</v>
      </c>
      <c r="J1194" s="2">
        <v>0.84140969162995594</v>
      </c>
      <c r="K1194" s="2">
        <v>0.82327586206896552</v>
      </c>
      <c r="L1194" s="2">
        <v>0.86036036036036034</v>
      </c>
      <c r="M1194" s="2" t="s">
        <v>74</v>
      </c>
      <c r="N1194" s="2" t="s">
        <v>2943</v>
      </c>
      <c r="O1194" s="2" t="s">
        <v>2944</v>
      </c>
      <c r="P1194" s="2">
        <v>1.3</v>
      </c>
    </row>
    <row r="1195" spans="1:16" ht="15.75" customHeight="1" x14ac:dyDescent="0.25">
      <c r="A1195" s="2" t="s">
        <v>106</v>
      </c>
      <c r="B1195" s="2" t="s">
        <v>73</v>
      </c>
      <c r="C1195" s="2" t="s">
        <v>75</v>
      </c>
      <c r="D1195" s="2" t="s">
        <v>364</v>
      </c>
      <c r="E1195" s="2" t="s">
        <v>700</v>
      </c>
      <c r="F1195" s="2" t="s">
        <v>47</v>
      </c>
      <c r="G1195" s="2" t="s">
        <v>766</v>
      </c>
      <c r="H1195" s="2" t="s">
        <v>366</v>
      </c>
      <c r="I1195" s="2">
        <v>55</v>
      </c>
      <c r="J1195" s="2">
        <v>0.86283185840707977</v>
      </c>
      <c r="K1195" s="2">
        <v>0.84782608695652173</v>
      </c>
      <c r="L1195" s="2">
        <v>0.8783783783783784</v>
      </c>
      <c r="M1195" s="2" t="s">
        <v>74</v>
      </c>
      <c r="N1195" s="2" t="s">
        <v>2945</v>
      </c>
      <c r="O1195" s="2" t="s">
        <v>2946</v>
      </c>
      <c r="P1195" s="2">
        <v>1.8</v>
      </c>
    </row>
    <row r="1196" spans="1:16" ht="15.75" customHeight="1" x14ac:dyDescent="0.25">
      <c r="A1196" s="2" t="s">
        <v>106</v>
      </c>
      <c r="B1196" s="2" t="s">
        <v>73</v>
      </c>
      <c r="C1196" s="2" t="s">
        <v>75</v>
      </c>
      <c r="D1196" s="2" t="s">
        <v>364</v>
      </c>
      <c r="E1196" s="2" t="s">
        <v>700</v>
      </c>
      <c r="F1196" s="2" t="s">
        <v>47</v>
      </c>
      <c r="G1196" s="2" t="s">
        <v>771</v>
      </c>
      <c r="H1196" s="2" t="s">
        <v>366</v>
      </c>
      <c r="I1196" s="2">
        <v>56</v>
      </c>
      <c r="J1196" s="2">
        <v>0.85398230088495586</v>
      </c>
      <c r="K1196" s="2">
        <v>0.83913043478260874</v>
      </c>
      <c r="L1196" s="2">
        <v>0.86936936936936937</v>
      </c>
      <c r="M1196" s="2" t="s">
        <v>74</v>
      </c>
      <c r="N1196" s="2" t="s">
        <v>2947</v>
      </c>
      <c r="O1196" s="2" t="s">
        <v>2948</v>
      </c>
      <c r="P1196" s="2">
        <v>1.3</v>
      </c>
    </row>
    <row r="1197" spans="1:16" ht="15.75" customHeight="1" x14ac:dyDescent="0.25">
      <c r="A1197" s="2" t="s">
        <v>106</v>
      </c>
      <c r="B1197" s="2" t="s">
        <v>73</v>
      </c>
      <c r="C1197" s="2" t="s">
        <v>75</v>
      </c>
      <c r="D1197" s="2" t="s">
        <v>364</v>
      </c>
      <c r="E1197" s="2" t="s">
        <v>700</v>
      </c>
      <c r="F1197" s="2" t="s">
        <v>47</v>
      </c>
      <c r="G1197" s="2" t="s">
        <v>776</v>
      </c>
      <c r="H1197" s="2" t="s">
        <v>366</v>
      </c>
      <c r="I1197" s="2">
        <v>57</v>
      </c>
      <c r="J1197" s="2">
        <v>0.84901531728665192</v>
      </c>
      <c r="K1197" s="2">
        <v>0.82553191489361699</v>
      </c>
      <c r="L1197" s="2">
        <v>0.87387387387387383</v>
      </c>
      <c r="M1197" s="2" t="s">
        <v>74</v>
      </c>
      <c r="N1197" s="2" t="s">
        <v>2949</v>
      </c>
      <c r="O1197" s="2" t="s">
        <v>2950</v>
      </c>
      <c r="P1197" s="2">
        <v>1.3</v>
      </c>
    </row>
    <row r="1198" spans="1:16" ht="15.75" customHeight="1" x14ac:dyDescent="0.25">
      <c r="A1198" s="2" t="s">
        <v>106</v>
      </c>
      <c r="B1198" s="2" t="s">
        <v>73</v>
      </c>
      <c r="C1198" s="2" t="s">
        <v>75</v>
      </c>
      <c r="D1198" s="2" t="s">
        <v>364</v>
      </c>
      <c r="E1198" s="2" t="s">
        <v>700</v>
      </c>
      <c r="F1198" s="2" t="s">
        <v>47</v>
      </c>
      <c r="G1198" s="2" t="s">
        <v>781</v>
      </c>
      <c r="H1198" s="2" t="s">
        <v>366</v>
      </c>
      <c r="I1198" s="2">
        <v>58</v>
      </c>
      <c r="J1198" s="2">
        <v>0.84531590413943347</v>
      </c>
      <c r="K1198" s="2">
        <v>0.81856540084388185</v>
      </c>
      <c r="L1198" s="2">
        <v>0.87387387387387383</v>
      </c>
      <c r="M1198" s="2" t="s">
        <v>74</v>
      </c>
      <c r="N1198" s="2" t="s">
        <v>2951</v>
      </c>
      <c r="O1198" s="2" t="s">
        <v>2952</v>
      </c>
      <c r="P1198" s="2">
        <v>1.8</v>
      </c>
    </row>
    <row r="1199" spans="1:16" ht="15.75" customHeight="1" x14ac:dyDescent="0.25">
      <c r="A1199" s="2" t="s">
        <v>106</v>
      </c>
      <c r="B1199" s="2" t="s">
        <v>73</v>
      </c>
      <c r="C1199" s="2" t="s">
        <v>75</v>
      </c>
      <c r="D1199" s="2" t="s">
        <v>364</v>
      </c>
      <c r="E1199" s="2" t="s">
        <v>700</v>
      </c>
      <c r="F1199" s="2" t="s">
        <v>47</v>
      </c>
      <c r="G1199" s="2" t="s">
        <v>786</v>
      </c>
      <c r="H1199" s="2" t="s">
        <v>366</v>
      </c>
      <c r="I1199" s="2">
        <v>59</v>
      </c>
      <c r="J1199" s="2">
        <v>0.86283185840707977</v>
      </c>
      <c r="K1199" s="2">
        <v>0.84782608695652173</v>
      </c>
      <c r="L1199" s="2">
        <v>0.8783783783783784</v>
      </c>
      <c r="M1199" s="2" t="s">
        <v>74</v>
      </c>
      <c r="N1199" s="2" t="s">
        <v>2953</v>
      </c>
      <c r="O1199" s="2" t="s">
        <v>2954</v>
      </c>
      <c r="P1199" s="2">
        <v>1.4</v>
      </c>
    </row>
    <row r="1200" spans="1:16" ht="15.75" customHeight="1" x14ac:dyDescent="0.25">
      <c r="A1200" s="2" t="s">
        <v>106</v>
      </c>
      <c r="B1200" s="2" t="s">
        <v>73</v>
      </c>
      <c r="C1200" s="2" t="s">
        <v>75</v>
      </c>
      <c r="D1200" s="2" t="s">
        <v>364</v>
      </c>
      <c r="E1200" s="2" t="s">
        <v>700</v>
      </c>
      <c r="F1200" s="2" t="s">
        <v>47</v>
      </c>
      <c r="G1200" s="2" t="s">
        <v>791</v>
      </c>
      <c r="H1200" s="2" t="s">
        <v>366</v>
      </c>
      <c r="I1200" s="2">
        <v>60</v>
      </c>
      <c r="J1200" s="2">
        <v>0.85339168490153183</v>
      </c>
      <c r="K1200" s="2">
        <v>0.82978723404255317</v>
      </c>
      <c r="L1200" s="2">
        <v>0.8783783783783784</v>
      </c>
      <c r="M1200" s="2" t="s">
        <v>74</v>
      </c>
      <c r="N1200" s="2" t="s">
        <v>2955</v>
      </c>
      <c r="O1200" s="2" t="s">
        <v>2956</v>
      </c>
      <c r="P1200" s="2">
        <v>1.7</v>
      </c>
    </row>
    <row r="1201" spans="1:16" ht="15.75" customHeight="1" x14ac:dyDescent="0.25">
      <c r="A1201" s="2" t="s">
        <v>106</v>
      </c>
      <c r="B1201" s="2" t="s">
        <v>73</v>
      </c>
      <c r="C1201" s="2" t="s">
        <v>75</v>
      </c>
      <c r="D1201" s="2" t="s">
        <v>364</v>
      </c>
      <c r="E1201" s="2" t="s">
        <v>700</v>
      </c>
      <c r="F1201" s="2" t="s">
        <v>47</v>
      </c>
      <c r="G1201" s="2" t="s">
        <v>796</v>
      </c>
      <c r="H1201" s="2" t="s">
        <v>366</v>
      </c>
      <c r="I1201" s="2">
        <v>61</v>
      </c>
      <c r="J1201" s="2">
        <v>0.84955752212389379</v>
      </c>
      <c r="K1201" s="2">
        <v>0.83478260869565213</v>
      </c>
      <c r="L1201" s="2">
        <v>0.86486486486486491</v>
      </c>
      <c r="M1201" s="2" t="s">
        <v>74</v>
      </c>
      <c r="N1201" s="2" t="s">
        <v>2957</v>
      </c>
      <c r="O1201" s="2" t="s">
        <v>2958</v>
      </c>
      <c r="P1201" s="2">
        <v>1.3</v>
      </c>
    </row>
    <row r="1202" spans="1:16" ht="15.75" customHeight="1" x14ac:dyDescent="0.25">
      <c r="A1202" s="2" t="s">
        <v>147</v>
      </c>
      <c r="B1202" s="2" t="s">
        <v>23</v>
      </c>
      <c r="C1202" s="2" t="s">
        <v>24</v>
      </c>
      <c r="D1202" s="2" t="s">
        <v>55</v>
      </c>
      <c r="E1202" s="2" t="s">
        <v>57</v>
      </c>
      <c r="F1202" s="2" t="s">
        <v>32</v>
      </c>
      <c r="G1202" s="2" t="s">
        <v>59</v>
      </c>
      <c r="H1202" s="2" t="s">
        <v>61</v>
      </c>
      <c r="I1202" s="2">
        <v>42</v>
      </c>
      <c r="J1202" s="2">
        <v>0.78496868475991644</v>
      </c>
      <c r="K1202" s="2">
        <v>0.75502008032128509</v>
      </c>
      <c r="L1202" s="2">
        <v>0.81739130434782614</v>
      </c>
      <c r="M1202" s="2" t="s">
        <v>65</v>
      </c>
      <c r="N1202" s="2" t="s">
        <v>2959</v>
      </c>
      <c r="O1202" s="2" t="s">
        <v>2960</v>
      </c>
      <c r="P1202" s="2">
        <v>0.6</v>
      </c>
    </row>
    <row r="1203" spans="1:16" ht="15.75" customHeight="1" x14ac:dyDescent="0.25">
      <c r="A1203" s="2" t="s">
        <v>147</v>
      </c>
      <c r="B1203" s="2" t="s">
        <v>23</v>
      </c>
      <c r="C1203" s="2" t="s">
        <v>24</v>
      </c>
      <c r="D1203" s="2" t="s">
        <v>55</v>
      </c>
      <c r="E1203" s="2" t="s">
        <v>57</v>
      </c>
      <c r="F1203" s="2" t="s">
        <v>32</v>
      </c>
      <c r="G1203" s="2" t="s">
        <v>71</v>
      </c>
      <c r="H1203" s="2" t="s">
        <v>61</v>
      </c>
      <c r="I1203" s="2">
        <v>43</v>
      </c>
      <c r="J1203" s="2">
        <v>0.74239350912778912</v>
      </c>
      <c r="K1203" s="2">
        <v>0.69581749049429653</v>
      </c>
      <c r="L1203" s="2">
        <v>0.79565217391304344</v>
      </c>
      <c r="M1203" s="2" t="s">
        <v>74</v>
      </c>
      <c r="N1203" s="2" t="s">
        <v>2961</v>
      </c>
      <c r="O1203" s="2" t="s">
        <v>2962</v>
      </c>
      <c r="P1203" s="2">
        <v>53</v>
      </c>
    </row>
    <row r="1204" spans="1:16" ht="15.75" customHeight="1" x14ac:dyDescent="0.25">
      <c r="A1204" s="2" t="s">
        <v>147</v>
      </c>
      <c r="B1204" s="2" t="s">
        <v>23</v>
      </c>
      <c r="C1204" s="2" t="s">
        <v>24</v>
      </c>
      <c r="D1204" s="2" t="s">
        <v>55</v>
      </c>
      <c r="E1204" s="2" t="s">
        <v>57</v>
      </c>
      <c r="F1204" s="2" t="s">
        <v>32</v>
      </c>
      <c r="G1204" s="2" t="s">
        <v>79</v>
      </c>
      <c r="H1204" s="2" t="s">
        <v>61</v>
      </c>
      <c r="I1204" s="2">
        <v>44</v>
      </c>
      <c r="J1204" s="2">
        <v>0.74239350912778912</v>
      </c>
      <c r="K1204" s="2">
        <v>0.69581749049429653</v>
      </c>
      <c r="L1204" s="2">
        <v>0.79565217391304344</v>
      </c>
      <c r="M1204" s="2" t="s">
        <v>74</v>
      </c>
      <c r="N1204" s="2" t="s">
        <v>2963</v>
      </c>
      <c r="O1204" s="2" t="s">
        <v>2964</v>
      </c>
      <c r="P1204" s="2">
        <v>53.5</v>
      </c>
    </row>
    <row r="1205" spans="1:16" ht="15.75" customHeight="1" x14ac:dyDescent="0.25">
      <c r="A1205" s="2" t="s">
        <v>147</v>
      </c>
      <c r="B1205" s="2" t="s">
        <v>23</v>
      </c>
      <c r="C1205" s="2" t="s">
        <v>24</v>
      </c>
      <c r="D1205" s="2" t="s">
        <v>55</v>
      </c>
      <c r="E1205" s="2" t="s">
        <v>57</v>
      </c>
      <c r="F1205" s="2" t="s">
        <v>32</v>
      </c>
      <c r="G1205" s="2" t="s">
        <v>86</v>
      </c>
      <c r="H1205" s="2" t="s">
        <v>61</v>
      </c>
      <c r="I1205" s="2">
        <v>45</v>
      </c>
      <c r="J1205" s="2">
        <v>0.74239350912778912</v>
      </c>
      <c r="K1205" s="2">
        <v>0.69581749049429653</v>
      </c>
      <c r="L1205" s="2">
        <v>0.79565217391304344</v>
      </c>
      <c r="M1205" s="2" t="s">
        <v>74</v>
      </c>
      <c r="N1205" s="2" t="s">
        <v>2965</v>
      </c>
      <c r="O1205" s="2" t="s">
        <v>2966</v>
      </c>
      <c r="P1205" s="2">
        <v>53.1</v>
      </c>
    </row>
    <row r="1206" spans="1:16" ht="15.75" customHeight="1" x14ac:dyDescent="0.25">
      <c r="A1206" s="2" t="s">
        <v>147</v>
      </c>
      <c r="B1206" s="2" t="s">
        <v>23</v>
      </c>
      <c r="C1206" s="2" t="s">
        <v>24</v>
      </c>
      <c r="D1206" s="2" t="s">
        <v>55</v>
      </c>
      <c r="E1206" s="2" t="s">
        <v>57</v>
      </c>
      <c r="F1206" s="2" t="s">
        <v>32</v>
      </c>
      <c r="G1206" s="2" t="s">
        <v>93</v>
      </c>
      <c r="H1206" s="2" t="s">
        <v>61</v>
      </c>
      <c r="I1206" s="2">
        <v>46</v>
      </c>
      <c r="J1206" s="2">
        <v>0.74239350912778912</v>
      </c>
      <c r="K1206" s="2">
        <v>0.69581749049429653</v>
      </c>
      <c r="L1206" s="2">
        <v>0.79565217391304344</v>
      </c>
      <c r="M1206" s="2" t="s">
        <v>74</v>
      </c>
      <c r="N1206" s="2" t="s">
        <v>2967</v>
      </c>
      <c r="O1206" s="2" t="s">
        <v>2968</v>
      </c>
      <c r="P1206" s="2">
        <v>53.3</v>
      </c>
    </row>
    <row r="1207" spans="1:16" ht="15.75" customHeight="1" x14ac:dyDescent="0.25">
      <c r="A1207" s="2" t="s">
        <v>147</v>
      </c>
      <c r="B1207" s="2" t="s">
        <v>23</v>
      </c>
      <c r="C1207" s="2" t="s">
        <v>24</v>
      </c>
      <c r="D1207" s="2" t="s">
        <v>55</v>
      </c>
      <c r="E1207" s="2" t="s">
        <v>57</v>
      </c>
      <c r="F1207" s="2" t="s">
        <v>32</v>
      </c>
      <c r="G1207" s="2" t="s">
        <v>100</v>
      </c>
      <c r="H1207" s="2" t="s">
        <v>61</v>
      </c>
      <c r="I1207" s="2">
        <v>47</v>
      </c>
      <c r="J1207" s="2">
        <v>0.74239350912778912</v>
      </c>
      <c r="K1207" s="2">
        <v>0.69581749049429653</v>
      </c>
      <c r="L1207" s="2">
        <v>0.79565217391304344</v>
      </c>
      <c r="M1207" s="2" t="s">
        <v>74</v>
      </c>
      <c r="N1207" s="2" t="s">
        <v>2969</v>
      </c>
      <c r="O1207" s="2" t="s">
        <v>2970</v>
      </c>
      <c r="P1207" s="2">
        <v>53.1</v>
      </c>
    </row>
    <row r="1208" spans="1:16" ht="15.75" customHeight="1" x14ac:dyDescent="0.25">
      <c r="A1208" s="2" t="s">
        <v>147</v>
      </c>
      <c r="B1208" s="2" t="s">
        <v>23</v>
      </c>
      <c r="C1208" s="2" t="s">
        <v>24</v>
      </c>
      <c r="D1208" s="2" t="s">
        <v>55</v>
      </c>
      <c r="E1208" s="2" t="s">
        <v>57</v>
      </c>
      <c r="F1208" s="2" t="s">
        <v>32</v>
      </c>
      <c r="G1208" s="2" t="s">
        <v>108</v>
      </c>
      <c r="H1208" s="2" t="s">
        <v>61</v>
      </c>
      <c r="I1208" s="2">
        <v>48</v>
      </c>
      <c r="J1208" s="2">
        <v>0.74239350912778912</v>
      </c>
      <c r="K1208" s="2">
        <v>0.69581749049429653</v>
      </c>
      <c r="L1208" s="2">
        <v>0.79565217391304344</v>
      </c>
      <c r="M1208" s="2" t="s">
        <v>74</v>
      </c>
      <c r="N1208" s="2" t="s">
        <v>2971</v>
      </c>
      <c r="O1208" s="2" t="s">
        <v>2972</v>
      </c>
      <c r="P1208" s="2">
        <v>53.7</v>
      </c>
    </row>
    <row r="1209" spans="1:16" ht="15.75" customHeight="1" x14ac:dyDescent="0.25">
      <c r="A1209" s="2" t="s">
        <v>147</v>
      </c>
      <c r="B1209" s="2" t="s">
        <v>23</v>
      </c>
      <c r="C1209" s="2" t="s">
        <v>24</v>
      </c>
      <c r="D1209" s="2" t="s">
        <v>55</v>
      </c>
      <c r="E1209" s="2" t="s">
        <v>57</v>
      </c>
      <c r="F1209" s="2" t="s">
        <v>32</v>
      </c>
      <c r="G1209" s="2" t="s">
        <v>113</v>
      </c>
      <c r="H1209" s="2" t="s">
        <v>61</v>
      </c>
      <c r="I1209" s="2">
        <v>49</v>
      </c>
      <c r="J1209" s="2">
        <v>0.74239350912778912</v>
      </c>
      <c r="K1209" s="2">
        <v>0.69581749049429653</v>
      </c>
      <c r="L1209" s="2">
        <v>0.79565217391304344</v>
      </c>
      <c r="M1209" s="2" t="s">
        <v>74</v>
      </c>
      <c r="N1209" s="2" t="s">
        <v>2973</v>
      </c>
      <c r="O1209" s="2" t="s">
        <v>2974</v>
      </c>
      <c r="P1209" s="2">
        <v>53.2</v>
      </c>
    </row>
    <row r="1210" spans="1:16" ht="15.75" customHeight="1" x14ac:dyDescent="0.25">
      <c r="A1210" s="2" t="s">
        <v>147</v>
      </c>
      <c r="B1210" s="2" t="s">
        <v>23</v>
      </c>
      <c r="C1210" s="2" t="s">
        <v>24</v>
      </c>
      <c r="D1210" s="2" t="s">
        <v>55</v>
      </c>
      <c r="E1210" s="2" t="s">
        <v>57</v>
      </c>
      <c r="F1210" s="2" t="s">
        <v>32</v>
      </c>
      <c r="G1210" s="2" t="s">
        <v>118</v>
      </c>
      <c r="H1210" s="2" t="s">
        <v>61</v>
      </c>
      <c r="I1210" s="2">
        <v>50</v>
      </c>
      <c r="J1210" s="2">
        <v>0.74239350912778912</v>
      </c>
      <c r="K1210" s="2">
        <v>0.69581749049429653</v>
      </c>
      <c r="L1210" s="2">
        <v>0.79565217391304344</v>
      </c>
      <c r="M1210" s="2" t="s">
        <v>74</v>
      </c>
      <c r="N1210" s="2" t="s">
        <v>2975</v>
      </c>
      <c r="O1210" s="2" t="s">
        <v>2976</v>
      </c>
      <c r="P1210" s="2">
        <v>53.1</v>
      </c>
    </row>
    <row r="1211" spans="1:16" ht="15.75" customHeight="1" x14ac:dyDescent="0.25">
      <c r="A1211" s="2" t="s">
        <v>147</v>
      </c>
      <c r="B1211" s="2" t="s">
        <v>23</v>
      </c>
      <c r="C1211" s="2" t="s">
        <v>24</v>
      </c>
      <c r="D1211" s="2" t="s">
        <v>55</v>
      </c>
      <c r="E1211" s="2" t="s">
        <v>57</v>
      </c>
      <c r="F1211" s="2" t="s">
        <v>32</v>
      </c>
      <c r="G1211" s="2" t="s">
        <v>123</v>
      </c>
      <c r="H1211" s="2" t="s">
        <v>61</v>
      </c>
      <c r="I1211" s="2">
        <v>51</v>
      </c>
      <c r="J1211" s="2">
        <v>0.74239350912778912</v>
      </c>
      <c r="K1211" s="2">
        <v>0.69581749049429653</v>
      </c>
      <c r="L1211" s="2">
        <v>0.79565217391304344</v>
      </c>
      <c r="M1211" s="2" t="s">
        <v>74</v>
      </c>
      <c r="N1211" s="2" t="s">
        <v>2977</v>
      </c>
      <c r="O1211" s="2" t="s">
        <v>2978</v>
      </c>
      <c r="P1211" s="2">
        <v>53.1</v>
      </c>
    </row>
    <row r="1212" spans="1:16" ht="15.75" customHeight="1" x14ac:dyDescent="0.25">
      <c r="A1212" s="2" t="s">
        <v>147</v>
      </c>
      <c r="B1212" s="2" t="s">
        <v>23</v>
      </c>
      <c r="C1212" s="2" t="s">
        <v>24</v>
      </c>
      <c r="D1212" s="2" t="s">
        <v>55</v>
      </c>
      <c r="E1212" s="2" t="s">
        <v>57</v>
      </c>
      <c r="F1212" s="2" t="s">
        <v>32</v>
      </c>
      <c r="G1212" s="2" t="s">
        <v>128</v>
      </c>
      <c r="H1212" s="2" t="s">
        <v>61</v>
      </c>
      <c r="I1212" s="2">
        <v>52</v>
      </c>
      <c r="J1212" s="2">
        <v>0.74239350912778912</v>
      </c>
      <c r="K1212" s="2">
        <v>0.69581749049429653</v>
      </c>
      <c r="L1212" s="2">
        <v>0.79565217391304344</v>
      </c>
      <c r="M1212" s="2" t="s">
        <v>74</v>
      </c>
      <c r="N1212" s="2" t="s">
        <v>2979</v>
      </c>
      <c r="O1212" s="2" t="s">
        <v>2980</v>
      </c>
      <c r="P1212" s="2">
        <v>53.4</v>
      </c>
    </row>
    <row r="1213" spans="1:16" ht="15.75" customHeight="1" x14ac:dyDescent="0.25">
      <c r="A1213" s="2" t="s">
        <v>147</v>
      </c>
      <c r="B1213" s="2" t="s">
        <v>23</v>
      </c>
      <c r="C1213" s="2" t="s">
        <v>24</v>
      </c>
      <c r="D1213" s="2" t="s">
        <v>55</v>
      </c>
      <c r="E1213" s="2" t="s">
        <v>57</v>
      </c>
      <c r="F1213" s="2" t="s">
        <v>32</v>
      </c>
      <c r="G1213" s="2" t="s">
        <v>133</v>
      </c>
      <c r="H1213" s="2" t="s">
        <v>61</v>
      </c>
      <c r="I1213" s="2">
        <v>53</v>
      </c>
      <c r="J1213" s="2">
        <v>0.74239350912778912</v>
      </c>
      <c r="K1213" s="2">
        <v>0.69581749049429653</v>
      </c>
      <c r="L1213" s="2">
        <v>0.79565217391304344</v>
      </c>
      <c r="M1213" s="2" t="s">
        <v>74</v>
      </c>
      <c r="N1213" s="2" t="s">
        <v>2981</v>
      </c>
      <c r="O1213" s="2" t="s">
        <v>2982</v>
      </c>
      <c r="P1213" s="2">
        <v>53.4</v>
      </c>
    </row>
    <row r="1214" spans="1:16" ht="15.75" customHeight="1" x14ac:dyDescent="0.25">
      <c r="A1214" s="2" t="s">
        <v>147</v>
      </c>
      <c r="B1214" s="2" t="s">
        <v>23</v>
      </c>
      <c r="C1214" s="2" t="s">
        <v>24</v>
      </c>
      <c r="D1214" s="2" t="s">
        <v>55</v>
      </c>
      <c r="E1214" s="2" t="s">
        <v>57</v>
      </c>
      <c r="F1214" s="2" t="s">
        <v>32</v>
      </c>
      <c r="G1214" s="2" t="s">
        <v>138</v>
      </c>
      <c r="H1214" s="2" t="s">
        <v>61</v>
      </c>
      <c r="I1214" s="2">
        <v>54</v>
      </c>
      <c r="J1214" s="2">
        <v>0.74239350912778912</v>
      </c>
      <c r="K1214" s="2">
        <v>0.69581749049429653</v>
      </c>
      <c r="L1214" s="2">
        <v>0.79565217391304344</v>
      </c>
      <c r="M1214" s="2" t="s">
        <v>74</v>
      </c>
      <c r="N1214" s="2" t="s">
        <v>2983</v>
      </c>
      <c r="O1214" s="2" t="s">
        <v>2984</v>
      </c>
      <c r="P1214" s="2">
        <v>54</v>
      </c>
    </row>
    <row r="1215" spans="1:16" ht="15.75" customHeight="1" x14ac:dyDescent="0.25">
      <c r="A1215" s="2" t="s">
        <v>147</v>
      </c>
      <c r="B1215" s="2" t="s">
        <v>23</v>
      </c>
      <c r="C1215" s="2" t="s">
        <v>24</v>
      </c>
      <c r="D1215" s="2" t="s">
        <v>55</v>
      </c>
      <c r="E1215" s="2" t="s">
        <v>57</v>
      </c>
      <c r="F1215" s="2" t="s">
        <v>32</v>
      </c>
      <c r="G1215" s="2" t="s">
        <v>143</v>
      </c>
      <c r="H1215" s="2" t="s">
        <v>61</v>
      </c>
      <c r="I1215" s="2">
        <v>55</v>
      </c>
      <c r="J1215" s="2">
        <v>0.74239350912778912</v>
      </c>
      <c r="K1215" s="2">
        <v>0.69581749049429653</v>
      </c>
      <c r="L1215" s="2">
        <v>0.79565217391304344</v>
      </c>
      <c r="M1215" s="2" t="s">
        <v>74</v>
      </c>
      <c r="N1215" s="2" t="s">
        <v>2985</v>
      </c>
      <c r="O1215" s="2" t="s">
        <v>2986</v>
      </c>
      <c r="P1215" s="2">
        <v>53.6</v>
      </c>
    </row>
    <row r="1216" spans="1:16" ht="15.75" customHeight="1" x14ac:dyDescent="0.25">
      <c r="A1216" s="2" t="s">
        <v>147</v>
      </c>
      <c r="B1216" s="2" t="s">
        <v>23</v>
      </c>
      <c r="C1216" s="2" t="s">
        <v>24</v>
      </c>
      <c r="D1216" s="2" t="s">
        <v>55</v>
      </c>
      <c r="E1216" s="2" t="s">
        <v>57</v>
      </c>
      <c r="F1216" s="2" t="s">
        <v>32</v>
      </c>
      <c r="G1216" s="2" t="s">
        <v>149</v>
      </c>
      <c r="H1216" s="2" t="s">
        <v>61</v>
      </c>
      <c r="I1216" s="2">
        <v>56</v>
      </c>
      <c r="J1216" s="2">
        <v>0.74239350912778912</v>
      </c>
      <c r="K1216" s="2">
        <v>0.69581749049429653</v>
      </c>
      <c r="L1216" s="2">
        <v>0.79565217391304344</v>
      </c>
      <c r="M1216" s="2" t="s">
        <v>74</v>
      </c>
      <c r="N1216" s="2" t="s">
        <v>2987</v>
      </c>
      <c r="O1216" s="2" t="s">
        <v>2988</v>
      </c>
      <c r="P1216" s="2">
        <v>53.3</v>
      </c>
    </row>
    <row r="1217" spans="1:16" ht="15.75" customHeight="1" x14ac:dyDescent="0.25">
      <c r="A1217" s="2" t="s">
        <v>147</v>
      </c>
      <c r="B1217" s="2" t="s">
        <v>23</v>
      </c>
      <c r="C1217" s="2" t="s">
        <v>24</v>
      </c>
      <c r="D1217" s="2" t="s">
        <v>55</v>
      </c>
      <c r="E1217" s="2" t="s">
        <v>57</v>
      </c>
      <c r="F1217" s="2" t="s">
        <v>32</v>
      </c>
      <c r="G1217" s="2" t="s">
        <v>154</v>
      </c>
      <c r="H1217" s="2" t="s">
        <v>61</v>
      </c>
      <c r="I1217" s="2">
        <v>57</v>
      </c>
      <c r="J1217" s="2">
        <v>0.74239350912778912</v>
      </c>
      <c r="K1217" s="2">
        <v>0.69581749049429653</v>
      </c>
      <c r="L1217" s="2">
        <v>0.79565217391304344</v>
      </c>
      <c r="M1217" s="2" t="s">
        <v>74</v>
      </c>
      <c r="N1217" s="2" t="s">
        <v>2989</v>
      </c>
      <c r="O1217" s="2" t="s">
        <v>2990</v>
      </c>
      <c r="P1217" s="2">
        <v>53.7</v>
      </c>
    </row>
    <row r="1218" spans="1:16" ht="15.75" customHeight="1" x14ac:dyDescent="0.25">
      <c r="A1218" s="2" t="s">
        <v>147</v>
      </c>
      <c r="B1218" s="2" t="s">
        <v>23</v>
      </c>
      <c r="C1218" s="2" t="s">
        <v>24</v>
      </c>
      <c r="D1218" s="2" t="s">
        <v>55</v>
      </c>
      <c r="E1218" s="2" t="s">
        <v>57</v>
      </c>
      <c r="F1218" s="2" t="s">
        <v>32</v>
      </c>
      <c r="G1218" s="2" t="s">
        <v>159</v>
      </c>
      <c r="H1218" s="2" t="s">
        <v>61</v>
      </c>
      <c r="I1218" s="2">
        <v>58</v>
      </c>
      <c r="J1218" s="2">
        <v>0.74239350912778912</v>
      </c>
      <c r="K1218" s="2">
        <v>0.69581749049429653</v>
      </c>
      <c r="L1218" s="2">
        <v>0.79565217391304344</v>
      </c>
      <c r="M1218" s="2" t="s">
        <v>74</v>
      </c>
      <c r="N1218" s="2" t="s">
        <v>2991</v>
      </c>
      <c r="O1218" s="2" t="s">
        <v>2992</v>
      </c>
      <c r="P1218" s="2">
        <v>53.5</v>
      </c>
    </row>
    <row r="1219" spans="1:16" ht="15.75" customHeight="1" x14ac:dyDescent="0.25">
      <c r="A1219" s="2" t="s">
        <v>147</v>
      </c>
      <c r="B1219" s="2" t="s">
        <v>23</v>
      </c>
      <c r="C1219" s="2" t="s">
        <v>24</v>
      </c>
      <c r="D1219" s="2" t="s">
        <v>55</v>
      </c>
      <c r="E1219" s="2" t="s">
        <v>57</v>
      </c>
      <c r="F1219" s="2" t="s">
        <v>32</v>
      </c>
      <c r="G1219" s="2" t="s">
        <v>164</v>
      </c>
      <c r="H1219" s="2" t="s">
        <v>61</v>
      </c>
      <c r="I1219" s="2">
        <v>59</v>
      </c>
      <c r="J1219" s="2">
        <v>0.74239350912778912</v>
      </c>
      <c r="K1219" s="2">
        <v>0.69581749049429653</v>
      </c>
      <c r="L1219" s="2">
        <v>0.79565217391304344</v>
      </c>
      <c r="M1219" s="2" t="s">
        <v>74</v>
      </c>
      <c r="N1219" s="2" t="s">
        <v>2993</v>
      </c>
      <c r="O1219" s="2" t="s">
        <v>2994</v>
      </c>
      <c r="P1219" s="2">
        <v>53.2</v>
      </c>
    </row>
    <row r="1220" spans="1:16" ht="15.75" customHeight="1" x14ac:dyDescent="0.25">
      <c r="A1220" s="2" t="s">
        <v>147</v>
      </c>
      <c r="B1220" s="2" t="s">
        <v>23</v>
      </c>
      <c r="C1220" s="2" t="s">
        <v>24</v>
      </c>
      <c r="D1220" s="2" t="s">
        <v>55</v>
      </c>
      <c r="E1220" s="2" t="s">
        <v>57</v>
      </c>
      <c r="F1220" s="2" t="s">
        <v>32</v>
      </c>
      <c r="G1220" s="2" t="s">
        <v>169</v>
      </c>
      <c r="H1220" s="2" t="s">
        <v>61</v>
      </c>
      <c r="I1220" s="2">
        <v>60</v>
      </c>
      <c r="J1220" s="2">
        <v>0.74239350912778912</v>
      </c>
      <c r="K1220" s="2">
        <v>0.69581749049429653</v>
      </c>
      <c r="L1220" s="2">
        <v>0.79565217391304344</v>
      </c>
      <c r="M1220" s="2" t="s">
        <v>74</v>
      </c>
      <c r="N1220" s="2" t="s">
        <v>2995</v>
      </c>
      <c r="O1220" s="2" t="s">
        <v>2996</v>
      </c>
      <c r="P1220" s="2">
        <v>53.4</v>
      </c>
    </row>
    <row r="1221" spans="1:16" ht="15.75" customHeight="1" x14ac:dyDescent="0.25">
      <c r="A1221" s="2" t="s">
        <v>147</v>
      </c>
      <c r="B1221" s="2" t="s">
        <v>23</v>
      </c>
      <c r="C1221" s="2" t="s">
        <v>24</v>
      </c>
      <c r="D1221" s="2" t="s">
        <v>55</v>
      </c>
      <c r="E1221" s="2" t="s">
        <v>57</v>
      </c>
      <c r="F1221" s="2" t="s">
        <v>32</v>
      </c>
      <c r="G1221" s="2" t="s">
        <v>174</v>
      </c>
      <c r="H1221" s="2" t="s">
        <v>61</v>
      </c>
      <c r="I1221" s="2">
        <v>61</v>
      </c>
      <c r="J1221" s="2">
        <v>0.74239350912778912</v>
      </c>
      <c r="K1221" s="2">
        <v>0.69581749049429653</v>
      </c>
      <c r="L1221" s="2">
        <v>0.79565217391304344</v>
      </c>
      <c r="M1221" s="2" t="s">
        <v>74</v>
      </c>
      <c r="N1221" s="2" t="s">
        <v>2997</v>
      </c>
      <c r="O1221" s="2" t="s">
        <v>2998</v>
      </c>
      <c r="P1221" s="2">
        <v>53.6</v>
      </c>
    </row>
    <row r="1222" spans="1:16" ht="15.75" customHeight="1" x14ac:dyDescent="0.25">
      <c r="A1222" s="2" t="s">
        <v>147</v>
      </c>
      <c r="B1222" s="2" t="s">
        <v>23</v>
      </c>
      <c r="C1222" s="2" t="s">
        <v>24</v>
      </c>
      <c r="D1222" s="2" t="s">
        <v>55</v>
      </c>
      <c r="E1222" s="2" t="s">
        <v>179</v>
      </c>
      <c r="F1222" s="2" t="s">
        <v>12</v>
      </c>
      <c r="G1222" s="2" t="s">
        <v>180</v>
      </c>
      <c r="H1222" s="2" t="s">
        <v>182</v>
      </c>
      <c r="I1222" s="2">
        <v>42</v>
      </c>
      <c r="J1222" s="2">
        <v>0.75482093663911842</v>
      </c>
      <c r="K1222" s="2">
        <v>0.70618556701030932</v>
      </c>
      <c r="L1222" s="2">
        <v>0.81065088757396453</v>
      </c>
      <c r="M1222" s="2" t="s">
        <v>65</v>
      </c>
      <c r="N1222" s="2" t="s">
        <v>2999</v>
      </c>
      <c r="O1222" s="2" t="s">
        <v>3000</v>
      </c>
      <c r="P1222" s="2">
        <v>0.7</v>
      </c>
    </row>
    <row r="1223" spans="1:16" ht="15.75" customHeight="1" x14ac:dyDescent="0.25">
      <c r="A1223" s="2" t="s">
        <v>147</v>
      </c>
      <c r="B1223" s="2" t="s">
        <v>23</v>
      </c>
      <c r="C1223" s="2" t="s">
        <v>24</v>
      </c>
      <c r="D1223" s="2" t="s">
        <v>55</v>
      </c>
      <c r="E1223" s="2" t="s">
        <v>179</v>
      </c>
      <c r="F1223" s="2" t="s">
        <v>12</v>
      </c>
      <c r="G1223" s="2" t="s">
        <v>186</v>
      </c>
      <c r="H1223" s="2" t="s">
        <v>182</v>
      </c>
      <c r="I1223" s="2">
        <v>43</v>
      </c>
      <c r="J1223" s="2">
        <v>0.75482093663911842</v>
      </c>
      <c r="K1223" s="2">
        <v>0.70618556701030932</v>
      </c>
      <c r="L1223" s="2">
        <v>0.81065088757396453</v>
      </c>
      <c r="M1223" s="2" t="s">
        <v>74</v>
      </c>
      <c r="N1223" s="2" t="s">
        <v>3001</v>
      </c>
      <c r="O1223" s="2" t="s">
        <v>3002</v>
      </c>
      <c r="P1223" s="2">
        <v>51.3</v>
      </c>
    </row>
    <row r="1224" spans="1:16" ht="15.75" customHeight="1" x14ac:dyDescent="0.25">
      <c r="A1224" s="2" t="s">
        <v>147</v>
      </c>
      <c r="B1224" s="2" t="s">
        <v>23</v>
      </c>
      <c r="C1224" s="2" t="s">
        <v>24</v>
      </c>
      <c r="D1224" s="2" t="s">
        <v>55</v>
      </c>
      <c r="E1224" s="2" t="s">
        <v>179</v>
      </c>
      <c r="F1224" s="2" t="s">
        <v>12</v>
      </c>
      <c r="G1224" s="2" t="s">
        <v>192</v>
      </c>
      <c r="H1224" s="2" t="s">
        <v>182</v>
      </c>
      <c r="I1224" s="2">
        <v>44</v>
      </c>
      <c r="J1224" s="2">
        <v>0.75482093663911842</v>
      </c>
      <c r="K1224" s="2">
        <v>0.70618556701030932</v>
      </c>
      <c r="L1224" s="2">
        <v>0.81065088757396453</v>
      </c>
      <c r="M1224" s="2" t="s">
        <v>74</v>
      </c>
      <c r="N1224" s="2" t="s">
        <v>3003</v>
      </c>
      <c r="O1224" s="2" t="s">
        <v>3004</v>
      </c>
      <c r="P1224" s="2">
        <v>51.1</v>
      </c>
    </row>
    <row r="1225" spans="1:16" ht="15.75" customHeight="1" x14ac:dyDescent="0.25">
      <c r="A1225" s="2" t="s">
        <v>147</v>
      </c>
      <c r="B1225" s="2" t="s">
        <v>23</v>
      </c>
      <c r="C1225" s="2" t="s">
        <v>24</v>
      </c>
      <c r="D1225" s="2" t="s">
        <v>55</v>
      </c>
      <c r="E1225" s="2" t="s">
        <v>179</v>
      </c>
      <c r="F1225" s="2" t="s">
        <v>12</v>
      </c>
      <c r="G1225" s="2" t="s">
        <v>197</v>
      </c>
      <c r="H1225" s="2" t="s">
        <v>182</v>
      </c>
      <c r="I1225" s="2">
        <v>45</v>
      </c>
      <c r="J1225" s="2">
        <v>0.75482093663911842</v>
      </c>
      <c r="K1225" s="2">
        <v>0.70618556701030932</v>
      </c>
      <c r="L1225" s="2">
        <v>0.81065088757396453</v>
      </c>
      <c r="M1225" s="2" t="s">
        <v>74</v>
      </c>
      <c r="N1225" s="2" t="s">
        <v>3005</v>
      </c>
      <c r="O1225" s="2" t="s">
        <v>3006</v>
      </c>
      <c r="P1225" s="2">
        <v>50.9</v>
      </c>
    </row>
    <row r="1226" spans="1:16" ht="15.75" customHeight="1" x14ac:dyDescent="0.25">
      <c r="A1226" s="2" t="s">
        <v>147</v>
      </c>
      <c r="B1226" s="2" t="s">
        <v>23</v>
      </c>
      <c r="C1226" s="2" t="s">
        <v>24</v>
      </c>
      <c r="D1226" s="2" t="s">
        <v>55</v>
      </c>
      <c r="E1226" s="2" t="s">
        <v>179</v>
      </c>
      <c r="F1226" s="2" t="s">
        <v>12</v>
      </c>
      <c r="G1226" s="2" t="s">
        <v>202</v>
      </c>
      <c r="H1226" s="2" t="s">
        <v>182</v>
      </c>
      <c r="I1226" s="2">
        <v>46</v>
      </c>
      <c r="J1226" s="2">
        <v>0.75482093663911842</v>
      </c>
      <c r="K1226" s="2">
        <v>0.70618556701030932</v>
      </c>
      <c r="L1226" s="2">
        <v>0.81065088757396453</v>
      </c>
      <c r="M1226" s="2" t="s">
        <v>74</v>
      </c>
      <c r="N1226" s="2" t="s">
        <v>3007</v>
      </c>
      <c r="O1226" s="2" t="s">
        <v>3008</v>
      </c>
      <c r="P1226" s="2">
        <v>51.1</v>
      </c>
    </row>
    <row r="1227" spans="1:16" ht="15.75" customHeight="1" x14ac:dyDescent="0.25">
      <c r="A1227" s="2" t="s">
        <v>147</v>
      </c>
      <c r="B1227" s="2" t="s">
        <v>23</v>
      </c>
      <c r="C1227" s="2" t="s">
        <v>24</v>
      </c>
      <c r="D1227" s="2" t="s">
        <v>55</v>
      </c>
      <c r="E1227" s="2" t="s">
        <v>179</v>
      </c>
      <c r="F1227" s="2" t="s">
        <v>12</v>
      </c>
      <c r="G1227" s="2" t="s">
        <v>207</v>
      </c>
      <c r="H1227" s="2" t="s">
        <v>182</v>
      </c>
      <c r="I1227" s="2">
        <v>47</v>
      </c>
      <c r="J1227" s="2">
        <v>0.75482093663911842</v>
      </c>
      <c r="K1227" s="2">
        <v>0.70618556701030932</v>
      </c>
      <c r="L1227" s="2">
        <v>0.81065088757396453</v>
      </c>
      <c r="M1227" s="2" t="s">
        <v>74</v>
      </c>
      <c r="N1227" s="2" t="s">
        <v>3009</v>
      </c>
      <c r="O1227" s="2" t="s">
        <v>3010</v>
      </c>
      <c r="P1227" s="2">
        <v>51.2</v>
      </c>
    </row>
    <row r="1228" spans="1:16" ht="15.75" customHeight="1" x14ac:dyDescent="0.25">
      <c r="A1228" s="2" t="s">
        <v>147</v>
      </c>
      <c r="B1228" s="2" t="s">
        <v>23</v>
      </c>
      <c r="C1228" s="2" t="s">
        <v>24</v>
      </c>
      <c r="D1228" s="2" t="s">
        <v>55</v>
      </c>
      <c r="E1228" s="2" t="s">
        <v>179</v>
      </c>
      <c r="F1228" s="2" t="s">
        <v>12</v>
      </c>
      <c r="G1228" s="2" t="s">
        <v>212</v>
      </c>
      <c r="H1228" s="2" t="s">
        <v>182</v>
      </c>
      <c r="I1228" s="2">
        <v>48</v>
      </c>
      <c r="J1228" s="2">
        <v>0.75482093663911842</v>
      </c>
      <c r="K1228" s="2">
        <v>0.70618556701030932</v>
      </c>
      <c r="L1228" s="2">
        <v>0.81065088757396453</v>
      </c>
      <c r="M1228" s="2" t="s">
        <v>74</v>
      </c>
      <c r="N1228" s="2" t="s">
        <v>3011</v>
      </c>
      <c r="O1228" s="2" t="s">
        <v>3012</v>
      </c>
      <c r="P1228" s="2">
        <v>51.3</v>
      </c>
    </row>
    <row r="1229" spans="1:16" ht="15.75" customHeight="1" x14ac:dyDescent="0.25">
      <c r="A1229" s="2" t="s">
        <v>147</v>
      </c>
      <c r="B1229" s="2" t="s">
        <v>23</v>
      </c>
      <c r="C1229" s="2" t="s">
        <v>24</v>
      </c>
      <c r="D1229" s="2" t="s">
        <v>55</v>
      </c>
      <c r="E1229" s="2" t="s">
        <v>179</v>
      </c>
      <c r="F1229" s="2" t="s">
        <v>12</v>
      </c>
      <c r="G1229" s="2" t="s">
        <v>217</v>
      </c>
      <c r="H1229" s="2" t="s">
        <v>182</v>
      </c>
      <c r="I1229" s="2">
        <v>49</v>
      </c>
      <c r="J1229" s="2">
        <v>0.75482093663911842</v>
      </c>
      <c r="K1229" s="2">
        <v>0.70618556701030932</v>
      </c>
      <c r="L1229" s="2">
        <v>0.81065088757396453</v>
      </c>
      <c r="M1229" s="2" t="s">
        <v>74</v>
      </c>
      <c r="N1229" s="2" t="s">
        <v>3013</v>
      </c>
      <c r="O1229" s="2" t="s">
        <v>3014</v>
      </c>
      <c r="P1229" s="2">
        <v>51.5</v>
      </c>
    </row>
    <row r="1230" spans="1:16" ht="15.75" customHeight="1" x14ac:dyDescent="0.25">
      <c r="A1230" s="2" t="s">
        <v>147</v>
      </c>
      <c r="B1230" s="2" t="s">
        <v>23</v>
      </c>
      <c r="C1230" s="2" t="s">
        <v>24</v>
      </c>
      <c r="D1230" s="2" t="s">
        <v>55</v>
      </c>
      <c r="E1230" s="2" t="s">
        <v>179</v>
      </c>
      <c r="F1230" s="2" t="s">
        <v>12</v>
      </c>
      <c r="G1230" s="2" t="s">
        <v>222</v>
      </c>
      <c r="H1230" s="2" t="s">
        <v>182</v>
      </c>
      <c r="I1230" s="2">
        <v>50</v>
      </c>
      <c r="J1230" s="2">
        <v>0.75482093663911842</v>
      </c>
      <c r="K1230" s="2">
        <v>0.70618556701030932</v>
      </c>
      <c r="L1230" s="2">
        <v>0.81065088757396453</v>
      </c>
      <c r="M1230" s="2" t="s">
        <v>74</v>
      </c>
      <c r="N1230" s="2" t="s">
        <v>3015</v>
      </c>
      <c r="O1230" s="2" t="s">
        <v>3016</v>
      </c>
      <c r="P1230" s="2">
        <v>50.1</v>
      </c>
    </row>
    <row r="1231" spans="1:16" ht="15.75" customHeight="1" x14ac:dyDescent="0.25">
      <c r="A1231" s="2" t="s">
        <v>147</v>
      </c>
      <c r="B1231" s="2" t="s">
        <v>23</v>
      </c>
      <c r="C1231" s="2" t="s">
        <v>24</v>
      </c>
      <c r="D1231" s="2" t="s">
        <v>55</v>
      </c>
      <c r="E1231" s="2" t="s">
        <v>179</v>
      </c>
      <c r="F1231" s="2" t="s">
        <v>12</v>
      </c>
      <c r="G1231" s="2" t="s">
        <v>227</v>
      </c>
      <c r="H1231" s="2" t="s">
        <v>182</v>
      </c>
      <c r="I1231" s="2">
        <v>51</v>
      </c>
      <c r="J1231" s="2">
        <v>0.75482093663911842</v>
      </c>
      <c r="K1231" s="2">
        <v>0.70618556701030932</v>
      </c>
      <c r="L1231" s="2">
        <v>0.81065088757396453</v>
      </c>
      <c r="M1231" s="2" t="s">
        <v>74</v>
      </c>
      <c r="N1231" s="2" t="s">
        <v>3017</v>
      </c>
      <c r="O1231" s="2" t="s">
        <v>3018</v>
      </c>
      <c r="P1231" s="2">
        <v>51.6</v>
      </c>
    </row>
    <row r="1232" spans="1:16" ht="15.75" customHeight="1" x14ac:dyDescent="0.25">
      <c r="A1232" s="2" t="s">
        <v>147</v>
      </c>
      <c r="B1232" s="2" t="s">
        <v>23</v>
      </c>
      <c r="C1232" s="2" t="s">
        <v>24</v>
      </c>
      <c r="D1232" s="2" t="s">
        <v>55</v>
      </c>
      <c r="E1232" s="2" t="s">
        <v>179</v>
      </c>
      <c r="F1232" s="2" t="s">
        <v>12</v>
      </c>
      <c r="G1232" s="2" t="s">
        <v>232</v>
      </c>
      <c r="H1232" s="2" t="s">
        <v>182</v>
      </c>
      <c r="I1232" s="2">
        <v>52</v>
      </c>
      <c r="J1232" s="2">
        <v>0.75482093663911842</v>
      </c>
      <c r="K1232" s="2">
        <v>0.70618556701030932</v>
      </c>
      <c r="L1232" s="2">
        <v>0.81065088757396453</v>
      </c>
      <c r="M1232" s="2" t="s">
        <v>74</v>
      </c>
      <c r="N1232" s="2" t="s">
        <v>3019</v>
      </c>
      <c r="O1232" s="2" t="s">
        <v>3020</v>
      </c>
      <c r="P1232" s="2">
        <v>51</v>
      </c>
    </row>
    <row r="1233" spans="1:16" ht="15.75" customHeight="1" x14ac:dyDescent="0.25">
      <c r="A1233" s="2" t="s">
        <v>147</v>
      </c>
      <c r="B1233" s="2" t="s">
        <v>23</v>
      </c>
      <c r="C1233" s="2" t="s">
        <v>24</v>
      </c>
      <c r="D1233" s="2" t="s">
        <v>55</v>
      </c>
      <c r="E1233" s="2" t="s">
        <v>179</v>
      </c>
      <c r="F1233" s="2" t="s">
        <v>12</v>
      </c>
      <c r="G1233" s="2" t="s">
        <v>237</v>
      </c>
      <c r="H1233" s="2" t="s">
        <v>182</v>
      </c>
      <c r="I1233" s="2">
        <v>53</v>
      </c>
      <c r="J1233" s="2">
        <v>0.75482093663911842</v>
      </c>
      <c r="K1233" s="2">
        <v>0.70618556701030932</v>
      </c>
      <c r="L1233" s="2">
        <v>0.81065088757396453</v>
      </c>
      <c r="M1233" s="2" t="s">
        <v>74</v>
      </c>
      <c r="N1233" s="2" t="s">
        <v>3021</v>
      </c>
      <c r="O1233" s="2" t="s">
        <v>3022</v>
      </c>
      <c r="P1233" s="2">
        <v>52.2</v>
      </c>
    </row>
    <row r="1234" spans="1:16" ht="15.75" customHeight="1" x14ac:dyDescent="0.25">
      <c r="A1234" s="2" t="s">
        <v>147</v>
      </c>
      <c r="B1234" s="2" t="s">
        <v>23</v>
      </c>
      <c r="C1234" s="2" t="s">
        <v>24</v>
      </c>
      <c r="D1234" s="2" t="s">
        <v>55</v>
      </c>
      <c r="E1234" s="2" t="s">
        <v>179</v>
      </c>
      <c r="F1234" s="2" t="s">
        <v>12</v>
      </c>
      <c r="G1234" s="2" t="s">
        <v>242</v>
      </c>
      <c r="H1234" s="2" t="s">
        <v>182</v>
      </c>
      <c r="I1234" s="2">
        <v>54</v>
      </c>
      <c r="J1234" s="2">
        <v>0.75482093663911842</v>
      </c>
      <c r="K1234" s="2">
        <v>0.70618556701030932</v>
      </c>
      <c r="L1234" s="2">
        <v>0.81065088757396453</v>
      </c>
      <c r="M1234" s="2" t="s">
        <v>74</v>
      </c>
      <c r="N1234" s="2" t="s">
        <v>3023</v>
      </c>
      <c r="O1234" s="2" t="s">
        <v>3024</v>
      </c>
      <c r="P1234" s="2">
        <v>51.7</v>
      </c>
    </row>
    <row r="1235" spans="1:16" ht="15.75" customHeight="1" x14ac:dyDescent="0.25">
      <c r="A1235" s="2" t="s">
        <v>147</v>
      </c>
      <c r="B1235" s="2" t="s">
        <v>23</v>
      </c>
      <c r="C1235" s="2" t="s">
        <v>24</v>
      </c>
      <c r="D1235" s="2" t="s">
        <v>55</v>
      </c>
      <c r="E1235" s="2" t="s">
        <v>179</v>
      </c>
      <c r="F1235" s="2" t="s">
        <v>12</v>
      </c>
      <c r="G1235" s="2" t="s">
        <v>247</v>
      </c>
      <c r="H1235" s="2" t="s">
        <v>182</v>
      </c>
      <c r="I1235" s="2">
        <v>55</v>
      </c>
      <c r="J1235" s="2">
        <v>0.75482093663911842</v>
      </c>
      <c r="K1235" s="2">
        <v>0.70618556701030932</v>
      </c>
      <c r="L1235" s="2">
        <v>0.81065088757396453</v>
      </c>
      <c r="M1235" s="2" t="s">
        <v>74</v>
      </c>
      <c r="N1235" s="2" t="s">
        <v>3025</v>
      </c>
      <c r="O1235" s="2" t="s">
        <v>3026</v>
      </c>
      <c r="P1235" s="2">
        <v>52</v>
      </c>
    </row>
    <row r="1236" spans="1:16" ht="15.75" customHeight="1" x14ac:dyDescent="0.25">
      <c r="A1236" s="2" t="s">
        <v>147</v>
      </c>
      <c r="B1236" s="2" t="s">
        <v>23</v>
      </c>
      <c r="C1236" s="2" t="s">
        <v>24</v>
      </c>
      <c r="D1236" s="2" t="s">
        <v>55</v>
      </c>
      <c r="E1236" s="2" t="s">
        <v>179</v>
      </c>
      <c r="F1236" s="2" t="s">
        <v>12</v>
      </c>
      <c r="G1236" s="2" t="s">
        <v>252</v>
      </c>
      <c r="H1236" s="2" t="s">
        <v>182</v>
      </c>
      <c r="I1236" s="2">
        <v>56</v>
      </c>
      <c r="J1236" s="2">
        <v>0.75482093663911842</v>
      </c>
      <c r="K1236" s="2">
        <v>0.70618556701030932</v>
      </c>
      <c r="L1236" s="2">
        <v>0.81065088757396453</v>
      </c>
      <c r="M1236" s="2" t="s">
        <v>74</v>
      </c>
      <c r="N1236" s="2" t="s">
        <v>3027</v>
      </c>
      <c r="O1236" s="2" t="s">
        <v>3028</v>
      </c>
      <c r="P1236" s="2">
        <v>51.6</v>
      </c>
    </row>
    <row r="1237" spans="1:16" ht="15.75" customHeight="1" x14ac:dyDescent="0.25">
      <c r="A1237" s="2" t="s">
        <v>147</v>
      </c>
      <c r="B1237" s="2" t="s">
        <v>23</v>
      </c>
      <c r="C1237" s="2" t="s">
        <v>24</v>
      </c>
      <c r="D1237" s="2" t="s">
        <v>55</v>
      </c>
      <c r="E1237" s="2" t="s">
        <v>179</v>
      </c>
      <c r="F1237" s="2" t="s">
        <v>12</v>
      </c>
      <c r="G1237" s="2" t="s">
        <v>257</v>
      </c>
      <c r="H1237" s="2" t="s">
        <v>182</v>
      </c>
      <c r="I1237" s="2">
        <v>57</v>
      </c>
      <c r="J1237" s="2">
        <v>0.75482093663911842</v>
      </c>
      <c r="K1237" s="2">
        <v>0.70618556701030932</v>
      </c>
      <c r="L1237" s="2">
        <v>0.81065088757396453</v>
      </c>
      <c r="M1237" s="2" t="s">
        <v>74</v>
      </c>
      <c r="N1237" s="2" t="s">
        <v>3029</v>
      </c>
      <c r="O1237" s="2" t="s">
        <v>3030</v>
      </c>
      <c r="P1237" s="2">
        <v>51.5</v>
      </c>
    </row>
    <row r="1238" spans="1:16" ht="15.75" customHeight="1" x14ac:dyDescent="0.25">
      <c r="A1238" s="2" t="s">
        <v>147</v>
      </c>
      <c r="B1238" s="2" t="s">
        <v>23</v>
      </c>
      <c r="C1238" s="2" t="s">
        <v>24</v>
      </c>
      <c r="D1238" s="2" t="s">
        <v>55</v>
      </c>
      <c r="E1238" s="2" t="s">
        <v>179</v>
      </c>
      <c r="F1238" s="2" t="s">
        <v>12</v>
      </c>
      <c r="G1238" s="2" t="s">
        <v>262</v>
      </c>
      <c r="H1238" s="2" t="s">
        <v>182</v>
      </c>
      <c r="I1238" s="2">
        <v>58</v>
      </c>
      <c r="J1238" s="2">
        <v>0.75482093663911842</v>
      </c>
      <c r="K1238" s="2">
        <v>0.70618556701030932</v>
      </c>
      <c r="L1238" s="2">
        <v>0.81065088757396453</v>
      </c>
      <c r="M1238" s="2" t="s">
        <v>74</v>
      </c>
      <c r="N1238" s="2" t="s">
        <v>3031</v>
      </c>
      <c r="O1238" s="2" t="s">
        <v>3032</v>
      </c>
      <c r="P1238" s="2">
        <v>51.4</v>
      </c>
    </row>
    <row r="1239" spans="1:16" ht="15.75" customHeight="1" x14ac:dyDescent="0.25">
      <c r="A1239" s="2" t="s">
        <v>147</v>
      </c>
      <c r="B1239" s="2" t="s">
        <v>23</v>
      </c>
      <c r="C1239" s="2" t="s">
        <v>24</v>
      </c>
      <c r="D1239" s="2" t="s">
        <v>55</v>
      </c>
      <c r="E1239" s="2" t="s">
        <v>179</v>
      </c>
      <c r="F1239" s="2" t="s">
        <v>12</v>
      </c>
      <c r="G1239" s="2" t="s">
        <v>267</v>
      </c>
      <c r="H1239" s="2" t="s">
        <v>182</v>
      </c>
      <c r="I1239" s="2">
        <v>59</v>
      </c>
      <c r="J1239" s="2">
        <v>0.75482093663911842</v>
      </c>
      <c r="K1239" s="2">
        <v>0.70618556701030932</v>
      </c>
      <c r="L1239" s="2">
        <v>0.81065088757396453</v>
      </c>
      <c r="M1239" s="2" t="s">
        <v>74</v>
      </c>
      <c r="N1239" s="2" t="s">
        <v>3033</v>
      </c>
      <c r="O1239" s="2" t="s">
        <v>3034</v>
      </c>
      <c r="P1239" s="2">
        <v>51.2</v>
      </c>
    </row>
    <row r="1240" spans="1:16" ht="15.75" customHeight="1" x14ac:dyDescent="0.25">
      <c r="A1240" s="2" t="s">
        <v>147</v>
      </c>
      <c r="B1240" s="2" t="s">
        <v>23</v>
      </c>
      <c r="C1240" s="2" t="s">
        <v>24</v>
      </c>
      <c r="D1240" s="2" t="s">
        <v>55</v>
      </c>
      <c r="E1240" s="2" t="s">
        <v>179</v>
      </c>
      <c r="F1240" s="2" t="s">
        <v>12</v>
      </c>
      <c r="G1240" s="2" t="s">
        <v>272</v>
      </c>
      <c r="H1240" s="2" t="s">
        <v>182</v>
      </c>
      <c r="I1240" s="2">
        <v>60</v>
      </c>
      <c r="J1240" s="2">
        <v>0.75482093663911842</v>
      </c>
      <c r="K1240" s="2">
        <v>0.70618556701030932</v>
      </c>
      <c r="L1240" s="2">
        <v>0.81065088757396453</v>
      </c>
      <c r="M1240" s="2" t="s">
        <v>74</v>
      </c>
      <c r="N1240" s="2" t="s">
        <v>3035</v>
      </c>
      <c r="O1240" s="2" t="s">
        <v>3036</v>
      </c>
      <c r="P1240" s="2">
        <v>51.6</v>
      </c>
    </row>
    <row r="1241" spans="1:16" ht="15.75" customHeight="1" x14ac:dyDescent="0.25">
      <c r="A1241" s="2" t="s">
        <v>147</v>
      </c>
      <c r="B1241" s="2" t="s">
        <v>23</v>
      </c>
      <c r="C1241" s="2" t="s">
        <v>24</v>
      </c>
      <c r="D1241" s="2" t="s">
        <v>55</v>
      </c>
      <c r="E1241" s="2" t="s">
        <v>179</v>
      </c>
      <c r="F1241" s="2" t="s">
        <v>12</v>
      </c>
      <c r="G1241" s="2" t="s">
        <v>277</v>
      </c>
      <c r="H1241" s="2" t="s">
        <v>182</v>
      </c>
      <c r="I1241" s="2">
        <v>61</v>
      </c>
      <c r="J1241" s="2">
        <v>0.75482093663911842</v>
      </c>
      <c r="K1241" s="2">
        <v>0.70618556701030932</v>
      </c>
      <c r="L1241" s="2">
        <v>0.81065088757396453</v>
      </c>
      <c r="M1241" s="2" t="s">
        <v>74</v>
      </c>
      <c r="N1241" s="2" t="s">
        <v>3037</v>
      </c>
      <c r="O1241" s="2" t="s">
        <v>3038</v>
      </c>
      <c r="P1241" s="2">
        <v>51</v>
      </c>
    </row>
    <row r="1242" spans="1:16" ht="15.75" customHeight="1" x14ac:dyDescent="0.25">
      <c r="A1242" s="2" t="s">
        <v>147</v>
      </c>
      <c r="B1242" s="2" t="s">
        <v>23</v>
      </c>
      <c r="C1242" s="2" t="s">
        <v>24</v>
      </c>
      <c r="D1242" s="2" t="s">
        <v>55</v>
      </c>
      <c r="E1242" s="2" t="s">
        <v>282</v>
      </c>
      <c r="F1242" s="2" t="s">
        <v>26</v>
      </c>
      <c r="G1242" s="2" t="s">
        <v>283</v>
      </c>
      <c r="H1242" s="2" t="s">
        <v>285</v>
      </c>
      <c r="I1242" s="2">
        <v>42</v>
      </c>
      <c r="J1242" s="2">
        <v>0.76923076923076927</v>
      </c>
      <c r="K1242" s="2">
        <v>0.75107296137339052</v>
      </c>
      <c r="L1242" s="2">
        <v>0.78828828828828834</v>
      </c>
      <c r="M1242" s="2" t="s">
        <v>65</v>
      </c>
      <c r="N1242" s="2" t="s">
        <v>3039</v>
      </c>
      <c r="O1242" s="2" t="s">
        <v>3040</v>
      </c>
      <c r="P1242" s="2">
        <v>0.9</v>
      </c>
    </row>
    <row r="1243" spans="1:16" ht="15.75" customHeight="1" x14ac:dyDescent="0.25">
      <c r="A1243" s="2" t="s">
        <v>147</v>
      </c>
      <c r="B1243" s="2" t="s">
        <v>23</v>
      </c>
      <c r="C1243" s="2" t="s">
        <v>24</v>
      </c>
      <c r="D1243" s="2" t="s">
        <v>55</v>
      </c>
      <c r="E1243" s="2" t="s">
        <v>282</v>
      </c>
      <c r="F1243" s="2" t="s">
        <v>26</v>
      </c>
      <c r="G1243" s="2" t="s">
        <v>289</v>
      </c>
      <c r="H1243" s="2" t="s">
        <v>285</v>
      </c>
      <c r="I1243" s="2">
        <v>43</v>
      </c>
      <c r="J1243" s="2">
        <v>0.76923076923076927</v>
      </c>
      <c r="K1243" s="2">
        <v>0.75107296137339052</v>
      </c>
      <c r="L1243" s="2">
        <v>0.78828828828828834</v>
      </c>
      <c r="M1243" s="2" t="s">
        <v>74</v>
      </c>
      <c r="N1243" s="2" t="s">
        <v>3041</v>
      </c>
      <c r="O1243" s="2" t="s">
        <v>3042</v>
      </c>
      <c r="P1243" s="2">
        <v>53.3</v>
      </c>
    </row>
    <row r="1244" spans="1:16" ht="15.75" customHeight="1" x14ac:dyDescent="0.25">
      <c r="A1244" s="2" t="s">
        <v>147</v>
      </c>
      <c r="B1244" s="2" t="s">
        <v>23</v>
      </c>
      <c r="C1244" s="2" t="s">
        <v>24</v>
      </c>
      <c r="D1244" s="2" t="s">
        <v>55</v>
      </c>
      <c r="E1244" s="2" t="s">
        <v>282</v>
      </c>
      <c r="F1244" s="2" t="s">
        <v>26</v>
      </c>
      <c r="G1244" s="2" t="s">
        <v>294</v>
      </c>
      <c r="H1244" s="2" t="s">
        <v>285</v>
      </c>
      <c r="I1244" s="2">
        <v>44</v>
      </c>
      <c r="J1244" s="2">
        <v>0.76923076923076927</v>
      </c>
      <c r="K1244" s="2">
        <v>0.75107296137339052</v>
      </c>
      <c r="L1244" s="2">
        <v>0.78828828828828834</v>
      </c>
      <c r="M1244" s="2" t="s">
        <v>74</v>
      </c>
      <c r="N1244" s="2" t="s">
        <v>3043</v>
      </c>
      <c r="O1244" s="2" t="s">
        <v>3044</v>
      </c>
      <c r="P1244" s="2">
        <v>52.7</v>
      </c>
    </row>
    <row r="1245" spans="1:16" ht="15.75" customHeight="1" x14ac:dyDescent="0.25">
      <c r="A1245" s="2" t="s">
        <v>147</v>
      </c>
      <c r="B1245" s="2" t="s">
        <v>23</v>
      </c>
      <c r="C1245" s="2" t="s">
        <v>24</v>
      </c>
      <c r="D1245" s="2" t="s">
        <v>55</v>
      </c>
      <c r="E1245" s="2" t="s">
        <v>282</v>
      </c>
      <c r="F1245" s="2" t="s">
        <v>26</v>
      </c>
      <c r="G1245" s="2" t="s">
        <v>299</v>
      </c>
      <c r="H1245" s="2" t="s">
        <v>285</v>
      </c>
      <c r="I1245" s="2">
        <v>45</v>
      </c>
      <c r="J1245" s="2">
        <v>0.76923076923076927</v>
      </c>
      <c r="K1245" s="2">
        <v>0.75107296137339052</v>
      </c>
      <c r="L1245" s="2">
        <v>0.78828828828828834</v>
      </c>
      <c r="M1245" s="2" t="s">
        <v>74</v>
      </c>
      <c r="N1245" s="2" t="s">
        <v>3045</v>
      </c>
      <c r="O1245" s="2" t="s">
        <v>3046</v>
      </c>
      <c r="P1245" s="2">
        <v>52.8</v>
      </c>
    </row>
    <row r="1246" spans="1:16" ht="15.75" customHeight="1" x14ac:dyDescent="0.25">
      <c r="A1246" s="2" t="s">
        <v>147</v>
      </c>
      <c r="B1246" s="2" t="s">
        <v>23</v>
      </c>
      <c r="C1246" s="2" t="s">
        <v>24</v>
      </c>
      <c r="D1246" s="2" t="s">
        <v>55</v>
      </c>
      <c r="E1246" s="2" t="s">
        <v>282</v>
      </c>
      <c r="F1246" s="2" t="s">
        <v>26</v>
      </c>
      <c r="G1246" s="2" t="s">
        <v>304</v>
      </c>
      <c r="H1246" s="2" t="s">
        <v>285</v>
      </c>
      <c r="I1246" s="2">
        <v>46</v>
      </c>
      <c r="J1246" s="2">
        <v>0.76923076923076927</v>
      </c>
      <c r="K1246" s="2">
        <v>0.75107296137339052</v>
      </c>
      <c r="L1246" s="2">
        <v>0.78828828828828834</v>
      </c>
      <c r="M1246" s="2" t="s">
        <v>74</v>
      </c>
      <c r="N1246" s="2" t="s">
        <v>3047</v>
      </c>
      <c r="O1246" s="2" t="s">
        <v>3048</v>
      </c>
      <c r="P1246" s="2">
        <v>54.1</v>
      </c>
    </row>
    <row r="1247" spans="1:16" ht="15.75" customHeight="1" x14ac:dyDescent="0.25">
      <c r="A1247" s="2" t="s">
        <v>147</v>
      </c>
      <c r="B1247" s="2" t="s">
        <v>23</v>
      </c>
      <c r="C1247" s="2" t="s">
        <v>24</v>
      </c>
      <c r="D1247" s="2" t="s">
        <v>55</v>
      </c>
      <c r="E1247" s="2" t="s">
        <v>282</v>
      </c>
      <c r="F1247" s="2" t="s">
        <v>26</v>
      </c>
      <c r="G1247" s="2" t="s">
        <v>309</v>
      </c>
      <c r="H1247" s="2" t="s">
        <v>285</v>
      </c>
      <c r="I1247" s="2">
        <v>47</v>
      </c>
      <c r="J1247" s="2">
        <v>0.76923076923076927</v>
      </c>
      <c r="K1247" s="2">
        <v>0.75107296137339052</v>
      </c>
      <c r="L1247" s="2">
        <v>0.78828828828828834</v>
      </c>
      <c r="M1247" s="2" t="s">
        <v>74</v>
      </c>
      <c r="N1247" s="2" t="s">
        <v>3049</v>
      </c>
      <c r="O1247" s="2" t="s">
        <v>3050</v>
      </c>
      <c r="P1247" s="2">
        <v>53.5</v>
      </c>
    </row>
    <row r="1248" spans="1:16" ht="15.75" customHeight="1" x14ac:dyDescent="0.25">
      <c r="A1248" s="2" t="s">
        <v>147</v>
      </c>
      <c r="B1248" s="2" t="s">
        <v>23</v>
      </c>
      <c r="C1248" s="2" t="s">
        <v>24</v>
      </c>
      <c r="D1248" s="2" t="s">
        <v>55</v>
      </c>
      <c r="E1248" s="2" t="s">
        <v>282</v>
      </c>
      <c r="F1248" s="2" t="s">
        <v>26</v>
      </c>
      <c r="G1248" s="2" t="s">
        <v>314</v>
      </c>
      <c r="H1248" s="2" t="s">
        <v>285</v>
      </c>
      <c r="I1248" s="2">
        <v>48</v>
      </c>
      <c r="J1248" s="2">
        <v>0.76923076923076927</v>
      </c>
      <c r="K1248" s="2">
        <v>0.75107296137339052</v>
      </c>
      <c r="L1248" s="2">
        <v>0.78828828828828834</v>
      </c>
      <c r="M1248" s="2" t="s">
        <v>74</v>
      </c>
      <c r="N1248" s="2" t="s">
        <v>3051</v>
      </c>
      <c r="O1248" s="2" t="s">
        <v>3052</v>
      </c>
      <c r="P1248" s="2">
        <v>53.3</v>
      </c>
    </row>
    <row r="1249" spans="1:16" ht="15.75" customHeight="1" x14ac:dyDescent="0.25">
      <c r="A1249" s="2" t="s">
        <v>147</v>
      </c>
      <c r="B1249" s="2" t="s">
        <v>23</v>
      </c>
      <c r="C1249" s="2" t="s">
        <v>24</v>
      </c>
      <c r="D1249" s="2" t="s">
        <v>55</v>
      </c>
      <c r="E1249" s="2" t="s">
        <v>282</v>
      </c>
      <c r="F1249" s="2" t="s">
        <v>26</v>
      </c>
      <c r="G1249" s="2" t="s">
        <v>319</v>
      </c>
      <c r="H1249" s="2" t="s">
        <v>285</v>
      </c>
      <c r="I1249" s="2">
        <v>49</v>
      </c>
      <c r="J1249" s="2">
        <v>0.76923076923076927</v>
      </c>
      <c r="K1249" s="2">
        <v>0.75107296137339052</v>
      </c>
      <c r="L1249" s="2">
        <v>0.78828828828828834</v>
      </c>
      <c r="M1249" s="2" t="s">
        <v>74</v>
      </c>
      <c r="N1249" s="2" t="s">
        <v>3053</v>
      </c>
      <c r="O1249" s="2" t="s">
        <v>3054</v>
      </c>
      <c r="P1249" s="2">
        <v>54.3</v>
      </c>
    </row>
    <row r="1250" spans="1:16" ht="15.75" customHeight="1" x14ac:dyDescent="0.25">
      <c r="A1250" s="2" t="s">
        <v>147</v>
      </c>
      <c r="B1250" s="2" t="s">
        <v>23</v>
      </c>
      <c r="C1250" s="2" t="s">
        <v>24</v>
      </c>
      <c r="D1250" s="2" t="s">
        <v>55</v>
      </c>
      <c r="E1250" s="2" t="s">
        <v>282</v>
      </c>
      <c r="F1250" s="2" t="s">
        <v>26</v>
      </c>
      <c r="G1250" s="2" t="s">
        <v>324</v>
      </c>
      <c r="H1250" s="2" t="s">
        <v>285</v>
      </c>
      <c r="I1250" s="2">
        <v>50</v>
      </c>
      <c r="J1250" s="2">
        <v>0.76923076923076927</v>
      </c>
      <c r="K1250" s="2">
        <v>0.75107296137339052</v>
      </c>
      <c r="L1250" s="2">
        <v>0.78828828828828834</v>
      </c>
      <c r="M1250" s="2" t="s">
        <v>74</v>
      </c>
      <c r="N1250" s="2" t="s">
        <v>3055</v>
      </c>
      <c r="O1250" s="2" t="s">
        <v>3056</v>
      </c>
      <c r="P1250" s="2">
        <v>53.1</v>
      </c>
    </row>
    <row r="1251" spans="1:16" ht="15.75" customHeight="1" x14ac:dyDescent="0.25">
      <c r="A1251" s="2" t="s">
        <v>147</v>
      </c>
      <c r="B1251" s="2" t="s">
        <v>23</v>
      </c>
      <c r="C1251" s="2" t="s">
        <v>24</v>
      </c>
      <c r="D1251" s="2" t="s">
        <v>55</v>
      </c>
      <c r="E1251" s="2" t="s">
        <v>282</v>
      </c>
      <c r="F1251" s="2" t="s">
        <v>26</v>
      </c>
      <c r="G1251" s="2" t="s">
        <v>329</v>
      </c>
      <c r="H1251" s="2" t="s">
        <v>285</v>
      </c>
      <c r="I1251" s="2">
        <v>51</v>
      </c>
      <c r="J1251" s="2">
        <v>0.76923076923076927</v>
      </c>
      <c r="K1251" s="2">
        <v>0.75107296137339052</v>
      </c>
      <c r="L1251" s="2">
        <v>0.78828828828828834</v>
      </c>
      <c r="M1251" s="2" t="s">
        <v>74</v>
      </c>
      <c r="N1251" s="2" t="s">
        <v>3057</v>
      </c>
      <c r="O1251" s="2" t="s">
        <v>3058</v>
      </c>
      <c r="P1251" s="2">
        <v>51.8</v>
      </c>
    </row>
    <row r="1252" spans="1:16" ht="15.75" customHeight="1" x14ac:dyDescent="0.25">
      <c r="A1252" s="2" t="s">
        <v>147</v>
      </c>
      <c r="B1252" s="2" t="s">
        <v>23</v>
      </c>
      <c r="C1252" s="2" t="s">
        <v>24</v>
      </c>
      <c r="D1252" s="2" t="s">
        <v>55</v>
      </c>
      <c r="E1252" s="2" t="s">
        <v>282</v>
      </c>
      <c r="F1252" s="2" t="s">
        <v>26</v>
      </c>
      <c r="G1252" s="2" t="s">
        <v>334</v>
      </c>
      <c r="H1252" s="2" t="s">
        <v>285</v>
      </c>
      <c r="I1252" s="2">
        <v>52</v>
      </c>
      <c r="J1252" s="2">
        <v>0.76923076923076927</v>
      </c>
      <c r="K1252" s="2">
        <v>0.75107296137339052</v>
      </c>
      <c r="L1252" s="2">
        <v>0.78828828828828834</v>
      </c>
      <c r="M1252" s="2" t="s">
        <v>74</v>
      </c>
      <c r="N1252" s="2" t="s">
        <v>3059</v>
      </c>
      <c r="O1252" s="2" t="s">
        <v>3060</v>
      </c>
      <c r="P1252" s="2">
        <v>53.2</v>
      </c>
    </row>
    <row r="1253" spans="1:16" ht="15.75" customHeight="1" x14ac:dyDescent="0.25">
      <c r="A1253" s="2" t="s">
        <v>147</v>
      </c>
      <c r="B1253" s="2" t="s">
        <v>23</v>
      </c>
      <c r="C1253" s="2" t="s">
        <v>24</v>
      </c>
      <c r="D1253" s="2" t="s">
        <v>55</v>
      </c>
      <c r="E1253" s="2" t="s">
        <v>282</v>
      </c>
      <c r="F1253" s="2" t="s">
        <v>26</v>
      </c>
      <c r="G1253" s="2" t="s">
        <v>339</v>
      </c>
      <c r="H1253" s="2" t="s">
        <v>285</v>
      </c>
      <c r="I1253" s="2">
        <v>53</v>
      </c>
      <c r="J1253" s="2">
        <v>0.76923076923076927</v>
      </c>
      <c r="K1253" s="2">
        <v>0.75107296137339052</v>
      </c>
      <c r="L1253" s="2">
        <v>0.78828828828828834</v>
      </c>
      <c r="M1253" s="2" t="s">
        <v>74</v>
      </c>
      <c r="N1253" s="2" t="s">
        <v>3061</v>
      </c>
      <c r="O1253" s="2" t="s">
        <v>3062</v>
      </c>
      <c r="P1253" s="2">
        <v>53.5</v>
      </c>
    </row>
    <row r="1254" spans="1:16" ht="15.75" customHeight="1" x14ac:dyDescent="0.25">
      <c r="A1254" s="2" t="s">
        <v>147</v>
      </c>
      <c r="B1254" s="2" t="s">
        <v>23</v>
      </c>
      <c r="C1254" s="2" t="s">
        <v>24</v>
      </c>
      <c r="D1254" s="2" t="s">
        <v>55</v>
      </c>
      <c r="E1254" s="2" t="s">
        <v>282</v>
      </c>
      <c r="F1254" s="2" t="s">
        <v>26</v>
      </c>
      <c r="G1254" s="2" t="s">
        <v>344</v>
      </c>
      <c r="H1254" s="2" t="s">
        <v>285</v>
      </c>
      <c r="I1254" s="2">
        <v>54</v>
      </c>
      <c r="J1254" s="2">
        <v>0.76923076923076927</v>
      </c>
      <c r="K1254" s="2">
        <v>0.75107296137339052</v>
      </c>
      <c r="L1254" s="2">
        <v>0.78828828828828834</v>
      </c>
      <c r="M1254" s="2" t="s">
        <v>74</v>
      </c>
      <c r="N1254" s="2" t="s">
        <v>3063</v>
      </c>
      <c r="O1254" s="2" t="s">
        <v>3064</v>
      </c>
      <c r="P1254" s="2">
        <v>53.9</v>
      </c>
    </row>
    <row r="1255" spans="1:16" ht="15.75" customHeight="1" x14ac:dyDescent="0.25">
      <c r="A1255" s="2" t="s">
        <v>147</v>
      </c>
      <c r="B1255" s="2" t="s">
        <v>23</v>
      </c>
      <c r="C1255" s="2" t="s">
        <v>24</v>
      </c>
      <c r="D1255" s="2" t="s">
        <v>55</v>
      </c>
      <c r="E1255" s="2" t="s">
        <v>282</v>
      </c>
      <c r="F1255" s="2" t="s">
        <v>26</v>
      </c>
      <c r="G1255" s="2" t="s">
        <v>351</v>
      </c>
      <c r="H1255" s="2" t="s">
        <v>285</v>
      </c>
      <c r="I1255" s="2">
        <v>55</v>
      </c>
      <c r="J1255" s="2">
        <v>0.76923076923076927</v>
      </c>
      <c r="K1255" s="2">
        <v>0.75107296137339052</v>
      </c>
      <c r="L1255" s="2">
        <v>0.78828828828828834</v>
      </c>
      <c r="M1255" s="2" t="s">
        <v>74</v>
      </c>
      <c r="N1255" s="2" t="s">
        <v>3065</v>
      </c>
      <c r="O1255" s="2" t="s">
        <v>3066</v>
      </c>
      <c r="P1255" s="2">
        <v>53.8</v>
      </c>
    </row>
    <row r="1256" spans="1:16" ht="15.75" customHeight="1" x14ac:dyDescent="0.25">
      <c r="A1256" s="2" t="s">
        <v>147</v>
      </c>
      <c r="B1256" s="2" t="s">
        <v>23</v>
      </c>
      <c r="C1256" s="2" t="s">
        <v>24</v>
      </c>
      <c r="D1256" s="2" t="s">
        <v>55</v>
      </c>
      <c r="E1256" s="2" t="s">
        <v>282</v>
      </c>
      <c r="F1256" s="2" t="s">
        <v>26</v>
      </c>
      <c r="G1256" s="2" t="s">
        <v>367</v>
      </c>
      <c r="H1256" s="2" t="s">
        <v>285</v>
      </c>
      <c r="I1256" s="2">
        <v>56</v>
      </c>
      <c r="J1256" s="2">
        <v>0.76923076923076927</v>
      </c>
      <c r="K1256" s="2">
        <v>0.75107296137339052</v>
      </c>
      <c r="L1256" s="2">
        <v>0.78828828828828834</v>
      </c>
      <c r="M1256" s="2" t="s">
        <v>74</v>
      </c>
      <c r="N1256" s="2" t="s">
        <v>3067</v>
      </c>
      <c r="O1256" s="2" t="s">
        <v>3068</v>
      </c>
      <c r="P1256" s="2">
        <v>54.2</v>
      </c>
    </row>
    <row r="1257" spans="1:16" ht="15.75" customHeight="1" x14ac:dyDescent="0.25">
      <c r="A1257" s="2" t="s">
        <v>147</v>
      </c>
      <c r="B1257" s="2" t="s">
        <v>23</v>
      </c>
      <c r="C1257" s="2" t="s">
        <v>24</v>
      </c>
      <c r="D1257" s="2" t="s">
        <v>55</v>
      </c>
      <c r="E1257" s="2" t="s">
        <v>282</v>
      </c>
      <c r="F1257" s="2" t="s">
        <v>26</v>
      </c>
      <c r="G1257" s="2" t="s">
        <v>380</v>
      </c>
      <c r="H1257" s="2" t="s">
        <v>285</v>
      </c>
      <c r="I1257" s="2">
        <v>57</v>
      </c>
      <c r="J1257" s="2">
        <v>0.76923076923076927</v>
      </c>
      <c r="K1257" s="2">
        <v>0.75107296137339052</v>
      </c>
      <c r="L1257" s="2">
        <v>0.78828828828828834</v>
      </c>
      <c r="M1257" s="2" t="s">
        <v>74</v>
      </c>
      <c r="N1257" s="2" t="s">
        <v>3069</v>
      </c>
      <c r="O1257" s="2" t="s">
        <v>3070</v>
      </c>
      <c r="P1257" s="2">
        <v>53.3</v>
      </c>
    </row>
    <row r="1258" spans="1:16" ht="15.75" customHeight="1" x14ac:dyDescent="0.25">
      <c r="A1258" s="2" t="s">
        <v>147</v>
      </c>
      <c r="B1258" s="2" t="s">
        <v>23</v>
      </c>
      <c r="C1258" s="2" t="s">
        <v>24</v>
      </c>
      <c r="D1258" s="2" t="s">
        <v>55</v>
      </c>
      <c r="E1258" s="2" t="s">
        <v>282</v>
      </c>
      <c r="F1258" s="2" t="s">
        <v>26</v>
      </c>
      <c r="G1258" s="2" t="s">
        <v>390</v>
      </c>
      <c r="H1258" s="2" t="s">
        <v>285</v>
      </c>
      <c r="I1258" s="2">
        <v>58</v>
      </c>
      <c r="J1258" s="2">
        <v>0.76923076923076927</v>
      </c>
      <c r="K1258" s="2">
        <v>0.75107296137339052</v>
      </c>
      <c r="L1258" s="2">
        <v>0.78828828828828834</v>
      </c>
      <c r="M1258" s="2" t="s">
        <v>74</v>
      </c>
      <c r="N1258" s="2" t="s">
        <v>3071</v>
      </c>
      <c r="O1258" s="2" t="s">
        <v>3072</v>
      </c>
      <c r="P1258" s="2">
        <v>52.9</v>
      </c>
    </row>
    <row r="1259" spans="1:16" ht="15.75" customHeight="1" x14ac:dyDescent="0.25">
      <c r="A1259" s="2" t="s">
        <v>147</v>
      </c>
      <c r="B1259" s="2" t="s">
        <v>23</v>
      </c>
      <c r="C1259" s="2" t="s">
        <v>24</v>
      </c>
      <c r="D1259" s="2" t="s">
        <v>55</v>
      </c>
      <c r="E1259" s="2" t="s">
        <v>282</v>
      </c>
      <c r="F1259" s="2" t="s">
        <v>26</v>
      </c>
      <c r="G1259" s="2" t="s">
        <v>397</v>
      </c>
      <c r="H1259" s="2" t="s">
        <v>285</v>
      </c>
      <c r="I1259" s="2">
        <v>59</v>
      </c>
      <c r="J1259" s="2">
        <v>0.76923076923076927</v>
      </c>
      <c r="K1259" s="2">
        <v>0.75107296137339052</v>
      </c>
      <c r="L1259" s="2">
        <v>0.78828828828828834</v>
      </c>
      <c r="M1259" s="2" t="s">
        <v>74</v>
      </c>
      <c r="N1259" s="2" t="s">
        <v>3073</v>
      </c>
      <c r="O1259" s="2" t="s">
        <v>3074</v>
      </c>
      <c r="P1259" s="2">
        <v>53.3</v>
      </c>
    </row>
    <row r="1260" spans="1:16" ht="15.75" customHeight="1" x14ac:dyDescent="0.25">
      <c r="A1260" s="2" t="s">
        <v>147</v>
      </c>
      <c r="B1260" s="2" t="s">
        <v>23</v>
      </c>
      <c r="C1260" s="2" t="s">
        <v>24</v>
      </c>
      <c r="D1260" s="2" t="s">
        <v>55</v>
      </c>
      <c r="E1260" s="2" t="s">
        <v>282</v>
      </c>
      <c r="F1260" s="2" t="s">
        <v>26</v>
      </c>
      <c r="G1260" s="2" t="s">
        <v>402</v>
      </c>
      <c r="H1260" s="2" t="s">
        <v>285</v>
      </c>
      <c r="I1260" s="2">
        <v>60</v>
      </c>
      <c r="J1260" s="2">
        <v>0.76923076923076927</v>
      </c>
      <c r="K1260" s="2">
        <v>0.75107296137339052</v>
      </c>
      <c r="L1260" s="2">
        <v>0.78828828828828834</v>
      </c>
      <c r="M1260" s="2" t="s">
        <v>74</v>
      </c>
      <c r="N1260" s="2" t="s">
        <v>3075</v>
      </c>
      <c r="O1260" s="2" t="s">
        <v>3076</v>
      </c>
      <c r="P1260" s="2">
        <v>53.6</v>
      </c>
    </row>
    <row r="1261" spans="1:16" ht="15.75" customHeight="1" x14ac:dyDescent="0.25">
      <c r="A1261" s="2" t="s">
        <v>147</v>
      </c>
      <c r="B1261" s="2" t="s">
        <v>23</v>
      </c>
      <c r="C1261" s="2" t="s">
        <v>24</v>
      </c>
      <c r="D1261" s="2" t="s">
        <v>55</v>
      </c>
      <c r="E1261" s="2" t="s">
        <v>282</v>
      </c>
      <c r="F1261" s="2" t="s">
        <v>26</v>
      </c>
      <c r="G1261" s="2" t="s">
        <v>407</v>
      </c>
      <c r="H1261" s="2" t="s">
        <v>285</v>
      </c>
      <c r="I1261" s="2">
        <v>61</v>
      </c>
      <c r="J1261" s="2">
        <v>0.76923076923076927</v>
      </c>
      <c r="K1261" s="2">
        <v>0.75107296137339052</v>
      </c>
      <c r="L1261" s="2">
        <v>0.78828828828828834</v>
      </c>
      <c r="M1261" s="2" t="s">
        <v>74</v>
      </c>
      <c r="N1261" s="2" t="s">
        <v>3077</v>
      </c>
      <c r="O1261" s="2" t="s">
        <v>3078</v>
      </c>
      <c r="P1261" s="2">
        <v>53.2</v>
      </c>
    </row>
    <row r="1262" spans="1:16" ht="15.75" customHeight="1" x14ac:dyDescent="0.25">
      <c r="A1262" s="2" t="s">
        <v>147</v>
      </c>
      <c r="B1262" s="2" t="s">
        <v>23</v>
      </c>
      <c r="C1262" s="2" t="s">
        <v>24</v>
      </c>
      <c r="D1262" s="2" t="s">
        <v>364</v>
      </c>
      <c r="E1262" s="2" t="s">
        <v>412</v>
      </c>
      <c r="F1262" s="2" t="s">
        <v>54</v>
      </c>
      <c r="G1262" s="2" t="s">
        <v>413</v>
      </c>
      <c r="H1262" s="2" t="s">
        <v>377</v>
      </c>
      <c r="I1262" s="2">
        <v>42</v>
      </c>
      <c r="J1262" s="2">
        <v>0.76859504132231404</v>
      </c>
      <c r="K1262" s="2">
        <v>0.73228346456692917</v>
      </c>
      <c r="L1262" s="2">
        <v>0.80869565217391304</v>
      </c>
      <c r="M1262" s="2" t="s">
        <v>65</v>
      </c>
      <c r="N1262" s="2" t="s">
        <v>3079</v>
      </c>
      <c r="O1262" s="2" t="s">
        <v>3080</v>
      </c>
      <c r="P1262" s="2">
        <v>0.8</v>
      </c>
    </row>
    <row r="1263" spans="1:16" ht="15.75" customHeight="1" x14ac:dyDescent="0.25">
      <c r="A1263" s="2" t="s">
        <v>147</v>
      </c>
      <c r="B1263" s="2" t="s">
        <v>23</v>
      </c>
      <c r="C1263" s="2" t="s">
        <v>24</v>
      </c>
      <c r="D1263" s="2" t="s">
        <v>364</v>
      </c>
      <c r="E1263" s="2" t="s">
        <v>412</v>
      </c>
      <c r="F1263" s="2" t="s">
        <v>54</v>
      </c>
      <c r="G1263" s="2" t="s">
        <v>418</v>
      </c>
      <c r="H1263" s="2" t="s">
        <v>377</v>
      </c>
      <c r="I1263" s="2">
        <v>43</v>
      </c>
      <c r="J1263" s="2">
        <v>0.78902953586497893</v>
      </c>
      <c r="K1263" s="2">
        <v>0.76639344262295084</v>
      </c>
      <c r="L1263" s="2">
        <v>0.81304347826086953</v>
      </c>
      <c r="M1263" s="2" t="s">
        <v>74</v>
      </c>
      <c r="N1263" s="2" t="s">
        <v>3081</v>
      </c>
      <c r="O1263" s="2" t="s">
        <v>3082</v>
      </c>
      <c r="P1263" s="2">
        <v>210</v>
      </c>
    </row>
    <row r="1264" spans="1:16" ht="15.75" customHeight="1" x14ac:dyDescent="0.25">
      <c r="A1264" s="2" t="s">
        <v>147</v>
      </c>
      <c r="B1264" s="2" t="s">
        <v>23</v>
      </c>
      <c r="C1264" s="2" t="s">
        <v>24</v>
      </c>
      <c r="D1264" s="2" t="s">
        <v>364</v>
      </c>
      <c r="E1264" s="2" t="s">
        <v>412</v>
      </c>
      <c r="F1264" s="2" t="s">
        <v>54</v>
      </c>
      <c r="G1264" s="2" t="s">
        <v>423</v>
      </c>
      <c r="H1264" s="2" t="s">
        <v>377</v>
      </c>
      <c r="I1264" s="2">
        <v>44</v>
      </c>
      <c r="J1264" s="2">
        <v>0.79917184265010366</v>
      </c>
      <c r="K1264" s="2">
        <v>0.76284584980237158</v>
      </c>
      <c r="L1264" s="2">
        <v>0.83913043478260874</v>
      </c>
      <c r="M1264" s="2" t="s">
        <v>74</v>
      </c>
      <c r="N1264" s="2" t="s">
        <v>3083</v>
      </c>
      <c r="O1264" s="2" t="s">
        <v>3084</v>
      </c>
      <c r="P1264" s="2">
        <v>237.5</v>
      </c>
    </row>
    <row r="1265" spans="1:16" ht="15.75" customHeight="1" x14ac:dyDescent="0.25">
      <c r="A1265" s="2" t="s">
        <v>147</v>
      </c>
      <c r="B1265" s="2" t="s">
        <v>23</v>
      </c>
      <c r="C1265" s="2" t="s">
        <v>24</v>
      </c>
      <c r="D1265" s="2" t="s">
        <v>364</v>
      </c>
      <c r="E1265" s="2" t="s">
        <v>412</v>
      </c>
      <c r="F1265" s="2" t="s">
        <v>54</v>
      </c>
      <c r="G1265" s="2" t="s">
        <v>428</v>
      </c>
      <c r="H1265" s="2" t="s">
        <v>377</v>
      </c>
      <c r="I1265" s="2">
        <v>45</v>
      </c>
      <c r="J1265" s="2">
        <v>0.80338266384778023</v>
      </c>
      <c r="K1265" s="2">
        <v>0.78189300411522633</v>
      </c>
      <c r="L1265" s="2">
        <v>0.82608695652173914</v>
      </c>
      <c r="M1265" s="2" t="s">
        <v>74</v>
      </c>
      <c r="N1265" s="2" t="s">
        <v>3085</v>
      </c>
      <c r="O1265" s="2" t="s">
        <v>3086</v>
      </c>
      <c r="P1265" s="2">
        <v>226.1</v>
      </c>
    </row>
    <row r="1266" spans="1:16" ht="15.75" customHeight="1" x14ac:dyDescent="0.25">
      <c r="A1266" s="2" t="s">
        <v>147</v>
      </c>
      <c r="B1266" s="2" t="s">
        <v>23</v>
      </c>
      <c r="C1266" s="2" t="s">
        <v>24</v>
      </c>
      <c r="D1266" s="2" t="s">
        <v>364</v>
      </c>
      <c r="E1266" s="2" t="s">
        <v>412</v>
      </c>
      <c r="F1266" s="2" t="s">
        <v>54</v>
      </c>
      <c r="G1266" s="2" t="s">
        <v>433</v>
      </c>
      <c r="H1266" s="2" t="s">
        <v>377</v>
      </c>
      <c r="I1266" s="2">
        <v>46</v>
      </c>
      <c r="J1266" s="2">
        <v>0.79833679833679827</v>
      </c>
      <c r="K1266" s="2">
        <v>0.76494023904382469</v>
      </c>
      <c r="L1266" s="2">
        <v>0.83478260869565213</v>
      </c>
      <c r="M1266" s="2" t="s">
        <v>74</v>
      </c>
      <c r="N1266" s="2" t="s">
        <v>3087</v>
      </c>
      <c r="O1266" s="2" t="s">
        <v>3088</v>
      </c>
      <c r="P1266" s="2">
        <v>225.5</v>
      </c>
    </row>
    <row r="1267" spans="1:16" ht="15.75" customHeight="1" x14ac:dyDescent="0.25">
      <c r="A1267" s="2" t="s">
        <v>147</v>
      </c>
      <c r="B1267" s="2" t="s">
        <v>23</v>
      </c>
      <c r="C1267" s="2" t="s">
        <v>24</v>
      </c>
      <c r="D1267" s="2" t="s">
        <v>364</v>
      </c>
      <c r="E1267" s="2" t="s">
        <v>412</v>
      </c>
      <c r="F1267" s="2" t="s">
        <v>54</v>
      </c>
      <c r="G1267" s="2" t="s">
        <v>438</v>
      </c>
      <c r="H1267" s="2" t="s">
        <v>377</v>
      </c>
      <c r="I1267" s="2">
        <v>47</v>
      </c>
      <c r="J1267" s="2">
        <v>0.78455284552845539</v>
      </c>
      <c r="K1267" s="2">
        <v>0.73664122137404575</v>
      </c>
      <c r="L1267" s="2">
        <v>0.83913043478260874</v>
      </c>
      <c r="M1267" s="2" t="s">
        <v>74</v>
      </c>
      <c r="N1267" s="2" t="s">
        <v>3089</v>
      </c>
      <c r="O1267" s="2" t="s">
        <v>3090</v>
      </c>
      <c r="P1267" s="2">
        <v>240.7</v>
      </c>
    </row>
    <row r="1268" spans="1:16" ht="15.75" customHeight="1" x14ac:dyDescent="0.25">
      <c r="A1268" s="2" t="s">
        <v>147</v>
      </c>
      <c r="B1268" s="2" t="s">
        <v>23</v>
      </c>
      <c r="C1268" s="2" t="s">
        <v>24</v>
      </c>
      <c r="D1268" s="2" t="s">
        <v>364</v>
      </c>
      <c r="E1268" s="2" t="s">
        <v>412</v>
      </c>
      <c r="F1268" s="2" t="s">
        <v>54</v>
      </c>
      <c r="G1268" s="2" t="s">
        <v>443</v>
      </c>
      <c r="H1268" s="2" t="s">
        <v>377</v>
      </c>
      <c r="I1268" s="2">
        <v>48</v>
      </c>
      <c r="J1268" s="2">
        <v>0.79915433403805503</v>
      </c>
      <c r="K1268" s="2">
        <v>0.77777777777777779</v>
      </c>
      <c r="L1268" s="2">
        <v>0.82173913043478264</v>
      </c>
      <c r="M1268" s="2" t="s">
        <v>74</v>
      </c>
      <c r="N1268" s="2" t="s">
        <v>3091</v>
      </c>
      <c r="O1268" s="2" t="s">
        <v>3092</v>
      </c>
      <c r="P1268" s="2">
        <v>213.2</v>
      </c>
    </row>
    <row r="1269" spans="1:16" ht="15.75" customHeight="1" x14ac:dyDescent="0.25">
      <c r="A1269" s="2" t="s">
        <v>147</v>
      </c>
      <c r="B1269" s="2" t="s">
        <v>23</v>
      </c>
      <c r="C1269" s="2" t="s">
        <v>24</v>
      </c>
      <c r="D1269" s="2" t="s">
        <v>364</v>
      </c>
      <c r="E1269" s="2" t="s">
        <v>412</v>
      </c>
      <c r="F1269" s="2" t="s">
        <v>54</v>
      </c>
      <c r="G1269" s="2" t="s">
        <v>448</v>
      </c>
      <c r="H1269" s="2" t="s">
        <v>377</v>
      </c>
      <c r="I1269" s="2">
        <v>49</v>
      </c>
      <c r="J1269" s="2">
        <v>0.79831932773109249</v>
      </c>
      <c r="K1269" s="2">
        <v>0.77235772357723576</v>
      </c>
      <c r="L1269" s="2">
        <v>0.82608695652173914</v>
      </c>
      <c r="M1269" s="2" t="s">
        <v>74</v>
      </c>
      <c r="N1269" s="2" t="s">
        <v>3093</v>
      </c>
      <c r="O1269" s="2" t="s">
        <v>3094</v>
      </c>
      <c r="P1269" s="2">
        <v>239.7</v>
      </c>
    </row>
    <row r="1270" spans="1:16" ht="15.75" customHeight="1" x14ac:dyDescent="0.25">
      <c r="A1270" s="2" t="s">
        <v>147</v>
      </c>
      <c r="B1270" s="2" t="s">
        <v>23</v>
      </c>
      <c r="C1270" s="2" t="s">
        <v>24</v>
      </c>
      <c r="D1270" s="2" t="s">
        <v>364</v>
      </c>
      <c r="E1270" s="2" t="s">
        <v>412</v>
      </c>
      <c r="F1270" s="2" t="s">
        <v>54</v>
      </c>
      <c r="G1270" s="2" t="s">
        <v>453</v>
      </c>
      <c r="H1270" s="2" t="s">
        <v>377</v>
      </c>
      <c r="I1270" s="2">
        <v>50</v>
      </c>
      <c r="J1270" s="2">
        <v>0.80252100840336138</v>
      </c>
      <c r="K1270" s="2">
        <v>0.77642276422764223</v>
      </c>
      <c r="L1270" s="2">
        <v>0.83043478260869563</v>
      </c>
      <c r="M1270" s="2" t="s">
        <v>74</v>
      </c>
      <c r="N1270" s="2" t="s">
        <v>3095</v>
      </c>
      <c r="O1270" s="2" t="s">
        <v>3096</v>
      </c>
      <c r="P1270" s="2">
        <v>223.7</v>
      </c>
    </row>
    <row r="1271" spans="1:16" ht="15.75" customHeight="1" x14ac:dyDescent="0.25">
      <c r="A1271" s="2" t="s">
        <v>147</v>
      </c>
      <c r="B1271" s="2" t="s">
        <v>23</v>
      </c>
      <c r="C1271" s="2" t="s">
        <v>24</v>
      </c>
      <c r="D1271" s="2" t="s">
        <v>364</v>
      </c>
      <c r="E1271" s="2" t="s">
        <v>412</v>
      </c>
      <c r="F1271" s="2" t="s">
        <v>54</v>
      </c>
      <c r="G1271" s="2" t="s">
        <v>458</v>
      </c>
      <c r="H1271" s="2" t="s">
        <v>377</v>
      </c>
      <c r="I1271" s="2">
        <v>51</v>
      </c>
      <c r="J1271" s="2">
        <v>0.81183932346723031</v>
      </c>
      <c r="K1271" s="2">
        <v>0.79012345679012341</v>
      </c>
      <c r="L1271" s="2">
        <v>0.83478260869565213</v>
      </c>
      <c r="M1271" s="2" t="s">
        <v>74</v>
      </c>
      <c r="N1271" s="2" t="s">
        <v>3097</v>
      </c>
      <c r="O1271" s="2" t="s">
        <v>3098</v>
      </c>
      <c r="P1271" s="2">
        <v>240.5</v>
      </c>
    </row>
    <row r="1272" spans="1:16" ht="15.75" customHeight="1" x14ac:dyDescent="0.25">
      <c r="A1272" s="2" t="s">
        <v>147</v>
      </c>
      <c r="B1272" s="2" t="s">
        <v>23</v>
      </c>
      <c r="C1272" s="2" t="s">
        <v>24</v>
      </c>
      <c r="D1272" s="2" t="s">
        <v>364</v>
      </c>
      <c r="E1272" s="2" t="s">
        <v>412</v>
      </c>
      <c r="F1272" s="2" t="s">
        <v>54</v>
      </c>
      <c r="G1272" s="2" t="s">
        <v>463</v>
      </c>
      <c r="H1272" s="2" t="s">
        <v>377</v>
      </c>
      <c r="I1272" s="2">
        <v>52</v>
      </c>
      <c r="J1272" s="2">
        <v>0.77801268498942933</v>
      </c>
      <c r="K1272" s="2">
        <v>0.75720164609053497</v>
      </c>
      <c r="L1272" s="2">
        <v>0.8</v>
      </c>
      <c r="M1272" s="2" t="s">
        <v>74</v>
      </c>
      <c r="N1272" s="2" t="s">
        <v>3099</v>
      </c>
      <c r="O1272" s="2" t="s">
        <v>3100</v>
      </c>
      <c r="P1272" s="2">
        <v>241.6</v>
      </c>
    </row>
    <row r="1273" spans="1:16" ht="15.75" customHeight="1" x14ac:dyDescent="0.25">
      <c r="A1273" s="2" t="s">
        <v>147</v>
      </c>
      <c r="B1273" s="2" t="s">
        <v>23</v>
      </c>
      <c r="C1273" s="2" t="s">
        <v>24</v>
      </c>
      <c r="D1273" s="2" t="s">
        <v>364</v>
      </c>
      <c r="E1273" s="2" t="s">
        <v>412</v>
      </c>
      <c r="F1273" s="2" t="s">
        <v>54</v>
      </c>
      <c r="G1273" s="2" t="s">
        <v>468</v>
      </c>
      <c r="H1273" s="2" t="s">
        <v>377</v>
      </c>
      <c r="I1273" s="2">
        <v>53</v>
      </c>
      <c r="J1273" s="2">
        <v>0.78315789473684205</v>
      </c>
      <c r="K1273" s="2">
        <v>0.75918367346938775</v>
      </c>
      <c r="L1273" s="2">
        <v>0.80869565217391304</v>
      </c>
      <c r="M1273" s="2" t="s">
        <v>74</v>
      </c>
      <c r="N1273" s="2" t="s">
        <v>3101</v>
      </c>
      <c r="O1273" s="2" t="s">
        <v>3102</v>
      </c>
      <c r="P1273" s="2">
        <v>236.8</v>
      </c>
    </row>
    <row r="1274" spans="1:16" ht="15.75" customHeight="1" x14ac:dyDescent="0.25">
      <c r="A1274" s="2" t="s">
        <v>147</v>
      </c>
      <c r="B1274" s="2" t="s">
        <v>23</v>
      </c>
      <c r="C1274" s="2" t="s">
        <v>24</v>
      </c>
      <c r="D1274" s="2" t="s">
        <v>364</v>
      </c>
      <c r="E1274" s="2" t="s">
        <v>412</v>
      </c>
      <c r="F1274" s="2" t="s">
        <v>54</v>
      </c>
      <c r="G1274" s="2" t="s">
        <v>473</v>
      </c>
      <c r="H1274" s="2" t="s">
        <v>377</v>
      </c>
      <c r="I1274" s="2">
        <v>54</v>
      </c>
      <c r="J1274" s="2">
        <v>0.79166666666666674</v>
      </c>
      <c r="K1274" s="2">
        <v>0.76</v>
      </c>
      <c r="L1274" s="2">
        <v>0.82608695652173914</v>
      </c>
      <c r="M1274" s="2" t="s">
        <v>74</v>
      </c>
      <c r="N1274" s="2" t="s">
        <v>3103</v>
      </c>
      <c r="O1274" s="2" t="s">
        <v>3104</v>
      </c>
      <c r="P1274" s="2">
        <v>186.8</v>
      </c>
    </row>
    <row r="1275" spans="1:16" ht="15.75" customHeight="1" x14ac:dyDescent="0.25">
      <c r="A1275" s="2" t="s">
        <v>147</v>
      </c>
      <c r="B1275" s="2" t="s">
        <v>23</v>
      </c>
      <c r="C1275" s="2" t="s">
        <v>24</v>
      </c>
      <c r="D1275" s="2" t="s">
        <v>364</v>
      </c>
      <c r="E1275" s="2" t="s">
        <v>412</v>
      </c>
      <c r="F1275" s="2" t="s">
        <v>54</v>
      </c>
      <c r="G1275" s="2" t="s">
        <v>478</v>
      </c>
      <c r="H1275" s="2" t="s">
        <v>377</v>
      </c>
      <c r="I1275" s="2">
        <v>55</v>
      </c>
      <c r="J1275" s="2">
        <v>0.80425531914893622</v>
      </c>
      <c r="K1275" s="2">
        <v>0.78749999999999998</v>
      </c>
      <c r="L1275" s="2">
        <v>0.82173913043478264</v>
      </c>
      <c r="M1275" s="2" t="s">
        <v>74</v>
      </c>
      <c r="N1275" s="2" t="s">
        <v>3105</v>
      </c>
      <c r="O1275" s="2" t="s">
        <v>3106</v>
      </c>
      <c r="P1275" s="2">
        <v>241.4</v>
      </c>
    </row>
    <row r="1276" spans="1:16" ht="15.75" customHeight="1" x14ac:dyDescent="0.25">
      <c r="A1276" s="2" t="s">
        <v>147</v>
      </c>
      <c r="B1276" s="2" t="s">
        <v>23</v>
      </c>
      <c r="C1276" s="2" t="s">
        <v>24</v>
      </c>
      <c r="D1276" s="2" t="s">
        <v>364</v>
      </c>
      <c r="E1276" s="2" t="s">
        <v>412</v>
      </c>
      <c r="F1276" s="2" t="s">
        <v>54</v>
      </c>
      <c r="G1276" s="2" t="s">
        <v>483</v>
      </c>
      <c r="H1276" s="2" t="s">
        <v>377</v>
      </c>
      <c r="I1276" s="2">
        <v>56</v>
      </c>
      <c r="J1276" s="2">
        <v>0.78242677824267781</v>
      </c>
      <c r="K1276" s="2">
        <v>0.75403225806451613</v>
      </c>
      <c r="L1276" s="2">
        <v>0.81304347826086953</v>
      </c>
      <c r="M1276" s="2" t="s">
        <v>74</v>
      </c>
      <c r="N1276" s="2" t="s">
        <v>3107</v>
      </c>
      <c r="O1276" s="2" t="s">
        <v>3108</v>
      </c>
      <c r="P1276" s="2">
        <v>200.4</v>
      </c>
    </row>
    <row r="1277" spans="1:16" ht="15.75" customHeight="1" x14ac:dyDescent="0.25">
      <c r="A1277" s="2" t="s">
        <v>147</v>
      </c>
      <c r="B1277" s="2" t="s">
        <v>23</v>
      </c>
      <c r="C1277" s="2" t="s">
        <v>24</v>
      </c>
      <c r="D1277" s="2" t="s">
        <v>364</v>
      </c>
      <c r="E1277" s="2" t="s">
        <v>412</v>
      </c>
      <c r="F1277" s="2" t="s">
        <v>54</v>
      </c>
      <c r="G1277" s="2" t="s">
        <v>488</v>
      </c>
      <c r="H1277" s="2" t="s">
        <v>377</v>
      </c>
      <c r="I1277" s="2">
        <v>57</v>
      </c>
      <c r="J1277" s="2">
        <v>0.79324894514767941</v>
      </c>
      <c r="K1277" s="2">
        <v>0.77049180327868849</v>
      </c>
      <c r="L1277" s="2">
        <v>0.81739130434782614</v>
      </c>
      <c r="M1277" s="2" t="s">
        <v>74</v>
      </c>
      <c r="N1277" s="2" t="s">
        <v>3109</v>
      </c>
      <c r="O1277" s="2" t="s">
        <v>3110</v>
      </c>
      <c r="P1277" s="2">
        <v>227.5</v>
      </c>
    </row>
    <row r="1278" spans="1:16" ht="15.75" customHeight="1" x14ac:dyDescent="0.25">
      <c r="A1278" s="2" t="s">
        <v>147</v>
      </c>
      <c r="B1278" s="2" t="s">
        <v>23</v>
      </c>
      <c r="C1278" s="2" t="s">
        <v>24</v>
      </c>
      <c r="D1278" s="2" t="s">
        <v>364</v>
      </c>
      <c r="E1278" s="2" t="s">
        <v>412</v>
      </c>
      <c r="F1278" s="2" t="s">
        <v>54</v>
      </c>
      <c r="G1278" s="2" t="s">
        <v>493</v>
      </c>
      <c r="H1278" s="2" t="s">
        <v>377</v>
      </c>
      <c r="I1278" s="2">
        <v>58</v>
      </c>
      <c r="J1278" s="2">
        <v>0.78315789473684205</v>
      </c>
      <c r="K1278" s="2">
        <v>0.75918367346938775</v>
      </c>
      <c r="L1278" s="2">
        <v>0.80869565217391304</v>
      </c>
      <c r="M1278" s="2" t="s">
        <v>74</v>
      </c>
      <c r="N1278" s="2" t="s">
        <v>3111</v>
      </c>
      <c r="O1278" s="2" t="s">
        <v>3112</v>
      </c>
      <c r="P1278" s="2">
        <v>239.5</v>
      </c>
    </row>
    <row r="1279" spans="1:16" ht="15.75" customHeight="1" x14ac:dyDescent="0.25">
      <c r="A1279" s="2" t="s">
        <v>147</v>
      </c>
      <c r="B1279" s="2" t="s">
        <v>23</v>
      </c>
      <c r="C1279" s="2" t="s">
        <v>24</v>
      </c>
      <c r="D1279" s="2" t="s">
        <v>364</v>
      </c>
      <c r="E1279" s="2" t="s">
        <v>412</v>
      </c>
      <c r="F1279" s="2" t="s">
        <v>54</v>
      </c>
      <c r="G1279" s="2" t="s">
        <v>498</v>
      </c>
      <c r="H1279" s="2" t="s">
        <v>377</v>
      </c>
      <c r="I1279" s="2">
        <v>59</v>
      </c>
      <c r="J1279" s="2">
        <v>0.78170478170478175</v>
      </c>
      <c r="K1279" s="2">
        <v>0.74900398406374502</v>
      </c>
      <c r="L1279" s="2">
        <v>0.81739130434782614</v>
      </c>
      <c r="M1279" s="2" t="s">
        <v>74</v>
      </c>
      <c r="N1279" s="2" t="s">
        <v>3113</v>
      </c>
      <c r="O1279" s="2" t="s">
        <v>3114</v>
      </c>
      <c r="P1279" s="2">
        <v>183.8</v>
      </c>
    </row>
    <row r="1280" spans="1:16" ht="15.75" customHeight="1" x14ac:dyDescent="0.25">
      <c r="A1280" s="2" t="s">
        <v>147</v>
      </c>
      <c r="B1280" s="2" t="s">
        <v>23</v>
      </c>
      <c r="C1280" s="2" t="s">
        <v>24</v>
      </c>
      <c r="D1280" s="2" t="s">
        <v>364</v>
      </c>
      <c r="E1280" s="2" t="s">
        <v>412</v>
      </c>
      <c r="F1280" s="2" t="s">
        <v>54</v>
      </c>
      <c r="G1280" s="2" t="s">
        <v>503</v>
      </c>
      <c r="H1280" s="2" t="s">
        <v>377</v>
      </c>
      <c r="I1280" s="2">
        <v>60</v>
      </c>
      <c r="J1280" s="2">
        <v>0.79069767441860461</v>
      </c>
      <c r="K1280" s="2">
        <v>0.76954732510288071</v>
      </c>
      <c r="L1280" s="2">
        <v>0.81304347826086953</v>
      </c>
      <c r="M1280" s="2" t="s">
        <v>74</v>
      </c>
      <c r="N1280" s="2" t="s">
        <v>3115</v>
      </c>
      <c r="O1280" s="2" t="s">
        <v>3116</v>
      </c>
      <c r="P1280" s="2">
        <v>199.7</v>
      </c>
    </row>
    <row r="1281" spans="1:16" ht="15.75" customHeight="1" x14ac:dyDescent="0.25">
      <c r="A1281" s="2" t="s">
        <v>147</v>
      </c>
      <c r="B1281" s="2" t="s">
        <v>23</v>
      </c>
      <c r="C1281" s="2" t="s">
        <v>24</v>
      </c>
      <c r="D1281" s="2" t="s">
        <v>364</v>
      </c>
      <c r="E1281" s="2" t="s">
        <v>412</v>
      </c>
      <c r="F1281" s="2" t="s">
        <v>54</v>
      </c>
      <c r="G1281" s="2" t="s">
        <v>508</v>
      </c>
      <c r="H1281" s="2" t="s">
        <v>377</v>
      </c>
      <c r="I1281" s="2">
        <v>61</v>
      </c>
      <c r="J1281" s="2">
        <v>0.8</v>
      </c>
      <c r="K1281" s="2">
        <v>0.78333333333333333</v>
      </c>
      <c r="L1281" s="2">
        <v>0.81739130434782614</v>
      </c>
      <c r="M1281" s="2" t="s">
        <v>74</v>
      </c>
      <c r="N1281" s="2" t="s">
        <v>3117</v>
      </c>
      <c r="O1281" s="2" t="s">
        <v>3118</v>
      </c>
      <c r="P1281" s="2">
        <v>209.1</v>
      </c>
    </row>
    <row r="1282" spans="1:16" ht="15.75" customHeight="1" x14ac:dyDescent="0.25">
      <c r="A1282" s="2" t="s">
        <v>147</v>
      </c>
      <c r="B1282" s="2" t="s">
        <v>23</v>
      </c>
      <c r="C1282" s="2" t="s">
        <v>24</v>
      </c>
      <c r="D1282" s="2" t="s">
        <v>364</v>
      </c>
      <c r="E1282" s="2" t="s">
        <v>513</v>
      </c>
      <c r="F1282" s="2" t="s">
        <v>40</v>
      </c>
      <c r="G1282" s="2" t="s">
        <v>514</v>
      </c>
      <c r="H1282" s="2" t="s">
        <v>372</v>
      </c>
      <c r="I1282" s="2">
        <v>42</v>
      </c>
      <c r="J1282" s="2">
        <v>0.78977272727272729</v>
      </c>
      <c r="K1282" s="2">
        <v>0.7595628415300546</v>
      </c>
      <c r="L1282" s="2">
        <v>0.8224852071005917</v>
      </c>
      <c r="M1282" s="2" t="s">
        <v>65</v>
      </c>
      <c r="N1282" s="2" t="s">
        <v>3119</v>
      </c>
      <c r="O1282" s="2" t="s">
        <v>3120</v>
      </c>
      <c r="P1282" s="2">
        <v>0.9</v>
      </c>
    </row>
    <row r="1283" spans="1:16" ht="15.75" customHeight="1" x14ac:dyDescent="0.25">
      <c r="A1283" s="2" t="s">
        <v>147</v>
      </c>
      <c r="B1283" s="2" t="s">
        <v>23</v>
      </c>
      <c r="C1283" s="2" t="s">
        <v>24</v>
      </c>
      <c r="D1283" s="2" t="s">
        <v>364</v>
      </c>
      <c r="E1283" s="2" t="s">
        <v>513</v>
      </c>
      <c r="F1283" s="2" t="s">
        <v>40</v>
      </c>
      <c r="G1283" s="2" t="s">
        <v>519</v>
      </c>
      <c r="H1283" s="2" t="s">
        <v>372</v>
      </c>
      <c r="I1283" s="2">
        <v>43</v>
      </c>
      <c r="J1283" s="2">
        <v>0.80886426592797789</v>
      </c>
      <c r="K1283" s="2">
        <v>0.76041666666666663</v>
      </c>
      <c r="L1283" s="2">
        <v>0.86390532544378695</v>
      </c>
      <c r="M1283" s="2" t="s">
        <v>74</v>
      </c>
      <c r="N1283" s="2" t="s">
        <v>3121</v>
      </c>
      <c r="O1283" s="2" t="s">
        <v>3122</v>
      </c>
      <c r="P1283" s="2">
        <v>198.9</v>
      </c>
    </row>
    <row r="1284" spans="1:16" ht="15.75" customHeight="1" x14ac:dyDescent="0.25">
      <c r="A1284" s="2" t="s">
        <v>147</v>
      </c>
      <c r="B1284" s="2" t="s">
        <v>23</v>
      </c>
      <c r="C1284" s="2" t="s">
        <v>24</v>
      </c>
      <c r="D1284" s="2" t="s">
        <v>364</v>
      </c>
      <c r="E1284" s="2" t="s">
        <v>513</v>
      </c>
      <c r="F1284" s="2" t="s">
        <v>40</v>
      </c>
      <c r="G1284" s="2" t="s">
        <v>524</v>
      </c>
      <c r="H1284" s="2" t="s">
        <v>372</v>
      </c>
      <c r="I1284" s="2">
        <v>44</v>
      </c>
      <c r="J1284" s="2">
        <v>0.78062678062678059</v>
      </c>
      <c r="K1284" s="2">
        <v>0.75274725274725274</v>
      </c>
      <c r="L1284" s="2">
        <v>0.81065088757396453</v>
      </c>
      <c r="M1284" s="2" t="s">
        <v>74</v>
      </c>
      <c r="N1284" s="2" t="s">
        <v>3123</v>
      </c>
      <c r="O1284" s="2" t="s">
        <v>3124</v>
      </c>
      <c r="P1284" s="2">
        <v>171.8</v>
      </c>
    </row>
    <row r="1285" spans="1:16" ht="15.75" customHeight="1" x14ac:dyDescent="0.25">
      <c r="A1285" s="2" t="s">
        <v>147</v>
      </c>
      <c r="B1285" s="2" t="s">
        <v>23</v>
      </c>
      <c r="C1285" s="2" t="s">
        <v>24</v>
      </c>
      <c r="D1285" s="2" t="s">
        <v>364</v>
      </c>
      <c r="E1285" s="2" t="s">
        <v>513</v>
      </c>
      <c r="F1285" s="2" t="s">
        <v>40</v>
      </c>
      <c r="G1285" s="2" t="s">
        <v>529</v>
      </c>
      <c r="H1285" s="2" t="s">
        <v>372</v>
      </c>
      <c r="I1285" s="2">
        <v>45</v>
      </c>
      <c r="J1285" s="2">
        <v>0.80337078651685379</v>
      </c>
      <c r="K1285" s="2">
        <v>0.76470588235294112</v>
      </c>
      <c r="L1285" s="2">
        <v>0.84615384615384615</v>
      </c>
      <c r="M1285" s="2" t="s">
        <v>74</v>
      </c>
      <c r="N1285" s="2" t="s">
        <v>3125</v>
      </c>
      <c r="O1285" s="2" t="s">
        <v>3126</v>
      </c>
      <c r="P1285" s="2">
        <v>199</v>
      </c>
    </row>
    <row r="1286" spans="1:16" ht="15.75" customHeight="1" x14ac:dyDescent="0.25">
      <c r="A1286" s="2" t="s">
        <v>147</v>
      </c>
      <c r="B1286" s="2" t="s">
        <v>23</v>
      </c>
      <c r="C1286" s="2" t="s">
        <v>24</v>
      </c>
      <c r="D1286" s="2" t="s">
        <v>364</v>
      </c>
      <c r="E1286" s="2" t="s">
        <v>513</v>
      </c>
      <c r="F1286" s="2" t="s">
        <v>40</v>
      </c>
      <c r="G1286" s="2" t="s">
        <v>534</v>
      </c>
      <c r="H1286" s="2" t="s">
        <v>372</v>
      </c>
      <c r="I1286" s="2">
        <v>46</v>
      </c>
      <c r="J1286" s="2">
        <v>0.79772079772079774</v>
      </c>
      <c r="K1286" s="2">
        <v>0.76923076923076927</v>
      </c>
      <c r="L1286" s="2">
        <v>0.82840236686390534</v>
      </c>
      <c r="M1286" s="2" t="s">
        <v>74</v>
      </c>
      <c r="N1286" s="2" t="s">
        <v>3127</v>
      </c>
      <c r="O1286" s="2" t="s">
        <v>3128</v>
      </c>
      <c r="P1286" s="2">
        <v>186</v>
      </c>
    </row>
    <row r="1287" spans="1:16" ht="15.75" customHeight="1" x14ac:dyDescent="0.25">
      <c r="A1287" s="2" t="s">
        <v>147</v>
      </c>
      <c r="B1287" s="2" t="s">
        <v>23</v>
      </c>
      <c r="C1287" s="2" t="s">
        <v>24</v>
      </c>
      <c r="D1287" s="2" t="s">
        <v>364</v>
      </c>
      <c r="E1287" s="2" t="s">
        <v>513</v>
      </c>
      <c r="F1287" s="2" t="s">
        <v>40</v>
      </c>
      <c r="G1287" s="2" t="s">
        <v>539</v>
      </c>
      <c r="H1287" s="2" t="s">
        <v>372</v>
      </c>
      <c r="I1287" s="2">
        <v>47</v>
      </c>
      <c r="J1287" s="2">
        <v>0.78021978021978022</v>
      </c>
      <c r="K1287" s="2">
        <v>0.72820512820512817</v>
      </c>
      <c r="L1287" s="2">
        <v>0.84023668639053251</v>
      </c>
      <c r="M1287" s="2" t="s">
        <v>74</v>
      </c>
      <c r="N1287" s="2" t="s">
        <v>3129</v>
      </c>
      <c r="O1287" s="2" t="s">
        <v>3130</v>
      </c>
      <c r="P1287" s="2">
        <v>200.3</v>
      </c>
    </row>
    <row r="1288" spans="1:16" ht="15.75" customHeight="1" x14ac:dyDescent="0.25">
      <c r="A1288" s="2" t="s">
        <v>147</v>
      </c>
      <c r="B1288" s="2" t="s">
        <v>23</v>
      </c>
      <c r="C1288" s="2" t="s">
        <v>24</v>
      </c>
      <c r="D1288" s="2" t="s">
        <v>364</v>
      </c>
      <c r="E1288" s="2" t="s">
        <v>513</v>
      </c>
      <c r="F1288" s="2" t="s">
        <v>40</v>
      </c>
      <c r="G1288" s="2" t="s">
        <v>555</v>
      </c>
      <c r="H1288" s="2" t="s">
        <v>372</v>
      </c>
      <c r="I1288" s="2">
        <v>48</v>
      </c>
      <c r="J1288" s="2">
        <v>0.78787878787878785</v>
      </c>
      <c r="K1288" s="2">
        <v>0.73711340206185572</v>
      </c>
      <c r="L1288" s="2">
        <v>0.84615384615384615</v>
      </c>
      <c r="M1288" s="2" t="s">
        <v>74</v>
      </c>
      <c r="N1288" s="2" t="s">
        <v>3131</v>
      </c>
      <c r="O1288" s="2" t="s">
        <v>3132</v>
      </c>
      <c r="P1288" s="2">
        <v>172.4</v>
      </c>
    </row>
    <row r="1289" spans="1:16" ht="15.75" customHeight="1" x14ac:dyDescent="0.25">
      <c r="A1289" s="2" t="s">
        <v>147</v>
      </c>
      <c r="B1289" s="2" t="s">
        <v>23</v>
      </c>
      <c r="C1289" s="2" t="s">
        <v>24</v>
      </c>
      <c r="D1289" s="2" t="s">
        <v>364</v>
      </c>
      <c r="E1289" s="2" t="s">
        <v>513</v>
      </c>
      <c r="F1289" s="2" t="s">
        <v>40</v>
      </c>
      <c r="G1289" s="2" t="s">
        <v>575</v>
      </c>
      <c r="H1289" s="2" t="s">
        <v>372</v>
      </c>
      <c r="I1289" s="2">
        <v>49</v>
      </c>
      <c r="J1289" s="2">
        <v>0.78991596638655459</v>
      </c>
      <c r="K1289" s="2">
        <v>0.75</v>
      </c>
      <c r="L1289" s="2">
        <v>0.83431952662721898</v>
      </c>
      <c r="M1289" s="2" t="s">
        <v>74</v>
      </c>
      <c r="N1289" s="2" t="s">
        <v>3133</v>
      </c>
      <c r="O1289" s="2" t="s">
        <v>3134</v>
      </c>
      <c r="P1289" s="2">
        <v>226.3</v>
      </c>
    </row>
    <row r="1290" spans="1:16" ht="15.75" customHeight="1" x14ac:dyDescent="0.25">
      <c r="A1290" s="2" t="s">
        <v>147</v>
      </c>
      <c r="B1290" s="2" t="s">
        <v>23</v>
      </c>
      <c r="C1290" s="2" t="s">
        <v>24</v>
      </c>
      <c r="D1290" s="2" t="s">
        <v>364</v>
      </c>
      <c r="E1290" s="2" t="s">
        <v>513</v>
      </c>
      <c r="F1290" s="2" t="s">
        <v>40</v>
      </c>
      <c r="G1290" s="2" t="s">
        <v>589</v>
      </c>
      <c r="H1290" s="2" t="s">
        <v>372</v>
      </c>
      <c r="I1290" s="2">
        <v>50</v>
      </c>
      <c r="J1290" s="2">
        <v>0.81564245810055858</v>
      </c>
      <c r="K1290" s="2">
        <v>0.77248677248677244</v>
      </c>
      <c r="L1290" s="2">
        <v>0.86390532544378695</v>
      </c>
      <c r="M1290" s="2" t="s">
        <v>74</v>
      </c>
      <c r="N1290" s="2" t="s">
        <v>3135</v>
      </c>
      <c r="O1290" s="2" t="s">
        <v>3136</v>
      </c>
      <c r="P1290" s="2">
        <v>172.6</v>
      </c>
    </row>
    <row r="1291" spans="1:16" ht="15.75" customHeight="1" x14ac:dyDescent="0.25">
      <c r="A1291" s="2" t="s">
        <v>147</v>
      </c>
      <c r="B1291" s="2" t="s">
        <v>23</v>
      </c>
      <c r="C1291" s="2" t="s">
        <v>24</v>
      </c>
      <c r="D1291" s="2" t="s">
        <v>364</v>
      </c>
      <c r="E1291" s="2" t="s">
        <v>513</v>
      </c>
      <c r="F1291" s="2" t="s">
        <v>40</v>
      </c>
      <c r="G1291" s="2" t="s">
        <v>603</v>
      </c>
      <c r="H1291" s="2" t="s">
        <v>372</v>
      </c>
      <c r="I1291" s="2">
        <v>51</v>
      </c>
      <c r="J1291" s="2">
        <v>0.79999999999999982</v>
      </c>
      <c r="K1291" s="2">
        <v>0.76344086021505375</v>
      </c>
      <c r="L1291" s="2">
        <v>0.84023668639053251</v>
      </c>
      <c r="M1291" s="2" t="s">
        <v>74</v>
      </c>
      <c r="N1291" s="2" t="s">
        <v>3137</v>
      </c>
      <c r="O1291" s="2" t="s">
        <v>3138</v>
      </c>
      <c r="P1291" s="2">
        <v>172.2</v>
      </c>
    </row>
    <row r="1292" spans="1:16" ht="15.75" customHeight="1" x14ac:dyDescent="0.25">
      <c r="A1292" s="2" t="s">
        <v>147</v>
      </c>
      <c r="B1292" s="2" t="s">
        <v>23</v>
      </c>
      <c r="C1292" s="2" t="s">
        <v>24</v>
      </c>
      <c r="D1292" s="2" t="s">
        <v>364</v>
      </c>
      <c r="E1292" s="2" t="s">
        <v>513</v>
      </c>
      <c r="F1292" s="2" t="s">
        <v>40</v>
      </c>
      <c r="G1292" s="2" t="s">
        <v>622</v>
      </c>
      <c r="H1292" s="2" t="s">
        <v>372</v>
      </c>
      <c r="I1292" s="2">
        <v>52</v>
      </c>
      <c r="J1292" s="2">
        <v>0.76454293628808856</v>
      </c>
      <c r="K1292" s="2">
        <v>0.71875</v>
      </c>
      <c r="L1292" s="2">
        <v>0.81656804733727806</v>
      </c>
      <c r="M1292" s="2" t="s">
        <v>74</v>
      </c>
      <c r="N1292" s="2" t="s">
        <v>3139</v>
      </c>
      <c r="O1292" s="2" t="s">
        <v>3140</v>
      </c>
      <c r="P1292" s="2">
        <v>198.3</v>
      </c>
    </row>
    <row r="1293" spans="1:16" ht="15.75" customHeight="1" x14ac:dyDescent="0.25">
      <c r="A1293" s="2" t="s">
        <v>147</v>
      </c>
      <c r="B1293" s="2" t="s">
        <v>23</v>
      </c>
      <c r="C1293" s="2" t="s">
        <v>24</v>
      </c>
      <c r="D1293" s="2" t="s">
        <v>364</v>
      </c>
      <c r="E1293" s="2" t="s">
        <v>513</v>
      </c>
      <c r="F1293" s="2" t="s">
        <v>40</v>
      </c>
      <c r="G1293" s="2" t="s">
        <v>643</v>
      </c>
      <c r="H1293" s="2" t="s">
        <v>372</v>
      </c>
      <c r="I1293" s="2">
        <v>53</v>
      </c>
      <c r="J1293" s="2">
        <v>0.79551820728291323</v>
      </c>
      <c r="K1293" s="2">
        <v>0.75531914893617025</v>
      </c>
      <c r="L1293" s="2">
        <v>0.84023668639053251</v>
      </c>
      <c r="M1293" s="2" t="s">
        <v>74</v>
      </c>
      <c r="N1293" s="2" t="s">
        <v>3141</v>
      </c>
      <c r="O1293" s="2" t="s">
        <v>3142</v>
      </c>
      <c r="P1293" s="2">
        <v>170.5</v>
      </c>
    </row>
    <row r="1294" spans="1:16" ht="15.75" customHeight="1" x14ac:dyDescent="0.25">
      <c r="A1294" s="2" t="s">
        <v>147</v>
      </c>
      <c r="B1294" s="2" t="s">
        <v>23</v>
      </c>
      <c r="C1294" s="2" t="s">
        <v>24</v>
      </c>
      <c r="D1294" s="2" t="s">
        <v>364</v>
      </c>
      <c r="E1294" s="2" t="s">
        <v>513</v>
      </c>
      <c r="F1294" s="2" t="s">
        <v>40</v>
      </c>
      <c r="G1294" s="2" t="s">
        <v>660</v>
      </c>
      <c r="H1294" s="2" t="s">
        <v>372</v>
      </c>
      <c r="I1294" s="2">
        <v>54</v>
      </c>
      <c r="J1294" s="2">
        <v>0.7988826815642458</v>
      </c>
      <c r="K1294" s="2">
        <v>0.75661375661375663</v>
      </c>
      <c r="L1294" s="2">
        <v>0.84615384615384615</v>
      </c>
      <c r="M1294" s="2" t="s">
        <v>74</v>
      </c>
      <c r="N1294" s="2" t="s">
        <v>3143</v>
      </c>
      <c r="O1294" s="2" t="s">
        <v>3144</v>
      </c>
      <c r="P1294" s="2">
        <v>225.7</v>
      </c>
    </row>
    <row r="1295" spans="1:16" ht="15.75" customHeight="1" x14ac:dyDescent="0.25">
      <c r="A1295" s="2" t="s">
        <v>147</v>
      </c>
      <c r="B1295" s="2" t="s">
        <v>23</v>
      </c>
      <c r="C1295" s="2" t="s">
        <v>24</v>
      </c>
      <c r="D1295" s="2" t="s">
        <v>364</v>
      </c>
      <c r="E1295" s="2" t="s">
        <v>513</v>
      </c>
      <c r="F1295" s="2" t="s">
        <v>40</v>
      </c>
      <c r="G1295" s="2" t="s">
        <v>665</v>
      </c>
      <c r="H1295" s="2" t="s">
        <v>372</v>
      </c>
      <c r="I1295" s="2">
        <v>55</v>
      </c>
      <c r="J1295" s="2">
        <v>0.82386363636363646</v>
      </c>
      <c r="K1295" s="2">
        <v>0.79234972677595628</v>
      </c>
      <c r="L1295" s="2">
        <v>0.85798816568047342</v>
      </c>
      <c r="M1295" s="2" t="s">
        <v>74</v>
      </c>
      <c r="N1295" s="2" t="s">
        <v>3145</v>
      </c>
      <c r="O1295" s="2" t="s">
        <v>3146</v>
      </c>
      <c r="P1295" s="2">
        <v>213.6</v>
      </c>
    </row>
    <row r="1296" spans="1:16" ht="15.75" customHeight="1" x14ac:dyDescent="0.25">
      <c r="A1296" s="2" t="s">
        <v>147</v>
      </c>
      <c r="B1296" s="2" t="s">
        <v>23</v>
      </c>
      <c r="C1296" s="2" t="s">
        <v>24</v>
      </c>
      <c r="D1296" s="2" t="s">
        <v>364</v>
      </c>
      <c r="E1296" s="2" t="s">
        <v>513</v>
      </c>
      <c r="F1296" s="2" t="s">
        <v>40</v>
      </c>
      <c r="G1296" s="2" t="s">
        <v>670</v>
      </c>
      <c r="H1296" s="2" t="s">
        <v>372</v>
      </c>
      <c r="I1296" s="2">
        <v>56</v>
      </c>
      <c r="J1296" s="2">
        <v>0.79999999999999982</v>
      </c>
      <c r="K1296" s="2">
        <v>0.76344086021505375</v>
      </c>
      <c r="L1296" s="2">
        <v>0.84023668639053251</v>
      </c>
      <c r="M1296" s="2" t="s">
        <v>74</v>
      </c>
      <c r="N1296" s="2" t="s">
        <v>3147</v>
      </c>
      <c r="O1296" s="2" t="s">
        <v>3148</v>
      </c>
      <c r="P1296" s="2">
        <v>241.1</v>
      </c>
    </row>
    <row r="1297" spans="1:16" ht="15.75" customHeight="1" x14ac:dyDescent="0.25">
      <c r="A1297" s="2" t="s">
        <v>147</v>
      </c>
      <c r="B1297" s="2" t="s">
        <v>23</v>
      </c>
      <c r="C1297" s="2" t="s">
        <v>24</v>
      </c>
      <c r="D1297" s="2" t="s">
        <v>364</v>
      </c>
      <c r="E1297" s="2" t="s">
        <v>513</v>
      </c>
      <c r="F1297" s="2" t="s">
        <v>40</v>
      </c>
      <c r="G1297" s="2" t="s">
        <v>675</v>
      </c>
      <c r="H1297" s="2" t="s">
        <v>372</v>
      </c>
      <c r="I1297" s="2">
        <v>57</v>
      </c>
      <c r="J1297" s="2">
        <v>0.80691642651296835</v>
      </c>
      <c r="K1297" s="2">
        <v>0.7865168539325843</v>
      </c>
      <c r="L1297" s="2">
        <v>0.82840236686390534</v>
      </c>
      <c r="M1297" s="2" t="s">
        <v>74</v>
      </c>
      <c r="N1297" s="2" t="s">
        <v>3149</v>
      </c>
      <c r="O1297" s="2" t="s">
        <v>3150</v>
      </c>
      <c r="P1297" s="2">
        <v>172.5</v>
      </c>
    </row>
    <row r="1298" spans="1:16" ht="15.75" customHeight="1" x14ac:dyDescent="0.25">
      <c r="A1298" s="2" t="s">
        <v>147</v>
      </c>
      <c r="B1298" s="2" t="s">
        <v>23</v>
      </c>
      <c r="C1298" s="2" t="s">
        <v>24</v>
      </c>
      <c r="D1298" s="2" t="s">
        <v>364</v>
      </c>
      <c r="E1298" s="2" t="s">
        <v>513</v>
      </c>
      <c r="F1298" s="2" t="s">
        <v>40</v>
      </c>
      <c r="G1298" s="2" t="s">
        <v>680</v>
      </c>
      <c r="H1298" s="2" t="s">
        <v>372</v>
      </c>
      <c r="I1298" s="2">
        <v>58</v>
      </c>
      <c r="J1298" s="2">
        <v>0.77717391304347827</v>
      </c>
      <c r="K1298" s="2">
        <v>0.71859296482412061</v>
      </c>
      <c r="L1298" s="2">
        <v>0.84615384615384615</v>
      </c>
      <c r="M1298" s="2" t="s">
        <v>74</v>
      </c>
      <c r="N1298" s="2" t="s">
        <v>3151</v>
      </c>
      <c r="O1298" s="2" t="s">
        <v>3152</v>
      </c>
      <c r="P1298" s="2">
        <v>183.8</v>
      </c>
    </row>
    <row r="1299" spans="1:16" ht="15.75" customHeight="1" x14ac:dyDescent="0.25">
      <c r="A1299" s="2" t="s">
        <v>147</v>
      </c>
      <c r="B1299" s="2" t="s">
        <v>23</v>
      </c>
      <c r="C1299" s="2" t="s">
        <v>24</v>
      </c>
      <c r="D1299" s="2" t="s">
        <v>364</v>
      </c>
      <c r="E1299" s="2" t="s">
        <v>513</v>
      </c>
      <c r="F1299" s="2" t="s">
        <v>40</v>
      </c>
      <c r="G1299" s="2" t="s">
        <v>685</v>
      </c>
      <c r="H1299" s="2" t="s">
        <v>372</v>
      </c>
      <c r="I1299" s="2">
        <v>59</v>
      </c>
      <c r="J1299" s="2">
        <v>0.79444444444444451</v>
      </c>
      <c r="K1299" s="2">
        <v>0.74869109947643975</v>
      </c>
      <c r="L1299" s="2">
        <v>0.84615384615384615</v>
      </c>
      <c r="M1299" s="2" t="s">
        <v>74</v>
      </c>
      <c r="N1299" s="2" t="s">
        <v>3153</v>
      </c>
      <c r="O1299" s="2" t="s">
        <v>3154</v>
      </c>
      <c r="P1299" s="2">
        <v>198.5</v>
      </c>
    </row>
    <row r="1300" spans="1:16" ht="15.75" customHeight="1" x14ac:dyDescent="0.25">
      <c r="A1300" s="2" t="s">
        <v>147</v>
      </c>
      <c r="B1300" s="2" t="s">
        <v>23</v>
      </c>
      <c r="C1300" s="2" t="s">
        <v>24</v>
      </c>
      <c r="D1300" s="2" t="s">
        <v>364</v>
      </c>
      <c r="E1300" s="2" t="s">
        <v>513</v>
      </c>
      <c r="F1300" s="2" t="s">
        <v>40</v>
      </c>
      <c r="G1300" s="2" t="s">
        <v>690</v>
      </c>
      <c r="H1300" s="2" t="s">
        <v>372</v>
      </c>
      <c r="I1300" s="2">
        <v>60</v>
      </c>
      <c r="J1300" s="2">
        <v>0.80110497237569056</v>
      </c>
      <c r="K1300" s="2">
        <v>0.75129533678756477</v>
      </c>
      <c r="L1300" s="2">
        <v>0.85798816568047342</v>
      </c>
      <c r="M1300" s="2" t="s">
        <v>74</v>
      </c>
      <c r="N1300" s="2" t="s">
        <v>3155</v>
      </c>
      <c r="O1300" s="2" t="s">
        <v>3156</v>
      </c>
      <c r="P1300" s="2">
        <v>200.8</v>
      </c>
    </row>
    <row r="1301" spans="1:16" ht="15.75" customHeight="1" x14ac:dyDescent="0.25">
      <c r="A1301" s="2" t="s">
        <v>147</v>
      </c>
      <c r="B1301" s="2" t="s">
        <v>23</v>
      </c>
      <c r="C1301" s="2" t="s">
        <v>24</v>
      </c>
      <c r="D1301" s="2" t="s">
        <v>364</v>
      </c>
      <c r="E1301" s="2" t="s">
        <v>513</v>
      </c>
      <c r="F1301" s="2" t="s">
        <v>40</v>
      </c>
      <c r="G1301" s="2" t="s">
        <v>695</v>
      </c>
      <c r="H1301" s="2" t="s">
        <v>372</v>
      </c>
      <c r="I1301" s="2">
        <v>61</v>
      </c>
      <c r="J1301" s="2">
        <v>0.81894150417827294</v>
      </c>
      <c r="K1301" s="2">
        <v>0.77368421052631575</v>
      </c>
      <c r="L1301" s="2">
        <v>0.86982248520710059</v>
      </c>
      <c r="M1301" s="2" t="s">
        <v>74</v>
      </c>
      <c r="N1301" s="2" t="s">
        <v>3157</v>
      </c>
      <c r="O1301" s="2" t="s">
        <v>3158</v>
      </c>
      <c r="P1301" s="2">
        <v>173.2</v>
      </c>
    </row>
    <row r="1302" spans="1:16" ht="15.75" customHeight="1" x14ac:dyDescent="0.25">
      <c r="A1302" s="2" t="s">
        <v>147</v>
      </c>
      <c r="B1302" s="2" t="s">
        <v>23</v>
      </c>
      <c r="C1302" s="2" t="s">
        <v>24</v>
      </c>
      <c r="D1302" s="2" t="s">
        <v>364</v>
      </c>
      <c r="E1302" s="2" t="s">
        <v>700</v>
      </c>
      <c r="F1302" s="2" t="s">
        <v>47</v>
      </c>
      <c r="G1302" s="2" t="s">
        <v>701</v>
      </c>
      <c r="H1302" s="2" t="s">
        <v>366</v>
      </c>
      <c r="I1302" s="2">
        <v>42</v>
      </c>
      <c r="J1302" s="2">
        <v>0.82959641255605376</v>
      </c>
      <c r="K1302" s="2">
        <v>0.8258928571428571</v>
      </c>
      <c r="L1302" s="2">
        <v>0.83333333333333337</v>
      </c>
      <c r="M1302" s="2" t="s">
        <v>65</v>
      </c>
      <c r="N1302" s="2" t="s">
        <v>3159</v>
      </c>
      <c r="O1302" s="2" t="s">
        <v>3160</v>
      </c>
      <c r="P1302" s="2">
        <v>0.8</v>
      </c>
    </row>
    <row r="1303" spans="1:16" ht="15.75" customHeight="1" x14ac:dyDescent="0.25">
      <c r="A1303" s="2" t="s">
        <v>147</v>
      </c>
      <c r="B1303" s="2" t="s">
        <v>23</v>
      </c>
      <c r="C1303" s="2" t="s">
        <v>24</v>
      </c>
      <c r="D1303" s="2" t="s">
        <v>364</v>
      </c>
      <c r="E1303" s="2" t="s">
        <v>700</v>
      </c>
      <c r="F1303" s="2" t="s">
        <v>47</v>
      </c>
      <c r="G1303" s="2" t="s">
        <v>706</v>
      </c>
      <c r="H1303" s="2" t="s">
        <v>366</v>
      </c>
      <c r="I1303" s="2">
        <v>43</v>
      </c>
      <c r="J1303" s="2">
        <v>0.81333333333333346</v>
      </c>
      <c r="K1303" s="2">
        <v>0.80263157894736847</v>
      </c>
      <c r="L1303" s="2">
        <v>0.82432432432432434</v>
      </c>
      <c r="M1303" s="2" t="s">
        <v>74</v>
      </c>
      <c r="N1303" s="2" t="s">
        <v>3161</v>
      </c>
      <c r="O1303" s="2" t="s">
        <v>3162</v>
      </c>
      <c r="P1303" s="2">
        <v>234.2</v>
      </c>
    </row>
    <row r="1304" spans="1:16" ht="15.75" customHeight="1" x14ac:dyDescent="0.25">
      <c r="A1304" s="2" t="s">
        <v>147</v>
      </c>
      <c r="B1304" s="2" t="s">
        <v>23</v>
      </c>
      <c r="C1304" s="2" t="s">
        <v>24</v>
      </c>
      <c r="D1304" s="2" t="s">
        <v>364</v>
      </c>
      <c r="E1304" s="2" t="s">
        <v>700</v>
      </c>
      <c r="F1304" s="2" t="s">
        <v>47</v>
      </c>
      <c r="G1304" s="2" t="s">
        <v>711</v>
      </c>
      <c r="H1304" s="2" t="s">
        <v>366</v>
      </c>
      <c r="I1304" s="2">
        <v>44</v>
      </c>
      <c r="J1304" s="2">
        <v>0.8355555555555555</v>
      </c>
      <c r="K1304" s="2">
        <v>0.82456140350877194</v>
      </c>
      <c r="L1304" s="2">
        <v>0.84684684684684686</v>
      </c>
      <c r="M1304" s="2" t="s">
        <v>74</v>
      </c>
      <c r="N1304" s="2" t="s">
        <v>3163</v>
      </c>
      <c r="O1304" s="2" t="s">
        <v>3164</v>
      </c>
      <c r="P1304" s="2">
        <v>169.5</v>
      </c>
    </row>
    <row r="1305" spans="1:16" ht="15.75" customHeight="1" x14ac:dyDescent="0.25">
      <c r="A1305" s="2" t="s">
        <v>147</v>
      </c>
      <c r="B1305" s="2" t="s">
        <v>23</v>
      </c>
      <c r="C1305" s="2" t="s">
        <v>24</v>
      </c>
      <c r="D1305" s="2" t="s">
        <v>364</v>
      </c>
      <c r="E1305" s="2" t="s">
        <v>700</v>
      </c>
      <c r="F1305" s="2" t="s">
        <v>47</v>
      </c>
      <c r="G1305" s="2" t="s">
        <v>716</v>
      </c>
      <c r="H1305" s="2" t="s">
        <v>366</v>
      </c>
      <c r="I1305" s="2">
        <v>45</v>
      </c>
      <c r="J1305" s="2">
        <v>0.82850779510022277</v>
      </c>
      <c r="K1305" s="2">
        <v>0.81938325991189431</v>
      </c>
      <c r="L1305" s="2">
        <v>0.83783783783783783</v>
      </c>
      <c r="M1305" s="2" t="s">
        <v>74</v>
      </c>
      <c r="N1305" s="2" t="s">
        <v>3165</v>
      </c>
      <c r="O1305" s="2" t="s">
        <v>3166</v>
      </c>
      <c r="P1305" s="2">
        <v>183.5</v>
      </c>
    </row>
    <row r="1306" spans="1:16" ht="15.75" customHeight="1" x14ac:dyDescent="0.25">
      <c r="A1306" s="2" t="s">
        <v>147</v>
      </c>
      <c r="B1306" s="2" t="s">
        <v>23</v>
      </c>
      <c r="C1306" s="2" t="s">
        <v>24</v>
      </c>
      <c r="D1306" s="2" t="s">
        <v>364</v>
      </c>
      <c r="E1306" s="2" t="s">
        <v>700</v>
      </c>
      <c r="F1306" s="2" t="s">
        <v>47</v>
      </c>
      <c r="G1306" s="2" t="s">
        <v>721</v>
      </c>
      <c r="H1306" s="2" t="s">
        <v>366</v>
      </c>
      <c r="I1306" s="2">
        <v>46</v>
      </c>
      <c r="J1306" s="2">
        <v>0.80973451327433632</v>
      </c>
      <c r="K1306" s="2">
        <v>0.79565217391304344</v>
      </c>
      <c r="L1306" s="2">
        <v>0.82432432432432434</v>
      </c>
      <c r="M1306" s="2" t="s">
        <v>74</v>
      </c>
      <c r="N1306" s="2" t="s">
        <v>3167</v>
      </c>
      <c r="O1306" s="2" t="s">
        <v>3168</v>
      </c>
      <c r="P1306" s="2">
        <v>186.2</v>
      </c>
    </row>
    <row r="1307" spans="1:16" ht="15.75" customHeight="1" x14ac:dyDescent="0.25">
      <c r="A1307" s="2" t="s">
        <v>147</v>
      </c>
      <c r="B1307" s="2" t="s">
        <v>23</v>
      </c>
      <c r="C1307" s="2" t="s">
        <v>24</v>
      </c>
      <c r="D1307" s="2" t="s">
        <v>364</v>
      </c>
      <c r="E1307" s="2" t="s">
        <v>700</v>
      </c>
      <c r="F1307" s="2" t="s">
        <v>47</v>
      </c>
      <c r="G1307" s="2" t="s">
        <v>726</v>
      </c>
      <c r="H1307" s="2" t="s">
        <v>366</v>
      </c>
      <c r="I1307" s="2">
        <v>47</v>
      </c>
      <c r="J1307" s="2">
        <v>0.81838074398249461</v>
      </c>
      <c r="K1307" s="2">
        <v>0.79574468085106387</v>
      </c>
      <c r="L1307" s="2">
        <v>0.84234234234234229</v>
      </c>
      <c r="M1307" s="2" t="s">
        <v>74</v>
      </c>
      <c r="N1307" s="2" t="s">
        <v>3169</v>
      </c>
      <c r="O1307" s="2" t="s">
        <v>3170</v>
      </c>
      <c r="P1307" s="2">
        <v>194.3</v>
      </c>
    </row>
    <row r="1308" spans="1:16" ht="15.75" customHeight="1" x14ac:dyDescent="0.25">
      <c r="A1308" s="2" t="s">
        <v>147</v>
      </c>
      <c r="B1308" s="2" t="s">
        <v>23</v>
      </c>
      <c r="C1308" s="2" t="s">
        <v>24</v>
      </c>
      <c r="D1308" s="2" t="s">
        <v>364</v>
      </c>
      <c r="E1308" s="2" t="s">
        <v>700</v>
      </c>
      <c r="F1308" s="2" t="s">
        <v>47</v>
      </c>
      <c r="G1308" s="2" t="s">
        <v>731</v>
      </c>
      <c r="H1308" s="2" t="s">
        <v>366</v>
      </c>
      <c r="I1308" s="2">
        <v>48</v>
      </c>
      <c r="J1308" s="2">
        <v>0.82894736842105265</v>
      </c>
      <c r="K1308" s="2">
        <v>0.80769230769230771</v>
      </c>
      <c r="L1308" s="2">
        <v>0.85135135135135132</v>
      </c>
      <c r="M1308" s="2" t="s">
        <v>74</v>
      </c>
      <c r="N1308" s="2" t="s">
        <v>3171</v>
      </c>
      <c r="O1308" s="2" t="s">
        <v>3172</v>
      </c>
      <c r="P1308" s="2">
        <v>233.4</v>
      </c>
    </row>
    <row r="1309" spans="1:16" ht="15.75" customHeight="1" x14ac:dyDescent="0.25">
      <c r="A1309" s="2" t="s">
        <v>147</v>
      </c>
      <c r="B1309" s="2" t="s">
        <v>23</v>
      </c>
      <c r="C1309" s="2" t="s">
        <v>24</v>
      </c>
      <c r="D1309" s="2" t="s">
        <v>364</v>
      </c>
      <c r="E1309" s="2" t="s">
        <v>700</v>
      </c>
      <c r="F1309" s="2" t="s">
        <v>47</v>
      </c>
      <c r="G1309" s="2" t="s">
        <v>736</v>
      </c>
      <c r="H1309" s="2" t="s">
        <v>366</v>
      </c>
      <c r="I1309" s="2">
        <v>49</v>
      </c>
      <c r="J1309" s="2">
        <v>0.82300884955752207</v>
      </c>
      <c r="K1309" s="2">
        <v>0.80869565217391304</v>
      </c>
      <c r="L1309" s="2">
        <v>0.83783783783783783</v>
      </c>
      <c r="M1309" s="2" t="s">
        <v>74</v>
      </c>
      <c r="N1309" s="2" t="s">
        <v>3173</v>
      </c>
      <c r="O1309" s="2" t="s">
        <v>3174</v>
      </c>
      <c r="P1309" s="2">
        <v>220.4</v>
      </c>
    </row>
    <row r="1310" spans="1:16" ht="15.75" customHeight="1" x14ac:dyDescent="0.25">
      <c r="A1310" s="2" t="s">
        <v>147</v>
      </c>
      <c r="B1310" s="2" t="s">
        <v>23</v>
      </c>
      <c r="C1310" s="2" t="s">
        <v>24</v>
      </c>
      <c r="D1310" s="2" t="s">
        <v>364</v>
      </c>
      <c r="E1310" s="2" t="s">
        <v>700</v>
      </c>
      <c r="F1310" s="2" t="s">
        <v>47</v>
      </c>
      <c r="G1310" s="2" t="s">
        <v>741</v>
      </c>
      <c r="H1310" s="2" t="s">
        <v>366</v>
      </c>
      <c r="I1310" s="2">
        <v>50</v>
      </c>
      <c r="J1310" s="2">
        <v>0.81333333333333346</v>
      </c>
      <c r="K1310" s="2">
        <v>0.80263157894736847</v>
      </c>
      <c r="L1310" s="2">
        <v>0.82432432432432434</v>
      </c>
      <c r="M1310" s="2" t="s">
        <v>74</v>
      </c>
      <c r="N1310" s="2" t="s">
        <v>3175</v>
      </c>
      <c r="O1310" s="2" t="s">
        <v>3176</v>
      </c>
      <c r="P1310" s="2">
        <v>221</v>
      </c>
    </row>
    <row r="1311" spans="1:16" ht="15.75" customHeight="1" x14ac:dyDescent="0.25">
      <c r="A1311" s="2" t="s">
        <v>147</v>
      </c>
      <c r="B1311" s="2" t="s">
        <v>23</v>
      </c>
      <c r="C1311" s="2" t="s">
        <v>24</v>
      </c>
      <c r="D1311" s="2" t="s">
        <v>364</v>
      </c>
      <c r="E1311" s="2" t="s">
        <v>700</v>
      </c>
      <c r="F1311" s="2" t="s">
        <v>47</v>
      </c>
      <c r="G1311" s="2" t="s">
        <v>746</v>
      </c>
      <c r="H1311" s="2" t="s">
        <v>366</v>
      </c>
      <c r="I1311" s="2">
        <v>51</v>
      </c>
      <c r="J1311" s="2">
        <v>0.81415929203539827</v>
      </c>
      <c r="K1311" s="2">
        <v>0.8</v>
      </c>
      <c r="L1311" s="2">
        <v>0.8288288288288288</v>
      </c>
      <c r="M1311" s="2" t="s">
        <v>74</v>
      </c>
      <c r="N1311" s="2" t="s">
        <v>3177</v>
      </c>
      <c r="O1311" s="2" t="s">
        <v>3178</v>
      </c>
      <c r="P1311" s="2">
        <v>220.4</v>
      </c>
    </row>
    <row r="1312" spans="1:16" ht="15.75" customHeight="1" x14ac:dyDescent="0.25">
      <c r="A1312" s="2" t="s">
        <v>147</v>
      </c>
      <c r="B1312" s="2" t="s">
        <v>23</v>
      </c>
      <c r="C1312" s="2" t="s">
        <v>24</v>
      </c>
      <c r="D1312" s="2" t="s">
        <v>364</v>
      </c>
      <c r="E1312" s="2" t="s">
        <v>700</v>
      </c>
      <c r="F1312" s="2" t="s">
        <v>47</v>
      </c>
      <c r="G1312" s="2" t="s">
        <v>751</v>
      </c>
      <c r="H1312" s="2" t="s">
        <v>366</v>
      </c>
      <c r="I1312" s="2">
        <v>52</v>
      </c>
      <c r="J1312" s="2">
        <v>0.8258928571428571</v>
      </c>
      <c r="K1312" s="2">
        <v>0.81858407079646023</v>
      </c>
      <c r="L1312" s="2">
        <v>0.83333333333333337</v>
      </c>
      <c r="M1312" s="2" t="s">
        <v>74</v>
      </c>
      <c r="N1312" s="2" t="s">
        <v>3179</v>
      </c>
      <c r="O1312" s="2" t="s">
        <v>3180</v>
      </c>
      <c r="P1312" s="2">
        <v>220.4</v>
      </c>
    </row>
    <row r="1313" spans="1:16" ht="15.75" customHeight="1" x14ac:dyDescent="0.25">
      <c r="A1313" s="2" t="s">
        <v>147</v>
      </c>
      <c r="B1313" s="2" t="s">
        <v>23</v>
      </c>
      <c r="C1313" s="2" t="s">
        <v>24</v>
      </c>
      <c r="D1313" s="2" t="s">
        <v>364</v>
      </c>
      <c r="E1313" s="2" t="s">
        <v>700</v>
      </c>
      <c r="F1313" s="2" t="s">
        <v>47</v>
      </c>
      <c r="G1313" s="2" t="s">
        <v>756</v>
      </c>
      <c r="H1313" s="2" t="s">
        <v>366</v>
      </c>
      <c r="I1313" s="2">
        <v>53</v>
      </c>
      <c r="J1313" s="2">
        <v>0.81677704194260492</v>
      </c>
      <c r="K1313" s="2">
        <v>0.80086580086580084</v>
      </c>
      <c r="L1313" s="2">
        <v>0.83333333333333337</v>
      </c>
      <c r="M1313" s="2" t="s">
        <v>74</v>
      </c>
      <c r="N1313" s="2" t="s">
        <v>3181</v>
      </c>
      <c r="O1313" s="2" t="s">
        <v>3182</v>
      </c>
      <c r="P1313" s="2">
        <v>233</v>
      </c>
    </row>
    <row r="1314" spans="1:16" ht="15.75" customHeight="1" x14ac:dyDescent="0.25">
      <c r="A1314" s="2" t="s">
        <v>147</v>
      </c>
      <c r="B1314" s="2" t="s">
        <v>23</v>
      </c>
      <c r="C1314" s="2" t="s">
        <v>24</v>
      </c>
      <c r="D1314" s="2" t="s">
        <v>364</v>
      </c>
      <c r="E1314" s="2" t="s">
        <v>700</v>
      </c>
      <c r="F1314" s="2" t="s">
        <v>47</v>
      </c>
      <c r="G1314" s="2" t="s">
        <v>761</v>
      </c>
      <c r="H1314" s="2" t="s">
        <v>366</v>
      </c>
      <c r="I1314" s="2">
        <v>54</v>
      </c>
      <c r="J1314" s="2">
        <v>0.81938325991189431</v>
      </c>
      <c r="K1314" s="2">
        <v>0.80172413793103448</v>
      </c>
      <c r="L1314" s="2">
        <v>0.83783783783783783</v>
      </c>
      <c r="M1314" s="2" t="s">
        <v>74</v>
      </c>
      <c r="N1314" s="2" t="s">
        <v>3183</v>
      </c>
      <c r="O1314" s="2" t="s">
        <v>3184</v>
      </c>
      <c r="P1314" s="2">
        <v>192.9</v>
      </c>
    </row>
    <row r="1315" spans="1:16" ht="15.75" customHeight="1" x14ac:dyDescent="0.25">
      <c r="A1315" s="2" t="s">
        <v>147</v>
      </c>
      <c r="B1315" s="2" t="s">
        <v>23</v>
      </c>
      <c r="C1315" s="2" t="s">
        <v>24</v>
      </c>
      <c r="D1315" s="2" t="s">
        <v>364</v>
      </c>
      <c r="E1315" s="2" t="s">
        <v>700</v>
      </c>
      <c r="F1315" s="2" t="s">
        <v>47</v>
      </c>
      <c r="G1315" s="2" t="s">
        <v>766</v>
      </c>
      <c r="H1315" s="2" t="s">
        <v>366</v>
      </c>
      <c r="I1315" s="2">
        <v>55</v>
      </c>
      <c r="J1315" s="2">
        <v>0.8318584070796462</v>
      </c>
      <c r="K1315" s="2">
        <v>0.81739130434782614</v>
      </c>
      <c r="L1315" s="2">
        <v>0.84684684684684686</v>
      </c>
      <c r="M1315" s="2" t="s">
        <v>74</v>
      </c>
      <c r="N1315" s="2" t="s">
        <v>3185</v>
      </c>
      <c r="O1315" s="2" t="s">
        <v>3186</v>
      </c>
      <c r="P1315" s="2">
        <v>233.5</v>
      </c>
    </row>
    <row r="1316" spans="1:16" ht="15.75" customHeight="1" x14ac:dyDescent="0.25">
      <c r="A1316" s="2" t="s">
        <v>147</v>
      </c>
      <c r="B1316" s="2" t="s">
        <v>23</v>
      </c>
      <c r="C1316" s="2" t="s">
        <v>24</v>
      </c>
      <c r="D1316" s="2" t="s">
        <v>364</v>
      </c>
      <c r="E1316" s="2" t="s">
        <v>700</v>
      </c>
      <c r="F1316" s="2" t="s">
        <v>47</v>
      </c>
      <c r="G1316" s="2" t="s">
        <v>771</v>
      </c>
      <c r="H1316" s="2" t="s">
        <v>366</v>
      </c>
      <c r="I1316" s="2">
        <v>56</v>
      </c>
      <c r="J1316" s="2">
        <v>0.82142857142857151</v>
      </c>
      <c r="K1316" s="2">
        <v>0.81415929203539827</v>
      </c>
      <c r="L1316" s="2">
        <v>0.8288288288288288</v>
      </c>
      <c r="M1316" s="2" t="s">
        <v>74</v>
      </c>
      <c r="N1316" s="2" t="s">
        <v>3187</v>
      </c>
      <c r="O1316" s="2" t="s">
        <v>3188</v>
      </c>
      <c r="P1316" s="2">
        <v>195.3</v>
      </c>
    </row>
    <row r="1317" spans="1:16" ht="15.75" customHeight="1" x14ac:dyDescent="0.25">
      <c r="A1317" s="2" t="s">
        <v>147</v>
      </c>
      <c r="B1317" s="2" t="s">
        <v>23</v>
      </c>
      <c r="C1317" s="2" t="s">
        <v>24</v>
      </c>
      <c r="D1317" s="2" t="s">
        <v>364</v>
      </c>
      <c r="E1317" s="2" t="s">
        <v>700</v>
      </c>
      <c r="F1317" s="2" t="s">
        <v>47</v>
      </c>
      <c r="G1317" s="2" t="s">
        <v>776</v>
      </c>
      <c r="H1317" s="2" t="s">
        <v>366</v>
      </c>
      <c r="I1317" s="2">
        <v>57</v>
      </c>
      <c r="J1317" s="2">
        <v>0.8169642857142857</v>
      </c>
      <c r="K1317" s="2">
        <v>0.80973451327433632</v>
      </c>
      <c r="L1317" s="2">
        <v>0.82432432432432434</v>
      </c>
      <c r="M1317" s="2" t="s">
        <v>74</v>
      </c>
      <c r="N1317" s="2" t="s">
        <v>3189</v>
      </c>
      <c r="O1317" s="2" t="s">
        <v>3190</v>
      </c>
      <c r="P1317" s="2">
        <v>181.5</v>
      </c>
    </row>
    <row r="1318" spans="1:16" ht="15.75" customHeight="1" x14ac:dyDescent="0.25">
      <c r="A1318" s="2" t="s">
        <v>147</v>
      </c>
      <c r="B1318" s="2" t="s">
        <v>23</v>
      </c>
      <c r="C1318" s="2" t="s">
        <v>24</v>
      </c>
      <c r="D1318" s="2" t="s">
        <v>364</v>
      </c>
      <c r="E1318" s="2" t="s">
        <v>700</v>
      </c>
      <c r="F1318" s="2" t="s">
        <v>47</v>
      </c>
      <c r="G1318" s="2" t="s">
        <v>781</v>
      </c>
      <c r="H1318" s="2" t="s">
        <v>366</v>
      </c>
      <c r="I1318" s="2">
        <v>58</v>
      </c>
      <c r="J1318" s="2">
        <v>0.81415929203539827</v>
      </c>
      <c r="K1318" s="2">
        <v>0.8</v>
      </c>
      <c r="L1318" s="2">
        <v>0.8288288288288288</v>
      </c>
      <c r="M1318" s="2" t="s">
        <v>74</v>
      </c>
      <c r="N1318" s="2" t="s">
        <v>3191</v>
      </c>
      <c r="O1318" s="2" t="s">
        <v>3192</v>
      </c>
      <c r="P1318" s="2">
        <v>234.8</v>
      </c>
    </row>
    <row r="1319" spans="1:16" ht="15.75" customHeight="1" x14ac:dyDescent="0.25">
      <c r="A1319" s="2" t="s">
        <v>147</v>
      </c>
      <c r="B1319" s="2" t="s">
        <v>23</v>
      </c>
      <c r="C1319" s="2" t="s">
        <v>24</v>
      </c>
      <c r="D1319" s="2" t="s">
        <v>364</v>
      </c>
      <c r="E1319" s="2" t="s">
        <v>700</v>
      </c>
      <c r="F1319" s="2" t="s">
        <v>47</v>
      </c>
      <c r="G1319" s="2" t="s">
        <v>786</v>
      </c>
      <c r="H1319" s="2" t="s">
        <v>366</v>
      </c>
      <c r="I1319" s="2">
        <v>59</v>
      </c>
      <c r="J1319" s="2">
        <v>0.80260303687635581</v>
      </c>
      <c r="K1319" s="2">
        <v>0.77405857740585771</v>
      </c>
      <c r="L1319" s="2">
        <v>0.83333333333333337</v>
      </c>
      <c r="M1319" s="2" t="s">
        <v>74</v>
      </c>
      <c r="N1319" s="2" t="s">
        <v>3193</v>
      </c>
      <c r="O1319" s="2" t="s">
        <v>3194</v>
      </c>
      <c r="P1319" s="2">
        <v>247.7</v>
      </c>
    </row>
    <row r="1320" spans="1:16" ht="15.75" customHeight="1" x14ac:dyDescent="0.25">
      <c r="A1320" s="2" t="s">
        <v>147</v>
      </c>
      <c r="B1320" s="2" t="s">
        <v>23</v>
      </c>
      <c r="C1320" s="2" t="s">
        <v>24</v>
      </c>
      <c r="D1320" s="2" t="s">
        <v>364</v>
      </c>
      <c r="E1320" s="2" t="s">
        <v>700</v>
      </c>
      <c r="F1320" s="2" t="s">
        <v>47</v>
      </c>
      <c r="G1320" s="2" t="s">
        <v>791</v>
      </c>
      <c r="H1320" s="2" t="s">
        <v>366</v>
      </c>
      <c r="I1320" s="2">
        <v>60</v>
      </c>
      <c r="J1320" s="2">
        <v>0.82926829268292679</v>
      </c>
      <c r="K1320" s="2">
        <v>0.81659388646288211</v>
      </c>
      <c r="L1320" s="2">
        <v>0.84234234234234229</v>
      </c>
      <c r="M1320" s="2" t="s">
        <v>74</v>
      </c>
      <c r="N1320" s="2" t="s">
        <v>3195</v>
      </c>
      <c r="O1320" s="2" t="s">
        <v>3196</v>
      </c>
      <c r="P1320" s="2">
        <v>229.8</v>
      </c>
    </row>
    <row r="1321" spans="1:16" ht="15.75" customHeight="1" x14ac:dyDescent="0.25">
      <c r="A1321" s="2" t="s">
        <v>147</v>
      </c>
      <c r="B1321" s="2" t="s">
        <v>23</v>
      </c>
      <c r="C1321" s="2" t="s">
        <v>24</v>
      </c>
      <c r="D1321" s="2" t="s">
        <v>364</v>
      </c>
      <c r="E1321" s="2" t="s">
        <v>700</v>
      </c>
      <c r="F1321" s="2" t="s">
        <v>47</v>
      </c>
      <c r="G1321" s="2" t="s">
        <v>796</v>
      </c>
      <c r="H1321" s="2" t="s">
        <v>366</v>
      </c>
      <c r="I1321" s="2">
        <v>61</v>
      </c>
      <c r="J1321" s="2">
        <v>0.83370288248337032</v>
      </c>
      <c r="K1321" s="2">
        <v>0.82096069868995636</v>
      </c>
      <c r="L1321" s="2">
        <v>0.84684684684684686</v>
      </c>
      <c r="M1321" s="2" t="s">
        <v>74</v>
      </c>
      <c r="N1321" s="2" t="s">
        <v>3197</v>
      </c>
      <c r="O1321" s="2" t="s">
        <v>3198</v>
      </c>
      <c r="P1321" s="2">
        <v>229.6</v>
      </c>
    </row>
    <row r="1322" spans="1:16" ht="15.75" customHeight="1" x14ac:dyDescent="0.25">
      <c r="A1322" s="2" t="s">
        <v>147</v>
      </c>
      <c r="B1322" s="2" t="s">
        <v>37</v>
      </c>
      <c r="C1322" s="2" t="s">
        <v>38</v>
      </c>
      <c r="D1322" s="2" t="s">
        <v>55</v>
      </c>
      <c r="E1322" s="2" t="s">
        <v>57</v>
      </c>
      <c r="F1322" s="2" t="s">
        <v>32</v>
      </c>
      <c r="G1322" s="2" t="s">
        <v>59</v>
      </c>
      <c r="H1322" s="2" t="s">
        <v>61</v>
      </c>
      <c r="I1322" s="2">
        <v>42</v>
      </c>
      <c r="J1322" s="2">
        <v>0.77707006369426745</v>
      </c>
      <c r="M1322" s="2" t="s">
        <v>65</v>
      </c>
      <c r="N1322" s="2" t="s">
        <v>3199</v>
      </c>
      <c r="O1322" s="2" t="s">
        <v>3200</v>
      </c>
      <c r="P1322" s="2">
        <v>1</v>
      </c>
    </row>
    <row r="1323" spans="1:16" ht="15.75" customHeight="1" x14ac:dyDescent="0.25">
      <c r="A1323" s="2" t="s">
        <v>147</v>
      </c>
      <c r="B1323" s="2" t="s">
        <v>37</v>
      </c>
      <c r="C1323" s="2" t="s">
        <v>38</v>
      </c>
      <c r="D1323" s="2" t="s">
        <v>55</v>
      </c>
      <c r="E1323" s="2" t="s">
        <v>57</v>
      </c>
      <c r="F1323" s="2" t="s">
        <v>32</v>
      </c>
      <c r="G1323" s="2" t="s">
        <v>71</v>
      </c>
      <c r="H1323" s="2" t="s">
        <v>61</v>
      </c>
      <c r="I1323" s="2">
        <v>43</v>
      </c>
      <c r="J1323" s="2">
        <v>0.71610169491525433</v>
      </c>
      <c r="M1323" s="2" t="s">
        <v>65</v>
      </c>
      <c r="N1323" s="2" t="s">
        <v>3201</v>
      </c>
      <c r="O1323" s="2" t="s">
        <v>3202</v>
      </c>
      <c r="P1323" s="2">
        <v>0.7</v>
      </c>
    </row>
    <row r="1324" spans="1:16" ht="15.75" customHeight="1" x14ac:dyDescent="0.25">
      <c r="A1324" s="2" t="s">
        <v>147</v>
      </c>
      <c r="B1324" s="2" t="s">
        <v>37</v>
      </c>
      <c r="C1324" s="2" t="s">
        <v>38</v>
      </c>
      <c r="D1324" s="2" t="s">
        <v>55</v>
      </c>
      <c r="E1324" s="2" t="s">
        <v>57</v>
      </c>
      <c r="F1324" s="2" t="s">
        <v>32</v>
      </c>
      <c r="G1324" s="2" t="s">
        <v>79</v>
      </c>
      <c r="H1324" s="2" t="s">
        <v>61</v>
      </c>
      <c r="I1324" s="2">
        <v>44</v>
      </c>
      <c r="J1324" s="2">
        <v>0.773218142548596</v>
      </c>
      <c r="M1324" s="2" t="s">
        <v>65</v>
      </c>
      <c r="N1324" s="2" t="s">
        <v>3203</v>
      </c>
      <c r="O1324" s="2" t="s">
        <v>3204</v>
      </c>
      <c r="P1324" s="2">
        <v>1.2</v>
      </c>
    </row>
    <row r="1325" spans="1:16" ht="15.75" customHeight="1" x14ac:dyDescent="0.25">
      <c r="A1325" s="2" t="s">
        <v>147</v>
      </c>
      <c r="B1325" s="2" t="s">
        <v>37</v>
      </c>
      <c r="C1325" s="2" t="s">
        <v>38</v>
      </c>
      <c r="D1325" s="2" t="s">
        <v>55</v>
      </c>
      <c r="E1325" s="2" t="s">
        <v>57</v>
      </c>
      <c r="F1325" s="2" t="s">
        <v>32</v>
      </c>
      <c r="G1325" s="2" t="s">
        <v>86</v>
      </c>
      <c r="H1325" s="2" t="s">
        <v>61</v>
      </c>
      <c r="I1325" s="2">
        <v>45</v>
      </c>
      <c r="J1325" s="2">
        <v>0.73939393939393938</v>
      </c>
      <c r="M1325" s="2" t="s">
        <v>65</v>
      </c>
      <c r="N1325" s="2" t="s">
        <v>3205</v>
      </c>
      <c r="O1325" s="2" t="s">
        <v>3206</v>
      </c>
      <c r="P1325" s="2">
        <v>0.6</v>
      </c>
    </row>
    <row r="1326" spans="1:16" ht="15.75" customHeight="1" x14ac:dyDescent="0.25">
      <c r="A1326" s="2" t="s">
        <v>147</v>
      </c>
      <c r="B1326" s="2" t="s">
        <v>37</v>
      </c>
      <c r="C1326" s="2" t="s">
        <v>38</v>
      </c>
      <c r="D1326" s="2" t="s">
        <v>55</v>
      </c>
      <c r="E1326" s="2" t="s">
        <v>57</v>
      </c>
      <c r="F1326" s="2" t="s">
        <v>32</v>
      </c>
      <c r="G1326" s="2" t="s">
        <v>93</v>
      </c>
      <c r="H1326" s="2" t="s">
        <v>61</v>
      </c>
      <c r="I1326" s="2">
        <v>46</v>
      </c>
      <c r="J1326" s="2">
        <v>0.7366167023554604</v>
      </c>
      <c r="M1326" s="2" t="s">
        <v>65</v>
      </c>
      <c r="N1326" s="2" t="s">
        <v>3207</v>
      </c>
      <c r="O1326" s="2" t="s">
        <v>3208</v>
      </c>
      <c r="P1326" s="2">
        <v>0.6</v>
      </c>
    </row>
    <row r="1327" spans="1:16" ht="15.75" customHeight="1" x14ac:dyDescent="0.25">
      <c r="A1327" s="2" t="s">
        <v>147</v>
      </c>
      <c r="B1327" s="2" t="s">
        <v>37</v>
      </c>
      <c r="C1327" s="2" t="s">
        <v>38</v>
      </c>
      <c r="D1327" s="2" t="s">
        <v>55</v>
      </c>
      <c r="E1327" s="2" t="s">
        <v>57</v>
      </c>
      <c r="F1327" s="2" t="s">
        <v>32</v>
      </c>
      <c r="G1327" s="2" t="s">
        <v>100</v>
      </c>
      <c r="H1327" s="2" t="s">
        <v>61</v>
      </c>
      <c r="I1327" s="2">
        <v>47</v>
      </c>
      <c r="J1327" s="2">
        <v>0.7295081967213114</v>
      </c>
      <c r="M1327" s="2" t="s">
        <v>65</v>
      </c>
      <c r="N1327" s="2" t="s">
        <v>3209</v>
      </c>
      <c r="O1327" s="2" t="s">
        <v>3210</v>
      </c>
      <c r="P1327" s="2">
        <v>0.8</v>
      </c>
    </row>
    <row r="1328" spans="1:16" ht="15.75" customHeight="1" x14ac:dyDescent="0.25">
      <c r="A1328" s="2" t="s">
        <v>147</v>
      </c>
      <c r="B1328" s="2" t="s">
        <v>37</v>
      </c>
      <c r="C1328" s="2" t="s">
        <v>38</v>
      </c>
      <c r="D1328" s="2" t="s">
        <v>55</v>
      </c>
      <c r="E1328" s="2" t="s">
        <v>57</v>
      </c>
      <c r="F1328" s="2" t="s">
        <v>32</v>
      </c>
      <c r="G1328" s="2" t="s">
        <v>108</v>
      </c>
      <c r="H1328" s="2" t="s">
        <v>61</v>
      </c>
      <c r="I1328" s="2">
        <v>48</v>
      </c>
      <c r="J1328" s="2">
        <v>0.74028629856850714</v>
      </c>
      <c r="M1328" s="2" t="s">
        <v>65</v>
      </c>
      <c r="N1328" s="2" t="s">
        <v>3211</v>
      </c>
      <c r="O1328" s="2" t="s">
        <v>3212</v>
      </c>
      <c r="P1328" s="2">
        <v>0.6</v>
      </c>
    </row>
    <row r="1329" spans="1:16" ht="15.75" customHeight="1" x14ac:dyDescent="0.25">
      <c r="A1329" s="2" t="s">
        <v>147</v>
      </c>
      <c r="B1329" s="2" t="s">
        <v>37</v>
      </c>
      <c r="C1329" s="2" t="s">
        <v>38</v>
      </c>
      <c r="D1329" s="2" t="s">
        <v>55</v>
      </c>
      <c r="E1329" s="2" t="s">
        <v>57</v>
      </c>
      <c r="F1329" s="2" t="s">
        <v>32</v>
      </c>
      <c r="G1329" s="2" t="s">
        <v>113</v>
      </c>
      <c r="H1329" s="2" t="s">
        <v>61</v>
      </c>
      <c r="I1329" s="2">
        <v>49</v>
      </c>
      <c r="J1329" s="2">
        <v>0.72323232323232334</v>
      </c>
      <c r="M1329" s="2" t="s">
        <v>65</v>
      </c>
      <c r="N1329" s="2" t="s">
        <v>3213</v>
      </c>
      <c r="O1329" s="2" t="s">
        <v>3214</v>
      </c>
      <c r="P1329" s="2">
        <v>0.6</v>
      </c>
    </row>
    <row r="1330" spans="1:16" ht="15.75" customHeight="1" x14ac:dyDescent="0.25">
      <c r="A1330" s="2" t="s">
        <v>147</v>
      </c>
      <c r="B1330" s="2" t="s">
        <v>37</v>
      </c>
      <c r="C1330" s="2" t="s">
        <v>38</v>
      </c>
      <c r="D1330" s="2" t="s">
        <v>55</v>
      </c>
      <c r="E1330" s="2" t="s">
        <v>57</v>
      </c>
      <c r="F1330" s="2" t="s">
        <v>32</v>
      </c>
      <c r="G1330" s="2" t="s">
        <v>118</v>
      </c>
      <c r="H1330" s="2" t="s">
        <v>61</v>
      </c>
      <c r="I1330" s="2">
        <v>50</v>
      </c>
      <c r="J1330" s="2">
        <v>0.67289719626168221</v>
      </c>
      <c r="M1330" s="2" t="s">
        <v>65</v>
      </c>
      <c r="N1330" s="2" t="s">
        <v>3215</v>
      </c>
      <c r="O1330" s="2" t="s">
        <v>3216</v>
      </c>
      <c r="P1330" s="2">
        <v>0.6</v>
      </c>
    </row>
    <row r="1331" spans="1:16" ht="15.75" customHeight="1" x14ac:dyDescent="0.25">
      <c r="A1331" s="2" t="s">
        <v>147</v>
      </c>
      <c r="B1331" s="2" t="s">
        <v>37</v>
      </c>
      <c r="C1331" s="2" t="s">
        <v>38</v>
      </c>
      <c r="D1331" s="2" t="s">
        <v>55</v>
      </c>
      <c r="E1331" s="2" t="s">
        <v>57</v>
      </c>
      <c r="F1331" s="2" t="s">
        <v>32</v>
      </c>
      <c r="G1331" s="2" t="s">
        <v>123</v>
      </c>
      <c r="H1331" s="2" t="s">
        <v>61</v>
      </c>
      <c r="I1331" s="2">
        <v>51</v>
      </c>
      <c r="J1331" s="2">
        <v>0.73210633946830272</v>
      </c>
      <c r="M1331" s="2" t="s">
        <v>65</v>
      </c>
      <c r="N1331" s="2" t="s">
        <v>3217</v>
      </c>
      <c r="O1331" s="2" t="s">
        <v>3218</v>
      </c>
      <c r="P1331" s="2">
        <v>0.6</v>
      </c>
    </row>
    <row r="1332" spans="1:16" ht="15.75" customHeight="1" x14ac:dyDescent="0.25">
      <c r="A1332" s="2" t="s">
        <v>147</v>
      </c>
      <c r="B1332" s="2" t="s">
        <v>37</v>
      </c>
      <c r="C1332" s="2" t="s">
        <v>38</v>
      </c>
      <c r="D1332" s="2" t="s">
        <v>55</v>
      </c>
      <c r="E1332" s="2" t="s">
        <v>57</v>
      </c>
      <c r="F1332" s="2" t="s">
        <v>32</v>
      </c>
      <c r="G1332" s="2" t="s">
        <v>128</v>
      </c>
      <c r="H1332" s="2" t="s">
        <v>61</v>
      </c>
      <c r="I1332" s="2">
        <v>52</v>
      </c>
      <c r="J1332" s="2">
        <v>0.73839662447257393</v>
      </c>
      <c r="M1332" s="2" t="s">
        <v>65</v>
      </c>
      <c r="N1332" s="2" t="s">
        <v>3219</v>
      </c>
      <c r="O1332" s="2" t="s">
        <v>3220</v>
      </c>
      <c r="P1332" s="2">
        <v>0.6</v>
      </c>
    </row>
    <row r="1333" spans="1:16" ht="15.75" customHeight="1" x14ac:dyDescent="0.25">
      <c r="A1333" s="2" t="s">
        <v>147</v>
      </c>
      <c r="B1333" s="2" t="s">
        <v>37</v>
      </c>
      <c r="C1333" s="2" t="s">
        <v>38</v>
      </c>
      <c r="D1333" s="2" t="s">
        <v>55</v>
      </c>
      <c r="E1333" s="2" t="s">
        <v>57</v>
      </c>
      <c r="F1333" s="2" t="s">
        <v>32</v>
      </c>
      <c r="G1333" s="2" t="s">
        <v>133</v>
      </c>
      <c r="H1333" s="2" t="s">
        <v>61</v>
      </c>
      <c r="I1333" s="2">
        <v>53</v>
      </c>
      <c r="J1333" s="2">
        <v>0.73809523809523814</v>
      </c>
      <c r="M1333" s="2" t="s">
        <v>65</v>
      </c>
      <c r="N1333" s="2" t="s">
        <v>3221</v>
      </c>
      <c r="O1333" s="2" t="s">
        <v>3222</v>
      </c>
      <c r="P1333" s="2">
        <v>0.6</v>
      </c>
    </row>
    <row r="1334" spans="1:16" ht="15.75" customHeight="1" x14ac:dyDescent="0.25">
      <c r="A1334" s="2" t="s">
        <v>147</v>
      </c>
      <c r="B1334" s="2" t="s">
        <v>37</v>
      </c>
      <c r="C1334" s="2" t="s">
        <v>38</v>
      </c>
      <c r="D1334" s="2" t="s">
        <v>55</v>
      </c>
      <c r="E1334" s="2" t="s">
        <v>57</v>
      </c>
      <c r="F1334" s="2" t="s">
        <v>32</v>
      </c>
      <c r="G1334" s="2" t="s">
        <v>138</v>
      </c>
      <c r="H1334" s="2" t="s">
        <v>61</v>
      </c>
      <c r="I1334" s="2">
        <v>54</v>
      </c>
      <c r="J1334" s="2">
        <v>0.72376873661670249</v>
      </c>
      <c r="M1334" s="2" t="s">
        <v>65</v>
      </c>
      <c r="N1334" s="2" t="s">
        <v>3223</v>
      </c>
      <c r="O1334" s="2" t="s">
        <v>3224</v>
      </c>
      <c r="P1334" s="2">
        <v>0.6</v>
      </c>
    </row>
    <row r="1335" spans="1:16" ht="15.75" customHeight="1" x14ac:dyDescent="0.25">
      <c r="A1335" s="2" t="s">
        <v>147</v>
      </c>
      <c r="B1335" s="2" t="s">
        <v>37</v>
      </c>
      <c r="C1335" s="2" t="s">
        <v>38</v>
      </c>
      <c r="D1335" s="2" t="s">
        <v>55</v>
      </c>
      <c r="E1335" s="2" t="s">
        <v>57</v>
      </c>
      <c r="F1335" s="2" t="s">
        <v>32</v>
      </c>
      <c r="G1335" s="2" t="s">
        <v>143</v>
      </c>
      <c r="H1335" s="2" t="s">
        <v>61</v>
      </c>
      <c r="I1335" s="2">
        <v>55</v>
      </c>
      <c r="J1335" s="2">
        <v>0.76106194690265483</v>
      </c>
      <c r="M1335" s="2" t="s">
        <v>65</v>
      </c>
      <c r="N1335" s="2" t="s">
        <v>3225</v>
      </c>
      <c r="O1335" s="2" t="s">
        <v>3226</v>
      </c>
      <c r="P1335" s="2">
        <v>0.6</v>
      </c>
    </row>
    <row r="1336" spans="1:16" ht="15.75" customHeight="1" x14ac:dyDescent="0.25">
      <c r="A1336" s="2" t="s">
        <v>147</v>
      </c>
      <c r="B1336" s="2" t="s">
        <v>37</v>
      </c>
      <c r="C1336" s="2" t="s">
        <v>38</v>
      </c>
      <c r="D1336" s="2" t="s">
        <v>55</v>
      </c>
      <c r="E1336" s="2" t="s">
        <v>57</v>
      </c>
      <c r="F1336" s="2" t="s">
        <v>32</v>
      </c>
      <c r="G1336" s="2" t="s">
        <v>149</v>
      </c>
      <c r="H1336" s="2" t="s">
        <v>61</v>
      </c>
      <c r="I1336" s="2">
        <v>56</v>
      </c>
      <c r="J1336" s="2">
        <v>0.76190476190476175</v>
      </c>
      <c r="M1336" s="2" t="s">
        <v>65</v>
      </c>
      <c r="N1336" s="2" t="s">
        <v>3227</v>
      </c>
      <c r="O1336" s="2" t="s">
        <v>3228</v>
      </c>
      <c r="P1336" s="2">
        <v>0.6</v>
      </c>
    </row>
    <row r="1337" spans="1:16" ht="15.75" customHeight="1" x14ac:dyDescent="0.25">
      <c r="A1337" s="2" t="s">
        <v>147</v>
      </c>
      <c r="B1337" s="2" t="s">
        <v>37</v>
      </c>
      <c r="C1337" s="2" t="s">
        <v>38</v>
      </c>
      <c r="D1337" s="2" t="s">
        <v>55</v>
      </c>
      <c r="E1337" s="2" t="s">
        <v>57</v>
      </c>
      <c r="F1337" s="2" t="s">
        <v>32</v>
      </c>
      <c r="G1337" s="2" t="s">
        <v>154</v>
      </c>
      <c r="H1337" s="2" t="s">
        <v>61</v>
      </c>
      <c r="I1337" s="2">
        <v>57</v>
      </c>
      <c r="J1337" s="2">
        <v>0.73833671399594325</v>
      </c>
      <c r="M1337" s="2" t="s">
        <v>65</v>
      </c>
      <c r="N1337" s="2" t="s">
        <v>3229</v>
      </c>
      <c r="O1337" s="2" t="s">
        <v>3230</v>
      </c>
      <c r="P1337" s="2">
        <v>0.6</v>
      </c>
    </row>
    <row r="1338" spans="1:16" ht="15.75" customHeight="1" x14ac:dyDescent="0.25">
      <c r="A1338" s="2" t="s">
        <v>147</v>
      </c>
      <c r="B1338" s="2" t="s">
        <v>37</v>
      </c>
      <c r="C1338" s="2" t="s">
        <v>38</v>
      </c>
      <c r="D1338" s="2" t="s">
        <v>55</v>
      </c>
      <c r="E1338" s="2" t="s">
        <v>57</v>
      </c>
      <c r="F1338" s="2" t="s">
        <v>32</v>
      </c>
      <c r="G1338" s="2" t="s">
        <v>159</v>
      </c>
      <c r="H1338" s="2" t="s">
        <v>61</v>
      </c>
      <c r="I1338" s="2">
        <v>58</v>
      </c>
      <c r="J1338" s="2">
        <v>0.7283702213279678</v>
      </c>
      <c r="M1338" s="2" t="s">
        <v>65</v>
      </c>
      <c r="N1338" s="2" t="s">
        <v>3231</v>
      </c>
      <c r="O1338" s="2" t="s">
        <v>3232</v>
      </c>
      <c r="P1338" s="2">
        <v>0.6</v>
      </c>
    </row>
    <row r="1339" spans="1:16" ht="15.75" customHeight="1" x14ac:dyDescent="0.25">
      <c r="A1339" s="2" t="s">
        <v>147</v>
      </c>
      <c r="B1339" s="2" t="s">
        <v>37</v>
      </c>
      <c r="C1339" s="2" t="s">
        <v>38</v>
      </c>
      <c r="D1339" s="2" t="s">
        <v>55</v>
      </c>
      <c r="E1339" s="2" t="s">
        <v>57</v>
      </c>
      <c r="F1339" s="2" t="s">
        <v>32</v>
      </c>
      <c r="G1339" s="2" t="s">
        <v>164</v>
      </c>
      <c r="H1339" s="2" t="s">
        <v>61</v>
      </c>
      <c r="I1339" s="2">
        <v>59</v>
      </c>
      <c r="J1339" s="2">
        <v>0.7361702127659574</v>
      </c>
      <c r="M1339" s="2" t="s">
        <v>65</v>
      </c>
      <c r="N1339" s="2" t="s">
        <v>3233</v>
      </c>
      <c r="O1339" s="2" t="s">
        <v>3234</v>
      </c>
      <c r="P1339" s="2">
        <v>0.6</v>
      </c>
    </row>
    <row r="1340" spans="1:16" ht="15.75" customHeight="1" x14ac:dyDescent="0.25">
      <c r="A1340" s="2" t="s">
        <v>147</v>
      </c>
      <c r="B1340" s="2" t="s">
        <v>37</v>
      </c>
      <c r="C1340" s="2" t="s">
        <v>38</v>
      </c>
      <c r="D1340" s="2" t="s">
        <v>55</v>
      </c>
      <c r="E1340" s="2" t="s">
        <v>57</v>
      </c>
      <c r="F1340" s="2" t="s">
        <v>32</v>
      </c>
      <c r="G1340" s="2" t="s">
        <v>169</v>
      </c>
      <c r="H1340" s="2" t="s">
        <v>61</v>
      </c>
      <c r="I1340" s="2">
        <v>60</v>
      </c>
      <c r="J1340" s="2">
        <v>0.80178173719376389</v>
      </c>
      <c r="M1340" s="2" t="s">
        <v>65</v>
      </c>
      <c r="N1340" s="2" t="s">
        <v>3235</v>
      </c>
      <c r="O1340" s="2" t="s">
        <v>3236</v>
      </c>
      <c r="P1340" s="2">
        <v>0.6</v>
      </c>
    </row>
    <row r="1341" spans="1:16" ht="15.75" customHeight="1" x14ac:dyDescent="0.25">
      <c r="A1341" s="2" t="s">
        <v>147</v>
      </c>
      <c r="B1341" s="2" t="s">
        <v>37</v>
      </c>
      <c r="C1341" s="2" t="s">
        <v>38</v>
      </c>
      <c r="D1341" s="2" t="s">
        <v>55</v>
      </c>
      <c r="E1341" s="2" t="s">
        <v>57</v>
      </c>
      <c r="F1341" s="2" t="s">
        <v>32</v>
      </c>
      <c r="G1341" s="2" t="s">
        <v>174</v>
      </c>
      <c r="H1341" s="2" t="s">
        <v>61</v>
      </c>
      <c r="I1341" s="2">
        <v>61</v>
      </c>
      <c r="J1341" s="2">
        <v>0.72368421052631582</v>
      </c>
      <c r="M1341" s="2" t="s">
        <v>65</v>
      </c>
      <c r="N1341" s="2" t="s">
        <v>3237</v>
      </c>
      <c r="O1341" s="2" t="s">
        <v>3238</v>
      </c>
      <c r="P1341" s="2">
        <v>0.9</v>
      </c>
    </row>
    <row r="1342" spans="1:16" ht="15.75" customHeight="1" x14ac:dyDescent="0.25">
      <c r="A1342" s="2" t="s">
        <v>147</v>
      </c>
      <c r="B1342" s="2" t="s">
        <v>37</v>
      </c>
      <c r="C1342" s="2" t="s">
        <v>38</v>
      </c>
      <c r="D1342" s="2" t="s">
        <v>55</v>
      </c>
      <c r="E1342" s="2" t="s">
        <v>179</v>
      </c>
      <c r="F1342" s="2" t="s">
        <v>12</v>
      </c>
      <c r="G1342" s="2" t="s">
        <v>180</v>
      </c>
      <c r="H1342" s="2" t="s">
        <v>182</v>
      </c>
      <c r="I1342" s="2">
        <v>42</v>
      </c>
      <c r="J1342" s="2">
        <v>0.74863387978142093</v>
      </c>
      <c r="M1342" s="2" t="s">
        <v>65</v>
      </c>
      <c r="N1342" s="2" t="s">
        <v>3239</v>
      </c>
      <c r="O1342" s="2" t="s">
        <v>3240</v>
      </c>
      <c r="P1342" s="2">
        <v>0.9</v>
      </c>
    </row>
    <row r="1343" spans="1:16" ht="15.75" customHeight="1" x14ac:dyDescent="0.25">
      <c r="A1343" s="2" t="s">
        <v>147</v>
      </c>
      <c r="B1343" s="2" t="s">
        <v>37</v>
      </c>
      <c r="C1343" s="2" t="s">
        <v>38</v>
      </c>
      <c r="D1343" s="2" t="s">
        <v>55</v>
      </c>
      <c r="E1343" s="2" t="s">
        <v>179</v>
      </c>
      <c r="F1343" s="2" t="s">
        <v>12</v>
      </c>
      <c r="G1343" s="2" t="s">
        <v>186</v>
      </c>
      <c r="H1343" s="2" t="s">
        <v>182</v>
      </c>
      <c r="I1343" s="2">
        <v>43</v>
      </c>
      <c r="J1343" s="2">
        <v>0.75783475783475784</v>
      </c>
      <c r="M1343" s="2" t="s">
        <v>65</v>
      </c>
      <c r="N1343" s="2" t="s">
        <v>3241</v>
      </c>
      <c r="O1343" s="2" t="s">
        <v>3242</v>
      </c>
      <c r="P1343" s="2">
        <v>0.6</v>
      </c>
    </row>
    <row r="1344" spans="1:16" ht="15.75" customHeight="1" x14ac:dyDescent="0.25">
      <c r="A1344" s="2" t="s">
        <v>147</v>
      </c>
      <c r="B1344" s="2" t="s">
        <v>37</v>
      </c>
      <c r="C1344" s="2" t="s">
        <v>38</v>
      </c>
      <c r="D1344" s="2" t="s">
        <v>55</v>
      </c>
      <c r="E1344" s="2" t="s">
        <v>179</v>
      </c>
      <c r="F1344" s="2" t="s">
        <v>12</v>
      </c>
      <c r="G1344" s="2" t="s">
        <v>192</v>
      </c>
      <c r="H1344" s="2" t="s">
        <v>182</v>
      </c>
      <c r="I1344" s="2">
        <v>44</v>
      </c>
      <c r="J1344" s="2">
        <v>0.79428571428571437</v>
      </c>
      <c r="M1344" s="2" t="s">
        <v>65</v>
      </c>
      <c r="N1344" s="2" t="s">
        <v>3243</v>
      </c>
      <c r="O1344" s="2" t="s">
        <v>3244</v>
      </c>
      <c r="P1344" s="2">
        <v>0.7</v>
      </c>
    </row>
    <row r="1345" spans="1:16" ht="15.75" customHeight="1" x14ac:dyDescent="0.25">
      <c r="A1345" s="2" t="s">
        <v>147</v>
      </c>
      <c r="B1345" s="2" t="s">
        <v>37</v>
      </c>
      <c r="C1345" s="2" t="s">
        <v>38</v>
      </c>
      <c r="D1345" s="2" t="s">
        <v>55</v>
      </c>
      <c r="E1345" s="2" t="s">
        <v>179</v>
      </c>
      <c r="F1345" s="2" t="s">
        <v>12</v>
      </c>
      <c r="G1345" s="2" t="s">
        <v>197</v>
      </c>
      <c r="H1345" s="2" t="s">
        <v>182</v>
      </c>
      <c r="I1345" s="2">
        <v>45</v>
      </c>
      <c r="J1345" s="2">
        <v>0.72727272727272729</v>
      </c>
      <c r="M1345" s="2" t="s">
        <v>65</v>
      </c>
      <c r="N1345" s="2" t="s">
        <v>3245</v>
      </c>
      <c r="O1345" s="2" t="s">
        <v>3246</v>
      </c>
      <c r="P1345" s="2">
        <v>0.6</v>
      </c>
    </row>
    <row r="1346" spans="1:16" ht="15.75" customHeight="1" x14ac:dyDescent="0.25">
      <c r="A1346" s="2" t="s">
        <v>147</v>
      </c>
      <c r="B1346" s="2" t="s">
        <v>37</v>
      </c>
      <c r="C1346" s="2" t="s">
        <v>38</v>
      </c>
      <c r="D1346" s="2" t="s">
        <v>55</v>
      </c>
      <c r="E1346" s="2" t="s">
        <v>179</v>
      </c>
      <c r="F1346" s="2" t="s">
        <v>12</v>
      </c>
      <c r="G1346" s="2" t="s">
        <v>202</v>
      </c>
      <c r="H1346" s="2" t="s">
        <v>182</v>
      </c>
      <c r="I1346" s="2">
        <v>46</v>
      </c>
      <c r="J1346" s="2">
        <v>0.74431818181818177</v>
      </c>
      <c r="M1346" s="2" t="s">
        <v>65</v>
      </c>
      <c r="N1346" s="2" t="s">
        <v>3247</v>
      </c>
      <c r="O1346" s="2" t="s">
        <v>3248</v>
      </c>
      <c r="P1346" s="2">
        <v>0.6</v>
      </c>
    </row>
    <row r="1347" spans="1:16" ht="15.75" customHeight="1" x14ac:dyDescent="0.25">
      <c r="A1347" s="2" t="s">
        <v>147</v>
      </c>
      <c r="B1347" s="2" t="s">
        <v>37</v>
      </c>
      <c r="C1347" s="2" t="s">
        <v>38</v>
      </c>
      <c r="D1347" s="2" t="s">
        <v>55</v>
      </c>
      <c r="E1347" s="2" t="s">
        <v>179</v>
      </c>
      <c r="F1347" s="2" t="s">
        <v>12</v>
      </c>
      <c r="G1347" s="2" t="s">
        <v>207</v>
      </c>
      <c r="H1347" s="2" t="s">
        <v>182</v>
      </c>
      <c r="I1347" s="2">
        <v>47</v>
      </c>
      <c r="J1347" s="2">
        <v>0.77053824362606227</v>
      </c>
      <c r="M1347" s="2" t="s">
        <v>65</v>
      </c>
      <c r="N1347" s="2" t="s">
        <v>3249</v>
      </c>
      <c r="O1347" s="2" t="s">
        <v>3250</v>
      </c>
      <c r="P1347" s="2">
        <v>0.6</v>
      </c>
    </row>
    <row r="1348" spans="1:16" ht="15.75" customHeight="1" x14ac:dyDescent="0.25">
      <c r="A1348" s="2" t="s">
        <v>147</v>
      </c>
      <c r="B1348" s="2" t="s">
        <v>37</v>
      </c>
      <c r="C1348" s="2" t="s">
        <v>38</v>
      </c>
      <c r="D1348" s="2" t="s">
        <v>55</v>
      </c>
      <c r="E1348" s="2" t="s">
        <v>179</v>
      </c>
      <c r="F1348" s="2" t="s">
        <v>12</v>
      </c>
      <c r="G1348" s="2" t="s">
        <v>212</v>
      </c>
      <c r="H1348" s="2" t="s">
        <v>182</v>
      </c>
      <c r="I1348" s="2">
        <v>48</v>
      </c>
      <c r="J1348" s="2">
        <v>0.76300578034682087</v>
      </c>
      <c r="M1348" s="2" t="s">
        <v>65</v>
      </c>
      <c r="N1348" s="2" t="s">
        <v>3251</v>
      </c>
      <c r="O1348" s="2" t="s">
        <v>3252</v>
      </c>
      <c r="P1348" s="2">
        <v>0.6</v>
      </c>
    </row>
    <row r="1349" spans="1:16" ht="15.75" customHeight="1" x14ac:dyDescent="0.25">
      <c r="A1349" s="2" t="s">
        <v>147</v>
      </c>
      <c r="B1349" s="2" t="s">
        <v>37</v>
      </c>
      <c r="C1349" s="2" t="s">
        <v>38</v>
      </c>
      <c r="D1349" s="2" t="s">
        <v>55</v>
      </c>
      <c r="E1349" s="2" t="s">
        <v>179</v>
      </c>
      <c r="F1349" s="2" t="s">
        <v>12</v>
      </c>
      <c r="G1349" s="2" t="s">
        <v>217</v>
      </c>
      <c r="H1349" s="2" t="s">
        <v>182</v>
      </c>
      <c r="I1349" s="2">
        <v>49</v>
      </c>
      <c r="J1349" s="2">
        <v>0.75200000000000011</v>
      </c>
      <c r="M1349" s="2" t="s">
        <v>65</v>
      </c>
      <c r="N1349" s="2" t="s">
        <v>3253</v>
      </c>
      <c r="O1349" s="2" t="s">
        <v>3254</v>
      </c>
      <c r="P1349" s="2">
        <v>0.6</v>
      </c>
    </row>
    <row r="1350" spans="1:16" ht="15.75" customHeight="1" x14ac:dyDescent="0.25">
      <c r="A1350" s="2" t="s">
        <v>147</v>
      </c>
      <c r="B1350" s="2" t="s">
        <v>37</v>
      </c>
      <c r="C1350" s="2" t="s">
        <v>38</v>
      </c>
      <c r="D1350" s="2" t="s">
        <v>55</v>
      </c>
      <c r="E1350" s="2" t="s">
        <v>179</v>
      </c>
      <c r="F1350" s="2" t="s">
        <v>12</v>
      </c>
      <c r="G1350" s="2" t="s">
        <v>222</v>
      </c>
      <c r="H1350" s="2" t="s">
        <v>182</v>
      </c>
      <c r="I1350" s="2">
        <v>50</v>
      </c>
      <c r="J1350" s="2">
        <v>0.76243093922651939</v>
      </c>
      <c r="M1350" s="2" t="s">
        <v>65</v>
      </c>
      <c r="N1350" s="2" t="s">
        <v>3255</v>
      </c>
      <c r="O1350" s="2" t="s">
        <v>3256</v>
      </c>
      <c r="P1350" s="2">
        <v>0.6</v>
      </c>
    </row>
    <row r="1351" spans="1:16" ht="15.75" customHeight="1" x14ac:dyDescent="0.25">
      <c r="A1351" s="2" t="s">
        <v>147</v>
      </c>
      <c r="B1351" s="2" t="s">
        <v>37</v>
      </c>
      <c r="C1351" s="2" t="s">
        <v>38</v>
      </c>
      <c r="D1351" s="2" t="s">
        <v>55</v>
      </c>
      <c r="E1351" s="2" t="s">
        <v>179</v>
      </c>
      <c r="F1351" s="2" t="s">
        <v>12</v>
      </c>
      <c r="G1351" s="2" t="s">
        <v>227</v>
      </c>
      <c r="H1351" s="2" t="s">
        <v>182</v>
      </c>
      <c r="I1351" s="2">
        <v>51</v>
      </c>
      <c r="J1351" s="2">
        <v>0.72521246458923516</v>
      </c>
      <c r="M1351" s="2" t="s">
        <v>65</v>
      </c>
      <c r="N1351" s="2" t="s">
        <v>3257</v>
      </c>
      <c r="O1351" s="2" t="s">
        <v>3258</v>
      </c>
      <c r="P1351" s="2">
        <v>0.7</v>
      </c>
    </row>
    <row r="1352" spans="1:16" ht="15.75" customHeight="1" x14ac:dyDescent="0.25">
      <c r="A1352" s="2" t="s">
        <v>147</v>
      </c>
      <c r="B1352" s="2" t="s">
        <v>37</v>
      </c>
      <c r="C1352" s="2" t="s">
        <v>38</v>
      </c>
      <c r="D1352" s="2" t="s">
        <v>55</v>
      </c>
      <c r="E1352" s="2" t="s">
        <v>179</v>
      </c>
      <c r="F1352" s="2" t="s">
        <v>12</v>
      </c>
      <c r="G1352" s="2" t="s">
        <v>232</v>
      </c>
      <c r="H1352" s="2" t="s">
        <v>182</v>
      </c>
      <c r="I1352" s="2">
        <v>52</v>
      </c>
      <c r="J1352" s="2">
        <v>0.75630252100840334</v>
      </c>
      <c r="M1352" s="2" t="s">
        <v>65</v>
      </c>
      <c r="N1352" s="2" t="s">
        <v>3259</v>
      </c>
      <c r="O1352" s="2" t="s">
        <v>3260</v>
      </c>
      <c r="P1352" s="2">
        <v>0.7</v>
      </c>
    </row>
    <row r="1353" spans="1:16" ht="15.75" customHeight="1" x14ac:dyDescent="0.25">
      <c r="A1353" s="2" t="s">
        <v>147</v>
      </c>
      <c r="B1353" s="2" t="s">
        <v>37</v>
      </c>
      <c r="C1353" s="2" t="s">
        <v>38</v>
      </c>
      <c r="D1353" s="2" t="s">
        <v>55</v>
      </c>
      <c r="E1353" s="2" t="s">
        <v>179</v>
      </c>
      <c r="F1353" s="2" t="s">
        <v>12</v>
      </c>
      <c r="G1353" s="2" t="s">
        <v>237</v>
      </c>
      <c r="H1353" s="2" t="s">
        <v>182</v>
      </c>
      <c r="I1353" s="2">
        <v>53</v>
      </c>
      <c r="J1353" s="2">
        <v>0.75492957746478873</v>
      </c>
      <c r="M1353" s="2" t="s">
        <v>65</v>
      </c>
      <c r="N1353" s="2" t="s">
        <v>3261</v>
      </c>
      <c r="O1353" s="2" t="s">
        <v>3262</v>
      </c>
      <c r="P1353" s="2">
        <v>0.6</v>
      </c>
    </row>
    <row r="1354" spans="1:16" ht="15.75" customHeight="1" x14ac:dyDescent="0.25">
      <c r="A1354" s="2" t="s">
        <v>147</v>
      </c>
      <c r="B1354" s="2" t="s">
        <v>37</v>
      </c>
      <c r="C1354" s="2" t="s">
        <v>38</v>
      </c>
      <c r="D1354" s="2" t="s">
        <v>55</v>
      </c>
      <c r="E1354" s="2" t="s">
        <v>179</v>
      </c>
      <c r="F1354" s="2" t="s">
        <v>12</v>
      </c>
      <c r="G1354" s="2" t="s">
        <v>242</v>
      </c>
      <c r="H1354" s="2" t="s">
        <v>182</v>
      </c>
      <c r="I1354" s="2">
        <v>54</v>
      </c>
      <c r="J1354" s="2">
        <v>0.76033057851239672</v>
      </c>
      <c r="M1354" s="2" t="s">
        <v>65</v>
      </c>
      <c r="N1354" s="2" t="s">
        <v>3263</v>
      </c>
      <c r="O1354" s="2" t="s">
        <v>3264</v>
      </c>
      <c r="P1354" s="2">
        <v>0.6</v>
      </c>
    </row>
    <row r="1355" spans="1:16" ht="15.75" customHeight="1" x14ac:dyDescent="0.25">
      <c r="A1355" s="2" t="s">
        <v>147</v>
      </c>
      <c r="B1355" s="2" t="s">
        <v>37</v>
      </c>
      <c r="C1355" s="2" t="s">
        <v>38</v>
      </c>
      <c r="D1355" s="2" t="s">
        <v>55</v>
      </c>
      <c r="E1355" s="2" t="s">
        <v>179</v>
      </c>
      <c r="F1355" s="2" t="s">
        <v>12</v>
      </c>
      <c r="G1355" s="2" t="s">
        <v>247</v>
      </c>
      <c r="H1355" s="2" t="s">
        <v>182</v>
      </c>
      <c r="I1355" s="2">
        <v>55</v>
      </c>
      <c r="J1355" s="2">
        <v>0.77348066298342533</v>
      </c>
      <c r="M1355" s="2" t="s">
        <v>65</v>
      </c>
      <c r="N1355" s="2" t="s">
        <v>3265</v>
      </c>
      <c r="O1355" s="2" t="s">
        <v>3266</v>
      </c>
      <c r="P1355" s="2">
        <v>0.6</v>
      </c>
    </row>
    <row r="1356" spans="1:16" ht="15.75" customHeight="1" x14ac:dyDescent="0.25">
      <c r="A1356" s="2" t="s">
        <v>147</v>
      </c>
      <c r="B1356" s="2" t="s">
        <v>37</v>
      </c>
      <c r="C1356" s="2" t="s">
        <v>38</v>
      </c>
      <c r="D1356" s="2" t="s">
        <v>55</v>
      </c>
      <c r="E1356" s="2" t="s">
        <v>179</v>
      </c>
      <c r="F1356" s="2" t="s">
        <v>12</v>
      </c>
      <c r="G1356" s="2" t="s">
        <v>252</v>
      </c>
      <c r="H1356" s="2" t="s">
        <v>182</v>
      </c>
      <c r="I1356" s="2">
        <v>56</v>
      </c>
      <c r="J1356" s="2">
        <v>0.75294117647058834</v>
      </c>
      <c r="M1356" s="2" t="s">
        <v>65</v>
      </c>
      <c r="N1356" s="2" t="s">
        <v>3267</v>
      </c>
      <c r="O1356" s="2" t="s">
        <v>3268</v>
      </c>
      <c r="P1356" s="2">
        <v>0.6</v>
      </c>
    </row>
    <row r="1357" spans="1:16" ht="15.75" customHeight="1" x14ac:dyDescent="0.25">
      <c r="A1357" s="2" t="s">
        <v>147</v>
      </c>
      <c r="B1357" s="2" t="s">
        <v>37</v>
      </c>
      <c r="C1357" s="2" t="s">
        <v>38</v>
      </c>
      <c r="D1357" s="2" t="s">
        <v>55</v>
      </c>
      <c r="E1357" s="2" t="s">
        <v>179</v>
      </c>
      <c r="F1357" s="2" t="s">
        <v>12</v>
      </c>
      <c r="G1357" s="2" t="s">
        <v>257</v>
      </c>
      <c r="H1357" s="2" t="s">
        <v>182</v>
      </c>
      <c r="I1357" s="2">
        <v>57</v>
      </c>
      <c r="J1357" s="2">
        <v>0.78260869565217395</v>
      </c>
      <c r="M1357" s="2" t="s">
        <v>65</v>
      </c>
      <c r="N1357" s="2" t="s">
        <v>3269</v>
      </c>
      <c r="O1357" s="2" t="s">
        <v>3270</v>
      </c>
      <c r="P1357" s="2">
        <v>0.6</v>
      </c>
    </row>
    <row r="1358" spans="1:16" ht="15.75" customHeight="1" x14ac:dyDescent="0.25">
      <c r="A1358" s="2" t="s">
        <v>147</v>
      </c>
      <c r="B1358" s="2" t="s">
        <v>37</v>
      </c>
      <c r="C1358" s="2" t="s">
        <v>38</v>
      </c>
      <c r="D1358" s="2" t="s">
        <v>55</v>
      </c>
      <c r="E1358" s="2" t="s">
        <v>179</v>
      </c>
      <c r="F1358" s="2" t="s">
        <v>12</v>
      </c>
      <c r="G1358" s="2" t="s">
        <v>262</v>
      </c>
      <c r="H1358" s="2" t="s">
        <v>182</v>
      </c>
      <c r="I1358" s="2">
        <v>58</v>
      </c>
      <c r="J1358" s="2">
        <v>0.73513513513513518</v>
      </c>
      <c r="M1358" s="2" t="s">
        <v>65</v>
      </c>
      <c r="N1358" s="2" t="s">
        <v>3271</v>
      </c>
      <c r="O1358" s="2" t="s">
        <v>3272</v>
      </c>
      <c r="P1358" s="2">
        <v>1.3</v>
      </c>
    </row>
    <row r="1359" spans="1:16" ht="15.75" customHeight="1" x14ac:dyDescent="0.25">
      <c r="A1359" s="2" t="s">
        <v>147</v>
      </c>
      <c r="B1359" s="2" t="s">
        <v>37</v>
      </c>
      <c r="C1359" s="2" t="s">
        <v>38</v>
      </c>
      <c r="D1359" s="2" t="s">
        <v>55</v>
      </c>
      <c r="E1359" s="2" t="s">
        <v>179</v>
      </c>
      <c r="F1359" s="2" t="s">
        <v>12</v>
      </c>
      <c r="G1359" s="2" t="s">
        <v>267</v>
      </c>
      <c r="H1359" s="2" t="s">
        <v>182</v>
      </c>
      <c r="I1359" s="2">
        <v>59</v>
      </c>
      <c r="J1359" s="2">
        <v>0.76243093922651939</v>
      </c>
      <c r="M1359" s="2" t="s">
        <v>65</v>
      </c>
      <c r="N1359" s="2" t="s">
        <v>3273</v>
      </c>
      <c r="O1359" s="2" t="s">
        <v>3274</v>
      </c>
      <c r="P1359" s="2">
        <v>0.6</v>
      </c>
    </row>
    <row r="1360" spans="1:16" ht="15.75" customHeight="1" x14ac:dyDescent="0.25">
      <c r="A1360" s="2" t="s">
        <v>147</v>
      </c>
      <c r="B1360" s="2" t="s">
        <v>37</v>
      </c>
      <c r="C1360" s="2" t="s">
        <v>38</v>
      </c>
      <c r="D1360" s="2" t="s">
        <v>55</v>
      </c>
      <c r="E1360" s="2" t="s">
        <v>179</v>
      </c>
      <c r="F1360" s="2" t="s">
        <v>12</v>
      </c>
      <c r="G1360" s="2" t="s">
        <v>272</v>
      </c>
      <c r="H1360" s="2" t="s">
        <v>182</v>
      </c>
      <c r="I1360" s="2">
        <v>60</v>
      </c>
      <c r="J1360" s="2">
        <v>0.78409090909090906</v>
      </c>
      <c r="M1360" s="2" t="s">
        <v>65</v>
      </c>
      <c r="N1360" s="2" t="s">
        <v>3275</v>
      </c>
      <c r="O1360" s="2" t="s">
        <v>3276</v>
      </c>
      <c r="P1360" s="2">
        <v>0.6</v>
      </c>
    </row>
    <row r="1361" spans="1:16" ht="15.75" customHeight="1" x14ac:dyDescent="0.25">
      <c r="A1361" s="2" t="s">
        <v>147</v>
      </c>
      <c r="B1361" s="2" t="s">
        <v>37</v>
      </c>
      <c r="C1361" s="2" t="s">
        <v>38</v>
      </c>
      <c r="D1361" s="2" t="s">
        <v>55</v>
      </c>
      <c r="E1361" s="2" t="s">
        <v>179</v>
      </c>
      <c r="F1361" s="2" t="s">
        <v>12</v>
      </c>
      <c r="G1361" s="2" t="s">
        <v>277</v>
      </c>
      <c r="H1361" s="2" t="s">
        <v>182</v>
      </c>
      <c r="I1361" s="2">
        <v>61</v>
      </c>
      <c r="J1361" s="2">
        <v>0.77492877492877488</v>
      </c>
      <c r="M1361" s="2" t="s">
        <v>65</v>
      </c>
      <c r="N1361" s="2" t="s">
        <v>3277</v>
      </c>
      <c r="O1361" s="2" t="s">
        <v>3278</v>
      </c>
      <c r="P1361" s="2">
        <v>0.8</v>
      </c>
    </row>
    <row r="1362" spans="1:16" ht="15.75" customHeight="1" x14ac:dyDescent="0.25">
      <c r="A1362" s="2" t="s">
        <v>147</v>
      </c>
      <c r="B1362" s="2" t="s">
        <v>37</v>
      </c>
      <c r="C1362" s="2" t="s">
        <v>38</v>
      </c>
      <c r="D1362" s="2" t="s">
        <v>55</v>
      </c>
      <c r="E1362" s="2" t="s">
        <v>282</v>
      </c>
      <c r="F1362" s="2" t="s">
        <v>26</v>
      </c>
      <c r="G1362" s="2" t="s">
        <v>283</v>
      </c>
      <c r="H1362" s="2" t="s">
        <v>285</v>
      </c>
      <c r="I1362" s="2">
        <v>42</v>
      </c>
      <c r="J1362" s="2">
        <v>0.75159235668789803</v>
      </c>
      <c r="M1362" s="2" t="s">
        <v>65</v>
      </c>
      <c r="N1362" s="2" t="s">
        <v>3279</v>
      </c>
      <c r="O1362" s="2" t="s">
        <v>3280</v>
      </c>
      <c r="P1362" s="2">
        <v>0.9</v>
      </c>
    </row>
    <row r="1363" spans="1:16" ht="15.75" customHeight="1" x14ac:dyDescent="0.25">
      <c r="A1363" s="2" t="s">
        <v>147</v>
      </c>
      <c r="B1363" s="2" t="s">
        <v>37</v>
      </c>
      <c r="C1363" s="2" t="s">
        <v>38</v>
      </c>
      <c r="D1363" s="2" t="s">
        <v>55</v>
      </c>
      <c r="E1363" s="2" t="s">
        <v>282</v>
      </c>
      <c r="F1363" s="2" t="s">
        <v>26</v>
      </c>
      <c r="G1363" s="2" t="s">
        <v>289</v>
      </c>
      <c r="H1363" s="2" t="s">
        <v>285</v>
      </c>
      <c r="I1363" s="2">
        <v>43</v>
      </c>
      <c r="J1363" s="2">
        <v>0.7531914893617021</v>
      </c>
      <c r="M1363" s="2" t="s">
        <v>65</v>
      </c>
      <c r="N1363" s="2" t="s">
        <v>3281</v>
      </c>
      <c r="O1363" s="2" t="s">
        <v>3282</v>
      </c>
      <c r="P1363" s="2">
        <v>0.7</v>
      </c>
    </row>
    <row r="1364" spans="1:16" ht="15.75" customHeight="1" x14ac:dyDescent="0.25">
      <c r="A1364" s="2" t="s">
        <v>147</v>
      </c>
      <c r="B1364" s="2" t="s">
        <v>37</v>
      </c>
      <c r="C1364" s="2" t="s">
        <v>38</v>
      </c>
      <c r="D1364" s="2" t="s">
        <v>55</v>
      </c>
      <c r="E1364" s="2" t="s">
        <v>282</v>
      </c>
      <c r="F1364" s="2" t="s">
        <v>26</v>
      </c>
      <c r="G1364" s="2" t="s">
        <v>294</v>
      </c>
      <c r="H1364" s="2" t="s">
        <v>285</v>
      </c>
      <c r="I1364" s="2">
        <v>44</v>
      </c>
      <c r="J1364" s="2">
        <v>0.74518201284796559</v>
      </c>
      <c r="M1364" s="2" t="s">
        <v>65</v>
      </c>
      <c r="N1364" s="2" t="s">
        <v>3283</v>
      </c>
      <c r="O1364" s="2" t="s">
        <v>3284</v>
      </c>
      <c r="P1364" s="2">
        <v>0.6</v>
      </c>
    </row>
    <row r="1365" spans="1:16" ht="15.75" customHeight="1" x14ac:dyDescent="0.25">
      <c r="A1365" s="2" t="s">
        <v>147</v>
      </c>
      <c r="B1365" s="2" t="s">
        <v>37</v>
      </c>
      <c r="C1365" s="2" t="s">
        <v>38</v>
      </c>
      <c r="D1365" s="2" t="s">
        <v>55</v>
      </c>
      <c r="E1365" s="2" t="s">
        <v>282</v>
      </c>
      <c r="F1365" s="2" t="s">
        <v>26</v>
      </c>
      <c r="G1365" s="2" t="s">
        <v>299</v>
      </c>
      <c r="H1365" s="2" t="s">
        <v>285</v>
      </c>
      <c r="I1365" s="2">
        <v>45</v>
      </c>
      <c r="J1365" s="2">
        <v>0.70196078431372555</v>
      </c>
      <c r="M1365" s="2" t="s">
        <v>65</v>
      </c>
      <c r="N1365" s="2" t="s">
        <v>3285</v>
      </c>
      <c r="O1365" s="2" t="s">
        <v>3286</v>
      </c>
      <c r="P1365" s="2">
        <v>0.6</v>
      </c>
    </row>
    <row r="1366" spans="1:16" ht="15.75" customHeight="1" x14ac:dyDescent="0.25">
      <c r="A1366" s="2" t="s">
        <v>147</v>
      </c>
      <c r="B1366" s="2" t="s">
        <v>37</v>
      </c>
      <c r="C1366" s="2" t="s">
        <v>38</v>
      </c>
      <c r="D1366" s="2" t="s">
        <v>55</v>
      </c>
      <c r="E1366" s="2" t="s">
        <v>282</v>
      </c>
      <c r="F1366" s="2" t="s">
        <v>26</v>
      </c>
      <c r="G1366" s="2" t="s">
        <v>304</v>
      </c>
      <c r="H1366" s="2" t="s">
        <v>285</v>
      </c>
      <c r="I1366" s="2">
        <v>46</v>
      </c>
      <c r="J1366" s="2">
        <v>0.76271186440677974</v>
      </c>
      <c r="M1366" s="2" t="s">
        <v>65</v>
      </c>
      <c r="N1366" s="2" t="s">
        <v>3287</v>
      </c>
      <c r="O1366" s="2" t="s">
        <v>3288</v>
      </c>
      <c r="P1366" s="2">
        <v>0.8</v>
      </c>
    </row>
    <row r="1367" spans="1:16" ht="15.75" customHeight="1" x14ac:dyDescent="0.25">
      <c r="A1367" s="2" t="s">
        <v>147</v>
      </c>
      <c r="B1367" s="2" t="s">
        <v>37</v>
      </c>
      <c r="C1367" s="2" t="s">
        <v>38</v>
      </c>
      <c r="D1367" s="2" t="s">
        <v>55</v>
      </c>
      <c r="E1367" s="2" t="s">
        <v>282</v>
      </c>
      <c r="F1367" s="2" t="s">
        <v>26</v>
      </c>
      <c r="G1367" s="2" t="s">
        <v>309</v>
      </c>
      <c r="H1367" s="2" t="s">
        <v>285</v>
      </c>
      <c r="I1367" s="2">
        <v>47</v>
      </c>
      <c r="J1367" s="2">
        <v>0.77489177489177496</v>
      </c>
      <c r="M1367" s="2" t="s">
        <v>65</v>
      </c>
      <c r="N1367" s="2" t="s">
        <v>3289</v>
      </c>
      <c r="O1367" s="2" t="s">
        <v>3290</v>
      </c>
      <c r="P1367" s="2">
        <v>0.6</v>
      </c>
    </row>
    <row r="1368" spans="1:16" ht="15.75" customHeight="1" x14ac:dyDescent="0.25">
      <c r="A1368" s="2" t="s">
        <v>147</v>
      </c>
      <c r="B1368" s="2" t="s">
        <v>37</v>
      </c>
      <c r="C1368" s="2" t="s">
        <v>38</v>
      </c>
      <c r="D1368" s="2" t="s">
        <v>55</v>
      </c>
      <c r="E1368" s="2" t="s">
        <v>282</v>
      </c>
      <c r="F1368" s="2" t="s">
        <v>26</v>
      </c>
      <c r="G1368" s="2" t="s">
        <v>314</v>
      </c>
      <c r="H1368" s="2" t="s">
        <v>285</v>
      </c>
      <c r="I1368" s="2">
        <v>48</v>
      </c>
      <c r="J1368" s="2">
        <v>0.73728813559322037</v>
      </c>
      <c r="M1368" s="2" t="s">
        <v>65</v>
      </c>
      <c r="N1368" s="2" t="s">
        <v>3291</v>
      </c>
      <c r="O1368" s="2" t="s">
        <v>3292</v>
      </c>
      <c r="P1368" s="2">
        <v>0.6</v>
      </c>
    </row>
    <row r="1369" spans="1:16" ht="15.75" customHeight="1" x14ac:dyDescent="0.25">
      <c r="A1369" s="2" t="s">
        <v>147</v>
      </c>
      <c r="B1369" s="2" t="s">
        <v>37</v>
      </c>
      <c r="C1369" s="2" t="s">
        <v>38</v>
      </c>
      <c r="D1369" s="2" t="s">
        <v>55</v>
      </c>
      <c r="E1369" s="2" t="s">
        <v>282</v>
      </c>
      <c r="F1369" s="2" t="s">
        <v>26</v>
      </c>
      <c r="G1369" s="2" t="s">
        <v>319</v>
      </c>
      <c r="H1369" s="2" t="s">
        <v>285</v>
      </c>
      <c r="I1369" s="2">
        <v>49</v>
      </c>
      <c r="J1369" s="2">
        <v>0.73029045643153523</v>
      </c>
      <c r="M1369" s="2" t="s">
        <v>65</v>
      </c>
      <c r="N1369" s="2" t="s">
        <v>3293</v>
      </c>
      <c r="O1369" s="2" t="s">
        <v>3294</v>
      </c>
      <c r="P1369" s="2">
        <v>0.6</v>
      </c>
    </row>
    <row r="1370" spans="1:16" ht="15.75" customHeight="1" x14ac:dyDescent="0.25">
      <c r="A1370" s="2" t="s">
        <v>147</v>
      </c>
      <c r="B1370" s="2" t="s">
        <v>37</v>
      </c>
      <c r="C1370" s="2" t="s">
        <v>38</v>
      </c>
      <c r="D1370" s="2" t="s">
        <v>55</v>
      </c>
      <c r="E1370" s="2" t="s">
        <v>282</v>
      </c>
      <c r="F1370" s="2" t="s">
        <v>26</v>
      </c>
      <c r="G1370" s="2" t="s">
        <v>324</v>
      </c>
      <c r="H1370" s="2" t="s">
        <v>285</v>
      </c>
      <c r="I1370" s="2">
        <v>50</v>
      </c>
      <c r="J1370" s="2">
        <v>0.72955974842767291</v>
      </c>
      <c r="M1370" s="2" t="s">
        <v>65</v>
      </c>
      <c r="N1370" s="2" t="s">
        <v>3295</v>
      </c>
      <c r="O1370" s="2" t="s">
        <v>3296</v>
      </c>
      <c r="P1370" s="2">
        <v>0.6</v>
      </c>
    </row>
    <row r="1371" spans="1:16" ht="15.75" customHeight="1" x14ac:dyDescent="0.25">
      <c r="A1371" s="2" t="s">
        <v>147</v>
      </c>
      <c r="B1371" s="2" t="s">
        <v>37</v>
      </c>
      <c r="C1371" s="2" t="s">
        <v>38</v>
      </c>
      <c r="D1371" s="2" t="s">
        <v>55</v>
      </c>
      <c r="E1371" s="2" t="s">
        <v>282</v>
      </c>
      <c r="F1371" s="2" t="s">
        <v>26</v>
      </c>
      <c r="G1371" s="2" t="s">
        <v>329</v>
      </c>
      <c r="H1371" s="2" t="s">
        <v>285</v>
      </c>
      <c r="I1371" s="2">
        <v>51</v>
      </c>
      <c r="J1371" s="2">
        <v>0.74645030425963488</v>
      </c>
      <c r="M1371" s="2" t="s">
        <v>65</v>
      </c>
      <c r="N1371" s="2" t="s">
        <v>3297</v>
      </c>
      <c r="O1371" s="2" t="s">
        <v>3298</v>
      </c>
      <c r="P1371" s="2">
        <v>0.6</v>
      </c>
    </row>
    <row r="1372" spans="1:16" ht="15.75" customHeight="1" x14ac:dyDescent="0.25">
      <c r="A1372" s="2" t="s">
        <v>147</v>
      </c>
      <c r="B1372" s="2" t="s">
        <v>37</v>
      </c>
      <c r="C1372" s="2" t="s">
        <v>38</v>
      </c>
      <c r="D1372" s="2" t="s">
        <v>55</v>
      </c>
      <c r="E1372" s="2" t="s">
        <v>282</v>
      </c>
      <c r="F1372" s="2" t="s">
        <v>26</v>
      </c>
      <c r="G1372" s="2" t="s">
        <v>334</v>
      </c>
      <c r="H1372" s="2" t="s">
        <v>285</v>
      </c>
      <c r="I1372" s="2">
        <v>52</v>
      </c>
      <c r="J1372" s="2">
        <v>0.75906183368869928</v>
      </c>
      <c r="M1372" s="2" t="s">
        <v>65</v>
      </c>
      <c r="N1372" s="2" t="s">
        <v>3299</v>
      </c>
      <c r="O1372" s="2" t="s">
        <v>3300</v>
      </c>
      <c r="P1372" s="2">
        <v>0.6</v>
      </c>
    </row>
    <row r="1373" spans="1:16" ht="15.75" customHeight="1" x14ac:dyDescent="0.25">
      <c r="A1373" s="2" t="s">
        <v>147</v>
      </c>
      <c r="B1373" s="2" t="s">
        <v>37</v>
      </c>
      <c r="C1373" s="2" t="s">
        <v>38</v>
      </c>
      <c r="D1373" s="2" t="s">
        <v>55</v>
      </c>
      <c r="E1373" s="2" t="s">
        <v>282</v>
      </c>
      <c r="F1373" s="2" t="s">
        <v>26</v>
      </c>
      <c r="G1373" s="2" t="s">
        <v>339</v>
      </c>
      <c r="H1373" s="2" t="s">
        <v>285</v>
      </c>
      <c r="I1373" s="2">
        <v>53</v>
      </c>
      <c r="J1373" s="2">
        <v>0.78587196467991161</v>
      </c>
      <c r="M1373" s="2" t="s">
        <v>65</v>
      </c>
      <c r="N1373" s="2" t="s">
        <v>3301</v>
      </c>
      <c r="O1373" s="2" t="s">
        <v>3302</v>
      </c>
      <c r="P1373" s="2">
        <v>0.9</v>
      </c>
    </row>
    <row r="1374" spans="1:16" ht="15.75" customHeight="1" x14ac:dyDescent="0.25">
      <c r="A1374" s="2" t="s">
        <v>147</v>
      </c>
      <c r="B1374" s="2" t="s">
        <v>37</v>
      </c>
      <c r="C1374" s="2" t="s">
        <v>38</v>
      </c>
      <c r="D1374" s="2" t="s">
        <v>55</v>
      </c>
      <c r="E1374" s="2" t="s">
        <v>282</v>
      </c>
      <c r="F1374" s="2" t="s">
        <v>26</v>
      </c>
      <c r="G1374" s="2" t="s">
        <v>344</v>
      </c>
      <c r="H1374" s="2" t="s">
        <v>285</v>
      </c>
      <c r="I1374" s="2">
        <v>54</v>
      </c>
      <c r="J1374" s="2">
        <v>0.75</v>
      </c>
      <c r="M1374" s="2" t="s">
        <v>65</v>
      </c>
      <c r="N1374" s="2" t="s">
        <v>3303</v>
      </c>
      <c r="O1374" s="2" t="s">
        <v>3304</v>
      </c>
      <c r="P1374" s="2">
        <v>0.6</v>
      </c>
    </row>
    <row r="1375" spans="1:16" ht="15.75" customHeight="1" x14ac:dyDescent="0.25">
      <c r="A1375" s="2" t="s">
        <v>147</v>
      </c>
      <c r="B1375" s="2" t="s">
        <v>37</v>
      </c>
      <c r="C1375" s="2" t="s">
        <v>38</v>
      </c>
      <c r="D1375" s="2" t="s">
        <v>55</v>
      </c>
      <c r="E1375" s="2" t="s">
        <v>282</v>
      </c>
      <c r="F1375" s="2" t="s">
        <v>26</v>
      </c>
      <c r="G1375" s="2" t="s">
        <v>351</v>
      </c>
      <c r="H1375" s="2" t="s">
        <v>285</v>
      </c>
      <c r="I1375" s="2">
        <v>55</v>
      </c>
      <c r="J1375" s="2">
        <v>0.79458239277652365</v>
      </c>
      <c r="M1375" s="2" t="s">
        <v>65</v>
      </c>
      <c r="N1375" s="2" t="s">
        <v>3305</v>
      </c>
      <c r="O1375" s="2" t="s">
        <v>3306</v>
      </c>
      <c r="P1375" s="2">
        <v>0.6</v>
      </c>
    </row>
    <row r="1376" spans="1:16" ht="15.75" customHeight="1" x14ac:dyDescent="0.25">
      <c r="A1376" s="2" t="s">
        <v>147</v>
      </c>
      <c r="B1376" s="2" t="s">
        <v>37</v>
      </c>
      <c r="C1376" s="2" t="s">
        <v>38</v>
      </c>
      <c r="D1376" s="2" t="s">
        <v>55</v>
      </c>
      <c r="E1376" s="2" t="s">
        <v>282</v>
      </c>
      <c r="F1376" s="2" t="s">
        <v>26</v>
      </c>
      <c r="G1376" s="2" t="s">
        <v>367</v>
      </c>
      <c r="H1376" s="2" t="s">
        <v>285</v>
      </c>
      <c r="I1376" s="2">
        <v>56</v>
      </c>
      <c r="J1376" s="2">
        <v>0.71311475409836067</v>
      </c>
      <c r="M1376" s="2" t="s">
        <v>65</v>
      </c>
      <c r="N1376" s="2" t="s">
        <v>3307</v>
      </c>
      <c r="O1376" s="2" t="s">
        <v>3308</v>
      </c>
      <c r="P1376" s="2">
        <v>0.7</v>
      </c>
    </row>
    <row r="1377" spans="1:16" ht="15.75" customHeight="1" x14ac:dyDescent="0.25">
      <c r="A1377" s="2" t="s">
        <v>147</v>
      </c>
      <c r="B1377" s="2" t="s">
        <v>37</v>
      </c>
      <c r="C1377" s="2" t="s">
        <v>38</v>
      </c>
      <c r="D1377" s="2" t="s">
        <v>55</v>
      </c>
      <c r="E1377" s="2" t="s">
        <v>282</v>
      </c>
      <c r="F1377" s="2" t="s">
        <v>26</v>
      </c>
      <c r="G1377" s="2" t="s">
        <v>380</v>
      </c>
      <c r="H1377" s="2" t="s">
        <v>285</v>
      </c>
      <c r="I1377" s="2">
        <v>57</v>
      </c>
      <c r="J1377" s="2">
        <v>0.76659528907922914</v>
      </c>
      <c r="M1377" s="2" t="s">
        <v>65</v>
      </c>
      <c r="N1377" s="2" t="s">
        <v>3309</v>
      </c>
      <c r="O1377" s="2" t="s">
        <v>3310</v>
      </c>
      <c r="P1377" s="2">
        <v>0.6</v>
      </c>
    </row>
    <row r="1378" spans="1:16" ht="15.75" customHeight="1" x14ac:dyDescent="0.25">
      <c r="A1378" s="2" t="s">
        <v>147</v>
      </c>
      <c r="B1378" s="2" t="s">
        <v>37</v>
      </c>
      <c r="C1378" s="2" t="s">
        <v>38</v>
      </c>
      <c r="D1378" s="2" t="s">
        <v>55</v>
      </c>
      <c r="E1378" s="2" t="s">
        <v>282</v>
      </c>
      <c r="F1378" s="2" t="s">
        <v>26</v>
      </c>
      <c r="G1378" s="2" t="s">
        <v>390</v>
      </c>
      <c r="H1378" s="2" t="s">
        <v>285</v>
      </c>
      <c r="I1378" s="2">
        <v>58</v>
      </c>
      <c r="J1378" s="2">
        <v>0.743099787685775</v>
      </c>
      <c r="M1378" s="2" t="s">
        <v>65</v>
      </c>
      <c r="N1378" s="2" t="s">
        <v>3311</v>
      </c>
      <c r="O1378" s="2" t="s">
        <v>3312</v>
      </c>
      <c r="P1378" s="2">
        <v>0.8</v>
      </c>
    </row>
    <row r="1379" spans="1:16" ht="15.75" customHeight="1" x14ac:dyDescent="0.25">
      <c r="A1379" s="2" t="s">
        <v>147</v>
      </c>
      <c r="B1379" s="2" t="s">
        <v>37</v>
      </c>
      <c r="C1379" s="2" t="s">
        <v>38</v>
      </c>
      <c r="D1379" s="2" t="s">
        <v>55</v>
      </c>
      <c r="E1379" s="2" t="s">
        <v>282</v>
      </c>
      <c r="F1379" s="2" t="s">
        <v>26</v>
      </c>
      <c r="G1379" s="2" t="s">
        <v>397</v>
      </c>
      <c r="H1379" s="2" t="s">
        <v>285</v>
      </c>
      <c r="I1379" s="2">
        <v>59</v>
      </c>
      <c r="J1379" s="2">
        <v>0.72016460905349811</v>
      </c>
      <c r="M1379" s="2" t="s">
        <v>65</v>
      </c>
      <c r="N1379" s="2" t="s">
        <v>3313</v>
      </c>
      <c r="O1379" s="2" t="s">
        <v>3314</v>
      </c>
      <c r="P1379" s="2">
        <v>0.6</v>
      </c>
    </row>
    <row r="1380" spans="1:16" ht="15.75" customHeight="1" x14ac:dyDescent="0.25">
      <c r="A1380" s="2" t="s">
        <v>147</v>
      </c>
      <c r="B1380" s="2" t="s">
        <v>37</v>
      </c>
      <c r="C1380" s="2" t="s">
        <v>38</v>
      </c>
      <c r="D1380" s="2" t="s">
        <v>55</v>
      </c>
      <c r="E1380" s="2" t="s">
        <v>282</v>
      </c>
      <c r="F1380" s="2" t="s">
        <v>26</v>
      </c>
      <c r="G1380" s="2" t="s">
        <v>402</v>
      </c>
      <c r="H1380" s="2" t="s">
        <v>285</v>
      </c>
      <c r="I1380" s="2">
        <v>60</v>
      </c>
      <c r="J1380" s="2">
        <v>0.74739039665970775</v>
      </c>
      <c r="M1380" s="2" t="s">
        <v>65</v>
      </c>
      <c r="N1380" s="2" t="s">
        <v>3315</v>
      </c>
      <c r="O1380" s="2" t="s">
        <v>3316</v>
      </c>
      <c r="P1380" s="2">
        <v>0.6</v>
      </c>
    </row>
    <row r="1381" spans="1:16" ht="15.75" customHeight="1" x14ac:dyDescent="0.25">
      <c r="A1381" s="2" t="s">
        <v>147</v>
      </c>
      <c r="B1381" s="2" t="s">
        <v>37</v>
      </c>
      <c r="C1381" s="2" t="s">
        <v>38</v>
      </c>
      <c r="D1381" s="2" t="s">
        <v>55</v>
      </c>
      <c r="E1381" s="2" t="s">
        <v>282</v>
      </c>
      <c r="F1381" s="2" t="s">
        <v>26</v>
      </c>
      <c r="G1381" s="2" t="s">
        <v>407</v>
      </c>
      <c r="H1381" s="2" t="s">
        <v>285</v>
      </c>
      <c r="I1381" s="2">
        <v>61</v>
      </c>
      <c r="J1381" s="2">
        <v>0.75555555555555542</v>
      </c>
      <c r="M1381" s="2" t="s">
        <v>65</v>
      </c>
      <c r="N1381" s="2" t="s">
        <v>3317</v>
      </c>
      <c r="O1381" s="2" t="s">
        <v>3318</v>
      </c>
      <c r="P1381" s="2">
        <v>0.6</v>
      </c>
    </row>
    <row r="1382" spans="1:16" ht="15.75" customHeight="1" x14ac:dyDescent="0.25">
      <c r="A1382" s="2" t="s">
        <v>147</v>
      </c>
      <c r="B1382" s="2" t="s">
        <v>37</v>
      </c>
      <c r="C1382" s="2" t="s">
        <v>38</v>
      </c>
      <c r="D1382" s="2" t="s">
        <v>364</v>
      </c>
      <c r="E1382" s="2" t="s">
        <v>412</v>
      </c>
      <c r="F1382" s="2" t="s">
        <v>54</v>
      </c>
      <c r="G1382" s="2" t="s">
        <v>413</v>
      </c>
      <c r="H1382" s="2" t="s">
        <v>377</v>
      </c>
      <c r="I1382" s="2">
        <v>42</v>
      </c>
      <c r="J1382" s="2">
        <v>0.79002079002079006</v>
      </c>
      <c r="M1382" s="2" t="s">
        <v>65</v>
      </c>
      <c r="N1382" s="2" t="s">
        <v>3319</v>
      </c>
      <c r="O1382" s="2" t="s">
        <v>3320</v>
      </c>
      <c r="P1382" s="2">
        <v>0.9</v>
      </c>
    </row>
    <row r="1383" spans="1:16" ht="15.75" customHeight="1" x14ac:dyDescent="0.25">
      <c r="A1383" s="2" t="s">
        <v>147</v>
      </c>
      <c r="B1383" s="2" t="s">
        <v>37</v>
      </c>
      <c r="C1383" s="2" t="s">
        <v>38</v>
      </c>
      <c r="D1383" s="2" t="s">
        <v>364</v>
      </c>
      <c r="E1383" s="2" t="s">
        <v>412</v>
      </c>
      <c r="F1383" s="2" t="s">
        <v>54</v>
      </c>
      <c r="G1383" s="2" t="s">
        <v>418</v>
      </c>
      <c r="H1383" s="2" t="s">
        <v>377</v>
      </c>
      <c r="I1383" s="2">
        <v>43</v>
      </c>
      <c r="J1383" s="2">
        <v>0.79237288135593231</v>
      </c>
      <c r="M1383" s="2" t="s">
        <v>65</v>
      </c>
      <c r="N1383" s="2" t="s">
        <v>3321</v>
      </c>
      <c r="O1383" s="2" t="s">
        <v>3322</v>
      </c>
      <c r="P1383" s="2">
        <v>0.6</v>
      </c>
    </row>
    <row r="1384" spans="1:16" ht="15.75" customHeight="1" x14ac:dyDescent="0.25">
      <c r="A1384" s="2" t="s">
        <v>147</v>
      </c>
      <c r="B1384" s="2" t="s">
        <v>37</v>
      </c>
      <c r="C1384" s="2" t="s">
        <v>38</v>
      </c>
      <c r="D1384" s="2" t="s">
        <v>364</v>
      </c>
      <c r="E1384" s="2" t="s">
        <v>412</v>
      </c>
      <c r="F1384" s="2" t="s">
        <v>54</v>
      </c>
      <c r="G1384" s="2" t="s">
        <v>423</v>
      </c>
      <c r="H1384" s="2" t="s">
        <v>377</v>
      </c>
      <c r="I1384" s="2">
        <v>44</v>
      </c>
      <c r="J1384" s="2">
        <v>0.78099173553719015</v>
      </c>
      <c r="M1384" s="2" t="s">
        <v>65</v>
      </c>
      <c r="N1384" s="2" t="s">
        <v>3323</v>
      </c>
      <c r="O1384" s="2" t="s">
        <v>3324</v>
      </c>
      <c r="P1384" s="2">
        <v>0.6</v>
      </c>
    </row>
    <row r="1385" spans="1:16" ht="15.75" customHeight="1" x14ac:dyDescent="0.25">
      <c r="A1385" s="2" t="s">
        <v>147</v>
      </c>
      <c r="B1385" s="2" t="s">
        <v>37</v>
      </c>
      <c r="C1385" s="2" t="s">
        <v>38</v>
      </c>
      <c r="D1385" s="2" t="s">
        <v>364</v>
      </c>
      <c r="E1385" s="2" t="s">
        <v>412</v>
      </c>
      <c r="F1385" s="2" t="s">
        <v>54</v>
      </c>
      <c r="G1385" s="2" t="s">
        <v>428</v>
      </c>
      <c r="H1385" s="2" t="s">
        <v>377</v>
      </c>
      <c r="I1385" s="2">
        <v>45</v>
      </c>
      <c r="J1385" s="2">
        <v>0.78406708595387842</v>
      </c>
      <c r="M1385" s="2" t="s">
        <v>65</v>
      </c>
      <c r="N1385" s="2" t="s">
        <v>3325</v>
      </c>
      <c r="O1385" s="2" t="s">
        <v>3326</v>
      </c>
      <c r="P1385" s="2">
        <v>0.6</v>
      </c>
    </row>
    <row r="1386" spans="1:16" ht="15.75" customHeight="1" x14ac:dyDescent="0.25">
      <c r="A1386" s="2" t="s">
        <v>147</v>
      </c>
      <c r="B1386" s="2" t="s">
        <v>37</v>
      </c>
      <c r="C1386" s="2" t="s">
        <v>38</v>
      </c>
      <c r="D1386" s="2" t="s">
        <v>364</v>
      </c>
      <c r="E1386" s="2" t="s">
        <v>412</v>
      </c>
      <c r="F1386" s="2" t="s">
        <v>54</v>
      </c>
      <c r="G1386" s="2" t="s">
        <v>433</v>
      </c>
      <c r="H1386" s="2" t="s">
        <v>377</v>
      </c>
      <c r="I1386" s="2">
        <v>46</v>
      </c>
      <c r="J1386" s="2">
        <v>0.76955602536997891</v>
      </c>
      <c r="M1386" s="2" t="s">
        <v>65</v>
      </c>
      <c r="N1386" s="2" t="s">
        <v>3327</v>
      </c>
      <c r="O1386" s="2" t="s">
        <v>3328</v>
      </c>
      <c r="P1386" s="2">
        <v>0.6</v>
      </c>
    </row>
    <row r="1387" spans="1:16" ht="15.75" customHeight="1" x14ac:dyDescent="0.25">
      <c r="A1387" s="2" t="s">
        <v>147</v>
      </c>
      <c r="B1387" s="2" t="s">
        <v>37</v>
      </c>
      <c r="C1387" s="2" t="s">
        <v>38</v>
      </c>
      <c r="D1387" s="2" t="s">
        <v>364</v>
      </c>
      <c r="E1387" s="2" t="s">
        <v>412</v>
      </c>
      <c r="F1387" s="2" t="s">
        <v>54</v>
      </c>
      <c r="G1387" s="2" t="s">
        <v>438</v>
      </c>
      <c r="H1387" s="2" t="s">
        <v>377</v>
      </c>
      <c r="I1387" s="2">
        <v>47</v>
      </c>
      <c r="J1387" s="2">
        <v>0.78260869565217395</v>
      </c>
      <c r="M1387" s="2" t="s">
        <v>65</v>
      </c>
      <c r="N1387" s="2" t="s">
        <v>3329</v>
      </c>
      <c r="O1387" s="2" t="s">
        <v>3330</v>
      </c>
      <c r="P1387" s="2">
        <v>0.6</v>
      </c>
    </row>
    <row r="1388" spans="1:16" ht="15.75" customHeight="1" x14ac:dyDescent="0.25">
      <c r="A1388" s="2" t="s">
        <v>147</v>
      </c>
      <c r="B1388" s="2" t="s">
        <v>37</v>
      </c>
      <c r="C1388" s="2" t="s">
        <v>38</v>
      </c>
      <c r="D1388" s="2" t="s">
        <v>364</v>
      </c>
      <c r="E1388" s="2" t="s">
        <v>412</v>
      </c>
      <c r="F1388" s="2" t="s">
        <v>54</v>
      </c>
      <c r="G1388" s="2" t="s">
        <v>443</v>
      </c>
      <c r="H1388" s="2" t="s">
        <v>377</v>
      </c>
      <c r="I1388" s="2">
        <v>48</v>
      </c>
      <c r="J1388" s="2">
        <v>0.80084745762711873</v>
      </c>
      <c r="M1388" s="2" t="s">
        <v>65</v>
      </c>
      <c r="N1388" s="2" t="s">
        <v>3331</v>
      </c>
      <c r="O1388" s="2" t="s">
        <v>3332</v>
      </c>
      <c r="P1388" s="2">
        <v>0.6</v>
      </c>
    </row>
    <row r="1389" spans="1:16" ht="15.75" customHeight="1" x14ac:dyDescent="0.25">
      <c r="A1389" s="2" t="s">
        <v>147</v>
      </c>
      <c r="B1389" s="2" t="s">
        <v>37</v>
      </c>
      <c r="C1389" s="2" t="s">
        <v>38</v>
      </c>
      <c r="D1389" s="2" t="s">
        <v>364</v>
      </c>
      <c r="E1389" s="2" t="s">
        <v>412</v>
      </c>
      <c r="F1389" s="2" t="s">
        <v>54</v>
      </c>
      <c r="G1389" s="2" t="s">
        <v>448</v>
      </c>
      <c r="H1389" s="2" t="s">
        <v>377</v>
      </c>
      <c r="I1389" s="2">
        <v>49</v>
      </c>
      <c r="J1389" s="2">
        <v>0.79746835443037989</v>
      </c>
      <c r="M1389" s="2" t="s">
        <v>65</v>
      </c>
      <c r="N1389" s="2" t="s">
        <v>3333</v>
      </c>
      <c r="O1389" s="2" t="s">
        <v>3334</v>
      </c>
      <c r="P1389" s="2">
        <v>0.6</v>
      </c>
    </row>
    <row r="1390" spans="1:16" ht="15.75" customHeight="1" x14ac:dyDescent="0.25">
      <c r="A1390" s="2" t="s">
        <v>147</v>
      </c>
      <c r="B1390" s="2" t="s">
        <v>37</v>
      </c>
      <c r="C1390" s="2" t="s">
        <v>38</v>
      </c>
      <c r="D1390" s="2" t="s">
        <v>364</v>
      </c>
      <c r="E1390" s="2" t="s">
        <v>412</v>
      </c>
      <c r="F1390" s="2" t="s">
        <v>54</v>
      </c>
      <c r="G1390" s="2" t="s">
        <v>453</v>
      </c>
      <c r="H1390" s="2" t="s">
        <v>377</v>
      </c>
      <c r="I1390" s="2">
        <v>50</v>
      </c>
      <c r="J1390" s="2">
        <v>0.78980891719745228</v>
      </c>
      <c r="M1390" s="2" t="s">
        <v>65</v>
      </c>
      <c r="N1390" s="2" t="s">
        <v>3335</v>
      </c>
      <c r="O1390" s="2" t="s">
        <v>3336</v>
      </c>
      <c r="P1390" s="2">
        <v>0.6</v>
      </c>
    </row>
    <row r="1391" spans="1:16" ht="15.75" customHeight="1" x14ac:dyDescent="0.25">
      <c r="A1391" s="2" t="s">
        <v>147</v>
      </c>
      <c r="B1391" s="2" t="s">
        <v>37</v>
      </c>
      <c r="C1391" s="2" t="s">
        <v>38</v>
      </c>
      <c r="D1391" s="2" t="s">
        <v>364</v>
      </c>
      <c r="E1391" s="2" t="s">
        <v>412</v>
      </c>
      <c r="F1391" s="2" t="s">
        <v>54</v>
      </c>
      <c r="G1391" s="2" t="s">
        <v>458</v>
      </c>
      <c r="H1391" s="2" t="s">
        <v>377</v>
      </c>
      <c r="I1391" s="2">
        <v>51</v>
      </c>
      <c r="J1391" s="2">
        <v>0.80425531914893633</v>
      </c>
      <c r="M1391" s="2" t="s">
        <v>65</v>
      </c>
      <c r="N1391" s="2" t="s">
        <v>3337</v>
      </c>
      <c r="O1391" s="2" t="s">
        <v>3338</v>
      </c>
      <c r="P1391" s="2">
        <v>0.6</v>
      </c>
    </row>
    <row r="1392" spans="1:16" ht="15.75" customHeight="1" x14ac:dyDescent="0.25">
      <c r="A1392" s="2" t="s">
        <v>147</v>
      </c>
      <c r="B1392" s="2" t="s">
        <v>37</v>
      </c>
      <c r="C1392" s="2" t="s">
        <v>38</v>
      </c>
      <c r="D1392" s="2" t="s">
        <v>364</v>
      </c>
      <c r="E1392" s="2" t="s">
        <v>412</v>
      </c>
      <c r="F1392" s="2" t="s">
        <v>54</v>
      </c>
      <c r="G1392" s="2" t="s">
        <v>463</v>
      </c>
      <c r="H1392" s="2" t="s">
        <v>377</v>
      </c>
      <c r="I1392" s="2">
        <v>52</v>
      </c>
      <c r="J1392" s="2">
        <v>0.81779661016949157</v>
      </c>
      <c r="M1392" s="2" t="s">
        <v>65</v>
      </c>
      <c r="N1392" s="2" t="s">
        <v>3339</v>
      </c>
      <c r="O1392" s="2" t="s">
        <v>3340</v>
      </c>
      <c r="P1392" s="2">
        <v>0.6</v>
      </c>
    </row>
    <row r="1393" spans="1:16" ht="15.75" customHeight="1" x14ac:dyDescent="0.25">
      <c r="A1393" s="2" t="s">
        <v>147</v>
      </c>
      <c r="B1393" s="2" t="s">
        <v>37</v>
      </c>
      <c r="C1393" s="2" t="s">
        <v>38</v>
      </c>
      <c r="D1393" s="2" t="s">
        <v>364</v>
      </c>
      <c r="E1393" s="2" t="s">
        <v>412</v>
      </c>
      <c r="F1393" s="2" t="s">
        <v>54</v>
      </c>
      <c r="G1393" s="2" t="s">
        <v>468</v>
      </c>
      <c r="H1393" s="2" t="s">
        <v>377</v>
      </c>
      <c r="I1393" s="2">
        <v>53</v>
      </c>
      <c r="J1393" s="2">
        <v>0.7773109243697478</v>
      </c>
      <c r="M1393" s="2" t="s">
        <v>65</v>
      </c>
      <c r="N1393" s="2" t="s">
        <v>3341</v>
      </c>
      <c r="O1393" s="2" t="s">
        <v>3342</v>
      </c>
      <c r="P1393" s="2">
        <v>0.8</v>
      </c>
    </row>
    <row r="1394" spans="1:16" ht="15.75" customHeight="1" x14ac:dyDescent="0.25">
      <c r="A1394" s="2" t="s">
        <v>147</v>
      </c>
      <c r="B1394" s="2" t="s">
        <v>37</v>
      </c>
      <c r="C1394" s="2" t="s">
        <v>38</v>
      </c>
      <c r="D1394" s="2" t="s">
        <v>364</v>
      </c>
      <c r="E1394" s="2" t="s">
        <v>412</v>
      </c>
      <c r="F1394" s="2" t="s">
        <v>54</v>
      </c>
      <c r="G1394" s="2" t="s">
        <v>473</v>
      </c>
      <c r="H1394" s="2" t="s">
        <v>377</v>
      </c>
      <c r="I1394" s="2">
        <v>54</v>
      </c>
      <c r="J1394" s="2">
        <v>0.78481012658227844</v>
      </c>
      <c r="M1394" s="2" t="s">
        <v>65</v>
      </c>
      <c r="N1394" s="2" t="s">
        <v>3343</v>
      </c>
      <c r="O1394" s="2" t="s">
        <v>3344</v>
      </c>
      <c r="P1394" s="2">
        <v>0.6</v>
      </c>
    </row>
    <row r="1395" spans="1:16" ht="15.75" customHeight="1" x14ac:dyDescent="0.25">
      <c r="A1395" s="2" t="s">
        <v>147</v>
      </c>
      <c r="B1395" s="2" t="s">
        <v>37</v>
      </c>
      <c r="C1395" s="2" t="s">
        <v>38</v>
      </c>
      <c r="D1395" s="2" t="s">
        <v>364</v>
      </c>
      <c r="E1395" s="2" t="s">
        <v>412</v>
      </c>
      <c r="F1395" s="2" t="s">
        <v>54</v>
      </c>
      <c r="G1395" s="2" t="s">
        <v>478</v>
      </c>
      <c r="H1395" s="2" t="s">
        <v>377</v>
      </c>
      <c r="I1395" s="2">
        <v>55</v>
      </c>
      <c r="J1395" s="2">
        <v>0.78333333333333344</v>
      </c>
      <c r="M1395" s="2" t="s">
        <v>65</v>
      </c>
      <c r="N1395" s="2" t="s">
        <v>3345</v>
      </c>
      <c r="O1395" s="2" t="s">
        <v>3346</v>
      </c>
      <c r="P1395" s="2">
        <v>0.6</v>
      </c>
    </row>
    <row r="1396" spans="1:16" ht="15.75" customHeight="1" x14ac:dyDescent="0.25">
      <c r="A1396" s="2" t="s">
        <v>147</v>
      </c>
      <c r="B1396" s="2" t="s">
        <v>37</v>
      </c>
      <c r="C1396" s="2" t="s">
        <v>38</v>
      </c>
      <c r="D1396" s="2" t="s">
        <v>364</v>
      </c>
      <c r="E1396" s="2" t="s">
        <v>412</v>
      </c>
      <c r="F1396" s="2" t="s">
        <v>54</v>
      </c>
      <c r="G1396" s="2" t="s">
        <v>483</v>
      </c>
      <c r="H1396" s="2" t="s">
        <v>377</v>
      </c>
      <c r="I1396" s="2">
        <v>56</v>
      </c>
      <c r="J1396" s="2">
        <v>0.80170575692963753</v>
      </c>
      <c r="M1396" s="2" t="s">
        <v>65</v>
      </c>
      <c r="N1396" s="2" t="s">
        <v>3347</v>
      </c>
      <c r="O1396" s="2" t="s">
        <v>3348</v>
      </c>
      <c r="P1396" s="2">
        <v>0.6</v>
      </c>
    </row>
    <row r="1397" spans="1:16" ht="15.75" customHeight="1" x14ac:dyDescent="0.25">
      <c r="A1397" s="2" t="s">
        <v>147</v>
      </c>
      <c r="B1397" s="2" t="s">
        <v>37</v>
      </c>
      <c r="C1397" s="2" t="s">
        <v>38</v>
      </c>
      <c r="D1397" s="2" t="s">
        <v>364</v>
      </c>
      <c r="E1397" s="2" t="s">
        <v>412</v>
      </c>
      <c r="F1397" s="2" t="s">
        <v>54</v>
      </c>
      <c r="G1397" s="2" t="s">
        <v>488</v>
      </c>
      <c r="H1397" s="2" t="s">
        <v>377</v>
      </c>
      <c r="I1397" s="2">
        <v>57</v>
      </c>
      <c r="J1397" s="2">
        <v>0.79002079002079006</v>
      </c>
      <c r="M1397" s="2" t="s">
        <v>65</v>
      </c>
      <c r="N1397" s="2" t="s">
        <v>3349</v>
      </c>
      <c r="O1397" s="2" t="s">
        <v>3350</v>
      </c>
      <c r="P1397" s="2">
        <v>0.7</v>
      </c>
    </row>
    <row r="1398" spans="1:16" ht="15.75" customHeight="1" x14ac:dyDescent="0.25">
      <c r="A1398" s="2" t="s">
        <v>147</v>
      </c>
      <c r="B1398" s="2" t="s">
        <v>37</v>
      </c>
      <c r="C1398" s="2" t="s">
        <v>38</v>
      </c>
      <c r="D1398" s="2" t="s">
        <v>364</v>
      </c>
      <c r="E1398" s="2" t="s">
        <v>412</v>
      </c>
      <c r="F1398" s="2" t="s">
        <v>54</v>
      </c>
      <c r="G1398" s="2" t="s">
        <v>493</v>
      </c>
      <c r="H1398" s="2" t="s">
        <v>377</v>
      </c>
      <c r="I1398" s="2">
        <v>58</v>
      </c>
      <c r="J1398" s="2">
        <v>0.79749478079331937</v>
      </c>
      <c r="M1398" s="2" t="s">
        <v>65</v>
      </c>
      <c r="N1398" s="2" t="s">
        <v>3351</v>
      </c>
      <c r="O1398" s="2" t="s">
        <v>3352</v>
      </c>
      <c r="P1398" s="2">
        <v>0.6</v>
      </c>
    </row>
    <row r="1399" spans="1:16" ht="15.75" customHeight="1" x14ac:dyDescent="0.25">
      <c r="A1399" s="2" t="s">
        <v>147</v>
      </c>
      <c r="B1399" s="2" t="s">
        <v>37</v>
      </c>
      <c r="C1399" s="2" t="s">
        <v>38</v>
      </c>
      <c r="D1399" s="2" t="s">
        <v>364</v>
      </c>
      <c r="E1399" s="2" t="s">
        <v>412</v>
      </c>
      <c r="F1399" s="2" t="s">
        <v>54</v>
      </c>
      <c r="G1399" s="2" t="s">
        <v>498</v>
      </c>
      <c r="H1399" s="2" t="s">
        <v>377</v>
      </c>
      <c r="I1399" s="2">
        <v>59</v>
      </c>
      <c r="J1399" s="2">
        <v>0.78695652173913044</v>
      </c>
      <c r="M1399" s="2" t="s">
        <v>65</v>
      </c>
      <c r="N1399" s="2" t="s">
        <v>3353</v>
      </c>
      <c r="O1399" s="2" t="s">
        <v>3354</v>
      </c>
      <c r="P1399" s="2">
        <v>0.6</v>
      </c>
    </row>
    <row r="1400" spans="1:16" ht="15.75" customHeight="1" x14ac:dyDescent="0.25">
      <c r="A1400" s="2" t="s">
        <v>147</v>
      </c>
      <c r="B1400" s="2" t="s">
        <v>37</v>
      </c>
      <c r="C1400" s="2" t="s">
        <v>38</v>
      </c>
      <c r="D1400" s="2" t="s">
        <v>364</v>
      </c>
      <c r="E1400" s="2" t="s">
        <v>412</v>
      </c>
      <c r="F1400" s="2" t="s">
        <v>54</v>
      </c>
      <c r="G1400" s="2" t="s">
        <v>503</v>
      </c>
      <c r="H1400" s="2" t="s">
        <v>377</v>
      </c>
      <c r="I1400" s="2">
        <v>60</v>
      </c>
      <c r="J1400" s="2">
        <v>0.77868852459016391</v>
      </c>
      <c r="M1400" s="2" t="s">
        <v>65</v>
      </c>
      <c r="N1400" s="2" t="s">
        <v>3355</v>
      </c>
      <c r="O1400" s="2" t="s">
        <v>3356</v>
      </c>
      <c r="P1400" s="2">
        <v>0.6</v>
      </c>
    </row>
    <row r="1401" spans="1:16" ht="15.75" customHeight="1" x14ac:dyDescent="0.25">
      <c r="A1401" s="2" t="s">
        <v>147</v>
      </c>
      <c r="B1401" s="2" t="s">
        <v>37</v>
      </c>
      <c r="C1401" s="2" t="s">
        <v>38</v>
      </c>
      <c r="D1401" s="2" t="s">
        <v>364</v>
      </c>
      <c r="E1401" s="2" t="s">
        <v>412</v>
      </c>
      <c r="F1401" s="2" t="s">
        <v>54</v>
      </c>
      <c r="G1401" s="2" t="s">
        <v>508</v>
      </c>
      <c r="H1401" s="2" t="s">
        <v>377</v>
      </c>
      <c r="I1401" s="2">
        <v>61</v>
      </c>
      <c r="J1401" s="2">
        <v>0.79508196721311475</v>
      </c>
      <c r="M1401" s="2" t="s">
        <v>65</v>
      </c>
      <c r="N1401" s="2" t="s">
        <v>3357</v>
      </c>
      <c r="O1401" s="2" t="s">
        <v>3358</v>
      </c>
      <c r="P1401" s="2">
        <v>0.6</v>
      </c>
    </row>
    <row r="1402" spans="1:16" ht="15.75" customHeight="1" x14ac:dyDescent="0.25">
      <c r="A1402" s="2" t="s">
        <v>147</v>
      </c>
      <c r="B1402" s="2" t="s">
        <v>37</v>
      </c>
      <c r="C1402" s="2" t="s">
        <v>38</v>
      </c>
      <c r="D1402" s="2" t="s">
        <v>364</v>
      </c>
      <c r="E1402" s="2" t="s">
        <v>513</v>
      </c>
      <c r="F1402" s="2" t="s">
        <v>40</v>
      </c>
      <c r="G1402" s="2" t="s">
        <v>514</v>
      </c>
      <c r="H1402" s="2" t="s">
        <v>372</v>
      </c>
      <c r="I1402" s="2">
        <v>42</v>
      </c>
      <c r="J1402" s="2">
        <v>0.79538904899135443</v>
      </c>
      <c r="M1402" s="2" t="s">
        <v>65</v>
      </c>
      <c r="N1402" s="2" t="s">
        <v>3359</v>
      </c>
      <c r="O1402" s="2" t="s">
        <v>3360</v>
      </c>
      <c r="P1402" s="2">
        <v>1</v>
      </c>
    </row>
    <row r="1403" spans="1:16" ht="15.75" customHeight="1" x14ac:dyDescent="0.25">
      <c r="A1403" s="2" t="s">
        <v>147</v>
      </c>
      <c r="B1403" s="2" t="s">
        <v>37</v>
      </c>
      <c r="C1403" s="2" t="s">
        <v>38</v>
      </c>
      <c r="D1403" s="2" t="s">
        <v>364</v>
      </c>
      <c r="E1403" s="2" t="s">
        <v>513</v>
      </c>
      <c r="F1403" s="2" t="s">
        <v>40</v>
      </c>
      <c r="G1403" s="2" t="s">
        <v>519</v>
      </c>
      <c r="H1403" s="2" t="s">
        <v>372</v>
      </c>
      <c r="I1403" s="2">
        <v>43</v>
      </c>
      <c r="J1403" s="2">
        <v>0.77777777777777779</v>
      </c>
      <c r="M1403" s="2" t="s">
        <v>65</v>
      </c>
      <c r="N1403" s="2" t="s">
        <v>3361</v>
      </c>
      <c r="O1403" s="2" t="s">
        <v>3362</v>
      </c>
      <c r="P1403" s="2">
        <v>0.6</v>
      </c>
    </row>
    <row r="1404" spans="1:16" ht="15.75" customHeight="1" x14ac:dyDescent="0.25">
      <c r="A1404" s="2" t="s">
        <v>147</v>
      </c>
      <c r="B1404" s="2" t="s">
        <v>37</v>
      </c>
      <c r="C1404" s="2" t="s">
        <v>38</v>
      </c>
      <c r="D1404" s="2" t="s">
        <v>364</v>
      </c>
      <c r="E1404" s="2" t="s">
        <v>513</v>
      </c>
      <c r="F1404" s="2" t="s">
        <v>40</v>
      </c>
      <c r="G1404" s="2" t="s">
        <v>524</v>
      </c>
      <c r="H1404" s="2" t="s">
        <v>372</v>
      </c>
      <c r="I1404" s="2">
        <v>44</v>
      </c>
      <c r="J1404" s="2">
        <v>0.80116959064327486</v>
      </c>
      <c r="M1404" s="2" t="s">
        <v>65</v>
      </c>
      <c r="N1404" s="2" t="s">
        <v>3363</v>
      </c>
      <c r="O1404" s="2" t="s">
        <v>3364</v>
      </c>
      <c r="P1404" s="2">
        <v>0.6</v>
      </c>
    </row>
    <row r="1405" spans="1:16" ht="15.75" customHeight="1" x14ac:dyDescent="0.25">
      <c r="A1405" s="2" t="s">
        <v>147</v>
      </c>
      <c r="B1405" s="2" t="s">
        <v>37</v>
      </c>
      <c r="C1405" s="2" t="s">
        <v>38</v>
      </c>
      <c r="D1405" s="2" t="s">
        <v>364</v>
      </c>
      <c r="E1405" s="2" t="s">
        <v>513</v>
      </c>
      <c r="F1405" s="2" t="s">
        <v>40</v>
      </c>
      <c r="G1405" s="2" t="s">
        <v>529</v>
      </c>
      <c r="H1405" s="2" t="s">
        <v>372</v>
      </c>
      <c r="I1405" s="2">
        <v>45</v>
      </c>
      <c r="J1405" s="2">
        <v>0.81632653061224481</v>
      </c>
      <c r="M1405" s="2" t="s">
        <v>65</v>
      </c>
      <c r="N1405" s="2" t="s">
        <v>3365</v>
      </c>
      <c r="O1405" s="2" t="s">
        <v>3366</v>
      </c>
      <c r="P1405" s="2">
        <v>0.6</v>
      </c>
    </row>
    <row r="1406" spans="1:16" ht="15.75" customHeight="1" x14ac:dyDescent="0.25">
      <c r="A1406" s="2" t="s">
        <v>147</v>
      </c>
      <c r="B1406" s="2" t="s">
        <v>37</v>
      </c>
      <c r="C1406" s="2" t="s">
        <v>38</v>
      </c>
      <c r="D1406" s="2" t="s">
        <v>364</v>
      </c>
      <c r="E1406" s="2" t="s">
        <v>513</v>
      </c>
      <c r="F1406" s="2" t="s">
        <v>40</v>
      </c>
      <c r="G1406" s="2" t="s">
        <v>534</v>
      </c>
      <c r="H1406" s="2" t="s">
        <v>372</v>
      </c>
      <c r="I1406" s="2">
        <v>46</v>
      </c>
      <c r="J1406" s="2">
        <v>0.77653631284916202</v>
      </c>
      <c r="M1406" s="2" t="s">
        <v>65</v>
      </c>
      <c r="N1406" s="2" t="s">
        <v>3367</v>
      </c>
      <c r="O1406" s="2" t="s">
        <v>3368</v>
      </c>
      <c r="P1406" s="2">
        <v>0.6</v>
      </c>
    </row>
    <row r="1407" spans="1:16" ht="15.75" customHeight="1" x14ac:dyDescent="0.25">
      <c r="A1407" s="2" t="s">
        <v>147</v>
      </c>
      <c r="B1407" s="2" t="s">
        <v>37</v>
      </c>
      <c r="C1407" s="2" t="s">
        <v>38</v>
      </c>
      <c r="D1407" s="2" t="s">
        <v>364</v>
      </c>
      <c r="E1407" s="2" t="s">
        <v>513</v>
      </c>
      <c r="F1407" s="2" t="s">
        <v>40</v>
      </c>
      <c r="G1407" s="2" t="s">
        <v>539</v>
      </c>
      <c r="H1407" s="2" t="s">
        <v>372</v>
      </c>
      <c r="I1407" s="2">
        <v>47</v>
      </c>
      <c r="J1407" s="2">
        <v>0.78260869565217395</v>
      </c>
      <c r="M1407" s="2" t="s">
        <v>65</v>
      </c>
      <c r="N1407" s="2" t="s">
        <v>3369</v>
      </c>
      <c r="O1407" s="2" t="s">
        <v>3370</v>
      </c>
      <c r="P1407" s="2">
        <v>0.6</v>
      </c>
    </row>
    <row r="1408" spans="1:16" ht="15.75" customHeight="1" x14ac:dyDescent="0.25">
      <c r="A1408" s="2" t="s">
        <v>147</v>
      </c>
      <c r="B1408" s="2" t="s">
        <v>37</v>
      </c>
      <c r="C1408" s="2" t="s">
        <v>38</v>
      </c>
      <c r="D1408" s="2" t="s">
        <v>364</v>
      </c>
      <c r="E1408" s="2" t="s">
        <v>513</v>
      </c>
      <c r="F1408" s="2" t="s">
        <v>40</v>
      </c>
      <c r="G1408" s="2" t="s">
        <v>555</v>
      </c>
      <c r="H1408" s="2" t="s">
        <v>372</v>
      </c>
      <c r="I1408" s="2">
        <v>48</v>
      </c>
      <c r="J1408" s="2">
        <v>0.78089887640449451</v>
      </c>
      <c r="M1408" s="2" t="s">
        <v>65</v>
      </c>
      <c r="N1408" s="2" t="s">
        <v>3371</v>
      </c>
      <c r="O1408" s="2" t="s">
        <v>3372</v>
      </c>
      <c r="P1408" s="2">
        <v>0.6</v>
      </c>
    </row>
    <row r="1409" spans="1:16" ht="15.75" customHeight="1" x14ac:dyDescent="0.25">
      <c r="A1409" s="2" t="s">
        <v>147</v>
      </c>
      <c r="B1409" s="2" t="s">
        <v>37</v>
      </c>
      <c r="C1409" s="2" t="s">
        <v>38</v>
      </c>
      <c r="D1409" s="2" t="s">
        <v>364</v>
      </c>
      <c r="E1409" s="2" t="s">
        <v>513</v>
      </c>
      <c r="F1409" s="2" t="s">
        <v>40</v>
      </c>
      <c r="G1409" s="2" t="s">
        <v>575</v>
      </c>
      <c r="H1409" s="2" t="s">
        <v>372</v>
      </c>
      <c r="I1409" s="2">
        <v>49</v>
      </c>
      <c r="J1409" s="2">
        <v>0.79428571428571437</v>
      </c>
      <c r="M1409" s="2" t="s">
        <v>65</v>
      </c>
      <c r="N1409" s="2" t="s">
        <v>3373</v>
      </c>
      <c r="O1409" s="2" t="s">
        <v>3374</v>
      </c>
      <c r="P1409" s="2">
        <v>0.6</v>
      </c>
    </row>
    <row r="1410" spans="1:16" ht="15.75" customHeight="1" x14ac:dyDescent="0.25">
      <c r="A1410" s="2" t="s">
        <v>147</v>
      </c>
      <c r="B1410" s="2" t="s">
        <v>37</v>
      </c>
      <c r="C1410" s="2" t="s">
        <v>38</v>
      </c>
      <c r="D1410" s="2" t="s">
        <v>364</v>
      </c>
      <c r="E1410" s="2" t="s">
        <v>513</v>
      </c>
      <c r="F1410" s="2" t="s">
        <v>40</v>
      </c>
      <c r="G1410" s="2" t="s">
        <v>589</v>
      </c>
      <c r="H1410" s="2" t="s">
        <v>372</v>
      </c>
      <c r="I1410" s="2">
        <v>50</v>
      </c>
      <c r="J1410" s="2">
        <v>0.76923076923076927</v>
      </c>
      <c r="M1410" s="2" t="s">
        <v>65</v>
      </c>
      <c r="N1410" s="2" t="s">
        <v>3375</v>
      </c>
      <c r="O1410" s="2" t="s">
        <v>3376</v>
      </c>
      <c r="P1410" s="2">
        <v>0.6</v>
      </c>
    </row>
    <row r="1411" spans="1:16" ht="15.75" customHeight="1" x14ac:dyDescent="0.25">
      <c r="A1411" s="2" t="s">
        <v>147</v>
      </c>
      <c r="B1411" s="2" t="s">
        <v>37</v>
      </c>
      <c r="C1411" s="2" t="s">
        <v>38</v>
      </c>
      <c r="D1411" s="2" t="s">
        <v>364</v>
      </c>
      <c r="E1411" s="2" t="s">
        <v>513</v>
      </c>
      <c r="F1411" s="2" t="s">
        <v>40</v>
      </c>
      <c r="G1411" s="2" t="s">
        <v>603</v>
      </c>
      <c r="H1411" s="2" t="s">
        <v>372</v>
      </c>
      <c r="I1411" s="2">
        <v>51</v>
      </c>
      <c r="J1411" s="2">
        <v>0.77272727272727271</v>
      </c>
      <c r="M1411" s="2" t="s">
        <v>65</v>
      </c>
      <c r="N1411" s="2" t="s">
        <v>3377</v>
      </c>
      <c r="O1411" s="2" t="s">
        <v>3378</v>
      </c>
      <c r="P1411" s="2">
        <v>0.6</v>
      </c>
    </row>
    <row r="1412" spans="1:16" ht="15.75" customHeight="1" x14ac:dyDescent="0.25">
      <c r="A1412" s="2" t="s">
        <v>147</v>
      </c>
      <c r="B1412" s="2" t="s">
        <v>37</v>
      </c>
      <c r="C1412" s="2" t="s">
        <v>38</v>
      </c>
      <c r="D1412" s="2" t="s">
        <v>364</v>
      </c>
      <c r="E1412" s="2" t="s">
        <v>513</v>
      </c>
      <c r="F1412" s="2" t="s">
        <v>40</v>
      </c>
      <c r="G1412" s="2" t="s">
        <v>622</v>
      </c>
      <c r="H1412" s="2" t="s">
        <v>372</v>
      </c>
      <c r="I1412" s="2">
        <v>52</v>
      </c>
      <c r="J1412" s="2">
        <v>0.7580174927113702</v>
      </c>
      <c r="M1412" s="2" t="s">
        <v>65</v>
      </c>
      <c r="N1412" s="2" t="s">
        <v>3379</v>
      </c>
      <c r="O1412" s="2" t="s">
        <v>3380</v>
      </c>
      <c r="P1412" s="2">
        <v>0.6</v>
      </c>
    </row>
    <row r="1413" spans="1:16" ht="15.75" customHeight="1" x14ac:dyDescent="0.25">
      <c r="A1413" s="2" t="s">
        <v>147</v>
      </c>
      <c r="B1413" s="2" t="s">
        <v>37</v>
      </c>
      <c r="C1413" s="2" t="s">
        <v>38</v>
      </c>
      <c r="D1413" s="2" t="s">
        <v>364</v>
      </c>
      <c r="E1413" s="2" t="s">
        <v>513</v>
      </c>
      <c r="F1413" s="2" t="s">
        <v>40</v>
      </c>
      <c r="G1413" s="2" t="s">
        <v>643</v>
      </c>
      <c r="H1413" s="2" t="s">
        <v>372</v>
      </c>
      <c r="I1413" s="2">
        <v>53</v>
      </c>
      <c r="J1413" s="2">
        <v>0.79300291545189505</v>
      </c>
      <c r="M1413" s="2" t="s">
        <v>65</v>
      </c>
      <c r="N1413" s="2" t="s">
        <v>3381</v>
      </c>
      <c r="O1413" s="2" t="s">
        <v>3382</v>
      </c>
      <c r="P1413" s="2">
        <v>0.6</v>
      </c>
    </row>
    <row r="1414" spans="1:16" ht="15.75" customHeight="1" x14ac:dyDescent="0.25">
      <c r="A1414" s="2" t="s">
        <v>147</v>
      </c>
      <c r="B1414" s="2" t="s">
        <v>37</v>
      </c>
      <c r="C1414" s="2" t="s">
        <v>38</v>
      </c>
      <c r="D1414" s="2" t="s">
        <v>364</v>
      </c>
      <c r="E1414" s="2" t="s">
        <v>513</v>
      </c>
      <c r="F1414" s="2" t="s">
        <v>40</v>
      </c>
      <c r="G1414" s="2" t="s">
        <v>660</v>
      </c>
      <c r="H1414" s="2" t="s">
        <v>372</v>
      </c>
      <c r="I1414" s="2">
        <v>54</v>
      </c>
      <c r="J1414" s="2">
        <v>0.78753541076487255</v>
      </c>
      <c r="M1414" s="2" t="s">
        <v>65</v>
      </c>
      <c r="N1414" s="2" t="s">
        <v>3383</v>
      </c>
      <c r="O1414" s="2" t="s">
        <v>3384</v>
      </c>
      <c r="P1414" s="2">
        <v>0.6</v>
      </c>
    </row>
    <row r="1415" spans="1:16" ht="15.75" customHeight="1" x14ac:dyDescent="0.25">
      <c r="A1415" s="2" t="s">
        <v>147</v>
      </c>
      <c r="B1415" s="2" t="s">
        <v>37</v>
      </c>
      <c r="C1415" s="2" t="s">
        <v>38</v>
      </c>
      <c r="D1415" s="2" t="s">
        <v>364</v>
      </c>
      <c r="E1415" s="2" t="s">
        <v>513</v>
      </c>
      <c r="F1415" s="2" t="s">
        <v>40</v>
      </c>
      <c r="G1415" s="2" t="s">
        <v>665</v>
      </c>
      <c r="H1415" s="2" t="s">
        <v>372</v>
      </c>
      <c r="I1415" s="2">
        <v>55</v>
      </c>
      <c r="J1415" s="2">
        <v>0.81049562682215737</v>
      </c>
      <c r="M1415" s="2" t="s">
        <v>65</v>
      </c>
      <c r="N1415" s="2" t="s">
        <v>3385</v>
      </c>
      <c r="O1415" s="2" t="s">
        <v>3386</v>
      </c>
      <c r="P1415" s="2">
        <v>0.7</v>
      </c>
    </row>
    <row r="1416" spans="1:16" ht="15.75" customHeight="1" x14ac:dyDescent="0.25">
      <c r="A1416" s="2" t="s">
        <v>147</v>
      </c>
      <c r="B1416" s="2" t="s">
        <v>37</v>
      </c>
      <c r="C1416" s="2" t="s">
        <v>38</v>
      </c>
      <c r="D1416" s="2" t="s">
        <v>364</v>
      </c>
      <c r="E1416" s="2" t="s">
        <v>513</v>
      </c>
      <c r="F1416" s="2" t="s">
        <v>40</v>
      </c>
      <c r="G1416" s="2" t="s">
        <v>670</v>
      </c>
      <c r="H1416" s="2" t="s">
        <v>372</v>
      </c>
      <c r="I1416" s="2">
        <v>56</v>
      </c>
      <c r="J1416" s="2">
        <v>0.76744186046511631</v>
      </c>
      <c r="M1416" s="2" t="s">
        <v>65</v>
      </c>
      <c r="N1416" s="2" t="s">
        <v>3387</v>
      </c>
      <c r="O1416" s="2" t="s">
        <v>3388</v>
      </c>
      <c r="P1416" s="2">
        <v>0.6</v>
      </c>
    </row>
    <row r="1417" spans="1:16" ht="15.75" customHeight="1" x14ac:dyDescent="0.25">
      <c r="A1417" s="2" t="s">
        <v>147</v>
      </c>
      <c r="B1417" s="2" t="s">
        <v>37</v>
      </c>
      <c r="C1417" s="2" t="s">
        <v>38</v>
      </c>
      <c r="D1417" s="2" t="s">
        <v>364</v>
      </c>
      <c r="E1417" s="2" t="s">
        <v>513</v>
      </c>
      <c r="F1417" s="2" t="s">
        <v>40</v>
      </c>
      <c r="G1417" s="2" t="s">
        <v>675</v>
      </c>
      <c r="H1417" s="2" t="s">
        <v>372</v>
      </c>
      <c r="I1417" s="2">
        <v>57</v>
      </c>
      <c r="J1417" s="2">
        <v>0.73684210526315785</v>
      </c>
      <c r="M1417" s="2" t="s">
        <v>65</v>
      </c>
      <c r="N1417" s="2" t="s">
        <v>3389</v>
      </c>
      <c r="O1417" s="2" t="s">
        <v>3390</v>
      </c>
      <c r="P1417" s="2">
        <v>0.7</v>
      </c>
    </row>
    <row r="1418" spans="1:16" ht="15.75" customHeight="1" x14ac:dyDescent="0.25">
      <c r="A1418" s="2" t="s">
        <v>147</v>
      </c>
      <c r="B1418" s="2" t="s">
        <v>37</v>
      </c>
      <c r="C1418" s="2" t="s">
        <v>38</v>
      </c>
      <c r="D1418" s="2" t="s">
        <v>364</v>
      </c>
      <c r="E1418" s="2" t="s">
        <v>513</v>
      </c>
      <c r="F1418" s="2" t="s">
        <v>40</v>
      </c>
      <c r="G1418" s="2" t="s">
        <v>680</v>
      </c>
      <c r="H1418" s="2" t="s">
        <v>372</v>
      </c>
      <c r="I1418" s="2">
        <v>58</v>
      </c>
      <c r="J1418" s="2">
        <v>0.78488372093023262</v>
      </c>
      <c r="M1418" s="2" t="s">
        <v>65</v>
      </c>
      <c r="N1418" s="2" t="s">
        <v>3391</v>
      </c>
      <c r="O1418" s="2" t="s">
        <v>3392</v>
      </c>
      <c r="P1418" s="2">
        <v>0.6</v>
      </c>
    </row>
    <row r="1419" spans="1:16" ht="15.75" customHeight="1" x14ac:dyDescent="0.25">
      <c r="A1419" s="2" t="s">
        <v>147</v>
      </c>
      <c r="B1419" s="2" t="s">
        <v>37</v>
      </c>
      <c r="C1419" s="2" t="s">
        <v>38</v>
      </c>
      <c r="D1419" s="2" t="s">
        <v>364</v>
      </c>
      <c r="E1419" s="2" t="s">
        <v>513</v>
      </c>
      <c r="F1419" s="2" t="s">
        <v>40</v>
      </c>
      <c r="G1419" s="2" t="s">
        <v>685</v>
      </c>
      <c r="H1419" s="2" t="s">
        <v>372</v>
      </c>
      <c r="I1419" s="2">
        <v>59</v>
      </c>
      <c r="J1419" s="2">
        <v>0.80466472303206993</v>
      </c>
      <c r="M1419" s="2" t="s">
        <v>65</v>
      </c>
      <c r="N1419" s="2" t="s">
        <v>3393</v>
      </c>
      <c r="O1419" s="2" t="s">
        <v>3394</v>
      </c>
      <c r="P1419" s="2">
        <v>0.5</v>
      </c>
    </row>
    <row r="1420" spans="1:16" ht="15.75" customHeight="1" x14ac:dyDescent="0.25">
      <c r="A1420" s="2" t="s">
        <v>147</v>
      </c>
      <c r="B1420" s="2" t="s">
        <v>37</v>
      </c>
      <c r="C1420" s="2" t="s">
        <v>38</v>
      </c>
      <c r="D1420" s="2" t="s">
        <v>364</v>
      </c>
      <c r="E1420" s="2" t="s">
        <v>513</v>
      </c>
      <c r="F1420" s="2" t="s">
        <v>40</v>
      </c>
      <c r="G1420" s="2" t="s">
        <v>690</v>
      </c>
      <c r="H1420" s="2" t="s">
        <v>372</v>
      </c>
      <c r="I1420" s="2">
        <v>60</v>
      </c>
      <c r="J1420" s="2">
        <v>0.78717201166180761</v>
      </c>
      <c r="M1420" s="2" t="s">
        <v>65</v>
      </c>
      <c r="N1420" s="2" t="s">
        <v>3395</v>
      </c>
      <c r="O1420" s="2" t="s">
        <v>3396</v>
      </c>
      <c r="P1420" s="2">
        <v>0.6</v>
      </c>
    </row>
    <row r="1421" spans="1:16" ht="15.75" customHeight="1" x14ac:dyDescent="0.25">
      <c r="A1421" s="2" t="s">
        <v>147</v>
      </c>
      <c r="B1421" s="2" t="s">
        <v>37</v>
      </c>
      <c r="C1421" s="2" t="s">
        <v>38</v>
      </c>
      <c r="D1421" s="2" t="s">
        <v>364</v>
      </c>
      <c r="E1421" s="2" t="s">
        <v>513</v>
      </c>
      <c r="F1421" s="2" t="s">
        <v>40</v>
      </c>
      <c r="G1421" s="2" t="s">
        <v>695</v>
      </c>
      <c r="H1421" s="2" t="s">
        <v>372</v>
      </c>
      <c r="I1421" s="2">
        <v>61</v>
      </c>
      <c r="J1421" s="2">
        <v>0.78717201166180761</v>
      </c>
      <c r="M1421" s="2" t="s">
        <v>65</v>
      </c>
      <c r="N1421" s="2" t="s">
        <v>3397</v>
      </c>
      <c r="O1421" s="2" t="s">
        <v>3398</v>
      </c>
      <c r="P1421" s="2">
        <v>0.6</v>
      </c>
    </row>
    <row r="1422" spans="1:16" ht="15.75" customHeight="1" x14ac:dyDescent="0.25">
      <c r="A1422" s="2" t="s">
        <v>147</v>
      </c>
      <c r="B1422" s="2" t="s">
        <v>37</v>
      </c>
      <c r="C1422" s="2" t="s">
        <v>38</v>
      </c>
      <c r="D1422" s="2" t="s">
        <v>364</v>
      </c>
      <c r="E1422" s="2" t="s">
        <v>700</v>
      </c>
      <c r="F1422" s="2" t="s">
        <v>47</v>
      </c>
      <c r="G1422" s="2" t="s">
        <v>701</v>
      </c>
      <c r="H1422" s="2" t="s">
        <v>366</v>
      </c>
      <c r="I1422" s="2">
        <v>42</v>
      </c>
      <c r="J1422" s="2">
        <v>0.83370288248337032</v>
      </c>
      <c r="M1422" s="2" t="s">
        <v>65</v>
      </c>
      <c r="N1422" s="2" t="s">
        <v>3399</v>
      </c>
      <c r="O1422" s="2" t="s">
        <v>3400</v>
      </c>
      <c r="P1422" s="2">
        <v>0.6</v>
      </c>
    </row>
    <row r="1423" spans="1:16" ht="15.75" customHeight="1" x14ac:dyDescent="0.25">
      <c r="A1423" s="2" t="s">
        <v>147</v>
      </c>
      <c r="B1423" s="2" t="s">
        <v>37</v>
      </c>
      <c r="C1423" s="2" t="s">
        <v>38</v>
      </c>
      <c r="D1423" s="2" t="s">
        <v>364</v>
      </c>
      <c r="E1423" s="2" t="s">
        <v>700</v>
      </c>
      <c r="F1423" s="2" t="s">
        <v>47</v>
      </c>
      <c r="G1423" s="2" t="s">
        <v>706</v>
      </c>
      <c r="H1423" s="2" t="s">
        <v>366</v>
      </c>
      <c r="I1423" s="2">
        <v>43</v>
      </c>
      <c r="J1423" s="2">
        <v>0.81917211328976047</v>
      </c>
      <c r="M1423" s="2" t="s">
        <v>65</v>
      </c>
      <c r="N1423" s="2" t="s">
        <v>3401</v>
      </c>
      <c r="O1423" s="2" t="s">
        <v>3402</v>
      </c>
      <c r="P1423" s="2">
        <v>0.6</v>
      </c>
    </row>
    <row r="1424" spans="1:16" ht="15.75" customHeight="1" x14ac:dyDescent="0.25">
      <c r="A1424" s="2" t="s">
        <v>147</v>
      </c>
      <c r="B1424" s="2" t="s">
        <v>37</v>
      </c>
      <c r="C1424" s="2" t="s">
        <v>38</v>
      </c>
      <c r="D1424" s="2" t="s">
        <v>364</v>
      </c>
      <c r="E1424" s="2" t="s">
        <v>700</v>
      </c>
      <c r="F1424" s="2" t="s">
        <v>47</v>
      </c>
      <c r="G1424" s="2" t="s">
        <v>711</v>
      </c>
      <c r="H1424" s="2" t="s">
        <v>366</v>
      </c>
      <c r="I1424" s="2">
        <v>44</v>
      </c>
      <c r="J1424" s="2">
        <v>0.79399141630901293</v>
      </c>
      <c r="M1424" s="2" t="s">
        <v>65</v>
      </c>
      <c r="N1424" s="2" t="s">
        <v>3403</v>
      </c>
      <c r="O1424" s="2" t="s">
        <v>3404</v>
      </c>
      <c r="P1424" s="2">
        <v>0.6</v>
      </c>
    </row>
    <row r="1425" spans="1:16" ht="15.75" customHeight="1" x14ac:dyDescent="0.25">
      <c r="A1425" s="2" t="s">
        <v>147</v>
      </c>
      <c r="B1425" s="2" t="s">
        <v>37</v>
      </c>
      <c r="C1425" s="2" t="s">
        <v>38</v>
      </c>
      <c r="D1425" s="2" t="s">
        <v>364</v>
      </c>
      <c r="E1425" s="2" t="s">
        <v>700</v>
      </c>
      <c r="F1425" s="2" t="s">
        <v>47</v>
      </c>
      <c r="G1425" s="2" t="s">
        <v>716</v>
      </c>
      <c r="H1425" s="2" t="s">
        <v>366</v>
      </c>
      <c r="I1425" s="2">
        <v>45</v>
      </c>
      <c r="J1425" s="2">
        <v>0.82850779510022277</v>
      </c>
      <c r="M1425" s="2" t="s">
        <v>65</v>
      </c>
      <c r="N1425" s="2" t="s">
        <v>3405</v>
      </c>
      <c r="O1425" s="2" t="s">
        <v>3406</v>
      </c>
      <c r="P1425" s="2">
        <v>0.6</v>
      </c>
    </row>
    <row r="1426" spans="1:16" ht="15.75" customHeight="1" x14ac:dyDescent="0.25">
      <c r="A1426" s="2" t="s">
        <v>147</v>
      </c>
      <c r="B1426" s="2" t="s">
        <v>37</v>
      </c>
      <c r="C1426" s="2" t="s">
        <v>38</v>
      </c>
      <c r="D1426" s="2" t="s">
        <v>364</v>
      </c>
      <c r="E1426" s="2" t="s">
        <v>700</v>
      </c>
      <c r="F1426" s="2" t="s">
        <v>47</v>
      </c>
      <c r="G1426" s="2" t="s">
        <v>721</v>
      </c>
      <c r="H1426" s="2" t="s">
        <v>366</v>
      </c>
      <c r="I1426" s="2">
        <v>46</v>
      </c>
      <c r="J1426" s="2">
        <v>0.816593886462882</v>
      </c>
      <c r="M1426" s="2" t="s">
        <v>65</v>
      </c>
      <c r="N1426" s="2" t="s">
        <v>3407</v>
      </c>
      <c r="O1426" s="2" t="s">
        <v>3408</v>
      </c>
      <c r="P1426" s="2">
        <v>0.6</v>
      </c>
    </row>
    <row r="1427" spans="1:16" ht="15.75" customHeight="1" x14ac:dyDescent="0.25">
      <c r="A1427" s="2" t="s">
        <v>147</v>
      </c>
      <c r="B1427" s="2" t="s">
        <v>37</v>
      </c>
      <c r="C1427" s="2" t="s">
        <v>38</v>
      </c>
      <c r="D1427" s="2" t="s">
        <v>364</v>
      </c>
      <c r="E1427" s="2" t="s">
        <v>700</v>
      </c>
      <c r="F1427" s="2" t="s">
        <v>47</v>
      </c>
      <c r="G1427" s="2" t="s">
        <v>726</v>
      </c>
      <c r="H1427" s="2" t="s">
        <v>366</v>
      </c>
      <c r="I1427" s="2">
        <v>47</v>
      </c>
      <c r="J1427" s="2">
        <v>0.8</v>
      </c>
      <c r="M1427" s="2" t="s">
        <v>65</v>
      </c>
      <c r="N1427" s="2" t="s">
        <v>3409</v>
      </c>
      <c r="O1427" s="2" t="s">
        <v>3410</v>
      </c>
      <c r="P1427" s="2">
        <v>0.6</v>
      </c>
    </row>
    <row r="1428" spans="1:16" ht="15.75" customHeight="1" x14ac:dyDescent="0.25">
      <c r="A1428" s="2" t="s">
        <v>147</v>
      </c>
      <c r="B1428" s="2" t="s">
        <v>37</v>
      </c>
      <c r="C1428" s="2" t="s">
        <v>38</v>
      </c>
      <c r="D1428" s="2" t="s">
        <v>364</v>
      </c>
      <c r="E1428" s="2" t="s">
        <v>700</v>
      </c>
      <c r="F1428" s="2" t="s">
        <v>47</v>
      </c>
      <c r="G1428" s="2" t="s">
        <v>731</v>
      </c>
      <c r="H1428" s="2" t="s">
        <v>366</v>
      </c>
      <c r="I1428" s="2">
        <v>48</v>
      </c>
      <c r="J1428" s="2">
        <v>0.82483370288248348</v>
      </c>
      <c r="M1428" s="2" t="s">
        <v>65</v>
      </c>
      <c r="N1428" s="2" t="s">
        <v>3411</v>
      </c>
      <c r="O1428" s="2" t="s">
        <v>3412</v>
      </c>
      <c r="P1428" s="2">
        <v>0.6</v>
      </c>
    </row>
    <row r="1429" spans="1:16" ht="15.75" customHeight="1" x14ac:dyDescent="0.25">
      <c r="A1429" s="2" t="s">
        <v>147</v>
      </c>
      <c r="B1429" s="2" t="s">
        <v>37</v>
      </c>
      <c r="C1429" s="2" t="s">
        <v>38</v>
      </c>
      <c r="D1429" s="2" t="s">
        <v>364</v>
      </c>
      <c r="E1429" s="2" t="s">
        <v>700</v>
      </c>
      <c r="F1429" s="2" t="s">
        <v>47</v>
      </c>
      <c r="G1429" s="2" t="s">
        <v>736</v>
      </c>
      <c r="H1429" s="2" t="s">
        <v>366</v>
      </c>
      <c r="I1429" s="2">
        <v>49</v>
      </c>
      <c r="J1429" s="2">
        <v>0.84563758389261745</v>
      </c>
      <c r="M1429" s="2" t="s">
        <v>65</v>
      </c>
      <c r="N1429" s="2" t="s">
        <v>3413</v>
      </c>
      <c r="O1429" s="2" t="s">
        <v>3414</v>
      </c>
      <c r="P1429" s="2">
        <v>0.6</v>
      </c>
    </row>
    <row r="1430" spans="1:16" ht="15.75" customHeight="1" x14ac:dyDescent="0.25">
      <c r="A1430" s="2" t="s">
        <v>147</v>
      </c>
      <c r="B1430" s="2" t="s">
        <v>37</v>
      </c>
      <c r="C1430" s="2" t="s">
        <v>38</v>
      </c>
      <c r="D1430" s="2" t="s">
        <v>364</v>
      </c>
      <c r="E1430" s="2" t="s">
        <v>700</v>
      </c>
      <c r="F1430" s="2" t="s">
        <v>47</v>
      </c>
      <c r="G1430" s="2" t="s">
        <v>741</v>
      </c>
      <c r="H1430" s="2" t="s">
        <v>366</v>
      </c>
      <c r="I1430" s="2">
        <v>50</v>
      </c>
      <c r="J1430" s="2">
        <v>0.83111111111111113</v>
      </c>
      <c r="M1430" s="2" t="s">
        <v>65</v>
      </c>
      <c r="N1430" s="2" t="s">
        <v>3415</v>
      </c>
      <c r="O1430" s="2" t="s">
        <v>3416</v>
      </c>
      <c r="P1430" s="2">
        <v>0.5</v>
      </c>
    </row>
    <row r="1431" spans="1:16" ht="15.75" customHeight="1" x14ac:dyDescent="0.25">
      <c r="A1431" s="2" t="s">
        <v>147</v>
      </c>
      <c r="B1431" s="2" t="s">
        <v>37</v>
      </c>
      <c r="C1431" s="2" t="s">
        <v>38</v>
      </c>
      <c r="D1431" s="2" t="s">
        <v>364</v>
      </c>
      <c r="E1431" s="2" t="s">
        <v>700</v>
      </c>
      <c r="F1431" s="2" t="s">
        <v>47</v>
      </c>
      <c r="G1431" s="2" t="s">
        <v>746</v>
      </c>
      <c r="H1431" s="2" t="s">
        <v>366</v>
      </c>
      <c r="I1431" s="2">
        <v>51</v>
      </c>
      <c r="J1431" s="2">
        <v>0.82302771855010659</v>
      </c>
      <c r="M1431" s="2" t="s">
        <v>65</v>
      </c>
      <c r="N1431" s="2" t="s">
        <v>3417</v>
      </c>
      <c r="O1431" s="2" t="s">
        <v>3418</v>
      </c>
      <c r="P1431" s="2">
        <v>0.9</v>
      </c>
    </row>
    <row r="1432" spans="1:16" ht="15.75" customHeight="1" x14ac:dyDescent="0.25">
      <c r="A1432" s="2" t="s">
        <v>147</v>
      </c>
      <c r="B1432" s="2" t="s">
        <v>37</v>
      </c>
      <c r="C1432" s="2" t="s">
        <v>38</v>
      </c>
      <c r="D1432" s="2" t="s">
        <v>364</v>
      </c>
      <c r="E1432" s="2" t="s">
        <v>700</v>
      </c>
      <c r="F1432" s="2" t="s">
        <v>47</v>
      </c>
      <c r="G1432" s="2" t="s">
        <v>751</v>
      </c>
      <c r="H1432" s="2" t="s">
        <v>366</v>
      </c>
      <c r="I1432" s="2">
        <v>52</v>
      </c>
      <c r="J1432" s="2">
        <v>0.84000000000000008</v>
      </c>
      <c r="M1432" s="2" t="s">
        <v>65</v>
      </c>
      <c r="N1432" s="2" t="s">
        <v>3419</v>
      </c>
      <c r="O1432" s="2" t="s">
        <v>3420</v>
      </c>
      <c r="P1432" s="2">
        <v>0.6</v>
      </c>
    </row>
    <row r="1433" spans="1:16" ht="15.75" customHeight="1" x14ac:dyDescent="0.25">
      <c r="A1433" s="2" t="s">
        <v>147</v>
      </c>
      <c r="B1433" s="2" t="s">
        <v>37</v>
      </c>
      <c r="C1433" s="2" t="s">
        <v>38</v>
      </c>
      <c r="D1433" s="2" t="s">
        <v>364</v>
      </c>
      <c r="E1433" s="2" t="s">
        <v>700</v>
      </c>
      <c r="F1433" s="2" t="s">
        <v>47</v>
      </c>
      <c r="G1433" s="2" t="s">
        <v>756</v>
      </c>
      <c r="H1433" s="2" t="s">
        <v>366</v>
      </c>
      <c r="I1433" s="2">
        <v>53</v>
      </c>
      <c r="J1433" s="2">
        <v>0.81758241758241768</v>
      </c>
      <c r="M1433" s="2" t="s">
        <v>65</v>
      </c>
      <c r="N1433" s="2" t="s">
        <v>3421</v>
      </c>
      <c r="O1433" s="2" t="s">
        <v>3422</v>
      </c>
      <c r="P1433" s="2">
        <v>0.6</v>
      </c>
    </row>
    <row r="1434" spans="1:16" ht="15.75" customHeight="1" x14ac:dyDescent="0.25">
      <c r="A1434" s="2" t="s">
        <v>147</v>
      </c>
      <c r="B1434" s="2" t="s">
        <v>37</v>
      </c>
      <c r="C1434" s="2" t="s">
        <v>38</v>
      </c>
      <c r="D1434" s="2" t="s">
        <v>364</v>
      </c>
      <c r="E1434" s="2" t="s">
        <v>700</v>
      </c>
      <c r="F1434" s="2" t="s">
        <v>47</v>
      </c>
      <c r="G1434" s="2" t="s">
        <v>761</v>
      </c>
      <c r="H1434" s="2" t="s">
        <v>366</v>
      </c>
      <c r="I1434" s="2">
        <v>54</v>
      </c>
      <c r="J1434" s="2">
        <v>0.81318681318681318</v>
      </c>
      <c r="M1434" s="2" t="s">
        <v>65</v>
      </c>
      <c r="N1434" s="2" t="s">
        <v>3423</v>
      </c>
      <c r="O1434" s="2" t="s">
        <v>3424</v>
      </c>
      <c r="P1434" s="2">
        <v>0.6</v>
      </c>
    </row>
    <row r="1435" spans="1:16" ht="15.75" customHeight="1" x14ac:dyDescent="0.25">
      <c r="A1435" s="2" t="s">
        <v>147</v>
      </c>
      <c r="B1435" s="2" t="s">
        <v>37</v>
      </c>
      <c r="C1435" s="2" t="s">
        <v>38</v>
      </c>
      <c r="D1435" s="2" t="s">
        <v>364</v>
      </c>
      <c r="E1435" s="2" t="s">
        <v>700</v>
      </c>
      <c r="F1435" s="2" t="s">
        <v>47</v>
      </c>
      <c r="G1435" s="2" t="s">
        <v>766</v>
      </c>
      <c r="H1435" s="2" t="s">
        <v>366</v>
      </c>
      <c r="I1435" s="2">
        <v>55</v>
      </c>
      <c r="J1435" s="2">
        <v>0.83668903803132</v>
      </c>
      <c r="M1435" s="2" t="s">
        <v>65</v>
      </c>
      <c r="N1435" s="2" t="s">
        <v>3425</v>
      </c>
      <c r="O1435" s="2" t="s">
        <v>3426</v>
      </c>
      <c r="P1435" s="2">
        <v>0.6</v>
      </c>
    </row>
    <row r="1436" spans="1:16" ht="15.75" customHeight="1" x14ac:dyDescent="0.25">
      <c r="A1436" s="2" t="s">
        <v>147</v>
      </c>
      <c r="B1436" s="2" t="s">
        <v>37</v>
      </c>
      <c r="C1436" s="2" t="s">
        <v>38</v>
      </c>
      <c r="D1436" s="2" t="s">
        <v>364</v>
      </c>
      <c r="E1436" s="2" t="s">
        <v>700</v>
      </c>
      <c r="F1436" s="2" t="s">
        <v>47</v>
      </c>
      <c r="G1436" s="2" t="s">
        <v>771</v>
      </c>
      <c r="H1436" s="2" t="s">
        <v>366</v>
      </c>
      <c r="I1436" s="2">
        <v>56</v>
      </c>
      <c r="J1436" s="2">
        <v>0.82039911308203983</v>
      </c>
      <c r="M1436" s="2" t="s">
        <v>65</v>
      </c>
      <c r="N1436" s="2" t="s">
        <v>3427</v>
      </c>
      <c r="O1436" s="2" t="s">
        <v>3428</v>
      </c>
      <c r="P1436" s="2">
        <v>0.6</v>
      </c>
    </row>
    <row r="1437" spans="1:16" ht="15.75" customHeight="1" x14ac:dyDescent="0.25">
      <c r="A1437" s="2" t="s">
        <v>147</v>
      </c>
      <c r="B1437" s="2" t="s">
        <v>37</v>
      </c>
      <c r="C1437" s="2" t="s">
        <v>38</v>
      </c>
      <c r="D1437" s="2" t="s">
        <v>364</v>
      </c>
      <c r="E1437" s="2" t="s">
        <v>700</v>
      </c>
      <c r="F1437" s="2" t="s">
        <v>47</v>
      </c>
      <c r="G1437" s="2" t="s">
        <v>776</v>
      </c>
      <c r="H1437" s="2" t="s">
        <v>366</v>
      </c>
      <c r="I1437" s="2">
        <v>57</v>
      </c>
      <c r="J1437" s="2">
        <v>0.81758241758241768</v>
      </c>
      <c r="M1437" s="2" t="s">
        <v>65</v>
      </c>
      <c r="N1437" s="2" t="s">
        <v>3429</v>
      </c>
      <c r="O1437" s="2" t="s">
        <v>3430</v>
      </c>
      <c r="P1437" s="2">
        <v>0.6</v>
      </c>
    </row>
    <row r="1438" spans="1:16" ht="15.75" customHeight="1" x14ac:dyDescent="0.25">
      <c r="A1438" s="2" t="s">
        <v>147</v>
      </c>
      <c r="B1438" s="2" t="s">
        <v>37</v>
      </c>
      <c r="C1438" s="2" t="s">
        <v>38</v>
      </c>
      <c r="D1438" s="2" t="s">
        <v>364</v>
      </c>
      <c r="E1438" s="2" t="s">
        <v>700</v>
      </c>
      <c r="F1438" s="2" t="s">
        <v>47</v>
      </c>
      <c r="G1438" s="2" t="s">
        <v>781</v>
      </c>
      <c r="H1438" s="2" t="s">
        <v>366</v>
      </c>
      <c r="I1438" s="2">
        <v>58</v>
      </c>
      <c r="J1438" s="2">
        <v>0.80973451327433632</v>
      </c>
      <c r="M1438" s="2" t="s">
        <v>65</v>
      </c>
      <c r="N1438" s="2" t="s">
        <v>3431</v>
      </c>
      <c r="O1438" s="2" t="s">
        <v>3432</v>
      </c>
      <c r="P1438" s="2">
        <v>0.7</v>
      </c>
    </row>
    <row r="1439" spans="1:16" ht="15.75" customHeight="1" x14ac:dyDescent="0.25">
      <c r="A1439" s="2" t="s">
        <v>147</v>
      </c>
      <c r="B1439" s="2" t="s">
        <v>37</v>
      </c>
      <c r="C1439" s="2" t="s">
        <v>38</v>
      </c>
      <c r="D1439" s="2" t="s">
        <v>364</v>
      </c>
      <c r="E1439" s="2" t="s">
        <v>700</v>
      </c>
      <c r="F1439" s="2" t="s">
        <v>47</v>
      </c>
      <c r="G1439" s="2" t="s">
        <v>786</v>
      </c>
      <c r="H1439" s="2" t="s">
        <v>366</v>
      </c>
      <c r="I1439" s="2">
        <v>59</v>
      </c>
      <c r="J1439" s="2">
        <v>0.8318584070796462</v>
      </c>
      <c r="M1439" s="2" t="s">
        <v>65</v>
      </c>
      <c r="N1439" s="2" t="s">
        <v>3433</v>
      </c>
      <c r="O1439" s="2" t="s">
        <v>3434</v>
      </c>
      <c r="P1439" s="2">
        <v>0</v>
      </c>
    </row>
    <row r="1440" spans="1:16" ht="15.75" customHeight="1" x14ac:dyDescent="0.25">
      <c r="A1440" s="2" t="s">
        <v>147</v>
      </c>
      <c r="B1440" s="2" t="s">
        <v>37</v>
      </c>
      <c r="C1440" s="2" t="s">
        <v>38</v>
      </c>
      <c r="D1440" s="2" t="s">
        <v>364</v>
      </c>
      <c r="E1440" s="2" t="s">
        <v>700</v>
      </c>
      <c r="F1440" s="2" t="s">
        <v>47</v>
      </c>
      <c r="G1440" s="2" t="s">
        <v>791</v>
      </c>
      <c r="H1440" s="2" t="s">
        <v>366</v>
      </c>
      <c r="I1440" s="2">
        <v>60</v>
      </c>
      <c r="J1440" s="2">
        <v>0.82378854625550657</v>
      </c>
      <c r="M1440" s="2" t="s">
        <v>65</v>
      </c>
      <c r="N1440" s="2" t="s">
        <v>3435</v>
      </c>
      <c r="O1440" s="2" t="s">
        <v>3436</v>
      </c>
      <c r="P1440" s="2">
        <v>0</v>
      </c>
    </row>
    <row r="1441" spans="1:16" ht="15.75" customHeight="1" x14ac:dyDescent="0.25">
      <c r="A1441" s="2" t="s">
        <v>147</v>
      </c>
      <c r="B1441" s="2" t="s">
        <v>37</v>
      </c>
      <c r="C1441" s="2" t="s">
        <v>38</v>
      </c>
      <c r="D1441" s="2" t="s">
        <v>364</v>
      </c>
      <c r="E1441" s="2" t="s">
        <v>700</v>
      </c>
      <c r="F1441" s="2" t="s">
        <v>47</v>
      </c>
      <c r="G1441" s="2" t="s">
        <v>796</v>
      </c>
      <c r="H1441" s="2" t="s">
        <v>366</v>
      </c>
      <c r="I1441" s="2">
        <v>61</v>
      </c>
      <c r="J1441" s="2">
        <v>0.8351648351648352</v>
      </c>
      <c r="M1441" s="2" t="s">
        <v>65</v>
      </c>
      <c r="N1441" s="2" t="s">
        <v>3437</v>
      </c>
      <c r="O1441" s="2" t="s">
        <v>3438</v>
      </c>
      <c r="P1441" s="2">
        <v>0</v>
      </c>
    </row>
    <row r="1442" spans="1:16" ht="15.75" customHeight="1" x14ac:dyDescent="0.25">
      <c r="A1442" s="2" t="s">
        <v>147</v>
      </c>
      <c r="B1442" s="2" t="s">
        <v>45</v>
      </c>
      <c r="C1442" s="2" t="s">
        <v>46</v>
      </c>
      <c r="D1442" s="2" t="s">
        <v>55</v>
      </c>
      <c r="E1442" s="2" t="s">
        <v>57</v>
      </c>
      <c r="F1442" s="2" t="s">
        <v>32</v>
      </c>
      <c r="G1442" s="2" t="s">
        <v>59</v>
      </c>
      <c r="H1442" s="2" t="s">
        <v>61</v>
      </c>
      <c r="I1442" s="2">
        <v>42</v>
      </c>
      <c r="J1442" s="2">
        <v>0.77801268498942933</v>
      </c>
      <c r="K1442" s="2">
        <v>0.75720164609053497</v>
      </c>
      <c r="L1442" s="2">
        <v>0.8</v>
      </c>
      <c r="M1442" s="2" t="s">
        <v>74</v>
      </c>
      <c r="N1442" s="2" t="s">
        <v>3439</v>
      </c>
      <c r="O1442" s="2" t="s">
        <v>3440</v>
      </c>
      <c r="P1442" s="2">
        <v>2.6</v>
      </c>
    </row>
    <row r="1443" spans="1:16" ht="15.75" customHeight="1" x14ac:dyDescent="0.25">
      <c r="A1443" s="2" t="s">
        <v>147</v>
      </c>
      <c r="B1443" s="2" t="s">
        <v>45</v>
      </c>
      <c r="C1443" s="2" t="s">
        <v>46</v>
      </c>
      <c r="D1443" s="2" t="s">
        <v>55</v>
      </c>
      <c r="E1443" s="2" t="s">
        <v>57</v>
      </c>
      <c r="F1443" s="2" t="s">
        <v>32</v>
      </c>
      <c r="G1443" s="2" t="s">
        <v>71</v>
      </c>
      <c r="H1443" s="2" t="s">
        <v>61</v>
      </c>
      <c r="I1443" s="2">
        <v>43</v>
      </c>
      <c r="J1443" s="2">
        <v>0.70736842105263165</v>
      </c>
      <c r="K1443" s="2">
        <v>0.68571428571428572</v>
      </c>
      <c r="L1443" s="2">
        <v>0.73043478260869565</v>
      </c>
      <c r="M1443" s="2" t="s">
        <v>74</v>
      </c>
      <c r="N1443" s="2" t="s">
        <v>3441</v>
      </c>
      <c r="O1443" s="2" t="s">
        <v>3442</v>
      </c>
      <c r="P1443" s="2">
        <v>2.8</v>
      </c>
    </row>
    <row r="1444" spans="1:16" ht="15.75" customHeight="1" x14ac:dyDescent="0.25">
      <c r="A1444" s="2" t="s">
        <v>147</v>
      </c>
      <c r="B1444" s="2" t="s">
        <v>45</v>
      </c>
      <c r="C1444" s="2" t="s">
        <v>46</v>
      </c>
      <c r="D1444" s="2" t="s">
        <v>55</v>
      </c>
      <c r="E1444" s="2" t="s">
        <v>57</v>
      </c>
      <c r="F1444" s="2" t="s">
        <v>32</v>
      </c>
      <c r="G1444" s="2" t="s">
        <v>79</v>
      </c>
      <c r="H1444" s="2" t="s">
        <v>61</v>
      </c>
      <c r="I1444" s="2">
        <v>44</v>
      </c>
      <c r="J1444" s="2">
        <v>0.77682403433476388</v>
      </c>
      <c r="K1444" s="2">
        <v>0.76694915254237284</v>
      </c>
      <c r="L1444" s="2">
        <v>0.78695652173913044</v>
      </c>
      <c r="M1444" s="2" t="s">
        <v>74</v>
      </c>
      <c r="N1444" s="2" t="s">
        <v>3443</v>
      </c>
      <c r="O1444" s="2" t="s">
        <v>3444</v>
      </c>
      <c r="P1444" s="2">
        <v>1.4</v>
      </c>
    </row>
    <row r="1445" spans="1:16" ht="15.75" customHeight="1" x14ac:dyDescent="0.25">
      <c r="A1445" s="2" t="s">
        <v>147</v>
      </c>
      <c r="B1445" s="2" t="s">
        <v>45</v>
      </c>
      <c r="C1445" s="2" t="s">
        <v>46</v>
      </c>
      <c r="D1445" s="2" t="s">
        <v>55</v>
      </c>
      <c r="E1445" s="2" t="s">
        <v>57</v>
      </c>
      <c r="F1445" s="2" t="s">
        <v>32</v>
      </c>
      <c r="G1445" s="2" t="s">
        <v>86</v>
      </c>
      <c r="H1445" s="2" t="s">
        <v>61</v>
      </c>
      <c r="I1445" s="2">
        <v>45</v>
      </c>
      <c r="J1445" s="2">
        <v>0.73641851106639833</v>
      </c>
      <c r="K1445" s="2">
        <v>0.6853932584269663</v>
      </c>
      <c r="L1445" s="2">
        <v>0.79565217391304344</v>
      </c>
      <c r="M1445" s="2" t="s">
        <v>74</v>
      </c>
      <c r="N1445" s="2" t="s">
        <v>3445</v>
      </c>
      <c r="O1445" s="2" t="s">
        <v>3446</v>
      </c>
      <c r="P1445" s="2">
        <v>1.8</v>
      </c>
    </row>
    <row r="1446" spans="1:16" ht="15.75" customHeight="1" x14ac:dyDescent="0.25">
      <c r="A1446" s="2" t="s">
        <v>147</v>
      </c>
      <c r="B1446" s="2" t="s">
        <v>45</v>
      </c>
      <c r="C1446" s="2" t="s">
        <v>46</v>
      </c>
      <c r="D1446" s="2" t="s">
        <v>55</v>
      </c>
      <c r="E1446" s="2" t="s">
        <v>57</v>
      </c>
      <c r="F1446" s="2" t="s">
        <v>32</v>
      </c>
      <c r="G1446" s="2" t="s">
        <v>93</v>
      </c>
      <c r="H1446" s="2" t="s">
        <v>61</v>
      </c>
      <c r="I1446" s="2">
        <v>46</v>
      </c>
      <c r="J1446" s="2">
        <v>0.71914893617021292</v>
      </c>
      <c r="K1446" s="2">
        <v>0.70416666666666672</v>
      </c>
      <c r="L1446" s="2">
        <v>0.73478260869565215</v>
      </c>
      <c r="M1446" s="2" t="s">
        <v>74</v>
      </c>
      <c r="N1446" s="2" t="s">
        <v>3447</v>
      </c>
      <c r="O1446" s="2" t="s">
        <v>3448</v>
      </c>
      <c r="P1446" s="2">
        <v>1.4</v>
      </c>
    </row>
    <row r="1447" spans="1:16" ht="15.75" customHeight="1" x14ac:dyDescent="0.25">
      <c r="A1447" s="2" t="s">
        <v>147</v>
      </c>
      <c r="B1447" s="2" t="s">
        <v>45</v>
      </c>
      <c r="C1447" s="2" t="s">
        <v>46</v>
      </c>
      <c r="D1447" s="2" t="s">
        <v>55</v>
      </c>
      <c r="E1447" s="2" t="s">
        <v>57</v>
      </c>
      <c r="F1447" s="2" t="s">
        <v>32</v>
      </c>
      <c r="G1447" s="2" t="s">
        <v>100</v>
      </c>
      <c r="H1447" s="2" t="s">
        <v>61</v>
      </c>
      <c r="I1447" s="2">
        <v>47</v>
      </c>
      <c r="J1447" s="2">
        <v>0.73619631901840499</v>
      </c>
      <c r="K1447" s="2">
        <v>0.69498069498069504</v>
      </c>
      <c r="L1447" s="2">
        <v>0.78260869565217395</v>
      </c>
      <c r="M1447" s="2" t="s">
        <v>74</v>
      </c>
      <c r="N1447" s="2" t="s">
        <v>3449</v>
      </c>
      <c r="O1447" s="2" t="s">
        <v>3450</v>
      </c>
      <c r="P1447" s="2">
        <v>1.6</v>
      </c>
    </row>
    <row r="1448" spans="1:16" ht="15.75" customHeight="1" x14ac:dyDescent="0.25">
      <c r="A1448" s="2" t="s">
        <v>147</v>
      </c>
      <c r="B1448" s="2" t="s">
        <v>45</v>
      </c>
      <c r="C1448" s="2" t="s">
        <v>46</v>
      </c>
      <c r="D1448" s="2" t="s">
        <v>55</v>
      </c>
      <c r="E1448" s="2" t="s">
        <v>57</v>
      </c>
      <c r="F1448" s="2" t="s">
        <v>32</v>
      </c>
      <c r="G1448" s="2" t="s">
        <v>108</v>
      </c>
      <c r="H1448" s="2" t="s">
        <v>61</v>
      </c>
      <c r="I1448" s="2">
        <v>48</v>
      </c>
      <c r="J1448" s="2">
        <v>0.74693877551020416</v>
      </c>
      <c r="K1448" s="2">
        <v>0.7038461538461539</v>
      </c>
      <c r="L1448" s="2">
        <v>0.79565217391304344</v>
      </c>
      <c r="M1448" s="2" t="s">
        <v>74</v>
      </c>
      <c r="N1448" s="2" t="s">
        <v>3451</v>
      </c>
      <c r="O1448" s="2" t="s">
        <v>3452</v>
      </c>
      <c r="P1448" s="2">
        <v>1.4</v>
      </c>
    </row>
    <row r="1449" spans="1:16" ht="15.75" customHeight="1" x14ac:dyDescent="0.25">
      <c r="A1449" s="2" t="s">
        <v>147</v>
      </c>
      <c r="B1449" s="2" t="s">
        <v>45</v>
      </c>
      <c r="C1449" s="2" t="s">
        <v>46</v>
      </c>
      <c r="D1449" s="2" t="s">
        <v>55</v>
      </c>
      <c r="E1449" s="2" t="s">
        <v>57</v>
      </c>
      <c r="F1449" s="2" t="s">
        <v>32</v>
      </c>
      <c r="G1449" s="2" t="s">
        <v>113</v>
      </c>
      <c r="H1449" s="2" t="s">
        <v>61</v>
      </c>
      <c r="I1449" s="2">
        <v>49</v>
      </c>
      <c r="J1449" s="2">
        <v>0.72032193158953728</v>
      </c>
      <c r="K1449" s="2">
        <v>0.67041198501872656</v>
      </c>
      <c r="L1449" s="2">
        <v>0.77826086956521734</v>
      </c>
      <c r="M1449" s="2" t="s">
        <v>74</v>
      </c>
      <c r="N1449" s="2" t="s">
        <v>3453</v>
      </c>
      <c r="O1449" s="2" t="s">
        <v>3454</v>
      </c>
      <c r="P1449" s="2">
        <v>1.4</v>
      </c>
    </row>
    <row r="1450" spans="1:16" ht="15.75" customHeight="1" x14ac:dyDescent="0.25">
      <c r="A1450" s="2" t="s">
        <v>147</v>
      </c>
      <c r="B1450" s="2" t="s">
        <v>45</v>
      </c>
      <c r="C1450" s="2" t="s">
        <v>46</v>
      </c>
      <c r="D1450" s="2" t="s">
        <v>55</v>
      </c>
      <c r="E1450" s="2" t="s">
        <v>57</v>
      </c>
      <c r="F1450" s="2" t="s">
        <v>32</v>
      </c>
      <c r="G1450" s="2" t="s">
        <v>118</v>
      </c>
      <c r="H1450" s="2" t="s">
        <v>61</v>
      </c>
      <c r="I1450" s="2">
        <v>50</v>
      </c>
      <c r="J1450" s="2">
        <v>0.67282809611829952</v>
      </c>
      <c r="K1450" s="2">
        <v>0.58520900321543412</v>
      </c>
      <c r="L1450" s="2">
        <v>0.79130434782608694</v>
      </c>
      <c r="M1450" s="2" t="s">
        <v>74</v>
      </c>
      <c r="N1450" s="2" t="s">
        <v>3455</v>
      </c>
      <c r="O1450" s="2" t="s">
        <v>3456</v>
      </c>
      <c r="P1450" s="2">
        <v>1.4</v>
      </c>
    </row>
    <row r="1451" spans="1:16" ht="15.75" customHeight="1" x14ac:dyDescent="0.25">
      <c r="A1451" s="2" t="s">
        <v>147</v>
      </c>
      <c r="B1451" s="2" t="s">
        <v>45</v>
      </c>
      <c r="C1451" s="2" t="s">
        <v>46</v>
      </c>
      <c r="D1451" s="2" t="s">
        <v>55</v>
      </c>
      <c r="E1451" s="2" t="s">
        <v>57</v>
      </c>
      <c r="F1451" s="2" t="s">
        <v>32</v>
      </c>
      <c r="G1451" s="2" t="s">
        <v>123</v>
      </c>
      <c r="H1451" s="2" t="s">
        <v>61</v>
      </c>
      <c r="I1451" s="2">
        <v>51</v>
      </c>
      <c r="J1451" s="2">
        <v>0.74134419551934827</v>
      </c>
      <c r="K1451" s="2">
        <v>0.69731800766283525</v>
      </c>
      <c r="L1451" s="2">
        <v>0.79130434782608694</v>
      </c>
      <c r="M1451" s="2" t="s">
        <v>74</v>
      </c>
      <c r="N1451" s="2" t="s">
        <v>3457</v>
      </c>
      <c r="O1451" s="2" t="s">
        <v>3458</v>
      </c>
      <c r="P1451" s="2">
        <v>1.8</v>
      </c>
    </row>
    <row r="1452" spans="1:16" ht="15.75" customHeight="1" x14ac:dyDescent="0.25">
      <c r="A1452" s="2" t="s">
        <v>147</v>
      </c>
      <c r="B1452" s="2" t="s">
        <v>45</v>
      </c>
      <c r="C1452" s="2" t="s">
        <v>46</v>
      </c>
      <c r="D1452" s="2" t="s">
        <v>55</v>
      </c>
      <c r="E1452" s="2" t="s">
        <v>57</v>
      </c>
      <c r="F1452" s="2" t="s">
        <v>32</v>
      </c>
      <c r="G1452" s="2" t="s">
        <v>128</v>
      </c>
      <c r="H1452" s="2" t="s">
        <v>61</v>
      </c>
      <c r="I1452" s="2">
        <v>52</v>
      </c>
      <c r="J1452" s="2">
        <v>0.73109243697478987</v>
      </c>
      <c r="K1452" s="2">
        <v>0.70731707317073167</v>
      </c>
      <c r="L1452" s="2">
        <v>0.75652173913043474</v>
      </c>
      <c r="M1452" s="2" t="s">
        <v>74</v>
      </c>
      <c r="N1452" s="2" t="s">
        <v>3459</v>
      </c>
      <c r="O1452" s="2" t="s">
        <v>3460</v>
      </c>
      <c r="P1452" s="2">
        <v>1.4</v>
      </c>
    </row>
    <row r="1453" spans="1:16" ht="15.75" customHeight="1" x14ac:dyDescent="0.25">
      <c r="A1453" s="2" t="s">
        <v>147</v>
      </c>
      <c r="B1453" s="2" t="s">
        <v>45</v>
      </c>
      <c r="C1453" s="2" t="s">
        <v>46</v>
      </c>
      <c r="D1453" s="2" t="s">
        <v>55</v>
      </c>
      <c r="E1453" s="2" t="s">
        <v>57</v>
      </c>
      <c r="F1453" s="2" t="s">
        <v>32</v>
      </c>
      <c r="G1453" s="2" t="s">
        <v>133</v>
      </c>
      <c r="H1453" s="2" t="s">
        <v>61</v>
      </c>
      <c r="I1453" s="2">
        <v>53</v>
      </c>
      <c r="J1453" s="2">
        <v>0.73663366336633662</v>
      </c>
      <c r="K1453" s="2">
        <v>0.67636363636363639</v>
      </c>
      <c r="L1453" s="2">
        <v>0.80869565217391304</v>
      </c>
      <c r="M1453" s="2" t="s">
        <v>74</v>
      </c>
      <c r="N1453" s="2" t="s">
        <v>3461</v>
      </c>
      <c r="O1453" s="2" t="s">
        <v>3462</v>
      </c>
      <c r="P1453" s="2">
        <v>1.4</v>
      </c>
    </row>
    <row r="1454" spans="1:16" ht="15.75" customHeight="1" x14ac:dyDescent="0.25">
      <c r="A1454" s="2" t="s">
        <v>147</v>
      </c>
      <c r="B1454" s="2" t="s">
        <v>45</v>
      </c>
      <c r="C1454" s="2" t="s">
        <v>46</v>
      </c>
      <c r="D1454" s="2" t="s">
        <v>55</v>
      </c>
      <c r="E1454" s="2" t="s">
        <v>57</v>
      </c>
      <c r="F1454" s="2" t="s">
        <v>32</v>
      </c>
      <c r="G1454" s="2" t="s">
        <v>138</v>
      </c>
      <c r="H1454" s="2" t="s">
        <v>61</v>
      </c>
      <c r="I1454" s="2">
        <v>54</v>
      </c>
      <c r="J1454" s="2">
        <v>0.7350427350427351</v>
      </c>
      <c r="K1454" s="2">
        <v>0.72268907563025209</v>
      </c>
      <c r="L1454" s="2">
        <v>0.74782608695652175</v>
      </c>
      <c r="M1454" s="2" t="s">
        <v>74</v>
      </c>
      <c r="N1454" s="2" t="s">
        <v>3463</v>
      </c>
      <c r="O1454" s="2" t="s">
        <v>3464</v>
      </c>
      <c r="P1454" s="2">
        <v>1.4</v>
      </c>
    </row>
    <row r="1455" spans="1:16" ht="15.75" customHeight="1" x14ac:dyDescent="0.25">
      <c r="A1455" s="2" t="s">
        <v>147</v>
      </c>
      <c r="B1455" s="2" t="s">
        <v>45</v>
      </c>
      <c r="C1455" s="2" t="s">
        <v>46</v>
      </c>
      <c r="D1455" s="2" t="s">
        <v>55</v>
      </c>
      <c r="E1455" s="2" t="s">
        <v>57</v>
      </c>
      <c r="F1455" s="2" t="s">
        <v>32</v>
      </c>
      <c r="G1455" s="2" t="s">
        <v>143</v>
      </c>
      <c r="H1455" s="2" t="s">
        <v>61</v>
      </c>
      <c r="I1455" s="2">
        <v>55</v>
      </c>
      <c r="J1455" s="2">
        <v>0.75604395604395591</v>
      </c>
      <c r="K1455" s="2">
        <v>0.76444444444444448</v>
      </c>
      <c r="L1455" s="2">
        <v>0.74782608695652175</v>
      </c>
      <c r="M1455" s="2" t="s">
        <v>74</v>
      </c>
      <c r="N1455" s="2" t="s">
        <v>3465</v>
      </c>
      <c r="O1455" s="2" t="s">
        <v>3466</v>
      </c>
      <c r="P1455" s="2">
        <v>1.3</v>
      </c>
    </row>
    <row r="1456" spans="1:16" ht="15.75" customHeight="1" x14ac:dyDescent="0.25">
      <c r="A1456" s="2" t="s">
        <v>147</v>
      </c>
      <c r="B1456" s="2" t="s">
        <v>45</v>
      </c>
      <c r="C1456" s="2" t="s">
        <v>46</v>
      </c>
      <c r="D1456" s="2" t="s">
        <v>55</v>
      </c>
      <c r="E1456" s="2" t="s">
        <v>57</v>
      </c>
      <c r="F1456" s="2" t="s">
        <v>32</v>
      </c>
      <c r="G1456" s="2" t="s">
        <v>149</v>
      </c>
      <c r="H1456" s="2" t="s">
        <v>61</v>
      </c>
      <c r="I1456" s="2">
        <v>56</v>
      </c>
      <c r="J1456" s="2">
        <v>0.75463917525773194</v>
      </c>
      <c r="K1456" s="2">
        <v>0.71764705882352942</v>
      </c>
      <c r="L1456" s="2">
        <v>0.79565217391304344</v>
      </c>
      <c r="M1456" s="2" t="s">
        <v>74</v>
      </c>
      <c r="N1456" s="2" t="s">
        <v>3467</v>
      </c>
      <c r="O1456" s="2" t="s">
        <v>3468</v>
      </c>
      <c r="P1456" s="2">
        <v>1.4</v>
      </c>
    </row>
    <row r="1457" spans="1:16" ht="15.75" customHeight="1" x14ac:dyDescent="0.25">
      <c r="A1457" s="2" t="s">
        <v>147</v>
      </c>
      <c r="B1457" s="2" t="s">
        <v>45</v>
      </c>
      <c r="C1457" s="2" t="s">
        <v>46</v>
      </c>
      <c r="D1457" s="2" t="s">
        <v>55</v>
      </c>
      <c r="E1457" s="2" t="s">
        <v>57</v>
      </c>
      <c r="F1457" s="2" t="s">
        <v>32</v>
      </c>
      <c r="G1457" s="2" t="s">
        <v>154</v>
      </c>
      <c r="H1457" s="2" t="s">
        <v>61</v>
      </c>
      <c r="I1457" s="2">
        <v>57</v>
      </c>
      <c r="J1457" s="2">
        <v>0.74193548387096775</v>
      </c>
      <c r="K1457" s="2">
        <v>0.69172932330827064</v>
      </c>
      <c r="L1457" s="2">
        <v>0.8</v>
      </c>
      <c r="M1457" s="2" t="s">
        <v>74</v>
      </c>
      <c r="N1457" s="2" t="s">
        <v>3469</v>
      </c>
      <c r="O1457" s="2" t="s">
        <v>3470</v>
      </c>
      <c r="P1457" s="2">
        <v>1.8</v>
      </c>
    </row>
    <row r="1458" spans="1:16" ht="15.75" customHeight="1" x14ac:dyDescent="0.25">
      <c r="A1458" s="2" t="s">
        <v>147</v>
      </c>
      <c r="B1458" s="2" t="s">
        <v>45</v>
      </c>
      <c r="C1458" s="2" t="s">
        <v>46</v>
      </c>
      <c r="D1458" s="2" t="s">
        <v>55</v>
      </c>
      <c r="E1458" s="2" t="s">
        <v>57</v>
      </c>
      <c r="F1458" s="2" t="s">
        <v>32</v>
      </c>
      <c r="G1458" s="2" t="s">
        <v>159</v>
      </c>
      <c r="H1458" s="2" t="s">
        <v>61</v>
      </c>
      <c r="I1458" s="2">
        <v>58</v>
      </c>
      <c r="J1458" s="2">
        <v>0.72255489021956087</v>
      </c>
      <c r="K1458" s="2">
        <v>0.66789667896678961</v>
      </c>
      <c r="L1458" s="2">
        <v>0.78695652173913044</v>
      </c>
      <c r="M1458" s="2" t="s">
        <v>74</v>
      </c>
      <c r="N1458" s="2" t="s">
        <v>3471</v>
      </c>
      <c r="O1458" s="2" t="s">
        <v>3472</v>
      </c>
      <c r="P1458" s="2">
        <v>1.4</v>
      </c>
    </row>
    <row r="1459" spans="1:16" ht="15.75" customHeight="1" x14ac:dyDescent="0.25">
      <c r="A1459" s="2" t="s">
        <v>147</v>
      </c>
      <c r="B1459" s="2" t="s">
        <v>45</v>
      </c>
      <c r="C1459" s="2" t="s">
        <v>46</v>
      </c>
      <c r="D1459" s="2" t="s">
        <v>55</v>
      </c>
      <c r="E1459" s="2" t="s">
        <v>57</v>
      </c>
      <c r="F1459" s="2" t="s">
        <v>32</v>
      </c>
      <c r="G1459" s="2" t="s">
        <v>164</v>
      </c>
      <c r="H1459" s="2" t="s">
        <v>61</v>
      </c>
      <c r="I1459" s="2">
        <v>59</v>
      </c>
      <c r="J1459" s="2">
        <v>0.72573839662447248</v>
      </c>
      <c r="K1459" s="2">
        <v>0.70491803278688525</v>
      </c>
      <c r="L1459" s="2">
        <v>0.74782608695652175</v>
      </c>
      <c r="M1459" s="2" t="s">
        <v>74</v>
      </c>
      <c r="N1459" s="2" t="s">
        <v>3473</v>
      </c>
      <c r="O1459" s="2" t="s">
        <v>3474</v>
      </c>
      <c r="P1459" s="2">
        <v>1.6</v>
      </c>
    </row>
    <row r="1460" spans="1:16" ht="15.75" customHeight="1" x14ac:dyDescent="0.25">
      <c r="A1460" s="2" t="s">
        <v>147</v>
      </c>
      <c r="B1460" s="2" t="s">
        <v>45</v>
      </c>
      <c r="C1460" s="2" t="s">
        <v>46</v>
      </c>
      <c r="D1460" s="2" t="s">
        <v>55</v>
      </c>
      <c r="E1460" s="2" t="s">
        <v>57</v>
      </c>
      <c r="F1460" s="2" t="s">
        <v>32</v>
      </c>
      <c r="G1460" s="2" t="s">
        <v>169</v>
      </c>
      <c r="H1460" s="2" t="s">
        <v>61</v>
      </c>
      <c r="I1460" s="2">
        <v>60</v>
      </c>
      <c r="J1460" s="2">
        <v>0.80888888888888899</v>
      </c>
      <c r="K1460" s="2">
        <v>0.82727272727272727</v>
      </c>
      <c r="L1460" s="2">
        <v>0.79130434782608694</v>
      </c>
      <c r="M1460" s="2" t="s">
        <v>74</v>
      </c>
      <c r="N1460" s="2" t="s">
        <v>3475</v>
      </c>
      <c r="O1460" s="2" t="s">
        <v>3476</v>
      </c>
      <c r="P1460" s="2">
        <v>1.4</v>
      </c>
    </row>
    <row r="1461" spans="1:16" ht="15.75" customHeight="1" x14ac:dyDescent="0.25">
      <c r="A1461" s="2" t="s">
        <v>147</v>
      </c>
      <c r="B1461" s="2" t="s">
        <v>45</v>
      </c>
      <c r="C1461" s="2" t="s">
        <v>46</v>
      </c>
      <c r="D1461" s="2" t="s">
        <v>55</v>
      </c>
      <c r="E1461" s="2" t="s">
        <v>57</v>
      </c>
      <c r="F1461" s="2" t="s">
        <v>32</v>
      </c>
      <c r="G1461" s="2" t="s">
        <v>174</v>
      </c>
      <c r="H1461" s="2" t="s">
        <v>61</v>
      </c>
      <c r="I1461" s="2">
        <v>61</v>
      </c>
      <c r="J1461" s="2">
        <v>0.7264770240700219</v>
      </c>
      <c r="K1461" s="2">
        <v>0.7312775330396476</v>
      </c>
      <c r="L1461" s="2">
        <v>0.72173913043478266</v>
      </c>
      <c r="M1461" s="2" t="s">
        <v>74</v>
      </c>
      <c r="N1461" s="2" t="s">
        <v>3477</v>
      </c>
      <c r="O1461" s="2" t="s">
        <v>3478</v>
      </c>
      <c r="P1461" s="2">
        <v>1.4</v>
      </c>
    </row>
    <row r="1462" spans="1:16" ht="15.75" customHeight="1" x14ac:dyDescent="0.25">
      <c r="A1462" s="2" t="s">
        <v>147</v>
      </c>
      <c r="B1462" s="2" t="s">
        <v>45</v>
      </c>
      <c r="C1462" s="2" t="s">
        <v>46</v>
      </c>
      <c r="D1462" s="2" t="s">
        <v>55</v>
      </c>
      <c r="E1462" s="2" t="s">
        <v>179</v>
      </c>
      <c r="F1462" s="2" t="s">
        <v>12</v>
      </c>
      <c r="G1462" s="2" t="s">
        <v>180</v>
      </c>
      <c r="H1462" s="2" t="s">
        <v>182</v>
      </c>
      <c r="I1462" s="2">
        <v>42</v>
      </c>
      <c r="J1462" s="2">
        <v>0.75543478260869557</v>
      </c>
      <c r="K1462" s="2">
        <v>0.69849246231155782</v>
      </c>
      <c r="L1462" s="2">
        <v>0.8224852071005917</v>
      </c>
      <c r="M1462" s="2" t="s">
        <v>74</v>
      </c>
      <c r="N1462" s="2" t="s">
        <v>3479</v>
      </c>
      <c r="O1462" s="2" t="s">
        <v>3480</v>
      </c>
      <c r="P1462" s="2">
        <v>1.9</v>
      </c>
    </row>
    <row r="1463" spans="1:16" ht="15.75" customHeight="1" x14ac:dyDescent="0.25">
      <c r="A1463" s="2" t="s">
        <v>147</v>
      </c>
      <c r="B1463" s="2" t="s">
        <v>45</v>
      </c>
      <c r="C1463" s="2" t="s">
        <v>46</v>
      </c>
      <c r="D1463" s="2" t="s">
        <v>55</v>
      </c>
      <c r="E1463" s="2" t="s">
        <v>179</v>
      </c>
      <c r="F1463" s="2" t="s">
        <v>12</v>
      </c>
      <c r="G1463" s="2" t="s">
        <v>186</v>
      </c>
      <c r="H1463" s="2" t="s">
        <v>182</v>
      </c>
      <c r="I1463" s="2">
        <v>43</v>
      </c>
      <c r="J1463" s="2">
        <v>0.75920679886685549</v>
      </c>
      <c r="K1463" s="2">
        <v>0.72826086956521741</v>
      </c>
      <c r="L1463" s="2">
        <v>0.79289940828402372</v>
      </c>
      <c r="M1463" s="2" t="s">
        <v>74</v>
      </c>
      <c r="N1463" s="2" t="s">
        <v>3481</v>
      </c>
      <c r="O1463" s="2" t="s">
        <v>3482</v>
      </c>
      <c r="P1463" s="2">
        <v>1.7</v>
      </c>
    </row>
    <row r="1464" spans="1:16" ht="15.75" customHeight="1" x14ac:dyDescent="0.25">
      <c r="A1464" s="2" t="s">
        <v>147</v>
      </c>
      <c r="B1464" s="2" t="s">
        <v>45</v>
      </c>
      <c r="C1464" s="2" t="s">
        <v>46</v>
      </c>
      <c r="D1464" s="2" t="s">
        <v>55</v>
      </c>
      <c r="E1464" s="2" t="s">
        <v>179</v>
      </c>
      <c r="F1464" s="2" t="s">
        <v>12</v>
      </c>
      <c r="G1464" s="2" t="s">
        <v>192</v>
      </c>
      <c r="H1464" s="2" t="s">
        <v>182</v>
      </c>
      <c r="I1464" s="2">
        <v>44</v>
      </c>
      <c r="J1464" s="2">
        <v>0.79545454545454541</v>
      </c>
      <c r="K1464" s="2">
        <v>0.76502732240437155</v>
      </c>
      <c r="L1464" s="2">
        <v>0.82840236686390534</v>
      </c>
      <c r="M1464" s="2" t="s">
        <v>74</v>
      </c>
      <c r="N1464" s="2" t="s">
        <v>3483</v>
      </c>
      <c r="O1464" s="2" t="s">
        <v>3484</v>
      </c>
      <c r="P1464" s="2">
        <v>1.3</v>
      </c>
    </row>
    <row r="1465" spans="1:16" ht="15.75" customHeight="1" x14ac:dyDescent="0.25">
      <c r="A1465" s="2" t="s">
        <v>147</v>
      </c>
      <c r="B1465" s="2" t="s">
        <v>45</v>
      </c>
      <c r="C1465" s="2" t="s">
        <v>46</v>
      </c>
      <c r="D1465" s="2" t="s">
        <v>55</v>
      </c>
      <c r="E1465" s="2" t="s">
        <v>179</v>
      </c>
      <c r="F1465" s="2" t="s">
        <v>12</v>
      </c>
      <c r="G1465" s="2" t="s">
        <v>197</v>
      </c>
      <c r="H1465" s="2" t="s">
        <v>182</v>
      </c>
      <c r="I1465" s="2">
        <v>45</v>
      </c>
      <c r="J1465" s="2">
        <v>0.7231638418079096</v>
      </c>
      <c r="K1465" s="2">
        <v>0.69189189189189193</v>
      </c>
      <c r="L1465" s="2">
        <v>0.75739644970414199</v>
      </c>
      <c r="M1465" s="2" t="s">
        <v>74</v>
      </c>
      <c r="N1465" s="2" t="s">
        <v>3485</v>
      </c>
      <c r="O1465" s="2" t="s">
        <v>3486</v>
      </c>
      <c r="P1465" s="2">
        <v>1.3</v>
      </c>
    </row>
    <row r="1466" spans="1:16" ht="15.75" customHeight="1" x14ac:dyDescent="0.25">
      <c r="A1466" s="2" t="s">
        <v>147</v>
      </c>
      <c r="B1466" s="2" t="s">
        <v>45</v>
      </c>
      <c r="C1466" s="2" t="s">
        <v>46</v>
      </c>
      <c r="D1466" s="2" t="s">
        <v>55</v>
      </c>
      <c r="E1466" s="2" t="s">
        <v>179</v>
      </c>
      <c r="F1466" s="2" t="s">
        <v>12</v>
      </c>
      <c r="G1466" s="2" t="s">
        <v>202</v>
      </c>
      <c r="H1466" s="2" t="s">
        <v>182</v>
      </c>
      <c r="I1466" s="2">
        <v>46</v>
      </c>
      <c r="J1466" s="2">
        <v>0.75141242937853103</v>
      </c>
      <c r="K1466" s="2">
        <v>0.7189189189189189</v>
      </c>
      <c r="L1466" s="2">
        <v>0.78698224852071008</v>
      </c>
      <c r="M1466" s="2" t="s">
        <v>74</v>
      </c>
      <c r="N1466" s="2" t="s">
        <v>3487</v>
      </c>
      <c r="O1466" s="2" t="s">
        <v>3488</v>
      </c>
      <c r="P1466" s="2">
        <v>1.3</v>
      </c>
    </row>
    <row r="1467" spans="1:16" ht="15.75" customHeight="1" x14ac:dyDescent="0.25">
      <c r="A1467" s="2" t="s">
        <v>147</v>
      </c>
      <c r="B1467" s="2" t="s">
        <v>45</v>
      </c>
      <c r="C1467" s="2" t="s">
        <v>46</v>
      </c>
      <c r="D1467" s="2" t="s">
        <v>55</v>
      </c>
      <c r="E1467" s="2" t="s">
        <v>179</v>
      </c>
      <c r="F1467" s="2" t="s">
        <v>12</v>
      </c>
      <c r="G1467" s="2" t="s">
        <v>207</v>
      </c>
      <c r="H1467" s="2" t="s">
        <v>182</v>
      </c>
      <c r="I1467" s="2">
        <v>47</v>
      </c>
      <c r="J1467" s="2">
        <v>0.76619718309859164</v>
      </c>
      <c r="K1467" s="2">
        <v>0.73118279569892475</v>
      </c>
      <c r="L1467" s="2">
        <v>0.80473372781065089</v>
      </c>
      <c r="M1467" s="2" t="s">
        <v>74</v>
      </c>
      <c r="N1467" s="2" t="s">
        <v>3489</v>
      </c>
      <c r="O1467" s="2" t="s">
        <v>3490</v>
      </c>
      <c r="P1467" s="2">
        <v>1.3</v>
      </c>
    </row>
    <row r="1468" spans="1:16" ht="15.75" customHeight="1" x14ac:dyDescent="0.25">
      <c r="A1468" s="2" t="s">
        <v>147</v>
      </c>
      <c r="B1468" s="2" t="s">
        <v>45</v>
      </c>
      <c r="C1468" s="2" t="s">
        <v>46</v>
      </c>
      <c r="D1468" s="2" t="s">
        <v>55</v>
      </c>
      <c r="E1468" s="2" t="s">
        <v>179</v>
      </c>
      <c r="F1468" s="2" t="s">
        <v>12</v>
      </c>
      <c r="G1468" s="2" t="s">
        <v>212</v>
      </c>
      <c r="H1468" s="2" t="s">
        <v>182</v>
      </c>
      <c r="I1468" s="2">
        <v>48</v>
      </c>
      <c r="J1468" s="2">
        <v>0.75862068965517249</v>
      </c>
      <c r="K1468" s="2">
        <v>0.73743016759776536</v>
      </c>
      <c r="L1468" s="2">
        <v>0.78106508875739644</v>
      </c>
      <c r="M1468" s="2" t="s">
        <v>74</v>
      </c>
      <c r="N1468" s="2" t="s">
        <v>3491</v>
      </c>
      <c r="O1468" s="2" t="s">
        <v>3492</v>
      </c>
      <c r="P1468" s="2">
        <v>2.1</v>
      </c>
    </row>
    <row r="1469" spans="1:16" ht="15.75" customHeight="1" x14ac:dyDescent="0.25">
      <c r="A1469" s="2" t="s">
        <v>147</v>
      </c>
      <c r="B1469" s="2" t="s">
        <v>45</v>
      </c>
      <c r="C1469" s="2" t="s">
        <v>46</v>
      </c>
      <c r="D1469" s="2" t="s">
        <v>55</v>
      </c>
      <c r="E1469" s="2" t="s">
        <v>179</v>
      </c>
      <c r="F1469" s="2" t="s">
        <v>12</v>
      </c>
      <c r="G1469" s="2" t="s">
        <v>217</v>
      </c>
      <c r="H1469" s="2" t="s">
        <v>182</v>
      </c>
      <c r="I1469" s="2">
        <v>49</v>
      </c>
      <c r="J1469" s="2">
        <v>0.76392572944297077</v>
      </c>
      <c r="K1469" s="2">
        <v>0.69230769230769229</v>
      </c>
      <c r="L1469" s="2">
        <v>0.85207100591715978</v>
      </c>
      <c r="M1469" s="2" t="s">
        <v>74</v>
      </c>
      <c r="N1469" s="2" t="s">
        <v>3493</v>
      </c>
      <c r="O1469" s="2" t="s">
        <v>3494</v>
      </c>
      <c r="P1469" s="2">
        <v>1.3</v>
      </c>
    </row>
    <row r="1470" spans="1:16" ht="15.75" customHeight="1" x14ac:dyDescent="0.25">
      <c r="A1470" s="2" t="s">
        <v>147</v>
      </c>
      <c r="B1470" s="2" t="s">
        <v>45</v>
      </c>
      <c r="C1470" s="2" t="s">
        <v>46</v>
      </c>
      <c r="D1470" s="2" t="s">
        <v>55</v>
      </c>
      <c r="E1470" s="2" t="s">
        <v>179</v>
      </c>
      <c r="F1470" s="2" t="s">
        <v>12</v>
      </c>
      <c r="G1470" s="2" t="s">
        <v>222</v>
      </c>
      <c r="H1470" s="2" t="s">
        <v>182</v>
      </c>
      <c r="I1470" s="2">
        <v>50</v>
      </c>
      <c r="J1470" s="2">
        <v>0.73770491803278671</v>
      </c>
      <c r="K1470" s="2">
        <v>0.68527918781725883</v>
      </c>
      <c r="L1470" s="2">
        <v>0.79881656804733725</v>
      </c>
      <c r="M1470" s="2" t="s">
        <v>74</v>
      </c>
      <c r="N1470" s="2" t="s">
        <v>3495</v>
      </c>
      <c r="O1470" s="2" t="s">
        <v>3496</v>
      </c>
      <c r="P1470" s="2">
        <v>1.6</v>
      </c>
    </row>
    <row r="1471" spans="1:16" ht="15.75" customHeight="1" x14ac:dyDescent="0.25">
      <c r="A1471" s="2" t="s">
        <v>147</v>
      </c>
      <c r="B1471" s="2" t="s">
        <v>45</v>
      </c>
      <c r="C1471" s="2" t="s">
        <v>46</v>
      </c>
      <c r="D1471" s="2" t="s">
        <v>55</v>
      </c>
      <c r="E1471" s="2" t="s">
        <v>179</v>
      </c>
      <c r="F1471" s="2" t="s">
        <v>12</v>
      </c>
      <c r="G1471" s="2" t="s">
        <v>227</v>
      </c>
      <c r="H1471" s="2" t="s">
        <v>182</v>
      </c>
      <c r="I1471" s="2">
        <v>51</v>
      </c>
      <c r="J1471" s="2">
        <v>0.73239436619718312</v>
      </c>
      <c r="K1471" s="2">
        <v>0.69892473118279574</v>
      </c>
      <c r="L1471" s="2">
        <v>0.76923076923076927</v>
      </c>
      <c r="M1471" s="2" t="s">
        <v>74</v>
      </c>
      <c r="N1471" s="2" t="s">
        <v>3497</v>
      </c>
      <c r="O1471" s="2" t="s">
        <v>3498</v>
      </c>
      <c r="P1471" s="2">
        <v>1.3</v>
      </c>
    </row>
    <row r="1472" spans="1:16" ht="15.75" customHeight="1" x14ac:dyDescent="0.25">
      <c r="A1472" s="2" t="s">
        <v>147</v>
      </c>
      <c r="B1472" s="2" t="s">
        <v>45</v>
      </c>
      <c r="C1472" s="2" t="s">
        <v>46</v>
      </c>
      <c r="D1472" s="2" t="s">
        <v>55</v>
      </c>
      <c r="E1472" s="2" t="s">
        <v>179</v>
      </c>
      <c r="F1472" s="2" t="s">
        <v>12</v>
      </c>
      <c r="G1472" s="2" t="s">
        <v>232</v>
      </c>
      <c r="H1472" s="2" t="s">
        <v>182</v>
      </c>
      <c r="I1472" s="2">
        <v>52</v>
      </c>
      <c r="J1472" s="2">
        <v>0.75766016713091922</v>
      </c>
      <c r="K1472" s="2">
        <v>0.71578947368421053</v>
      </c>
      <c r="L1472" s="2">
        <v>0.80473372781065089</v>
      </c>
      <c r="M1472" s="2" t="s">
        <v>74</v>
      </c>
      <c r="N1472" s="2" t="s">
        <v>3499</v>
      </c>
      <c r="O1472" s="2" t="s">
        <v>3500</v>
      </c>
      <c r="P1472" s="2">
        <v>1.3</v>
      </c>
    </row>
    <row r="1473" spans="1:16" ht="15.75" customHeight="1" x14ac:dyDescent="0.25">
      <c r="A1473" s="2" t="s">
        <v>147</v>
      </c>
      <c r="B1473" s="2" t="s">
        <v>45</v>
      </c>
      <c r="C1473" s="2" t="s">
        <v>46</v>
      </c>
      <c r="D1473" s="2" t="s">
        <v>55</v>
      </c>
      <c r="E1473" s="2" t="s">
        <v>179</v>
      </c>
      <c r="F1473" s="2" t="s">
        <v>12</v>
      </c>
      <c r="G1473" s="2" t="s">
        <v>237</v>
      </c>
      <c r="H1473" s="2" t="s">
        <v>182</v>
      </c>
      <c r="I1473" s="2">
        <v>53</v>
      </c>
      <c r="J1473" s="2">
        <v>0.75070028011204482</v>
      </c>
      <c r="K1473" s="2">
        <v>0.71276595744680848</v>
      </c>
      <c r="L1473" s="2">
        <v>0.79289940828402372</v>
      </c>
      <c r="M1473" s="2" t="s">
        <v>74</v>
      </c>
      <c r="N1473" s="2" t="s">
        <v>3501</v>
      </c>
      <c r="O1473" s="2" t="s">
        <v>3502</v>
      </c>
      <c r="P1473" s="2">
        <v>1.3</v>
      </c>
    </row>
    <row r="1474" spans="1:16" ht="15.75" customHeight="1" x14ac:dyDescent="0.25">
      <c r="A1474" s="2" t="s">
        <v>147</v>
      </c>
      <c r="B1474" s="2" t="s">
        <v>45</v>
      </c>
      <c r="C1474" s="2" t="s">
        <v>46</v>
      </c>
      <c r="D1474" s="2" t="s">
        <v>55</v>
      </c>
      <c r="E1474" s="2" t="s">
        <v>179</v>
      </c>
      <c r="F1474" s="2" t="s">
        <v>12</v>
      </c>
      <c r="G1474" s="2" t="s">
        <v>242</v>
      </c>
      <c r="H1474" s="2" t="s">
        <v>182</v>
      </c>
      <c r="I1474" s="2">
        <v>54</v>
      </c>
      <c r="J1474" s="2">
        <v>0.76712328767123295</v>
      </c>
      <c r="K1474" s="2">
        <v>0.7142857142857143</v>
      </c>
      <c r="L1474" s="2">
        <v>0.82840236686390534</v>
      </c>
      <c r="M1474" s="2" t="s">
        <v>74</v>
      </c>
      <c r="N1474" s="2" t="s">
        <v>3503</v>
      </c>
      <c r="O1474" s="2" t="s">
        <v>3504</v>
      </c>
      <c r="P1474" s="2">
        <v>1.3</v>
      </c>
    </row>
    <row r="1475" spans="1:16" ht="15.75" customHeight="1" x14ac:dyDescent="0.25">
      <c r="A1475" s="2" t="s">
        <v>147</v>
      </c>
      <c r="B1475" s="2" t="s">
        <v>45</v>
      </c>
      <c r="C1475" s="2" t="s">
        <v>46</v>
      </c>
      <c r="D1475" s="2" t="s">
        <v>55</v>
      </c>
      <c r="E1475" s="2" t="s">
        <v>179</v>
      </c>
      <c r="F1475" s="2" t="s">
        <v>12</v>
      </c>
      <c r="G1475" s="2" t="s">
        <v>247</v>
      </c>
      <c r="H1475" s="2" t="s">
        <v>182</v>
      </c>
      <c r="I1475" s="2">
        <v>55</v>
      </c>
      <c r="J1475" s="2">
        <v>0.78021978021978022</v>
      </c>
      <c r="K1475" s="2">
        <v>0.72820512820512817</v>
      </c>
      <c r="L1475" s="2">
        <v>0.84023668639053251</v>
      </c>
      <c r="M1475" s="2" t="s">
        <v>74</v>
      </c>
      <c r="N1475" s="2" t="s">
        <v>3505</v>
      </c>
      <c r="O1475" s="2" t="s">
        <v>3506</v>
      </c>
      <c r="P1475" s="2">
        <v>1.3</v>
      </c>
    </row>
    <row r="1476" spans="1:16" ht="15.75" customHeight="1" x14ac:dyDescent="0.25">
      <c r="A1476" s="2" t="s">
        <v>147</v>
      </c>
      <c r="B1476" s="2" t="s">
        <v>45</v>
      </c>
      <c r="C1476" s="2" t="s">
        <v>46</v>
      </c>
      <c r="D1476" s="2" t="s">
        <v>55</v>
      </c>
      <c r="E1476" s="2" t="s">
        <v>179</v>
      </c>
      <c r="F1476" s="2" t="s">
        <v>12</v>
      </c>
      <c r="G1476" s="2" t="s">
        <v>252</v>
      </c>
      <c r="H1476" s="2" t="s">
        <v>182</v>
      </c>
      <c r="I1476" s="2">
        <v>56</v>
      </c>
      <c r="J1476" s="2">
        <v>0.76023391812865493</v>
      </c>
      <c r="K1476" s="2">
        <v>0.75144508670520227</v>
      </c>
      <c r="L1476" s="2">
        <v>0.76923076923076927</v>
      </c>
      <c r="M1476" s="2" t="s">
        <v>74</v>
      </c>
      <c r="N1476" s="2" t="s">
        <v>3507</v>
      </c>
      <c r="O1476" s="2" t="s">
        <v>3508</v>
      </c>
      <c r="P1476" s="2">
        <v>1.3</v>
      </c>
    </row>
    <row r="1477" spans="1:16" ht="15.75" customHeight="1" x14ac:dyDescent="0.25">
      <c r="A1477" s="2" t="s">
        <v>147</v>
      </c>
      <c r="B1477" s="2" t="s">
        <v>45</v>
      </c>
      <c r="C1477" s="2" t="s">
        <v>46</v>
      </c>
      <c r="D1477" s="2" t="s">
        <v>55</v>
      </c>
      <c r="E1477" s="2" t="s">
        <v>179</v>
      </c>
      <c r="F1477" s="2" t="s">
        <v>12</v>
      </c>
      <c r="G1477" s="2" t="s">
        <v>257</v>
      </c>
      <c r="H1477" s="2" t="s">
        <v>182</v>
      </c>
      <c r="I1477" s="2">
        <v>57</v>
      </c>
      <c r="J1477" s="2">
        <v>0.78386167146974062</v>
      </c>
      <c r="K1477" s="2">
        <v>0.7640449438202247</v>
      </c>
      <c r="L1477" s="2">
        <v>0.80473372781065089</v>
      </c>
      <c r="M1477" s="2" t="s">
        <v>74</v>
      </c>
      <c r="N1477" s="2" t="s">
        <v>3509</v>
      </c>
      <c r="O1477" s="2" t="s">
        <v>3510</v>
      </c>
      <c r="P1477" s="2">
        <v>1.7</v>
      </c>
    </row>
    <row r="1478" spans="1:16" ht="15.75" customHeight="1" x14ac:dyDescent="0.25">
      <c r="A1478" s="2" t="s">
        <v>147</v>
      </c>
      <c r="B1478" s="2" t="s">
        <v>45</v>
      </c>
      <c r="C1478" s="2" t="s">
        <v>46</v>
      </c>
      <c r="D1478" s="2" t="s">
        <v>55</v>
      </c>
      <c r="E1478" s="2" t="s">
        <v>179</v>
      </c>
      <c r="F1478" s="2" t="s">
        <v>12</v>
      </c>
      <c r="G1478" s="2" t="s">
        <v>262</v>
      </c>
      <c r="H1478" s="2" t="s">
        <v>182</v>
      </c>
      <c r="I1478" s="2">
        <v>58</v>
      </c>
      <c r="J1478" s="2">
        <v>0.73655913978494614</v>
      </c>
      <c r="K1478" s="2">
        <v>0.67487684729064035</v>
      </c>
      <c r="L1478" s="2">
        <v>0.81065088757396453</v>
      </c>
      <c r="M1478" s="2" t="s">
        <v>74</v>
      </c>
      <c r="N1478" s="2" t="s">
        <v>3511</v>
      </c>
      <c r="O1478" s="2" t="s">
        <v>3512</v>
      </c>
      <c r="P1478" s="2">
        <v>1.5</v>
      </c>
    </row>
    <row r="1479" spans="1:16" ht="15.75" customHeight="1" x14ac:dyDescent="0.25">
      <c r="A1479" s="2" t="s">
        <v>147</v>
      </c>
      <c r="B1479" s="2" t="s">
        <v>45</v>
      </c>
      <c r="C1479" s="2" t="s">
        <v>46</v>
      </c>
      <c r="D1479" s="2" t="s">
        <v>55</v>
      </c>
      <c r="E1479" s="2" t="s">
        <v>179</v>
      </c>
      <c r="F1479" s="2" t="s">
        <v>12</v>
      </c>
      <c r="G1479" s="2" t="s">
        <v>267</v>
      </c>
      <c r="H1479" s="2" t="s">
        <v>182</v>
      </c>
      <c r="I1479" s="2">
        <v>59</v>
      </c>
      <c r="J1479" s="2">
        <v>0.76373626373626369</v>
      </c>
      <c r="K1479" s="2">
        <v>0.71282051282051284</v>
      </c>
      <c r="L1479" s="2">
        <v>0.8224852071005917</v>
      </c>
      <c r="M1479" s="2" t="s">
        <v>74</v>
      </c>
      <c r="N1479" s="2" t="s">
        <v>3513</v>
      </c>
      <c r="O1479" s="2" t="s">
        <v>3514</v>
      </c>
      <c r="P1479" s="2">
        <v>1.3</v>
      </c>
    </row>
    <row r="1480" spans="1:16" ht="15.75" customHeight="1" x14ac:dyDescent="0.25">
      <c r="A1480" s="2" t="s">
        <v>147</v>
      </c>
      <c r="B1480" s="2" t="s">
        <v>45</v>
      </c>
      <c r="C1480" s="2" t="s">
        <v>46</v>
      </c>
      <c r="D1480" s="2" t="s">
        <v>55</v>
      </c>
      <c r="E1480" s="2" t="s">
        <v>179</v>
      </c>
      <c r="F1480" s="2" t="s">
        <v>12</v>
      </c>
      <c r="G1480" s="2" t="s">
        <v>272</v>
      </c>
      <c r="H1480" s="2" t="s">
        <v>182</v>
      </c>
      <c r="I1480" s="2">
        <v>60</v>
      </c>
      <c r="J1480" s="2">
        <v>0.78531073446327682</v>
      </c>
      <c r="K1480" s="2">
        <v>0.75135135135135134</v>
      </c>
      <c r="L1480" s="2">
        <v>0.8224852071005917</v>
      </c>
      <c r="M1480" s="2" t="s">
        <v>74</v>
      </c>
      <c r="N1480" s="2" t="s">
        <v>3515</v>
      </c>
      <c r="O1480" s="2" t="s">
        <v>3516</v>
      </c>
      <c r="P1480" s="2">
        <v>1.3</v>
      </c>
    </row>
    <row r="1481" spans="1:16" ht="15.75" customHeight="1" x14ac:dyDescent="0.25">
      <c r="A1481" s="2" t="s">
        <v>147</v>
      </c>
      <c r="B1481" s="2" t="s">
        <v>45</v>
      </c>
      <c r="C1481" s="2" t="s">
        <v>46</v>
      </c>
      <c r="D1481" s="2" t="s">
        <v>55</v>
      </c>
      <c r="E1481" s="2" t="s">
        <v>179</v>
      </c>
      <c r="F1481" s="2" t="s">
        <v>12</v>
      </c>
      <c r="G1481" s="2" t="s">
        <v>277</v>
      </c>
      <c r="H1481" s="2" t="s">
        <v>182</v>
      </c>
      <c r="I1481" s="2">
        <v>61</v>
      </c>
      <c r="J1481" s="2">
        <v>0.77620396600566577</v>
      </c>
      <c r="K1481" s="2">
        <v>0.74456521739130432</v>
      </c>
      <c r="L1481" s="2">
        <v>0.81065088757396453</v>
      </c>
      <c r="M1481" s="2" t="s">
        <v>74</v>
      </c>
      <c r="N1481" s="2" t="s">
        <v>3517</v>
      </c>
      <c r="O1481" s="2" t="s">
        <v>3518</v>
      </c>
      <c r="P1481" s="2">
        <v>1.3</v>
      </c>
    </row>
    <row r="1482" spans="1:16" ht="15.75" customHeight="1" x14ac:dyDescent="0.25">
      <c r="A1482" s="2" t="s">
        <v>147</v>
      </c>
      <c r="B1482" s="2" t="s">
        <v>45</v>
      </c>
      <c r="C1482" s="2" t="s">
        <v>46</v>
      </c>
      <c r="D1482" s="2" t="s">
        <v>55</v>
      </c>
      <c r="E1482" s="2" t="s">
        <v>282</v>
      </c>
      <c r="F1482" s="2" t="s">
        <v>26</v>
      </c>
      <c r="G1482" s="2" t="s">
        <v>283</v>
      </c>
      <c r="H1482" s="2" t="s">
        <v>285</v>
      </c>
      <c r="I1482" s="2">
        <v>42</v>
      </c>
      <c r="J1482" s="2">
        <v>0.74841437632135321</v>
      </c>
      <c r="K1482" s="2">
        <v>0.70517928286852594</v>
      </c>
      <c r="L1482" s="2">
        <v>0.79729729729729726</v>
      </c>
      <c r="M1482" s="2" t="s">
        <v>74</v>
      </c>
      <c r="N1482" s="2" t="s">
        <v>3519</v>
      </c>
      <c r="O1482" s="2" t="s">
        <v>3520</v>
      </c>
      <c r="P1482" s="2">
        <v>2.2000000000000002</v>
      </c>
    </row>
    <row r="1483" spans="1:16" ht="15.75" customHeight="1" x14ac:dyDescent="0.25">
      <c r="A1483" s="2" t="s">
        <v>147</v>
      </c>
      <c r="B1483" s="2" t="s">
        <v>45</v>
      </c>
      <c r="C1483" s="2" t="s">
        <v>46</v>
      </c>
      <c r="D1483" s="2" t="s">
        <v>55</v>
      </c>
      <c r="E1483" s="2" t="s">
        <v>282</v>
      </c>
      <c r="F1483" s="2" t="s">
        <v>26</v>
      </c>
      <c r="G1483" s="2" t="s">
        <v>289</v>
      </c>
      <c r="H1483" s="2" t="s">
        <v>285</v>
      </c>
      <c r="I1483" s="2">
        <v>43</v>
      </c>
      <c r="J1483" s="2">
        <v>0.75159235668789803</v>
      </c>
      <c r="K1483" s="2">
        <v>0.71084337349397586</v>
      </c>
      <c r="L1483" s="2">
        <v>0.79729729729729726</v>
      </c>
      <c r="M1483" s="2" t="s">
        <v>74</v>
      </c>
      <c r="N1483" s="2" t="s">
        <v>3521</v>
      </c>
      <c r="O1483" s="2" t="s">
        <v>3522</v>
      </c>
      <c r="P1483" s="2">
        <v>1.4</v>
      </c>
    </row>
    <row r="1484" spans="1:16" ht="15.75" customHeight="1" x14ac:dyDescent="0.25">
      <c r="A1484" s="2" t="s">
        <v>147</v>
      </c>
      <c r="B1484" s="2" t="s">
        <v>45</v>
      </c>
      <c r="C1484" s="2" t="s">
        <v>46</v>
      </c>
      <c r="D1484" s="2" t="s">
        <v>55</v>
      </c>
      <c r="E1484" s="2" t="s">
        <v>282</v>
      </c>
      <c r="F1484" s="2" t="s">
        <v>26</v>
      </c>
      <c r="G1484" s="2" t="s">
        <v>294</v>
      </c>
      <c r="H1484" s="2" t="s">
        <v>285</v>
      </c>
      <c r="I1484" s="2">
        <v>44</v>
      </c>
      <c r="J1484" s="2">
        <v>0.74518201284796559</v>
      </c>
      <c r="K1484" s="2">
        <v>0.71020408163265303</v>
      </c>
      <c r="L1484" s="2">
        <v>0.78378378378378377</v>
      </c>
      <c r="M1484" s="2" t="s">
        <v>74</v>
      </c>
      <c r="N1484" s="2" t="s">
        <v>3523</v>
      </c>
      <c r="O1484" s="2" t="s">
        <v>3524</v>
      </c>
      <c r="P1484" s="2">
        <v>1.8</v>
      </c>
    </row>
    <row r="1485" spans="1:16" ht="15.75" customHeight="1" x14ac:dyDescent="0.25">
      <c r="A1485" s="2" t="s">
        <v>147</v>
      </c>
      <c r="B1485" s="2" t="s">
        <v>45</v>
      </c>
      <c r="C1485" s="2" t="s">
        <v>46</v>
      </c>
      <c r="D1485" s="2" t="s">
        <v>55</v>
      </c>
      <c r="E1485" s="2" t="s">
        <v>282</v>
      </c>
      <c r="F1485" s="2" t="s">
        <v>26</v>
      </c>
      <c r="G1485" s="2" t="s">
        <v>299</v>
      </c>
      <c r="H1485" s="2" t="s">
        <v>285</v>
      </c>
      <c r="I1485" s="2">
        <v>45</v>
      </c>
      <c r="J1485" s="2">
        <v>0.70841487279843451</v>
      </c>
      <c r="K1485" s="2">
        <v>0.62629757785467133</v>
      </c>
      <c r="L1485" s="2">
        <v>0.81531531531531531</v>
      </c>
      <c r="M1485" s="2" t="s">
        <v>74</v>
      </c>
      <c r="N1485" s="2" t="s">
        <v>3525</v>
      </c>
      <c r="O1485" s="2" t="s">
        <v>3526</v>
      </c>
      <c r="P1485" s="2">
        <v>1.4</v>
      </c>
    </row>
    <row r="1486" spans="1:16" ht="15.75" customHeight="1" x14ac:dyDescent="0.25">
      <c r="A1486" s="2" t="s">
        <v>147</v>
      </c>
      <c r="B1486" s="2" t="s">
        <v>45</v>
      </c>
      <c r="C1486" s="2" t="s">
        <v>46</v>
      </c>
      <c r="D1486" s="2" t="s">
        <v>55</v>
      </c>
      <c r="E1486" s="2" t="s">
        <v>282</v>
      </c>
      <c r="F1486" s="2" t="s">
        <v>26</v>
      </c>
      <c r="G1486" s="2" t="s">
        <v>304</v>
      </c>
      <c r="H1486" s="2" t="s">
        <v>285</v>
      </c>
      <c r="I1486" s="2">
        <v>46</v>
      </c>
      <c r="J1486" s="2">
        <v>0.74683544303797478</v>
      </c>
      <c r="K1486" s="2">
        <v>0.70238095238095233</v>
      </c>
      <c r="L1486" s="2">
        <v>0.79729729729729726</v>
      </c>
      <c r="M1486" s="2" t="s">
        <v>74</v>
      </c>
      <c r="N1486" s="2" t="s">
        <v>3527</v>
      </c>
      <c r="O1486" s="2" t="s">
        <v>3528</v>
      </c>
      <c r="P1486" s="2">
        <v>1.4</v>
      </c>
    </row>
    <row r="1487" spans="1:16" ht="15.75" customHeight="1" x14ac:dyDescent="0.25">
      <c r="A1487" s="2" t="s">
        <v>147</v>
      </c>
      <c r="B1487" s="2" t="s">
        <v>45</v>
      </c>
      <c r="C1487" s="2" t="s">
        <v>46</v>
      </c>
      <c r="D1487" s="2" t="s">
        <v>55</v>
      </c>
      <c r="E1487" s="2" t="s">
        <v>282</v>
      </c>
      <c r="F1487" s="2" t="s">
        <v>26</v>
      </c>
      <c r="G1487" s="2" t="s">
        <v>309</v>
      </c>
      <c r="H1487" s="2" t="s">
        <v>285</v>
      </c>
      <c r="I1487" s="2">
        <v>47</v>
      </c>
      <c r="J1487" s="2">
        <v>0.77489177489177496</v>
      </c>
      <c r="K1487" s="2">
        <v>0.74583333333333335</v>
      </c>
      <c r="L1487" s="2">
        <v>0.80630630630630629</v>
      </c>
      <c r="M1487" s="2" t="s">
        <v>74</v>
      </c>
      <c r="N1487" s="2" t="s">
        <v>3529</v>
      </c>
      <c r="O1487" s="2" t="s">
        <v>3530</v>
      </c>
      <c r="P1487" s="2">
        <v>1.4</v>
      </c>
    </row>
    <row r="1488" spans="1:16" ht="15.75" customHeight="1" x14ac:dyDescent="0.25">
      <c r="A1488" s="2" t="s">
        <v>147</v>
      </c>
      <c r="B1488" s="2" t="s">
        <v>45</v>
      </c>
      <c r="C1488" s="2" t="s">
        <v>46</v>
      </c>
      <c r="D1488" s="2" t="s">
        <v>55</v>
      </c>
      <c r="E1488" s="2" t="s">
        <v>282</v>
      </c>
      <c r="F1488" s="2" t="s">
        <v>26</v>
      </c>
      <c r="G1488" s="2" t="s">
        <v>314</v>
      </c>
      <c r="H1488" s="2" t="s">
        <v>285</v>
      </c>
      <c r="I1488" s="2">
        <v>48</v>
      </c>
      <c r="J1488" s="2">
        <v>0.75000000000000011</v>
      </c>
      <c r="K1488" s="2">
        <v>0.70799999999999996</v>
      </c>
      <c r="L1488" s="2">
        <v>0.79729729729729726</v>
      </c>
      <c r="M1488" s="2" t="s">
        <v>74</v>
      </c>
      <c r="N1488" s="2" t="s">
        <v>3531</v>
      </c>
      <c r="O1488" s="2" t="s">
        <v>3532</v>
      </c>
      <c r="P1488" s="2">
        <v>1.4</v>
      </c>
    </row>
    <row r="1489" spans="1:16" ht="15.75" customHeight="1" x14ac:dyDescent="0.25">
      <c r="A1489" s="2" t="s">
        <v>147</v>
      </c>
      <c r="B1489" s="2" t="s">
        <v>45</v>
      </c>
      <c r="C1489" s="2" t="s">
        <v>46</v>
      </c>
      <c r="D1489" s="2" t="s">
        <v>55</v>
      </c>
      <c r="E1489" s="2" t="s">
        <v>282</v>
      </c>
      <c r="F1489" s="2" t="s">
        <v>26</v>
      </c>
      <c r="G1489" s="2" t="s">
        <v>319</v>
      </c>
      <c r="H1489" s="2" t="s">
        <v>285</v>
      </c>
      <c r="I1489" s="2">
        <v>49</v>
      </c>
      <c r="J1489" s="2">
        <v>0.72877846790890277</v>
      </c>
      <c r="K1489" s="2">
        <v>0.67432950191570884</v>
      </c>
      <c r="L1489" s="2">
        <v>0.7927927927927928</v>
      </c>
      <c r="M1489" s="2" t="s">
        <v>74</v>
      </c>
      <c r="N1489" s="2" t="s">
        <v>3533</v>
      </c>
      <c r="O1489" s="2" t="s">
        <v>3534</v>
      </c>
      <c r="P1489" s="2">
        <v>1.8</v>
      </c>
    </row>
    <row r="1490" spans="1:16" ht="15.75" customHeight="1" x14ac:dyDescent="0.25">
      <c r="A1490" s="2" t="s">
        <v>147</v>
      </c>
      <c r="B1490" s="2" t="s">
        <v>45</v>
      </c>
      <c r="C1490" s="2" t="s">
        <v>46</v>
      </c>
      <c r="D1490" s="2" t="s">
        <v>55</v>
      </c>
      <c r="E1490" s="2" t="s">
        <v>282</v>
      </c>
      <c r="F1490" s="2" t="s">
        <v>26</v>
      </c>
      <c r="G1490" s="2" t="s">
        <v>324</v>
      </c>
      <c r="H1490" s="2" t="s">
        <v>285</v>
      </c>
      <c r="I1490" s="2">
        <v>50</v>
      </c>
      <c r="J1490" s="2">
        <v>0.74213836477987427</v>
      </c>
      <c r="K1490" s="2">
        <v>0.69411764705882351</v>
      </c>
      <c r="L1490" s="2">
        <v>0.79729729729729726</v>
      </c>
      <c r="M1490" s="2" t="s">
        <v>74</v>
      </c>
      <c r="N1490" s="2" t="s">
        <v>3535</v>
      </c>
      <c r="O1490" s="2" t="s">
        <v>3536</v>
      </c>
      <c r="P1490" s="2">
        <v>1.4</v>
      </c>
    </row>
    <row r="1491" spans="1:16" ht="15.75" customHeight="1" x14ac:dyDescent="0.25">
      <c r="A1491" s="2" t="s">
        <v>147</v>
      </c>
      <c r="B1491" s="2" t="s">
        <v>45</v>
      </c>
      <c r="C1491" s="2" t="s">
        <v>46</v>
      </c>
      <c r="D1491" s="2" t="s">
        <v>55</v>
      </c>
      <c r="E1491" s="2" t="s">
        <v>282</v>
      </c>
      <c r="F1491" s="2" t="s">
        <v>26</v>
      </c>
      <c r="G1491" s="2" t="s">
        <v>329</v>
      </c>
      <c r="H1491" s="2" t="s">
        <v>285</v>
      </c>
      <c r="I1491" s="2">
        <v>51</v>
      </c>
      <c r="J1491" s="2">
        <v>0.74089068825910942</v>
      </c>
      <c r="K1491" s="2">
        <v>0.67279411764705888</v>
      </c>
      <c r="L1491" s="2">
        <v>0.82432432432432434</v>
      </c>
      <c r="M1491" s="2" t="s">
        <v>74</v>
      </c>
      <c r="N1491" s="2" t="s">
        <v>3537</v>
      </c>
      <c r="O1491" s="2" t="s">
        <v>3538</v>
      </c>
      <c r="P1491" s="2">
        <v>1.5</v>
      </c>
    </row>
    <row r="1492" spans="1:16" ht="15.75" customHeight="1" x14ac:dyDescent="0.25">
      <c r="A1492" s="2" t="s">
        <v>147</v>
      </c>
      <c r="B1492" s="2" t="s">
        <v>45</v>
      </c>
      <c r="C1492" s="2" t="s">
        <v>46</v>
      </c>
      <c r="D1492" s="2" t="s">
        <v>55</v>
      </c>
      <c r="E1492" s="2" t="s">
        <v>282</v>
      </c>
      <c r="F1492" s="2" t="s">
        <v>26</v>
      </c>
      <c r="G1492" s="2" t="s">
        <v>334</v>
      </c>
      <c r="H1492" s="2" t="s">
        <v>285</v>
      </c>
      <c r="I1492" s="2">
        <v>52</v>
      </c>
      <c r="J1492" s="2">
        <v>0.76332622601279299</v>
      </c>
      <c r="K1492" s="2">
        <v>0.7246963562753036</v>
      </c>
      <c r="L1492" s="2">
        <v>0.80630630630630629</v>
      </c>
      <c r="M1492" s="2" t="s">
        <v>74</v>
      </c>
      <c r="N1492" s="2" t="s">
        <v>3539</v>
      </c>
      <c r="O1492" s="2" t="s">
        <v>3540</v>
      </c>
      <c r="P1492" s="2">
        <v>2.2999999999999998</v>
      </c>
    </row>
    <row r="1493" spans="1:16" ht="15.75" customHeight="1" x14ac:dyDescent="0.25">
      <c r="A1493" s="2" t="s">
        <v>147</v>
      </c>
      <c r="B1493" s="2" t="s">
        <v>45</v>
      </c>
      <c r="C1493" s="2" t="s">
        <v>46</v>
      </c>
      <c r="D1493" s="2" t="s">
        <v>55</v>
      </c>
      <c r="E1493" s="2" t="s">
        <v>282</v>
      </c>
      <c r="F1493" s="2" t="s">
        <v>26</v>
      </c>
      <c r="G1493" s="2" t="s">
        <v>339</v>
      </c>
      <c r="H1493" s="2" t="s">
        <v>285</v>
      </c>
      <c r="I1493" s="2">
        <v>53</v>
      </c>
      <c r="J1493" s="2">
        <v>0.78854625550660784</v>
      </c>
      <c r="K1493" s="2">
        <v>0.77155172413793105</v>
      </c>
      <c r="L1493" s="2">
        <v>0.80630630630630629</v>
      </c>
      <c r="M1493" s="2" t="s">
        <v>74</v>
      </c>
      <c r="N1493" s="2" t="s">
        <v>3541</v>
      </c>
      <c r="O1493" s="2" t="s">
        <v>3542</v>
      </c>
      <c r="P1493" s="2">
        <v>1.4</v>
      </c>
    </row>
    <row r="1494" spans="1:16" ht="15.75" customHeight="1" x14ac:dyDescent="0.25">
      <c r="A1494" s="2" t="s">
        <v>147</v>
      </c>
      <c r="B1494" s="2" t="s">
        <v>45</v>
      </c>
      <c r="C1494" s="2" t="s">
        <v>46</v>
      </c>
      <c r="D1494" s="2" t="s">
        <v>55</v>
      </c>
      <c r="E1494" s="2" t="s">
        <v>282</v>
      </c>
      <c r="F1494" s="2" t="s">
        <v>26</v>
      </c>
      <c r="G1494" s="2" t="s">
        <v>344</v>
      </c>
      <c r="H1494" s="2" t="s">
        <v>285</v>
      </c>
      <c r="I1494" s="2">
        <v>54</v>
      </c>
      <c r="J1494" s="2">
        <v>0.74398249452954035</v>
      </c>
      <c r="K1494" s="2">
        <v>0.72340425531914898</v>
      </c>
      <c r="L1494" s="2">
        <v>0.76576576576576572</v>
      </c>
      <c r="M1494" s="2" t="s">
        <v>74</v>
      </c>
      <c r="N1494" s="2" t="s">
        <v>3543</v>
      </c>
      <c r="O1494" s="2" t="s">
        <v>3544</v>
      </c>
      <c r="P1494" s="2">
        <v>1.4</v>
      </c>
    </row>
    <row r="1495" spans="1:16" ht="15.75" customHeight="1" x14ac:dyDescent="0.25">
      <c r="A1495" s="2" t="s">
        <v>147</v>
      </c>
      <c r="B1495" s="2" t="s">
        <v>45</v>
      </c>
      <c r="C1495" s="2" t="s">
        <v>46</v>
      </c>
      <c r="D1495" s="2" t="s">
        <v>55</v>
      </c>
      <c r="E1495" s="2" t="s">
        <v>282</v>
      </c>
      <c r="F1495" s="2" t="s">
        <v>26</v>
      </c>
      <c r="G1495" s="2" t="s">
        <v>351</v>
      </c>
      <c r="H1495" s="2" t="s">
        <v>285</v>
      </c>
      <c r="I1495" s="2">
        <v>55</v>
      </c>
      <c r="J1495" s="2">
        <v>0.79458239277652365</v>
      </c>
      <c r="K1495" s="2">
        <v>0.7963800904977375</v>
      </c>
      <c r="L1495" s="2">
        <v>0.7927927927927928</v>
      </c>
      <c r="M1495" s="2" t="s">
        <v>74</v>
      </c>
      <c r="N1495" s="2" t="s">
        <v>3545</v>
      </c>
      <c r="O1495" s="2" t="s">
        <v>3546</v>
      </c>
      <c r="P1495" s="2">
        <v>1.4</v>
      </c>
    </row>
    <row r="1496" spans="1:16" ht="15.75" customHeight="1" x14ac:dyDescent="0.25">
      <c r="A1496" s="2" t="s">
        <v>147</v>
      </c>
      <c r="B1496" s="2" t="s">
        <v>45</v>
      </c>
      <c r="C1496" s="2" t="s">
        <v>46</v>
      </c>
      <c r="D1496" s="2" t="s">
        <v>55</v>
      </c>
      <c r="E1496" s="2" t="s">
        <v>282</v>
      </c>
      <c r="F1496" s="2" t="s">
        <v>26</v>
      </c>
      <c r="G1496" s="2" t="s">
        <v>367</v>
      </c>
      <c r="H1496" s="2" t="s">
        <v>285</v>
      </c>
      <c r="I1496" s="2">
        <v>56</v>
      </c>
      <c r="J1496" s="2">
        <v>0.71721311475409832</v>
      </c>
      <c r="K1496" s="2">
        <v>0.65789473684210531</v>
      </c>
      <c r="L1496" s="2">
        <v>0.78828828828828834</v>
      </c>
      <c r="M1496" s="2" t="s">
        <v>74</v>
      </c>
      <c r="N1496" s="2" t="s">
        <v>3547</v>
      </c>
      <c r="O1496" s="2" t="s">
        <v>3548</v>
      </c>
      <c r="P1496" s="2">
        <v>2</v>
      </c>
    </row>
    <row r="1497" spans="1:16" ht="15.75" customHeight="1" x14ac:dyDescent="0.25">
      <c r="A1497" s="2" t="s">
        <v>147</v>
      </c>
      <c r="B1497" s="2" t="s">
        <v>45</v>
      </c>
      <c r="C1497" s="2" t="s">
        <v>46</v>
      </c>
      <c r="D1497" s="2" t="s">
        <v>55</v>
      </c>
      <c r="E1497" s="2" t="s">
        <v>282</v>
      </c>
      <c r="F1497" s="2" t="s">
        <v>26</v>
      </c>
      <c r="G1497" s="2" t="s">
        <v>380</v>
      </c>
      <c r="H1497" s="2" t="s">
        <v>285</v>
      </c>
      <c r="I1497" s="2">
        <v>57</v>
      </c>
      <c r="J1497" s="2">
        <v>0.76923076923076938</v>
      </c>
      <c r="K1497" s="2">
        <v>0.73170731707317072</v>
      </c>
      <c r="L1497" s="2">
        <v>0.81081081081081086</v>
      </c>
      <c r="M1497" s="2" t="s">
        <v>74</v>
      </c>
      <c r="N1497" s="2" t="s">
        <v>3549</v>
      </c>
      <c r="O1497" s="2" t="s">
        <v>3550</v>
      </c>
      <c r="P1497" s="2">
        <v>1.4</v>
      </c>
    </row>
    <row r="1498" spans="1:16" ht="15.75" customHeight="1" x14ac:dyDescent="0.25">
      <c r="A1498" s="2" t="s">
        <v>147</v>
      </c>
      <c r="B1498" s="2" t="s">
        <v>45</v>
      </c>
      <c r="C1498" s="2" t="s">
        <v>46</v>
      </c>
      <c r="D1498" s="2" t="s">
        <v>55</v>
      </c>
      <c r="E1498" s="2" t="s">
        <v>282</v>
      </c>
      <c r="F1498" s="2" t="s">
        <v>26</v>
      </c>
      <c r="G1498" s="2" t="s">
        <v>390</v>
      </c>
      <c r="H1498" s="2" t="s">
        <v>285</v>
      </c>
      <c r="I1498" s="2">
        <v>58</v>
      </c>
      <c r="J1498" s="2">
        <v>0.75159235668789803</v>
      </c>
      <c r="K1498" s="2">
        <v>0.71084337349397586</v>
      </c>
      <c r="L1498" s="2">
        <v>0.79729729729729726</v>
      </c>
      <c r="M1498" s="2" t="s">
        <v>74</v>
      </c>
      <c r="N1498" s="2" t="s">
        <v>3551</v>
      </c>
      <c r="O1498" s="2" t="s">
        <v>3552</v>
      </c>
      <c r="P1498" s="2">
        <v>1.4</v>
      </c>
    </row>
    <row r="1499" spans="1:16" ht="15.75" customHeight="1" x14ac:dyDescent="0.25">
      <c r="A1499" s="2" t="s">
        <v>147</v>
      </c>
      <c r="B1499" s="2" t="s">
        <v>45</v>
      </c>
      <c r="C1499" s="2" t="s">
        <v>46</v>
      </c>
      <c r="D1499" s="2" t="s">
        <v>55</v>
      </c>
      <c r="E1499" s="2" t="s">
        <v>282</v>
      </c>
      <c r="F1499" s="2" t="s">
        <v>26</v>
      </c>
      <c r="G1499" s="2" t="s">
        <v>397</v>
      </c>
      <c r="H1499" s="2" t="s">
        <v>285</v>
      </c>
      <c r="I1499" s="2">
        <v>59</v>
      </c>
      <c r="J1499" s="2">
        <v>0.72839506172839485</v>
      </c>
      <c r="K1499" s="2">
        <v>0.67045454545454541</v>
      </c>
      <c r="L1499" s="2">
        <v>0.79729729729729726</v>
      </c>
      <c r="M1499" s="2" t="s">
        <v>74</v>
      </c>
      <c r="N1499" s="2" t="s">
        <v>3553</v>
      </c>
      <c r="O1499" s="2" t="s">
        <v>3554</v>
      </c>
      <c r="P1499" s="2">
        <v>1.4</v>
      </c>
    </row>
    <row r="1500" spans="1:16" ht="15.75" customHeight="1" x14ac:dyDescent="0.25">
      <c r="A1500" s="2" t="s">
        <v>147</v>
      </c>
      <c r="B1500" s="2" t="s">
        <v>45</v>
      </c>
      <c r="C1500" s="2" t="s">
        <v>46</v>
      </c>
      <c r="D1500" s="2" t="s">
        <v>55</v>
      </c>
      <c r="E1500" s="2" t="s">
        <v>282</v>
      </c>
      <c r="F1500" s="2" t="s">
        <v>26</v>
      </c>
      <c r="G1500" s="2" t="s">
        <v>402</v>
      </c>
      <c r="H1500" s="2" t="s">
        <v>285</v>
      </c>
      <c r="I1500" s="2">
        <v>60</v>
      </c>
      <c r="J1500" s="2">
        <v>0.7416666666666667</v>
      </c>
      <c r="K1500" s="2">
        <v>0.68992248062015504</v>
      </c>
      <c r="L1500" s="2">
        <v>0.80180180180180183</v>
      </c>
      <c r="M1500" s="2" t="s">
        <v>74</v>
      </c>
      <c r="N1500" s="2" t="s">
        <v>3555</v>
      </c>
      <c r="O1500" s="2" t="s">
        <v>3556</v>
      </c>
      <c r="P1500" s="2">
        <v>1.4</v>
      </c>
    </row>
    <row r="1501" spans="1:16" ht="15.75" customHeight="1" x14ac:dyDescent="0.25">
      <c r="A1501" s="2" t="s">
        <v>147</v>
      </c>
      <c r="B1501" s="2" t="s">
        <v>45</v>
      </c>
      <c r="C1501" s="2" t="s">
        <v>46</v>
      </c>
      <c r="D1501" s="2" t="s">
        <v>55</v>
      </c>
      <c r="E1501" s="2" t="s">
        <v>282</v>
      </c>
      <c r="F1501" s="2" t="s">
        <v>26</v>
      </c>
      <c r="G1501" s="2" t="s">
        <v>407</v>
      </c>
      <c r="H1501" s="2" t="s">
        <v>285</v>
      </c>
      <c r="I1501" s="2">
        <v>61</v>
      </c>
      <c r="J1501" s="2">
        <v>0.76888888888888896</v>
      </c>
      <c r="K1501" s="2">
        <v>0.75877192982456143</v>
      </c>
      <c r="L1501" s="2">
        <v>0.77927927927927931</v>
      </c>
      <c r="M1501" s="2" t="s">
        <v>74</v>
      </c>
      <c r="N1501" s="2" t="s">
        <v>3557</v>
      </c>
      <c r="O1501" s="2" t="s">
        <v>3558</v>
      </c>
      <c r="P1501" s="2">
        <v>1.4</v>
      </c>
    </row>
    <row r="1502" spans="1:16" ht="15.75" customHeight="1" x14ac:dyDescent="0.25">
      <c r="A1502" s="2" t="s">
        <v>147</v>
      </c>
      <c r="B1502" s="2" t="s">
        <v>45</v>
      </c>
      <c r="C1502" s="2" t="s">
        <v>46</v>
      </c>
      <c r="D1502" s="2" t="s">
        <v>364</v>
      </c>
      <c r="E1502" s="2" t="s">
        <v>412</v>
      </c>
      <c r="F1502" s="2" t="s">
        <v>54</v>
      </c>
      <c r="G1502" s="2" t="s">
        <v>413</v>
      </c>
      <c r="H1502" s="2" t="s">
        <v>377</v>
      </c>
      <c r="I1502" s="2">
        <v>42</v>
      </c>
      <c r="J1502" s="2">
        <v>0.79668049792531104</v>
      </c>
      <c r="K1502" s="2">
        <v>0.76190476190476186</v>
      </c>
      <c r="L1502" s="2">
        <v>0.83478260869565213</v>
      </c>
      <c r="M1502" s="2" t="s">
        <v>74</v>
      </c>
      <c r="N1502" s="2" t="s">
        <v>3559</v>
      </c>
      <c r="O1502" s="2" t="s">
        <v>3560</v>
      </c>
      <c r="P1502" s="2">
        <v>2.9</v>
      </c>
    </row>
    <row r="1503" spans="1:16" ht="15.75" customHeight="1" x14ac:dyDescent="0.25">
      <c r="A1503" s="2" t="s">
        <v>147</v>
      </c>
      <c r="B1503" s="2" t="s">
        <v>45</v>
      </c>
      <c r="C1503" s="2" t="s">
        <v>46</v>
      </c>
      <c r="D1503" s="2" t="s">
        <v>364</v>
      </c>
      <c r="E1503" s="2" t="s">
        <v>412</v>
      </c>
      <c r="F1503" s="2" t="s">
        <v>54</v>
      </c>
      <c r="G1503" s="2" t="s">
        <v>418</v>
      </c>
      <c r="H1503" s="2" t="s">
        <v>377</v>
      </c>
      <c r="I1503" s="2">
        <v>43</v>
      </c>
      <c r="J1503" s="2">
        <v>0.79915433403805503</v>
      </c>
      <c r="K1503" s="2">
        <v>0.77777777777777779</v>
      </c>
      <c r="L1503" s="2">
        <v>0.82173913043478264</v>
      </c>
      <c r="M1503" s="2" t="s">
        <v>74</v>
      </c>
      <c r="N1503" s="2" t="s">
        <v>3561</v>
      </c>
      <c r="O1503" s="2" t="s">
        <v>3562</v>
      </c>
      <c r="P1503" s="2">
        <v>1.8</v>
      </c>
    </row>
    <row r="1504" spans="1:16" ht="15.75" customHeight="1" x14ac:dyDescent="0.25">
      <c r="A1504" s="2" t="s">
        <v>147</v>
      </c>
      <c r="B1504" s="2" t="s">
        <v>45</v>
      </c>
      <c r="C1504" s="2" t="s">
        <v>46</v>
      </c>
      <c r="D1504" s="2" t="s">
        <v>364</v>
      </c>
      <c r="E1504" s="2" t="s">
        <v>412</v>
      </c>
      <c r="F1504" s="2" t="s">
        <v>54</v>
      </c>
      <c r="G1504" s="2" t="s">
        <v>423</v>
      </c>
      <c r="H1504" s="2" t="s">
        <v>377</v>
      </c>
      <c r="I1504" s="2">
        <v>44</v>
      </c>
      <c r="J1504" s="2">
        <v>0.78762886597938142</v>
      </c>
      <c r="K1504" s="2">
        <v>0.74901960784313726</v>
      </c>
      <c r="L1504" s="2">
        <v>0.83043478260869563</v>
      </c>
      <c r="M1504" s="2" t="s">
        <v>74</v>
      </c>
      <c r="N1504" s="2" t="s">
        <v>3563</v>
      </c>
      <c r="O1504" s="2" t="s">
        <v>3564</v>
      </c>
      <c r="P1504" s="2">
        <v>1.4</v>
      </c>
    </row>
    <row r="1505" spans="1:16" ht="15.75" customHeight="1" x14ac:dyDescent="0.25">
      <c r="A1505" s="2" t="s">
        <v>147</v>
      </c>
      <c r="B1505" s="2" t="s">
        <v>45</v>
      </c>
      <c r="C1505" s="2" t="s">
        <v>46</v>
      </c>
      <c r="D1505" s="2" t="s">
        <v>364</v>
      </c>
      <c r="E1505" s="2" t="s">
        <v>412</v>
      </c>
      <c r="F1505" s="2" t="s">
        <v>54</v>
      </c>
      <c r="G1505" s="2" t="s">
        <v>428</v>
      </c>
      <c r="H1505" s="2" t="s">
        <v>377</v>
      </c>
      <c r="I1505" s="2">
        <v>45</v>
      </c>
      <c r="J1505" s="2">
        <v>0.79079497907949792</v>
      </c>
      <c r="K1505" s="2">
        <v>0.76209677419354838</v>
      </c>
      <c r="L1505" s="2">
        <v>0.82173913043478264</v>
      </c>
      <c r="M1505" s="2" t="s">
        <v>74</v>
      </c>
      <c r="N1505" s="2" t="s">
        <v>3565</v>
      </c>
      <c r="O1505" s="2" t="s">
        <v>3566</v>
      </c>
      <c r="P1505" s="2">
        <v>1.4</v>
      </c>
    </row>
    <row r="1506" spans="1:16" ht="15.75" customHeight="1" x14ac:dyDescent="0.25">
      <c r="A1506" s="2" t="s">
        <v>147</v>
      </c>
      <c r="B1506" s="2" t="s">
        <v>45</v>
      </c>
      <c r="C1506" s="2" t="s">
        <v>46</v>
      </c>
      <c r="D1506" s="2" t="s">
        <v>364</v>
      </c>
      <c r="E1506" s="2" t="s">
        <v>412</v>
      </c>
      <c r="F1506" s="2" t="s">
        <v>54</v>
      </c>
      <c r="G1506" s="2" t="s">
        <v>433</v>
      </c>
      <c r="H1506" s="2" t="s">
        <v>377</v>
      </c>
      <c r="I1506" s="2">
        <v>46</v>
      </c>
      <c r="J1506" s="2">
        <v>0.78481012658227833</v>
      </c>
      <c r="K1506" s="2">
        <v>0.76229508196721307</v>
      </c>
      <c r="L1506" s="2">
        <v>0.80869565217391304</v>
      </c>
      <c r="M1506" s="2" t="s">
        <v>74</v>
      </c>
      <c r="N1506" s="2" t="s">
        <v>3567</v>
      </c>
      <c r="O1506" s="2" t="s">
        <v>3568</v>
      </c>
      <c r="P1506" s="2">
        <v>1.4</v>
      </c>
    </row>
    <row r="1507" spans="1:16" ht="15.75" customHeight="1" x14ac:dyDescent="0.25">
      <c r="A1507" s="2" t="s">
        <v>147</v>
      </c>
      <c r="B1507" s="2" t="s">
        <v>45</v>
      </c>
      <c r="C1507" s="2" t="s">
        <v>46</v>
      </c>
      <c r="D1507" s="2" t="s">
        <v>364</v>
      </c>
      <c r="E1507" s="2" t="s">
        <v>412</v>
      </c>
      <c r="F1507" s="2" t="s">
        <v>54</v>
      </c>
      <c r="G1507" s="2" t="s">
        <v>438</v>
      </c>
      <c r="H1507" s="2" t="s">
        <v>377</v>
      </c>
      <c r="I1507" s="2">
        <v>47</v>
      </c>
      <c r="J1507" s="2">
        <v>0.7851239669421487</v>
      </c>
      <c r="K1507" s="2">
        <v>0.74803149606299213</v>
      </c>
      <c r="L1507" s="2">
        <v>0.82608695652173914</v>
      </c>
      <c r="M1507" s="2" t="s">
        <v>74</v>
      </c>
      <c r="N1507" s="2" t="s">
        <v>3569</v>
      </c>
      <c r="O1507" s="2" t="s">
        <v>3570</v>
      </c>
      <c r="P1507" s="2">
        <v>1.4</v>
      </c>
    </row>
    <row r="1508" spans="1:16" ht="15.75" customHeight="1" x14ac:dyDescent="0.25">
      <c r="A1508" s="2" t="s">
        <v>147</v>
      </c>
      <c r="B1508" s="2" t="s">
        <v>45</v>
      </c>
      <c r="C1508" s="2" t="s">
        <v>46</v>
      </c>
      <c r="D1508" s="2" t="s">
        <v>364</v>
      </c>
      <c r="E1508" s="2" t="s">
        <v>412</v>
      </c>
      <c r="F1508" s="2" t="s">
        <v>54</v>
      </c>
      <c r="G1508" s="2" t="s">
        <v>443</v>
      </c>
      <c r="H1508" s="2" t="s">
        <v>377</v>
      </c>
      <c r="I1508" s="2">
        <v>48</v>
      </c>
      <c r="J1508" s="2">
        <v>0.80338266384778023</v>
      </c>
      <c r="K1508" s="2">
        <v>0.78189300411522633</v>
      </c>
      <c r="L1508" s="2">
        <v>0.82608695652173914</v>
      </c>
      <c r="M1508" s="2" t="s">
        <v>74</v>
      </c>
      <c r="N1508" s="2" t="s">
        <v>3571</v>
      </c>
      <c r="O1508" s="2" t="s">
        <v>3572</v>
      </c>
      <c r="P1508" s="2">
        <v>1.4</v>
      </c>
    </row>
    <row r="1509" spans="1:16" ht="15.75" customHeight="1" x14ac:dyDescent="0.25">
      <c r="A1509" s="2" t="s">
        <v>147</v>
      </c>
      <c r="B1509" s="2" t="s">
        <v>45</v>
      </c>
      <c r="C1509" s="2" t="s">
        <v>46</v>
      </c>
      <c r="D1509" s="2" t="s">
        <v>364</v>
      </c>
      <c r="E1509" s="2" t="s">
        <v>412</v>
      </c>
      <c r="F1509" s="2" t="s">
        <v>54</v>
      </c>
      <c r="G1509" s="2" t="s">
        <v>448</v>
      </c>
      <c r="H1509" s="2" t="s">
        <v>377</v>
      </c>
      <c r="I1509" s="2">
        <v>49</v>
      </c>
      <c r="J1509" s="2">
        <v>0.8042105263157896</v>
      </c>
      <c r="K1509" s="2">
        <v>0.7795918367346939</v>
      </c>
      <c r="L1509" s="2">
        <v>0.83043478260869563</v>
      </c>
      <c r="M1509" s="2" t="s">
        <v>74</v>
      </c>
      <c r="N1509" s="2" t="s">
        <v>3573</v>
      </c>
      <c r="O1509" s="2" t="s">
        <v>3574</v>
      </c>
      <c r="P1509" s="2">
        <v>1.7</v>
      </c>
    </row>
    <row r="1510" spans="1:16" ht="15.75" customHeight="1" x14ac:dyDescent="0.25">
      <c r="A1510" s="2" t="s">
        <v>147</v>
      </c>
      <c r="B1510" s="2" t="s">
        <v>45</v>
      </c>
      <c r="C1510" s="2" t="s">
        <v>46</v>
      </c>
      <c r="D1510" s="2" t="s">
        <v>364</v>
      </c>
      <c r="E1510" s="2" t="s">
        <v>412</v>
      </c>
      <c r="F1510" s="2" t="s">
        <v>54</v>
      </c>
      <c r="G1510" s="2" t="s">
        <v>453</v>
      </c>
      <c r="H1510" s="2" t="s">
        <v>377</v>
      </c>
      <c r="I1510" s="2">
        <v>50</v>
      </c>
      <c r="J1510" s="2">
        <v>0.79237288135593209</v>
      </c>
      <c r="K1510" s="2">
        <v>0.77272727272727271</v>
      </c>
      <c r="L1510" s="2">
        <v>0.81304347826086953</v>
      </c>
      <c r="M1510" s="2" t="s">
        <v>74</v>
      </c>
      <c r="N1510" s="2" t="s">
        <v>3575</v>
      </c>
      <c r="O1510" s="2" t="s">
        <v>3576</v>
      </c>
      <c r="P1510" s="2">
        <v>1.4</v>
      </c>
    </row>
    <row r="1511" spans="1:16" ht="15.75" customHeight="1" x14ac:dyDescent="0.25">
      <c r="A1511" s="2" t="s">
        <v>147</v>
      </c>
      <c r="B1511" s="2" t="s">
        <v>45</v>
      </c>
      <c r="C1511" s="2" t="s">
        <v>46</v>
      </c>
      <c r="D1511" s="2" t="s">
        <v>364</v>
      </c>
      <c r="E1511" s="2" t="s">
        <v>412</v>
      </c>
      <c r="F1511" s="2" t="s">
        <v>54</v>
      </c>
      <c r="G1511" s="2" t="s">
        <v>458</v>
      </c>
      <c r="H1511" s="2" t="s">
        <v>377</v>
      </c>
      <c r="I1511" s="2">
        <v>51</v>
      </c>
      <c r="J1511" s="2">
        <v>0.81104033970276002</v>
      </c>
      <c r="K1511" s="2">
        <v>0.79253112033195017</v>
      </c>
      <c r="L1511" s="2">
        <v>0.83043478260869563</v>
      </c>
      <c r="M1511" s="2" t="s">
        <v>74</v>
      </c>
      <c r="N1511" s="2" t="s">
        <v>3577</v>
      </c>
      <c r="O1511" s="2" t="s">
        <v>3578</v>
      </c>
      <c r="P1511" s="2">
        <v>1.3</v>
      </c>
    </row>
    <row r="1512" spans="1:16" ht="15.75" customHeight="1" x14ac:dyDescent="0.25">
      <c r="A1512" s="2" t="s">
        <v>147</v>
      </c>
      <c r="B1512" s="2" t="s">
        <v>45</v>
      </c>
      <c r="C1512" s="2" t="s">
        <v>46</v>
      </c>
      <c r="D1512" s="2" t="s">
        <v>364</v>
      </c>
      <c r="E1512" s="2" t="s">
        <v>412</v>
      </c>
      <c r="F1512" s="2" t="s">
        <v>54</v>
      </c>
      <c r="G1512" s="2" t="s">
        <v>463</v>
      </c>
      <c r="H1512" s="2" t="s">
        <v>377</v>
      </c>
      <c r="I1512" s="2">
        <v>52</v>
      </c>
      <c r="J1512" s="2">
        <v>0.81856540084388196</v>
      </c>
      <c r="K1512" s="2">
        <v>0.79508196721311475</v>
      </c>
      <c r="L1512" s="2">
        <v>0.84347826086956523</v>
      </c>
      <c r="M1512" s="2" t="s">
        <v>74</v>
      </c>
      <c r="N1512" s="2" t="s">
        <v>3579</v>
      </c>
      <c r="O1512" s="2" t="s">
        <v>3580</v>
      </c>
      <c r="P1512" s="2">
        <v>1.4</v>
      </c>
    </row>
    <row r="1513" spans="1:16" ht="15.75" customHeight="1" x14ac:dyDescent="0.25">
      <c r="A1513" s="2" t="s">
        <v>147</v>
      </c>
      <c r="B1513" s="2" t="s">
        <v>45</v>
      </c>
      <c r="C1513" s="2" t="s">
        <v>46</v>
      </c>
      <c r="D1513" s="2" t="s">
        <v>364</v>
      </c>
      <c r="E1513" s="2" t="s">
        <v>412</v>
      </c>
      <c r="F1513" s="2" t="s">
        <v>54</v>
      </c>
      <c r="G1513" s="2" t="s">
        <v>468</v>
      </c>
      <c r="H1513" s="2" t="s">
        <v>377</v>
      </c>
      <c r="I1513" s="2">
        <v>53</v>
      </c>
      <c r="J1513" s="2">
        <v>0.78825995807127891</v>
      </c>
      <c r="K1513" s="2">
        <v>0.76113360323886636</v>
      </c>
      <c r="L1513" s="2">
        <v>0.81739130434782614</v>
      </c>
      <c r="M1513" s="2" t="s">
        <v>74</v>
      </c>
      <c r="N1513" s="2" t="s">
        <v>3581</v>
      </c>
      <c r="O1513" s="2" t="s">
        <v>3582</v>
      </c>
      <c r="P1513" s="2">
        <v>1.6</v>
      </c>
    </row>
    <row r="1514" spans="1:16" ht="15.75" customHeight="1" x14ac:dyDescent="0.25">
      <c r="A1514" s="2" t="s">
        <v>147</v>
      </c>
      <c r="B1514" s="2" t="s">
        <v>45</v>
      </c>
      <c r="C1514" s="2" t="s">
        <v>46</v>
      </c>
      <c r="D1514" s="2" t="s">
        <v>364</v>
      </c>
      <c r="E1514" s="2" t="s">
        <v>412</v>
      </c>
      <c r="F1514" s="2" t="s">
        <v>54</v>
      </c>
      <c r="G1514" s="2" t="s">
        <v>473</v>
      </c>
      <c r="H1514" s="2" t="s">
        <v>377</v>
      </c>
      <c r="I1514" s="2">
        <v>54</v>
      </c>
      <c r="J1514" s="2">
        <v>0.7957894736842106</v>
      </c>
      <c r="K1514" s="2">
        <v>0.77142857142857146</v>
      </c>
      <c r="L1514" s="2">
        <v>0.82173913043478264</v>
      </c>
      <c r="M1514" s="2" t="s">
        <v>74</v>
      </c>
      <c r="N1514" s="2" t="s">
        <v>3583</v>
      </c>
      <c r="O1514" s="2" t="s">
        <v>3584</v>
      </c>
      <c r="P1514" s="2">
        <v>1.4</v>
      </c>
    </row>
    <row r="1515" spans="1:16" ht="15.75" customHeight="1" x14ac:dyDescent="0.25">
      <c r="A1515" s="2" t="s">
        <v>147</v>
      </c>
      <c r="B1515" s="2" t="s">
        <v>45</v>
      </c>
      <c r="C1515" s="2" t="s">
        <v>46</v>
      </c>
      <c r="D1515" s="2" t="s">
        <v>364</v>
      </c>
      <c r="E1515" s="2" t="s">
        <v>412</v>
      </c>
      <c r="F1515" s="2" t="s">
        <v>54</v>
      </c>
      <c r="G1515" s="2" t="s">
        <v>478</v>
      </c>
      <c r="H1515" s="2" t="s">
        <v>377</v>
      </c>
      <c r="I1515" s="2">
        <v>55</v>
      </c>
      <c r="J1515" s="2">
        <v>0.78586278586278591</v>
      </c>
      <c r="K1515" s="2">
        <v>0.75298804780876494</v>
      </c>
      <c r="L1515" s="2">
        <v>0.82173913043478264</v>
      </c>
      <c r="M1515" s="2" t="s">
        <v>74</v>
      </c>
      <c r="N1515" s="2" t="s">
        <v>3585</v>
      </c>
      <c r="O1515" s="2" t="s">
        <v>3586</v>
      </c>
      <c r="P1515" s="2">
        <v>1.4</v>
      </c>
    </row>
    <row r="1516" spans="1:16" ht="15.75" customHeight="1" x14ac:dyDescent="0.25">
      <c r="A1516" s="2" t="s">
        <v>147</v>
      </c>
      <c r="B1516" s="2" t="s">
        <v>45</v>
      </c>
      <c r="C1516" s="2" t="s">
        <v>46</v>
      </c>
      <c r="D1516" s="2" t="s">
        <v>364</v>
      </c>
      <c r="E1516" s="2" t="s">
        <v>412</v>
      </c>
      <c r="F1516" s="2" t="s">
        <v>54</v>
      </c>
      <c r="G1516" s="2" t="s">
        <v>483</v>
      </c>
      <c r="H1516" s="2" t="s">
        <v>377</v>
      </c>
      <c r="I1516" s="2">
        <v>56</v>
      </c>
      <c r="J1516" s="2">
        <v>0.80425531914893622</v>
      </c>
      <c r="K1516" s="2">
        <v>0.78749999999999998</v>
      </c>
      <c r="L1516" s="2">
        <v>0.82173913043478264</v>
      </c>
      <c r="M1516" s="2" t="s">
        <v>74</v>
      </c>
      <c r="N1516" s="2" t="s">
        <v>3587</v>
      </c>
      <c r="O1516" s="2" t="s">
        <v>3588</v>
      </c>
      <c r="P1516" s="2">
        <v>1.8</v>
      </c>
    </row>
    <row r="1517" spans="1:16" ht="15.75" customHeight="1" x14ac:dyDescent="0.25">
      <c r="A1517" s="2" t="s">
        <v>147</v>
      </c>
      <c r="B1517" s="2" t="s">
        <v>45</v>
      </c>
      <c r="C1517" s="2" t="s">
        <v>46</v>
      </c>
      <c r="D1517" s="2" t="s">
        <v>364</v>
      </c>
      <c r="E1517" s="2" t="s">
        <v>412</v>
      </c>
      <c r="F1517" s="2" t="s">
        <v>54</v>
      </c>
      <c r="G1517" s="2" t="s">
        <v>488</v>
      </c>
      <c r="H1517" s="2" t="s">
        <v>377</v>
      </c>
      <c r="I1517" s="2">
        <v>57</v>
      </c>
      <c r="J1517" s="2">
        <v>0.79668049792531104</v>
      </c>
      <c r="K1517" s="2">
        <v>0.76190476190476186</v>
      </c>
      <c r="L1517" s="2">
        <v>0.83478260869565213</v>
      </c>
      <c r="M1517" s="2" t="s">
        <v>74</v>
      </c>
      <c r="N1517" s="2" t="s">
        <v>3589</v>
      </c>
      <c r="O1517" s="2" t="s">
        <v>3590</v>
      </c>
      <c r="P1517" s="2">
        <v>1.4</v>
      </c>
    </row>
    <row r="1518" spans="1:16" ht="15.75" customHeight="1" x14ac:dyDescent="0.25">
      <c r="A1518" s="2" t="s">
        <v>147</v>
      </c>
      <c r="B1518" s="2" t="s">
        <v>45</v>
      </c>
      <c r="C1518" s="2" t="s">
        <v>46</v>
      </c>
      <c r="D1518" s="2" t="s">
        <v>364</v>
      </c>
      <c r="E1518" s="2" t="s">
        <v>412</v>
      </c>
      <c r="F1518" s="2" t="s">
        <v>54</v>
      </c>
      <c r="G1518" s="2" t="s">
        <v>493</v>
      </c>
      <c r="H1518" s="2" t="s">
        <v>377</v>
      </c>
      <c r="I1518" s="2">
        <v>58</v>
      </c>
      <c r="J1518" s="2">
        <v>0.8</v>
      </c>
      <c r="K1518" s="2">
        <v>0.76800000000000002</v>
      </c>
      <c r="L1518" s="2">
        <v>0.83478260869565213</v>
      </c>
      <c r="M1518" s="2" t="s">
        <v>74</v>
      </c>
      <c r="N1518" s="2" t="s">
        <v>3591</v>
      </c>
      <c r="O1518" s="2" t="s">
        <v>3592</v>
      </c>
      <c r="P1518" s="2">
        <v>1.4</v>
      </c>
    </row>
    <row r="1519" spans="1:16" ht="15.75" customHeight="1" x14ac:dyDescent="0.25">
      <c r="A1519" s="2" t="s">
        <v>147</v>
      </c>
      <c r="B1519" s="2" t="s">
        <v>45</v>
      </c>
      <c r="C1519" s="2" t="s">
        <v>46</v>
      </c>
      <c r="D1519" s="2" t="s">
        <v>364</v>
      </c>
      <c r="E1519" s="2" t="s">
        <v>412</v>
      </c>
      <c r="F1519" s="2" t="s">
        <v>54</v>
      </c>
      <c r="G1519" s="2" t="s">
        <v>498</v>
      </c>
      <c r="H1519" s="2" t="s">
        <v>377</v>
      </c>
      <c r="I1519" s="2">
        <v>59</v>
      </c>
      <c r="J1519" s="2">
        <v>0.79826464208242953</v>
      </c>
      <c r="K1519" s="2">
        <v>0.79653679653679654</v>
      </c>
      <c r="L1519" s="2">
        <v>0.8</v>
      </c>
      <c r="M1519" s="2" t="s">
        <v>74</v>
      </c>
      <c r="N1519" s="2" t="s">
        <v>3593</v>
      </c>
      <c r="O1519" s="2" t="s">
        <v>3594</v>
      </c>
      <c r="P1519" s="2">
        <v>1.4</v>
      </c>
    </row>
    <row r="1520" spans="1:16" ht="15.75" customHeight="1" x14ac:dyDescent="0.25">
      <c r="A1520" s="2" t="s">
        <v>147</v>
      </c>
      <c r="B1520" s="2" t="s">
        <v>45</v>
      </c>
      <c r="C1520" s="2" t="s">
        <v>46</v>
      </c>
      <c r="D1520" s="2" t="s">
        <v>364</v>
      </c>
      <c r="E1520" s="2" t="s">
        <v>412</v>
      </c>
      <c r="F1520" s="2" t="s">
        <v>54</v>
      </c>
      <c r="G1520" s="2" t="s">
        <v>503</v>
      </c>
      <c r="H1520" s="2" t="s">
        <v>377</v>
      </c>
      <c r="I1520" s="2">
        <v>60</v>
      </c>
      <c r="J1520" s="2">
        <v>0.78775510204081645</v>
      </c>
      <c r="K1520" s="2">
        <v>0.74230769230769234</v>
      </c>
      <c r="L1520" s="2">
        <v>0.83913043478260874</v>
      </c>
      <c r="M1520" s="2" t="s">
        <v>74</v>
      </c>
      <c r="N1520" s="2" t="s">
        <v>3595</v>
      </c>
      <c r="O1520" s="2" t="s">
        <v>3596</v>
      </c>
      <c r="P1520" s="2">
        <v>1.6</v>
      </c>
    </row>
    <row r="1521" spans="1:16" ht="15.75" customHeight="1" x14ac:dyDescent="0.25">
      <c r="A1521" s="2" t="s">
        <v>147</v>
      </c>
      <c r="B1521" s="2" t="s">
        <v>45</v>
      </c>
      <c r="C1521" s="2" t="s">
        <v>46</v>
      </c>
      <c r="D1521" s="2" t="s">
        <v>364</v>
      </c>
      <c r="E1521" s="2" t="s">
        <v>412</v>
      </c>
      <c r="F1521" s="2" t="s">
        <v>54</v>
      </c>
      <c r="G1521" s="2" t="s">
        <v>508</v>
      </c>
      <c r="H1521" s="2" t="s">
        <v>377</v>
      </c>
      <c r="I1521" s="2">
        <v>61</v>
      </c>
      <c r="J1521" s="2">
        <v>0.79591836734693888</v>
      </c>
      <c r="K1521" s="2">
        <v>0.75</v>
      </c>
      <c r="L1521" s="2">
        <v>0.84782608695652173</v>
      </c>
      <c r="M1521" s="2" t="s">
        <v>74</v>
      </c>
      <c r="N1521" s="2" t="s">
        <v>3597</v>
      </c>
      <c r="O1521" s="2" t="s">
        <v>3598</v>
      </c>
      <c r="P1521" s="2">
        <v>1.4</v>
      </c>
    </row>
    <row r="1522" spans="1:16" ht="15.75" customHeight="1" x14ac:dyDescent="0.25">
      <c r="A1522" s="2" t="s">
        <v>147</v>
      </c>
      <c r="B1522" s="2" t="s">
        <v>45</v>
      </c>
      <c r="C1522" s="2" t="s">
        <v>46</v>
      </c>
      <c r="D1522" s="2" t="s">
        <v>364</v>
      </c>
      <c r="E1522" s="2" t="s">
        <v>513</v>
      </c>
      <c r="F1522" s="2" t="s">
        <v>40</v>
      </c>
      <c r="G1522" s="2" t="s">
        <v>514</v>
      </c>
      <c r="H1522" s="2" t="s">
        <v>372</v>
      </c>
      <c r="I1522" s="2">
        <v>42</v>
      </c>
      <c r="J1522" s="2">
        <v>0.80229226361031514</v>
      </c>
      <c r="K1522" s="2">
        <v>0.77777777777777779</v>
      </c>
      <c r="L1522" s="2">
        <v>0.82840236686390534</v>
      </c>
      <c r="M1522" s="2" t="s">
        <v>74</v>
      </c>
      <c r="N1522" s="2" t="s">
        <v>3599</v>
      </c>
      <c r="O1522" s="2" t="s">
        <v>3600</v>
      </c>
      <c r="P1522" s="2">
        <v>2</v>
      </c>
    </row>
    <row r="1523" spans="1:16" ht="15.75" customHeight="1" x14ac:dyDescent="0.25">
      <c r="A1523" s="2" t="s">
        <v>147</v>
      </c>
      <c r="B1523" s="2" t="s">
        <v>45</v>
      </c>
      <c r="C1523" s="2" t="s">
        <v>46</v>
      </c>
      <c r="D1523" s="2" t="s">
        <v>364</v>
      </c>
      <c r="E1523" s="2" t="s">
        <v>513</v>
      </c>
      <c r="F1523" s="2" t="s">
        <v>40</v>
      </c>
      <c r="G1523" s="2" t="s">
        <v>519</v>
      </c>
      <c r="H1523" s="2" t="s">
        <v>372</v>
      </c>
      <c r="I1523" s="2">
        <v>43</v>
      </c>
      <c r="J1523" s="2">
        <v>0.77906976744186052</v>
      </c>
      <c r="K1523" s="2">
        <v>0.76571428571428568</v>
      </c>
      <c r="L1523" s="2">
        <v>0.79289940828402372</v>
      </c>
      <c r="M1523" s="2" t="s">
        <v>74</v>
      </c>
      <c r="N1523" s="2" t="s">
        <v>3601</v>
      </c>
      <c r="O1523" s="2" t="s">
        <v>3602</v>
      </c>
      <c r="P1523" s="2">
        <v>1.4</v>
      </c>
    </row>
    <row r="1524" spans="1:16" ht="15.75" customHeight="1" x14ac:dyDescent="0.25">
      <c r="A1524" s="2" t="s">
        <v>147</v>
      </c>
      <c r="B1524" s="2" t="s">
        <v>45</v>
      </c>
      <c r="C1524" s="2" t="s">
        <v>46</v>
      </c>
      <c r="D1524" s="2" t="s">
        <v>364</v>
      </c>
      <c r="E1524" s="2" t="s">
        <v>513</v>
      </c>
      <c r="F1524" s="2" t="s">
        <v>40</v>
      </c>
      <c r="G1524" s="2" t="s">
        <v>524</v>
      </c>
      <c r="H1524" s="2" t="s">
        <v>372</v>
      </c>
      <c r="I1524" s="2">
        <v>44</v>
      </c>
      <c r="J1524" s="2">
        <v>0.80232558139534893</v>
      </c>
      <c r="K1524" s="2">
        <v>0.78857142857142859</v>
      </c>
      <c r="L1524" s="2">
        <v>0.81656804733727806</v>
      </c>
      <c r="M1524" s="2" t="s">
        <v>74</v>
      </c>
      <c r="N1524" s="2" t="s">
        <v>3603</v>
      </c>
      <c r="O1524" s="2" t="s">
        <v>3604</v>
      </c>
      <c r="P1524" s="2">
        <v>1.4</v>
      </c>
    </row>
    <row r="1525" spans="1:16" ht="15.75" customHeight="1" x14ac:dyDescent="0.25">
      <c r="A1525" s="2" t="s">
        <v>147</v>
      </c>
      <c r="B1525" s="2" t="s">
        <v>45</v>
      </c>
      <c r="C1525" s="2" t="s">
        <v>46</v>
      </c>
      <c r="D1525" s="2" t="s">
        <v>364</v>
      </c>
      <c r="E1525" s="2" t="s">
        <v>513</v>
      </c>
      <c r="F1525" s="2" t="s">
        <v>40</v>
      </c>
      <c r="G1525" s="2" t="s">
        <v>529</v>
      </c>
      <c r="H1525" s="2" t="s">
        <v>372</v>
      </c>
      <c r="I1525" s="2">
        <v>45</v>
      </c>
      <c r="J1525" s="2">
        <v>0.81159420289855067</v>
      </c>
      <c r="K1525" s="2">
        <v>0.79545454545454541</v>
      </c>
      <c r="L1525" s="2">
        <v>0.82840236686390534</v>
      </c>
      <c r="M1525" s="2" t="s">
        <v>74</v>
      </c>
      <c r="N1525" s="2" t="s">
        <v>3605</v>
      </c>
      <c r="O1525" s="2" t="s">
        <v>3606</v>
      </c>
      <c r="P1525" s="2">
        <v>1.3</v>
      </c>
    </row>
    <row r="1526" spans="1:16" ht="15.75" customHeight="1" x14ac:dyDescent="0.25">
      <c r="A1526" s="2" t="s">
        <v>147</v>
      </c>
      <c r="B1526" s="2" t="s">
        <v>45</v>
      </c>
      <c r="C1526" s="2" t="s">
        <v>46</v>
      </c>
      <c r="D1526" s="2" t="s">
        <v>364</v>
      </c>
      <c r="E1526" s="2" t="s">
        <v>513</v>
      </c>
      <c r="F1526" s="2" t="s">
        <v>40</v>
      </c>
      <c r="G1526" s="2" t="s">
        <v>534</v>
      </c>
      <c r="H1526" s="2" t="s">
        <v>372</v>
      </c>
      <c r="I1526" s="2">
        <v>46</v>
      </c>
      <c r="J1526" s="2">
        <v>0.77222222222222237</v>
      </c>
      <c r="K1526" s="2">
        <v>0.72774869109947649</v>
      </c>
      <c r="L1526" s="2">
        <v>0.8224852071005917</v>
      </c>
      <c r="M1526" s="2" t="s">
        <v>74</v>
      </c>
      <c r="N1526" s="2" t="s">
        <v>3607</v>
      </c>
      <c r="O1526" s="2" t="s">
        <v>3608</v>
      </c>
      <c r="P1526" s="2">
        <v>1.4</v>
      </c>
    </row>
    <row r="1527" spans="1:16" ht="15.75" customHeight="1" x14ac:dyDescent="0.25">
      <c r="A1527" s="2" t="s">
        <v>147</v>
      </c>
      <c r="B1527" s="2" t="s">
        <v>45</v>
      </c>
      <c r="C1527" s="2" t="s">
        <v>46</v>
      </c>
      <c r="D1527" s="2" t="s">
        <v>364</v>
      </c>
      <c r="E1527" s="2" t="s">
        <v>513</v>
      </c>
      <c r="F1527" s="2" t="s">
        <v>40</v>
      </c>
      <c r="G1527" s="2" t="s">
        <v>539</v>
      </c>
      <c r="H1527" s="2" t="s">
        <v>372</v>
      </c>
      <c r="I1527" s="2">
        <v>47</v>
      </c>
      <c r="J1527" s="2">
        <v>0.78962536023054752</v>
      </c>
      <c r="K1527" s="2">
        <v>0.7696629213483146</v>
      </c>
      <c r="L1527" s="2">
        <v>0.81065088757396453</v>
      </c>
      <c r="M1527" s="2" t="s">
        <v>74</v>
      </c>
      <c r="N1527" s="2" t="s">
        <v>3609</v>
      </c>
      <c r="O1527" s="2" t="s">
        <v>3610</v>
      </c>
      <c r="P1527" s="2">
        <v>1.3</v>
      </c>
    </row>
    <row r="1528" spans="1:16" ht="15.75" customHeight="1" x14ac:dyDescent="0.25">
      <c r="A1528" s="2" t="s">
        <v>147</v>
      </c>
      <c r="B1528" s="2" t="s">
        <v>45</v>
      </c>
      <c r="C1528" s="2" t="s">
        <v>46</v>
      </c>
      <c r="D1528" s="2" t="s">
        <v>364</v>
      </c>
      <c r="E1528" s="2" t="s">
        <v>513</v>
      </c>
      <c r="F1528" s="2" t="s">
        <v>40</v>
      </c>
      <c r="G1528" s="2" t="s">
        <v>555</v>
      </c>
      <c r="H1528" s="2" t="s">
        <v>372</v>
      </c>
      <c r="I1528" s="2">
        <v>48</v>
      </c>
      <c r="J1528" s="2">
        <v>0.77653631284916202</v>
      </c>
      <c r="K1528" s="2">
        <v>0.73544973544973546</v>
      </c>
      <c r="L1528" s="2">
        <v>0.8224852071005917</v>
      </c>
      <c r="M1528" s="2" t="s">
        <v>74</v>
      </c>
      <c r="N1528" s="2" t="s">
        <v>3611</v>
      </c>
      <c r="O1528" s="2" t="s">
        <v>3612</v>
      </c>
      <c r="P1528" s="2">
        <v>1.3</v>
      </c>
    </row>
    <row r="1529" spans="1:16" ht="15.75" customHeight="1" x14ac:dyDescent="0.25">
      <c r="A1529" s="2" t="s">
        <v>147</v>
      </c>
      <c r="B1529" s="2" t="s">
        <v>45</v>
      </c>
      <c r="C1529" s="2" t="s">
        <v>46</v>
      </c>
      <c r="D1529" s="2" t="s">
        <v>364</v>
      </c>
      <c r="E1529" s="2" t="s">
        <v>513</v>
      </c>
      <c r="F1529" s="2" t="s">
        <v>40</v>
      </c>
      <c r="G1529" s="2" t="s">
        <v>575</v>
      </c>
      <c r="H1529" s="2" t="s">
        <v>372</v>
      </c>
      <c r="I1529" s="2">
        <v>49</v>
      </c>
      <c r="J1529" s="2">
        <v>0.80113636363636365</v>
      </c>
      <c r="K1529" s="2">
        <v>0.77049180327868849</v>
      </c>
      <c r="L1529" s="2">
        <v>0.83431952662721898</v>
      </c>
      <c r="M1529" s="2" t="s">
        <v>74</v>
      </c>
      <c r="N1529" s="2" t="s">
        <v>3613</v>
      </c>
      <c r="O1529" s="2" t="s">
        <v>3614</v>
      </c>
      <c r="P1529" s="2">
        <v>1.7</v>
      </c>
    </row>
    <row r="1530" spans="1:16" ht="15.75" customHeight="1" x14ac:dyDescent="0.25">
      <c r="A1530" s="2" t="s">
        <v>147</v>
      </c>
      <c r="B1530" s="2" t="s">
        <v>45</v>
      </c>
      <c r="C1530" s="2" t="s">
        <v>46</v>
      </c>
      <c r="D1530" s="2" t="s">
        <v>364</v>
      </c>
      <c r="E1530" s="2" t="s">
        <v>513</v>
      </c>
      <c r="F1530" s="2" t="s">
        <v>40</v>
      </c>
      <c r="G1530" s="2" t="s">
        <v>589</v>
      </c>
      <c r="H1530" s="2" t="s">
        <v>372</v>
      </c>
      <c r="I1530" s="2">
        <v>50</v>
      </c>
      <c r="J1530" s="2">
        <v>0.77620396600566577</v>
      </c>
      <c r="K1530" s="2">
        <v>0.74456521739130432</v>
      </c>
      <c r="L1530" s="2">
        <v>0.81065088757396453</v>
      </c>
      <c r="M1530" s="2" t="s">
        <v>74</v>
      </c>
      <c r="N1530" s="2" t="s">
        <v>3615</v>
      </c>
      <c r="O1530" s="2" t="s">
        <v>3616</v>
      </c>
      <c r="P1530" s="2">
        <v>1.3</v>
      </c>
    </row>
    <row r="1531" spans="1:16" ht="15.75" customHeight="1" x14ac:dyDescent="0.25">
      <c r="A1531" s="2" t="s">
        <v>147</v>
      </c>
      <c r="B1531" s="2" t="s">
        <v>45</v>
      </c>
      <c r="C1531" s="2" t="s">
        <v>46</v>
      </c>
      <c r="D1531" s="2" t="s">
        <v>364</v>
      </c>
      <c r="E1531" s="2" t="s">
        <v>513</v>
      </c>
      <c r="F1531" s="2" t="s">
        <v>40</v>
      </c>
      <c r="G1531" s="2" t="s">
        <v>603</v>
      </c>
      <c r="H1531" s="2" t="s">
        <v>372</v>
      </c>
      <c r="I1531" s="2">
        <v>51</v>
      </c>
      <c r="J1531" s="2">
        <v>0.77966101694915257</v>
      </c>
      <c r="K1531" s="2">
        <v>0.74594594594594599</v>
      </c>
      <c r="L1531" s="2">
        <v>0.81656804733727806</v>
      </c>
      <c r="M1531" s="2" t="s">
        <v>74</v>
      </c>
      <c r="N1531" s="2" t="s">
        <v>3617</v>
      </c>
      <c r="O1531" s="2" t="s">
        <v>3618</v>
      </c>
      <c r="P1531" s="2">
        <v>1.3</v>
      </c>
    </row>
    <row r="1532" spans="1:16" ht="15.75" customHeight="1" x14ac:dyDescent="0.25">
      <c r="A1532" s="2" t="s">
        <v>147</v>
      </c>
      <c r="B1532" s="2" t="s">
        <v>45</v>
      </c>
      <c r="C1532" s="2" t="s">
        <v>46</v>
      </c>
      <c r="D1532" s="2" t="s">
        <v>364</v>
      </c>
      <c r="E1532" s="2" t="s">
        <v>513</v>
      </c>
      <c r="F1532" s="2" t="s">
        <v>40</v>
      </c>
      <c r="G1532" s="2" t="s">
        <v>622</v>
      </c>
      <c r="H1532" s="2" t="s">
        <v>372</v>
      </c>
      <c r="I1532" s="2">
        <v>52</v>
      </c>
      <c r="J1532" s="2">
        <v>0.76521739130434785</v>
      </c>
      <c r="K1532" s="2">
        <v>0.75</v>
      </c>
      <c r="L1532" s="2">
        <v>0.78106508875739644</v>
      </c>
      <c r="M1532" s="2" t="s">
        <v>74</v>
      </c>
      <c r="N1532" s="2" t="s">
        <v>3619</v>
      </c>
      <c r="O1532" s="2" t="s">
        <v>3620</v>
      </c>
      <c r="P1532" s="2">
        <v>1.3</v>
      </c>
    </row>
    <row r="1533" spans="1:16" ht="15.75" customHeight="1" x14ac:dyDescent="0.25">
      <c r="A1533" s="2" t="s">
        <v>147</v>
      </c>
      <c r="B1533" s="2" t="s">
        <v>45</v>
      </c>
      <c r="C1533" s="2" t="s">
        <v>46</v>
      </c>
      <c r="D1533" s="2" t="s">
        <v>364</v>
      </c>
      <c r="E1533" s="2" t="s">
        <v>513</v>
      </c>
      <c r="F1533" s="2" t="s">
        <v>40</v>
      </c>
      <c r="G1533" s="2" t="s">
        <v>643</v>
      </c>
      <c r="H1533" s="2" t="s">
        <v>372</v>
      </c>
      <c r="I1533" s="2">
        <v>53</v>
      </c>
      <c r="J1533" s="2">
        <v>0.78260869565217395</v>
      </c>
      <c r="K1533" s="2">
        <v>0.76704545454545459</v>
      </c>
      <c r="L1533" s="2">
        <v>0.79881656804733725</v>
      </c>
      <c r="M1533" s="2" t="s">
        <v>74</v>
      </c>
      <c r="N1533" s="2" t="s">
        <v>3621</v>
      </c>
      <c r="O1533" s="2" t="s">
        <v>3622</v>
      </c>
      <c r="P1533" s="2">
        <v>1.3</v>
      </c>
    </row>
    <row r="1534" spans="1:16" ht="15.75" customHeight="1" x14ac:dyDescent="0.25">
      <c r="A1534" s="2" t="s">
        <v>147</v>
      </c>
      <c r="B1534" s="2" t="s">
        <v>45</v>
      </c>
      <c r="C1534" s="2" t="s">
        <v>46</v>
      </c>
      <c r="D1534" s="2" t="s">
        <v>364</v>
      </c>
      <c r="E1534" s="2" t="s">
        <v>513</v>
      </c>
      <c r="F1534" s="2" t="s">
        <v>40</v>
      </c>
      <c r="G1534" s="2" t="s">
        <v>660</v>
      </c>
      <c r="H1534" s="2" t="s">
        <v>372</v>
      </c>
      <c r="I1534" s="2">
        <v>54</v>
      </c>
      <c r="J1534" s="2">
        <v>0.78873239436619724</v>
      </c>
      <c r="K1534" s="2">
        <v>0.75268817204301075</v>
      </c>
      <c r="L1534" s="2">
        <v>0.82840236686390534</v>
      </c>
      <c r="M1534" s="2" t="s">
        <v>74</v>
      </c>
      <c r="N1534" s="2" t="s">
        <v>3623</v>
      </c>
      <c r="O1534" s="2" t="s">
        <v>3624</v>
      </c>
      <c r="P1534" s="2">
        <v>1.4</v>
      </c>
    </row>
    <row r="1535" spans="1:16" ht="15.75" customHeight="1" x14ac:dyDescent="0.25">
      <c r="A1535" s="2" t="s">
        <v>147</v>
      </c>
      <c r="B1535" s="2" t="s">
        <v>45</v>
      </c>
      <c r="C1535" s="2" t="s">
        <v>46</v>
      </c>
      <c r="D1535" s="2" t="s">
        <v>364</v>
      </c>
      <c r="E1535" s="2" t="s">
        <v>513</v>
      </c>
      <c r="F1535" s="2" t="s">
        <v>40</v>
      </c>
      <c r="G1535" s="2" t="s">
        <v>665</v>
      </c>
      <c r="H1535" s="2" t="s">
        <v>372</v>
      </c>
      <c r="I1535" s="2">
        <v>55</v>
      </c>
      <c r="J1535" s="2">
        <v>0.8057971014492753</v>
      </c>
      <c r="K1535" s="2">
        <v>0.78977272727272729</v>
      </c>
      <c r="L1535" s="2">
        <v>0.8224852071005917</v>
      </c>
      <c r="M1535" s="2" t="s">
        <v>74</v>
      </c>
      <c r="N1535" s="2" t="s">
        <v>3625</v>
      </c>
      <c r="O1535" s="2" t="s">
        <v>3626</v>
      </c>
      <c r="P1535" s="2">
        <v>1.4</v>
      </c>
    </row>
    <row r="1536" spans="1:16" ht="15.75" customHeight="1" x14ac:dyDescent="0.25">
      <c r="A1536" s="2" t="s">
        <v>147</v>
      </c>
      <c r="B1536" s="2" t="s">
        <v>45</v>
      </c>
      <c r="C1536" s="2" t="s">
        <v>46</v>
      </c>
      <c r="D1536" s="2" t="s">
        <v>364</v>
      </c>
      <c r="E1536" s="2" t="s">
        <v>513</v>
      </c>
      <c r="F1536" s="2" t="s">
        <v>40</v>
      </c>
      <c r="G1536" s="2" t="s">
        <v>670</v>
      </c>
      <c r="H1536" s="2" t="s">
        <v>372</v>
      </c>
      <c r="I1536" s="2">
        <v>56</v>
      </c>
      <c r="J1536" s="2">
        <v>0.76878612716763006</v>
      </c>
      <c r="K1536" s="2">
        <v>0.75141242937853103</v>
      </c>
      <c r="L1536" s="2">
        <v>0.78698224852071008</v>
      </c>
      <c r="M1536" s="2" t="s">
        <v>74</v>
      </c>
      <c r="N1536" s="2" t="s">
        <v>3627</v>
      </c>
      <c r="O1536" s="2" t="s">
        <v>3628</v>
      </c>
      <c r="P1536" s="2">
        <v>1.6</v>
      </c>
    </row>
    <row r="1537" spans="1:16" ht="15.75" customHeight="1" x14ac:dyDescent="0.25">
      <c r="A1537" s="2" t="s">
        <v>147</v>
      </c>
      <c r="B1537" s="2" t="s">
        <v>45</v>
      </c>
      <c r="C1537" s="2" t="s">
        <v>46</v>
      </c>
      <c r="D1537" s="2" t="s">
        <v>364</v>
      </c>
      <c r="E1537" s="2" t="s">
        <v>513</v>
      </c>
      <c r="F1537" s="2" t="s">
        <v>40</v>
      </c>
      <c r="G1537" s="2" t="s">
        <v>675</v>
      </c>
      <c r="H1537" s="2" t="s">
        <v>372</v>
      </c>
      <c r="I1537" s="2">
        <v>57</v>
      </c>
      <c r="J1537" s="2">
        <v>0.74380165289256195</v>
      </c>
      <c r="K1537" s="2">
        <v>0.69587628865979378</v>
      </c>
      <c r="L1537" s="2">
        <v>0.79881656804733725</v>
      </c>
      <c r="M1537" s="2" t="s">
        <v>74</v>
      </c>
      <c r="N1537" s="2" t="s">
        <v>3629</v>
      </c>
      <c r="O1537" s="2" t="s">
        <v>3630</v>
      </c>
      <c r="P1537" s="2">
        <v>1.2</v>
      </c>
    </row>
    <row r="1538" spans="1:16" ht="15.75" customHeight="1" x14ac:dyDescent="0.25">
      <c r="A1538" s="2" t="s">
        <v>147</v>
      </c>
      <c r="B1538" s="2" t="s">
        <v>45</v>
      </c>
      <c r="C1538" s="2" t="s">
        <v>46</v>
      </c>
      <c r="D1538" s="2" t="s">
        <v>364</v>
      </c>
      <c r="E1538" s="2" t="s">
        <v>513</v>
      </c>
      <c r="F1538" s="2" t="s">
        <v>40</v>
      </c>
      <c r="G1538" s="2" t="s">
        <v>680</v>
      </c>
      <c r="H1538" s="2" t="s">
        <v>372</v>
      </c>
      <c r="I1538" s="2">
        <v>58</v>
      </c>
      <c r="J1538" s="2">
        <v>0.78034682080924844</v>
      </c>
      <c r="K1538" s="2">
        <v>0.76271186440677963</v>
      </c>
      <c r="L1538" s="2">
        <v>0.79881656804733725</v>
      </c>
      <c r="M1538" s="2" t="s">
        <v>74</v>
      </c>
      <c r="N1538" s="2" t="s">
        <v>3631</v>
      </c>
      <c r="O1538" s="2" t="s">
        <v>3632</v>
      </c>
      <c r="P1538" s="2">
        <v>1.3</v>
      </c>
    </row>
    <row r="1539" spans="1:16" ht="15.75" customHeight="1" x14ac:dyDescent="0.25">
      <c r="A1539" s="2" t="s">
        <v>147</v>
      </c>
      <c r="B1539" s="2" t="s">
        <v>45</v>
      </c>
      <c r="C1539" s="2" t="s">
        <v>46</v>
      </c>
      <c r="D1539" s="2" t="s">
        <v>364</v>
      </c>
      <c r="E1539" s="2" t="s">
        <v>513</v>
      </c>
      <c r="F1539" s="2" t="s">
        <v>40</v>
      </c>
      <c r="G1539" s="2" t="s">
        <v>685</v>
      </c>
      <c r="H1539" s="2" t="s">
        <v>372</v>
      </c>
      <c r="I1539" s="2">
        <v>59</v>
      </c>
      <c r="J1539" s="2">
        <v>0.8</v>
      </c>
      <c r="K1539" s="2">
        <v>0.78409090909090906</v>
      </c>
      <c r="L1539" s="2">
        <v>0.81656804733727806</v>
      </c>
      <c r="M1539" s="2" t="s">
        <v>74</v>
      </c>
      <c r="N1539" s="2" t="s">
        <v>3633</v>
      </c>
      <c r="O1539" s="2" t="s">
        <v>3634</v>
      </c>
      <c r="P1539" s="2">
        <v>1.3</v>
      </c>
    </row>
    <row r="1540" spans="1:16" ht="15.75" customHeight="1" x14ac:dyDescent="0.25">
      <c r="A1540" s="2" t="s">
        <v>147</v>
      </c>
      <c r="B1540" s="2" t="s">
        <v>45</v>
      </c>
      <c r="C1540" s="2" t="s">
        <v>46</v>
      </c>
      <c r="D1540" s="2" t="s">
        <v>364</v>
      </c>
      <c r="E1540" s="2" t="s">
        <v>513</v>
      </c>
      <c r="F1540" s="2" t="s">
        <v>40</v>
      </c>
      <c r="G1540" s="2" t="s">
        <v>690</v>
      </c>
      <c r="H1540" s="2" t="s">
        <v>372</v>
      </c>
      <c r="I1540" s="2">
        <v>60</v>
      </c>
      <c r="J1540" s="2">
        <v>0.78260869565217395</v>
      </c>
      <c r="K1540" s="2">
        <v>0.76704545454545459</v>
      </c>
      <c r="L1540" s="2">
        <v>0.79881656804733725</v>
      </c>
      <c r="M1540" s="2" t="s">
        <v>74</v>
      </c>
      <c r="N1540" s="2" t="s">
        <v>3635</v>
      </c>
      <c r="O1540" s="2" t="s">
        <v>3636</v>
      </c>
      <c r="P1540" s="2">
        <v>1.3</v>
      </c>
    </row>
    <row r="1541" spans="1:16" ht="15.75" customHeight="1" x14ac:dyDescent="0.25">
      <c r="A1541" s="2" t="s">
        <v>147</v>
      </c>
      <c r="B1541" s="2" t="s">
        <v>45</v>
      </c>
      <c r="C1541" s="2" t="s">
        <v>46</v>
      </c>
      <c r="D1541" s="2" t="s">
        <v>364</v>
      </c>
      <c r="E1541" s="2" t="s">
        <v>513</v>
      </c>
      <c r="F1541" s="2" t="s">
        <v>40</v>
      </c>
      <c r="G1541" s="2" t="s">
        <v>695</v>
      </c>
      <c r="H1541" s="2" t="s">
        <v>372</v>
      </c>
      <c r="I1541" s="2">
        <v>61</v>
      </c>
      <c r="J1541" s="2">
        <v>0.78260869565217395</v>
      </c>
      <c r="K1541" s="2">
        <v>0.76704545454545459</v>
      </c>
      <c r="L1541" s="2">
        <v>0.79881656804733725</v>
      </c>
      <c r="M1541" s="2" t="s">
        <v>74</v>
      </c>
      <c r="N1541" s="2" t="s">
        <v>3637</v>
      </c>
      <c r="O1541" s="2" t="s">
        <v>3638</v>
      </c>
      <c r="P1541" s="2">
        <v>1.3</v>
      </c>
    </row>
    <row r="1542" spans="1:16" ht="15.75" customHeight="1" x14ac:dyDescent="0.25">
      <c r="A1542" s="2" t="s">
        <v>147</v>
      </c>
      <c r="B1542" s="2" t="s">
        <v>45</v>
      </c>
      <c r="C1542" s="2" t="s">
        <v>46</v>
      </c>
      <c r="D1542" s="2" t="s">
        <v>364</v>
      </c>
      <c r="E1542" s="2" t="s">
        <v>700</v>
      </c>
      <c r="F1542" s="2" t="s">
        <v>47</v>
      </c>
      <c r="G1542" s="2" t="s">
        <v>701</v>
      </c>
      <c r="H1542" s="2" t="s">
        <v>366</v>
      </c>
      <c r="I1542" s="2">
        <v>42</v>
      </c>
      <c r="J1542" s="2">
        <v>0.82926829268292679</v>
      </c>
      <c r="K1542" s="2">
        <v>0.81659388646288211</v>
      </c>
      <c r="L1542" s="2">
        <v>0.84234234234234229</v>
      </c>
      <c r="M1542" s="2" t="s">
        <v>74</v>
      </c>
      <c r="N1542" s="2" t="s">
        <v>3639</v>
      </c>
      <c r="O1542" s="2" t="s">
        <v>3640</v>
      </c>
      <c r="P1542" s="2">
        <v>1.7</v>
      </c>
    </row>
    <row r="1543" spans="1:16" ht="15.75" customHeight="1" x14ac:dyDescent="0.25">
      <c r="A1543" s="2" t="s">
        <v>147</v>
      </c>
      <c r="B1543" s="2" t="s">
        <v>45</v>
      </c>
      <c r="C1543" s="2" t="s">
        <v>46</v>
      </c>
      <c r="D1543" s="2" t="s">
        <v>364</v>
      </c>
      <c r="E1543" s="2" t="s">
        <v>700</v>
      </c>
      <c r="F1543" s="2" t="s">
        <v>47</v>
      </c>
      <c r="G1543" s="2" t="s">
        <v>706</v>
      </c>
      <c r="H1543" s="2" t="s">
        <v>366</v>
      </c>
      <c r="I1543" s="2">
        <v>43</v>
      </c>
      <c r="J1543" s="2">
        <v>0.82352941176470584</v>
      </c>
      <c r="K1543" s="2">
        <v>0.79746835443037978</v>
      </c>
      <c r="L1543" s="2">
        <v>0.85135135135135132</v>
      </c>
      <c r="M1543" s="2" t="s">
        <v>74</v>
      </c>
      <c r="N1543" s="2" t="s">
        <v>3641</v>
      </c>
      <c r="O1543" s="2" t="s">
        <v>3642</v>
      </c>
      <c r="P1543" s="2">
        <v>1.4</v>
      </c>
    </row>
    <row r="1544" spans="1:16" ht="15.75" customHeight="1" x14ac:dyDescent="0.25">
      <c r="A1544" s="2" t="s">
        <v>147</v>
      </c>
      <c r="B1544" s="2" t="s">
        <v>45</v>
      </c>
      <c r="C1544" s="2" t="s">
        <v>46</v>
      </c>
      <c r="D1544" s="2" t="s">
        <v>364</v>
      </c>
      <c r="E1544" s="2" t="s">
        <v>700</v>
      </c>
      <c r="F1544" s="2" t="s">
        <v>47</v>
      </c>
      <c r="G1544" s="2" t="s">
        <v>711</v>
      </c>
      <c r="H1544" s="2" t="s">
        <v>366</v>
      </c>
      <c r="I1544" s="2">
        <v>44</v>
      </c>
      <c r="J1544" s="2">
        <v>0.79399141630901293</v>
      </c>
      <c r="K1544" s="2">
        <v>0.75819672131147542</v>
      </c>
      <c r="L1544" s="2">
        <v>0.83333333333333337</v>
      </c>
      <c r="M1544" s="2" t="s">
        <v>74</v>
      </c>
      <c r="N1544" s="2" t="s">
        <v>3643</v>
      </c>
      <c r="O1544" s="2" t="s">
        <v>3644</v>
      </c>
      <c r="P1544" s="2">
        <v>1.4</v>
      </c>
    </row>
    <row r="1545" spans="1:16" ht="15.75" customHeight="1" x14ac:dyDescent="0.25">
      <c r="A1545" s="2" t="s">
        <v>147</v>
      </c>
      <c r="B1545" s="2" t="s">
        <v>45</v>
      </c>
      <c r="C1545" s="2" t="s">
        <v>46</v>
      </c>
      <c r="D1545" s="2" t="s">
        <v>364</v>
      </c>
      <c r="E1545" s="2" t="s">
        <v>700</v>
      </c>
      <c r="F1545" s="2" t="s">
        <v>47</v>
      </c>
      <c r="G1545" s="2" t="s">
        <v>716</v>
      </c>
      <c r="H1545" s="2" t="s">
        <v>366</v>
      </c>
      <c r="I1545" s="2">
        <v>45</v>
      </c>
      <c r="J1545" s="2">
        <v>0.82850779510022277</v>
      </c>
      <c r="K1545" s="2">
        <v>0.81938325991189431</v>
      </c>
      <c r="L1545" s="2">
        <v>0.83783783783783783</v>
      </c>
      <c r="M1545" s="2" t="s">
        <v>74</v>
      </c>
      <c r="N1545" s="2" t="s">
        <v>3645</v>
      </c>
      <c r="O1545" s="2" t="s">
        <v>3646</v>
      </c>
      <c r="P1545" s="2">
        <v>1.4</v>
      </c>
    </row>
    <row r="1546" spans="1:16" ht="15.75" customHeight="1" x14ac:dyDescent="0.25">
      <c r="A1546" s="2" t="s">
        <v>147</v>
      </c>
      <c r="B1546" s="2" t="s">
        <v>45</v>
      </c>
      <c r="C1546" s="2" t="s">
        <v>46</v>
      </c>
      <c r="D1546" s="2" t="s">
        <v>364</v>
      </c>
      <c r="E1546" s="2" t="s">
        <v>700</v>
      </c>
      <c r="F1546" s="2" t="s">
        <v>47</v>
      </c>
      <c r="G1546" s="2" t="s">
        <v>721</v>
      </c>
      <c r="H1546" s="2" t="s">
        <v>366</v>
      </c>
      <c r="I1546" s="2">
        <v>46</v>
      </c>
      <c r="J1546" s="2">
        <v>0.81222707423580787</v>
      </c>
      <c r="K1546" s="2">
        <v>0.78813559322033899</v>
      </c>
      <c r="L1546" s="2">
        <v>0.83783783783783783</v>
      </c>
      <c r="M1546" s="2" t="s">
        <v>74</v>
      </c>
      <c r="N1546" s="2" t="s">
        <v>3647</v>
      </c>
      <c r="O1546" s="2" t="s">
        <v>3648</v>
      </c>
      <c r="P1546" s="2">
        <v>1.4</v>
      </c>
    </row>
    <row r="1547" spans="1:16" ht="15.75" customHeight="1" x14ac:dyDescent="0.25">
      <c r="A1547" s="2" t="s">
        <v>147</v>
      </c>
      <c r="B1547" s="2" t="s">
        <v>45</v>
      </c>
      <c r="C1547" s="2" t="s">
        <v>46</v>
      </c>
      <c r="D1547" s="2" t="s">
        <v>364</v>
      </c>
      <c r="E1547" s="2" t="s">
        <v>700</v>
      </c>
      <c r="F1547" s="2" t="s">
        <v>47</v>
      </c>
      <c r="G1547" s="2" t="s">
        <v>726</v>
      </c>
      <c r="H1547" s="2" t="s">
        <v>366</v>
      </c>
      <c r="I1547" s="2">
        <v>47</v>
      </c>
      <c r="J1547" s="2">
        <v>0.80434782608695654</v>
      </c>
      <c r="K1547" s="2">
        <v>0.77731092436974791</v>
      </c>
      <c r="L1547" s="2">
        <v>0.83333333333333337</v>
      </c>
      <c r="M1547" s="2" t="s">
        <v>74</v>
      </c>
      <c r="N1547" s="2" t="s">
        <v>3649</v>
      </c>
      <c r="O1547" s="2" t="s">
        <v>3650</v>
      </c>
      <c r="P1547" s="2">
        <v>1.4</v>
      </c>
    </row>
    <row r="1548" spans="1:16" ht="15.75" customHeight="1" x14ac:dyDescent="0.25">
      <c r="A1548" s="2" t="s">
        <v>147</v>
      </c>
      <c r="B1548" s="2" t="s">
        <v>45</v>
      </c>
      <c r="C1548" s="2" t="s">
        <v>46</v>
      </c>
      <c r="D1548" s="2" t="s">
        <v>364</v>
      </c>
      <c r="E1548" s="2" t="s">
        <v>700</v>
      </c>
      <c r="F1548" s="2" t="s">
        <v>47</v>
      </c>
      <c r="G1548" s="2" t="s">
        <v>731</v>
      </c>
      <c r="H1548" s="2" t="s">
        <v>366</v>
      </c>
      <c r="I1548" s="2">
        <v>48</v>
      </c>
      <c r="J1548" s="2">
        <v>0.82483370288248348</v>
      </c>
      <c r="K1548" s="2">
        <v>0.81222707423580787</v>
      </c>
      <c r="L1548" s="2">
        <v>0.83783783783783783</v>
      </c>
      <c r="M1548" s="2" t="s">
        <v>74</v>
      </c>
      <c r="N1548" s="2" t="s">
        <v>3651</v>
      </c>
      <c r="O1548" s="2" t="s">
        <v>3652</v>
      </c>
      <c r="P1548" s="2">
        <v>1.8</v>
      </c>
    </row>
    <row r="1549" spans="1:16" ht="15.75" customHeight="1" x14ac:dyDescent="0.25">
      <c r="A1549" s="2" t="s">
        <v>147</v>
      </c>
      <c r="B1549" s="2" t="s">
        <v>45</v>
      </c>
      <c r="C1549" s="2" t="s">
        <v>46</v>
      </c>
      <c r="D1549" s="2" t="s">
        <v>364</v>
      </c>
      <c r="E1549" s="2" t="s">
        <v>700</v>
      </c>
      <c r="F1549" s="2" t="s">
        <v>47</v>
      </c>
      <c r="G1549" s="2" t="s">
        <v>736</v>
      </c>
      <c r="H1549" s="2" t="s">
        <v>366</v>
      </c>
      <c r="I1549" s="2">
        <v>49</v>
      </c>
      <c r="J1549" s="2">
        <v>0.84563758389261745</v>
      </c>
      <c r="K1549" s="2">
        <v>0.84</v>
      </c>
      <c r="L1549" s="2">
        <v>0.85135135135135132</v>
      </c>
      <c r="M1549" s="2" t="s">
        <v>74</v>
      </c>
      <c r="N1549" s="2" t="s">
        <v>3653</v>
      </c>
      <c r="O1549" s="2" t="s">
        <v>3654</v>
      </c>
      <c r="P1549" s="2">
        <v>1.4</v>
      </c>
    </row>
    <row r="1550" spans="1:16" ht="15.75" customHeight="1" x14ac:dyDescent="0.25">
      <c r="A1550" s="2" t="s">
        <v>147</v>
      </c>
      <c r="B1550" s="2" t="s">
        <v>45</v>
      </c>
      <c r="C1550" s="2" t="s">
        <v>46</v>
      </c>
      <c r="D1550" s="2" t="s">
        <v>364</v>
      </c>
      <c r="E1550" s="2" t="s">
        <v>700</v>
      </c>
      <c r="F1550" s="2" t="s">
        <v>47</v>
      </c>
      <c r="G1550" s="2" t="s">
        <v>741</v>
      </c>
      <c r="H1550" s="2" t="s">
        <v>366</v>
      </c>
      <c r="I1550" s="2">
        <v>50</v>
      </c>
      <c r="J1550" s="2">
        <v>0.83111111111111113</v>
      </c>
      <c r="K1550" s="2">
        <v>0.82017543859649122</v>
      </c>
      <c r="L1550" s="2">
        <v>0.84234234234234229</v>
      </c>
      <c r="M1550" s="2" t="s">
        <v>74</v>
      </c>
      <c r="N1550" s="2" t="s">
        <v>3655</v>
      </c>
      <c r="O1550" s="2" t="s">
        <v>3656</v>
      </c>
      <c r="P1550" s="2">
        <v>1.3</v>
      </c>
    </row>
    <row r="1551" spans="1:16" ht="15.75" customHeight="1" x14ac:dyDescent="0.25">
      <c r="A1551" s="2" t="s">
        <v>147</v>
      </c>
      <c r="B1551" s="2" t="s">
        <v>45</v>
      </c>
      <c r="C1551" s="2" t="s">
        <v>46</v>
      </c>
      <c r="D1551" s="2" t="s">
        <v>364</v>
      </c>
      <c r="E1551" s="2" t="s">
        <v>700</v>
      </c>
      <c r="F1551" s="2" t="s">
        <v>47</v>
      </c>
      <c r="G1551" s="2" t="s">
        <v>746</v>
      </c>
      <c r="H1551" s="2" t="s">
        <v>366</v>
      </c>
      <c r="I1551" s="2">
        <v>51</v>
      </c>
      <c r="J1551" s="2">
        <v>0.81876332622601278</v>
      </c>
      <c r="K1551" s="2">
        <v>0.77732793522267207</v>
      </c>
      <c r="L1551" s="2">
        <v>0.86486486486486491</v>
      </c>
      <c r="M1551" s="2" t="s">
        <v>74</v>
      </c>
      <c r="N1551" s="2" t="s">
        <v>3657</v>
      </c>
      <c r="O1551" s="2" t="s">
        <v>3658</v>
      </c>
      <c r="P1551" s="2">
        <v>1.4</v>
      </c>
    </row>
    <row r="1552" spans="1:16" ht="15.75" customHeight="1" x14ac:dyDescent="0.25">
      <c r="A1552" s="2" t="s">
        <v>147</v>
      </c>
      <c r="B1552" s="2" t="s">
        <v>45</v>
      </c>
      <c r="C1552" s="2" t="s">
        <v>46</v>
      </c>
      <c r="D1552" s="2" t="s">
        <v>364</v>
      </c>
      <c r="E1552" s="2" t="s">
        <v>700</v>
      </c>
      <c r="F1552" s="2" t="s">
        <v>47</v>
      </c>
      <c r="G1552" s="2" t="s">
        <v>751</v>
      </c>
      <c r="H1552" s="2" t="s">
        <v>366</v>
      </c>
      <c r="I1552" s="2">
        <v>52</v>
      </c>
      <c r="J1552" s="2">
        <v>0.84444444444444455</v>
      </c>
      <c r="K1552" s="2">
        <v>0.83333333333333337</v>
      </c>
      <c r="L1552" s="2">
        <v>0.85585585585585588</v>
      </c>
      <c r="M1552" s="2" t="s">
        <v>74</v>
      </c>
      <c r="N1552" s="2" t="s">
        <v>3659</v>
      </c>
      <c r="O1552" s="2" t="s">
        <v>3660</v>
      </c>
      <c r="P1552" s="2">
        <v>1.4</v>
      </c>
    </row>
    <row r="1553" spans="1:16" ht="15.75" customHeight="1" x14ac:dyDescent="0.25">
      <c r="A1553" s="2" t="s">
        <v>147</v>
      </c>
      <c r="B1553" s="2" t="s">
        <v>45</v>
      </c>
      <c r="C1553" s="2" t="s">
        <v>46</v>
      </c>
      <c r="D1553" s="2" t="s">
        <v>364</v>
      </c>
      <c r="E1553" s="2" t="s">
        <v>700</v>
      </c>
      <c r="F1553" s="2" t="s">
        <v>47</v>
      </c>
      <c r="G1553" s="2" t="s">
        <v>756</v>
      </c>
      <c r="H1553" s="2" t="s">
        <v>366</v>
      </c>
      <c r="I1553" s="2">
        <v>53</v>
      </c>
      <c r="J1553" s="2">
        <v>0.82197802197802183</v>
      </c>
      <c r="K1553" s="2">
        <v>0.80257510729613735</v>
      </c>
      <c r="L1553" s="2">
        <v>0.84234234234234229</v>
      </c>
      <c r="M1553" s="2" t="s">
        <v>74</v>
      </c>
      <c r="N1553" s="2" t="s">
        <v>3661</v>
      </c>
      <c r="O1553" s="2" t="s">
        <v>3662</v>
      </c>
      <c r="P1553" s="2">
        <v>1.4</v>
      </c>
    </row>
    <row r="1554" spans="1:16" ht="15.75" customHeight="1" x14ac:dyDescent="0.25">
      <c r="A1554" s="2" t="s">
        <v>147</v>
      </c>
      <c r="B1554" s="2" t="s">
        <v>45</v>
      </c>
      <c r="C1554" s="2" t="s">
        <v>46</v>
      </c>
      <c r="D1554" s="2" t="s">
        <v>364</v>
      </c>
      <c r="E1554" s="2" t="s">
        <v>700</v>
      </c>
      <c r="F1554" s="2" t="s">
        <v>47</v>
      </c>
      <c r="G1554" s="2" t="s">
        <v>761</v>
      </c>
      <c r="H1554" s="2" t="s">
        <v>366</v>
      </c>
      <c r="I1554" s="2">
        <v>54</v>
      </c>
      <c r="J1554" s="2">
        <v>0.81758241758241768</v>
      </c>
      <c r="K1554" s="2">
        <v>0.79828326180257514</v>
      </c>
      <c r="L1554" s="2">
        <v>0.83783783783783783</v>
      </c>
      <c r="M1554" s="2" t="s">
        <v>74</v>
      </c>
      <c r="N1554" s="2" t="s">
        <v>3663</v>
      </c>
      <c r="O1554" s="2" t="s">
        <v>3664</v>
      </c>
      <c r="P1554" s="2">
        <v>1.4</v>
      </c>
    </row>
    <row r="1555" spans="1:16" ht="15.75" customHeight="1" x14ac:dyDescent="0.25">
      <c r="A1555" s="2" t="s">
        <v>147</v>
      </c>
      <c r="B1555" s="2" t="s">
        <v>45</v>
      </c>
      <c r="C1555" s="2" t="s">
        <v>46</v>
      </c>
      <c r="D1555" s="2" t="s">
        <v>364</v>
      </c>
      <c r="E1555" s="2" t="s">
        <v>700</v>
      </c>
      <c r="F1555" s="2" t="s">
        <v>47</v>
      </c>
      <c r="G1555" s="2" t="s">
        <v>766</v>
      </c>
      <c r="H1555" s="2" t="s">
        <v>366</v>
      </c>
      <c r="I1555" s="2">
        <v>55</v>
      </c>
      <c r="J1555" s="2">
        <v>0.85011185682326629</v>
      </c>
      <c r="K1555" s="2">
        <v>0.84444444444444444</v>
      </c>
      <c r="L1555" s="2">
        <v>0.85585585585585588</v>
      </c>
      <c r="M1555" s="2" t="s">
        <v>74</v>
      </c>
      <c r="N1555" s="2" t="s">
        <v>3665</v>
      </c>
      <c r="O1555" s="2" t="s">
        <v>3666</v>
      </c>
      <c r="P1555" s="2">
        <v>1.7</v>
      </c>
    </row>
    <row r="1556" spans="1:16" ht="15.75" customHeight="1" x14ac:dyDescent="0.25">
      <c r="A1556" s="2" t="s">
        <v>147</v>
      </c>
      <c r="B1556" s="2" t="s">
        <v>45</v>
      </c>
      <c r="C1556" s="2" t="s">
        <v>46</v>
      </c>
      <c r="D1556" s="2" t="s">
        <v>364</v>
      </c>
      <c r="E1556" s="2" t="s">
        <v>700</v>
      </c>
      <c r="F1556" s="2" t="s">
        <v>47</v>
      </c>
      <c r="G1556" s="2" t="s">
        <v>771</v>
      </c>
      <c r="H1556" s="2" t="s">
        <v>366</v>
      </c>
      <c r="I1556" s="2">
        <v>56</v>
      </c>
      <c r="J1556" s="2">
        <v>0.82483370288248348</v>
      </c>
      <c r="K1556" s="2">
        <v>0.81222707423580787</v>
      </c>
      <c r="L1556" s="2">
        <v>0.83783783783783783</v>
      </c>
      <c r="M1556" s="2" t="s">
        <v>74</v>
      </c>
      <c r="N1556" s="2" t="s">
        <v>3667</v>
      </c>
      <c r="O1556" s="2" t="s">
        <v>3668</v>
      </c>
      <c r="P1556" s="2">
        <v>1.6</v>
      </c>
    </row>
    <row r="1557" spans="1:16" ht="15.75" customHeight="1" x14ac:dyDescent="0.25">
      <c r="A1557" s="2" t="s">
        <v>147</v>
      </c>
      <c r="B1557" s="2" t="s">
        <v>45</v>
      </c>
      <c r="C1557" s="2" t="s">
        <v>46</v>
      </c>
      <c r="D1557" s="2" t="s">
        <v>364</v>
      </c>
      <c r="E1557" s="2" t="s">
        <v>700</v>
      </c>
      <c r="F1557" s="2" t="s">
        <v>47</v>
      </c>
      <c r="G1557" s="2" t="s">
        <v>776</v>
      </c>
      <c r="H1557" s="2" t="s">
        <v>366</v>
      </c>
      <c r="I1557" s="2">
        <v>57</v>
      </c>
      <c r="J1557" s="2">
        <v>0.81758241758241768</v>
      </c>
      <c r="K1557" s="2">
        <v>0.79828326180257514</v>
      </c>
      <c r="L1557" s="2">
        <v>0.83783783783783783</v>
      </c>
      <c r="M1557" s="2" t="s">
        <v>74</v>
      </c>
      <c r="N1557" s="2" t="s">
        <v>3669</v>
      </c>
      <c r="O1557" s="2" t="s">
        <v>3670</v>
      </c>
      <c r="P1557" s="2">
        <v>1.4</v>
      </c>
    </row>
    <row r="1558" spans="1:16" ht="15.75" customHeight="1" x14ac:dyDescent="0.25">
      <c r="A1558" s="2" t="s">
        <v>147</v>
      </c>
      <c r="B1558" s="2" t="s">
        <v>45</v>
      </c>
      <c r="C1558" s="2" t="s">
        <v>46</v>
      </c>
      <c r="D1558" s="2" t="s">
        <v>364</v>
      </c>
      <c r="E1558" s="2" t="s">
        <v>700</v>
      </c>
      <c r="F1558" s="2" t="s">
        <v>47</v>
      </c>
      <c r="G1558" s="2" t="s">
        <v>781</v>
      </c>
      <c r="H1558" s="2" t="s">
        <v>366</v>
      </c>
      <c r="I1558" s="2">
        <v>58</v>
      </c>
      <c r="J1558" s="2">
        <v>0.80973451327433632</v>
      </c>
      <c r="K1558" s="2">
        <v>0.79565217391304344</v>
      </c>
      <c r="L1558" s="2">
        <v>0.82432432432432434</v>
      </c>
      <c r="M1558" s="2" t="s">
        <v>74</v>
      </c>
      <c r="N1558" s="2" t="s">
        <v>3671</v>
      </c>
      <c r="O1558" s="2" t="s">
        <v>3672</v>
      </c>
      <c r="P1558" s="2">
        <v>1.4</v>
      </c>
    </row>
    <row r="1559" spans="1:16" ht="15.75" customHeight="1" x14ac:dyDescent="0.25">
      <c r="A1559" s="2" t="s">
        <v>147</v>
      </c>
      <c r="B1559" s="2" t="s">
        <v>45</v>
      </c>
      <c r="C1559" s="2" t="s">
        <v>46</v>
      </c>
      <c r="D1559" s="2" t="s">
        <v>364</v>
      </c>
      <c r="E1559" s="2" t="s">
        <v>700</v>
      </c>
      <c r="F1559" s="2" t="s">
        <v>47</v>
      </c>
      <c r="G1559" s="2" t="s">
        <v>786</v>
      </c>
      <c r="H1559" s="2" t="s">
        <v>366</v>
      </c>
      <c r="I1559" s="2">
        <v>59</v>
      </c>
      <c r="J1559" s="2">
        <v>0.84070796460176989</v>
      </c>
      <c r="K1559" s="2">
        <v>0.82608695652173914</v>
      </c>
      <c r="L1559" s="2">
        <v>0.85585585585585588</v>
      </c>
      <c r="M1559" s="2" t="s">
        <v>74</v>
      </c>
      <c r="N1559" s="2" t="s">
        <v>3673</v>
      </c>
      <c r="O1559" s="2" t="s">
        <v>3672</v>
      </c>
      <c r="P1559" s="2">
        <v>0.8</v>
      </c>
    </row>
    <row r="1560" spans="1:16" ht="15.75" customHeight="1" x14ac:dyDescent="0.25">
      <c r="A1560" s="2" t="s">
        <v>147</v>
      </c>
      <c r="B1560" s="2" t="s">
        <v>45</v>
      </c>
      <c r="C1560" s="2" t="s">
        <v>46</v>
      </c>
      <c r="D1560" s="2" t="s">
        <v>364</v>
      </c>
      <c r="E1560" s="2" t="s">
        <v>700</v>
      </c>
      <c r="F1560" s="2" t="s">
        <v>47</v>
      </c>
      <c r="G1560" s="2" t="s">
        <v>791</v>
      </c>
      <c r="H1560" s="2" t="s">
        <v>366</v>
      </c>
      <c r="I1560" s="2">
        <v>60</v>
      </c>
      <c r="J1560" s="2">
        <v>0.82819383259911894</v>
      </c>
      <c r="K1560" s="2">
        <v>0.81034482758620685</v>
      </c>
      <c r="L1560" s="2">
        <v>0.84684684684684686</v>
      </c>
      <c r="M1560" s="2" t="s">
        <v>74</v>
      </c>
      <c r="N1560" s="2" t="s">
        <v>3674</v>
      </c>
      <c r="O1560" s="2" t="s">
        <v>3675</v>
      </c>
      <c r="P1560" s="2">
        <v>0.8</v>
      </c>
    </row>
    <row r="1561" spans="1:16" ht="15.75" customHeight="1" x14ac:dyDescent="0.25">
      <c r="A1561" s="2" t="s">
        <v>147</v>
      </c>
      <c r="B1561" s="2" t="s">
        <v>45</v>
      </c>
      <c r="C1561" s="2" t="s">
        <v>46</v>
      </c>
      <c r="D1561" s="2" t="s">
        <v>364</v>
      </c>
      <c r="E1561" s="2" t="s">
        <v>700</v>
      </c>
      <c r="F1561" s="2" t="s">
        <v>47</v>
      </c>
      <c r="G1561" s="2" t="s">
        <v>796</v>
      </c>
      <c r="H1561" s="2" t="s">
        <v>366</v>
      </c>
      <c r="I1561" s="2">
        <v>61</v>
      </c>
      <c r="J1561" s="2">
        <v>0.84210526315789469</v>
      </c>
      <c r="K1561" s="2">
        <v>0.82051282051282048</v>
      </c>
      <c r="L1561" s="2">
        <v>0.86486486486486491</v>
      </c>
      <c r="M1561" s="2" t="s">
        <v>74</v>
      </c>
      <c r="N1561" s="2" t="s">
        <v>3676</v>
      </c>
      <c r="O1561" s="2" t="s">
        <v>3677</v>
      </c>
      <c r="P1561" s="2">
        <v>1.2</v>
      </c>
    </row>
    <row r="1562" spans="1:16" ht="15.75" customHeight="1" x14ac:dyDescent="0.25">
      <c r="A1562" s="2" t="s">
        <v>147</v>
      </c>
      <c r="B1562" s="2" t="s">
        <v>62</v>
      </c>
      <c r="C1562" s="2" t="s">
        <v>64</v>
      </c>
      <c r="D1562" s="2" t="s">
        <v>55</v>
      </c>
      <c r="E1562" s="2" t="s">
        <v>57</v>
      </c>
      <c r="F1562" s="2" t="s">
        <v>32</v>
      </c>
      <c r="G1562" s="2" t="s">
        <v>59</v>
      </c>
      <c r="H1562" s="2" t="s">
        <v>61</v>
      </c>
      <c r="I1562" s="2">
        <v>42</v>
      </c>
      <c r="J1562" s="2">
        <v>0.77542372881355937</v>
      </c>
      <c r="K1562" s="2">
        <v>0.75619834710743805</v>
      </c>
      <c r="L1562" s="2">
        <v>0.79565217391304344</v>
      </c>
      <c r="M1562" s="2" t="s">
        <v>74</v>
      </c>
      <c r="N1562" s="2" t="s">
        <v>3678</v>
      </c>
      <c r="O1562" s="2" t="s">
        <v>3679</v>
      </c>
      <c r="P1562" s="2">
        <v>2.2000000000000002</v>
      </c>
    </row>
    <row r="1563" spans="1:16" ht="15.75" customHeight="1" x14ac:dyDescent="0.25">
      <c r="A1563" s="2" t="s">
        <v>147</v>
      </c>
      <c r="B1563" s="2" t="s">
        <v>62</v>
      </c>
      <c r="C1563" s="2" t="s">
        <v>64</v>
      </c>
      <c r="D1563" s="2" t="s">
        <v>55</v>
      </c>
      <c r="E1563" s="2" t="s">
        <v>57</v>
      </c>
      <c r="F1563" s="2" t="s">
        <v>32</v>
      </c>
      <c r="G1563" s="2" t="s">
        <v>71</v>
      </c>
      <c r="H1563" s="2" t="s">
        <v>61</v>
      </c>
      <c r="I1563" s="2">
        <v>43</v>
      </c>
      <c r="J1563" s="2">
        <v>0.75368421052631573</v>
      </c>
      <c r="K1563" s="2">
        <v>0.73061224489795917</v>
      </c>
      <c r="L1563" s="2">
        <v>0.77826086956521734</v>
      </c>
      <c r="M1563" s="2" t="s">
        <v>74</v>
      </c>
      <c r="N1563" s="2" t="s">
        <v>3680</v>
      </c>
      <c r="O1563" s="2" t="s">
        <v>3681</v>
      </c>
      <c r="P1563" s="2">
        <v>2.9</v>
      </c>
    </row>
    <row r="1564" spans="1:16" ht="15.75" customHeight="1" x14ac:dyDescent="0.25">
      <c r="A1564" s="2" t="s">
        <v>147</v>
      </c>
      <c r="B1564" s="2" t="s">
        <v>62</v>
      </c>
      <c r="C1564" s="2" t="s">
        <v>64</v>
      </c>
      <c r="D1564" s="2" t="s">
        <v>55</v>
      </c>
      <c r="E1564" s="2" t="s">
        <v>57</v>
      </c>
      <c r="F1564" s="2" t="s">
        <v>32</v>
      </c>
      <c r="G1564" s="2" t="s">
        <v>79</v>
      </c>
      <c r="H1564" s="2" t="s">
        <v>61</v>
      </c>
      <c r="I1564" s="2">
        <v>44</v>
      </c>
      <c r="J1564" s="2">
        <v>0.7526427061310782</v>
      </c>
      <c r="K1564" s="2">
        <v>0.73251028806584362</v>
      </c>
      <c r="L1564" s="2">
        <v>0.77391304347826084</v>
      </c>
      <c r="M1564" s="2" t="s">
        <v>74</v>
      </c>
      <c r="N1564" s="2" t="s">
        <v>3682</v>
      </c>
      <c r="O1564" s="2" t="s">
        <v>3683</v>
      </c>
      <c r="P1564" s="2">
        <v>2.5</v>
      </c>
    </row>
    <row r="1565" spans="1:16" ht="15.75" customHeight="1" x14ac:dyDescent="0.25">
      <c r="A1565" s="2" t="s">
        <v>147</v>
      </c>
      <c r="B1565" s="2" t="s">
        <v>62</v>
      </c>
      <c r="C1565" s="2" t="s">
        <v>64</v>
      </c>
      <c r="D1565" s="2" t="s">
        <v>55</v>
      </c>
      <c r="E1565" s="2" t="s">
        <v>57</v>
      </c>
      <c r="F1565" s="2" t="s">
        <v>32</v>
      </c>
      <c r="G1565" s="2" t="s">
        <v>86</v>
      </c>
      <c r="H1565" s="2" t="s">
        <v>61</v>
      </c>
      <c r="I1565" s="2">
        <v>45</v>
      </c>
      <c r="J1565" s="2">
        <v>0.75675675675675669</v>
      </c>
      <c r="K1565" s="2">
        <v>0.72509960159362552</v>
      </c>
      <c r="L1565" s="2">
        <v>0.79130434782608694</v>
      </c>
      <c r="M1565" s="2" t="s">
        <v>74</v>
      </c>
      <c r="N1565" s="2" t="s">
        <v>3684</v>
      </c>
      <c r="O1565" s="2" t="s">
        <v>3685</v>
      </c>
      <c r="P1565" s="2">
        <v>1.9</v>
      </c>
    </row>
    <row r="1566" spans="1:16" ht="15.75" customHeight="1" x14ac:dyDescent="0.25">
      <c r="A1566" s="2" t="s">
        <v>147</v>
      </c>
      <c r="B1566" s="2" t="s">
        <v>62</v>
      </c>
      <c r="C1566" s="2" t="s">
        <v>64</v>
      </c>
      <c r="D1566" s="2" t="s">
        <v>55</v>
      </c>
      <c r="E1566" s="2" t="s">
        <v>57</v>
      </c>
      <c r="F1566" s="2" t="s">
        <v>32</v>
      </c>
      <c r="G1566" s="2" t="s">
        <v>93</v>
      </c>
      <c r="H1566" s="2" t="s">
        <v>61</v>
      </c>
      <c r="I1566" s="2">
        <v>46</v>
      </c>
      <c r="J1566" s="2">
        <v>0.75630252100840334</v>
      </c>
      <c r="K1566" s="2">
        <v>0.73170731707317072</v>
      </c>
      <c r="L1566" s="2">
        <v>0.78260869565217395</v>
      </c>
      <c r="M1566" s="2" t="s">
        <v>74</v>
      </c>
      <c r="N1566" s="2" t="s">
        <v>3686</v>
      </c>
      <c r="O1566" s="2" t="s">
        <v>3687</v>
      </c>
      <c r="P1566" s="2">
        <v>1.9</v>
      </c>
    </row>
    <row r="1567" spans="1:16" ht="15.75" customHeight="1" x14ac:dyDescent="0.25">
      <c r="A1567" s="2" t="s">
        <v>147</v>
      </c>
      <c r="B1567" s="2" t="s">
        <v>62</v>
      </c>
      <c r="C1567" s="2" t="s">
        <v>64</v>
      </c>
      <c r="D1567" s="2" t="s">
        <v>55</v>
      </c>
      <c r="E1567" s="2" t="s">
        <v>57</v>
      </c>
      <c r="F1567" s="2" t="s">
        <v>32</v>
      </c>
      <c r="G1567" s="2" t="s">
        <v>100</v>
      </c>
      <c r="H1567" s="2" t="s">
        <v>61</v>
      </c>
      <c r="I1567" s="2">
        <v>47</v>
      </c>
      <c r="J1567" s="2">
        <v>0.74526315789473685</v>
      </c>
      <c r="K1567" s="2">
        <v>0.72244897959183674</v>
      </c>
      <c r="L1567" s="2">
        <v>0.76956521739130435</v>
      </c>
      <c r="M1567" s="2" t="s">
        <v>74</v>
      </c>
      <c r="N1567" s="2" t="s">
        <v>3688</v>
      </c>
      <c r="O1567" s="2" t="s">
        <v>3689</v>
      </c>
      <c r="P1567" s="2">
        <v>2.2999999999999998</v>
      </c>
    </row>
    <row r="1568" spans="1:16" ht="15.75" customHeight="1" x14ac:dyDescent="0.25">
      <c r="A1568" s="2" t="s">
        <v>147</v>
      </c>
      <c r="B1568" s="2" t="s">
        <v>62</v>
      </c>
      <c r="C1568" s="2" t="s">
        <v>64</v>
      </c>
      <c r="D1568" s="2" t="s">
        <v>55</v>
      </c>
      <c r="E1568" s="2" t="s">
        <v>57</v>
      </c>
      <c r="F1568" s="2" t="s">
        <v>32</v>
      </c>
      <c r="G1568" s="2" t="s">
        <v>108</v>
      </c>
      <c r="H1568" s="2" t="s">
        <v>61</v>
      </c>
      <c r="I1568" s="2">
        <v>48</v>
      </c>
      <c r="J1568" s="2">
        <v>0.7531380753138075</v>
      </c>
      <c r="K1568" s="2">
        <v>0.72580645161290325</v>
      </c>
      <c r="L1568" s="2">
        <v>0.78260869565217395</v>
      </c>
      <c r="M1568" s="2" t="s">
        <v>74</v>
      </c>
      <c r="N1568" s="2" t="s">
        <v>3690</v>
      </c>
      <c r="O1568" s="2" t="s">
        <v>3691</v>
      </c>
      <c r="P1568" s="2">
        <v>1.9</v>
      </c>
    </row>
    <row r="1569" spans="1:16" ht="15.75" customHeight="1" x14ac:dyDescent="0.25">
      <c r="A1569" s="2" t="s">
        <v>147</v>
      </c>
      <c r="B1569" s="2" t="s">
        <v>62</v>
      </c>
      <c r="C1569" s="2" t="s">
        <v>64</v>
      </c>
      <c r="D1569" s="2" t="s">
        <v>55</v>
      </c>
      <c r="E1569" s="2" t="s">
        <v>57</v>
      </c>
      <c r="F1569" s="2" t="s">
        <v>32</v>
      </c>
      <c r="G1569" s="2" t="s">
        <v>113</v>
      </c>
      <c r="H1569" s="2" t="s">
        <v>61</v>
      </c>
      <c r="I1569" s="2">
        <v>49</v>
      </c>
      <c r="J1569" s="2">
        <v>0.73553719008264451</v>
      </c>
      <c r="K1569" s="2">
        <v>0.70078740157480313</v>
      </c>
      <c r="L1569" s="2">
        <v>0.77391304347826084</v>
      </c>
      <c r="M1569" s="2" t="s">
        <v>74</v>
      </c>
      <c r="N1569" s="2" t="s">
        <v>3692</v>
      </c>
      <c r="O1569" s="2" t="s">
        <v>3693</v>
      </c>
      <c r="P1569" s="2">
        <v>2.1</v>
      </c>
    </row>
    <row r="1570" spans="1:16" ht="15.75" customHeight="1" x14ac:dyDescent="0.25">
      <c r="A1570" s="2" t="s">
        <v>147</v>
      </c>
      <c r="B1570" s="2" t="s">
        <v>62</v>
      </c>
      <c r="C1570" s="2" t="s">
        <v>64</v>
      </c>
      <c r="D1570" s="2" t="s">
        <v>55</v>
      </c>
      <c r="E1570" s="2" t="s">
        <v>57</v>
      </c>
      <c r="F1570" s="2" t="s">
        <v>32</v>
      </c>
      <c r="G1570" s="2" t="s">
        <v>118</v>
      </c>
      <c r="H1570" s="2" t="s">
        <v>61</v>
      </c>
      <c r="I1570" s="2">
        <v>50</v>
      </c>
      <c r="J1570" s="2">
        <v>0.74947368421052629</v>
      </c>
      <c r="K1570" s="2">
        <v>0.72653061224489801</v>
      </c>
      <c r="L1570" s="2">
        <v>0.77391304347826084</v>
      </c>
      <c r="M1570" s="2" t="s">
        <v>74</v>
      </c>
      <c r="N1570" s="2" t="s">
        <v>3694</v>
      </c>
      <c r="O1570" s="2" t="s">
        <v>3695</v>
      </c>
      <c r="P1570" s="2">
        <v>2.2999999999999998</v>
      </c>
    </row>
    <row r="1571" spans="1:16" ht="15.75" customHeight="1" x14ac:dyDescent="0.25">
      <c r="A1571" s="2" t="s">
        <v>147</v>
      </c>
      <c r="B1571" s="2" t="s">
        <v>62</v>
      </c>
      <c r="C1571" s="2" t="s">
        <v>64</v>
      </c>
      <c r="D1571" s="2" t="s">
        <v>55</v>
      </c>
      <c r="E1571" s="2" t="s">
        <v>57</v>
      </c>
      <c r="F1571" s="2" t="s">
        <v>32</v>
      </c>
      <c r="G1571" s="2" t="s">
        <v>123</v>
      </c>
      <c r="H1571" s="2" t="s">
        <v>61</v>
      </c>
      <c r="I1571" s="2">
        <v>51</v>
      </c>
      <c r="J1571" s="2">
        <v>0.7463917525773196</v>
      </c>
      <c r="K1571" s="2">
        <v>0.70980392156862748</v>
      </c>
      <c r="L1571" s="2">
        <v>0.78695652173913044</v>
      </c>
      <c r="M1571" s="2" t="s">
        <v>74</v>
      </c>
      <c r="N1571" s="2" t="s">
        <v>3696</v>
      </c>
      <c r="O1571" s="2" t="s">
        <v>3697</v>
      </c>
      <c r="P1571" s="2">
        <v>2.1</v>
      </c>
    </row>
    <row r="1572" spans="1:16" ht="15.75" customHeight="1" x14ac:dyDescent="0.25">
      <c r="A1572" s="2" t="s">
        <v>147</v>
      </c>
      <c r="B1572" s="2" t="s">
        <v>62</v>
      </c>
      <c r="C1572" s="2" t="s">
        <v>64</v>
      </c>
      <c r="D1572" s="2" t="s">
        <v>55</v>
      </c>
      <c r="E1572" s="2" t="s">
        <v>57</v>
      </c>
      <c r="F1572" s="2" t="s">
        <v>32</v>
      </c>
      <c r="G1572" s="2" t="s">
        <v>128</v>
      </c>
      <c r="H1572" s="2" t="s">
        <v>61</v>
      </c>
      <c r="I1572" s="2">
        <v>52</v>
      </c>
      <c r="J1572" s="2">
        <v>0.76050420168067223</v>
      </c>
      <c r="K1572" s="2">
        <v>0.73577235772357719</v>
      </c>
      <c r="L1572" s="2">
        <v>0.78695652173913044</v>
      </c>
      <c r="M1572" s="2" t="s">
        <v>74</v>
      </c>
      <c r="N1572" s="2" t="s">
        <v>3698</v>
      </c>
      <c r="O1572" s="2" t="s">
        <v>3699</v>
      </c>
      <c r="P1572" s="2">
        <v>1.9</v>
      </c>
    </row>
    <row r="1573" spans="1:16" ht="15.75" customHeight="1" x14ac:dyDescent="0.25">
      <c r="A1573" s="2" t="s">
        <v>147</v>
      </c>
      <c r="B1573" s="2" t="s">
        <v>62</v>
      </c>
      <c r="C1573" s="2" t="s">
        <v>64</v>
      </c>
      <c r="D1573" s="2" t="s">
        <v>55</v>
      </c>
      <c r="E1573" s="2" t="s">
        <v>57</v>
      </c>
      <c r="F1573" s="2" t="s">
        <v>32</v>
      </c>
      <c r="G1573" s="2" t="s">
        <v>133</v>
      </c>
      <c r="H1573" s="2" t="s">
        <v>61</v>
      </c>
      <c r="I1573" s="2">
        <v>53</v>
      </c>
      <c r="J1573" s="2">
        <v>0.77731092436974802</v>
      </c>
      <c r="K1573" s="2">
        <v>0.75203252032520329</v>
      </c>
      <c r="L1573" s="2">
        <v>0.80434782608695654</v>
      </c>
      <c r="M1573" s="2" t="s">
        <v>74</v>
      </c>
      <c r="N1573" s="2" t="s">
        <v>3700</v>
      </c>
      <c r="O1573" s="2" t="s">
        <v>3701</v>
      </c>
      <c r="P1573" s="2">
        <v>1.9</v>
      </c>
    </row>
    <row r="1574" spans="1:16" ht="15.75" customHeight="1" x14ac:dyDescent="0.25">
      <c r="A1574" s="2" t="s">
        <v>147</v>
      </c>
      <c r="B1574" s="2" t="s">
        <v>62</v>
      </c>
      <c r="C1574" s="2" t="s">
        <v>64</v>
      </c>
      <c r="D1574" s="2" t="s">
        <v>55</v>
      </c>
      <c r="E1574" s="2" t="s">
        <v>57</v>
      </c>
      <c r="F1574" s="2" t="s">
        <v>32</v>
      </c>
      <c r="G1574" s="2" t="s">
        <v>138</v>
      </c>
      <c r="H1574" s="2" t="s">
        <v>61</v>
      </c>
      <c r="I1574" s="2">
        <v>54</v>
      </c>
      <c r="J1574" s="2">
        <v>0.7337526205450734</v>
      </c>
      <c r="K1574" s="2">
        <v>0.708502024291498</v>
      </c>
      <c r="L1574" s="2">
        <v>0.76086956521739135</v>
      </c>
      <c r="M1574" s="2" t="s">
        <v>74</v>
      </c>
      <c r="N1574" s="2" t="s">
        <v>3702</v>
      </c>
      <c r="O1574" s="2" t="s">
        <v>3703</v>
      </c>
      <c r="P1574" s="2">
        <v>2.2000000000000002</v>
      </c>
    </row>
    <row r="1575" spans="1:16" ht="15.75" customHeight="1" x14ac:dyDescent="0.25">
      <c r="A1575" s="2" t="s">
        <v>147</v>
      </c>
      <c r="B1575" s="2" t="s">
        <v>62</v>
      </c>
      <c r="C1575" s="2" t="s">
        <v>64</v>
      </c>
      <c r="D1575" s="2" t="s">
        <v>55</v>
      </c>
      <c r="E1575" s="2" t="s">
        <v>57</v>
      </c>
      <c r="F1575" s="2" t="s">
        <v>32</v>
      </c>
      <c r="G1575" s="2" t="s">
        <v>143</v>
      </c>
      <c r="H1575" s="2" t="s">
        <v>61</v>
      </c>
      <c r="I1575" s="2">
        <v>55</v>
      </c>
      <c r="J1575" s="2">
        <v>0.75641025641025639</v>
      </c>
      <c r="K1575" s="2">
        <v>0.74369747899159666</v>
      </c>
      <c r="L1575" s="2">
        <v>0.76956521739130435</v>
      </c>
      <c r="M1575" s="2" t="s">
        <v>74</v>
      </c>
      <c r="N1575" s="2" t="s">
        <v>3704</v>
      </c>
      <c r="O1575" s="2" t="s">
        <v>3705</v>
      </c>
      <c r="P1575" s="2">
        <v>1.9</v>
      </c>
    </row>
    <row r="1576" spans="1:16" ht="15.75" customHeight="1" x14ac:dyDescent="0.25">
      <c r="A1576" s="2" t="s">
        <v>147</v>
      </c>
      <c r="B1576" s="2" t="s">
        <v>62</v>
      </c>
      <c r="C1576" s="2" t="s">
        <v>64</v>
      </c>
      <c r="D1576" s="2" t="s">
        <v>55</v>
      </c>
      <c r="E1576" s="2" t="s">
        <v>57</v>
      </c>
      <c r="F1576" s="2" t="s">
        <v>32</v>
      </c>
      <c r="G1576" s="2" t="s">
        <v>149</v>
      </c>
      <c r="H1576" s="2" t="s">
        <v>61</v>
      </c>
      <c r="I1576" s="2">
        <v>56</v>
      </c>
      <c r="J1576" s="2">
        <v>0.75619834710743794</v>
      </c>
      <c r="K1576" s="2">
        <v>0.72047244094488194</v>
      </c>
      <c r="L1576" s="2">
        <v>0.79565217391304344</v>
      </c>
      <c r="M1576" s="2" t="s">
        <v>74</v>
      </c>
      <c r="N1576" s="2" t="s">
        <v>3706</v>
      </c>
      <c r="O1576" s="2" t="s">
        <v>3707</v>
      </c>
      <c r="P1576" s="2">
        <v>1.9</v>
      </c>
    </row>
    <row r="1577" spans="1:16" ht="15.75" customHeight="1" x14ac:dyDescent="0.25">
      <c r="A1577" s="2" t="s">
        <v>147</v>
      </c>
      <c r="B1577" s="2" t="s">
        <v>62</v>
      </c>
      <c r="C1577" s="2" t="s">
        <v>64</v>
      </c>
      <c r="D1577" s="2" t="s">
        <v>55</v>
      </c>
      <c r="E1577" s="2" t="s">
        <v>57</v>
      </c>
      <c r="F1577" s="2" t="s">
        <v>32</v>
      </c>
      <c r="G1577" s="2" t="s">
        <v>154</v>
      </c>
      <c r="H1577" s="2" t="s">
        <v>61</v>
      </c>
      <c r="I1577" s="2">
        <v>57</v>
      </c>
      <c r="J1577" s="2">
        <v>0.74948240165631463</v>
      </c>
      <c r="K1577" s="2">
        <v>0.71541501976284583</v>
      </c>
      <c r="L1577" s="2">
        <v>0.78695652173913044</v>
      </c>
      <c r="M1577" s="2" t="s">
        <v>74</v>
      </c>
      <c r="N1577" s="2" t="s">
        <v>3708</v>
      </c>
      <c r="O1577" s="2" t="s">
        <v>3709</v>
      </c>
      <c r="P1577" s="2">
        <v>2.2000000000000002</v>
      </c>
    </row>
    <row r="1578" spans="1:16" ht="15.75" customHeight="1" x14ac:dyDescent="0.25">
      <c r="A1578" s="2" t="s">
        <v>147</v>
      </c>
      <c r="B1578" s="2" t="s">
        <v>62</v>
      </c>
      <c r="C1578" s="2" t="s">
        <v>64</v>
      </c>
      <c r="D1578" s="2" t="s">
        <v>55</v>
      </c>
      <c r="E1578" s="2" t="s">
        <v>57</v>
      </c>
      <c r="F1578" s="2" t="s">
        <v>32</v>
      </c>
      <c r="G1578" s="2" t="s">
        <v>159</v>
      </c>
      <c r="H1578" s="2" t="s">
        <v>61</v>
      </c>
      <c r="I1578" s="2">
        <v>58</v>
      </c>
      <c r="J1578" s="2">
        <v>0.74058577405857751</v>
      </c>
      <c r="K1578" s="2">
        <v>0.71370967741935487</v>
      </c>
      <c r="L1578" s="2">
        <v>0.76956521739130435</v>
      </c>
      <c r="M1578" s="2" t="s">
        <v>74</v>
      </c>
      <c r="N1578" s="2" t="s">
        <v>3710</v>
      </c>
      <c r="O1578" s="2" t="s">
        <v>3711</v>
      </c>
      <c r="P1578" s="2">
        <v>1.9</v>
      </c>
    </row>
    <row r="1579" spans="1:16" ht="15.75" customHeight="1" x14ac:dyDescent="0.25">
      <c r="A1579" s="2" t="s">
        <v>147</v>
      </c>
      <c r="B1579" s="2" t="s">
        <v>62</v>
      </c>
      <c r="C1579" s="2" t="s">
        <v>64</v>
      </c>
      <c r="D1579" s="2" t="s">
        <v>55</v>
      </c>
      <c r="E1579" s="2" t="s">
        <v>57</v>
      </c>
      <c r="F1579" s="2" t="s">
        <v>32</v>
      </c>
      <c r="G1579" s="2" t="s">
        <v>164</v>
      </c>
      <c r="H1579" s="2" t="s">
        <v>61</v>
      </c>
      <c r="I1579" s="2">
        <v>59</v>
      </c>
      <c r="J1579" s="2">
        <v>0.73903966597077242</v>
      </c>
      <c r="K1579" s="2">
        <v>0.71084337349397586</v>
      </c>
      <c r="L1579" s="2">
        <v>0.76956521739130435</v>
      </c>
      <c r="M1579" s="2" t="s">
        <v>74</v>
      </c>
      <c r="N1579" s="2" t="s">
        <v>3712</v>
      </c>
      <c r="O1579" s="2" t="s">
        <v>3713</v>
      </c>
      <c r="P1579" s="2">
        <v>1.8</v>
      </c>
    </row>
    <row r="1580" spans="1:16" ht="15.75" customHeight="1" x14ac:dyDescent="0.25">
      <c r="A1580" s="2" t="s">
        <v>147</v>
      </c>
      <c r="B1580" s="2" t="s">
        <v>62</v>
      </c>
      <c r="C1580" s="2" t="s">
        <v>64</v>
      </c>
      <c r="D1580" s="2" t="s">
        <v>55</v>
      </c>
      <c r="E1580" s="2" t="s">
        <v>57</v>
      </c>
      <c r="F1580" s="2" t="s">
        <v>32</v>
      </c>
      <c r="G1580" s="2" t="s">
        <v>169</v>
      </c>
      <c r="H1580" s="2" t="s">
        <v>61</v>
      </c>
      <c r="I1580" s="2">
        <v>60</v>
      </c>
      <c r="J1580" s="2">
        <v>0.76759061833688702</v>
      </c>
      <c r="K1580" s="2">
        <v>0.7531380753138075</v>
      </c>
      <c r="L1580" s="2">
        <v>0.78260869565217395</v>
      </c>
      <c r="M1580" s="2" t="s">
        <v>74</v>
      </c>
      <c r="N1580" s="2" t="s">
        <v>3714</v>
      </c>
      <c r="O1580" s="2" t="s">
        <v>3715</v>
      </c>
      <c r="P1580" s="2">
        <v>2.2999999999999998</v>
      </c>
    </row>
    <row r="1581" spans="1:16" ht="15.75" customHeight="1" x14ac:dyDescent="0.25">
      <c r="A1581" s="2" t="s">
        <v>147</v>
      </c>
      <c r="B1581" s="2" t="s">
        <v>62</v>
      </c>
      <c r="C1581" s="2" t="s">
        <v>64</v>
      </c>
      <c r="D1581" s="2" t="s">
        <v>55</v>
      </c>
      <c r="E1581" s="2" t="s">
        <v>57</v>
      </c>
      <c r="F1581" s="2" t="s">
        <v>32</v>
      </c>
      <c r="G1581" s="2" t="s">
        <v>174</v>
      </c>
      <c r="H1581" s="2" t="s">
        <v>61</v>
      </c>
      <c r="I1581" s="2">
        <v>61</v>
      </c>
      <c r="J1581" s="2">
        <v>0.74678111587982843</v>
      </c>
      <c r="K1581" s="2">
        <v>0.73728813559322037</v>
      </c>
      <c r="L1581" s="2">
        <v>0.75652173913043474</v>
      </c>
      <c r="M1581" s="2" t="s">
        <v>74</v>
      </c>
      <c r="N1581" s="2" t="s">
        <v>3716</v>
      </c>
      <c r="O1581" s="2" t="s">
        <v>3717</v>
      </c>
      <c r="P1581" s="2">
        <v>1.8</v>
      </c>
    </row>
    <row r="1582" spans="1:16" ht="15.75" customHeight="1" x14ac:dyDescent="0.25">
      <c r="A1582" s="2" t="s">
        <v>147</v>
      </c>
      <c r="B1582" s="2" t="s">
        <v>62</v>
      </c>
      <c r="C1582" s="2" t="s">
        <v>64</v>
      </c>
      <c r="D1582" s="2" t="s">
        <v>55</v>
      </c>
      <c r="E1582" s="2" t="s">
        <v>179</v>
      </c>
      <c r="F1582" s="2" t="s">
        <v>12</v>
      </c>
      <c r="G1582" s="2" t="s">
        <v>180</v>
      </c>
      <c r="H1582" s="2" t="s">
        <v>182</v>
      </c>
      <c r="I1582" s="2">
        <v>42</v>
      </c>
      <c r="J1582" s="2">
        <v>0.76323119777158777</v>
      </c>
      <c r="K1582" s="2">
        <v>0.72105263157894739</v>
      </c>
      <c r="L1582" s="2">
        <v>0.81065088757396453</v>
      </c>
      <c r="M1582" s="2" t="s">
        <v>74</v>
      </c>
      <c r="N1582" s="2" t="s">
        <v>3718</v>
      </c>
      <c r="O1582" s="2" t="s">
        <v>3719</v>
      </c>
      <c r="P1582" s="2">
        <v>2.2000000000000002</v>
      </c>
    </row>
    <row r="1583" spans="1:16" ht="15.75" customHeight="1" x14ac:dyDescent="0.25">
      <c r="A1583" s="2" t="s">
        <v>147</v>
      </c>
      <c r="B1583" s="2" t="s">
        <v>62</v>
      </c>
      <c r="C1583" s="2" t="s">
        <v>64</v>
      </c>
      <c r="D1583" s="2" t="s">
        <v>55</v>
      </c>
      <c r="E1583" s="2" t="s">
        <v>179</v>
      </c>
      <c r="F1583" s="2" t="s">
        <v>12</v>
      </c>
      <c r="G1583" s="2" t="s">
        <v>186</v>
      </c>
      <c r="H1583" s="2" t="s">
        <v>182</v>
      </c>
      <c r="I1583" s="2">
        <v>43</v>
      </c>
      <c r="J1583" s="2">
        <v>0.7584269662921348</v>
      </c>
      <c r="K1583" s="2">
        <v>0.72192513368983957</v>
      </c>
      <c r="L1583" s="2">
        <v>0.79881656804733725</v>
      </c>
      <c r="M1583" s="2" t="s">
        <v>74</v>
      </c>
      <c r="N1583" s="2" t="s">
        <v>3720</v>
      </c>
      <c r="O1583" s="2" t="s">
        <v>3721</v>
      </c>
      <c r="P1583" s="2">
        <v>2.1</v>
      </c>
    </row>
    <row r="1584" spans="1:16" ht="15.75" customHeight="1" x14ac:dyDescent="0.25">
      <c r="A1584" s="2" t="s">
        <v>147</v>
      </c>
      <c r="B1584" s="2" t="s">
        <v>62</v>
      </c>
      <c r="C1584" s="2" t="s">
        <v>64</v>
      </c>
      <c r="D1584" s="2" t="s">
        <v>55</v>
      </c>
      <c r="E1584" s="2" t="s">
        <v>179</v>
      </c>
      <c r="F1584" s="2" t="s">
        <v>12</v>
      </c>
      <c r="G1584" s="2" t="s">
        <v>192</v>
      </c>
      <c r="H1584" s="2" t="s">
        <v>182</v>
      </c>
      <c r="I1584" s="2">
        <v>44</v>
      </c>
      <c r="J1584" s="2">
        <v>0.76056338028169013</v>
      </c>
      <c r="K1584" s="2">
        <v>0.72580645161290325</v>
      </c>
      <c r="L1584" s="2">
        <v>0.79881656804733725</v>
      </c>
      <c r="M1584" s="2" t="s">
        <v>74</v>
      </c>
      <c r="N1584" s="2" t="s">
        <v>3722</v>
      </c>
      <c r="O1584" s="2" t="s">
        <v>3723</v>
      </c>
      <c r="P1584" s="2">
        <v>1.7</v>
      </c>
    </row>
    <row r="1585" spans="1:16" ht="15.75" customHeight="1" x14ac:dyDescent="0.25">
      <c r="A1585" s="2" t="s">
        <v>147</v>
      </c>
      <c r="B1585" s="2" t="s">
        <v>62</v>
      </c>
      <c r="C1585" s="2" t="s">
        <v>64</v>
      </c>
      <c r="D1585" s="2" t="s">
        <v>55</v>
      </c>
      <c r="E1585" s="2" t="s">
        <v>179</v>
      </c>
      <c r="F1585" s="2" t="s">
        <v>12</v>
      </c>
      <c r="G1585" s="2" t="s">
        <v>197</v>
      </c>
      <c r="H1585" s="2" t="s">
        <v>182</v>
      </c>
      <c r="I1585" s="2">
        <v>45</v>
      </c>
      <c r="J1585" s="2">
        <v>0.75070028011204482</v>
      </c>
      <c r="K1585" s="2">
        <v>0.71276595744680848</v>
      </c>
      <c r="L1585" s="2">
        <v>0.79289940828402372</v>
      </c>
      <c r="M1585" s="2" t="s">
        <v>74</v>
      </c>
      <c r="N1585" s="2" t="s">
        <v>3724</v>
      </c>
      <c r="O1585" s="2" t="s">
        <v>3725</v>
      </c>
      <c r="P1585" s="2">
        <v>1.7</v>
      </c>
    </row>
    <row r="1586" spans="1:16" ht="15.75" customHeight="1" x14ac:dyDescent="0.25">
      <c r="A1586" s="2" t="s">
        <v>147</v>
      </c>
      <c r="B1586" s="2" t="s">
        <v>62</v>
      </c>
      <c r="C1586" s="2" t="s">
        <v>64</v>
      </c>
      <c r="D1586" s="2" t="s">
        <v>55</v>
      </c>
      <c r="E1586" s="2" t="s">
        <v>179</v>
      </c>
      <c r="F1586" s="2" t="s">
        <v>12</v>
      </c>
      <c r="G1586" s="2" t="s">
        <v>202</v>
      </c>
      <c r="H1586" s="2" t="s">
        <v>182</v>
      </c>
      <c r="I1586" s="2">
        <v>46</v>
      </c>
      <c r="J1586" s="2">
        <v>0.76217765042979946</v>
      </c>
      <c r="K1586" s="2">
        <v>0.73888888888888893</v>
      </c>
      <c r="L1586" s="2">
        <v>0.78698224852071008</v>
      </c>
      <c r="M1586" s="2" t="s">
        <v>74</v>
      </c>
      <c r="N1586" s="2" t="s">
        <v>3726</v>
      </c>
      <c r="O1586" s="2" t="s">
        <v>3727</v>
      </c>
      <c r="P1586" s="2">
        <v>2.1</v>
      </c>
    </row>
    <row r="1587" spans="1:16" ht="15.75" customHeight="1" x14ac:dyDescent="0.25">
      <c r="A1587" s="2" t="s">
        <v>147</v>
      </c>
      <c r="B1587" s="2" t="s">
        <v>62</v>
      </c>
      <c r="C1587" s="2" t="s">
        <v>64</v>
      </c>
      <c r="D1587" s="2" t="s">
        <v>55</v>
      </c>
      <c r="E1587" s="2" t="s">
        <v>179</v>
      </c>
      <c r="F1587" s="2" t="s">
        <v>12</v>
      </c>
      <c r="G1587" s="2" t="s">
        <v>207</v>
      </c>
      <c r="H1587" s="2" t="s">
        <v>182</v>
      </c>
      <c r="I1587" s="2">
        <v>47</v>
      </c>
      <c r="J1587" s="2">
        <v>0.77310924369747902</v>
      </c>
      <c r="K1587" s="2">
        <v>0.73404255319148937</v>
      </c>
      <c r="L1587" s="2">
        <v>0.81656804733727806</v>
      </c>
      <c r="M1587" s="2" t="s">
        <v>74</v>
      </c>
      <c r="N1587" s="2" t="s">
        <v>3728</v>
      </c>
      <c r="O1587" s="2" t="s">
        <v>3729</v>
      </c>
      <c r="P1587" s="2">
        <v>1.7</v>
      </c>
    </row>
    <row r="1588" spans="1:16" ht="15.75" customHeight="1" x14ac:dyDescent="0.25">
      <c r="A1588" s="2" t="s">
        <v>147</v>
      </c>
      <c r="B1588" s="2" t="s">
        <v>62</v>
      </c>
      <c r="C1588" s="2" t="s">
        <v>64</v>
      </c>
      <c r="D1588" s="2" t="s">
        <v>55</v>
      </c>
      <c r="E1588" s="2" t="s">
        <v>179</v>
      </c>
      <c r="F1588" s="2" t="s">
        <v>12</v>
      </c>
      <c r="G1588" s="2" t="s">
        <v>212</v>
      </c>
      <c r="H1588" s="2" t="s">
        <v>182</v>
      </c>
      <c r="I1588" s="2">
        <v>48</v>
      </c>
      <c r="J1588" s="2">
        <v>0.73949579831932766</v>
      </c>
      <c r="K1588" s="2">
        <v>0.7021276595744681</v>
      </c>
      <c r="L1588" s="2">
        <v>0.78106508875739644</v>
      </c>
      <c r="M1588" s="2" t="s">
        <v>74</v>
      </c>
      <c r="N1588" s="2" t="s">
        <v>3730</v>
      </c>
      <c r="O1588" s="2" t="s">
        <v>3731</v>
      </c>
      <c r="P1588" s="2">
        <v>1.7</v>
      </c>
    </row>
    <row r="1589" spans="1:16" ht="15.75" customHeight="1" x14ac:dyDescent="0.25">
      <c r="A1589" s="2" t="s">
        <v>147</v>
      </c>
      <c r="B1589" s="2" t="s">
        <v>62</v>
      </c>
      <c r="C1589" s="2" t="s">
        <v>64</v>
      </c>
      <c r="D1589" s="2" t="s">
        <v>55</v>
      </c>
      <c r="E1589" s="2" t="s">
        <v>179</v>
      </c>
      <c r="F1589" s="2" t="s">
        <v>12</v>
      </c>
      <c r="G1589" s="2" t="s">
        <v>217</v>
      </c>
      <c r="H1589" s="2" t="s">
        <v>182</v>
      </c>
      <c r="I1589" s="2">
        <v>49</v>
      </c>
      <c r="J1589" s="2">
        <v>0.75274725274725274</v>
      </c>
      <c r="K1589" s="2">
        <v>0.70256410256410251</v>
      </c>
      <c r="L1589" s="2">
        <v>0.81065088757396453</v>
      </c>
      <c r="M1589" s="2" t="s">
        <v>74</v>
      </c>
      <c r="N1589" s="2" t="s">
        <v>3732</v>
      </c>
      <c r="O1589" s="2" t="s">
        <v>3733</v>
      </c>
      <c r="P1589" s="2">
        <v>1.7</v>
      </c>
    </row>
    <row r="1590" spans="1:16" ht="15.75" customHeight="1" x14ac:dyDescent="0.25">
      <c r="A1590" s="2" t="s">
        <v>147</v>
      </c>
      <c r="B1590" s="2" t="s">
        <v>62</v>
      </c>
      <c r="C1590" s="2" t="s">
        <v>64</v>
      </c>
      <c r="D1590" s="2" t="s">
        <v>55</v>
      </c>
      <c r="E1590" s="2" t="s">
        <v>179</v>
      </c>
      <c r="F1590" s="2" t="s">
        <v>12</v>
      </c>
      <c r="G1590" s="2" t="s">
        <v>222</v>
      </c>
      <c r="H1590" s="2" t="s">
        <v>182</v>
      </c>
      <c r="I1590" s="2">
        <v>50</v>
      </c>
      <c r="J1590" s="2">
        <v>0.76666666666666661</v>
      </c>
      <c r="K1590" s="2">
        <v>0.72251308900523559</v>
      </c>
      <c r="L1590" s="2">
        <v>0.81656804733727806</v>
      </c>
      <c r="M1590" s="2" t="s">
        <v>74</v>
      </c>
      <c r="N1590" s="2" t="s">
        <v>3734</v>
      </c>
      <c r="O1590" s="2" t="s">
        <v>3735</v>
      </c>
      <c r="P1590" s="2">
        <v>2.1</v>
      </c>
    </row>
    <row r="1591" spans="1:16" ht="15.75" customHeight="1" x14ac:dyDescent="0.25">
      <c r="A1591" s="2" t="s">
        <v>147</v>
      </c>
      <c r="B1591" s="2" t="s">
        <v>62</v>
      </c>
      <c r="C1591" s="2" t="s">
        <v>64</v>
      </c>
      <c r="D1591" s="2" t="s">
        <v>55</v>
      </c>
      <c r="E1591" s="2" t="s">
        <v>179</v>
      </c>
      <c r="F1591" s="2" t="s">
        <v>12</v>
      </c>
      <c r="G1591" s="2" t="s">
        <v>227</v>
      </c>
      <c r="H1591" s="2" t="s">
        <v>182</v>
      </c>
      <c r="I1591" s="2">
        <v>51</v>
      </c>
      <c r="J1591" s="2">
        <v>0.76536312849162003</v>
      </c>
      <c r="K1591" s="2">
        <v>0.72486772486772488</v>
      </c>
      <c r="L1591" s="2">
        <v>0.81065088757396453</v>
      </c>
      <c r="M1591" s="2" t="s">
        <v>74</v>
      </c>
      <c r="N1591" s="2" t="s">
        <v>3736</v>
      </c>
      <c r="O1591" s="2" t="s">
        <v>3737</v>
      </c>
      <c r="P1591" s="2">
        <v>1.7</v>
      </c>
    </row>
    <row r="1592" spans="1:16" ht="15.75" customHeight="1" x14ac:dyDescent="0.25">
      <c r="A1592" s="2" t="s">
        <v>147</v>
      </c>
      <c r="B1592" s="2" t="s">
        <v>62</v>
      </c>
      <c r="C1592" s="2" t="s">
        <v>64</v>
      </c>
      <c r="D1592" s="2" t="s">
        <v>55</v>
      </c>
      <c r="E1592" s="2" t="s">
        <v>179</v>
      </c>
      <c r="F1592" s="2" t="s">
        <v>12</v>
      </c>
      <c r="G1592" s="2" t="s">
        <v>232</v>
      </c>
      <c r="H1592" s="2" t="s">
        <v>182</v>
      </c>
      <c r="I1592" s="2">
        <v>52</v>
      </c>
      <c r="J1592" s="2">
        <v>0.75766016713091922</v>
      </c>
      <c r="K1592" s="2">
        <v>0.71578947368421053</v>
      </c>
      <c r="L1592" s="2">
        <v>0.80473372781065089</v>
      </c>
      <c r="M1592" s="2" t="s">
        <v>74</v>
      </c>
      <c r="N1592" s="2" t="s">
        <v>3738</v>
      </c>
      <c r="O1592" s="2" t="s">
        <v>3739</v>
      </c>
      <c r="P1592" s="2">
        <v>1.7</v>
      </c>
    </row>
    <row r="1593" spans="1:16" ht="15.75" customHeight="1" x14ac:dyDescent="0.25">
      <c r="A1593" s="2" t="s">
        <v>147</v>
      </c>
      <c r="B1593" s="2" t="s">
        <v>62</v>
      </c>
      <c r="C1593" s="2" t="s">
        <v>64</v>
      </c>
      <c r="D1593" s="2" t="s">
        <v>55</v>
      </c>
      <c r="E1593" s="2" t="s">
        <v>179</v>
      </c>
      <c r="F1593" s="2" t="s">
        <v>12</v>
      </c>
      <c r="G1593" s="2" t="s">
        <v>237</v>
      </c>
      <c r="H1593" s="2" t="s">
        <v>182</v>
      </c>
      <c r="I1593" s="2">
        <v>53</v>
      </c>
      <c r="J1593" s="2">
        <v>0.75280898876404501</v>
      </c>
      <c r="K1593" s="2">
        <v>0.71657754010695185</v>
      </c>
      <c r="L1593" s="2">
        <v>0.79289940828402372</v>
      </c>
      <c r="M1593" s="2" t="s">
        <v>74</v>
      </c>
      <c r="N1593" s="2" t="s">
        <v>3740</v>
      </c>
      <c r="O1593" s="2" t="s">
        <v>3741</v>
      </c>
      <c r="P1593" s="2">
        <v>2.1</v>
      </c>
    </row>
    <row r="1594" spans="1:16" ht="15.75" customHeight="1" x14ac:dyDescent="0.25">
      <c r="A1594" s="2" t="s">
        <v>147</v>
      </c>
      <c r="B1594" s="2" t="s">
        <v>62</v>
      </c>
      <c r="C1594" s="2" t="s">
        <v>64</v>
      </c>
      <c r="D1594" s="2" t="s">
        <v>55</v>
      </c>
      <c r="E1594" s="2" t="s">
        <v>179</v>
      </c>
      <c r="F1594" s="2" t="s">
        <v>12</v>
      </c>
      <c r="G1594" s="2" t="s">
        <v>242</v>
      </c>
      <c r="H1594" s="2" t="s">
        <v>182</v>
      </c>
      <c r="I1594" s="2">
        <v>54</v>
      </c>
      <c r="J1594" s="2">
        <v>0.76323119777158777</v>
      </c>
      <c r="K1594" s="2">
        <v>0.72105263157894739</v>
      </c>
      <c r="L1594" s="2">
        <v>0.81065088757396453</v>
      </c>
      <c r="M1594" s="2" t="s">
        <v>74</v>
      </c>
      <c r="N1594" s="2" t="s">
        <v>3742</v>
      </c>
      <c r="O1594" s="2" t="s">
        <v>3743</v>
      </c>
      <c r="P1594" s="2">
        <v>1.7</v>
      </c>
    </row>
    <row r="1595" spans="1:16" ht="15.75" customHeight="1" x14ac:dyDescent="0.25">
      <c r="A1595" s="2" t="s">
        <v>147</v>
      </c>
      <c r="B1595" s="2" t="s">
        <v>62</v>
      </c>
      <c r="C1595" s="2" t="s">
        <v>64</v>
      </c>
      <c r="D1595" s="2" t="s">
        <v>55</v>
      </c>
      <c r="E1595" s="2" t="s">
        <v>179</v>
      </c>
      <c r="F1595" s="2" t="s">
        <v>12</v>
      </c>
      <c r="G1595" s="2" t="s">
        <v>247</v>
      </c>
      <c r="H1595" s="2" t="s">
        <v>182</v>
      </c>
      <c r="I1595" s="2">
        <v>55</v>
      </c>
      <c r="J1595" s="2">
        <v>0.78431372549019607</v>
      </c>
      <c r="K1595" s="2">
        <v>0.74468085106382975</v>
      </c>
      <c r="L1595" s="2">
        <v>0.82840236686390534</v>
      </c>
      <c r="M1595" s="2" t="s">
        <v>74</v>
      </c>
      <c r="N1595" s="2" t="s">
        <v>3744</v>
      </c>
      <c r="O1595" s="2" t="s">
        <v>3745</v>
      </c>
      <c r="P1595" s="2">
        <v>1.7</v>
      </c>
    </row>
    <row r="1596" spans="1:16" ht="15.75" customHeight="1" x14ac:dyDescent="0.25">
      <c r="A1596" s="2" t="s">
        <v>147</v>
      </c>
      <c r="B1596" s="2" t="s">
        <v>62</v>
      </c>
      <c r="C1596" s="2" t="s">
        <v>64</v>
      </c>
      <c r="D1596" s="2" t="s">
        <v>55</v>
      </c>
      <c r="E1596" s="2" t="s">
        <v>179</v>
      </c>
      <c r="F1596" s="2" t="s">
        <v>12</v>
      </c>
      <c r="G1596" s="2" t="s">
        <v>252</v>
      </c>
      <c r="H1596" s="2" t="s">
        <v>182</v>
      </c>
      <c r="I1596" s="2">
        <v>56</v>
      </c>
      <c r="J1596" s="2">
        <v>0.74301675977653636</v>
      </c>
      <c r="K1596" s="2">
        <v>0.70370370370370372</v>
      </c>
      <c r="L1596" s="2">
        <v>0.78698224852071008</v>
      </c>
      <c r="M1596" s="2" t="s">
        <v>74</v>
      </c>
      <c r="N1596" s="2" t="s">
        <v>3746</v>
      </c>
      <c r="O1596" s="2" t="s">
        <v>3747</v>
      </c>
      <c r="P1596" s="2">
        <v>1.7</v>
      </c>
    </row>
    <row r="1597" spans="1:16" ht="15.75" customHeight="1" x14ac:dyDescent="0.25">
      <c r="A1597" s="2" t="s">
        <v>147</v>
      </c>
      <c r="B1597" s="2" t="s">
        <v>62</v>
      </c>
      <c r="C1597" s="2" t="s">
        <v>64</v>
      </c>
      <c r="D1597" s="2" t="s">
        <v>55</v>
      </c>
      <c r="E1597" s="2" t="s">
        <v>179</v>
      </c>
      <c r="F1597" s="2" t="s">
        <v>12</v>
      </c>
      <c r="G1597" s="2" t="s">
        <v>257</v>
      </c>
      <c r="H1597" s="2" t="s">
        <v>182</v>
      </c>
      <c r="I1597" s="2">
        <v>57</v>
      </c>
      <c r="J1597" s="2">
        <v>0.76619718309859164</v>
      </c>
      <c r="K1597" s="2">
        <v>0.73118279569892475</v>
      </c>
      <c r="L1597" s="2">
        <v>0.80473372781065089</v>
      </c>
      <c r="M1597" s="2" t="s">
        <v>74</v>
      </c>
      <c r="N1597" s="2" t="s">
        <v>3748</v>
      </c>
      <c r="O1597" s="2" t="s">
        <v>3749</v>
      </c>
      <c r="P1597" s="2">
        <v>2.8</v>
      </c>
    </row>
    <row r="1598" spans="1:16" ht="15.75" customHeight="1" x14ac:dyDescent="0.25">
      <c r="A1598" s="2" t="s">
        <v>147</v>
      </c>
      <c r="B1598" s="2" t="s">
        <v>62</v>
      </c>
      <c r="C1598" s="2" t="s">
        <v>64</v>
      </c>
      <c r="D1598" s="2" t="s">
        <v>55</v>
      </c>
      <c r="E1598" s="2" t="s">
        <v>179</v>
      </c>
      <c r="F1598" s="2" t="s">
        <v>12</v>
      </c>
      <c r="G1598" s="2" t="s">
        <v>262</v>
      </c>
      <c r="H1598" s="2" t="s">
        <v>182</v>
      </c>
      <c r="I1598" s="2">
        <v>58</v>
      </c>
      <c r="J1598" s="2">
        <v>0.74651810584958211</v>
      </c>
      <c r="K1598" s="2">
        <v>0.70526315789473681</v>
      </c>
      <c r="L1598" s="2">
        <v>0.79289940828402372</v>
      </c>
      <c r="M1598" s="2" t="s">
        <v>74</v>
      </c>
      <c r="N1598" s="2" t="s">
        <v>3750</v>
      </c>
      <c r="O1598" s="2" t="s">
        <v>3751</v>
      </c>
      <c r="P1598" s="2">
        <v>1.7</v>
      </c>
    </row>
    <row r="1599" spans="1:16" ht="15.75" customHeight="1" x14ac:dyDescent="0.25">
      <c r="A1599" s="2" t="s">
        <v>147</v>
      </c>
      <c r="B1599" s="2" t="s">
        <v>62</v>
      </c>
      <c r="C1599" s="2" t="s">
        <v>64</v>
      </c>
      <c r="D1599" s="2" t="s">
        <v>55</v>
      </c>
      <c r="E1599" s="2" t="s">
        <v>179</v>
      </c>
      <c r="F1599" s="2" t="s">
        <v>12</v>
      </c>
      <c r="G1599" s="2" t="s">
        <v>267</v>
      </c>
      <c r="H1599" s="2" t="s">
        <v>182</v>
      </c>
      <c r="I1599" s="2">
        <v>59</v>
      </c>
      <c r="J1599" s="2">
        <v>0.75418994413407814</v>
      </c>
      <c r="K1599" s="2">
        <v>0.7142857142857143</v>
      </c>
      <c r="L1599" s="2">
        <v>0.79881656804733725</v>
      </c>
      <c r="M1599" s="2" t="s">
        <v>74</v>
      </c>
      <c r="N1599" s="2" t="s">
        <v>3752</v>
      </c>
      <c r="O1599" s="2" t="s">
        <v>3753</v>
      </c>
      <c r="P1599" s="2">
        <v>1.7</v>
      </c>
    </row>
    <row r="1600" spans="1:16" ht="15.75" customHeight="1" x14ac:dyDescent="0.25">
      <c r="A1600" s="2" t="s">
        <v>147</v>
      </c>
      <c r="B1600" s="2" t="s">
        <v>62</v>
      </c>
      <c r="C1600" s="2" t="s">
        <v>64</v>
      </c>
      <c r="D1600" s="2" t="s">
        <v>55</v>
      </c>
      <c r="E1600" s="2" t="s">
        <v>179</v>
      </c>
      <c r="F1600" s="2" t="s">
        <v>12</v>
      </c>
      <c r="G1600" s="2" t="s">
        <v>272</v>
      </c>
      <c r="H1600" s="2" t="s">
        <v>182</v>
      </c>
      <c r="I1600" s="2">
        <v>60</v>
      </c>
      <c r="J1600" s="2">
        <v>0.74860335195530736</v>
      </c>
      <c r="K1600" s="2">
        <v>0.70899470899470896</v>
      </c>
      <c r="L1600" s="2">
        <v>0.79289940828402372</v>
      </c>
      <c r="M1600" s="2" t="s">
        <v>74</v>
      </c>
      <c r="N1600" s="2" t="s">
        <v>3754</v>
      </c>
      <c r="O1600" s="2" t="s">
        <v>3755</v>
      </c>
      <c r="P1600" s="2">
        <v>2.1</v>
      </c>
    </row>
    <row r="1601" spans="1:16" ht="15.75" customHeight="1" x14ac:dyDescent="0.25">
      <c r="A1601" s="2" t="s">
        <v>147</v>
      </c>
      <c r="B1601" s="2" t="s">
        <v>62</v>
      </c>
      <c r="C1601" s="2" t="s">
        <v>64</v>
      </c>
      <c r="D1601" s="2" t="s">
        <v>55</v>
      </c>
      <c r="E1601" s="2" t="s">
        <v>179</v>
      </c>
      <c r="F1601" s="2" t="s">
        <v>12</v>
      </c>
      <c r="G1601" s="2" t="s">
        <v>277</v>
      </c>
      <c r="H1601" s="2" t="s">
        <v>182</v>
      </c>
      <c r="I1601" s="2">
        <v>61</v>
      </c>
      <c r="J1601" s="2">
        <v>0.75208913649025066</v>
      </c>
      <c r="K1601" s="2">
        <v>0.71052631578947367</v>
      </c>
      <c r="L1601" s="2">
        <v>0.79881656804733725</v>
      </c>
      <c r="M1601" s="2" t="s">
        <v>74</v>
      </c>
      <c r="N1601" s="2" t="s">
        <v>3756</v>
      </c>
      <c r="O1601" s="2" t="s">
        <v>3757</v>
      </c>
      <c r="P1601" s="2">
        <v>1.8</v>
      </c>
    </row>
    <row r="1602" spans="1:16" ht="15.75" customHeight="1" x14ac:dyDescent="0.25">
      <c r="A1602" s="2" t="s">
        <v>147</v>
      </c>
      <c r="B1602" s="2" t="s">
        <v>62</v>
      </c>
      <c r="C1602" s="2" t="s">
        <v>64</v>
      </c>
      <c r="D1602" s="2" t="s">
        <v>55</v>
      </c>
      <c r="E1602" s="2" t="s">
        <v>282</v>
      </c>
      <c r="F1602" s="2" t="s">
        <v>26</v>
      </c>
      <c r="G1602" s="2" t="s">
        <v>283</v>
      </c>
      <c r="H1602" s="2" t="s">
        <v>285</v>
      </c>
      <c r="I1602" s="2">
        <v>42</v>
      </c>
      <c r="J1602" s="2">
        <v>0.77333333333333343</v>
      </c>
      <c r="K1602" s="2">
        <v>0.76315789473684215</v>
      </c>
      <c r="L1602" s="2">
        <v>0.78378378378378377</v>
      </c>
      <c r="M1602" s="2" t="s">
        <v>74</v>
      </c>
      <c r="N1602" s="2" t="s">
        <v>3758</v>
      </c>
      <c r="O1602" s="2" t="s">
        <v>3759</v>
      </c>
      <c r="P1602" s="2">
        <v>2.8</v>
      </c>
    </row>
    <row r="1603" spans="1:16" ht="15.75" customHeight="1" x14ac:dyDescent="0.25">
      <c r="A1603" s="2" t="s">
        <v>147</v>
      </c>
      <c r="B1603" s="2" t="s">
        <v>62</v>
      </c>
      <c r="C1603" s="2" t="s">
        <v>64</v>
      </c>
      <c r="D1603" s="2" t="s">
        <v>55</v>
      </c>
      <c r="E1603" s="2" t="s">
        <v>282</v>
      </c>
      <c r="F1603" s="2" t="s">
        <v>26</v>
      </c>
      <c r="G1603" s="2" t="s">
        <v>289</v>
      </c>
      <c r="H1603" s="2" t="s">
        <v>285</v>
      </c>
      <c r="I1603" s="2">
        <v>43</v>
      </c>
      <c r="J1603" s="2">
        <v>0.76483516483516489</v>
      </c>
      <c r="K1603" s="2">
        <v>0.74678111587982832</v>
      </c>
      <c r="L1603" s="2">
        <v>0.78378378378378377</v>
      </c>
      <c r="M1603" s="2" t="s">
        <v>74</v>
      </c>
      <c r="N1603" s="2" t="s">
        <v>3760</v>
      </c>
      <c r="O1603" s="2" t="s">
        <v>3761</v>
      </c>
      <c r="P1603" s="2">
        <v>2.2999999999999998</v>
      </c>
    </row>
    <row r="1604" spans="1:16" ht="15.75" customHeight="1" x14ac:dyDescent="0.25">
      <c r="A1604" s="2" t="s">
        <v>147</v>
      </c>
      <c r="B1604" s="2" t="s">
        <v>62</v>
      </c>
      <c r="C1604" s="2" t="s">
        <v>64</v>
      </c>
      <c r="D1604" s="2" t="s">
        <v>55</v>
      </c>
      <c r="E1604" s="2" t="s">
        <v>282</v>
      </c>
      <c r="F1604" s="2" t="s">
        <v>26</v>
      </c>
      <c r="G1604" s="2" t="s">
        <v>294</v>
      </c>
      <c r="H1604" s="2" t="s">
        <v>285</v>
      </c>
      <c r="I1604" s="2">
        <v>44</v>
      </c>
      <c r="J1604" s="2">
        <v>0.7723214285714286</v>
      </c>
      <c r="K1604" s="2">
        <v>0.76548672566371678</v>
      </c>
      <c r="L1604" s="2">
        <v>0.77927927927927931</v>
      </c>
      <c r="M1604" s="2" t="s">
        <v>74</v>
      </c>
      <c r="N1604" s="2" t="s">
        <v>3762</v>
      </c>
      <c r="O1604" s="2" t="s">
        <v>3763</v>
      </c>
      <c r="P1604" s="2">
        <v>1.9</v>
      </c>
    </row>
    <row r="1605" spans="1:16" ht="15.75" customHeight="1" x14ac:dyDescent="0.25">
      <c r="A1605" s="2" t="s">
        <v>147</v>
      </c>
      <c r="B1605" s="2" t="s">
        <v>62</v>
      </c>
      <c r="C1605" s="2" t="s">
        <v>64</v>
      </c>
      <c r="D1605" s="2" t="s">
        <v>55</v>
      </c>
      <c r="E1605" s="2" t="s">
        <v>282</v>
      </c>
      <c r="F1605" s="2" t="s">
        <v>26</v>
      </c>
      <c r="G1605" s="2" t="s">
        <v>299</v>
      </c>
      <c r="H1605" s="2" t="s">
        <v>285</v>
      </c>
      <c r="I1605" s="2">
        <v>45</v>
      </c>
      <c r="J1605" s="2">
        <v>0.77533039647577084</v>
      </c>
      <c r="K1605" s="2">
        <v>0.75862068965517238</v>
      </c>
      <c r="L1605" s="2">
        <v>0.7927927927927928</v>
      </c>
      <c r="M1605" s="2" t="s">
        <v>74</v>
      </c>
      <c r="N1605" s="2" t="s">
        <v>3764</v>
      </c>
      <c r="O1605" s="2" t="s">
        <v>3765</v>
      </c>
      <c r="P1605" s="2">
        <v>1.9</v>
      </c>
    </row>
    <row r="1606" spans="1:16" ht="15.75" customHeight="1" x14ac:dyDescent="0.25">
      <c r="A1606" s="2" t="s">
        <v>147</v>
      </c>
      <c r="B1606" s="2" t="s">
        <v>62</v>
      </c>
      <c r="C1606" s="2" t="s">
        <v>64</v>
      </c>
      <c r="D1606" s="2" t="s">
        <v>55</v>
      </c>
      <c r="E1606" s="2" t="s">
        <v>282</v>
      </c>
      <c r="F1606" s="2" t="s">
        <v>26</v>
      </c>
      <c r="G1606" s="2" t="s">
        <v>304</v>
      </c>
      <c r="H1606" s="2" t="s">
        <v>285</v>
      </c>
      <c r="I1606" s="2">
        <v>46</v>
      </c>
      <c r="J1606" s="2">
        <v>0.77362637362637365</v>
      </c>
      <c r="K1606" s="2">
        <v>0.75536480686695284</v>
      </c>
      <c r="L1606" s="2">
        <v>0.7927927927927928</v>
      </c>
      <c r="M1606" s="2" t="s">
        <v>74</v>
      </c>
      <c r="N1606" s="2" t="s">
        <v>3766</v>
      </c>
      <c r="O1606" s="2" t="s">
        <v>3767</v>
      </c>
      <c r="P1606" s="2">
        <v>2.2000000000000002</v>
      </c>
    </row>
    <row r="1607" spans="1:16" ht="15.75" customHeight="1" x14ac:dyDescent="0.25">
      <c r="A1607" s="2" t="s">
        <v>147</v>
      </c>
      <c r="B1607" s="2" t="s">
        <v>62</v>
      </c>
      <c r="C1607" s="2" t="s">
        <v>64</v>
      </c>
      <c r="D1607" s="2" t="s">
        <v>55</v>
      </c>
      <c r="E1607" s="2" t="s">
        <v>282</v>
      </c>
      <c r="F1607" s="2" t="s">
        <v>26</v>
      </c>
      <c r="G1607" s="2" t="s">
        <v>309</v>
      </c>
      <c r="H1607" s="2" t="s">
        <v>285</v>
      </c>
      <c r="I1607" s="2">
        <v>47</v>
      </c>
      <c r="J1607" s="2">
        <v>0.7814569536423841</v>
      </c>
      <c r="K1607" s="2">
        <v>0.76623376623376627</v>
      </c>
      <c r="L1607" s="2">
        <v>0.79729729729729726</v>
      </c>
      <c r="M1607" s="2" t="s">
        <v>74</v>
      </c>
      <c r="N1607" s="2" t="s">
        <v>3768</v>
      </c>
      <c r="O1607" s="2" t="s">
        <v>3769</v>
      </c>
      <c r="P1607" s="2">
        <v>1.8</v>
      </c>
    </row>
    <row r="1608" spans="1:16" ht="15.75" customHeight="1" x14ac:dyDescent="0.25">
      <c r="A1608" s="2" t="s">
        <v>147</v>
      </c>
      <c r="B1608" s="2" t="s">
        <v>62</v>
      </c>
      <c r="C1608" s="2" t="s">
        <v>64</v>
      </c>
      <c r="D1608" s="2" t="s">
        <v>55</v>
      </c>
      <c r="E1608" s="2" t="s">
        <v>282</v>
      </c>
      <c r="F1608" s="2" t="s">
        <v>26</v>
      </c>
      <c r="G1608" s="2" t="s">
        <v>314</v>
      </c>
      <c r="H1608" s="2" t="s">
        <v>285</v>
      </c>
      <c r="I1608" s="2">
        <v>48</v>
      </c>
      <c r="J1608" s="2">
        <v>0.77777777777777768</v>
      </c>
      <c r="K1608" s="2">
        <v>0.76754385964912286</v>
      </c>
      <c r="L1608" s="2">
        <v>0.78828828828828834</v>
      </c>
      <c r="M1608" s="2" t="s">
        <v>74</v>
      </c>
      <c r="N1608" s="2" t="s">
        <v>3770</v>
      </c>
      <c r="O1608" s="2" t="s">
        <v>3771</v>
      </c>
      <c r="P1608" s="2">
        <v>1.8</v>
      </c>
    </row>
    <row r="1609" spans="1:16" ht="15.75" customHeight="1" x14ac:dyDescent="0.25">
      <c r="A1609" s="2" t="s">
        <v>147</v>
      </c>
      <c r="B1609" s="2" t="s">
        <v>62</v>
      </c>
      <c r="C1609" s="2" t="s">
        <v>64</v>
      </c>
      <c r="D1609" s="2" t="s">
        <v>55</v>
      </c>
      <c r="E1609" s="2" t="s">
        <v>282</v>
      </c>
      <c r="F1609" s="2" t="s">
        <v>26</v>
      </c>
      <c r="G1609" s="2" t="s">
        <v>319</v>
      </c>
      <c r="H1609" s="2" t="s">
        <v>285</v>
      </c>
      <c r="I1609" s="2">
        <v>49</v>
      </c>
      <c r="J1609" s="2">
        <v>0.77973568281938332</v>
      </c>
      <c r="K1609" s="2">
        <v>0.76293103448275867</v>
      </c>
      <c r="L1609" s="2">
        <v>0.79729729729729726</v>
      </c>
      <c r="M1609" s="2" t="s">
        <v>74</v>
      </c>
      <c r="N1609" s="2" t="s">
        <v>3772</v>
      </c>
      <c r="O1609" s="2" t="s">
        <v>3773</v>
      </c>
      <c r="P1609" s="2">
        <v>2.2999999999999998</v>
      </c>
    </row>
    <row r="1610" spans="1:16" ht="15.75" customHeight="1" x14ac:dyDescent="0.25">
      <c r="A1610" s="2" t="s">
        <v>147</v>
      </c>
      <c r="B1610" s="2" t="s">
        <v>62</v>
      </c>
      <c r="C1610" s="2" t="s">
        <v>64</v>
      </c>
      <c r="D1610" s="2" t="s">
        <v>55</v>
      </c>
      <c r="E1610" s="2" t="s">
        <v>282</v>
      </c>
      <c r="F1610" s="2" t="s">
        <v>26</v>
      </c>
      <c r="G1610" s="2" t="s">
        <v>324</v>
      </c>
      <c r="H1610" s="2" t="s">
        <v>285</v>
      </c>
      <c r="I1610" s="2">
        <v>50</v>
      </c>
      <c r="J1610" s="2">
        <v>0.77876106194690264</v>
      </c>
      <c r="K1610" s="2">
        <v>0.76521739130434785</v>
      </c>
      <c r="L1610" s="2">
        <v>0.7927927927927928</v>
      </c>
      <c r="M1610" s="2" t="s">
        <v>74</v>
      </c>
      <c r="N1610" s="2" t="s">
        <v>3774</v>
      </c>
      <c r="O1610" s="2" t="s">
        <v>3775</v>
      </c>
      <c r="P1610" s="2">
        <v>1.9</v>
      </c>
    </row>
    <row r="1611" spans="1:16" ht="15.75" customHeight="1" x14ac:dyDescent="0.25">
      <c r="A1611" s="2" t="s">
        <v>147</v>
      </c>
      <c r="B1611" s="2" t="s">
        <v>62</v>
      </c>
      <c r="C1611" s="2" t="s">
        <v>64</v>
      </c>
      <c r="D1611" s="2" t="s">
        <v>55</v>
      </c>
      <c r="E1611" s="2" t="s">
        <v>282</v>
      </c>
      <c r="F1611" s="2" t="s">
        <v>26</v>
      </c>
      <c r="G1611" s="2" t="s">
        <v>329</v>
      </c>
      <c r="H1611" s="2" t="s">
        <v>285</v>
      </c>
      <c r="I1611" s="2">
        <v>51</v>
      </c>
      <c r="J1611" s="2">
        <v>0.77362637362637365</v>
      </c>
      <c r="K1611" s="2">
        <v>0.75536480686695284</v>
      </c>
      <c r="L1611" s="2">
        <v>0.7927927927927928</v>
      </c>
      <c r="M1611" s="2" t="s">
        <v>74</v>
      </c>
      <c r="N1611" s="2" t="s">
        <v>3776</v>
      </c>
      <c r="O1611" s="2" t="s">
        <v>3777</v>
      </c>
      <c r="P1611" s="2">
        <v>1.9</v>
      </c>
    </row>
    <row r="1612" spans="1:16" ht="15.75" customHeight="1" x14ac:dyDescent="0.25">
      <c r="A1612" s="2" t="s">
        <v>147</v>
      </c>
      <c r="B1612" s="2" t="s">
        <v>62</v>
      </c>
      <c r="C1612" s="2" t="s">
        <v>64</v>
      </c>
      <c r="D1612" s="2" t="s">
        <v>55</v>
      </c>
      <c r="E1612" s="2" t="s">
        <v>282</v>
      </c>
      <c r="F1612" s="2" t="s">
        <v>26</v>
      </c>
      <c r="G1612" s="2" t="s">
        <v>334</v>
      </c>
      <c r="H1612" s="2" t="s">
        <v>285</v>
      </c>
      <c r="I1612" s="2">
        <v>52</v>
      </c>
      <c r="J1612" s="2">
        <v>0.77876106194690264</v>
      </c>
      <c r="K1612" s="2">
        <v>0.76521739130434785</v>
      </c>
      <c r="L1612" s="2">
        <v>0.7927927927927928</v>
      </c>
      <c r="M1612" s="2" t="s">
        <v>74</v>
      </c>
      <c r="N1612" s="2" t="s">
        <v>3778</v>
      </c>
      <c r="O1612" s="2" t="s">
        <v>3779</v>
      </c>
      <c r="P1612" s="2">
        <v>2.2999999999999998</v>
      </c>
    </row>
    <row r="1613" spans="1:16" ht="15.75" customHeight="1" x14ac:dyDescent="0.25">
      <c r="A1613" s="2" t="s">
        <v>147</v>
      </c>
      <c r="B1613" s="2" t="s">
        <v>62</v>
      </c>
      <c r="C1613" s="2" t="s">
        <v>64</v>
      </c>
      <c r="D1613" s="2" t="s">
        <v>55</v>
      </c>
      <c r="E1613" s="2" t="s">
        <v>282</v>
      </c>
      <c r="F1613" s="2" t="s">
        <v>26</v>
      </c>
      <c r="G1613" s="2" t="s">
        <v>339</v>
      </c>
      <c r="H1613" s="2" t="s">
        <v>285</v>
      </c>
      <c r="I1613" s="2">
        <v>53</v>
      </c>
      <c r="J1613" s="2">
        <v>0.78396436525612467</v>
      </c>
      <c r="K1613" s="2">
        <v>0.77533039647577096</v>
      </c>
      <c r="L1613" s="2">
        <v>0.7927927927927928</v>
      </c>
      <c r="M1613" s="2" t="s">
        <v>74</v>
      </c>
      <c r="N1613" s="2" t="s">
        <v>3780</v>
      </c>
      <c r="O1613" s="2" t="s">
        <v>3781</v>
      </c>
      <c r="P1613" s="2">
        <v>1.8</v>
      </c>
    </row>
    <row r="1614" spans="1:16" ht="15.75" customHeight="1" x14ac:dyDescent="0.25">
      <c r="A1614" s="2" t="s">
        <v>147</v>
      </c>
      <c r="B1614" s="2" t="s">
        <v>62</v>
      </c>
      <c r="C1614" s="2" t="s">
        <v>64</v>
      </c>
      <c r="D1614" s="2" t="s">
        <v>55</v>
      </c>
      <c r="E1614" s="2" t="s">
        <v>282</v>
      </c>
      <c r="F1614" s="2" t="s">
        <v>26</v>
      </c>
      <c r="G1614" s="2" t="s">
        <v>344</v>
      </c>
      <c r="H1614" s="2" t="s">
        <v>285</v>
      </c>
      <c r="I1614" s="2">
        <v>54</v>
      </c>
      <c r="J1614" s="2">
        <v>0.78125</v>
      </c>
      <c r="K1614" s="2">
        <v>0.77433628318584069</v>
      </c>
      <c r="L1614" s="2">
        <v>0.78828828828828834</v>
      </c>
      <c r="M1614" s="2" t="s">
        <v>74</v>
      </c>
      <c r="N1614" s="2" t="s">
        <v>3782</v>
      </c>
      <c r="O1614" s="2" t="s">
        <v>3783</v>
      </c>
      <c r="P1614" s="2">
        <v>1.9</v>
      </c>
    </row>
    <row r="1615" spans="1:16" ht="15.75" customHeight="1" x14ac:dyDescent="0.25">
      <c r="A1615" s="2" t="s">
        <v>147</v>
      </c>
      <c r="B1615" s="2" t="s">
        <v>62</v>
      </c>
      <c r="C1615" s="2" t="s">
        <v>64</v>
      </c>
      <c r="D1615" s="2" t="s">
        <v>55</v>
      </c>
      <c r="E1615" s="2" t="s">
        <v>282</v>
      </c>
      <c r="F1615" s="2" t="s">
        <v>26</v>
      </c>
      <c r="G1615" s="2" t="s">
        <v>351</v>
      </c>
      <c r="H1615" s="2" t="s">
        <v>285</v>
      </c>
      <c r="I1615" s="2">
        <v>55</v>
      </c>
      <c r="J1615" s="2">
        <v>0.78841870824053439</v>
      </c>
      <c r="K1615" s="2">
        <v>0.77973568281938321</v>
      </c>
      <c r="L1615" s="2">
        <v>0.79729729729729726</v>
      </c>
      <c r="M1615" s="2" t="s">
        <v>74</v>
      </c>
      <c r="N1615" s="2" t="s">
        <v>3784</v>
      </c>
      <c r="O1615" s="2" t="s">
        <v>3785</v>
      </c>
      <c r="P1615" s="2">
        <v>1.9</v>
      </c>
    </row>
    <row r="1616" spans="1:16" ht="15.75" customHeight="1" x14ac:dyDescent="0.25">
      <c r="A1616" s="2" t="s">
        <v>147</v>
      </c>
      <c r="B1616" s="2" t="s">
        <v>62</v>
      </c>
      <c r="C1616" s="2" t="s">
        <v>64</v>
      </c>
      <c r="D1616" s="2" t="s">
        <v>55</v>
      </c>
      <c r="E1616" s="2" t="s">
        <v>282</v>
      </c>
      <c r="F1616" s="2" t="s">
        <v>26</v>
      </c>
      <c r="G1616" s="2" t="s">
        <v>367</v>
      </c>
      <c r="H1616" s="2" t="s">
        <v>285</v>
      </c>
      <c r="I1616" s="2">
        <v>56</v>
      </c>
      <c r="J1616" s="2">
        <v>0.77262693156732898</v>
      </c>
      <c r="K1616" s="2">
        <v>0.75757575757575757</v>
      </c>
      <c r="L1616" s="2">
        <v>0.78828828828828834</v>
      </c>
      <c r="M1616" s="2" t="s">
        <v>74</v>
      </c>
      <c r="N1616" s="2" t="s">
        <v>3786</v>
      </c>
      <c r="O1616" s="2" t="s">
        <v>3787</v>
      </c>
      <c r="P1616" s="2">
        <v>2.4</v>
      </c>
    </row>
    <row r="1617" spans="1:16" ht="15.75" customHeight="1" x14ac:dyDescent="0.25">
      <c r="A1617" s="2" t="s">
        <v>147</v>
      </c>
      <c r="B1617" s="2" t="s">
        <v>62</v>
      </c>
      <c r="C1617" s="2" t="s">
        <v>64</v>
      </c>
      <c r="D1617" s="2" t="s">
        <v>55</v>
      </c>
      <c r="E1617" s="2" t="s">
        <v>282</v>
      </c>
      <c r="F1617" s="2" t="s">
        <v>26</v>
      </c>
      <c r="G1617" s="2" t="s">
        <v>380</v>
      </c>
      <c r="H1617" s="2" t="s">
        <v>285</v>
      </c>
      <c r="I1617" s="2">
        <v>57</v>
      </c>
      <c r="J1617" s="2">
        <v>0.78222222222222215</v>
      </c>
      <c r="K1617" s="2">
        <v>0.77192982456140347</v>
      </c>
      <c r="L1617" s="2">
        <v>0.7927927927927928</v>
      </c>
      <c r="M1617" s="2" t="s">
        <v>74</v>
      </c>
      <c r="N1617" s="2" t="s">
        <v>3788</v>
      </c>
      <c r="O1617" s="2" t="s">
        <v>3789</v>
      </c>
      <c r="P1617" s="2">
        <v>1.8</v>
      </c>
    </row>
    <row r="1618" spans="1:16" ht="15.75" customHeight="1" x14ac:dyDescent="0.25">
      <c r="A1618" s="2" t="s">
        <v>147</v>
      </c>
      <c r="B1618" s="2" t="s">
        <v>62</v>
      </c>
      <c r="C1618" s="2" t="s">
        <v>64</v>
      </c>
      <c r="D1618" s="2" t="s">
        <v>55</v>
      </c>
      <c r="E1618" s="2" t="s">
        <v>282</v>
      </c>
      <c r="F1618" s="2" t="s">
        <v>26</v>
      </c>
      <c r="G1618" s="2" t="s">
        <v>390</v>
      </c>
      <c r="H1618" s="2" t="s">
        <v>285</v>
      </c>
      <c r="I1618" s="2">
        <v>58</v>
      </c>
      <c r="J1618" s="2">
        <v>0.7723214285714286</v>
      </c>
      <c r="K1618" s="2">
        <v>0.76548672566371678</v>
      </c>
      <c r="L1618" s="2">
        <v>0.77927927927927931</v>
      </c>
      <c r="M1618" s="2" t="s">
        <v>74</v>
      </c>
      <c r="N1618" s="2" t="s">
        <v>3790</v>
      </c>
      <c r="O1618" s="2" t="s">
        <v>3791</v>
      </c>
      <c r="P1618" s="2">
        <v>1.9</v>
      </c>
    </row>
    <row r="1619" spans="1:16" ht="15.75" customHeight="1" x14ac:dyDescent="0.25">
      <c r="A1619" s="2" t="s">
        <v>147</v>
      </c>
      <c r="B1619" s="2" t="s">
        <v>62</v>
      </c>
      <c r="C1619" s="2" t="s">
        <v>64</v>
      </c>
      <c r="D1619" s="2" t="s">
        <v>55</v>
      </c>
      <c r="E1619" s="2" t="s">
        <v>282</v>
      </c>
      <c r="F1619" s="2" t="s">
        <v>26</v>
      </c>
      <c r="G1619" s="2" t="s">
        <v>397</v>
      </c>
      <c r="H1619" s="2" t="s">
        <v>285</v>
      </c>
      <c r="I1619" s="2">
        <v>59</v>
      </c>
      <c r="J1619" s="2">
        <v>0.77605321507760539</v>
      </c>
      <c r="K1619" s="2">
        <v>0.76419213973799127</v>
      </c>
      <c r="L1619" s="2">
        <v>0.78828828828828834</v>
      </c>
      <c r="M1619" s="2" t="s">
        <v>74</v>
      </c>
      <c r="N1619" s="2" t="s">
        <v>3792</v>
      </c>
      <c r="O1619" s="2" t="s">
        <v>3793</v>
      </c>
      <c r="P1619" s="2">
        <v>2.2999999999999998</v>
      </c>
    </row>
    <row r="1620" spans="1:16" ht="15.75" customHeight="1" x14ac:dyDescent="0.25">
      <c r="A1620" s="2" t="s">
        <v>147</v>
      </c>
      <c r="B1620" s="2" t="s">
        <v>62</v>
      </c>
      <c r="C1620" s="2" t="s">
        <v>64</v>
      </c>
      <c r="D1620" s="2" t="s">
        <v>55</v>
      </c>
      <c r="E1620" s="2" t="s">
        <v>282</v>
      </c>
      <c r="F1620" s="2" t="s">
        <v>26</v>
      </c>
      <c r="G1620" s="2" t="s">
        <v>402</v>
      </c>
      <c r="H1620" s="2" t="s">
        <v>285</v>
      </c>
      <c r="I1620" s="2">
        <v>60</v>
      </c>
      <c r="J1620" s="2">
        <v>0.76888888888888896</v>
      </c>
      <c r="K1620" s="2">
        <v>0.75877192982456143</v>
      </c>
      <c r="L1620" s="2">
        <v>0.77927927927927931</v>
      </c>
      <c r="M1620" s="2" t="s">
        <v>74</v>
      </c>
      <c r="N1620" s="2" t="s">
        <v>3794</v>
      </c>
      <c r="O1620" s="2" t="s">
        <v>3795</v>
      </c>
      <c r="P1620" s="2">
        <v>1.9</v>
      </c>
    </row>
    <row r="1621" spans="1:16" ht="15.75" customHeight="1" x14ac:dyDescent="0.25">
      <c r="A1621" s="2" t="s">
        <v>147</v>
      </c>
      <c r="B1621" s="2" t="s">
        <v>62</v>
      </c>
      <c r="C1621" s="2" t="s">
        <v>64</v>
      </c>
      <c r="D1621" s="2" t="s">
        <v>55</v>
      </c>
      <c r="E1621" s="2" t="s">
        <v>282</v>
      </c>
      <c r="F1621" s="2" t="s">
        <v>26</v>
      </c>
      <c r="G1621" s="2" t="s">
        <v>407</v>
      </c>
      <c r="H1621" s="2" t="s">
        <v>285</v>
      </c>
      <c r="I1621" s="2">
        <v>61</v>
      </c>
      <c r="J1621" s="2">
        <v>0.7743362831858408</v>
      </c>
      <c r="K1621" s="2">
        <v>0.76086956521739135</v>
      </c>
      <c r="L1621" s="2">
        <v>0.78828828828828834</v>
      </c>
      <c r="M1621" s="2" t="s">
        <v>74</v>
      </c>
      <c r="N1621" s="2" t="s">
        <v>3796</v>
      </c>
      <c r="O1621" s="2" t="s">
        <v>3797</v>
      </c>
      <c r="P1621" s="2">
        <v>1.8</v>
      </c>
    </row>
    <row r="1622" spans="1:16" ht="15.75" customHeight="1" x14ac:dyDescent="0.25">
      <c r="A1622" s="2" t="s">
        <v>147</v>
      </c>
      <c r="B1622" s="2" t="s">
        <v>62</v>
      </c>
      <c r="C1622" s="2" t="s">
        <v>64</v>
      </c>
      <c r="D1622" s="2" t="s">
        <v>364</v>
      </c>
      <c r="E1622" s="2" t="s">
        <v>412</v>
      </c>
      <c r="F1622" s="2" t="s">
        <v>54</v>
      </c>
      <c r="G1622" s="2" t="s">
        <v>413</v>
      </c>
      <c r="H1622" s="2" t="s">
        <v>377</v>
      </c>
      <c r="I1622" s="2">
        <v>42</v>
      </c>
      <c r="J1622" s="2">
        <v>0.77754677754677759</v>
      </c>
      <c r="K1622" s="2">
        <v>0.7450199203187251</v>
      </c>
      <c r="L1622" s="2">
        <v>0.81304347826086953</v>
      </c>
      <c r="M1622" s="2" t="s">
        <v>74</v>
      </c>
      <c r="N1622" s="2" t="s">
        <v>3798</v>
      </c>
      <c r="O1622" s="2" t="s">
        <v>3799</v>
      </c>
      <c r="P1622" s="2">
        <v>2.4</v>
      </c>
    </row>
    <row r="1623" spans="1:16" ht="15.75" customHeight="1" x14ac:dyDescent="0.25">
      <c r="A1623" s="2" t="s">
        <v>147</v>
      </c>
      <c r="B1623" s="2" t="s">
        <v>62</v>
      </c>
      <c r="C1623" s="2" t="s">
        <v>64</v>
      </c>
      <c r="D1623" s="2" t="s">
        <v>364</v>
      </c>
      <c r="E1623" s="2" t="s">
        <v>412</v>
      </c>
      <c r="F1623" s="2" t="s">
        <v>54</v>
      </c>
      <c r="G1623" s="2" t="s">
        <v>418</v>
      </c>
      <c r="H1623" s="2" t="s">
        <v>377</v>
      </c>
      <c r="I1623" s="2">
        <v>43</v>
      </c>
      <c r="J1623" s="2">
        <v>0.77661795407098111</v>
      </c>
      <c r="K1623" s="2">
        <v>0.74698795180722888</v>
      </c>
      <c r="L1623" s="2">
        <v>0.80869565217391304</v>
      </c>
      <c r="M1623" s="2" t="s">
        <v>74</v>
      </c>
      <c r="N1623" s="2" t="s">
        <v>3800</v>
      </c>
      <c r="O1623" s="2" t="s">
        <v>3801</v>
      </c>
      <c r="P1623" s="2">
        <v>1.9</v>
      </c>
    </row>
    <row r="1624" spans="1:16" ht="15.75" customHeight="1" x14ac:dyDescent="0.25">
      <c r="A1624" s="2" t="s">
        <v>147</v>
      </c>
      <c r="B1624" s="2" t="s">
        <v>62</v>
      </c>
      <c r="C1624" s="2" t="s">
        <v>64</v>
      </c>
      <c r="D1624" s="2" t="s">
        <v>364</v>
      </c>
      <c r="E1624" s="2" t="s">
        <v>412</v>
      </c>
      <c r="F1624" s="2" t="s">
        <v>54</v>
      </c>
      <c r="G1624" s="2" t="s">
        <v>423</v>
      </c>
      <c r="H1624" s="2" t="s">
        <v>377</v>
      </c>
      <c r="I1624" s="2">
        <v>44</v>
      </c>
      <c r="J1624" s="2">
        <v>0.79417879417879422</v>
      </c>
      <c r="K1624" s="2">
        <v>0.76095617529880477</v>
      </c>
      <c r="L1624" s="2">
        <v>0.83043478260869563</v>
      </c>
      <c r="M1624" s="2" t="s">
        <v>74</v>
      </c>
      <c r="N1624" s="2" t="s">
        <v>3802</v>
      </c>
      <c r="O1624" s="2" t="s">
        <v>3803</v>
      </c>
      <c r="P1624" s="2">
        <v>1.9</v>
      </c>
    </row>
    <row r="1625" spans="1:16" ht="15.75" customHeight="1" x14ac:dyDescent="0.25">
      <c r="A1625" s="2" t="s">
        <v>147</v>
      </c>
      <c r="B1625" s="2" t="s">
        <v>62</v>
      </c>
      <c r="C1625" s="2" t="s">
        <v>64</v>
      </c>
      <c r="D1625" s="2" t="s">
        <v>364</v>
      </c>
      <c r="E1625" s="2" t="s">
        <v>412</v>
      </c>
      <c r="F1625" s="2" t="s">
        <v>54</v>
      </c>
      <c r="G1625" s="2" t="s">
        <v>428</v>
      </c>
      <c r="H1625" s="2" t="s">
        <v>377</v>
      </c>
      <c r="I1625" s="2">
        <v>45</v>
      </c>
      <c r="J1625" s="2">
        <v>0.79497907949790791</v>
      </c>
      <c r="K1625" s="2">
        <v>0.7661290322580645</v>
      </c>
      <c r="L1625" s="2">
        <v>0.82608695652173914</v>
      </c>
      <c r="M1625" s="2" t="s">
        <v>74</v>
      </c>
      <c r="N1625" s="2" t="s">
        <v>3804</v>
      </c>
      <c r="O1625" s="2" t="s">
        <v>3805</v>
      </c>
      <c r="P1625" s="2">
        <v>2.2999999999999998</v>
      </c>
    </row>
    <row r="1626" spans="1:16" ht="15.75" customHeight="1" x14ac:dyDescent="0.25">
      <c r="A1626" s="2" t="s">
        <v>147</v>
      </c>
      <c r="B1626" s="2" t="s">
        <v>62</v>
      </c>
      <c r="C1626" s="2" t="s">
        <v>64</v>
      </c>
      <c r="D1626" s="2" t="s">
        <v>364</v>
      </c>
      <c r="E1626" s="2" t="s">
        <v>412</v>
      </c>
      <c r="F1626" s="2" t="s">
        <v>54</v>
      </c>
      <c r="G1626" s="2" t="s">
        <v>433</v>
      </c>
      <c r="H1626" s="2" t="s">
        <v>377</v>
      </c>
      <c r="I1626" s="2">
        <v>46</v>
      </c>
      <c r="J1626" s="2">
        <v>0.78423236514522832</v>
      </c>
      <c r="K1626" s="2">
        <v>0.75</v>
      </c>
      <c r="L1626" s="2">
        <v>0.82173913043478264</v>
      </c>
      <c r="M1626" s="2" t="s">
        <v>74</v>
      </c>
      <c r="N1626" s="2" t="s">
        <v>3806</v>
      </c>
      <c r="O1626" s="2" t="s">
        <v>3807</v>
      </c>
      <c r="P1626" s="2">
        <v>2</v>
      </c>
    </row>
    <row r="1627" spans="1:16" ht="15.75" customHeight="1" x14ac:dyDescent="0.25">
      <c r="A1627" s="2" t="s">
        <v>147</v>
      </c>
      <c r="B1627" s="2" t="s">
        <v>62</v>
      </c>
      <c r="C1627" s="2" t="s">
        <v>64</v>
      </c>
      <c r="D1627" s="2" t="s">
        <v>364</v>
      </c>
      <c r="E1627" s="2" t="s">
        <v>412</v>
      </c>
      <c r="F1627" s="2" t="s">
        <v>54</v>
      </c>
      <c r="G1627" s="2" t="s">
        <v>438</v>
      </c>
      <c r="H1627" s="2" t="s">
        <v>377</v>
      </c>
      <c r="I1627" s="2">
        <v>47</v>
      </c>
      <c r="J1627" s="2">
        <v>0.76422764227642281</v>
      </c>
      <c r="K1627" s="2">
        <v>0.71755725190839692</v>
      </c>
      <c r="L1627" s="2">
        <v>0.81739130434782614</v>
      </c>
      <c r="M1627" s="2" t="s">
        <v>74</v>
      </c>
      <c r="N1627" s="2" t="s">
        <v>3808</v>
      </c>
      <c r="O1627" s="2" t="s">
        <v>3809</v>
      </c>
      <c r="P1627" s="2">
        <v>1.8</v>
      </c>
    </row>
    <row r="1628" spans="1:16" ht="15.75" customHeight="1" x14ac:dyDescent="0.25">
      <c r="A1628" s="2" t="s">
        <v>147</v>
      </c>
      <c r="B1628" s="2" t="s">
        <v>62</v>
      </c>
      <c r="C1628" s="2" t="s">
        <v>64</v>
      </c>
      <c r="D1628" s="2" t="s">
        <v>364</v>
      </c>
      <c r="E1628" s="2" t="s">
        <v>412</v>
      </c>
      <c r="F1628" s="2" t="s">
        <v>54</v>
      </c>
      <c r="G1628" s="2" t="s">
        <v>443</v>
      </c>
      <c r="H1628" s="2" t="s">
        <v>377</v>
      </c>
      <c r="I1628" s="2">
        <v>48</v>
      </c>
      <c r="J1628" s="2">
        <v>0.80084745762711873</v>
      </c>
      <c r="K1628" s="2">
        <v>0.78099173553719003</v>
      </c>
      <c r="L1628" s="2">
        <v>0.82173913043478264</v>
      </c>
      <c r="M1628" s="2" t="s">
        <v>74</v>
      </c>
      <c r="N1628" s="2" t="s">
        <v>3810</v>
      </c>
      <c r="O1628" s="2" t="s">
        <v>3811</v>
      </c>
      <c r="P1628" s="2">
        <v>2.2999999999999998</v>
      </c>
    </row>
    <row r="1629" spans="1:16" ht="15.75" customHeight="1" x14ac:dyDescent="0.25">
      <c r="A1629" s="2" t="s">
        <v>147</v>
      </c>
      <c r="B1629" s="2" t="s">
        <v>62</v>
      </c>
      <c r="C1629" s="2" t="s">
        <v>64</v>
      </c>
      <c r="D1629" s="2" t="s">
        <v>364</v>
      </c>
      <c r="E1629" s="2" t="s">
        <v>412</v>
      </c>
      <c r="F1629" s="2" t="s">
        <v>54</v>
      </c>
      <c r="G1629" s="2" t="s">
        <v>448</v>
      </c>
      <c r="H1629" s="2" t="s">
        <v>377</v>
      </c>
      <c r="I1629" s="2">
        <v>49</v>
      </c>
      <c r="J1629" s="2">
        <v>0.78315789473684205</v>
      </c>
      <c r="K1629" s="2">
        <v>0.75918367346938775</v>
      </c>
      <c r="L1629" s="2">
        <v>0.80869565217391304</v>
      </c>
      <c r="M1629" s="2" t="s">
        <v>74</v>
      </c>
      <c r="N1629" s="2" t="s">
        <v>3812</v>
      </c>
      <c r="O1629" s="2" t="s">
        <v>3813</v>
      </c>
      <c r="P1629" s="2">
        <v>1.8</v>
      </c>
    </row>
    <row r="1630" spans="1:16" ht="15.75" customHeight="1" x14ac:dyDescent="0.25">
      <c r="A1630" s="2" t="s">
        <v>147</v>
      </c>
      <c r="B1630" s="2" t="s">
        <v>62</v>
      </c>
      <c r="C1630" s="2" t="s">
        <v>64</v>
      </c>
      <c r="D1630" s="2" t="s">
        <v>364</v>
      </c>
      <c r="E1630" s="2" t="s">
        <v>412</v>
      </c>
      <c r="F1630" s="2" t="s">
        <v>54</v>
      </c>
      <c r="G1630" s="2" t="s">
        <v>453</v>
      </c>
      <c r="H1630" s="2" t="s">
        <v>377</v>
      </c>
      <c r="I1630" s="2">
        <v>50</v>
      </c>
      <c r="J1630" s="2">
        <v>0.78661087866108792</v>
      </c>
      <c r="K1630" s="2">
        <v>0.75806451612903225</v>
      </c>
      <c r="L1630" s="2">
        <v>0.81739130434782614</v>
      </c>
      <c r="M1630" s="2" t="s">
        <v>74</v>
      </c>
      <c r="N1630" s="2" t="s">
        <v>3814</v>
      </c>
      <c r="O1630" s="2" t="s">
        <v>3815</v>
      </c>
      <c r="P1630" s="2">
        <v>2</v>
      </c>
    </row>
    <row r="1631" spans="1:16" ht="15.75" customHeight="1" x14ac:dyDescent="0.25">
      <c r="A1631" s="2" t="s">
        <v>147</v>
      </c>
      <c r="B1631" s="2" t="s">
        <v>62</v>
      </c>
      <c r="C1631" s="2" t="s">
        <v>64</v>
      </c>
      <c r="D1631" s="2" t="s">
        <v>364</v>
      </c>
      <c r="E1631" s="2" t="s">
        <v>412</v>
      </c>
      <c r="F1631" s="2" t="s">
        <v>54</v>
      </c>
      <c r="G1631" s="2" t="s">
        <v>458</v>
      </c>
      <c r="H1631" s="2" t="s">
        <v>377</v>
      </c>
      <c r="I1631" s="2">
        <v>51</v>
      </c>
      <c r="J1631" s="2">
        <v>0.78825995807127891</v>
      </c>
      <c r="K1631" s="2">
        <v>0.76113360323886636</v>
      </c>
      <c r="L1631" s="2">
        <v>0.81739130434782614</v>
      </c>
      <c r="M1631" s="2" t="s">
        <v>74</v>
      </c>
      <c r="N1631" s="2" t="s">
        <v>3816</v>
      </c>
      <c r="O1631" s="2" t="s">
        <v>3817</v>
      </c>
      <c r="P1631" s="2">
        <v>2.2999999999999998</v>
      </c>
    </row>
    <row r="1632" spans="1:16" ht="15.75" customHeight="1" x14ac:dyDescent="0.25">
      <c r="A1632" s="2" t="s">
        <v>147</v>
      </c>
      <c r="B1632" s="2" t="s">
        <v>62</v>
      </c>
      <c r="C1632" s="2" t="s">
        <v>64</v>
      </c>
      <c r="D1632" s="2" t="s">
        <v>364</v>
      </c>
      <c r="E1632" s="2" t="s">
        <v>412</v>
      </c>
      <c r="F1632" s="2" t="s">
        <v>54</v>
      </c>
      <c r="G1632" s="2" t="s">
        <v>463</v>
      </c>
      <c r="H1632" s="2" t="s">
        <v>377</v>
      </c>
      <c r="I1632" s="2">
        <v>52</v>
      </c>
      <c r="J1632" s="2">
        <v>0.78825995807127891</v>
      </c>
      <c r="K1632" s="2">
        <v>0.76113360323886636</v>
      </c>
      <c r="L1632" s="2">
        <v>0.81739130434782614</v>
      </c>
      <c r="M1632" s="2" t="s">
        <v>74</v>
      </c>
      <c r="N1632" s="2" t="s">
        <v>3818</v>
      </c>
      <c r="O1632" s="2" t="s">
        <v>3819</v>
      </c>
      <c r="P1632" s="2">
        <v>1.9</v>
      </c>
    </row>
    <row r="1633" spans="1:16" ht="15.75" customHeight="1" x14ac:dyDescent="0.25">
      <c r="A1633" s="2" t="s">
        <v>147</v>
      </c>
      <c r="B1633" s="2" t="s">
        <v>62</v>
      </c>
      <c r="C1633" s="2" t="s">
        <v>64</v>
      </c>
      <c r="D1633" s="2" t="s">
        <v>364</v>
      </c>
      <c r="E1633" s="2" t="s">
        <v>412</v>
      </c>
      <c r="F1633" s="2" t="s">
        <v>54</v>
      </c>
      <c r="G1633" s="2" t="s">
        <v>468</v>
      </c>
      <c r="H1633" s="2" t="s">
        <v>377</v>
      </c>
      <c r="I1633" s="2">
        <v>53</v>
      </c>
      <c r="J1633" s="2">
        <v>0.76826722338204589</v>
      </c>
      <c r="K1633" s="2">
        <v>0.73895582329317266</v>
      </c>
      <c r="L1633" s="2">
        <v>0.8</v>
      </c>
      <c r="M1633" s="2" t="s">
        <v>74</v>
      </c>
      <c r="N1633" s="2" t="s">
        <v>3820</v>
      </c>
      <c r="O1633" s="2" t="s">
        <v>3821</v>
      </c>
      <c r="P1633" s="2">
        <v>1.8</v>
      </c>
    </row>
    <row r="1634" spans="1:16" ht="15.75" customHeight="1" x14ac:dyDescent="0.25">
      <c r="A1634" s="2" t="s">
        <v>147</v>
      </c>
      <c r="B1634" s="2" t="s">
        <v>62</v>
      </c>
      <c r="C1634" s="2" t="s">
        <v>64</v>
      </c>
      <c r="D1634" s="2" t="s">
        <v>364</v>
      </c>
      <c r="E1634" s="2" t="s">
        <v>412</v>
      </c>
      <c r="F1634" s="2" t="s">
        <v>54</v>
      </c>
      <c r="G1634" s="2" t="s">
        <v>473</v>
      </c>
      <c r="H1634" s="2" t="s">
        <v>377</v>
      </c>
      <c r="I1634" s="2">
        <v>54</v>
      </c>
      <c r="J1634" s="2">
        <v>0.78170478170478175</v>
      </c>
      <c r="K1634" s="2">
        <v>0.74900398406374502</v>
      </c>
      <c r="L1634" s="2">
        <v>0.81739130434782614</v>
      </c>
      <c r="M1634" s="2" t="s">
        <v>74</v>
      </c>
      <c r="N1634" s="2" t="s">
        <v>3822</v>
      </c>
      <c r="O1634" s="2" t="s">
        <v>3823</v>
      </c>
      <c r="P1634" s="2">
        <v>2.2999999999999998</v>
      </c>
    </row>
    <row r="1635" spans="1:16" ht="15.75" customHeight="1" x14ac:dyDescent="0.25">
      <c r="A1635" s="2" t="s">
        <v>147</v>
      </c>
      <c r="B1635" s="2" t="s">
        <v>62</v>
      </c>
      <c r="C1635" s="2" t="s">
        <v>64</v>
      </c>
      <c r="D1635" s="2" t="s">
        <v>364</v>
      </c>
      <c r="E1635" s="2" t="s">
        <v>412</v>
      </c>
      <c r="F1635" s="2" t="s">
        <v>54</v>
      </c>
      <c r="G1635" s="2" t="s">
        <v>478</v>
      </c>
      <c r="H1635" s="2" t="s">
        <v>377</v>
      </c>
      <c r="I1635" s="2">
        <v>55</v>
      </c>
      <c r="J1635" s="2">
        <v>0.79497907949790791</v>
      </c>
      <c r="K1635" s="2">
        <v>0.7661290322580645</v>
      </c>
      <c r="L1635" s="2">
        <v>0.82608695652173914</v>
      </c>
      <c r="M1635" s="2" t="s">
        <v>74</v>
      </c>
      <c r="N1635" s="2" t="s">
        <v>3824</v>
      </c>
      <c r="O1635" s="2" t="s">
        <v>3825</v>
      </c>
      <c r="P1635" s="2">
        <v>1.9</v>
      </c>
    </row>
    <row r="1636" spans="1:16" ht="15.75" customHeight="1" x14ac:dyDescent="0.25">
      <c r="A1636" s="2" t="s">
        <v>147</v>
      </c>
      <c r="B1636" s="2" t="s">
        <v>62</v>
      </c>
      <c r="C1636" s="2" t="s">
        <v>64</v>
      </c>
      <c r="D1636" s="2" t="s">
        <v>364</v>
      </c>
      <c r="E1636" s="2" t="s">
        <v>412</v>
      </c>
      <c r="F1636" s="2" t="s">
        <v>54</v>
      </c>
      <c r="G1636" s="2" t="s">
        <v>483</v>
      </c>
      <c r="H1636" s="2" t="s">
        <v>377</v>
      </c>
      <c r="I1636" s="2">
        <v>56</v>
      </c>
      <c r="J1636" s="2">
        <v>0.77987421383647793</v>
      </c>
      <c r="K1636" s="2">
        <v>0.75303643724696356</v>
      </c>
      <c r="L1636" s="2">
        <v>0.80869565217391304</v>
      </c>
      <c r="M1636" s="2" t="s">
        <v>74</v>
      </c>
      <c r="N1636" s="2" t="s">
        <v>3826</v>
      </c>
      <c r="O1636" s="2" t="s">
        <v>3827</v>
      </c>
      <c r="P1636" s="2">
        <v>1.8</v>
      </c>
    </row>
    <row r="1637" spans="1:16" ht="15.75" customHeight="1" x14ac:dyDescent="0.25">
      <c r="A1637" s="2" t="s">
        <v>147</v>
      </c>
      <c r="B1637" s="2" t="s">
        <v>62</v>
      </c>
      <c r="C1637" s="2" t="s">
        <v>64</v>
      </c>
      <c r="D1637" s="2" t="s">
        <v>364</v>
      </c>
      <c r="E1637" s="2" t="s">
        <v>412</v>
      </c>
      <c r="F1637" s="2" t="s">
        <v>54</v>
      </c>
      <c r="G1637" s="2" t="s">
        <v>488</v>
      </c>
      <c r="H1637" s="2" t="s">
        <v>377</v>
      </c>
      <c r="I1637" s="2">
        <v>57</v>
      </c>
      <c r="J1637" s="2">
        <v>0.7653276955602536</v>
      </c>
      <c r="K1637" s="2">
        <v>0.74485596707818935</v>
      </c>
      <c r="L1637" s="2">
        <v>0.78695652173913044</v>
      </c>
      <c r="M1637" s="2" t="s">
        <v>74</v>
      </c>
      <c r="N1637" s="2" t="s">
        <v>3828</v>
      </c>
      <c r="O1637" s="2" t="s">
        <v>3829</v>
      </c>
      <c r="P1637" s="2">
        <v>2.2000000000000002</v>
      </c>
    </row>
    <row r="1638" spans="1:16" ht="15.75" customHeight="1" x14ac:dyDescent="0.25">
      <c r="A1638" s="2" t="s">
        <v>147</v>
      </c>
      <c r="B1638" s="2" t="s">
        <v>62</v>
      </c>
      <c r="C1638" s="2" t="s">
        <v>64</v>
      </c>
      <c r="D1638" s="2" t="s">
        <v>364</v>
      </c>
      <c r="E1638" s="2" t="s">
        <v>412</v>
      </c>
      <c r="F1638" s="2" t="s">
        <v>54</v>
      </c>
      <c r="G1638" s="2" t="s">
        <v>493</v>
      </c>
      <c r="H1638" s="2" t="s">
        <v>377</v>
      </c>
      <c r="I1638" s="2">
        <v>58</v>
      </c>
      <c r="J1638" s="2">
        <v>0.80249480249480243</v>
      </c>
      <c r="K1638" s="2">
        <v>0.7689243027888446</v>
      </c>
      <c r="L1638" s="2">
        <v>0.83913043478260874</v>
      </c>
      <c r="M1638" s="2" t="s">
        <v>74</v>
      </c>
      <c r="N1638" s="2" t="s">
        <v>3830</v>
      </c>
      <c r="O1638" s="2" t="s">
        <v>3831</v>
      </c>
      <c r="P1638" s="2">
        <v>1.8</v>
      </c>
    </row>
    <row r="1639" spans="1:16" ht="15.75" customHeight="1" x14ac:dyDescent="0.25">
      <c r="A1639" s="2" t="s">
        <v>147</v>
      </c>
      <c r="B1639" s="2" t="s">
        <v>62</v>
      </c>
      <c r="C1639" s="2" t="s">
        <v>64</v>
      </c>
      <c r="D1639" s="2" t="s">
        <v>364</v>
      </c>
      <c r="E1639" s="2" t="s">
        <v>412</v>
      </c>
      <c r="F1639" s="2" t="s">
        <v>54</v>
      </c>
      <c r="G1639" s="2" t="s">
        <v>498</v>
      </c>
      <c r="H1639" s="2" t="s">
        <v>377</v>
      </c>
      <c r="I1639" s="2">
        <v>59</v>
      </c>
      <c r="J1639" s="2">
        <v>0.76763485477178417</v>
      </c>
      <c r="K1639" s="2">
        <v>0.73412698412698407</v>
      </c>
      <c r="L1639" s="2">
        <v>0.80434782608695654</v>
      </c>
      <c r="M1639" s="2" t="s">
        <v>74</v>
      </c>
      <c r="N1639" s="2" t="s">
        <v>3832</v>
      </c>
      <c r="O1639" s="2" t="s">
        <v>3833</v>
      </c>
      <c r="P1639" s="2">
        <v>1.9</v>
      </c>
    </row>
    <row r="1640" spans="1:16" ht="15.75" customHeight="1" x14ac:dyDescent="0.25">
      <c r="A1640" s="2" t="s">
        <v>147</v>
      </c>
      <c r="B1640" s="2" t="s">
        <v>62</v>
      </c>
      <c r="C1640" s="2" t="s">
        <v>64</v>
      </c>
      <c r="D1640" s="2" t="s">
        <v>364</v>
      </c>
      <c r="E1640" s="2" t="s">
        <v>412</v>
      </c>
      <c r="F1640" s="2" t="s">
        <v>54</v>
      </c>
      <c r="G1640" s="2" t="s">
        <v>503</v>
      </c>
      <c r="H1640" s="2" t="s">
        <v>377</v>
      </c>
      <c r="I1640" s="2">
        <v>60</v>
      </c>
      <c r="J1640" s="2">
        <v>0.8</v>
      </c>
      <c r="K1640" s="2">
        <v>0.77551020408163263</v>
      </c>
      <c r="L1640" s="2">
        <v>0.82608695652173914</v>
      </c>
      <c r="M1640" s="2" t="s">
        <v>74</v>
      </c>
      <c r="N1640" s="2" t="s">
        <v>3834</v>
      </c>
      <c r="O1640" s="2" t="s">
        <v>3835</v>
      </c>
      <c r="P1640" s="2">
        <v>2.2000000000000002</v>
      </c>
    </row>
    <row r="1641" spans="1:16" ht="15.75" customHeight="1" x14ac:dyDescent="0.25">
      <c r="A1641" s="2" t="s">
        <v>147</v>
      </c>
      <c r="B1641" s="2" t="s">
        <v>62</v>
      </c>
      <c r="C1641" s="2" t="s">
        <v>64</v>
      </c>
      <c r="D1641" s="2" t="s">
        <v>364</v>
      </c>
      <c r="E1641" s="2" t="s">
        <v>412</v>
      </c>
      <c r="F1641" s="2" t="s">
        <v>54</v>
      </c>
      <c r="G1641" s="2" t="s">
        <v>508</v>
      </c>
      <c r="H1641" s="2" t="s">
        <v>377</v>
      </c>
      <c r="I1641" s="2">
        <v>61</v>
      </c>
      <c r="J1641" s="2">
        <v>0.79237288135593209</v>
      </c>
      <c r="K1641" s="2">
        <v>0.77272727272727271</v>
      </c>
      <c r="L1641" s="2">
        <v>0.81304347826086953</v>
      </c>
      <c r="M1641" s="2" t="s">
        <v>74</v>
      </c>
      <c r="N1641" s="2" t="s">
        <v>3836</v>
      </c>
      <c r="O1641" s="2" t="s">
        <v>3837</v>
      </c>
      <c r="P1641" s="2">
        <v>1.9</v>
      </c>
    </row>
    <row r="1642" spans="1:16" ht="15.75" customHeight="1" x14ac:dyDescent="0.25">
      <c r="A1642" s="2" t="s">
        <v>147</v>
      </c>
      <c r="B1642" s="2" t="s">
        <v>62</v>
      </c>
      <c r="C1642" s="2" t="s">
        <v>64</v>
      </c>
      <c r="D1642" s="2" t="s">
        <v>364</v>
      </c>
      <c r="E1642" s="2" t="s">
        <v>513</v>
      </c>
      <c r="F1642" s="2" t="s">
        <v>40</v>
      </c>
      <c r="G1642" s="2" t="s">
        <v>514</v>
      </c>
      <c r="H1642" s="2" t="s">
        <v>372</v>
      </c>
      <c r="I1642" s="2">
        <v>42</v>
      </c>
      <c r="J1642" s="2">
        <v>0.77620396600566577</v>
      </c>
      <c r="K1642" s="2">
        <v>0.74456521739130432</v>
      </c>
      <c r="L1642" s="2">
        <v>0.81065088757396453</v>
      </c>
      <c r="M1642" s="2" t="s">
        <v>74</v>
      </c>
      <c r="N1642" s="2" t="s">
        <v>3838</v>
      </c>
      <c r="O1642" s="2" t="s">
        <v>3839</v>
      </c>
      <c r="P1642" s="2">
        <v>2.1</v>
      </c>
    </row>
    <row r="1643" spans="1:16" ht="15.75" customHeight="1" x14ac:dyDescent="0.25">
      <c r="A1643" s="2" t="s">
        <v>147</v>
      </c>
      <c r="B1643" s="2" t="s">
        <v>62</v>
      </c>
      <c r="C1643" s="2" t="s">
        <v>64</v>
      </c>
      <c r="D1643" s="2" t="s">
        <v>364</v>
      </c>
      <c r="E1643" s="2" t="s">
        <v>513</v>
      </c>
      <c r="F1643" s="2" t="s">
        <v>40</v>
      </c>
      <c r="G1643" s="2" t="s">
        <v>519</v>
      </c>
      <c r="H1643" s="2" t="s">
        <v>372</v>
      </c>
      <c r="I1643" s="2">
        <v>43</v>
      </c>
      <c r="J1643" s="2">
        <v>0.80110497237569056</v>
      </c>
      <c r="K1643" s="2">
        <v>0.75129533678756477</v>
      </c>
      <c r="L1643" s="2">
        <v>0.85798816568047342</v>
      </c>
      <c r="M1643" s="2" t="s">
        <v>74</v>
      </c>
      <c r="N1643" s="2" t="s">
        <v>3840</v>
      </c>
      <c r="O1643" s="2" t="s">
        <v>3841</v>
      </c>
      <c r="P1643" s="2">
        <v>2</v>
      </c>
    </row>
    <row r="1644" spans="1:16" ht="15.75" customHeight="1" x14ac:dyDescent="0.25">
      <c r="A1644" s="2" t="s">
        <v>147</v>
      </c>
      <c r="B1644" s="2" t="s">
        <v>62</v>
      </c>
      <c r="C1644" s="2" t="s">
        <v>64</v>
      </c>
      <c r="D1644" s="2" t="s">
        <v>364</v>
      </c>
      <c r="E1644" s="2" t="s">
        <v>513</v>
      </c>
      <c r="F1644" s="2" t="s">
        <v>40</v>
      </c>
      <c r="G1644" s="2" t="s">
        <v>524</v>
      </c>
      <c r="H1644" s="2" t="s">
        <v>372</v>
      </c>
      <c r="I1644" s="2">
        <v>44</v>
      </c>
      <c r="J1644" s="2">
        <v>0.79885057471264365</v>
      </c>
      <c r="K1644" s="2">
        <v>0.77653631284916202</v>
      </c>
      <c r="L1644" s="2">
        <v>0.8224852071005917</v>
      </c>
      <c r="M1644" s="2" t="s">
        <v>74</v>
      </c>
      <c r="N1644" s="2" t="s">
        <v>3842</v>
      </c>
      <c r="O1644" s="2" t="s">
        <v>3843</v>
      </c>
      <c r="P1644" s="2">
        <v>1.7</v>
      </c>
    </row>
    <row r="1645" spans="1:16" ht="15.75" customHeight="1" x14ac:dyDescent="0.25">
      <c r="A1645" s="2" t="s">
        <v>147</v>
      </c>
      <c r="B1645" s="2" t="s">
        <v>62</v>
      </c>
      <c r="C1645" s="2" t="s">
        <v>64</v>
      </c>
      <c r="D1645" s="2" t="s">
        <v>364</v>
      </c>
      <c r="E1645" s="2" t="s">
        <v>513</v>
      </c>
      <c r="F1645" s="2" t="s">
        <v>40</v>
      </c>
      <c r="G1645" s="2" t="s">
        <v>529</v>
      </c>
      <c r="H1645" s="2" t="s">
        <v>372</v>
      </c>
      <c r="I1645" s="2">
        <v>45</v>
      </c>
      <c r="J1645" s="2">
        <v>0.78753541076487243</v>
      </c>
      <c r="K1645" s="2">
        <v>0.75543478260869568</v>
      </c>
      <c r="L1645" s="2">
        <v>0.8224852071005917</v>
      </c>
      <c r="M1645" s="2" t="s">
        <v>74</v>
      </c>
      <c r="N1645" s="2" t="s">
        <v>3844</v>
      </c>
      <c r="O1645" s="2" t="s">
        <v>3845</v>
      </c>
      <c r="P1645" s="2">
        <v>1.9</v>
      </c>
    </row>
    <row r="1646" spans="1:16" ht="15.75" customHeight="1" x14ac:dyDescent="0.25">
      <c r="A1646" s="2" t="s">
        <v>147</v>
      </c>
      <c r="B1646" s="2" t="s">
        <v>62</v>
      </c>
      <c r="C1646" s="2" t="s">
        <v>64</v>
      </c>
      <c r="D1646" s="2" t="s">
        <v>364</v>
      </c>
      <c r="E1646" s="2" t="s">
        <v>513</v>
      </c>
      <c r="F1646" s="2" t="s">
        <v>40</v>
      </c>
      <c r="G1646" s="2" t="s">
        <v>534</v>
      </c>
      <c r="H1646" s="2" t="s">
        <v>372</v>
      </c>
      <c r="I1646" s="2">
        <v>46</v>
      </c>
      <c r="J1646" s="2">
        <v>0.76836158192090398</v>
      </c>
      <c r="K1646" s="2">
        <v>0.73513513513513518</v>
      </c>
      <c r="L1646" s="2">
        <v>0.80473372781065089</v>
      </c>
      <c r="M1646" s="2" t="s">
        <v>74</v>
      </c>
      <c r="N1646" s="2" t="s">
        <v>3846</v>
      </c>
      <c r="O1646" s="2" t="s">
        <v>3847</v>
      </c>
      <c r="P1646" s="2">
        <v>1.7</v>
      </c>
    </row>
    <row r="1647" spans="1:16" ht="15.75" customHeight="1" x14ac:dyDescent="0.25">
      <c r="A1647" s="2" t="s">
        <v>147</v>
      </c>
      <c r="B1647" s="2" t="s">
        <v>62</v>
      </c>
      <c r="C1647" s="2" t="s">
        <v>64</v>
      </c>
      <c r="D1647" s="2" t="s">
        <v>364</v>
      </c>
      <c r="E1647" s="2" t="s">
        <v>513</v>
      </c>
      <c r="F1647" s="2" t="s">
        <v>40</v>
      </c>
      <c r="G1647" s="2" t="s">
        <v>539</v>
      </c>
      <c r="H1647" s="2" t="s">
        <v>372</v>
      </c>
      <c r="I1647" s="2">
        <v>47</v>
      </c>
      <c r="J1647" s="2">
        <v>0.77900552486187857</v>
      </c>
      <c r="K1647" s="2">
        <v>0.73056994818652854</v>
      </c>
      <c r="L1647" s="2">
        <v>0.83431952662721898</v>
      </c>
      <c r="M1647" s="2" t="s">
        <v>74</v>
      </c>
      <c r="N1647" s="2" t="s">
        <v>3848</v>
      </c>
      <c r="O1647" s="2" t="s">
        <v>3849</v>
      </c>
      <c r="P1647" s="2">
        <v>2.1</v>
      </c>
    </row>
    <row r="1648" spans="1:16" ht="15.75" customHeight="1" x14ac:dyDescent="0.25">
      <c r="A1648" s="2" t="s">
        <v>147</v>
      </c>
      <c r="B1648" s="2" t="s">
        <v>62</v>
      </c>
      <c r="C1648" s="2" t="s">
        <v>64</v>
      </c>
      <c r="D1648" s="2" t="s">
        <v>364</v>
      </c>
      <c r="E1648" s="2" t="s">
        <v>513</v>
      </c>
      <c r="F1648" s="2" t="s">
        <v>40</v>
      </c>
      <c r="G1648" s="2" t="s">
        <v>555</v>
      </c>
      <c r="H1648" s="2" t="s">
        <v>372</v>
      </c>
      <c r="I1648" s="2">
        <v>48</v>
      </c>
      <c r="J1648" s="2">
        <v>0.79005524861878451</v>
      </c>
      <c r="K1648" s="2">
        <v>0.7409326424870466</v>
      </c>
      <c r="L1648" s="2">
        <v>0.84615384615384615</v>
      </c>
      <c r="M1648" s="2" t="s">
        <v>74</v>
      </c>
      <c r="N1648" s="2" t="s">
        <v>3850</v>
      </c>
      <c r="O1648" s="2" t="s">
        <v>3851</v>
      </c>
      <c r="P1648" s="2">
        <v>1.7</v>
      </c>
    </row>
    <row r="1649" spans="1:16" ht="15.75" customHeight="1" x14ac:dyDescent="0.25">
      <c r="A1649" s="2" t="s">
        <v>147</v>
      </c>
      <c r="B1649" s="2" t="s">
        <v>62</v>
      </c>
      <c r="C1649" s="2" t="s">
        <v>64</v>
      </c>
      <c r="D1649" s="2" t="s">
        <v>364</v>
      </c>
      <c r="E1649" s="2" t="s">
        <v>513</v>
      </c>
      <c r="F1649" s="2" t="s">
        <v>40</v>
      </c>
      <c r="G1649" s="2" t="s">
        <v>575</v>
      </c>
      <c r="H1649" s="2" t="s">
        <v>372</v>
      </c>
      <c r="I1649" s="2">
        <v>49</v>
      </c>
      <c r="J1649" s="2">
        <v>0.76966292134831449</v>
      </c>
      <c r="K1649" s="2">
        <v>0.73262032085561501</v>
      </c>
      <c r="L1649" s="2">
        <v>0.81065088757396453</v>
      </c>
      <c r="M1649" s="2" t="s">
        <v>74</v>
      </c>
      <c r="N1649" s="2" t="s">
        <v>3852</v>
      </c>
      <c r="O1649" s="2" t="s">
        <v>3853</v>
      </c>
      <c r="P1649" s="2">
        <v>1.7</v>
      </c>
    </row>
    <row r="1650" spans="1:16" ht="15.75" customHeight="1" x14ac:dyDescent="0.25">
      <c r="A1650" s="2" t="s">
        <v>147</v>
      </c>
      <c r="B1650" s="2" t="s">
        <v>62</v>
      </c>
      <c r="C1650" s="2" t="s">
        <v>64</v>
      </c>
      <c r="D1650" s="2" t="s">
        <v>364</v>
      </c>
      <c r="E1650" s="2" t="s">
        <v>513</v>
      </c>
      <c r="F1650" s="2" t="s">
        <v>40</v>
      </c>
      <c r="G1650" s="2" t="s">
        <v>589</v>
      </c>
      <c r="H1650" s="2" t="s">
        <v>372</v>
      </c>
      <c r="I1650" s="2">
        <v>50</v>
      </c>
      <c r="J1650" s="2">
        <v>0.81894150417827294</v>
      </c>
      <c r="K1650" s="2">
        <v>0.77368421052631575</v>
      </c>
      <c r="L1650" s="2">
        <v>0.86982248520710059</v>
      </c>
      <c r="M1650" s="2" t="s">
        <v>74</v>
      </c>
      <c r="N1650" s="2" t="s">
        <v>3854</v>
      </c>
      <c r="O1650" s="2" t="s">
        <v>3855</v>
      </c>
      <c r="P1650" s="2">
        <v>2.1</v>
      </c>
    </row>
    <row r="1651" spans="1:16" ht="15.75" customHeight="1" x14ac:dyDescent="0.25">
      <c r="A1651" s="2" t="s">
        <v>147</v>
      </c>
      <c r="B1651" s="2" t="s">
        <v>62</v>
      </c>
      <c r="C1651" s="2" t="s">
        <v>64</v>
      </c>
      <c r="D1651" s="2" t="s">
        <v>364</v>
      </c>
      <c r="E1651" s="2" t="s">
        <v>513</v>
      </c>
      <c r="F1651" s="2" t="s">
        <v>40</v>
      </c>
      <c r="G1651" s="2" t="s">
        <v>603</v>
      </c>
      <c r="H1651" s="2" t="s">
        <v>372</v>
      </c>
      <c r="I1651" s="2">
        <v>51</v>
      </c>
      <c r="J1651" s="2">
        <v>0.78991596638655459</v>
      </c>
      <c r="K1651" s="2">
        <v>0.75</v>
      </c>
      <c r="L1651" s="2">
        <v>0.83431952662721898</v>
      </c>
      <c r="M1651" s="2" t="s">
        <v>74</v>
      </c>
      <c r="N1651" s="2" t="s">
        <v>3856</v>
      </c>
      <c r="O1651" s="2" t="s">
        <v>3857</v>
      </c>
      <c r="P1651" s="2">
        <v>1.7</v>
      </c>
    </row>
    <row r="1652" spans="1:16" ht="15.75" customHeight="1" x14ac:dyDescent="0.25">
      <c r="A1652" s="2" t="s">
        <v>147</v>
      </c>
      <c r="B1652" s="2" t="s">
        <v>62</v>
      </c>
      <c r="C1652" s="2" t="s">
        <v>64</v>
      </c>
      <c r="D1652" s="2" t="s">
        <v>364</v>
      </c>
      <c r="E1652" s="2" t="s">
        <v>513</v>
      </c>
      <c r="F1652" s="2" t="s">
        <v>40</v>
      </c>
      <c r="G1652" s="2" t="s">
        <v>622</v>
      </c>
      <c r="H1652" s="2" t="s">
        <v>372</v>
      </c>
      <c r="I1652" s="2">
        <v>52</v>
      </c>
      <c r="J1652" s="2">
        <v>0.74380165289256195</v>
      </c>
      <c r="K1652" s="2">
        <v>0.69587628865979378</v>
      </c>
      <c r="L1652" s="2">
        <v>0.79881656804733725</v>
      </c>
      <c r="M1652" s="2" t="s">
        <v>74</v>
      </c>
      <c r="N1652" s="2" t="s">
        <v>3858</v>
      </c>
      <c r="O1652" s="2" t="s">
        <v>3859</v>
      </c>
      <c r="P1652" s="2">
        <v>1.7</v>
      </c>
    </row>
    <row r="1653" spans="1:16" ht="15.75" customHeight="1" x14ac:dyDescent="0.25">
      <c r="A1653" s="2" t="s">
        <v>147</v>
      </c>
      <c r="B1653" s="2" t="s">
        <v>62</v>
      </c>
      <c r="C1653" s="2" t="s">
        <v>64</v>
      </c>
      <c r="D1653" s="2" t="s">
        <v>364</v>
      </c>
      <c r="E1653" s="2" t="s">
        <v>513</v>
      </c>
      <c r="F1653" s="2" t="s">
        <v>40</v>
      </c>
      <c r="G1653" s="2" t="s">
        <v>643</v>
      </c>
      <c r="H1653" s="2" t="s">
        <v>372</v>
      </c>
      <c r="I1653" s="2">
        <v>53</v>
      </c>
      <c r="J1653" s="2">
        <v>0.7921348314606742</v>
      </c>
      <c r="K1653" s="2">
        <v>0.75401069518716579</v>
      </c>
      <c r="L1653" s="2">
        <v>0.83431952662721898</v>
      </c>
      <c r="M1653" s="2" t="s">
        <v>74</v>
      </c>
      <c r="N1653" s="2" t="s">
        <v>3860</v>
      </c>
      <c r="O1653" s="2" t="s">
        <v>3861</v>
      </c>
      <c r="P1653" s="2">
        <v>2.1</v>
      </c>
    </row>
    <row r="1654" spans="1:16" ht="15.75" customHeight="1" x14ac:dyDescent="0.25">
      <c r="A1654" s="2" t="s">
        <v>147</v>
      </c>
      <c r="B1654" s="2" t="s">
        <v>62</v>
      </c>
      <c r="C1654" s="2" t="s">
        <v>64</v>
      </c>
      <c r="D1654" s="2" t="s">
        <v>364</v>
      </c>
      <c r="E1654" s="2" t="s">
        <v>513</v>
      </c>
      <c r="F1654" s="2" t="s">
        <v>40</v>
      </c>
      <c r="G1654" s="2" t="s">
        <v>660</v>
      </c>
      <c r="H1654" s="2" t="s">
        <v>372</v>
      </c>
      <c r="I1654" s="2">
        <v>54</v>
      </c>
      <c r="J1654" s="2">
        <v>0.77134986225895319</v>
      </c>
      <c r="K1654" s="2">
        <v>0.72164948453608246</v>
      </c>
      <c r="L1654" s="2">
        <v>0.82840236686390534</v>
      </c>
      <c r="M1654" s="2" t="s">
        <v>74</v>
      </c>
      <c r="N1654" s="2" t="s">
        <v>3862</v>
      </c>
      <c r="O1654" s="2" t="s">
        <v>3863</v>
      </c>
      <c r="P1654" s="2">
        <v>1.7</v>
      </c>
    </row>
    <row r="1655" spans="1:16" ht="15.75" customHeight="1" x14ac:dyDescent="0.25">
      <c r="A1655" s="2" t="s">
        <v>147</v>
      </c>
      <c r="B1655" s="2" t="s">
        <v>62</v>
      </c>
      <c r="C1655" s="2" t="s">
        <v>64</v>
      </c>
      <c r="D1655" s="2" t="s">
        <v>364</v>
      </c>
      <c r="E1655" s="2" t="s">
        <v>513</v>
      </c>
      <c r="F1655" s="2" t="s">
        <v>40</v>
      </c>
      <c r="G1655" s="2" t="s">
        <v>665</v>
      </c>
      <c r="H1655" s="2" t="s">
        <v>372</v>
      </c>
      <c r="I1655" s="2">
        <v>55</v>
      </c>
      <c r="J1655" s="2">
        <v>0.8192090395480226</v>
      </c>
      <c r="K1655" s="2">
        <v>0.78378378378378377</v>
      </c>
      <c r="L1655" s="2">
        <v>0.85798816568047342</v>
      </c>
      <c r="M1655" s="2" t="s">
        <v>74</v>
      </c>
      <c r="N1655" s="2" t="s">
        <v>3864</v>
      </c>
      <c r="O1655" s="2" t="s">
        <v>3865</v>
      </c>
      <c r="P1655" s="2">
        <v>1.7</v>
      </c>
    </row>
    <row r="1656" spans="1:16" ht="15.75" customHeight="1" x14ac:dyDescent="0.25">
      <c r="A1656" s="2" t="s">
        <v>147</v>
      </c>
      <c r="B1656" s="2" t="s">
        <v>62</v>
      </c>
      <c r="C1656" s="2" t="s">
        <v>64</v>
      </c>
      <c r="D1656" s="2" t="s">
        <v>364</v>
      </c>
      <c r="E1656" s="2" t="s">
        <v>513</v>
      </c>
      <c r="F1656" s="2" t="s">
        <v>40</v>
      </c>
      <c r="G1656" s="2" t="s">
        <v>670</v>
      </c>
      <c r="H1656" s="2" t="s">
        <v>372</v>
      </c>
      <c r="I1656" s="2">
        <v>56</v>
      </c>
      <c r="J1656" s="2">
        <v>0.78651685393258419</v>
      </c>
      <c r="K1656" s="2">
        <v>0.74866310160427807</v>
      </c>
      <c r="L1656" s="2">
        <v>0.82840236686390534</v>
      </c>
      <c r="M1656" s="2" t="s">
        <v>74</v>
      </c>
      <c r="N1656" s="2" t="s">
        <v>3866</v>
      </c>
      <c r="O1656" s="2" t="s">
        <v>3867</v>
      </c>
      <c r="P1656" s="2">
        <v>1.7</v>
      </c>
    </row>
    <row r="1657" spans="1:16" ht="15.75" customHeight="1" x14ac:dyDescent="0.25">
      <c r="A1657" s="2" t="s">
        <v>147</v>
      </c>
      <c r="B1657" s="2" t="s">
        <v>62</v>
      </c>
      <c r="C1657" s="2" t="s">
        <v>64</v>
      </c>
      <c r="D1657" s="2" t="s">
        <v>364</v>
      </c>
      <c r="E1657" s="2" t="s">
        <v>513</v>
      </c>
      <c r="F1657" s="2" t="s">
        <v>40</v>
      </c>
      <c r="G1657" s="2" t="s">
        <v>675</v>
      </c>
      <c r="H1657" s="2" t="s">
        <v>372</v>
      </c>
      <c r="I1657" s="2">
        <v>57</v>
      </c>
      <c r="J1657" s="2">
        <v>0.78062678062678059</v>
      </c>
      <c r="K1657" s="2">
        <v>0.75274725274725274</v>
      </c>
      <c r="L1657" s="2">
        <v>0.81065088757396453</v>
      </c>
      <c r="M1657" s="2" t="s">
        <v>74</v>
      </c>
      <c r="N1657" s="2" t="s">
        <v>3868</v>
      </c>
      <c r="O1657" s="2" t="s">
        <v>3869</v>
      </c>
      <c r="P1657" s="2">
        <v>2.1</v>
      </c>
    </row>
    <row r="1658" spans="1:16" ht="15.75" customHeight="1" x14ac:dyDescent="0.25">
      <c r="A1658" s="2" t="s">
        <v>147</v>
      </c>
      <c r="B1658" s="2" t="s">
        <v>62</v>
      </c>
      <c r="C1658" s="2" t="s">
        <v>64</v>
      </c>
      <c r="D1658" s="2" t="s">
        <v>364</v>
      </c>
      <c r="E1658" s="2" t="s">
        <v>513</v>
      </c>
      <c r="F1658" s="2" t="s">
        <v>40</v>
      </c>
      <c r="G1658" s="2" t="s">
        <v>680</v>
      </c>
      <c r="H1658" s="2" t="s">
        <v>372</v>
      </c>
      <c r="I1658" s="2">
        <v>58</v>
      </c>
      <c r="J1658" s="2">
        <v>0.78904109589041105</v>
      </c>
      <c r="K1658" s="2">
        <v>0.73469387755102045</v>
      </c>
      <c r="L1658" s="2">
        <v>0.85207100591715978</v>
      </c>
      <c r="M1658" s="2" t="s">
        <v>74</v>
      </c>
      <c r="N1658" s="2" t="s">
        <v>3870</v>
      </c>
      <c r="O1658" s="2" t="s">
        <v>3871</v>
      </c>
      <c r="P1658" s="2">
        <v>1.7</v>
      </c>
    </row>
    <row r="1659" spans="1:16" ht="15.75" customHeight="1" x14ac:dyDescent="0.25">
      <c r="A1659" s="2" t="s">
        <v>147</v>
      </c>
      <c r="B1659" s="2" t="s">
        <v>62</v>
      </c>
      <c r="C1659" s="2" t="s">
        <v>64</v>
      </c>
      <c r="D1659" s="2" t="s">
        <v>364</v>
      </c>
      <c r="E1659" s="2" t="s">
        <v>513</v>
      </c>
      <c r="F1659" s="2" t="s">
        <v>40</v>
      </c>
      <c r="G1659" s="2" t="s">
        <v>685</v>
      </c>
      <c r="H1659" s="2" t="s">
        <v>372</v>
      </c>
      <c r="I1659" s="2">
        <v>59</v>
      </c>
      <c r="J1659" s="2">
        <v>0.78453038674033149</v>
      </c>
      <c r="K1659" s="2">
        <v>0.73575129533678751</v>
      </c>
      <c r="L1659" s="2">
        <v>0.84023668639053251</v>
      </c>
      <c r="M1659" s="2" t="s">
        <v>74</v>
      </c>
      <c r="N1659" s="2" t="s">
        <v>3872</v>
      </c>
      <c r="O1659" s="2" t="s">
        <v>3873</v>
      </c>
      <c r="P1659" s="2">
        <v>1.7</v>
      </c>
    </row>
    <row r="1660" spans="1:16" ht="15.75" customHeight="1" x14ac:dyDescent="0.25">
      <c r="A1660" s="2" t="s">
        <v>147</v>
      </c>
      <c r="B1660" s="2" t="s">
        <v>62</v>
      </c>
      <c r="C1660" s="2" t="s">
        <v>64</v>
      </c>
      <c r="D1660" s="2" t="s">
        <v>364</v>
      </c>
      <c r="E1660" s="2" t="s">
        <v>513</v>
      </c>
      <c r="F1660" s="2" t="s">
        <v>40</v>
      </c>
      <c r="G1660" s="2" t="s">
        <v>690</v>
      </c>
      <c r="H1660" s="2" t="s">
        <v>372</v>
      </c>
      <c r="I1660" s="2">
        <v>60</v>
      </c>
      <c r="J1660" s="2">
        <v>0.8044692737430168</v>
      </c>
      <c r="K1660" s="2">
        <v>0.76190476190476186</v>
      </c>
      <c r="L1660" s="2">
        <v>0.85207100591715978</v>
      </c>
      <c r="M1660" s="2" t="s">
        <v>74</v>
      </c>
      <c r="N1660" s="2" t="s">
        <v>3874</v>
      </c>
      <c r="O1660" s="2" t="s">
        <v>3875</v>
      </c>
      <c r="P1660" s="2">
        <v>1.6</v>
      </c>
    </row>
    <row r="1661" spans="1:16" ht="15.75" customHeight="1" x14ac:dyDescent="0.25">
      <c r="A1661" s="2" t="s">
        <v>147</v>
      </c>
      <c r="B1661" s="2" t="s">
        <v>62</v>
      </c>
      <c r="C1661" s="2" t="s">
        <v>64</v>
      </c>
      <c r="D1661" s="2" t="s">
        <v>364</v>
      </c>
      <c r="E1661" s="2" t="s">
        <v>513</v>
      </c>
      <c r="F1661" s="2" t="s">
        <v>40</v>
      </c>
      <c r="G1661" s="2" t="s">
        <v>695</v>
      </c>
      <c r="H1661" s="2" t="s">
        <v>372</v>
      </c>
      <c r="I1661" s="2">
        <v>61</v>
      </c>
      <c r="J1661" s="2">
        <v>0.78888888888888897</v>
      </c>
      <c r="K1661" s="2">
        <v>0.74345549738219896</v>
      </c>
      <c r="L1661" s="2">
        <v>0.84023668639053251</v>
      </c>
      <c r="M1661" s="2" t="s">
        <v>74</v>
      </c>
      <c r="N1661" s="2" t="s">
        <v>3876</v>
      </c>
      <c r="O1661" s="2" t="s">
        <v>3877</v>
      </c>
      <c r="P1661" s="2">
        <v>2.2000000000000002</v>
      </c>
    </row>
    <row r="1662" spans="1:16" ht="15.75" customHeight="1" x14ac:dyDescent="0.25">
      <c r="A1662" s="2" t="s">
        <v>147</v>
      </c>
      <c r="B1662" s="2" t="s">
        <v>62</v>
      </c>
      <c r="C1662" s="2" t="s">
        <v>64</v>
      </c>
      <c r="D1662" s="2" t="s">
        <v>364</v>
      </c>
      <c r="E1662" s="2" t="s">
        <v>700</v>
      </c>
      <c r="F1662" s="2" t="s">
        <v>47</v>
      </c>
      <c r="G1662" s="2" t="s">
        <v>701</v>
      </c>
      <c r="H1662" s="2" t="s">
        <v>366</v>
      </c>
      <c r="I1662" s="2">
        <v>42</v>
      </c>
      <c r="J1662" s="2">
        <v>0.81333333333333346</v>
      </c>
      <c r="K1662" s="2">
        <v>0.80263157894736847</v>
      </c>
      <c r="L1662" s="2">
        <v>0.82432432432432434</v>
      </c>
      <c r="M1662" s="2" t="s">
        <v>74</v>
      </c>
      <c r="N1662" s="2" t="s">
        <v>3878</v>
      </c>
      <c r="O1662" s="2" t="s">
        <v>3879</v>
      </c>
      <c r="P1662" s="2">
        <v>2.6</v>
      </c>
    </row>
    <row r="1663" spans="1:16" ht="15.75" customHeight="1" x14ac:dyDescent="0.25">
      <c r="A1663" s="2" t="s">
        <v>147</v>
      </c>
      <c r="B1663" s="2" t="s">
        <v>62</v>
      </c>
      <c r="C1663" s="2" t="s">
        <v>64</v>
      </c>
      <c r="D1663" s="2" t="s">
        <v>364</v>
      </c>
      <c r="E1663" s="2" t="s">
        <v>700</v>
      </c>
      <c r="F1663" s="2" t="s">
        <v>47</v>
      </c>
      <c r="G1663" s="2" t="s">
        <v>706</v>
      </c>
      <c r="H1663" s="2" t="s">
        <v>366</v>
      </c>
      <c r="I1663" s="2">
        <v>43</v>
      </c>
      <c r="J1663" s="2">
        <v>0.82017543859649134</v>
      </c>
      <c r="K1663" s="2">
        <v>0.79914529914529919</v>
      </c>
      <c r="L1663" s="2">
        <v>0.84234234234234229</v>
      </c>
      <c r="M1663" s="2" t="s">
        <v>74</v>
      </c>
      <c r="N1663" s="2" t="s">
        <v>3880</v>
      </c>
      <c r="O1663" s="2" t="s">
        <v>3881</v>
      </c>
      <c r="P1663" s="2">
        <v>1.9</v>
      </c>
    </row>
    <row r="1664" spans="1:16" ht="15.75" customHeight="1" x14ac:dyDescent="0.25">
      <c r="A1664" s="2" t="s">
        <v>147</v>
      </c>
      <c r="B1664" s="2" t="s">
        <v>62</v>
      </c>
      <c r="C1664" s="2" t="s">
        <v>64</v>
      </c>
      <c r="D1664" s="2" t="s">
        <v>364</v>
      </c>
      <c r="E1664" s="2" t="s">
        <v>700</v>
      </c>
      <c r="F1664" s="2" t="s">
        <v>47</v>
      </c>
      <c r="G1664" s="2" t="s">
        <v>711</v>
      </c>
      <c r="H1664" s="2" t="s">
        <v>366</v>
      </c>
      <c r="I1664" s="2">
        <v>44</v>
      </c>
      <c r="J1664" s="2">
        <v>0.83370288248337032</v>
      </c>
      <c r="K1664" s="2">
        <v>0.82096069868995636</v>
      </c>
      <c r="L1664" s="2">
        <v>0.84684684684684686</v>
      </c>
      <c r="M1664" s="2" t="s">
        <v>74</v>
      </c>
      <c r="N1664" s="2" t="s">
        <v>3882</v>
      </c>
      <c r="O1664" s="2" t="s">
        <v>3883</v>
      </c>
      <c r="P1664" s="2">
        <v>2.2999999999999998</v>
      </c>
    </row>
    <row r="1665" spans="1:16" ht="15.75" customHeight="1" x14ac:dyDescent="0.25">
      <c r="A1665" s="2" t="s">
        <v>147</v>
      </c>
      <c r="B1665" s="2" t="s">
        <v>62</v>
      </c>
      <c r="C1665" s="2" t="s">
        <v>64</v>
      </c>
      <c r="D1665" s="2" t="s">
        <v>364</v>
      </c>
      <c r="E1665" s="2" t="s">
        <v>700</v>
      </c>
      <c r="F1665" s="2" t="s">
        <v>47</v>
      </c>
      <c r="G1665" s="2" t="s">
        <v>716</v>
      </c>
      <c r="H1665" s="2" t="s">
        <v>366</v>
      </c>
      <c r="I1665" s="2">
        <v>45</v>
      </c>
      <c r="J1665" s="2">
        <v>0.81415929203539827</v>
      </c>
      <c r="K1665" s="2">
        <v>0.8</v>
      </c>
      <c r="L1665" s="2">
        <v>0.8288288288288288</v>
      </c>
      <c r="M1665" s="2" t="s">
        <v>74</v>
      </c>
      <c r="N1665" s="2" t="s">
        <v>3884</v>
      </c>
      <c r="O1665" s="2" t="s">
        <v>3885</v>
      </c>
      <c r="P1665" s="2">
        <v>1.8</v>
      </c>
    </row>
    <row r="1666" spans="1:16" ht="15.75" customHeight="1" x14ac:dyDescent="0.25">
      <c r="A1666" s="2" t="s">
        <v>147</v>
      </c>
      <c r="B1666" s="2" t="s">
        <v>62</v>
      </c>
      <c r="C1666" s="2" t="s">
        <v>64</v>
      </c>
      <c r="D1666" s="2" t="s">
        <v>364</v>
      </c>
      <c r="E1666" s="2" t="s">
        <v>700</v>
      </c>
      <c r="F1666" s="2" t="s">
        <v>47</v>
      </c>
      <c r="G1666" s="2" t="s">
        <v>721</v>
      </c>
      <c r="H1666" s="2" t="s">
        <v>366</v>
      </c>
      <c r="I1666" s="2">
        <v>46</v>
      </c>
      <c r="J1666" s="2">
        <v>0.81481481481481477</v>
      </c>
      <c r="K1666" s="2">
        <v>0.78902953586497893</v>
      </c>
      <c r="L1666" s="2">
        <v>0.84234234234234229</v>
      </c>
      <c r="M1666" s="2" t="s">
        <v>74</v>
      </c>
      <c r="N1666" s="2" t="s">
        <v>3886</v>
      </c>
      <c r="O1666" s="2" t="s">
        <v>3887</v>
      </c>
      <c r="P1666" s="2">
        <v>1.9</v>
      </c>
    </row>
    <row r="1667" spans="1:16" ht="15.75" customHeight="1" x14ac:dyDescent="0.25">
      <c r="A1667" s="2" t="s">
        <v>147</v>
      </c>
      <c r="B1667" s="2" t="s">
        <v>62</v>
      </c>
      <c r="C1667" s="2" t="s">
        <v>64</v>
      </c>
      <c r="D1667" s="2" t="s">
        <v>364</v>
      </c>
      <c r="E1667" s="2" t="s">
        <v>700</v>
      </c>
      <c r="F1667" s="2" t="s">
        <v>47</v>
      </c>
      <c r="G1667" s="2" t="s">
        <v>726</v>
      </c>
      <c r="H1667" s="2" t="s">
        <v>366</v>
      </c>
      <c r="I1667" s="2">
        <v>47</v>
      </c>
      <c r="J1667" s="2">
        <v>0.816593886462882</v>
      </c>
      <c r="K1667" s="2">
        <v>0.7923728813559322</v>
      </c>
      <c r="L1667" s="2">
        <v>0.84234234234234229</v>
      </c>
      <c r="M1667" s="2" t="s">
        <v>74</v>
      </c>
      <c r="N1667" s="2" t="s">
        <v>3888</v>
      </c>
      <c r="O1667" s="2" t="s">
        <v>3889</v>
      </c>
      <c r="P1667" s="2">
        <v>2.2999999999999998</v>
      </c>
    </row>
    <row r="1668" spans="1:16" ht="15.75" customHeight="1" x14ac:dyDescent="0.25">
      <c r="A1668" s="2" t="s">
        <v>147</v>
      </c>
      <c r="B1668" s="2" t="s">
        <v>62</v>
      </c>
      <c r="C1668" s="2" t="s">
        <v>64</v>
      </c>
      <c r="D1668" s="2" t="s">
        <v>364</v>
      </c>
      <c r="E1668" s="2" t="s">
        <v>700</v>
      </c>
      <c r="F1668" s="2" t="s">
        <v>47</v>
      </c>
      <c r="G1668" s="2" t="s">
        <v>731</v>
      </c>
      <c r="H1668" s="2" t="s">
        <v>366</v>
      </c>
      <c r="I1668" s="2">
        <v>48</v>
      </c>
      <c r="J1668" s="2">
        <v>0.81938325991189431</v>
      </c>
      <c r="K1668" s="2">
        <v>0.80172413793103448</v>
      </c>
      <c r="L1668" s="2">
        <v>0.83783783783783783</v>
      </c>
      <c r="M1668" s="2" t="s">
        <v>74</v>
      </c>
      <c r="N1668" s="2" t="s">
        <v>3890</v>
      </c>
      <c r="O1668" s="2" t="s">
        <v>3891</v>
      </c>
      <c r="P1668" s="2">
        <v>1.9</v>
      </c>
    </row>
    <row r="1669" spans="1:16" ht="15.75" customHeight="1" x14ac:dyDescent="0.25">
      <c r="A1669" s="2" t="s">
        <v>147</v>
      </c>
      <c r="B1669" s="2" t="s">
        <v>62</v>
      </c>
      <c r="C1669" s="2" t="s">
        <v>64</v>
      </c>
      <c r="D1669" s="2" t="s">
        <v>364</v>
      </c>
      <c r="E1669" s="2" t="s">
        <v>700</v>
      </c>
      <c r="F1669" s="2" t="s">
        <v>47</v>
      </c>
      <c r="G1669" s="2" t="s">
        <v>736</v>
      </c>
      <c r="H1669" s="2" t="s">
        <v>366</v>
      </c>
      <c r="I1669" s="2">
        <v>49</v>
      </c>
      <c r="J1669" s="2">
        <v>0.81677704194260492</v>
      </c>
      <c r="K1669" s="2">
        <v>0.80086580086580084</v>
      </c>
      <c r="L1669" s="2">
        <v>0.83333333333333337</v>
      </c>
      <c r="M1669" s="2" t="s">
        <v>74</v>
      </c>
      <c r="N1669" s="2" t="s">
        <v>3892</v>
      </c>
      <c r="O1669" s="2" t="s">
        <v>3893</v>
      </c>
      <c r="P1669" s="2">
        <v>1.9</v>
      </c>
    </row>
    <row r="1670" spans="1:16" ht="15.75" customHeight="1" x14ac:dyDescent="0.25">
      <c r="A1670" s="2" t="s">
        <v>147</v>
      </c>
      <c r="B1670" s="2" t="s">
        <v>62</v>
      </c>
      <c r="C1670" s="2" t="s">
        <v>64</v>
      </c>
      <c r="D1670" s="2" t="s">
        <v>364</v>
      </c>
      <c r="E1670" s="2" t="s">
        <v>700</v>
      </c>
      <c r="F1670" s="2" t="s">
        <v>47</v>
      </c>
      <c r="G1670" s="2" t="s">
        <v>741</v>
      </c>
      <c r="H1670" s="2" t="s">
        <v>366</v>
      </c>
      <c r="I1670" s="2">
        <v>50</v>
      </c>
      <c r="J1670" s="2">
        <v>0.82300884955752207</v>
      </c>
      <c r="K1670" s="2">
        <v>0.80869565217391304</v>
      </c>
      <c r="L1670" s="2">
        <v>0.83783783783783783</v>
      </c>
      <c r="M1670" s="2" t="s">
        <v>74</v>
      </c>
      <c r="N1670" s="2" t="s">
        <v>3894</v>
      </c>
      <c r="O1670" s="2" t="s">
        <v>3895</v>
      </c>
      <c r="P1670" s="2">
        <v>2.2000000000000002</v>
      </c>
    </row>
    <row r="1671" spans="1:16" ht="15.75" customHeight="1" x14ac:dyDescent="0.25">
      <c r="A1671" s="2" t="s">
        <v>147</v>
      </c>
      <c r="B1671" s="2" t="s">
        <v>62</v>
      </c>
      <c r="C1671" s="2" t="s">
        <v>64</v>
      </c>
      <c r="D1671" s="2" t="s">
        <v>364</v>
      </c>
      <c r="E1671" s="2" t="s">
        <v>700</v>
      </c>
      <c r="F1671" s="2" t="s">
        <v>47</v>
      </c>
      <c r="G1671" s="2" t="s">
        <v>746</v>
      </c>
      <c r="H1671" s="2" t="s">
        <v>366</v>
      </c>
      <c r="I1671" s="2">
        <v>51</v>
      </c>
      <c r="J1671" s="2">
        <v>0.81758241758241768</v>
      </c>
      <c r="K1671" s="2">
        <v>0.79828326180257514</v>
      </c>
      <c r="L1671" s="2">
        <v>0.83783783783783783</v>
      </c>
      <c r="M1671" s="2" t="s">
        <v>74</v>
      </c>
      <c r="N1671" s="2" t="s">
        <v>3896</v>
      </c>
      <c r="O1671" s="2" t="s">
        <v>3897</v>
      </c>
      <c r="P1671" s="2">
        <v>1.9</v>
      </c>
    </row>
    <row r="1672" spans="1:16" ht="15.75" customHeight="1" x14ac:dyDescent="0.25">
      <c r="A1672" s="2" t="s">
        <v>147</v>
      </c>
      <c r="B1672" s="2" t="s">
        <v>62</v>
      </c>
      <c r="C1672" s="2" t="s">
        <v>64</v>
      </c>
      <c r="D1672" s="2" t="s">
        <v>364</v>
      </c>
      <c r="E1672" s="2" t="s">
        <v>700</v>
      </c>
      <c r="F1672" s="2" t="s">
        <v>47</v>
      </c>
      <c r="G1672" s="2" t="s">
        <v>751</v>
      </c>
      <c r="H1672" s="2" t="s">
        <v>366</v>
      </c>
      <c r="I1672" s="2">
        <v>52</v>
      </c>
      <c r="J1672" s="2">
        <v>0.8258928571428571</v>
      </c>
      <c r="K1672" s="2">
        <v>0.81858407079646023</v>
      </c>
      <c r="L1672" s="2">
        <v>0.83333333333333337</v>
      </c>
      <c r="M1672" s="2" t="s">
        <v>74</v>
      </c>
      <c r="N1672" s="2" t="s">
        <v>3898</v>
      </c>
      <c r="O1672" s="2" t="s">
        <v>3899</v>
      </c>
      <c r="P1672" s="2">
        <v>1.8</v>
      </c>
    </row>
    <row r="1673" spans="1:16" ht="15.75" customHeight="1" x14ac:dyDescent="0.25">
      <c r="A1673" s="2" t="s">
        <v>147</v>
      </c>
      <c r="B1673" s="2" t="s">
        <v>62</v>
      </c>
      <c r="C1673" s="2" t="s">
        <v>64</v>
      </c>
      <c r="D1673" s="2" t="s">
        <v>364</v>
      </c>
      <c r="E1673" s="2" t="s">
        <v>700</v>
      </c>
      <c r="F1673" s="2" t="s">
        <v>47</v>
      </c>
      <c r="G1673" s="2" t="s">
        <v>756</v>
      </c>
      <c r="H1673" s="2" t="s">
        <v>366</v>
      </c>
      <c r="I1673" s="2">
        <v>53</v>
      </c>
      <c r="J1673" s="2">
        <v>0.82378854625550657</v>
      </c>
      <c r="K1673" s="2">
        <v>0.80603448275862066</v>
      </c>
      <c r="L1673" s="2">
        <v>0.84234234234234229</v>
      </c>
      <c r="M1673" s="2" t="s">
        <v>74</v>
      </c>
      <c r="N1673" s="2" t="s">
        <v>3900</v>
      </c>
      <c r="O1673" s="2" t="s">
        <v>3901</v>
      </c>
      <c r="P1673" s="2">
        <v>2.2999999999999998</v>
      </c>
    </row>
    <row r="1674" spans="1:16" ht="15.75" customHeight="1" x14ac:dyDescent="0.25">
      <c r="A1674" s="2" t="s">
        <v>147</v>
      </c>
      <c r="B1674" s="2" t="s">
        <v>62</v>
      </c>
      <c r="C1674" s="2" t="s">
        <v>64</v>
      </c>
      <c r="D1674" s="2" t="s">
        <v>364</v>
      </c>
      <c r="E1674" s="2" t="s">
        <v>700</v>
      </c>
      <c r="F1674" s="2" t="s">
        <v>47</v>
      </c>
      <c r="G1674" s="2" t="s">
        <v>761</v>
      </c>
      <c r="H1674" s="2" t="s">
        <v>366</v>
      </c>
      <c r="I1674" s="2">
        <v>54</v>
      </c>
      <c r="J1674" s="2">
        <v>0.8325991189427312</v>
      </c>
      <c r="K1674" s="2">
        <v>0.81465517241379315</v>
      </c>
      <c r="L1674" s="2">
        <v>0.85135135135135132</v>
      </c>
      <c r="M1674" s="2" t="s">
        <v>74</v>
      </c>
      <c r="N1674" s="2" t="s">
        <v>3902</v>
      </c>
      <c r="O1674" s="2" t="s">
        <v>3903</v>
      </c>
      <c r="P1674" s="2">
        <v>1.9</v>
      </c>
    </row>
    <row r="1675" spans="1:16" ht="15.75" customHeight="1" x14ac:dyDescent="0.25">
      <c r="A1675" s="2" t="s">
        <v>147</v>
      </c>
      <c r="B1675" s="2" t="s">
        <v>62</v>
      </c>
      <c r="C1675" s="2" t="s">
        <v>64</v>
      </c>
      <c r="D1675" s="2" t="s">
        <v>364</v>
      </c>
      <c r="E1675" s="2" t="s">
        <v>700</v>
      </c>
      <c r="F1675" s="2" t="s">
        <v>47</v>
      </c>
      <c r="G1675" s="2" t="s">
        <v>766</v>
      </c>
      <c r="H1675" s="2" t="s">
        <v>366</v>
      </c>
      <c r="I1675" s="2">
        <v>55</v>
      </c>
      <c r="J1675" s="2">
        <v>0.84257206208425717</v>
      </c>
      <c r="K1675" s="2">
        <v>0.82969432314410485</v>
      </c>
      <c r="L1675" s="2">
        <v>0.85585585585585588</v>
      </c>
      <c r="M1675" s="2" t="s">
        <v>74</v>
      </c>
      <c r="N1675" s="2" t="s">
        <v>3904</v>
      </c>
      <c r="O1675" s="2" t="s">
        <v>3905</v>
      </c>
      <c r="P1675" s="2">
        <v>1.8</v>
      </c>
    </row>
    <row r="1676" spans="1:16" ht="15.75" customHeight="1" x14ac:dyDescent="0.25">
      <c r="A1676" s="2" t="s">
        <v>147</v>
      </c>
      <c r="B1676" s="2" t="s">
        <v>62</v>
      </c>
      <c r="C1676" s="2" t="s">
        <v>64</v>
      </c>
      <c r="D1676" s="2" t="s">
        <v>364</v>
      </c>
      <c r="E1676" s="2" t="s">
        <v>700</v>
      </c>
      <c r="F1676" s="2" t="s">
        <v>47</v>
      </c>
      <c r="G1676" s="2" t="s">
        <v>771</v>
      </c>
      <c r="H1676" s="2" t="s">
        <v>366</v>
      </c>
      <c r="I1676" s="2">
        <v>56</v>
      </c>
      <c r="J1676" s="2">
        <v>0.81777777777777783</v>
      </c>
      <c r="K1676" s="2">
        <v>0.80701754385964908</v>
      </c>
      <c r="L1676" s="2">
        <v>0.8288288288288288</v>
      </c>
      <c r="M1676" s="2" t="s">
        <v>74</v>
      </c>
      <c r="N1676" s="2" t="s">
        <v>3906</v>
      </c>
      <c r="O1676" s="2" t="s">
        <v>3907</v>
      </c>
      <c r="P1676" s="2">
        <v>2.2999999999999998</v>
      </c>
    </row>
    <row r="1677" spans="1:16" ht="15.75" customHeight="1" x14ac:dyDescent="0.25">
      <c r="A1677" s="2" t="s">
        <v>147</v>
      </c>
      <c r="B1677" s="2" t="s">
        <v>62</v>
      </c>
      <c r="C1677" s="2" t="s">
        <v>64</v>
      </c>
      <c r="D1677" s="2" t="s">
        <v>364</v>
      </c>
      <c r="E1677" s="2" t="s">
        <v>700</v>
      </c>
      <c r="F1677" s="2" t="s">
        <v>47</v>
      </c>
      <c r="G1677" s="2" t="s">
        <v>776</v>
      </c>
      <c r="H1677" s="2" t="s">
        <v>366</v>
      </c>
      <c r="I1677" s="2">
        <v>57</v>
      </c>
      <c r="J1677" s="2">
        <v>0.82300884955752207</v>
      </c>
      <c r="K1677" s="2">
        <v>0.80869565217391304</v>
      </c>
      <c r="L1677" s="2">
        <v>0.83783783783783783</v>
      </c>
      <c r="M1677" s="2" t="s">
        <v>74</v>
      </c>
      <c r="N1677" s="2" t="s">
        <v>3908</v>
      </c>
      <c r="O1677" s="2" t="s">
        <v>3909</v>
      </c>
      <c r="P1677" s="2">
        <v>1.9</v>
      </c>
    </row>
    <row r="1678" spans="1:16" ht="15.75" customHeight="1" x14ac:dyDescent="0.25">
      <c r="A1678" s="2" t="s">
        <v>147</v>
      </c>
      <c r="B1678" s="2" t="s">
        <v>62</v>
      </c>
      <c r="C1678" s="2" t="s">
        <v>64</v>
      </c>
      <c r="D1678" s="2" t="s">
        <v>364</v>
      </c>
      <c r="E1678" s="2" t="s">
        <v>700</v>
      </c>
      <c r="F1678" s="2" t="s">
        <v>47</v>
      </c>
      <c r="G1678" s="2" t="s">
        <v>781</v>
      </c>
      <c r="H1678" s="2" t="s">
        <v>366</v>
      </c>
      <c r="I1678" s="2">
        <v>58</v>
      </c>
      <c r="J1678" s="2">
        <v>0.82483370288248348</v>
      </c>
      <c r="K1678" s="2">
        <v>0.81222707423580787</v>
      </c>
      <c r="L1678" s="2">
        <v>0.83783783783783783</v>
      </c>
      <c r="M1678" s="2" t="s">
        <v>74</v>
      </c>
      <c r="N1678" s="2" t="s">
        <v>3910</v>
      </c>
      <c r="O1678" s="2" t="s">
        <v>3911</v>
      </c>
      <c r="P1678" s="2">
        <v>2</v>
      </c>
    </row>
    <row r="1679" spans="1:16" ht="15.75" customHeight="1" x14ac:dyDescent="0.25">
      <c r="A1679" s="2" t="s">
        <v>147</v>
      </c>
      <c r="B1679" s="2" t="s">
        <v>62</v>
      </c>
      <c r="C1679" s="2" t="s">
        <v>64</v>
      </c>
      <c r="D1679" s="2" t="s">
        <v>364</v>
      </c>
      <c r="E1679" s="2" t="s">
        <v>700</v>
      </c>
      <c r="F1679" s="2" t="s">
        <v>47</v>
      </c>
      <c r="G1679" s="2" t="s">
        <v>786</v>
      </c>
      <c r="H1679" s="2" t="s">
        <v>366</v>
      </c>
      <c r="I1679" s="2">
        <v>59</v>
      </c>
      <c r="J1679" s="2">
        <v>0.81561822125813455</v>
      </c>
      <c r="K1679" s="2">
        <v>0.78661087866108792</v>
      </c>
      <c r="L1679" s="2">
        <v>0.84684684684684686</v>
      </c>
      <c r="M1679" s="2" t="s">
        <v>74</v>
      </c>
      <c r="N1679" s="2" t="s">
        <v>3912</v>
      </c>
      <c r="O1679" s="2" t="s">
        <v>3913</v>
      </c>
      <c r="P1679" s="2">
        <v>1.7</v>
      </c>
    </row>
    <row r="1680" spans="1:16" ht="15.75" customHeight="1" x14ac:dyDescent="0.25">
      <c r="A1680" s="2" t="s">
        <v>147</v>
      </c>
      <c r="B1680" s="2" t="s">
        <v>62</v>
      </c>
      <c r="C1680" s="2" t="s">
        <v>64</v>
      </c>
      <c r="D1680" s="2" t="s">
        <v>364</v>
      </c>
      <c r="E1680" s="2" t="s">
        <v>700</v>
      </c>
      <c r="F1680" s="2" t="s">
        <v>47</v>
      </c>
      <c r="G1680" s="2" t="s">
        <v>791</v>
      </c>
      <c r="H1680" s="2" t="s">
        <v>366</v>
      </c>
      <c r="I1680" s="2">
        <v>60</v>
      </c>
      <c r="J1680" s="2">
        <v>0.82819383259911894</v>
      </c>
      <c r="K1680" s="2">
        <v>0.81034482758620685</v>
      </c>
      <c r="L1680" s="2">
        <v>0.84684684684684686</v>
      </c>
      <c r="M1680" s="2" t="s">
        <v>74</v>
      </c>
      <c r="N1680" s="2" t="s">
        <v>3914</v>
      </c>
      <c r="O1680" s="2" t="s">
        <v>3915</v>
      </c>
      <c r="P1680" s="2">
        <v>1.3</v>
      </c>
    </row>
    <row r="1681" spans="1:16" ht="15.75" customHeight="1" x14ac:dyDescent="0.25">
      <c r="A1681" s="2" t="s">
        <v>147</v>
      </c>
      <c r="B1681" s="2" t="s">
        <v>62</v>
      </c>
      <c r="C1681" s="2" t="s">
        <v>64</v>
      </c>
      <c r="D1681" s="2" t="s">
        <v>364</v>
      </c>
      <c r="E1681" s="2" t="s">
        <v>700</v>
      </c>
      <c r="F1681" s="2" t="s">
        <v>47</v>
      </c>
      <c r="G1681" s="2" t="s">
        <v>796</v>
      </c>
      <c r="H1681" s="2" t="s">
        <v>366</v>
      </c>
      <c r="I1681" s="2">
        <v>61</v>
      </c>
      <c r="J1681" s="2">
        <v>0.84070796460176989</v>
      </c>
      <c r="K1681" s="2">
        <v>0.82608695652173914</v>
      </c>
      <c r="L1681" s="2">
        <v>0.85585585585585588</v>
      </c>
      <c r="M1681" s="2" t="s">
        <v>74</v>
      </c>
      <c r="N1681" s="2" t="s">
        <v>3916</v>
      </c>
      <c r="O1681" s="2" t="s">
        <v>3917</v>
      </c>
      <c r="P1681" s="2">
        <v>1.3</v>
      </c>
    </row>
    <row r="1682" spans="1:16" ht="15.75" customHeight="1" x14ac:dyDescent="0.25">
      <c r="A1682" s="2" t="s">
        <v>147</v>
      </c>
      <c r="B1682" s="2" t="s">
        <v>73</v>
      </c>
      <c r="C1682" s="2" t="s">
        <v>75</v>
      </c>
      <c r="D1682" s="2" t="s">
        <v>55</v>
      </c>
      <c r="E1682" s="2" t="s">
        <v>57</v>
      </c>
      <c r="F1682" s="2" t="s">
        <v>32</v>
      </c>
      <c r="G1682" s="2" t="s">
        <v>59</v>
      </c>
      <c r="H1682" s="2" t="s">
        <v>61</v>
      </c>
      <c r="I1682" s="2">
        <v>42</v>
      </c>
      <c r="J1682" s="2">
        <v>0.81589958158995812</v>
      </c>
      <c r="K1682" s="2">
        <v>0.78629032258064513</v>
      </c>
      <c r="L1682" s="2">
        <v>0.84782608695652173</v>
      </c>
      <c r="M1682" s="2" t="s">
        <v>74</v>
      </c>
      <c r="N1682" s="2" t="s">
        <v>3918</v>
      </c>
      <c r="O1682" s="2" t="s">
        <v>3919</v>
      </c>
      <c r="P1682" s="2">
        <v>1.8</v>
      </c>
    </row>
    <row r="1683" spans="1:16" ht="15.75" customHeight="1" x14ac:dyDescent="0.25">
      <c r="A1683" s="2" t="s">
        <v>147</v>
      </c>
      <c r="B1683" s="2" t="s">
        <v>73</v>
      </c>
      <c r="C1683" s="2" t="s">
        <v>75</v>
      </c>
      <c r="D1683" s="2" t="s">
        <v>55</v>
      </c>
      <c r="E1683" s="2" t="s">
        <v>57</v>
      </c>
      <c r="F1683" s="2" t="s">
        <v>32</v>
      </c>
      <c r="G1683" s="2" t="s">
        <v>71</v>
      </c>
      <c r="H1683" s="2" t="s">
        <v>61</v>
      </c>
      <c r="I1683" s="2">
        <v>43</v>
      </c>
      <c r="J1683" s="2">
        <v>0.78838174273858919</v>
      </c>
      <c r="K1683" s="2">
        <v>0.75396825396825395</v>
      </c>
      <c r="L1683" s="2">
        <v>0.82608695652173914</v>
      </c>
      <c r="M1683" s="2" t="s">
        <v>74</v>
      </c>
      <c r="N1683" s="2" t="s">
        <v>3920</v>
      </c>
      <c r="O1683" s="2" t="s">
        <v>3921</v>
      </c>
      <c r="P1683" s="2">
        <v>1.3</v>
      </c>
    </row>
    <row r="1684" spans="1:16" ht="15.75" customHeight="1" x14ac:dyDescent="0.25">
      <c r="A1684" s="2" t="s">
        <v>147</v>
      </c>
      <c r="B1684" s="2" t="s">
        <v>73</v>
      </c>
      <c r="C1684" s="2" t="s">
        <v>75</v>
      </c>
      <c r="D1684" s="2" t="s">
        <v>55</v>
      </c>
      <c r="E1684" s="2" t="s">
        <v>57</v>
      </c>
      <c r="F1684" s="2" t="s">
        <v>32</v>
      </c>
      <c r="G1684" s="2" t="s">
        <v>79</v>
      </c>
      <c r="H1684" s="2" t="s">
        <v>61</v>
      </c>
      <c r="I1684" s="2">
        <v>44</v>
      </c>
      <c r="J1684" s="2">
        <v>0.7752577319587628</v>
      </c>
      <c r="K1684" s="2">
        <v>0.73725490196078436</v>
      </c>
      <c r="L1684" s="2">
        <v>0.81739130434782614</v>
      </c>
      <c r="M1684" s="2" t="s">
        <v>74</v>
      </c>
      <c r="N1684" s="2" t="s">
        <v>3922</v>
      </c>
      <c r="O1684" s="2" t="s">
        <v>3923</v>
      </c>
      <c r="P1684" s="2">
        <v>1.7</v>
      </c>
    </row>
    <row r="1685" spans="1:16" ht="15.75" customHeight="1" x14ac:dyDescent="0.25">
      <c r="A1685" s="2" t="s">
        <v>147</v>
      </c>
      <c r="B1685" s="2" t="s">
        <v>73</v>
      </c>
      <c r="C1685" s="2" t="s">
        <v>75</v>
      </c>
      <c r="D1685" s="2" t="s">
        <v>55</v>
      </c>
      <c r="E1685" s="2" t="s">
        <v>57</v>
      </c>
      <c r="F1685" s="2" t="s">
        <v>32</v>
      </c>
      <c r="G1685" s="2" t="s">
        <v>86</v>
      </c>
      <c r="H1685" s="2" t="s">
        <v>61</v>
      </c>
      <c r="I1685" s="2">
        <v>45</v>
      </c>
      <c r="J1685" s="2">
        <v>0.80578512396694213</v>
      </c>
      <c r="K1685" s="2">
        <v>0.76771653543307083</v>
      </c>
      <c r="L1685" s="2">
        <v>0.84782608695652173</v>
      </c>
      <c r="M1685" s="2" t="s">
        <v>74</v>
      </c>
      <c r="N1685" s="2" t="s">
        <v>3924</v>
      </c>
      <c r="O1685" s="2" t="s">
        <v>3925</v>
      </c>
      <c r="P1685" s="2">
        <v>1.3</v>
      </c>
    </row>
    <row r="1686" spans="1:16" ht="15.75" customHeight="1" x14ac:dyDescent="0.25">
      <c r="A1686" s="2" t="s">
        <v>147</v>
      </c>
      <c r="B1686" s="2" t="s">
        <v>73</v>
      </c>
      <c r="C1686" s="2" t="s">
        <v>75</v>
      </c>
      <c r="D1686" s="2" t="s">
        <v>55</v>
      </c>
      <c r="E1686" s="2" t="s">
        <v>57</v>
      </c>
      <c r="F1686" s="2" t="s">
        <v>32</v>
      </c>
      <c r="G1686" s="2" t="s">
        <v>93</v>
      </c>
      <c r="H1686" s="2" t="s">
        <v>61</v>
      </c>
      <c r="I1686" s="2">
        <v>46</v>
      </c>
      <c r="J1686" s="2">
        <v>0.77366255144032925</v>
      </c>
      <c r="K1686" s="2">
        <v>0.734375</v>
      </c>
      <c r="L1686" s="2">
        <v>0.81739130434782614</v>
      </c>
      <c r="M1686" s="2" t="s">
        <v>74</v>
      </c>
      <c r="N1686" s="2" t="s">
        <v>3926</v>
      </c>
      <c r="O1686" s="2" t="s">
        <v>3927</v>
      </c>
      <c r="P1686" s="2">
        <v>1.3</v>
      </c>
    </row>
    <row r="1687" spans="1:16" ht="15.75" customHeight="1" x14ac:dyDescent="0.25">
      <c r="A1687" s="2" t="s">
        <v>147</v>
      </c>
      <c r="B1687" s="2" t="s">
        <v>73</v>
      </c>
      <c r="C1687" s="2" t="s">
        <v>75</v>
      </c>
      <c r="D1687" s="2" t="s">
        <v>55</v>
      </c>
      <c r="E1687" s="2" t="s">
        <v>57</v>
      </c>
      <c r="F1687" s="2" t="s">
        <v>32</v>
      </c>
      <c r="G1687" s="2" t="s">
        <v>100</v>
      </c>
      <c r="H1687" s="2" t="s">
        <v>61</v>
      </c>
      <c r="I1687" s="2">
        <v>47</v>
      </c>
      <c r="J1687" s="2">
        <v>0.79089026915113869</v>
      </c>
      <c r="K1687" s="2">
        <v>0.75494071146245056</v>
      </c>
      <c r="L1687" s="2">
        <v>0.83043478260869563</v>
      </c>
      <c r="M1687" s="2" t="s">
        <v>74</v>
      </c>
      <c r="N1687" s="2" t="s">
        <v>3928</v>
      </c>
      <c r="O1687" s="2" t="s">
        <v>3929</v>
      </c>
      <c r="P1687" s="2">
        <v>1.7</v>
      </c>
    </row>
    <row r="1688" spans="1:16" ht="15.75" customHeight="1" x14ac:dyDescent="0.25">
      <c r="A1688" s="2" t="s">
        <v>147</v>
      </c>
      <c r="B1688" s="2" t="s">
        <v>73</v>
      </c>
      <c r="C1688" s="2" t="s">
        <v>75</v>
      </c>
      <c r="D1688" s="2" t="s">
        <v>55</v>
      </c>
      <c r="E1688" s="2" t="s">
        <v>57</v>
      </c>
      <c r="F1688" s="2" t="s">
        <v>32</v>
      </c>
      <c r="G1688" s="2" t="s">
        <v>108</v>
      </c>
      <c r="H1688" s="2" t="s">
        <v>61</v>
      </c>
      <c r="I1688" s="2">
        <v>48</v>
      </c>
      <c r="J1688" s="2">
        <v>0.78423236514522832</v>
      </c>
      <c r="K1688" s="2">
        <v>0.75</v>
      </c>
      <c r="L1688" s="2">
        <v>0.82173913043478264</v>
      </c>
      <c r="M1688" s="2" t="s">
        <v>74</v>
      </c>
      <c r="N1688" s="2" t="s">
        <v>3930</v>
      </c>
      <c r="O1688" s="2" t="s">
        <v>3931</v>
      </c>
      <c r="P1688" s="2">
        <v>1.3</v>
      </c>
    </row>
    <row r="1689" spans="1:16" ht="15.75" customHeight="1" x14ac:dyDescent="0.25">
      <c r="A1689" s="2" t="s">
        <v>147</v>
      </c>
      <c r="B1689" s="2" t="s">
        <v>73</v>
      </c>
      <c r="C1689" s="2" t="s">
        <v>75</v>
      </c>
      <c r="D1689" s="2" t="s">
        <v>55</v>
      </c>
      <c r="E1689" s="2" t="s">
        <v>57</v>
      </c>
      <c r="F1689" s="2" t="s">
        <v>32</v>
      </c>
      <c r="G1689" s="2" t="s">
        <v>113</v>
      </c>
      <c r="H1689" s="2" t="s">
        <v>61</v>
      </c>
      <c r="I1689" s="2">
        <v>49</v>
      </c>
      <c r="J1689" s="2">
        <v>0.80497925311203322</v>
      </c>
      <c r="K1689" s="2">
        <v>0.76984126984126988</v>
      </c>
      <c r="L1689" s="2">
        <v>0.84347826086956523</v>
      </c>
      <c r="M1689" s="2" t="s">
        <v>74</v>
      </c>
      <c r="N1689" s="2" t="s">
        <v>3932</v>
      </c>
      <c r="O1689" s="2" t="s">
        <v>3933</v>
      </c>
      <c r="P1689" s="2">
        <v>1.3</v>
      </c>
    </row>
    <row r="1690" spans="1:16" ht="15.75" customHeight="1" x14ac:dyDescent="0.25">
      <c r="A1690" s="2" t="s">
        <v>147</v>
      </c>
      <c r="B1690" s="2" t="s">
        <v>73</v>
      </c>
      <c r="C1690" s="2" t="s">
        <v>75</v>
      </c>
      <c r="D1690" s="2" t="s">
        <v>55</v>
      </c>
      <c r="E1690" s="2" t="s">
        <v>57</v>
      </c>
      <c r="F1690" s="2" t="s">
        <v>32</v>
      </c>
      <c r="G1690" s="2" t="s">
        <v>118</v>
      </c>
      <c r="H1690" s="2" t="s">
        <v>61</v>
      </c>
      <c r="I1690" s="2">
        <v>50</v>
      </c>
      <c r="J1690" s="2">
        <v>0.79583333333333317</v>
      </c>
      <c r="K1690" s="2">
        <v>0.76400000000000001</v>
      </c>
      <c r="L1690" s="2">
        <v>0.83043478260869563</v>
      </c>
      <c r="M1690" s="2" t="s">
        <v>74</v>
      </c>
      <c r="N1690" s="2" t="s">
        <v>3934</v>
      </c>
      <c r="O1690" s="2" t="s">
        <v>3935</v>
      </c>
      <c r="P1690" s="2">
        <v>1.7</v>
      </c>
    </row>
    <row r="1691" spans="1:16" ht="15.75" customHeight="1" x14ac:dyDescent="0.25">
      <c r="A1691" s="2" t="s">
        <v>147</v>
      </c>
      <c r="B1691" s="2" t="s">
        <v>73</v>
      </c>
      <c r="C1691" s="2" t="s">
        <v>75</v>
      </c>
      <c r="D1691" s="2" t="s">
        <v>55</v>
      </c>
      <c r="E1691" s="2" t="s">
        <v>57</v>
      </c>
      <c r="F1691" s="2" t="s">
        <v>32</v>
      </c>
      <c r="G1691" s="2" t="s">
        <v>123</v>
      </c>
      <c r="H1691" s="2" t="s">
        <v>61</v>
      </c>
      <c r="I1691" s="2">
        <v>51</v>
      </c>
      <c r="J1691" s="2">
        <v>0.80082987551867213</v>
      </c>
      <c r="K1691" s="2">
        <v>0.76587301587301593</v>
      </c>
      <c r="L1691" s="2">
        <v>0.83913043478260874</v>
      </c>
      <c r="M1691" s="2" t="s">
        <v>74</v>
      </c>
      <c r="N1691" s="2" t="s">
        <v>3936</v>
      </c>
      <c r="O1691" s="2" t="s">
        <v>3937</v>
      </c>
      <c r="P1691" s="2">
        <v>1.3</v>
      </c>
    </row>
    <row r="1692" spans="1:16" ht="15.75" customHeight="1" x14ac:dyDescent="0.25">
      <c r="A1692" s="2" t="s">
        <v>147</v>
      </c>
      <c r="B1692" s="2" t="s">
        <v>73</v>
      </c>
      <c r="C1692" s="2" t="s">
        <v>75</v>
      </c>
      <c r="D1692" s="2" t="s">
        <v>55</v>
      </c>
      <c r="E1692" s="2" t="s">
        <v>57</v>
      </c>
      <c r="F1692" s="2" t="s">
        <v>32</v>
      </c>
      <c r="G1692" s="2" t="s">
        <v>128</v>
      </c>
      <c r="H1692" s="2" t="s">
        <v>61</v>
      </c>
      <c r="I1692" s="2">
        <v>52</v>
      </c>
      <c r="J1692" s="2">
        <v>0.78749999999999998</v>
      </c>
      <c r="K1692" s="2">
        <v>0.75600000000000001</v>
      </c>
      <c r="L1692" s="2">
        <v>0.82173913043478264</v>
      </c>
      <c r="M1692" s="2" t="s">
        <v>74</v>
      </c>
      <c r="N1692" s="2" t="s">
        <v>3938</v>
      </c>
      <c r="O1692" s="2" t="s">
        <v>3939</v>
      </c>
      <c r="P1692" s="2">
        <v>1.3</v>
      </c>
    </row>
    <row r="1693" spans="1:16" ht="15.75" customHeight="1" x14ac:dyDescent="0.25">
      <c r="A1693" s="2" t="s">
        <v>147</v>
      </c>
      <c r="B1693" s="2" t="s">
        <v>73</v>
      </c>
      <c r="C1693" s="2" t="s">
        <v>75</v>
      </c>
      <c r="D1693" s="2" t="s">
        <v>55</v>
      </c>
      <c r="E1693" s="2" t="s">
        <v>57</v>
      </c>
      <c r="F1693" s="2" t="s">
        <v>32</v>
      </c>
      <c r="G1693" s="2" t="s">
        <v>133</v>
      </c>
      <c r="H1693" s="2" t="s">
        <v>61</v>
      </c>
      <c r="I1693" s="2">
        <v>53</v>
      </c>
      <c r="J1693" s="2">
        <v>0.81912681912681917</v>
      </c>
      <c r="K1693" s="2">
        <v>0.78486055776892427</v>
      </c>
      <c r="L1693" s="2">
        <v>0.85652173913043483</v>
      </c>
      <c r="M1693" s="2" t="s">
        <v>74</v>
      </c>
      <c r="N1693" s="2" t="s">
        <v>3940</v>
      </c>
      <c r="O1693" s="2" t="s">
        <v>3941</v>
      </c>
      <c r="P1693" s="2">
        <v>1.7</v>
      </c>
    </row>
    <row r="1694" spans="1:16" ht="15.75" customHeight="1" x14ac:dyDescent="0.25">
      <c r="A1694" s="2" t="s">
        <v>147</v>
      </c>
      <c r="B1694" s="2" t="s">
        <v>73</v>
      </c>
      <c r="C1694" s="2" t="s">
        <v>75</v>
      </c>
      <c r="D1694" s="2" t="s">
        <v>55</v>
      </c>
      <c r="E1694" s="2" t="s">
        <v>57</v>
      </c>
      <c r="F1694" s="2" t="s">
        <v>32</v>
      </c>
      <c r="G1694" s="2" t="s">
        <v>138</v>
      </c>
      <c r="H1694" s="2" t="s">
        <v>61</v>
      </c>
      <c r="I1694" s="2">
        <v>54</v>
      </c>
      <c r="J1694" s="2">
        <v>0.78762886597938142</v>
      </c>
      <c r="K1694" s="2">
        <v>0.74901960784313726</v>
      </c>
      <c r="L1694" s="2">
        <v>0.83043478260869563</v>
      </c>
      <c r="M1694" s="2" t="s">
        <v>74</v>
      </c>
      <c r="N1694" s="2" t="s">
        <v>3942</v>
      </c>
      <c r="O1694" s="2" t="s">
        <v>3943</v>
      </c>
      <c r="P1694" s="2">
        <v>1.3</v>
      </c>
    </row>
    <row r="1695" spans="1:16" ht="15.75" customHeight="1" x14ac:dyDescent="0.25">
      <c r="A1695" s="2" t="s">
        <v>147</v>
      </c>
      <c r="B1695" s="2" t="s">
        <v>73</v>
      </c>
      <c r="C1695" s="2" t="s">
        <v>75</v>
      </c>
      <c r="D1695" s="2" t="s">
        <v>55</v>
      </c>
      <c r="E1695" s="2" t="s">
        <v>57</v>
      </c>
      <c r="F1695" s="2" t="s">
        <v>32</v>
      </c>
      <c r="G1695" s="2" t="s">
        <v>143</v>
      </c>
      <c r="H1695" s="2" t="s">
        <v>61</v>
      </c>
      <c r="I1695" s="2">
        <v>55</v>
      </c>
      <c r="J1695" s="2">
        <v>0.77338877338877343</v>
      </c>
      <c r="K1695" s="2">
        <v>0.74103585657370519</v>
      </c>
      <c r="L1695" s="2">
        <v>0.80869565217391304</v>
      </c>
      <c r="M1695" s="2" t="s">
        <v>74</v>
      </c>
      <c r="N1695" s="2" t="s">
        <v>3944</v>
      </c>
      <c r="O1695" s="2" t="s">
        <v>3945</v>
      </c>
      <c r="P1695" s="2">
        <v>1.7</v>
      </c>
    </row>
    <row r="1696" spans="1:16" ht="15.75" customHeight="1" x14ac:dyDescent="0.25">
      <c r="A1696" s="2" t="s">
        <v>147</v>
      </c>
      <c r="B1696" s="2" t="s">
        <v>73</v>
      </c>
      <c r="C1696" s="2" t="s">
        <v>75</v>
      </c>
      <c r="D1696" s="2" t="s">
        <v>55</v>
      </c>
      <c r="E1696" s="2" t="s">
        <v>57</v>
      </c>
      <c r="F1696" s="2" t="s">
        <v>32</v>
      </c>
      <c r="G1696" s="2" t="s">
        <v>149</v>
      </c>
      <c r="H1696" s="2" t="s">
        <v>61</v>
      </c>
      <c r="I1696" s="2">
        <v>56</v>
      </c>
      <c r="J1696" s="2">
        <v>0.79183673469387761</v>
      </c>
      <c r="K1696" s="2">
        <v>0.74615384615384617</v>
      </c>
      <c r="L1696" s="2">
        <v>0.84347826086956523</v>
      </c>
      <c r="M1696" s="2" t="s">
        <v>74</v>
      </c>
      <c r="N1696" s="2" t="s">
        <v>3946</v>
      </c>
      <c r="O1696" s="2" t="s">
        <v>3947</v>
      </c>
      <c r="P1696" s="2">
        <v>1.3</v>
      </c>
    </row>
    <row r="1697" spans="1:16" ht="15.75" customHeight="1" x14ac:dyDescent="0.25">
      <c r="A1697" s="2" t="s">
        <v>147</v>
      </c>
      <c r="B1697" s="2" t="s">
        <v>73</v>
      </c>
      <c r="C1697" s="2" t="s">
        <v>75</v>
      </c>
      <c r="D1697" s="2" t="s">
        <v>55</v>
      </c>
      <c r="E1697" s="2" t="s">
        <v>57</v>
      </c>
      <c r="F1697" s="2" t="s">
        <v>32</v>
      </c>
      <c r="G1697" s="2" t="s">
        <v>154</v>
      </c>
      <c r="H1697" s="2" t="s">
        <v>61</v>
      </c>
      <c r="I1697" s="2">
        <v>57</v>
      </c>
      <c r="J1697" s="2">
        <v>0.8091286307053942</v>
      </c>
      <c r="K1697" s="2">
        <v>0.77380952380952384</v>
      </c>
      <c r="L1697" s="2">
        <v>0.84782608695652173</v>
      </c>
      <c r="M1697" s="2" t="s">
        <v>74</v>
      </c>
      <c r="N1697" s="2" t="s">
        <v>3948</v>
      </c>
      <c r="O1697" s="2" t="s">
        <v>3949</v>
      </c>
      <c r="P1697" s="2">
        <v>1.3</v>
      </c>
    </row>
    <row r="1698" spans="1:16" ht="15.75" customHeight="1" x14ac:dyDescent="0.25">
      <c r="A1698" s="2" t="s">
        <v>147</v>
      </c>
      <c r="B1698" s="2" t="s">
        <v>73</v>
      </c>
      <c r="C1698" s="2" t="s">
        <v>75</v>
      </c>
      <c r="D1698" s="2" t="s">
        <v>55</v>
      </c>
      <c r="E1698" s="2" t="s">
        <v>57</v>
      </c>
      <c r="F1698" s="2" t="s">
        <v>32</v>
      </c>
      <c r="G1698" s="2" t="s">
        <v>159</v>
      </c>
      <c r="H1698" s="2" t="s">
        <v>61</v>
      </c>
      <c r="I1698" s="2">
        <v>58</v>
      </c>
      <c r="J1698" s="2">
        <v>0.80246913580246915</v>
      </c>
      <c r="K1698" s="2">
        <v>0.76171875</v>
      </c>
      <c r="L1698" s="2">
        <v>0.84782608695652173</v>
      </c>
      <c r="M1698" s="2" t="s">
        <v>74</v>
      </c>
      <c r="N1698" s="2" t="s">
        <v>3950</v>
      </c>
      <c r="O1698" s="2" t="s">
        <v>3951</v>
      </c>
      <c r="P1698" s="2">
        <v>1.7</v>
      </c>
    </row>
    <row r="1699" spans="1:16" ht="15.75" customHeight="1" x14ac:dyDescent="0.25">
      <c r="A1699" s="2" t="s">
        <v>147</v>
      </c>
      <c r="B1699" s="2" t="s">
        <v>73</v>
      </c>
      <c r="C1699" s="2" t="s">
        <v>75</v>
      </c>
      <c r="D1699" s="2" t="s">
        <v>55</v>
      </c>
      <c r="E1699" s="2" t="s">
        <v>57</v>
      </c>
      <c r="F1699" s="2" t="s">
        <v>32</v>
      </c>
      <c r="G1699" s="2" t="s">
        <v>164</v>
      </c>
      <c r="H1699" s="2" t="s">
        <v>61</v>
      </c>
      <c r="I1699" s="2">
        <v>59</v>
      </c>
      <c r="J1699" s="2">
        <v>0.79668049792531104</v>
      </c>
      <c r="K1699" s="2">
        <v>0.76190476190476186</v>
      </c>
      <c r="L1699" s="2">
        <v>0.83478260869565213</v>
      </c>
      <c r="M1699" s="2" t="s">
        <v>74</v>
      </c>
      <c r="N1699" s="2" t="s">
        <v>3952</v>
      </c>
      <c r="O1699" s="2" t="s">
        <v>3955</v>
      </c>
      <c r="P1699" s="2">
        <v>1.3</v>
      </c>
    </row>
    <row r="1700" spans="1:16" ht="15.75" customHeight="1" x14ac:dyDescent="0.25">
      <c r="A1700" s="2" t="s">
        <v>147</v>
      </c>
      <c r="B1700" s="2" t="s">
        <v>73</v>
      </c>
      <c r="C1700" s="2" t="s">
        <v>75</v>
      </c>
      <c r="D1700" s="2" t="s">
        <v>55</v>
      </c>
      <c r="E1700" s="2" t="s">
        <v>57</v>
      </c>
      <c r="F1700" s="2" t="s">
        <v>32</v>
      </c>
      <c r="G1700" s="2" t="s">
        <v>169</v>
      </c>
      <c r="H1700" s="2" t="s">
        <v>61</v>
      </c>
      <c r="I1700" s="2">
        <v>60</v>
      </c>
      <c r="J1700" s="2">
        <v>0.80334728033472802</v>
      </c>
      <c r="K1700" s="2">
        <v>0.77419354838709675</v>
      </c>
      <c r="L1700" s="2">
        <v>0.83478260869565213</v>
      </c>
      <c r="M1700" s="2" t="s">
        <v>74</v>
      </c>
      <c r="N1700" s="2" t="s">
        <v>3956</v>
      </c>
      <c r="O1700" s="2" t="s">
        <v>3957</v>
      </c>
      <c r="P1700" s="2">
        <v>1.3</v>
      </c>
    </row>
    <row r="1701" spans="1:16" ht="15.75" customHeight="1" x14ac:dyDescent="0.25">
      <c r="A1701" s="2" t="s">
        <v>147</v>
      </c>
      <c r="B1701" s="2" t="s">
        <v>73</v>
      </c>
      <c r="C1701" s="2" t="s">
        <v>75</v>
      </c>
      <c r="D1701" s="2" t="s">
        <v>55</v>
      </c>
      <c r="E1701" s="2" t="s">
        <v>57</v>
      </c>
      <c r="F1701" s="2" t="s">
        <v>32</v>
      </c>
      <c r="G1701" s="2" t="s">
        <v>174</v>
      </c>
      <c r="H1701" s="2" t="s">
        <v>61</v>
      </c>
      <c r="I1701" s="2">
        <v>61</v>
      </c>
      <c r="J1701" s="2">
        <v>0.78389830508474589</v>
      </c>
      <c r="K1701" s="2">
        <v>0.76446280991735538</v>
      </c>
      <c r="L1701" s="2">
        <v>0.80434782608695654</v>
      </c>
      <c r="M1701" s="2" t="s">
        <v>74</v>
      </c>
      <c r="N1701" s="2" t="s">
        <v>3958</v>
      </c>
      <c r="O1701" s="2" t="s">
        <v>3959</v>
      </c>
      <c r="P1701" s="2">
        <v>1.7</v>
      </c>
    </row>
    <row r="1702" spans="1:16" ht="15.75" customHeight="1" x14ac:dyDescent="0.25">
      <c r="A1702" s="2" t="s">
        <v>147</v>
      </c>
      <c r="B1702" s="2" t="s">
        <v>73</v>
      </c>
      <c r="C1702" s="2" t="s">
        <v>75</v>
      </c>
      <c r="D1702" s="2" t="s">
        <v>55</v>
      </c>
      <c r="E1702" s="2" t="s">
        <v>179</v>
      </c>
      <c r="F1702" s="2" t="s">
        <v>12</v>
      </c>
      <c r="G1702" s="2" t="s">
        <v>180</v>
      </c>
      <c r="H1702" s="2" t="s">
        <v>182</v>
      </c>
      <c r="I1702" s="2">
        <v>42</v>
      </c>
      <c r="J1702" s="2">
        <v>0.79665738161559885</v>
      </c>
      <c r="K1702" s="2">
        <v>0.75263157894736843</v>
      </c>
      <c r="L1702" s="2">
        <v>0.84615384615384615</v>
      </c>
      <c r="M1702" s="2" t="s">
        <v>74</v>
      </c>
      <c r="N1702" s="2" t="s">
        <v>3960</v>
      </c>
      <c r="O1702" s="2" t="s">
        <v>3961</v>
      </c>
      <c r="P1702" s="2">
        <v>1.6</v>
      </c>
    </row>
    <row r="1703" spans="1:16" ht="15.75" customHeight="1" x14ac:dyDescent="0.25">
      <c r="A1703" s="2" t="s">
        <v>147</v>
      </c>
      <c r="B1703" s="2" t="s">
        <v>73</v>
      </c>
      <c r="C1703" s="2" t="s">
        <v>75</v>
      </c>
      <c r="D1703" s="2" t="s">
        <v>55</v>
      </c>
      <c r="E1703" s="2" t="s">
        <v>179</v>
      </c>
      <c r="F1703" s="2" t="s">
        <v>12</v>
      </c>
      <c r="G1703" s="2" t="s">
        <v>186</v>
      </c>
      <c r="H1703" s="2" t="s">
        <v>182</v>
      </c>
      <c r="I1703" s="2">
        <v>43</v>
      </c>
      <c r="J1703" s="2">
        <v>0.7932960893854748</v>
      </c>
      <c r="K1703" s="2">
        <v>0.75132275132275128</v>
      </c>
      <c r="L1703" s="2">
        <v>0.84023668639053251</v>
      </c>
      <c r="M1703" s="2" t="s">
        <v>74</v>
      </c>
      <c r="N1703" s="2" t="s">
        <v>3962</v>
      </c>
      <c r="O1703" s="2" t="s">
        <v>3963</v>
      </c>
      <c r="P1703" s="2">
        <v>1.1000000000000001</v>
      </c>
    </row>
    <row r="1704" spans="1:16" ht="15.75" customHeight="1" x14ac:dyDescent="0.25">
      <c r="A1704" s="2" t="s">
        <v>147</v>
      </c>
      <c r="B1704" s="2" t="s">
        <v>73</v>
      </c>
      <c r="C1704" s="2" t="s">
        <v>75</v>
      </c>
      <c r="D1704" s="2" t="s">
        <v>55</v>
      </c>
      <c r="E1704" s="2" t="s">
        <v>179</v>
      </c>
      <c r="F1704" s="2" t="s">
        <v>12</v>
      </c>
      <c r="G1704" s="2" t="s">
        <v>192</v>
      </c>
      <c r="H1704" s="2" t="s">
        <v>182</v>
      </c>
      <c r="I1704" s="2">
        <v>44</v>
      </c>
      <c r="J1704" s="2">
        <v>0.82022471910112349</v>
      </c>
      <c r="K1704" s="2">
        <v>0.78074866310160429</v>
      </c>
      <c r="L1704" s="2">
        <v>0.86390532544378695</v>
      </c>
      <c r="M1704" s="2" t="s">
        <v>74</v>
      </c>
      <c r="N1704" s="2" t="s">
        <v>3964</v>
      </c>
      <c r="O1704" s="2" t="s">
        <v>3965</v>
      </c>
      <c r="P1704" s="2">
        <v>1.6</v>
      </c>
    </row>
    <row r="1705" spans="1:16" ht="15.75" customHeight="1" x14ac:dyDescent="0.25">
      <c r="A1705" s="2" t="s">
        <v>147</v>
      </c>
      <c r="B1705" s="2" t="s">
        <v>73</v>
      </c>
      <c r="C1705" s="2" t="s">
        <v>75</v>
      </c>
      <c r="D1705" s="2" t="s">
        <v>55</v>
      </c>
      <c r="E1705" s="2" t="s">
        <v>179</v>
      </c>
      <c r="F1705" s="2" t="s">
        <v>12</v>
      </c>
      <c r="G1705" s="2" t="s">
        <v>197</v>
      </c>
      <c r="H1705" s="2" t="s">
        <v>182</v>
      </c>
      <c r="I1705" s="2">
        <v>45</v>
      </c>
      <c r="J1705" s="2">
        <v>0.79436619718309853</v>
      </c>
      <c r="K1705" s="2">
        <v>0.75806451612903225</v>
      </c>
      <c r="L1705" s="2">
        <v>0.83431952662721898</v>
      </c>
      <c r="M1705" s="2" t="s">
        <v>74</v>
      </c>
      <c r="N1705" s="2" t="s">
        <v>3966</v>
      </c>
      <c r="O1705" s="2" t="s">
        <v>3967</v>
      </c>
      <c r="P1705" s="2">
        <v>1.1000000000000001</v>
      </c>
    </row>
    <row r="1706" spans="1:16" ht="15.75" customHeight="1" x14ac:dyDescent="0.25">
      <c r="A1706" s="2" t="s">
        <v>147</v>
      </c>
      <c r="B1706" s="2" t="s">
        <v>73</v>
      </c>
      <c r="C1706" s="2" t="s">
        <v>75</v>
      </c>
      <c r="D1706" s="2" t="s">
        <v>55</v>
      </c>
      <c r="E1706" s="2" t="s">
        <v>179</v>
      </c>
      <c r="F1706" s="2" t="s">
        <v>12</v>
      </c>
      <c r="G1706" s="2" t="s">
        <v>202</v>
      </c>
      <c r="H1706" s="2" t="s">
        <v>182</v>
      </c>
      <c r="I1706" s="2">
        <v>46</v>
      </c>
      <c r="J1706" s="2">
        <v>0.80115273775216145</v>
      </c>
      <c r="K1706" s="2">
        <v>0.7808988764044944</v>
      </c>
      <c r="L1706" s="2">
        <v>0.8224852071005917</v>
      </c>
      <c r="M1706" s="2" t="s">
        <v>74</v>
      </c>
      <c r="N1706" s="2" t="s">
        <v>3968</v>
      </c>
      <c r="O1706" s="2" t="s">
        <v>3969</v>
      </c>
      <c r="P1706" s="2">
        <v>1.1000000000000001</v>
      </c>
    </row>
    <row r="1707" spans="1:16" ht="15.75" customHeight="1" x14ac:dyDescent="0.25">
      <c r="A1707" s="2" t="s">
        <v>147</v>
      </c>
      <c r="B1707" s="2" t="s">
        <v>73</v>
      </c>
      <c r="C1707" s="2" t="s">
        <v>75</v>
      </c>
      <c r="D1707" s="2" t="s">
        <v>55</v>
      </c>
      <c r="E1707" s="2" t="s">
        <v>179</v>
      </c>
      <c r="F1707" s="2" t="s">
        <v>12</v>
      </c>
      <c r="G1707" s="2" t="s">
        <v>207</v>
      </c>
      <c r="H1707" s="2" t="s">
        <v>182</v>
      </c>
      <c r="I1707" s="2">
        <v>47</v>
      </c>
      <c r="J1707" s="2">
        <v>0.79661016949152552</v>
      </c>
      <c r="K1707" s="2">
        <v>0.76216216216216215</v>
      </c>
      <c r="L1707" s="2">
        <v>0.83431952662721898</v>
      </c>
      <c r="M1707" s="2" t="s">
        <v>74</v>
      </c>
      <c r="N1707" s="2" t="s">
        <v>3970</v>
      </c>
      <c r="O1707" s="2" t="s">
        <v>3971</v>
      </c>
      <c r="P1707" s="2">
        <v>1.1000000000000001</v>
      </c>
    </row>
    <row r="1708" spans="1:16" ht="15.75" customHeight="1" x14ac:dyDescent="0.25">
      <c r="A1708" s="2" t="s">
        <v>147</v>
      </c>
      <c r="B1708" s="2" t="s">
        <v>73</v>
      </c>
      <c r="C1708" s="2" t="s">
        <v>75</v>
      </c>
      <c r="D1708" s="2" t="s">
        <v>55</v>
      </c>
      <c r="E1708" s="2" t="s">
        <v>179</v>
      </c>
      <c r="F1708" s="2" t="s">
        <v>12</v>
      </c>
      <c r="G1708" s="2" t="s">
        <v>212</v>
      </c>
      <c r="H1708" s="2" t="s">
        <v>182</v>
      </c>
      <c r="I1708" s="2">
        <v>48</v>
      </c>
      <c r="J1708" s="2">
        <v>0.78309859154929573</v>
      </c>
      <c r="K1708" s="2">
        <v>0.74731182795698925</v>
      </c>
      <c r="L1708" s="2">
        <v>0.8224852071005917</v>
      </c>
      <c r="M1708" s="2" t="s">
        <v>74</v>
      </c>
      <c r="N1708" s="2" t="s">
        <v>3972</v>
      </c>
      <c r="O1708" s="2" t="s">
        <v>3973</v>
      </c>
      <c r="P1708" s="2">
        <v>1.6</v>
      </c>
    </row>
    <row r="1709" spans="1:16" ht="15.75" customHeight="1" x14ac:dyDescent="0.25">
      <c r="A1709" s="2" t="s">
        <v>147</v>
      </c>
      <c r="B1709" s="2" t="s">
        <v>73</v>
      </c>
      <c r="C1709" s="2" t="s">
        <v>75</v>
      </c>
      <c r="D1709" s="2" t="s">
        <v>55</v>
      </c>
      <c r="E1709" s="2" t="s">
        <v>179</v>
      </c>
      <c r="F1709" s="2" t="s">
        <v>12</v>
      </c>
      <c r="G1709" s="2" t="s">
        <v>217</v>
      </c>
      <c r="H1709" s="2" t="s">
        <v>182</v>
      </c>
      <c r="I1709" s="2">
        <v>49</v>
      </c>
      <c r="J1709" s="2">
        <v>0.80779944289693595</v>
      </c>
      <c r="K1709" s="2">
        <v>0.76315789473684215</v>
      </c>
      <c r="L1709" s="2">
        <v>0.85798816568047342</v>
      </c>
      <c r="M1709" s="2" t="s">
        <v>74</v>
      </c>
      <c r="N1709" s="2" t="s">
        <v>3974</v>
      </c>
      <c r="O1709" s="2" t="s">
        <v>3975</v>
      </c>
      <c r="P1709" s="2">
        <v>1.1000000000000001</v>
      </c>
    </row>
    <row r="1710" spans="1:16" ht="15.75" customHeight="1" x14ac:dyDescent="0.25">
      <c r="A1710" s="2" t="s">
        <v>147</v>
      </c>
      <c r="B1710" s="2" t="s">
        <v>73</v>
      </c>
      <c r="C1710" s="2" t="s">
        <v>75</v>
      </c>
      <c r="D1710" s="2" t="s">
        <v>55</v>
      </c>
      <c r="E1710" s="2" t="s">
        <v>179</v>
      </c>
      <c r="F1710" s="2" t="s">
        <v>12</v>
      </c>
      <c r="G1710" s="2" t="s">
        <v>222</v>
      </c>
      <c r="H1710" s="2" t="s">
        <v>182</v>
      </c>
      <c r="I1710" s="2">
        <v>50</v>
      </c>
      <c r="J1710" s="2">
        <v>0.82285714285714284</v>
      </c>
      <c r="K1710" s="2">
        <v>0.79558011049723754</v>
      </c>
      <c r="L1710" s="2">
        <v>0.85207100591715978</v>
      </c>
      <c r="M1710" s="2" t="s">
        <v>74</v>
      </c>
      <c r="N1710" s="2" t="s">
        <v>3976</v>
      </c>
      <c r="O1710" s="2" t="s">
        <v>3977</v>
      </c>
      <c r="P1710" s="2">
        <v>1.2</v>
      </c>
    </row>
    <row r="1711" spans="1:16" ht="15.75" customHeight="1" x14ac:dyDescent="0.25">
      <c r="A1711" s="2" t="s">
        <v>147</v>
      </c>
      <c r="B1711" s="2" t="s">
        <v>73</v>
      </c>
      <c r="C1711" s="2" t="s">
        <v>75</v>
      </c>
      <c r="D1711" s="2" t="s">
        <v>55</v>
      </c>
      <c r="E1711" s="2" t="s">
        <v>179</v>
      </c>
      <c r="F1711" s="2" t="s">
        <v>12</v>
      </c>
      <c r="G1711" s="2" t="s">
        <v>227</v>
      </c>
      <c r="H1711" s="2" t="s">
        <v>182</v>
      </c>
      <c r="I1711" s="2">
        <v>51</v>
      </c>
      <c r="J1711" s="2">
        <v>0.77777777777777779</v>
      </c>
      <c r="K1711" s="2">
        <v>0.73298429319371727</v>
      </c>
      <c r="L1711" s="2">
        <v>0.82840236686390534</v>
      </c>
      <c r="M1711" s="2" t="s">
        <v>74</v>
      </c>
      <c r="N1711" s="2" t="s">
        <v>3978</v>
      </c>
      <c r="O1711" s="2" t="s">
        <v>3979</v>
      </c>
      <c r="P1711" s="2">
        <v>1.1000000000000001</v>
      </c>
    </row>
    <row r="1712" spans="1:16" ht="15.75" customHeight="1" x14ac:dyDescent="0.25">
      <c r="A1712" s="2" t="s">
        <v>147</v>
      </c>
      <c r="B1712" s="2" t="s">
        <v>73</v>
      </c>
      <c r="C1712" s="2" t="s">
        <v>75</v>
      </c>
      <c r="D1712" s="2" t="s">
        <v>55</v>
      </c>
      <c r="E1712" s="2" t="s">
        <v>179</v>
      </c>
      <c r="F1712" s="2" t="s">
        <v>12</v>
      </c>
      <c r="G1712" s="2" t="s">
        <v>232</v>
      </c>
      <c r="H1712" s="2" t="s">
        <v>182</v>
      </c>
      <c r="I1712" s="2">
        <v>52</v>
      </c>
      <c r="J1712" s="2">
        <v>0.7921348314606742</v>
      </c>
      <c r="K1712" s="2">
        <v>0.75401069518716579</v>
      </c>
      <c r="L1712" s="2">
        <v>0.83431952662721898</v>
      </c>
      <c r="M1712" s="2" t="s">
        <v>74</v>
      </c>
      <c r="N1712" s="2" t="s">
        <v>3980</v>
      </c>
      <c r="O1712" s="2" t="s">
        <v>3981</v>
      </c>
      <c r="P1712" s="2">
        <v>1.5</v>
      </c>
    </row>
    <row r="1713" spans="1:16" ht="15.75" customHeight="1" x14ac:dyDescent="0.25">
      <c r="A1713" s="2" t="s">
        <v>147</v>
      </c>
      <c r="B1713" s="2" t="s">
        <v>73</v>
      </c>
      <c r="C1713" s="2" t="s">
        <v>75</v>
      </c>
      <c r="D1713" s="2" t="s">
        <v>55</v>
      </c>
      <c r="E1713" s="2" t="s">
        <v>179</v>
      </c>
      <c r="F1713" s="2" t="s">
        <v>12</v>
      </c>
      <c r="G1713" s="2" t="s">
        <v>237</v>
      </c>
      <c r="H1713" s="2" t="s">
        <v>182</v>
      </c>
      <c r="I1713" s="2">
        <v>53</v>
      </c>
      <c r="J1713" s="2">
        <v>0.80225988700564976</v>
      </c>
      <c r="K1713" s="2">
        <v>0.76756756756756761</v>
      </c>
      <c r="L1713" s="2">
        <v>0.84023668639053251</v>
      </c>
      <c r="M1713" s="2" t="s">
        <v>74</v>
      </c>
      <c r="N1713" s="2" t="s">
        <v>3982</v>
      </c>
      <c r="O1713" s="2" t="s">
        <v>3983</v>
      </c>
      <c r="P1713" s="2">
        <v>1.1000000000000001</v>
      </c>
    </row>
    <row r="1714" spans="1:16" ht="15.75" customHeight="1" x14ac:dyDescent="0.25">
      <c r="A1714" s="2" t="s">
        <v>147</v>
      </c>
      <c r="B1714" s="2" t="s">
        <v>73</v>
      </c>
      <c r="C1714" s="2" t="s">
        <v>75</v>
      </c>
      <c r="D1714" s="2" t="s">
        <v>55</v>
      </c>
      <c r="E1714" s="2" t="s">
        <v>179</v>
      </c>
      <c r="F1714" s="2" t="s">
        <v>12</v>
      </c>
      <c r="G1714" s="2" t="s">
        <v>242</v>
      </c>
      <c r="H1714" s="2" t="s">
        <v>182</v>
      </c>
      <c r="I1714" s="2">
        <v>54</v>
      </c>
      <c r="J1714" s="2">
        <v>0.78651685393258419</v>
      </c>
      <c r="K1714" s="2">
        <v>0.74866310160427807</v>
      </c>
      <c r="L1714" s="2">
        <v>0.82840236686390534</v>
      </c>
      <c r="M1714" s="2" t="s">
        <v>74</v>
      </c>
      <c r="N1714" s="2" t="s">
        <v>3984</v>
      </c>
      <c r="O1714" s="2" t="s">
        <v>3985</v>
      </c>
      <c r="P1714" s="2">
        <v>1.1000000000000001</v>
      </c>
    </row>
    <row r="1715" spans="1:16" ht="15.75" customHeight="1" x14ac:dyDescent="0.25">
      <c r="A1715" s="2" t="s">
        <v>147</v>
      </c>
      <c r="B1715" s="2" t="s">
        <v>73</v>
      </c>
      <c r="C1715" s="2" t="s">
        <v>75</v>
      </c>
      <c r="D1715" s="2" t="s">
        <v>55</v>
      </c>
      <c r="E1715" s="2" t="s">
        <v>179</v>
      </c>
      <c r="F1715" s="2" t="s">
        <v>12</v>
      </c>
      <c r="G1715" s="2" t="s">
        <v>247</v>
      </c>
      <c r="H1715" s="2" t="s">
        <v>182</v>
      </c>
      <c r="I1715" s="2">
        <v>55</v>
      </c>
      <c r="J1715" s="2">
        <v>0.82485875706214684</v>
      </c>
      <c r="K1715" s="2">
        <v>0.78918918918918923</v>
      </c>
      <c r="L1715" s="2">
        <v>0.86390532544378695</v>
      </c>
      <c r="M1715" s="2" t="s">
        <v>74</v>
      </c>
      <c r="N1715" s="2" t="s">
        <v>3986</v>
      </c>
      <c r="O1715" s="2" t="s">
        <v>3987</v>
      </c>
      <c r="P1715" s="2">
        <v>1.5</v>
      </c>
    </row>
    <row r="1716" spans="1:16" ht="15.75" customHeight="1" x14ac:dyDescent="0.25">
      <c r="A1716" s="2" t="s">
        <v>147</v>
      </c>
      <c r="B1716" s="2" t="s">
        <v>73</v>
      </c>
      <c r="C1716" s="2" t="s">
        <v>75</v>
      </c>
      <c r="D1716" s="2" t="s">
        <v>55</v>
      </c>
      <c r="E1716" s="2" t="s">
        <v>179</v>
      </c>
      <c r="F1716" s="2" t="s">
        <v>12</v>
      </c>
      <c r="G1716" s="2" t="s">
        <v>252</v>
      </c>
      <c r="H1716" s="2" t="s">
        <v>182</v>
      </c>
      <c r="I1716" s="2">
        <v>56</v>
      </c>
      <c r="J1716" s="2">
        <v>0.80341880341880345</v>
      </c>
      <c r="K1716" s="2">
        <v>0.77472527472527475</v>
      </c>
      <c r="L1716" s="2">
        <v>0.83431952662721898</v>
      </c>
      <c r="M1716" s="2" t="s">
        <v>74</v>
      </c>
      <c r="N1716" s="2" t="s">
        <v>3988</v>
      </c>
      <c r="O1716" s="2" t="s">
        <v>3989</v>
      </c>
      <c r="P1716" s="2">
        <v>1.2</v>
      </c>
    </row>
    <row r="1717" spans="1:16" ht="15.75" customHeight="1" x14ac:dyDescent="0.25">
      <c r="A1717" s="2" t="s">
        <v>147</v>
      </c>
      <c r="B1717" s="2" t="s">
        <v>73</v>
      </c>
      <c r="C1717" s="2" t="s">
        <v>75</v>
      </c>
      <c r="D1717" s="2" t="s">
        <v>55</v>
      </c>
      <c r="E1717" s="2" t="s">
        <v>179</v>
      </c>
      <c r="F1717" s="2" t="s">
        <v>12</v>
      </c>
      <c r="G1717" s="2" t="s">
        <v>257</v>
      </c>
      <c r="H1717" s="2" t="s">
        <v>182</v>
      </c>
      <c r="I1717" s="2">
        <v>57</v>
      </c>
      <c r="J1717" s="2">
        <v>0.79428571428571437</v>
      </c>
      <c r="K1717" s="2">
        <v>0.76795580110497241</v>
      </c>
      <c r="L1717" s="2">
        <v>0.8224852071005917</v>
      </c>
      <c r="M1717" s="2" t="s">
        <v>74</v>
      </c>
      <c r="N1717" s="2" t="s">
        <v>3990</v>
      </c>
      <c r="O1717" s="2" t="s">
        <v>3991</v>
      </c>
      <c r="P1717" s="2">
        <v>1.1000000000000001</v>
      </c>
    </row>
    <row r="1718" spans="1:16" ht="15.75" customHeight="1" x14ac:dyDescent="0.25">
      <c r="A1718" s="2" t="s">
        <v>147</v>
      </c>
      <c r="B1718" s="2" t="s">
        <v>73</v>
      </c>
      <c r="C1718" s="2" t="s">
        <v>75</v>
      </c>
      <c r="D1718" s="2" t="s">
        <v>55</v>
      </c>
      <c r="E1718" s="2" t="s">
        <v>179</v>
      </c>
      <c r="F1718" s="2" t="s">
        <v>12</v>
      </c>
      <c r="G1718" s="2" t="s">
        <v>262</v>
      </c>
      <c r="H1718" s="2" t="s">
        <v>182</v>
      </c>
      <c r="I1718" s="2">
        <v>58</v>
      </c>
      <c r="J1718" s="2">
        <v>0.79320113314447593</v>
      </c>
      <c r="K1718" s="2">
        <v>0.76086956521739135</v>
      </c>
      <c r="L1718" s="2">
        <v>0.82840236686390534</v>
      </c>
      <c r="M1718" s="2" t="s">
        <v>74</v>
      </c>
      <c r="N1718" s="2" t="s">
        <v>3992</v>
      </c>
      <c r="O1718" s="2" t="s">
        <v>3993</v>
      </c>
      <c r="P1718" s="2">
        <v>1.1000000000000001</v>
      </c>
    </row>
    <row r="1719" spans="1:16" ht="15.75" customHeight="1" x14ac:dyDescent="0.25">
      <c r="A1719" s="2" t="s">
        <v>147</v>
      </c>
      <c r="B1719" s="2" t="s">
        <v>73</v>
      </c>
      <c r="C1719" s="2" t="s">
        <v>75</v>
      </c>
      <c r="D1719" s="2" t="s">
        <v>55</v>
      </c>
      <c r="E1719" s="2" t="s">
        <v>179</v>
      </c>
      <c r="F1719" s="2" t="s">
        <v>12</v>
      </c>
      <c r="G1719" s="2" t="s">
        <v>267</v>
      </c>
      <c r="H1719" s="2" t="s">
        <v>182</v>
      </c>
      <c r="I1719" s="2">
        <v>59</v>
      </c>
      <c r="J1719" s="2">
        <v>0.79775280898876411</v>
      </c>
      <c r="K1719" s="2">
        <v>0.75935828877005351</v>
      </c>
      <c r="L1719" s="2">
        <v>0.84023668639053251</v>
      </c>
      <c r="M1719" s="2" t="s">
        <v>74</v>
      </c>
      <c r="N1719" s="2" t="s">
        <v>3994</v>
      </c>
      <c r="O1719" s="2" t="s">
        <v>3995</v>
      </c>
      <c r="P1719" s="2">
        <v>1.5</v>
      </c>
    </row>
    <row r="1720" spans="1:16" ht="15.75" customHeight="1" x14ac:dyDescent="0.25">
      <c r="A1720" s="2" t="s">
        <v>147</v>
      </c>
      <c r="B1720" s="2" t="s">
        <v>73</v>
      </c>
      <c r="C1720" s="2" t="s">
        <v>75</v>
      </c>
      <c r="D1720" s="2" t="s">
        <v>55</v>
      </c>
      <c r="E1720" s="2" t="s">
        <v>179</v>
      </c>
      <c r="F1720" s="2" t="s">
        <v>12</v>
      </c>
      <c r="G1720" s="2" t="s">
        <v>272</v>
      </c>
      <c r="H1720" s="2" t="s">
        <v>182</v>
      </c>
      <c r="I1720" s="2">
        <v>60</v>
      </c>
      <c r="J1720" s="2">
        <v>0.7932960893854748</v>
      </c>
      <c r="K1720" s="2">
        <v>0.75132275132275128</v>
      </c>
      <c r="L1720" s="2">
        <v>0.84023668639053251</v>
      </c>
      <c r="M1720" s="2" t="s">
        <v>74</v>
      </c>
      <c r="N1720" s="2" t="s">
        <v>3996</v>
      </c>
      <c r="O1720" s="2" t="s">
        <v>3997</v>
      </c>
      <c r="P1720" s="2">
        <v>1.2</v>
      </c>
    </row>
    <row r="1721" spans="1:16" ht="15.75" customHeight="1" x14ac:dyDescent="0.25">
      <c r="A1721" s="2" t="s">
        <v>147</v>
      </c>
      <c r="B1721" s="2" t="s">
        <v>73</v>
      </c>
      <c r="C1721" s="2" t="s">
        <v>75</v>
      </c>
      <c r="D1721" s="2" t="s">
        <v>55</v>
      </c>
      <c r="E1721" s="2" t="s">
        <v>179</v>
      </c>
      <c r="F1721" s="2" t="s">
        <v>12</v>
      </c>
      <c r="G1721" s="2" t="s">
        <v>277</v>
      </c>
      <c r="H1721" s="2" t="s">
        <v>182</v>
      </c>
      <c r="I1721" s="2">
        <v>61</v>
      </c>
      <c r="J1721" s="2">
        <v>0.79999999999999982</v>
      </c>
      <c r="K1721" s="2">
        <v>0.76344086021505375</v>
      </c>
      <c r="L1721" s="2">
        <v>0.84023668639053251</v>
      </c>
      <c r="M1721" s="2" t="s">
        <v>74</v>
      </c>
      <c r="N1721" s="2" t="s">
        <v>3998</v>
      </c>
      <c r="O1721" s="2" t="s">
        <v>3999</v>
      </c>
      <c r="P1721" s="2">
        <v>1.1000000000000001</v>
      </c>
    </row>
    <row r="1722" spans="1:16" ht="15.75" customHeight="1" x14ac:dyDescent="0.25">
      <c r="A1722" s="2" t="s">
        <v>147</v>
      </c>
      <c r="B1722" s="2" t="s">
        <v>73</v>
      </c>
      <c r="C1722" s="2" t="s">
        <v>75</v>
      </c>
      <c r="D1722" s="2" t="s">
        <v>55</v>
      </c>
      <c r="E1722" s="2" t="s">
        <v>282</v>
      </c>
      <c r="F1722" s="2" t="s">
        <v>26</v>
      </c>
      <c r="G1722" s="2" t="s">
        <v>283</v>
      </c>
      <c r="H1722" s="2" t="s">
        <v>285</v>
      </c>
      <c r="I1722" s="2">
        <v>42</v>
      </c>
      <c r="J1722" s="2">
        <v>0.81959910913140299</v>
      </c>
      <c r="K1722" s="2">
        <v>0.81057268722466957</v>
      </c>
      <c r="L1722" s="2">
        <v>0.8288288288288288</v>
      </c>
      <c r="M1722" s="2" t="s">
        <v>74</v>
      </c>
      <c r="N1722" s="2" t="s">
        <v>4000</v>
      </c>
      <c r="O1722" s="2" t="s">
        <v>4001</v>
      </c>
      <c r="P1722" s="2">
        <v>1.8</v>
      </c>
    </row>
    <row r="1723" spans="1:16" ht="15.75" customHeight="1" x14ac:dyDescent="0.25">
      <c r="A1723" s="2" t="s">
        <v>147</v>
      </c>
      <c r="B1723" s="2" t="s">
        <v>73</v>
      </c>
      <c r="C1723" s="2" t="s">
        <v>75</v>
      </c>
      <c r="D1723" s="2" t="s">
        <v>55</v>
      </c>
      <c r="E1723" s="2" t="s">
        <v>282</v>
      </c>
      <c r="F1723" s="2" t="s">
        <v>26</v>
      </c>
      <c r="G1723" s="2" t="s">
        <v>289</v>
      </c>
      <c r="H1723" s="2" t="s">
        <v>285</v>
      </c>
      <c r="I1723" s="2">
        <v>43</v>
      </c>
      <c r="J1723" s="2">
        <v>0.79385964912280704</v>
      </c>
      <c r="K1723" s="2">
        <v>0.77350427350427353</v>
      </c>
      <c r="L1723" s="2">
        <v>0.81531531531531531</v>
      </c>
      <c r="M1723" s="2" t="s">
        <v>74</v>
      </c>
      <c r="N1723" s="2" t="s">
        <v>4002</v>
      </c>
      <c r="O1723" s="2" t="s">
        <v>4003</v>
      </c>
      <c r="P1723" s="2">
        <v>1.3</v>
      </c>
    </row>
    <row r="1724" spans="1:16" ht="15.75" customHeight="1" x14ac:dyDescent="0.25">
      <c r="A1724" s="2" t="s">
        <v>147</v>
      </c>
      <c r="B1724" s="2" t="s">
        <v>73</v>
      </c>
      <c r="C1724" s="2" t="s">
        <v>75</v>
      </c>
      <c r="D1724" s="2" t="s">
        <v>55</v>
      </c>
      <c r="E1724" s="2" t="s">
        <v>282</v>
      </c>
      <c r="F1724" s="2" t="s">
        <v>26</v>
      </c>
      <c r="G1724" s="2" t="s">
        <v>294</v>
      </c>
      <c r="H1724" s="2" t="s">
        <v>285</v>
      </c>
      <c r="I1724" s="2">
        <v>44</v>
      </c>
      <c r="J1724" s="2">
        <v>0.79212253829321666</v>
      </c>
      <c r="K1724" s="2">
        <v>0.77021276595744681</v>
      </c>
      <c r="L1724" s="2">
        <v>0.81531531531531531</v>
      </c>
      <c r="M1724" s="2" t="s">
        <v>74</v>
      </c>
      <c r="N1724" s="2" t="s">
        <v>4004</v>
      </c>
      <c r="O1724" s="2" t="s">
        <v>4005</v>
      </c>
      <c r="P1724" s="2">
        <v>1.3</v>
      </c>
    </row>
    <row r="1725" spans="1:16" ht="15.75" customHeight="1" x14ac:dyDescent="0.25">
      <c r="A1725" s="2" t="s">
        <v>147</v>
      </c>
      <c r="B1725" s="2" t="s">
        <v>73</v>
      </c>
      <c r="C1725" s="2" t="s">
        <v>75</v>
      </c>
      <c r="D1725" s="2" t="s">
        <v>55</v>
      </c>
      <c r="E1725" s="2" t="s">
        <v>282</v>
      </c>
      <c r="F1725" s="2" t="s">
        <v>26</v>
      </c>
      <c r="G1725" s="2" t="s">
        <v>299</v>
      </c>
      <c r="H1725" s="2" t="s">
        <v>285</v>
      </c>
      <c r="I1725" s="2">
        <v>45</v>
      </c>
      <c r="J1725" s="2">
        <v>0.80616740088105721</v>
      </c>
      <c r="K1725" s="2">
        <v>0.78879310344827591</v>
      </c>
      <c r="L1725" s="2">
        <v>0.82432432432432434</v>
      </c>
      <c r="M1725" s="2" t="s">
        <v>74</v>
      </c>
      <c r="N1725" s="2" t="s">
        <v>4006</v>
      </c>
      <c r="O1725" s="2" t="s">
        <v>4007</v>
      </c>
      <c r="P1725" s="2">
        <v>1.7</v>
      </c>
    </row>
    <row r="1726" spans="1:16" ht="15.75" customHeight="1" x14ac:dyDescent="0.25">
      <c r="A1726" s="2" t="s">
        <v>147</v>
      </c>
      <c r="B1726" s="2" t="s">
        <v>73</v>
      </c>
      <c r="C1726" s="2" t="s">
        <v>75</v>
      </c>
      <c r="D1726" s="2" t="s">
        <v>55</v>
      </c>
      <c r="E1726" s="2" t="s">
        <v>282</v>
      </c>
      <c r="F1726" s="2" t="s">
        <v>26</v>
      </c>
      <c r="G1726" s="2" t="s">
        <v>304</v>
      </c>
      <c r="H1726" s="2" t="s">
        <v>285</v>
      </c>
      <c r="I1726" s="2">
        <v>46</v>
      </c>
      <c r="J1726" s="2">
        <v>0.82456140350877194</v>
      </c>
      <c r="K1726" s="2">
        <v>0.80341880341880345</v>
      </c>
      <c r="L1726" s="2">
        <v>0.84684684684684686</v>
      </c>
      <c r="M1726" s="2" t="s">
        <v>74</v>
      </c>
      <c r="N1726" s="2" t="s">
        <v>4008</v>
      </c>
      <c r="O1726" s="2" t="s">
        <v>4009</v>
      </c>
      <c r="P1726" s="2">
        <v>1.3</v>
      </c>
    </row>
    <row r="1727" spans="1:16" ht="15.75" customHeight="1" x14ac:dyDescent="0.25">
      <c r="A1727" s="2" t="s">
        <v>147</v>
      </c>
      <c r="B1727" s="2" t="s">
        <v>73</v>
      </c>
      <c r="C1727" s="2" t="s">
        <v>75</v>
      </c>
      <c r="D1727" s="2" t="s">
        <v>55</v>
      </c>
      <c r="E1727" s="2" t="s">
        <v>282</v>
      </c>
      <c r="F1727" s="2" t="s">
        <v>26</v>
      </c>
      <c r="G1727" s="2" t="s">
        <v>309</v>
      </c>
      <c r="H1727" s="2" t="s">
        <v>285</v>
      </c>
      <c r="I1727" s="2">
        <v>47</v>
      </c>
      <c r="J1727" s="2">
        <v>0.80176211453744495</v>
      </c>
      <c r="K1727" s="2">
        <v>0.78448275862068961</v>
      </c>
      <c r="L1727" s="2">
        <v>0.81981981981981977</v>
      </c>
      <c r="M1727" s="2" t="s">
        <v>74</v>
      </c>
      <c r="N1727" s="2" t="s">
        <v>4010</v>
      </c>
      <c r="O1727" s="2" t="s">
        <v>4011</v>
      </c>
      <c r="P1727" s="2">
        <v>1.3</v>
      </c>
    </row>
    <row r="1728" spans="1:16" ht="15.75" customHeight="1" x14ac:dyDescent="0.25">
      <c r="A1728" s="2" t="s">
        <v>147</v>
      </c>
      <c r="B1728" s="2" t="s">
        <v>73</v>
      </c>
      <c r="C1728" s="2" t="s">
        <v>75</v>
      </c>
      <c r="D1728" s="2" t="s">
        <v>55</v>
      </c>
      <c r="E1728" s="2" t="s">
        <v>282</v>
      </c>
      <c r="F1728" s="2" t="s">
        <v>26</v>
      </c>
      <c r="G1728" s="2" t="s">
        <v>314</v>
      </c>
      <c r="H1728" s="2" t="s">
        <v>285</v>
      </c>
      <c r="I1728" s="2">
        <v>48</v>
      </c>
      <c r="J1728" s="2">
        <v>0.79560439560439566</v>
      </c>
      <c r="K1728" s="2">
        <v>0.77682403433476399</v>
      </c>
      <c r="L1728" s="2">
        <v>0.81531531531531531</v>
      </c>
      <c r="M1728" s="2" t="s">
        <v>74</v>
      </c>
      <c r="N1728" s="2" t="s">
        <v>4012</v>
      </c>
      <c r="O1728" s="2" t="s">
        <v>4013</v>
      </c>
      <c r="P1728" s="2">
        <v>1.7</v>
      </c>
    </row>
    <row r="1729" spans="1:16" ht="15.75" customHeight="1" x14ac:dyDescent="0.25">
      <c r="A1729" s="2" t="s">
        <v>147</v>
      </c>
      <c r="B1729" s="2" t="s">
        <v>73</v>
      </c>
      <c r="C1729" s="2" t="s">
        <v>75</v>
      </c>
      <c r="D1729" s="2" t="s">
        <v>55</v>
      </c>
      <c r="E1729" s="2" t="s">
        <v>282</v>
      </c>
      <c r="F1729" s="2" t="s">
        <v>26</v>
      </c>
      <c r="G1729" s="2" t="s">
        <v>319</v>
      </c>
      <c r="H1729" s="2" t="s">
        <v>285</v>
      </c>
      <c r="I1729" s="2">
        <v>49</v>
      </c>
      <c r="J1729" s="2">
        <v>0.80530973451327426</v>
      </c>
      <c r="K1729" s="2">
        <v>0.79130434782608694</v>
      </c>
      <c r="L1729" s="2">
        <v>0.81981981981981977</v>
      </c>
      <c r="M1729" s="2" t="s">
        <v>74</v>
      </c>
      <c r="N1729" s="2" t="s">
        <v>4014</v>
      </c>
      <c r="O1729" s="2" t="s">
        <v>4015</v>
      </c>
      <c r="P1729" s="2">
        <v>1.3</v>
      </c>
    </row>
    <row r="1730" spans="1:16" ht="15.75" customHeight="1" x14ac:dyDescent="0.25">
      <c r="A1730" s="2" t="s">
        <v>147</v>
      </c>
      <c r="B1730" s="2" t="s">
        <v>73</v>
      </c>
      <c r="C1730" s="2" t="s">
        <v>75</v>
      </c>
      <c r="D1730" s="2" t="s">
        <v>55</v>
      </c>
      <c r="E1730" s="2" t="s">
        <v>282</v>
      </c>
      <c r="F1730" s="2" t="s">
        <v>26</v>
      </c>
      <c r="G1730" s="2" t="s">
        <v>324</v>
      </c>
      <c r="H1730" s="2" t="s">
        <v>285</v>
      </c>
      <c r="I1730" s="2">
        <v>50</v>
      </c>
      <c r="J1730" s="2">
        <v>0.79120879120879117</v>
      </c>
      <c r="K1730" s="2">
        <v>0.77253218884120167</v>
      </c>
      <c r="L1730" s="2">
        <v>0.81081081081081086</v>
      </c>
      <c r="M1730" s="2" t="s">
        <v>74</v>
      </c>
      <c r="N1730" s="2" t="s">
        <v>4016</v>
      </c>
      <c r="O1730" s="2" t="s">
        <v>4017</v>
      </c>
      <c r="P1730" s="2">
        <v>1.7</v>
      </c>
    </row>
    <row r="1731" spans="1:16" ht="15.75" customHeight="1" x14ac:dyDescent="0.25">
      <c r="A1731" s="2" t="s">
        <v>147</v>
      </c>
      <c r="B1731" s="2" t="s">
        <v>73</v>
      </c>
      <c r="C1731" s="2" t="s">
        <v>75</v>
      </c>
      <c r="D1731" s="2" t="s">
        <v>55</v>
      </c>
      <c r="E1731" s="2" t="s">
        <v>282</v>
      </c>
      <c r="F1731" s="2" t="s">
        <v>26</v>
      </c>
      <c r="G1731" s="2" t="s">
        <v>329</v>
      </c>
      <c r="H1731" s="2" t="s">
        <v>285</v>
      </c>
      <c r="I1731" s="2">
        <v>51</v>
      </c>
      <c r="J1731" s="2">
        <v>0.82819383259911894</v>
      </c>
      <c r="K1731" s="2">
        <v>0.81034482758620685</v>
      </c>
      <c r="L1731" s="2">
        <v>0.84684684684684686</v>
      </c>
      <c r="M1731" s="2" t="s">
        <v>74</v>
      </c>
      <c r="N1731" s="2" t="s">
        <v>4018</v>
      </c>
      <c r="O1731" s="2" t="s">
        <v>4019</v>
      </c>
      <c r="P1731" s="2">
        <v>1.4</v>
      </c>
    </row>
    <row r="1732" spans="1:16" ht="15.75" customHeight="1" x14ac:dyDescent="0.25">
      <c r="A1732" s="2" t="s">
        <v>147</v>
      </c>
      <c r="B1732" s="2" t="s">
        <v>73</v>
      </c>
      <c r="C1732" s="2" t="s">
        <v>75</v>
      </c>
      <c r="D1732" s="2" t="s">
        <v>55</v>
      </c>
      <c r="E1732" s="2" t="s">
        <v>282</v>
      </c>
      <c r="F1732" s="2" t="s">
        <v>26</v>
      </c>
      <c r="G1732" s="2" t="s">
        <v>334</v>
      </c>
      <c r="H1732" s="2" t="s">
        <v>285</v>
      </c>
      <c r="I1732" s="2">
        <v>52</v>
      </c>
      <c r="J1732" s="2">
        <v>0.81152993348115299</v>
      </c>
      <c r="K1732" s="2">
        <v>0.79912663755458513</v>
      </c>
      <c r="L1732" s="2">
        <v>0.82432432432432434</v>
      </c>
      <c r="M1732" s="2" t="s">
        <v>74</v>
      </c>
      <c r="N1732" s="2" t="s">
        <v>4020</v>
      </c>
      <c r="O1732" s="2" t="s">
        <v>4021</v>
      </c>
      <c r="P1732" s="2">
        <v>1.3</v>
      </c>
    </row>
    <row r="1733" spans="1:16" ht="15.75" customHeight="1" x14ac:dyDescent="0.25">
      <c r="A1733" s="2" t="s">
        <v>147</v>
      </c>
      <c r="B1733" s="2" t="s">
        <v>73</v>
      </c>
      <c r="C1733" s="2" t="s">
        <v>75</v>
      </c>
      <c r="D1733" s="2" t="s">
        <v>55</v>
      </c>
      <c r="E1733" s="2" t="s">
        <v>282</v>
      </c>
      <c r="F1733" s="2" t="s">
        <v>26</v>
      </c>
      <c r="G1733" s="2" t="s">
        <v>339</v>
      </c>
      <c r="H1733" s="2" t="s">
        <v>285</v>
      </c>
      <c r="I1733" s="2">
        <v>53</v>
      </c>
      <c r="J1733" s="2">
        <v>0.79911699779249445</v>
      </c>
      <c r="K1733" s="2">
        <v>0.78354978354978355</v>
      </c>
      <c r="L1733" s="2">
        <v>0.81531531531531531</v>
      </c>
      <c r="M1733" s="2" t="s">
        <v>74</v>
      </c>
      <c r="N1733" s="2" t="s">
        <v>4022</v>
      </c>
      <c r="O1733" s="2" t="s">
        <v>4023</v>
      </c>
      <c r="P1733" s="2">
        <v>1.7</v>
      </c>
    </row>
    <row r="1734" spans="1:16" ht="15.75" customHeight="1" x14ac:dyDescent="0.25">
      <c r="A1734" s="2" t="s">
        <v>147</v>
      </c>
      <c r="B1734" s="2" t="s">
        <v>73</v>
      </c>
      <c r="C1734" s="2" t="s">
        <v>75</v>
      </c>
      <c r="D1734" s="2" t="s">
        <v>55</v>
      </c>
      <c r="E1734" s="2" t="s">
        <v>282</v>
      </c>
      <c r="F1734" s="2" t="s">
        <v>26</v>
      </c>
      <c r="G1734" s="2" t="s">
        <v>344</v>
      </c>
      <c r="H1734" s="2" t="s">
        <v>285</v>
      </c>
      <c r="I1734" s="2">
        <v>54</v>
      </c>
      <c r="J1734" s="2">
        <v>0.80266075388026614</v>
      </c>
      <c r="K1734" s="2">
        <v>0.79039301310043664</v>
      </c>
      <c r="L1734" s="2">
        <v>0.81531531531531531</v>
      </c>
      <c r="M1734" s="2" t="s">
        <v>74</v>
      </c>
      <c r="N1734" s="2" t="s">
        <v>4024</v>
      </c>
      <c r="O1734" s="2" t="s">
        <v>4025</v>
      </c>
      <c r="P1734" s="2">
        <v>1.3</v>
      </c>
    </row>
    <row r="1735" spans="1:16" ht="15.75" customHeight="1" x14ac:dyDescent="0.25">
      <c r="A1735" s="2" t="s">
        <v>147</v>
      </c>
      <c r="B1735" s="2" t="s">
        <v>73</v>
      </c>
      <c r="C1735" s="2" t="s">
        <v>75</v>
      </c>
      <c r="D1735" s="2" t="s">
        <v>55</v>
      </c>
      <c r="E1735" s="2" t="s">
        <v>282</v>
      </c>
      <c r="F1735" s="2" t="s">
        <v>26</v>
      </c>
      <c r="G1735" s="2" t="s">
        <v>351</v>
      </c>
      <c r="H1735" s="2" t="s">
        <v>285</v>
      </c>
      <c r="I1735" s="2">
        <v>55</v>
      </c>
      <c r="J1735" s="2">
        <v>0.80623608017817361</v>
      </c>
      <c r="K1735" s="2">
        <v>0.79735682819383258</v>
      </c>
      <c r="L1735" s="2">
        <v>0.81531531531531531</v>
      </c>
      <c r="M1735" s="2" t="s">
        <v>74</v>
      </c>
      <c r="N1735" s="2" t="s">
        <v>4026</v>
      </c>
      <c r="O1735" s="2" t="s">
        <v>4027</v>
      </c>
      <c r="P1735" s="2">
        <v>1.3</v>
      </c>
    </row>
    <row r="1736" spans="1:16" ht="15.75" customHeight="1" x14ac:dyDescent="0.25">
      <c r="A1736" s="2" t="s">
        <v>147</v>
      </c>
      <c r="B1736" s="2" t="s">
        <v>73</v>
      </c>
      <c r="C1736" s="2" t="s">
        <v>75</v>
      </c>
      <c r="D1736" s="2" t="s">
        <v>55</v>
      </c>
      <c r="E1736" s="2" t="s">
        <v>282</v>
      </c>
      <c r="F1736" s="2" t="s">
        <v>26</v>
      </c>
      <c r="G1736" s="2" t="s">
        <v>367</v>
      </c>
      <c r="H1736" s="2" t="s">
        <v>285</v>
      </c>
      <c r="I1736" s="2">
        <v>56</v>
      </c>
      <c r="J1736" s="2">
        <v>0.79302832244008714</v>
      </c>
      <c r="K1736" s="2">
        <v>0.76793248945147674</v>
      </c>
      <c r="L1736" s="2">
        <v>0.81981981981981977</v>
      </c>
      <c r="M1736" s="2" t="s">
        <v>74</v>
      </c>
      <c r="N1736" s="2" t="s">
        <v>4028</v>
      </c>
      <c r="O1736" s="2" t="s">
        <v>4029</v>
      </c>
      <c r="P1736" s="2">
        <v>1.8</v>
      </c>
    </row>
    <row r="1737" spans="1:16" ht="15.75" customHeight="1" x14ac:dyDescent="0.25">
      <c r="A1737" s="2" t="s">
        <v>147</v>
      </c>
      <c r="B1737" s="2" t="s">
        <v>73</v>
      </c>
      <c r="C1737" s="2" t="s">
        <v>75</v>
      </c>
      <c r="D1737" s="2" t="s">
        <v>55</v>
      </c>
      <c r="E1737" s="2" t="s">
        <v>282</v>
      </c>
      <c r="F1737" s="2" t="s">
        <v>26</v>
      </c>
      <c r="G1737" s="2" t="s">
        <v>380</v>
      </c>
      <c r="H1737" s="2" t="s">
        <v>285</v>
      </c>
      <c r="I1737" s="2">
        <v>57</v>
      </c>
      <c r="J1737" s="2">
        <v>0.81400437636761491</v>
      </c>
      <c r="K1737" s="2">
        <v>0.79148936170212769</v>
      </c>
      <c r="L1737" s="2">
        <v>0.83783783783783783</v>
      </c>
      <c r="M1737" s="2" t="s">
        <v>74</v>
      </c>
      <c r="N1737" s="2" t="s">
        <v>4030</v>
      </c>
      <c r="O1737" s="2" t="s">
        <v>4031</v>
      </c>
      <c r="P1737" s="2">
        <v>1.3</v>
      </c>
    </row>
    <row r="1738" spans="1:16" ht="15.75" customHeight="1" x14ac:dyDescent="0.25">
      <c r="A1738" s="2" t="s">
        <v>147</v>
      </c>
      <c r="B1738" s="2" t="s">
        <v>73</v>
      </c>
      <c r="C1738" s="2" t="s">
        <v>75</v>
      </c>
      <c r="D1738" s="2" t="s">
        <v>55</v>
      </c>
      <c r="E1738" s="2" t="s">
        <v>282</v>
      </c>
      <c r="F1738" s="2" t="s">
        <v>26</v>
      </c>
      <c r="G1738" s="2" t="s">
        <v>390</v>
      </c>
      <c r="H1738" s="2" t="s">
        <v>285</v>
      </c>
      <c r="I1738" s="2">
        <v>58</v>
      </c>
      <c r="J1738" s="2">
        <v>0.81140350877192979</v>
      </c>
      <c r="K1738" s="2">
        <v>0.79059829059829057</v>
      </c>
      <c r="L1738" s="2">
        <v>0.83333333333333337</v>
      </c>
      <c r="M1738" s="2" t="s">
        <v>74</v>
      </c>
      <c r="N1738" s="2" t="s">
        <v>4032</v>
      </c>
      <c r="O1738" s="2" t="s">
        <v>4033</v>
      </c>
      <c r="P1738" s="2">
        <v>1.3</v>
      </c>
    </row>
    <row r="1739" spans="1:16" ht="15.75" customHeight="1" x14ac:dyDescent="0.25">
      <c r="A1739" s="2" t="s">
        <v>147</v>
      </c>
      <c r="B1739" s="2" t="s">
        <v>73</v>
      </c>
      <c r="C1739" s="2" t="s">
        <v>75</v>
      </c>
      <c r="D1739" s="2" t="s">
        <v>55</v>
      </c>
      <c r="E1739" s="2" t="s">
        <v>282</v>
      </c>
      <c r="F1739" s="2" t="s">
        <v>26</v>
      </c>
      <c r="G1739" s="2" t="s">
        <v>397</v>
      </c>
      <c r="H1739" s="2" t="s">
        <v>285</v>
      </c>
      <c r="I1739" s="2">
        <v>59</v>
      </c>
      <c r="J1739" s="2">
        <v>0.79912663755458513</v>
      </c>
      <c r="K1739" s="2">
        <v>0.77542372881355937</v>
      </c>
      <c r="L1739" s="2">
        <v>0.82432432432432434</v>
      </c>
      <c r="M1739" s="2" t="s">
        <v>74</v>
      </c>
      <c r="N1739" s="2" t="s">
        <v>4034</v>
      </c>
      <c r="O1739" s="2" t="s">
        <v>4035</v>
      </c>
      <c r="P1739" s="2">
        <v>1.8</v>
      </c>
    </row>
    <row r="1740" spans="1:16" ht="15.75" customHeight="1" x14ac:dyDescent="0.25">
      <c r="A1740" s="2" t="s">
        <v>147</v>
      </c>
      <c r="B1740" s="2" t="s">
        <v>73</v>
      </c>
      <c r="C1740" s="2" t="s">
        <v>75</v>
      </c>
      <c r="D1740" s="2" t="s">
        <v>55</v>
      </c>
      <c r="E1740" s="2" t="s">
        <v>282</v>
      </c>
      <c r="F1740" s="2" t="s">
        <v>26</v>
      </c>
      <c r="G1740" s="2" t="s">
        <v>402</v>
      </c>
      <c r="H1740" s="2" t="s">
        <v>285</v>
      </c>
      <c r="I1740" s="2">
        <v>60</v>
      </c>
      <c r="J1740" s="2">
        <v>0.80087527352297594</v>
      </c>
      <c r="K1740" s="2">
        <v>0.77872340425531916</v>
      </c>
      <c r="L1740" s="2">
        <v>0.82432432432432434</v>
      </c>
      <c r="M1740" s="2" t="s">
        <v>74</v>
      </c>
      <c r="N1740" s="2" t="s">
        <v>4036</v>
      </c>
      <c r="O1740" s="2" t="s">
        <v>4037</v>
      </c>
      <c r="P1740" s="2">
        <v>1.4</v>
      </c>
    </row>
    <row r="1741" spans="1:16" ht="15.75" customHeight="1" x14ac:dyDescent="0.25">
      <c r="A1741" s="2" t="s">
        <v>147</v>
      </c>
      <c r="B1741" s="2" t="s">
        <v>73</v>
      </c>
      <c r="C1741" s="2" t="s">
        <v>75</v>
      </c>
      <c r="D1741" s="2" t="s">
        <v>55</v>
      </c>
      <c r="E1741" s="2" t="s">
        <v>282</v>
      </c>
      <c r="F1741" s="2" t="s">
        <v>26</v>
      </c>
      <c r="G1741" s="2" t="s">
        <v>407</v>
      </c>
      <c r="H1741" s="2" t="s">
        <v>285</v>
      </c>
      <c r="I1741" s="2">
        <v>61</v>
      </c>
      <c r="J1741" s="2">
        <v>0.79379157427937908</v>
      </c>
      <c r="K1741" s="2">
        <v>0.78165938864628826</v>
      </c>
      <c r="L1741" s="2">
        <v>0.80630630630630629</v>
      </c>
      <c r="M1741" s="2" t="s">
        <v>74</v>
      </c>
      <c r="N1741" s="2" t="s">
        <v>4038</v>
      </c>
      <c r="O1741" s="2" t="s">
        <v>4039</v>
      </c>
      <c r="P1741" s="2">
        <v>1.7</v>
      </c>
    </row>
    <row r="1742" spans="1:16" ht="15.75" customHeight="1" x14ac:dyDescent="0.25">
      <c r="A1742" s="2" t="s">
        <v>147</v>
      </c>
      <c r="B1742" s="2" t="s">
        <v>73</v>
      </c>
      <c r="C1742" s="2" t="s">
        <v>75</v>
      </c>
      <c r="D1742" s="2" t="s">
        <v>364</v>
      </c>
      <c r="E1742" s="2" t="s">
        <v>412</v>
      </c>
      <c r="F1742" s="2" t="s">
        <v>54</v>
      </c>
      <c r="G1742" s="2" t="s">
        <v>413</v>
      </c>
      <c r="H1742" s="2" t="s">
        <v>377</v>
      </c>
      <c r="I1742" s="2">
        <v>42</v>
      </c>
      <c r="J1742" s="2">
        <v>0.79166666666666674</v>
      </c>
      <c r="K1742" s="2">
        <v>0.76</v>
      </c>
      <c r="L1742" s="2">
        <v>0.82608695652173914</v>
      </c>
      <c r="M1742" s="2" t="s">
        <v>74</v>
      </c>
      <c r="N1742" s="2" t="s">
        <v>4040</v>
      </c>
      <c r="O1742" s="2" t="s">
        <v>4041</v>
      </c>
      <c r="P1742" s="2">
        <v>1.7</v>
      </c>
    </row>
    <row r="1743" spans="1:16" ht="15.75" customHeight="1" x14ac:dyDescent="0.25">
      <c r="A1743" s="2" t="s">
        <v>147</v>
      </c>
      <c r="B1743" s="2" t="s">
        <v>73</v>
      </c>
      <c r="C1743" s="2" t="s">
        <v>75</v>
      </c>
      <c r="D1743" s="2" t="s">
        <v>364</v>
      </c>
      <c r="E1743" s="2" t="s">
        <v>412</v>
      </c>
      <c r="F1743" s="2" t="s">
        <v>54</v>
      </c>
      <c r="G1743" s="2" t="s">
        <v>418</v>
      </c>
      <c r="H1743" s="2" t="s">
        <v>377</v>
      </c>
      <c r="I1743" s="2">
        <v>43</v>
      </c>
      <c r="J1743" s="2">
        <v>0.8270042194092827</v>
      </c>
      <c r="K1743" s="2">
        <v>0.80327868852459017</v>
      </c>
      <c r="L1743" s="2">
        <v>0.85217391304347823</v>
      </c>
      <c r="M1743" s="2" t="s">
        <v>74</v>
      </c>
      <c r="N1743" s="2" t="s">
        <v>4042</v>
      </c>
      <c r="O1743" s="2" t="s">
        <v>4043</v>
      </c>
      <c r="P1743" s="2">
        <v>1.3</v>
      </c>
    </row>
    <row r="1744" spans="1:16" ht="15.75" customHeight="1" x14ac:dyDescent="0.25">
      <c r="A1744" s="2" t="s">
        <v>147</v>
      </c>
      <c r="B1744" s="2" t="s">
        <v>73</v>
      </c>
      <c r="C1744" s="2" t="s">
        <v>75</v>
      </c>
      <c r="D1744" s="2" t="s">
        <v>364</v>
      </c>
      <c r="E1744" s="2" t="s">
        <v>412</v>
      </c>
      <c r="F1744" s="2" t="s">
        <v>54</v>
      </c>
      <c r="G1744" s="2" t="s">
        <v>423</v>
      </c>
      <c r="H1744" s="2" t="s">
        <v>377</v>
      </c>
      <c r="I1744" s="2">
        <v>44</v>
      </c>
      <c r="J1744" s="2">
        <v>0.83613445378151263</v>
      </c>
      <c r="K1744" s="2">
        <v>0.80894308943089432</v>
      </c>
      <c r="L1744" s="2">
        <v>0.86521739130434783</v>
      </c>
      <c r="M1744" s="2" t="s">
        <v>74</v>
      </c>
      <c r="N1744" s="2" t="s">
        <v>4044</v>
      </c>
      <c r="O1744" s="2" t="s">
        <v>4045</v>
      </c>
      <c r="P1744" s="2">
        <v>1.7</v>
      </c>
    </row>
    <row r="1745" spans="1:16" ht="15.75" customHeight="1" x14ac:dyDescent="0.25">
      <c r="A1745" s="2" t="s">
        <v>147</v>
      </c>
      <c r="B1745" s="2" t="s">
        <v>73</v>
      </c>
      <c r="C1745" s="2" t="s">
        <v>75</v>
      </c>
      <c r="D1745" s="2" t="s">
        <v>364</v>
      </c>
      <c r="E1745" s="2" t="s">
        <v>412</v>
      </c>
      <c r="F1745" s="2" t="s">
        <v>54</v>
      </c>
      <c r="G1745" s="2" t="s">
        <v>428</v>
      </c>
      <c r="H1745" s="2" t="s">
        <v>377</v>
      </c>
      <c r="I1745" s="2">
        <v>45</v>
      </c>
      <c r="J1745" s="2">
        <v>0.82352941176470573</v>
      </c>
      <c r="K1745" s="2">
        <v>0.7967479674796748</v>
      </c>
      <c r="L1745" s="2">
        <v>0.85217391304347823</v>
      </c>
      <c r="M1745" s="2" t="s">
        <v>74</v>
      </c>
      <c r="N1745" s="2" t="s">
        <v>4046</v>
      </c>
      <c r="O1745" s="2" t="s">
        <v>4047</v>
      </c>
      <c r="P1745" s="2">
        <v>1.3</v>
      </c>
    </row>
    <row r="1746" spans="1:16" ht="15.75" customHeight="1" x14ac:dyDescent="0.25">
      <c r="A1746" s="2" t="s">
        <v>147</v>
      </c>
      <c r="B1746" s="2" t="s">
        <v>73</v>
      </c>
      <c r="C1746" s="2" t="s">
        <v>75</v>
      </c>
      <c r="D1746" s="2" t="s">
        <v>364</v>
      </c>
      <c r="E1746" s="2" t="s">
        <v>412</v>
      </c>
      <c r="F1746" s="2" t="s">
        <v>54</v>
      </c>
      <c r="G1746" s="2" t="s">
        <v>433</v>
      </c>
      <c r="H1746" s="2" t="s">
        <v>377</v>
      </c>
      <c r="I1746" s="2">
        <v>46</v>
      </c>
      <c r="J1746" s="2">
        <v>0.81092436974789917</v>
      </c>
      <c r="K1746" s="2">
        <v>0.78455284552845528</v>
      </c>
      <c r="L1746" s="2">
        <v>0.83913043478260874</v>
      </c>
      <c r="M1746" s="2" t="s">
        <v>74</v>
      </c>
      <c r="N1746" s="2" t="s">
        <v>4048</v>
      </c>
      <c r="O1746" s="2" t="s">
        <v>4049</v>
      </c>
      <c r="P1746" s="2">
        <v>1.3</v>
      </c>
    </row>
    <row r="1747" spans="1:16" ht="15.75" customHeight="1" x14ac:dyDescent="0.25">
      <c r="A1747" s="2" t="s">
        <v>147</v>
      </c>
      <c r="B1747" s="2" t="s">
        <v>73</v>
      </c>
      <c r="C1747" s="2" t="s">
        <v>75</v>
      </c>
      <c r="D1747" s="2" t="s">
        <v>364</v>
      </c>
      <c r="E1747" s="2" t="s">
        <v>412</v>
      </c>
      <c r="F1747" s="2" t="s">
        <v>54</v>
      </c>
      <c r="G1747" s="2" t="s">
        <v>438</v>
      </c>
      <c r="H1747" s="2" t="s">
        <v>377</v>
      </c>
      <c r="I1747" s="2">
        <v>47</v>
      </c>
      <c r="J1747" s="2">
        <v>0.83193277310924374</v>
      </c>
      <c r="K1747" s="2">
        <v>0.80487804878048785</v>
      </c>
      <c r="L1747" s="2">
        <v>0.86086956521739133</v>
      </c>
      <c r="M1747" s="2" t="s">
        <v>74</v>
      </c>
      <c r="N1747" s="2" t="s">
        <v>4050</v>
      </c>
      <c r="O1747" s="2" t="s">
        <v>4051</v>
      </c>
      <c r="P1747" s="2">
        <v>1.7</v>
      </c>
    </row>
    <row r="1748" spans="1:16" ht="15.75" customHeight="1" x14ac:dyDescent="0.25">
      <c r="A1748" s="2" t="s">
        <v>147</v>
      </c>
      <c r="B1748" s="2" t="s">
        <v>73</v>
      </c>
      <c r="C1748" s="2" t="s">
        <v>75</v>
      </c>
      <c r="D1748" s="2" t="s">
        <v>364</v>
      </c>
      <c r="E1748" s="2" t="s">
        <v>412</v>
      </c>
      <c r="F1748" s="2" t="s">
        <v>54</v>
      </c>
      <c r="G1748" s="2" t="s">
        <v>443</v>
      </c>
      <c r="H1748" s="2" t="s">
        <v>377</v>
      </c>
      <c r="I1748" s="2">
        <v>48</v>
      </c>
      <c r="J1748" s="2">
        <v>0.81355932203389825</v>
      </c>
      <c r="K1748" s="2">
        <v>0.79338842975206614</v>
      </c>
      <c r="L1748" s="2">
        <v>0.83478260869565213</v>
      </c>
      <c r="M1748" s="2" t="s">
        <v>74</v>
      </c>
      <c r="N1748" s="2" t="s">
        <v>4052</v>
      </c>
      <c r="O1748" s="2" t="s">
        <v>4053</v>
      </c>
      <c r="P1748" s="2">
        <v>1.3</v>
      </c>
    </row>
    <row r="1749" spans="1:16" ht="15.75" customHeight="1" x14ac:dyDescent="0.25">
      <c r="A1749" s="2" t="s">
        <v>147</v>
      </c>
      <c r="B1749" s="2" t="s">
        <v>73</v>
      </c>
      <c r="C1749" s="2" t="s">
        <v>75</v>
      </c>
      <c r="D1749" s="2" t="s">
        <v>364</v>
      </c>
      <c r="E1749" s="2" t="s">
        <v>412</v>
      </c>
      <c r="F1749" s="2" t="s">
        <v>54</v>
      </c>
      <c r="G1749" s="2" t="s">
        <v>448</v>
      </c>
      <c r="H1749" s="2" t="s">
        <v>377</v>
      </c>
      <c r="I1749" s="2">
        <v>49</v>
      </c>
      <c r="J1749" s="2">
        <v>0.82875264270613114</v>
      </c>
      <c r="K1749" s="2">
        <v>0.80658436213991769</v>
      </c>
      <c r="L1749" s="2">
        <v>0.85217391304347823</v>
      </c>
      <c r="M1749" s="2" t="s">
        <v>74</v>
      </c>
      <c r="N1749" s="2" t="s">
        <v>4054</v>
      </c>
      <c r="O1749" s="2" t="s">
        <v>4055</v>
      </c>
      <c r="P1749" s="2">
        <v>1.7</v>
      </c>
    </row>
    <row r="1750" spans="1:16" ht="15.75" customHeight="1" x14ac:dyDescent="0.25">
      <c r="A1750" s="2" t="s">
        <v>147</v>
      </c>
      <c r="B1750" s="2" t="s">
        <v>73</v>
      </c>
      <c r="C1750" s="2" t="s">
        <v>75</v>
      </c>
      <c r="D1750" s="2" t="s">
        <v>364</v>
      </c>
      <c r="E1750" s="2" t="s">
        <v>412</v>
      </c>
      <c r="F1750" s="2" t="s">
        <v>54</v>
      </c>
      <c r="G1750" s="2" t="s">
        <v>453</v>
      </c>
      <c r="H1750" s="2" t="s">
        <v>377</v>
      </c>
      <c r="I1750" s="2">
        <v>50</v>
      </c>
      <c r="J1750" s="2">
        <v>0.83122362869198319</v>
      </c>
      <c r="K1750" s="2">
        <v>0.80737704918032782</v>
      </c>
      <c r="L1750" s="2">
        <v>0.85652173913043483</v>
      </c>
      <c r="M1750" s="2" t="s">
        <v>74</v>
      </c>
      <c r="N1750" s="2" t="s">
        <v>4056</v>
      </c>
      <c r="O1750" s="2" t="s">
        <v>4057</v>
      </c>
      <c r="P1750" s="2">
        <v>1.3</v>
      </c>
    </row>
    <row r="1751" spans="1:16" ht="15.75" customHeight="1" x14ac:dyDescent="0.25">
      <c r="A1751" s="2" t="s">
        <v>147</v>
      </c>
      <c r="B1751" s="2" t="s">
        <v>73</v>
      </c>
      <c r="C1751" s="2" t="s">
        <v>75</v>
      </c>
      <c r="D1751" s="2" t="s">
        <v>364</v>
      </c>
      <c r="E1751" s="2" t="s">
        <v>412</v>
      </c>
      <c r="F1751" s="2" t="s">
        <v>54</v>
      </c>
      <c r="G1751" s="2" t="s">
        <v>458</v>
      </c>
      <c r="H1751" s="2" t="s">
        <v>377</v>
      </c>
      <c r="I1751" s="2">
        <v>51</v>
      </c>
      <c r="J1751" s="2">
        <v>0.84680851063829787</v>
      </c>
      <c r="K1751" s="2">
        <v>0.82916666666666672</v>
      </c>
      <c r="L1751" s="2">
        <v>0.86521739130434783</v>
      </c>
      <c r="M1751" s="2" t="s">
        <v>74</v>
      </c>
      <c r="N1751" s="2" t="s">
        <v>4058</v>
      </c>
      <c r="O1751" s="2" t="s">
        <v>4059</v>
      </c>
      <c r="P1751" s="2">
        <v>1.3</v>
      </c>
    </row>
    <row r="1752" spans="1:16" ht="15.75" customHeight="1" x14ac:dyDescent="0.25">
      <c r="A1752" s="2" t="s">
        <v>147</v>
      </c>
      <c r="B1752" s="2" t="s">
        <v>73</v>
      </c>
      <c r="C1752" s="2" t="s">
        <v>75</v>
      </c>
      <c r="D1752" s="2" t="s">
        <v>364</v>
      </c>
      <c r="E1752" s="2" t="s">
        <v>412</v>
      </c>
      <c r="F1752" s="2" t="s">
        <v>54</v>
      </c>
      <c r="G1752" s="2" t="s">
        <v>463</v>
      </c>
      <c r="H1752" s="2" t="s">
        <v>377</v>
      </c>
      <c r="I1752" s="2">
        <v>52</v>
      </c>
      <c r="J1752" s="2">
        <v>0.82452431289640593</v>
      </c>
      <c r="K1752" s="2">
        <v>0.80246913580246915</v>
      </c>
      <c r="L1752" s="2">
        <v>0.84782608695652173</v>
      </c>
      <c r="M1752" s="2" t="s">
        <v>74</v>
      </c>
      <c r="N1752" s="2" t="s">
        <v>4060</v>
      </c>
      <c r="O1752" s="2" t="s">
        <v>4061</v>
      </c>
      <c r="P1752" s="2">
        <v>1.7</v>
      </c>
    </row>
    <row r="1753" spans="1:16" ht="15.75" customHeight="1" x14ac:dyDescent="0.25">
      <c r="A1753" s="2" t="s">
        <v>147</v>
      </c>
      <c r="B1753" s="2" t="s">
        <v>73</v>
      </c>
      <c r="C1753" s="2" t="s">
        <v>75</v>
      </c>
      <c r="D1753" s="2" t="s">
        <v>364</v>
      </c>
      <c r="E1753" s="2" t="s">
        <v>412</v>
      </c>
      <c r="F1753" s="2" t="s">
        <v>54</v>
      </c>
      <c r="G1753" s="2" t="s">
        <v>468</v>
      </c>
      <c r="H1753" s="2" t="s">
        <v>377</v>
      </c>
      <c r="I1753" s="2">
        <v>53</v>
      </c>
      <c r="J1753" s="2">
        <v>0.81837160751565763</v>
      </c>
      <c r="K1753" s="2">
        <v>0.78714859437751006</v>
      </c>
      <c r="L1753" s="2">
        <v>0.85217391304347823</v>
      </c>
      <c r="M1753" s="2" t="s">
        <v>74</v>
      </c>
      <c r="N1753" s="2" t="s">
        <v>4062</v>
      </c>
      <c r="O1753" s="2" t="s">
        <v>4063</v>
      </c>
      <c r="P1753" s="2">
        <v>1.3</v>
      </c>
    </row>
    <row r="1754" spans="1:16" ht="15.75" customHeight="1" x14ac:dyDescent="0.25">
      <c r="A1754" s="2" t="s">
        <v>147</v>
      </c>
      <c r="B1754" s="2" t="s">
        <v>73</v>
      </c>
      <c r="C1754" s="2" t="s">
        <v>75</v>
      </c>
      <c r="D1754" s="2" t="s">
        <v>364</v>
      </c>
      <c r="E1754" s="2" t="s">
        <v>412</v>
      </c>
      <c r="F1754" s="2" t="s">
        <v>54</v>
      </c>
      <c r="G1754" s="2" t="s">
        <v>473</v>
      </c>
      <c r="H1754" s="2" t="s">
        <v>377</v>
      </c>
      <c r="I1754" s="2">
        <v>54</v>
      </c>
      <c r="J1754" s="2">
        <v>0.81434599156118137</v>
      </c>
      <c r="K1754" s="2">
        <v>0.79098360655737709</v>
      </c>
      <c r="L1754" s="2">
        <v>0.83913043478260874</v>
      </c>
      <c r="M1754" s="2" t="s">
        <v>74</v>
      </c>
      <c r="N1754" s="2" t="s">
        <v>4064</v>
      </c>
      <c r="O1754" s="2" t="s">
        <v>4065</v>
      </c>
      <c r="P1754" s="2">
        <v>1.7</v>
      </c>
    </row>
    <row r="1755" spans="1:16" ht="15.75" customHeight="1" x14ac:dyDescent="0.25">
      <c r="A1755" s="2" t="s">
        <v>147</v>
      </c>
      <c r="B1755" s="2" t="s">
        <v>73</v>
      </c>
      <c r="C1755" s="2" t="s">
        <v>75</v>
      </c>
      <c r="D1755" s="2" t="s">
        <v>364</v>
      </c>
      <c r="E1755" s="2" t="s">
        <v>412</v>
      </c>
      <c r="F1755" s="2" t="s">
        <v>54</v>
      </c>
      <c r="G1755" s="2" t="s">
        <v>478</v>
      </c>
      <c r="H1755" s="2" t="s">
        <v>377</v>
      </c>
      <c r="I1755" s="2">
        <v>55</v>
      </c>
      <c r="J1755" s="2">
        <v>0.85169491525423724</v>
      </c>
      <c r="K1755" s="2">
        <v>0.83057851239669422</v>
      </c>
      <c r="L1755" s="2">
        <v>0.87391304347826082</v>
      </c>
      <c r="M1755" s="2" t="s">
        <v>74</v>
      </c>
      <c r="N1755" s="2" t="s">
        <v>4066</v>
      </c>
      <c r="O1755" s="2" t="s">
        <v>4067</v>
      </c>
      <c r="P1755" s="2">
        <v>1.3</v>
      </c>
    </row>
    <row r="1756" spans="1:16" ht="15.75" customHeight="1" x14ac:dyDescent="0.25">
      <c r="A1756" s="2" t="s">
        <v>147</v>
      </c>
      <c r="B1756" s="2" t="s">
        <v>73</v>
      </c>
      <c r="C1756" s="2" t="s">
        <v>75</v>
      </c>
      <c r="D1756" s="2" t="s">
        <v>364</v>
      </c>
      <c r="E1756" s="2" t="s">
        <v>412</v>
      </c>
      <c r="F1756" s="2" t="s">
        <v>54</v>
      </c>
      <c r="G1756" s="2" t="s">
        <v>483</v>
      </c>
      <c r="H1756" s="2" t="s">
        <v>377</v>
      </c>
      <c r="I1756" s="2">
        <v>56</v>
      </c>
      <c r="J1756" s="2">
        <v>0.810126582278481</v>
      </c>
      <c r="K1756" s="2">
        <v>0.78688524590163933</v>
      </c>
      <c r="L1756" s="2">
        <v>0.83478260869565213</v>
      </c>
      <c r="M1756" s="2" t="s">
        <v>74</v>
      </c>
      <c r="N1756" s="2" t="s">
        <v>4068</v>
      </c>
      <c r="O1756" s="2" t="s">
        <v>4069</v>
      </c>
      <c r="P1756" s="2">
        <v>1.3</v>
      </c>
    </row>
    <row r="1757" spans="1:16" ht="15.75" customHeight="1" x14ac:dyDescent="0.25">
      <c r="A1757" s="2" t="s">
        <v>147</v>
      </c>
      <c r="B1757" s="2" t="s">
        <v>73</v>
      </c>
      <c r="C1757" s="2" t="s">
        <v>75</v>
      </c>
      <c r="D1757" s="2" t="s">
        <v>364</v>
      </c>
      <c r="E1757" s="2" t="s">
        <v>412</v>
      </c>
      <c r="F1757" s="2" t="s">
        <v>54</v>
      </c>
      <c r="G1757" s="2" t="s">
        <v>488</v>
      </c>
      <c r="H1757" s="2" t="s">
        <v>377</v>
      </c>
      <c r="I1757" s="2">
        <v>57</v>
      </c>
      <c r="J1757" s="2">
        <v>0.83720930232558144</v>
      </c>
      <c r="K1757" s="2">
        <v>0.81481481481481477</v>
      </c>
      <c r="L1757" s="2">
        <v>0.86086956521739133</v>
      </c>
      <c r="M1757" s="2" t="s">
        <v>74</v>
      </c>
      <c r="N1757" s="2" t="s">
        <v>4070</v>
      </c>
      <c r="O1757" s="2" t="s">
        <v>4071</v>
      </c>
      <c r="P1757" s="2">
        <v>1.7</v>
      </c>
    </row>
    <row r="1758" spans="1:16" ht="15.75" customHeight="1" x14ac:dyDescent="0.25">
      <c r="A1758" s="2" t="s">
        <v>147</v>
      </c>
      <c r="B1758" s="2" t="s">
        <v>73</v>
      </c>
      <c r="C1758" s="2" t="s">
        <v>75</v>
      </c>
      <c r="D1758" s="2" t="s">
        <v>364</v>
      </c>
      <c r="E1758" s="2" t="s">
        <v>412</v>
      </c>
      <c r="F1758" s="2" t="s">
        <v>54</v>
      </c>
      <c r="G1758" s="2" t="s">
        <v>493</v>
      </c>
      <c r="H1758" s="2" t="s">
        <v>377</v>
      </c>
      <c r="I1758" s="2">
        <v>58</v>
      </c>
      <c r="J1758" s="2">
        <v>0.84100418410041844</v>
      </c>
      <c r="K1758" s="2">
        <v>0.81048387096774188</v>
      </c>
      <c r="L1758" s="2">
        <v>0.87391304347826082</v>
      </c>
      <c r="M1758" s="2" t="s">
        <v>74</v>
      </c>
      <c r="N1758" s="2" t="s">
        <v>4072</v>
      </c>
      <c r="O1758" s="2" t="s">
        <v>4073</v>
      </c>
      <c r="P1758" s="2">
        <v>1.3</v>
      </c>
    </row>
    <row r="1759" spans="1:16" ht="15.75" customHeight="1" x14ac:dyDescent="0.25">
      <c r="A1759" s="2" t="s">
        <v>147</v>
      </c>
      <c r="B1759" s="2" t="s">
        <v>73</v>
      </c>
      <c r="C1759" s="2" t="s">
        <v>75</v>
      </c>
      <c r="D1759" s="2" t="s">
        <v>364</v>
      </c>
      <c r="E1759" s="2" t="s">
        <v>412</v>
      </c>
      <c r="F1759" s="2" t="s">
        <v>54</v>
      </c>
      <c r="G1759" s="2" t="s">
        <v>498</v>
      </c>
      <c r="H1759" s="2" t="s">
        <v>377</v>
      </c>
      <c r="I1759" s="2">
        <v>59</v>
      </c>
      <c r="J1759" s="2">
        <v>0.7957894736842106</v>
      </c>
      <c r="K1759" s="2">
        <v>0.77142857142857146</v>
      </c>
      <c r="L1759" s="2">
        <v>0.82173913043478264</v>
      </c>
      <c r="M1759" s="2" t="s">
        <v>74</v>
      </c>
      <c r="N1759" s="2" t="s">
        <v>4074</v>
      </c>
      <c r="O1759" s="2" t="s">
        <v>4075</v>
      </c>
      <c r="P1759" s="2">
        <v>1.3</v>
      </c>
    </row>
    <row r="1760" spans="1:16" ht="15.75" customHeight="1" x14ac:dyDescent="0.25">
      <c r="A1760" s="2" t="s">
        <v>147</v>
      </c>
      <c r="B1760" s="2" t="s">
        <v>73</v>
      </c>
      <c r="C1760" s="2" t="s">
        <v>75</v>
      </c>
      <c r="D1760" s="2" t="s">
        <v>364</v>
      </c>
      <c r="E1760" s="2" t="s">
        <v>412</v>
      </c>
      <c r="F1760" s="2" t="s">
        <v>54</v>
      </c>
      <c r="G1760" s="2" t="s">
        <v>503</v>
      </c>
      <c r="H1760" s="2" t="s">
        <v>377</v>
      </c>
      <c r="I1760" s="2">
        <v>60</v>
      </c>
      <c r="J1760" s="2">
        <v>0.82572614107883813</v>
      </c>
      <c r="K1760" s="2">
        <v>0.78968253968253965</v>
      </c>
      <c r="L1760" s="2">
        <v>0.86521739130434783</v>
      </c>
      <c r="M1760" s="2" t="s">
        <v>74</v>
      </c>
      <c r="N1760" s="2" t="s">
        <v>4076</v>
      </c>
      <c r="O1760" s="2" t="s">
        <v>4077</v>
      </c>
      <c r="P1760" s="2">
        <v>1.7</v>
      </c>
    </row>
    <row r="1761" spans="1:16" ht="15.75" customHeight="1" x14ac:dyDescent="0.25">
      <c r="A1761" s="2" t="s">
        <v>147</v>
      </c>
      <c r="B1761" s="2" t="s">
        <v>73</v>
      </c>
      <c r="C1761" s="2" t="s">
        <v>75</v>
      </c>
      <c r="D1761" s="2" t="s">
        <v>364</v>
      </c>
      <c r="E1761" s="2" t="s">
        <v>412</v>
      </c>
      <c r="F1761" s="2" t="s">
        <v>54</v>
      </c>
      <c r="G1761" s="2" t="s">
        <v>508</v>
      </c>
      <c r="H1761" s="2" t="s">
        <v>377</v>
      </c>
      <c r="I1761" s="2">
        <v>61</v>
      </c>
      <c r="J1761" s="2">
        <v>0.83333333333333326</v>
      </c>
      <c r="K1761" s="2">
        <v>0.8</v>
      </c>
      <c r="L1761" s="2">
        <v>0.86956521739130432</v>
      </c>
      <c r="M1761" s="2" t="s">
        <v>74</v>
      </c>
      <c r="N1761" s="2" t="s">
        <v>4078</v>
      </c>
      <c r="O1761" s="2" t="s">
        <v>4079</v>
      </c>
      <c r="P1761" s="2">
        <v>1.3</v>
      </c>
    </row>
    <row r="1762" spans="1:16" ht="15.75" customHeight="1" x14ac:dyDescent="0.25">
      <c r="A1762" s="2" t="s">
        <v>147</v>
      </c>
      <c r="B1762" s="2" t="s">
        <v>73</v>
      </c>
      <c r="C1762" s="2" t="s">
        <v>75</v>
      </c>
      <c r="D1762" s="2" t="s">
        <v>364</v>
      </c>
      <c r="E1762" s="2" t="s">
        <v>513</v>
      </c>
      <c r="F1762" s="2" t="s">
        <v>40</v>
      </c>
      <c r="G1762" s="2" t="s">
        <v>514</v>
      </c>
      <c r="H1762" s="2" t="s">
        <v>372</v>
      </c>
      <c r="I1762" s="2">
        <v>42</v>
      </c>
      <c r="J1762" s="2">
        <v>0.82954545454545447</v>
      </c>
      <c r="K1762" s="2">
        <v>0.79781420765027322</v>
      </c>
      <c r="L1762" s="2">
        <v>0.86390532544378695</v>
      </c>
      <c r="M1762" s="2" t="s">
        <v>74</v>
      </c>
      <c r="N1762" s="2" t="s">
        <v>4080</v>
      </c>
      <c r="O1762" s="2" t="s">
        <v>4081</v>
      </c>
      <c r="P1762" s="2">
        <v>1.7</v>
      </c>
    </row>
    <row r="1763" spans="1:16" ht="15.75" customHeight="1" x14ac:dyDescent="0.25">
      <c r="A1763" s="2" t="s">
        <v>147</v>
      </c>
      <c r="B1763" s="2" t="s">
        <v>73</v>
      </c>
      <c r="C1763" s="2" t="s">
        <v>75</v>
      </c>
      <c r="D1763" s="2" t="s">
        <v>364</v>
      </c>
      <c r="E1763" s="2" t="s">
        <v>513</v>
      </c>
      <c r="F1763" s="2" t="s">
        <v>40</v>
      </c>
      <c r="G1763" s="2" t="s">
        <v>519</v>
      </c>
      <c r="H1763" s="2" t="s">
        <v>372</v>
      </c>
      <c r="I1763" s="2">
        <v>43</v>
      </c>
      <c r="J1763" s="2">
        <v>0.83094555873925513</v>
      </c>
      <c r="K1763" s="2">
        <v>0.80555555555555558</v>
      </c>
      <c r="L1763" s="2">
        <v>0.85798816568047342</v>
      </c>
      <c r="M1763" s="2" t="s">
        <v>74</v>
      </c>
      <c r="N1763" s="2" t="s">
        <v>4082</v>
      </c>
      <c r="O1763" s="2" t="s">
        <v>4083</v>
      </c>
      <c r="P1763" s="2">
        <v>1.1000000000000001</v>
      </c>
    </row>
    <row r="1764" spans="1:16" ht="15.75" customHeight="1" x14ac:dyDescent="0.25">
      <c r="A1764" s="2" t="s">
        <v>147</v>
      </c>
      <c r="B1764" s="2" t="s">
        <v>73</v>
      </c>
      <c r="C1764" s="2" t="s">
        <v>75</v>
      </c>
      <c r="D1764" s="2" t="s">
        <v>364</v>
      </c>
      <c r="E1764" s="2" t="s">
        <v>513</v>
      </c>
      <c r="F1764" s="2" t="s">
        <v>40</v>
      </c>
      <c r="G1764" s="2" t="s">
        <v>524</v>
      </c>
      <c r="H1764" s="2" t="s">
        <v>372</v>
      </c>
      <c r="I1764" s="2">
        <v>44</v>
      </c>
      <c r="J1764" s="2">
        <v>0.81844380403458217</v>
      </c>
      <c r="K1764" s="2">
        <v>0.797752808988764</v>
      </c>
      <c r="L1764" s="2">
        <v>0.84023668639053251</v>
      </c>
      <c r="M1764" s="2" t="s">
        <v>74</v>
      </c>
      <c r="N1764" s="2" t="s">
        <v>4084</v>
      </c>
      <c r="O1764" s="2" t="s">
        <v>4085</v>
      </c>
      <c r="P1764" s="2">
        <v>1.6</v>
      </c>
    </row>
    <row r="1765" spans="1:16" ht="15.75" customHeight="1" x14ac:dyDescent="0.25">
      <c r="A1765" s="2" t="s">
        <v>147</v>
      </c>
      <c r="B1765" s="2" t="s">
        <v>73</v>
      </c>
      <c r="C1765" s="2" t="s">
        <v>75</v>
      </c>
      <c r="D1765" s="2" t="s">
        <v>364</v>
      </c>
      <c r="E1765" s="2" t="s">
        <v>513</v>
      </c>
      <c r="F1765" s="2" t="s">
        <v>40</v>
      </c>
      <c r="G1765" s="2" t="s">
        <v>529</v>
      </c>
      <c r="H1765" s="2" t="s">
        <v>372</v>
      </c>
      <c r="I1765" s="2">
        <v>45</v>
      </c>
      <c r="J1765" s="2">
        <v>0.83908045977011492</v>
      </c>
      <c r="K1765" s="2">
        <v>0.81564245810055869</v>
      </c>
      <c r="L1765" s="2">
        <v>0.86390532544378695</v>
      </c>
      <c r="M1765" s="2" t="s">
        <v>74</v>
      </c>
      <c r="N1765" s="2" t="s">
        <v>4086</v>
      </c>
      <c r="O1765" s="2" t="s">
        <v>4087</v>
      </c>
      <c r="P1765" s="2">
        <v>1.2</v>
      </c>
    </row>
    <row r="1766" spans="1:16" ht="15.75" customHeight="1" x14ac:dyDescent="0.25">
      <c r="A1766" s="2" t="s">
        <v>147</v>
      </c>
      <c r="B1766" s="2" t="s">
        <v>73</v>
      </c>
      <c r="C1766" s="2" t="s">
        <v>75</v>
      </c>
      <c r="D1766" s="2" t="s">
        <v>364</v>
      </c>
      <c r="E1766" s="2" t="s">
        <v>513</v>
      </c>
      <c r="F1766" s="2" t="s">
        <v>40</v>
      </c>
      <c r="G1766" s="2" t="s">
        <v>534</v>
      </c>
      <c r="H1766" s="2" t="s">
        <v>372</v>
      </c>
      <c r="I1766" s="2">
        <v>46</v>
      </c>
      <c r="J1766" s="2">
        <v>0.8319088319088318</v>
      </c>
      <c r="K1766" s="2">
        <v>0.80219780219780223</v>
      </c>
      <c r="L1766" s="2">
        <v>0.86390532544378695</v>
      </c>
      <c r="M1766" s="2" t="s">
        <v>74</v>
      </c>
      <c r="N1766" s="2" t="s">
        <v>4088</v>
      </c>
      <c r="O1766" s="2" t="s">
        <v>4089</v>
      </c>
      <c r="P1766" s="2">
        <v>1.2</v>
      </c>
    </row>
    <row r="1767" spans="1:16" ht="15.75" customHeight="1" x14ac:dyDescent="0.25">
      <c r="A1767" s="2" t="s">
        <v>147</v>
      </c>
      <c r="B1767" s="2" t="s">
        <v>73</v>
      </c>
      <c r="C1767" s="2" t="s">
        <v>75</v>
      </c>
      <c r="D1767" s="2" t="s">
        <v>364</v>
      </c>
      <c r="E1767" s="2" t="s">
        <v>513</v>
      </c>
      <c r="F1767" s="2" t="s">
        <v>40</v>
      </c>
      <c r="G1767" s="2" t="s">
        <v>539</v>
      </c>
      <c r="H1767" s="2" t="s">
        <v>372</v>
      </c>
      <c r="I1767" s="2">
        <v>47</v>
      </c>
      <c r="J1767" s="2">
        <v>0.82719546742209626</v>
      </c>
      <c r="K1767" s="2">
        <v>0.79347826086956519</v>
      </c>
      <c r="L1767" s="2">
        <v>0.86390532544378695</v>
      </c>
      <c r="M1767" s="2" t="s">
        <v>74</v>
      </c>
      <c r="N1767" s="2" t="s">
        <v>4090</v>
      </c>
      <c r="O1767" s="2" t="s">
        <v>4091</v>
      </c>
      <c r="P1767" s="2">
        <v>1.5</v>
      </c>
    </row>
    <row r="1768" spans="1:16" ht="15.75" customHeight="1" x14ac:dyDescent="0.25">
      <c r="A1768" s="2" t="s">
        <v>147</v>
      </c>
      <c r="B1768" s="2" t="s">
        <v>73</v>
      </c>
      <c r="C1768" s="2" t="s">
        <v>75</v>
      </c>
      <c r="D1768" s="2" t="s">
        <v>364</v>
      </c>
      <c r="E1768" s="2" t="s">
        <v>513</v>
      </c>
      <c r="F1768" s="2" t="s">
        <v>40</v>
      </c>
      <c r="G1768" s="2" t="s">
        <v>555</v>
      </c>
      <c r="H1768" s="2" t="s">
        <v>372</v>
      </c>
      <c r="I1768" s="2">
        <v>48</v>
      </c>
      <c r="J1768" s="2">
        <v>0.82222222222222219</v>
      </c>
      <c r="K1768" s="2">
        <v>0.77486910994764402</v>
      </c>
      <c r="L1768" s="2">
        <v>0.87573964497041423</v>
      </c>
      <c r="M1768" s="2" t="s">
        <v>74</v>
      </c>
      <c r="N1768" s="2" t="s">
        <v>4092</v>
      </c>
      <c r="O1768" s="2" t="s">
        <v>4093</v>
      </c>
      <c r="P1768" s="2">
        <v>1.2</v>
      </c>
    </row>
    <row r="1769" spans="1:16" ht="15.75" customHeight="1" x14ac:dyDescent="0.25">
      <c r="A1769" s="2" t="s">
        <v>147</v>
      </c>
      <c r="B1769" s="2" t="s">
        <v>73</v>
      </c>
      <c r="C1769" s="2" t="s">
        <v>75</v>
      </c>
      <c r="D1769" s="2" t="s">
        <v>364</v>
      </c>
      <c r="E1769" s="2" t="s">
        <v>513</v>
      </c>
      <c r="F1769" s="2" t="s">
        <v>40</v>
      </c>
      <c r="G1769" s="2" t="s">
        <v>575</v>
      </c>
      <c r="H1769" s="2" t="s">
        <v>372</v>
      </c>
      <c r="I1769" s="2">
        <v>49</v>
      </c>
      <c r="J1769" s="2">
        <v>0.83286118980169965</v>
      </c>
      <c r="K1769" s="2">
        <v>0.79891304347826086</v>
      </c>
      <c r="L1769" s="2">
        <v>0.86982248520710059</v>
      </c>
      <c r="M1769" s="2" t="s">
        <v>74</v>
      </c>
      <c r="N1769" s="2" t="s">
        <v>4094</v>
      </c>
      <c r="O1769" s="2" t="s">
        <v>4095</v>
      </c>
      <c r="P1769" s="2">
        <v>1.1000000000000001</v>
      </c>
    </row>
    <row r="1770" spans="1:16" ht="15.75" customHeight="1" x14ac:dyDescent="0.25">
      <c r="A1770" s="2" t="s">
        <v>147</v>
      </c>
      <c r="B1770" s="2" t="s">
        <v>73</v>
      </c>
      <c r="C1770" s="2" t="s">
        <v>75</v>
      </c>
      <c r="D1770" s="2" t="s">
        <v>364</v>
      </c>
      <c r="E1770" s="2" t="s">
        <v>513</v>
      </c>
      <c r="F1770" s="2" t="s">
        <v>40</v>
      </c>
      <c r="G1770" s="2" t="s">
        <v>589</v>
      </c>
      <c r="H1770" s="2" t="s">
        <v>372</v>
      </c>
      <c r="I1770" s="2">
        <v>50</v>
      </c>
      <c r="J1770" s="2">
        <v>0.81481481481481477</v>
      </c>
      <c r="K1770" s="2">
        <v>0.7857142857142857</v>
      </c>
      <c r="L1770" s="2">
        <v>0.84615384615384615</v>
      </c>
      <c r="M1770" s="2" t="s">
        <v>74</v>
      </c>
      <c r="N1770" s="2" t="s">
        <v>4096</v>
      </c>
      <c r="O1770" s="2" t="s">
        <v>4097</v>
      </c>
      <c r="P1770" s="2">
        <v>1.1000000000000001</v>
      </c>
    </row>
    <row r="1771" spans="1:16" ht="15.75" customHeight="1" x14ac:dyDescent="0.25">
      <c r="A1771" s="2" t="s">
        <v>147</v>
      </c>
      <c r="B1771" s="2" t="s">
        <v>73</v>
      </c>
      <c r="C1771" s="2" t="s">
        <v>75</v>
      </c>
      <c r="D1771" s="2" t="s">
        <v>364</v>
      </c>
      <c r="E1771" s="2" t="s">
        <v>513</v>
      </c>
      <c r="F1771" s="2" t="s">
        <v>40</v>
      </c>
      <c r="G1771" s="2" t="s">
        <v>603</v>
      </c>
      <c r="H1771" s="2" t="s">
        <v>372</v>
      </c>
      <c r="I1771" s="2">
        <v>51</v>
      </c>
      <c r="J1771" s="2">
        <v>0.83286118980169965</v>
      </c>
      <c r="K1771" s="2">
        <v>0.79891304347826086</v>
      </c>
      <c r="L1771" s="2">
        <v>0.86982248520710059</v>
      </c>
      <c r="M1771" s="2" t="s">
        <v>74</v>
      </c>
      <c r="N1771" s="2" t="s">
        <v>4098</v>
      </c>
      <c r="O1771" s="2" t="s">
        <v>4099</v>
      </c>
      <c r="P1771" s="2">
        <v>1.5</v>
      </c>
    </row>
    <row r="1772" spans="1:16" ht="15.75" customHeight="1" x14ac:dyDescent="0.25">
      <c r="A1772" s="2" t="s">
        <v>147</v>
      </c>
      <c r="B1772" s="2" t="s">
        <v>73</v>
      </c>
      <c r="C1772" s="2" t="s">
        <v>75</v>
      </c>
      <c r="D1772" s="2" t="s">
        <v>364</v>
      </c>
      <c r="E1772" s="2" t="s">
        <v>513</v>
      </c>
      <c r="F1772" s="2" t="s">
        <v>40</v>
      </c>
      <c r="G1772" s="2" t="s">
        <v>622</v>
      </c>
      <c r="H1772" s="2" t="s">
        <v>372</v>
      </c>
      <c r="I1772" s="2">
        <v>52</v>
      </c>
      <c r="J1772" s="2">
        <v>0.80691642651296835</v>
      </c>
      <c r="K1772" s="2">
        <v>0.7865168539325843</v>
      </c>
      <c r="L1772" s="2">
        <v>0.82840236686390534</v>
      </c>
      <c r="M1772" s="2" t="s">
        <v>74</v>
      </c>
      <c r="N1772" s="2" t="s">
        <v>4100</v>
      </c>
      <c r="O1772" s="2" t="s">
        <v>4101</v>
      </c>
      <c r="P1772" s="2">
        <v>1.2</v>
      </c>
    </row>
    <row r="1773" spans="1:16" ht="15.75" customHeight="1" x14ac:dyDescent="0.25">
      <c r="A1773" s="2" t="s">
        <v>147</v>
      </c>
      <c r="B1773" s="2" t="s">
        <v>73</v>
      </c>
      <c r="C1773" s="2" t="s">
        <v>75</v>
      </c>
      <c r="D1773" s="2" t="s">
        <v>364</v>
      </c>
      <c r="E1773" s="2" t="s">
        <v>513</v>
      </c>
      <c r="F1773" s="2" t="s">
        <v>40</v>
      </c>
      <c r="G1773" s="2" t="s">
        <v>643</v>
      </c>
      <c r="H1773" s="2" t="s">
        <v>372</v>
      </c>
      <c r="I1773" s="2">
        <v>53</v>
      </c>
      <c r="J1773" s="2">
        <v>0.8472622478386167</v>
      </c>
      <c r="K1773" s="2">
        <v>0.8258426966292135</v>
      </c>
      <c r="L1773" s="2">
        <v>0.86982248520710059</v>
      </c>
      <c r="M1773" s="2" t="s">
        <v>74</v>
      </c>
      <c r="N1773" s="2" t="s">
        <v>4102</v>
      </c>
      <c r="O1773" s="2" t="s">
        <v>4103</v>
      </c>
      <c r="P1773" s="2">
        <v>1.1000000000000001</v>
      </c>
    </row>
    <row r="1774" spans="1:16" ht="15.75" customHeight="1" x14ac:dyDescent="0.25">
      <c r="A1774" s="2" t="s">
        <v>147</v>
      </c>
      <c r="B1774" s="2" t="s">
        <v>73</v>
      </c>
      <c r="C1774" s="2" t="s">
        <v>75</v>
      </c>
      <c r="D1774" s="2" t="s">
        <v>364</v>
      </c>
      <c r="E1774" s="2" t="s">
        <v>513</v>
      </c>
      <c r="F1774" s="2" t="s">
        <v>40</v>
      </c>
      <c r="G1774" s="2" t="s">
        <v>660</v>
      </c>
      <c r="H1774" s="2" t="s">
        <v>372</v>
      </c>
      <c r="I1774" s="2">
        <v>54</v>
      </c>
      <c r="J1774" s="2">
        <v>0.8314606741573034</v>
      </c>
      <c r="K1774" s="2">
        <v>0.79144385026737973</v>
      </c>
      <c r="L1774" s="2">
        <v>0.87573964497041423</v>
      </c>
      <c r="M1774" s="2" t="s">
        <v>74</v>
      </c>
      <c r="N1774" s="2" t="s">
        <v>4104</v>
      </c>
      <c r="O1774" s="2" t="s">
        <v>4105</v>
      </c>
      <c r="P1774" s="2">
        <v>1.2</v>
      </c>
    </row>
    <row r="1775" spans="1:16" ht="15.75" customHeight="1" x14ac:dyDescent="0.25">
      <c r="A1775" s="2" t="s">
        <v>147</v>
      </c>
      <c r="B1775" s="2" t="s">
        <v>73</v>
      </c>
      <c r="C1775" s="2" t="s">
        <v>75</v>
      </c>
      <c r="D1775" s="2" t="s">
        <v>364</v>
      </c>
      <c r="E1775" s="2" t="s">
        <v>513</v>
      </c>
      <c r="F1775" s="2" t="s">
        <v>40</v>
      </c>
      <c r="G1775" s="2" t="s">
        <v>665</v>
      </c>
      <c r="H1775" s="2" t="s">
        <v>372</v>
      </c>
      <c r="I1775" s="2">
        <v>55</v>
      </c>
      <c r="J1775" s="2">
        <v>0.86956521739130432</v>
      </c>
      <c r="K1775" s="2">
        <v>0.85227272727272729</v>
      </c>
      <c r="L1775" s="2">
        <v>0.8875739644970414</v>
      </c>
      <c r="M1775" s="2" t="s">
        <v>74</v>
      </c>
      <c r="N1775" s="2" t="s">
        <v>4106</v>
      </c>
      <c r="O1775" s="2" t="s">
        <v>4107</v>
      </c>
      <c r="P1775" s="2">
        <v>1.6</v>
      </c>
    </row>
    <row r="1776" spans="1:16" ht="15.75" customHeight="1" x14ac:dyDescent="0.25">
      <c r="A1776" s="2" t="s">
        <v>147</v>
      </c>
      <c r="B1776" s="2" t="s">
        <v>73</v>
      </c>
      <c r="C1776" s="2" t="s">
        <v>75</v>
      </c>
      <c r="D1776" s="2" t="s">
        <v>364</v>
      </c>
      <c r="E1776" s="2" t="s">
        <v>513</v>
      </c>
      <c r="F1776" s="2" t="s">
        <v>40</v>
      </c>
      <c r="G1776" s="2" t="s">
        <v>670</v>
      </c>
      <c r="H1776" s="2" t="s">
        <v>372</v>
      </c>
      <c r="I1776" s="2">
        <v>56</v>
      </c>
      <c r="J1776" s="2">
        <v>0.83573487031700289</v>
      </c>
      <c r="K1776" s="2">
        <v>0.8146067415730337</v>
      </c>
      <c r="L1776" s="2">
        <v>0.85798816568047342</v>
      </c>
      <c r="M1776" s="2" t="s">
        <v>74</v>
      </c>
      <c r="N1776" s="2" t="s">
        <v>4108</v>
      </c>
      <c r="O1776" s="2" t="s">
        <v>4109</v>
      </c>
      <c r="P1776" s="2">
        <v>1.2</v>
      </c>
    </row>
    <row r="1777" spans="1:16" ht="15.75" customHeight="1" x14ac:dyDescent="0.25">
      <c r="A1777" s="2" t="s">
        <v>147</v>
      </c>
      <c r="B1777" s="2" t="s">
        <v>73</v>
      </c>
      <c r="C1777" s="2" t="s">
        <v>75</v>
      </c>
      <c r="D1777" s="2" t="s">
        <v>364</v>
      </c>
      <c r="E1777" s="2" t="s">
        <v>513</v>
      </c>
      <c r="F1777" s="2" t="s">
        <v>40</v>
      </c>
      <c r="G1777" s="2" t="s">
        <v>675</v>
      </c>
      <c r="H1777" s="2" t="s">
        <v>372</v>
      </c>
      <c r="I1777" s="2">
        <v>57</v>
      </c>
      <c r="J1777" s="2">
        <v>0.82152974504249288</v>
      </c>
      <c r="K1777" s="2">
        <v>0.78804347826086951</v>
      </c>
      <c r="L1777" s="2">
        <v>0.85798816568047342</v>
      </c>
      <c r="M1777" s="2" t="s">
        <v>74</v>
      </c>
      <c r="N1777" s="2" t="s">
        <v>4110</v>
      </c>
      <c r="O1777" s="2" t="s">
        <v>4111</v>
      </c>
      <c r="P1777" s="2">
        <v>1.1000000000000001</v>
      </c>
    </row>
    <row r="1778" spans="1:16" ht="15.75" customHeight="1" x14ac:dyDescent="0.25">
      <c r="A1778" s="2" t="s">
        <v>147</v>
      </c>
      <c r="B1778" s="2" t="s">
        <v>73</v>
      </c>
      <c r="C1778" s="2" t="s">
        <v>75</v>
      </c>
      <c r="D1778" s="2" t="s">
        <v>364</v>
      </c>
      <c r="E1778" s="2" t="s">
        <v>513</v>
      </c>
      <c r="F1778" s="2" t="s">
        <v>40</v>
      </c>
      <c r="G1778" s="2" t="s">
        <v>680</v>
      </c>
      <c r="H1778" s="2" t="s">
        <v>372</v>
      </c>
      <c r="I1778" s="2">
        <v>58</v>
      </c>
      <c r="J1778" s="2">
        <v>0.82758620689655182</v>
      </c>
      <c r="K1778" s="2">
        <v>0.8044692737430168</v>
      </c>
      <c r="L1778" s="2">
        <v>0.85207100591715978</v>
      </c>
      <c r="M1778" s="2" t="s">
        <v>74</v>
      </c>
      <c r="N1778" s="2" t="s">
        <v>4112</v>
      </c>
      <c r="O1778" s="2" t="s">
        <v>4113</v>
      </c>
      <c r="P1778" s="2">
        <v>1.5</v>
      </c>
    </row>
    <row r="1779" spans="1:16" ht="15.75" customHeight="1" x14ac:dyDescent="0.25">
      <c r="A1779" s="2" t="s">
        <v>147</v>
      </c>
      <c r="B1779" s="2" t="s">
        <v>73</v>
      </c>
      <c r="C1779" s="2" t="s">
        <v>75</v>
      </c>
      <c r="D1779" s="2" t="s">
        <v>364</v>
      </c>
      <c r="E1779" s="2" t="s">
        <v>513</v>
      </c>
      <c r="F1779" s="2" t="s">
        <v>40</v>
      </c>
      <c r="G1779" s="2" t="s">
        <v>685</v>
      </c>
      <c r="H1779" s="2" t="s">
        <v>372</v>
      </c>
      <c r="I1779" s="2">
        <v>59</v>
      </c>
      <c r="J1779" s="2">
        <v>0.83381924198250723</v>
      </c>
      <c r="K1779" s="2">
        <v>0.82183908045977017</v>
      </c>
      <c r="L1779" s="2">
        <v>0.84615384615384615</v>
      </c>
      <c r="M1779" s="2" t="s">
        <v>74</v>
      </c>
      <c r="N1779" s="2" t="s">
        <v>4114</v>
      </c>
      <c r="O1779" s="2" t="s">
        <v>4115</v>
      </c>
      <c r="P1779" s="2">
        <v>1.2</v>
      </c>
    </row>
    <row r="1780" spans="1:16" ht="15.75" customHeight="1" x14ac:dyDescent="0.25">
      <c r="A1780" s="2" t="s">
        <v>147</v>
      </c>
      <c r="B1780" s="2" t="s">
        <v>73</v>
      </c>
      <c r="C1780" s="2" t="s">
        <v>75</v>
      </c>
      <c r="D1780" s="2" t="s">
        <v>364</v>
      </c>
      <c r="E1780" s="2" t="s">
        <v>513</v>
      </c>
      <c r="F1780" s="2" t="s">
        <v>40</v>
      </c>
      <c r="G1780" s="2" t="s">
        <v>690</v>
      </c>
      <c r="H1780" s="2" t="s">
        <v>372</v>
      </c>
      <c r="I1780" s="2">
        <v>60</v>
      </c>
      <c r="J1780" s="2">
        <v>0.82183908045977005</v>
      </c>
      <c r="K1780" s="2">
        <v>0.7988826815642458</v>
      </c>
      <c r="L1780" s="2">
        <v>0.84615384615384615</v>
      </c>
      <c r="M1780" s="2" t="s">
        <v>74</v>
      </c>
      <c r="N1780" s="2" t="s">
        <v>4116</v>
      </c>
      <c r="O1780" s="2" t="s">
        <v>4117</v>
      </c>
      <c r="P1780" s="2">
        <v>1.1000000000000001</v>
      </c>
    </row>
    <row r="1781" spans="1:16" ht="15.75" customHeight="1" x14ac:dyDescent="0.25">
      <c r="A1781" s="2" t="s">
        <v>147</v>
      </c>
      <c r="B1781" s="2" t="s">
        <v>73</v>
      </c>
      <c r="C1781" s="2" t="s">
        <v>75</v>
      </c>
      <c r="D1781" s="2" t="s">
        <v>364</v>
      </c>
      <c r="E1781" s="2" t="s">
        <v>513</v>
      </c>
      <c r="F1781" s="2" t="s">
        <v>40</v>
      </c>
      <c r="G1781" s="2" t="s">
        <v>695</v>
      </c>
      <c r="H1781" s="2" t="s">
        <v>372</v>
      </c>
      <c r="I1781" s="2">
        <v>61</v>
      </c>
      <c r="J1781" s="2">
        <v>0.84482758620689657</v>
      </c>
      <c r="K1781" s="2">
        <v>0.82122905027932958</v>
      </c>
      <c r="L1781" s="2">
        <v>0.86982248520710059</v>
      </c>
      <c r="M1781" s="2" t="s">
        <v>74</v>
      </c>
      <c r="N1781" s="2" t="s">
        <v>4118</v>
      </c>
      <c r="O1781" s="2" t="s">
        <v>4119</v>
      </c>
      <c r="P1781" s="2">
        <v>1.6</v>
      </c>
    </row>
    <row r="1782" spans="1:16" ht="15.75" customHeight="1" x14ac:dyDescent="0.25">
      <c r="A1782" s="2" t="s">
        <v>147</v>
      </c>
      <c r="B1782" s="2" t="s">
        <v>73</v>
      </c>
      <c r="C1782" s="2" t="s">
        <v>75</v>
      </c>
      <c r="D1782" s="2" t="s">
        <v>364</v>
      </c>
      <c r="E1782" s="2" t="s">
        <v>700</v>
      </c>
      <c r="F1782" s="2" t="s">
        <v>47</v>
      </c>
      <c r="G1782" s="2" t="s">
        <v>701</v>
      </c>
      <c r="H1782" s="2" t="s">
        <v>366</v>
      </c>
      <c r="I1782" s="2">
        <v>42</v>
      </c>
      <c r="J1782" s="2">
        <v>0.84070796460176989</v>
      </c>
      <c r="K1782" s="2">
        <v>0.82608695652173914</v>
      </c>
      <c r="L1782" s="2">
        <v>0.85585585585585588</v>
      </c>
      <c r="M1782" s="2" t="s">
        <v>74</v>
      </c>
      <c r="N1782" s="2" t="s">
        <v>4120</v>
      </c>
      <c r="O1782" s="2" t="s">
        <v>4121</v>
      </c>
      <c r="P1782" s="2">
        <v>1.8</v>
      </c>
    </row>
    <row r="1783" spans="1:16" ht="15.75" customHeight="1" x14ac:dyDescent="0.25">
      <c r="A1783" s="2" t="s">
        <v>147</v>
      </c>
      <c r="B1783" s="2" t="s">
        <v>73</v>
      </c>
      <c r="C1783" s="2" t="s">
        <v>75</v>
      </c>
      <c r="D1783" s="2" t="s">
        <v>364</v>
      </c>
      <c r="E1783" s="2" t="s">
        <v>700</v>
      </c>
      <c r="F1783" s="2" t="s">
        <v>47</v>
      </c>
      <c r="G1783" s="2" t="s">
        <v>706</v>
      </c>
      <c r="H1783" s="2" t="s">
        <v>366</v>
      </c>
      <c r="I1783" s="2">
        <v>43</v>
      </c>
      <c r="J1783" s="2">
        <v>0.82819383259911894</v>
      </c>
      <c r="K1783" s="2">
        <v>0.81034482758620685</v>
      </c>
      <c r="L1783" s="2">
        <v>0.84684684684684686</v>
      </c>
      <c r="M1783" s="2" t="s">
        <v>74</v>
      </c>
      <c r="N1783" s="2" t="s">
        <v>4122</v>
      </c>
      <c r="O1783" s="2" t="s">
        <v>4123</v>
      </c>
      <c r="P1783" s="2">
        <v>1.3</v>
      </c>
    </row>
    <row r="1784" spans="1:16" ht="15.75" customHeight="1" x14ac:dyDescent="0.25">
      <c r="A1784" s="2" t="s">
        <v>147</v>
      </c>
      <c r="B1784" s="2" t="s">
        <v>73</v>
      </c>
      <c r="C1784" s="2" t="s">
        <v>75</v>
      </c>
      <c r="D1784" s="2" t="s">
        <v>364</v>
      </c>
      <c r="E1784" s="2" t="s">
        <v>700</v>
      </c>
      <c r="F1784" s="2" t="s">
        <v>47</v>
      </c>
      <c r="G1784" s="2" t="s">
        <v>711</v>
      </c>
      <c r="H1784" s="2" t="s">
        <v>366</v>
      </c>
      <c r="I1784" s="2">
        <v>44</v>
      </c>
      <c r="J1784" s="2">
        <v>0.85209713024282552</v>
      </c>
      <c r="K1784" s="2">
        <v>0.83549783549783552</v>
      </c>
      <c r="L1784" s="2">
        <v>0.86936936936936937</v>
      </c>
      <c r="M1784" s="2" t="s">
        <v>74</v>
      </c>
      <c r="N1784" s="2" t="s">
        <v>4124</v>
      </c>
      <c r="O1784" s="2" t="s">
        <v>4125</v>
      </c>
      <c r="P1784" s="2">
        <v>1.7</v>
      </c>
    </row>
    <row r="1785" spans="1:16" ht="15.75" customHeight="1" x14ac:dyDescent="0.25">
      <c r="A1785" s="2" t="s">
        <v>147</v>
      </c>
      <c r="B1785" s="2" t="s">
        <v>73</v>
      </c>
      <c r="C1785" s="2" t="s">
        <v>75</v>
      </c>
      <c r="D1785" s="2" t="s">
        <v>364</v>
      </c>
      <c r="E1785" s="2" t="s">
        <v>700</v>
      </c>
      <c r="F1785" s="2" t="s">
        <v>47</v>
      </c>
      <c r="G1785" s="2" t="s">
        <v>716</v>
      </c>
      <c r="H1785" s="2" t="s">
        <v>366</v>
      </c>
      <c r="I1785" s="2">
        <v>45</v>
      </c>
      <c r="J1785" s="2">
        <v>0.85011185682326629</v>
      </c>
      <c r="K1785" s="2">
        <v>0.84444444444444444</v>
      </c>
      <c r="L1785" s="2">
        <v>0.85585585585585588</v>
      </c>
      <c r="M1785" s="2" t="s">
        <v>74</v>
      </c>
      <c r="N1785" s="2" t="s">
        <v>4126</v>
      </c>
      <c r="O1785" s="2" t="s">
        <v>4127</v>
      </c>
      <c r="P1785" s="2">
        <v>1.3</v>
      </c>
    </row>
    <row r="1786" spans="1:16" ht="15.75" customHeight="1" x14ac:dyDescent="0.25">
      <c r="A1786" s="2" t="s">
        <v>147</v>
      </c>
      <c r="B1786" s="2" t="s">
        <v>73</v>
      </c>
      <c r="C1786" s="2" t="s">
        <v>75</v>
      </c>
      <c r="D1786" s="2" t="s">
        <v>364</v>
      </c>
      <c r="E1786" s="2" t="s">
        <v>700</v>
      </c>
      <c r="F1786" s="2" t="s">
        <v>47</v>
      </c>
      <c r="G1786" s="2" t="s">
        <v>721</v>
      </c>
      <c r="H1786" s="2" t="s">
        <v>366</v>
      </c>
      <c r="I1786" s="2">
        <v>46</v>
      </c>
      <c r="J1786" s="2">
        <v>0.83842794759825334</v>
      </c>
      <c r="K1786" s="2">
        <v>0.81355932203389836</v>
      </c>
      <c r="L1786" s="2">
        <v>0.86486486486486491</v>
      </c>
      <c r="M1786" s="2" t="s">
        <v>74</v>
      </c>
      <c r="N1786" s="2" t="s">
        <v>4128</v>
      </c>
      <c r="O1786" s="2" t="s">
        <v>4129</v>
      </c>
      <c r="P1786" s="2">
        <v>1.3</v>
      </c>
    </row>
    <row r="1787" spans="1:16" ht="15.75" customHeight="1" x14ac:dyDescent="0.25">
      <c r="A1787" s="2" t="s">
        <v>147</v>
      </c>
      <c r="B1787" s="2" t="s">
        <v>73</v>
      </c>
      <c r="C1787" s="2" t="s">
        <v>75</v>
      </c>
      <c r="D1787" s="2" t="s">
        <v>364</v>
      </c>
      <c r="E1787" s="2" t="s">
        <v>700</v>
      </c>
      <c r="F1787" s="2" t="s">
        <v>47</v>
      </c>
      <c r="G1787" s="2" t="s">
        <v>726</v>
      </c>
      <c r="H1787" s="2" t="s">
        <v>366</v>
      </c>
      <c r="I1787" s="2">
        <v>47</v>
      </c>
      <c r="J1787" s="2">
        <v>0.83885209713024289</v>
      </c>
      <c r="K1787" s="2">
        <v>0.82251082251082253</v>
      </c>
      <c r="L1787" s="2">
        <v>0.85585585585585588</v>
      </c>
      <c r="M1787" s="2" t="s">
        <v>74</v>
      </c>
      <c r="N1787" s="2" t="s">
        <v>4130</v>
      </c>
      <c r="O1787" s="2" t="s">
        <v>4131</v>
      </c>
      <c r="P1787" s="2">
        <v>1.7</v>
      </c>
    </row>
    <row r="1788" spans="1:16" ht="15.75" customHeight="1" x14ac:dyDescent="0.25">
      <c r="A1788" s="2" t="s">
        <v>147</v>
      </c>
      <c r="B1788" s="2" t="s">
        <v>73</v>
      </c>
      <c r="C1788" s="2" t="s">
        <v>75</v>
      </c>
      <c r="D1788" s="2" t="s">
        <v>364</v>
      </c>
      <c r="E1788" s="2" t="s">
        <v>700</v>
      </c>
      <c r="F1788" s="2" t="s">
        <v>47</v>
      </c>
      <c r="G1788" s="2" t="s">
        <v>731</v>
      </c>
      <c r="H1788" s="2" t="s">
        <v>366</v>
      </c>
      <c r="I1788" s="2">
        <v>48</v>
      </c>
      <c r="J1788" s="2">
        <v>0.83956043956043958</v>
      </c>
      <c r="K1788" s="2">
        <v>0.81974248927038629</v>
      </c>
      <c r="L1788" s="2">
        <v>0.86036036036036034</v>
      </c>
      <c r="M1788" s="2" t="s">
        <v>74</v>
      </c>
      <c r="N1788" s="2" t="s">
        <v>4132</v>
      </c>
      <c r="O1788" s="2" t="s">
        <v>4133</v>
      </c>
      <c r="P1788" s="2">
        <v>1.3</v>
      </c>
    </row>
    <row r="1789" spans="1:16" ht="15.75" customHeight="1" x14ac:dyDescent="0.25">
      <c r="A1789" s="2" t="s">
        <v>147</v>
      </c>
      <c r="B1789" s="2" t="s">
        <v>73</v>
      </c>
      <c r="C1789" s="2" t="s">
        <v>75</v>
      </c>
      <c r="D1789" s="2" t="s">
        <v>364</v>
      </c>
      <c r="E1789" s="2" t="s">
        <v>700</v>
      </c>
      <c r="F1789" s="2" t="s">
        <v>47</v>
      </c>
      <c r="G1789" s="2" t="s">
        <v>736</v>
      </c>
      <c r="H1789" s="2" t="s">
        <v>366</v>
      </c>
      <c r="I1789" s="2">
        <v>49</v>
      </c>
      <c r="J1789" s="2">
        <v>0.8392857142857143</v>
      </c>
      <c r="K1789" s="2">
        <v>0.83185840707964598</v>
      </c>
      <c r="L1789" s="2">
        <v>0.84684684684684686</v>
      </c>
      <c r="M1789" s="2" t="s">
        <v>74</v>
      </c>
      <c r="N1789" s="2" t="s">
        <v>4134</v>
      </c>
      <c r="O1789" s="2" t="s">
        <v>4135</v>
      </c>
      <c r="P1789" s="2">
        <v>1.3</v>
      </c>
    </row>
    <row r="1790" spans="1:16" ht="15.75" customHeight="1" x14ac:dyDescent="0.25">
      <c r="A1790" s="2" t="s">
        <v>147</v>
      </c>
      <c r="B1790" s="2" t="s">
        <v>73</v>
      </c>
      <c r="C1790" s="2" t="s">
        <v>75</v>
      </c>
      <c r="D1790" s="2" t="s">
        <v>364</v>
      </c>
      <c r="E1790" s="2" t="s">
        <v>700</v>
      </c>
      <c r="F1790" s="2" t="s">
        <v>47</v>
      </c>
      <c r="G1790" s="2" t="s">
        <v>741</v>
      </c>
      <c r="H1790" s="2" t="s">
        <v>366</v>
      </c>
      <c r="I1790" s="2">
        <v>50</v>
      </c>
      <c r="J1790" s="2">
        <v>0.83813747228381374</v>
      </c>
      <c r="K1790" s="2">
        <v>0.8253275109170306</v>
      </c>
      <c r="L1790" s="2">
        <v>0.85135135135135132</v>
      </c>
      <c r="M1790" s="2" t="s">
        <v>74</v>
      </c>
      <c r="N1790" s="2" t="s">
        <v>4136</v>
      </c>
      <c r="O1790" s="2" t="s">
        <v>4137</v>
      </c>
      <c r="P1790" s="2">
        <v>1.7</v>
      </c>
    </row>
    <row r="1791" spans="1:16" ht="15.75" customHeight="1" x14ac:dyDescent="0.25">
      <c r="A1791" s="2" t="s">
        <v>147</v>
      </c>
      <c r="B1791" s="2" t="s">
        <v>73</v>
      </c>
      <c r="C1791" s="2" t="s">
        <v>75</v>
      </c>
      <c r="D1791" s="2" t="s">
        <v>364</v>
      </c>
      <c r="E1791" s="2" t="s">
        <v>700</v>
      </c>
      <c r="F1791" s="2" t="s">
        <v>47</v>
      </c>
      <c r="G1791" s="2" t="s">
        <v>746</v>
      </c>
      <c r="H1791" s="2" t="s">
        <v>366</v>
      </c>
      <c r="I1791" s="2">
        <v>51</v>
      </c>
      <c r="J1791" s="2">
        <v>0.82352941176470584</v>
      </c>
      <c r="K1791" s="2">
        <v>0.79746835443037978</v>
      </c>
      <c r="L1791" s="2">
        <v>0.85135135135135132</v>
      </c>
      <c r="M1791" s="2" t="s">
        <v>74</v>
      </c>
      <c r="N1791" s="2" t="s">
        <v>4138</v>
      </c>
      <c r="O1791" s="2" t="s">
        <v>4139</v>
      </c>
      <c r="P1791" s="2">
        <v>1.3</v>
      </c>
    </row>
    <row r="1792" spans="1:16" ht="15.75" customHeight="1" x14ac:dyDescent="0.25">
      <c r="A1792" s="2" t="s">
        <v>147</v>
      </c>
      <c r="B1792" s="2" t="s">
        <v>73</v>
      </c>
      <c r="C1792" s="2" t="s">
        <v>75</v>
      </c>
      <c r="D1792" s="2" t="s">
        <v>364</v>
      </c>
      <c r="E1792" s="2" t="s">
        <v>700</v>
      </c>
      <c r="F1792" s="2" t="s">
        <v>47</v>
      </c>
      <c r="G1792" s="2" t="s">
        <v>751</v>
      </c>
      <c r="H1792" s="2" t="s">
        <v>366</v>
      </c>
      <c r="I1792" s="2">
        <v>52</v>
      </c>
      <c r="J1792" s="2">
        <v>0.84000000000000008</v>
      </c>
      <c r="K1792" s="2">
        <v>0.82894736842105265</v>
      </c>
      <c r="L1792" s="2">
        <v>0.85135135135135132</v>
      </c>
      <c r="M1792" s="2" t="s">
        <v>74</v>
      </c>
      <c r="N1792" s="2" t="s">
        <v>4140</v>
      </c>
      <c r="O1792" s="2" t="s">
        <v>4141</v>
      </c>
      <c r="P1792" s="2">
        <v>1.3</v>
      </c>
    </row>
    <row r="1793" spans="1:16" ht="15.75" customHeight="1" x14ac:dyDescent="0.25">
      <c r="A1793" s="2" t="s">
        <v>147</v>
      </c>
      <c r="B1793" s="2" t="s">
        <v>73</v>
      </c>
      <c r="C1793" s="2" t="s">
        <v>75</v>
      </c>
      <c r="D1793" s="2" t="s">
        <v>364</v>
      </c>
      <c r="E1793" s="2" t="s">
        <v>700</v>
      </c>
      <c r="F1793" s="2" t="s">
        <v>47</v>
      </c>
      <c r="G1793" s="2" t="s">
        <v>756</v>
      </c>
      <c r="H1793" s="2" t="s">
        <v>366</v>
      </c>
      <c r="I1793" s="2">
        <v>53</v>
      </c>
      <c r="J1793" s="2">
        <v>0.85209713024282552</v>
      </c>
      <c r="K1793" s="2">
        <v>0.83549783549783552</v>
      </c>
      <c r="L1793" s="2">
        <v>0.86936936936936937</v>
      </c>
      <c r="M1793" s="2" t="s">
        <v>74</v>
      </c>
      <c r="N1793" s="2" t="s">
        <v>4142</v>
      </c>
      <c r="O1793" s="2" t="s">
        <v>4143</v>
      </c>
      <c r="P1793" s="2">
        <v>1.7</v>
      </c>
    </row>
    <row r="1794" spans="1:16" ht="15.75" customHeight="1" x14ac:dyDescent="0.25">
      <c r="A1794" s="2" t="s">
        <v>147</v>
      </c>
      <c r="B1794" s="2" t="s">
        <v>73</v>
      </c>
      <c r="C1794" s="2" t="s">
        <v>75</v>
      </c>
      <c r="D1794" s="2" t="s">
        <v>364</v>
      </c>
      <c r="E1794" s="2" t="s">
        <v>700</v>
      </c>
      <c r="F1794" s="2" t="s">
        <v>47</v>
      </c>
      <c r="G1794" s="2" t="s">
        <v>761</v>
      </c>
      <c r="H1794" s="2" t="s">
        <v>366</v>
      </c>
      <c r="I1794" s="2">
        <v>54</v>
      </c>
      <c r="J1794" s="2">
        <v>0.83408071748878931</v>
      </c>
      <c r="K1794" s="2">
        <v>0.8303571428571429</v>
      </c>
      <c r="L1794" s="2">
        <v>0.83783783783783783</v>
      </c>
      <c r="M1794" s="2" t="s">
        <v>74</v>
      </c>
      <c r="N1794" s="2" t="s">
        <v>4144</v>
      </c>
      <c r="O1794" s="2" t="s">
        <v>4145</v>
      </c>
      <c r="P1794" s="2">
        <v>1.3</v>
      </c>
    </row>
    <row r="1795" spans="1:16" ht="15.75" customHeight="1" x14ac:dyDescent="0.25">
      <c r="A1795" s="2" t="s">
        <v>147</v>
      </c>
      <c r="B1795" s="2" t="s">
        <v>73</v>
      </c>
      <c r="C1795" s="2" t="s">
        <v>75</v>
      </c>
      <c r="D1795" s="2" t="s">
        <v>364</v>
      </c>
      <c r="E1795" s="2" t="s">
        <v>700</v>
      </c>
      <c r="F1795" s="2" t="s">
        <v>47</v>
      </c>
      <c r="G1795" s="2" t="s">
        <v>766</v>
      </c>
      <c r="H1795" s="2" t="s">
        <v>366</v>
      </c>
      <c r="I1795" s="2">
        <v>55</v>
      </c>
      <c r="J1795" s="2">
        <v>0.86222222222222211</v>
      </c>
      <c r="K1795" s="2">
        <v>0.85087719298245612</v>
      </c>
      <c r="L1795" s="2">
        <v>0.87387387387387383</v>
      </c>
      <c r="M1795" s="2" t="s">
        <v>74</v>
      </c>
      <c r="N1795" s="2" t="s">
        <v>4146</v>
      </c>
      <c r="O1795" s="2" t="s">
        <v>4147</v>
      </c>
      <c r="P1795" s="2">
        <v>1.3</v>
      </c>
    </row>
    <row r="1796" spans="1:16" ht="15.75" customHeight="1" x14ac:dyDescent="0.25">
      <c r="A1796" s="2" t="s">
        <v>147</v>
      </c>
      <c r="B1796" s="2" t="s">
        <v>73</v>
      </c>
      <c r="C1796" s="2" t="s">
        <v>75</v>
      </c>
      <c r="D1796" s="2" t="s">
        <v>364</v>
      </c>
      <c r="E1796" s="2" t="s">
        <v>700</v>
      </c>
      <c r="F1796" s="2" t="s">
        <v>47</v>
      </c>
      <c r="G1796" s="2" t="s">
        <v>771</v>
      </c>
      <c r="H1796" s="2" t="s">
        <v>366</v>
      </c>
      <c r="I1796" s="2">
        <v>56</v>
      </c>
      <c r="J1796" s="2">
        <v>0.8318584070796462</v>
      </c>
      <c r="K1796" s="2">
        <v>0.81739130434782614</v>
      </c>
      <c r="L1796" s="2">
        <v>0.84684684684684686</v>
      </c>
      <c r="M1796" s="2" t="s">
        <v>74</v>
      </c>
      <c r="N1796" s="2" t="s">
        <v>4148</v>
      </c>
      <c r="O1796" s="2" t="s">
        <v>4149</v>
      </c>
      <c r="P1796" s="2">
        <v>1.7</v>
      </c>
    </row>
    <row r="1797" spans="1:16" ht="15.75" customHeight="1" x14ac:dyDescent="0.25">
      <c r="A1797" s="2" t="s">
        <v>147</v>
      </c>
      <c r="B1797" s="2" t="s">
        <v>73</v>
      </c>
      <c r="C1797" s="2" t="s">
        <v>75</v>
      </c>
      <c r="D1797" s="2" t="s">
        <v>364</v>
      </c>
      <c r="E1797" s="2" t="s">
        <v>700</v>
      </c>
      <c r="F1797" s="2" t="s">
        <v>47</v>
      </c>
      <c r="G1797" s="2" t="s">
        <v>776</v>
      </c>
      <c r="H1797" s="2" t="s">
        <v>366</v>
      </c>
      <c r="I1797" s="2">
        <v>57</v>
      </c>
      <c r="J1797" s="2">
        <v>0.85972850678733026</v>
      </c>
      <c r="K1797" s="2">
        <v>0.86363636363636365</v>
      </c>
      <c r="L1797" s="2">
        <v>0.85585585585585588</v>
      </c>
      <c r="M1797" s="2" t="s">
        <v>74</v>
      </c>
      <c r="N1797" s="2" t="s">
        <v>4150</v>
      </c>
      <c r="O1797" s="2" t="s">
        <v>4151</v>
      </c>
      <c r="P1797" s="2">
        <v>1.3</v>
      </c>
    </row>
    <row r="1798" spans="1:16" ht="15.75" customHeight="1" x14ac:dyDescent="0.25">
      <c r="A1798" s="2" t="s">
        <v>147</v>
      </c>
      <c r="B1798" s="2" t="s">
        <v>73</v>
      </c>
      <c r="C1798" s="2" t="s">
        <v>75</v>
      </c>
      <c r="D1798" s="2" t="s">
        <v>364</v>
      </c>
      <c r="E1798" s="2" t="s">
        <v>700</v>
      </c>
      <c r="F1798" s="2" t="s">
        <v>47</v>
      </c>
      <c r="G1798" s="2" t="s">
        <v>781</v>
      </c>
      <c r="H1798" s="2" t="s">
        <v>366</v>
      </c>
      <c r="I1798" s="2">
        <v>58</v>
      </c>
      <c r="J1798" s="2">
        <v>0.84070796460176989</v>
      </c>
      <c r="K1798" s="2">
        <v>0.82608695652173914</v>
      </c>
      <c r="L1798" s="2">
        <v>0.85585585585585588</v>
      </c>
      <c r="M1798" s="2" t="s">
        <v>74</v>
      </c>
      <c r="N1798" s="2" t="s">
        <v>4152</v>
      </c>
      <c r="O1798" s="2" t="s">
        <v>4153</v>
      </c>
      <c r="P1798" s="2">
        <v>1.3</v>
      </c>
    </row>
    <row r="1799" spans="1:16" ht="15.75" customHeight="1" x14ac:dyDescent="0.25">
      <c r="A1799" s="2" t="s">
        <v>147</v>
      </c>
      <c r="B1799" s="2" t="s">
        <v>73</v>
      </c>
      <c r="C1799" s="2" t="s">
        <v>75</v>
      </c>
      <c r="D1799" s="2" t="s">
        <v>364</v>
      </c>
      <c r="E1799" s="2" t="s">
        <v>700</v>
      </c>
      <c r="F1799" s="2" t="s">
        <v>47</v>
      </c>
      <c r="G1799" s="2" t="s">
        <v>786</v>
      </c>
      <c r="H1799" s="2" t="s">
        <v>366</v>
      </c>
      <c r="I1799" s="2">
        <v>59</v>
      </c>
      <c r="J1799" s="2">
        <v>0.82743362831858391</v>
      </c>
      <c r="K1799" s="2">
        <v>0.81304347826086953</v>
      </c>
      <c r="L1799" s="2">
        <v>0.84234234234234229</v>
      </c>
      <c r="M1799" s="2" t="s">
        <v>74</v>
      </c>
      <c r="N1799" s="2" t="s">
        <v>4154</v>
      </c>
      <c r="O1799" s="2" t="s">
        <v>4155</v>
      </c>
      <c r="P1799" s="2">
        <v>1.7</v>
      </c>
    </row>
    <row r="1800" spans="1:16" ht="15.75" customHeight="1" x14ac:dyDescent="0.25">
      <c r="A1800" s="2" t="s">
        <v>147</v>
      </c>
      <c r="B1800" s="2" t="s">
        <v>73</v>
      </c>
      <c r="C1800" s="2" t="s">
        <v>75</v>
      </c>
      <c r="D1800" s="2" t="s">
        <v>364</v>
      </c>
      <c r="E1800" s="2" t="s">
        <v>700</v>
      </c>
      <c r="F1800" s="2" t="s">
        <v>47</v>
      </c>
      <c r="G1800" s="2" t="s">
        <v>791</v>
      </c>
      <c r="H1800" s="2" t="s">
        <v>366</v>
      </c>
      <c r="I1800" s="2">
        <v>60</v>
      </c>
      <c r="J1800" s="2">
        <v>0.84257206208425717</v>
      </c>
      <c r="K1800" s="2">
        <v>0.82969432314410485</v>
      </c>
      <c r="L1800" s="2">
        <v>0.85585585585585588</v>
      </c>
      <c r="M1800" s="2" t="s">
        <v>74</v>
      </c>
      <c r="N1800" s="2" t="s">
        <v>4156</v>
      </c>
      <c r="O1800" s="2" t="s">
        <v>4157</v>
      </c>
      <c r="P1800" s="2">
        <v>1.3</v>
      </c>
    </row>
    <row r="1801" spans="1:16" ht="15.75" customHeight="1" x14ac:dyDescent="0.25">
      <c r="A1801" s="2" t="s">
        <v>147</v>
      </c>
      <c r="B1801" s="2" t="s">
        <v>73</v>
      </c>
      <c r="C1801" s="2" t="s">
        <v>75</v>
      </c>
      <c r="D1801" s="2" t="s">
        <v>364</v>
      </c>
      <c r="E1801" s="2" t="s">
        <v>700</v>
      </c>
      <c r="F1801" s="2" t="s">
        <v>47</v>
      </c>
      <c r="G1801" s="2" t="s">
        <v>796</v>
      </c>
      <c r="H1801" s="2" t="s">
        <v>366</v>
      </c>
      <c r="I1801" s="2">
        <v>61</v>
      </c>
      <c r="J1801" s="2">
        <v>0.84513274336283184</v>
      </c>
      <c r="K1801" s="2">
        <v>0.83043478260869563</v>
      </c>
      <c r="L1801" s="2">
        <v>0.86036036036036034</v>
      </c>
      <c r="M1801" s="2" t="s">
        <v>74</v>
      </c>
      <c r="N1801" s="2" t="s">
        <v>4158</v>
      </c>
      <c r="O1801" s="2" t="s">
        <v>4159</v>
      </c>
      <c r="P1801" s="2">
        <v>1.3</v>
      </c>
    </row>
    <row r="1802" spans="1:16" ht="15.75" customHeight="1" x14ac:dyDescent="0.25">
      <c r="A1802" s="2" t="s">
        <v>190</v>
      </c>
      <c r="B1802" s="2" t="s">
        <v>23</v>
      </c>
      <c r="C1802" s="2" t="s">
        <v>24</v>
      </c>
      <c r="D1802" s="2" t="s">
        <v>55</v>
      </c>
      <c r="E1802" s="2" t="s">
        <v>57</v>
      </c>
      <c r="F1802" s="2" t="s">
        <v>32</v>
      </c>
      <c r="G1802" s="2" t="s">
        <v>59</v>
      </c>
      <c r="H1802" s="2" t="s">
        <v>61</v>
      </c>
      <c r="I1802" s="2">
        <v>42</v>
      </c>
      <c r="J1802" s="2">
        <v>0.66807610993657518</v>
      </c>
      <c r="K1802" s="2">
        <v>0.65020576131687247</v>
      </c>
      <c r="L1802" s="2">
        <v>0.68695652173913047</v>
      </c>
      <c r="M1802" s="2" t="s">
        <v>65</v>
      </c>
      <c r="N1802" s="2" t="s">
        <v>4160</v>
      </c>
      <c r="O1802" s="2" t="s">
        <v>4161</v>
      </c>
      <c r="P1802" s="2">
        <v>0.7</v>
      </c>
    </row>
    <row r="1803" spans="1:16" ht="15.75" customHeight="1" x14ac:dyDescent="0.25">
      <c r="A1803" s="2" t="s">
        <v>190</v>
      </c>
      <c r="B1803" s="2" t="s">
        <v>23</v>
      </c>
      <c r="C1803" s="2" t="s">
        <v>24</v>
      </c>
      <c r="D1803" s="2" t="s">
        <v>55</v>
      </c>
      <c r="E1803" s="2" t="s">
        <v>57</v>
      </c>
      <c r="F1803" s="2" t="s">
        <v>32</v>
      </c>
      <c r="G1803" s="2" t="s">
        <v>71</v>
      </c>
      <c r="H1803" s="2" t="s">
        <v>61</v>
      </c>
      <c r="I1803" s="2">
        <v>43</v>
      </c>
      <c r="J1803" s="2">
        <v>0.66386554621848737</v>
      </c>
      <c r="K1803" s="2">
        <v>0.64227642276422769</v>
      </c>
      <c r="L1803" s="2">
        <v>0.68695652173913047</v>
      </c>
      <c r="M1803" s="2" t="s">
        <v>74</v>
      </c>
      <c r="N1803" s="2" t="s">
        <v>4162</v>
      </c>
      <c r="O1803" s="2" t="s">
        <v>4163</v>
      </c>
      <c r="P1803" s="2">
        <v>59</v>
      </c>
    </row>
    <row r="1804" spans="1:16" ht="15.75" customHeight="1" x14ac:dyDescent="0.25">
      <c r="A1804" s="2" t="s">
        <v>190</v>
      </c>
      <c r="B1804" s="2" t="s">
        <v>23</v>
      </c>
      <c r="C1804" s="2" t="s">
        <v>24</v>
      </c>
      <c r="D1804" s="2" t="s">
        <v>55</v>
      </c>
      <c r="E1804" s="2" t="s">
        <v>57</v>
      </c>
      <c r="F1804" s="2" t="s">
        <v>32</v>
      </c>
      <c r="G1804" s="2" t="s">
        <v>79</v>
      </c>
      <c r="H1804" s="2" t="s">
        <v>61</v>
      </c>
      <c r="I1804" s="2">
        <v>44</v>
      </c>
      <c r="J1804" s="2">
        <v>0.66386554621848737</v>
      </c>
      <c r="K1804" s="2">
        <v>0.64227642276422769</v>
      </c>
      <c r="L1804" s="2">
        <v>0.68695652173913047</v>
      </c>
      <c r="M1804" s="2" t="s">
        <v>74</v>
      </c>
      <c r="N1804" s="2" t="s">
        <v>4164</v>
      </c>
      <c r="O1804" s="2" t="s">
        <v>4165</v>
      </c>
      <c r="P1804" s="2">
        <v>59</v>
      </c>
    </row>
    <row r="1805" spans="1:16" ht="15.75" customHeight="1" x14ac:dyDescent="0.25">
      <c r="A1805" s="2" t="s">
        <v>190</v>
      </c>
      <c r="B1805" s="2" t="s">
        <v>23</v>
      </c>
      <c r="C1805" s="2" t="s">
        <v>24</v>
      </c>
      <c r="D1805" s="2" t="s">
        <v>55</v>
      </c>
      <c r="E1805" s="2" t="s">
        <v>57</v>
      </c>
      <c r="F1805" s="2" t="s">
        <v>32</v>
      </c>
      <c r="G1805" s="2" t="s">
        <v>86</v>
      </c>
      <c r="H1805" s="2" t="s">
        <v>61</v>
      </c>
      <c r="I1805" s="2">
        <v>45</v>
      </c>
      <c r="J1805" s="2">
        <v>0.66386554621848737</v>
      </c>
      <c r="K1805" s="2">
        <v>0.64227642276422769</v>
      </c>
      <c r="L1805" s="2">
        <v>0.68695652173913047</v>
      </c>
      <c r="M1805" s="2" t="s">
        <v>74</v>
      </c>
      <c r="N1805" s="2" t="s">
        <v>4166</v>
      </c>
      <c r="O1805" s="2" t="s">
        <v>4167</v>
      </c>
      <c r="P1805" s="2">
        <v>58.7</v>
      </c>
    </row>
    <row r="1806" spans="1:16" ht="15.75" customHeight="1" x14ac:dyDescent="0.25">
      <c r="A1806" s="2" t="s">
        <v>190</v>
      </c>
      <c r="B1806" s="2" t="s">
        <v>23</v>
      </c>
      <c r="C1806" s="2" t="s">
        <v>24</v>
      </c>
      <c r="D1806" s="2" t="s">
        <v>55</v>
      </c>
      <c r="E1806" s="2" t="s">
        <v>57</v>
      </c>
      <c r="F1806" s="2" t="s">
        <v>32</v>
      </c>
      <c r="G1806" s="2" t="s">
        <v>93</v>
      </c>
      <c r="H1806" s="2" t="s">
        <v>61</v>
      </c>
      <c r="I1806" s="2">
        <v>46</v>
      </c>
      <c r="J1806" s="2">
        <v>0.66386554621848737</v>
      </c>
      <c r="K1806" s="2">
        <v>0.64227642276422769</v>
      </c>
      <c r="L1806" s="2">
        <v>0.68695652173913047</v>
      </c>
      <c r="M1806" s="2" t="s">
        <v>74</v>
      </c>
      <c r="N1806" s="2" t="s">
        <v>4168</v>
      </c>
      <c r="O1806" s="2" t="s">
        <v>4169</v>
      </c>
      <c r="P1806" s="2">
        <v>59.1</v>
      </c>
    </row>
    <row r="1807" spans="1:16" ht="15.75" customHeight="1" x14ac:dyDescent="0.25">
      <c r="A1807" s="2" t="s">
        <v>190</v>
      </c>
      <c r="B1807" s="2" t="s">
        <v>23</v>
      </c>
      <c r="C1807" s="2" t="s">
        <v>24</v>
      </c>
      <c r="D1807" s="2" t="s">
        <v>55</v>
      </c>
      <c r="E1807" s="2" t="s">
        <v>57</v>
      </c>
      <c r="F1807" s="2" t="s">
        <v>32</v>
      </c>
      <c r="G1807" s="2" t="s">
        <v>100</v>
      </c>
      <c r="H1807" s="2" t="s">
        <v>61</v>
      </c>
      <c r="I1807" s="2">
        <v>47</v>
      </c>
      <c r="J1807" s="2">
        <v>0.66386554621848737</v>
      </c>
      <c r="K1807" s="2">
        <v>0.64227642276422769</v>
      </c>
      <c r="L1807" s="2">
        <v>0.68695652173913047</v>
      </c>
      <c r="M1807" s="2" t="s">
        <v>74</v>
      </c>
      <c r="N1807" s="2" t="s">
        <v>4170</v>
      </c>
      <c r="O1807" s="2" t="s">
        <v>4171</v>
      </c>
      <c r="P1807" s="2">
        <v>59.6</v>
      </c>
    </row>
    <row r="1808" spans="1:16" ht="15.75" customHeight="1" x14ac:dyDescent="0.25">
      <c r="A1808" s="2" t="s">
        <v>190</v>
      </c>
      <c r="B1808" s="2" t="s">
        <v>23</v>
      </c>
      <c r="C1808" s="2" t="s">
        <v>24</v>
      </c>
      <c r="D1808" s="2" t="s">
        <v>55</v>
      </c>
      <c r="E1808" s="2" t="s">
        <v>57</v>
      </c>
      <c r="F1808" s="2" t="s">
        <v>32</v>
      </c>
      <c r="G1808" s="2" t="s">
        <v>108</v>
      </c>
      <c r="H1808" s="2" t="s">
        <v>61</v>
      </c>
      <c r="I1808" s="2">
        <v>48</v>
      </c>
      <c r="J1808" s="2">
        <v>0.66386554621848737</v>
      </c>
      <c r="K1808" s="2">
        <v>0.64227642276422769</v>
      </c>
      <c r="L1808" s="2">
        <v>0.68695652173913047</v>
      </c>
      <c r="M1808" s="2" t="s">
        <v>74</v>
      </c>
      <c r="N1808" s="2" t="s">
        <v>4172</v>
      </c>
      <c r="O1808" s="2" t="s">
        <v>4173</v>
      </c>
      <c r="P1808" s="2">
        <v>59.4</v>
      </c>
    </row>
    <row r="1809" spans="1:16" ht="15.75" customHeight="1" x14ac:dyDescent="0.25">
      <c r="A1809" s="2" t="s">
        <v>190</v>
      </c>
      <c r="B1809" s="2" t="s">
        <v>23</v>
      </c>
      <c r="C1809" s="2" t="s">
        <v>24</v>
      </c>
      <c r="D1809" s="2" t="s">
        <v>55</v>
      </c>
      <c r="E1809" s="2" t="s">
        <v>57</v>
      </c>
      <c r="F1809" s="2" t="s">
        <v>32</v>
      </c>
      <c r="G1809" s="2" t="s">
        <v>113</v>
      </c>
      <c r="H1809" s="2" t="s">
        <v>61</v>
      </c>
      <c r="I1809" s="2">
        <v>49</v>
      </c>
      <c r="J1809" s="2">
        <v>0.66386554621848737</v>
      </c>
      <c r="K1809" s="2">
        <v>0.64227642276422769</v>
      </c>
      <c r="L1809" s="2">
        <v>0.68695652173913047</v>
      </c>
      <c r="M1809" s="2" t="s">
        <v>74</v>
      </c>
      <c r="N1809" s="2" t="s">
        <v>4174</v>
      </c>
      <c r="O1809" s="2" t="s">
        <v>4175</v>
      </c>
      <c r="P1809" s="2">
        <v>59.8</v>
      </c>
    </row>
    <row r="1810" spans="1:16" ht="15.75" customHeight="1" x14ac:dyDescent="0.25">
      <c r="A1810" s="2" t="s">
        <v>190</v>
      </c>
      <c r="B1810" s="2" t="s">
        <v>23</v>
      </c>
      <c r="C1810" s="2" t="s">
        <v>24</v>
      </c>
      <c r="D1810" s="2" t="s">
        <v>55</v>
      </c>
      <c r="E1810" s="2" t="s">
        <v>57</v>
      </c>
      <c r="F1810" s="2" t="s">
        <v>32</v>
      </c>
      <c r="G1810" s="2" t="s">
        <v>118</v>
      </c>
      <c r="H1810" s="2" t="s">
        <v>61</v>
      </c>
      <c r="I1810" s="2">
        <v>50</v>
      </c>
      <c r="J1810" s="2">
        <v>0.66386554621848737</v>
      </c>
      <c r="K1810" s="2">
        <v>0.64227642276422769</v>
      </c>
      <c r="L1810" s="2">
        <v>0.68695652173913047</v>
      </c>
      <c r="M1810" s="2" t="s">
        <v>74</v>
      </c>
      <c r="N1810" s="2" t="s">
        <v>4176</v>
      </c>
      <c r="O1810" s="2" t="s">
        <v>4177</v>
      </c>
      <c r="P1810" s="2">
        <v>58.7</v>
      </c>
    </row>
    <row r="1811" spans="1:16" ht="15.75" customHeight="1" x14ac:dyDescent="0.25">
      <c r="A1811" s="2" t="s">
        <v>190</v>
      </c>
      <c r="B1811" s="2" t="s">
        <v>23</v>
      </c>
      <c r="C1811" s="2" t="s">
        <v>24</v>
      </c>
      <c r="D1811" s="2" t="s">
        <v>55</v>
      </c>
      <c r="E1811" s="2" t="s">
        <v>57</v>
      </c>
      <c r="F1811" s="2" t="s">
        <v>32</v>
      </c>
      <c r="G1811" s="2" t="s">
        <v>123</v>
      </c>
      <c r="H1811" s="2" t="s">
        <v>61</v>
      </c>
      <c r="I1811" s="2">
        <v>51</v>
      </c>
      <c r="J1811" s="2">
        <v>0.66386554621848737</v>
      </c>
      <c r="K1811" s="2">
        <v>0.64227642276422769</v>
      </c>
      <c r="L1811" s="2">
        <v>0.68695652173913047</v>
      </c>
      <c r="M1811" s="2" t="s">
        <v>74</v>
      </c>
      <c r="N1811" s="2" t="s">
        <v>4178</v>
      </c>
      <c r="O1811" s="2" t="s">
        <v>4179</v>
      </c>
      <c r="P1811" s="2">
        <v>59</v>
      </c>
    </row>
    <row r="1812" spans="1:16" ht="15.75" customHeight="1" x14ac:dyDescent="0.25">
      <c r="A1812" s="2" t="s">
        <v>190</v>
      </c>
      <c r="B1812" s="2" t="s">
        <v>23</v>
      </c>
      <c r="C1812" s="2" t="s">
        <v>24</v>
      </c>
      <c r="D1812" s="2" t="s">
        <v>55</v>
      </c>
      <c r="E1812" s="2" t="s">
        <v>57</v>
      </c>
      <c r="F1812" s="2" t="s">
        <v>32</v>
      </c>
      <c r="G1812" s="2" t="s">
        <v>128</v>
      </c>
      <c r="H1812" s="2" t="s">
        <v>61</v>
      </c>
      <c r="I1812" s="2">
        <v>52</v>
      </c>
      <c r="J1812" s="2">
        <v>0.66386554621848737</v>
      </c>
      <c r="K1812" s="2">
        <v>0.64227642276422769</v>
      </c>
      <c r="L1812" s="2">
        <v>0.68695652173913047</v>
      </c>
      <c r="M1812" s="2" t="s">
        <v>74</v>
      </c>
      <c r="N1812" s="2" t="s">
        <v>4180</v>
      </c>
      <c r="O1812" s="2" t="s">
        <v>4181</v>
      </c>
      <c r="P1812" s="2">
        <v>58.8</v>
      </c>
    </row>
    <row r="1813" spans="1:16" ht="15.75" customHeight="1" x14ac:dyDescent="0.25">
      <c r="A1813" s="2" t="s">
        <v>190</v>
      </c>
      <c r="B1813" s="2" t="s">
        <v>23</v>
      </c>
      <c r="C1813" s="2" t="s">
        <v>24</v>
      </c>
      <c r="D1813" s="2" t="s">
        <v>55</v>
      </c>
      <c r="E1813" s="2" t="s">
        <v>57</v>
      </c>
      <c r="F1813" s="2" t="s">
        <v>32</v>
      </c>
      <c r="G1813" s="2" t="s">
        <v>133</v>
      </c>
      <c r="H1813" s="2" t="s">
        <v>61</v>
      </c>
      <c r="I1813" s="2">
        <v>53</v>
      </c>
      <c r="J1813" s="2">
        <v>0.66386554621848737</v>
      </c>
      <c r="K1813" s="2">
        <v>0.64227642276422769</v>
      </c>
      <c r="L1813" s="2">
        <v>0.68695652173913047</v>
      </c>
      <c r="M1813" s="2" t="s">
        <v>74</v>
      </c>
      <c r="N1813" s="2" t="s">
        <v>4182</v>
      </c>
      <c r="O1813" s="2" t="s">
        <v>4183</v>
      </c>
      <c r="P1813" s="2">
        <v>59.6</v>
      </c>
    </row>
    <row r="1814" spans="1:16" ht="15.75" customHeight="1" x14ac:dyDescent="0.25">
      <c r="A1814" s="2" t="s">
        <v>190</v>
      </c>
      <c r="B1814" s="2" t="s">
        <v>23</v>
      </c>
      <c r="C1814" s="2" t="s">
        <v>24</v>
      </c>
      <c r="D1814" s="2" t="s">
        <v>55</v>
      </c>
      <c r="E1814" s="2" t="s">
        <v>57</v>
      </c>
      <c r="F1814" s="2" t="s">
        <v>32</v>
      </c>
      <c r="G1814" s="2" t="s">
        <v>138</v>
      </c>
      <c r="H1814" s="2" t="s">
        <v>61</v>
      </c>
      <c r="I1814" s="2">
        <v>54</v>
      </c>
      <c r="J1814" s="2">
        <v>0.66386554621848737</v>
      </c>
      <c r="K1814" s="2">
        <v>0.64227642276422769</v>
      </c>
      <c r="L1814" s="2">
        <v>0.68695652173913047</v>
      </c>
      <c r="M1814" s="2" t="s">
        <v>74</v>
      </c>
      <c r="N1814" s="2" t="s">
        <v>4184</v>
      </c>
      <c r="O1814" s="2" t="s">
        <v>4185</v>
      </c>
      <c r="P1814" s="2">
        <v>59.3</v>
      </c>
    </row>
    <row r="1815" spans="1:16" ht="15.75" customHeight="1" x14ac:dyDescent="0.25">
      <c r="A1815" s="2" t="s">
        <v>190</v>
      </c>
      <c r="B1815" s="2" t="s">
        <v>23</v>
      </c>
      <c r="C1815" s="2" t="s">
        <v>24</v>
      </c>
      <c r="D1815" s="2" t="s">
        <v>55</v>
      </c>
      <c r="E1815" s="2" t="s">
        <v>57</v>
      </c>
      <c r="F1815" s="2" t="s">
        <v>32</v>
      </c>
      <c r="G1815" s="2" t="s">
        <v>143</v>
      </c>
      <c r="H1815" s="2" t="s">
        <v>61</v>
      </c>
      <c r="I1815" s="2">
        <v>55</v>
      </c>
      <c r="J1815" s="2">
        <v>0.66386554621848737</v>
      </c>
      <c r="K1815" s="2">
        <v>0.64227642276422769</v>
      </c>
      <c r="L1815" s="2">
        <v>0.68695652173913047</v>
      </c>
      <c r="M1815" s="2" t="s">
        <v>74</v>
      </c>
      <c r="N1815" s="2" t="s">
        <v>4186</v>
      </c>
      <c r="O1815" s="2" t="s">
        <v>4187</v>
      </c>
      <c r="P1815" s="2">
        <v>59.3</v>
      </c>
    </row>
    <row r="1816" spans="1:16" ht="15.75" customHeight="1" x14ac:dyDescent="0.25">
      <c r="A1816" s="2" t="s">
        <v>190</v>
      </c>
      <c r="B1816" s="2" t="s">
        <v>23</v>
      </c>
      <c r="C1816" s="2" t="s">
        <v>24</v>
      </c>
      <c r="D1816" s="2" t="s">
        <v>55</v>
      </c>
      <c r="E1816" s="2" t="s">
        <v>57</v>
      </c>
      <c r="F1816" s="2" t="s">
        <v>32</v>
      </c>
      <c r="G1816" s="2" t="s">
        <v>149</v>
      </c>
      <c r="H1816" s="2" t="s">
        <v>61</v>
      </c>
      <c r="I1816" s="2">
        <v>56</v>
      </c>
      <c r="J1816" s="2">
        <v>0.66386554621848737</v>
      </c>
      <c r="K1816" s="2">
        <v>0.64227642276422769</v>
      </c>
      <c r="L1816" s="2">
        <v>0.68695652173913047</v>
      </c>
      <c r="M1816" s="2" t="s">
        <v>74</v>
      </c>
      <c r="N1816" s="2" t="s">
        <v>4188</v>
      </c>
      <c r="O1816" s="2" t="s">
        <v>4189</v>
      </c>
      <c r="P1816" s="2">
        <v>59.2</v>
      </c>
    </row>
    <row r="1817" spans="1:16" ht="15.75" customHeight="1" x14ac:dyDescent="0.25">
      <c r="A1817" s="2" t="s">
        <v>190</v>
      </c>
      <c r="B1817" s="2" t="s">
        <v>23</v>
      </c>
      <c r="C1817" s="2" t="s">
        <v>24</v>
      </c>
      <c r="D1817" s="2" t="s">
        <v>55</v>
      </c>
      <c r="E1817" s="2" t="s">
        <v>57</v>
      </c>
      <c r="F1817" s="2" t="s">
        <v>32</v>
      </c>
      <c r="G1817" s="2" t="s">
        <v>154</v>
      </c>
      <c r="H1817" s="2" t="s">
        <v>61</v>
      </c>
      <c r="I1817" s="2">
        <v>57</v>
      </c>
      <c r="J1817" s="2">
        <v>0.66386554621848737</v>
      </c>
      <c r="K1817" s="2">
        <v>0.64227642276422769</v>
      </c>
      <c r="L1817" s="2">
        <v>0.68695652173913047</v>
      </c>
      <c r="M1817" s="2" t="s">
        <v>74</v>
      </c>
      <c r="N1817" s="2" t="s">
        <v>4190</v>
      </c>
      <c r="O1817" s="2" t="s">
        <v>4191</v>
      </c>
      <c r="P1817" s="2">
        <v>58.7</v>
      </c>
    </row>
    <row r="1818" spans="1:16" ht="15.75" customHeight="1" x14ac:dyDescent="0.25">
      <c r="A1818" s="2" t="s">
        <v>190</v>
      </c>
      <c r="B1818" s="2" t="s">
        <v>23</v>
      </c>
      <c r="C1818" s="2" t="s">
        <v>24</v>
      </c>
      <c r="D1818" s="2" t="s">
        <v>55</v>
      </c>
      <c r="E1818" s="2" t="s">
        <v>57</v>
      </c>
      <c r="F1818" s="2" t="s">
        <v>32</v>
      </c>
      <c r="G1818" s="2" t="s">
        <v>159</v>
      </c>
      <c r="H1818" s="2" t="s">
        <v>61</v>
      </c>
      <c r="I1818" s="2">
        <v>58</v>
      </c>
      <c r="J1818" s="2">
        <v>0.66386554621848737</v>
      </c>
      <c r="K1818" s="2">
        <v>0.64227642276422769</v>
      </c>
      <c r="L1818" s="2">
        <v>0.68695652173913047</v>
      </c>
      <c r="M1818" s="2" t="s">
        <v>74</v>
      </c>
      <c r="N1818" s="2" t="s">
        <v>4192</v>
      </c>
      <c r="O1818" s="2" t="s">
        <v>4193</v>
      </c>
      <c r="P1818" s="2">
        <v>59.8</v>
      </c>
    </row>
    <row r="1819" spans="1:16" ht="15.75" customHeight="1" x14ac:dyDescent="0.25">
      <c r="A1819" s="2" t="s">
        <v>190</v>
      </c>
      <c r="B1819" s="2" t="s">
        <v>23</v>
      </c>
      <c r="C1819" s="2" t="s">
        <v>24</v>
      </c>
      <c r="D1819" s="2" t="s">
        <v>55</v>
      </c>
      <c r="E1819" s="2" t="s">
        <v>57</v>
      </c>
      <c r="F1819" s="2" t="s">
        <v>32</v>
      </c>
      <c r="G1819" s="2" t="s">
        <v>164</v>
      </c>
      <c r="H1819" s="2" t="s">
        <v>61</v>
      </c>
      <c r="I1819" s="2">
        <v>59</v>
      </c>
      <c r="J1819" s="2">
        <v>0.66386554621848737</v>
      </c>
      <c r="K1819" s="2">
        <v>0.64227642276422769</v>
      </c>
      <c r="L1819" s="2">
        <v>0.68695652173913047</v>
      </c>
      <c r="M1819" s="2" t="s">
        <v>74</v>
      </c>
      <c r="N1819" s="2" t="s">
        <v>4194</v>
      </c>
      <c r="O1819" s="2" t="s">
        <v>4195</v>
      </c>
      <c r="P1819" s="2">
        <v>59.2</v>
      </c>
    </row>
    <row r="1820" spans="1:16" ht="15.75" customHeight="1" x14ac:dyDescent="0.25">
      <c r="A1820" s="2" t="s">
        <v>190</v>
      </c>
      <c r="B1820" s="2" t="s">
        <v>23</v>
      </c>
      <c r="C1820" s="2" t="s">
        <v>24</v>
      </c>
      <c r="D1820" s="2" t="s">
        <v>55</v>
      </c>
      <c r="E1820" s="2" t="s">
        <v>57</v>
      </c>
      <c r="F1820" s="2" t="s">
        <v>32</v>
      </c>
      <c r="G1820" s="2" t="s">
        <v>169</v>
      </c>
      <c r="H1820" s="2" t="s">
        <v>61</v>
      </c>
      <c r="I1820" s="2">
        <v>60</v>
      </c>
      <c r="J1820" s="2">
        <v>0.66386554621848737</v>
      </c>
      <c r="K1820" s="2">
        <v>0.64227642276422769</v>
      </c>
      <c r="L1820" s="2">
        <v>0.68695652173913047</v>
      </c>
      <c r="M1820" s="2" t="s">
        <v>74</v>
      </c>
      <c r="N1820" s="2" t="s">
        <v>4196</v>
      </c>
      <c r="O1820" s="2" t="s">
        <v>4197</v>
      </c>
      <c r="P1820" s="2">
        <v>58.3</v>
      </c>
    </row>
    <row r="1821" spans="1:16" ht="15.75" customHeight="1" x14ac:dyDescent="0.25">
      <c r="A1821" s="2" t="s">
        <v>190</v>
      </c>
      <c r="B1821" s="2" t="s">
        <v>23</v>
      </c>
      <c r="C1821" s="2" t="s">
        <v>24</v>
      </c>
      <c r="D1821" s="2" t="s">
        <v>55</v>
      </c>
      <c r="E1821" s="2" t="s">
        <v>57</v>
      </c>
      <c r="F1821" s="2" t="s">
        <v>32</v>
      </c>
      <c r="G1821" s="2" t="s">
        <v>174</v>
      </c>
      <c r="H1821" s="2" t="s">
        <v>61</v>
      </c>
      <c r="I1821" s="2">
        <v>61</v>
      </c>
      <c r="J1821" s="2">
        <v>0.66386554621848737</v>
      </c>
      <c r="K1821" s="2">
        <v>0.64227642276422769</v>
      </c>
      <c r="L1821" s="2">
        <v>0.68695652173913047</v>
      </c>
      <c r="M1821" s="2" t="s">
        <v>74</v>
      </c>
      <c r="N1821" s="2" t="s">
        <v>4198</v>
      </c>
      <c r="O1821" s="2" t="s">
        <v>4199</v>
      </c>
      <c r="P1821" s="2">
        <v>59.7</v>
      </c>
    </row>
    <row r="1822" spans="1:16" ht="15.75" customHeight="1" x14ac:dyDescent="0.25">
      <c r="A1822" s="2" t="s">
        <v>190</v>
      </c>
      <c r="B1822" s="2" t="s">
        <v>23</v>
      </c>
      <c r="C1822" s="2" t="s">
        <v>24</v>
      </c>
      <c r="D1822" s="2" t="s">
        <v>55</v>
      </c>
      <c r="E1822" s="2" t="s">
        <v>179</v>
      </c>
      <c r="F1822" s="2" t="s">
        <v>12</v>
      </c>
      <c r="G1822" s="2" t="s">
        <v>180</v>
      </c>
      <c r="H1822" s="2" t="s">
        <v>182</v>
      </c>
      <c r="I1822" s="2">
        <v>42</v>
      </c>
      <c r="J1822" s="2">
        <v>0.65753424657534254</v>
      </c>
      <c r="K1822" s="2">
        <v>0.61224489795918369</v>
      </c>
      <c r="L1822" s="2">
        <v>0.7100591715976331</v>
      </c>
      <c r="M1822" s="2" t="s">
        <v>65</v>
      </c>
      <c r="N1822" s="2" t="s">
        <v>4200</v>
      </c>
      <c r="O1822" s="2" t="s">
        <v>4201</v>
      </c>
      <c r="P1822" s="2">
        <v>1</v>
      </c>
    </row>
    <row r="1823" spans="1:16" ht="15.75" customHeight="1" x14ac:dyDescent="0.25">
      <c r="A1823" s="2" t="s">
        <v>190</v>
      </c>
      <c r="B1823" s="2" t="s">
        <v>23</v>
      </c>
      <c r="C1823" s="2" t="s">
        <v>24</v>
      </c>
      <c r="D1823" s="2" t="s">
        <v>55</v>
      </c>
      <c r="E1823" s="2" t="s">
        <v>179</v>
      </c>
      <c r="F1823" s="2" t="s">
        <v>12</v>
      </c>
      <c r="G1823" s="2" t="s">
        <v>186</v>
      </c>
      <c r="H1823" s="2" t="s">
        <v>182</v>
      </c>
      <c r="I1823" s="2">
        <v>43</v>
      </c>
      <c r="J1823" s="2">
        <v>0.65753424657534254</v>
      </c>
      <c r="K1823" s="2">
        <v>0.61224489795918369</v>
      </c>
      <c r="L1823" s="2">
        <v>0.7100591715976331</v>
      </c>
      <c r="M1823" s="2" t="s">
        <v>74</v>
      </c>
      <c r="N1823" s="2" t="s">
        <v>4202</v>
      </c>
      <c r="O1823" s="2" t="s">
        <v>4203</v>
      </c>
      <c r="P1823" s="2">
        <v>57.7</v>
      </c>
    </row>
    <row r="1824" spans="1:16" ht="15.75" customHeight="1" x14ac:dyDescent="0.25">
      <c r="A1824" s="2" t="s">
        <v>190</v>
      </c>
      <c r="B1824" s="2" t="s">
        <v>23</v>
      </c>
      <c r="C1824" s="2" t="s">
        <v>24</v>
      </c>
      <c r="D1824" s="2" t="s">
        <v>55</v>
      </c>
      <c r="E1824" s="2" t="s">
        <v>179</v>
      </c>
      <c r="F1824" s="2" t="s">
        <v>12</v>
      </c>
      <c r="G1824" s="2" t="s">
        <v>192</v>
      </c>
      <c r="H1824" s="2" t="s">
        <v>182</v>
      </c>
      <c r="I1824" s="2">
        <v>44</v>
      </c>
      <c r="J1824" s="2">
        <v>0.65753424657534254</v>
      </c>
      <c r="K1824" s="2">
        <v>0.61224489795918369</v>
      </c>
      <c r="L1824" s="2">
        <v>0.7100591715976331</v>
      </c>
      <c r="M1824" s="2" t="s">
        <v>74</v>
      </c>
      <c r="N1824" s="2" t="s">
        <v>4204</v>
      </c>
      <c r="O1824" s="2" t="s">
        <v>4205</v>
      </c>
      <c r="P1824" s="2">
        <v>57.7</v>
      </c>
    </row>
    <row r="1825" spans="1:16" ht="15.75" customHeight="1" x14ac:dyDescent="0.25">
      <c r="A1825" s="2" t="s">
        <v>190</v>
      </c>
      <c r="B1825" s="2" t="s">
        <v>23</v>
      </c>
      <c r="C1825" s="2" t="s">
        <v>24</v>
      </c>
      <c r="D1825" s="2" t="s">
        <v>55</v>
      </c>
      <c r="E1825" s="2" t="s">
        <v>179</v>
      </c>
      <c r="F1825" s="2" t="s">
        <v>12</v>
      </c>
      <c r="G1825" s="2" t="s">
        <v>197</v>
      </c>
      <c r="H1825" s="2" t="s">
        <v>182</v>
      </c>
      <c r="I1825" s="2">
        <v>45</v>
      </c>
      <c r="J1825" s="2">
        <v>0.65753424657534254</v>
      </c>
      <c r="K1825" s="2">
        <v>0.61224489795918369</v>
      </c>
      <c r="L1825" s="2">
        <v>0.7100591715976331</v>
      </c>
      <c r="M1825" s="2" t="s">
        <v>74</v>
      </c>
      <c r="N1825" s="2" t="s">
        <v>4206</v>
      </c>
      <c r="O1825" s="2" t="s">
        <v>4207</v>
      </c>
      <c r="P1825" s="2">
        <v>57.1</v>
      </c>
    </row>
    <row r="1826" spans="1:16" ht="15.75" customHeight="1" x14ac:dyDescent="0.25">
      <c r="A1826" s="2" t="s">
        <v>190</v>
      </c>
      <c r="B1826" s="2" t="s">
        <v>23</v>
      </c>
      <c r="C1826" s="2" t="s">
        <v>24</v>
      </c>
      <c r="D1826" s="2" t="s">
        <v>55</v>
      </c>
      <c r="E1826" s="2" t="s">
        <v>179</v>
      </c>
      <c r="F1826" s="2" t="s">
        <v>12</v>
      </c>
      <c r="G1826" s="2" t="s">
        <v>202</v>
      </c>
      <c r="H1826" s="2" t="s">
        <v>182</v>
      </c>
      <c r="I1826" s="2">
        <v>46</v>
      </c>
      <c r="J1826" s="2">
        <v>0.65753424657534254</v>
      </c>
      <c r="K1826" s="2">
        <v>0.61224489795918369</v>
      </c>
      <c r="L1826" s="2">
        <v>0.7100591715976331</v>
      </c>
      <c r="M1826" s="2" t="s">
        <v>74</v>
      </c>
      <c r="N1826" s="2" t="s">
        <v>4208</v>
      </c>
      <c r="O1826" s="2" t="s">
        <v>4209</v>
      </c>
      <c r="P1826" s="2">
        <v>57.9</v>
      </c>
    </row>
    <row r="1827" spans="1:16" ht="15.75" customHeight="1" x14ac:dyDescent="0.25">
      <c r="A1827" s="2" t="s">
        <v>190</v>
      </c>
      <c r="B1827" s="2" t="s">
        <v>23</v>
      </c>
      <c r="C1827" s="2" t="s">
        <v>24</v>
      </c>
      <c r="D1827" s="2" t="s">
        <v>55</v>
      </c>
      <c r="E1827" s="2" t="s">
        <v>179</v>
      </c>
      <c r="F1827" s="2" t="s">
        <v>12</v>
      </c>
      <c r="G1827" s="2" t="s">
        <v>207</v>
      </c>
      <c r="H1827" s="2" t="s">
        <v>182</v>
      </c>
      <c r="I1827" s="2">
        <v>47</v>
      </c>
      <c r="J1827" s="2">
        <v>0.65753424657534254</v>
      </c>
      <c r="K1827" s="2">
        <v>0.61224489795918369</v>
      </c>
      <c r="L1827" s="2">
        <v>0.7100591715976331</v>
      </c>
      <c r="M1827" s="2" t="s">
        <v>74</v>
      </c>
      <c r="N1827" s="2" t="s">
        <v>4210</v>
      </c>
      <c r="O1827" s="2" t="s">
        <v>4211</v>
      </c>
      <c r="P1827" s="2">
        <v>56.6</v>
      </c>
    </row>
    <row r="1828" spans="1:16" ht="15.75" customHeight="1" x14ac:dyDescent="0.25">
      <c r="A1828" s="2" t="s">
        <v>190</v>
      </c>
      <c r="B1828" s="2" t="s">
        <v>23</v>
      </c>
      <c r="C1828" s="2" t="s">
        <v>24</v>
      </c>
      <c r="D1828" s="2" t="s">
        <v>55</v>
      </c>
      <c r="E1828" s="2" t="s">
        <v>179</v>
      </c>
      <c r="F1828" s="2" t="s">
        <v>12</v>
      </c>
      <c r="G1828" s="2" t="s">
        <v>212</v>
      </c>
      <c r="H1828" s="2" t="s">
        <v>182</v>
      </c>
      <c r="I1828" s="2">
        <v>48</v>
      </c>
      <c r="J1828" s="2">
        <v>0.65753424657534254</v>
      </c>
      <c r="K1828" s="2">
        <v>0.61224489795918369</v>
      </c>
      <c r="L1828" s="2">
        <v>0.7100591715976331</v>
      </c>
      <c r="M1828" s="2" t="s">
        <v>74</v>
      </c>
      <c r="N1828" s="2" t="s">
        <v>4212</v>
      </c>
      <c r="O1828" s="2" t="s">
        <v>4213</v>
      </c>
      <c r="P1828" s="2">
        <v>57</v>
      </c>
    </row>
    <row r="1829" spans="1:16" ht="15.75" customHeight="1" x14ac:dyDescent="0.25">
      <c r="A1829" s="2" t="s">
        <v>190</v>
      </c>
      <c r="B1829" s="2" t="s">
        <v>23</v>
      </c>
      <c r="C1829" s="2" t="s">
        <v>24</v>
      </c>
      <c r="D1829" s="2" t="s">
        <v>55</v>
      </c>
      <c r="E1829" s="2" t="s">
        <v>179</v>
      </c>
      <c r="F1829" s="2" t="s">
        <v>12</v>
      </c>
      <c r="G1829" s="2" t="s">
        <v>217</v>
      </c>
      <c r="H1829" s="2" t="s">
        <v>182</v>
      </c>
      <c r="I1829" s="2">
        <v>49</v>
      </c>
      <c r="J1829" s="2">
        <v>0.65753424657534254</v>
      </c>
      <c r="K1829" s="2">
        <v>0.61224489795918369</v>
      </c>
      <c r="L1829" s="2">
        <v>0.7100591715976331</v>
      </c>
      <c r="M1829" s="2" t="s">
        <v>74</v>
      </c>
      <c r="N1829" s="2" t="s">
        <v>4214</v>
      </c>
      <c r="O1829" s="2" t="s">
        <v>4215</v>
      </c>
      <c r="P1829" s="2">
        <v>56.7</v>
      </c>
    </row>
    <row r="1830" spans="1:16" ht="15.75" customHeight="1" x14ac:dyDescent="0.25">
      <c r="A1830" s="2" t="s">
        <v>190</v>
      </c>
      <c r="B1830" s="2" t="s">
        <v>23</v>
      </c>
      <c r="C1830" s="2" t="s">
        <v>24</v>
      </c>
      <c r="D1830" s="2" t="s">
        <v>55</v>
      </c>
      <c r="E1830" s="2" t="s">
        <v>179</v>
      </c>
      <c r="F1830" s="2" t="s">
        <v>12</v>
      </c>
      <c r="G1830" s="2" t="s">
        <v>222</v>
      </c>
      <c r="H1830" s="2" t="s">
        <v>182</v>
      </c>
      <c r="I1830" s="2">
        <v>50</v>
      </c>
      <c r="J1830" s="2">
        <v>0.65753424657534254</v>
      </c>
      <c r="K1830" s="2">
        <v>0.61224489795918369</v>
      </c>
      <c r="L1830" s="2">
        <v>0.7100591715976331</v>
      </c>
      <c r="M1830" s="2" t="s">
        <v>74</v>
      </c>
      <c r="N1830" s="2" t="s">
        <v>4216</v>
      </c>
      <c r="O1830" s="2" t="s">
        <v>4217</v>
      </c>
      <c r="P1830" s="2">
        <v>57.6</v>
      </c>
    </row>
    <row r="1831" spans="1:16" ht="15.75" customHeight="1" x14ac:dyDescent="0.25">
      <c r="A1831" s="2" t="s">
        <v>190</v>
      </c>
      <c r="B1831" s="2" t="s">
        <v>23</v>
      </c>
      <c r="C1831" s="2" t="s">
        <v>24</v>
      </c>
      <c r="D1831" s="2" t="s">
        <v>55</v>
      </c>
      <c r="E1831" s="2" t="s">
        <v>179</v>
      </c>
      <c r="F1831" s="2" t="s">
        <v>12</v>
      </c>
      <c r="G1831" s="2" t="s">
        <v>227</v>
      </c>
      <c r="H1831" s="2" t="s">
        <v>182</v>
      </c>
      <c r="I1831" s="2">
        <v>51</v>
      </c>
      <c r="J1831" s="2">
        <v>0.65753424657534254</v>
      </c>
      <c r="K1831" s="2">
        <v>0.61224489795918369</v>
      </c>
      <c r="L1831" s="2">
        <v>0.7100591715976331</v>
      </c>
      <c r="M1831" s="2" t="s">
        <v>74</v>
      </c>
      <c r="N1831" s="2" t="s">
        <v>4218</v>
      </c>
      <c r="O1831" s="2" t="s">
        <v>4219</v>
      </c>
      <c r="P1831" s="2">
        <v>58.2</v>
      </c>
    </row>
    <row r="1832" spans="1:16" ht="15.75" customHeight="1" x14ac:dyDescent="0.25">
      <c r="A1832" s="2" t="s">
        <v>190</v>
      </c>
      <c r="B1832" s="2" t="s">
        <v>23</v>
      </c>
      <c r="C1832" s="2" t="s">
        <v>24</v>
      </c>
      <c r="D1832" s="2" t="s">
        <v>55</v>
      </c>
      <c r="E1832" s="2" t="s">
        <v>179</v>
      </c>
      <c r="F1832" s="2" t="s">
        <v>12</v>
      </c>
      <c r="G1832" s="2" t="s">
        <v>232</v>
      </c>
      <c r="H1832" s="2" t="s">
        <v>182</v>
      </c>
      <c r="I1832" s="2">
        <v>52</v>
      </c>
      <c r="J1832" s="2">
        <v>0.65753424657534254</v>
      </c>
      <c r="K1832" s="2">
        <v>0.61224489795918369</v>
      </c>
      <c r="L1832" s="2">
        <v>0.7100591715976331</v>
      </c>
      <c r="M1832" s="2" t="s">
        <v>74</v>
      </c>
      <c r="N1832" s="2" t="s">
        <v>4220</v>
      </c>
      <c r="O1832" s="2" t="s">
        <v>4221</v>
      </c>
      <c r="P1832" s="2">
        <v>57.8</v>
      </c>
    </row>
    <row r="1833" spans="1:16" ht="15.75" customHeight="1" x14ac:dyDescent="0.25">
      <c r="A1833" s="2" t="s">
        <v>190</v>
      </c>
      <c r="B1833" s="2" t="s">
        <v>23</v>
      </c>
      <c r="C1833" s="2" t="s">
        <v>24</v>
      </c>
      <c r="D1833" s="2" t="s">
        <v>55</v>
      </c>
      <c r="E1833" s="2" t="s">
        <v>179</v>
      </c>
      <c r="F1833" s="2" t="s">
        <v>12</v>
      </c>
      <c r="G1833" s="2" t="s">
        <v>237</v>
      </c>
      <c r="H1833" s="2" t="s">
        <v>182</v>
      </c>
      <c r="I1833" s="2">
        <v>53</v>
      </c>
      <c r="J1833" s="2">
        <v>0.65753424657534254</v>
      </c>
      <c r="K1833" s="2">
        <v>0.61224489795918369</v>
      </c>
      <c r="L1833" s="2">
        <v>0.7100591715976331</v>
      </c>
      <c r="M1833" s="2" t="s">
        <v>74</v>
      </c>
      <c r="N1833" s="2" t="s">
        <v>4222</v>
      </c>
      <c r="O1833" s="2" t="s">
        <v>4223</v>
      </c>
      <c r="P1833" s="2">
        <v>57.9</v>
      </c>
    </row>
    <row r="1834" spans="1:16" ht="15.75" customHeight="1" x14ac:dyDescent="0.25">
      <c r="A1834" s="2" t="s">
        <v>190</v>
      </c>
      <c r="B1834" s="2" t="s">
        <v>23</v>
      </c>
      <c r="C1834" s="2" t="s">
        <v>24</v>
      </c>
      <c r="D1834" s="2" t="s">
        <v>55</v>
      </c>
      <c r="E1834" s="2" t="s">
        <v>179</v>
      </c>
      <c r="F1834" s="2" t="s">
        <v>12</v>
      </c>
      <c r="G1834" s="2" t="s">
        <v>242</v>
      </c>
      <c r="H1834" s="2" t="s">
        <v>182</v>
      </c>
      <c r="I1834" s="2">
        <v>54</v>
      </c>
      <c r="J1834" s="2">
        <v>0.65753424657534254</v>
      </c>
      <c r="K1834" s="2">
        <v>0.61224489795918369</v>
      </c>
      <c r="L1834" s="2">
        <v>0.7100591715976331</v>
      </c>
      <c r="M1834" s="2" t="s">
        <v>74</v>
      </c>
      <c r="N1834" s="2" t="s">
        <v>4224</v>
      </c>
      <c r="O1834" s="2" t="s">
        <v>4225</v>
      </c>
      <c r="P1834" s="2">
        <v>57.6</v>
      </c>
    </row>
    <row r="1835" spans="1:16" ht="15.75" customHeight="1" x14ac:dyDescent="0.25">
      <c r="A1835" s="2" t="s">
        <v>190</v>
      </c>
      <c r="B1835" s="2" t="s">
        <v>23</v>
      </c>
      <c r="C1835" s="2" t="s">
        <v>24</v>
      </c>
      <c r="D1835" s="2" t="s">
        <v>55</v>
      </c>
      <c r="E1835" s="2" t="s">
        <v>179</v>
      </c>
      <c r="F1835" s="2" t="s">
        <v>12</v>
      </c>
      <c r="G1835" s="2" t="s">
        <v>247</v>
      </c>
      <c r="H1835" s="2" t="s">
        <v>182</v>
      </c>
      <c r="I1835" s="2">
        <v>55</v>
      </c>
      <c r="J1835" s="2">
        <v>0.65753424657534254</v>
      </c>
      <c r="K1835" s="2">
        <v>0.61224489795918369</v>
      </c>
      <c r="L1835" s="2">
        <v>0.7100591715976331</v>
      </c>
      <c r="M1835" s="2" t="s">
        <v>74</v>
      </c>
      <c r="N1835" s="2" t="s">
        <v>4226</v>
      </c>
      <c r="O1835" s="2" t="s">
        <v>4227</v>
      </c>
      <c r="P1835" s="2">
        <v>57.5</v>
      </c>
    </row>
    <row r="1836" spans="1:16" ht="15.75" customHeight="1" x14ac:dyDescent="0.25">
      <c r="A1836" s="2" t="s">
        <v>190</v>
      </c>
      <c r="B1836" s="2" t="s">
        <v>23</v>
      </c>
      <c r="C1836" s="2" t="s">
        <v>24</v>
      </c>
      <c r="D1836" s="2" t="s">
        <v>55</v>
      </c>
      <c r="E1836" s="2" t="s">
        <v>179</v>
      </c>
      <c r="F1836" s="2" t="s">
        <v>12</v>
      </c>
      <c r="G1836" s="2" t="s">
        <v>252</v>
      </c>
      <c r="H1836" s="2" t="s">
        <v>182</v>
      </c>
      <c r="I1836" s="2">
        <v>56</v>
      </c>
      <c r="J1836" s="2">
        <v>0.65753424657534254</v>
      </c>
      <c r="K1836" s="2">
        <v>0.61224489795918369</v>
      </c>
      <c r="L1836" s="2">
        <v>0.7100591715976331</v>
      </c>
      <c r="M1836" s="2" t="s">
        <v>74</v>
      </c>
      <c r="N1836" s="2" t="s">
        <v>4228</v>
      </c>
      <c r="O1836" s="2" t="s">
        <v>4229</v>
      </c>
      <c r="P1836" s="2">
        <v>57.5</v>
      </c>
    </row>
    <row r="1837" spans="1:16" ht="15.75" customHeight="1" x14ac:dyDescent="0.25">
      <c r="A1837" s="2" t="s">
        <v>190</v>
      </c>
      <c r="B1837" s="2" t="s">
        <v>23</v>
      </c>
      <c r="C1837" s="2" t="s">
        <v>24</v>
      </c>
      <c r="D1837" s="2" t="s">
        <v>55</v>
      </c>
      <c r="E1837" s="2" t="s">
        <v>179</v>
      </c>
      <c r="F1837" s="2" t="s">
        <v>12</v>
      </c>
      <c r="G1837" s="2" t="s">
        <v>257</v>
      </c>
      <c r="H1837" s="2" t="s">
        <v>182</v>
      </c>
      <c r="I1837" s="2">
        <v>57</v>
      </c>
      <c r="J1837" s="2">
        <v>0.65753424657534254</v>
      </c>
      <c r="K1837" s="2">
        <v>0.61224489795918369</v>
      </c>
      <c r="L1837" s="2">
        <v>0.7100591715976331</v>
      </c>
      <c r="M1837" s="2" t="s">
        <v>74</v>
      </c>
      <c r="N1837" s="2" t="s">
        <v>4230</v>
      </c>
      <c r="O1837" s="2" t="s">
        <v>4231</v>
      </c>
      <c r="P1837" s="2">
        <v>57.4</v>
      </c>
    </row>
    <row r="1838" spans="1:16" ht="15.75" customHeight="1" x14ac:dyDescent="0.25">
      <c r="A1838" s="2" t="s">
        <v>190</v>
      </c>
      <c r="B1838" s="2" t="s">
        <v>23</v>
      </c>
      <c r="C1838" s="2" t="s">
        <v>24</v>
      </c>
      <c r="D1838" s="2" t="s">
        <v>55</v>
      </c>
      <c r="E1838" s="2" t="s">
        <v>179</v>
      </c>
      <c r="F1838" s="2" t="s">
        <v>12</v>
      </c>
      <c r="G1838" s="2" t="s">
        <v>262</v>
      </c>
      <c r="H1838" s="2" t="s">
        <v>182</v>
      </c>
      <c r="I1838" s="2">
        <v>58</v>
      </c>
      <c r="J1838" s="2">
        <v>0.65753424657534254</v>
      </c>
      <c r="K1838" s="2">
        <v>0.61224489795918369</v>
      </c>
      <c r="L1838" s="2">
        <v>0.7100591715976331</v>
      </c>
      <c r="M1838" s="2" t="s">
        <v>74</v>
      </c>
      <c r="N1838" s="2" t="s">
        <v>4232</v>
      </c>
      <c r="O1838" s="2" t="s">
        <v>4233</v>
      </c>
      <c r="P1838" s="2">
        <v>57.7</v>
      </c>
    </row>
    <row r="1839" spans="1:16" ht="15.75" customHeight="1" x14ac:dyDescent="0.25">
      <c r="A1839" s="2" t="s">
        <v>190</v>
      </c>
      <c r="B1839" s="2" t="s">
        <v>23</v>
      </c>
      <c r="C1839" s="2" t="s">
        <v>24</v>
      </c>
      <c r="D1839" s="2" t="s">
        <v>55</v>
      </c>
      <c r="E1839" s="2" t="s">
        <v>179</v>
      </c>
      <c r="F1839" s="2" t="s">
        <v>12</v>
      </c>
      <c r="G1839" s="2" t="s">
        <v>267</v>
      </c>
      <c r="H1839" s="2" t="s">
        <v>182</v>
      </c>
      <c r="I1839" s="2">
        <v>59</v>
      </c>
      <c r="J1839" s="2">
        <v>0.65753424657534254</v>
      </c>
      <c r="K1839" s="2">
        <v>0.61224489795918369</v>
      </c>
      <c r="L1839" s="2">
        <v>0.7100591715976331</v>
      </c>
      <c r="M1839" s="2" t="s">
        <v>74</v>
      </c>
      <c r="N1839" s="2" t="s">
        <v>4234</v>
      </c>
      <c r="O1839" s="2" t="s">
        <v>4235</v>
      </c>
      <c r="P1839" s="2">
        <v>56.8</v>
      </c>
    </row>
    <row r="1840" spans="1:16" ht="15.75" customHeight="1" x14ac:dyDescent="0.25">
      <c r="A1840" s="2" t="s">
        <v>190</v>
      </c>
      <c r="B1840" s="2" t="s">
        <v>23</v>
      </c>
      <c r="C1840" s="2" t="s">
        <v>24</v>
      </c>
      <c r="D1840" s="2" t="s">
        <v>55</v>
      </c>
      <c r="E1840" s="2" t="s">
        <v>179</v>
      </c>
      <c r="F1840" s="2" t="s">
        <v>12</v>
      </c>
      <c r="G1840" s="2" t="s">
        <v>272</v>
      </c>
      <c r="H1840" s="2" t="s">
        <v>182</v>
      </c>
      <c r="I1840" s="2">
        <v>60</v>
      </c>
      <c r="J1840" s="2">
        <v>0.65753424657534254</v>
      </c>
      <c r="K1840" s="2">
        <v>0.61224489795918369</v>
      </c>
      <c r="L1840" s="2">
        <v>0.7100591715976331</v>
      </c>
      <c r="M1840" s="2" t="s">
        <v>74</v>
      </c>
      <c r="N1840" s="2" t="s">
        <v>4236</v>
      </c>
      <c r="O1840" s="2" t="s">
        <v>4237</v>
      </c>
      <c r="P1840" s="2">
        <v>57.9</v>
      </c>
    </row>
    <row r="1841" spans="1:16" ht="15.75" customHeight="1" x14ac:dyDescent="0.25">
      <c r="A1841" s="2" t="s">
        <v>190</v>
      </c>
      <c r="B1841" s="2" t="s">
        <v>23</v>
      </c>
      <c r="C1841" s="2" t="s">
        <v>24</v>
      </c>
      <c r="D1841" s="2" t="s">
        <v>55</v>
      </c>
      <c r="E1841" s="2" t="s">
        <v>179</v>
      </c>
      <c r="F1841" s="2" t="s">
        <v>12</v>
      </c>
      <c r="G1841" s="2" t="s">
        <v>277</v>
      </c>
      <c r="H1841" s="2" t="s">
        <v>182</v>
      </c>
      <c r="I1841" s="2">
        <v>61</v>
      </c>
      <c r="J1841" s="2">
        <v>0.65753424657534254</v>
      </c>
      <c r="K1841" s="2">
        <v>0.61224489795918369</v>
      </c>
      <c r="L1841" s="2">
        <v>0.7100591715976331</v>
      </c>
      <c r="M1841" s="2" t="s">
        <v>74</v>
      </c>
      <c r="N1841" s="2" t="s">
        <v>4238</v>
      </c>
      <c r="O1841" s="2" t="s">
        <v>4239</v>
      </c>
      <c r="P1841" s="2">
        <v>140</v>
      </c>
    </row>
    <row r="1842" spans="1:16" ht="15.75" customHeight="1" x14ac:dyDescent="0.25">
      <c r="A1842" s="2" t="s">
        <v>190</v>
      </c>
      <c r="B1842" s="2" t="s">
        <v>23</v>
      </c>
      <c r="C1842" s="2" t="s">
        <v>24</v>
      </c>
      <c r="D1842" s="2" t="s">
        <v>55</v>
      </c>
      <c r="E1842" s="2" t="s">
        <v>282</v>
      </c>
      <c r="F1842" s="2" t="s">
        <v>26</v>
      </c>
      <c r="G1842" s="2" t="s">
        <v>283</v>
      </c>
      <c r="H1842" s="2" t="s">
        <v>285</v>
      </c>
      <c r="I1842" s="2">
        <v>42</v>
      </c>
      <c r="J1842" s="2">
        <v>0.6464208242950108</v>
      </c>
      <c r="K1842" s="2">
        <v>0.62343096234309625</v>
      </c>
      <c r="L1842" s="2">
        <v>0.6711711711711712</v>
      </c>
      <c r="M1842" s="2" t="s">
        <v>65</v>
      </c>
      <c r="N1842" s="2" t="s">
        <v>4240</v>
      </c>
      <c r="O1842" s="2" t="s">
        <v>4241</v>
      </c>
      <c r="P1842" s="2">
        <v>1.1000000000000001</v>
      </c>
    </row>
    <row r="1843" spans="1:16" ht="15.75" customHeight="1" x14ac:dyDescent="0.25">
      <c r="A1843" s="2" t="s">
        <v>190</v>
      </c>
      <c r="B1843" s="2" t="s">
        <v>23</v>
      </c>
      <c r="C1843" s="2" t="s">
        <v>24</v>
      </c>
      <c r="D1843" s="2" t="s">
        <v>55</v>
      </c>
      <c r="E1843" s="2" t="s">
        <v>282</v>
      </c>
      <c r="F1843" s="2" t="s">
        <v>26</v>
      </c>
      <c r="G1843" s="2" t="s">
        <v>289</v>
      </c>
      <c r="H1843" s="2" t="s">
        <v>285</v>
      </c>
      <c r="I1843" s="2">
        <v>43</v>
      </c>
      <c r="J1843" s="2">
        <v>0.62634989200863933</v>
      </c>
      <c r="K1843" s="2">
        <v>0.60165975103734437</v>
      </c>
      <c r="L1843" s="2">
        <v>0.65315315315315314</v>
      </c>
      <c r="M1843" s="2" t="s">
        <v>74</v>
      </c>
      <c r="N1843" s="2" t="s">
        <v>4242</v>
      </c>
      <c r="O1843" s="2" t="s">
        <v>4243</v>
      </c>
      <c r="P1843" s="2">
        <v>59.9</v>
      </c>
    </row>
    <row r="1844" spans="1:16" ht="15.75" customHeight="1" x14ac:dyDescent="0.25">
      <c r="A1844" s="2" t="s">
        <v>190</v>
      </c>
      <c r="B1844" s="2" t="s">
        <v>23</v>
      </c>
      <c r="C1844" s="2" t="s">
        <v>24</v>
      </c>
      <c r="D1844" s="2" t="s">
        <v>55</v>
      </c>
      <c r="E1844" s="2" t="s">
        <v>282</v>
      </c>
      <c r="F1844" s="2" t="s">
        <v>26</v>
      </c>
      <c r="G1844" s="2" t="s">
        <v>294</v>
      </c>
      <c r="H1844" s="2" t="s">
        <v>285</v>
      </c>
      <c r="I1844" s="2">
        <v>44</v>
      </c>
      <c r="J1844" s="2">
        <v>0.62634989200863933</v>
      </c>
      <c r="K1844" s="2">
        <v>0.60165975103734437</v>
      </c>
      <c r="L1844" s="2">
        <v>0.65315315315315314</v>
      </c>
      <c r="M1844" s="2" t="s">
        <v>74</v>
      </c>
      <c r="N1844" s="2" t="s">
        <v>4244</v>
      </c>
      <c r="O1844" s="2" t="s">
        <v>4245</v>
      </c>
      <c r="P1844" s="2">
        <v>59.2</v>
      </c>
    </row>
    <row r="1845" spans="1:16" ht="15.75" customHeight="1" x14ac:dyDescent="0.25">
      <c r="A1845" s="2" t="s">
        <v>190</v>
      </c>
      <c r="B1845" s="2" t="s">
        <v>23</v>
      </c>
      <c r="C1845" s="2" t="s">
        <v>24</v>
      </c>
      <c r="D1845" s="2" t="s">
        <v>55</v>
      </c>
      <c r="E1845" s="2" t="s">
        <v>282</v>
      </c>
      <c r="F1845" s="2" t="s">
        <v>26</v>
      </c>
      <c r="G1845" s="2" t="s">
        <v>299</v>
      </c>
      <c r="H1845" s="2" t="s">
        <v>285</v>
      </c>
      <c r="I1845" s="2">
        <v>45</v>
      </c>
      <c r="J1845" s="2">
        <v>0.62634989200863933</v>
      </c>
      <c r="K1845" s="2">
        <v>0.60165975103734437</v>
      </c>
      <c r="L1845" s="2">
        <v>0.65315315315315314</v>
      </c>
      <c r="M1845" s="2" t="s">
        <v>74</v>
      </c>
      <c r="N1845" s="2" t="s">
        <v>4246</v>
      </c>
      <c r="O1845" s="2" t="s">
        <v>4247</v>
      </c>
      <c r="P1845" s="2">
        <v>59.5</v>
      </c>
    </row>
    <row r="1846" spans="1:16" ht="15.75" customHeight="1" x14ac:dyDescent="0.25">
      <c r="A1846" s="2" t="s">
        <v>190</v>
      </c>
      <c r="B1846" s="2" t="s">
        <v>23</v>
      </c>
      <c r="C1846" s="2" t="s">
        <v>24</v>
      </c>
      <c r="D1846" s="2" t="s">
        <v>55</v>
      </c>
      <c r="E1846" s="2" t="s">
        <v>282</v>
      </c>
      <c r="F1846" s="2" t="s">
        <v>26</v>
      </c>
      <c r="G1846" s="2" t="s">
        <v>304</v>
      </c>
      <c r="H1846" s="2" t="s">
        <v>285</v>
      </c>
      <c r="I1846" s="2">
        <v>46</v>
      </c>
      <c r="J1846" s="2">
        <v>0.62634989200863933</v>
      </c>
      <c r="K1846" s="2">
        <v>0.60165975103734437</v>
      </c>
      <c r="L1846" s="2">
        <v>0.65315315315315314</v>
      </c>
      <c r="M1846" s="2" t="s">
        <v>74</v>
      </c>
      <c r="N1846" s="2" t="s">
        <v>4248</v>
      </c>
      <c r="O1846" s="2" t="s">
        <v>4249</v>
      </c>
      <c r="P1846" s="2">
        <v>59.2</v>
      </c>
    </row>
    <row r="1847" spans="1:16" ht="15.75" customHeight="1" x14ac:dyDescent="0.25">
      <c r="A1847" s="2" t="s">
        <v>190</v>
      </c>
      <c r="B1847" s="2" t="s">
        <v>23</v>
      </c>
      <c r="C1847" s="2" t="s">
        <v>24</v>
      </c>
      <c r="D1847" s="2" t="s">
        <v>55</v>
      </c>
      <c r="E1847" s="2" t="s">
        <v>282</v>
      </c>
      <c r="F1847" s="2" t="s">
        <v>26</v>
      </c>
      <c r="G1847" s="2" t="s">
        <v>309</v>
      </c>
      <c r="H1847" s="2" t="s">
        <v>285</v>
      </c>
      <c r="I1847" s="2">
        <v>47</v>
      </c>
      <c r="J1847" s="2">
        <v>0.62634989200863933</v>
      </c>
      <c r="K1847" s="2">
        <v>0.60165975103734437</v>
      </c>
      <c r="L1847" s="2">
        <v>0.65315315315315314</v>
      </c>
      <c r="M1847" s="2" t="s">
        <v>74</v>
      </c>
      <c r="N1847" s="2" t="s">
        <v>4250</v>
      </c>
      <c r="O1847" s="2" t="s">
        <v>4251</v>
      </c>
      <c r="P1847" s="2">
        <v>58.4</v>
      </c>
    </row>
    <row r="1848" spans="1:16" ht="15.75" customHeight="1" x14ac:dyDescent="0.25">
      <c r="A1848" s="2" t="s">
        <v>190</v>
      </c>
      <c r="B1848" s="2" t="s">
        <v>23</v>
      </c>
      <c r="C1848" s="2" t="s">
        <v>24</v>
      </c>
      <c r="D1848" s="2" t="s">
        <v>55</v>
      </c>
      <c r="E1848" s="2" t="s">
        <v>282</v>
      </c>
      <c r="F1848" s="2" t="s">
        <v>26</v>
      </c>
      <c r="G1848" s="2" t="s">
        <v>314</v>
      </c>
      <c r="H1848" s="2" t="s">
        <v>285</v>
      </c>
      <c r="I1848" s="2">
        <v>48</v>
      </c>
      <c r="J1848" s="2">
        <v>0.62634989200863933</v>
      </c>
      <c r="K1848" s="2">
        <v>0.60165975103734437</v>
      </c>
      <c r="L1848" s="2">
        <v>0.65315315315315314</v>
      </c>
      <c r="M1848" s="2" t="s">
        <v>74</v>
      </c>
      <c r="N1848" s="2" t="s">
        <v>4252</v>
      </c>
      <c r="O1848" s="2" t="s">
        <v>4253</v>
      </c>
      <c r="P1848" s="2">
        <v>59.5</v>
      </c>
    </row>
    <row r="1849" spans="1:16" ht="15.75" customHeight="1" x14ac:dyDescent="0.25">
      <c r="A1849" s="2" t="s">
        <v>190</v>
      </c>
      <c r="B1849" s="2" t="s">
        <v>23</v>
      </c>
      <c r="C1849" s="2" t="s">
        <v>24</v>
      </c>
      <c r="D1849" s="2" t="s">
        <v>55</v>
      </c>
      <c r="E1849" s="2" t="s">
        <v>282</v>
      </c>
      <c r="F1849" s="2" t="s">
        <v>26</v>
      </c>
      <c r="G1849" s="2" t="s">
        <v>319</v>
      </c>
      <c r="H1849" s="2" t="s">
        <v>285</v>
      </c>
      <c r="I1849" s="2">
        <v>49</v>
      </c>
      <c r="J1849" s="2">
        <v>0.62634989200863933</v>
      </c>
      <c r="K1849" s="2">
        <v>0.60165975103734437</v>
      </c>
      <c r="L1849" s="2">
        <v>0.65315315315315314</v>
      </c>
      <c r="M1849" s="2" t="s">
        <v>74</v>
      </c>
      <c r="N1849" s="2" t="s">
        <v>4254</v>
      </c>
      <c r="O1849" s="2" t="s">
        <v>4255</v>
      </c>
      <c r="P1849" s="2">
        <v>59</v>
      </c>
    </row>
    <row r="1850" spans="1:16" ht="15.75" customHeight="1" x14ac:dyDescent="0.25">
      <c r="A1850" s="2" t="s">
        <v>190</v>
      </c>
      <c r="B1850" s="2" t="s">
        <v>23</v>
      </c>
      <c r="C1850" s="2" t="s">
        <v>24</v>
      </c>
      <c r="D1850" s="2" t="s">
        <v>55</v>
      </c>
      <c r="E1850" s="2" t="s">
        <v>282</v>
      </c>
      <c r="F1850" s="2" t="s">
        <v>26</v>
      </c>
      <c r="G1850" s="2" t="s">
        <v>324</v>
      </c>
      <c r="H1850" s="2" t="s">
        <v>285</v>
      </c>
      <c r="I1850" s="2">
        <v>50</v>
      </c>
      <c r="J1850" s="2">
        <v>0.62634989200863933</v>
      </c>
      <c r="K1850" s="2">
        <v>0.60165975103734437</v>
      </c>
      <c r="L1850" s="2">
        <v>0.65315315315315314</v>
      </c>
      <c r="M1850" s="2" t="s">
        <v>74</v>
      </c>
      <c r="N1850" s="2" t="s">
        <v>4256</v>
      </c>
      <c r="O1850" s="2" t="s">
        <v>4257</v>
      </c>
      <c r="P1850" s="2">
        <v>59.2</v>
      </c>
    </row>
    <row r="1851" spans="1:16" ht="15.75" customHeight="1" x14ac:dyDescent="0.25">
      <c r="A1851" s="2" t="s">
        <v>190</v>
      </c>
      <c r="B1851" s="2" t="s">
        <v>23</v>
      </c>
      <c r="C1851" s="2" t="s">
        <v>24</v>
      </c>
      <c r="D1851" s="2" t="s">
        <v>55</v>
      </c>
      <c r="E1851" s="2" t="s">
        <v>282</v>
      </c>
      <c r="F1851" s="2" t="s">
        <v>26</v>
      </c>
      <c r="G1851" s="2" t="s">
        <v>329</v>
      </c>
      <c r="H1851" s="2" t="s">
        <v>285</v>
      </c>
      <c r="I1851" s="2">
        <v>51</v>
      </c>
      <c r="J1851" s="2">
        <v>0.62634989200863933</v>
      </c>
      <c r="K1851" s="2">
        <v>0.60165975103734437</v>
      </c>
      <c r="L1851" s="2">
        <v>0.65315315315315314</v>
      </c>
      <c r="M1851" s="2" t="s">
        <v>74</v>
      </c>
      <c r="N1851" s="2" t="s">
        <v>4258</v>
      </c>
      <c r="O1851" s="2" t="s">
        <v>4259</v>
      </c>
      <c r="P1851" s="2">
        <v>59.5</v>
      </c>
    </row>
    <row r="1852" spans="1:16" ht="15.75" customHeight="1" x14ac:dyDescent="0.25">
      <c r="A1852" s="2" t="s">
        <v>190</v>
      </c>
      <c r="B1852" s="2" t="s">
        <v>23</v>
      </c>
      <c r="C1852" s="2" t="s">
        <v>24</v>
      </c>
      <c r="D1852" s="2" t="s">
        <v>55</v>
      </c>
      <c r="E1852" s="2" t="s">
        <v>282</v>
      </c>
      <c r="F1852" s="2" t="s">
        <v>26</v>
      </c>
      <c r="G1852" s="2" t="s">
        <v>334</v>
      </c>
      <c r="H1852" s="2" t="s">
        <v>285</v>
      </c>
      <c r="I1852" s="2">
        <v>52</v>
      </c>
      <c r="J1852" s="2">
        <v>0.62634989200863933</v>
      </c>
      <c r="K1852" s="2">
        <v>0.60165975103734437</v>
      </c>
      <c r="L1852" s="2">
        <v>0.65315315315315314</v>
      </c>
      <c r="M1852" s="2" t="s">
        <v>74</v>
      </c>
      <c r="N1852" s="2" t="s">
        <v>4260</v>
      </c>
      <c r="O1852" s="2" t="s">
        <v>4261</v>
      </c>
      <c r="P1852" s="2">
        <v>59.2</v>
      </c>
    </row>
    <row r="1853" spans="1:16" ht="15.75" customHeight="1" x14ac:dyDescent="0.25">
      <c r="A1853" s="2" t="s">
        <v>190</v>
      </c>
      <c r="B1853" s="2" t="s">
        <v>23</v>
      </c>
      <c r="C1853" s="2" t="s">
        <v>24</v>
      </c>
      <c r="D1853" s="2" t="s">
        <v>55</v>
      </c>
      <c r="E1853" s="2" t="s">
        <v>282</v>
      </c>
      <c r="F1853" s="2" t="s">
        <v>26</v>
      </c>
      <c r="G1853" s="2" t="s">
        <v>339</v>
      </c>
      <c r="H1853" s="2" t="s">
        <v>285</v>
      </c>
      <c r="I1853" s="2">
        <v>53</v>
      </c>
      <c r="J1853" s="2">
        <v>0.62634989200863933</v>
      </c>
      <c r="K1853" s="2">
        <v>0.60165975103734437</v>
      </c>
      <c r="L1853" s="2">
        <v>0.65315315315315314</v>
      </c>
      <c r="M1853" s="2" t="s">
        <v>74</v>
      </c>
      <c r="N1853" s="2" t="s">
        <v>4262</v>
      </c>
      <c r="O1853" s="2" t="s">
        <v>4263</v>
      </c>
      <c r="P1853" s="2">
        <v>58.8</v>
      </c>
    </row>
    <row r="1854" spans="1:16" ht="15.75" customHeight="1" x14ac:dyDescent="0.25">
      <c r="A1854" s="2" t="s">
        <v>190</v>
      </c>
      <c r="B1854" s="2" t="s">
        <v>23</v>
      </c>
      <c r="C1854" s="2" t="s">
        <v>24</v>
      </c>
      <c r="D1854" s="2" t="s">
        <v>55</v>
      </c>
      <c r="E1854" s="2" t="s">
        <v>282</v>
      </c>
      <c r="F1854" s="2" t="s">
        <v>26</v>
      </c>
      <c r="G1854" s="2" t="s">
        <v>344</v>
      </c>
      <c r="H1854" s="2" t="s">
        <v>285</v>
      </c>
      <c r="I1854" s="2">
        <v>54</v>
      </c>
      <c r="J1854" s="2">
        <v>0.62634989200863933</v>
      </c>
      <c r="K1854" s="2">
        <v>0.60165975103734437</v>
      </c>
      <c r="L1854" s="2">
        <v>0.65315315315315314</v>
      </c>
      <c r="M1854" s="2" t="s">
        <v>74</v>
      </c>
      <c r="N1854" s="2" t="s">
        <v>4264</v>
      </c>
      <c r="O1854" s="2" t="s">
        <v>4265</v>
      </c>
      <c r="P1854" s="2">
        <v>60.3</v>
      </c>
    </row>
    <row r="1855" spans="1:16" ht="15.75" customHeight="1" x14ac:dyDescent="0.25">
      <c r="A1855" s="2" t="s">
        <v>190</v>
      </c>
      <c r="B1855" s="2" t="s">
        <v>23</v>
      </c>
      <c r="C1855" s="2" t="s">
        <v>24</v>
      </c>
      <c r="D1855" s="2" t="s">
        <v>55</v>
      </c>
      <c r="E1855" s="2" t="s">
        <v>282</v>
      </c>
      <c r="F1855" s="2" t="s">
        <v>26</v>
      </c>
      <c r="G1855" s="2" t="s">
        <v>351</v>
      </c>
      <c r="H1855" s="2" t="s">
        <v>285</v>
      </c>
      <c r="I1855" s="2">
        <v>55</v>
      </c>
      <c r="J1855" s="2">
        <v>0.62634989200863933</v>
      </c>
      <c r="K1855" s="2">
        <v>0.60165975103734437</v>
      </c>
      <c r="L1855" s="2">
        <v>0.65315315315315314</v>
      </c>
      <c r="M1855" s="2" t="s">
        <v>74</v>
      </c>
      <c r="N1855" s="2" t="s">
        <v>4266</v>
      </c>
      <c r="O1855" s="2" t="s">
        <v>4267</v>
      </c>
      <c r="P1855" s="2">
        <v>59.2</v>
      </c>
    </row>
    <row r="1856" spans="1:16" ht="15.75" customHeight="1" x14ac:dyDescent="0.25">
      <c r="A1856" s="2" t="s">
        <v>190</v>
      </c>
      <c r="B1856" s="2" t="s">
        <v>23</v>
      </c>
      <c r="C1856" s="2" t="s">
        <v>24</v>
      </c>
      <c r="D1856" s="2" t="s">
        <v>55</v>
      </c>
      <c r="E1856" s="2" t="s">
        <v>282</v>
      </c>
      <c r="F1856" s="2" t="s">
        <v>26</v>
      </c>
      <c r="G1856" s="2" t="s">
        <v>367</v>
      </c>
      <c r="H1856" s="2" t="s">
        <v>285</v>
      </c>
      <c r="I1856" s="2">
        <v>56</v>
      </c>
      <c r="J1856" s="2">
        <v>0.62634989200863933</v>
      </c>
      <c r="K1856" s="2">
        <v>0.60165975103734437</v>
      </c>
      <c r="L1856" s="2">
        <v>0.65315315315315314</v>
      </c>
      <c r="M1856" s="2" t="s">
        <v>74</v>
      </c>
      <c r="N1856" s="2" t="s">
        <v>4268</v>
      </c>
      <c r="O1856" s="2" t="s">
        <v>4269</v>
      </c>
      <c r="P1856" s="2">
        <v>58.7</v>
      </c>
    </row>
    <row r="1857" spans="1:16" ht="15.75" customHeight="1" x14ac:dyDescent="0.25">
      <c r="A1857" s="2" t="s">
        <v>190</v>
      </c>
      <c r="B1857" s="2" t="s">
        <v>23</v>
      </c>
      <c r="C1857" s="2" t="s">
        <v>24</v>
      </c>
      <c r="D1857" s="2" t="s">
        <v>55</v>
      </c>
      <c r="E1857" s="2" t="s">
        <v>282</v>
      </c>
      <c r="F1857" s="2" t="s">
        <v>26</v>
      </c>
      <c r="G1857" s="2" t="s">
        <v>380</v>
      </c>
      <c r="H1857" s="2" t="s">
        <v>285</v>
      </c>
      <c r="I1857" s="2">
        <v>57</v>
      </c>
      <c r="J1857" s="2">
        <v>0.62634989200863933</v>
      </c>
      <c r="K1857" s="2">
        <v>0.60165975103734437</v>
      </c>
      <c r="L1857" s="2">
        <v>0.65315315315315314</v>
      </c>
      <c r="M1857" s="2" t="s">
        <v>74</v>
      </c>
      <c r="N1857" s="2" t="s">
        <v>4270</v>
      </c>
      <c r="O1857" s="2" t="s">
        <v>4271</v>
      </c>
      <c r="P1857" s="2">
        <v>60.4</v>
      </c>
    </row>
    <row r="1858" spans="1:16" ht="15.75" customHeight="1" x14ac:dyDescent="0.25">
      <c r="A1858" s="2" t="s">
        <v>190</v>
      </c>
      <c r="B1858" s="2" t="s">
        <v>23</v>
      </c>
      <c r="C1858" s="2" t="s">
        <v>24</v>
      </c>
      <c r="D1858" s="2" t="s">
        <v>55</v>
      </c>
      <c r="E1858" s="2" t="s">
        <v>282</v>
      </c>
      <c r="F1858" s="2" t="s">
        <v>26</v>
      </c>
      <c r="G1858" s="2" t="s">
        <v>390</v>
      </c>
      <c r="H1858" s="2" t="s">
        <v>285</v>
      </c>
      <c r="I1858" s="2">
        <v>58</v>
      </c>
      <c r="J1858" s="2">
        <v>0.62634989200863933</v>
      </c>
      <c r="K1858" s="2">
        <v>0.60165975103734437</v>
      </c>
      <c r="L1858" s="2">
        <v>0.65315315315315314</v>
      </c>
      <c r="M1858" s="2" t="s">
        <v>74</v>
      </c>
      <c r="N1858" s="2" t="s">
        <v>4272</v>
      </c>
      <c r="O1858" s="2" t="s">
        <v>4273</v>
      </c>
      <c r="P1858" s="2">
        <v>58.6</v>
      </c>
    </row>
    <row r="1859" spans="1:16" ht="15.75" customHeight="1" x14ac:dyDescent="0.25">
      <c r="A1859" s="2" t="s">
        <v>190</v>
      </c>
      <c r="B1859" s="2" t="s">
        <v>23</v>
      </c>
      <c r="C1859" s="2" t="s">
        <v>24</v>
      </c>
      <c r="D1859" s="2" t="s">
        <v>55</v>
      </c>
      <c r="E1859" s="2" t="s">
        <v>282</v>
      </c>
      <c r="F1859" s="2" t="s">
        <v>26</v>
      </c>
      <c r="G1859" s="2" t="s">
        <v>397</v>
      </c>
      <c r="H1859" s="2" t="s">
        <v>285</v>
      </c>
      <c r="I1859" s="2">
        <v>59</v>
      </c>
      <c r="J1859" s="2">
        <v>0.62634989200863933</v>
      </c>
      <c r="K1859" s="2">
        <v>0.60165975103734437</v>
      </c>
      <c r="L1859" s="2">
        <v>0.65315315315315314</v>
      </c>
      <c r="M1859" s="2" t="s">
        <v>74</v>
      </c>
      <c r="N1859" s="2" t="s">
        <v>4274</v>
      </c>
      <c r="O1859" s="2" t="s">
        <v>4275</v>
      </c>
      <c r="P1859" s="2">
        <v>59.6</v>
      </c>
    </row>
    <row r="1860" spans="1:16" ht="15.75" customHeight="1" x14ac:dyDescent="0.25">
      <c r="A1860" s="2" t="s">
        <v>190</v>
      </c>
      <c r="B1860" s="2" t="s">
        <v>23</v>
      </c>
      <c r="C1860" s="2" t="s">
        <v>24</v>
      </c>
      <c r="D1860" s="2" t="s">
        <v>55</v>
      </c>
      <c r="E1860" s="2" t="s">
        <v>282</v>
      </c>
      <c r="F1860" s="2" t="s">
        <v>26</v>
      </c>
      <c r="G1860" s="2" t="s">
        <v>402</v>
      </c>
      <c r="H1860" s="2" t="s">
        <v>285</v>
      </c>
      <c r="I1860" s="2">
        <v>60</v>
      </c>
      <c r="J1860" s="2">
        <v>0.62634989200863933</v>
      </c>
      <c r="K1860" s="2">
        <v>0.60165975103734437</v>
      </c>
      <c r="L1860" s="2">
        <v>0.65315315315315314</v>
      </c>
      <c r="M1860" s="2" t="s">
        <v>74</v>
      </c>
      <c r="N1860" s="2" t="s">
        <v>4276</v>
      </c>
      <c r="O1860" s="2" t="s">
        <v>4277</v>
      </c>
      <c r="P1860" s="2">
        <v>58.9</v>
      </c>
    </row>
    <row r="1861" spans="1:16" ht="15.75" customHeight="1" x14ac:dyDescent="0.25">
      <c r="A1861" s="2" t="s">
        <v>190</v>
      </c>
      <c r="B1861" s="2" t="s">
        <v>23</v>
      </c>
      <c r="C1861" s="2" t="s">
        <v>24</v>
      </c>
      <c r="D1861" s="2" t="s">
        <v>55</v>
      </c>
      <c r="E1861" s="2" t="s">
        <v>282</v>
      </c>
      <c r="F1861" s="2" t="s">
        <v>26</v>
      </c>
      <c r="G1861" s="2" t="s">
        <v>407</v>
      </c>
      <c r="H1861" s="2" t="s">
        <v>285</v>
      </c>
      <c r="I1861" s="2">
        <v>61</v>
      </c>
      <c r="J1861" s="2">
        <v>0.62634989200863933</v>
      </c>
      <c r="K1861" s="2">
        <v>0.60165975103734437</v>
      </c>
      <c r="L1861" s="2">
        <v>0.65315315315315314</v>
      </c>
      <c r="M1861" s="2" t="s">
        <v>74</v>
      </c>
      <c r="N1861" s="2" t="s">
        <v>4278</v>
      </c>
      <c r="O1861" s="2" t="s">
        <v>4279</v>
      </c>
      <c r="P1861" s="2">
        <v>59.6</v>
      </c>
    </row>
    <row r="1862" spans="1:16" ht="15.75" customHeight="1" x14ac:dyDescent="0.25">
      <c r="A1862" s="2" t="s">
        <v>190</v>
      </c>
      <c r="B1862" s="2" t="s">
        <v>23</v>
      </c>
      <c r="C1862" s="2" t="s">
        <v>24</v>
      </c>
      <c r="D1862" s="2" t="s">
        <v>364</v>
      </c>
      <c r="E1862" s="2" t="s">
        <v>412</v>
      </c>
      <c r="F1862" s="2" t="s">
        <v>54</v>
      </c>
      <c r="G1862" s="2" t="s">
        <v>413</v>
      </c>
      <c r="H1862" s="2" t="s">
        <v>377</v>
      </c>
      <c r="I1862" s="2">
        <v>42</v>
      </c>
      <c r="J1862" s="2">
        <v>0.79497907949790791</v>
      </c>
      <c r="K1862" s="2">
        <v>0.7661290322580645</v>
      </c>
      <c r="L1862" s="2">
        <v>0.82608695652173914</v>
      </c>
      <c r="M1862" s="2" t="s">
        <v>65</v>
      </c>
      <c r="N1862" s="2" t="s">
        <v>4280</v>
      </c>
      <c r="O1862" s="2" t="s">
        <v>4281</v>
      </c>
      <c r="P1862" s="2">
        <v>0.7</v>
      </c>
    </row>
    <row r="1863" spans="1:16" ht="15.75" customHeight="1" x14ac:dyDescent="0.25">
      <c r="A1863" s="2" t="s">
        <v>190</v>
      </c>
      <c r="B1863" s="2" t="s">
        <v>23</v>
      </c>
      <c r="C1863" s="2" t="s">
        <v>24</v>
      </c>
      <c r="D1863" s="2" t="s">
        <v>364</v>
      </c>
      <c r="E1863" s="2" t="s">
        <v>412</v>
      </c>
      <c r="F1863" s="2" t="s">
        <v>54</v>
      </c>
      <c r="G1863" s="2" t="s">
        <v>418</v>
      </c>
      <c r="H1863" s="2" t="s">
        <v>377</v>
      </c>
      <c r="I1863" s="2">
        <v>43</v>
      </c>
      <c r="J1863" s="2">
        <v>0.77473684210526328</v>
      </c>
      <c r="K1863" s="2">
        <v>0.75102040816326532</v>
      </c>
      <c r="L1863" s="2">
        <v>0.8</v>
      </c>
      <c r="M1863" s="2" t="s">
        <v>74</v>
      </c>
      <c r="N1863" s="2" t="s">
        <v>4282</v>
      </c>
      <c r="O1863" s="2" t="s">
        <v>4283</v>
      </c>
      <c r="P1863" s="2">
        <v>203</v>
      </c>
    </row>
    <row r="1864" spans="1:16" ht="15.75" customHeight="1" x14ac:dyDescent="0.25">
      <c r="A1864" s="2" t="s">
        <v>190</v>
      </c>
      <c r="B1864" s="2" t="s">
        <v>23</v>
      </c>
      <c r="C1864" s="2" t="s">
        <v>24</v>
      </c>
      <c r="D1864" s="2" t="s">
        <v>364</v>
      </c>
      <c r="E1864" s="2" t="s">
        <v>412</v>
      </c>
      <c r="F1864" s="2" t="s">
        <v>54</v>
      </c>
      <c r="G1864" s="2" t="s">
        <v>423</v>
      </c>
      <c r="H1864" s="2" t="s">
        <v>377</v>
      </c>
      <c r="I1864" s="2">
        <v>44</v>
      </c>
      <c r="J1864" s="2">
        <v>0.7777777777777779</v>
      </c>
      <c r="K1864" s="2">
        <v>0.73828125</v>
      </c>
      <c r="L1864" s="2">
        <v>0.82173913043478264</v>
      </c>
      <c r="M1864" s="2" t="s">
        <v>74</v>
      </c>
      <c r="N1864" s="2" t="s">
        <v>4284</v>
      </c>
      <c r="O1864" s="2" t="s">
        <v>4285</v>
      </c>
      <c r="P1864" s="2">
        <v>277.39999999999998</v>
      </c>
    </row>
    <row r="1865" spans="1:16" ht="15.75" customHeight="1" x14ac:dyDescent="0.25">
      <c r="A1865" s="2" t="s">
        <v>190</v>
      </c>
      <c r="B1865" s="2" t="s">
        <v>23</v>
      </c>
      <c r="C1865" s="2" t="s">
        <v>24</v>
      </c>
      <c r="D1865" s="2" t="s">
        <v>364</v>
      </c>
      <c r="E1865" s="2" t="s">
        <v>412</v>
      </c>
      <c r="F1865" s="2" t="s">
        <v>54</v>
      </c>
      <c r="G1865" s="2" t="s">
        <v>428</v>
      </c>
      <c r="H1865" s="2" t="s">
        <v>377</v>
      </c>
      <c r="I1865" s="2">
        <v>45</v>
      </c>
      <c r="J1865" s="2">
        <v>0.77405857740585771</v>
      </c>
      <c r="K1865" s="2">
        <v>0.74596774193548387</v>
      </c>
      <c r="L1865" s="2">
        <v>0.80434782608695654</v>
      </c>
      <c r="M1865" s="2" t="s">
        <v>74</v>
      </c>
      <c r="N1865" s="2" t="s">
        <v>4286</v>
      </c>
      <c r="O1865" s="2" t="s">
        <v>4287</v>
      </c>
      <c r="P1865" s="2">
        <v>204.7</v>
      </c>
    </row>
    <row r="1866" spans="1:16" ht="15.75" customHeight="1" x14ac:dyDescent="0.25">
      <c r="A1866" s="2" t="s">
        <v>190</v>
      </c>
      <c r="B1866" s="2" t="s">
        <v>23</v>
      </c>
      <c r="C1866" s="2" t="s">
        <v>24</v>
      </c>
      <c r="D1866" s="2" t="s">
        <v>364</v>
      </c>
      <c r="E1866" s="2" t="s">
        <v>412</v>
      </c>
      <c r="F1866" s="2" t="s">
        <v>54</v>
      </c>
      <c r="G1866" s="2" t="s">
        <v>433</v>
      </c>
      <c r="H1866" s="2" t="s">
        <v>377</v>
      </c>
      <c r="I1866" s="2">
        <v>46</v>
      </c>
      <c r="J1866" s="2">
        <v>0.78586278586278591</v>
      </c>
      <c r="K1866" s="2">
        <v>0.75298804780876494</v>
      </c>
      <c r="L1866" s="2">
        <v>0.82173913043478264</v>
      </c>
      <c r="M1866" s="2" t="s">
        <v>74</v>
      </c>
      <c r="N1866" s="2" t="s">
        <v>4288</v>
      </c>
      <c r="O1866" s="2" t="s">
        <v>4289</v>
      </c>
      <c r="P1866" s="2">
        <v>261.7</v>
      </c>
    </row>
    <row r="1867" spans="1:16" ht="15.75" customHeight="1" x14ac:dyDescent="0.25">
      <c r="A1867" s="2" t="s">
        <v>190</v>
      </c>
      <c r="B1867" s="2" t="s">
        <v>23</v>
      </c>
      <c r="C1867" s="2" t="s">
        <v>24</v>
      </c>
      <c r="D1867" s="2" t="s">
        <v>364</v>
      </c>
      <c r="E1867" s="2" t="s">
        <v>412</v>
      </c>
      <c r="F1867" s="2" t="s">
        <v>54</v>
      </c>
      <c r="G1867" s="2" t="s">
        <v>438</v>
      </c>
      <c r="H1867" s="2" t="s">
        <v>377</v>
      </c>
      <c r="I1867" s="2">
        <v>47</v>
      </c>
      <c r="J1867" s="2">
        <v>0.77432712215320909</v>
      </c>
      <c r="K1867" s="2">
        <v>0.73913043478260865</v>
      </c>
      <c r="L1867" s="2">
        <v>0.81304347826086953</v>
      </c>
      <c r="M1867" s="2" t="s">
        <v>74</v>
      </c>
      <c r="N1867" s="2" t="s">
        <v>4290</v>
      </c>
      <c r="O1867" s="2" t="s">
        <v>4291</v>
      </c>
      <c r="P1867" s="2">
        <v>247.7</v>
      </c>
    </row>
    <row r="1868" spans="1:16" ht="15.75" customHeight="1" x14ac:dyDescent="0.25">
      <c r="A1868" s="2" t="s">
        <v>190</v>
      </c>
      <c r="B1868" s="2" t="s">
        <v>23</v>
      </c>
      <c r="C1868" s="2" t="s">
        <v>24</v>
      </c>
      <c r="D1868" s="2" t="s">
        <v>364</v>
      </c>
      <c r="E1868" s="2" t="s">
        <v>412</v>
      </c>
      <c r="F1868" s="2" t="s">
        <v>54</v>
      </c>
      <c r="G1868" s="2" t="s">
        <v>443</v>
      </c>
      <c r="H1868" s="2" t="s">
        <v>377</v>
      </c>
      <c r="I1868" s="2">
        <v>48</v>
      </c>
      <c r="J1868" s="2">
        <v>0.78260869565217395</v>
      </c>
      <c r="K1868" s="2">
        <v>0.74703557312252966</v>
      </c>
      <c r="L1868" s="2">
        <v>0.82173913043478264</v>
      </c>
      <c r="M1868" s="2" t="s">
        <v>74</v>
      </c>
      <c r="N1868" s="2" t="s">
        <v>4292</v>
      </c>
      <c r="O1868" s="2" t="s">
        <v>4293</v>
      </c>
      <c r="P1868" s="2">
        <v>220.9</v>
      </c>
    </row>
    <row r="1869" spans="1:16" ht="15.75" customHeight="1" x14ac:dyDescent="0.25">
      <c r="A1869" s="2" t="s">
        <v>190</v>
      </c>
      <c r="B1869" s="2" t="s">
        <v>23</v>
      </c>
      <c r="C1869" s="2" t="s">
        <v>24</v>
      </c>
      <c r="D1869" s="2" t="s">
        <v>364</v>
      </c>
      <c r="E1869" s="2" t="s">
        <v>412</v>
      </c>
      <c r="F1869" s="2" t="s">
        <v>54</v>
      </c>
      <c r="G1869" s="2" t="s">
        <v>448</v>
      </c>
      <c r="H1869" s="2" t="s">
        <v>377</v>
      </c>
      <c r="I1869" s="2">
        <v>49</v>
      </c>
      <c r="J1869" s="2">
        <v>0.78556263269639071</v>
      </c>
      <c r="K1869" s="2">
        <v>0.76763485477178428</v>
      </c>
      <c r="L1869" s="2">
        <v>0.80434782608695654</v>
      </c>
      <c r="M1869" s="2" t="s">
        <v>74</v>
      </c>
      <c r="N1869" s="2" t="s">
        <v>4294</v>
      </c>
      <c r="O1869" s="2" t="s">
        <v>4295</v>
      </c>
      <c r="P1869" s="2">
        <v>198.4</v>
      </c>
    </row>
    <row r="1870" spans="1:16" ht="15.75" customHeight="1" x14ac:dyDescent="0.25">
      <c r="A1870" s="2" t="s">
        <v>190</v>
      </c>
      <c r="B1870" s="2" t="s">
        <v>23</v>
      </c>
      <c r="C1870" s="2" t="s">
        <v>24</v>
      </c>
      <c r="D1870" s="2" t="s">
        <v>364</v>
      </c>
      <c r="E1870" s="2" t="s">
        <v>412</v>
      </c>
      <c r="F1870" s="2" t="s">
        <v>54</v>
      </c>
      <c r="G1870" s="2" t="s">
        <v>453</v>
      </c>
      <c r="H1870" s="2" t="s">
        <v>377</v>
      </c>
      <c r="I1870" s="2">
        <v>50</v>
      </c>
      <c r="J1870" s="2">
        <v>0.78242677824267781</v>
      </c>
      <c r="K1870" s="2">
        <v>0.75403225806451613</v>
      </c>
      <c r="L1870" s="2">
        <v>0.81304347826086953</v>
      </c>
      <c r="M1870" s="2" t="s">
        <v>74</v>
      </c>
      <c r="N1870" s="2" t="s">
        <v>4296</v>
      </c>
      <c r="O1870" s="2" t="s">
        <v>4297</v>
      </c>
      <c r="P1870" s="2">
        <v>196</v>
      </c>
    </row>
    <row r="1871" spans="1:16" ht="15.75" customHeight="1" x14ac:dyDescent="0.25">
      <c r="A1871" s="2" t="s">
        <v>190</v>
      </c>
      <c r="B1871" s="2" t="s">
        <v>23</v>
      </c>
      <c r="C1871" s="2" t="s">
        <v>24</v>
      </c>
      <c r="D1871" s="2" t="s">
        <v>364</v>
      </c>
      <c r="E1871" s="2" t="s">
        <v>412</v>
      </c>
      <c r="F1871" s="2" t="s">
        <v>54</v>
      </c>
      <c r="G1871" s="2" t="s">
        <v>458</v>
      </c>
      <c r="H1871" s="2" t="s">
        <v>377</v>
      </c>
      <c r="I1871" s="2">
        <v>51</v>
      </c>
      <c r="J1871" s="2">
        <v>0.78224101479915431</v>
      </c>
      <c r="K1871" s="2">
        <v>0.76131687242798352</v>
      </c>
      <c r="L1871" s="2">
        <v>0.80434782608695654</v>
      </c>
      <c r="M1871" s="2" t="s">
        <v>74</v>
      </c>
      <c r="N1871" s="2" t="s">
        <v>4298</v>
      </c>
      <c r="O1871" s="2" t="s">
        <v>4299</v>
      </c>
      <c r="P1871" s="2">
        <v>242.4</v>
      </c>
    </row>
    <row r="1872" spans="1:16" ht="15.75" customHeight="1" x14ac:dyDescent="0.25">
      <c r="A1872" s="2" t="s">
        <v>190</v>
      </c>
      <c r="B1872" s="2" t="s">
        <v>23</v>
      </c>
      <c r="C1872" s="2" t="s">
        <v>24</v>
      </c>
      <c r="D1872" s="2" t="s">
        <v>364</v>
      </c>
      <c r="E1872" s="2" t="s">
        <v>412</v>
      </c>
      <c r="F1872" s="2" t="s">
        <v>54</v>
      </c>
      <c r="G1872" s="2" t="s">
        <v>463</v>
      </c>
      <c r="H1872" s="2" t="s">
        <v>377</v>
      </c>
      <c r="I1872" s="2">
        <v>52</v>
      </c>
      <c r="J1872" s="2">
        <v>0.77938144329896908</v>
      </c>
      <c r="K1872" s="2">
        <v>0.74117647058823533</v>
      </c>
      <c r="L1872" s="2">
        <v>0.82173913043478264</v>
      </c>
      <c r="M1872" s="2" t="s">
        <v>74</v>
      </c>
      <c r="N1872" s="2" t="s">
        <v>4300</v>
      </c>
      <c r="O1872" s="2" t="s">
        <v>4301</v>
      </c>
      <c r="P1872" s="2">
        <v>241.4</v>
      </c>
    </row>
    <row r="1873" spans="1:16" ht="15.75" customHeight="1" x14ac:dyDescent="0.25">
      <c r="A1873" s="2" t="s">
        <v>190</v>
      </c>
      <c r="B1873" s="2" t="s">
        <v>23</v>
      </c>
      <c r="C1873" s="2" t="s">
        <v>24</v>
      </c>
      <c r="D1873" s="2" t="s">
        <v>364</v>
      </c>
      <c r="E1873" s="2" t="s">
        <v>412</v>
      </c>
      <c r="F1873" s="2" t="s">
        <v>54</v>
      </c>
      <c r="G1873" s="2" t="s">
        <v>468</v>
      </c>
      <c r="H1873" s="2" t="s">
        <v>377</v>
      </c>
      <c r="I1873" s="2">
        <v>53</v>
      </c>
      <c r="J1873" s="2">
        <v>0.76008492569002117</v>
      </c>
      <c r="K1873" s="2">
        <v>0.74273858921161828</v>
      </c>
      <c r="L1873" s="2">
        <v>0.77826086956521734</v>
      </c>
      <c r="M1873" s="2" t="s">
        <v>74</v>
      </c>
      <c r="N1873" s="2" t="s">
        <v>4302</v>
      </c>
      <c r="O1873" s="2" t="s">
        <v>4303</v>
      </c>
      <c r="P1873" s="2">
        <v>211.3</v>
      </c>
    </row>
    <row r="1874" spans="1:16" ht="15.75" customHeight="1" x14ac:dyDescent="0.25">
      <c r="A1874" s="2" t="s">
        <v>190</v>
      </c>
      <c r="B1874" s="2" t="s">
        <v>23</v>
      </c>
      <c r="C1874" s="2" t="s">
        <v>24</v>
      </c>
      <c r="D1874" s="2" t="s">
        <v>364</v>
      </c>
      <c r="E1874" s="2" t="s">
        <v>412</v>
      </c>
      <c r="F1874" s="2" t="s">
        <v>54</v>
      </c>
      <c r="G1874" s="2" t="s">
        <v>473</v>
      </c>
      <c r="H1874" s="2" t="s">
        <v>377</v>
      </c>
      <c r="I1874" s="2">
        <v>54</v>
      </c>
      <c r="J1874" s="2">
        <v>0.78586278586278591</v>
      </c>
      <c r="K1874" s="2">
        <v>0.75298804780876494</v>
      </c>
      <c r="L1874" s="2">
        <v>0.82173913043478264</v>
      </c>
      <c r="M1874" s="2" t="s">
        <v>74</v>
      </c>
      <c r="N1874" s="2" t="s">
        <v>4304</v>
      </c>
      <c r="O1874" s="2" t="s">
        <v>4305</v>
      </c>
      <c r="P1874" s="2">
        <v>256.2</v>
      </c>
    </row>
    <row r="1875" spans="1:16" ht="15.75" customHeight="1" x14ac:dyDescent="0.25">
      <c r="A1875" s="2" t="s">
        <v>190</v>
      </c>
      <c r="B1875" s="2" t="s">
        <v>23</v>
      </c>
      <c r="C1875" s="2" t="s">
        <v>24</v>
      </c>
      <c r="D1875" s="2" t="s">
        <v>364</v>
      </c>
      <c r="E1875" s="2" t="s">
        <v>412</v>
      </c>
      <c r="F1875" s="2" t="s">
        <v>54</v>
      </c>
      <c r="G1875" s="2" t="s">
        <v>478</v>
      </c>
      <c r="H1875" s="2" t="s">
        <v>377</v>
      </c>
      <c r="I1875" s="2">
        <v>55</v>
      </c>
      <c r="J1875" s="2">
        <v>0.7873684210526315</v>
      </c>
      <c r="K1875" s="2">
        <v>0.76326530612244903</v>
      </c>
      <c r="L1875" s="2">
        <v>0.81304347826086953</v>
      </c>
      <c r="M1875" s="2" t="s">
        <v>74</v>
      </c>
      <c r="N1875" s="2" t="s">
        <v>4306</v>
      </c>
      <c r="O1875" s="2" t="s">
        <v>4307</v>
      </c>
      <c r="P1875" s="2">
        <v>214.8</v>
      </c>
    </row>
    <row r="1876" spans="1:16" ht="15.75" customHeight="1" x14ac:dyDescent="0.25">
      <c r="A1876" s="2" t="s">
        <v>190</v>
      </c>
      <c r="B1876" s="2" t="s">
        <v>23</v>
      </c>
      <c r="C1876" s="2" t="s">
        <v>24</v>
      </c>
      <c r="D1876" s="2" t="s">
        <v>364</v>
      </c>
      <c r="E1876" s="2" t="s">
        <v>412</v>
      </c>
      <c r="F1876" s="2" t="s">
        <v>54</v>
      </c>
      <c r="G1876" s="2" t="s">
        <v>483</v>
      </c>
      <c r="H1876" s="2" t="s">
        <v>377</v>
      </c>
      <c r="I1876" s="2">
        <v>56</v>
      </c>
      <c r="J1876" s="2">
        <v>0.78661087866108792</v>
      </c>
      <c r="K1876" s="2">
        <v>0.75806451612903225</v>
      </c>
      <c r="L1876" s="2">
        <v>0.81739130434782614</v>
      </c>
      <c r="M1876" s="2" t="s">
        <v>74</v>
      </c>
      <c r="N1876" s="2" t="s">
        <v>4308</v>
      </c>
      <c r="O1876" s="2" t="s">
        <v>4309</v>
      </c>
      <c r="P1876" s="2">
        <v>272.60000000000002</v>
      </c>
    </row>
    <row r="1877" spans="1:16" ht="15.75" customHeight="1" x14ac:dyDescent="0.25">
      <c r="A1877" s="2" t="s">
        <v>190</v>
      </c>
      <c r="B1877" s="2" t="s">
        <v>23</v>
      </c>
      <c r="C1877" s="2" t="s">
        <v>24</v>
      </c>
      <c r="D1877" s="2" t="s">
        <v>364</v>
      </c>
      <c r="E1877" s="2" t="s">
        <v>412</v>
      </c>
      <c r="F1877" s="2" t="s">
        <v>54</v>
      </c>
      <c r="G1877" s="2" t="s">
        <v>488</v>
      </c>
      <c r="H1877" s="2" t="s">
        <v>377</v>
      </c>
      <c r="I1877" s="2">
        <v>57</v>
      </c>
      <c r="J1877" s="2">
        <v>0.78406708595387842</v>
      </c>
      <c r="K1877" s="2">
        <v>0.75708502024291502</v>
      </c>
      <c r="L1877" s="2">
        <v>0.81304347826086953</v>
      </c>
      <c r="M1877" s="2" t="s">
        <v>74</v>
      </c>
      <c r="N1877" s="2" t="s">
        <v>4310</v>
      </c>
      <c r="O1877" s="2" t="s">
        <v>4311</v>
      </c>
      <c r="P1877" s="2">
        <v>256.60000000000002</v>
      </c>
    </row>
    <row r="1878" spans="1:16" ht="15.75" customHeight="1" x14ac:dyDescent="0.25">
      <c r="A1878" s="2" t="s">
        <v>190</v>
      </c>
      <c r="B1878" s="2" t="s">
        <v>23</v>
      </c>
      <c r="C1878" s="2" t="s">
        <v>24</v>
      </c>
      <c r="D1878" s="2" t="s">
        <v>364</v>
      </c>
      <c r="E1878" s="2" t="s">
        <v>412</v>
      </c>
      <c r="F1878" s="2" t="s">
        <v>54</v>
      </c>
      <c r="G1878" s="2" t="s">
        <v>493</v>
      </c>
      <c r="H1878" s="2" t="s">
        <v>377</v>
      </c>
      <c r="I1878" s="2">
        <v>58</v>
      </c>
      <c r="J1878" s="2">
        <v>0.7899159663865547</v>
      </c>
      <c r="K1878" s="2">
        <v>0.76422764227642281</v>
      </c>
      <c r="L1878" s="2">
        <v>0.81739130434782614</v>
      </c>
      <c r="M1878" s="2" t="s">
        <v>74</v>
      </c>
      <c r="N1878" s="2" t="s">
        <v>4312</v>
      </c>
      <c r="O1878" s="2" t="s">
        <v>4313</v>
      </c>
      <c r="P1878" s="2">
        <v>271.89999999999998</v>
      </c>
    </row>
    <row r="1879" spans="1:16" ht="15.75" customHeight="1" x14ac:dyDescent="0.25">
      <c r="A1879" s="2" t="s">
        <v>190</v>
      </c>
      <c r="B1879" s="2" t="s">
        <v>23</v>
      </c>
      <c r="C1879" s="2" t="s">
        <v>24</v>
      </c>
      <c r="D1879" s="2" t="s">
        <v>364</v>
      </c>
      <c r="E1879" s="2" t="s">
        <v>412</v>
      </c>
      <c r="F1879" s="2" t="s">
        <v>54</v>
      </c>
      <c r="G1879" s="2" t="s">
        <v>498</v>
      </c>
      <c r="H1879" s="2" t="s">
        <v>377</v>
      </c>
      <c r="I1879" s="2">
        <v>59</v>
      </c>
      <c r="J1879" s="2">
        <v>0.76826722338204589</v>
      </c>
      <c r="K1879" s="2">
        <v>0.73895582329317266</v>
      </c>
      <c r="L1879" s="2">
        <v>0.8</v>
      </c>
      <c r="M1879" s="2" t="s">
        <v>74</v>
      </c>
      <c r="N1879" s="2" t="s">
        <v>4314</v>
      </c>
      <c r="O1879" s="2" t="s">
        <v>4315</v>
      </c>
      <c r="P1879" s="2">
        <v>279.5</v>
      </c>
    </row>
    <row r="1880" spans="1:16" ht="15.75" customHeight="1" x14ac:dyDescent="0.25">
      <c r="A1880" s="2" t="s">
        <v>190</v>
      </c>
      <c r="B1880" s="2" t="s">
        <v>23</v>
      </c>
      <c r="C1880" s="2" t="s">
        <v>24</v>
      </c>
      <c r="D1880" s="2" t="s">
        <v>364</v>
      </c>
      <c r="E1880" s="2" t="s">
        <v>412</v>
      </c>
      <c r="F1880" s="2" t="s">
        <v>54</v>
      </c>
      <c r="G1880" s="2" t="s">
        <v>503</v>
      </c>
      <c r="H1880" s="2" t="s">
        <v>377</v>
      </c>
      <c r="I1880" s="2">
        <v>60</v>
      </c>
      <c r="J1880" s="2">
        <v>0.78556263269639071</v>
      </c>
      <c r="K1880" s="2">
        <v>0.76763485477178428</v>
      </c>
      <c r="L1880" s="2">
        <v>0.80434782608695654</v>
      </c>
      <c r="M1880" s="2" t="s">
        <v>74</v>
      </c>
      <c r="N1880" s="2" t="s">
        <v>4316</v>
      </c>
      <c r="O1880" s="2" t="s">
        <v>4317</v>
      </c>
      <c r="P1880" s="2">
        <v>232.6</v>
      </c>
    </row>
    <row r="1881" spans="1:16" ht="15.75" customHeight="1" x14ac:dyDescent="0.25">
      <c r="A1881" s="2" t="s">
        <v>190</v>
      </c>
      <c r="B1881" s="2" t="s">
        <v>23</v>
      </c>
      <c r="C1881" s="2" t="s">
        <v>24</v>
      </c>
      <c r="D1881" s="2" t="s">
        <v>364</v>
      </c>
      <c r="E1881" s="2" t="s">
        <v>412</v>
      </c>
      <c r="F1881" s="2" t="s">
        <v>54</v>
      </c>
      <c r="G1881" s="2" t="s">
        <v>508</v>
      </c>
      <c r="H1881" s="2" t="s">
        <v>377</v>
      </c>
      <c r="I1881" s="2">
        <v>61</v>
      </c>
      <c r="J1881" s="2">
        <v>0.78028747433264889</v>
      </c>
      <c r="K1881" s="2">
        <v>0.73929961089494167</v>
      </c>
      <c r="L1881" s="2">
        <v>0.82608695652173914</v>
      </c>
      <c r="M1881" s="2" t="s">
        <v>74</v>
      </c>
      <c r="N1881" s="2" t="s">
        <v>4318</v>
      </c>
      <c r="O1881" s="2" t="s">
        <v>4319</v>
      </c>
      <c r="P1881" s="2">
        <v>216.1</v>
      </c>
    </row>
    <row r="1882" spans="1:16" ht="15.75" customHeight="1" x14ac:dyDescent="0.25">
      <c r="A1882" s="2" t="s">
        <v>190</v>
      </c>
      <c r="B1882" s="2" t="s">
        <v>23</v>
      </c>
      <c r="C1882" s="2" t="s">
        <v>24</v>
      </c>
      <c r="D1882" s="2" t="s">
        <v>364</v>
      </c>
      <c r="E1882" s="2" t="s">
        <v>513</v>
      </c>
      <c r="F1882" s="2" t="s">
        <v>40</v>
      </c>
      <c r="G1882" s="2" t="s">
        <v>514</v>
      </c>
      <c r="H1882" s="2" t="s">
        <v>372</v>
      </c>
      <c r="I1882" s="2">
        <v>42</v>
      </c>
      <c r="J1882" s="2">
        <v>0.79019073569482301</v>
      </c>
      <c r="K1882" s="2">
        <v>0.73232323232323238</v>
      </c>
      <c r="L1882" s="2">
        <v>0.85798816568047342</v>
      </c>
      <c r="M1882" s="2" t="s">
        <v>65</v>
      </c>
      <c r="N1882" s="2" t="s">
        <v>4320</v>
      </c>
      <c r="O1882" s="2" t="s">
        <v>4321</v>
      </c>
      <c r="P1882" s="2">
        <v>0.9</v>
      </c>
    </row>
    <row r="1883" spans="1:16" ht="15.75" customHeight="1" x14ac:dyDescent="0.25">
      <c r="A1883" s="2" t="s">
        <v>190</v>
      </c>
      <c r="B1883" s="2" t="s">
        <v>23</v>
      </c>
      <c r="C1883" s="2" t="s">
        <v>24</v>
      </c>
      <c r="D1883" s="2" t="s">
        <v>364</v>
      </c>
      <c r="E1883" s="2" t="s">
        <v>513</v>
      </c>
      <c r="F1883" s="2" t="s">
        <v>40</v>
      </c>
      <c r="G1883" s="2" t="s">
        <v>519</v>
      </c>
      <c r="H1883" s="2" t="s">
        <v>372</v>
      </c>
      <c r="I1883" s="2">
        <v>43</v>
      </c>
      <c r="J1883" s="2">
        <v>0.80779944289693595</v>
      </c>
      <c r="K1883" s="2">
        <v>0.76315789473684215</v>
      </c>
      <c r="L1883" s="2">
        <v>0.85798816568047342</v>
      </c>
      <c r="M1883" s="2" t="s">
        <v>74</v>
      </c>
      <c r="N1883" s="2" t="s">
        <v>4322</v>
      </c>
      <c r="O1883" s="2" t="s">
        <v>4323</v>
      </c>
      <c r="P1883" s="2">
        <v>273.8</v>
      </c>
    </row>
    <row r="1884" spans="1:16" ht="15.75" customHeight="1" x14ac:dyDescent="0.25">
      <c r="A1884" s="2" t="s">
        <v>190</v>
      </c>
      <c r="B1884" s="2" t="s">
        <v>23</v>
      </c>
      <c r="C1884" s="2" t="s">
        <v>24</v>
      </c>
      <c r="D1884" s="2" t="s">
        <v>364</v>
      </c>
      <c r="E1884" s="2" t="s">
        <v>513</v>
      </c>
      <c r="F1884" s="2" t="s">
        <v>40</v>
      </c>
      <c r="G1884" s="2" t="s">
        <v>524</v>
      </c>
      <c r="H1884" s="2" t="s">
        <v>372</v>
      </c>
      <c r="I1884" s="2">
        <v>44</v>
      </c>
      <c r="J1884" s="2">
        <v>0.80332409972299168</v>
      </c>
      <c r="K1884" s="2">
        <v>0.75520833333333337</v>
      </c>
      <c r="L1884" s="2">
        <v>0.85798816568047342</v>
      </c>
      <c r="M1884" s="2" t="s">
        <v>74</v>
      </c>
      <c r="N1884" s="2" t="s">
        <v>4324</v>
      </c>
      <c r="O1884" s="2" t="s">
        <v>4325</v>
      </c>
      <c r="P1884" s="2">
        <v>184.9</v>
      </c>
    </row>
    <row r="1885" spans="1:16" ht="15.75" customHeight="1" x14ac:dyDescent="0.25">
      <c r="A1885" s="2" t="s">
        <v>190</v>
      </c>
      <c r="B1885" s="2" t="s">
        <v>23</v>
      </c>
      <c r="C1885" s="2" t="s">
        <v>24</v>
      </c>
      <c r="D1885" s="2" t="s">
        <v>364</v>
      </c>
      <c r="E1885" s="2" t="s">
        <v>513</v>
      </c>
      <c r="F1885" s="2" t="s">
        <v>40</v>
      </c>
      <c r="G1885" s="2" t="s">
        <v>529</v>
      </c>
      <c r="H1885" s="2" t="s">
        <v>372</v>
      </c>
      <c r="I1885" s="2">
        <v>45</v>
      </c>
      <c r="J1885" s="2">
        <v>0.79558011049723765</v>
      </c>
      <c r="K1885" s="2">
        <v>0.74611398963730569</v>
      </c>
      <c r="L1885" s="2">
        <v>0.85207100591715978</v>
      </c>
      <c r="M1885" s="2" t="s">
        <v>74</v>
      </c>
      <c r="N1885" s="2" t="s">
        <v>4326</v>
      </c>
      <c r="O1885" s="2" t="s">
        <v>4327</v>
      </c>
      <c r="P1885" s="2">
        <v>216.1</v>
      </c>
    </row>
    <row r="1886" spans="1:16" ht="15.75" customHeight="1" x14ac:dyDescent="0.25">
      <c r="A1886" s="2" t="s">
        <v>190</v>
      </c>
      <c r="B1886" s="2" t="s">
        <v>23</v>
      </c>
      <c r="C1886" s="2" t="s">
        <v>24</v>
      </c>
      <c r="D1886" s="2" t="s">
        <v>364</v>
      </c>
      <c r="E1886" s="2" t="s">
        <v>513</v>
      </c>
      <c r="F1886" s="2" t="s">
        <v>40</v>
      </c>
      <c r="G1886" s="2" t="s">
        <v>534</v>
      </c>
      <c r="H1886" s="2" t="s">
        <v>372</v>
      </c>
      <c r="I1886" s="2">
        <v>46</v>
      </c>
      <c r="J1886" s="2">
        <v>0.81019830028328621</v>
      </c>
      <c r="K1886" s="2">
        <v>0.77717391304347827</v>
      </c>
      <c r="L1886" s="2">
        <v>0.84615384615384615</v>
      </c>
      <c r="M1886" s="2" t="s">
        <v>74</v>
      </c>
      <c r="N1886" s="2" t="s">
        <v>4328</v>
      </c>
      <c r="O1886" s="2" t="s">
        <v>4329</v>
      </c>
      <c r="P1886" s="2">
        <v>264.89999999999998</v>
      </c>
    </row>
    <row r="1887" spans="1:16" ht="15.75" customHeight="1" x14ac:dyDescent="0.25">
      <c r="A1887" s="2" t="s">
        <v>190</v>
      </c>
      <c r="B1887" s="2" t="s">
        <v>23</v>
      </c>
      <c r="C1887" s="2" t="s">
        <v>24</v>
      </c>
      <c r="D1887" s="2" t="s">
        <v>364</v>
      </c>
      <c r="E1887" s="2" t="s">
        <v>513</v>
      </c>
      <c r="F1887" s="2" t="s">
        <v>40</v>
      </c>
      <c r="G1887" s="2" t="s">
        <v>539</v>
      </c>
      <c r="H1887" s="2" t="s">
        <v>372</v>
      </c>
      <c r="I1887" s="2">
        <v>47</v>
      </c>
      <c r="J1887" s="2">
        <v>0.8089887640449438</v>
      </c>
      <c r="K1887" s="2">
        <v>0.77005347593582885</v>
      </c>
      <c r="L1887" s="2">
        <v>0.85207100591715978</v>
      </c>
      <c r="M1887" s="2" t="s">
        <v>74</v>
      </c>
      <c r="N1887" s="2" t="s">
        <v>4330</v>
      </c>
      <c r="O1887" s="2" t="s">
        <v>4331</v>
      </c>
      <c r="P1887" s="2">
        <v>226.4</v>
      </c>
    </row>
    <row r="1888" spans="1:16" ht="15.75" customHeight="1" x14ac:dyDescent="0.25">
      <c r="A1888" s="2" t="s">
        <v>190</v>
      </c>
      <c r="B1888" s="2" t="s">
        <v>23</v>
      </c>
      <c r="C1888" s="2" t="s">
        <v>24</v>
      </c>
      <c r="D1888" s="2" t="s">
        <v>364</v>
      </c>
      <c r="E1888" s="2" t="s">
        <v>513</v>
      </c>
      <c r="F1888" s="2" t="s">
        <v>40</v>
      </c>
      <c r="G1888" s="2" t="s">
        <v>555</v>
      </c>
      <c r="H1888" s="2" t="s">
        <v>372</v>
      </c>
      <c r="I1888" s="2">
        <v>48</v>
      </c>
      <c r="J1888" s="2">
        <v>0.80991735537190079</v>
      </c>
      <c r="K1888" s="2">
        <v>0.75773195876288657</v>
      </c>
      <c r="L1888" s="2">
        <v>0.86982248520710059</v>
      </c>
      <c r="M1888" s="2" t="s">
        <v>74</v>
      </c>
      <c r="N1888" s="2" t="s">
        <v>4332</v>
      </c>
      <c r="O1888" s="2" t="s">
        <v>4333</v>
      </c>
      <c r="P1888" s="2">
        <v>211.8</v>
      </c>
    </row>
    <row r="1889" spans="1:16" ht="15.75" customHeight="1" x14ac:dyDescent="0.25">
      <c r="A1889" s="2" t="s">
        <v>190</v>
      </c>
      <c r="B1889" s="2" t="s">
        <v>23</v>
      </c>
      <c r="C1889" s="2" t="s">
        <v>24</v>
      </c>
      <c r="D1889" s="2" t="s">
        <v>364</v>
      </c>
      <c r="E1889" s="2" t="s">
        <v>513</v>
      </c>
      <c r="F1889" s="2" t="s">
        <v>40</v>
      </c>
      <c r="G1889" s="2" t="s">
        <v>575</v>
      </c>
      <c r="H1889" s="2" t="s">
        <v>372</v>
      </c>
      <c r="I1889" s="2">
        <v>49</v>
      </c>
      <c r="J1889" s="2">
        <v>0.81111111111111112</v>
      </c>
      <c r="K1889" s="2">
        <v>0.76439790575916233</v>
      </c>
      <c r="L1889" s="2">
        <v>0.86390532544378695</v>
      </c>
      <c r="M1889" s="2" t="s">
        <v>74</v>
      </c>
      <c r="N1889" s="2" t="s">
        <v>4334</v>
      </c>
      <c r="O1889" s="2" t="s">
        <v>4335</v>
      </c>
      <c r="P1889" s="2">
        <v>196.6</v>
      </c>
    </row>
    <row r="1890" spans="1:16" ht="15.75" customHeight="1" x14ac:dyDescent="0.25">
      <c r="A1890" s="2" t="s">
        <v>190</v>
      </c>
      <c r="B1890" s="2" t="s">
        <v>23</v>
      </c>
      <c r="C1890" s="2" t="s">
        <v>24</v>
      </c>
      <c r="D1890" s="2" t="s">
        <v>364</v>
      </c>
      <c r="E1890" s="2" t="s">
        <v>513</v>
      </c>
      <c r="F1890" s="2" t="s">
        <v>40</v>
      </c>
      <c r="G1890" s="2" t="s">
        <v>589</v>
      </c>
      <c r="H1890" s="2" t="s">
        <v>372</v>
      </c>
      <c r="I1890" s="2">
        <v>50</v>
      </c>
      <c r="J1890" s="2">
        <v>0.82022471910112349</v>
      </c>
      <c r="K1890" s="2">
        <v>0.78074866310160429</v>
      </c>
      <c r="L1890" s="2">
        <v>0.86390532544378695</v>
      </c>
      <c r="M1890" s="2" t="s">
        <v>74</v>
      </c>
      <c r="N1890" s="2" t="s">
        <v>4336</v>
      </c>
      <c r="O1890" s="2" t="s">
        <v>4337</v>
      </c>
      <c r="P1890" s="2">
        <v>196.1</v>
      </c>
    </row>
    <row r="1891" spans="1:16" ht="15.75" customHeight="1" x14ac:dyDescent="0.25">
      <c r="A1891" s="2" t="s">
        <v>190</v>
      </c>
      <c r="B1891" s="2" t="s">
        <v>23</v>
      </c>
      <c r="C1891" s="2" t="s">
        <v>24</v>
      </c>
      <c r="D1891" s="2" t="s">
        <v>364</v>
      </c>
      <c r="E1891" s="2" t="s">
        <v>513</v>
      </c>
      <c r="F1891" s="2" t="s">
        <v>40</v>
      </c>
      <c r="G1891" s="2" t="s">
        <v>603</v>
      </c>
      <c r="H1891" s="2" t="s">
        <v>372</v>
      </c>
      <c r="I1891" s="2">
        <v>51</v>
      </c>
      <c r="J1891" s="2">
        <v>0.82122905027932958</v>
      </c>
      <c r="K1891" s="2">
        <v>0.77777777777777779</v>
      </c>
      <c r="L1891" s="2">
        <v>0.86982248520710059</v>
      </c>
      <c r="M1891" s="2" t="s">
        <v>74</v>
      </c>
      <c r="N1891" s="2" t="s">
        <v>4338</v>
      </c>
      <c r="O1891" s="2" t="s">
        <v>4339</v>
      </c>
      <c r="P1891" s="2">
        <v>241.7</v>
      </c>
    </row>
    <row r="1892" spans="1:16" ht="15.75" customHeight="1" x14ac:dyDescent="0.25">
      <c r="A1892" s="2" t="s">
        <v>190</v>
      </c>
      <c r="B1892" s="2" t="s">
        <v>23</v>
      </c>
      <c r="C1892" s="2" t="s">
        <v>24</v>
      </c>
      <c r="D1892" s="2" t="s">
        <v>364</v>
      </c>
      <c r="E1892" s="2" t="s">
        <v>513</v>
      </c>
      <c r="F1892" s="2" t="s">
        <v>40</v>
      </c>
      <c r="G1892" s="2" t="s">
        <v>622</v>
      </c>
      <c r="H1892" s="2" t="s">
        <v>372</v>
      </c>
      <c r="I1892" s="2">
        <v>52</v>
      </c>
      <c r="J1892" s="2">
        <v>0.82451253481894149</v>
      </c>
      <c r="K1892" s="2">
        <v>0.77894736842105261</v>
      </c>
      <c r="L1892" s="2">
        <v>0.87573964497041423</v>
      </c>
      <c r="M1892" s="2" t="s">
        <v>74</v>
      </c>
      <c r="N1892" s="2" t="s">
        <v>4340</v>
      </c>
      <c r="O1892" s="2" t="s">
        <v>4341</v>
      </c>
      <c r="P1892" s="2">
        <v>211.7</v>
      </c>
    </row>
    <row r="1893" spans="1:16" ht="15.75" customHeight="1" x14ac:dyDescent="0.25">
      <c r="A1893" s="2" t="s">
        <v>190</v>
      </c>
      <c r="B1893" s="2" t="s">
        <v>23</v>
      </c>
      <c r="C1893" s="2" t="s">
        <v>24</v>
      </c>
      <c r="D1893" s="2" t="s">
        <v>364</v>
      </c>
      <c r="E1893" s="2" t="s">
        <v>513</v>
      </c>
      <c r="F1893" s="2" t="s">
        <v>40</v>
      </c>
      <c r="G1893" s="2" t="s">
        <v>643</v>
      </c>
      <c r="H1893" s="2" t="s">
        <v>372</v>
      </c>
      <c r="I1893" s="2">
        <v>53</v>
      </c>
      <c r="J1893" s="2">
        <v>0.82872928176795579</v>
      </c>
      <c r="K1893" s="2">
        <v>0.77720207253886009</v>
      </c>
      <c r="L1893" s="2">
        <v>0.8875739644970414</v>
      </c>
      <c r="M1893" s="2" t="s">
        <v>74</v>
      </c>
      <c r="N1893" s="2" t="s">
        <v>4342</v>
      </c>
      <c r="O1893" s="2" t="s">
        <v>4343</v>
      </c>
      <c r="P1893" s="2">
        <v>255.9</v>
      </c>
    </row>
    <row r="1894" spans="1:16" ht="15.75" customHeight="1" x14ac:dyDescent="0.25">
      <c r="A1894" s="2" t="s">
        <v>190</v>
      </c>
      <c r="B1894" s="2" t="s">
        <v>23</v>
      </c>
      <c r="C1894" s="2" t="s">
        <v>24</v>
      </c>
      <c r="D1894" s="2" t="s">
        <v>364</v>
      </c>
      <c r="E1894" s="2" t="s">
        <v>513</v>
      </c>
      <c r="F1894" s="2" t="s">
        <v>40</v>
      </c>
      <c r="G1894" s="2" t="s">
        <v>660</v>
      </c>
      <c r="H1894" s="2" t="s">
        <v>372</v>
      </c>
      <c r="I1894" s="2">
        <v>54</v>
      </c>
      <c r="J1894" s="2">
        <v>0.82681564245810057</v>
      </c>
      <c r="K1894" s="2">
        <v>0.78306878306878303</v>
      </c>
      <c r="L1894" s="2">
        <v>0.87573964497041423</v>
      </c>
      <c r="M1894" s="2" t="s">
        <v>74</v>
      </c>
      <c r="N1894" s="2" t="s">
        <v>4344</v>
      </c>
      <c r="O1894" s="2" t="s">
        <v>4345</v>
      </c>
      <c r="P1894" s="2">
        <v>210.6</v>
      </c>
    </row>
    <row r="1895" spans="1:16" ht="15.75" customHeight="1" x14ac:dyDescent="0.25">
      <c r="A1895" s="2" t="s">
        <v>190</v>
      </c>
      <c r="B1895" s="2" t="s">
        <v>23</v>
      </c>
      <c r="C1895" s="2" t="s">
        <v>24</v>
      </c>
      <c r="D1895" s="2" t="s">
        <v>364</v>
      </c>
      <c r="E1895" s="2" t="s">
        <v>513</v>
      </c>
      <c r="F1895" s="2" t="s">
        <v>40</v>
      </c>
      <c r="G1895" s="2" t="s">
        <v>665</v>
      </c>
      <c r="H1895" s="2" t="s">
        <v>372</v>
      </c>
      <c r="I1895" s="2">
        <v>55</v>
      </c>
      <c r="J1895" s="2">
        <v>0.82719546742209626</v>
      </c>
      <c r="K1895" s="2">
        <v>0.79347826086956519</v>
      </c>
      <c r="L1895" s="2">
        <v>0.86390532544378695</v>
      </c>
      <c r="M1895" s="2" t="s">
        <v>74</v>
      </c>
      <c r="N1895" s="2" t="s">
        <v>4346</v>
      </c>
      <c r="O1895" s="2" t="s">
        <v>4347</v>
      </c>
      <c r="P1895" s="2">
        <v>256.7</v>
      </c>
    </row>
    <row r="1896" spans="1:16" ht="15.75" customHeight="1" x14ac:dyDescent="0.25">
      <c r="A1896" s="2" t="s">
        <v>190</v>
      </c>
      <c r="B1896" s="2" t="s">
        <v>23</v>
      </c>
      <c r="C1896" s="2" t="s">
        <v>24</v>
      </c>
      <c r="D1896" s="2" t="s">
        <v>364</v>
      </c>
      <c r="E1896" s="2" t="s">
        <v>513</v>
      </c>
      <c r="F1896" s="2" t="s">
        <v>40</v>
      </c>
      <c r="G1896" s="2" t="s">
        <v>670</v>
      </c>
      <c r="H1896" s="2" t="s">
        <v>372</v>
      </c>
      <c r="I1896" s="2">
        <v>56</v>
      </c>
      <c r="J1896" s="2">
        <v>0.8100558659217878</v>
      </c>
      <c r="K1896" s="2">
        <v>0.76719576719576721</v>
      </c>
      <c r="L1896" s="2">
        <v>0.85798816568047342</v>
      </c>
      <c r="M1896" s="2" t="s">
        <v>74</v>
      </c>
      <c r="N1896" s="2" t="s">
        <v>4348</v>
      </c>
      <c r="O1896" s="2" t="s">
        <v>4349</v>
      </c>
      <c r="P1896" s="2">
        <v>211.3</v>
      </c>
    </row>
    <row r="1897" spans="1:16" ht="15.75" customHeight="1" x14ac:dyDescent="0.25">
      <c r="A1897" s="2" t="s">
        <v>190</v>
      </c>
      <c r="B1897" s="2" t="s">
        <v>23</v>
      </c>
      <c r="C1897" s="2" t="s">
        <v>24</v>
      </c>
      <c r="D1897" s="2" t="s">
        <v>364</v>
      </c>
      <c r="E1897" s="2" t="s">
        <v>513</v>
      </c>
      <c r="F1897" s="2" t="s">
        <v>40</v>
      </c>
      <c r="G1897" s="2" t="s">
        <v>675</v>
      </c>
      <c r="H1897" s="2" t="s">
        <v>372</v>
      </c>
      <c r="I1897" s="2">
        <v>57</v>
      </c>
      <c r="J1897" s="2">
        <v>0.80108991825613074</v>
      </c>
      <c r="K1897" s="2">
        <v>0.74242424242424243</v>
      </c>
      <c r="L1897" s="2">
        <v>0.86982248520710059</v>
      </c>
      <c r="M1897" s="2" t="s">
        <v>74</v>
      </c>
      <c r="N1897" s="2" t="s">
        <v>4350</v>
      </c>
      <c r="O1897" s="2" t="s">
        <v>4351</v>
      </c>
      <c r="P1897" s="2">
        <v>270.60000000000002</v>
      </c>
    </row>
    <row r="1898" spans="1:16" ht="15.75" customHeight="1" x14ac:dyDescent="0.25">
      <c r="A1898" s="2" t="s">
        <v>190</v>
      </c>
      <c r="B1898" s="2" t="s">
        <v>23</v>
      </c>
      <c r="C1898" s="2" t="s">
        <v>24</v>
      </c>
      <c r="D1898" s="2" t="s">
        <v>364</v>
      </c>
      <c r="E1898" s="2" t="s">
        <v>513</v>
      </c>
      <c r="F1898" s="2" t="s">
        <v>40</v>
      </c>
      <c r="G1898" s="2" t="s">
        <v>680</v>
      </c>
      <c r="H1898" s="2" t="s">
        <v>372</v>
      </c>
      <c r="I1898" s="2">
        <v>58</v>
      </c>
      <c r="J1898" s="2">
        <v>0.81994459833795008</v>
      </c>
      <c r="K1898" s="2">
        <v>0.77083333333333337</v>
      </c>
      <c r="L1898" s="2">
        <v>0.87573964497041423</v>
      </c>
      <c r="M1898" s="2" t="s">
        <v>74</v>
      </c>
      <c r="N1898" s="2" t="s">
        <v>4352</v>
      </c>
      <c r="O1898" s="2" t="s">
        <v>4353</v>
      </c>
      <c r="P1898" s="2">
        <v>196.8</v>
      </c>
    </row>
    <row r="1899" spans="1:16" ht="15.75" customHeight="1" x14ac:dyDescent="0.25">
      <c r="A1899" s="2" t="s">
        <v>190</v>
      </c>
      <c r="B1899" s="2" t="s">
        <v>23</v>
      </c>
      <c r="C1899" s="2" t="s">
        <v>24</v>
      </c>
      <c r="D1899" s="2" t="s">
        <v>364</v>
      </c>
      <c r="E1899" s="2" t="s">
        <v>513</v>
      </c>
      <c r="F1899" s="2" t="s">
        <v>40</v>
      </c>
      <c r="G1899" s="2" t="s">
        <v>685</v>
      </c>
      <c r="H1899" s="2" t="s">
        <v>372</v>
      </c>
      <c r="I1899" s="2">
        <v>59</v>
      </c>
      <c r="J1899" s="2">
        <v>0.81111111111111112</v>
      </c>
      <c r="K1899" s="2">
        <v>0.76439790575916233</v>
      </c>
      <c r="L1899" s="2">
        <v>0.86390532544378695</v>
      </c>
      <c r="M1899" s="2" t="s">
        <v>74</v>
      </c>
      <c r="N1899" s="2" t="s">
        <v>4354</v>
      </c>
      <c r="O1899" s="2" t="s">
        <v>4355</v>
      </c>
      <c r="P1899" s="2">
        <v>228.3</v>
      </c>
    </row>
    <row r="1900" spans="1:16" ht="15.75" customHeight="1" x14ac:dyDescent="0.25">
      <c r="A1900" s="2" t="s">
        <v>190</v>
      </c>
      <c r="B1900" s="2" t="s">
        <v>23</v>
      </c>
      <c r="C1900" s="2" t="s">
        <v>24</v>
      </c>
      <c r="D1900" s="2" t="s">
        <v>364</v>
      </c>
      <c r="E1900" s="2" t="s">
        <v>513</v>
      </c>
      <c r="F1900" s="2" t="s">
        <v>40</v>
      </c>
      <c r="G1900" s="2" t="s">
        <v>690</v>
      </c>
      <c r="H1900" s="2" t="s">
        <v>372</v>
      </c>
      <c r="I1900" s="2">
        <v>60</v>
      </c>
      <c r="J1900" s="2">
        <v>0.81666666666666665</v>
      </c>
      <c r="K1900" s="2">
        <v>0.76963350785340312</v>
      </c>
      <c r="L1900" s="2">
        <v>0.86982248520710059</v>
      </c>
      <c r="M1900" s="2" t="s">
        <v>74</v>
      </c>
      <c r="N1900" s="2" t="s">
        <v>4356</v>
      </c>
      <c r="O1900" s="2" t="s">
        <v>4357</v>
      </c>
      <c r="P1900" s="2">
        <v>211.9</v>
      </c>
    </row>
    <row r="1901" spans="1:16" ht="15.75" customHeight="1" x14ac:dyDescent="0.25">
      <c r="A1901" s="2" t="s">
        <v>190</v>
      </c>
      <c r="B1901" s="2" t="s">
        <v>23</v>
      </c>
      <c r="C1901" s="2" t="s">
        <v>24</v>
      </c>
      <c r="D1901" s="2" t="s">
        <v>364</v>
      </c>
      <c r="E1901" s="2" t="s">
        <v>513</v>
      </c>
      <c r="F1901" s="2" t="s">
        <v>40</v>
      </c>
      <c r="G1901" s="2" t="s">
        <v>695</v>
      </c>
      <c r="H1901" s="2" t="s">
        <v>372</v>
      </c>
      <c r="I1901" s="2">
        <v>61</v>
      </c>
      <c r="J1901" s="2">
        <v>0.81111111111111112</v>
      </c>
      <c r="K1901" s="2">
        <v>0.76439790575916233</v>
      </c>
      <c r="L1901" s="2">
        <v>0.86390532544378695</v>
      </c>
      <c r="M1901" s="2" t="s">
        <v>74</v>
      </c>
      <c r="N1901" s="2" t="s">
        <v>4358</v>
      </c>
      <c r="O1901" s="2" t="s">
        <v>4359</v>
      </c>
      <c r="P1901" s="2">
        <v>226.7</v>
      </c>
    </row>
    <row r="1902" spans="1:16" ht="15.75" customHeight="1" x14ac:dyDescent="0.25">
      <c r="A1902" s="2" t="s">
        <v>190</v>
      </c>
      <c r="B1902" s="2" t="s">
        <v>23</v>
      </c>
      <c r="C1902" s="2" t="s">
        <v>24</v>
      </c>
      <c r="D1902" s="2" t="s">
        <v>364</v>
      </c>
      <c r="E1902" s="2" t="s">
        <v>700</v>
      </c>
      <c r="F1902" s="2" t="s">
        <v>47</v>
      </c>
      <c r="G1902" s="2" t="s">
        <v>701</v>
      </c>
      <c r="H1902" s="2" t="s">
        <v>366</v>
      </c>
      <c r="I1902" s="2">
        <v>42</v>
      </c>
      <c r="J1902" s="2">
        <v>0.82637362637362632</v>
      </c>
      <c r="K1902" s="2">
        <v>0.80686695278969955</v>
      </c>
      <c r="L1902" s="2">
        <v>0.84684684684684686</v>
      </c>
      <c r="M1902" s="2" t="s">
        <v>65</v>
      </c>
      <c r="N1902" s="2" t="s">
        <v>4360</v>
      </c>
      <c r="O1902" s="2" t="s">
        <v>4361</v>
      </c>
      <c r="P1902" s="2">
        <v>0.7</v>
      </c>
    </row>
    <row r="1903" spans="1:16" ht="15.75" customHeight="1" x14ac:dyDescent="0.25">
      <c r="A1903" s="2" t="s">
        <v>190</v>
      </c>
      <c r="B1903" s="2" t="s">
        <v>23</v>
      </c>
      <c r="C1903" s="2" t="s">
        <v>24</v>
      </c>
      <c r="D1903" s="2" t="s">
        <v>364</v>
      </c>
      <c r="E1903" s="2" t="s">
        <v>700</v>
      </c>
      <c r="F1903" s="2" t="s">
        <v>47</v>
      </c>
      <c r="G1903" s="2" t="s">
        <v>706</v>
      </c>
      <c r="H1903" s="2" t="s">
        <v>366</v>
      </c>
      <c r="I1903" s="2">
        <v>43</v>
      </c>
      <c r="J1903" s="2">
        <v>0.83443708609271516</v>
      </c>
      <c r="K1903" s="2">
        <v>0.81818181818181823</v>
      </c>
      <c r="L1903" s="2">
        <v>0.85135135135135132</v>
      </c>
      <c r="M1903" s="2" t="s">
        <v>74</v>
      </c>
      <c r="N1903" s="2" t="s">
        <v>4362</v>
      </c>
      <c r="O1903" s="2" t="s">
        <v>4363</v>
      </c>
      <c r="P1903" s="2">
        <v>209.5</v>
      </c>
    </row>
    <row r="1904" spans="1:16" ht="15.75" customHeight="1" x14ac:dyDescent="0.25">
      <c r="A1904" s="2" t="s">
        <v>190</v>
      </c>
      <c r="B1904" s="2" t="s">
        <v>23</v>
      </c>
      <c r="C1904" s="2" t="s">
        <v>24</v>
      </c>
      <c r="D1904" s="2" t="s">
        <v>364</v>
      </c>
      <c r="E1904" s="2" t="s">
        <v>700</v>
      </c>
      <c r="F1904" s="2" t="s">
        <v>47</v>
      </c>
      <c r="G1904" s="2" t="s">
        <v>711</v>
      </c>
      <c r="H1904" s="2" t="s">
        <v>366</v>
      </c>
      <c r="I1904" s="2">
        <v>44</v>
      </c>
      <c r="J1904" s="2">
        <v>0.8325991189427312</v>
      </c>
      <c r="K1904" s="2">
        <v>0.81465517241379315</v>
      </c>
      <c r="L1904" s="2">
        <v>0.85135135135135132</v>
      </c>
      <c r="M1904" s="2" t="s">
        <v>74</v>
      </c>
      <c r="N1904" s="2" t="s">
        <v>4364</v>
      </c>
      <c r="O1904" s="2" t="s">
        <v>4365</v>
      </c>
      <c r="P1904" s="2">
        <v>223.7</v>
      </c>
    </row>
    <row r="1905" spans="1:16" ht="15.75" customHeight="1" x14ac:dyDescent="0.25">
      <c r="A1905" s="2" t="s">
        <v>190</v>
      </c>
      <c r="B1905" s="2" t="s">
        <v>23</v>
      </c>
      <c r="C1905" s="2" t="s">
        <v>24</v>
      </c>
      <c r="D1905" s="2" t="s">
        <v>364</v>
      </c>
      <c r="E1905" s="2" t="s">
        <v>700</v>
      </c>
      <c r="F1905" s="2" t="s">
        <v>47</v>
      </c>
      <c r="G1905" s="2" t="s">
        <v>716</v>
      </c>
      <c r="H1905" s="2" t="s">
        <v>366</v>
      </c>
      <c r="I1905" s="2">
        <v>45</v>
      </c>
      <c r="J1905" s="2">
        <v>0.81938325991189431</v>
      </c>
      <c r="K1905" s="2">
        <v>0.80172413793103448</v>
      </c>
      <c r="L1905" s="2">
        <v>0.83783783783783783</v>
      </c>
      <c r="M1905" s="2" t="s">
        <v>74</v>
      </c>
      <c r="N1905" s="2" t="s">
        <v>4366</v>
      </c>
      <c r="O1905" s="2" t="s">
        <v>4367</v>
      </c>
      <c r="P1905" s="2">
        <v>266.5</v>
      </c>
    </row>
    <row r="1906" spans="1:16" ht="15.75" customHeight="1" x14ac:dyDescent="0.25">
      <c r="A1906" s="2" t="s">
        <v>190</v>
      </c>
      <c r="B1906" s="2" t="s">
        <v>23</v>
      </c>
      <c r="C1906" s="2" t="s">
        <v>24</v>
      </c>
      <c r="D1906" s="2" t="s">
        <v>364</v>
      </c>
      <c r="E1906" s="2" t="s">
        <v>700</v>
      </c>
      <c r="F1906" s="2" t="s">
        <v>47</v>
      </c>
      <c r="G1906" s="2" t="s">
        <v>721</v>
      </c>
      <c r="H1906" s="2" t="s">
        <v>366</v>
      </c>
      <c r="I1906" s="2">
        <v>46</v>
      </c>
      <c r="J1906" s="2">
        <v>0.82894736842105265</v>
      </c>
      <c r="K1906" s="2">
        <v>0.80769230769230771</v>
      </c>
      <c r="L1906" s="2">
        <v>0.85135135135135132</v>
      </c>
      <c r="M1906" s="2" t="s">
        <v>74</v>
      </c>
      <c r="N1906" s="2" t="s">
        <v>4368</v>
      </c>
      <c r="O1906" s="2" t="s">
        <v>4369</v>
      </c>
      <c r="P1906" s="2">
        <v>234.8</v>
      </c>
    </row>
    <row r="1907" spans="1:16" ht="15.75" customHeight="1" x14ac:dyDescent="0.25">
      <c r="A1907" s="2" t="s">
        <v>190</v>
      </c>
      <c r="B1907" s="2" t="s">
        <v>23</v>
      </c>
      <c r="C1907" s="2" t="s">
        <v>24</v>
      </c>
      <c r="D1907" s="2" t="s">
        <v>364</v>
      </c>
      <c r="E1907" s="2" t="s">
        <v>700</v>
      </c>
      <c r="F1907" s="2" t="s">
        <v>47</v>
      </c>
      <c r="G1907" s="2" t="s">
        <v>726</v>
      </c>
      <c r="H1907" s="2" t="s">
        <v>366</v>
      </c>
      <c r="I1907" s="2">
        <v>47</v>
      </c>
      <c r="J1907" s="2">
        <v>0.8325991189427312</v>
      </c>
      <c r="K1907" s="2">
        <v>0.81465517241379315</v>
      </c>
      <c r="L1907" s="2">
        <v>0.85135135135135132</v>
      </c>
      <c r="M1907" s="2" t="s">
        <v>74</v>
      </c>
      <c r="N1907" s="2" t="s">
        <v>4370</v>
      </c>
      <c r="O1907" s="2" t="s">
        <v>4371</v>
      </c>
      <c r="P1907" s="2">
        <v>223.8</v>
      </c>
    </row>
    <row r="1908" spans="1:16" ht="15.75" customHeight="1" x14ac:dyDescent="0.25">
      <c r="A1908" s="2" t="s">
        <v>190</v>
      </c>
      <c r="B1908" s="2" t="s">
        <v>23</v>
      </c>
      <c r="C1908" s="2" t="s">
        <v>24</v>
      </c>
      <c r="D1908" s="2" t="s">
        <v>364</v>
      </c>
      <c r="E1908" s="2" t="s">
        <v>700</v>
      </c>
      <c r="F1908" s="2" t="s">
        <v>47</v>
      </c>
      <c r="G1908" s="2" t="s">
        <v>731</v>
      </c>
      <c r="H1908" s="2" t="s">
        <v>366</v>
      </c>
      <c r="I1908" s="2">
        <v>48</v>
      </c>
      <c r="J1908" s="2">
        <v>0.82637362637362632</v>
      </c>
      <c r="K1908" s="2">
        <v>0.80686695278969955</v>
      </c>
      <c r="L1908" s="2">
        <v>0.84684684684684686</v>
      </c>
      <c r="M1908" s="2" t="s">
        <v>74</v>
      </c>
      <c r="N1908" s="2" t="s">
        <v>4372</v>
      </c>
      <c r="O1908" s="2" t="s">
        <v>4373</v>
      </c>
      <c r="P1908" s="2">
        <v>263.89999999999998</v>
      </c>
    </row>
    <row r="1909" spans="1:16" ht="15.75" customHeight="1" x14ac:dyDescent="0.25">
      <c r="A1909" s="2" t="s">
        <v>190</v>
      </c>
      <c r="B1909" s="2" t="s">
        <v>23</v>
      </c>
      <c r="C1909" s="2" t="s">
        <v>24</v>
      </c>
      <c r="D1909" s="2" t="s">
        <v>364</v>
      </c>
      <c r="E1909" s="2" t="s">
        <v>700</v>
      </c>
      <c r="F1909" s="2" t="s">
        <v>47</v>
      </c>
      <c r="G1909" s="2" t="s">
        <v>736</v>
      </c>
      <c r="H1909" s="2" t="s">
        <v>366</v>
      </c>
      <c r="I1909" s="2">
        <v>49</v>
      </c>
      <c r="J1909" s="2">
        <v>0.82819383259911894</v>
      </c>
      <c r="K1909" s="2">
        <v>0.81034482758620685</v>
      </c>
      <c r="L1909" s="2">
        <v>0.84684684684684686</v>
      </c>
      <c r="M1909" s="2" t="s">
        <v>74</v>
      </c>
      <c r="N1909" s="2" t="s">
        <v>4374</v>
      </c>
      <c r="O1909" s="2" t="s">
        <v>4375</v>
      </c>
      <c r="P1909" s="2">
        <v>251.6</v>
      </c>
    </row>
    <row r="1910" spans="1:16" ht="15.75" customHeight="1" x14ac:dyDescent="0.25">
      <c r="A1910" s="2" t="s">
        <v>190</v>
      </c>
      <c r="B1910" s="2" t="s">
        <v>23</v>
      </c>
      <c r="C1910" s="2" t="s">
        <v>24</v>
      </c>
      <c r="D1910" s="2" t="s">
        <v>364</v>
      </c>
      <c r="E1910" s="2" t="s">
        <v>700</v>
      </c>
      <c r="F1910" s="2" t="s">
        <v>47</v>
      </c>
      <c r="G1910" s="2" t="s">
        <v>741</v>
      </c>
      <c r="H1910" s="2" t="s">
        <v>366</v>
      </c>
      <c r="I1910" s="2">
        <v>50</v>
      </c>
      <c r="J1910" s="2">
        <v>0.84116331096196872</v>
      </c>
      <c r="K1910" s="2">
        <v>0.83555555555555561</v>
      </c>
      <c r="L1910" s="2">
        <v>0.84684684684684686</v>
      </c>
      <c r="M1910" s="2" t="s">
        <v>74</v>
      </c>
      <c r="N1910" s="2" t="s">
        <v>4376</v>
      </c>
      <c r="O1910" s="2" t="s">
        <v>4377</v>
      </c>
      <c r="P1910" s="2">
        <v>235.6</v>
      </c>
    </row>
    <row r="1911" spans="1:16" ht="15.75" customHeight="1" x14ac:dyDescent="0.25">
      <c r="A1911" s="2" t="s">
        <v>190</v>
      </c>
      <c r="B1911" s="2" t="s">
        <v>23</v>
      </c>
      <c r="C1911" s="2" t="s">
        <v>24</v>
      </c>
      <c r="D1911" s="2" t="s">
        <v>364</v>
      </c>
      <c r="E1911" s="2" t="s">
        <v>700</v>
      </c>
      <c r="F1911" s="2" t="s">
        <v>47</v>
      </c>
      <c r="G1911" s="2" t="s">
        <v>746</v>
      </c>
      <c r="H1911" s="2" t="s">
        <v>366</v>
      </c>
      <c r="I1911" s="2">
        <v>51</v>
      </c>
      <c r="J1911" s="2">
        <v>0.83700440528634368</v>
      </c>
      <c r="K1911" s="2">
        <v>0.81896551724137934</v>
      </c>
      <c r="L1911" s="2">
        <v>0.85585585585585588</v>
      </c>
      <c r="M1911" s="2" t="s">
        <v>74</v>
      </c>
      <c r="N1911" s="2" t="s">
        <v>4378</v>
      </c>
      <c r="O1911" s="2" t="s">
        <v>4379</v>
      </c>
      <c r="P1911" s="2">
        <v>209.8</v>
      </c>
    </row>
    <row r="1912" spans="1:16" ht="15.75" customHeight="1" x14ac:dyDescent="0.25">
      <c r="A1912" s="2" t="s">
        <v>190</v>
      </c>
      <c r="B1912" s="2" t="s">
        <v>23</v>
      </c>
      <c r="C1912" s="2" t="s">
        <v>24</v>
      </c>
      <c r="D1912" s="2" t="s">
        <v>364</v>
      </c>
      <c r="E1912" s="2" t="s">
        <v>700</v>
      </c>
      <c r="F1912" s="2" t="s">
        <v>47</v>
      </c>
      <c r="G1912" s="2" t="s">
        <v>751</v>
      </c>
      <c r="H1912" s="2" t="s">
        <v>366</v>
      </c>
      <c r="I1912" s="2">
        <v>52</v>
      </c>
      <c r="J1912" s="2">
        <v>0.83150984682713347</v>
      </c>
      <c r="K1912" s="2">
        <v>0.80851063829787229</v>
      </c>
      <c r="L1912" s="2">
        <v>0.85585585585585588</v>
      </c>
      <c r="M1912" s="2" t="s">
        <v>74</v>
      </c>
      <c r="N1912" s="2" t="s">
        <v>4380</v>
      </c>
      <c r="O1912" s="2" t="s">
        <v>4381</v>
      </c>
      <c r="P1912" s="2">
        <v>267</v>
      </c>
    </row>
    <row r="1913" spans="1:16" ht="15.75" customHeight="1" x14ac:dyDescent="0.25">
      <c r="A1913" s="2" t="s">
        <v>190</v>
      </c>
      <c r="B1913" s="2" t="s">
        <v>23</v>
      </c>
      <c r="C1913" s="2" t="s">
        <v>24</v>
      </c>
      <c r="D1913" s="2" t="s">
        <v>364</v>
      </c>
      <c r="E1913" s="2" t="s">
        <v>700</v>
      </c>
      <c r="F1913" s="2" t="s">
        <v>47</v>
      </c>
      <c r="G1913" s="2" t="s">
        <v>756</v>
      </c>
      <c r="H1913" s="2" t="s">
        <v>366</v>
      </c>
      <c r="I1913" s="2">
        <v>53</v>
      </c>
      <c r="J1913" s="2">
        <v>0.84513274336283184</v>
      </c>
      <c r="K1913" s="2">
        <v>0.83043478260869563</v>
      </c>
      <c r="L1913" s="2">
        <v>0.86036036036036034</v>
      </c>
      <c r="M1913" s="2" t="s">
        <v>74</v>
      </c>
      <c r="N1913" s="2" t="s">
        <v>4382</v>
      </c>
      <c r="O1913" s="2" t="s">
        <v>4383</v>
      </c>
      <c r="P1913" s="2">
        <v>237.3</v>
      </c>
    </row>
    <row r="1914" spans="1:16" ht="15.75" customHeight="1" x14ac:dyDescent="0.25">
      <c r="A1914" s="2" t="s">
        <v>190</v>
      </c>
      <c r="B1914" s="2" t="s">
        <v>23</v>
      </c>
      <c r="C1914" s="2" t="s">
        <v>24</v>
      </c>
      <c r="D1914" s="2" t="s">
        <v>364</v>
      </c>
      <c r="E1914" s="2" t="s">
        <v>700</v>
      </c>
      <c r="F1914" s="2" t="s">
        <v>47</v>
      </c>
      <c r="G1914" s="2" t="s">
        <v>761</v>
      </c>
      <c r="H1914" s="2" t="s">
        <v>366</v>
      </c>
      <c r="I1914" s="2">
        <v>54</v>
      </c>
      <c r="J1914" s="2">
        <v>0.84257206208425717</v>
      </c>
      <c r="K1914" s="2">
        <v>0.82969432314410485</v>
      </c>
      <c r="L1914" s="2">
        <v>0.85585585585585588</v>
      </c>
      <c r="M1914" s="2" t="s">
        <v>74</v>
      </c>
      <c r="N1914" s="2" t="s">
        <v>4384</v>
      </c>
      <c r="O1914" s="2" t="s">
        <v>4385</v>
      </c>
      <c r="P1914" s="2">
        <v>265.10000000000002</v>
      </c>
    </row>
    <row r="1915" spans="1:16" ht="15.75" customHeight="1" x14ac:dyDescent="0.25">
      <c r="A1915" s="2" t="s">
        <v>190</v>
      </c>
      <c r="B1915" s="2" t="s">
        <v>23</v>
      </c>
      <c r="C1915" s="2" t="s">
        <v>24</v>
      </c>
      <c r="D1915" s="2" t="s">
        <v>364</v>
      </c>
      <c r="E1915" s="2" t="s">
        <v>700</v>
      </c>
      <c r="F1915" s="2" t="s">
        <v>47</v>
      </c>
      <c r="G1915" s="2" t="s">
        <v>766</v>
      </c>
      <c r="H1915" s="2" t="s">
        <v>366</v>
      </c>
      <c r="I1915" s="2">
        <v>55</v>
      </c>
      <c r="J1915" s="2">
        <v>0.83443708609271516</v>
      </c>
      <c r="K1915" s="2">
        <v>0.81818181818181823</v>
      </c>
      <c r="L1915" s="2">
        <v>0.85135135135135132</v>
      </c>
      <c r="M1915" s="2" t="s">
        <v>74</v>
      </c>
      <c r="N1915" s="2" t="s">
        <v>4386</v>
      </c>
      <c r="O1915" s="2" t="s">
        <v>4387</v>
      </c>
      <c r="P1915" s="2">
        <v>236.6</v>
      </c>
    </row>
    <row r="1916" spans="1:16" ht="15.75" customHeight="1" x14ac:dyDescent="0.25">
      <c r="A1916" s="2" t="s">
        <v>190</v>
      </c>
      <c r="B1916" s="2" t="s">
        <v>23</v>
      </c>
      <c r="C1916" s="2" t="s">
        <v>24</v>
      </c>
      <c r="D1916" s="2" t="s">
        <v>364</v>
      </c>
      <c r="E1916" s="2" t="s">
        <v>700</v>
      </c>
      <c r="F1916" s="2" t="s">
        <v>47</v>
      </c>
      <c r="G1916" s="2" t="s">
        <v>771</v>
      </c>
      <c r="H1916" s="2" t="s">
        <v>366</v>
      </c>
      <c r="I1916" s="2">
        <v>56</v>
      </c>
      <c r="J1916" s="2">
        <v>0.83111111111111113</v>
      </c>
      <c r="K1916" s="2">
        <v>0.82017543859649122</v>
      </c>
      <c r="L1916" s="2">
        <v>0.84234234234234229</v>
      </c>
      <c r="M1916" s="2" t="s">
        <v>74</v>
      </c>
      <c r="N1916" s="2" t="s">
        <v>4388</v>
      </c>
      <c r="O1916" s="2" t="s">
        <v>4389</v>
      </c>
      <c r="P1916" s="2">
        <v>224.6</v>
      </c>
    </row>
    <row r="1917" spans="1:16" ht="15.75" customHeight="1" x14ac:dyDescent="0.25">
      <c r="A1917" s="2" t="s">
        <v>190</v>
      </c>
      <c r="B1917" s="2" t="s">
        <v>23</v>
      </c>
      <c r="C1917" s="2" t="s">
        <v>24</v>
      </c>
      <c r="D1917" s="2" t="s">
        <v>364</v>
      </c>
      <c r="E1917" s="2" t="s">
        <v>700</v>
      </c>
      <c r="F1917" s="2" t="s">
        <v>47</v>
      </c>
      <c r="G1917" s="2" t="s">
        <v>776</v>
      </c>
      <c r="H1917" s="2" t="s">
        <v>366</v>
      </c>
      <c r="I1917" s="2">
        <v>57</v>
      </c>
      <c r="J1917" s="2">
        <v>0.8318584070796462</v>
      </c>
      <c r="K1917" s="2">
        <v>0.81739130434782614</v>
      </c>
      <c r="L1917" s="2">
        <v>0.84684684684684686</v>
      </c>
      <c r="M1917" s="2" t="s">
        <v>74</v>
      </c>
      <c r="N1917" s="2" t="s">
        <v>4390</v>
      </c>
      <c r="O1917" s="2" t="s">
        <v>4391</v>
      </c>
      <c r="P1917" s="2">
        <v>264.7</v>
      </c>
    </row>
    <row r="1918" spans="1:16" ht="15.75" customHeight="1" x14ac:dyDescent="0.25">
      <c r="A1918" s="2" t="s">
        <v>190</v>
      </c>
      <c r="B1918" s="2" t="s">
        <v>23</v>
      </c>
      <c r="C1918" s="2" t="s">
        <v>24</v>
      </c>
      <c r="D1918" s="2" t="s">
        <v>364</v>
      </c>
      <c r="E1918" s="2" t="s">
        <v>700</v>
      </c>
      <c r="F1918" s="2" t="s">
        <v>47</v>
      </c>
      <c r="G1918" s="2" t="s">
        <v>781</v>
      </c>
      <c r="H1918" s="2" t="s">
        <v>366</v>
      </c>
      <c r="I1918" s="2">
        <v>58</v>
      </c>
      <c r="J1918" s="2">
        <v>0.84000000000000008</v>
      </c>
      <c r="K1918" s="2">
        <v>0.82894736842105265</v>
      </c>
      <c r="L1918" s="2">
        <v>0.85135135135135132</v>
      </c>
      <c r="M1918" s="2" t="s">
        <v>74</v>
      </c>
      <c r="N1918" s="2" t="s">
        <v>4392</v>
      </c>
      <c r="O1918" s="2" t="s">
        <v>4393</v>
      </c>
      <c r="P1918" s="2">
        <v>237</v>
      </c>
    </row>
    <row r="1919" spans="1:16" ht="15.75" customHeight="1" x14ac:dyDescent="0.25">
      <c r="A1919" s="2" t="s">
        <v>190</v>
      </c>
      <c r="B1919" s="2" t="s">
        <v>23</v>
      </c>
      <c r="C1919" s="2" t="s">
        <v>24</v>
      </c>
      <c r="D1919" s="2" t="s">
        <v>364</v>
      </c>
      <c r="E1919" s="2" t="s">
        <v>700</v>
      </c>
      <c r="F1919" s="2" t="s">
        <v>47</v>
      </c>
      <c r="G1919" s="2" t="s">
        <v>786</v>
      </c>
      <c r="H1919" s="2" t="s">
        <v>366</v>
      </c>
      <c r="I1919" s="2">
        <v>59</v>
      </c>
      <c r="J1919" s="2">
        <v>0.83700440528634368</v>
      </c>
      <c r="K1919" s="2">
        <v>0.81896551724137934</v>
      </c>
      <c r="L1919" s="2">
        <v>0.85585585585585588</v>
      </c>
      <c r="M1919" s="2" t="s">
        <v>74</v>
      </c>
      <c r="N1919" s="2" t="s">
        <v>4394</v>
      </c>
      <c r="O1919" s="2" t="s">
        <v>4395</v>
      </c>
      <c r="P1919" s="2">
        <v>250.7</v>
      </c>
    </row>
    <row r="1920" spans="1:16" ht="15.75" customHeight="1" x14ac:dyDescent="0.25">
      <c r="A1920" s="2" t="s">
        <v>190</v>
      </c>
      <c r="B1920" s="2" t="s">
        <v>23</v>
      </c>
      <c r="C1920" s="2" t="s">
        <v>24</v>
      </c>
      <c r="D1920" s="2" t="s">
        <v>364</v>
      </c>
      <c r="E1920" s="2" t="s">
        <v>700</v>
      </c>
      <c r="F1920" s="2" t="s">
        <v>47</v>
      </c>
      <c r="G1920" s="2" t="s">
        <v>791</v>
      </c>
      <c r="H1920" s="2" t="s">
        <v>366</v>
      </c>
      <c r="I1920" s="2">
        <v>60</v>
      </c>
      <c r="J1920" s="2">
        <v>0.83885209713024289</v>
      </c>
      <c r="K1920" s="2">
        <v>0.82251082251082253</v>
      </c>
      <c r="L1920" s="2">
        <v>0.85585585585585588</v>
      </c>
      <c r="M1920" s="2" t="s">
        <v>74</v>
      </c>
      <c r="N1920" s="2" t="s">
        <v>4396</v>
      </c>
      <c r="O1920" s="2" t="s">
        <v>4397</v>
      </c>
      <c r="P1920" s="2">
        <v>263.7</v>
      </c>
    </row>
    <row r="1921" spans="1:16" ht="15.75" customHeight="1" x14ac:dyDescent="0.25">
      <c r="A1921" s="2" t="s">
        <v>190</v>
      </c>
      <c r="B1921" s="2" t="s">
        <v>23</v>
      </c>
      <c r="C1921" s="2" t="s">
        <v>24</v>
      </c>
      <c r="D1921" s="2" t="s">
        <v>364</v>
      </c>
      <c r="E1921" s="2" t="s">
        <v>700</v>
      </c>
      <c r="F1921" s="2" t="s">
        <v>47</v>
      </c>
      <c r="G1921" s="2" t="s">
        <v>796</v>
      </c>
      <c r="H1921" s="2" t="s">
        <v>366</v>
      </c>
      <c r="I1921" s="2">
        <v>61</v>
      </c>
      <c r="J1921" s="2">
        <v>0.83296213808463249</v>
      </c>
      <c r="K1921" s="2">
        <v>0.82378854625550657</v>
      </c>
      <c r="L1921" s="2">
        <v>0.84234234234234229</v>
      </c>
      <c r="M1921" s="2" t="s">
        <v>74</v>
      </c>
      <c r="N1921" s="2" t="s">
        <v>4398</v>
      </c>
      <c r="O1921" s="2" t="s">
        <v>4399</v>
      </c>
      <c r="P1921" s="2">
        <v>239</v>
      </c>
    </row>
    <row r="1922" spans="1:16" ht="15.75" customHeight="1" x14ac:dyDescent="0.25">
      <c r="A1922" s="2" t="s">
        <v>190</v>
      </c>
      <c r="B1922" s="2" t="s">
        <v>37</v>
      </c>
      <c r="C1922" s="2" t="s">
        <v>38</v>
      </c>
      <c r="D1922" s="2" t="s">
        <v>55</v>
      </c>
      <c r="E1922" s="2" t="s">
        <v>57</v>
      </c>
      <c r="F1922" s="2" t="s">
        <v>32</v>
      </c>
      <c r="G1922" s="2" t="s">
        <v>59</v>
      </c>
      <c r="H1922" s="2" t="s">
        <v>61</v>
      </c>
      <c r="I1922" s="2">
        <v>42</v>
      </c>
      <c r="J1922" s="2">
        <v>0.70258620689655171</v>
      </c>
      <c r="M1922" s="2" t="s">
        <v>65</v>
      </c>
      <c r="N1922" s="2" t="s">
        <v>4400</v>
      </c>
      <c r="O1922" s="2" t="s">
        <v>4401</v>
      </c>
      <c r="P1922" s="2">
        <v>0.9</v>
      </c>
    </row>
    <row r="1923" spans="1:16" ht="15.75" customHeight="1" x14ac:dyDescent="0.25">
      <c r="A1923" s="2" t="s">
        <v>190</v>
      </c>
      <c r="B1923" s="2" t="s">
        <v>37</v>
      </c>
      <c r="C1923" s="2" t="s">
        <v>38</v>
      </c>
      <c r="D1923" s="2" t="s">
        <v>55</v>
      </c>
      <c r="E1923" s="2" t="s">
        <v>57</v>
      </c>
      <c r="F1923" s="2" t="s">
        <v>32</v>
      </c>
      <c r="G1923" s="2" t="s">
        <v>71</v>
      </c>
      <c r="H1923" s="2" t="s">
        <v>61</v>
      </c>
      <c r="I1923" s="2">
        <v>43</v>
      </c>
      <c r="J1923" s="2">
        <v>0.6845360824742267</v>
      </c>
      <c r="M1923" s="2" t="s">
        <v>65</v>
      </c>
      <c r="N1923" s="2" t="s">
        <v>4402</v>
      </c>
      <c r="O1923" s="2" t="s">
        <v>4403</v>
      </c>
      <c r="P1923" s="2">
        <v>0.9</v>
      </c>
    </row>
    <row r="1924" spans="1:16" ht="15.75" customHeight="1" x14ac:dyDescent="0.25">
      <c r="A1924" s="2" t="s">
        <v>190</v>
      </c>
      <c r="B1924" s="2" t="s">
        <v>37</v>
      </c>
      <c r="C1924" s="2" t="s">
        <v>38</v>
      </c>
      <c r="D1924" s="2" t="s">
        <v>55</v>
      </c>
      <c r="E1924" s="2" t="s">
        <v>57</v>
      </c>
      <c r="F1924" s="2" t="s">
        <v>32</v>
      </c>
      <c r="G1924" s="2" t="s">
        <v>79</v>
      </c>
      <c r="H1924" s="2" t="s">
        <v>61</v>
      </c>
      <c r="I1924" s="2">
        <v>44</v>
      </c>
      <c r="J1924" s="2">
        <v>0.71900826446280985</v>
      </c>
      <c r="M1924" s="2" t="s">
        <v>65</v>
      </c>
      <c r="N1924" s="2" t="s">
        <v>4404</v>
      </c>
      <c r="O1924" s="2" t="s">
        <v>4405</v>
      </c>
      <c r="P1924" s="2">
        <v>0.7</v>
      </c>
    </row>
    <row r="1925" spans="1:16" ht="15.75" customHeight="1" x14ac:dyDescent="0.25">
      <c r="A1925" s="2" t="s">
        <v>190</v>
      </c>
      <c r="B1925" s="2" t="s">
        <v>37</v>
      </c>
      <c r="C1925" s="2" t="s">
        <v>38</v>
      </c>
      <c r="D1925" s="2" t="s">
        <v>55</v>
      </c>
      <c r="E1925" s="2" t="s">
        <v>57</v>
      </c>
      <c r="F1925" s="2" t="s">
        <v>32</v>
      </c>
      <c r="G1925" s="2" t="s">
        <v>86</v>
      </c>
      <c r="H1925" s="2" t="s">
        <v>61</v>
      </c>
      <c r="I1925" s="2">
        <v>45</v>
      </c>
      <c r="J1925" s="2">
        <v>0.71635610766045543</v>
      </c>
      <c r="M1925" s="2" t="s">
        <v>65</v>
      </c>
      <c r="N1925" s="2" t="s">
        <v>4406</v>
      </c>
      <c r="O1925" s="2" t="s">
        <v>4407</v>
      </c>
      <c r="P1925" s="2">
        <v>0.9</v>
      </c>
    </row>
    <row r="1926" spans="1:16" ht="15.75" customHeight="1" x14ac:dyDescent="0.25">
      <c r="A1926" s="2" t="s">
        <v>190</v>
      </c>
      <c r="B1926" s="2" t="s">
        <v>37</v>
      </c>
      <c r="C1926" s="2" t="s">
        <v>38</v>
      </c>
      <c r="D1926" s="2" t="s">
        <v>55</v>
      </c>
      <c r="E1926" s="2" t="s">
        <v>57</v>
      </c>
      <c r="F1926" s="2" t="s">
        <v>32</v>
      </c>
      <c r="G1926" s="2" t="s">
        <v>93</v>
      </c>
      <c r="H1926" s="2" t="s">
        <v>61</v>
      </c>
      <c r="I1926" s="2">
        <v>46</v>
      </c>
      <c r="J1926" s="2">
        <v>0.65432098765432101</v>
      </c>
      <c r="M1926" s="2" t="s">
        <v>65</v>
      </c>
      <c r="N1926" s="2" t="s">
        <v>4408</v>
      </c>
      <c r="O1926" s="2" t="s">
        <v>4409</v>
      </c>
      <c r="P1926" s="2">
        <v>0.6</v>
      </c>
    </row>
    <row r="1927" spans="1:16" ht="15.75" customHeight="1" x14ac:dyDescent="0.25">
      <c r="A1927" s="2" t="s">
        <v>190</v>
      </c>
      <c r="B1927" s="2" t="s">
        <v>37</v>
      </c>
      <c r="C1927" s="2" t="s">
        <v>38</v>
      </c>
      <c r="D1927" s="2" t="s">
        <v>55</v>
      </c>
      <c r="E1927" s="2" t="s">
        <v>57</v>
      </c>
      <c r="F1927" s="2" t="s">
        <v>32</v>
      </c>
      <c r="G1927" s="2" t="s">
        <v>100</v>
      </c>
      <c r="H1927" s="2" t="s">
        <v>61</v>
      </c>
      <c r="I1927" s="2">
        <v>47</v>
      </c>
      <c r="J1927" s="2">
        <v>0.69938650306748462</v>
      </c>
      <c r="M1927" s="2" t="s">
        <v>65</v>
      </c>
      <c r="N1927" s="2" t="s">
        <v>4410</v>
      </c>
      <c r="O1927" s="2" t="s">
        <v>4411</v>
      </c>
      <c r="P1927" s="2">
        <v>0.9</v>
      </c>
    </row>
    <row r="1928" spans="1:16" ht="15.75" customHeight="1" x14ac:dyDescent="0.25">
      <c r="A1928" s="2" t="s">
        <v>190</v>
      </c>
      <c r="B1928" s="2" t="s">
        <v>37</v>
      </c>
      <c r="C1928" s="2" t="s">
        <v>38</v>
      </c>
      <c r="D1928" s="2" t="s">
        <v>55</v>
      </c>
      <c r="E1928" s="2" t="s">
        <v>57</v>
      </c>
      <c r="F1928" s="2" t="s">
        <v>32</v>
      </c>
      <c r="G1928" s="2" t="s">
        <v>108</v>
      </c>
      <c r="H1928" s="2" t="s">
        <v>61</v>
      </c>
      <c r="I1928" s="2">
        <v>48</v>
      </c>
      <c r="J1928" s="2">
        <v>0.61181434599156115</v>
      </c>
      <c r="M1928" s="2" t="s">
        <v>65</v>
      </c>
      <c r="N1928" s="2" t="s">
        <v>4412</v>
      </c>
      <c r="O1928" s="2" t="s">
        <v>4413</v>
      </c>
      <c r="P1928" s="2">
        <v>1</v>
      </c>
    </row>
    <row r="1929" spans="1:16" ht="15.75" customHeight="1" x14ac:dyDescent="0.25">
      <c r="A1929" s="2" t="s">
        <v>190</v>
      </c>
      <c r="B1929" s="2" t="s">
        <v>37</v>
      </c>
      <c r="C1929" s="2" t="s">
        <v>38</v>
      </c>
      <c r="D1929" s="2" t="s">
        <v>55</v>
      </c>
      <c r="E1929" s="2" t="s">
        <v>57</v>
      </c>
      <c r="F1929" s="2" t="s">
        <v>32</v>
      </c>
      <c r="G1929" s="2" t="s">
        <v>113</v>
      </c>
      <c r="H1929" s="2" t="s">
        <v>61</v>
      </c>
      <c r="I1929" s="2">
        <v>49</v>
      </c>
      <c r="J1929" s="2">
        <v>0.71274298056155505</v>
      </c>
      <c r="M1929" s="2" t="s">
        <v>65</v>
      </c>
      <c r="N1929" s="2" t="s">
        <v>4414</v>
      </c>
      <c r="O1929" s="2" t="s">
        <v>4415</v>
      </c>
      <c r="P1929" s="2">
        <v>0.7</v>
      </c>
    </row>
    <row r="1930" spans="1:16" ht="15.75" customHeight="1" x14ac:dyDescent="0.25">
      <c r="A1930" s="2" t="s">
        <v>190</v>
      </c>
      <c r="B1930" s="2" t="s">
        <v>37</v>
      </c>
      <c r="C1930" s="2" t="s">
        <v>38</v>
      </c>
      <c r="D1930" s="2" t="s">
        <v>55</v>
      </c>
      <c r="E1930" s="2" t="s">
        <v>57</v>
      </c>
      <c r="F1930" s="2" t="s">
        <v>32</v>
      </c>
      <c r="G1930" s="2" t="s">
        <v>118</v>
      </c>
      <c r="H1930" s="2" t="s">
        <v>61</v>
      </c>
      <c r="I1930" s="2">
        <v>50</v>
      </c>
      <c r="J1930" s="2">
        <v>0.66808510638297869</v>
      </c>
      <c r="M1930" s="2" t="s">
        <v>65</v>
      </c>
      <c r="N1930" s="2" t="s">
        <v>4416</v>
      </c>
      <c r="O1930" s="2" t="s">
        <v>4417</v>
      </c>
      <c r="P1930" s="2">
        <v>0.8</v>
      </c>
    </row>
    <row r="1931" spans="1:16" ht="15.75" customHeight="1" x14ac:dyDescent="0.25">
      <c r="A1931" s="2" t="s">
        <v>190</v>
      </c>
      <c r="B1931" s="2" t="s">
        <v>37</v>
      </c>
      <c r="C1931" s="2" t="s">
        <v>38</v>
      </c>
      <c r="D1931" s="2" t="s">
        <v>55</v>
      </c>
      <c r="E1931" s="2" t="s">
        <v>57</v>
      </c>
      <c r="F1931" s="2" t="s">
        <v>32</v>
      </c>
      <c r="G1931" s="2" t="s">
        <v>123</v>
      </c>
      <c r="H1931" s="2" t="s">
        <v>61</v>
      </c>
      <c r="I1931" s="2">
        <v>51</v>
      </c>
      <c r="J1931" s="2">
        <v>0.71982758620689669</v>
      </c>
      <c r="M1931" s="2" t="s">
        <v>65</v>
      </c>
      <c r="N1931" s="2" t="s">
        <v>4418</v>
      </c>
      <c r="O1931" s="2" t="s">
        <v>4419</v>
      </c>
      <c r="P1931" s="2">
        <v>0.7</v>
      </c>
    </row>
    <row r="1932" spans="1:16" ht="15.75" customHeight="1" x14ac:dyDescent="0.25">
      <c r="A1932" s="2" t="s">
        <v>190</v>
      </c>
      <c r="B1932" s="2" t="s">
        <v>37</v>
      </c>
      <c r="C1932" s="2" t="s">
        <v>38</v>
      </c>
      <c r="D1932" s="2" t="s">
        <v>55</v>
      </c>
      <c r="E1932" s="2" t="s">
        <v>57</v>
      </c>
      <c r="F1932" s="2" t="s">
        <v>32</v>
      </c>
      <c r="G1932" s="2" t="s">
        <v>128</v>
      </c>
      <c r="H1932" s="2" t="s">
        <v>61</v>
      </c>
      <c r="I1932" s="2">
        <v>52</v>
      </c>
      <c r="J1932" s="2">
        <v>0.58158995815899572</v>
      </c>
      <c r="M1932" s="2" t="s">
        <v>65</v>
      </c>
      <c r="N1932" s="2" t="s">
        <v>4420</v>
      </c>
      <c r="O1932" s="2" t="s">
        <v>4421</v>
      </c>
      <c r="P1932" s="2">
        <v>0.7</v>
      </c>
    </row>
    <row r="1933" spans="1:16" ht="15.75" customHeight="1" x14ac:dyDescent="0.25">
      <c r="A1933" s="2" t="s">
        <v>190</v>
      </c>
      <c r="B1933" s="2" t="s">
        <v>37</v>
      </c>
      <c r="C1933" s="2" t="s">
        <v>38</v>
      </c>
      <c r="D1933" s="2" t="s">
        <v>55</v>
      </c>
      <c r="E1933" s="2" t="s">
        <v>57</v>
      </c>
      <c r="F1933" s="2" t="s">
        <v>32</v>
      </c>
      <c r="G1933" s="2" t="s">
        <v>133</v>
      </c>
      <c r="H1933" s="2" t="s">
        <v>61</v>
      </c>
      <c r="I1933" s="2">
        <v>53</v>
      </c>
      <c r="J1933" s="2">
        <v>0.70638297872340439</v>
      </c>
      <c r="M1933" s="2" t="s">
        <v>65</v>
      </c>
      <c r="N1933" s="2" t="s">
        <v>4422</v>
      </c>
      <c r="O1933" s="2" t="s">
        <v>4423</v>
      </c>
      <c r="P1933" s="2">
        <v>0.7</v>
      </c>
    </row>
    <row r="1934" spans="1:16" ht="15.75" customHeight="1" x14ac:dyDescent="0.25">
      <c r="A1934" s="2" t="s">
        <v>190</v>
      </c>
      <c r="B1934" s="2" t="s">
        <v>37</v>
      </c>
      <c r="C1934" s="2" t="s">
        <v>38</v>
      </c>
      <c r="D1934" s="2" t="s">
        <v>55</v>
      </c>
      <c r="E1934" s="2" t="s">
        <v>57</v>
      </c>
      <c r="F1934" s="2" t="s">
        <v>32</v>
      </c>
      <c r="G1934" s="2" t="s">
        <v>138</v>
      </c>
      <c r="H1934" s="2" t="s">
        <v>61</v>
      </c>
      <c r="I1934" s="2">
        <v>54</v>
      </c>
      <c r="J1934" s="2">
        <v>0.71397849462365592</v>
      </c>
      <c r="M1934" s="2" t="s">
        <v>65</v>
      </c>
      <c r="N1934" s="2" t="s">
        <v>4424</v>
      </c>
      <c r="O1934" s="2" t="s">
        <v>4425</v>
      </c>
      <c r="P1934" s="2">
        <v>0.6</v>
      </c>
    </row>
    <row r="1935" spans="1:16" ht="15.75" customHeight="1" x14ac:dyDescent="0.25">
      <c r="A1935" s="2" t="s">
        <v>190</v>
      </c>
      <c r="B1935" s="2" t="s">
        <v>37</v>
      </c>
      <c r="C1935" s="2" t="s">
        <v>38</v>
      </c>
      <c r="D1935" s="2" t="s">
        <v>55</v>
      </c>
      <c r="E1935" s="2" t="s">
        <v>57</v>
      </c>
      <c r="F1935" s="2" t="s">
        <v>32</v>
      </c>
      <c r="G1935" s="2" t="s">
        <v>143</v>
      </c>
      <c r="H1935" s="2" t="s">
        <v>61</v>
      </c>
      <c r="I1935" s="2">
        <v>55</v>
      </c>
      <c r="J1935" s="2">
        <v>0.69151138716356109</v>
      </c>
      <c r="M1935" s="2" t="s">
        <v>65</v>
      </c>
      <c r="N1935" s="2" t="s">
        <v>4426</v>
      </c>
      <c r="O1935" s="2" t="s">
        <v>4427</v>
      </c>
      <c r="P1935" s="2">
        <v>1</v>
      </c>
    </row>
    <row r="1936" spans="1:16" ht="15.75" customHeight="1" x14ac:dyDescent="0.25">
      <c r="A1936" s="2" t="s">
        <v>190</v>
      </c>
      <c r="B1936" s="2" t="s">
        <v>37</v>
      </c>
      <c r="C1936" s="2" t="s">
        <v>38</v>
      </c>
      <c r="D1936" s="2" t="s">
        <v>55</v>
      </c>
      <c r="E1936" s="2" t="s">
        <v>57</v>
      </c>
      <c r="F1936" s="2" t="s">
        <v>32</v>
      </c>
      <c r="G1936" s="2" t="s">
        <v>149</v>
      </c>
      <c r="H1936" s="2" t="s">
        <v>61</v>
      </c>
      <c r="I1936" s="2">
        <v>56</v>
      </c>
      <c r="J1936" s="2">
        <v>0.7116564417177913</v>
      </c>
      <c r="M1936" s="2" t="s">
        <v>65</v>
      </c>
      <c r="N1936" s="2" t="s">
        <v>4428</v>
      </c>
      <c r="O1936" s="2" t="s">
        <v>4429</v>
      </c>
      <c r="P1936" s="2">
        <v>0.8</v>
      </c>
    </row>
    <row r="1937" spans="1:16" ht="15.75" customHeight="1" x14ac:dyDescent="0.25">
      <c r="A1937" s="2" t="s">
        <v>190</v>
      </c>
      <c r="B1937" s="2" t="s">
        <v>37</v>
      </c>
      <c r="C1937" s="2" t="s">
        <v>38</v>
      </c>
      <c r="D1937" s="2" t="s">
        <v>55</v>
      </c>
      <c r="E1937" s="2" t="s">
        <v>57</v>
      </c>
      <c r="F1937" s="2" t="s">
        <v>32</v>
      </c>
      <c r="G1937" s="2" t="s">
        <v>154</v>
      </c>
      <c r="H1937" s="2" t="s">
        <v>61</v>
      </c>
      <c r="I1937" s="2">
        <v>57</v>
      </c>
      <c r="J1937" s="2">
        <v>0.67761806981519501</v>
      </c>
      <c r="M1937" s="2" t="s">
        <v>65</v>
      </c>
      <c r="N1937" s="2" t="s">
        <v>4430</v>
      </c>
      <c r="O1937" s="2" t="s">
        <v>4431</v>
      </c>
      <c r="P1937" s="2">
        <v>0.6</v>
      </c>
    </row>
    <row r="1938" spans="1:16" ht="15.75" customHeight="1" x14ac:dyDescent="0.25">
      <c r="A1938" s="2" t="s">
        <v>190</v>
      </c>
      <c r="B1938" s="2" t="s">
        <v>37</v>
      </c>
      <c r="C1938" s="2" t="s">
        <v>38</v>
      </c>
      <c r="D1938" s="2" t="s">
        <v>55</v>
      </c>
      <c r="E1938" s="2" t="s">
        <v>57</v>
      </c>
      <c r="F1938" s="2" t="s">
        <v>32</v>
      </c>
      <c r="G1938" s="2" t="s">
        <v>159</v>
      </c>
      <c r="H1938" s="2" t="s">
        <v>61</v>
      </c>
      <c r="I1938" s="2">
        <v>58</v>
      </c>
      <c r="J1938" s="2">
        <v>0.69547325102880653</v>
      </c>
      <c r="M1938" s="2" t="s">
        <v>65</v>
      </c>
      <c r="N1938" s="2" t="s">
        <v>4432</v>
      </c>
      <c r="O1938" s="2" t="s">
        <v>4433</v>
      </c>
      <c r="P1938" s="2">
        <v>2.2999999999999998</v>
      </c>
    </row>
    <row r="1939" spans="1:16" ht="15.75" customHeight="1" x14ac:dyDescent="0.25">
      <c r="A1939" s="2" t="s">
        <v>190</v>
      </c>
      <c r="B1939" s="2" t="s">
        <v>37</v>
      </c>
      <c r="C1939" s="2" t="s">
        <v>38</v>
      </c>
      <c r="D1939" s="2" t="s">
        <v>55</v>
      </c>
      <c r="E1939" s="2" t="s">
        <v>57</v>
      </c>
      <c r="F1939" s="2" t="s">
        <v>32</v>
      </c>
      <c r="G1939" s="2" t="s">
        <v>164</v>
      </c>
      <c r="H1939" s="2" t="s">
        <v>61</v>
      </c>
      <c r="I1939" s="2">
        <v>59</v>
      </c>
      <c r="J1939" s="2">
        <v>0.69512195121951215</v>
      </c>
      <c r="M1939" s="2" t="s">
        <v>65</v>
      </c>
      <c r="N1939" s="2" t="s">
        <v>4434</v>
      </c>
      <c r="O1939" s="2" t="s">
        <v>4435</v>
      </c>
      <c r="P1939" s="2">
        <v>0.7</v>
      </c>
    </row>
    <row r="1940" spans="1:16" ht="15.75" customHeight="1" x14ac:dyDescent="0.25">
      <c r="A1940" s="2" t="s">
        <v>190</v>
      </c>
      <c r="B1940" s="2" t="s">
        <v>37</v>
      </c>
      <c r="C1940" s="2" t="s">
        <v>38</v>
      </c>
      <c r="D1940" s="2" t="s">
        <v>55</v>
      </c>
      <c r="E1940" s="2" t="s">
        <v>57</v>
      </c>
      <c r="F1940" s="2" t="s">
        <v>32</v>
      </c>
      <c r="G1940" s="2" t="s">
        <v>169</v>
      </c>
      <c r="H1940" s="2" t="s">
        <v>61</v>
      </c>
      <c r="I1940" s="2">
        <v>60</v>
      </c>
      <c r="J1940" s="2">
        <v>0.70731707317073178</v>
      </c>
      <c r="M1940" s="2" t="s">
        <v>65</v>
      </c>
      <c r="N1940" s="2" t="s">
        <v>4436</v>
      </c>
      <c r="O1940" s="2" t="s">
        <v>4437</v>
      </c>
      <c r="P1940" s="2">
        <v>0.6</v>
      </c>
    </row>
    <row r="1941" spans="1:16" ht="15.75" customHeight="1" x14ac:dyDescent="0.25">
      <c r="A1941" s="2" t="s">
        <v>190</v>
      </c>
      <c r="B1941" s="2" t="s">
        <v>37</v>
      </c>
      <c r="C1941" s="2" t="s">
        <v>38</v>
      </c>
      <c r="D1941" s="2" t="s">
        <v>55</v>
      </c>
      <c r="E1941" s="2" t="s">
        <v>57</v>
      </c>
      <c r="F1941" s="2" t="s">
        <v>32</v>
      </c>
      <c r="G1941" s="2" t="s">
        <v>174</v>
      </c>
      <c r="H1941" s="2" t="s">
        <v>61</v>
      </c>
      <c r="I1941" s="2">
        <v>61</v>
      </c>
      <c r="J1941" s="2">
        <v>0.71269487750556793</v>
      </c>
      <c r="M1941" s="2" t="s">
        <v>65</v>
      </c>
      <c r="N1941" s="2" t="s">
        <v>4438</v>
      </c>
      <c r="O1941" s="2" t="s">
        <v>4439</v>
      </c>
      <c r="P1941" s="2">
        <v>0.6</v>
      </c>
    </row>
    <row r="1942" spans="1:16" ht="15.75" customHeight="1" x14ac:dyDescent="0.25">
      <c r="A1942" s="2" t="s">
        <v>190</v>
      </c>
      <c r="B1942" s="2" t="s">
        <v>37</v>
      </c>
      <c r="C1942" s="2" t="s">
        <v>38</v>
      </c>
      <c r="D1942" s="2" t="s">
        <v>55</v>
      </c>
      <c r="E1942" s="2" t="s">
        <v>179</v>
      </c>
      <c r="F1942" s="2" t="s">
        <v>12</v>
      </c>
      <c r="G1942" s="2" t="s">
        <v>180</v>
      </c>
      <c r="H1942" s="2" t="s">
        <v>182</v>
      </c>
      <c r="I1942" s="2">
        <v>42</v>
      </c>
      <c r="J1942" s="2">
        <v>0.69041095890410953</v>
      </c>
      <c r="M1942" s="2" t="s">
        <v>65</v>
      </c>
      <c r="N1942" s="2" t="s">
        <v>4440</v>
      </c>
      <c r="O1942" s="2" t="s">
        <v>4441</v>
      </c>
      <c r="P1942" s="2">
        <v>0.7</v>
      </c>
    </row>
    <row r="1943" spans="1:16" ht="15.75" customHeight="1" x14ac:dyDescent="0.25">
      <c r="A1943" s="2" t="s">
        <v>190</v>
      </c>
      <c r="B1943" s="2" t="s">
        <v>37</v>
      </c>
      <c r="C1943" s="2" t="s">
        <v>38</v>
      </c>
      <c r="D1943" s="2" t="s">
        <v>55</v>
      </c>
      <c r="E1943" s="2" t="s">
        <v>179</v>
      </c>
      <c r="F1943" s="2" t="s">
        <v>12</v>
      </c>
      <c r="G1943" s="2" t="s">
        <v>186</v>
      </c>
      <c r="H1943" s="2" t="s">
        <v>182</v>
      </c>
      <c r="I1943" s="2">
        <v>43</v>
      </c>
      <c r="J1943" s="2">
        <v>0.70184696569920846</v>
      </c>
      <c r="M1943" s="2" t="s">
        <v>65</v>
      </c>
      <c r="N1943" s="2" t="s">
        <v>4442</v>
      </c>
      <c r="O1943" s="2" t="s">
        <v>4443</v>
      </c>
      <c r="P1943" s="2">
        <v>0.6</v>
      </c>
    </row>
    <row r="1944" spans="1:16" ht="15.75" customHeight="1" x14ac:dyDescent="0.25">
      <c r="A1944" s="2" t="s">
        <v>190</v>
      </c>
      <c r="B1944" s="2" t="s">
        <v>37</v>
      </c>
      <c r="C1944" s="2" t="s">
        <v>38</v>
      </c>
      <c r="D1944" s="2" t="s">
        <v>55</v>
      </c>
      <c r="E1944" s="2" t="s">
        <v>179</v>
      </c>
      <c r="F1944" s="2" t="s">
        <v>12</v>
      </c>
      <c r="G1944" s="2" t="s">
        <v>192</v>
      </c>
      <c r="H1944" s="2" t="s">
        <v>182</v>
      </c>
      <c r="I1944" s="2">
        <v>44</v>
      </c>
      <c r="J1944" s="2">
        <v>0.71505376344086025</v>
      </c>
      <c r="M1944" s="2" t="s">
        <v>65</v>
      </c>
      <c r="N1944" s="2" t="s">
        <v>4444</v>
      </c>
      <c r="O1944" s="2" t="s">
        <v>4445</v>
      </c>
      <c r="P1944" s="2">
        <v>1</v>
      </c>
    </row>
    <row r="1945" spans="1:16" ht="15.75" customHeight="1" x14ac:dyDescent="0.25">
      <c r="A1945" s="2" t="s">
        <v>190</v>
      </c>
      <c r="B1945" s="2" t="s">
        <v>37</v>
      </c>
      <c r="C1945" s="2" t="s">
        <v>38</v>
      </c>
      <c r="D1945" s="2" t="s">
        <v>55</v>
      </c>
      <c r="E1945" s="2" t="s">
        <v>179</v>
      </c>
      <c r="F1945" s="2" t="s">
        <v>12</v>
      </c>
      <c r="G1945" s="2" t="s">
        <v>197</v>
      </c>
      <c r="H1945" s="2" t="s">
        <v>182</v>
      </c>
      <c r="I1945" s="2">
        <v>45</v>
      </c>
      <c r="J1945" s="2">
        <v>0.72777777777777786</v>
      </c>
      <c r="M1945" s="2" t="s">
        <v>65</v>
      </c>
      <c r="N1945" s="2" t="s">
        <v>4446</v>
      </c>
      <c r="O1945" s="2" t="s">
        <v>4447</v>
      </c>
      <c r="P1945" s="2">
        <v>0.6</v>
      </c>
    </row>
    <row r="1946" spans="1:16" ht="15.75" customHeight="1" x14ac:dyDescent="0.25">
      <c r="A1946" s="2" t="s">
        <v>190</v>
      </c>
      <c r="B1946" s="2" t="s">
        <v>37</v>
      </c>
      <c r="C1946" s="2" t="s">
        <v>38</v>
      </c>
      <c r="D1946" s="2" t="s">
        <v>55</v>
      </c>
      <c r="E1946" s="2" t="s">
        <v>179</v>
      </c>
      <c r="F1946" s="2" t="s">
        <v>12</v>
      </c>
      <c r="G1946" s="2" t="s">
        <v>202</v>
      </c>
      <c r="H1946" s="2" t="s">
        <v>182</v>
      </c>
      <c r="I1946" s="2">
        <v>46</v>
      </c>
      <c r="J1946" s="2">
        <v>0.6937669376693768</v>
      </c>
      <c r="M1946" s="2" t="s">
        <v>65</v>
      </c>
      <c r="N1946" s="2" t="s">
        <v>4448</v>
      </c>
      <c r="O1946" s="2" t="s">
        <v>4449</v>
      </c>
      <c r="P1946" s="2">
        <v>0.7</v>
      </c>
    </row>
    <row r="1947" spans="1:16" ht="15.75" customHeight="1" x14ac:dyDescent="0.25">
      <c r="A1947" s="2" t="s">
        <v>190</v>
      </c>
      <c r="B1947" s="2" t="s">
        <v>37</v>
      </c>
      <c r="C1947" s="2" t="s">
        <v>38</v>
      </c>
      <c r="D1947" s="2" t="s">
        <v>55</v>
      </c>
      <c r="E1947" s="2" t="s">
        <v>179</v>
      </c>
      <c r="F1947" s="2" t="s">
        <v>12</v>
      </c>
      <c r="G1947" s="2" t="s">
        <v>207</v>
      </c>
      <c r="H1947" s="2" t="s">
        <v>182</v>
      </c>
      <c r="I1947" s="2">
        <v>47</v>
      </c>
      <c r="J1947" s="2">
        <v>0.69914040114613174</v>
      </c>
      <c r="M1947" s="2" t="s">
        <v>65</v>
      </c>
      <c r="N1947" s="2" t="s">
        <v>4450</v>
      </c>
      <c r="O1947" s="2" t="s">
        <v>4451</v>
      </c>
      <c r="P1947" s="2">
        <v>0.6</v>
      </c>
    </row>
    <row r="1948" spans="1:16" ht="15.75" customHeight="1" x14ac:dyDescent="0.25">
      <c r="A1948" s="2" t="s">
        <v>190</v>
      </c>
      <c r="B1948" s="2" t="s">
        <v>37</v>
      </c>
      <c r="C1948" s="2" t="s">
        <v>38</v>
      </c>
      <c r="D1948" s="2" t="s">
        <v>55</v>
      </c>
      <c r="E1948" s="2" t="s">
        <v>179</v>
      </c>
      <c r="F1948" s="2" t="s">
        <v>12</v>
      </c>
      <c r="G1948" s="2" t="s">
        <v>212</v>
      </c>
      <c r="H1948" s="2" t="s">
        <v>182</v>
      </c>
      <c r="I1948" s="2">
        <v>48</v>
      </c>
      <c r="J1948" s="2">
        <v>0.73278236914600559</v>
      </c>
      <c r="M1948" s="2" t="s">
        <v>65</v>
      </c>
      <c r="N1948" s="2" t="s">
        <v>4452</v>
      </c>
      <c r="O1948" s="2" t="s">
        <v>4453</v>
      </c>
      <c r="P1948" s="2">
        <v>0.8</v>
      </c>
    </row>
    <row r="1949" spans="1:16" ht="15.75" customHeight="1" x14ac:dyDescent="0.25">
      <c r="A1949" s="2" t="s">
        <v>190</v>
      </c>
      <c r="B1949" s="2" t="s">
        <v>37</v>
      </c>
      <c r="C1949" s="2" t="s">
        <v>38</v>
      </c>
      <c r="D1949" s="2" t="s">
        <v>55</v>
      </c>
      <c r="E1949" s="2" t="s">
        <v>179</v>
      </c>
      <c r="F1949" s="2" t="s">
        <v>12</v>
      </c>
      <c r="G1949" s="2" t="s">
        <v>217</v>
      </c>
      <c r="H1949" s="2" t="s">
        <v>182</v>
      </c>
      <c r="I1949" s="2">
        <v>49</v>
      </c>
      <c r="J1949" s="2">
        <v>0.74712643678160928</v>
      </c>
      <c r="M1949" s="2" t="s">
        <v>65</v>
      </c>
      <c r="N1949" s="2" t="s">
        <v>4454</v>
      </c>
      <c r="O1949" s="2" t="s">
        <v>4455</v>
      </c>
      <c r="P1949" s="2">
        <v>0.8</v>
      </c>
    </row>
    <row r="1950" spans="1:16" ht="15.75" customHeight="1" x14ac:dyDescent="0.25">
      <c r="A1950" s="2" t="s">
        <v>190</v>
      </c>
      <c r="B1950" s="2" t="s">
        <v>37</v>
      </c>
      <c r="C1950" s="2" t="s">
        <v>38</v>
      </c>
      <c r="D1950" s="2" t="s">
        <v>55</v>
      </c>
      <c r="E1950" s="2" t="s">
        <v>179</v>
      </c>
      <c r="F1950" s="2" t="s">
        <v>12</v>
      </c>
      <c r="G1950" s="2" t="s">
        <v>222</v>
      </c>
      <c r="H1950" s="2" t="s">
        <v>182</v>
      </c>
      <c r="I1950" s="2">
        <v>50</v>
      </c>
      <c r="J1950" s="2">
        <v>0.74074074074074081</v>
      </c>
      <c r="M1950" s="2" t="s">
        <v>65</v>
      </c>
      <c r="N1950" s="2" t="s">
        <v>4456</v>
      </c>
      <c r="O1950" s="2" t="s">
        <v>4457</v>
      </c>
      <c r="P1950" s="2">
        <v>0.6</v>
      </c>
    </row>
    <row r="1951" spans="1:16" ht="15.75" customHeight="1" x14ac:dyDescent="0.25">
      <c r="A1951" s="2" t="s">
        <v>190</v>
      </c>
      <c r="B1951" s="2" t="s">
        <v>37</v>
      </c>
      <c r="C1951" s="2" t="s">
        <v>38</v>
      </c>
      <c r="D1951" s="2" t="s">
        <v>55</v>
      </c>
      <c r="E1951" s="2" t="s">
        <v>179</v>
      </c>
      <c r="F1951" s="2" t="s">
        <v>12</v>
      </c>
      <c r="G1951" s="2" t="s">
        <v>227</v>
      </c>
      <c r="H1951" s="2" t="s">
        <v>182</v>
      </c>
      <c r="I1951" s="2">
        <v>51</v>
      </c>
      <c r="J1951" s="2">
        <v>0.70930232558139539</v>
      </c>
      <c r="M1951" s="2" t="s">
        <v>65</v>
      </c>
      <c r="N1951" s="2" t="s">
        <v>4458</v>
      </c>
      <c r="O1951" s="2" t="s">
        <v>4459</v>
      </c>
      <c r="P1951" s="2">
        <v>0.8</v>
      </c>
    </row>
    <row r="1952" spans="1:16" ht="15.75" customHeight="1" x14ac:dyDescent="0.25">
      <c r="A1952" s="2" t="s">
        <v>190</v>
      </c>
      <c r="B1952" s="2" t="s">
        <v>37</v>
      </c>
      <c r="C1952" s="2" t="s">
        <v>38</v>
      </c>
      <c r="D1952" s="2" t="s">
        <v>55</v>
      </c>
      <c r="E1952" s="2" t="s">
        <v>179</v>
      </c>
      <c r="F1952" s="2" t="s">
        <v>12</v>
      </c>
      <c r="G1952" s="2" t="s">
        <v>232</v>
      </c>
      <c r="H1952" s="2" t="s">
        <v>182</v>
      </c>
      <c r="I1952" s="2">
        <v>52</v>
      </c>
      <c r="J1952" s="2">
        <v>0.74336283185840701</v>
      </c>
      <c r="M1952" s="2" t="s">
        <v>65</v>
      </c>
      <c r="N1952" s="2" t="s">
        <v>4460</v>
      </c>
      <c r="O1952" s="2" t="s">
        <v>4461</v>
      </c>
      <c r="P1952" s="2">
        <v>0.8</v>
      </c>
    </row>
    <row r="1953" spans="1:16" ht="15.75" customHeight="1" x14ac:dyDescent="0.25">
      <c r="A1953" s="2" t="s">
        <v>190</v>
      </c>
      <c r="B1953" s="2" t="s">
        <v>37</v>
      </c>
      <c r="C1953" s="2" t="s">
        <v>38</v>
      </c>
      <c r="D1953" s="2" t="s">
        <v>55</v>
      </c>
      <c r="E1953" s="2" t="s">
        <v>179</v>
      </c>
      <c r="F1953" s="2" t="s">
        <v>12</v>
      </c>
      <c r="G1953" s="2" t="s">
        <v>237</v>
      </c>
      <c r="H1953" s="2" t="s">
        <v>182</v>
      </c>
      <c r="I1953" s="2">
        <v>53</v>
      </c>
      <c r="J1953" s="2">
        <v>0.72237196765498657</v>
      </c>
      <c r="M1953" s="2" t="s">
        <v>65</v>
      </c>
      <c r="N1953" s="2" t="s">
        <v>4462</v>
      </c>
      <c r="O1953" s="2" t="s">
        <v>4463</v>
      </c>
      <c r="P1953" s="2">
        <v>0.6</v>
      </c>
    </row>
    <row r="1954" spans="1:16" ht="15.75" customHeight="1" x14ac:dyDescent="0.25">
      <c r="A1954" s="2" t="s">
        <v>190</v>
      </c>
      <c r="B1954" s="2" t="s">
        <v>37</v>
      </c>
      <c r="C1954" s="2" t="s">
        <v>38</v>
      </c>
      <c r="D1954" s="2" t="s">
        <v>55</v>
      </c>
      <c r="E1954" s="2" t="s">
        <v>179</v>
      </c>
      <c r="F1954" s="2" t="s">
        <v>12</v>
      </c>
      <c r="G1954" s="2" t="s">
        <v>242</v>
      </c>
      <c r="H1954" s="2" t="s">
        <v>182</v>
      </c>
      <c r="I1954" s="2">
        <v>54</v>
      </c>
      <c r="J1954" s="2">
        <v>0.73424657534246585</v>
      </c>
      <c r="M1954" s="2" t="s">
        <v>65</v>
      </c>
      <c r="N1954" s="2" t="s">
        <v>4464</v>
      </c>
      <c r="O1954" s="2" t="s">
        <v>4465</v>
      </c>
      <c r="P1954" s="2">
        <v>0.6</v>
      </c>
    </row>
    <row r="1955" spans="1:16" ht="15.75" customHeight="1" x14ac:dyDescent="0.25">
      <c r="A1955" s="2" t="s">
        <v>190</v>
      </c>
      <c r="B1955" s="2" t="s">
        <v>37</v>
      </c>
      <c r="C1955" s="2" t="s">
        <v>38</v>
      </c>
      <c r="D1955" s="2" t="s">
        <v>55</v>
      </c>
      <c r="E1955" s="2" t="s">
        <v>179</v>
      </c>
      <c r="F1955" s="2" t="s">
        <v>12</v>
      </c>
      <c r="G1955" s="2" t="s">
        <v>247</v>
      </c>
      <c r="H1955" s="2" t="s">
        <v>182</v>
      </c>
      <c r="I1955" s="2">
        <v>55</v>
      </c>
      <c r="J1955" s="2">
        <v>0.72022160664819945</v>
      </c>
      <c r="M1955" s="2" t="s">
        <v>65</v>
      </c>
      <c r="N1955" s="2" t="s">
        <v>4466</v>
      </c>
      <c r="O1955" s="2" t="s">
        <v>4467</v>
      </c>
      <c r="P1955" s="2">
        <v>0.7</v>
      </c>
    </row>
    <row r="1956" spans="1:16" ht="15.75" customHeight="1" x14ac:dyDescent="0.25">
      <c r="A1956" s="2" t="s">
        <v>190</v>
      </c>
      <c r="B1956" s="2" t="s">
        <v>37</v>
      </c>
      <c r="C1956" s="2" t="s">
        <v>38</v>
      </c>
      <c r="D1956" s="2" t="s">
        <v>55</v>
      </c>
      <c r="E1956" s="2" t="s">
        <v>179</v>
      </c>
      <c r="F1956" s="2" t="s">
        <v>12</v>
      </c>
      <c r="G1956" s="2" t="s">
        <v>252</v>
      </c>
      <c r="H1956" s="2" t="s">
        <v>182</v>
      </c>
      <c r="I1956" s="2">
        <v>56</v>
      </c>
      <c r="J1956" s="2">
        <v>0.74269005847953218</v>
      </c>
      <c r="M1956" s="2" t="s">
        <v>65</v>
      </c>
      <c r="N1956" s="2" t="s">
        <v>4468</v>
      </c>
      <c r="O1956" s="2" t="s">
        <v>4469</v>
      </c>
      <c r="P1956" s="2">
        <v>0.6</v>
      </c>
    </row>
    <row r="1957" spans="1:16" ht="15.75" customHeight="1" x14ac:dyDescent="0.25">
      <c r="A1957" s="2" t="s">
        <v>190</v>
      </c>
      <c r="B1957" s="2" t="s">
        <v>37</v>
      </c>
      <c r="C1957" s="2" t="s">
        <v>38</v>
      </c>
      <c r="D1957" s="2" t="s">
        <v>55</v>
      </c>
      <c r="E1957" s="2" t="s">
        <v>179</v>
      </c>
      <c r="F1957" s="2" t="s">
        <v>12</v>
      </c>
      <c r="G1957" s="2" t="s">
        <v>257</v>
      </c>
      <c r="H1957" s="2" t="s">
        <v>182</v>
      </c>
      <c r="I1957" s="2">
        <v>57</v>
      </c>
      <c r="J1957" s="2">
        <v>0.69938650306748462</v>
      </c>
      <c r="M1957" s="2" t="s">
        <v>65</v>
      </c>
      <c r="N1957" s="2" t="s">
        <v>4470</v>
      </c>
      <c r="O1957" s="2" t="s">
        <v>4471</v>
      </c>
      <c r="P1957" s="2">
        <v>0.9</v>
      </c>
    </row>
    <row r="1958" spans="1:16" ht="15.75" customHeight="1" x14ac:dyDescent="0.25">
      <c r="A1958" s="2" t="s">
        <v>190</v>
      </c>
      <c r="B1958" s="2" t="s">
        <v>37</v>
      </c>
      <c r="C1958" s="2" t="s">
        <v>38</v>
      </c>
      <c r="D1958" s="2" t="s">
        <v>55</v>
      </c>
      <c r="E1958" s="2" t="s">
        <v>179</v>
      </c>
      <c r="F1958" s="2" t="s">
        <v>12</v>
      </c>
      <c r="G1958" s="2" t="s">
        <v>262</v>
      </c>
      <c r="H1958" s="2" t="s">
        <v>182</v>
      </c>
      <c r="I1958" s="2">
        <v>58</v>
      </c>
      <c r="J1958" s="2">
        <v>0.67204301075268813</v>
      </c>
      <c r="M1958" s="2" t="s">
        <v>65</v>
      </c>
      <c r="N1958" s="2" t="s">
        <v>4472</v>
      </c>
      <c r="O1958" s="2" t="s">
        <v>4473</v>
      </c>
      <c r="P1958" s="2">
        <v>1.3</v>
      </c>
    </row>
    <row r="1959" spans="1:16" ht="15.75" customHeight="1" x14ac:dyDescent="0.25">
      <c r="A1959" s="2" t="s">
        <v>190</v>
      </c>
      <c r="B1959" s="2" t="s">
        <v>37</v>
      </c>
      <c r="C1959" s="2" t="s">
        <v>38</v>
      </c>
      <c r="D1959" s="2" t="s">
        <v>55</v>
      </c>
      <c r="E1959" s="2" t="s">
        <v>179</v>
      </c>
      <c r="F1959" s="2" t="s">
        <v>12</v>
      </c>
      <c r="G1959" s="2" t="s">
        <v>267</v>
      </c>
      <c r="H1959" s="2" t="s">
        <v>182</v>
      </c>
      <c r="I1959" s="2">
        <v>59</v>
      </c>
      <c r="J1959" s="2">
        <v>0.74556213017751471</v>
      </c>
      <c r="M1959" s="2" t="s">
        <v>65</v>
      </c>
      <c r="N1959" s="2" t="s">
        <v>4474</v>
      </c>
      <c r="O1959" s="2" t="s">
        <v>4475</v>
      </c>
      <c r="P1959" s="2">
        <v>0.7</v>
      </c>
    </row>
    <row r="1960" spans="1:16" ht="15.75" customHeight="1" x14ac:dyDescent="0.25">
      <c r="A1960" s="2" t="s">
        <v>190</v>
      </c>
      <c r="B1960" s="2" t="s">
        <v>37</v>
      </c>
      <c r="C1960" s="2" t="s">
        <v>38</v>
      </c>
      <c r="D1960" s="2" t="s">
        <v>55</v>
      </c>
      <c r="E1960" s="2" t="s">
        <v>179</v>
      </c>
      <c r="F1960" s="2" t="s">
        <v>12</v>
      </c>
      <c r="G1960" s="2" t="s">
        <v>272</v>
      </c>
      <c r="H1960" s="2" t="s">
        <v>182</v>
      </c>
      <c r="I1960" s="2">
        <v>60</v>
      </c>
      <c r="J1960" s="2">
        <v>0.68279569892473113</v>
      </c>
      <c r="M1960" s="2" t="s">
        <v>65</v>
      </c>
      <c r="N1960" s="2" t="s">
        <v>4476</v>
      </c>
      <c r="O1960" s="2" t="s">
        <v>4477</v>
      </c>
      <c r="P1960" s="2">
        <v>0.7</v>
      </c>
    </row>
    <row r="1961" spans="1:16" ht="15.75" customHeight="1" x14ac:dyDescent="0.25">
      <c r="A1961" s="2" t="s">
        <v>190</v>
      </c>
      <c r="B1961" s="2" t="s">
        <v>37</v>
      </c>
      <c r="C1961" s="2" t="s">
        <v>38</v>
      </c>
      <c r="D1961" s="2" t="s">
        <v>55</v>
      </c>
      <c r="E1961" s="2" t="s">
        <v>179</v>
      </c>
      <c r="F1961" s="2" t="s">
        <v>12</v>
      </c>
      <c r="G1961" s="2" t="s">
        <v>277</v>
      </c>
      <c r="H1961" s="2" t="s">
        <v>182</v>
      </c>
      <c r="I1961" s="2">
        <v>61</v>
      </c>
      <c r="J1961" s="2">
        <v>0.74857142857142855</v>
      </c>
      <c r="M1961" s="2" t="s">
        <v>65</v>
      </c>
      <c r="N1961" s="2" t="s">
        <v>4478</v>
      </c>
      <c r="O1961" s="2" t="s">
        <v>4479</v>
      </c>
      <c r="P1961" s="2">
        <v>0.7</v>
      </c>
    </row>
    <row r="1962" spans="1:16" ht="15.75" customHeight="1" x14ac:dyDescent="0.25">
      <c r="A1962" s="2" t="s">
        <v>190</v>
      </c>
      <c r="B1962" s="2" t="s">
        <v>37</v>
      </c>
      <c r="C1962" s="2" t="s">
        <v>38</v>
      </c>
      <c r="D1962" s="2" t="s">
        <v>55</v>
      </c>
      <c r="E1962" s="2" t="s">
        <v>282</v>
      </c>
      <c r="F1962" s="2" t="s">
        <v>26</v>
      </c>
      <c r="G1962" s="2" t="s">
        <v>283</v>
      </c>
      <c r="H1962" s="2" t="s">
        <v>285</v>
      </c>
      <c r="I1962" s="2">
        <v>42</v>
      </c>
      <c r="J1962" s="2">
        <v>0.69739478957915835</v>
      </c>
      <c r="M1962" s="2" t="s">
        <v>65</v>
      </c>
      <c r="N1962" s="2" t="s">
        <v>4480</v>
      </c>
      <c r="O1962" s="2" t="s">
        <v>4481</v>
      </c>
      <c r="P1962" s="2">
        <v>0.6</v>
      </c>
    </row>
    <row r="1963" spans="1:16" ht="15.75" customHeight="1" x14ac:dyDescent="0.25">
      <c r="A1963" s="2" t="s">
        <v>190</v>
      </c>
      <c r="B1963" s="2" t="s">
        <v>37</v>
      </c>
      <c r="C1963" s="2" t="s">
        <v>38</v>
      </c>
      <c r="D1963" s="2" t="s">
        <v>55</v>
      </c>
      <c r="E1963" s="2" t="s">
        <v>282</v>
      </c>
      <c r="F1963" s="2" t="s">
        <v>26</v>
      </c>
      <c r="G1963" s="2" t="s">
        <v>289</v>
      </c>
      <c r="H1963" s="2" t="s">
        <v>285</v>
      </c>
      <c r="I1963" s="2">
        <v>43</v>
      </c>
      <c r="J1963" s="2">
        <v>0.66960352422907488</v>
      </c>
      <c r="M1963" s="2" t="s">
        <v>65</v>
      </c>
      <c r="N1963" s="2" t="s">
        <v>4482</v>
      </c>
      <c r="O1963" s="2" t="s">
        <v>4483</v>
      </c>
      <c r="P1963" s="2">
        <v>0.8</v>
      </c>
    </row>
    <row r="1964" spans="1:16" ht="15.75" customHeight="1" x14ac:dyDescent="0.25">
      <c r="A1964" s="2" t="s">
        <v>190</v>
      </c>
      <c r="B1964" s="2" t="s">
        <v>37</v>
      </c>
      <c r="C1964" s="2" t="s">
        <v>38</v>
      </c>
      <c r="D1964" s="2" t="s">
        <v>55</v>
      </c>
      <c r="E1964" s="2" t="s">
        <v>282</v>
      </c>
      <c r="F1964" s="2" t="s">
        <v>26</v>
      </c>
      <c r="G1964" s="2" t="s">
        <v>294</v>
      </c>
      <c r="H1964" s="2" t="s">
        <v>285</v>
      </c>
      <c r="I1964" s="2">
        <v>44</v>
      </c>
      <c r="J1964" s="2">
        <v>0.72197309417040367</v>
      </c>
      <c r="M1964" s="2" t="s">
        <v>65</v>
      </c>
      <c r="N1964" s="2" t="s">
        <v>4484</v>
      </c>
      <c r="O1964" s="2" t="s">
        <v>4485</v>
      </c>
      <c r="P1964" s="2">
        <v>0.8</v>
      </c>
    </row>
    <row r="1965" spans="1:16" ht="15.75" customHeight="1" x14ac:dyDescent="0.25">
      <c r="A1965" s="2" t="s">
        <v>190</v>
      </c>
      <c r="B1965" s="2" t="s">
        <v>37</v>
      </c>
      <c r="C1965" s="2" t="s">
        <v>38</v>
      </c>
      <c r="D1965" s="2" t="s">
        <v>55</v>
      </c>
      <c r="E1965" s="2" t="s">
        <v>282</v>
      </c>
      <c r="F1965" s="2" t="s">
        <v>26</v>
      </c>
      <c r="G1965" s="2" t="s">
        <v>299</v>
      </c>
      <c r="H1965" s="2" t="s">
        <v>285</v>
      </c>
      <c r="I1965" s="2">
        <v>45</v>
      </c>
      <c r="J1965" s="2">
        <v>0.78082191780821919</v>
      </c>
      <c r="M1965" s="2" t="s">
        <v>65</v>
      </c>
      <c r="N1965" s="2" t="s">
        <v>4486</v>
      </c>
      <c r="O1965" s="2" t="s">
        <v>4487</v>
      </c>
      <c r="P1965" s="2">
        <v>0.6</v>
      </c>
    </row>
    <row r="1966" spans="1:16" ht="15.75" customHeight="1" x14ac:dyDescent="0.25">
      <c r="A1966" s="2" t="s">
        <v>190</v>
      </c>
      <c r="B1966" s="2" t="s">
        <v>37</v>
      </c>
      <c r="C1966" s="2" t="s">
        <v>38</v>
      </c>
      <c r="D1966" s="2" t="s">
        <v>55</v>
      </c>
      <c r="E1966" s="2" t="s">
        <v>282</v>
      </c>
      <c r="F1966" s="2" t="s">
        <v>26</v>
      </c>
      <c r="G1966" s="2" t="s">
        <v>304</v>
      </c>
      <c r="H1966" s="2" t="s">
        <v>285</v>
      </c>
      <c r="I1966" s="2">
        <v>46</v>
      </c>
      <c r="J1966" s="2">
        <v>0.76483516483516489</v>
      </c>
      <c r="M1966" s="2" t="s">
        <v>65</v>
      </c>
      <c r="N1966" s="2" t="s">
        <v>4488</v>
      </c>
      <c r="O1966" s="2" t="s">
        <v>4489</v>
      </c>
      <c r="P1966" s="2">
        <v>0.6</v>
      </c>
    </row>
    <row r="1967" spans="1:16" ht="15.75" customHeight="1" x14ac:dyDescent="0.25">
      <c r="A1967" s="2" t="s">
        <v>190</v>
      </c>
      <c r="B1967" s="2" t="s">
        <v>37</v>
      </c>
      <c r="C1967" s="2" t="s">
        <v>38</v>
      </c>
      <c r="D1967" s="2" t="s">
        <v>55</v>
      </c>
      <c r="E1967" s="2" t="s">
        <v>282</v>
      </c>
      <c r="F1967" s="2" t="s">
        <v>26</v>
      </c>
      <c r="G1967" s="2" t="s">
        <v>309</v>
      </c>
      <c r="H1967" s="2" t="s">
        <v>285</v>
      </c>
      <c r="I1967" s="2">
        <v>47</v>
      </c>
      <c r="J1967" s="2">
        <v>0.76169265033407574</v>
      </c>
      <c r="M1967" s="2" t="s">
        <v>65</v>
      </c>
      <c r="N1967" s="2" t="s">
        <v>4490</v>
      </c>
      <c r="O1967" s="2" t="s">
        <v>4491</v>
      </c>
      <c r="P1967" s="2">
        <v>0.6</v>
      </c>
    </row>
    <row r="1968" spans="1:16" ht="15.75" customHeight="1" x14ac:dyDescent="0.25">
      <c r="A1968" s="2" t="s">
        <v>190</v>
      </c>
      <c r="B1968" s="2" t="s">
        <v>37</v>
      </c>
      <c r="C1968" s="2" t="s">
        <v>38</v>
      </c>
      <c r="D1968" s="2" t="s">
        <v>55</v>
      </c>
      <c r="E1968" s="2" t="s">
        <v>282</v>
      </c>
      <c r="F1968" s="2" t="s">
        <v>26</v>
      </c>
      <c r="G1968" s="2" t="s">
        <v>314</v>
      </c>
      <c r="H1968" s="2" t="s">
        <v>285</v>
      </c>
      <c r="I1968" s="2">
        <v>48</v>
      </c>
      <c r="J1968" s="2">
        <v>0.68505747126436778</v>
      </c>
      <c r="M1968" s="2" t="s">
        <v>65</v>
      </c>
      <c r="N1968" s="2" t="s">
        <v>4492</v>
      </c>
      <c r="O1968" s="2" t="s">
        <v>4493</v>
      </c>
      <c r="P1968" s="2">
        <v>0.6</v>
      </c>
    </row>
    <row r="1969" spans="1:16" ht="15.75" customHeight="1" x14ac:dyDescent="0.25">
      <c r="A1969" s="2" t="s">
        <v>190</v>
      </c>
      <c r="B1969" s="2" t="s">
        <v>37</v>
      </c>
      <c r="C1969" s="2" t="s">
        <v>38</v>
      </c>
      <c r="D1969" s="2" t="s">
        <v>55</v>
      </c>
      <c r="E1969" s="2" t="s">
        <v>282</v>
      </c>
      <c r="F1969" s="2" t="s">
        <v>26</v>
      </c>
      <c r="G1969" s="2" t="s">
        <v>319</v>
      </c>
      <c r="H1969" s="2" t="s">
        <v>285</v>
      </c>
      <c r="I1969" s="2">
        <v>49</v>
      </c>
      <c r="J1969" s="2">
        <v>0.74782608695652164</v>
      </c>
      <c r="M1969" s="2" t="s">
        <v>65</v>
      </c>
      <c r="N1969" s="2" t="s">
        <v>4494</v>
      </c>
      <c r="O1969" s="2" t="s">
        <v>4495</v>
      </c>
      <c r="P1969" s="2">
        <v>0.7</v>
      </c>
    </row>
    <row r="1970" spans="1:16" ht="15.75" customHeight="1" x14ac:dyDescent="0.25">
      <c r="A1970" s="2" t="s">
        <v>190</v>
      </c>
      <c r="B1970" s="2" t="s">
        <v>37</v>
      </c>
      <c r="C1970" s="2" t="s">
        <v>38</v>
      </c>
      <c r="D1970" s="2" t="s">
        <v>55</v>
      </c>
      <c r="E1970" s="2" t="s">
        <v>282</v>
      </c>
      <c r="F1970" s="2" t="s">
        <v>26</v>
      </c>
      <c r="G1970" s="2" t="s">
        <v>324</v>
      </c>
      <c r="H1970" s="2" t="s">
        <v>285</v>
      </c>
      <c r="I1970" s="2">
        <v>50</v>
      </c>
      <c r="J1970" s="2">
        <v>0.7544642857142857</v>
      </c>
      <c r="M1970" s="2" t="s">
        <v>65</v>
      </c>
      <c r="N1970" s="2" t="s">
        <v>4496</v>
      </c>
      <c r="O1970" s="2" t="s">
        <v>4497</v>
      </c>
      <c r="P1970" s="2">
        <v>0.8</v>
      </c>
    </row>
    <row r="1971" spans="1:16" ht="15.75" customHeight="1" x14ac:dyDescent="0.25">
      <c r="A1971" s="2" t="s">
        <v>190</v>
      </c>
      <c r="B1971" s="2" t="s">
        <v>37</v>
      </c>
      <c r="C1971" s="2" t="s">
        <v>38</v>
      </c>
      <c r="D1971" s="2" t="s">
        <v>55</v>
      </c>
      <c r="E1971" s="2" t="s">
        <v>282</v>
      </c>
      <c r="F1971" s="2" t="s">
        <v>26</v>
      </c>
      <c r="G1971" s="2" t="s">
        <v>329</v>
      </c>
      <c r="H1971" s="2" t="s">
        <v>285</v>
      </c>
      <c r="I1971" s="2">
        <v>51</v>
      </c>
      <c r="J1971" s="2">
        <v>0.75229357798165142</v>
      </c>
      <c r="M1971" s="2" t="s">
        <v>65</v>
      </c>
      <c r="N1971" s="2" t="s">
        <v>4498</v>
      </c>
      <c r="O1971" s="2" t="s">
        <v>4499</v>
      </c>
      <c r="P1971" s="2">
        <v>0.8</v>
      </c>
    </row>
    <row r="1972" spans="1:16" ht="15.75" customHeight="1" x14ac:dyDescent="0.25">
      <c r="A1972" s="2" t="s">
        <v>190</v>
      </c>
      <c r="B1972" s="2" t="s">
        <v>37</v>
      </c>
      <c r="C1972" s="2" t="s">
        <v>38</v>
      </c>
      <c r="D1972" s="2" t="s">
        <v>55</v>
      </c>
      <c r="E1972" s="2" t="s">
        <v>282</v>
      </c>
      <c r="F1972" s="2" t="s">
        <v>26</v>
      </c>
      <c r="G1972" s="2" t="s">
        <v>334</v>
      </c>
      <c r="H1972" s="2" t="s">
        <v>285</v>
      </c>
      <c r="I1972" s="2">
        <v>52</v>
      </c>
      <c r="J1972" s="2">
        <v>0.73036093418259018</v>
      </c>
      <c r="M1972" s="2" t="s">
        <v>65</v>
      </c>
      <c r="N1972" s="2" t="s">
        <v>4500</v>
      </c>
      <c r="O1972" s="2" t="s">
        <v>4501</v>
      </c>
      <c r="P1972" s="2">
        <v>0.7</v>
      </c>
    </row>
    <row r="1973" spans="1:16" ht="15.75" customHeight="1" x14ac:dyDescent="0.25">
      <c r="A1973" s="2" t="s">
        <v>190</v>
      </c>
      <c r="B1973" s="2" t="s">
        <v>37</v>
      </c>
      <c r="C1973" s="2" t="s">
        <v>38</v>
      </c>
      <c r="D1973" s="2" t="s">
        <v>55</v>
      </c>
      <c r="E1973" s="2" t="s">
        <v>282</v>
      </c>
      <c r="F1973" s="2" t="s">
        <v>26</v>
      </c>
      <c r="G1973" s="2" t="s">
        <v>339</v>
      </c>
      <c r="H1973" s="2" t="s">
        <v>285</v>
      </c>
      <c r="I1973" s="2">
        <v>53</v>
      </c>
      <c r="J1973" s="2">
        <v>0.72921108742004259</v>
      </c>
      <c r="M1973" s="2" t="s">
        <v>65</v>
      </c>
      <c r="N1973" s="2" t="s">
        <v>4502</v>
      </c>
      <c r="O1973" s="2" t="s">
        <v>4503</v>
      </c>
      <c r="P1973" s="2">
        <v>0.6</v>
      </c>
    </row>
    <row r="1974" spans="1:16" ht="15.75" customHeight="1" x14ac:dyDescent="0.25">
      <c r="A1974" s="2" t="s">
        <v>190</v>
      </c>
      <c r="B1974" s="2" t="s">
        <v>37</v>
      </c>
      <c r="C1974" s="2" t="s">
        <v>38</v>
      </c>
      <c r="D1974" s="2" t="s">
        <v>55</v>
      </c>
      <c r="E1974" s="2" t="s">
        <v>282</v>
      </c>
      <c r="F1974" s="2" t="s">
        <v>26</v>
      </c>
      <c r="G1974" s="2" t="s">
        <v>344</v>
      </c>
      <c r="H1974" s="2" t="s">
        <v>285</v>
      </c>
      <c r="I1974" s="2">
        <v>54</v>
      </c>
      <c r="J1974" s="2">
        <v>0.70897155361050324</v>
      </c>
      <c r="M1974" s="2" t="s">
        <v>65</v>
      </c>
      <c r="N1974" s="2" t="s">
        <v>4504</v>
      </c>
      <c r="O1974" s="2" t="s">
        <v>4505</v>
      </c>
      <c r="P1974" s="2">
        <v>0.8</v>
      </c>
    </row>
    <row r="1975" spans="1:16" ht="15.75" customHeight="1" x14ac:dyDescent="0.25">
      <c r="A1975" s="2" t="s">
        <v>190</v>
      </c>
      <c r="B1975" s="2" t="s">
        <v>37</v>
      </c>
      <c r="C1975" s="2" t="s">
        <v>38</v>
      </c>
      <c r="D1975" s="2" t="s">
        <v>55</v>
      </c>
      <c r="E1975" s="2" t="s">
        <v>282</v>
      </c>
      <c r="F1975" s="2" t="s">
        <v>26</v>
      </c>
      <c r="G1975" s="2" t="s">
        <v>351</v>
      </c>
      <c r="H1975" s="2" t="s">
        <v>285</v>
      </c>
      <c r="I1975" s="2">
        <v>55</v>
      </c>
      <c r="J1975" s="2">
        <v>0.75374732334047101</v>
      </c>
      <c r="M1975" s="2" t="s">
        <v>65</v>
      </c>
      <c r="N1975" s="2" t="s">
        <v>4506</v>
      </c>
      <c r="O1975" s="2" t="s">
        <v>4507</v>
      </c>
      <c r="P1975" s="2">
        <v>0.6</v>
      </c>
    </row>
    <row r="1976" spans="1:16" ht="15.75" customHeight="1" x14ac:dyDescent="0.25">
      <c r="A1976" s="2" t="s">
        <v>190</v>
      </c>
      <c r="B1976" s="2" t="s">
        <v>37</v>
      </c>
      <c r="C1976" s="2" t="s">
        <v>38</v>
      </c>
      <c r="D1976" s="2" t="s">
        <v>55</v>
      </c>
      <c r="E1976" s="2" t="s">
        <v>282</v>
      </c>
      <c r="F1976" s="2" t="s">
        <v>26</v>
      </c>
      <c r="G1976" s="2" t="s">
        <v>367</v>
      </c>
      <c r="H1976" s="2" t="s">
        <v>285</v>
      </c>
      <c r="I1976" s="2">
        <v>56</v>
      </c>
      <c r="J1976" s="2">
        <v>0.7394209354120268</v>
      </c>
      <c r="M1976" s="2" t="s">
        <v>65</v>
      </c>
      <c r="N1976" s="2" t="s">
        <v>4508</v>
      </c>
      <c r="O1976" s="2" t="s">
        <v>4509</v>
      </c>
      <c r="P1976" s="2">
        <v>0.6</v>
      </c>
    </row>
    <row r="1977" spans="1:16" ht="15.75" customHeight="1" x14ac:dyDescent="0.25">
      <c r="A1977" s="2" t="s">
        <v>190</v>
      </c>
      <c r="B1977" s="2" t="s">
        <v>37</v>
      </c>
      <c r="C1977" s="2" t="s">
        <v>38</v>
      </c>
      <c r="D1977" s="2" t="s">
        <v>55</v>
      </c>
      <c r="E1977" s="2" t="s">
        <v>282</v>
      </c>
      <c r="F1977" s="2" t="s">
        <v>26</v>
      </c>
      <c r="G1977" s="2" t="s">
        <v>380</v>
      </c>
      <c r="H1977" s="2" t="s">
        <v>285</v>
      </c>
      <c r="I1977" s="2">
        <v>57</v>
      </c>
      <c r="J1977" s="2">
        <v>0.70488322717622076</v>
      </c>
      <c r="M1977" s="2" t="s">
        <v>65</v>
      </c>
      <c r="N1977" s="2" t="s">
        <v>4510</v>
      </c>
      <c r="O1977" s="2" t="s">
        <v>4511</v>
      </c>
      <c r="P1977" s="2">
        <v>0.6</v>
      </c>
    </row>
    <row r="1978" spans="1:16" ht="15.75" customHeight="1" x14ac:dyDescent="0.25">
      <c r="A1978" s="2" t="s">
        <v>190</v>
      </c>
      <c r="B1978" s="2" t="s">
        <v>37</v>
      </c>
      <c r="C1978" s="2" t="s">
        <v>38</v>
      </c>
      <c r="D1978" s="2" t="s">
        <v>55</v>
      </c>
      <c r="E1978" s="2" t="s">
        <v>282</v>
      </c>
      <c r="F1978" s="2" t="s">
        <v>26</v>
      </c>
      <c r="G1978" s="2" t="s">
        <v>390</v>
      </c>
      <c r="H1978" s="2" t="s">
        <v>285</v>
      </c>
      <c r="I1978" s="2">
        <v>58</v>
      </c>
      <c r="J1978" s="2">
        <v>0.69298245614035081</v>
      </c>
      <c r="M1978" s="2" t="s">
        <v>65</v>
      </c>
      <c r="N1978" s="2" t="s">
        <v>4512</v>
      </c>
      <c r="O1978" s="2" t="s">
        <v>4513</v>
      </c>
      <c r="P1978" s="2">
        <v>1.5</v>
      </c>
    </row>
    <row r="1979" spans="1:16" ht="15.75" customHeight="1" x14ac:dyDescent="0.25">
      <c r="A1979" s="2" t="s">
        <v>190</v>
      </c>
      <c r="B1979" s="2" t="s">
        <v>37</v>
      </c>
      <c r="C1979" s="2" t="s">
        <v>38</v>
      </c>
      <c r="D1979" s="2" t="s">
        <v>55</v>
      </c>
      <c r="E1979" s="2" t="s">
        <v>282</v>
      </c>
      <c r="F1979" s="2" t="s">
        <v>26</v>
      </c>
      <c r="G1979" s="2" t="s">
        <v>397</v>
      </c>
      <c r="H1979" s="2" t="s">
        <v>285</v>
      </c>
      <c r="I1979" s="2">
        <v>59</v>
      </c>
      <c r="J1979" s="2">
        <v>0.68965517241379304</v>
      </c>
      <c r="M1979" s="2" t="s">
        <v>65</v>
      </c>
      <c r="N1979" s="2" t="s">
        <v>4514</v>
      </c>
      <c r="O1979" s="2" t="s">
        <v>4515</v>
      </c>
      <c r="P1979" s="2">
        <v>0.6</v>
      </c>
    </row>
    <row r="1980" spans="1:16" ht="15.75" customHeight="1" x14ac:dyDescent="0.25">
      <c r="A1980" s="2" t="s">
        <v>190</v>
      </c>
      <c r="B1980" s="2" t="s">
        <v>37</v>
      </c>
      <c r="C1980" s="2" t="s">
        <v>38</v>
      </c>
      <c r="D1980" s="2" t="s">
        <v>55</v>
      </c>
      <c r="E1980" s="2" t="s">
        <v>282</v>
      </c>
      <c r="F1980" s="2" t="s">
        <v>26</v>
      </c>
      <c r="G1980" s="2" t="s">
        <v>402</v>
      </c>
      <c r="H1980" s="2" t="s">
        <v>285</v>
      </c>
      <c r="I1980" s="2">
        <v>60</v>
      </c>
      <c r="J1980" s="2">
        <v>0.7466666666666667</v>
      </c>
      <c r="M1980" s="2" t="s">
        <v>65</v>
      </c>
      <c r="N1980" s="2" t="s">
        <v>4516</v>
      </c>
      <c r="O1980" s="2" t="s">
        <v>4517</v>
      </c>
      <c r="P1980" s="2">
        <v>0.7</v>
      </c>
    </row>
    <row r="1981" spans="1:16" ht="15.75" customHeight="1" x14ac:dyDescent="0.25">
      <c r="A1981" s="2" t="s">
        <v>190</v>
      </c>
      <c r="B1981" s="2" t="s">
        <v>37</v>
      </c>
      <c r="C1981" s="2" t="s">
        <v>38</v>
      </c>
      <c r="D1981" s="2" t="s">
        <v>55</v>
      </c>
      <c r="E1981" s="2" t="s">
        <v>282</v>
      </c>
      <c r="F1981" s="2" t="s">
        <v>26</v>
      </c>
      <c r="G1981" s="2" t="s">
        <v>407</v>
      </c>
      <c r="H1981" s="2" t="s">
        <v>285</v>
      </c>
      <c r="I1981" s="2">
        <v>61</v>
      </c>
      <c r="J1981" s="2">
        <v>0.73127753303964771</v>
      </c>
      <c r="M1981" s="2" t="s">
        <v>65</v>
      </c>
      <c r="N1981" s="2" t="s">
        <v>4518</v>
      </c>
      <c r="O1981" s="2" t="s">
        <v>4519</v>
      </c>
      <c r="P1981" s="2">
        <v>0.9</v>
      </c>
    </row>
    <row r="1982" spans="1:16" ht="15.75" customHeight="1" x14ac:dyDescent="0.25">
      <c r="A1982" s="2" t="s">
        <v>190</v>
      </c>
      <c r="B1982" s="2" t="s">
        <v>37</v>
      </c>
      <c r="C1982" s="2" t="s">
        <v>38</v>
      </c>
      <c r="D1982" s="2" t="s">
        <v>364</v>
      </c>
      <c r="E1982" s="2" t="s">
        <v>412</v>
      </c>
      <c r="F1982" s="2" t="s">
        <v>54</v>
      </c>
      <c r="G1982" s="2" t="s">
        <v>413</v>
      </c>
      <c r="H1982" s="2" t="s">
        <v>377</v>
      </c>
      <c r="I1982" s="2">
        <v>42</v>
      </c>
      <c r="J1982" s="2">
        <v>0.79405520169851374</v>
      </c>
      <c r="M1982" s="2" t="s">
        <v>65</v>
      </c>
      <c r="N1982" s="2" t="s">
        <v>4520</v>
      </c>
      <c r="O1982" s="2" t="s">
        <v>4521</v>
      </c>
      <c r="P1982" s="2">
        <v>0.9</v>
      </c>
    </row>
    <row r="1983" spans="1:16" ht="15.75" customHeight="1" x14ac:dyDescent="0.25">
      <c r="A1983" s="2" t="s">
        <v>190</v>
      </c>
      <c r="B1983" s="2" t="s">
        <v>37</v>
      </c>
      <c r="C1983" s="2" t="s">
        <v>38</v>
      </c>
      <c r="D1983" s="2" t="s">
        <v>364</v>
      </c>
      <c r="E1983" s="2" t="s">
        <v>412</v>
      </c>
      <c r="F1983" s="2" t="s">
        <v>54</v>
      </c>
      <c r="G1983" s="2" t="s">
        <v>418</v>
      </c>
      <c r="H1983" s="2" t="s">
        <v>377</v>
      </c>
      <c r="I1983" s="2">
        <v>43</v>
      </c>
      <c r="J1983" s="2">
        <v>0.80842105263157893</v>
      </c>
      <c r="M1983" s="2" t="s">
        <v>65</v>
      </c>
      <c r="N1983" s="2" t="s">
        <v>4522</v>
      </c>
      <c r="O1983" s="2" t="s">
        <v>4523</v>
      </c>
      <c r="P1983" s="2">
        <v>0.6</v>
      </c>
    </row>
    <row r="1984" spans="1:16" ht="15.75" customHeight="1" x14ac:dyDescent="0.25">
      <c r="A1984" s="2" t="s">
        <v>190</v>
      </c>
      <c r="B1984" s="2" t="s">
        <v>37</v>
      </c>
      <c r="C1984" s="2" t="s">
        <v>38</v>
      </c>
      <c r="D1984" s="2" t="s">
        <v>364</v>
      </c>
      <c r="E1984" s="2" t="s">
        <v>412</v>
      </c>
      <c r="F1984" s="2" t="s">
        <v>54</v>
      </c>
      <c r="G1984" s="2" t="s">
        <v>423</v>
      </c>
      <c r="H1984" s="2" t="s">
        <v>377</v>
      </c>
      <c r="I1984" s="2">
        <v>44</v>
      </c>
      <c r="J1984" s="2">
        <v>0.78556263269639071</v>
      </c>
      <c r="M1984" s="2" t="s">
        <v>65</v>
      </c>
      <c r="N1984" s="2" t="s">
        <v>4524</v>
      </c>
      <c r="O1984" s="2" t="s">
        <v>4525</v>
      </c>
      <c r="P1984" s="2">
        <v>0.6</v>
      </c>
    </row>
    <row r="1985" spans="1:16" ht="15.75" customHeight="1" x14ac:dyDescent="0.25">
      <c r="A1985" s="2" t="s">
        <v>190</v>
      </c>
      <c r="B1985" s="2" t="s">
        <v>37</v>
      </c>
      <c r="C1985" s="2" t="s">
        <v>38</v>
      </c>
      <c r="D1985" s="2" t="s">
        <v>364</v>
      </c>
      <c r="E1985" s="2" t="s">
        <v>412</v>
      </c>
      <c r="F1985" s="2" t="s">
        <v>54</v>
      </c>
      <c r="G1985" s="2" t="s">
        <v>428</v>
      </c>
      <c r="H1985" s="2" t="s">
        <v>377</v>
      </c>
      <c r="I1985" s="2">
        <v>45</v>
      </c>
      <c r="J1985" s="2">
        <v>0.77894736842105261</v>
      </c>
      <c r="M1985" s="2" t="s">
        <v>65</v>
      </c>
      <c r="N1985" s="2" t="s">
        <v>4526</v>
      </c>
      <c r="O1985" s="2" t="s">
        <v>4527</v>
      </c>
      <c r="P1985" s="2">
        <v>0.6</v>
      </c>
    </row>
    <row r="1986" spans="1:16" ht="15.75" customHeight="1" x14ac:dyDescent="0.25">
      <c r="A1986" s="2" t="s">
        <v>190</v>
      </c>
      <c r="B1986" s="2" t="s">
        <v>37</v>
      </c>
      <c r="C1986" s="2" t="s">
        <v>38</v>
      </c>
      <c r="D1986" s="2" t="s">
        <v>364</v>
      </c>
      <c r="E1986" s="2" t="s">
        <v>412</v>
      </c>
      <c r="F1986" s="2" t="s">
        <v>54</v>
      </c>
      <c r="G1986" s="2" t="s">
        <v>433</v>
      </c>
      <c r="H1986" s="2" t="s">
        <v>377</v>
      </c>
      <c r="I1986" s="2">
        <v>46</v>
      </c>
      <c r="J1986" s="2">
        <v>0.78170478170478164</v>
      </c>
      <c r="M1986" s="2" t="s">
        <v>65</v>
      </c>
      <c r="N1986" s="2" t="s">
        <v>4528</v>
      </c>
      <c r="O1986" s="2" t="s">
        <v>4529</v>
      </c>
      <c r="P1986" s="2">
        <v>2</v>
      </c>
    </row>
    <row r="1987" spans="1:16" ht="15.75" customHeight="1" x14ac:dyDescent="0.25">
      <c r="A1987" s="2" t="s">
        <v>190</v>
      </c>
      <c r="B1987" s="2" t="s">
        <v>37</v>
      </c>
      <c r="C1987" s="2" t="s">
        <v>38</v>
      </c>
      <c r="D1987" s="2" t="s">
        <v>364</v>
      </c>
      <c r="E1987" s="2" t="s">
        <v>412</v>
      </c>
      <c r="F1987" s="2" t="s">
        <v>54</v>
      </c>
      <c r="G1987" s="2" t="s">
        <v>438</v>
      </c>
      <c r="H1987" s="2" t="s">
        <v>377</v>
      </c>
      <c r="I1987" s="2">
        <v>47</v>
      </c>
      <c r="J1987" s="2">
        <v>0.78059071729957807</v>
      </c>
      <c r="M1987" s="2" t="s">
        <v>65</v>
      </c>
      <c r="N1987" s="2" t="s">
        <v>4530</v>
      </c>
      <c r="O1987" s="2" t="s">
        <v>4531</v>
      </c>
      <c r="P1987" s="2">
        <v>0.6</v>
      </c>
    </row>
    <row r="1988" spans="1:16" ht="15.75" customHeight="1" x14ac:dyDescent="0.25">
      <c r="A1988" s="2" t="s">
        <v>190</v>
      </c>
      <c r="B1988" s="2" t="s">
        <v>37</v>
      </c>
      <c r="C1988" s="2" t="s">
        <v>38</v>
      </c>
      <c r="D1988" s="2" t="s">
        <v>364</v>
      </c>
      <c r="E1988" s="2" t="s">
        <v>412</v>
      </c>
      <c r="F1988" s="2" t="s">
        <v>54</v>
      </c>
      <c r="G1988" s="2" t="s">
        <v>443</v>
      </c>
      <c r="H1988" s="2" t="s">
        <v>377</v>
      </c>
      <c r="I1988" s="2">
        <v>48</v>
      </c>
      <c r="J1988" s="2">
        <v>0.77916666666666667</v>
      </c>
      <c r="M1988" s="2" t="s">
        <v>65</v>
      </c>
      <c r="N1988" s="2" t="s">
        <v>4532</v>
      </c>
      <c r="O1988" s="2" t="s">
        <v>4533</v>
      </c>
      <c r="P1988" s="2">
        <v>0.6</v>
      </c>
    </row>
    <row r="1989" spans="1:16" ht="15.75" customHeight="1" x14ac:dyDescent="0.25">
      <c r="A1989" s="2" t="s">
        <v>190</v>
      </c>
      <c r="B1989" s="2" t="s">
        <v>37</v>
      </c>
      <c r="C1989" s="2" t="s">
        <v>38</v>
      </c>
      <c r="D1989" s="2" t="s">
        <v>364</v>
      </c>
      <c r="E1989" s="2" t="s">
        <v>412</v>
      </c>
      <c r="F1989" s="2" t="s">
        <v>54</v>
      </c>
      <c r="G1989" s="2" t="s">
        <v>448</v>
      </c>
      <c r="H1989" s="2" t="s">
        <v>377</v>
      </c>
      <c r="I1989" s="2">
        <v>49</v>
      </c>
      <c r="J1989" s="2">
        <v>0.77966101694915246</v>
      </c>
      <c r="M1989" s="2" t="s">
        <v>65</v>
      </c>
      <c r="N1989" s="2" t="s">
        <v>4534</v>
      </c>
      <c r="O1989" s="2" t="s">
        <v>4535</v>
      </c>
      <c r="P1989" s="2">
        <v>0.7</v>
      </c>
    </row>
    <row r="1990" spans="1:16" ht="15.75" customHeight="1" x14ac:dyDescent="0.25">
      <c r="A1990" s="2" t="s">
        <v>190</v>
      </c>
      <c r="B1990" s="2" t="s">
        <v>37</v>
      </c>
      <c r="C1990" s="2" t="s">
        <v>38</v>
      </c>
      <c r="D1990" s="2" t="s">
        <v>364</v>
      </c>
      <c r="E1990" s="2" t="s">
        <v>412</v>
      </c>
      <c r="F1990" s="2" t="s">
        <v>54</v>
      </c>
      <c r="G1990" s="2" t="s">
        <v>453</v>
      </c>
      <c r="H1990" s="2" t="s">
        <v>377</v>
      </c>
      <c r="I1990" s="2">
        <v>50</v>
      </c>
      <c r="J1990" s="2">
        <v>0.7610993657505285</v>
      </c>
      <c r="M1990" s="2" t="s">
        <v>65</v>
      </c>
      <c r="N1990" s="2" t="s">
        <v>4536</v>
      </c>
      <c r="O1990" s="2" t="s">
        <v>4537</v>
      </c>
      <c r="P1990" s="2">
        <v>0.6</v>
      </c>
    </row>
    <row r="1991" spans="1:16" ht="15.75" customHeight="1" x14ac:dyDescent="0.25">
      <c r="A1991" s="2" t="s">
        <v>190</v>
      </c>
      <c r="B1991" s="2" t="s">
        <v>37</v>
      </c>
      <c r="C1991" s="2" t="s">
        <v>38</v>
      </c>
      <c r="D1991" s="2" t="s">
        <v>364</v>
      </c>
      <c r="E1991" s="2" t="s">
        <v>412</v>
      </c>
      <c r="F1991" s="2" t="s">
        <v>54</v>
      </c>
      <c r="G1991" s="2" t="s">
        <v>458</v>
      </c>
      <c r="H1991" s="2" t="s">
        <v>377</v>
      </c>
      <c r="I1991" s="2">
        <v>51</v>
      </c>
      <c r="J1991" s="2">
        <v>0.7763713080168777</v>
      </c>
      <c r="M1991" s="2" t="s">
        <v>65</v>
      </c>
      <c r="N1991" s="2" t="s">
        <v>4538</v>
      </c>
      <c r="O1991" s="2" t="s">
        <v>4539</v>
      </c>
      <c r="P1991" s="2">
        <v>0.7</v>
      </c>
    </row>
    <row r="1992" spans="1:16" ht="15.75" customHeight="1" x14ac:dyDescent="0.25">
      <c r="A1992" s="2" t="s">
        <v>190</v>
      </c>
      <c r="B1992" s="2" t="s">
        <v>37</v>
      </c>
      <c r="C1992" s="2" t="s">
        <v>38</v>
      </c>
      <c r="D1992" s="2" t="s">
        <v>364</v>
      </c>
      <c r="E1992" s="2" t="s">
        <v>412</v>
      </c>
      <c r="F1992" s="2" t="s">
        <v>54</v>
      </c>
      <c r="G1992" s="2" t="s">
        <v>463</v>
      </c>
      <c r="H1992" s="2" t="s">
        <v>377</v>
      </c>
      <c r="I1992" s="2">
        <v>52</v>
      </c>
      <c r="J1992" s="2">
        <v>0.7610993657505285</v>
      </c>
      <c r="M1992" s="2" t="s">
        <v>65</v>
      </c>
      <c r="N1992" s="2" t="s">
        <v>4540</v>
      </c>
      <c r="O1992" s="2" t="s">
        <v>4541</v>
      </c>
      <c r="P1992" s="2">
        <v>1.6</v>
      </c>
    </row>
    <row r="1993" spans="1:16" ht="15.75" customHeight="1" x14ac:dyDescent="0.25">
      <c r="A1993" s="2" t="s">
        <v>190</v>
      </c>
      <c r="B1993" s="2" t="s">
        <v>37</v>
      </c>
      <c r="C1993" s="2" t="s">
        <v>38</v>
      </c>
      <c r="D1993" s="2" t="s">
        <v>364</v>
      </c>
      <c r="E1993" s="2" t="s">
        <v>412</v>
      </c>
      <c r="F1993" s="2" t="s">
        <v>54</v>
      </c>
      <c r="G1993" s="2" t="s">
        <v>468</v>
      </c>
      <c r="H1993" s="2" t="s">
        <v>377</v>
      </c>
      <c r="I1993" s="2">
        <v>53</v>
      </c>
      <c r="J1993" s="2">
        <v>0.76170212765957457</v>
      </c>
      <c r="M1993" s="2" t="s">
        <v>65</v>
      </c>
      <c r="N1993" s="2" t="s">
        <v>4542</v>
      </c>
      <c r="O1993" s="2" t="s">
        <v>4543</v>
      </c>
      <c r="P1993" s="2">
        <v>0.7</v>
      </c>
    </row>
    <row r="1994" spans="1:16" ht="15.75" customHeight="1" x14ac:dyDescent="0.25">
      <c r="A1994" s="2" t="s">
        <v>190</v>
      </c>
      <c r="B1994" s="2" t="s">
        <v>37</v>
      </c>
      <c r="C1994" s="2" t="s">
        <v>38</v>
      </c>
      <c r="D1994" s="2" t="s">
        <v>364</v>
      </c>
      <c r="E1994" s="2" t="s">
        <v>412</v>
      </c>
      <c r="F1994" s="2" t="s">
        <v>54</v>
      </c>
      <c r="G1994" s="2" t="s">
        <v>473</v>
      </c>
      <c r="H1994" s="2" t="s">
        <v>377</v>
      </c>
      <c r="I1994" s="2">
        <v>54</v>
      </c>
      <c r="J1994" s="2">
        <v>0.79587628865979365</v>
      </c>
      <c r="M1994" s="2" t="s">
        <v>65</v>
      </c>
      <c r="N1994" s="2" t="s">
        <v>4544</v>
      </c>
      <c r="O1994" s="2" t="s">
        <v>4545</v>
      </c>
      <c r="P1994" s="2">
        <v>0.6</v>
      </c>
    </row>
    <row r="1995" spans="1:16" ht="15.75" customHeight="1" x14ac:dyDescent="0.25">
      <c r="A1995" s="2" t="s">
        <v>190</v>
      </c>
      <c r="B1995" s="2" t="s">
        <v>37</v>
      </c>
      <c r="C1995" s="2" t="s">
        <v>38</v>
      </c>
      <c r="D1995" s="2" t="s">
        <v>364</v>
      </c>
      <c r="E1995" s="2" t="s">
        <v>412</v>
      </c>
      <c r="F1995" s="2" t="s">
        <v>54</v>
      </c>
      <c r="G1995" s="2" t="s">
        <v>478</v>
      </c>
      <c r="H1995" s="2" t="s">
        <v>377</v>
      </c>
      <c r="I1995" s="2">
        <v>55</v>
      </c>
      <c r="J1995" s="2">
        <v>0.78736842105263172</v>
      </c>
      <c r="M1995" s="2" t="s">
        <v>65</v>
      </c>
      <c r="N1995" s="2" t="s">
        <v>4546</v>
      </c>
      <c r="O1995" s="2" t="s">
        <v>4547</v>
      </c>
      <c r="P1995" s="2">
        <v>0.6</v>
      </c>
    </row>
    <row r="1996" spans="1:16" ht="15.75" customHeight="1" x14ac:dyDescent="0.25">
      <c r="A1996" s="2" t="s">
        <v>190</v>
      </c>
      <c r="B1996" s="2" t="s">
        <v>37</v>
      </c>
      <c r="C1996" s="2" t="s">
        <v>38</v>
      </c>
      <c r="D1996" s="2" t="s">
        <v>364</v>
      </c>
      <c r="E1996" s="2" t="s">
        <v>412</v>
      </c>
      <c r="F1996" s="2" t="s">
        <v>54</v>
      </c>
      <c r="G1996" s="2" t="s">
        <v>483</v>
      </c>
      <c r="H1996" s="2" t="s">
        <v>377</v>
      </c>
      <c r="I1996" s="2">
        <v>56</v>
      </c>
      <c r="J1996" s="2">
        <v>0.7656903765690376</v>
      </c>
      <c r="M1996" s="2" t="s">
        <v>65</v>
      </c>
      <c r="N1996" s="2" t="s">
        <v>4548</v>
      </c>
      <c r="O1996" s="2" t="s">
        <v>4549</v>
      </c>
      <c r="P1996" s="2">
        <v>0.6</v>
      </c>
    </row>
    <row r="1997" spans="1:16" ht="15.75" customHeight="1" x14ac:dyDescent="0.25">
      <c r="A1997" s="2" t="s">
        <v>190</v>
      </c>
      <c r="B1997" s="2" t="s">
        <v>37</v>
      </c>
      <c r="C1997" s="2" t="s">
        <v>38</v>
      </c>
      <c r="D1997" s="2" t="s">
        <v>364</v>
      </c>
      <c r="E1997" s="2" t="s">
        <v>412</v>
      </c>
      <c r="F1997" s="2" t="s">
        <v>54</v>
      </c>
      <c r="G1997" s="2" t="s">
        <v>488</v>
      </c>
      <c r="H1997" s="2" t="s">
        <v>377</v>
      </c>
      <c r="I1997" s="2">
        <v>57</v>
      </c>
      <c r="J1997" s="2">
        <v>0.78205128205128216</v>
      </c>
      <c r="M1997" s="2" t="s">
        <v>65</v>
      </c>
      <c r="N1997" s="2" t="s">
        <v>4550</v>
      </c>
      <c r="O1997" s="2" t="s">
        <v>4551</v>
      </c>
      <c r="P1997" s="2">
        <v>0.9</v>
      </c>
    </row>
    <row r="1998" spans="1:16" ht="15.75" customHeight="1" x14ac:dyDescent="0.25">
      <c r="A1998" s="2" t="s">
        <v>190</v>
      </c>
      <c r="B1998" s="2" t="s">
        <v>37</v>
      </c>
      <c r="C1998" s="2" t="s">
        <v>38</v>
      </c>
      <c r="D1998" s="2" t="s">
        <v>364</v>
      </c>
      <c r="E1998" s="2" t="s">
        <v>412</v>
      </c>
      <c r="F1998" s="2" t="s">
        <v>54</v>
      </c>
      <c r="G1998" s="2" t="s">
        <v>493</v>
      </c>
      <c r="H1998" s="2" t="s">
        <v>377</v>
      </c>
      <c r="I1998" s="2">
        <v>58</v>
      </c>
      <c r="J1998" s="2">
        <v>0.77178423236514515</v>
      </c>
      <c r="M1998" s="2" t="s">
        <v>65</v>
      </c>
      <c r="N1998" s="2" t="s">
        <v>4552</v>
      </c>
      <c r="O1998" s="2" t="s">
        <v>4553</v>
      </c>
      <c r="P1998" s="2">
        <v>0.6</v>
      </c>
    </row>
    <row r="1999" spans="1:16" ht="15.75" customHeight="1" x14ac:dyDescent="0.25">
      <c r="A1999" s="2" t="s">
        <v>190</v>
      </c>
      <c r="B1999" s="2" t="s">
        <v>37</v>
      </c>
      <c r="C1999" s="2" t="s">
        <v>38</v>
      </c>
      <c r="D1999" s="2" t="s">
        <v>364</v>
      </c>
      <c r="E1999" s="2" t="s">
        <v>412</v>
      </c>
      <c r="F1999" s="2" t="s">
        <v>54</v>
      </c>
      <c r="G1999" s="2" t="s">
        <v>498</v>
      </c>
      <c r="H1999" s="2" t="s">
        <v>377</v>
      </c>
      <c r="I1999" s="2">
        <v>59</v>
      </c>
      <c r="J1999" s="2">
        <v>0.78111587982832609</v>
      </c>
      <c r="M1999" s="2" t="s">
        <v>65</v>
      </c>
      <c r="N1999" s="2" t="s">
        <v>4554</v>
      </c>
      <c r="O1999" s="2" t="s">
        <v>4555</v>
      </c>
      <c r="P1999" s="2">
        <v>0.8</v>
      </c>
    </row>
    <row r="2000" spans="1:16" ht="15.75" customHeight="1" x14ac:dyDescent="0.25">
      <c r="A2000" s="2" t="s">
        <v>190</v>
      </c>
      <c r="B2000" s="2" t="s">
        <v>37</v>
      </c>
      <c r="C2000" s="2" t="s">
        <v>38</v>
      </c>
      <c r="D2000" s="2" t="s">
        <v>364</v>
      </c>
      <c r="E2000" s="2" t="s">
        <v>412</v>
      </c>
      <c r="F2000" s="2" t="s">
        <v>54</v>
      </c>
      <c r="G2000" s="2" t="s">
        <v>503</v>
      </c>
      <c r="H2000" s="2" t="s">
        <v>377</v>
      </c>
      <c r="I2000" s="2">
        <v>60</v>
      </c>
      <c r="J2000" s="2">
        <v>0.77473684210526306</v>
      </c>
      <c r="M2000" s="2" t="s">
        <v>65</v>
      </c>
      <c r="N2000" s="2" t="s">
        <v>4556</v>
      </c>
      <c r="O2000" s="2" t="s">
        <v>4557</v>
      </c>
      <c r="P2000" s="2">
        <v>0.6</v>
      </c>
    </row>
    <row r="2001" spans="1:16" ht="15.75" customHeight="1" x14ac:dyDescent="0.25">
      <c r="A2001" s="2" t="s">
        <v>190</v>
      </c>
      <c r="B2001" s="2" t="s">
        <v>37</v>
      </c>
      <c r="C2001" s="2" t="s">
        <v>38</v>
      </c>
      <c r="D2001" s="2" t="s">
        <v>364</v>
      </c>
      <c r="E2001" s="2" t="s">
        <v>412</v>
      </c>
      <c r="F2001" s="2" t="s">
        <v>54</v>
      </c>
      <c r="G2001" s="2" t="s">
        <v>508</v>
      </c>
      <c r="H2001" s="2" t="s">
        <v>377</v>
      </c>
      <c r="I2001" s="2">
        <v>61</v>
      </c>
      <c r="J2001" s="2">
        <v>0.79002079002079006</v>
      </c>
      <c r="M2001" s="2" t="s">
        <v>65</v>
      </c>
      <c r="N2001" s="2" t="s">
        <v>4558</v>
      </c>
      <c r="O2001" s="2" t="s">
        <v>4559</v>
      </c>
      <c r="P2001" s="2">
        <v>0.6</v>
      </c>
    </row>
    <row r="2002" spans="1:16" ht="15.75" customHeight="1" x14ac:dyDescent="0.25">
      <c r="A2002" s="2" t="s">
        <v>190</v>
      </c>
      <c r="B2002" s="2" t="s">
        <v>37</v>
      </c>
      <c r="C2002" s="2" t="s">
        <v>38</v>
      </c>
      <c r="D2002" s="2" t="s">
        <v>364</v>
      </c>
      <c r="E2002" s="2" t="s">
        <v>513</v>
      </c>
      <c r="F2002" s="2" t="s">
        <v>40</v>
      </c>
      <c r="G2002" s="2" t="s">
        <v>514</v>
      </c>
      <c r="H2002" s="2" t="s">
        <v>372</v>
      </c>
      <c r="I2002" s="2">
        <v>42</v>
      </c>
      <c r="J2002" s="2">
        <v>0.8</v>
      </c>
      <c r="M2002" s="2" t="s">
        <v>65</v>
      </c>
      <c r="N2002" s="2" t="s">
        <v>4560</v>
      </c>
      <c r="O2002" s="2" t="s">
        <v>4561</v>
      </c>
      <c r="P2002" s="2">
        <v>0.7</v>
      </c>
    </row>
    <row r="2003" spans="1:16" ht="15.75" customHeight="1" x14ac:dyDescent="0.25">
      <c r="A2003" s="2" t="s">
        <v>190</v>
      </c>
      <c r="B2003" s="2" t="s">
        <v>37</v>
      </c>
      <c r="C2003" s="2" t="s">
        <v>38</v>
      </c>
      <c r="D2003" s="2" t="s">
        <v>364</v>
      </c>
      <c r="E2003" s="2" t="s">
        <v>513</v>
      </c>
      <c r="F2003" s="2" t="s">
        <v>40</v>
      </c>
      <c r="G2003" s="2" t="s">
        <v>519</v>
      </c>
      <c r="H2003" s="2" t="s">
        <v>372</v>
      </c>
      <c r="I2003" s="2">
        <v>43</v>
      </c>
      <c r="J2003" s="2">
        <v>0.8</v>
      </c>
      <c r="M2003" s="2" t="s">
        <v>65</v>
      </c>
      <c r="N2003" s="2" t="s">
        <v>4562</v>
      </c>
      <c r="O2003" s="2" t="s">
        <v>4563</v>
      </c>
      <c r="P2003" s="2">
        <v>0.7</v>
      </c>
    </row>
    <row r="2004" spans="1:16" ht="15.75" customHeight="1" x14ac:dyDescent="0.25">
      <c r="A2004" s="2" t="s">
        <v>190</v>
      </c>
      <c r="B2004" s="2" t="s">
        <v>37</v>
      </c>
      <c r="C2004" s="2" t="s">
        <v>38</v>
      </c>
      <c r="D2004" s="2" t="s">
        <v>364</v>
      </c>
      <c r="E2004" s="2" t="s">
        <v>513</v>
      </c>
      <c r="F2004" s="2" t="s">
        <v>40</v>
      </c>
      <c r="G2004" s="2" t="s">
        <v>524</v>
      </c>
      <c r="H2004" s="2" t="s">
        <v>372</v>
      </c>
      <c r="I2004" s="2">
        <v>44</v>
      </c>
      <c r="J2004" s="2">
        <v>0.79420289855072468</v>
      </c>
      <c r="M2004" s="2" t="s">
        <v>65</v>
      </c>
      <c r="N2004" s="2" t="s">
        <v>4564</v>
      </c>
      <c r="O2004" s="2" t="s">
        <v>4565</v>
      </c>
      <c r="P2004" s="2">
        <v>0.7</v>
      </c>
    </row>
    <row r="2005" spans="1:16" ht="15.75" customHeight="1" x14ac:dyDescent="0.25">
      <c r="A2005" s="2" t="s">
        <v>190</v>
      </c>
      <c r="B2005" s="2" t="s">
        <v>37</v>
      </c>
      <c r="C2005" s="2" t="s">
        <v>38</v>
      </c>
      <c r="D2005" s="2" t="s">
        <v>364</v>
      </c>
      <c r="E2005" s="2" t="s">
        <v>513</v>
      </c>
      <c r="F2005" s="2" t="s">
        <v>40</v>
      </c>
      <c r="G2005" s="2" t="s">
        <v>529</v>
      </c>
      <c r="H2005" s="2" t="s">
        <v>372</v>
      </c>
      <c r="I2005" s="2">
        <v>45</v>
      </c>
      <c r="J2005" s="2">
        <v>0.81395348837209314</v>
      </c>
      <c r="M2005" s="2" t="s">
        <v>65</v>
      </c>
      <c r="N2005" s="2" t="s">
        <v>4566</v>
      </c>
      <c r="O2005" s="2" t="s">
        <v>4567</v>
      </c>
      <c r="P2005" s="2">
        <v>0.6</v>
      </c>
    </row>
    <row r="2006" spans="1:16" ht="15.75" customHeight="1" x14ac:dyDescent="0.25">
      <c r="A2006" s="2" t="s">
        <v>190</v>
      </c>
      <c r="B2006" s="2" t="s">
        <v>37</v>
      </c>
      <c r="C2006" s="2" t="s">
        <v>38</v>
      </c>
      <c r="D2006" s="2" t="s">
        <v>364</v>
      </c>
      <c r="E2006" s="2" t="s">
        <v>513</v>
      </c>
      <c r="F2006" s="2" t="s">
        <v>40</v>
      </c>
      <c r="G2006" s="2" t="s">
        <v>534</v>
      </c>
      <c r="H2006" s="2" t="s">
        <v>372</v>
      </c>
      <c r="I2006" s="2">
        <v>46</v>
      </c>
      <c r="J2006" s="2">
        <v>0.80466472303206993</v>
      </c>
      <c r="M2006" s="2" t="s">
        <v>65</v>
      </c>
      <c r="N2006" s="2" t="s">
        <v>4568</v>
      </c>
      <c r="O2006" s="2" t="s">
        <v>4569</v>
      </c>
      <c r="P2006" s="2">
        <v>0.6</v>
      </c>
    </row>
    <row r="2007" spans="1:16" ht="15.75" customHeight="1" x14ac:dyDescent="0.25">
      <c r="A2007" s="2" t="s">
        <v>190</v>
      </c>
      <c r="B2007" s="2" t="s">
        <v>37</v>
      </c>
      <c r="C2007" s="2" t="s">
        <v>38</v>
      </c>
      <c r="D2007" s="2" t="s">
        <v>364</v>
      </c>
      <c r="E2007" s="2" t="s">
        <v>513</v>
      </c>
      <c r="F2007" s="2" t="s">
        <v>40</v>
      </c>
      <c r="G2007" s="2" t="s">
        <v>539</v>
      </c>
      <c r="H2007" s="2" t="s">
        <v>372</v>
      </c>
      <c r="I2007" s="2">
        <v>47</v>
      </c>
      <c r="J2007" s="2">
        <v>0.79656160458452729</v>
      </c>
      <c r="M2007" s="2" t="s">
        <v>65</v>
      </c>
      <c r="N2007" s="2" t="s">
        <v>4570</v>
      </c>
      <c r="O2007" s="2" t="s">
        <v>4571</v>
      </c>
      <c r="P2007" s="2">
        <v>0.7</v>
      </c>
    </row>
    <row r="2008" spans="1:16" ht="15.75" customHeight="1" x14ac:dyDescent="0.25">
      <c r="A2008" s="2" t="s">
        <v>190</v>
      </c>
      <c r="B2008" s="2" t="s">
        <v>37</v>
      </c>
      <c r="C2008" s="2" t="s">
        <v>38</v>
      </c>
      <c r="D2008" s="2" t="s">
        <v>364</v>
      </c>
      <c r="E2008" s="2" t="s">
        <v>513</v>
      </c>
      <c r="F2008" s="2" t="s">
        <v>40</v>
      </c>
      <c r="G2008" s="2" t="s">
        <v>555</v>
      </c>
      <c r="H2008" s="2" t="s">
        <v>372</v>
      </c>
      <c r="I2008" s="2">
        <v>48</v>
      </c>
      <c r="J2008" s="2">
        <v>0.78962536023054752</v>
      </c>
      <c r="M2008" s="2" t="s">
        <v>65</v>
      </c>
      <c r="N2008" s="2" t="s">
        <v>4572</v>
      </c>
      <c r="O2008" s="2" t="s">
        <v>4573</v>
      </c>
      <c r="P2008" s="2">
        <v>0.6</v>
      </c>
    </row>
    <row r="2009" spans="1:16" ht="15.75" customHeight="1" x14ac:dyDescent="0.25">
      <c r="A2009" s="2" t="s">
        <v>190</v>
      </c>
      <c r="B2009" s="2" t="s">
        <v>37</v>
      </c>
      <c r="C2009" s="2" t="s">
        <v>38</v>
      </c>
      <c r="D2009" s="2" t="s">
        <v>364</v>
      </c>
      <c r="E2009" s="2" t="s">
        <v>513</v>
      </c>
      <c r="F2009" s="2" t="s">
        <v>40</v>
      </c>
      <c r="G2009" s="2" t="s">
        <v>575</v>
      </c>
      <c r="H2009" s="2" t="s">
        <v>372</v>
      </c>
      <c r="I2009" s="2">
        <v>49</v>
      </c>
      <c r="J2009" s="2">
        <v>0.80113636363636365</v>
      </c>
      <c r="M2009" s="2" t="s">
        <v>65</v>
      </c>
      <c r="N2009" s="2" t="s">
        <v>4574</v>
      </c>
      <c r="O2009" s="2" t="s">
        <v>4575</v>
      </c>
      <c r="P2009" s="2">
        <v>0.6</v>
      </c>
    </row>
    <row r="2010" spans="1:16" ht="15.75" customHeight="1" x14ac:dyDescent="0.25">
      <c r="A2010" s="2" t="s">
        <v>190</v>
      </c>
      <c r="B2010" s="2" t="s">
        <v>37</v>
      </c>
      <c r="C2010" s="2" t="s">
        <v>38</v>
      </c>
      <c r="D2010" s="2" t="s">
        <v>364</v>
      </c>
      <c r="E2010" s="2" t="s">
        <v>513</v>
      </c>
      <c r="F2010" s="2" t="s">
        <v>40</v>
      </c>
      <c r="G2010" s="2" t="s">
        <v>589</v>
      </c>
      <c r="H2010" s="2" t="s">
        <v>372</v>
      </c>
      <c r="I2010" s="2">
        <v>50</v>
      </c>
      <c r="J2010" s="2">
        <v>0.78857142857142848</v>
      </c>
      <c r="M2010" s="2" t="s">
        <v>65</v>
      </c>
      <c r="N2010" s="2" t="s">
        <v>4576</v>
      </c>
      <c r="O2010" s="2" t="s">
        <v>4577</v>
      </c>
      <c r="P2010" s="2">
        <v>0.6</v>
      </c>
    </row>
    <row r="2011" spans="1:16" ht="15.75" customHeight="1" x14ac:dyDescent="0.25">
      <c r="A2011" s="2" t="s">
        <v>190</v>
      </c>
      <c r="B2011" s="2" t="s">
        <v>37</v>
      </c>
      <c r="C2011" s="2" t="s">
        <v>38</v>
      </c>
      <c r="D2011" s="2" t="s">
        <v>364</v>
      </c>
      <c r="E2011" s="2" t="s">
        <v>513</v>
      </c>
      <c r="F2011" s="2" t="s">
        <v>40</v>
      </c>
      <c r="G2011" s="2" t="s">
        <v>603</v>
      </c>
      <c r="H2011" s="2" t="s">
        <v>372</v>
      </c>
      <c r="I2011" s="2">
        <v>51</v>
      </c>
      <c r="J2011" s="2">
        <v>0.78840579710144931</v>
      </c>
      <c r="M2011" s="2" t="s">
        <v>65</v>
      </c>
      <c r="N2011" s="2" t="s">
        <v>4578</v>
      </c>
      <c r="O2011" s="2" t="s">
        <v>4579</v>
      </c>
      <c r="P2011" s="2">
        <v>0.6</v>
      </c>
    </row>
    <row r="2012" spans="1:16" ht="15.75" customHeight="1" x14ac:dyDescent="0.25">
      <c r="A2012" s="2" t="s">
        <v>190</v>
      </c>
      <c r="B2012" s="2" t="s">
        <v>37</v>
      </c>
      <c r="C2012" s="2" t="s">
        <v>38</v>
      </c>
      <c r="D2012" s="2" t="s">
        <v>364</v>
      </c>
      <c r="E2012" s="2" t="s">
        <v>513</v>
      </c>
      <c r="F2012" s="2" t="s">
        <v>40</v>
      </c>
      <c r="G2012" s="2" t="s">
        <v>622</v>
      </c>
      <c r="H2012" s="2" t="s">
        <v>372</v>
      </c>
      <c r="I2012" s="2">
        <v>52</v>
      </c>
      <c r="J2012" s="2">
        <v>0.82595870206489674</v>
      </c>
      <c r="M2012" s="2" t="s">
        <v>65</v>
      </c>
      <c r="N2012" s="2" t="s">
        <v>4580</v>
      </c>
      <c r="O2012" s="2" t="s">
        <v>4581</v>
      </c>
      <c r="P2012" s="2">
        <v>0.7</v>
      </c>
    </row>
    <row r="2013" spans="1:16" ht="15.75" customHeight="1" x14ac:dyDescent="0.25">
      <c r="A2013" s="2" t="s">
        <v>190</v>
      </c>
      <c r="B2013" s="2" t="s">
        <v>37</v>
      </c>
      <c r="C2013" s="2" t="s">
        <v>38</v>
      </c>
      <c r="D2013" s="2" t="s">
        <v>364</v>
      </c>
      <c r="E2013" s="2" t="s">
        <v>513</v>
      </c>
      <c r="F2013" s="2" t="s">
        <v>40</v>
      </c>
      <c r="G2013" s="2" t="s">
        <v>643</v>
      </c>
      <c r="H2013" s="2" t="s">
        <v>372</v>
      </c>
      <c r="I2013" s="2">
        <v>53</v>
      </c>
      <c r="J2013" s="2">
        <v>0.79768786127167635</v>
      </c>
      <c r="M2013" s="2" t="s">
        <v>65</v>
      </c>
      <c r="N2013" s="2" t="s">
        <v>4582</v>
      </c>
      <c r="O2013" s="2" t="s">
        <v>4583</v>
      </c>
      <c r="P2013" s="2">
        <v>0.7</v>
      </c>
    </row>
    <row r="2014" spans="1:16" ht="15.75" customHeight="1" x14ac:dyDescent="0.25">
      <c r="A2014" s="2" t="s">
        <v>190</v>
      </c>
      <c r="B2014" s="2" t="s">
        <v>37</v>
      </c>
      <c r="C2014" s="2" t="s">
        <v>38</v>
      </c>
      <c r="D2014" s="2" t="s">
        <v>364</v>
      </c>
      <c r="E2014" s="2" t="s">
        <v>513</v>
      </c>
      <c r="F2014" s="2" t="s">
        <v>40</v>
      </c>
      <c r="G2014" s="2" t="s">
        <v>660</v>
      </c>
      <c r="H2014" s="2" t="s">
        <v>372</v>
      </c>
      <c r="I2014" s="2">
        <v>54</v>
      </c>
      <c r="J2014" s="2">
        <v>0.82798833819241979</v>
      </c>
      <c r="M2014" s="2" t="s">
        <v>65</v>
      </c>
      <c r="N2014" s="2" t="s">
        <v>4584</v>
      </c>
      <c r="O2014" s="2" t="s">
        <v>4585</v>
      </c>
      <c r="P2014" s="2">
        <v>0.7</v>
      </c>
    </row>
    <row r="2015" spans="1:16" ht="15.75" customHeight="1" x14ac:dyDescent="0.25">
      <c r="A2015" s="2" t="s">
        <v>190</v>
      </c>
      <c r="B2015" s="2" t="s">
        <v>37</v>
      </c>
      <c r="C2015" s="2" t="s">
        <v>38</v>
      </c>
      <c r="D2015" s="2" t="s">
        <v>364</v>
      </c>
      <c r="E2015" s="2" t="s">
        <v>513</v>
      </c>
      <c r="F2015" s="2" t="s">
        <v>40</v>
      </c>
      <c r="G2015" s="2" t="s">
        <v>665</v>
      </c>
      <c r="H2015" s="2" t="s">
        <v>372</v>
      </c>
      <c r="I2015" s="2">
        <v>55</v>
      </c>
      <c r="J2015" s="2">
        <v>0.8057971014492753</v>
      </c>
      <c r="M2015" s="2" t="s">
        <v>65</v>
      </c>
      <c r="N2015" s="2" t="s">
        <v>4586</v>
      </c>
      <c r="O2015" s="2" t="s">
        <v>4587</v>
      </c>
      <c r="P2015" s="2">
        <v>0.6</v>
      </c>
    </row>
    <row r="2016" spans="1:16" ht="15.75" customHeight="1" x14ac:dyDescent="0.25">
      <c r="A2016" s="2" t="s">
        <v>190</v>
      </c>
      <c r="B2016" s="2" t="s">
        <v>37</v>
      </c>
      <c r="C2016" s="2" t="s">
        <v>38</v>
      </c>
      <c r="D2016" s="2" t="s">
        <v>364</v>
      </c>
      <c r="E2016" s="2" t="s">
        <v>513</v>
      </c>
      <c r="F2016" s="2" t="s">
        <v>40</v>
      </c>
      <c r="G2016" s="2" t="s">
        <v>670</v>
      </c>
      <c r="H2016" s="2" t="s">
        <v>372</v>
      </c>
      <c r="I2016" s="2">
        <v>56</v>
      </c>
      <c r="J2016" s="2">
        <v>0.78549848942598199</v>
      </c>
      <c r="M2016" s="2" t="s">
        <v>65</v>
      </c>
      <c r="N2016" s="2" t="s">
        <v>4588</v>
      </c>
      <c r="O2016" s="2" t="s">
        <v>4589</v>
      </c>
      <c r="P2016" s="2">
        <v>0.6</v>
      </c>
    </row>
    <row r="2017" spans="1:16" ht="15.75" customHeight="1" x14ac:dyDescent="0.25">
      <c r="A2017" s="2" t="s">
        <v>190</v>
      </c>
      <c r="B2017" s="2" t="s">
        <v>37</v>
      </c>
      <c r="C2017" s="2" t="s">
        <v>38</v>
      </c>
      <c r="D2017" s="2" t="s">
        <v>364</v>
      </c>
      <c r="E2017" s="2" t="s">
        <v>513</v>
      </c>
      <c r="F2017" s="2" t="s">
        <v>40</v>
      </c>
      <c r="G2017" s="2" t="s">
        <v>675</v>
      </c>
      <c r="H2017" s="2" t="s">
        <v>372</v>
      </c>
      <c r="I2017" s="2">
        <v>57</v>
      </c>
      <c r="J2017" s="2">
        <v>0.78857142857142848</v>
      </c>
      <c r="M2017" s="2" t="s">
        <v>65</v>
      </c>
      <c r="N2017" s="2" t="s">
        <v>4590</v>
      </c>
      <c r="O2017" s="2" t="s">
        <v>4591</v>
      </c>
      <c r="P2017" s="2">
        <v>0.6</v>
      </c>
    </row>
    <row r="2018" spans="1:16" ht="15.75" customHeight="1" x14ac:dyDescent="0.25">
      <c r="A2018" s="2" t="s">
        <v>190</v>
      </c>
      <c r="B2018" s="2" t="s">
        <v>37</v>
      </c>
      <c r="C2018" s="2" t="s">
        <v>38</v>
      </c>
      <c r="D2018" s="2" t="s">
        <v>364</v>
      </c>
      <c r="E2018" s="2" t="s">
        <v>513</v>
      </c>
      <c r="F2018" s="2" t="s">
        <v>40</v>
      </c>
      <c r="G2018" s="2" t="s">
        <v>680</v>
      </c>
      <c r="H2018" s="2" t="s">
        <v>372</v>
      </c>
      <c r="I2018" s="2">
        <v>58</v>
      </c>
      <c r="J2018" s="2">
        <v>0.79411764705882348</v>
      </c>
      <c r="M2018" s="2" t="s">
        <v>65</v>
      </c>
      <c r="N2018" s="2" t="s">
        <v>4592</v>
      </c>
      <c r="O2018" s="2" t="s">
        <v>4593</v>
      </c>
      <c r="P2018" s="2">
        <v>0.6</v>
      </c>
    </row>
    <row r="2019" spans="1:16" ht="15.75" customHeight="1" x14ac:dyDescent="0.25">
      <c r="A2019" s="2" t="s">
        <v>190</v>
      </c>
      <c r="B2019" s="2" t="s">
        <v>37</v>
      </c>
      <c r="C2019" s="2" t="s">
        <v>38</v>
      </c>
      <c r="D2019" s="2" t="s">
        <v>364</v>
      </c>
      <c r="E2019" s="2" t="s">
        <v>513</v>
      </c>
      <c r="F2019" s="2" t="s">
        <v>40</v>
      </c>
      <c r="G2019" s="2" t="s">
        <v>685</v>
      </c>
      <c r="H2019" s="2" t="s">
        <v>372</v>
      </c>
      <c r="I2019" s="2">
        <v>59</v>
      </c>
      <c r="J2019" s="2">
        <v>0.81049562682215737</v>
      </c>
      <c r="M2019" s="2" t="s">
        <v>65</v>
      </c>
      <c r="N2019" s="2" t="s">
        <v>4594</v>
      </c>
      <c r="O2019" s="2" t="s">
        <v>4595</v>
      </c>
      <c r="P2019" s="2">
        <v>0.8</v>
      </c>
    </row>
    <row r="2020" spans="1:16" ht="15.75" customHeight="1" x14ac:dyDescent="0.25">
      <c r="A2020" s="2" t="s">
        <v>190</v>
      </c>
      <c r="B2020" s="2" t="s">
        <v>37</v>
      </c>
      <c r="C2020" s="2" t="s">
        <v>38</v>
      </c>
      <c r="D2020" s="2" t="s">
        <v>364</v>
      </c>
      <c r="E2020" s="2" t="s">
        <v>513</v>
      </c>
      <c r="F2020" s="2" t="s">
        <v>40</v>
      </c>
      <c r="G2020" s="2" t="s">
        <v>690</v>
      </c>
      <c r="H2020" s="2" t="s">
        <v>372</v>
      </c>
      <c r="I2020" s="2">
        <v>60</v>
      </c>
      <c r="J2020" s="2">
        <v>0.77653631284916202</v>
      </c>
      <c r="M2020" s="2" t="s">
        <v>65</v>
      </c>
      <c r="N2020" s="2" t="s">
        <v>4596</v>
      </c>
      <c r="O2020" s="2" t="s">
        <v>4597</v>
      </c>
      <c r="P2020" s="2">
        <v>0.7</v>
      </c>
    </row>
    <row r="2021" spans="1:16" ht="15.75" customHeight="1" x14ac:dyDescent="0.25">
      <c r="A2021" s="2" t="s">
        <v>190</v>
      </c>
      <c r="B2021" s="2" t="s">
        <v>37</v>
      </c>
      <c r="C2021" s="2" t="s">
        <v>38</v>
      </c>
      <c r="D2021" s="2" t="s">
        <v>364</v>
      </c>
      <c r="E2021" s="2" t="s">
        <v>513</v>
      </c>
      <c r="F2021" s="2" t="s">
        <v>40</v>
      </c>
      <c r="G2021" s="2" t="s">
        <v>695</v>
      </c>
      <c r="H2021" s="2" t="s">
        <v>372</v>
      </c>
      <c r="I2021" s="2">
        <v>61</v>
      </c>
      <c r="J2021" s="2">
        <v>0.8</v>
      </c>
      <c r="M2021" s="2" t="s">
        <v>65</v>
      </c>
      <c r="N2021" s="2" t="s">
        <v>4598</v>
      </c>
      <c r="O2021" s="2" t="s">
        <v>4599</v>
      </c>
      <c r="P2021" s="2">
        <v>0.6</v>
      </c>
    </row>
    <row r="2022" spans="1:16" ht="15.75" customHeight="1" x14ac:dyDescent="0.25">
      <c r="A2022" s="2" t="s">
        <v>190</v>
      </c>
      <c r="B2022" s="2" t="s">
        <v>37</v>
      </c>
      <c r="C2022" s="2" t="s">
        <v>38</v>
      </c>
      <c r="D2022" s="2" t="s">
        <v>364</v>
      </c>
      <c r="E2022" s="2" t="s">
        <v>700</v>
      </c>
      <c r="F2022" s="2" t="s">
        <v>47</v>
      </c>
      <c r="G2022" s="2" t="s">
        <v>701</v>
      </c>
      <c r="H2022" s="2" t="s">
        <v>366</v>
      </c>
      <c r="I2022" s="2">
        <v>42</v>
      </c>
      <c r="J2022" s="2">
        <v>0.84684684684684686</v>
      </c>
      <c r="M2022" s="2" t="s">
        <v>65</v>
      </c>
      <c r="N2022" s="2" t="s">
        <v>4600</v>
      </c>
      <c r="O2022" s="2" t="s">
        <v>4601</v>
      </c>
      <c r="P2022" s="2">
        <v>0.6</v>
      </c>
    </row>
    <row r="2023" spans="1:16" ht="15.75" customHeight="1" x14ac:dyDescent="0.25">
      <c r="A2023" s="2" t="s">
        <v>190</v>
      </c>
      <c r="B2023" s="2" t="s">
        <v>37</v>
      </c>
      <c r="C2023" s="2" t="s">
        <v>38</v>
      </c>
      <c r="D2023" s="2" t="s">
        <v>364</v>
      </c>
      <c r="E2023" s="2" t="s">
        <v>700</v>
      </c>
      <c r="F2023" s="2" t="s">
        <v>47</v>
      </c>
      <c r="G2023" s="2" t="s">
        <v>706</v>
      </c>
      <c r="H2023" s="2" t="s">
        <v>366</v>
      </c>
      <c r="I2023" s="2">
        <v>43</v>
      </c>
      <c r="J2023" s="2">
        <v>0.83972911963882613</v>
      </c>
      <c r="M2023" s="2" t="s">
        <v>65</v>
      </c>
      <c r="N2023" s="2" t="s">
        <v>4602</v>
      </c>
      <c r="O2023" s="2" t="s">
        <v>4603</v>
      </c>
      <c r="P2023" s="2">
        <v>0.6</v>
      </c>
    </row>
    <row r="2024" spans="1:16" ht="15.75" customHeight="1" x14ac:dyDescent="0.25">
      <c r="A2024" s="2" t="s">
        <v>190</v>
      </c>
      <c r="B2024" s="2" t="s">
        <v>37</v>
      </c>
      <c r="C2024" s="2" t="s">
        <v>38</v>
      </c>
      <c r="D2024" s="2" t="s">
        <v>364</v>
      </c>
      <c r="E2024" s="2" t="s">
        <v>700</v>
      </c>
      <c r="F2024" s="2" t="s">
        <v>47</v>
      </c>
      <c r="G2024" s="2" t="s">
        <v>711</v>
      </c>
      <c r="H2024" s="2" t="s">
        <v>366</v>
      </c>
      <c r="I2024" s="2">
        <v>44</v>
      </c>
      <c r="J2024" s="2">
        <v>0.85458612975391501</v>
      </c>
      <c r="M2024" s="2" t="s">
        <v>65</v>
      </c>
      <c r="N2024" s="2" t="s">
        <v>4604</v>
      </c>
      <c r="O2024" s="2" t="s">
        <v>4605</v>
      </c>
      <c r="P2024" s="2">
        <v>0.8</v>
      </c>
    </row>
    <row r="2025" spans="1:16" ht="15.75" customHeight="1" x14ac:dyDescent="0.25">
      <c r="A2025" s="2" t="s">
        <v>190</v>
      </c>
      <c r="B2025" s="2" t="s">
        <v>37</v>
      </c>
      <c r="C2025" s="2" t="s">
        <v>38</v>
      </c>
      <c r="D2025" s="2" t="s">
        <v>364</v>
      </c>
      <c r="E2025" s="2" t="s">
        <v>700</v>
      </c>
      <c r="F2025" s="2" t="s">
        <v>47</v>
      </c>
      <c r="G2025" s="2" t="s">
        <v>716</v>
      </c>
      <c r="H2025" s="2" t="s">
        <v>366</v>
      </c>
      <c r="I2025" s="2">
        <v>45</v>
      </c>
      <c r="J2025" s="2">
        <v>0.8392857142857143</v>
      </c>
      <c r="M2025" s="2" t="s">
        <v>65</v>
      </c>
      <c r="N2025" s="2" t="s">
        <v>4606</v>
      </c>
      <c r="O2025" s="2" t="s">
        <v>4607</v>
      </c>
      <c r="P2025" s="2">
        <v>0.9</v>
      </c>
    </row>
    <row r="2026" spans="1:16" ht="15.75" customHeight="1" x14ac:dyDescent="0.25">
      <c r="A2026" s="2" t="s">
        <v>190</v>
      </c>
      <c r="B2026" s="2" t="s">
        <v>37</v>
      </c>
      <c r="C2026" s="2" t="s">
        <v>38</v>
      </c>
      <c r="D2026" s="2" t="s">
        <v>364</v>
      </c>
      <c r="E2026" s="2" t="s">
        <v>700</v>
      </c>
      <c r="F2026" s="2" t="s">
        <v>47</v>
      </c>
      <c r="G2026" s="2" t="s">
        <v>721</v>
      </c>
      <c r="H2026" s="2" t="s">
        <v>366</v>
      </c>
      <c r="I2026" s="2">
        <v>46</v>
      </c>
      <c r="J2026" s="2">
        <v>0.83408071748878931</v>
      </c>
      <c r="M2026" s="2" t="s">
        <v>65</v>
      </c>
      <c r="N2026" s="2" t="s">
        <v>4608</v>
      </c>
      <c r="O2026" s="2" t="s">
        <v>4609</v>
      </c>
      <c r="P2026" s="2">
        <v>0.6</v>
      </c>
    </row>
    <row r="2027" spans="1:16" ht="15.75" customHeight="1" x14ac:dyDescent="0.25">
      <c r="A2027" s="2" t="s">
        <v>190</v>
      </c>
      <c r="B2027" s="2" t="s">
        <v>37</v>
      </c>
      <c r="C2027" s="2" t="s">
        <v>38</v>
      </c>
      <c r="D2027" s="2" t="s">
        <v>364</v>
      </c>
      <c r="E2027" s="2" t="s">
        <v>700</v>
      </c>
      <c r="F2027" s="2" t="s">
        <v>47</v>
      </c>
      <c r="G2027" s="2" t="s">
        <v>726</v>
      </c>
      <c r="H2027" s="2" t="s">
        <v>366</v>
      </c>
      <c r="I2027" s="2">
        <v>47</v>
      </c>
      <c r="J2027" s="2">
        <v>0.83710407239819007</v>
      </c>
      <c r="M2027" s="2" t="s">
        <v>65</v>
      </c>
      <c r="N2027" s="2" t="s">
        <v>4610</v>
      </c>
      <c r="O2027" s="2" t="s">
        <v>4611</v>
      </c>
      <c r="P2027" s="2">
        <v>0.7</v>
      </c>
    </row>
    <row r="2028" spans="1:16" ht="15.75" customHeight="1" x14ac:dyDescent="0.25">
      <c r="A2028" s="2" t="s">
        <v>190</v>
      </c>
      <c r="B2028" s="2" t="s">
        <v>37</v>
      </c>
      <c r="C2028" s="2" t="s">
        <v>38</v>
      </c>
      <c r="D2028" s="2" t="s">
        <v>364</v>
      </c>
      <c r="E2028" s="2" t="s">
        <v>700</v>
      </c>
      <c r="F2028" s="2" t="s">
        <v>47</v>
      </c>
      <c r="G2028" s="2" t="s">
        <v>731</v>
      </c>
      <c r="H2028" s="2" t="s">
        <v>366</v>
      </c>
      <c r="I2028" s="2">
        <v>48</v>
      </c>
      <c r="J2028" s="2">
        <v>0.83813747228381374</v>
      </c>
      <c r="M2028" s="2" t="s">
        <v>65</v>
      </c>
      <c r="N2028" s="2" t="s">
        <v>4612</v>
      </c>
      <c r="O2028" s="2" t="s">
        <v>4613</v>
      </c>
      <c r="P2028" s="2">
        <v>0.6</v>
      </c>
    </row>
    <row r="2029" spans="1:16" ht="15.75" customHeight="1" x14ac:dyDescent="0.25">
      <c r="A2029" s="2" t="s">
        <v>190</v>
      </c>
      <c r="B2029" s="2" t="s">
        <v>37</v>
      </c>
      <c r="C2029" s="2" t="s">
        <v>38</v>
      </c>
      <c r="D2029" s="2" t="s">
        <v>364</v>
      </c>
      <c r="E2029" s="2" t="s">
        <v>700</v>
      </c>
      <c r="F2029" s="2" t="s">
        <v>47</v>
      </c>
      <c r="G2029" s="2" t="s">
        <v>736</v>
      </c>
      <c r="H2029" s="2" t="s">
        <v>366</v>
      </c>
      <c r="I2029" s="2">
        <v>49</v>
      </c>
      <c r="J2029" s="2">
        <v>0.82648401826484019</v>
      </c>
      <c r="M2029" s="2" t="s">
        <v>65</v>
      </c>
      <c r="N2029" s="2" t="s">
        <v>4614</v>
      </c>
      <c r="O2029" s="2" t="s">
        <v>4615</v>
      </c>
      <c r="P2029" s="2">
        <v>0.7</v>
      </c>
    </row>
    <row r="2030" spans="1:16" ht="15.75" customHeight="1" x14ac:dyDescent="0.25">
      <c r="A2030" s="2" t="s">
        <v>190</v>
      </c>
      <c r="B2030" s="2" t="s">
        <v>37</v>
      </c>
      <c r="C2030" s="2" t="s">
        <v>38</v>
      </c>
      <c r="D2030" s="2" t="s">
        <v>364</v>
      </c>
      <c r="E2030" s="2" t="s">
        <v>700</v>
      </c>
      <c r="F2030" s="2" t="s">
        <v>47</v>
      </c>
      <c r="G2030" s="2" t="s">
        <v>741</v>
      </c>
      <c r="H2030" s="2" t="s">
        <v>366</v>
      </c>
      <c r="I2030" s="2">
        <v>50</v>
      </c>
      <c r="J2030" s="2">
        <v>0.82142857142857151</v>
      </c>
      <c r="M2030" s="2" t="s">
        <v>65</v>
      </c>
      <c r="N2030" s="2" t="s">
        <v>4616</v>
      </c>
      <c r="O2030" s="2" t="s">
        <v>4617</v>
      </c>
      <c r="P2030" s="2">
        <v>0.8</v>
      </c>
    </row>
    <row r="2031" spans="1:16" ht="15.75" customHeight="1" x14ac:dyDescent="0.25">
      <c r="A2031" s="2" t="s">
        <v>190</v>
      </c>
      <c r="B2031" s="2" t="s">
        <v>37</v>
      </c>
      <c r="C2031" s="2" t="s">
        <v>38</v>
      </c>
      <c r="D2031" s="2" t="s">
        <v>364</v>
      </c>
      <c r="E2031" s="2" t="s">
        <v>700</v>
      </c>
      <c r="F2031" s="2" t="s">
        <v>47</v>
      </c>
      <c r="G2031" s="2" t="s">
        <v>746</v>
      </c>
      <c r="H2031" s="2" t="s">
        <v>366</v>
      </c>
      <c r="I2031" s="2">
        <v>51</v>
      </c>
      <c r="J2031" s="2">
        <v>0.8355555555555555</v>
      </c>
      <c r="M2031" s="2" t="s">
        <v>65</v>
      </c>
      <c r="N2031" s="2" t="s">
        <v>4618</v>
      </c>
      <c r="O2031" s="2" t="s">
        <v>4619</v>
      </c>
      <c r="P2031" s="2">
        <v>0.6</v>
      </c>
    </row>
    <row r="2032" spans="1:16" ht="15.75" customHeight="1" x14ac:dyDescent="0.25">
      <c r="A2032" s="2" t="s">
        <v>190</v>
      </c>
      <c r="B2032" s="2" t="s">
        <v>37</v>
      </c>
      <c r="C2032" s="2" t="s">
        <v>38</v>
      </c>
      <c r="D2032" s="2" t="s">
        <v>364</v>
      </c>
      <c r="E2032" s="2" t="s">
        <v>700</v>
      </c>
      <c r="F2032" s="2" t="s">
        <v>47</v>
      </c>
      <c r="G2032" s="2" t="s">
        <v>751</v>
      </c>
      <c r="H2032" s="2" t="s">
        <v>366</v>
      </c>
      <c r="I2032" s="2">
        <v>52</v>
      </c>
      <c r="J2032" s="2">
        <v>0.85011185682326629</v>
      </c>
      <c r="M2032" s="2" t="s">
        <v>65</v>
      </c>
      <c r="N2032" s="2" t="s">
        <v>4620</v>
      </c>
      <c r="O2032" s="2" t="s">
        <v>4621</v>
      </c>
      <c r="P2032" s="2">
        <v>0.9</v>
      </c>
    </row>
    <row r="2033" spans="1:16" ht="15.75" customHeight="1" x14ac:dyDescent="0.25">
      <c r="A2033" s="2" t="s">
        <v>190</v>
      </c>
      <c r="B2033" s="2" t="s">
        <v>37</v>
      </c>
      <c r="C2033" s="2" t="s">
        <v>38</v>
      </c>
      <c r="D2033" s="2" t="s">
        <v>364</v>
      </c>
      <c r="E2033" s="2" t="s">
        <v>700</v>
      </c>
      <c r="F2033" s="2" t="s">
        <v>47</v>
      </c>
      <c r="G2033" s="2" t="s">
        <v>756</v>
      </c>
      <c r="H2033" s="2" t="s">
        <v>366</v>
      </c>
      <c r="I2033" s="2">
        <v>53</v>
      </c>
      <c r="J2033" s="2">
        <v>0.82683982683982682</v>
      </c>
      <c r="M2033" s="2" t="s">
        <v>65</v>
      </c>
      <c r="N2033" s="2" t="s">
        <v>4622</v>
      </c>
      <c r="O2033" s="2" t="s">
        <v>4623</v>
      </c>
      <c r="P2033" s="2">
        <v>0.6</v>
      </c>
    </row>
    <row r="2034" spans="1:16" ht="15.75" customHeight="1" x14ac:dyDescent="0.25">
      <c r="A2034" s="2" t="s">
        <v>190</v>
      </c>
      <c r="B2034" s="2" t="s">
        <v>37</v>
      </c>
      <c r="C2034" s="2" t="s">
        <v>38</v>
      </c>
      <c r="D2034" s="2" t="s">
        <v>364</v>
      </c>
      <c r="E2034" s="2" t="s">
        <v>700</v>
      </c>
      <c r="F2034" s="2" t="s">
        <v>47</v>
      </c>
      <c r="G2034" s="2" t="s">
        <v>761</v>
      </c>
      <c r="H2034" s="2" t="s">
        <v>366</v>
      </c>
      <c r="I2034" s="2">
        <v>54</v>
      </c>
      <c r="J2034" s="2">
        <v>0.8409586056644881</v>
      </c>
      <c r="M2034" s="2" t="s">
        <v>65</v>
      </c>
      <c r="N2034" s="2" t="s">
        <v>4624</v>
      </c>
      <c r="O2034" s="2" t="s">
        <v>4625</v>
      </c>
      <c r="P2034" s="2">
        <v>0.6</v>
      </c>
    </row>
    <row r="2035" spans="1:16" ht="15.75" customHeight="1" x14ac:dyDescent="0.25">
      <c r="A2035" s="2" t="s">
        <v>190</v>
      </c>
      <c r="B2035" s="2" t="s">
        <v>37</v>
      </c>
      <c r="C2035" s="2" t="s">
        <v>38</v>
      </c>
      <c r="D2035" s="2" t="s">
        <v>364</v>
      </c>
      <c r="E2035" s="2" t="s">
        <v>700</v>
      </c>
      <c r="F2035" s="2" t="s">
        <v>47</v>
      </c>
      <c r="G2035" s="2" t="s">
        <v>766</v>
      </c>
      <c r="H2035" s="2" t="s">
        <v>366</v>
      </c>
      <c r="I2035" s="2">
        <v>55</v>
      </c>
      <c r="J2035" s="2">
        <v>0.8355555555555555</v>
      </c>
      <c r="M2035" s="2" t="s">
        <v>65</v>
      </c>
      <c r="N2035" s="2" t="s">
        <v>4626</v>
      </c>
      <c r="O2035" s="2" t="s">
        <v>4627</v>
      </c>
      <c r="P2035" s="2">
        <v>0.6</v>
      </c>
    </row>
    <row r="2036" spans="1:16" ht="15.75" customHeight="1" x14ac:dyDescent="0.25">
      <c r="A2036" s="2" t="s">
        <v>190</v>
      </c>
      <c r="B2036" s="2" t="s">
        <v>37</v>
      </c>
      <c r="C2036" s="2" t="s">
        <v>38</v>
      </c>
      <c r="D2036" s="2" t="s">
        <v>364</v>
      </c>
      <c r="E2036" s="2" t="s">
        <v>700</v>
      </c>
      <c r="F2036" s="2" t="s">
        <v>47</v>
      </c>
      <c r="G2036" s="2" t="s">
        <v>771</v>
      </c>
      <c r="H2036" s="2" t="s">
        <v>366</v>
      </c>
      <c r="I2036" s="2">
        <v>56</v>
      </c>
      <c r="J2036" s="2">
        <v>0.83069977426636565</v>
      </c>
      <c r="M2036" s="2" t="s">
        <v>65</v>
      </c>
      <c r="N2036" s="2" t="s">
        <v>4628</v>
      </c>
      <c r="O2036" s="2" t="s">
        <v>4629</v>
      </c>
      <c r="P2036" s="2">
        <v>0</v>
      </c>
    </row>
    <row r="2037" spans="1:16" ht="15.75" customHeight="1" x14ac:dyDescent="0.25">
      <c r="A2037" s="2" t="s">
        <v>190</v>
      </c>
      <c r="B2037" s="2" t="s">
        <v>37</v>
      </c>
      <c r="C2037" s="2" t="s">
        <v>38</v>
      </c>
      <c r="D2037" s="2" t="s">
        <v>364</v>
      </c>
      <c r="E2037" s="2" t="s">
        <v>700</v>
      </c>
      <c r="F2037" s="2" t="s">
        <v>47</v>
      </c>
      <c r="G2037" s="2" t="s">
        <v>776</v>
      </c>
      <c r="H2037" s="2" t="s">
        <v>366</v>
      </c>
      <c r="I2037" s="2">
        <v>57</v>
      </c>
      <c r="J2037" s="2">
        <v>0.8482142857142857</v>
      </c>
      <c r="M2037" s="2" t="s">
        <v>65</v>
      </c>
      <c r="N2037" s="2" t="s">
        <v>4630</v>
      </c>
      <c r="O2037" s="2" t="s">
        <v>4631</v>
      </c>
      <c r="P2037" s="2">
        <v>0</v>
      </c>
    </row>
    <row r="2038" spans="1:16" ht="15.75" customHeight="1" x14ac:dyDescent="0.25">
      <c r="A2038" s="2" t="s">
        <v>190</v>
      </c>
      <c r="B2038" s="2" t="s">
        <v>37</v>
      </c>
      <c r="C2038" s="2" t="s">
        <v>38</v>
      </c>
      <c r="D2038" s="2" t="s">
        <v>364</v>
      </c>
      <c r="E2038" s="2" t="s">
        <v>700</v>
      </c>
      <c r="F2038" s="2" t="s">
        <v>47</v>
      </c>
      <c r="G2038" s="2" t="s">
        <v>781</v>
      </c>
      <c r="H2038" s="2" t="s">
        <v>366</v>
      </c>
      <c r="I2038" s="2">
        <v>58</v>
      </c>
      <c r="J2038" s="2">
        <v>0.82247191011235954</v>
      </c>
      <c r="M2038" s="2" t="s">
        <v>65</v>
      </c>
      <c r="N2038" s="2" t="s">
        <v>4632</v>
      </c>
      <c r="O2038" s="2" t="s">
        <v>4633</v>
      </c>
      <c r="P2038" s="2">
        <v>0</v>
      </c>
    </row>
    <row r="2039" spans="1:16" ht="15.75" customHeight="1" x14ac:dyDescent="0.25">
      <c r="A2039" s="2" t="s">
        <v>190</v>
      </c>
      <c r="B2039" s="2" t="s">
        <v>37</v>
      </c>
      <c r="C2039" s="2" t="s">
        <v>38</v>
      </c>
      <c r="D2039" s="2" t="s">
        <v>364</v>
      </c>
      <c r="E2039" s="2" t="s">
        <v>700</v>
      </c>
      <c r="F2039" s="2" t="s">
        <v>47</v>
      </c>
      <c r="G2039" s="2" t="s">
        <v>786</v>
      </c>
      <c r="H2039" s="2" t="s">
        <v>366</v>
      </c>
      <c r="I2039" s="2">
        <v>59</v>
      </c>
      <c r="J2039" s="2">
        <v>0.84187082405345204</v>
      </c>
      <c r="M2039" s="2" t="s">
        <v>65</v>
      </c>
      <c r="N2039" s="2" t="s">
        <v>4634</v>
      </c>
      <c r="O2039" s="2" t="s">
        <v>4635</v>
      </c>
      <c r="P2039" s="2">
        <v>0</v>
      </c>
    </row>
    <row r="2040" spans="1:16" ht="15.75" customHeight="1" x14ac:dyDescent="0.25">
      <c r="A2040" s="2" t="s">
        <v>190</v>
      </c>
      <c r="B2040" s="2" t="s">
        <v>37</v>
      </c>
      <c r="C2040" s="2" t="s">
        <v>38</v>
      </c>
      <c r="D2040" s="2" t="s">
        <v>364</v>
      </c>
      <c r="E2040" s="2" t="s">
        <v>700</v>
      </c>
      <c r="F2040" s="2" t="s">
        <v>47</v>
      </c>
      <c r="G2040" s="2" t="s">
        <v>791</v>
      </c>
      <c r="H2040" s="2" t="s">
        <v>366</v>
      </c>
      <c r="I2040" s="2">
        <v>60</v>
      </c>
      <c r="J2040" s="2">
        <v>0.83521444695259595</v>
      </c>
      <c r="M2040" s="2" t="s">
        <v>65</v>
      </c>
      <c r="N2040" s="2" t="s">
        <v>4636</v>
      </c>
      <c r="O2040" s="2" t="s">
        <v>4637</v>
      </c>
      <c r="P2040" s="2">
        <v>0</v>
      </c>
    </row>
    <row r="2041" spans="1:16" ht="15.75" customHeight="1" x14ac:dyDescent="0.25">
      <c r="A2041" s="2" t="s">
        <v>190</v>
      </c>
      <c r="B2041" s="2" t="s">
        <v>37</v>
      </c>
      <c r="C2041" s="2" t="s">
        <v>38</v>
      </c>
      <c r="D2041" s="2" t="s">
        <v>364</v>
      </c>
      <c r="E2041" s="2" t="s">
        <v>700</v>
      </c>
      <c r="F2041" s="2" t="s">
        <v>47</v>
      </c>
      <c r="G2041" s="2" t="s">
        <v>796</v>
      </c>
      <c r="H2041" s="2" t="s">
        <v>366</v>
      </c>
      <c r="I2041" s="2">
        <v>61</v>
      </c>
      <c r="J2041" s="2">
        <v>0.84563758389261745</v>
      </c>
      <c r="M2041" s="2" t="s">
        <v>65</v>
      </c>
      <c r="N2041" s="2" t="s">
        <v>4638</v>
      </c>
      <c r="O2041" s="2" t="s">
        <v>4639</v>
      </c>
      <c r="P2041" s="2">
        <v>0</v>
      </c>
    </row>
    <row r="2042" spans="1:16" ht="15.75" customHeight="1" x14ac:dyDescent="0.25">
      <c r="A2042" s="2" t="s">
        <v>190</v>
      </c>
      <c r="B2042" s="2" t="s">
        <v>45</v>
      </c>
      <c r="C2042" s="2" t="s">
        <v>46</v>
      </c>
      <c r="D2042" s="2" t="s">
        <v>55</v>
      </c>
      <c r="E2042" s="2" t="s">
        <v>57</v>
      </c>
      <c r="F2042" s="2" t="s">
        <v>32</v>
      </c>
      <c r="G2042" s="2" t="s">
        <v>59</v>
      </c>
      <c r="H2042" s="2" t="s">
        <v>61</v>
      </c>
      <c r="I2042" s="2">
        <v>42</v>
      </c>
      <c r="J2042" s="2">
        <v>0.71397849462365581</v>
      </c>
      <c r="K2042" s="2">
        <v>0.70638297872340428</v>
      </c>
      <c r="L2042" s="2">
        <v>0.72173913043478266</v>
      </c>
      <c r="M2042" s="2" t="s">
        <v>74</v>
      </c>
      <c r="N2042" s="2" t="s">
        <v>4640</v>
      </c>
      <c r="O2042" s="2" t="s">
        <v>4641</v>
      </c>
      <c r="P2042" s="2">
        <v>4</v>
      </c>
    </row>
    <row r="2043" spans="1:16" ht="15.75" customHeight="1" x14ac:dyDescent="0.25">
      <c r="A2043" s="2" t="s">
        <v>190</v>
      </c>
      <c r="B2043" s="2" t="s">
        <v>45</v>
      </c>
      <c r="C2043" s="2" t="s">
        <v>46</v>
      </c>
      <c r="D2043" s="2" t="s">
        <v>55</v>
      </c>
      <c r="E2043" s="2" t="s">
        <v>57</v>
      </c>
      <c r="F2043" s="2" t="s">
        <v>32</v>
      </c>
      <c r="G2043" s="2" t="s">
        <v>71</v>
      </c>
      <c r="H2043" s="2" t="s">
        <v>61</v>
      </c>
      <c r="I2043" s="2">
        <v>43</v>
      </c>
      <c r="J2043" s="2">
        <v>0.68993839835728954</v>
      </c>
      <c r="K2043" s="2">
        <v>0.65369649805447472</v>
      </c>
      <c r="L2043" s="2">
        <v>0.73043478260869565</v>
      </c>
      <c r="M2043" s="2" t="s">
        <v>74</v>
      </c>
      <c r="N2043" s="2" t="s">
        <v>4642</v>
      </c>
      <c r="O2043" s="2" t="s">
        <v>4643</v>
      </c>
      <c r="P2043" s="2">
        <v>2.4</v>
      </c>
    </row>
    <row r="2044" spans="1:16" ht="15.75" customHeight="1" x14ac:dyDescent="0.25">
      <c r="A2044" s="2" t="s">
        <v>190</v>
      </c>
      <c r="B2044" s="2" t="s">
        <v>45</v>
      </c>
      <c r="C2044" s="2" t="s">
        <v>46</v>
      </c>
      <c r="D2044" s="2" t="s">
        <v>55</v>
      </c>
      <c r="E2044" s="2" t="s">
        <v>57</v>
      </c>
      <c r="F2044" s="2" t="s">
        <v>32</v>
      </c>
      <c r="G2044" s="2" t="s">
        <v>79</v>
      </c>
      <c r="H2044" s="2" t="s">
        <v>61</v>
      </c>
      <c r="I2044" s="2">
        <v>44</v>
      </c>
      <c r="J2044" s="2">
        <v>0.71457905544147859</v>
      </c>
      <c r="K2044" s="2">
        <v>0.67704280155642027</v>
      </c>
      <c r="L2044" s="2">
        <v>0.75652173913043474</v>
      </c>
      <c r="M2044" s="2" t="s">
        <v>74</v>
      </c>
      <c r="N2044" s="2" t="s">
        <v>4644</v>
      </c>
      <c r="O2044" s="2" t="s">
        <v>4645</v>
      </c>
      <c r="P2044" s="2">
        <v>1.5</v>
      </c>
    </row>
    <row r="2045" spans="1:16" ht="15.75" customHeight="1" x14ac:dyDescent="0.25">
      <c r="A2045" s="2" t="s">
        <v>190</v>
      </c>
      <c r="B2045" s="2" t="s">
        <v>45</v>
      </c>
      <c r="C2045" s="2" t="s">
        <v>46</v>
      </c>
      <c r="D2045" s="2" t="s">
        <v>55</v>
      </c>
      <c r="E2045" s="2" t="s">
        <v>57</v>
      </c>
      <c r="F2045" s="2" t="s">
        <v>32</v>
      </c>
      <c r="G2045" s="2" t="s">
        <v>86</v>
      </c>
      <c r="H2045" s="2" t="s">
        <v>61</v>
      </c>
      <c r="I2045" s="2">
        <v>45</v>
      </c>
      <c r="J2045" s="2">
        <v>0.71487603305785119</v>
      </c>
      <c r="K2045" s="2">
        <v>0.68110236220472442</v>
      </c>
      <c r="L2045" s="2">
        <v>0.75217391304347825</v>
      </c>
      <c r="M2045" s="2" t="s">
        <v>74</v>
      </c>
      <c r="N2045" s="2" t="s">
        <v>4646</v>
      </c>
      <c r="O2045" s="2" t="s">
        <v>4647</v>
      </c>
      <c r="P2045" s="2">
        <v>1.9</v>
      </c>
    </row>
    <row r="2046" spans="1:16" ht="15.75" customHeight="1" x14ac:dyDescent="0.25">
      <c r="A2046" s="2" t="s">
        <v>190</v>
      </c>
      <c r="B2046" s="2" t="s">
        <v>45</v>
      </c>
      <c r="C2046" s="2" t="s">
        <v>46</v>
      </c>
      <c r="D2046" s="2" t="s">
        <v>55</v>
      </c>
      <c r="E2046" s="2" t="s">
        <v>57</v>
      </c>
      <c r="F2046" s="2" t="s">
        <v>32</v>
      </c>
      <c r="G2046" s="2" t="s">
        <v>93</v>
      </c>
      <c r="H2046" s="2" t="s">
        <v>61</v>
      </c>
      <c r="I2046" s="2">
        <v>46</v>
      </c>
      <c r="J2046" s="2">
        <v>0.65439672801635984</v>
      </c>
      <c r="K2046" s="2">
        <v>0.61776061776061775</v>
      </c>
      <c r="L2046" s="2">
        <v>0.69565217391304346</v>
      </c>
      <c r="M2046" s="2" t="s">
        <v>74</v>
      </c>
      <c r="N2046" s="2" t="s">
        <v>4648</v>
      </c>
      <c r="O2046" s="2" t="s">
        <v>4649</v>
      </c>
      <c r="P2046" s="2">
        <v>1.5</v>
      </c>
    </row>
    <row r="2047" spans="1:16" ht="15.75" customHeight="1" x14ac:dyDescent="0.25">
      <c r="A2047" s="2" t="s">
        <v>190</v>
      </c>
      <c r="B2047" s="2" t="s">
        <v>45</v>
      </c>
      <c r="C2047" s="2" t="s">
        <v>46</v>
      </c>
      <c r="D2047" s="2" t="s">
        <v>55</v>
      </c>
      <c r="E2047" s="2" t="s">
        <v>57</v>
      </c>
      <c r="F2047" s="2" t="s">
        <v>32</v>
      </c>
      <c r="G2047" s="2" t="s">
        <v>100</v>
      </c>
      <c r="H2047" s="2" t="s">
        <v>61</v>
      </c>
      <c r="I2047" s="2">
        <v>47</v>
      </c>
      <c r="J2047" s="2">
        <v>0.69653767820773926</v>
      </c>
      <c r="K2047" s="2">
        <v>0.65517241379310343</v>
      </c>
      <c r="L2047" s="2">
        <v>0.74347826086956526</v>
      </c>
      <c r="M2047" s="2" t="s">
        <v>74</v>
      </c>
      <c r="N2047" s="2" t="s">
        <v>4650</v>
      </c>
      <c r="O2047" s="2" t="s">
        <v>4651</v>
      </c>
      <c r="P2047" s="2">
        <v>1.4</v>
      </c>
    </row>
    <row r="2048" spans="1:16" ht="15.75" customHeight="1" x14ac:dyDescent="0.25">
      <c r="A2048" s="2" t="s">
        <v>190</v>
      </c>
      <c r="B2048" s="2" t="s">
        <v>45</v>
      </c>
      <c r="C2048" s="2" t="s">
        <v>46</v>
      </c>
      <c r="D2048" s="2" t="s">
        <v>55</v>
      </c>
      <c r="E2048" s="2" t="s">
        <v>57</v>
      </c>
      <c r="F2048" s="2" t="s">
        <v>32</v>
      </c>
      <c r="G2048" s="2" t="s">
        <v>108</v>
      </c>
      <c r="H2048" s="2" t="s">
        <v>61</v>
      </c>
      <c r="I2048" s="2">
        <v>48</v>
      </c>
      <c r="J2048" s="2">
        <v>0.61344537815126043</v>
      </c>
      <c r="K2048" s="2">
        <v>0.5934959349593496</v>
      </c>
      <c r="L2048" s="2">
        <v>0.63478260869565217</v>
      </c>
      <c r="M2048" s="2" t="s">
        <v>74</v>
      </c>
      <c r="N2048" s="2" t="s">
        <v>4652</v>
      </c>
      <c r="O2048" s="2" t="s">
        <v>4653</v>
      </c>
      <c r="P2048" s="2">
        <v>1.3</v>
      </c>
    </row>
    <row r="2049" spans="1:16" ht="15.75" customHeight="1" x14ac:dyDescent="0.25">
      <c r="A2049" s="2" t="s">
        <v>190</v>
      </c>
      <c r="B2049" s="2" t="s">
        <v>45</v>
      </c>
      <c r="C2049" s="2" t="s">
        <v>46</v>
      </c>
      <c r="D2049" s="2" t="s">
        <v>55</v>
      </c>
      <c r="E2049" s="2" t="s">
        <v>57</v>
      </c>
      <c r="F2049" s="2" t="s">
        <v>32</v>
      </c>
      <c r="G2049" s="2" t="s">
        <v>113</v>
      </c>
      <c r="H2049" s="2" t="s">
        <v>61</v>
      </c>
      <c r="I2049" s="2">
        <v>49</v>
      </c>
      <c r="J2049" s="2">
        <v>0.71982758620689657</v>
      </c>
      <c r="K2049" s="2">
        <v>0.71367521367521369</v>
      </c>
      <c r="L2049" s="2">
        <v>0.72608695652173916</v>
      </c>
      <c r="M2049" s="2" t="s">
        <v>74</v>
      </c>
      <c r="N2049" s="2" t="s">
        <v>4654</v>
      </c>
      <c r="O2049" s="2" t="s">
        <v>4655</v>
      </c>
      <c r="P2049" s="2">
        <v>1.4</v>
      </c>
    </row>
    <row r="2050" spans="1:16" ht="15.75" customHeight="1" x14ac:dyDescent="0.25">
      <c r="A2050" s="2" t="s">
        <v>190</v>
      </c>
      <c r="B2050" s="2" t="s">
        <v>45</v>
      </c>
      <c r="C2050" s="2" t="s">
        <v>46</v>
      </c>
      <c r="D2050" s="2" t="s">
        <v>55</v>
      </c>
      <c r="E2050" s="2" t="s">
        <v>57</v>
      </c>
      <c r="F2050" s="2" t="s">
        <v>32</v>
      </c>
      <c r="G2050" s="2" t="s">
        <v>118</v>
      </c>
      <c r="H2050" s="2" t="s">
        <v>61</v>
      </c>
      <c r="I2050" s="2">
        <v>50</v>
      </c>
      <c r="J2050" s="2">
        <v>0.6750524109014675</v>
      </c>
      <c r="K2050" s="2">
        <v>0.65182186234817818</v>
      </c>
      <c r="L2050" s="2">
        <v>0.7</v>
      </c>
      <c r="M2050" s="2" t="s">
        <v>74</v>
      </c>
      <c r="N2050" s="2" t="s">
        <v>4656</v>
      </c>
      <c r="O2050" s="2" t="s">
        <v>4657</v>
      </c>
      <c r="P2050" s="2">
        <v>1.6</v>
      </c>
    </row>
    <row r="2051" spans="1:16" ht="15.75" customHeight="1" x14ac:dyDescent="0.25">
      <c r="A2051" s="2" t="s">
        <v>190</v>
      </c>
      <c r="B2051" s="2" t="s">
        <v>45</v>
      </c>
      <c r="C2051" s="2" t="s">
        <v>46</v>
      </c>
      <c r="D2051" s="2" t="s">
        <v>55</v>
      </c>
      <c r="E2051" s="2" t="s">
        <v>57</v>
      </c>
      <c r="F2051" s="2" t="s">
        <v>32</v>
      </c>
      <c r="G2051" s="2" t="s">
        <v>123</v>
      </c>
      <c r="H2051" s="2" t="s">
        <v>61</v>
      </c>
      <c r="I2051" s="2">
        <v>51</v>
      </c>
      <c r="J2051" s="2">
        <v>0.72688172043010757</v>
      </c>
      <c r="K2051" s="2">
        <v>0.7191489361702128</v>
      </c>
      <c r="L2051" s="2">
        <v>0.73478260869565215</v>
      </c>
      <c r="M2051" s="2" t="s">
        <v>74</v>
      </c>
      <c r="N2051" s="2" t="s">
        <v>4658</v>
      </c>
      <c r="O2051" s="2" t="s">
        <v>4659</v>
      </c>
      <c r="P2051" s="2">
        <v>1.7</v>
      </c>
    </row>
    <row r="2052" spans="1:16" ht="15.75" customHeight="1" x14ac:dyDescent="0.25">
      <c r="A2052" s="2" t="s">
        <v>190</v>
      </c>
      <c r="B2052" s="2" t="s">
        <v>45</v>
      </c>
      <c r="C2052" s="2" t="s">
        <v>46</v>
      </c>
      <c r="D2052" s="2" t="s">
        <v>55</v>
      </c>
      <c r="E2052" s="2" t="s">
        <v>57</v>
      </c>
      <c r="F2052" s="2" t="s">
        <v>32</v>
      </c>
      <c r="G2052" s="2" t="s">
        <v>128</v>
      </c>
      <c r="H2052" s="2" t="s">
        <v>61</v>
      </c>
      <c r="I2052" s="2">
        <v>52</v>
      </c>
      <c r="J2052" s="2">
        <v>0.58872651356993733</v>
      </c>
      <c r="K2052" s="2">
        <v>0.5662650602409639</v>
      </c>
      <c r="L2052" s="2">
        <v>0.61304347826086958</v>
      </c>
      <c r="M2052" s="2" t="s">
        <v>74</v>
      </c>
      <c r="N2052" s="2" t="s">
        <v>4660</v>
      </c>
      <c r="O2052" s="2" t="s">
        <v>4661</v>
      </c>
      <c r="P2052" s="2">
        <v>1.9</v>
      </c>
    </row>
    <row r="2053" spans="1:16" ht="15.75" customHeight="1" x14ac:dyDescent="0.25">
      <c r="A2053" s="2" t="s">
        <v>190</v>
      </c>
      <c r="B2053" s="2" t="s">
        <v>45</v>
      </c>
      <c r="C2053" s="2" t="s">
        <v>46</v>
      </c>
      <c r="D2053" s="2" t="s">
        <v>55</v>
      </c>
      <c r="E2053" s="2" t="s">
        <v>57</v>
      </c>
      <c r="F2053" s="2" t="s">
        <v>32</v>
      </c>
      <c r="G2053" s="2" t="s">
        <v>133</v>
      </c>
      <c r="H2053" s="2" t="s">
        <v>61</v>
      </c>
      <c r="I2053" s="2">
        <v>53</v>
      </c>
      <c r="J2053" s="2">
        <v>0.70315789473684209</v>
      </c>
      <c r="K2053" s="2">
        <v>0.68163265306122445</v>
      </c>
      <c r="L2053" s="2">
        <v>0.72608695652173916</v>
      </c>
      <c r="M2053" s="2" t="s">
        <v>74</v>
      </c>
      <c r="N2053" s="2" t="s">
        <v>4662</v>
      </c>
      <c r="O2053" s="2" t="s">
        <v>4663</v>
      </c>
      <c r="P2053" s="2">
        <v>1.5</v>
      </c>
    </row>
    <row r="2054" spans="1:16" ht="15.75" customHeight="1" x14ac:dyDescent="0.25">
      <c r="A2054" s="2" t="s">
        <v>190</v>
      </c>
      <c r="B2054" s="2" t="s">
        <v>45</v>
      </c>
      <c r="C2054" s="2" t="s">
        <v>46</v>
      </c>
      <c r="D2054" s="2" t="s">
        <v>55</v>
      </c>
      <c r="E2054" s="2" t="s">
        <v>57</v>
      </c>
      <c r="F2054" s="2" t="s">
        <v>32</v>
      </c>
      <c r="G2054" s="2" t="s">
        <v>138</v>
      </c>
      <c r="H2054" s="2" t="s">
        <v>61</v>
      </c>
      <c r="I2054" s="2">
        <v>54</v>
      </c>
      <c r="J2054" s="2">
        <v>0.70940170940170943</v>
      </c>
      <c r="K2054" s="2">
        <v>0.69747899159663862</v>
      </c>
      <c r="L2054" s="2">
        <v>0.72173913043478266</v>
      </c>
      <c r="M2054" s="2" t="s">
        <v>74</v>
      </c>
      <c r="N2054" s="2" t="s">
        <v>4664</v>
      </c>
      <c r="O2054" s="2" t="s">
        <v>4665</v>
      </c>
      <c r="P2054" s="2">
        <v>1.5</v>
      </c>
    </row>
    <row r="2055" spans="1:16" ht="15.75" customHeight="1" x14ac:dyDescent="0.25">
      <c r="A2055" s="2" t="s">
        <v>190</v>
      </c>
      <c r="B2055" s="2" t="s">
        <v>45</v>
      </c>
      <c r="C2055" s="2" t="s">
        <v>46</v>
      </c>
      <c r="D2055" s="2" t="s">
        <v>55</v>
      </c>
      <c r="E2055" s="2" t="s">
        <v>57</v>
      </c>
      <c r="F2055" s="2" t="s">
        <v>32</v>
      </c>
      <c r="G2055" s="2" t="s">
        <v>143</v>
      </c>
      <c r="H2055" s="2" t="s">
        <v>61</v>
      </c>
      <c r="I2055" s="2">
        <v>55</v>
      </c>
      <c r="J2055" s="2">
        <v>0.69278350515463916</v>
      </c>
      <c r="K2055" s="2">
        <v>0.6588235294117647</v>
      </c>
      <c r="L2055" s="2">
        <v>0.73043478260869565</v>
      </c>
      <c r="M2055" s="2" t="s">
        <v>74</v>
      </c>
      <c r="N2055" s="2" t="s">
        <v>4666</v>
      </c>
      <c r="O2055" s="2" t="s">
        <v>4667</v>
      </c>
      <c r="P2055" s="2">
        <v>1.4</v>
      </c>
    </row>
    <row r="2056" spans="1:16" ht="15.75" customHeight="1" x14ac:dyDescent="0.25">
      <c r="A2056" s="2" t="s">
        <v>190</v>
      </c>
      <c r="B2056" s="2" t="s">
        <v>45</v>
      </c>
      <c r="C2056" s="2" t="s">
        <v>46</v>
      </c>
      <c r="D2056" s="2" t="s">
        <v>55</v>
      </c>
      <c r="E2056" s="2" t="s">
        <v>57</v>
      </c>
      <c r="F2056" s="2" t="s">
        <v>32</v>
      </c>
      <c r="G2056" s="2" t="s">
        <v>149</v>
      </c>
      <c r="H2056" s="2" t="s">
        <v>61</v>
      </c>
      <c r="I2056" s="2">
        <v>56</v>
      </c>
      <c r="J2056" s="2">
        <v>0.70564516129032262</v>
      </c>
      <c r="K2056" s="2">
        <v>0.65789473684210531</v>
      </c>
      <c r="L2056" s="2">
        <v>0.76086956521739135</v>
      </c>
      <c r="M2056" s="2" t="s">
        <v>74</v>
      </c>
      <c r="N2056" s="2" t="s">
        <v>4668</v>
      </c>
      <c r="O2056" s="2" t="s">
        <v>4669</v>
      </c>
      <c r="P2056" s="2">
        <v>1.4</v>
      </c>
    </row>
    <row r="2057" spans="1:16" ht="15.75" customHeight="1" x14ac:dyDescent="0.25">
      <c r="A2057" s="2" t="s">
        <v>190</v>
      </c>
      <c r="B2057" s="2" t="s">
        <v>45</v>
      </c>
      <c r="C2057" s="2" t="s">
        <v>46</v>
      </c>
      <c r="D2057" s="2" t="s">
        <v>55</v>
      </c>
      <c r="E2057" s="2" t="s">
        <v>57</v>
      </c>
      <c r="F2057" s="2" t="s">
        <v>32</v>
      </c>
      <c r="G2057" s="2" t="s">
        <v>154</v>
      </c>
      <c r="H2057" s="2" t="s">
        <v>61</v>
      </c>
      <c r="I2057" s="2">
        <v>57</v>
      </c>
      <c r="J2057" s="2">
        <v>0.68442622950819676</v>
      </c>
      <c r="K2057" s="2">
        <v>0.6472868217054264</v>
      </c>
      <c r="L2057" s="2">
        <v>0.72608695652173916</v>
      </c>
      <c r="M2057" s="2" t="s">
        <v>74</v>
      </c>
      <c r="N2057" s="2" t="s">
        <v>4670</v>
      </c>
      <c r="O2057" s="2" t="s">
        <v>4671</v>
      </c>
      <c r="P2057" s="2">
        <v>1.8</v>
      </c>
    </row>
    <row r="2058" spans="1:16" ht="15.75" customHeight="1" x14ac:dyDescent="0.25">
      <c r="A2058" s="2" t="s">
        <v>190</v>
      </c>
      <c r="B2058" s="2" t="s">
        <v>45</v>
      </c>
      <c r="C2058" s="2" t="s">
        <v>46</v>
      </c>
      <c r="D2058" s="2" t="s">
        <v>55</v>
      </c>
      <c r="E2058" s="2" t="s">
        <v>57</v>
      </c>
      <c r="F2058" s="2" t="s">
        <v>32</v>
      </c>
      <c r="G2058" s="2" t="s">
        <v>159</v>
      </c>
      <c r="H2058" s="2" t="s">
        <v>61</v>
      </c>
      <c r="I2058" s="2">
        <v>58</v>
      </c>
      <c r="J2058" s="2">
        <v>0.67209775967413443</v>
      </c>
      <c r="K2058" s="2">
        <v>0.63218390804597702</v>
      </c>
      <c r="L2058" s="2">
        <v>0.71739130434782605</v>
      </c>
      <c r="M2058" s="2" t="s">
        <v>74</v>
      </c>
      <c r="N2058" s="2" t="s">
        <v>4672</v>
      </c>
      <c r="O2058" s="2" t="s">
        <v>4673</v>
      </c>
      <c r="P2058" s="2">
        <v>1.4</v>
      </c>
    </row>
    <row r="2059" spans="1:16" ht="15.75" customHeight="1" x14ac:dyDescent="0.25">
      <c r="A2059" s="2" t="s">
        <v>190</v>
      </c>
      <c r="B2059" s="2" t="s">
        <v>45</v>
      </c>
      <c r="C2059" s="2" t="s">
        <v>46</v>
      </c>
      <c r="D2059" s="2" t="s">
        <v>55</v>
      </c>
      <c r="E2059" s="2" t="s">
        <v>57</v>
      </c>
      <c r="F2059" s="2" t="s">
        <v>32</v>
      </c>
      <c r="G2059" s="2" t="s">
        <v>164</v>
      </c>
      <c r="H2059" s="2" t="s">
        <v>61</v>
      </c>
      <c r="I2059" s="2">
        <v>59</v>
      </c>
      <c r="J2059" s="2">
        <v>0.69230769230769229</v>
      </c>
      <c r="K2059" s="2">
        <v>0.64772727272727271</v>
      </c>
      <c r="L2059" s="2">
        <v>0.74347826086956526</v>
      </c>
      <c r="M2059" s="2" t="s">
        <v>74</v>
      </c>
      <c r="N2059" s="2" t="s">
        <v>4674</v>
      </c>
      <c r="O2059" s="2" t="s">
        <v>4675</v>
      </c>
      <c r="P2059" s="2">
        <v>1.4</v>
      </c>
    </row>
    <row r="2060" spans="1:16" ht="15.75" customHeight="1" x14ac:dyDescent="0.25">
      <c r="A2060" s="2" t="s">
        <v>190</v>
      </c>
      <c r="B2060" s="2" t="s">
        <v>45</v>
      </c>
      <c r="C2060" s="2" t="s">
        <v>46</v>
      </c>
      <c r="D2060" s="2" t="s">
        <v>55</v>
      </c>
      <c r="E2060" s="2" t="s">
        <v>57</v>
      </c>
      <c r="F2060" s="2" t="s">
        <v>32</v>
      </c>
      <c r="G2060" s="2" t="s">
        <v>169</v>
      </c>
      <c r="H2060" s="2" t="s">
        <v>61</v>
      </c>
      <c r="I2060" s="2">
        <v>60</v>
      </c>
      <c r="J2060" s="2">
        <v>0.70303030303030301</v>
      </c>
      <c r="K2060" s="2">
        <v>0.65660377358490563</v>
      </c>
      <c r="L2060" s="2">
        <v>0.75652173913043474</v>
      </c>
      <c r="M2060" s="2" t="s">
        <v>74</v>
      </c>
      <c r="N2060" s="2" t="s">
        <v>4676</v>
      </c>
      <c r="O2060" s="2" t="s">
        <v>4677</v>
      </c>
      <c r="P2060" s="2">
        <v>1.6</v>
      </c>
    </row>
    <row r="2061" spans="1:16" ht="15.75" customHeight="1" x14ac:dyDescent="0.25">
      <c r="A2061" s="2" t="s">
        <v>190</v>
      </c>
      <c r="B2061" s="2" t="s">
        <v>45</v>
      </c>
      <c r="C2061" s="2" t="s">
        <v>46</v>
      </c>
      <c r="D2061" s="2" t="s">
        <v>55</v>
      </c>
      <c r="E2061" s="2" t="s">
        <v>57</v>
      </c>
      <c r="F2061" s="2" t="s">
        <v>32</v>
      </c>
      <c r="G2061" s="2" t="s">
        <v>174</v>
      </c>
      <c r="H2061" s="2" t="s">
        <v>61</v>
      </c>
      <c r="I2061" s="2">
        <v>61</v>
      </c>
      <c r="J2061" s="2">
        <v>0.71929824561403499</v>
      </c>
      <c r="K2061" s="2">
        <v>0.72566371681415931</v>
      </c>
      <c r="L2061" s="2">
        <v>0.71304347826086956</v>
      </c>
      <c r="M2061" s="2" t="s">
        <v>74</v>
      </c>
      <c r="N2061" s="2" t="s">
        <v>4678</v>
      </c>
      <c r="O2061" s="2" t="s">
        <v>4679</v>
      </c>
      <c r="P2061" s="2">
        <v>1.4</v>
      </c>
    </row>
    <row r="2062" spans="1:16" ht="15.75" customHeight="1" x14ac:dyDescent="0.25">
      <c r="A2062" s="2" t="s">
        <v>190</v>
      </c>
      <c r="B2062" s="2" t="s">
        <v>45</v>
      </c>
      <c r="C2062" s="2" t="s">
        <v>46</v>
      </c>
      <c r="D2062" s="2" t="s">
        <v>55</v>
      </c>
      <c r="E2062" s="2" t="s">
        <v>179</v>
      </c>
      <c r="F2062" s="2" t="s">
        <v>12</v>
      </c>
      <c r="G2062" s="2" t="s">
        <v>180</v>
      </c>
      <c r="H2062" s="2" t="s">
        <v>182</v>
      </c>
      <c r="I2062" s="2">
        <v>42</v>
      </c>
      <c r="J2062" s="2">
        <v>0.69209809264305178</v>
      </c>
      <c r="K2062" s="2">
        <v>0.64141414141414144</v>
      </c>
      <c r="L2062" s="2">
        <v>0.75147928994082835</v>
      </c>
      <c r="M2062" s="2" t="s">
        <v>74</v>
      </c>
      <c r="N2062" s="2" t="s">
        <v>4680</v>
      </c>
      <c r="O2062" s="2" t="s">
        <v>4681</v>
      </c>
      <c r="P2062" s="2">
        <v>1.5</v>
      </c>
    </row>
    <row r="2063" spans="1:16" ht="15.75" customHeight="1" x14ac:dyDescent="0.25">
      <c r="A2063" s="2" t="s">
        <v>190</v>
      </c>
      <c r="B2063" s="2" t="s">
        <v>45</v>
      </c>
      <c r="C2063" s="2" t="s">
        <v>46</v>
      </c>
      <c r="D2063" s="2" t="s">
        <v>55</v>
      </c>
      <c r="E2063" s="2" t="s">
        <v>179</v>
      </c>
      <c r="F2063" s="2" t="s">
        <v>12</v>
      </c>
      <c r="G2063" s="2" t="s">
        <v>186</v>
      </c>
      <c r="H2063" s="2" t="s">
        <v>182</v>
      </c>
      <c r="I2063" s="2">
        <v>43</v>
      </c>
      <c r="J2063" s="2">
        <v>0.70680628272251322</v>
      </c>
      <c r="K2063" s="2">
        <v>0.63380281690140849</v>
      </c>
      <c r="L2063" s="2">
        <v>0.79881656804733725</v>
      </c>
      <c r="M2063" s="2" t="s">
        <v>74</v>
      </c>
      <c r="N2063" s="2" t="s">
        <v>4682</v>
      </c>
      <c r="O2063" s="2" t="s">
        <v>4683</v>
      </c>
      <c r="P2063" s="2">
        <v>1.7</v>
      </c>
    </row>
    <row r="2064" spans="1:16" ht="15.75" customHeight="1" x14ac:dyDescent="0.25">
      <c r="A2064" s="2" t="s">
        <v>190</v>
      </c>
      <c r="B2064" s="2" t="s">
        <v>45</v>
      </c>
      <c r="C2064" s="2" t="s">
        <v>46</v>
      </c>
      <c r="D2064" s="2" t="s">
        <v>55</v>
      </c>
      <c r="E2064" s="2" t="s">
        <v>179</v>
      </c>
      <c r="F2064" s="2" t="s">
        <v>12</v>
      </c>
      <c r="G2064" s="2" t="s">
        <v>192</v>
      </c>
      <c r="H2064" s="2" t="s">
        <v>182</v>
      </c>
      <c r="I2064" s="2">
        <v>44</v>
      </c>
      <c r="J2064" s="2">
        <v>0.70933333333333337</v>
      </c>
      <c r="K2064" s="2">
        <v>0.64563106796116509</v>
      </c>
      <c r="L2064" s="2">
        <v>0.78698224852071008</v>
      </c>
      <c r="M2064" s="2" t="s">
        <v>74</v>
      </c>
      <c r="N2064" s="2" t="s">
        <v>4684</v>
      </c>
      <c r="O2064" s="2" t="s">
        <v>4685</v>
      </c>
      <c r="P2064" s="2">
        <v>1.3</v>
      </c>
    </row>
    <row r="2065" spans="1:16" ht="15.75" customHeight="1" x14ac:dyDescent="0.25">
      <c r="A2065" s="2" t="s">
        <v>190</v>
      </c>
      <c r="B2065" s="2" t="s">
        <v>45</v>
      </c>
      <c r="C2065" s="2" t="s">
        <v>46</v>
      </c>
      <c r="D2065" s="2" t="s">
        <v>55</v>
      </c>
      <c r="E2065" s="2" t="s">
        <v>179</v>
      </c>
      <c r="F2065" s="2" t="s">
        <v>12</v>
      </c>
      <c r="G2065" s="2" t="s">
        <v>197</v>
      </c>
      <c r="H2065" s="2" t="s">
        <v>182</v>
      </c>
      <c r="I2065" s="2">
        <v>45</v>
      </c>
      <c r="J2065" s="2">
        <v>0.72928176795580113</v>
      </c>
      <c r="K2065" s="2">
        <v>0.68393782383419688</v>
      </c>
      <c r="L2065" s="2">
        <v>0.78106508875739644</v>
      </c>
      <c r="M2065" s="2" t="s">
        <v>74</v>
      </c>
      <c r="N2065" s="2" t="s">
        <v>4686</v>
      </c>
      <c r="O2065" s="2" t="s">
        <v>4687</v>
      </c>
      <c r="P2065" s="2">
        <v>1.5</v>
      </c>
    </row>
    <row r="2066" spans="1:16" ht="15.75" customHeight="1" x14ac:dyDescent="0.25">
      <c r="A2066" s="2" t="s">
        <v>190</v>
      </c>
      <c r="B2066" s="2" t="s">
        <v>45</v>
      </c>
      <c r="C2066" s="2" t="s">
        <v>46</v>
      </c>
      <c r="D2066" s="2" t="s">
        <v>55</v>
      </c>
      <c r="E2066" s="2" t="s">
        <v>179</v>
      </c>
      <c r="F2066" s="2" t="s">
        <v>12</v>
      </c>
      <c r="G2066" s="2" t="s">
        <v>202</v>
      </c>
      <c r="H2066" s="2" t="s">
        <v>182</v>
      </c>
      <c r="I2066" s="2">
        <v>46</v>
      </c>
      <c r="J2066" s="2">
        <v>0.70430107526881713</v>
      </c>
      <c r="K2066" s="2">
        <v>0.64532019704433496</v>
      </c>
      <c r="L2066" s="2">
        <v>0.7751479289940828</v>
      </c>
      <c r="M2066" s="2" t="s">
        <v>74</v>
      </c>
      <c r="N2066" s="2" t="s">
        <v>4688</v>
      </c>
      <c r="O2066" s="2" t="s">
        <v>4689</v>
      </c>
      <c r="P2066" s="2">
        <v>1.5</v>
      </c>
    </row>
    <row r="2067" spans="1:16" ht="15.75" customHeight="1" x14ac:dyDescent="0.25">
      <c r="A2067" s="2" t="s">
        <v>190</v>
      </c>
      <c r="B2067" s="2" t="s">
        <v>45</v>
      </c>
      <c r="C2067" s="2" t="s">
        <v>46</v>
      </c>
      <c r="D2067" s="2" t="s">
        <v>55</v>
      </c>
      <c r="E2067" s="2" t="s">
        <v>179</v>
      </c>
      <c r="F2067" s="2" t="s">
        <v>12</v>
      </c>
      <c r="G2067" s="2" t="s">
        <v>207</v>
      </c>
      <c r="H2067" s="2" t="s">
        <v>182</v>
      </c>
      <c r="I2067" s="2">
        <v>47</v>
      </c>
      <c r="J2067" s="2">
        <v>0.70085470085470081</v>
      </c>
      <c r="K2067" s="2">
        <v>0.67582417582417587</v>
      </c>
      <c r="L2067" s="2">
        <v>0.72781065088757402</v>
      </c>
      <c r="M2067" s="2" t="s">
        <v>74</v>
      </c>
      <c r="N2067" s="2" t="s">
        <v>4690</v>
      </c>
      <c r="O2067" s="2" t="s">
        <v>4691</v>
      </c>
      <c r="P2067" s="2">
        <v>1.3</v>
      </c>
    </row>
    <row r="2068" spans="1:16" ht="15.75" customHeight="1" x14ac:dyDescent="0.25">
      <c r="A2068" s="2" t="s">
        <v>190</v>
      </c>
      <c r="B2068" s="2" t="s">
        <v>45</v>
      </c>
      <c r="C2068" s="2" t="s">
        <v>46</v>
      </c>
      <c r="D2068" s="2" t="s">
        <v>55</v>
      </c>
      <c r="E2068" s="2" t="s">
        <v>179</v>
      </c>
      <c r="F2068" s="2" t="s">
        <v>12</v>
      </c>
      <c r="G2068" s="2" t="s">
        <v>212</v>
      </c>
      <c r="H2068" s="2" t="s">
        <v>182</v>
      </c>
      <c r="I2068" s="2">
        <v>48</v>
      </c>
      <c r="J2068" s="2">
        <v>0.73224043715846998</v>
      </c>
      <c r="K2068" s="2">
        <v>0.68020304568527923</v>
      </c>
      <c r="L2068" s="2">
        <v>0.79289940828402372</v>
      </c>
      <c r="M2068" s="2" t="s">
        <v>74</v>
      </c>
      <c r="N2068" s="2" t="s">
        <v>4692</v>
      </c>
      <c r="O2068" s="2" t="s">
        <v>4693</v>
      </c>
      <c r="P2068" s="2">
        <v>1.3</v>
      </c>
    </row>
    <row r="2069" spans="1:16" ht="15.75" customHeight="1" x14ac:dyDescent="0.25">
      <c r="A2069" s="2" t="s">
        <v>190</v>
      </c>
      <c r="B2069" s="2" t="s">
        <v>45</v>
      </c>
      <c r="C2069" s="2" t="s">
        <v>46</v>
      </c>
      <c r="D2069" s="2" t="s">
        <v>55</v>
      </c>
      <c r="E2069" s="2" t="s">
        <v>179</v>
      </c>
      <c r="F2069" s="2" t="s">
        <v>12</v>
      </c>
      <c r="G2069" s="2" t="s">
        <v>217</v>
      </c>
      <c r="H2069" s="2" t="s">
        <v>182</v>
      </c>
      <c r="I2069" s="2">
        <v>49</v>
      </c>
      <c r="J2069" s="2">
        <v>0.75428571428571434</v>
      </c>
      <c r="K2069" s="2">
        <v>0.72928176795580113</v>
      </c>
      <c r="L2069" s="2">
        <v>0.78106508875739644</v>
      </c>
      <c r="M2069" s="2" t="s">
        <v>74</v>
      </c>
      <c r="N2069" s="2" t="s">
        <v>4694</v>
      </c>
      <c r="O2069" s="2" t="s">
        <v>4695</v>
      </c>
      <c r="P2069" s="2">
        <v>1.3</v>
      </c>
    </row>
    <row r="2070" spans="1:16" ht="15.75" customHeight="1" x14ac:dyDescent="0.25">
      <c r="A2070" s="2" t="s">
        <v>190</v>
      </c>
      <c r="B2070" s="2" t="s">
        <v>45</v>
      </c>
      <c r="C2070" s="2" t="s">
        <v>46</v>
      </c>
      <c r="D2070" s="2" t="s">
        <v>55</v>
      </c>
      <c r="E2070" s="2" t="s">
        <v>179</v>
      </c>
      <c r="F2070" s="2" t="s">
        <v>12</v>
      </c>
      <c r="G2070" s="2" t="s">
        <v>222</v>
      </c>
      <c r="H2070" s="2" t="s">
        <v>182</v>
      </c>
      <c r="I2070" s="2">
        <v>50</v>
      </c>
      <c r="J2070" s="2">
        <v>0.74220963172804533</v>
      </c>
      <c r="K2070" s="2">
        <v>0.71195652173913049</v>
      </c>
      <c r="L2070" s="2">
        <v>0.7751479289940828</v>
      </c>
      <c r="M2070" s="2" t="s">
        <v>74</v>
      </c>
      <c r="N2070" s="2" t="s">
        <v>4696</v>
      </c>
      <c r="O2070" s="2" t="s">
        <v>4697</v>
      </c>
      <c r="P2070" s="2">
        <v>1.2</v>
      </c>
    </row>
    <row r="2071" spans="1:16" ht="15.75" customHeight="1" x14ac:dyDescent="0.25">
      <c r="A2071" s="2" t="s">
        <v>190</v>
      </c>
      <c r="B2071" s="2" t="s">
        <v>45</v>
      </c>
      <c r="C2071" s="2" t="s">
        <v>46</v>
      </c>
      <c r="D2071" s="2" t="s">
        <v>55</v>
      </c>
      <c r="E2071" s="2" t="s">
        <v>179</v>
      </c>
      <c r="F2071" s="2" t="s">
        <v>12</v>
      </c>
      <c r="G2071" s="2" t="s">
        <v>227</v>
      </c>
      <c r="H2071" s="2" t="s">
        <v>182</v>
      </c>
      <c r="I2071" s="2">
        <v>51</v>
      </c>
      <c r="J2071" s="2">
        <v>0.71098265895953761</v>
      </c>
      <c r="K2071" s="2">
        <v>0.69491525423728817</v>
      </c>
      <c r="L2071" s="2">
        <v>0.72781065088757402</v>
      </c>
      <c r="M2071" s="2" t="s">
        <v>74</v>
      </c>
      <c r="N2071" s="2" t="s">
        <v>4698</v>
      </c>
      <c r="O2071" s="2" t="s">
        <v>4699</v>
      </c>
      <c r="P2071" s="2">
        <v>1.7</v>
      </c>
    </row>
    <row r="2072" spans="1:16" ht="15.75" customHeight="1" x14ac:dyDescent="0.25">
      <c r="A2072" s="2" t="s">
        <v>190</v>
      </c>
      <c r="B2072" s="2" t="s">
        <v>45</v>
      </c>
      <c r="C2072" s="2" t="s">
        <v>46</v>
      </c>
      <c r="D2072" s="2" t="s">
        <v>55</v>
      </c>
      <c r="E2072" s="2" t="s">
        <v>179</v>
      </c>
      <c r="F2072" s="2" t="s">
        <v>12</v>
      </c>
      <c r="G2072" s="2" t="s">
        <v>232</v>
      </c>
      <c r="H2072" s="2" t="s">
        <v>182</v>
      </c>
      <c r="I2072" s="2">
        <v>52</v>
      </c>
      <c r="J2072" s="2">
        <v>0.74486803519061573</v>
      </c>
      <c r="K2072" s="2">
        <v>0.73837209302325579</v>
      </c>
      <c r="L2072" s="2">
        <v>0.75147928994082835</v>
      </c>
      <c r="M2072" s="2" t="s">
        <v>74</v>
      </c>
      <c r="N2072" s="2" t="s">
        <v>4700</v>
      </c>
      <c r="O2072" s="2" t="s">
        <v>4701</v>
      </c>
      <c r="P2072" s="2">
        <v>1.5</v>
      </c>
    </row>
    <row r="2073" spans="1:16" ht="15.75" customHeight="1" x14ac:dyDescent="0.25">
      <c r="A2073" s="2" t="s">
        <v>190</v>
      </c>
      <c r="B2073" s="2" t="s">
        <v>45</v>
      </c>
      <c r="C2073" s="2" t="s">
        <v>46</v>
      </c>
      <c r="D2073" s="2" t="s">
        <v>55</v>
      </c>
      <c r="E2073" s="2" t="s">
        <v>179</v>
      </c>
      <c r="F2073" s="2" t="s">
        <v>12</v>
      </c>
      <c r="G2073" s="2" t="s">
        <v>237</v>
      </c>
      <c r="H2073" s="2" t="s">
        <v>182</v>
      </c>
      <c r="I2073" s="2">
        <v>53</v>
      </c>
      <c r="J2073" s="2">
        <v>0.72386058981233237</v>
      </c>
      <c r="K2073" s="2">
        <v>0.66176470588235292</v>
      </c>
      <c r="L2073" s="2">
        <v>0.79881656804733725</v>
      </c>
      <c r="M2073" s="2" t="s">
        <v>74</v>
      </c>
      <c r="N2073" s="2" t="s">
        <v>4702</v>
      </c>
      <c r="O2073" s="2" t="s">
        <v>4703</v>
      </c>
      <c r="P2073" s="2">
        <v>1.5</v>
      </c>
    </row>
    <row r="2074" spans="1:16" ht="15.75" customHeight="1" x14ac:dyDescent="0.25">
      <c r="A2074" s="2" t="s">
        <v>190</v>
      </c>
      <c r="B2074" s="2" t="s">
        <v>45</v>
      </c>
      <c r="C2074" s="2" t="s">
        <v>46</v>
      </c>
      <c r="D2074" s="2" t="s">
        <v>55</v>
      </c>
      <c r="E2074" s="2" t="s">
        <v>179</v>
      </c>
      <c r="F2074" s="2" t="s">
        <v>12</v>
      </c>
      <c r="G2074" s="2" t="s">
        <v>242</v>
      </c>
      <c r="H2074" s="2" t="s">
        <v>182</v>
      </c>
      <c r="I2074" s="2">
        <v>54</v>
      </c>
      <c r="J2074" s="2">
        <v>0.74114441416893728</v>
      </c>
      <c r="K2074" s="2">
        <v>0.68686868686868685</v>
      </c>
      <c r="L2074" s="2">
        <v>0.80473372781065089</v>
      </c>
      <c r="M2074" s="2" t="s">
        <v>74</v>
      </c>
      <c r="N2074" s="2" t="s">
        <v>4704</v>
      </c>
      <c r="O2074" s="2" t="s">
        <v>4705</v>
      </c>
      <c r="P2074" s="2">
        <v>1.3</v>
      </c>
    </row>
    <row r="2075" spans="1:16" ht="15.75" customHeight="1" x14ac:dyDescent="0.25">
      <c r="A2075" s="2" t="s">
        <v>190</v>
      </c>
      <c r="B2075" s="2" t="s">
        <v>45</v>
      </c>
      <c r="C2075" s="2" t="s">
        <v>46</v>
      </c>
      <c r="D2075" s="2" t="s">
        <v>55</v>
      </c>
      <c r="E2075" s="2" t="s">
        <v>179</v>
      </c>
      <c r="F2075" s="2" t="s">
        <v>12</v>
      </c>
      <c r="G2075" s="2" t="s">
        <v>247</v>
      </c>
      <c r="H2075" s="2" t="s">
        <v>182</v>
      </c>
      <c r="I2075" s="2">
        <v>55</v>
      </c>
      <c r="J2075" s="2">
        <v>0.72677595628415292</v>
      </c>
      <c r="K2075" s="2">
        <v>0.67512690355329952</v>
      </c>
      <c r="L2075" s="2">
        <v>0.78698224852071008</v>
      </c>
      <c r="M2075" s="2" t="s">
        <v>74</v>
      </c>
      <c r="N2075" s="2" t="s">
        <v>4706</v>
      </c>
      <c r="O2075" s="2" t="s">
        <v>4707</v>
      </c>
      <c r="P2075" s="2">
        <v>1.5</v>
      </c>
    </row>
    <row r="2076" spans="1:16" ht="15.75" customHeight="1" x14ac:dyDescent="0.25">
      <c r="A2076" s="2" t="s">
        <v>190</v>
      </c>
      <c r="B2076" s="2" t="s">
        <v>45</v>
      </c>
      <c r="C2076" s="2" t="s">
        <v>46</v>
      </c>
      <c r="D2076" s="2" t="s">
        <v>55</v>
      </c>
      <c r="E2076" s="2" t="s">
        <v>179</v>
      </c>
      <c r="F2076" s="2" t="s">
        <v>12</v>
      </c>
      <c r="G2076" s="2" t="s">
        <v>252</v>
      </c>
      <c r="H2076" s="2" t="s">
        <v>182</v>
      </c>
      <c r="I2076" s="2">
        <v>56</v>
      </c>
      <c r="J2076" s="2">
        <v>0.76878612716763006</v>
      </c>
      <c r="K2076" s="2">
        <v>0.75141242937853103</v>
      </c>
      <c r="L2076" s="2">
        <v>0.78698224852071008</v>
      </c>
      <c r="M2076" s="2" t="s">
        <v>74</v>
      </c>
      <c r="N2076" s="2" t="s">
        <v>4708</v>
      </c>
      <c r="O2076" s="2" t="s">
        <v>4709</v>
      </c>
      <c r="P2076" s="2">
        <v>1.5</v>
      </c>
    </row>
    <row r="2077" spans="1:16" ht="15.75" customHeight="1" x14ac:dyDescent="0.25">
      <c r="A2077" s="2" t="s">
        <v>190</v>
      </c>
      <c r="B2077" s="2" t="s">
        <v>45</v>
      </c>
      <c r="C2077" s="2" t="s">
        <v>46</v>
      </c>
      <c r="D2077" s="2" t="s">
        <v>55</v>
      </c>
      <c r="E2077" s="2" t="s">
        <v>179</v>
      </c>
      <c r="F2077" s="2" t="s">
        <v>12</v>
      </c>
      <c r="G2077" s="2" t="s">
        <v>257</v>
      </c>
      <c r="H2077" s="2" t="s">
        <v>182</v>
      </c>
      <c r="I2077" s="2">
        <v>57</v>
      </c>
      <c r="J2077" s="2">
        <v>0.70731707317073167</v>
      </c>
      <c r="K2077" s="2">
        <v>0.72955974842767291</v>
      </c>
      <c r="L2077" s="2">
        <v>0.68639053254437865</v>
      </c>
      <c r="M2077" s="2" t="s">
        <v>74</v>
      </c>
      <c r="N2077" s="2" t="s">
        <v>4710</v>
      </c>
      <c r="O2077" s="2" t="s">
        <v>4711</v>
      </c>
      <c r="P2077" s="2">
        <v>1.3</v>
      </c>
    </row>
    <row r="2078" spans="1:16" ht="15.75" customHeight="1" x14ac:dyDescent="0.25">
      <c r="A2078" s="2" t="s">
        <v>190</v>
      </c>
      <c r="B2078" s="2" t="s">
        <v>45</v>
      </c>
      <c r="C2078" s="2" t="s">
        <v>46</v>
      </c>
      <c r="D2078" s="2" t="s">
        <v>55</v>
      </c>
      <c r="E2078" s="2" t="s">
        <v>179</v>
      </c>
      <c r="F2078" s="2" t="s">
        <v>12</v>
      </c>
      <c r="G2078" s="2" t="s">
        <v>262</v>
      </c>
      <c r="H2078" s="2" t="s">
        <v>182</v>
      </c>
      <c r="I2078" s="2">
        <v>58</v>
      </c>
      <c r="J2078" s="2">
        <v>0.67379679144385041</v>
      </c>
      <c r="K2078" s="2">
        <v>0.61463414634146341</v>
      </c>
      <c r="L2078" s="2">
        <v>0.74556213017751483</v>
      </c>
      <c r="M2078" s="2" t="s">
        <v>74</v>
      </c>
      <c r="N2078" s="2" t="s">
        <v>4712</v>
      </c>
      <c r="O2078" s="2" t="s">
        <v>4713</v>
      </c>
      <c r="P2078" s="2">
        <v>1.7</v>
      </c>
    </row>
    <row r="2079" spans="1:16" ht="15.75" customHeight="1" x14ac:dyDescent="0.25">
      <c r="A2079" s="2" t="s">
        <v>190</v>
      </c>
      <c r="B2079" s="2" t="s">
        <v>45</v>
      </c>
      <c r="C2079" s="2" t="s">
        <v>46</v>
      </c>
      <c r="D2079" s="2" t="s">
        <v>55</v>
      </c>
      <c r="E2079" s="2" t="s">
        <v>179</v>
      </c>
      <c r="F2079" s="2" t="s">
        <v>12</v>
      </c>
      <c r="G2079" s="2" t="s">
        <v>267</v>
      </c>
      <c r="H2079" s="2" t="s">
        <v>182</v>
      </c>
      <c r="I2079" s="2">
        <v>59</v>
      </c>
      <c r="J2079" s="2">
        <v>0.75294117647058834</v>
      </c>
      <c r="K2079" s="2">
        <v>0.74853801169590639</v>
      </c>
      <c r="L2079" s="2">
        <v>0.75739644970414199</v>
      </c>
      <c r="M2079" s="2" t="s">
        <v>74</v>
      </c>
      <c r="N2079" s="2" t="s">
        <v>4714</v>
      </c>
      <c r="O2079" s="2" t="s">
        <v>4715</v>
      </c>
      <c r="P2079" s="2">
        <v>1.3</v>
      </c>
    </row>
    <row r="2080" spans="1:16" ht="15.75" customHeight="1" x14ac:dyDescent="0.25">
      <c r="A2080" s="2" t="s">
        <v>190</v>
      </c>
      <c r="B2080" s="2" t="s">
        <v>45</v>
      </c>
      <c r="C2080" s="2" t="s">
        <v>46</v>
      </c>
      <c r="D2080" s="2" t="s">
        <v>55</v>
      </c>
      <c r="E2080" s="2" t="s">
        <v>179</v>
      </c>
      <c r="F2080" s="2" t="s">
        <v>12</v>
      </c>
      <c r="G2080" s="2" t="s">
        <v>272</v>
      </c>
      <c r="H2080" s="2" t="s">
        <v>182</v>
      </c>
      <c r="I2080" s="2">
        <v>60</v>
      </c>
      <c r="J2080" s="2">
        <v>0.69333333333333336</v>
      </c>
      <c r="K2080" s="2">
        <v>0.6310679611650486</v>
      </c>
      <c r="L2080" s="2">
        <v>0.76923076923076927</v>
      </c>
      <c r="M2080" s="2" t="s">
        <v>74</v>
      </c>
      <c r="N2080" s="2" t="s">
        <v>4716</v>
      </c>
      <c r="O2080" s="2" t="s">
        <v>4717</v>
      </c>
      <c r="P2080" s="2">
        <v>1.2</v>
      </c>
    </row>
    <row r="2081" spans="1:16" ht="15.75" customHeight="1" x14ac:dyDescent="0.25">
      <c r="A2081" s="2" t="s">
        <v>190</v>
      </c>
      <c r="B2081" s="2" t="s">
        <v>45</v>
      </c>
      <c r="C2081" s="2" t="s">
        <v>46</v>
      </c>
      <c r="D2081" s="2" t="s">
        <v>55</v>
      </c>
      <c r="E2081" s="2" t="s">
        <v>179</v>
      </c>
      <c r="F2081" s="2" t="s">
        <v>12</v>
      </c>
      <c r="G2081" s="2" t="s">
        <v>277</v>
      </c>
      <c r="H2081" s="2" t="s">
        <v>182</v>
      </c>
      <c r="I2081" s="2">
        <v>61</v>
      </c>
      <c r="J2081" s="2">
        <v>0.7478753541076486</v>
      </c>
      <c r="K2081" s="2">
        <v>0.71739130434782605</v>
      </c>
      <c r="L2081" s="2">
        <v>0.78106508875739644</v>
      </c>
      <c r="M2081" s="2" t="s">
        <v>74</v>
      </c>
      <c r="N2081" s="2" t="s">
        <v>4718</v>
      </c>
      <c r="O2081" s="2" t="s">
        <v>4719</v>
      </c>
      <c r="P2081" s="2">
        <v>1.3</v>
      </c>
    </row>
    <row r="2082" spans="1:16" ht="15.75" customHeight="1" x14ac:dyDescent="0.25">
      <c r="A2082" s="2" t="s">
        <v>190</v>
      </c>
      <c r="B2082" s="2" t="s">
        <v>45</v>
      </c>
      <c r="C2082" s="2" t="s">
        <v>46</v>
      </c>
      <c r="D2082" s="2" t="s">
        <v>55</v>
      </c>
      <c r="E2082" s="2" t="s">
        <v>282</v>
      </c>
      <c r="F2082" s="2" t="s">
        <v>26</v>
      </c>
      <c r="G2082" s="2" t="s">
        <v>283</v>
      </c>
      <c r="H2082" s="2" t="s">
        <v>285</v>
      </c>
      <c r="I2082" s="2">
        <v>42</v>
      </c>
      <c r="J2082" s="2">
        <v>0.70941883767535074</v>
      </c>
      <c r="K2082" s="2">
        <v>0.63898916967509023</v>
      </c>
      <c r="L2082" s="2">
        <v>0.79729729729729726</v>
      </c>
      <c r="M2082" s="2" t="s">
        <v>74</v>
      </c>
      <c r="N2082" s="2" t="s">
        <v>4720</v>
      </c>
      <c r="O2082" s="2" t="s">
        <v>4721</v>
      </c>
      <c r="P2082" s="2">
        <v>2</v>
      </c>
    </row>
    <row r="2083" spans="1:16" ht="15.75" customHeight="1" x14ac:dyDescent="0.25">
      <c r="A2083" s="2" t="s">
        <v>190</v>
      </c>
      <c r="B2083" s="2" t="s">
        <v>45</v>
      </c>
      <c r="C2083" s="2" t="s">
        <v>46</v>
      </c>
      <c r="D2083" s="2" t="s">
        <v>55</v>
      </c>
      <c r="E2083" s="2" t="s">
        <v>282</v>
      </c>
      <c r="F2083" s="2" t="s">
        <v>26</v>
      </c>
      <c r="G2083" s="2" t="s">
        <v>289</v>
      </c>
      <c r="H2083" s="2" t="s">
        <v>285</v>
      </c>
      <c r="I2083" s="2">
        <v>43</v>
      </c>
      <c r="J2083" s="2">
        <v>0.66666666666666663</v>
      </c>
      <c r="K2083" s="2">
        <v>0.6495726495726496</v>
      </c>
      <c r="L2083" s="2">
        <v>0.68468468468468469</v>
      </c>
      <c r="M2083" s="2" t="s">
        <v>74</v>
      </c>
      <c r="N2083" s="2" t="s">
        <v>4722</v>
      </c>
      <c r="O2083" s="2" t="s">
        <v>4723</v>
      </c>
      <c r="P2083" s="2">
        <v>1.4</v>
      </c>
    </row>
    <row r="2084" spans="1:16" ht="15.75" customHeight="1" x14ac:dyDescent="0.25">
      <c r="A2084" s="2" t="s">
        <v>190</v>
      </c>
      <c r="B2084" s="2" t="s">
        <v>45</v>
      </c>
      <c r="C2084" s="2" t="s">
        <v>46</v>
      </c>
      <c r="D2084" s="2" t="s">
        <v>55</v>
      </c>
      <c r="E2084" s="2" t="s">
        <v>282</v>
      </c>
      <c r="F2084" s="2" t="s">
        <v>26</v>
      </c>
      <c r="G2084" s="2" t="s">
        <v>294</v>
      </c>
      <c r="H2084" s="2" t="s">
        <v>285</v>
      </c>
      <c r="I2084" s="2">
        <v>44</v>
      </c>
      <c r="J2084" s="2">
        <v>0.71875</v>
      </c>
      <c r="K2084" s="2">
        <v>0.71238938053097345</v>
      </c>
      <c r="L2084" s="2">
        <v>0.72522522522522526</v>
      </c>
      <c r="M2084" s="2" t="s">
        <v>74</v>
      </c>
      <c r="N2084" s="2" t="s">
        <v>4724</v>
      </c>
      <c r="O2084" s="2" t="s">
        <v>4725</v>
      </c>
      <c r="P2084" s="2">
        <v>1.4</v>
      </c>
    </row>
    <row r="2085" spans="1:16" ht="15.75" customHeight="1" x14ac:dyDescent="0.25">
      <c r="A2085" s="2" t="s">
        <v>190</v>
      </c>
      <c r="B2085" s="2" t="s">
        <v>45</v>
      </c>
      <c r="C2085" s="2" t="s">
        <v>46</v>
      </c>
      <c r="D2085" s="2" t="s">
        <v>55</v>
      </c>
      <c r="E2085" s="2" t="s">
        <v>282</v>
      </c>
      <c r="F2085" s="2" t="s">
        <v>26</v>
      </c>
      <c r="G2085" s="2" t="s">
        <v>299</v>
      </c>
      <c r="H2085" s="2" t="s">
        <v>285</v>
      </c>
      <c r="I2085" s="2">
        <v>45</v>
      </c>
      <c r="J2085" s="2">
        <v>0.77904328018223234</v>
      </c>
      <c r="K2085" s="2">
        <v>0.78801843317972353</v>
      </c>
      <c r="L2085" s="2">
        <v>0.77027027027027029</v>
      </c>
      <c r="M2085" s="2" t="s">
        <v>74</v>
      </c>
      <c r="N2085" s="2" t="s">
        <v>4726</v>
      </c>
      <c r="O2085" s="2" t="s">
        <v>4727</v>
      </c>
      <c r="P2085" s="2">
        <v>1.7</v>
      </c>
    </row>
    <row r="2086" spans="1:16" ht="15.75" customHeight="1" x14ac:dyDescent="0.25">
      <c r="A2086" s="2" t="s">
        <v>190</v>
      </c>
      <c r="B2086" s="2" t="s">
        <v>45</v>
      </c>
      <c r="C2086" s="2" t="s">
        <v>46</v>
      </c>
      <c r="D2086" s="2" t="s">
        <v>55</v>
      </c>
      <c r="E2086" s="2" t="s">
        <v>282</v>
      </c>
      <c r="F2086" s="2" t="s">
        <v>26</v>
      </c>
      <c r="G2086" s="2" t="s">
        <v>304</v>
      </c>
      <c r="H2086" s="2" t="s">
        <v>285</v>
      </c>
      <c r="I2086" s="2">
        <v>46</v>
      </c>
      <c r="J2086" s="2">
        <v>0.76923076923076927</v>
      </c>
      <c r="K2086" s="2">
        <v>0.75107296137339052</v>
      </c>
      <c r="L2086" s="2">
        <v>0.78828828828828834</v>
      </c>
      <c r="M2086" s="2" t="s">
        <v>74</v>
      </c>
      <c r="N2086" s="2" t="s">
        <v>4728</v>
      </c>
      <c r="O2086" s="2" t="s">
        <v>4729</v>
      </c>
      <c r="P2086" s="2">
        <v>1.6</v>
      </c>
    </row>
    <row r="2087" spans="1:16" ht="15.75" customHeight="1" x14ac:dyDescent="0.25">
      <c r="A2087" s="2" t="s">
        <v>190</v>
      </c>
      <c r="B2087" s="2" t="s">
        <v>45</v>
      </c>
      <c r="C2087" s="2" t="s">
        <v>46</v>
      </c>
      <c r="D2087" s="2" t="s">
        <v>55</v>
      </c>
      <c r="E2087" s="2" t="s">
        <v>282</v>
      </c>
      <c r="F2087" s="2" t="s">
        <v>26</v>
      </c>
      <c r="G2087" s="2" t="s">
        <v>309</v>
      </c>
      <c r="H2087" s="2" t="s">
        <v>285</v>
      </c>
      <c r="I2087" s="2">
        <v>47</v>
      </c>
      <c r="J2087" s="2">
        <v>0.75723830734966602</v>
      </c>
      <c r="K2087" s="2">
        <v>0.74889867841409696</v>
      </c>
      <c r="L2087" s="2">
        <v>0.76576576576576572</v>
      </c>
      <c r="M2087" s="2" t="s">
        <v>74</v>
      </c>
      <c r="N2087" s="2" t="s">
        <v>4730</v>
      </c>
      <c r="O2087" s="2" t="s">
        <v>4731</v>
      </c>
      <c r="P2087" s="2">
        <v>1.4</v>
      </c>
    </row>
    <row r="2088" spans="1:16" ht="15.75" customHeight="1" x14ac:dyDescent="0.25">
      <c r="A2088" s="2" t="s">
        <v>190</v>
      </c>
      <c r="B2088" s="2" t="s">
        <v>45</v>
      </c>
      <c r="C2088" s="2" t="s">
        <v>46</v>
      </c>
      <c r="D2088" s="2" t="s">
        <v>55</v>
      </c>
      <c r="E2088" s="2" t="s">
        <v>282</v>
      </c>
      <c r="F2088" s="2" t="s">
        <v>26</v>
      </c>
      <c r="G2088" s="2" t="s">
        <v>314</v>
      </c>
      <c r="H2088" s="2" t="s">
        <v>285</v>
      </c>
      <c r="I2088" s="2">
        <v>48</v>
      </c>
      <c r="J2088" s="2">
        <v>0.68045977011494252</v>
      </c>
      <c r="K2088" s="2">
        <v>0.69483568075117375</v>
      </c>
      <c r="L2088" s="2">
        <v>0.66666666666666663</v>
      </c>
      <c r="M2088" s="2" t="s">
        <v>74</v>
      </c>
      <c r="N2088" s="2" t="s">
        <v>4732</v>
      </c>
      <c r="O2088" s="2" t="s">
        <v>4733</v>
      </c>
      <c r="P2088" s="2">
        <v>1.4</v>
      </c>
    </row>
    <row r="2089" spans="1:16" ht="15.75" customHeight="1" x14ac:dyDescent="0.25">
      <c r="A2089" s="2" t="s">
        <v>190</v>
      </c>
      <c r="B2089" s="2" t="s">
        <v>45</v>
      </c>
      <c r="C2089" s="2" t="s">
        <v>46</v>
      </c>
      <c r="D2089" s="2" t="s">
        <v>55</v>
      </c>
      <c r="E2089" s="2" t="s">
        <v>282</v>
      </c>
      <c r="F2089" s="2" t="s">
        <v>26</v>
      </c>
      <c r="G2089" s="2" t="s">
        <v>319</v>
      </c>
      <c r="H2089" s="2" t="s">
        <v>285</v>
      </c>
      <c r="I2089" s="2">
        <v>49</v>
      </c>
      <c r="J2089" s="2">
        <v>0.74620390455531449</v>
      </c>
      <c r="K2089" s="2">
        <v>0.71966527196652719</v>
      </c>
      <c r="L2089" s="2">
        <v>0.77477477477477474</v>
      </c>
      <c r="M2089" s="2" t="s">
        <v>74</v>
      </c>
      <c r="N2089" s="2" t="s">
        <v>4734</v>
      </c>
      <c r="O2089" s="2" t="s">
        <v>4735</v>
      </c>
      <c r="P2089" s="2">
        <v>1.3</v>
      </c>
    </row>
    <row r="2090" spans="1:16" ht="15.75" customHeight="1" x14ac:dyDescent="0.25">
      <c r="A2090" s="2" t="s">
        <v>190</v>
      </c>
      <c r="B2090" s="2" t="s">
        <v>45</v>
      </c>
      <c r="C2090" s="2" t="s">
        <v>46</v>
      </c>
      <c r="D2090" s="2" t="s">
        <v>55</v>
      </c>
      <c r="E2090" s="2" t="s">
        <v>282</v>
      </c>
      <c r="F2090" s="2" t="s">
        <v>26</v>
      </c>
      <c r="G2090" s="2" t="s">
        <v>324</v>
      </c>
      <c r="H2090" s="2" t="s">
        <v>285</v>
      </c>
      <c r="I2090" s="2">
        <v>50</v>
      </c>
      <c r="J2090" s="2">
        <v>0.7544642857142857</v>
      </c>
      <c r="K2090" s="2">
        <v>0.74778761061946908</v>
      </c>
      <c r="L2090" s="2">
        <v>0.76126126126126126</v>
      </c>
      <c r="M2090" s="2" t="s">
        <v>74</v>
      </c>
      <c r="N2090" s="2" t="s">
        <v>4736</v>
      </c>
      <c r="O2090" s="2" t="s">
        <v>4737</v>
      </c>
      <c r="P2090" s="2">
        <v>1.4</v>
      </c>
    </row>
    <row r="2091" spans="1:16" ht="15.75" customHeight="1" x14ac:dyDescent="0.25">
      <c r="A2091" s="2" t="s">
        <v>190</v>
      </c>
      <c r="B2091" s="2" t="s">
        <v>45</v>
      </c>
      <c r="C2091" s="2" t="s">
        <v>46</v>
      </c>
      <c r="D2091" s="2" t="s">
        <v>55</v>
      </c>
      <c r="E2091" s="2" t="s">
        <v>282</v>
      </c>
      <c r="F2091" s="2" t="s">
        <v>26</v>
      </c>
      <c r="G2091" s="2" t="s">
        <v>329</v>
      </c>
      <c r="H2091" s="2" t="s">
        <v>285</v>
      </c>
      <c r="I2091" s="2">
        <v>51</v>
      </c>
      <c r="J2091" s="2">
        <v>0.75229357798165142</v>
      </c>
      <c r="K2091" s="2">
        <v>0.76635514018691586</v>
      </c>
      <c r="L2091" s="2">
        <v>0.73873873873873874</v>
      </c>
      <c r="M2091" s="2" t="s">
        <v>74</v>
      </c>
      <c r="N2091" s="2" t="s">
        <v>4738</v>
      </c>
      <c r="O2091" s="2" t="s">
        <v>4739</v>
      </c>
      <c r="P2091" s="2">
        <v>2.8</v>
      </c>
    </row>
    <row r="2092" spans="1:16" ht="15.75" customHeight="1" x14ac:dyDescent="0.25">
      <c r="A2092" s="2" t="s">
        <v>190</v>
      </c>
      <c r="B2092" s="2" t="s">
        <v>45</v>
      </c>
      <c r="C2092" s="2" t="s">
        <v>46</v>
      </c>
      <c r="D2092" s="2" t="s">
        <v>55</v>
      </c>
      <c r="E2092" s="2" t="s">
        <v>282</v>
      </c>
      <c r="F2092" s="2" t="s">
        <v>26</v>
      </c>
      <c r="G2092" s="2" t="s">
        <v>334</v>
      </c>
      <c r="H2092" s="2" t="s">
        <v>285</v>
      </c>
      <c r="I2092" s="2">
        <v>52</v>
      </c>
      <c r="J2092" s="2">
        <v>0.74152542372881369</v>
      </c>
      <c r="K2092" s="2">
        <v>0.7</v>
      </c>
      <c r="L2092" s="2">
        <v>0.78828828828828834</v>
      </c>
      <c r="M2092" s="2" t="s">
        <v>74</v>
      </c>
      <c r="N2092" s="2" t="s">
        <v>4740</v>
      </c>
      <c r="O2092" s="2" t="s">
        <v>4741</v>
      </c>
      <c r="P2092" s="2">
        <v>1.4</v>
      </c>
    </row>
    <row r="2093" spans="1:16" ht="15.75" customHeight="1" x14ac:dyDescent="0.25">
      <c r="A2093" s="2" t="s">
        <v>190</v>
      </c>
      <c r="B2093" s="2" t="s">
        <v>45</v>
      </c>
      <c r="C2093" s="2" t="s">
        <v>46</v>
      </c>
      <c r="D2093" s="2" t="s">
        <v>55</v>
      </c>
      <c r="E2093" s="2" t="s">
        <v>282</v>
      </c>
      <c r="F2093" s="2" t="s">
        <v>26</v>
      </c>
      <c r="G2093" s="2" t="s">
        <v>339</v>
      </c>
      <c r="H2093" s="2" t="s">
        <v>285</v>
      </c>
      <c r="I2093" s="2">
        <v>53</v>
      </c>
      <c r="J2093" s="2">
        <v>0.73305084745762716</v>
      </c>
      <c r="K2093" s="2">
        <v>0.69199999999999995</v>
      </c>
      <c r="L2093" s="2">
        <v>0.77927927927927931</v>
      </c>
      <c r="M2093" s="2" t="s">
        <v>74</v>
      </c>
      <c r="N2093" s="2" t="s">
        <v>4742</v>
      </c>
      <c r="O2093" s="2" t="s">
        <v>4743</v>
      </c>
      <c r="P2093" s="2">
        <v>1.3</v>
      </c>
    </row>
    <row r="2094" spans="1:16" ht="15.75" customHeight="1" x14ac:dyDescent="0.25">
      <c r="A2094" s="2" t="s">
        <v>190</v>
      </c>
      <c r="B2094" s="2" t="s">
        <v>45</v>
      </c>
      <c r="C2094" s="2" t="s">
        <v>46</v>
      </c>
      <c r="D2094" s="2" t="s">
        <v>55</v>
      </c>
      <c r="E2094" s="2" t="s">
        <v>282</v>
      </c>
      <c r="F2094" s="2" t="s">
        <v>26</v>
      </c>
      <c r="G2094" s="2" t="s">
        <v>344</v>
      </c>
      <c r="H2094" s="2" t="s">
        <v>285</v>
      </c>
      <c r="I2094" s="2">
        <v>54</v>
      </c>
      <c r="J2094" s="2">
        <v>0.70897155361050324</v>
      </c>
      <c r="K2094" s="2">
        <v>0.68936170212765957</v>
      </c>
      <c r="L2094" s="2">
        <v>0.72972972972972971</v>
      </c>
      <c r="M2094" s="2" t="s">
        <v>74</v>
      </c>
      <c r="N2094" s="2" t="s">
        <v>4744</v>
      </c>
      <c r="O2094" s="2" t="s">
        <v>4745</v>
      </c>
      <c r="P2094" s="2">
        <v>1.7</v>
      </c>
    </row>
    <row r="2095" spans="1:16" ht="15.75" customHeight="1" x14ac:dyDescent="0.25">
      <c r="A2095" s="2" t="s">
        <v>190</v>
      </c>
      <c r="B2095" s="2" t="s">
        <v>45</v>
      </c>
      <c r="C2095" s="2" t="s">
        <v>46</v>
      </c>
      <c r="D2095" s="2" t="s">
        <v>55</v>
      </c>
      <c r="E2095" s="2" t="s">
        <v>282</v>
      </c>
      <c r="F2095" s="2" t="s">
        <v>26</v>
      </c>
      <c r="G2095" s="2" t="s">
        <v>351</v>
      </c>
      <c r="H2095" s="2" t="s">
        <v>285</v>
      </c>
      <c r="I2095" s="2">
        <v>55</v>
      </c>
      <c r="J2095" s="2">
        <v>0.74734607218683646</v>
      </c>
      <c r="K2095" s="2">
        <v>0.70682730923694781</v>
      </c>
      <c r="L2095" s="2">
        <v>0.7927927927927928</v>
      </c>
      <c r="M2095" s="2" t="s">
        <v>74</v>
      </c>
      <c r="N2095" s="2" t="s">
        <v>4746</v>
      </c>
      <c r="O2095" s="2" t="s">
        <v>4747</v>
      </c>
      <c r="P2095" s="2">
        <v>1.5</v>
      </c>
    </row>
    <row r="2096" spans="1:16" ht="15.75" customHeight="1" x14ac:dyDescent="0.25">
      <c r="A2096" s="2" t="s">
        <v>190</v>
      </c>
      <c r="B2096" s="2" t="s">
        <v>45</v>
      </c>
      <c r="C2096" s="2" t="s">
        <v>46</v>
      </c>
      <c r="D2096" s="2" t="s">
        <v>55</v>
      </c>
      <c r="E2096" s="2" t="s">
        <v>282</v>
      </c>
      <c r="F2096" s="2" t="s">
        <v>26</v>
      </c>
      <c r="G2096" s="2" t="s">
        <v>367</v>
      </c>
      <c r="H2096" s="2" t="s">
        <v>285</v>
      </c>
      <c r="I2096" s="2">
        <v>56</v>
      </c>
      <c r="J2096" s="2">
        <v>0.73496659242761697</v>
      </c>
      <c r="K2096" s="2">
        <v>0.72687224669603523</v>
      </c>
      <c r="L2096" s="2">
        <v>0.7432432432432432</v>
      </c>
      <c r="M2096" s="2" t="s">
        <v>74</v>
      </c>
      <c r="N2096" s="2" t="s">
        <v>4748</v>
      </c>
      <c r="O2096" s="2" t="s">
        <v>4749</v>
      </c>
      <c r="P2096" s="2">
        <v>1.4</v>
      </c>
    </row>
    <row r="2097" spans="1:16" ht="15.75" customHeight="1" x14ac:dyDescent="0.25">
      <c r="A2097" s="2" t="s">
        <v>190</v>
      </c>
      <c r="B2097" s="2" t="s">
        <v>45</v>
      </c>
      <c r="C2097" s="2" t="s">
        <v>46</v>
      </c>
      <c r="D2097" s="2" t="s">
        <v>55</v>
      </c>
      <c r="E2097" s="2" t="s">
        <v>282</v>
      </c>
      <c r="F2097" s="2" t="s">
        <v>26</v>
      </c>
      <c r="G2097" s="2" t="s">
        <v>380</v>
      </c>
      <c r="H2097" s="2" t="s">
        <v>285</v>
      </c>
      <c r="I2097" s="2">
        <v>57</v>
      </c>
      <c r="J2097" s="2">
        <v>0.70488322717622076</v>
      </c>
      <c r="K2097" s="2">
        <v>0.66666666666666663</v>
      </c>
      <c r="L2097" s="2">
        <v>0.74774774774774777</v>
      </c>
      <c r="M2097" s="2" t="s">
        <v>74</v>
      </c>
      <c r="N2097" s="2" t="s">
        <v>4750</v>
      </c>
      <c r="O2097" s="2" t="s">
        <v>4751</v>
      </c>
      <c r="P2097" s="2">
        <v>1.4</v>
      </c>
    </row>
    <row r="2098" spans="1:16" ht="15.75" customHeight="1" x14ac:dyDescent="0.25">
      <c r="A2098" s="2" t="s">
        <v>190</v>
      </c>
      <c r="B2098" s="2" t="s">
        <v>45</v>
      </c>
      <c r="C2098" s="2" t="s">
        <v>46</v>
      </c>
      <c r="D2098" s="2" t="s">
        <v>55</v>
      </c>
      <c r="E2098" s="2" t="s">
        <v>282</v>
      </c>
      <c r="F2098" s="2" t="s">
        <v>26</v>
      </c>
      <c r="G2098" s="2" t="s">
        <v>390</v>
      </c>
      <c r="H2098" s="2" t="s">
        <v>285</v>
      </c>
      <c r="I2098" s="2">
        <v>58</v>
      </c>
      <c r="J2098" s="2">
        <v>0.69298245614035081</v>
      </c>
      <c r="K2098" s="2">
        <v>0.67521367521367526</v>
      </c>
      <c r="L2098" s="2">
        <v>0.71171171171171166</v>
      </c>
      <c r="M2098" s="2" t="s">
        <v>74</v>
      </c>
      <c r="N2098" s="2" t="s">
        <v>4752</v>
      </c>
      <c r="O2098" s="2" t="s">
        <v>4753</v>
      </c>
      <c r="P2098" s="2">
        <v>2</v>
      </c>
    </row>
    <row r="2099" spans="1:16" ht="15.75" customHeight="1" x14ac:dyDescent="0.25">
      <c r="A2099" s="2" t="s">
        <v>190</v>
      </c>
      <c r="B2099" s="2" t="s">
        <v>45</v>
      </c>
      <c r="C2099" s="2" t="s">
        <v>46</v>
      </c>
      <c r="D2099" s="2" t="s">
        <v>55</v>
      </c>
      <c r="E2099" s="2" t="s">
        <v>282</v>
      </c>
      <c r="F2099" s="2" t="s">
        <v>26</v>
      </c>
      <c r="G2099" s="2" t="s">
        <v>397</v>
      </c>
      <c r="H2099" s="2" t="s">
        <v>285</v>
      </c>
      <c r="I2099" s="2">
        <v>59</v>
      </c>
      <c r="J2099" s="2">
        <v>0.68559837728194728</v>
      </c>
      <c r="K2099" s="2">
        <v>0.62361623616236161</v>
      </c>
      <c r="L2099" s="2">
        <v>0.76126126126126126</v>
      </c>
      <c r="M2099" s="2" t="s">
        <v>74</v>
      </c>
      <c r="N2099" s="2" t="s">
        <v>4754</v>
      </c>
      <c r="O2099" s="2" t="s">
        <v>4755</v>
      </c>
      <c r="P2099" s="2">
        <v>1.4</v>
      </c>
    </row>
    <row r="2100" spans="1:16" ht="15.75" customHeight="1" x14ac:dyDescent="0.25">
      <c r="A2100" s="2" t="s">
        <v>190</v>
      </c>
      <c r="B2100" s="2" t="s">
        <v>45</v>
      </c>
      <c r="C2100" s="2" t="s">
        <v>46</v>
      </c>
      <c r="D2100" s="2" t="s">
        <v>55</v>
      </c>
      <c r="E2100" s="2" t="s">
        <v>282</v>
      </c>
      <c r="F2100" s="2" t="s">
        <v>26</v>
      </c>
      <c r="G2100" s="2" t="s">
        <v>402</v>
      </c>
      <c r="H2100" s="2" t="s">
        <v>285</v>
      </c>
      <c r="I2100" s="2">
        <v>60</v>
      </c>
      <c r="J2100" s="2">
        <v>0.74944567627494463</v>
      </c>
      <c r="K2100" s="2">
        <v>0.73799126637554591</v>
      </c>
      <c r="L2100" s="2">
        <v>0.76126126126126126</v>
      </c>
      <c r="M2100" s="2" t="s">
        <v>74</v>
      </c>
      <c r="N2100" s="2" t="s">
        <v>4756</v>
      </c>
      <c r="O2100" s="2" t="s">
        <v>4757</v>
      </c>
      <c r="P2100" s="2">
        <v>1.4</v>
      </c>
    </row>
    <row r="2101" spans="1:16" ht="15.75" customHeight="1" x14ac:dyDescent="0.25">
      <c r="A2101" s="2" t="s">
        <v>190</v>
      </c>
      <c r="B2101" s="2" t="s">
        <v>45</v>
      </c>
      <c r="C2101" s="2" t="s">
        <v>46</v>
      </c>
      <c r="D2101" s="2" t="s">
        <v>55</v>
      </c>
      <c r="E2101" s="2" t="s">
        <v>282</v>
      </c>
      <c r="F2101" s="2" t="s">
        <v>26</v>
      </c>
      <c r="G2101" s="2" t="s">
        <v>407</v>
      </c>
      <c r="H2101" s="2" t="s">
        <v>285</v>
      </c>
      <c r="I2101" s="2">
        <v>61</v>
      </c>
      <c r="J2101" s="2">
        <v>0.73127753303964771</v>
      </c>
      <c r="K2101" s="2">
        <v>0.71551724137931039</v>
      </c>
      <c r="L2101" s="2">
        <v>0.74774774774774777</v>
      </c>
      <c r="M2101" s="2" t="s">
        <v>74</v>
      </c>
      <c r="N2101" s="2" t="s">
        <v>4758</v>
      </c>
      <c r="O2101" s="2" t="s">
        <v>4759</v>
      </c>
      <c r="P2101" s="2">
        <v>1.3</v>
      </c>
    </row>
    <row r="2102" spans="1:16" ht="15.75" customHeight="1" x14ac:dyDescent="0.25">
      <c r="A2102" s="2" t="s">
        <v>190</v>
      </c>
      <c r="B2102" s="2" t="s">
        <v>45</v>
      </c>
      <c r="C2102" s="2" t="s">
        <v>46</v>
      </c>
      <c r="D2102" s="2" t="s">
        <v>364</v>
      </c>
      <c r="E2102" s="2" t="s">
        <v>412</v>
      </c>
      <c r="F2102" s="2" t="s">
        <v>54</v>
      </c>
      <c r="G2102" s="2" t="s">
        <v>413</v>
      </c>
      <c r="H2102" s="2" t="s">
        <v>377</v>
      </c>
      <c r="I2102" s="2">
        <v>42</v>
      </c>
      <c r="J2102" s="2">
        <v>0.80084745762711873</v>
      </c>
      <c r="K2102" s="2">
        <v>0.78099173553719003</v>
      </c>
      <c r="L2102" s="2">
        <v>0.82173913043478264</v>
      </c>
      <c r="M2102" s="2" t="s">
        <v>74</v>
      </c>
      <c r="N2102" s="2" t="s">
        <v>4760</v>
      </c>
      <c r="O2102" s="2" t="s">
        <v>4761</v>
      </c>
      <c r="P2102" s="2">
        <v>1.8</v>
      </c>
    </row>
    <row r="2103" spans="1:16" ht="15.75" customHeight="1" x14ac:dyDescent="0.25">
      <c r="A2103" s="2" t="s">
        <v>190</v>
      </c>
      <c r="B2103" s="2" t="s">
        <v>45</v>
      </c>
      <c r="C2103" s="2" t="s">
        <v>46</v>
      </c>
      <c r="D2103" s="2" t="s">
        <v>364</v>
      </c>
      <c r="E2103" s="2" t="s">
        <v>412</v>
      </c>
      <c r="F2103" s="2" t="s">
        <v>54</v>
      </c>
      <c r="G2103" s="2" t="s">
        <v>418</v>
      </c>
      <c r="H2103" s="2" t="s">
        <v>377</v>
      </c>
      <c r="I2103" s="2">
        <v>43</v>
      </c>
      <c r="J2103" s="2">
        <v>0.79749478079331937</v>
      </c>
      <c r="K2103" s="2">
        <v>0.76706827309236947</v>
      </c>
      <c r="L2103" s="2">
        <v>0.83043478260869563</v>
      </c>
      <c r="M2103" s="2" t="s">
        <v>74</v>
      </c>
      <c r="N2103" s="2" t="s">
        <v>4762</v>
      </c>
      <c r="O2103" s="2" t="s">
        <v>4763</v>
      </c>
      <c r="P2103" s="2">
        <v>1.4</v>
      </c>
    </row>
    <row r="2104" spans="1:16" ht="15.75" customHeight="1" x14ac:dyDescent="0.25">
      <c r="A2104" s="2" t="s">
        <v>190</v>
      </c>
      <c r="B2104" s="2" t="s">
        <v>45</v>
      </c>
      <c r="C2104" s="2" t="s">
        <v>46</v>
      </c>
      <c r="D2104" s="2" t="s">
        <v>364</v>
      </c>
      <c r="E2104" s="2" t="s">
        <v>412</v>
      </c>
      <c r="F2104" s="2" t="s">
        <v>54</v>
      </c>
      <c r="G2104" s="2" t="s">
        <v>423</v>
      </c>
      <c r="H2104" s="2" t="s">
        <v>377</v>
      </c>
      <c r="I2104" s="2">
        <v>44</v>
      </c>
      <c r="J2104" s="2">
        <v>0.78315789473684205</v>
      </c>
      <c r="K2104" s="2">
        <v>0.75918367346938775</v>
      </c>
      <c r="L2104" s="2">
        <v>0.80869565217391304</v>
      </c>
      <c r="M2104" s="2" t="s">
        <v>74</v>
      </c>
      <c r="N2104" s="2" t="s">
        <v>4764</v>
      </c>
      <c r="O2104" s="2" t="s">
        <v>4765</v>
      </c>
      <c r="P2104" s="2">
        <v>1.8</v>
      </c>
    </row>
    <row r="2105" spans="1:16" ht="15.75" customHeight="1" x14ac:dyDescent="0.25">
      <c r="A2105" s="2" t="s">
        <v>190</v>
      </c>
      <c r="B2105" s="2" t="s">
        <v>45</v>
      </c>
      <c r="C2105" s="2" t="s">
        <v>46</v>
      </c>
      <c r="D2105" s="2" t="s">
        <v>364</v>
      </c>
      <c r="E2105" s="2" t="s">
        <v>412</v>
      </c>
      <c r="F2105" s="2" t="s">
        <v>54</v>
      </c>
      <c r="G2105" s="2" t="s">
        <v>428</v>
      </c>
      <c r="H2105" s="2" t="s">
        <v>377</v>
      </c>
      <c r="I2105" s="2">
        <v>45</v>
      </c>
      <c r="J2105" s="2">
        <v>0.7782426778242677</v>
      </c>
      <c r="K2105" s="2">
        <v>0.75</v>
      </c>
      <c r="L2105" s="2">
        <v>0.80869565217391304</v>
      </c>
      <c r="M2105" s="2" t="s">
        <v>74</v>
      </c>
      <c r="N2105" s="2" t="s">
        <v>4766</v>
      </c>
      <c r="O2105" s="2" t="s">
        <v>4767</v>
      </c>
      <c r="P2105" s="2">
        <v>1.4</v>
      </c>
    </row>
    <row r="2106" spans="1:16" ht="15.75" customHeight="1" x14ac:dyDescent="0.25">
      <c r="A2106" s="2" t="s">
        <v>190</v>
      </c>
      <c r="B2106" s="2" t="s">
        <v>45</v>
      </c>
      <c r="C2106" s="2" t="s">
        <v>46</v>
      </c>
      <c r="D2106" s="2" t="s">
        <v>364</v>
      </c>
      <c r="E2106" s="2" t="s">
        <v>412</v>
      </c>
      <c r="F2106" s="2" t="s">
        <v>54</v>
      </c>
      <c r="G2106" s="2" t="s">
        <v>433</v>
      </c>
      <c r="H2106" s="2" t="s">
        <v>377</v>
      </c>
      <c r="I2106" s="2">
        <v>46</v>
      </c>
      <c r="J2106" s="2">
        <v>0.79668049792531104</v>
      </c>
      <c r="K2106" s="2">
        <v>0.76190476190476186</v>
      </c>
      <c r="L2106" s="2">
        <v>0.83478260869565213</v>
      </c>
      <c r="M2106" s="2" t="s">
        <v>74</v>
      </c>
      <c r="N2106" s="2" t="s">
        <v>4768</v>
      </c>
      <c r="O2106" s="2" t="s">
        <v>4769</v>
      </c>
      <c r="P2106" s="2">
        <v>1.4</v>
      </c>
    </row>
    <row r="2107" spans="1:16" ht="15.75" customHeight="1" x14ac:dyDescent="0.25">
      <c r="A2107" s="2" t="s">
        <v>190</v>
      </c>
      <c r="B2107" s="2" t="s">
        <v>45</v>
      </c>
      <c r="C2107" s="2" t="s">
        <v>46</v>
      </c>
      <c r="D2107" s="2" t="s">
        <v>364</v>
      </c>
      <c r="E2107" s="2" t="s">
        <v>412</v>
      </c>
      <c r="F2107" s="2" t="s">
        <v>54</v>
      </c>
      <c r="G2107" s="2" t="s">
        <v>438</v>
      </c>
      <c r="H2107" s="2" t="s">
        <v>377</v>
      </c>
      <c r="I2107" s="2">
        <v>47</v>
      </c>
      <c r="J2107" s="2">
        <v>0.78406708595387842</v>
      </c>
      <c r="K2107" s="2">
        <v>0.75708502024291502</v>
      </c>
      <c r="L2107" s="2">
        <v>0.81304347826086953</v>
      </c>
      <c r="M2107" s="2" t="s">
        <v>74</v>
      </c>
      <c r="N2107" s="2" t="s">
        <v>4770</v>
      </c>
      <c r="O2107" s="2" t="s">
        <v>4771</v>
      </c>
      <c r="P2107" s="2">
        <v>1.4</v>
      </c>
    </row>
    <row r="2108" spans="1:16" ht="15.75" customHeight="1" x14ac:dyDescent="0.25">
      <c r="A2108" s="2" t="s">
        <v>190</v>
      </c>
      <c r="B2108" s="2" t="s">
        <v>45</v>
      </c>
      <c r="C2108" s="2" t="s">
        <v>46</v>
      </c>
      <c r="D2108" s="2" t="s">
        <v>364</v>
      </c>
      <c r="E2108" s="2" t="s">
        <v>412</v>
      </c>
      <c r="F2108" s="2" t="s">
        <v>54</v>
      </c>
      <c r="G2108" s="2" t="s">
        <v>443</v>
      </c>
      <c r="H2108" s="2" t="s">
        <v>377</v>
      </c>
      <c r="I2108" s="2">
        <v>48</v>
      </c>
      <c r="J2108" s="2">
        <v>0.78170478170478175</v>
      </c>
      <c r="K2108" s="2">
        <v>0.74900398406374502</v>
      </c>
      <c r="L2108" s="2">
        <v>0.81739130434782614</v>
      </c>
      <c r="M2108" s="2" t="s">
        <v>74</v>
      </c>
      <c r="N2108" s="2" t="s">
        <v>4772</v>
      </c>
      <c r="O2108" s="2" t="s">
        <v>4773</v>
      </c>
      <c r="P2108" s="2">
        <v>1.4</v>
      </c>
    </row>
    <row r="2109" spans="1:16" ht="15.75" customHeight="1" x14ac:dyDescent="0.25">
      <c r="A2109" s="2" t="s">
        <v>190</v>
      </c>
      <c r="B2109" s="2" t="s">
        <v>45</v>
      </c>
      <c r="C2109" s="2" t="s">
        <v>46</v>
      </c>
      <c r="D2109" s="2" t="s">
        <v>364</v>
      </c>
      <c r="E2109" s="2" t="s">
        <v>412</v>
      </c>
      <c r="F2109" s="2" t="s">
        <v>54</v>
      </c>
      <c r="G2109" s="2" t="s">
        <v>448</v>
      </c>
      <c r="H2109" s="2" t="s">
        <v>377</v>
      </c>
      <c r="I2109" s="2">
        <v>49</v>
      </c>
      <c r="J2109" s="2">
        <v>0.78646934460887941</v>
      </c>
      <c r="K2109" s="2">
        <v>0.76543209876543206</v>
      </c>
      <c r="L2109" s="2">
        <v>0.80869565217391304</v>
      </c>
      <c r="M2109" s="2" t="s">
        <v>74</v>
      </c>
      <c r="N2109" s="2" t="s">
        <v>4774</v>
      </c>
      <c r="O2109" s="2" t="s">
        <v>4775</v>
      </c>
      <c r="P2109" s="2">
        <v>1.4</v>
      </c>
    </row>
    <row r="2110" spans="1:16" ht="15.75" customHeight="1" x14ac:dyDescent="0.25">
      <c r="A2110" s="2" t="s">
        <v>190</v>
      </c>
      <c r="B2110" s="2" t="s">
        <v>45</v>
      </c>
      <c r="C2110" s="2" t="s">
        <v>46</v>
      </c>
      <c r="D2110" s="2" t="s">
        <v>364</v>
      </c>
      <c r="E2110" s="2" t="s">
        <v>412</v>
      </c>
      <c r="F2110" s="2" t="s">
        <v>54</v>
      </c>
      <c r="G2110" s="2" t="s">
        <v>453</v>
      </c>
      <c r="H2110" s="2" t="s">
        <v>377</v>
      </c>
      <c r="I2110" s="2">
        <v>50</v>
      </c>
      <c r="J2110" s="2">
        <v>0.76050420168067223</v>
      </c>
      <c r="K2110" s="2">
        <v>0.73577235772357719</v>
      </c>
      <c r="L2110" s="2">
        <v>0.78695652173913044</v>
      </c>
      <c r="M2110" s="2" t="s">
        <v>74</v>
      </c>
      <c r="N2110" s="2" t="s">
        <v>4776</v>
      </c>
      <c r="O2110" s="2" t="s">
        <v>4777</v>
      </c>
      <c r="P2110" s="2">
        <v>1.9</v>
      </c>
    </row>
    <row r="2111" spans="1:16" ht="15.75" customHeight="1" x14ac:dyDescent="0.25">
      <c r="A2111" s="2" t="s">
        <v>190</v>
      </c>
      <c r="B2111" s="2" t="s">
        <v>45</v>
      </c>
      <c r="C2111" s="2" t="s">
        <v>46</v>
      </c>
      <c r="D2111" s="2" t="s">
        <v>364</v>
      </c>
      <c r="E2111" s="2" t="s">
        <v>412</v>
      </c>
      <c r="F2111" s="2" t="s">
        <v>54</v>
      </c>
      <c r="G2111" s="2" t="s">
        <v>458</v>
      </c>
      <c r="H2111" s="2" t="s">
        <v>377</v>
      </c>
      <c r="I2111" s="2">
        <v>51</v>
      </c>
      <c r="J2111" s="2">
        <v>0.7857142857142857</v>
      </c>
      <c r="K2111" s="2">
        <v>0.76016260162601623</v>
      </c>
      <c r="L2111" s="2">
        <v>0.81304347826086953</v>
      </c>
      <c r="M2111" s="2" t="s">
        <v>74</v>
      </c>
      <c r="N2111" s="2" t="s">
        <v>4778</v>
      </c>
      <c r="O2111" s="2" t="s">
        <v>4779</v>
      </c>
      <c r="P2111" s="2">
        <v>1.5</v>
      </c>
    </row>
    <row r="2112" spans="1:16" ht="15.75" customHeight="1" x14ac:dyDescent="0.25">
      <c r="A2112" s="2" t="s">
        <v>190</v>
      </c>
      <c r="B2112" s="2" t="s">
        <v>45</v>
      </c>
      <c r="C2112" s="2" t="s">
        <v>46</v>
      </c>
      <c r="D2112" s="2" t="s">
        <v>364</v>
      </c>
      <c r="E2112" s="2" t="s">
        <v>412</v>
      </c>
      <c r="F2112" s="2" t="s">
        <v>54</v>
      </c>
      <c r="G2112" s="2" t="s">
        <v>463</v>
      </c>
      <c r="H2112" s="2" t="s">
        <v>377</v>
      </c>
      <c r="I2112" s="2">
        <v>52</v>
      </c>
      <c r="J2112" s="2">
        <v>0.76793248945147685</v>
      </c>
      <c r="K2112" s="2">
        <v>0.74590163934426235</v>
      </c>
      <c r="L2112" s="2">
        <v>0.79130434782608694</v>
      </c>
      <c r="M2112" s="2" t="s">
        <v>74</v>
      </c>
      <c r="N2112" s="2" t="s">
        <v>4780</v>
      </c>
      <c r="O2112" s="2" t="s">
        <v>4781</v>
      </c>
      <c r="P2112" s="2">
        <v>1.7</v>
      </c>
    </row>
    <row r="2113" spans="1:16" ht="15.75" customHeight="1" x14ac:dyDescent="0.25">
      <c r="A2113" s="2" t="s">
        <v>190</v>
      </c>
      <c r="B2113" s="2" t="s">
        <v>45</v>
      </c>
      <c r="C2113" s="2" t="s">
        <v>46</v>
      </c>
      <c r="D2113" s="2" t="s">
        <v>364</v>
      </c>
      <c r="E2113" s="2" t="s">
        <v>412</v>
      </c>
      <c r="F2113" s="2" t="s">
        <v>54</v>
      </c>
      <c r="G2113" s="2" t="s">
        <v>468</v>
      </c>
      <c r="H2113" s="2" t="s">
        <v>377</v>
      </c>
      <c r="I2113" s="2">
        <v>53</v>
      </c>
      <c r="J2113" s="2">
        <v>0.76857749469214431</v>
      </c>
      <c r="K2113" s="2">
        <v>0.75103734439834025</v>
      </c>
      <c r="L2113" s="2">
        <v>0.78695652173913044</v>
      </c>
      <c r="M2113" s="2" t="s">
        <v>74</v>
      </c>
      <c r="N2113" s="2" t="s">
        <v>4782</v>
      </c>
      <c r="O2113" s="2" t="s">
        <v>4783</v>
      </c>
      <c r="P2113" s="2">
        <v>7.2</v>
      </c>
    </row>
    <row r="2114" spans="1:16" ht="15.75" customHeight="1" x14ac:dyDescent="0.25">
      <c r="A2114" s="2" t="s">
        <v>190</v>
      </c>
      <c r="B2114" s="2" t="s">
        <v>45</v>
      </c>
      <c r="C2114" s="2" t="s">
        <v>46</v>
      </c>
      <c r="D2114" s="2" t="s">
        <v>364</v>
      </c>
      <c r="E2114" s="2" t="s">
        <v>412</v>
      </c>
      <c r="F2114" s="2" t="s">
        <v>54</v>
      </c>
      <c r="G2114" s="2" t="s">
        <v>473</v>
      </c>
      <c r="H2114" s="2" t="s">
        <v>377</v>
      </c>
      <c r="I2114" s="2">
        <v>54</v>
      </c>
      <c r="J2114" s="2">
        <v>0.79671457905544152</v>
      </c>
      <c r="K2114" s="2">
        <v>0.75486381322957197</v>
      </c>
      <c r="L2114" s="2">
        <v>0.84347826086956523</v>
      </c>
      <c r="M2114" s="2" t="s">
        <v>74</v>
      </c>
      <c r="N2114" s="2" t="s">
        <v>4784</v>
      </c>
      <c r="O2114" s="2" t="s">
        <v>4785</v>
      </c>
      <c r="P2114" s="2">
        <v>2.4</v>
      </c>
    </row>
    <row r="2115" spans="1:16" ht="15.75" customHeight="1" x14ac:dyDescent="0.25">
      <c r="A2115" s="2" t="s">
        <v>190</v>
      </c>
      <c r="B2115" s="2" t="s">
        <v>45</v>
      </c>
      <c r="C2115" s="2" t="s">
        <v>46</v>
      </c>
      <c r="D2115" s="2" t="s">
        <v>364</v>
      </c>
      <c r="E2115" s="2" t="s">
        <v>412</v>
      </c>
      <c r="F2115" s="2" t="s">
        <v>54</v>
      </c>
      <c r="G2115" s="2" t="s">
        <v>478</v>
      </c>
      <c r="H2115" s="2" t="s">
        <v>377</v>
      </c>
      <c r="I2115" s="2">
        <v>55</v>
      </c>
      <c r="J2115" s="2">
        <v>0.79411764705882348</v>
      </c>
      <c r="K2115" s="2">
        <v>0.76829268292682928</v>
      </c>
      <c r="L2115" s="2">
        <v>0.82173913043478264</v>
      </c>
      <c r="M2115" s="2" t="s">
        <v>74</v>
      </c>
      <c r="N2115" s="2" t="s">
        <v>4786</v>
      </c>
      <c r="O2115" s="2" t="s">
        <v>4787</v>
      </c>
      <c r="P2115" s="2">
        <v>1.4</v>
      </c>
    </row>
    <row r="2116" spans="1:16" ht="15.75" customHeight="1" x14ac:dyDescent="0.25">
      <c r="A2116" s="2" t="s">
        <v>190</v>
      </c>
      <c r="B2116" s="2" t="s">
        <v>45</v>
      </c>
      <c r="C2116" s="2" t="s">
        <v>46</v>
      </c>
      <c r="D2116" s="2" t="s">
        <v>364</v>
      </c>
      <c r="E2116" s="2" t="s">
        <v>412</v>
      </c>
      <c r="F2116" s="2" t="s">
        <v>54</v>
      </c>
      <c r="G2116" s="2" t="s">
        <v>483</v>
      </c>
      <c r="H2116" s="2" t="s">
        <v>377</v>
      </c>
      <c r="I2116" s="2">
        <v>56</v>
      </c>
      <c r="J2116" s="2">
        <v>0.76826722338204589</v>
      </c>
      <c r="K2116" s="2">
        <v>0.73895582329317266</v>
      </c>
      <c r="L2116" s="2">
        <v>0.8</v>
      </c>
      <c r="M2116" s="2" t="s">
        <v>74</v>
      </c>
      <c r="N2116" s="2" t="s">
        <v>4788</v>
      </c>
      <c r="O2116" s="2" t="s">
        <v>4789</v>
      </c>
      <c r="P2116" s="2">
        <v>1.9</v>
      </c>
    </row>
    <row r="2117" spans="1:16" ht="15.75" customHeight="1" x14ac:dyDescent="0.25">
      <c r="A2117" s="2" t="s">
        <v>190</v>
      </c>
      <c r="B2117" s="2" t="s">
        <v>45</v>
      </c>
      <c r="C2117" s="2" t="s">
        <v>46</v>
      </c>
      <c r="D2117" s="2" t="s">
        <v>364</v>
      </c>
      <c r="E2117" s="2" t="s">
        <v>412</v>
      </c>
      <c r="F2117" s="2" t="s">
        <v>54</v>
      </c>
      <c r="G2117" s="2" t="s">
        <v>488</v>
      </c>
      <c r="H2117" s="2" t="s">
        <v>377</v>
      </c>
      <c r="I2117" s="2">
        <v>57</v>
      </c>
      <c r="J2117" s="2">
        <v>0.78389830508474589</v>
      </c>
      <c r="K2117" s="2">
        <v>0.76446280991735538</v>
      </c>
      <c r="L2117" s="2">
        <v>0.80434782608695654</v>
      </c>
      <c r="M2117" s="2" t="s">
        <v>74</v>
      </c>
      <c r="N2117" s="2" t="s">
        <v>4790</v>
      </c>
      <c r="O2117" s="2" t="s">
        <v>4791</v>
      </c>
      <c r="P2117" s="2">
        <v>1.4</v>
      </c>
    </row>
    <row r="2118" spans="1:16" ht="15.75" customHeight="1" x14ac:dyDescent="0.25">
      <c r="A2118" s="2" t="s">
        <v>190</v>
      </c>
      <c r="B2118" s="2" t="s">
        <v>45</v>
      </c>
      <c r="C2118" s="2" t="s">
        <v>46</v>
      </c>
      <c r="D2118" s="2" t="s">
        <v>364</v>
      </c>
      <c r="E2118" s="2" t="s">
        <v>412</v>
      </c>
      <c r="F2118" s="2" t="s">
        <v>54</v>
      </c>
      <c r="G2118" s="2" t="s">
        <v>493</v>
      </c>
      <c r="H2118" s="2" t="s">
        <v>377</v>
      </c>
      <c r="I2118" s="2">
        <v>58</v>
      </c>
      <c r="J2118" s="2">
        <v>0.78925619834710736</v>
      </c>
      <c r="K2118" s="2">
        <v>0.75196850393700787</v>
      </c>
      <c r="L2118" s="2">
        <v>0.83043478260869563</v>
      </c>
      <c r="M2118" s="2" t="s">
        <v>74</v>
      </c>
      <c r="N2118" s="2" t="s">
        <v>4792</v>
      </c>
      <c r="O2118" s="2" t="s">
        <v>4793</v>
      </c>
      <c r="P2118" s="2">
        <v>1.4</v>
      </c>
    </row>
    <row r="2119" spans="1:16" ht="15.75" customHeight="1" x14ac:dyDescent="0.25">
      <c r="A2119" s="2" t="s">
        <v>190</v>
      </c>
      <c r="B2119" s="2" t="s">
        <v>45</v>
      </c>
      <c r="C2119" s="2" t="s">
        <v>46</v>
      </c>
      <c r="D2119" s="2" t="s">
        <v>364</v>
      </c>
      <c r="E2119" s="2" t="s">
        <v>412</v>
      </c>
      <c r="F2119" s="2" t="s">
        <v>54</v>
      </c>
      <c r="G2119" s="2" t="s">
        <v>498</v>
      </c>
      <c r="H2119" s="2" t="s">
        <v>377</v>
      </c>
      <c r="I2119" s="2">
        <v>59</v>
      </c>
      <c r="J2119" s="2">
        <v>0.78205128205128205</v>
      </c>
      <c r="K2119" s="2">
        <v>0.76890756302521013</v>
      </c>
      <c r="L2119" s="2">
        <v>0.79565217391304344</v>
      </c>
      <c r="M2119" s="2" t="s">
        <v>74</v>
      </c>
      <c r="N2119" s="2" t="s">
        <v>4794</v>
      </c>
      <c r="O2119" s="2" t="s">
        <v>4795</v>
      </c>
      <c r="P2119" s="2">
        <v>1.4</v>
      </c>
    </row>
    <row r="2120" spans="1:16" ht="15.75" customHeight="1" x14ac:dyDescent="0.25">
      <c r="A2120" s="2" t="s">
        <v>190</v>
      </c>
      <c r="B2120" s="2" t="s">
        <v>45</v>
      </c>
      <c r="C2120" s="2" t="s">
        <v>46</v>
      </c>
      <c r="D2120" s="2" t="s">
        <v>364</v>
      </c>
      <c r="E2120" s="2" t="s">
        <v>412</v>
      </c>
      <c r="F2120" s="2" t="s">
        <v>54</v>
      </c>
      <c r="G2120" s="2" t="s">
        <v>503</v>
      </c>
      <c r="H2120" s="2" t="s">
        <v>377</v>
      </c>
      <c r="I2120" s="2">
        <v>60</v>
      </c>
      <c r="J2120" s="2">
        <v>0.78151260504201681</v>
      </c>
      <c r="K2120" s="2">
        <v>0.75609756097560976</v>
      </c>
      <c r="L2120" s="2">
        <v>0.80869565217391304</v>
      </c>
      <c r="M2120" s="2" t="s">
        <v>74</v>
      </c>
      <c r="N2120" s="2" t="s">
        <v>4796</v>
      </c>
      <c r="O2120" s="2" t="s">
        <v>4797</v>
      </c>
      <c r="P2120" s="2">
        <v>1.4</v>
      </c>
    </row>
    <row r="2121" spans="1:16" ht="15.75" customHeight="1" x14ac:dyDescent="0.25">
      <c r="A2121" s="2" t="s">
        <v>190</v>
      </c>
      <c r="B2121" s="2" t="s">
        <v>45</v>
      </c>
      <c r="C2121" s="2" t="s">
        <v>46</v>
      </c>
      <c r="D2121" s="2" t="s">
        <v>364</v>
      </c>
      <c r="E2121" s="2" t="s">
        <v>412</v>
      </c>
      <c r="F2121" s="2" t="s">
        <v>54</v>
      </c>
      <c r="G2121" s="2" t="s">
        <v>508</v>
      </c>
      <c r="H2121" s="2" t="s">
        <v>377</v>
      </c>
      <c r="I2121" s="2">
        <v>61</v>
      </c>
      <c r="J2121" s="2">
        <v>0.79089026915113869</v>
      </c>
      <c r="K2121" s="2">
        <v>0.75494071146245056</v>
      </c>
      <c r="L2121" s="2">
        <v>0.83043478260869563</v>
      </c>
      <c r="M2121" s="2" t="s">
        <v>74</v>
      </c>
      <c r="N2121" s="2" t="s">
        <v>4798</v>
      </c>
      <c r="O2121" s="2" t="s">
        <v>4799</v>
      </c>
      <c r="P2121" s="2">
        <v>1.3</v>
      </c>
    </row>
    <row r="2122" spans="1:16" ht="15.75" customHeight="1" x14ac:dyDescent="0.25">
      <c r="A2122" s="2" t="s">
        <v>190</v>
      </c>
      <c r="B2122" s="2" t="s">
        <v>45</v>
      </c>
      <c r="C2122" s="2" t="s">
        <v>46</v>
      </c>
      <c r="D2122" s="2" t="s">
        <v>364</v>
      </c>
      <c r="E2122" s="2" t="s">
        <v>513</v>
      </c>
      <c r="F2122" s="2" t="s">
        <v>40</v>
      </c>
      <c r="G2122" s="2" t="s">
        <v>514</v>
      </c>
      <c r="H2122" s="2" t="s">
        <v>372</v>
      </c>
      <c r="I2122" s="2">
        <v>42</v>
      </c>
      <c r="J2122" s="2">
        <v>0.80459770114942519</v>
      </c>
      <c r="K2122" s="2">
        <v>0.78212290502793291</v>
      </c>
      <c r="L2122" s="2">
        <v>0.82840236686390534</v>
      </c>
      <c r="M2122" s="2" t="s">
        <v>74</v>
      </c>
      <c r="N2122" s="2" t="s">
        <v>4800</v>
      </c>
      <c r="O2122" s="2" t="s">
        <v>4801</v>
      </c>
      <c r="P2122" s="2">
        <v>1.9</v>
      </c>
    </row>
    <row r="2123" spans="1:16" ht="15.75" customHeight="1" x14ac:dyDescent="0.25">
      <c r="A2123" s="2" t="s">
        <v>190</v>
      </c>
      <c r="B2123" s="2" t="s">
        <v>45</v>
      </c>
      <c r="C2123" s="2" t="s">
        <v>46</v>
      </c>
      <c r="D2123" s="2" t="s">
        <v>364</v>
      </c>
      <c r="E2123" s="2" t="s">
        <v>513</v>
      </c>
      <c r="F2123" s="2" t="s">
        <v>40</v>
      </c>
      <c r="G2123" s="2" t="s">
        <v>519</v>
      </c>
      <c r="H2123" s="2" t="s">
        <v>372</v>
      </c>
      <c r="I2123" s="2">
        <v>43</v>
      </c>
      <c r="J2123" s="2">
        <v>0.79300291545189505</v>
      </c>
      <c r="K2123" s="2">
        <v>0.7816091954022989</v>
      </c>
      <c r="L2123" s="2">
        <v>0.80473372781065089</v>
      </c>
      <c r="M2123" s="2" t="s">
        <v>74</v>
      </c>
      <c r="N2123" s="2" t="s">
        <v>4802</v>
      </c>
      <c r="O2123" s="2" t="s">
        <v>4803</v>
      </c>
      <c r="P2123" s="2">
        <v>1.7</v>
      </c>
    </row>
    <row r="2124" spans="1:16" ht="15.75" customHeight="1" x14ac:dyDescent="0.25">
      <c r="A2124" s="2" t="s">
        <v>190</v>
      </c>
      <c r="B2124" s="2" t="s">
        <v>45</v>
      </c>
      <c r="C2124" s="2" t="s">
        <v>46</v>
      </c>
      <c r="D2124" s="2" t="s">
        <v>364</v>
      </c>
      <c r="E2124" s="2" t="s">
        <v>513</v>
      </c>
      <c r="F2124" s="2" t="s">
        <v>40</v>
      </c>
      <c r="G2124" s="2" t="s">
        <v>524</v>
      </c>
      <c r="H2124" s="2" t="s">
        <v>372</v>
      </c>
      <c r="I2124" s="2">
        <v>44</v>
      </c>
      <c r="J2124" s="2">
        <v>0.79538904899135432</v>
      </c>
      <c r="K2124" s="2">
        <v>0.7752808988764045</v>
      </c>
      <c r="L2124" s="2">
        <v>0.81656804733727806</v>
      </c>
      <c r="M2124" s="2" t="s">
        <v>74</v>
      </c>
      <c r="N2124" s="2" t="s">
        <v>4804</v>
      </c>
      <c r="O2124" s="2" t="s">
        <v>4805</v>
      </c>
      <c r="P2124" s="2">
        <v>1.3</v>
      </c>
    </row>
    <row r="2125" spans="1:16" ht="15.75" customHeight="1" x14ac:dyDescent="0.25">
      <c r="A2125" s="2" t="s">
        <v>190</v>
      </c>
      <c r="B2125" s="2" t="s">
        <v>45</v>
      </c>
      <c r="C2125" s="2" t="s">
        <v>46</v>
      </c>
      <c r="D2125" s="2" t="s">
        <v>364</v>
      </c>
      <c r="E2125" s="2" t="s">
        <v>513</v>
      </c>
      <c r="F2125" s="2" t="s">
        <v>40</v>
      </c>
      <c r="G2125" s="2" t="s">
        <v>529</v>
      </c>
      <c r="H2125" s="2" t="s">
        <v>372</v>
      </c>
      <c r="I2125" s="2">
        <v>45</v>
      </c>
      <c r="J2125" s="2">
        <v>0.80459770114942519</v>
      </c>
      <c r="K2125" s="2">
        <v>0.78212290502793291</v>
      </c>
      <c r="L2125" s="2">
        <v>0.82840236686390534</v>
      </c>
      <c r="M2125" s="2" t="s">
        <v>74</v>
      </c>
      <c r="N2125" s="2" t="s">
        <v>4806</v>
      </c>
      <c r="O2125" s="2" t="s">
        <v>4807</v>
      </c>
      <c r="P2125" s="2">
        <v>1.3</v>
      </c>
    </row>
    <row r="2126" spans="1:16" ht="15.75" customHeight="1" x14ac:dyDescent="0.25">
      <c r="A2126" s="2" t="s">
        <v>190</v>
      </c>
      <c r="B2126" s="2" t="s">
        <v>45</v>
      </c>
      <c r="C2126" s="2" t="s">
        <v>46</v>
      </c>
      <c r="D2126" s="2" t="s">
        <v>364</v>
      </c>
      <c r="E2126" s="2" t="s">
        <v>513</v>
      </c>
      <c r="F2126" s="2" t="s">
        <v>40</v>
      </c>
      <c r="G2126" s="2" t="s">
        <v>534</v>
      </c>
      <c r="H2126" s="2" t="s">
        <v>372</v>
      </c>
      <c r="I2126" s="2">
        <v>46</v>
      </c>
      <c r="J2126" s="2">
        <v>0.81502890173410403</v>
      </c>
      <c r="K2126" s="2">
        <v>0.79661016949152541</v>
      </c>
      <c r="L2126" s="2">
        <v>0.83431952662721898</v>
      </c>
      <c r="M2126" s="2" t="s">
        <v>74</v>
      </c>
      <c r="N2126" s="2" t="s">
        <v>4808</v>
      </c>
      <c r="O2126" s="2" t="s">
        <v>4809</v>
      </c>
      <c r="P2126" s="2">
        <v>1.4</v>
      </c>
    </row>
    <row r="2127" spans="1:16" ht="15.75" customHeight="1" x14ac:dyDescent="0.25">
      <c r="A2127" s="2" t="s">
        <v>190</v>
      </c>
      <c r="B2127" s="2" t="s">
        <v>45</v>
      </c>
      <c r="C2127" s="2" t="s">
        <v>46</v>
      </c>
      <c r="D2127" s="2" t="s">
        <v>364</v>
      </c>
      <c r="E2127" s="2" t="s">
        <v>513</v>
      </c>
      <c r="F2127" s="2" t="s">
        <v>40</v>
      </c>
      <c r="G2127" s="2" t="s">
        <v>539</v>
      </c>
      <c r="H2127" s="2" t="s">
        <v>372</v>
      </c>
      <c r="I2127" s="2">
        <v>47</v>
      </c>
      <c r="J2127" s="2">
        <v>0.79545454545454541</v>
      </c>
      <c r="K2127" s="2">
        <v>0.76502732240437155</v>
      </c>
      <c r="L2127" s="2">
        <v>0.82840236686390534</v>
      </c>
      <c r="M2127" s="2" t="s">
        <v>74</v>
      </c>
      <c r="N2127" s="2" t="s">
        <v>4810</v>
      </c>
      <c r="O2127" s="2" t="s">
        <v>4811</v>
      </c>
      <c r="P2127" s="2">
        <v>1.3</v>
      </c>
    </row>
    <row r="2128" spans="1:16" ht="15.75" customHeight="1" x14ac:dyDescent="0.25">
      <c r="A2128" s="2" t="s">
        <v>190</v>
      </c>
      <c r="B2128" s="2" t="s">
        <v>45</v>
      </c>
      <c r="C2128" s="2" t="s">
        <v>46</v>
      </c>
      <c r="D2128" s="2" t="s">
        <v>364</v>
      </c>
      <c r="E2128" s="2" t="s">
        <v>513</v>
      </c>
      <c r="F2128" s="2" t="s">
        <v>40</v>
      </c>
      <c r="G2128" s="2" t="s">
        <v>555</v>
      </c>
      <c r="H2128" s="2" t="s">
        <v>372</v>
      </c>
      <c r="I2128" s="2">
        <v>48</v>
      </c>
      <c r="J2128" s="2">
        <v>0.8</v>
      </c>
      <c r="K2128" s="2">
        <v>0.77348066298342544</v>
      </c>
      <c r="L2128" s="2">
        <v>0.82840236686390534</v>
      </c>
      <c r="M2128" s="2" t="s">
        <v>74</v>
      </c>
      <c r="N2128" s="2" t="s">
        <v>4812</v>
      </c>
      <c r="O2128" s="2" t="s">
        <v>4813</v>
      </c>
      <c r="P2128" s="2">
        <v>1.3</v>
      </c>
    </row>
    <row r="2129" spans="1:16" ht="15.75" customHeight="1" x14ac:dyDescent="0.25">
      <c r="A2129" s="2" t="s">
        <v>190</v>
      </c>
      <c r="B2129" s="2" t="s">
        <v>45</v>
      </c>
      <c r="C2129" s="2" t="s">
        <v>46</v>
      </c>
      <c r="D2129" s="2" t="s">
        <v>364</v>
      </c>
      <c r="E2129" s="2" t="s">
        <v>513</v>
      </c>
      <c r="F2129" s="2" t="s">
        <v>40</v>
      </c>
      <c r="G2129" s="2" t="s">
        <v>575</v>
      </c>
      <c r="H2129" s="2" t="s">
        <v>372</v>
      </c>
      <c r="I2129" s="2">
        <v>49</v>
      </c>
      <c r="J2129" s="2">
        <v>0.79999999999999982</v>
      </c>
      <c r="K2129" s="2">
        <v>0.76344086021505375</v>
      </c>
      <c r="L2129" s="2">
        <v>0.84023668639053251</v>
      </c>
      <c r="M2129" s="2" t="s">
        <v>74</v>
      </c>
      <c r="N2129" s="2" t="s">
        <v>4814</v>
      </c>
      <c r="O2129" s="2" t="s">
        <v>4815</v>
      </c>
      <c r="P2129" s="2">
        <v>1.3</v>
      </c>
    </row>
    <row r="2130" spans="1:16" ht="15.75" customHeight="1" x14ac:dyDescent="0.25">
      <c r="A2130" s="2" t="s">
        <v>190</v>
      </c>
      <c r="B2130" s="2" t="s">
        <v>45</v>
      </c>
      <c r="C2130" s="2" t="s">
        <v>46</v>
      </c>
      <c r="D2130" s="2" t="s">
        <v>364</v>
      </c>
      <c r="E2130" s="2" t="s">
        <v>513</v>
      </c>
      <c r="F2130" s="2" t="s">
        <v>40</v>
      </c>
      <c r="G2130" s="2" t="s">
        <v>589</v>
      </c>
      <c r="H2130" s="2" t="s">
        <v>372</v>
      </c>
      <c r="I2130" s="2">
        <v>50</v>
      </c>
      <c r="J2130" s="2">
        <v>0.78531073446327682</v>
      </c>
      <c r="K2130" s="2">
        <v>0.75135135135135134</v>
      </c>
      <c r="L2130" s="2">
        <v>0.8224852071005917</v>
      </c>
      <c r="M2130" s="2" t="s">
        <v>74</v>
      </c>
      <c r="N2130" s="2" t="s">
        <v>4816</v>
      </c>
      <c r="O2130" s="2" t="s">
        <v>4817</v>
      </c>
      <c r="P2130" s="2">
        <v>1.7</v>
      </c>
    </row>
    <row r="2131" spans="1:16" ht="15.75" customHeight="1" x14ac:dyDescent="0.25">
      <c r="A2131" s="2" t="s">
        <v>190</v>
      </c>
      <c r="B2131" s="2" t="s">
        <v>45</v>
      </c>
      <c r="C2131" s="2" t="s">
        <v>46</v>
      </c>
      <c r="D2131" s="2" t="s">
        <v>364</v>
      </c>
      <c r="E2131" s="2" t="s">
        <v>513</v>
      </c>
      <c r="F2131" s="2" t="s">
        <v>40</v>
      </c>
      <c r="G2131" s="2" t="s">
        <v>603</v>
      </c>
      <c r="H2131" s="2" t="s">
        <v>372</v>
      </c>
      <c r="I2131" s="2">
        <v>51</v>
      </c>
      <c r="J2131" s="2">
        <v>0.79083094555873923</v>
      </c>
      <c r="K2131" s="2">
        <v>0.76666666666666672</v>
      </c>
      <c r="L2131" s="2">
        <v>0.81656804733727806</v>
      </c>
      <c r="M2131" s="2" t="s">
        <v>74</v>
      </c>
      <c r="N2131" s="2" t="s">
        <v>4818</v>
      </c>
      <c r="O2131" s="2" t="s">
        <v>4819</v>
      </c>
      <c r="P2131" s="2">
        <v>1.3</v>
      </c>
    </row>
    <row r="2132" spans="1:16" ht="15.75" customHeight="1" x14ac:dyDescent="0.25">
      <c r="A2132" s="2" t="s">
        <v>190</v>
      </c>
      <c r="B2132" s="2" t="s">
        <v>45</v>
      </c>
      <c r="C2132" s="2" t="s">
        <v>46</v>
      </c>
      <c r="D2132" s="2" t="s">
        <v>364</v>
      </c>
      <c r="E2132" s="2" t="s">
        <v>513</v>
      </c>
      <c r="F2132" s="2" t="s">
        <v>40</v>
      </c>
      <c r="G2132" s="2" t="s">
        <v>622</v>
      </c>
      <c r="H2132" s="2" t="s">
        <v>372</v>
      </c>
      <c r="I2132" s="2">
        <v>52</v>
      </c>
      <c r="J2132" s="2">
        <v>0.83040935672514615</v>
      </c>
      <c r="K2132" s="2">
        <v>0.82080924855491333</v>
      </c>
      <c r="L2132" s="2">
        <v>0.84023668639053251</v>
      </c>
      <c r="M2132" s="2" t="s">
        <v>74</v>
      </c>
      <c r="N2132" s="2" t="s">
        <v>4820</v>
      </c>
      <c r="O2132" s="2" t="s">
        <v>4821</v>
      </c>
      <c r="P2132" s="2">
        <v>1.3</v>
      </c>
    </row>
    <row r="2133" spans="1:16" ht="15.75" customHeight="1" x14ac:dyDescent="0.25">
      <c r="A2133" s="2" t="s">
        <v>190</v>
      </c>
      <c r="B2133" s="2" t="s">
        <v>45</v>
      </c>
      <c r="C2133" s="2" t="s">
        <v>46</v>
      </c>
      <c r="D2133" s="2" t="s">
        <v>364</v>
      </c>
      <c r="E2133" s="2" t="s">
        <v>513</v>
      </c>
      <c r="F2133" s="2" t="s">
        <v>40</v>
      </c>
      <c r="G2133" s="2" t="s">
        <v>643</v>
      </c>
      <c r="H2133" s="2" t="s">
        <v>372</v>
      </c>
      <c r="I2133" s="2">
        <v>53</v>
      </c>
      <c r="J2133" s="2">
        <v>0.79772079772079774</v>
      </c>
      <c r="K2133" s="2">
        <v>0.76923076923076927</v>
      </c>
      <c r="L2133" s="2">
        <v>0.82840236686390534</v>
      </c>
      <c r="M2133" s="2" t="s">
        <v>74</v>
      </c>
      <c r="N2133" s="2" t="s">
        <v>4822</v>
      </c>
      <c r="O2133" s="2" t="s">
        <v>4823</v>
      </c>
      <c r="P2133" s="2">
        <v>1.3</v>
      </c>
    </row>
    <row r="2134" spans="1:16" ht="15.75" customHeight="1" x14ac:dyDescent="0.25">
      <c r="A2134" s="2" t="s">
        <v>190</v>
      </c>
      <c r="B2134" s="2" t="s">
        <v>45</v>
      </c>
      <c r="C2134" s="2" t="s">
        <v>46</v>
      </c>
      <c r="D2134" s="2" t="s">
        <v>364</v>
      </c>
      <c r="E2134" s="2" t="s">
        <v>513</v>
      </c>
      <c r="F2134" s="2" t="s">
        <v>40</v>
      </c>
      <c r="G2134" s="2" t="s">
        <v>660</v>
      </c>
      <c r="H2134" s="2" t="s">
        <v>372</v>
      </c>
      <c r="I2134" s="2">
        <v>54</v>
      </c>
      <c r="J2134" s="2">
        <v>0.81502890173410403</v>
      </c>
      <c r="K2134" s="2">
        <v>0.79661016949152541</v>
      </c>
      <c r="L2134" s="2">
        <v>0.83431952662721898</v>
      </c>
      <c r="M2134" s="2" t="s">
        <v>74</v>
      </c>
      <c r="N2134" s="2" t="s">
        <v>4824</v>
      </c>
      <c r="O2134" s="2" t="s">
        <v>4825</v>
      </c>
      <c r="P2134" s="2">
        <v>1.4</v>
      </c>
    </row>
    <row r="2135" spans="1:16" ht="15.75" customHeight="1" x14ac:dyDescent="0.25">
      <c r="A2135" s="2" t="s">
        <v>190</v>
      </c>
      <c r="B2135" s="2" t="s">
        <v>45</v>
      </c>
      <c r="C2135" s="2" t="s">
        <v>46</v>
      </c>
      <c r="D2135" s="2" t="s">
        <v>364</v>
      </c>
      <c r="E2135" s="2" t="s">
        <v>513</v>
      </c>
      <c r="F2135" s="2" t="s">
        <v>40</v>
      </c>
      <c r="G2135" s="2" t="s">
        <v>665</v>
      </c>
      <c r="H2135" s="2" t="s">
        <v>372</v>
      </c>
      <c r="I2135" s="2">
        <v>55</v>
      </c>
      <c r="J2135" s="2">
        <v>0.7931034482758621</v>
      </c>
      <c r="K2135" s="2">
        <v>0.77094972067039103</v>
      </c>
      <c r="L2135" s="2">
        <v>0.81656804733727806</v>
      </c>
      <c r="M2135" s="2" t="s">
        <v>74</v>
      </c>
      <c r="N2135" s="2" t="s">
        <v>4826</v>
      </c>
      <c r="O2135" s="2" t="s">
        <v>4827</v>
      </c>
      <c r="P2135" s="2">
        <v>1.3</v>
      </c>
    </row>
    <row r="2136" spans="1:16" ht="15.75" customHeight="1" x14ac:dyDescent="0.25">
      <c r="A2136" s="2" t="s">
        <v>190</v>
      </c>
      <c r="B2136" s="2" t="s">
        <v>45</v>
      </c>
      <c r="C2136" s="2" t="s">
        <v>46</v>
      </c>
      <c r="D2136" s="2" t="s">
        <v>364</v>
      </c>
      <c r="E2136" s="2" t="s">
        <v>513</v>
      </c>
      <c r="F2136" s="2" t="s">
        <v>40</v>
      </c>
      <c r="G2136" s="2" t="s">
        <v>670</v>
      </c>
      <c r="H2136" s="2" t="s">
        <v>372</v>
      </c>
      <c r="I2136" s="2">
        <v>56</v>
      </c>
      <c r="J2136" s="2">
        <v>0.78443113772455086</v>
      </c>
      <c r="K2136" s="2">
        <v>0.79393939393939394</v>
      </c>
      <c r="L2136" s="2">
        <v>0.7751479289940828</v>
      </c>
      <c r="M2136" s="2" t="s">
        <v>74</v>
      </c>
      <c r="N2136" s="2" t="s">
        <v>4828</v>
      </c>
      <c r="O2136" s="2" t="s">
        <v>4829</v>
      </c>
      <c r="P2136" s="2">
        <v>1.3</v>
      </c>
    </row>
    <row r="2137" spans="1:16" ht="15.75" customHeight="1" x14ac:dyDescent="0.25">
      <c r="A2137" s="2" t="s">
        <v>190</v>
      </c>
      <c r="B2137" s="2" t="s">
        <v>45</v>
      </c>
      <c r="C2137" s="2" t="s">
        <v>46</v>
      </c>
      <c r="D2137" s="2" t="s">
        <v>364</v>
      </c>
      <c r="E2137" s="2" t="s">
        <v>513</v>
      </c>
      <c r="F2137" s="2" t="s">
        <v>40</v>
      </c>
      <c r="G2137" s="2" t="s">
        <v>675</v>
      </c>
      <c r="H2137" s="2" t="s">
        <v>372</v>
      </c>
      <c r="I2137" s="2">
        <v>57</v>
      </c>
      <c r="J2137" s="2">
        <v>0.79320113314447593</v>
      </c>
      <c r="K2137" s="2">
        <v>0.76086956521739135</v>
      </c>
      <c r="L2137" s="2">
        <v>0.82840236686390534</v>
      </c>
      <c r="M2137" s="2" t="s">
        <v>74</v>
      </c>
      <c r="N2137" s="2" t="s">
        <v>4830</v>
      </c>
      <c r="O2137" s="2" t="s">
        <v>4831</v>
      </c>
      <c r="P2137" s="2">
        <v>1.8</v>
      </c>
    </row>
    <row r="2138" spans="1:16" ht="15.75" customHeight="1" x14ac:dyDescent="0.25">
      <c r="A2138" s="2" t="s">
        <v>190</v>
      </c>
      <c r="B2138" s="2" t="s">
        <v>45</v>
      </c>
      <c r="C2138" s="2" t="s">
        <v>46</v>
      </c>
      <c r="D2138" s="2" t="s">
        <v>364</v>
      </c>
      <c r="E2138" s="2" t="s">
        <v>513</v>
      </c>
      <c r="F2138" s="2" t="s">
        <v>40</v>
      </c>
      <c r="G2138" s="2" t="s">
        <v>680</v>
      </c>
      <c r="H2138" s="2" t="s">
        <v>372</v>
      </c>
      <c r="I2138" s="2">
        <v>58</v>
      </c>
      <c r="J2138" s="2">
        <v>0.79300291545189505</v>
      </c>
      <c r="K2138" s="2">
        <v>0.7816091954022989</v>
      </c>
      <c r="L2138" s="2">
        <v>0.80473372781065089</v>
      </c>
      <c r="M2138" s="2" t="s">
        <v>74</v>
      </c>
      <c r="N2138" s="2" t="s">
        <v>4832</v>
      </c>
      <c r="O2138" s="2" t="s">
        <v>4833</v>
      </c>
      <c r="P2138" s="2">
        <v>1.3</v>
      </c>
    </row>
    <row r="2139" spans="1:16" ht="15.75" customHeight="1" x14ac:dyDescent="0.25">
      <c r="A2139" s="2" t="s">
        <v>190</v>
      </c>
      <c r="B2139" s="2" t="s">
        <v>45</v>
      </c>
      <c r="C2139" s="2" t="s">
        <v>46</v>
      </c>
      <c r="D2139" s="2" t="s">
        <v>364</v>
      </c>
      <c r="E2139" s="2" t="s">
        <v>513</v>
      </c>
      <c r="F2139" s="2" t="s">
        <v>40</v>
      </c>
      <c r="G2139" s="2" t="s">
        <v>685</v>
      </c>
      <c r="H2139" s="2" t="s">
        <v>372</v>
      </c>
      <c r="I2139" s="2">
        <v>59</v>
      </c>
      <c r="J2139" s="2">
        <v>0.80346820809248554</v>
      </c>
      <c r="K2139" s="2">
        <v>0.78531073446327682</v>
      </c>
      <c r="L2139" s="2">
        <v>0.8224852071005917</v>
      </c>
      <c r="M2139" s="2" t="s">
        <v>74</v>
      </c>
      <c r="N2139" s="2" t="s">
        <v>4834</v>
      </c>
      <c r="O2139" s="2" t="s">
        <v>4835</v>
      </c>
      <c r="P2139" s="2">
        <v>1.5</v>
      </c>
    </row>
    <row r="2140" spans="1:16" ht="15.75" customHeight="1" x14ac:dyDescent="0.25">
      <c r="A2140" s="2" t="s">
        <v>190</v>
      </c>
      <c r="B2140" s="2" t="s">
        <v>45</v>
      </c>
      <c r="C2140" s="2" t="s">
        <v>46</v>
      </c>
      <c r="D2140" s="2" t="s">
        <v>364</v>
      </c>
      <c r="E2140" s="2" t="s">
        <v>513</v>
      </c>
      <c r="F2140" s="2" t="s">
        <v>40</v>
      </c>
      <c r="G2140" s="2" t="s">
        <v>690</v>
      </c>
      <c r="H2140" s="2" t="s">
        <v>372</v>
      </c>
      <c r="I2140" s="2">
        <v>60</v>
      </c>
      <c r="J2140" s="2">
        <v>0.78670360110803328</v>
      </c>
      <c r="K2140" s="2">
        <v>0.73958333333333337</v>
      </c>
      <c r="L2140" s="2">
        <v>0.84023668639053251</v>
      </c>
      <c r="M2140" s="2" t="s">
        <v>74</v>
      </c>
      <c r="N2140" s="2" t="s">
        <v>4836</v>
      </c>
      <c r="O2140" s="2" t="s">
        <v>4837</v>
      </c>
      <c r="P2140" s="2">
        <v>1.3</v>
      </c>
    </row>
    <row r="2141" spans="1:16" ht="15.75" customHeight="1" x14ac:dyDescent="0.25">
      <c r="A2141" s="2" t="s">
        <v>190</v>
      </c>
      <c r="B2141" s="2" t="s">
        <v>45</v>
      </c>
      <c r="C2141" s="2" t="s">
        <v>46</v>
      </c>
      <c r="D2141" s="2" t="s">
        <v>364</v>
      </c>
      <c r="E2141" s="2" t="s">
        <v>513</v>
      </c>
      <c r="F2141" s="2" t="s">
        <v>40</v>
      </c>
      <c r="G2141" s="2" t="s">
        <v>695</v>
      </c>
      <c r="H2141" s="2" t="s">
        <v>372</v>
      </c>
      <c r="I2141" s="2">
        <v>61</v>
      </c>
      <c r="J2141" s="2">
        <v>0.79883381924198249</v>
      </c>
      <c r="K2141" s="2">
        <v>0.78735632183908044</v>
      </c>
      <c r="L2141" s="2">
        <v>0.81065088757396453</v>
      </c>
      <c r="M2141" s="2" t="s">
        <v>74</v>
      </c>
      <c r="N2141" s="2" t="s">
        <v>4838</v>
      </c>
      <c r="O2141" s="2" t="s">
        <v>4839</v>
      </c>
      <c r="P2141" s="2">
        <v>1.3</v>
      </c>
    </row>
    <row r="2142" spans="1:16" ht="15.75" customHeight="1" x14ac:dyDescent="0.25">
      <c r="A2142" s="2" t="s">
        <v>190</v>
      </c>
      <c r="B2142" s="2" t="s">
        <v>45</v>
      </c>
      <c r="C2142" s="2" t="s">
        <v>46</v>
      </c>
      <c r="D2142" s="2" t="s">
        <v>364</v>
      </c>
      <c r="E2142" s="2" t="s">
        <v>700</v>
      </c>
      <c r="F2142" s="2" t="s">
        <v>47</v>
      </c>
      <c r="G2142" s="2" t="s">
        <v>701</v>
      </c>
      <c r="H2142" s="2" t="s">
        <v>366</v>
      </c>
      <c r="I2142" s="2">
        <v>42</v>
      </c>
      <c r="J2142" s="2">
        <v>0.84684684684684686</v>
      </c>
      <c r="K2142" s="2">
        <v>0.84684684684684686</v>
      </c>
      <c r="L2142" s="2">
        <v>0.84684684684684686</v>
      </c>
      <c r="M2142" s="2" t="s">
        <v>74</v>
      </c>
      <c r="N2142" s="2" t="s">
        <v>4840</v>
      </c>
      <c r="O2142" s="2" t="s">
        <v>4841</v>
      </c>
      <c r="P2142" s="2">
        <v>1.7</v>
      </c>
    </row>
    <row r="2143" spans="1:16" ht="15.75" customHeight="1" x14ac:dyDescent="0.25">
      <c r="A2143" s="2" t="s">
        <v>190</v>
      </c>
      <c r="B2143" s="2" t="s">
        <v>45</v>
      </c>
      <c r="C2143" s="2" t="s">
        <v>46</v>
      </c>
      <c r="D2143" s="2" t="s">
        <v>364</v>
      </c>
      <c r="E2143" s="2" t="s">
        <v>700</v>
      </c>
      <c r="F2143" s="2" t="s">
        <v>47</v>
      </c>
      <c r="G2143" s="2" t="s">
        <v>706</v>
      </c>
      <c r="H2143" s="2" t="s">
        <v>366</v>
      </c>
      <c r="I2143" s="2">
        <v>43</v>
      </c>
      <c r="J2143" s="2">
        <v>0.83972911963882613</v>
      </c>
      <c r="K2143" s="2">
        <v>0.84162895927601811</v>
      </c>
      <c r="L2143" s="2">
        <v>0.83783783783783783</v>
      </c>
      <c r="M2143" s="2" t="s">
        <v>74</v>
      </c>
      <c r="N2143" s="2" t="s">
        <v>4842</v>
      </c>
      <c r="O2143" s="2" t="s">
        <v>4843</v>
      </c>
      <c r="P2143" s="2">
        <v>2.5</v>
      </c>
    </row>
    <row r="2144" spans="1:16" ht="15.75" customHeight="1" x14ac:dyDescent="0.25">
      <c r="A2144" s="2" t="s">
        <v>190</v>
      </c>
      <c r="B2144" s="2" t="s">
        <v>45</v>
      </c>
      <c r="C2144" s="2" t="s">
        <v>46</v>
      </c>
      <c r="D2144" s="2" t="s">
        <v>364</v>
      </c>
      <c r="E2144" s="2" t="s">
        <v>700</v>
      </c>
      <c r="F2144" s="2" t="s">
        <v>47</v>
      </c>
      <c r="G2144" s="2" t="s">
        <v>711</v>
      </c>
      <c r="H2144" s="2" t="s">
        <v>366</v>
      </c>
      <c r="I2144" s="2">
        <v>44</v>
      </c>
      <c r="J2144" s="2">
        <v>0.8482142857142857</v>
      </c>
      <c r="K2144" s="2">
        <v>0.84070796460176989</v>
      </c>
      <c r="L2144" s="2">
        <v>0.85585585585585588</v>
      </c>
      <c r="M2144" s="2" t="s">
        <v>74</v>
      </c>
      <c r="N2144" s="2" t="s">
        <v>4844</v>
      </c>
      <c r="O2144" s="2" t="s">
        <v>4845</v>
      </c>
      <c r="P2144" s="2">
        <v>1.4</v>
      </c>
    </row>
    <row r="2145" spans="1:16" ht="15.75" customHeight="1" x14ac:dyDescent="0.25">
      <c r="A2145" s="2" t="s">
        <v>190</v>
      </c>
      <c r="B2145" s="2" t="s">
        <v>45</v>
      </c>
      <c r="C2145" s="2" t="s">
        <v>46</v>
      </c>
      <c r="D2145" s="2" t="s">
        <v>364</v>
      </c>
      <c r="E2145" s="2" t="s">
        <v>700</v>
      </c>
      <c r="F2145" s="2" t="s">
        <v>47</v>
      </c>
      <c r="G2145" s="2" t="s">
        <v>716</v>
      </c>
      <c r="H2145" s="2" t="s">
        <v>366</v>
      </c>
      <c r="I2145" s="2">
        <v>45</v>
      </c>
      <c r="J2145" s="2">
        <v>0.84374999999999989</v>
      </c>
      <c r="K2145" s="2">
        <v>0.83628318584070793</v>
      </c>
      <c r="L2145" s="2">
        <v>0.85135135135135132</v>
      </c>
      <c r="M2145" s="2" t="s">
        <v>74</v>
      </c>
      <c r="N2145" s="2" t="s">
        <v>4846</v>
      </c>
      <c r="O2145" s="2" t="s">
        <v>4847</v>
      </c>
      <c r="P2145" s="2">
        <v>2.1</v>
      </c>
    </row>
    <row r="2146" spans="1:16" ht="15.75" customHeight="1" x14ac:dyDescent="0.25">
      <c r="A2146" s="2" t="s">
        <v>190</v>
      </c>
      <c r="B2146" s="2" t="s">
        <v>45</v>
      </c>
      <c r="C2146" s="2" t="s">
        <v>46</v>
      </c>
      <c r="D2146" s="2" t="s">
        <v>364</v>
      </c>
      <c r="E2146" s="2" t="s">
        <v>700</v>
      </c>
      <c r="F2146" s="2" t="s">
        <v>47</v>
      </c>
      <c r="G2146" s="2" t="s">
        <v>721</v>
      </c>
      <c r="H2146" s="2" t="s">
        <v>366</v>
      </c>
      <c r="I2146" s="2">
        <v>46</v>
      </c>
      <c r="J2146" s="2">
        <v>0.84304932735426019</v>
      </c>
      <c r="K2146" s="2">
        <v>0.8392857142857143</v>
      </c>
      <c r="L2146" s="2">
        <v>0.84684684684684686</v>
      </c>
      <c r="M2146" s="2" t="s">
        <v>74</v>
      </c>
      <c r="N2146" s="2" t="s">
        <v>4848</v>
      </c>
      <c r="O2146" s="2" t="s">
        <v>4849</v>
      </c>
      <c r="P2146" s="2">
        <v>1.6</v>
      </c>
    </row>
    <row r="2147" spans="1:16" ht="15.75" customHeight="1" x14ac:dyDescent="0.25">
      <c r="A2147" s="2" t="s">
        <v>190</v>
      </c>
      <c r="B2147" s="2" t="s">
        <v>45</v>
      </c>
      <c r="C2147" s="2" t="s">
        <v>46</v>
      </c>
      <c r="D2147" s="2" t="s">
        <v>364</v>
      </c>
      <c r="E2147" s="2" t="s">
        <v>700</v>
      </c>
      <c r="F2147" s="2" t="s">
        <v>47</v>
      </c>
      <c r="G2147" s="2" t="s">
        <v>726</v>
      </c>
      <c r="H2147" s="2" t="s">
        <v>366</v>
      </c>
      <c r="I2147" s="2">
        <v>47</v>
      </c>
      <c r="J2147" s="2">
        <v>0.84615384615384615</v>
      </c>
      <c r="K2147" s="2">
        <v>0.85</v>
      </c>
      <c r="L2147" s="2">
        <v>0.84234234234234229</v>
      </c>
      <c r="M2147" s="2" t="s">
        <v>74</v>
      </c>
      <c r="N2147" s="2" t="s">
        <v>4850</v>
      </c>
      <c r="O2147" s="2" t="s">
        <v>4851</v>
      </c>
      <c r="P2147" s="2">
        <v>1.5</v>
      </c>
    </row>
    <row r="2148" spans="1:16" ht="15.75" customHeight="1" x14ac:dyDescent="0.25">
      <c r="A2148" s="2" t="s">
        <v>190</v>
      </c>
      <c r="B2148" s="2" t="s">
        <v>45</v>
      </c>
      <c r="C2148" s="2" t="s">
        <v>46</v>
      </c>
      <c r="D2148" s="2" t="s">
        <v>364</v>
      </c>
      <c r="E2148" s="2" t="s">
        <v>700</v>
      </c>
      <c r="F2148" s="2" t="s">
        <v>47</v>
      </c>
      <c r="G2148" s="2" t="s">
        <v>731</v>
      </c>
      <c r="H2148" s="2" t="s">
        <v>366</v>
      </c>
      <c r="I2148" s="2">
        <v>48</v>
      </c>
      <c r="J2148" s="2">
        <v>0.83813747228381374</v>
      </c>
      <c r="K2148" s="2">
        <v>0.8253275109170306</v>
      </c>
      <c r="L2148" s="2">
        <v>0.85135135135135132</v>
      </c>
      <c r="M2148" s="2" t="s">
        <v>74</v>
      </c>
      <c r="N2148" s="2" t="s">
        <v>4852</v>
      </c>
      <c r="O2148" s="2" t="s">
        <v>4853</v>
      </c>
      <c r="P2148" s="2">
        <v>1.4</v>
      </c>
    </row>
    <row r="2149" spans="1:16" ht="15.75" customHeight="1" x14ac:dyDescent="0.25">
      <c r="A2149" s="2" t="s">
        <v>190</v>
      </c>
      <c r="B2149" s="2" t="s">
        <v>45</v>
      </c>
      <c r="C2149" s="2" t="s">
        <v>46</v>
      </c>
      <c r="D2149" s="2" t="s">
        <v>364</v>
      </c>
      <c r="E2149" s="2" t="s">
        <v>700</v>
      </c>
      <c r="F2149" s="2" t="s">
        <v>47</v>
      </c>
      <c r="G2149" s="2" t="s">
        <v>736</v>
      </c>
      <c r="H2149" s="2" t="s">
        <v>366</v>
      </c>
      <c r="I2149" s="2">
        <v>49</v>
      </c>
      <c r="J2149" s="2">
        <v>0.82460136674259676</v>
      </c>
      <c r="K2149" s="2">
        <v>0.83410138248847931</v>
      </c>
      <c r="L2149" s="2">
        <v>0.81531531531531531</v>
      </c>
      <c r="M2149" s="2" t="s">
        <v>74</v>
      </c>
      <c r="N2149" s="2" t="s">
        <v>4854</v>
      </c>
      <c r="O2149" s="2" t="s">
        <v>4855</v>
      </c>
      <c r="P2149" s="2">
        <v>2</v>
      </c>
    </row>
    <row r="2150" spans="1:16" ht="15.75" customHeight="1" x14ac:dyDescent="0.25">
      <c r="A2150" s="2" t="s">
        <v>190</v>
      </c>
      <c r="B2150" s="2" t="s">
        <v>45</v>
      </c>
      <c r="C2150" s="2" t="s">
        <v>46</v>
      </c>
      <c r="D2150" s="2" t="s">
        <v>364</v>
      </c>
      <c r="E2150" s="2" t="s">
        <v>700</v>
      </c>
      <c r="F2150" s="2" t="s">
        <v>47</v>
      </c>
      <c r="G2150" s="2" t="s">
        <v>741</v>
      </c>
      <c r="H2150" s="2" t="s">
        <v>366</v>
      </c>
      <c r="I2150" s="2">
        <v>50</v>
      </c>
      <c r="J2150" s="2">
        <v>0.82142857142857151</v>
      </c>
      <c r="K2150" s="2">
        <v>0.81415929203539827</v>
      </c>
      <c r="L2150" s="2">
        <v>0.8288288288288288</v>
      </c>
      <c r="M2150" s="2" t="s">
        <v>74</v>
      </c>
      <c r="N2150" s="2" t="s">
        <v>4856</v>
      </c>
      <c r="O2150" s="2" t="s">
        <v>4857</v>
      </c>
      <c r="P2150" s="2">
        <v>1.4</v>
      </c>
    </row>
    <row r="2151" spans="1:16" ht="15.75" customHeight="1" x14ac:dyDescent="0.25">
      <c r="A2151" s="2" t="s">
        <v>190</v>
      </c>
      <c r="B2151" s="2" t="s">
        <v>45</v>
      </c>
      <c r="C2151" s="2" t="s">
        <v>46</v>
      </c>
      <c r="D2151" s="2" t="s">
        <v>364</v>
      </c>
      <c r="E2151" s="2" t="s">
        <v>700</v>
      </c>
      <c r="F2151" s="2" t="s">
        <v>47</v>
      </c>
      <c r="G2151" s="2" t="s">
        <v>746</v>
      </c>
      <c r="H2151" s="2" t="s">
        <v>366</v>
      </c>
      <c r="I2151" s="2">
        <v>51</v>
      </c>
      <c r="J2151" s="2">
        <v>0.8355555555555555</v>
      </c>
      <c r="K2151" s="2">
        <v>0.82456140350877194</v>
      </c>
      <c r="L2151" s="2">
        <v>0.84684684684684686</v>
      </c>
      <c r="M2151" s="2" t="s">
        <v>74</v>
      </c>
      <c r="N2151" s="2" t="s">
        <v>4858</v>
      </c>
      <c r="O2151" s="2" t="s">
        <v>4859</v>
      </c>
      <c r="P2151" s="2">
        <v>1.4</v>
      </c>
    </row>
    <row r="2152" spans="1:16" ht="15.75" customHeight="1" x14ac:dyDescent="0.25">
      <c r="A2152" s="2" t="s">
        <v>190</v>
      </c>
      <c r="B2152" s="2" t="s">
        <v>45</v>
      </c>
      <c r="C2152" s="2" t="s">
        <v>46</v>
      </c>
      <c r="D2152" s="2" t="s">
        <v>364</v>
      </c>
      <c r="E2152" s="2" t="s">
        <v>700</v>
      </c>
      <c r="F2152" s="2" t="s">
        <v>47</v>
      </c>
      <c r="G2152" s="2" t="s">
        <v>751</v>
      </c>
      <c r="H2152" s="2" t="s">
        <v>366</v>
      </c>
      <c r="I2152" s="2">
        <v>52</v>
      </c>
      <c r="J2152" s="2">
        <v>0.85458612975391501</v>
      </c>
      <c r="K2152" s="2">
        <v>0.84888888888888892</v>
      </c>
      <c r="L2152" s="2">
        <v>0.86036036036036034</v>
      </c>
      <c r="M2152" s="2" t="s">
        <v>74</v>
      </c>
      <c r="N2152" s="2" t="s">
        <v>4860</v>
      </c>
      <c r="O2152" s="2" t="s">
        <v>4861</v>
      </c>
      <c r="P2152" s="2">
        <v>1.4</v>
      </c>
    </row>
    <row r="2153" spans="1:16" ht="15.75" customHeight="1" x14ac:dyDescent="0.25">
      <c r="A2153" s="2" t="s">
        <v>190</v>
      </c>
      <c r="B2153" s="2" t="s">
        <v>45</v>
      </c>
      <c r="C2153" s="2" t="s">
        <v>46</v>
      </c>
      <c r="D2153" s="2" t="s">
        <v>364</v>
      </c>
      <c r="E2153" s="2" t="s">
        <v>700</v>
      </c>
      <c r="F2153" s="2" t="s">
        <v>47</v>
      </c>
      <c r="G2153" s="2" t="s">
        <v>756</v>
      </c>
      <c r="H2153" s="2" t="s">
        <v>366</v>
      </c>
      <c r="I2153" s="2">
        <v>53</v>
      </c>
      <c r="J2153" s="2">
        <v>0.82683982683982682</v>
      </c>
      <c r="K2153" s="2">
        <v>0.79583333333333328</v>
      </c>
      <c r="L2153" s="2">
        <v>0.86036036036036034</v>
      </c>
      <c r="M2153" s="2" t="s">
        <v>74</v>
      </c>
      <c r="N2153" s="2" t="s">
        <v>4862</v>
      </c>
      <c r="O2153" s="2" t="s">
        <v>4863</v>
      </c>
      <c r="P2153" s="2">
        <v>2.2999999999999998</v>
      </c>
    </row>
    <row r="2154" spans="1:16" ht="15.75" customHeight="1" x14ac:dyDescent="0.25">
      <c r="A2154" s="2" t="s">
        <v>190</v>
      </c>
      <c r="B2154" s="2" t="s">
        <v>45</v>
      </c>
      <c r="C2154" s="2" t="s">
        <v>46</v>
      </c>
      <c r="D2154" s="2" t="s">
        <v>364</v>
      </c>
      <c r="E2154" s="2" t="s">
        <v>700</v>
      </c>
      <c r="F2154" s="2" t="s">
        <v>47</v>
      </c>
      <c r="G2154" s="2" t="s">
        <v>761</v>
      </c>
      <c r="H2154" s="2" t="s">
        <v>366</v>
      </c>
      <c r="I2154" s="2">
        <v>54</v>
      </c>
      <c r="J2154" s="2">
        <v>0.8409586056644881</v>
      </c>
      <c r="K2154" s="2">
        <v>0.81434599156118148</v>
      </c>
      <c r="L2154" s="2">
        <v>0.86936936936936937</v>
      </c>
      <c r="M2154" s="2" t="s">
        <v>74</v>
      </c>
      <c r="N2154" s="2" t="s">
        <v>4864</v>
      </c>
      <c r="O2154" s="2" t="s">
        <v>4865</v>
      </c>
      <c r="P2154" s="2">
        <v>1.6</v>
      </c>
    </row>
    <row r="2155" spans="1:16" ht="15.75" customHeight="1" x14ac:dyDescent="0.25">
      <c r="A2155" s="2" t="s">
        <v>190</v>
      </c>
      <c r="B2155" s="2" t="s">
        <v>45</v>
      </c>
      <c r="C2155" s="2" t="s">
        <v>46</v>
      </c>
      <c r="D2155" s="2" t="s">
        <v>364</v>
      </c>
      <c r="E2155" s="2" t="s">
        <v>700</v>
      </c>
      <c r="F2155" s="2" t="s">
        <v>47</v>
      </c>
      <c r="G2155" s="2" t="s">
        <v>766</v>
      </c>
      <c r="H2155" s="2" t="s">
        <v>366</v>
      </c>
      <c r="I2155" s="2">
        <v>55</v>
      </c>
      <c r="J2155" s="2">
        <v>0.8355555555555555</v>
      </c>
      <c r="K2155" s="2">
        <v>0.82456140350877194</v>
      </c>
      <c r="L2155" s="2">
        <v>0.84684684684684686</v>
      </c>
      <c r="M2155" s="2" t="s">
        <v>74</v>
      </c>
      <c r="N2155" s="2" t="s">
        <v>4866</v>
      </c>
      <c r="O2155" s="2" t="s">
        <v>4867</v>
      </c>
      <c r="P2155" s="2">
        <v>1.4</v>
      </c>
    </row>
    <row r="2156" spans="1:16" ht="15.75" customHeight="1" x14ac:dyDescent="0.25">
      <c r="A2156" s="2" t="s">
        <v>190</v>
      </c>
      <c r="B2156" s="2" t="s">
        <v>45</v>
      </c>
      <c r="C2156" s="2" t="s">
        <v>46</v>
      </c>
      <c r="D2156" s="2" t="s">
        <v>364</v>
      </c>
      <c r="E2156" s="2" t="s">
        <v>700</v>
      </c>
      <c r="F2156" s="2" t="s">
        <v>47</v>
      </c>
      <c r="G2156" s="2" t="s">
        <v>771</v>
      </c>
      <c r="H2156" s="2" t="s">
        <v>366</v>
      </c>
      <c r="I2156" s="2">
        <v>56</v>
      </c>
      <c r="J2156" s="2">
        <v>0.83069977426636565</v>
      </c>
      <c r="K2156" s="2">
        <v>0.83257918552036203</v>
      </c>
      <c r="L2156" s="2">
        <v>0.8288288288288288</v>
      </c>
      <c r="M2156" s="2" t="s">
        <v>74</v>
      </c>
      <c r="N2156" s="2" t="s">
        <v>4868</v>
      </c>
      <c r="O2156" s="2" t="s">
        <v>4869</v>
      </c>
      <c r="P2156" s="2">
        <v>1.2</v>
      </c>
    </row>
    <row r="2157" spans="1:16" ht="15.75" customHeight="1" x14ac:dyDescent="0.25">
      <c r="A2157" s="2" t="s">
        <v>190</v>
      </c>
      <c r="B2157" s="2" t="s">
        <v>45</v>
      </c>
      <c r="C2157" s="2" t="s">
        <v>46</v>
      </c>
      <c r="D2157" s="2" t="s">
        <v>364</v>
      </c>
      <c r="E2157" s="2" t="s">
        <v>700</v>
      </c>
      <c r="F2157" s="2" t="s">
        <v>47</v>
      </c>
      <c r="G2157" s="2" t="s">
        <v>776</v>
      </c>
      <c r="H2157" s="2" t="s">
        <v>366</v>
      </c>
      <c r="I2157" s="2">
        <v>57</v>
      </c>
      <c r="J2157" s="2">
        <v>0.8482142857142857</v>
      </c>
      <c r="K2157" s="2">
        <v>0.84070796460176989</v>
      </c>
      <c r="L2157" s="2">
        <v>0.85585585585585588</v>
      </c>
      <c r="M2157" s="2" t="s">
        <v>74</v>
      </c>
      <c r="N2157" s="2" t="s">
        <v>4870</v>
      </c>
      <c r="O2157" s="2" t="s">
        <v>4871</v>
      </c>
      <c r="P2157" s="2">
        <v>0.8</v>
      </c>
    </row>
    <row r="2158" spans="1:16" ht="15.75" customHeight="1" x14ac:dyDescent="0.25">
      <c r="A2158" s="2" t="s">
        <v>190</v>
      </c>
      <c r="B2158" s="2" t="s">
        <v>45</v>
      </c>
      <c r="C2158" s="2" t="s">
        <v>46</v>
      </c>
      <c r="D2158" s="2" t="s">
        <v>364</v>
      </c>
      <c r="E2158" s="2" t="s">
        <v>700</v>
      </c>
      <c r="F2158" s="2" t="s">
        <v>47</v>
      </c>
      <c r="G2158" s="2" t="s">
        <v>781</v>
      </c>
      <c r="H2158" s="2" t="s">
        <v>366</v>
      </c>
      <c r="I2158" s="2">
        <v>58</v>
      </c>
      <c r="J2158" s="2">
        <v>0.820627802690583</v>
      </c>
      <c r="K2158" s="2">
        <v>0.8169642857142857</v>
      </c>
      <c r="L2158" s="2">
        <v>0.82432432432432434</v>
      </c>
      <c r="M2158" s="2" t="s">
        <v>74</v>
      </c>
      <c r="N2158" s="2" t="s">
        <v>4872</v>
      </c>
      <c r="O2158" s="2" t="s">
        <v>4873</v>
      </c>
      <c r="P2158" s="2">
        <v>0.8</v>
      </c>
    </row>
    <row r="2159" spans="1:16" ht="15.75" customHeight="1" x14ac:dyDescent="0.25">
      <c r="A2159" s="2" t="s">
        <v>190</v>
      </c>
      <c r="B2159" s="2" t="s">
        <v>45</v>
      </c>
      <c r="C2159" s="2" t="s">
        <v>46</v>
      </c>
      <c r="D2159" s="2" t="s">
        <v>364</v>
      </c>
      <c r="E2159" s="2" t="s">
        <v>700</v>
      </c>
      <c r="F2159" s="2" t="s">
        <v>47</v>
      </c>
      <c r="G2159" s="2" t="s">
        <v>786</v>
      </c>
      <c r="H2159" s="2" t="s">
        <v>366</v>
      </c>
      <c r="I2159" s="2">
        <v>59</v>
      </c>
      <c r="J2159" s="2">
        <v>0.84632516703786187</v>
      </c>
      <c r="K2159" s="2">
        <v>0.83700440528634357</v>
      </c>
      <c r="L2159" s="2">
        <v>0.85585585585585588</v>
      </c>
      <c r="M2159" s="2" t="s">
        <v>74</v>
      </c>
      <c r="N2159" s="2" t="s">
        <v>4874</v>
      </c>
      <c r="O2159" s="2" t="s">
        <v>4875</v>
      </c>
      <c r="P2159" s="2">
        <v>0.8</v>
      </c>
    </row>
    <row r="2160" spans="1:16" ht="15.75" customHeight="1" x14ac:dyDescent="0.25">
      <c r="A2160" s="2" t="s">
        <v>190</v>
      </c>
      <c r="B2160" s="2" t="s">
        <v>45</v>
      </c>
      <c r="C2160" s="2" t="s">
        <v>46</v>
      </c>
      <c r="D2160" s="2" t="s">
        <v>364</v>
      </c>
      <c r="E2160" s="2" t="s">
        <v>700</v>
      </c>
      <c r="F2160" s="2" t="s">
        <v>47</v>
      </c>
      <c r="G2160" s="2" t="s">
        <v>791</v>
      </c>
      <c r="H2160" s="2" t="s">
        <v>366</v>
      </c>
      <c r="I2160" s="2">
        <v>60</v>
      </c>
      <c r="J2160" s="2">
        <v>0.83972911963882613</v>
      </c>
      <c r="K2160" s="2">
        <v>0.84162895927601811</v>
      </c>
      <c r="L2160" s="2">
        <v>0.83783783783783783</v>
      </c>
      <c r="M2160" s="2" t="s">
        <v>74</v>
      </c>
      <c r="N2160" s="2" t="s">
        <v>4876</v>
      </c>
      <c r="O2160" s="2" t="s">
        <v>4875</v>
      </c>
      <c r="P2160" s="2">
        <v>0.8</v>
      </c>
    </row>
    <row r="2161" spans="1:16" ht="15.75" customHeight="1" x14ac:dyDescent="0.25">
      <c r="A2161" s="2" t="s">
        <v>190</v>
      </c>
      <c r="B2161" s="2" t="s">
        <v>45</v>
      </c>
      <c r="C2161" s="2" t="s">
        <v>46</v>
      </c>
      <c r="D2161" s="2" t="s">
        <v>364</v>
      </c>
      <c r="E2161" s="2" t="s">
        <v>700</v>
      </c>
      <c r="F2161" s="2" t="s">
        <v>47</v>
      </c>
      <c r="G2161" s="2" t="s">
        <v>796</v>
      </c>
      <c r="H2161" s="2" t="s">
        <v>366</v>
      </c>
      <c r="I2161" s="2">
        <v>61</v>
      </c>
      <c r="J2161" s="2">
        <v>0.8482142857142857</v>
      </c>
      <c r="K2161" s="2">
        <v>0.84070796460176989</v>
      </c>
      <c r="L2161" s="2">
        <v>0.85585585585585588</v>
      </c>
      <c r="M2161" s="2" t="s">
        <v>74</v>
      </c>
      <c r="N2161" s="2" t="s">
        <v>4876</v>
      </c>
      <c r="O2161" s="2" t="s">
        <v>4877</v>
      </c>
      <c r="P2161" s="2">
        <v>0.8</v>
      </c>
    </row>
    <row r="2162" spans="1:16" ht="15.75" customHeight="1" x14ac:dyDescent="0.25">
      <c r="A2162" s="2" t="s">
        <v>190</v>
      </c>
      <c r="B2162" s="2" t="s">
        <v>62</v>
      </c>
      <c r="C2162" s="2" t="s">
        <v>64</v>
      </c>
      <c r="D2162" s="2" t="s">
        <v>55</v>
      </c>
      <c r="E2162" s="2" t="s">
        <v>57</v>
      </c>
      <c r="F2162" s="2" t="s">
        <v>32</v>
      </c>
      <c r="G2162" s="2" t="s">
        <v>59</v>
      </c>
      <c r="H2162" s="2" t="s">
        <v>61</v>
      </c>
      <c r="I2162" s="2">
        <v>42</v>
      </c>
      <c r="J2162" s="2">
        <v>0.70066518847006654</v>
      </c>
      <c r="K2162" s="2">
        <v>0.71493212669683259</v>
      </c>
      <c r="L2162" s="2">
        <v>0.68695652173913047</v>
      </c>
      <c r="M2162" s="2" t="s">
        <v>74</v>
      </c>
      <c r="N2162" s="2" t="s">
        <v>4878</v>
      </c>
      <c r="O2162" s="2" t="s">
        <v>4879</v>
      </c>
      <c r="P2162" s="2">
        <v>2.7</v>
      </c>
    </row>
    <row r="2163" spans="1:16" ht="15.75" customHeight="1" x14ac:dyDescent="0.25">
      <c r="A2163" s="2" t="s">
        <v>190</v>
      </c>
      <c r="B2163" s="2" t="s">
        <v>62</v>
      </c>
      <c r="C2163" s="2" t="s">
        <v>64</v>
      </c>
      <c r="D2163" s="2" t="s">
        <v>55</v>
      </c>
      <c r="E2163" s="2" t="s">
        <v>57</v>
      </c>
      <c r="F2163" s="2" t="s">
        <v>32</v>
      </c>
      <c r="G2163" s="2" t="s">
        <v>71</v>
      </c>
      <c r="H2163" s="2" t="s">
        <v>61</v>
      </c>
      <c r="I2163" s="2">
        <v>43</v>
      </c>
      <c r="J2163" s="2">
        <v>0.69848156182212573</v>
      </c>
      <c r="K2163" s="2">
        <v>0.69696969696969702</v>
      </c>
      <c r="L2163" s="2">
        <v>0.7</v>
      </c>
      <c r="M2163" s="2" t="s">
        <v>74</v>
      </c>
      <c r="N2163" s="2" t="s">
        <v>4880</v>
      </c>
      <c r="O2163" s="2" t="s">
        <v>4881</v>
      </c>
      <c r="P2163" s="2">
        <v>1.8</v>
      </c>
    </row>
    <row r="2164" spans="1:16" ht="15.75" customHeight="1" x14ac:dyDescent="0.25">
      <c r="A2164" s="2" t="s">
        <v>190</v>
      </c>
      <c r="B2164" s="2" t="s">
        <v>62</v>
      </c>
      <c r="C2164" s="2" t="s">
        <v>64</v>
      </c>
      <c r="D2164" s="2" t="s">
        <v>55</v>
      </c>
      <c r="E2164" s="2" t="s">
        <v>57</v>
      </c>
      <c r="F2164" s="2" t="s">
        <v>32</v>
      </c>
      <c r="G2164" s="2" t="s">
        <v>79</v>
      </c>
      <c r="H2164" s="2" t="s">
        <v>61</v>
      </c>
      <c r="I2164" s="2">
        <v>44</v>
      </c>
      <c r="J2164" s="2">
        <v>0.71337579617834401</v>
      </c>
      <c r="K2164" s="2">
        <v>0.69709543568464727</v>
      </c>
      <c r="L2164" s="2">
        <v>0.73043478260869565</v>
      </c>
      <c r="M2164" s="2" t="s">
        <v>74</v>
      </c>
      <c r="N2164" s="2" t="s">
        <v>4882</v>
      </c>
      <c r="O2164" s="2" t="s">
        <v>4883</v>
      </c>
      <c r="P2164" s="2">
        <v>2.4</v>
      </c>
    </row>
    <row r="2165" spans="1:16" ht="15.75" customHeight="1" x14ac:dyDescent="0.25">
      <c r="A2165" s="2" t="s">
        <v>190</v>
      </c>
      <c r="B2165" s="2" t="s">
        <v>62</v>
      </c>
      <c r="C2165" s="2" t="s">
        <v>64</v>
      </c>
      <c r="D2165" s="2" t="s">
        <v>55</v>
      </c>
      <c r="E2165" s="2" t="s">
        <v>57</v>
      </c>
      <c r="F2165" s="2" t="s">
        <v>32</v>
      </c>
      <c r="G2165" s="2" t="s">
        <v>86</v>
      </c>
      <c r="H2165" s="2" t="s">
        <v>61</v>
      </c>
      <c r="I2165" s="2">
        <v>45</v>
      </c>
      <c r="J2165" s="2">
        <v>0.69658119658119666</v>
      </c>
      <c r="K2165" s="2">
        <v>0.68487394957983194</v>
      </c>
      <c r="L2165" s="2">
        <v>0.70869565217391306</v>
      </c>
      <c r="M2165" s="2" t="s">
        <v>74</v>
      </c>
      <c r="N2165" s="2" t="s">
        <v>4884</v>
      </c>
      <c r="O2165" s="2" t="s">
        <v>4885</v>
      </c>
      <c r="P2165" s="2">
        <v>2.1</v>
      </c>
    </row>
    <row r="2166" spans="1:16" ht="15.75" customHeight="1" x14ac:dyDescent="0.25">
      <c r="A2166" s="2" t="s">
        <v>190</v>
      </c>
      <c r="B2166" s="2" t="s">
        <v>62</v>
      </c>
      <c r="C2166" s="2" t="s">
        <v>64</v>
      </c>
      <c r="D2166" s="2" t="s">
        <v>55</v>
      </c>
      <c r="E2166" s="2" t="s">
        <v>57</v>
      </c>
      <c r="F2166" s="2" t="s">
        <v>32</v>
      </c>
      <c r="G2166" s="2" t="s">
        <v>93</v>
      </c>
      <c r="H2166" s="2" t="s">
        <v>61</v>
      </c>
      <c r="I2166" s="2">
        <v>46</v>
      </c>
      <c r="J2166" s="2">
        <v>0.6899563318777292</v>
      </c>
      <c r="K2166" s="2">
        <v>0.69298245614035092</v>
      </c>
      <c r="L2166" s="2">
        <v>0.68695652173913047</v>
      </c>
      <c r="M2166" s="2" t="s">
        <v>74</v>
      </c>
      <c r="N2166" s="2" t="s">
        <v>4886</v>
      </c>
      <c r="O2166" s="2" t="s">
        <v>4887</v>
      </c>
      <c r="P2166" s="2">
        <v>1.9</v>
      </c>
    </row>
    <row r="2167" spans="1:16" ht="15.75" customHeight="1" x14ac:dyDescent="0.25">
      <c r="A2167" s="2" t="s">
        <v>190</v>
      </c>
      <c r="B2167" s="2" t="s">
        <v>62</v>
      </c>
      <c r="C2167" s="2" t="s">
        <v>64</v>
      </c>
      <c r="D2167" s="2" t="s">
        <v>55</v>
      </c>
      <c r="E2167" s="2" t="s">
        <v>57</v>
      </c>
      <c r="F2167" s="2" t="s">
        <v>32</v>
      </c>
      <c r="G2167" s="2" t="s">
        <v>100</v>
      </c>
      <c r="H2167" s="2" t="s">
        <v>61</v>
      </c>
      <c r="I2167" s="2">
        <v>47</v>
      </c>
      <c r="J2167" s="2">
        <v>0.69198312236286919</v>
      </c>
      <c r="K2167" s="2">
        <v>0.67213114754098358</v>
      </c>
      <c r="L2167" s="2">
        <v>0.71304347826086956</v>
      </c>
      <c r="M2167" s="2" t="s">
        <v>74</v>
      </c>
      <c r="N2167" s="2" t="s">
        <v>4888</v>
      </c>
      <c r="O2167" s="2" t="s">
        <v>4889</v>
      </c>
      <c r="P2167" s="2">
        <v>2.2999999999999998</v>
      </c>
    </row>
    <row r="2168" spans="1:16" ht="15.75" customHeight="1" x14ac:dyDescent="0.25">
      <c r="A2168" s="2" t="s">
        <v>190</v>
      </c>
      <c r="B2168" s="2" t="s">
        <v>62</v>
      </c>
      <c r="C2168" s="2" t="s">
        <v>64</v>
      </c>
      <c r="D2168" s="2" t="s">
        <v>55</v>
      </c>
      <c r="E2168" s="2" t="s">
        <v>57</v>
      </c>
      <c r="F2168" s="2" t="s">
        <v>32</v>
      </c>
      <c r="G2168" s="2" t="s">
        <v>108</v>
      </c>
      <c r="H2168" s="2" t="s">
        <v>61</v>
      </c>
      <c r="I2168" s="2">
        <v>48</v>
      </c>
      <c r="J2168" s="2">
        <v>0.64559819413092556</v>
      </c>
      <c r="K2168" s="2">
        <v>0.67136150234741787</v>
      </c>
      <c r="L2168" s="2">
        <v>0.62173913043478257</v>
      </c>
      <c r="M2168" s="2" t="s">
        <v>74</v>
      </c>
      <c r="N2168" s="2" t="s">
        <v>4890</v>
      </c>
      <c r="O2168" s="2" t="s">
        <v>4891</v>
      </c>
      <c r="P2168" s="2">
        <v>1.9</v>
      </c>
    </row>
    <row r="2169" spans="1:16" ht="15.75" customHeight="1" x14ac:dyDescent="0.25">
      <c r="A2169" s="2" t="s">
        <v>190</v>
      </c>
      <c r="B2169" s="2" t="s">
        <v>62</v>
      </c>
      <c r="C2169" s="2" t="s">
        <v>64</v>
      </c>
      <c r="D2169" s="2" t="s">
        <v>55</v>
      </c>
      <c r="E2169" s="2" t="s">
        <v>57</v>
      </c>
      <c r="F2169" s="2" t="s">
        <v>32</v>
      </c>
      <c r="G2169" s="2" t="s">
        <v>113</v>
      </c>
      <c r="H2169" s="2" t="s">
        <v>61</v>
      </c>
      <c r="I2169" s="2">
        <v>49</v>
      </c>
      <c r="J2169" s="2">
        <v>0.69098712446351929</v>
      </c>
      <c r="K2169" s="2">
        <v>0.68220338983050843</v>
      </c>
      <c r="L2169" s="2">
        <v>0.7</v>
      </c>
      <c r="M2169" s="2" t="s">
        <v>74</v>
      </c>
      <c r="N2169" s="2" t="s">
        <v>4892</v>
      </c>
      <c r="O2169" s="2" t="s">
        <v>4893</v>
      </c>
      <c r="P2169" s="2">
        <v>1.8</v>
      </c>
    </row>
    <row r="2170" spans="1:16" ht="15.75" customHeight="1" x14ac:dyDescent="0.25">
      <c r="A2170" s="2" t="s">
        <v>190</v>
      </c>
      <c r="B2170" s="2" t="s">
        <v>62</v>
      </c>
      <c r="C2170" s="2" t="s">
        <v>64</v>
      </c>
      <c r="D2170" s="2" t="s">
        <v>55</v>
      </c>
      <c r="E2170" s="2" t="s">
        <v>57</v>
      </c>
      <c r="F2170" s="2" t="s">
        <v>32</v>
      </c>
      <c r="G2170" s="2" t="s">
        <v>118</v>
      </c>
      <c r="H2170" s="2" t="s">
        <v>61</v>
      </c>
      <c r="I2170" s="2">
        <v>50</v>
      </c>
      <c r="J2170" s="2">
        <v>0.6785714285714286</v>
      </c>
      <c r="K2170" s="2">
        <v>0.69724770642201839</v>
      </c>
      <c r="L2170" s="2">
        <v>0.66086956521739126</v>
      </c>
      <c r="M2170" s="2" t="s">
        <v>74</v>
      </c>
      <c r="N2170" s="2" t="s">
        <v>4894</v>
      </c>
      <c r="O2170" s="2" t="s">
        <v>4895</v>
      </c>
      <c r="P2170" s="2">
        <v>1.9</v>
      </c>
    </row>
    <row r="2171" spans="1:16" ht="15.75" customHeight="1" x14ac:dyDescent="0.25">
      <c r="A2171" s="2" t="s">
        <v>190</v>
      </c>
      <c r="B2171" s="2" t="s">
        <v>62</v>
      </c>
      <c r="C2171" s="2" t="s">
        <v>64</v>
      </c>
      <c r="D2171" s="2" t="s">
        <v>55</v>
      </c>
      <c r="E2171" s="2" t="s">
        <v>57</v>
      </c>
      <c r="F2171" s="2" t="s">
        <v>32</v>
      </c>
      <c r="G2171" s="2" t="s">
        <v>123</v>
      </c>
      <c r="H2171" s="2" t="s">
        <v>61</v>
      </c>
      <c r="I2171" s="2">
        <v>51</v>
      </c>
      <c r="J2171" s="2">
        <v>0.69396551724137923</v>
      </c>
      <c r="K2171" s="2">
        <v>0.68803418803418803</v>
      </c>
      <c r="L2171" s="2">
        <v>0.7</v>
      </c>
      <c r="M2171" s="2" t="s">
        <v>74</v>
      </c>
      <c r="N2171" s="2" t="s">
        <v>4896</v>
      </c>
      <c r="O2171" s="2" t="s">
        <v>4897</v>
      </c>
      <c r="P2171" s="2">
        <v>2.5</v>
      </c>
    </row>
    <row r="2172" spans="1:16" ht="15.75" customHeight="1" x14ac:dyDescent="0.25">
      <c r="A2172" s="2" t="s">
        <v>190</v>
      </c>
      <c r="B2172" s="2" t="s">
        <v>62</v>
      </c>
      <c r="C2172" s="2" t="s">
        <v>64</v>
      </c>
      <c r="D2172" s="2" t="s">
        <v>55</v>
      </c>
      <c r="E2172" s="2" t="s">
        <v>57</v>
      </c>
      <c r="F2172" s="2" t="s">
        <v>32</v>
      </c>
      <c r="G2172" s="2" t="s">
        <v>128</v>
      </c>
      <c r="H2172" s="2" t="s">
        <v>61</v>
      </c>
      <c r="I2172" s="2">
        <v>52</v>
      </c>
      <c r="J2172" s="2">
        <v>0.6394557823129251</v>
      </c>
      <c r="K2172" s="2">
        <v>0.66824644549763035</v>
      </c>
      <c r="L2172" s="2">
        <v>0.61304347826086958</v>
      </c>
      <c r="M2172" s="2" t="s">
        <v>74</v>
      </c>
      <c r="N2172" s="2" t="s">
        <v>4898</v>
      </c>
      <c r="O2172" s="2" t="s">
        <v>4899</v>
      </c>
      <c r="P2172" s="2">
        <v>1.9</v>
      </c>
    </row>
    <row r="2173" spans="1:16" ht="15.75" customHeight="1" x14ac:dyDescent="0.25">
      <c r="A2173" s="2" t="s">
        <v>190</v>
      </c>
      <c r="B2173" s="2" t="s">
        <v>62</v>
      </c>
      <c r="C2173" s="2" t="s">
        <v>64</v>
      </c>
      <c r="D2173" s="2" t="s">
        <v>55</v>
      </c>
      <c r="E2173" s="2" t="s">
        <v>57</v>
      </c>
      <c r="F2173" s="2" t="s">
        <v>32</v>
      </c>
      <c r="G2173" s="2" t="s">
        <v>133</v>
      </c>
      <c r="H2173" s="2" t="s">
        <v>61</v>
      </c>
      <c r="I2173" s="2">
        <v>53</v>
      </c>
      <c r="J2173" s="2">
        <v>0.69379014989293364</v>
      </c>
      <c r="K2173" s="2">
        <v>0.68354430379746833</v>
      </c>
      <c r="L2173" s="2">
        <v>0.70434782608695656</v>
      </c>
      <c r="M2173" s="2" t="s">
        <v>74</v>
      </c>
      <c r="N2173" s="2" t="s">
        <v>4900</v>
      </c>
      <c r="O2173" s="2" t="s">
        <v>4901</v>
      </c>
      <c r="P2173" s="2">
        <v>2.2999999999999998</v>
      </c>
    </row>
    <row r="2174" spans="1:16" ht="15.75" customHeight="1" x14ac:dyDescent="0.25">
      <c r="A2174" s="2" t="s">
        <v>190</v>
      </c>
      <c r="B2174" s="2" t="s">
        <v>62</v>
      </c>
      <c r="C2174" s="2" t="s">
        <v>64</v>
      </c>
      <c r="D2174" s="2" t="s">
        <v>55</v>
      </c>
      <c r="E2174" s="2" t="s">
        <v>57</v>
      </c>
      <c r="F2174" s="2" t="s">
        <v>32</v>
      </c>
      <c r="G2174" s="2" t="s">
        <v>138</v>
      </c>
      <c r="H2174" s="2" t="s">
        <v>61</v>
      </c>
      <c r="I2174" s="2">
        <v>54</v>
      </c>
      <c r="J2174" s="2">
        <v>0.71739130434782605</v>
      </c>
      <c r="K2174" s="2">
        <v>0.71739130434782605</v>
      </c>
      <c r="L2174" s="2">
        <v>0.71739130434782605</v>
      </c>
      <c r="M2174" s="2" t="s">
        <v>74</v>
      </c>
      <c r="N2174" s="2" t="s">
        <v>4902</v>
      </c>
      <c r="O2174" s="2" t="s">
        <v>4903</v>
      </c>
      <c r="P2174" s="2">
        <v>1.9</v>
      </c>
    </row>
    <row r="2175" spans="1:16" ht="15.75" customHeight="1" x14ac:dyDescent="0.25">
      <c r="A2175" s="2" t="s">
        <v>190</v>
      </c>
      <c r="B2175" s="2" t="s">
        <v>62</v>
      </c>
      <c r="C2175" s="2" t="s">
        <v>64</v>
      </c>
      <c r="D2175" s="2" t="s">
        <v>55</v>
      </c>
      <c r="E2175" s="2" t="s">
        <v>57</v>
      </c>
      <c r="F2175" s="2" t="s">
        <v>32</v>
      </c>
      <c r="G2175" s="2" t="s">
        <v>143</v>
      </c>
      <c r="H2175" s="2" t="s">
        <v>61</v>
      </c>
      <c r="I2175" s="2">
        <v>55</v>
      </c>
      <c r="J2175" s="2">
        <v>0.68498942917547567</v>
      </c>
      <c r="K2175" s="2">
        <v>0.66666666666666663</v>
      </c>
      <c r="L2175" s="2">
        <v>0.70434782608695656</v>
      </c>
      <c r="M2175" s="2" t="s">
        <v>74</v>
      </c>
      <c r="N2175" s="2" t="s">
        <v>4904</v>
      </c>
      <c r="O2175" s="2" t="s">
        <v>4905</v>
      </c>
      <c r="P2175" s="2">
        <v>2.2000000000000002</v>
      </c>
    </row>
    <row r="2176" spans="1:16" ht="15.75" customHeight="1" x14ac:dyDescent="0.25">
      <c r="A2176" s="2" t="s">
        <v>190</v>
      </c>
      <c r="B2176" s="2" t="s">
        <v>62</v>
      </c>
      <c r="C2176" s="2" t="s">
        <v>64</v>
      </c>
      <c r="D2176" s="2" t="s">
        <v>55</v>
      </c>
      <c r="E2176" s="2" t="s">
        <v>57</v>
      </c>
      <c r="F2176" s="2" t="s">
        <v>32</v>
      </c>
      <c r="G2176" s="2" t="s">
        <v>149</v>
      </c>
      <c r="H2176" s="2" t="s">
        <v>61</v>
      </c>
      <c r="I2176" s="2">
        <v>56</v>
      </c>
      <c r="J2176" s="2">
        <v>0.71308016877637137</v>
      </c>
      <c r="K2176" s="2">
        <v>0.69262295081967218</v>
      </c>
      <c r="L2176" s="2">
        <v>0.73478260869565215</v>
      </c>
      <c r="M2176" s="2" t="s">
        <v>74</v>
      </c>
      <c r="N2176" s="2" t="s">
        <v>4906</v>
      </c>
      <c r="O2176" s="2" t="s">
        <v>4907</v>
      </c>
      <c r="P2176" s="2">
        <v>2</v>
      </c>
    </row>
    <row r="2177" spans="1:16" ht="15.75" customHeight="1" x14ac:dyDescent="0.25">
      <c r="A2177" s="2" t="s">
        <v>190</v>
      </c>
      <c r="B2177" s="2" t="s">
        <v>62</v>
      </c>
      <c r="C2177" s="2" t="s">
        <v>64</v>
      </c>
      <c r="D2177" s="2" t="s">
        <v>55</v>
      </c>
      <c r="E2177" s="2" t="s">
        <v>57</v>
      </c>
      <c r="F2177" s="2" t="s">
        <v>32</v>
      </c>
      <c r="G2177" s="2" t="s">
        <v>154</v>
      </c>
      <c r="H2177" s="2" t="s">
        <v>61</v>
      </c>
      <c r="I2177" s="2">
        <v>57</v>
      </c>
      <c r="J2177" s="2">
        <v>0.68387096774193545</v>
      </c>
      <c r="K2177" s="2">
        <v>0.67659574468085104</v>
      </c>
      <c r="L2177" s="2">
        <v>0.69130434782608696</v>
      </c>
      <c r="M2177" s="2" t="s">
        <v>74</v>
      </c>
      <c r="N2177" s="2" t="s">
        <v>4908</v>
      </c>
      <c r="O2177" s="2" t="s">
        <v>4909</v>
      </c>
      <c r="P2177" s="2">
        <v>2.2999999999999998</v>
      </c>
    </row>
    <row r="2178" spans="1:16" ht="15.75" customHeight="1" x14ac:dyDescent="0.25">
      <c r="A2178" s="2" t="s">
        <v>190</v>
      </c>
      <c r="B2178" s="2" t="s">
        <v>62</v>
      </c>
      <c r="C2178" s="2" t="s">
        <v>64</v>
      </c>
      <c r="D2178" s="2" t="s">
        <v>55</v>
      </c>
      <c r="E2178" s="2" t="s">
        <v>57</v>
      </c>
      <c r="F2178" s="2" t="s">
        <v>32</v>
      </c>
      <c r="G2178" s="2" t="s">
        <v>159</v>
      </c>
      <c r="H2178" s="2" t="s">
        <v>61</v>
      </c>
      <c r="I2178" s="2">
        <v>58</v>
      </c>
      <c r="J2178" s="2">
        <v>0.70512820512820507</v>
      </c>
      <c r="K2178" s="2">
        <v>0.69327731092436973</v>
      </c>
      <c r="L2178" s="2">
        <v>0.71739130434782605</v>
      </c>
      <c r="M2178" s="2" t="s">
        <v>74</v>
      </c>
      <c r="N2178" s="2" t="s">
        <v>4910</v>
      </c>
      <c r="O2178" s="2" t="s">
        <v>4911</v>
      </c>
      <c r="P2178" s="2">
        <v>1.9</v>
      </c>
    </row>
    <row r="2179" spans="1:16" ht="15.75" customHeight="1" x14ac:dyDescent="0.25">
      <c r="A2179" s="2" t="s">
        <v>190</v>
      </c>
      <c r="B2179" s="2" t="s">
        <v>62</v>
      </c>
      <c r="C2179" s="2" t="s">
        <v>64</v>
      </c>
      <c r="D2179" s="2" t="s">
        <v>55</v>
      </c>
      <c r="E2179" s="2" t="s">
        <v>57</v>
      </c>
      <c r="F2179" s="2" t="s">
        <v>32</v>
      </c>
      <c r="G2179" s="2" t="s">
        <v>164</v>
      </c>
      <c r="H2179" s="2" t="s">
        <v>61</v>
      </c>
      <c r="I2179" s="2">
        <v>59</v>
      </c>
      <c r="J2179" s="2">
        <v>0.68510638297872339</v>
      </c>
      <c r="K2179" s="2">
        <v>0.67083333333333328</v>
      </c>
      <c r="L2179" s="2">
        <v>0.7</v>
      </c>
      <c r="M2179" s="2" t="s">
        <v>74</v>
      </c>
      <c r="N2179" s="2" t="s">
        <v>4912</v>
      </c>
      <c r="O2179" s="2" t="s">
        <v>4913</v>
      </c>
      <c r="P2179" s="2">
        <v>2.4</v>
      </c>
    </row>
    <row r="2180" spans="1:16" ht="15.75" customHeight="1" x14ac:dyDescent="0.25">
      <c r="A2180" s="2" t="s">
        <v>190</v>
      </c>
      <c r="B2180" s="2" t="s">
        <v>62</v>
      </c>
      <c r="C2180" s="2" t="s">
        <v>64</v>
      </c>
      <c r="D2180" s="2" t="s">
        <v>55</v>
      </c>
      <c r="E2180" s="2" t="s">
        <v>57</v>
      </c>
      <c r="F2180" s="2" t="s">
        <v>32</v>
      </c>
      <c r="G2180" s="2" t="s">
        <v>169</v>
      </c>
      <c r="H2180" s="2" t="s">
        <v>61</v>
      </c>
      <c r="I2180" s="2">
        <v>60</v>
      </c>
      <c r="J2180" s="2">
        <v>0.6889352818371608</v>
      </c>
      <c r="K2180" s="2">
        <v>0.66265060240963858</v>
      </c>
      <c r="L2180" s="2">
        <v>0.71739130434782605</v>
      </c>
      <c r="M2180" s="2" t="s">
        <v>74</v>
      </c>
      <c r="N2180" s="2" t="s">
        <v>4914</v>
      </c>
      <c r="O2180" s="2" t="s">
        <v>4915</v>
      </c>
      <c r="P2180" s="2">
        <v>1.9</v>
      </c>
    </row>
    <row r="2181" spans="1:16" ht="15.75" customHeight="1" x14ac:dyDescent="0.25">
      <c r="A2181" s="2" t="s">
        <v>190</v>
      </c>
      <c r="B2181" s="2" t="s">
        <v>62</v>
      </c>
      <c r="C2181" s="2" t="s">
        <v>64</v>
      </c>
      <c r="D2181" s="2" t="s">
        <v>55</v>
      </c>
      <c r="E2181" s="2" t="s">
        <v>57</v>
      </c>
      <c r="F2181" s="2" t="s">
        <v>32</v>
      </c>
      <c r="G2181" s="2" t="s">
        <v>174</v>
      </c>
      <c r="H2181" s="2" t="s">
        <v>61</v>
      </c>
      <c r="I2181" s="2">
        <v>61</v>
      </c>
      <c r="J2181" s="2">
        <v>0.71269487750556781</v>
      </c>
      <c r="K2181" s="2">
        <v>0.73059360730593603</v>
      </c>
      <c r="L2181" s="2">
        <v>0.69565217391304346</v>
      </c>
      <c r="M2181" s="2" t="s">
        <v>74</v>
      </c>
      <c r="N2181" s="2" t="s">
        <v>4916</v>
      </c>
      <c r="O2181" s="2" t="s">
        <v>4917</v>
      </c>
      <c r="P2181" s="2">
        <v>1.9</v>
      </c>
    </row>
    <row r="2182" spans="1:16" ht="15.75" customHeight="1" x14ac:dyDescent="0.25">
      <c r="A2182" s="2" t="s">
        <v>190</v>
      </c>
      <c r="B2182" s="2" t="s">
        <v>62</v>
      </c>
      <c r="C2182" s="2" t="s">
        <v>64</v>
      </c>
      <c r="D2182" s="2" t="s">
        <v>55</v>
      </c>
      <c r="E2182" s="2" t="s">
        <v>179</v>
      </c>
      <c r="F2182" s="2" t="s">
        <v>12</v>
      </c>
      <c r="G2182" s="2" t="s">
        <v>180</v>
      </c>
      <c r="H2182" s="2" t="s">
        <v>182</v>
      </c>
      <c r="I2182" s="2">
        <v>42</v>
      </c>
      <c r="J2182" s="2">
        <v>0.68</v>
      </c>
      <c r="K2182" s="2">
        <v>0.65745856353591159</v>
      </c>
      <c r="L2182" s="2">
        <v>0.70414201183431957</v>
      </c>
      <c r="M2182" s="2" t="s">
        <v>74</v>
      </c>
      <c r="N2182" s="2" t="s">
        <v>4918</v>
      </c>
      <c r="O2182" s="2" t="s">
        <v>4919</v>
      </c>
      <c r="P2182" s="2">
        <v>2.1</v>
      </c>
    </row>
    <row r="2183" spans="1:16" ht="15.75" customHeight="1" x14ac:dyDescent="0.25">
      <c r="A2183" s="2" t="s">
        <v>190</v>
      </c>
      <c r="B2183" s="2" t="s">
        <v>62</v>
      </c>
      <c r="C2183" s="2" t="s">
        <v>64</v>
      </c>
      <c r="D2183" s="2" t="s">
        <v>55</v>
      </c>
      <c r="E2183" s="2" t="s">
        <v>179</v>
      </c>
      <c r="F2183" s="2" t="s">
        <v>12</v>
      </c>
      <c r="G2183" s="2" t="s">
        <v>186</v>
      </c>
      <c r="H2183" s="2" t="s">
        <v>182</v>
      </c>
      <c r="I2183" s="2">
        <v>43</v>
      </c>
      <c r="J2183" s="2">
        <v>0.70391061452513959</v>
      </c>
      <c r="K2183" s="2">
        <v>0.66666666666666663</v>
      </c>
      <c r="L2183" s="2">
        <v>0.74556213017751483</v>
      </c>
      <c r="M2183" s="2" t="s">
        <v>74</v>
      </c>
      <c r="N2183" s="2" t="s">
        <v>4920</v>
      </c>
      <c r="O2183" s="2" t="s">
        <v>4921</v>
      </c>
      <c r="P2183" s="2">
        <v>2.2000000000000002</v>
      </c>
    </row>
    <row r="2184" spans="1:16" ht="15.75" customHeight="1" x14ac:dyDescent="0.25">
      <c r="A2184" s="2" t="s">
        <v>190</v>
      </c>
      <c r="B2184" s="2" t="s">
        <v>62</v>
      </c>
      <c r="C2184" s="2" t="s">
        <v>64</v>
      </c>
      <c r="D2184" s="2" t="s">
        <v>55</v>
      </c>
      <c r="E2184" s="2" t="s">
        <v>179</v>
      </c>
      <c r="F2184" s="2" t="s">
        <v>12</v>
      </c>
      <c r="G2184" s="2" t="s">
        <v>192</v>
      </c>
      <c r="H2184" s="2" t="s">
        <v>182</v>
      </c>
      <c r="I2184" s="2">
        <v>44</v>
      </c>
      <c r="J2184" s="2">
        <v>0.72159090909090917</v>
      </c>
      <c r="K2184" s="2">
        <v>0.69398907103825136</v>
      </c>
      <c r="L2184" s="2">
        <v>0.75147928994082835</v>
      </c>
      <c r="M2184" s="2" t="s">
        <v>74</v>
      </c>
      <c r="N2184" s="2" t="s">
        <v>4922</v>
      </c>
      <c r="O2184" s="2" t="s">
        <v>4923</v>
      </c>
      <c r="P2184" s="2">
        <v>1.8</v>
      </c>
    </row>
    <row r="2185" spans="1:16" ht="15.75" customHeight="1" x14ac:dyDescent="0.25">
      <c r="A2185" s="2" t="s">
        <v>190</v>
      </c>
      <c r="B2185" s="2" t="s">
        <v>62</v>
      </c>
      <c r="C2185" s="2" t="s">
        <v>64</v>
      </c>
      <c r="D2185" s="2" t="s">
        <v>55</v>
      </c>
      <c r="E2185" s="2" t="s">
        <v>179</v>
      </c>
      <c r="F2185" s="2" t="s">
        <v>12</v>
      </c>
      <c r="G2185" s="2" t="s">
        <v>197</v>
      </c>
      <c r="H2185" s="2" t="s">
        <v>182</v>
      </c>
      <c r="I2185" s="2">
        <v>45</v>
      </c>
      <c r="J2185" s="2">
        <v>0.69080779944289694</v>
      </c>
      <c r="K2185" s="2">
        <v>0.65263157894736845</v>
      </c>
      <c r="L2185" s="2">
        <v>0.73372781065088755</v>
      </c>
      <c r="M2185" s="2" t="s">
        <v>74</v>
      </c>
      <c r="N2185" s="2" t="s">
        <v>4924</v>
      </c>
      <c r="O2185" s="2" t="s">
        <v>4925</v>
      </c>
      <c r="P2185" s="2">
        <v>1.7</v>
      </c>
    </row>
    <row r="2186" spans="1:16" ht="15.75" customHeight="1" x14ac:dyDescent="0.25">
      <c r="A2186" s="2" t="s">
        <v>190</v>
      </c>
      <c r="B2186" s="2" t="s">
        <v>62</v>
      </c>
      <c r="C2186" s="2" t="s">
        <v>64</v>
      </c>
      <c r="D2186" s="2" t="s">
        <v>55</v>
      </c>
      <c r="E2186" s="2" t="s">
        <v>179</v>
      </c>
      <c r="F2186" s="2" t="s">
        <v>12</v>
      </c>
      <c r="G2186" s="2" t="s">
        <v>202</v>
      </c>
      <c r="H2186" s="2" t="s">
        <v>182</v>
      </c>
      <c r="I2186" s="2">
        <v>46</v>
      </c>
      <c r="J2186" s="2">
        <v>0.69740634005763691</v>
      </c>
      <c r="K2186" s="2">
        <v>0.6797752808988764</v>
      </c>
      <c r="L2186" s="2">
        <v>0.71597633136094674</v>
      </c>
      <c r="M2186" s="2" t="s">
        <v>74</v>
      </c>
      <c r="N2186" s="2" t="s">
        <v>4926</v>
      </c>
      <c r="O2186" s="2" t="s">
        <v>4927</v>
      </c>
      <c r="P2186" s="2">
        <v>2.2000000000000002</v>
      </c>
    </row>
    <row r="2187" spans="1:16" ht="15.75" customHeight="1" x14ac:dyDescent="0.25">
      <c r="A2187" s="2" t="s">
        <v>190</v>
      </c>
      <c r="B2187" s="2" t="s">
        <v>62</v>
      </c>
      <c r="C2187" s="2" t="s">
        <v>64</v>
      </c>
      <c r="D2187" s="2" t="s">
        <v>55</v>
      </c>
      <c r="E2187" s="2" t="s">
        <v>179</v>
      </c>
      <c r="F2187" s="2" t="s">
        <v>12</v>
      </c>
      <c r="G2187" s="2" t="s">
        <v>207</v>
      </c>
      <c r="H2187" s="2" t="s">
        <v>182</v>
      </c>
      <c r="I2187" s="2">
        <v>47</v>
      </c>
      <c r="J2187" s="2">
        <v>0.69540229885057459</v>
      </c>
      <c r="K2187" s="2">
        <v>0.67597765363128492</v>
      </c>
      <c r="L2187" s="2">
        <v>0.71597633136094674</v>
      </c>
      <c r="M2187" s="2" t="s">
        <v>74</v>
      </c>
      <c r="N2187" s="2" t="s">
        <v>4928</v>
      </c>
      <c r="O2187" s="2" t="s">
        <v>4929</v>
      </c>
      <c r="P2187" s="2">
        <v>1.7</v>
      </c>
    </row>
    <row r="2188" spans="1:16" ht="15.75" customHeight="1" x14ac:dyDescent="0.25">
      <c r="A2188" s="2" t="s">
        <v>190</v>
      </c>
      <c r="B2188" s="2" t="s">
        <v>62</v>
      </c>
      <c r="C2188" s="2" t="s">
        <v>64</v>
      </c>
      <c r="D2188" s="2" t="s">
        <v>55</v>
      </c>
      <c r="E2188" s="2" t="s">
        <v>179</v>
      </c>
      <c r="F2188" s="2" t="s">
        <v>12</v>
      </c>
      <c r="G2188" s="2" t="s">
        <v>212</v>
      </c>
      <c r="H2188" s="2" t="s">
        <v>182</v>
      </c>
      <c r="I2188" s="2">
        <v>48</v>
      </c>
      <c r="J2188" s="2">
        <v>0.72112676056338021</v>
      </c>
      <c r="K2188" s="2">
        <v>0.68817204301075274</v>
      </c>
      <c r="L2188" s="2">
        <v>0.75739644970414199</v>
      </c>
      <c r="M2188" s="2" t="s">
        <v>74</v>
      </c>
      <c r="N2188" s="2" t="s">
        <v>4930</v>
      </c>
      <c r="O2188" s="2" t="s">
        <v>4931</v>
      </c>
      <c r="P2188" s="2">
        <v>1.8</v>
      </c>
    </row>
    <row r="2189" spans="1:16" ht="15.75" customHeight="1" x14ac:dyDescent="0.25">
      <c r="A2189" s="2" t="s">
        <v>190</v>
      </c>
      <c r="B2189" s="2" t="s">
        <v>62</v>
      </c>
      <c r="C2189" s="2" t="s">
        <v>64</v>
      </c>
      <c r="D2189" s="2" t="s">
        <v>55</v>
      </c>
      <c r="E2189" s="2" t="s">
        <v>179</v>
      </c>
      <c r="F2189" s="2" t="s">
        <v>12</v>
      </c>
      <c r="G2189" s="2" t="s">
        <v>217</v>
      </c>
      <c r="H2189" s="2" t="s">
        <v>182</v>
      </c>
      <c r="I2189" s="2">
        <v>49</v>
      </c>
      <c r="J2189" s="2">
        <v>0.74052478134110788</v>
      </c>
      <c r="K2189" s="2">
        <v>0.72988505747126442</v>
      </c>
      <c r="L2189" s="2">
        <v>0.75147928994082835</v>
      </c>
      <c r="M2189" s="2" t="s">
        <v>74</v>
      </c>
      <c r="N2189" s="2" t="s">
        <v>4932</v>
      </c>
      <c r="O2189" s="2" t="s">
        <v>4933</v>
      </c>
      <c r="P2189" s="2">
        <v>1.9</v>
      </c>
    </row>
    <row r="2190" spans="1:16" ht="15.75" customHeight="1" x14ac:dyDescent="0.25">
      <c r="A2190" s="2" t="s">
        <v>190</v>
      </c>
      <c r="B2190" s="2" t="s">
        <v>62</v>
      </c>
      <c r="C2190" s="2" t="s">
        <v>64</v>
      </c>
      <c r="D2190" s="2" t="s">
        <v>55</v>
      </c>
      <c r="E2190" s="2" t="s">
        <v>179</v>
      </c>
      <c r="F2190" s="2" t="s">
        <v>12</v>
      </c>
      <c r="G2190" s="2" t="s">
        <v>222</v>
      </c>
      <c r="H2190" s="2" t="s">
        <v>182</v>
      </c>
      <c r="I2190" s="2">
        <v>50</v>
      </c>
      <c r="J2190" s="2">
        <v>0.72046109510086453</v>
      </c>
      <c r="K2190" s="2">
        <v>0.702247191011236</v>
      </c>
      <c r="L2190" s="2">
        <v>0.73964497041420119</v>
      </c>
      <c r="M2190" s="2" t="s">
        <v>74</v>
      </c>
      <c r="N2190" s="2" t="s">
        <v>4934</v>
      </c>
      <c r="O2190" s="2" t="s">
        <v>4935</v>
      </c>
      <c r="P2190" s="2">
        <v>2.1</v>
      </c>
    </row>
    <row r="2191" spans="1:16" ht="15.75" customHeight="1" x14ac:dyDescent="0.25">
      <c r="A2191" s="2" t="s">
        <v>190</v>
      </c>
      <c r="B2191" s="2" t="s">
        <v>62</v>
      </c>
      <c r="C2191" s="2" t="s">
        <v>64</v>
      </c>
      <c r="D2191" s="2" t="s">
        <v>55</v>
      </c>
      <c r="E2191" s="2" t="s">
        <v>179</v>
      </c>
      <c r="F2191" s="2" t="s">
        <v>12</v>
      </c>
      <c r="G2191" s="2" t="s">
        <v>227</v>
      </c>
      <c r="H2191" s="2" t="s">
        <v>182</v>
      </c>
      <c r="I2191" s="2">
        <v>51</v>
      </c>
      <c r="J2191" s="2">
        <v>0.7176470588235293</v>
      </c>
      <c r="K2191" s="2">
        <v>0.71345029239766078</v>
      </c>
      <c r="L2191" s="2">
        <v>0.72189349112426038</v>
      </c>
      <c r="M2191" s="2" t="s">
        <v>74</v>
      </c>
      <c r="N2191" s="2" t="s">
        <v>4936</v>
      </c>
      <c r="O2191" s="2" t="s">
        <v>4937</v>
      </c>
      <c r="P2191" s="2">
        <v>1.9</v>
      </c>
    </row>
    <row r="2192" spans="1:16" ht="15.75" customHeight="1" x14ac:dyDescent="0.25">
      <c r="A2192" s="2" t="s">
        <v>190</v>
      </c>
      <c r="B2192" s="2" t="s">
        <v>62</v>
      </c>
      <c r="C2192" s="2" t="s">
        <v>64</v>
      </c>
      <c r="D2192" s="2" t="s">
        <v>55</v>
      </c>
      <c r="E2192" s="2" t="s">
        <v>179</v>
      </c>
      <c r="F2192" s="2" t="s">
        <v>12</v>
      </c>
      <c r="G2192" s="2" t="s">
        <v>232</v>
      </c>
      <c r="H2192" s="2" t="s">
        <v>182</v>
      </c>
      <c r="I2192" s="2">
        <v>52</v>
      </c>
      <c r="J2192" s="2">
        <v>0.70348837209302317</v>
      </c>
      <c r="K2192" s="2">
        <v>0.69142857142857139</v>
      </c>
      <c r="L2192" s="2">
        <v>0.71597633136094674</v>
      </c>
      <c r="M2192" s="2" t="s">
        <v>74</v>
      </c>
      <c r="N2192" s="2" t="s">
        <v>4938</v>
      </c>
      <c r="O2192" s="2" t="s">
        <v>4939</v>
      </c>
      <c r="P2192" s="2">
        <v>2.7</v>
      </c>
    </row>
    <row r="2193" spans="1:16" ht="15.75" customHeight="1" x14ac:dyDescent="0.25">
      <c r="A2193" s="2" t="s">
        <v>190</v>
      </c>
      <c r="B2193" s="2" t="s">
        <v>62</v>
      </c>
      <c r="C2193" s="2" t="s">
        <v>64</v>
      </c>
      <c r="D2193" s="2" t="s">
        <v>55</v>
      </c>
      <c r="E2193" s="2" t="s">
        <v>179</v>
      </c>
      <c r="F2193" s="2" t="s">
        <v>12</v>
      </c>
      <c r="G2193" s="2" t="s">
        <v>237</v>
      </c>
      <c r="H2193" s="2" t="s">
        <v>182</v>
      </c>
      <c r="I2193" s="2">
        <v>53</v>
      </c>
      <c r="J2193" s="2">
        <v>0.72881355932203384</v>
      </c>
      <c r="K2193" s="2">
        <v>0.69729729729729728</v>
      </c>
      <c r="L2193" s="2">
        <v>0.76331360946745563</v>
      </c>
      <c r="M2193" s="2" t="s">
        <v>74</v>
      </c>
      <c r="N2193" s="2" t="s">
        <v>4940</v>
      </c>
      <c r="O2193" s="2" t="s">
        <v>4941</v>
      </c>
      <c r="P2193" s="2">
        <v>2.1</v>
      </c>
    </row>
    <row r="2194" spans="1:16" ht="15.75" customHeight="1" x14ac:dyDescent="0.25">
      <c r="A2194" s="2" t="s">
        <v>190</v>
      </c>
      <c r="B2194" s="2" t="s">
        <v>62</v>
      </c>
      <c r="C2194" s="2" t="s">
        <v>64</v>
      </c>
      <c r="D2194" s="2" t="s">
        <v>55</v>
      </c>
      <c r="E2194" s="2" t="s">
        <v>179</v>
      </c>
      <c r="F2194" s="2" t="s">
        <v>12</v>
      </c>
      <c r="G2194" s="2" t="s">
        <v>242</v>
      </c>
      <c r="H2194" s="2" t="s">
        <v>182</v>
      </c>
      <c r="I2194" s="2">
        <v>54</v>
      </c>
      <c r="J2194" s="2">
        <v>0.70555555555555549</v>
      </c>
      <c r="K2194" s="2">
        <v>0.66492146596858637</v>
      </c>
      <c r="L2194" s="2">
        <v>0.75147928994082835</v>
      </c>
      <c r="M2194" s="2" t="s">
        <v>74</v>
      </c>
      <c r="N2194" s="2" t="s">
        <v>4942</v>
      </c>
      <c r="O2194" s="2" t="s">
        <v>4943</v>
      </c>
      <c r="P2194" s="2">
        <v>1.7</v>
      </c>
    </row>
    <row r="2195" spans="1:16" ht="15.75" customHeight="1" x14ac:dyDescent="0.25">
      <c r="A2195" s="2" t="s">
        <v>190</v>
      </c>
      <c r="B2195" s="2" t="s">
        <v>62</v>
      </c>
      <c r="C2195" s="2" t="s">
        <v>64</v>
      </c>
      <c r="D2195" s="2" t="s">
        <v>55</v>
      </c>
      <c r="E2195" s="2" t="s">
        <v>179</v>
      </c>
      <c r="F2195" s="2" t="s">
        <v>12</v>
      </c>
      <c r="G2195" s="2" t="s">
        <v>247</v>
      </c>
      <c r="H2195" s="2" t="s">
        <v>182</v>
      </c>
      <c r="I2195" s="2">
        <v>55</v>
      </c>
      <c r="J2195" s="2">
        <v>0.73654390934844194</v>
      </c>
      <c r="K2195" s="2">
        <v>0.70652173913043481</v>
      </c>
      <c r="L2195" s="2">
        <v>0.76923076923076927</v>
      </c>
      <c r="M2195" s="2" t="s">
        <v>74</v>
      </c>
      <c r="N2195" s="2" t="s">
        <v>4944</v>
      </c>
      <c r="O2195" s="2" t="s">
        <v>4945</v>
      </c>
      <c r="P2195" s="2">
        <v>1.7</v>
      </c>
    </row>
    <row r="2196" spans="1:16" ht="15.75" customHeight="1" x14ac:dyDescent="0.25">
      <c r="A2196" s="2" t="s">
        <v>190</v>
      </c>
      <c r="B2196" s="2" t="s">
        <v>62</v>
      </c>
      <c r="C2196" s="2" t="s">
        <v>64</v>
      </c>
      <c r="D2196" s="2" t="s">
        <v>55</v>
      </c>
      <c r="E2196" s="2" t="s">
        <v>179</v>
      </c>
      <c r="F2196" s="2" t="s">
        <v>12</v>
      </c>
      <c r="G2196" s="2" t="s">
        <v>252</v>
      </c>
      <c r="H2196" s="2" t="s">
        <v>182</v>
      </c>
      <c r="I2196" s="2">
        <v>56</v>
      </c>
      <c r="J2196" s="2">
        <v>0.72413793103448276</v>
      </c>
      <c r="K2196" s="2">
        <v>0.7039106145251397</v>
      </c>
      <c r="L2196" s="2">
        <v>0.74556213017751483</v>
      </c>
      <c r="M2196" s="2" t="s">
        <v>74</v>
      </c>
      <c r="N2196" s="2" t="s">
        <v>4946</v>
      </c>
      <c r="O2196" s="2" t="s">
        <v>4947</v>
      </c>
      <c r="P2196" s="2">
        <v>1.7</v>
      </c>
    </row>
    <row r="2197" spans="1:16" ht="15.75" customHeight="1" x14ac:dyDescent="0.25">
      <c r="A2197" s="2" t="s">
        <v>190</v>
      </c>
      <c r="B2197" s="2" t="s">
        <v>62</v>
      </c>
      <c r="C2197" s="2" t="s">
        <v>64</v>
      </c>
      <c r="D2197" s="2" t="s">
        <v>55</v>
      </c>
      <c r="E2197" s="2" t="s">
        <v>179</v>
      </c>
      <c r="F2197" s="2" t="s">
        <v>12</v>
      </c>
      <c r="G2197" s="2" t="s">
        <v>257</v>
      </c>
      <c r="H2197" s="2" t="s">
        <v>182</v>
      </c>
      <c r="I2197" s="2">
        <v>57</v>
      </c>
      <c r="J2197" s="2">
        <v>0.68923076923076931</v>
      </c>
      <c r="K2197" s="2">
        <v>0.71794871794871795</v>
      </c>
      <c r="L2197" s="2">
        <v>0.66272189349112431</v>
      </c>
      <c r="M2197" s="2" t="s">
        <v>74</v>
      </c>
      <c r="N2197" s="2" t="s">
        <v>4948</v>
      </c>
      <c r="O2197" s="2" t="s">
        <v>4949</v>
      </c>
      <c r="P2197" s="2">
        <v>2.2000000000000002</v>
      </c>
    </row>
    <row r="2198" spans="1:16" ht="15.75" customHeight="1" x14ac:dyDescent="0.25">
      <c r="A2198" s="2" t="s">
        <v>190</v>
      </c>
      <c r="B2198" s="2" t="s">
        <v>62</v>
      </c>
      <c r="C2198" s="2" t="s">
        <v>64</v>
      </c>
      <c r="D2198" s="2" t="s">
        <v>55</v>
      </c>
      <c r="E2198" s="2" t="s">
        <v>179</v>
      </c>
      <c r="F2198" s="2" t="s">
        <v>12</v>
      </c>
      <c r="G2198" s="2" t="s">
        <v>262</v>
      </c>
      <c r="H2198" s="2" t="s">
        <v>182</v>
      </c>
      <c r="I2198" s="2">
        <v>58</v>
      </c>
      <c r="J2198" s="2">
        <v>0.6647887323943662</v>
      </c>
      <c r="K2198" s="2">
        <v>0.63440860215053763</v>
      </c>
      <c r="L2198" s="2">
        <v>0.69822485207100593</v>
      </c>
      <c r="M2198" s="2" t="s">
        <v>74</v>
      </c>
      <c r="N2198" s="2" t="s">
        <v>4950</v>
      </c>
      <c r="O2198" s="2" t="s">
        <v>4951</v>
      </c>
      <c r="P2198" s="2">
        <v>1.8</v>
      </c>
    </row>
    <row r="2199" spans="1:16" ht="15.75" customHeight="1" x14ac:dyDescent="0.25">
      <c r="A2199" s="2" t="s">
        <v>190</v>
      </c>
      <c r="B2199" s="2" t="s">
        <v>62</v>
      </c>
      <c r="C2199" s="2" t="s">
        <v>64</v>
      </c>
      <c r="D2199" s="2" t="s">
        <v>55</v>
      </c>
      <c r="E2199" s="2" t="s">
        <v>179</v>
      </c>
      <c r="F2199" s="2" t="s">
        <v>12</v>
      </c>
      <c r="G2199" s="2" t="s">
        <v>267</v>
      </c>
      <c r="H2199" s="2" t="s">
        <v>182</v>
      </c>
      <c r="I2199" s="2">
        <v>59</v>
      </c>
      <c r="J2199" s="2">
        <v>0.71511627906976749</v>
      </c>
      <c r="K2199" s="2">
        <v>0.70285714285714285</v>
      </c>
      <c r="L2199" s="2">
        <v>0.72781065088757402</v>
      </c>
      <c r="M2199" s="2" t="s">
        <v>74</v>
      </c>
      <c r="N2199" s="2" t="s">
        <v>4952</v>
      </c>
      <c r="O2199" s="2" t="s">
        <v>4953</v>
      </c>
      <c r="P2199" s="2">
        <v>1.7</v>
      </c>
    </row>
    <row r="2200" spans="1:16" ht="15.75" customHeight="1" x14ac:dyDescent="0.25">
      <c r="A2200" s="2" t="s">
        <v>190</v>
      </c>
      <c r="B2200" s="2" t="s">
        <v>62</v>
      </c>
      <c r="C2200" s="2" t="s">
        <v>64</v>
      </c>
      <c r="D2200" s="2" t="s">
        <v>55</v>
      </c>
      <c r="E2200" s="2" t="s">
        <v>179</v>
      </c>
      <c r="F2200" s="2" t="s">
        <v>12</v>
      </c>
      <c r="G2200" s="2" t="s">
        <v>272</v>
      </c>
      <c r="H2200" s="2" t="s">
        <v>182</v>
      </c>
      <c r="I2200" s="2">
        <v>60</v>
      </c>
      <c r="J2200" s="2">
        <v>0.68555240793201133</v>
      </c>
      <c r="K2200" s="2">
        <v>0.65760869565217395</v>
      </c>
      <c r="L2200" s="2">
        <v>0.71597633136094674</v>
      </c>
      <c r="M2200" s="2" t="s">
        <v>74</v>
      </c>
      <c r="N2200" s="2" t="s">
        <v>4954</v>
      </c>
      <c r="O2200" s="2" t="s">
        <v>4955</v>
      </c>
      <c r="P2200" s="2">
        <v>2.1</v>
      </c>
    </row>
    <row r="2201" spans="1:16" ht="15.75" customHeight="1" x14ac:dyDescent="0.25">
      <c r="A2201" s="2" t="s">
        <v>190</v>
      </c>
      <c r="B2201" s="2" t="s">
        <v>62</v>
      </c>
      <c r="C2201" s="2" t="s">
        <v>64</v>
      </c>
      <c r="D2201" s="2" t="s">
        <v>55</v>
      </c>
      <c r="E2201" s="2" t="s">
        <v>179</v>
      </c>
      <c r="F2201" s="2" t="s">
        <v>12</v>
      </c>
      <c r="G2201" s="2" t="s">
        <v>277</v>
      </c>
      <c r="H2201" s="2" t="s">
        <v>182</v>
      </c>
      <c r="I2201" s="2">
        <v>61</v>
      </c>
      <c r="J2201" s="2">
        <v>0.75218658892128287</v>
      </c>
      <c r="K2201" s="2">
        <v>0.74137931034482762</v>
      </c>
      <c r="L2201" s="2">
        <v>0.76331360946745563</v>
      </c>
      <c r="M2201" s="2" t="s">
        <v>74</v>
      </c>
      <c r="N2201" s="2" t="s">
        <v>4956</v>
      </c>
      <c r="O2201" s="2" t="s">
        <v>4957</v>
      </c>
      <c r="P2201" s="2">
        <v>1.7</v>
      </c>
    </row>
    <row r="2202" spans="1:16" ht="15.75" customHeight="1" x14ac:dyDescent="0.25">
      <c r="A2202" s="2" t="s">
        <v>190</v>
      </c>
      <c r="B2202" s="2" t="s">
        <v>62</v>
      </c>
      <c r="C2202" s="2" t="s">
        <v>64</v>
      </c>
      <c r="D2202" s="2" t="s">
        <v>55</v>
      </c>
      <c r="E2202" s="2" t="s">
        <v>282</v>
      </c>
      <c r="F2202" s="2" t="s">
        <v>26</v>
      </c>
      <c r="G2202" s="2" t="s">
        <v>283</v>
      </c>
      <c r="H2202" s="2" t="s">
        <v>285</v>
      </c>
      <c r="I2202" s="2">
        <v>42</v>
      </c>
      <c r="J2202" s="2">
        <v>0.68845315904139437</v>
      </c>
      <c r="K2202" s="2">
        <v>0.66666666666666663</v>
      </c>
      <c r="L2202" s="2">
        <v>0.71171171171171166</v>
      </c>
      <c r="M2202" s="2" t="s">
        <v>74</v>
      </c>
      <c r="N2202" s="2" t="s">
        <v>4958</v>
      </c>
      <c r="O2202" s="2" t="s">
        <v>4959</v>
      </c>
      <c r="P2202" s="2">
        <v>2.5</v>
      </c>
    </row>
    <row r="2203" spans="1:16" ht="15.75" customHeight="1" x14ac:dyDescent="0.25">
      <c r="A2203" s="2" t="s">
        <v>190</v>
      </c>
      <c r="B2203" s="2" t="s">
        <v>62</v>
      </c>
      <c r="C2203" s="2" t="s">
        <v>64</v>
      </c>
      <c r="D2203" s="2" t="s">
        <v>55</v>
      </c>
      <c r="E2203" s="2" t="s">
        <v>282</v>
      </c>
      <c r="F2203" s="2" t="s">
        <v>26</v>
      </c>
      <c r="G2203" s="2" t="s">
        <v>289</v>
      </c>
      <c r="H2203" s="2" t="s">
        <v>285</v>
      </c>
      <c r="I2203" s="2">
        <v>43</v>
      </c>
      <c r="J2203" s="2">
        <v>0.66978922716627631</v>
      </c>
      <c r="K2203" s="2">
        <v>0.69756097560975605</v>
      </c>
      <c r="L2203" s="2">
        <v>0.64414414414414412</v>
      </c>
      <c r="M2203" s="2" t="s">
        <v>74</v>
      </c>
      <c r="N2203" s="2" t="s">
        <v>4960</v>
      </c>
      <c r="O2203" s="2" t="s">
        <v>4961</v>
      </c>
      <c r="P2203" s="2">
        <v>2.2999999999999998</v>
      </c>
    </row>
    <row r="2204" spans="1:16" ht="15.75" customHeight="1" x14ac:dyDescent="0.25">
      <c r="A2204" s="2" t="s">
        <v>190</v>
      </c>
      <c r="B2204" s="2" t="s">
        <v>62</v>
      </c>
      <c r="C2204" s="2" t="s">
        <v>64</v>
      </c>
      <c r="D2204" s="2" t="s">
        <v>55</v>
      </c>
      <c r="E2204" s="2" t="s">
        <v>282</v>
      </c>
      <c r="F2204" s="2" t="s">
        <v>26</v>
      </c>
      <c r="G2204" s="2" t="s">
        <v>294</v>
      </c>
      <c r="H2204" s="2" t="s">
        <v>285</v>
      </c>
      <c r="I2204" s="2">
        <v>44</v>
      </c>
      <c r="J2204" s="2">
        <v>0.70588235294117652</v>
      </c>
      <c r="K2204" s="2">
        <v>0.70909090909090911</v>
      </c>
      <c r="L2204" s="2">
        <v>0.70270270270270274</v>
      </c>
      <c r="M2204" s="2" t="s">
        <v>74</v>
      </c>
      <c r="N2204" s="2" t="s">
        <v>4962</v>
      </c>
      <c r="O2204" s="2" t="s">
        <v>4963</v>
      </c>
      <c r="P2204" s="2">
        <v>1.9</v>
      </c>
    </row>
    <row r="2205" spans="1:16" ht="15.75" customHeight="1" x14ac:dyDescent="0.25">
      <c r="A2205" s="2" t="s">
        <v>190</v>
      </c>
      <c r="B2205" s="2" t="s">
        <v>62</v>
      </c>
      <c r="C2205" s="2" t="s">
        <v>64</v>
      </c>
      <c r="D2205" s="2" t="s">
        <v>55</v>
      </c>
      <c r="E2205" s="2" t="s">
        <v>282</v>
      </c>
      <c r="F2205" s="2" t="s">
        <v>26</v>
      </c>
      <c r="G2205" s="2" t="s">
        <v>299</v>
      </c>
      <c r="H2205" s="2" t="s">
        <v>285</v>
      </c>
      <c r="I2205" s="2">
        <v>45</v>
      </c>
      <c r="J2205" s="2">
        <v>0.72850678733031671</v>
      </c>
      <c r="K2205" s="2">
        <v>0.73181818181818181</v>
      </c>
      <c r="L2205" s="2">
        <v>0.72522522522522526</v>
      </c>
      <c r="M2205" s="2" t="s">
        <v>74</v>
      </c>
      <c r="N2205" s="2" t="s">
        <v>4964</v>
      </c>
      <c r="O2205" s="2" t="s">
        <v>4965</v>
      </c>
      <c r="P2205" s="2">
        <v>1.9</v>
      </c>
    </row>
    <row r="2206" spans="1:16" ht="15.75" customHeight="1" x14ac:dyDescent="0.25">
      <c r="A2206" s="2" t="s">
        <v>190</v>
      </c>
      <c r="B2206" s="2" t="s">
        <v>62</v>
      </c>
      <c r="C2206" s="2" t="s">
        <v>64</v>
      </c>
      <c r="D2206" s="2" t="s">
        <v>55</v>
      </c>
      <c r="E2206" s="2" t="s">
        <v>282</v>
      </c>
      <c r="F2206" s="2" t="s">
        <v>26</v>
      </c>
      <c r="G2206" s="2" t="s">
        <v>304</v>
      </c>
      <c r="H2206" s="2" t="s">
        <v>285</v>
      </c>
      <c r="I2206" s="2">
        <v>46</v>
      </c>
      <c r="J2206" s="2">
        <v>0.72444444444444445</v>
      </c>
      <c r="K2206" s="2">
        <v>0.71491228070175439</v>
      </c>
      <c r="L2206" s="2">
        <v>0.73423423423423428</v>
      </c>
      <c r="M2206" s="2" t="s">
        <v>74</v>
      </c>
      <c r="N2206" s="2" t="s">
        <v>4966</v>
      </c>
      <c r="O2206" s="2" t="s">
        <v>4967</v>
      </c>
      <c r="P2206" s="2">
        <v>2.4</v>
      </c>
    </row>
    <row r="2207" spans="1:16" ht="15.75" customHeight="1" x14ac:dyDescent="0.25">
      <c r="A2207" s="2" t="s">
        <v>190</v>
      </c>
      <c r="B2207" s="2" t="s">
        <v>62</v>
      </c>
      <c r="C2207" s="2" t="s">
        <v>64</v>
      </c>
      <c r="D2207" s="2" t="s">
        <v>55</v>
      </c>
      <c r="E2207" s="2" t="s">
        <v>282</v>
      </c>
      <c r="F2207" s="2" t="s">
        <v>26</v>
      </c>
      <c r="G2207" s="2" t="s">
        <v>309</v>
      </c>
      <c r="H2207" s="2" t="s">
        <v>285</v>
      </c>
      <c r="I2207" s="2">
        <v>47</v>
      </c>
      <c r="J2207" s="2">
        <v>0.72483221476510074</v>
      </c>
      <c r="K2207" s="2">
        <v>0.72</v>
      </c>
      <c r="L2207" s="2">
        <v>0.72972972972972971</v>
      </c>
      <c r="M2207" s="2" t="s">
        <v>74</v>
      </c>
      <c r="N2207" s="2" t="s">
        <v>4968</v>
      </c>
      <c r="O2207" s="2" t="s">
        <v>4969</v>
      </c>
      <c r="P2207" s="2">
        <v>1.9</v>
      </c>
    </row>
    <row r="2208" spans="1:16" ht="15.75" customHeight="1" x14ac:dyDescent="0.25">
      <c r="A2208" s="2" t="s">
        <v>190</v>
      </c>
      <c r="B2208" s="2" t="s">
        <v>62</v>
      </c>
      <c r="C2208" s="2" t="s">
        <v>64</v>
      </c>
      <c r="D2208" s="2" t="s">
        <v>55</v>
      </c>
      <c r="E2208" s="2" t="s">
        <v>282</v>
      </c>
      <c r="F2208" s="2" t="s">
        <v>26</v>
      </c>
      <c r="G2208" s="2" t="s">
        <v>314</v>
      </c>
      <c r="H2208" s="2" t="s">
        <v>285</v>
      </c>
      <c r="I2208" s="2">
        <v>48</v>
      </c>
      <c r="J2208" s="2">
        <v>0.66512702078521957</v>
      </c>
      <c r="K2208" s="2">
        <v>0.68246445497630337</v>
      </c>
      <c r="L2208" s="2">
        <v>0.64864864864864868</v>
      </c>
      <c r="M2208" s="2" t="s">
        <v>74</v>
      </c>
      <c r="N2208" s="2" t="s">
        <v>4970</v>
      </c>
      <c r="O2208" s="2" t="s">
        <v>4971</v>
      </c>
      <c r="P2208" s="2">
        <v>1.9</v>
      </c>
    </row>
    <row r="2209" spans="1:16" ht="15.75" customHeight="1" x14ac:dyDescent="0.25">
      <c r="A2209" s="2" t="s">
        <v>190</v>
      </c>
      <c r="B2209" s="2" t="s">
        <v>62</v>
      </c>
      <c r="C2209" s="2" t="s">
        <v>64</v>
      </c>
      <c r="D2209" s="2" t="s">
        <v>55</v>
      </c>
      <c r="E2209" s="2" t="s">
        <v>282</v>
      </c>
      <c r="F2209" s="2" t="s">
        <v>26</v>
      </c>
      <c r="G2209" s="2" t="s">
        <v>319</v>
      </c>
      <c r="H2209" s="2" t="s">
        <v>285</v>
      </c>
      <c r="I2209" s="2">
        <v>49</v>
      </c>
      <c r="J2209" s="2">
        <v>0.71269487750556804</v>
      </c>
      <c r="K2209" s="2">
        <v>0.70484581497797361</v>
      </c>
      <c r="L2209" s="2">
        <v>0.72072072072072069</v>
      </c>
      <c r="M2209" s="2" t="s">
        <v>74</v>
      </c>
      <c r="N2209" s="2" t="s">
        <v>4972</v>
      </c>
      <c r="O2209" s="2" t="s">
        <v>4973</v>
      </c>
      <c r="P2209" s="2">
        <v>2.2000000000000002</v>
      </c>
    </row>
    <row r="2210" spans="1:16" ht="15.75" customHeight="1" x14ac:dyDescent="0.25">
      <c r="A2210" s="2" t="s">
        <v>190</v>
      </c>
      <c r="B2210" s="2" t="s">
        <v>62</v>
      </c>
      <c r="C2210" s="2" t="s">
        <v>64</v>
      </c>
      <c r="D2210" s="2" t="s">
        <v>55</v>
      </c>
      <c r="E2210" s="2" t="s">
        <v>282</v>
      </c>
      <c r="F2210" s="2" t="s">
        <v>26</v>
      </c>
      <c r="G2210" s="2" t="s">
        <v>324</v>
      </c>
      <c r="H2210" s="2" t="s">
        <v>285</v>
      </c>
      <c r="I2210" s="2">
        <v>50</v>
      </c>
      <c r="J2210" s="2">
        <v>0.71783295711060946</v>
      </c>
      <c r="K2210" s="2">
        <v>0.71945701357466063</v>
      </c>
      <c r="L2210" s="2">
        <v>0.71621621621621623</v>
      </c>
      <c r="M2210" s="2" t="s">
        <v>74</v>
      </c>
      <c r="N2210" s="2" t="s">
        <v>4974</v>
      </c>
      <c r="O2210" s="2" t="s">
        <v>4975</v>
      </c>
      <c r="P2210" s="2">
        <v>2</v>
      </c>
    </row>
    <row r="2211" spans="1:16" ht="15.75" customHeight="1" x14ac:dyDescent="0.25">
      <c r="A2211" s="2" t="s">
        <v>190</v>
      </c>
      <c r="B2211" s="2" t="s">
        <v>62</v>
      </c>
      <c r="C2211" s="2" t="s">
        <v>64</v>
      </c>
      <c r="D2211" s="2" t="s">
        <v>55</v>
      </c>
      <c r="E2211" s="2" t="s">
        <v>282</v>
      </c>
      <c r="F2211" s="2" t="s">
        <v>26</v>
      </c>
      <c r="G2211" s="2" t="s">
        <v>329</v>
      </c>
      <c r="H2211" s="2" t="s">
        <v>285</v>
      </c>
      <c r="I2211" s="2">
        <v>51</v>
      </c>
      <c r="J2211" s="2">
        <v>0.7256235827664399</v>
      </c>
      <c r="K2211" s="2">
        <v>0.73059360730593603</v>
      </c>
      <c r="L2211" s="2">
        <v>0.72072072072072069</v>
      </c>
      <c r="M2211" s="2" t="s">
        <v>74</v>
      </c>
      <c r="N2211" s="2" t="s">
        <v>4976</v>
      </c>
      <c r="O2211" s="2" t="s">
        <v>4977</v>
      </c>
      <c r="P2211" s="2">
        <v>2.2000000000000002</v>
      </c>
    </row>
    <row r="2212" spans="1:16" ht="15.75" customHeight="1" x14ac:dyDescent="0.25">
      <c r="A2212" s="2" t="s">
        <v>190</v>
      </c>
      <c r="B2212" s="2" t="s">
        <v>62</v>
      </c>
      <c r="C2212" s="2" t="s">
        <v>64</v>
      </c>
      <c r="D2212" s="2" t="s">
        <v>55</v>
      </c>
      <c r="E2212" s="2" t="s">
        <v>282</v>
      </c>
      <c r="F2212" s="2" t="s">
        <v>26</v>
      </c>
      <c r="G2212" s="2" t="s">
        <v>334</v>
      </c>
      <c r="H2212" s="2" t="s">
        <v>285</v>
      </c>
      <c r="I2212" s="2">
        <v>52</v>
      </c>
      <c r="J2212" s="2">
        <v>0.69162995594713661</v>
      </c>
      <c r="K2212" s="2">
        <v>0.67672413793103448</v>
      </c>
      <c r="L2212" s="2">
        <v>0.7072072072072072</v>
      </c>
      <c r="M2212" s="2" t="s">
        <v>74</v>
      </c>
      <c r="N2212" s="2" t="s">
        <v>4978</v>
      </c>
      <c r="O2212" s="2" t="s">
        <v>4979</v>
      </c>
      <c r="P2212" s="2">
        <v>2.2999999999999998</v>
      </c>
    </row>
    <row r="2213" spans="1:16" ht="15.75" customHeight="1" x14ac:dyDescent="0.25">
      <c r="A2213" s="2" t="s">
        <v>190</v>
      </c>
      <c r="B2213" s="2" t="s">
        <v>62</v>
      </c>
      <c r="C2213" s="2" t="s">
        <v>64</v>
      </c>
      <c r="D2213" s="2" t="s">
        <v>55</v>
      </c>
      <c r="E2213" s="2" t="s">
        <v>282</v>
      </c>
      <c r="F2213" s="2" t="s">
        <v>26</v>
      </c>
      <c r="G2213" s="2" t="s">
        <v>339</v>
      </c>
      <c r="H2213" s="2" t="s">
        <v>285</v>
      </c>
      <c r="I2213" s="2">
        <v>53</v>
      </c>
      <c r="J2213" s="2">
        <v>0.7155555555555555</v>
      </c>
      <c r="K2213" s="2">
        <v>0.70614035087719296</v>
      </c>
      <c r="L2213" s="2">
        <v>0.72522522522522526</v>
      </c>
      <c r="M2213" s="2" t="s">
        <v>74</v>
      </c>
      <c r="N2213" s="2" t="s">
        <v>4980</v>
      </c>
      <c r="O2213" s="2" t="s">
        <v>4981</v>
      </c>
      <c r="P2213" s="2">
        <v>1.9</v>
      </c>
    </row>
    <row r="2214" spans="1:16" ht="15.75" customHeight="1" x14ac:dyDescent="0.25">
      <c r="A2214" s="2" t="s">
        <v>190</v>
      </c>
      <c r="B2214" s="2" t="s">
        <v>62</v>
      </c>
      <c r="C2214" s="2" t="s">
        <v>64</v>
      </c>
      <c r="D2214" s="2" t="s">
        <v>55</v>
      </c>
      <c r="E2214" s="2" t="s">
        <v>282</v>
      </c>
      <c r="F2214" s="2" t="s">
        <v>26</v>
      </c>
      <c r="G2214" s="2" t="s">
        <v>344</v>
      </c>
      <c r="H2214" s="2" t="s">
        <v>285</v>
      </c>
      <c r="I2214" s="2">
        <v>54</v>
      </c>
      <c r="J2214" s="2">
        <v>0.68822170900692847</v>
      </c>
      <c r="K2214" s="2">
        <v>0.70616113744075826</v>
      </c>
      <c r="L2214" s="2">
        <v>0.6711711711711712</v>
      </c>
      <c r="M2214" s="2" t="s">
        <v>74</v>
      </c>
      <c r="N2214" s="2" t="s">
        <v>4982</v>
      </c>
      <c r="O2214" s="2" t="s">
        <v>4983</v>
      </c>
      <c r="P2214" s="2">
        <v>1.9</v>
      </c>
    </row>
    <row r="2215" spans="1:16" ht="15.75" customHeight="1" x14ac:dyDescent="0.25">
      <c r="A2215" s="2" t="s">
        <v>190</v>
      </c>
      <c r="B2215" s="2" t="s">
        <v>62</v>
      </c>
      <c r="C2215" s="2" t="s">
        <v>64</v>
      </c>
      <c r="D2215" s="2" t="s">
        <v>55</v>
      </c>
      <c r="E2215" s="2" t="s">
        <v>282</v>
      </c>
      <c r="F2215" s="2" t="s">
        <v>26</v>
      </c>
      <c r="G2215" s="2" t="s">
        <v>351</v>
      </c>
      <c r="H2215" s="2" t="s">
        <v>285</v>
      </c>
      <c r="I2215" s="2">
        <v>55</v>
      </c>
      <c r="J2215" s="2">
        <v>0.71491228070175439</v>
      </c>
      <c r="K2215" s="2">
        <v>0.69658119658119655</v>
      </c>
      <c r="L2215" s="2">
        <v>0.73423423423423428</v>
      </c>
      <c r="M2215" s="2" t="s">
        <v>74</v>
      </c>
      <c r="N2215" s="2" t="s">
        <v>4984</v>
      </c>
      <c r="O2215" s="2" t="s">
        <v>4985</v>
      </c>
      <c r="P2215" s="2">
        <v>2.4</v>
      </c>
    </row>
    <row r="2216" spans="1:16" ht="15.75" customHeight="1" x14ac:dyDescent="0.25">
      <c r="A2216" s="2" t="s">
        <v>190</v>
      </c>
      <c r="B2216" s="2" t="s">
        <v>62</v>
      </c>
      <c r="C2216" s="2" t="s">
        <v>64</v>
      </c>
      <c r="D2216" s="2" t="s">
        <v>55</v>
      </c>
      <c r="E2216" s="2" t="s">
        <v>282</v>
      </c>
      <c r="F2216" s="2" t="s">
        <v>26</v>
      </c>
      <c r="G2216" s="2" t="s">
        <v>367</v>
      </c>
      <c r="H2216" s="2" t="s">
        <v>285</v>
      </c>
      <c r="I2216" s="2">
        <v>56</v>
      </c>
      <c r="J2216" s="2">
        <v>0.7053571428571429</v>
      </c>
      <c r="K2216" s="2">
        <v>0.69911504424778759</v>
      </c>
      <c r="L2216" s="2">
        <v>0.71171171171171166</v>
      </c>
      <c r="M2216" s="2" t="s">
        <v>74</v>
      </c>
      <c r="N2216" s="2" t="s">
        <v>4986</v>
      </c>
      <c r="O2216" s="2" t="s">
        <v>4987</v>
      </c>
      <c r="P2216" s="2">
        <v>1.9</v>
      </c>
    </row>
    <row r="2217" spans="1:16" ht="15.75" customHeight="1" x14ac:dyDescent="0.25">
      <c r="A2217" s="2" t="s">
        <v>190</v>
      </c>
      <c r="B2217" s="2" t="s">
        <v>62</v>
      </c>
      <c r="C2217" s="2" t="s">
        <v>64</v>
      </c>
      <c r="D2217" s="2" t="s">
        <v>55</v>
      </c>
      <c r="E2217" s="2" t="s">
        <v>282</v>
      </c>
      <c r="F2217" s="2" t="s">
        <v>26</v>
      </c>
      <c r="G2217" s="2" t="s">
        <v>380</v>
      </c>
      <c r="H2217" s="2" t="s">
        <v>285</v>
      </c>
      <c r="I2217" s="2">
        <v>57</v>
      </c>
      <c r="J2217" s="2">
        <v>0.68151447661469933</v>
      </c>
      <c r="K2217" s="2">
        <v>0.67400881057268724</v>
      </c>
      <c r="L2217" s="2">
        <v>0.68918918918918914</v>
      </c>
      <c r="M2217" s="2" t="s">
        <v>74</v>
      </c>
      <c r="N2217" s="2" t="s">
        <v>4988</v>
      </c>
      <c r="O2217" s="2" t="s">
        <v>4989</v>
      </c>
      <c r="P2217" s="2">
        <v>2.1</v>
      </c>
    </row>
    <row r="2218" spans="1:16" ht="15.75" customHeight="1" x14ac:dyDescent="0.25">
      <c r="A2218" s="2" t="s">
        <v>190</v>
      </c>
      <c r="B2218" s="2" t="s">
        <v>62</v>
      </c>
      <c r="C2218" s="2" t="s">
        <v>64</v>
      </c>
      <c r="D2218" s="2" t="s">
        <v>55</v>
      </c>
      <c r="E2218" s="2" t="s">
        <v>282</v>
      </c>
      <c r="F2218" s="2" t="s">
        <v>26</v>
      </c>
      <c r="G2218" s="2" t="s">
        <v>390</v>
      </c>
      <c r="H2218" s="2" t="s">
        <v>285</v>
      </c>
      <c r="I2218" s="2">
        <v>58</v>
      </c>
      <c r="J2218" s="2">
        <v>0.67123287671232879</v>
      </c>
      <c r="K2218" s="2">
        <v>0.68055555555555558</v>
      </c>
      <c r="L2218" s="2">
        <v>0.66216216216216217</v>
      </c>
      <c r="M2218" s="2" t="s">
        <v>74</v>
      </c>
      <c r="N2218" s="2" t="s">
        <v>4990</v>
      </c>
      <c r="O2218" s="2" t="s">
        <v>4991</v>
      </c>
      <c r="P2218" s="2">
        <v>2.2000000000000002</v>
      </c>
    </row>
    <row r="2219" spans="1:16" ht="15.75" customHeight="1" x14ac:dyDescent="0.25">
      <c r="A2219" s="2" t="s">
        <v>190</v>
      </c>
      <c r="B2219" s="2" t="s">
        <v>62</v>
      </c>
      <c r="C2219" s="2" t="s">
        <v>64</v>
      </c>
      <c r="D2219" s="2" t="s">
        <v>55</v>
      </c>
      <c r="E2219" s="2" t="s">
        <v>282</v>
      </c>
      <c r="F2219" s="2" t="s">
        <v>26</v>
      </c>
      <c r="G2219" s="2" t="s">
        <v>397</v>
      </c>
      <c r="H2219" s="2" t="s">
        <v>285</v>
      </c>
      <c r="I2219" s="2">
        <v>59</v>
      </c>
      <c r="J2219" s="2">
        <v>0.69469026548672563</v>
      </c>
      <c r="K2219" s="2">
        <v>0.68260869565217386</v>
      </c>
      <c r="L2219" s="2">
        <v>0.7072072072072072</v>
      </c>
      <c r="M2219" s="2" t="s">
        <v>74</v>
      </c>
      <c r="N2219" s="2" t="s">
        <v>4992</v>
      </c>
      <c r="O2219" s="2" t="s">
        <v>4993</v>
      </c>
      <c r="P2219" s="2">
        <v>2.1</v>
      </c>
    </row>
    <row r="2220" spans="1:16" ht="15.75" customHeight="1" x14ac:dyDescent="0.25">
      <c r="A2220" s="2" t="s">
        <v>190</v>
      </c>
      <c r="B2220" s="2" t="s">
        <v>62</v>
      </c>
      <c r="C2220" s="2" t="s">
        <v>64</v>
      </c>
      <c r="D2220" s="2" t="s">
        <v>55</v>
      </c>
      <c r="E2220" s="2" t="s">
        <v>282</v>
      </c>
      <c r="F2220" s="2" t="s">
        <v>26</v>
      </c>
      <c r="G2220" s="2" t="s">
        <v>402</v>
      </c>
      <c r="H2220" s="2" t="s">
        <v>285</v>
      </c>
      <c r="I2220" s="2">
        <v>60</v>
      </c>
      <c r="J2220" s="2">
        <v>0.69623059866962311</v>
      </c>
      <c r="K2220" s="2">
        <v>0.68558951965065507</v>
      </c>
      <c r="L2220" s="2">
        <v>0.7072072072072072</v>
      </c>
      <c r="M2220" s="2" t="s">
        <v>74</v>
      </c>
      <c r="N2220" s="2" t="s">
        <v>4994</v>
      </c>
      <c r="O2220" s="2" t="s">
        <v>4995</v>
      </c>
      <c r="P2220" s="2">
        <v>2</v>
      </c>
    </row>
    <row r="2221" spans="1:16" ht="15.75" customHeight="1" x14ac:dyDescent="0.25">
      <c r="A2221" s="2" t="s">
        <v>190</v>
      </c>
      <c r="B2221" s="2" t="s">
        <v>62</v>
      </c>
      <c r="C2221" s="2" t="s">
        <v>64</v>
      </c>
      <c r="D2221" s="2" t="s">
        <v>55</v>
      </c>
      <c r="E2221" s="2" t="s">
        <v>282</v>
      </c>
      <c r="F2221" s="2" t="s">
        <v>26</v>
      </c>
      <c r="G2221" s="2" t="s">
        <v>407</v>
      </c>
      <c r="H2221" s="2" t="s">
        <v>285</v>
      </c>
      <c r="I2221" s="2">
        <v>61</v>
      </c>
      <c r="J2221" s="2">
        <v>0.71981776765375849</v>
      </c>
      <c r="K2221" s="2">
        <v>0.72811059907834097</v>
      </c>
      <c r="L2221" s="2">
        <v>0.71171171171171166</v>
      </c>
      <c r="M2221" s="2" t="s">
        <v>74</v>
      </c>
      <c r="N2221" s="2" t="s">
        <v>4996</v>
      </c>
      <c r="O2221" s="2" t="s">
        <v>4997</v>
      </c>
      <c r="P2221" s="2">
        <v>2.4</v>
      </c>
    </row>
    <row r="2222" spans="1:16" ht="15.75" customHeight="1" x14ac:dyDescent="0.25">
      <c r="A2222" s="2" t="s">
        <v>190</v>
      </c>
      <c r="B2222" s="2" t="s">
        <v>62</v>
      </c>
      <c r="C2222" s="2" t="s">
        <v>64</v>
      </c>
      <c r="D2222" s="2" t="s">
        <v>364</v>
      </c>
      <c r="E2222" s="2" t="s">
        <v>412</v>
      </c>
      <c r="F2222" s="2" t="s">
        <v>54</v>
      </c>
      <c r="G2222" s="2" t="s">
        <v>413</v>
      </c>
      <c r="H2222" s="2" t="s">
        <v>377</v>
      </c>
      <c r="I2222" s="2">
        <v>42</v>
      </c>
      <c r="J2222" s="2">
        <v>0.7899159663865547</v>
      </c>
      <c r="K2222" s="2">
        <v>0.76422764227642281</v>
      </c>
      <c r="L2222" s="2">
        <v>0.81739130434782614</v>
      </c>
      <c r="M2222" s="2" t="s">
        <v>74</v>
      </c>
      <c r="N2222" s="2" t="s">
        <v>4998</v>
      </c>
      <c r="O2222" s="2" t="s">
        <v>4999</v>
      </c>
      <c r="P2222" s="2">
        <v>2.5</v>
      </c>
    </row>
    <row r="2223" spans="1:16" ht="15.75" customHeight="1" x14ac:dyDescent="0.25">
      <c r="A2223" s="2" t="s">
        <v>190</v>
      </c>
      <c r="B2223" s="2" t="s">
        <v>62</v>
      </c>
      <c r="C2223" s="2" t="s">
        <v>64</v>
      </c>
      <c r="D2223" s="2" t="s">
        <v>364</v>
      </c>
      <c r="E2223" s="2" t="s">
        <v>412</v>
      </c>
      <c r="F2223" s="2" t="s">
        <v>54</v>
      </c>
      <c r="G2223" s="2" t="s">
        <v>418</v>
      </c>
      <c r="H2223" s="2" t="s">
        <v>377</v>
      </c>
      <c r="I2223" s="2">
        <v>43</v>
      </c>
      <c r="J2223" s="2">
        <v>0.79831932773109249</v>
      </c>
      <c r="K2223" s="2">
        <v>0.77235772357723576</v>
      </c>
      <c r="L2223" s="2">
        <v>0.82608695652173914</v>
      </c>
      <c r="M2223" s="2" t="s">
        <v>74</v>
      </c>
      <c r="N2223" s="2" t="s">
        <v>5000</v>
      </c>
      <c r="O2223" s="2" t="s">
        <v>5001</v>
      </c>
      <c r="P2223" s="2">
        <v>1.9</v>
      </c>
    </row>
    <row r="2224" spans="1:16" ht="15.75" customHeight="1" x14ac:dyDescent="0.25">
      <c r="A2224" s="2" t="s">
        <v>190</v>
      </c>
      <c r="B2224" s="2" t="s">
        <v>62</v>
      </c>
      <c r="C2224" s="2" t="s">
        <v>64</v>
      </c>
      <c r="D2224" s="2" t="s">
        <v>364</v>
      </c>
      <c r="E2224" s="2" t="s">
        <v>412</v>
      </c>
      <c r="F2224" s="2" t="s">
        <v>54</v>
      </c>
      <c r="G2224" s="2" t="s">
        <v>423</v>
      </c>
      <c r="H2224" s="2" t="s">
        <v>377</v>
      </c>
      <c r="I2224" s="2">
        <v>44</v>
      </c>
      <c r="J2224" s="2">
        <v>0.79166666666666674</v>
      </c>
      <c r="K2224" s="2">
        <v>0.76</v>
      </c>
      <c r="L2224" s="2">
        <v>0.82608695652173914</v>
      </c>
      <c r="M2224" s="2" t="s">
        <v>74</v>
      </c>
      <c r="N2224" s="2" t="s">
        <v>5002</v>
      </c>
      <c r="O2224" s="2" t="s">
        <v>5003</v>
      </c>
      <c r="P2224" s="2">
        <v>2.4</v>
      </c>
    </row>
    <row r="2225" spans="1:16" ht="15.75" customHeight="1" x14ac:dyDescent="0.25">
      <c r="A2225" s="2" t="s">
        <v>190</v>
      </c>
      <c r="B2225" s="2" t="s">
        <v>62</v>
      </c>
      <c r="C2225" s="2" t="s">
        <v>64</v>
      </c>
      <c r="D2225" s="2" t="s">
        <v>364</v>
      </c>
      <c r="E2225" s="2" t="s">
        <v>412</v>
      </c>
      <c r="F2225" s="2" t="s">
        <v>54</v>
      </c>
      <c r="G2225" s="2" t="s">
        <v>428</v>
      </c>
      <c r="H2225" s="2" t="s">
        <v>377</v>
      </c>
      <c r="I2225" s="2">
        <v>45</v>
      </c>
      <c r="J2225" s="2">
        <v>0.78224101479915431</v>
      </c>
      <c r="K2225" s="2">
        <v>0.76131687242798352</v>
      </c>
      <c r="L2225" s="2">
        <v>0.80434782608695654</v>
      </c>
      <c r="M2225" s="2" t="s">
        <v>74</v>
      </c>
      <c r="N2225" s="2" t="s">
        <v>5004</v>
      </c>
      <c r="O2225" s="2" t="s">
        <v>5005</v>
      </c>
      <c r="P2225" s="2">
        <v>1.9</v>
      </c>
    </row>
    <row r="2226" spans="1:16" ht="15.75" customHeight="1" x14ac:dyDescent="0.25">
      <c r="A2226" s="2" t="s">
        <v>190</v>
      </c>
      <c r="B2226" s="2" t="s">
        <v>62</v>
      </c>
      <c r="C2226" s="2" t="s">
        <v>64</v>
      </c>
      <c r="D2226" s="2" t="s">
        <v>364</v>
      </c>
      <c r="E2226" s="2" t="s">
        <v>412</v>
      </c>
      <c r="F2226" s="2" t="s">
        <v>54</v>
      </c>
      <c r="G2226" s="2" t="s">
        <v>433</v>
      </c>
      <c r="H2226" s="2" t="s">
        <v>377</v>
      </c>
      <c r="I2226" s="2">
        <v>46</v>
      </c>
      <c r="J2226" s="2">
        <v>0.79583333333333317</v>
      </c>
      <c r="K2226" s="2">
        <v>0.76400000000000001</v>
      </c>
      <c r="L2226" s="2">
        <v>0.83043478260869563</v>
      </c>
      <c r="M2226" s="2" t="s">
        <v>74</v>
      </c>
      <c r="N2226" s="2" t="s">
        <v>5006</v>
      </c>
      <c r="O2226" s="2" t="s">
        <v>5007</v>
      </c>
      <c r="P2226" s="2">
        <v>1.9</v>
      </c>
    </row>
    <row r="2227" spans="1:16" ht="15.75" customHeight="1" x14ac:dyDescent="0.25">
      <c r="A2227" s="2" t="s">
        <v>190</v>
      </c>
      <c r="B2227" s="2" t="s">
        <v>62</v>
      </c>
      <c r="C2227" s="2" t="s">
        <v>64</v>
      </c>
      <c r="D2227" s="2" t="s">
        <v>364</v>
      </c>
      <c r="E2227" s="2" t="s">
        <v>412</v>
      </c>
      <c r="F2227" s="2" t="s">
        <v>54</v>
      </c>
      <c r="G2227" s="2" t="s">
        <v>438</v>
      </c>
      <c r="H2227" s="2" t="s">
        <v>377</v>
      </c>
      <c r="I2227" s="2">
        <v>47</v>
      </c>
      <c r="J2227" s="2">
        <v>0.78423236514522832</v>
      </c>
      <c r="K2227" s="2">
        <v>0.75</v>
      </c>
      <c r="L2227" s="2">
        <v>0.82173913043478264</v>
      </c>
      <c r="M2227" s="2" t="s">
        <v>74</v>
      </c>
      <c r="N2227" s="2" t="s">
        <v>5008</v>
      </c>
      <c r="O2227" s="2" t="s">
        <v>5009</v>
      </c>
      <c r="P2227" s="2">
        <v>2.2999999999999998</v>
      </c>
    </row>
    <row r="2228" spans="1:16" ht="15.75" customHeight="1" x14ac:dyDescent="0.25">
      <c r="A2228" s="2" t="s">
        <v>190</v>
      </c>
      <c r="B2228" s="2" t="s">
        <v>62</v>
      </c>
      <c r="C2228" s="2" t="s">
        <v>64</v>
      </c>
      <c r="D2228" s="2" t="s">
        <v>364</v>
      </c>
      <c r="E2228" s="2" t="s">
        <v>412</v>
      </c>
      <c r="F2228" s="2" t="s">
        <v>54</v>
      </c>
      <c r="G2228" s="2" t="s">
        <v>443</v>
      </c>
      <c r="H2228" s="2" t="s">
        <v>377</v>
      </c>
      <c r="I2228" s="2">
        <v>48</v>
      </c>
      <c r="J2228" s="2">
        <v>0.78661087866108792</v>
      </c>
      <c r="K2228" s="2">
        <v>0.75806451612903225</v>
      </c>
      <c r="L2228" s="2">
        <v>0.81739130434782614</v>
      </c>
      <c r="M2228" s="2" t="s">
        <v>74</v>
      </c>
      <c r="N2228" s="2" t="s">
        <v>5010</v>
      </c>
      <c r="O2228" s="2" t="s">
        <v>5011</v>
      </c>
      <c r="P2228" s="2">
        <v>1.9</v>
      </c>
    </row>
    <row r="2229" spans="1:16" ht="15.75" customHeight="1" x14ac:dyDescent="0.25">
      <c r="A2229" s="2" t="s">
        <v>190</v>
      </c>
      <c r="B2229" s="2" t="s">
        <v>62</v>
      </c>
      <c r="C2229" s="2" t="s">
        <v>64</v>
      </c>
      <c r="D2229" s="2" t="s">
        <v>364</v>
      </c>
      <c r="E2229" s="2" t="s">
        <v>412</v>
      </c>
      <c r="F2229" s="2" t="s">
        <v>54</v>
      </c>
      <c r="G2229" s="2" t="s">
        <v>448</v>
      </c>
      <c r="H2229" s="2" t="s">
        <v>377</v>
      </c>
      <c r="I2229" s="2">
        <v>49</v>
      </c>
      <c r="J2229" s="2">
        <v>0.78556263269639071</v>
      </c>
      <c r="K2229" s="2">
        <v>0.76763485477178428</v>
      </c>
      <c r="L2229" s="2">
        <v>0.80434782608695654</v>
      </c>
      <c r="M2229" s="2" t="s">
        <v>74</v>
      </c>
      <c r="N2229" s="2" t="s">
        <v>5012</v>
      </c>
      <c r="O2229" s="2" t="s">
        <v>5013</v>
      </c>
      <c r="P2229" s="2">
        <v>2</v>
      </c>
    </row>
    <row r="2230" spans="1:16" ht="15.75" customHeight="1" x14ac:dyDescent="0.25">
      <c r="A2230" s="2" t="s">
        <v>190</v>
      </c>
      <c r="B2230" s="2" t="s">
        <v>62</v>
      </c>
      <c r="C2230" s="2" t="s">
        <v>64</v>
      </c>
      <c r="D2230" s="2" t="s">
        <v>364</v>
      </c>
      <c r="E2230" s="2" t="s">
        <v>412</v>
      </c>
      <c r="F2230" s="2" t="s">
        <v>54</v>
      </c>
      <c r="G2230" s="2" t="s">
        <v>453</v>
      </c>
      <c r="H2230" s="2" t="s">
        <v>377</v>
      </c>
      <c r="I2230" s="2">
        <v>50</v>
      </c>
      <c r="J2230" s="2">
        <v>0.77310924369747902</v>
      </c>
      <c r="K2230" s="2">
        <v>0.74796747967479671</v>
      </c>
      <c r="L2230" s="2">
        <v>0.8</v>
      </c>
      <c r="M2230" s="2" t="s">
        <v>74</v>
      </c>
      <c r="N2230" s="2" t="s">
        <v>5014</v>
      </c>
      <c r="O2230" s="2" t="s">
        <v>5015</v>
      </c>
      <c r="P2230" s="2">
        <v>2.2000000000000002</v>
      </c>
    </row>
    <row r="2231" spans="1:16" ht="15.75" customHeight="1" x14ac:dyDescent="0.25">
      <c r="A2231" s="2" t="s">
        <v>190</v>
      </c>
      <c r="B2231" s="2" t="s">
        <v>62</v>
      </c>
      <c r="C2231" s="2" t="s">
        <v>64</v>
      </c>
      <c r="D2231" s="2" t="s">
        <v>364</v>
      </c>
      <c r="E2231" s="2" t="s">
        <v>412</v>
      </c>
      <c r="F2231" s="2" t="s">
        <v>54</v>
      </c>
      <c r="G2231" s="2" t="s">
        <v>458</v>
      </c>
      <c r="H2231" s="2" t="s">
        <v>377</v>
      </c>
      <c r="I2231" s="2">
        <v>51</v>
      </c>
      <c r="J2231" s="2">
        <v>0.79069767441860461</v>
      </c>
      <c r="K2231" s="2">
        <v>0.76954732510288071</v>
      </c>
      <c r="L2231" s="2">
        <v>0.81304347826086953</v>
      </c>
      <c r="M2231" s="2" t="s">
        <v>74</v>
      </c>
      <c r="N2231" s="2" t="s">
        <v>5016</v>
      </c>
      <c r="O2231" s="2" t="s">
        <v>5017</v>
      </c>
      <c r="P2231" s="2">
        <v>2</v>
      </c>
    </row>
    <row r="2232" spans="1:16" ht="15.75" customHeight="1" x14ac:dyDescent="0.25">
      <c r="A2232" s="2" t="s">
        <v>190</v>
      </c>
      <c r="B2232" s="2" t="s">
        <v>62</v>
      </c>
      <c r="C2232" s="2" t="s">
        <v>64</v>
      </c>
      <c r="D2232" s="2" t="s">
        <v>364</v>
      </c>
      <c r="E2232" s="2" t="s">
        <v>412</v>
      </c>
      <c r="F2232" s="2" t="s">
        <v>54</v>
      </c>
      <c r="G2232" s="2" t="s">
        <v>463</v>
      </c>
      <c r="H2232" s="2" t="s">
        <v>377</v>
      </c>
      <c r="I2232" s="2">
        <v>52</v>
      </c>
      <c r="J2232" s="2">
        <v>0.77661795407098111</v>
      </c>
      <c r="K2232" s="2">
        <v>0.74698795180722888</v>
      </c>
      <c r="L2232" s="2">
        <v>0.80869565217391304</v>
      </c>
      <c r="M2232" s="2" t="s">
        <v>74</v>
      </c>
      <c r="N2232" s="2" t="s">
        <v>5018</v>
      </c>
      <c r="O2232" s="2" t="s">
        <v>5019</v>
      </c>
      <c r="P2232" s="2">
        <v>1.9</v>
      </c>
    </row>
    <row r="2233" spans="1:16" ht="15.75" customHeight="1" x14ac:dyDescent="0.25">
      <c r="A2233" s="2" t="s">
        <v>190</v>
      </c>
      <c r="B2233" s="2" t="s">
        <v>62</v>
      </c>
      <c r="C2233" s="2" t="s">
        <v>64</v>
      </c>
      <c r="D2233" s="2" t="s">
        <v>364</v>
      </c>
      <c r="E2233" s="2" t="s">
        <v>412</v>
      </c>
      <c r="F2233" s="2" t="s">
        <v>54</v>
      </c>
      <c r="G2233" s="2" t="s">
        <v>468</v>
      </c>
      <c r="H2233" s="2" t="s">
        <v>377</v>
      </c>
      <c r="I2233" s="2">
        <v>53</v>
      </c>
      <c r="J2233" s="2">
        <v>0.74468085106382975</v>
      </c>
      <c r="K2233" s="2">
        <v>0.72916666666666663</v>
      </c>
      <c r="L2233" s="2">
        <v>0.76086956521739135</v>
      </c>
      <c r="M2233" s="2" t="s">
        <v>74</v>
      </c>
      <c r="N2233" s="2" t="s">
        <v>5020</v>
      </c>
      <c r="O2233" s="2" t="s">
        <v>5021</v>
      </c>
      <c r="P2233" s="2">
        <v>2.2999999999999998</v>
      </c>
    </row>
    <row r="2234" spans="1:16" ht="15.75" customHeight="1" x14ac:dyDescent="0.25">
      <c r="A2234" s="2" t="s">
        <v>190</v>
      </c>
      <c r="B2234" s="2" t="s">
        <v>62</v>
      </c>
      <c r="C2234" s="2" t="s">
        <v>64</v>
      </c>
      <c r="D2234" s="2" t="s">
        <v>364</v>
      </c>
      <c r="E2234" s="2" t="s">
        <v>412</v>
      </c>
      <c r="F2234" s="2" t="s">
        <v>54</v>
      </c>
      <c r="G2234" s="2" t="s">
        <v>473</v>
      </c>
      <c r="H2234" s="2" t="s">
        <v>377</v>
      </c>
      <c r="I2234" s="2">
        <v>54</v>
      </c>
      <c r="J2234" s="2">
        <v>0.79833679833679827</v>
      </c>
      <c r="K2234" s="2">
        <v>0.76494023904382469</v>
      </c>
      <c r="L2234" s="2">
        <v>0.83478260869565213</v>
      </c>
      <c r="M2234" s="2" t="s">
        <v>74</v>
      </c>
      <c r="N2234" s="2" t="s">
        <v>5022</v>
      </c>
      <c r="O2234" s="2" t="s">
        <v>5023</v>
      </c>
      <c r="P2234" s="2">
        <v>1.9</v>
      </c>
    </row>
    <row r="2235" spans="1:16" ht="15.75" customHeight="1" x14ac:dyDescent="0.25">
      <c r="A2235" s="2" t="s">
        <v>190</v>
      </c>
      <c r="B2235" s="2" t="s">
        <v>62</v>
      </c>
      <c r="C2235" s="2" t="s">
        <v>64</v>
      </c>
      <c r="D2235" s="2" t="s">
        <v>364</v>
      </c>
      <c r="E2235" s="2" t="s">
        <v>412</v>
      </c>
      <c r="F2235" s="2" t="s">
        <v>54</v>
      </c>
      <c r="G2235" s="2" t="s">
        <v>478</v>
      </c>
      <c r="H2235" s="2" t="s">
        <v>377</v>
      </c>
      <c r="I2235" s="2">
        <v>55</v>
      </c>
      <c r="J2235" s="2">
        <v>0.78661087866108792</v>
      </c>
      <c r="K2235" s="2">
        <v>0.75806451612903225</v>
      </c>
      <c r="L2235" s="2">
        <v>0.81739130434782614</v>
      </c>
      <c r="M2235" s="2" t="s">
        <v>74</v>
      </c>
      <c r="N2235" s="2" t="s">
        <v>5024</v>
      </c>
      <c r="O2235" s="2" t="s">
        <v>5025</v>
      </c>
      <c r="P2235" s="2">
        <v>2.1</v>
      </c>
    </row>
    <row r="2236" spans="1:16" ht="15.75" customHeight="1" x14ac:dyDescent="0.25">
      <c r="A2236" s="2" t="s">
        <v>190</v>
      </c>
      <c r="B2236" s="2" t="s">
        <v>62</v>
      </c>
      <c r="C2236" s="2" t="s">
        <v>64</v>
      </c>
      <c r="D2236" s="2" t="s">
        <v>364</v>
      </c>
      <c r="E2236" s="2" t="s">
        <v>412</v>
      </c>
      <c r="F2236" s="2" t="s">
        <v>54</v>
      </c>
      <c r="G2236" s="2" t="s">
        <v>483</v>
      </c>
      <c r="H2236" s="2" t="s">
        <v>377</v>
      </c>
      <c r="I2236" s="2">
        <v>56</v>
      </c>
      <c r="J2236" s="2">
        <v>0.77083333333333326</v>
      </c>
      <c r="K2236" s="2">
        <v>0.74</v>
      </c>
      <c r="L2236" s="2">
        <v>0.80434782608695654</v>
      </c>
      <c r="M2236" s="2" t="s">
        <v>74</v>
      </c>
      <c r="N2236" s="2" t="s">
        <v>5026</v>
      </c>
      <c r="O2236" s="2" t="s">
        <v>5027</v>
      </c>
      <c r="P2236" s="2">
        <v>2.5</v>
      </c>
    </row>
    <row r="2237" spans="1:16" ht="15.75" customHeight="1" x14ac:dyDescent="0.25">
      <c r="A2237" s="2" t="s">
        <v>190</v>
      </c>
      <c r="B2237" s="2" t="s">
        <v>62</v>
      </c>
      <c r="C2237" s="2" t="s">
        <v>64</v>
      </c>
      <c r="D2237" s="2" t="s">
        <v>364</v>
      </c>
      <c r="E2237" s="2" t="s">
        <v>412</v>
      </c>
      <c r="F2237" s="2" t="s">
        <v>54</v>
      </c>
      <c r="G2237" s="2" t="s">
        <v>488</v>
      </c>
      <c r="H2237" s="2" t="s">
        <v>377</v>
      </c>
      <c r="I2237" s="2">
        <v>57</v>
      </c>
      <c r="J2237" s="2">
        <v>0.77052631578947361</v>
      </c>
      <c r="K2237" s="2">
        <v>0.74693877551020404</v>
      </c>
      <c r="L2237" s="2">
        <v>0.79565217391304344</v>
      </c>
      <c r="M2237" s="2" t="s">
        <v>74</v>
      </c>
      <c r="N2237" s="2" t="s">
        <v>5028</v>
      </c>
      <c r="O2237" s="2" t="s">
        <v>5029</v>
      </c>
      <c r="P2237" s="2">
        <v>2</v>
      </c>
    </row>
    <row r="2238" spans="1:16" ht="15.75" customHeight="1" x14ac:dyDescent="0.25">
      <c r="A2238" s="2" t="s">
        <v>190</v>
      </c>
      <c r="B2238" s="2" t="s">
        <v>62</v>
      </c>
      <c r="C2238" s="2" t="s">
        <v>64</v>
      </c>
      <c r="D2238" s="2" t="s">
        <v>364</v>
      </c>
      <c r="E2238" s="2" t="s">
        <v>412</v>
      </c>
      <c r="F2238" s="2" t="s">
        <v>54</v>
      </c>
      <c r="G2238" s="2" t="s">
        <v>493</v>
      </c>
      <c r="H2238" s="2" t="s">
        <v>377</v>
      </c>
      <c r="I2238" s="2">
        <v>58</v>
      </c>
      <c r="J2238" s="2">
        <v>0.80083857442348005</v>
      </c>
      <c r="K2238" s="2">
        <v>0.77327935222672062</v>
      </c>
      <c r="L2238" s="2">
        <v>0.83043478260869563</v>
      </c>
      <c r="M2238" s="2" t="s">
        <v>74</v>
      </c>
      <c r="N2238" s="2" t="s">
        <v>5030</v>
      </c>
      <c r="O2238" s="2" t="s">
        <v>5031</v>
      </c>
      <c r="P2238" s="2">
        <v>1.9</v>
      </c>
    </row>
    <row r="2239" spans="1:16" ht="15.75" customHeight="1" x14ac:dyDescent="0.25">
      <c r="A2239" s="2" t="s">
        <v>190</v>
      </c>
      <c r="B2239" s="2" t="s">
        <v>62</v>
      </c>
      <c r="C2239" s="2" t="s">
        <v>64</v>
      </c>
      <c r="D2239" s="2" t="s">
        <v>364</v>
      </c>
      <c r="E2239" s="2" t="s">
        <v>412</v>
      </c>
      <c r="F2239" s="2" t="s">
        <v>54</v>
      </c>
      <c r="G2239" s="2" t="s">
        <v>498</v>
      </c>
      <c r="H2239" s="2" t="s">
        <v>377</v>
      </c>
      <c r="I2239" s="2">
        <v>59</v>
      </c>
      <c r="J2239" s="2">
        <v>0.79245283018867918</v>
      </c>
      <c r="K2239" s="2">
        <v>0.76518218623481782</v>
      </c>
      <c r="L2239" s="2">
        <v>0.82173913043478264</v>
      </c>
      <c r="M2239" s="2" t="s">
        <v>74</v>
      </c>
      <c r="N2239" s="2" t="s">
        <v>5032</v>
      </c>
      <c r="O2239" s="2" t="s">
        <v>5033</v>
      </c>
      <c r="P2239" s="2">
        <v>2.2000000000000002</v>
      </c>
    </row>
    <row r="2240" spans="1:16" ht="15.75" customHeight="1" x14ac:dyDescent="0.25">
      <c r="A2240" s="2" t="s">
        <v>190</v>
      </c>
      <c r="B2240" s="2" t="s">
        <v>62</v>
      </c>
      <c r="C2240" s="2" t="s">
        <v>64</v>
      </c>
      <c r="D2240" s="2" t="s">
        <v>364</v>
      </c>
      <c r="E2240" s="2" t="s">
        <v>412</v>
      </c>
      <c r="F2240" s="2" t="s">
        <v>54</v>
      </c>
      <c r="G2240" s="2" t="s">
        <v>503</v>
      </c>
      <c r="H2240" s="2" t="s">
        <v>377</v>
      </c>
      <c r="I2240" s="2">
        <v>60</v>
      </c>
      <c r="J2240" s="2">
        <v>0.78813559322033888</v>
      </c>
      <c r="K2240" s="2">
        <v>0.76859504132231404</v>
      </c>
      <c r="L2240" s="2">
        <v>0.80869565217391304</v>
      </c>
      <c r="M2240" s="2" t="s">
        <v>74</v>
      </c>
      <c r="N2240" s="2" t="s">
        <v>5034</v>
      </c>
      <c r="O2240" s="2" t="s">
        <v>5035</v>
      </c>
      <c r="P2240" s="2">
        <v>2</v>
      </c>
    </row>
    <row r="2241" spans="1:16" ht="15.75" customHeight="1" x14ac:dyDescent="0.25">
      <c r="A2241" s="2" t="s">
        <v>190</v>
      </c>
      <c r="B2241" s="2" t="s">
        <v>62</v>
      </c>
      <c r="C2241" s="2" t="s">
        <v>64</v>
      </c>
      <c r="D2241" s="2" t="s">
        <v>364</v>
      </c>
      <c r="E2241" s="2" t="s">
        <v>412</v>
      </c>
      <c r="F2241" s="2" t="s">
        <v>54</v>
      </c>
      <c r="G2241" s="2" t="s">
        <v>508</v>
      </c>
      <c r="H2241" s="2" t="s">
        <v>377</v>
      </c>
      <c r="I2241" s="2">
        <v>61</v>
      </c>
      <c r="J2241" s="2">
        <v>0.78423236514522832</v>
      </c>
      <c r="K2241" s="2">
        <v>0.75</v>
      </c>
      <c r="L2241" s="2">
        <v>0.82173913043478264</v>
      </c>
      <c r="M2241" s="2" t="s">
        <v>74</v>
      </c>
      <c r="N2241" s="2" t="s">
        <v>5036</v>
      </c>
      <c r="O2241" s="2" t="s">
        <v>5037</v>
      </c>
      <c r="P2241" s="2">
        <v>2.1</v>
      </c>
    </row>
    <row r="2242" spans="1:16" ht="15.75" customHeight="1" x14ac:dyDescent="0.25">
      <c r="A2242" s="2" t="s">
        <v>190</v>
      </c>
      <c r="B2242" s="2" t="s">
        <v>62</v>
      </c>
      <c r="C2242" s="2" t="s">
        <v>64</v>
      </c>
      <c r="D2242" s="2" t="s">
        <v>364</v>
      </c>
      <c r="E2242" s="2" t="s">
        <v>513</v>
      </c>
      <c r="F2242" s="2" t="s">
        <v>40</v>
      </c>
      <c r="G2242" s="2" t="s">
        <v>514</v>
      </c>
      <c r="H2242" s="2" t="s">
        <v>372</v>
      </c>
      <c r="I2242" s="2">
        <v>42</v>
      </c>
      <c r="J2242" s="2">
        <v>0.79338842975206614</v>
      </c>
      <c r="K2242" s="2">
        <v>0.74226804123711343</v>
      </c>
      <c r="L2242" s="2">
        <v>0.85207100591715978</v>
      </c>
      <c r="M2242" s="2" t="s">
        <v>74</v>
      </c>
      <c r="N2242" s="2" t="s">
        <v>5038</v>
      </c>
      <c r="O2242" s="2" t="s">
        <v>5039</v>
      </c>
      <c r="P2242" s="2">
        <v>2.2000000000000002</v>
      </c>
    </row>
    <row r="2243" spans="1:16" ht="15.75" customHeight="1" x14ac:dyDescent="0.25">
      <c r="A2243" s="2" t="s">
        <v>190</v>
      </c>
      <c r="B2243" s="2" t="s">
        <v>62</v>
      </c>
      <c r="C2243" s="2" t="s">
        <v>64</v>
      </c>
      <c r="D2243" s="2" t="s">
        <v>364</v>
      </c>
      <c r="E2243" s="2" t="s">
        <v>513</v>
      </c>
      <c r="F2243" s="2" t="s">
        <v>40</v>
      </c>
      <c r="G2243" s="2" t="s">
        <v>519</v>
      </c>
      <c r="H2243" s="2" t="s">
        <v>372</v>
      </c>
      <c r="I2243" s="2">
        <v>43</v>
      </c>
      <c r="J2243" s="2">
        <v>0.81460674157303359</v>
      </c>
      <c r="K2243" s="2">
        <v>0.77540106951871657</v>
      </c>
      <c r="L2243" s="2">
        <v>0.85798816568047342</v>
      </c>
      <c r="M2243" s="2" t="s">
        <v>74</v>
      </c>
      <c r="N2243" s="2" t="s">
        <v>5040</v>
      </c>
      <c r="O2243" s="2" t="s">
        <v>5041</v>
      </c>
      <c r="P2243" s="2">
        <v>1.7</v>
      </c>
    </row>
    <row r="2244" spans="1:16" ht="15.75" customHeight="1" x14ac:dyDescent="0.25">
      <c r="A2244" s="2" t="s">
        <v>190</v>
      </c>
      <c r="B2244" s="2" t="s">
        <v>62</v>
      </c>
      <c r="C2244" s="2" t="s">
        <v>64</v>
      </c>
      <c r="D2244" s="2" t="s">
        <v>364</v>
      </c>
      <c r="E2244" s="2" t="s">
        <v>513</v>
      </c>
      <c r="F2244" s="2" t="s">
        <v>40</v>
      </c>
      <c r="G2244" s="2" t="s">
        <v>524</v>
      </c>
      <c r="H2244" s="2" t="s">
        <v>372</v>
      </c>
      <c r="I2244" s="2">
        <v>44</v>
      </c>
      <c r="J2244" s="2">
        <v>0.81232492997198891</v>
      </c>
      <c r="K2244" s="2">
        <v>0.77127659574468088</v>
      </c>
      <c r="L2244" s="2">
        <v>0.85798816568047342</v>
      </c>
      <c r="M2244" s="2" t="s">
        <v>74</v>
      </c>
      <c r="N2244" s="2" t="s">
        <v>5042</v>
      </c>
      <c r="O2244" s="2" t="s">
        <v>5043</v>
      </c>
      <c r="P2244" s="2">
        <v>1.8</v>
      </c>
    </row>
    <row r="2245" spans="1:16" ht="15.75" customHeight="1" x14ac:dyDescent="0.25">
      <c r="A2245" s="2" t="s">
        <v>190</v>
      </c>
      <c r="B2245" s="2" t="s">
        <v>62</v>
      </c>
      <c r="C2245" s="2" t="s">
        <v>64</v>
      </c>
      <c r="D2245" s="2" t="s">
        <v>364</v>
      </c>
      <c r="E2245" s="2" t="s">
        <v>513</v>
      </c>
      <c r="F2245" s="2" t="s">
        <v>40</v>
      </c>
      <c r="G2245" s="2" t="s">
        <v>529</v>
      </c>
      <c r="H2245" s="2" t="s">
        <v>372</v>
      </c>
      <c r="I2245" s="2">
        <v>45</v>
      </c>
      <c r="J2245" s="2">
        <v>0.80332409972299168</v>
      </c>
      <c r="K2245" s="2">
        <v>0.75520833333333337</v>
      </c>
      <c r="L2245" s="2">
        <v>0.85798816568047342</v>
      </c>
      <c r="M2245" s="2" t="s">
        <v>74</v>
      </c>
      <c r="N2245" s="2" t="s">
        <v>5044</v>
      </c>
      <c r="O2245" s="2" t="s">
        <v>5045</v>
      </c>
      <c r="P2245" s="2">
        <v>1.7</v>
      </c>
    </row>
    <row r="2246" spans="1:16" ht="15.75" customHeight="1" x14ac:dyDescent="0.25">
      <c r="A2246" s="2" t="s">
        <v>190</v>
      </c>
      <c r="B2246" s="2" t="s">
        <v>62</v>
      </c>
      <c r="C2246" s="2" t="s">
        <v>64</v>
      </c>
      <c r="D2246" s="2" t="s">
        <v>364</v>
      </c>
      <c r="E2246" s="2" t="s">
        <v>513</v>
      </c>
      <c r="F2246" s="2" t="s">
        <v>40</v>
      </c>
      <c r="G2246" s="2" t="s">
        <v>534</v>
      </c>
      <c r="H2246" s="2" t="s">
        <v>372</v>
      </c>
      <c r="I2246" s="2">
        <v>46</v>
      </c>
      <c r="J2246" s="2">
        <v>0.83050847457627108</v>
      </c>
      <c r="K2246" s="2">
        <v>0.79459459459459458</v>
      </c>
      <c r="L2246" s="2">
        <v>0.86982248520710059</v>
      </c>
      <c r="M2246" s="2" t="s">
        <v>74</v>
      </c>
      <c r="N2246" s="2" t="s">
        <v>5046</v>
      </c>
      <c r="O2246" s="2" t="s">
        <v>5047</v>
      </c>
      <c r="P2246" s="2">
        <v>2.2999999999999998</v>
      </c>
    </row>
    <row r="2247" spans="1:16" ht="15.75" customHeight="1" x14ac:dyDescent="0.25">
      <c r="A2247" s="2" t="s">
        <v>190</v>
      </c>
      <c r="B2247" s="2" t="s">
        <v>62</v>
      </c>
      <c r="C2247" s="2" t="s">
        <v>64</v>
      </c>
      <c r="D2247" s="2" t="s">
        <v>364</v>
      </c>
      <c r="E2247" s="2" t="s">
        <v>513</v>
      </c>
      <c r="F2247" s="2" t="s">
        <v>40</v>
      </c>
      <c r="G2247" s="2" t="s">
        <v>539</v>
      </c>
      <c r="H2247" s="2" t="s">
        <v>372</v>
      </c>
      <c r="I2247" s="2">
        <v>47</v>
      </c>
      <c r="J2247" s="2">
        <v>0.80563380281690145</v>
      </c>
      <c r="K2247" s="2">
        <v>0.76881720430107525</v>
      </c>
      <c r="L2247" s="2">
        <v>0.84615384615384615</v>
      </c>
      <c r="M2247" s="2" t="s">
        <v>74</v>
      </c>
      <c r="N2247" s="2" t="s">
        <v>5048</v>
      </c>
      <c r="O2247" s="2" t="s">
        <v>5049</v>
      </c>
      <c r="P2247" s="2">
        <v>1.7</v>
      </c>
    </row>
    <row r="2248" spans="1:16" ht="15.75" customHeight="1" x14ac:dyDescent="0.25">
      <c r="A2248" s="2" t="s">
        <v>190</v>
      </c>
      <c r="B2248" s="2" t="s">
        <v>62</v>
      </c>
      <c r="C2248" s="2" t="s">
        <v>64</v>
      </c>
      <c r="D2248" s="2" t="s">
        <v>364</v>
      </c>
      <c r="E2248" s="2" t="s">
        <v>513</v>
      </c>
      <c r="F2248" s="2" t="s">
        <v>40</v>
      </c>
      <c r="G2248" s="2" t="s">
        <v>555</v>
      </c>
      <c r="H2248" s="2" t="s">
        <v>372</v>
      </c>
      <c r="I2248" s="2">
        <v>48</v>
      </c>
      <c r="J2248" s="2">
        <v>0.80779944289693595</v>
      </c>
      <c r="K2248" s="2">
        <v>0.76315789473684215</v>
      </c>
      <c r="L2248" s="2">
        <v>0.85798816568047342</v>
      </c>
      <c r="M2248" s="2" t="s">
        <v>74</v>
      </c>
      <c r="N2248" s="2" t="s">
        <v>5050</v>
      </c>
      <c r="O2248" s="2" t="s">
        <v>5051</v>
      </c>
      <c r="P2248" s="2">
        <v>1.7</v>
      </c>
    </row>
    <row r="2249" spans="1:16" ht="15.75" customHeight="1" x14ac:dyDescent="0.25">
      <c r="A2249" s="2" t="s">
        <v>190</v>
      </c>
      <c r="B2249" s="2" t="s">
        <v>62</v>
      </c>
      <c r="C2249" s="2" t="s">
        <v>64</v>
      </c>
      <c r="D2249" s="2" t="s">
        <v>364</v>
      </c>
      <c r="E2249" s="2" t="s">
        <v>513</v>
      </c>
      <c r="F2249" s="2" t="s">
        <v>40</v>
      </c>
      <c r="G2249" s="2" t="s">
        <v>575</v>
      </c>
      <c r="H2249" s="2" t="s">
        <v>372</v>
      </c>
      <c r="I2249" s="2">
        <v>49</v>
      </c>
      <c r="J2249" s="2">
        <v>0.8044692737430168</v>
      </c>
      <c r="K2249" s="2">
        <v>0.76190476190476186</v>
      </c>
      <c r="L2249" s="2">
        <v>0.85207100591715978</v>
      </c>
      <c r="M2249" s="2" t="s">
        <v>74</v>
      </c>
      <c r="N2249" s="2" t="s">
        <v>5052</v>
      </c>
      <c r="O2249" s="2" t="s">
        <v>5053</v>
      </c>
      <c r="P2249" s="2">
        <v>2.1</v>
      </c>
    </row>
    <row r="2250" spans="1:16" ht="15.75" customHeight="1" x14ac:dyDescent="0.25">
      <c r="A2250" s="2" t="s">
        <v>190</v>
      </c>
      <c r="B2250" s="2" t="s">
        <v>62</v>
      </c>
      <c r="C2250" s="2" t="s">
        <v>64</v>
      </c>
      <c r="D2250" s="2" t="s">
        <v>364</v>
      </c>
      <c r="E2250" s="2" t="s">
        <v>513</v>
      </c>
      <c r="F2250" s="2" t="s">
        <v>40</v>
      </c>
      <c r="G2250" s="2" t="s">
        <v>589</v>
      </c>
      <c r="H2250" s="2" t="s">
        <v>372</v>
      </c>
      <c r="I2250" s="2">
        <v>50</v>
      </c>
      <c r="J2250" s="2">
        <v>0.81232492997198891</v>
      </c>
      <c r="K2250" s="2">
        <v>0.77127659574468088</v>
      </c>
      <c r="L2250" s="2">
        <v>0.85798816568047342</v>
      </c>
      <c r="M2250" s="2" t="s">
        <v>74</v>
      </c>
      <c r="N2250" s="2" t="s">
        <v>5054</v>
      </c>
      <c r="O2250" s="2" t="s">
        <v>5055</v>
      </c>
      <c r="P2250" s="2">
        <v>1.7</v>
      </c>
    </row>
    <row r="2251" spans="1:16" ht="15.75" customHeight="1" x14ac:dyDescent="0.25">
      <c r="A2251" s="2" t="s">
        <v>190</v>
      </c>
      <c r="B2251" s="2" t="s">
        <v>62</v>
      </c>
      <c r="C2251" s="2" t="s">
        <v>64</v>
      </c>
      <c r="D2251" s="2" t="s">
        <v>364</v>
      </c>
      <c r="E2251" s="2" t="s">
        <v>513</v>
      </c>
      <c r="F2251" s="2" t="s">
        <v>40</v>
      </c>
      <c r="G2251" s="2" t="s">
        <v>603</v>
      </c>
      <c r="H2251" s="2" t="s">
        <v>372</v>
      </c>
      <c r="I2251" s="2">
        <v>51</v>
      </c>
      <c r="J2251" s="2">
        <v>0.80672268907563016</v>
      </c>
      <c r="K2251" s="2">
        <v>0.76595744680851063</v>
      </c>
      <c r="L2251" s="2">
        <v>0.85207100591715978</v>
      </c>
      <c r="M2251" s="2" t="s">
        <v>74</v>
      </c>
      <c r="N2251" s="2" t="s">
        <v>5056</v>
      </c>
      <c r="O2251" s="2" t="s">
        <v>5057</v>
      </c>
      <c r="P2251" s="2">
        <v>1.7</v>
      </c>
    </row>
    <row r="2252" spans="1:16" ht="15.75" customHeight="1" x14ac:dyDescent="0.25">
      <c r="A2252" s="2" t="s">
        <v>190</v>
      </c>
      <c r="B2252" s="2" t="s">
        <v>62</v>
      </c>
      <c r="C2252" s="2" t="s">
        <v>64</v>
      </c>
      <c r="D2252" s="2" t="s">
        <v>364</v>
      </c>
      <c r="E2252" s="2" t="s">
        <v>513</v>
      </c>
      <c r="F2252" s="2" t="s">
        <v>40</v>
      </c>
      <c r="G2252" s="2" t="s">
        <v>622</v>
      </c>
      <c r="H2252" s="2" t="s">
        <v>372</v>
      </c>
      <c r="I2252" s="2">
        <v>52</v>
      </c>
      <c r="J2252" s="2">
        <v>0.82485875706214684</v>
      </c>
      <c r="K2252" s="2">
        <v>0.78918918918918923</v>
      </c>
      <c r="L2252" s="2">
        <v>0.86390532544378695</v>
      </c>
      <c r="M2252" s="2" t="s">
        <v>74</v>
      </c>
      <c r="N2252" s="2" t="s">
        <v>5058</v>
      </c>
      <c r="O2252" s="2" t="s">
        <v>5059</v>
      </c>
      <c r="P2252" s="2">
        <v>1.7</v>
      </c>
    </row>
    <row r="2253" spans="1:16" ht="15.75" customHeight="1" x14ac:dyDescent="0.25">
      <c r="A2253" s="2" t="s">
        <v>190</v>
      </c>
      <c r="B2253" s="2" t="s">
        <v>62</v>
      </c>
      <c r="C2253" s="2" t="s">
        <v>64</v>
      </c>
      <c r="D2253" s="2" t="s">
        <v>364</v>
      </c>
      <c r="E2253" s="2" t="s">
        <v>513</v>
      </c>
      <c r="F2253" s="2" t="s">
        <v>40</v>
      </c>
      <c r="G2253" s="2" t="s">
        <v>643</v>
      </c>
      <c r="H2253" s="2" t="s">
        <v>372</v>
      </c>
      <c r="I2253" s="2">
        <v>53</v>
      </c>
      <c r="J2253" s="2">
        <v>0.82222222222222219</v>
      </c>
      <c r="K2253" s="2">
        <v>0.77486910994764402</v>
      </c>
      <c r="L2253" s="2">
        <v>0.87573964497041423</v>
      </c>
      <c r="M2253" s="2" t="s">
        <v>74</v>
      </c>
      <c r="N2253" s="2" t="s">
        <v>5060</v>
      </c>
      <c r="O2253" s="2" t="s">
        <v>5061</v>
      </c>
      <c r="P2253" s="2">
        <v>2.1</v>
      </c>
    </row>
    <row r="2254" spans="1:16" ht="15.75" customHeight="1" x14ac:dyDescent="0.25">
      <c r="A2254" s="2" t="s">
        <v>190</v>
      </c>
      <c r="B2254" s="2" t="s">
        <v>62</v>
      </c>
      <c r="C2254" s="2" t="s">
        <v>64</v>
      </c>
      <c r="D2254" s="2" t="s">
        <v>364</v>
      </c>
      <c r="E2254" s="2" t="s">
        <v>513</v>
      </c>
      <c r="F2254" s="2" t="s">
        <v>40</v>
      </c>
      <c r="G2254" s="2" t="s">
        <v>660</v>
      </c>
      <c r="H2254" s="2" t="s">
        <v>372</v>
      </c>
      <c r="I2254" s="2">
        <v>54</v>
      </c>
      <c r="J2254" s="2">
        <v>0.83473389355742289</v>
      </c>
      <c r="K2254" s="2">
        <v>0.79255319148936165</v>
      </c>
      <c r="L2254" s="2">
        <v>0.88165680473372776</v>
      </c>
      <c r="M2254" s="2" t="s">
        <v>74</v>
      </c>
      <c r="N2254" s="2" t="s">
        <v>5062</v>
      </c>
      <c r="O2254" s="2" t="s">
        <v>5063</v>
      </c>
      <c r="P2254" s="2">
        <v>1.7</v>
      </c>
    </row>
    <row r="2255" spans="1:16" ht="15.75" customHeight="1" x14ac:dyDescent="0.25">
      <c r="A2255" s="2" t="s">
        <v>190</v>
      </c>
      <c r="B2255" s="2" t="s">
        <v>62</v>
      </c>
      <c r="C2255" s="2" t="s">
        <v>64</v>
      </c>
      <c r="D2255" s="2" t="s">
        <v>364</v>
      </c>
      <c r="E2255" s="2" t="s">
        <v>513</v>
      </c>
      <c r="F2255" s="2" t="s">
        <v>40</v>
      </c>
      <c r="G2255" s="2" t="s">
        <v>665</v>
      </c>
      <c r="H2255" s="2" t="s">
        <v>372</v>
      </c>
      <c r="I2255" s="2">
        <v>55</v>
      </c>
      <c r="J2255" s="2">
        <v>0.83428571428571441</v>
      </c>
      <c r="K2255" s="2">
        <v>0.8066298342541437</v>
      </c>
      <c r="L2255" s="2">
        <v>0.86390532544378695</v>
      </c>
      <c r="M2255" s="2" t="s">
        <v>74</v>
      </c>
      <c r="N2255" s="2" t="s">
        <v>5064</v>
      </c>
      <c r="O2255" s="2" t="s">
        <v>5065</v>
      </c>
      <c r="P2255" s="2">
        <v>1.8</v>
      </c>
    </row>
    <row r="2256" spans="1:16" ht="15.75" customHeight="1" x14ac:dyDescent="0.25">
      <c r="A2256" s="2" t="s">
        <v>190</v>
      </c>
      <c r="B2256" s="2" t="s">
        <v>62</v>
      </c>
      <c r="C2256" s="2" t="s">
        <v>64</v>
      </c>
      <c r="D2256" s="2" t="s">
        <v>364</v>
      </c>
      <c r="E2256" s="2" t="s">
        <v>513</v>
      </c>
      <c r="F2256" s="2" t="s">
        <v>40</v>
      </c>
      <c r="G2256" s="2" t="s">
        <v>670</v>
      </c>
      <c r="H2256" s="2" t="s">
        <v>372</v>
      </c>
      <c r="I2256" s="2">
        <v>56</v>
      </c>
      <c r="J2256" s="2">
        <v>0.79665738161559885</v>
      </c>
      <c r="K2256" s="2">
        <v>0.75263157894736843</v>
      </c>
      <c r="L2256" s="2">
        <v>0.84615384615384615</v>
      </c>
      <c r="M2256" s="2" t="s">
        <v>74</v>
      </c>
      <c r="N2256" s="2" t="s">
        <v>5066</v>
      </c>
      <c r="O2256" s="2" t="s">
        <v>5067</v>
      </c>
      <c r="P2256" s="2">
        <v>1.9</v>
      </c>
    </row>
    <row r="2257" spans="1:16" ht="15.75" customHeight="1" x14ac:dyDescent="0.25">
      <c r="A2257" s="2" t="s">
        <v>190</v>
      </c>
      <c r="B2257" s="2" t="s">
        <v>62</v>
      </c>
      <c r="C2257" s="2" t="s">
        <v>64</v>
      </c>
      <c r="D2257" s="2" t="s">
        <v>364</v>
      </c>
      <c r="E2257" s="2" t="s">
        <v>513</v>
      </c>
      <c r="F2257" s="2" t="s">
        <v>40</v>
      </c>
      <c r="G2257" s="2" t="s">
        <v>675</v>
      </c>
      <c r="H2257" s="2" t="s">
        <v>372</v>
      </c>
      <c r="I2257" s="2">
        <v>57</v>
      </c>
      <c r="J2257" s="2">
        <v>0.81767955801104963</v>
      </c>
      <c r="K2257" s="2">
        <v>0.76683937823834192</v>
      </c>
      <c r="L2257" s="2">
        <v>0.87573964497041423</v>
      </c>
      <c r="M2257" s="2" t="s">
        <v>74</v>
      </c>
      <c r="N2257" s="2" t="s">
        <v>5068</v>
      </c>
      <c r="O2257" s="2" t="s">
        <v>5069</v>
      </c>
      <c r="P2257" s="2">
        <v>2.2000000000000002</v>
      </c>
    </row>
    <row r="2258" spans="1:16" ht="15.75" customHeight="1" x14ac:dyDescent="0.25">
      <c r="A2258" s="2" t="s">
        <v>190</v>
      </c>
      <c r="B2258" s="2" t="s">
        <v>62</v>
      </c>
      <c r="C2258" s="2" t="s">
        <v>64</v>
      </c>
      <c r="D2258" s="2" t="s">
        <v>364</v>
      </c>
      <c r="E2258" s="2" t="s">
        <v>513</v>
      </c>
      <c r="F2258" s="2" t="s">
        <v>40</v>
      </c>
      <c r="G2258" s="2" t="s">
        <v>680</v>
      </c>
      <c r="H2258" s="2" t="s">
        <v>372</v>
      </c>
      <c r="I2258" s="2">
        <v>58</v>
      </c>
      <c r="J2258" s="2">
        <v>0.82352941176470595</v>
      </c>
      <c r="K2258" s="2">
        <v>0.78191489361702127</v>
      </c>
      <c r="L2258" s="2">
        <v>0.86982248520710059</v>
      </c>
      <c r="M2258" s="2" t="s">
        <v>74</v>
      </c>
      <c r="N2258" s="2" t="s">
        <v>5070</v>
      </c>
      <c r="O2258" s="2" t="s">
        <v>5071</v>
      </c>
      <c r="P2258" s="2">
        <v>1.8</v>
      </c>
    </row>
    <row r="2259" spans="1:16" ht="15.75" customHeight="1" x14ac:dyDescent="0.25">
      <c r="A2259" s="2" t="s">
        <v>190</v>
      </c>
      <c r="B2259" s="2" t="s">
        <v>62</v>
      </c>
      <c r="C2259" s="2" t="s">
        <v>64</v>
      </c>
      <c r="D2259" s="2" t="s">
        <v>364</v>
      </c>
      <c r="E2259" s="2" t="s">
        <v>513</v>
      </c>
      <c r="F2259" s="2" t="s">
        <v>40</v>
      </c>
      <c r="G2259" s="2" t="s">
        <v>685</v>
      </c>
      <c r="H2259" s="2" t="s">
        <v>372</v>
      </c>
      <c r="I2259" s="2">
        <v>59</v>
      </c>
      <c r="J2259" s="2">
        <v>0.81666666666666665</v>
      </c>
      <c r="K2259" s="2">
        <v>0.76963350785340312</v>
      </c>
      <c r="L2259" s="2">
        <v>0.86982248520710059</v>
      </c>
      <c r="M2259" s="2" t="s">
        <v>74</v>
      </c>
      <c r="N2259" s="2" t="s">
        <v>5072</v>
      </c>
      <c r="O2259" s="2" t="s">
        <v>5073</v>
      </c>
      <c r="P2259" s="2">
        <v>1.7</v>
      </c>
    </row>
    <row r="2260" spans="1:16" ht="15.75" customHeight="1" x14ac:dyDescent="0.25">
      <c r="A2260" s="2" t="s">
        <v>190</v>
      </c>
      <c r="B2260" s="2" t="s">
        <v>62</v>
      </c>
      <c r="C2260" s="2" t="s">
        <v>64</v>
      </c>
      <c r="D2260" s="2" t="s">
        <v>364</v>
      </c>
      <c r="E2260" s="2" t="s">
        <v>513</v>
      </c>
      <c r="F2260" s="2" t="s">
        <v>40</v>
      </c>
      <c r="G2260" s="2" t="s">
        <v>690</v>
      </c>
      <c r="H2260" s="2" t="s">
        <v>372</v>
      </c>
      <c r="I2260" s="2">
        <v>60</v>
      </c>
      <c r="J2260" s="2">
        <v>0.82451253481894149</v>
      </c>
      <c r="K2260" s="2">
        <v>0.77894736842105261</v>
      </c>
      <c r="L2260" s="2">
        <v>0.87573964497041423</v>
      </c>
      <c r="M2260" s="2" t="s">
        <v>74</v>
      </c>
      <c r="N2260" s="2" t="s">
        <v>5074</v>
      </c>
      <c r="O2260" s="2" t="s">
        <v>5075</v>
      </c>
      <c r="P2260" s="2">
        <v>2.1</v>
      </c>
    </row>
    <row r="2261" spans="1:16" ht="15.75" customHeight="1" x14ac:dyDescent="0.25">
      <c r="A2261" s="2" t="s">
        <v>190</v>
      </c>
      <c r="B2261" s="2" t="s">
        <v>62</v>
      </c>
      <c r="C2261" s="2" t="s">
        <v>64</v>
      </c>
      <c r="D2261" s="2" t="s">
        <v>364</v>
      </c>
      <c r="E2261" s="2" t="s">
        <v>513</v>
      </c>
      <c r="F2261" s="2" t="s">
        <v>40</v>
      </c>
      <c r="G2261" s="2" t="s">
        <v>695</v>
      </c>
      <c r="H2261" s="2" t="s">
        <v>372</v>
      </c>
      <c r="I2261" s="2">
        <v>61</v>
      </c>
      <c r="J2261" s="2">
        <v>0.81232492997198891</v>
      </c>
      <c r="K2261" s="2">
        <v>0.77127659574468088</v>
      </c>
      <c r="L2261" s="2">
        <v>0.85798816568047342</v>
      </c>
      <c r="M2261" s="2" t="s">
        <v>74</v>
      </c>
      <c r="N2261" s="2" t="s">
        <v>5076</v>
      </c>
      <c r="O2261" s="2" t="s">
        <v>5077</v>
      </c>
      <c r="P2261" s="2">
        <v>1.9</v>
      </c>
    </row>
    <row r="2262" spans="1:16" ht="15.75" customHeight="1" x14ac:dyDescent="0.25">
      <c r="A2262" s="2" t="s">
        <v>190</v>
      </c>
      <c r="B2262" s="2" t="s">
        <v>62</v>
      </c>
      <c r="C2262" s="2" t="s">
        <v>64</v>
      </c>
      <c r="D2262" s="2" t="s">
        <v>364</v>
      </c>
      <c r="E2262" s="2" t="s">
        <v>700</v>
      </c>
      <c r="F2262" s="2" t="s">
        <v>47</v>
      </c>
      <c r="G2262" s="2" t="s">
        <v>701</v>
      </c>
      <c r="H2262" s="2" t="s">
        <v>366</v>
      </c>
      <c r="I2262" s="2">
        <v>42</v>
      </c>
      <c r="J2262" s="2">
        <v>0.82666666666666655</v>
      </c>
      <c r="K2262" s="2">
        <v>0.81578947368421051</v>
      </c>
      <c r="L2262" s="2">
        <v>0.83783783783783783</v>
      </c>
      <c r="M2262" s="2" t="s">
        <v>74</v>
      </c>
      <c r="N2262" s="2" t="s">
        <v>5078</v>
      </c>
      <c r="O2262" s="2" t="s">
        <v>5079</v>
      </c>
      <c r="P2262" s="2">
        <v>2.4</v>
      </c>
    </row>
    <row r="2263" spans="1:16" ht="15.75" customHeight="1" x14ac:dyDescent="0.25">
      <c r="A2263" s="2" t="s">
        <v>190</v>
      </c>
      <c r="B2263" s="2" t="s">
        <v>62</v>
      </c>
      <c r="C2263" s="2" t="s">
        <v>64</v>
      </c>
      <c r="D2263" s="2" t="s">
        <v>364</v>
      </c>
      <c r="E2263" s="2" t="s">
        <v>700</v>
      </c>
      <c r="F2263" s="2" t="s">
        <v>47</v>
      </c>
      <c r="G2263" s="2" t="s">
        <v>706</v>
      </c>
      <c r="H2263" s="2" t="s">
        <v>366</v>
      </c>
      <c r="I2263" s="2">
        <v>43</v>
      </c>
      <c r="J2263" s="2">
        <v>0.84187082405345204</v>
      </c>
      <c r="K2263" s="2">
        <v>0.83259911894273131</v>
      </c>
      <c r="L2263" s="2">
        <v>0.85135135135135132</v>
      </c>
      <c r="M2263" s="2" t="s">
        <v>74</v>
      </c>
      <c r="N2263" s="2" t="s">
        <v>5080</v>
      </c>
      <c r="O2263" s="2" t="s">
        <v>5081</v>
      </c>
      <c r="P2263" s="2">
        <v>2.2000000000000002</v>
      </c>
    </row>
    <row r="2264" spans="1:16" ht="15.75" customHeight="1" x14ac:dyDescent="0.25">
      <c r="A2264" s="2" t="s">
        <v>190</v>
      </c>
      <c r="B2264" s="2" t="s">
        <v>62</v>
      </c>
      <c r="C2264" s="2" t="s">
        <v>64</v>
      </c>
      <c r="D2264" s="2" t="s">
        <v>364</v>
      </c>
      <c r="E2264" s="2" t="s">
        <v>700</v>
      </c>
      <c r="F2264" s="2" t="s">
        <v>47</v>
      </c>
      <c r="G2264" s="2" t="s">
        <v>711</v>
      </c>
      <c r="H2264" s="2" t="s">
        <v>366</v>
      </c>
      <c r="I2264" s="2">
        <v>44</v>
      </c>
      <c r="J2264" s="2">
        <v>0.83628318584070793</v>
      </c>
      <c r="K2264" s="2">
        <v>0.82173913043478264</v>
      </c>
      <c r="L2264" s="2">
        <v>0.85135135135135132</v>
      </c>
      <c r="M2264" s="2" t="s">
        <v>74</v>
      </c>
      <c r="N2264" s="2" t="s">
        <v>5082</v>
      </c>
      <c r="O2264" s="2" t="s">
        <v>5083</v>
      </c>
      <c r="P2264" s="2">
        <v>1.8</v>
      </c>
    </row>
    <row r="2265" spans="1:16" ht="15.75" customHeight="1" x14ac:dyDescent="0.25">
      <c r="A2265" s="2" t="s">
        <v>190</v>
      </c>
      <c r="B2265" s="2" t="s">
        <v>62</v>
      </c>
      <c r="C2265" s="2" t="s">
        <v>64</v>
      </c>
      <c r="D2265" s="2" t="s">
        <v>364</v>
      </c>
      <c r="E2265" s="2" t="s">
        <v>700</v>
      </c>
      <c r="F2265" s="2" t="s">
        <v>47</v>
      </c>
      <c r="G2265" s="2" t="s">
        <v>716</v>
      </c>
      <c r="H2265" s="2" t="s">
        <v>366</v>
      </c>
      <c r="I2265" s="2">
        <v>45</v>
      </c>
      <c r="J2265" s="2">
        <v>0.81777777777777783</v>
      </c>
      <c r="K2265" s="2">
        <v>0.80701754385964908</v>
      </c>
      <c r="L2265" s="2">
        <v>0.8288288288288288</v>
      </c>
      <c r="M2265" s="2" t="s">
        <v>74</v>
      </c>
      <c r="N2265" s="2" t="s">
        <v>5084</v>
      </c>
      <c r="O2265" s="2" t="s">
        <v>5085</v>
      </c>
      <c r="P2265" s="2">
        <v>1.9</v>
      </c>
    </row>
    <row r="2266" spans="1:16" ht="15.75" customHeight="1" x14ac:dyDescent="0.25">
      <c r="A2266" s="2" t="s">
        <v>190</v>
      </c>
      <c r="B2266" s="2" t="s">
        <v>62</v>
      </c>
      <c r="C2266" s="2" t="s">
        <v>64</v>
      </c>
      <c r="D2266" s="2" t="s">
        <v>364</v>
      </c>
      <c r="E2266" s="2" t="s">
        <v>700</v>
      </c>
      <c r="F2266" s="2" t="s">
        <v>47</v>
      </c>
      <c r="G2266" s="2" t="s">
        <v>721</v>
      </c>
      <c r="H2266" s="2" t="s">
        <v>366</v>
      </c>
      <c r="I2266" s="2">
        <v>46</v>
      </c>
      <c r="J2266" s="2">
        <v>0.82560706401766004</v>
      </c>
      <c r="K2266" s="2">
        <v>0.80952380952380953</v>
      </c>
      <c r="L2266" s="2">
        <v>0.84234234234234229</v>
      </c>
      <c r="M2266" s="2" t="s">
        <v>74</v>
      </c>
      <c r="N2266" s="2" t="s">
        <v>5086</v>
      </c>
      <c r="O2266" s="2" t="s">
        <v>5087</v>
      </c>
      <c r="P2266" s="2">
        <v>2.4</v>
      </c>
    </row>
    <row r="2267" spans="1:16" ht="15.75" customHeight="1" x14ac:dyDescent="0.25">
      <c r="A2267" s="2" t="s">
        <v>190</v>
      </c>
      <c r="B2267" s="2" t="s">
        <v>62</v>
      </c>
      <c r="C2267" s="2" t="s">
        <v>64</v>
      </c>
      <c r="D2267" s="2" t="s">
        <v>364</v>
      </c>
      <c r="E2267" s="2" t="s">
        <v>700</v>
      </c>
      <c r="F2267" s="2" t="s">
        <v>47</v>
      </c>
      <c r="G2267" s="2" t="s">
        <v>726</v>
      </c>
      <c r="H2267" s="2" t="s">
        <v>366</v>
      </c>
      <c r="I2267" s="2">
        <v>47</v>
      </c>
      <c r="J2267" s="2">
        <v>0.82743362831858391</v>
      </c>
      <c r="K2267" s="2">
        <v>0.81304347826086953</v>
      </c>
      <c r="L2267" s="2">
        <v>0.84234234234234229</v>
      </c>
      <c r="M2267" s="2" t="s">
        <v>74</v>
      </c>
      <c r="N2267" s="2" t="s">
        <v>5088</v>
      </c>
      <c r="O2267" s="2" t="s">
        <v>5089</v>
      </c>
      <c r="P2267" s="2">
        <v>1.8</v>
      </c>
    </row>
    <row r="2268" spans="1:16" ht="15.75" customHeight="1" x14ac:dyDescent="0.25">
      <c r="A2268" s="2" t="s">
        <v>190</v>
      </c>
      <c r="B2268" s="2" t="s">
        <v>62</v>
      </c>
      <c r="C2268" s="2" t="s">
        <v>64</v>
      </c>
      <c r="D2268" s="2" t="s">
        <v>364</v>
      </c>
      <c r="E2268" s="2" t="s">
        <v>700</v>
      </c>
      <c r="F2268" s="2" t="s">
        <v>47</v>
      </c>
      <c r="G2268" s="2" t="s">
        <v>731</v>
      </c>
      <c r="H2268" s="2" t="s">
        <v>366</v>
      </c>
      <c r="I2268" s="2">
        <v>48</v>
      </c>
      <c r="J2268" s="2">
        <v>0.81938325991189431</v>
      </c>
      <c r="K2268" s="2">
        <v>0.80172413793103448</v>
      </c>
      <c r="L2268" s="2">
        <v>0.83783783783783783</v>
      </c>
      <c r="M2268" s="2" t="s">
        <v>74</v>
      </c>
      <c r="N2268" s="2" t="s">
        <v>5090</v>
      </c>
      <c r="O2268" s="2" t="s">
        <v>5091</v>
      </c>
      <c r="P2268" s="2">
        <v>1.8</v>
      </c>
    </row>
    <row r="2269" spans="1:16" ht="15.75" customHeight="1" x14ac:dyDescent="0.25">
      <c r="A2269" s="2" t="s">
        <v>190</v>
      </c>
      <c r="B2269" s="2" t="s">
        <v>62</v>
      </c>
      <c r="C2269" s="2" t="s">
        <v>64</v>
      </c>
      <c r="D2269" s="2" t="s">
        <v>364</v>
      </c>
      <c r="E2269" s="2" t="s">
        <v>700</v>
      </c>
      <c r="F2269" s="2" t="s">
        <v>47</v>
      </c>
      <c r="G2269" s="2" t="s">
        <v>736</v>
      </c>
      <c r="H2269" s="2" t="s">
        <v>366</v>
      </c>
      <c r="I2269" s="2">
        <v>49</v>
      </c>
      <c r="J2269" s="2">
        <v>0.82119205298013254</v>
      </c>
      <c r="K2269" s="2">
        <v>0.80519480519480524</v>
      </c>
      <c r="L2269" s="2">
        <v>0.83783783783783783</v>
      </c>
      <c r="M2269" s="2" t="s">
        <v>74</v>
      </c>
      <c r="N2269" s="2" t="s">
        <v>5092</v>
      </c>
      <c r="O2269" s="2" t="s">
        <v>5093</v>
      </c>
      <c r="P2269" s="2">
        <v>1.8</v>
      </c>
    </row>
    <row r="2270" spans="1:16" ht="15.75" customHeight="1" x14ac:dyDescent="0.25">
      <c r="A2270" s="2" t="s">
        <v>190</v>
      </c>
      <c r="B2270" s="2" t="s">
        <v>62</v>
      </c>
      <c r="C2270" s="2" t="s">
        <v>64</v>
      </c>
      <c r="D2270" s="2" t="s">
        <v>364</v>
      </c>
      <c r="E2270" s="2" t="s">
        <v>700</v>
      </c>
      <c r="F2270" s="2" t="s">
        <v>47</v>
      </c>
      <c r="G2270" s="2" t="s">
        <v>741</v>
      </c>
      <c r="H2270" s="2" t="s">
        <v>366</v>
      </c>
      <c r="I2270" s="2">
        <v>50</v>
      </c>
      <c r="J2270" s="2">
        <v>0.83111111111111113</v>
      </c>
      <c r="K2270" s="2">
        <v>0.82017543859649122</v>
      </c>
      <c r="L2270" s="2">
        <v>0.84234234234234229</v>
      </c>
      <c r="M2270" s="2" t="s">
        <v>74</v>
      </c>
      <c r="N2270" s="2" t="s">
        <v>5094</v>
      </c>
      <c r="O2270" s="2" t="s">
        <v>5095</v>
      </c>
      <c r="P2270" s="2">
        <v>2.2999999999999998</v>
      </c>
    </row>
    <row r="2271" spans="1:16" ht="15.75" customHeight="1" x14ac:dyDescent="0.25">
      <c r="A2271" s="2" t="s">
        <v>190</v>
      </c>
      <c r="B2271" s="2" t="s">
        <v>62</v>
      </c>
      <c r="C2271" s="2" t="s">
        <v>64</v>
      </c>
      <c r="D2271" s="2" t="s">
        <v>364</v>
      </c>
      <c r="E2271" s="2" t="s">
        <v>700</v>
      </c>
      <c r="F2271" s="2" t="s">
        <v>47</v>
      </c>
      <c r="G2271" s="2" t="s">
        <v>746</v>
      </c>
      <c r="H2271" s="2" t="s">
        <v>366</v>
      </c>
      <c r="I2271" s="2">
        <v>51</v>
      </c>
      <c r="J2271" s="2">
        <v>0.84000000000000008</v>
      </c>
      <c r="K2271" s="2">
        <v>0.82894736842105265</v>
      </c>
      <c r="L2271" s="2">
        <v>0.85135135135135132</v>
      </c>
      <c r="M2271" s="2" t="s">
        <v>74</v>
      </c>
      <c r="N2271" s="2" t="s">
        <v>5096</v>
      </c>
      <c r="O2271" s="2" t="s">
        <v>5097</v>
      </c>
      <c r="P2271" s="2">
        <v>2</v>
      </c>
    </row>
    <row r="2272" spans="1:16" ht="15.75" customHeight="1" x14ac:dyDescent="0.25">
      <c r="A2272" s="2" t="s">
        <v>190</v>
      </c>
      <c r="B2272" s="2" t="s">
        <v>62</v>
      </c>
      <c r="C2272" s="2" t="s">
        <v>64</v>
      </c>
      <c r="D2272" s="2" t="s">
        <v>364</v>
      </c>
      <c r="E2272" s="2" t="s">
        <v>700</v>
      </c>
      <c r="F2272" s="2" t="s">
        <v>47</v>
      </c>
      <c r="G2272" s="2" t="s">
        <v>751</v>
      </c>
      <c r="H2272" s="2" t="s">
        <v>366</v>
      </c>
      <c r="I2272" s="2">
        <v>52</v>
      </c>
      <c r="J2272" s="2">
        <v>0.8351648351648352</v>
      </c>
      <c r="K2272" s="2">
        <v>0.81545064377682408</v>
      </c>
      <c r="L2272" s="2">
        <v>0.85585585585585588</v>
      </c>
      <c r="M2272" s="2" t="s">
        <v>74</v>
      </c>
      <c r="N2272" s="2" t="s">
        <v>5098</v>
      </c>
      <c r="O2272" s="2" t="s">
        <v>5099</v>
      </c>
      <c r="P2272" s="2">
        <v>2.2999999999999998</v>
      </c>
    </row>
    <row r="2273" spans="1:16" ht="15.75" customHeight="1" x14ac:dyDescent="0.25">
      <c r="A2273" s="2" t="s">
        <v>190</v>
      </c>
      <c r="B2273" s="2" t="s">
        <v>62</v>
      </c>
      <c r="C2273" s="2" t="s">
        <v>64</v>
      </c>
      <c r="D2273" s="2" t="s">
        <v>364</v>
      </c>
      <c r="E2273" s="2" t="s">
        <v>700</v>
      </c>
      <c r="F2273" s="2" t="s">
        <v>47</v>
      </c>
      <c r="G2273" s="2" t="s">
        <v>756</v>
      </c>
      <c r="H2273" s="2" t="s">
        <v>366</v>
      </c>
      <c r="I2273" s="2">
        <v>53</v>
      </c>
      <c r="J2273" s="2">
        <v>0.84632516703786187</v>
      </c>
      <c r="K2273" s="2">
        <v>0.83700440528634357</v>
      </c>
      <c r="L2273" s="2">
        <v>0.85585585585585588</v>
      </c>
      <c r="M2273" s="2" t="s">
        <v>74</v>
      </c>
      <c r="N2273" s="2" t="s">
        <v>5100</v>
      </c>
      <c r="O2273" s="2" t="s">
        <v>5101</v>
      </c>
      <c r="P2273" s="2">
        <v>1.9</v>
      </c>
    </row>
    <row r="2274" spans="1:16" ht="15.75" customHeight="1" x14ac:dyDescent="0.25">
      <c r="A2274" s="2" t="s">
        <v>190</v>
      </c>
      <c r="B2274" s="2" t="s">
        <v>62</v>
      </c>
      <c r="C2274" s="2" t="s">
        <v>64</v>
      </c>
      <c r="D2274" s="2" t="s">
        <v>364</v>
      </c>
      <c r="E2274" s="2" t="s">
        <v>700</v>
      </c>
      <c r="F2274" s="2" t="s">
        <v>47</v>
      </c>
      <c r="G2274" s="2" t="s">
        <v>761</v>
      </c>
      <c r="H2274" s="2" t="s">
        <v>366</v>
      </c>
      <c r="I2274" s="2">
        <v>54</v>
      </c>
      <c r="J2274" s="2">
        <v>0.83370288248337032</v>
      </c>
      <c r="K2274" s="2">
        <v>0.82096069868995636</v>
      </c>
      <c r="L2274" s="2">
        <v>0.84684684684684686</v>
      </c>
      <c r="M2274" s="2" t="s">
        <v>74</v>
      </c>
      <c r="N2274" s="2" t="s">
        <v>5102</v>
      </c>
      <c r="O2274" s="2" t="s">
        <v>5103</v>
      </c>
      <c r="P2274" s="2">
        <v>2.1</v>
      </c>
    </row>
    <row r="2275" spans="1:16" ht="15.75" customHeight="1" x14ac:dyDescent="0.25">
      <c r="A2275" s="2" t="s">
        <v>190</v>
      </c>
      <c r="B2275" s="2" t="s">
        <v>62</v>
      </c>
      <c r="C2275" s="2" t="s">
        <v>64</v>
      </c>
      <c r="D2275" s="2" t="s">
        <v>364</v>
      </c>
      <c r="E2275" s="2" t="s">
        <v>700</v>
      </c>
      <c r="F2275" s="2" t="s">
        <v>47</v>
      </c>
      <c r="G2275" s="2" t="s">
        <v>766</v>
      </c>
      <c r="H2275" s="2" t="s">
        <v>366</v>
      </c>
      <c r="I2275" s="2">
        <v>55</v>
      </c>
      <c r="J2275" s="2">
        <v>0.84187082405345204</v>
      </c>
      <c r="K2275" s="2">
        <v>0.83259911894273131</v>
      </c>
      <c r="L2275" s="2">
        <v>0.85135135135135132</v>
      </c>
      <c r="M2275" s="2" t="s">
        <v>74</v>
      </c>
      <c r="N2275" s="2" t="s">
        <v>5104</v>
      </c>
      <c r="O2275" s="2" t="s">
        <v>5105</v>
      </c>
      <c r="P2275" s="2">
        <v>1.8</v>
      </c>
    </row>
    <row r="2276" spans="1:16" ht="15.75" customHeight="1" x14ac:dyDescent="0.25">
      <c r="A2276" s="2" t="s">
        <v>190</v>
      </c>
      <c r="B2276" s="2" t="s">
        <v>62</v>
      </c>
      <c r="C2276" s="2" t="s">
        <v>64</v>
      </c>
      <c r="D2276" s="2" t="s">
        <v>364</v>
      </c>
      <c r="E2276" s="2" t="s">
        <v>700</v>
      </c>
      <c r="F2276" s="2" t="s">
        <v>47</v>
      </c>
      <c r="G2276" s="2" t="s">
        <v>771</v>
      </c>
      <c r="H2276" s="2" t="s">
        <v>366</v>
      </c>
      <c r="I2276" s="2">
        <v>56</v>
      </c>
      <c r="J2276" s="2">
        <v>0.82666666666666655</v>
      </c>
      <c r="K2276" s="2">
        <v>0.81578947368421051</v>
      </c>
      <c r="L2276" s="2">
        <v>0.83783783783783783</v>
      </c>
      <c r="M2276" s="2" t="s">
        <v>74</v>
      </c>
      <c r="N2276" s="2" t="s">
        <v>5106</v>
      </c>
      <c r="O2276" s="2" t="s">
        <v>5107</v>
      </c>
      <c r="P2276" s="2">
        <v>2.2000000000000002</v>
      </c>
    </row>
    <row r="2277" spans="1:16" ht="15.75" customHeight="1" x14ac:dyDescent="0.25">
      <c r="A2277" s="2" t="s">
        <v>190</v>
      </c>
      <c r="B2277" s="2" t="s">
        <v>62</v>
      </c>
      <c r="C2277" s="2" t="s">
        <v>64</v>
      </c>
      <c r="D2277" s="2" t="s">
        <v>364</v>
      </c>
      <c r="E2277" s="2" t="s">
        <v>700</v>
      </c>
      <c r="F2277" s="2" t="s">
        <v>47</v>
      </c>
      <c r="G2277" s="2" t="s">
        <v>776</v>
      </c>
      <c r="H2277" s="2" t="s">
        <v>366</v>
      </c>
      <c r="I2277" s="2">
        <v>57</v>
      </c>
      <c r="J2277" s="2">
        <v>0.83296213808463249</v>
      </c>
      <c r="K2277" s="2">
        <v>0.82378854625550657</v>
      </c>
      <c r="L2277" s="2">
        <v>0.84234234234234229</v>
      </c>
      <c r="M2277" s="2" t="s">
        <v>74</v>
      </c>
      <c r="N2277" s="2" t="s">
        <v>5108</v>
      </c>
      <c r="O2277" s="2" t="s">
        <v>5109</v>
      </c>
      <c r="P2277" s="2">
        <v>1.2</v>
      </c>
    </row>
    <row r="2278" spans="1:16" ht="15.75" customHeight="1" x14ac:dyDescent="0.25">
      <c r="A2278" s="2" t="s">
        <v>190</v>
      </c>
      <c r="B2278" s="2" t="s">
        <v>62</v>
      </c>
      <c r="C2278" s="2" t="s">
        <v>64</v>
      </c>
      <c r="D2278" s="2" t="s">
        <v>364</v>
      </c>
      <c r="E2278" s="2" t="s">
        <v>700</v>
      </c>
      <c r="F2278" s="2" t="s">
        <v>47</v>
      </c>
      <c r="G2278" s="2" t="s">
        <v>781</v>
      </c>
      <c r="H2278" s="2" t="s">
        <v>366</v>
      </c>
      <c r="I2278" s="2">
        <v>58</v>
      </c>
      <c r="J2278" s="2">
        <v>0.83296213808463249</v>
      </c>
      <c r="K2278" s="2">
        <v>0.82378854625550657</v>
      </c>
      <c r="L2278" s="2">
        <v>0.84234234234234229</v>
      </c>
      <c r="M2278" s="2" t="s">
        <v>74</v>
      </c>
      <c r="N2278" s="2" t="s">
        <v>5110</v>
      </c>
      <c r="O2278" s="2" t="s">
        <v>5111</v>
      </c>
      <c r="P2278" s="2">
        <v>1.2</v>
      </c>
    </row>
    <row r="2279" spans="1:16" ht="15.75" customHeight="1" x14ac:dyDescent="0.25">
      <c r="A2279" s="2" t="s">
        <v>190</v>
      </c>
      <c r="B2279" s="2" t="s">
        <v>62</v>
      </c>
      <c r="C2279" s="2" t="s">
        <v>64</v>
      </c>
      <c r="D2279" s="2" t="s">
        <v>364</v>
      </c>
      <c r="E2279" s="2" t="s">
        <v>700</v>
      </c>
      <c r="F2279" s="2" t="s">
        <v>47</v>
      </c>
      <c r="G2279" s="2" t="s">
        <v>786</v>
      </c>
      <c r="H2279" s="2" t="s">
        <v>366</v>
      </c>
      <c r="I2279" s="2">
        <v>59</v>
      </c>
      <c r="J2279" s="2">
        <v>0.82378854625550657</v>
      </c>
      <c r="K2279" s="2">
        <v>0.80603448275862066</v>
      </c>
      <c r="L2279" s="2">
        <v>0.84234234234234229</v>
      </c>
      <c r="M2279" s="2" t="s">
        <v>74</v>
      </c>
      <c r="N2279" s="2" t="s">
        <v>5112</v>
      </c>
      <c r="O2279" s="2" t="s">
        <v>5113</v>
      </c>
      <c r="P2279" s="2">
        <v>1.6</v>
      </c>
    </row>
    <row r="2280" spans="1:16" ht="15.75" customHeight="1" x14ac:dyDescent="0.25">
      <c r="A2280" s="2" t="s">
        <v>190</v>
      </c>
      <c r="B2280" s="2" t="s">
        <v>62</v>
      </c>
      <c r="C2280" s="2" t="s">
        <v>64</v>
      </c>
      <c r="D2280" s="2" t="s">
        <v>364</v>
      </c>
      <c r="E2280" s="2" t="s">
        <v>700</v>
      </c>
      <c r="F2280" s="2" t="s">
        <v>47</v>
      </c>
      <c r="G2280" s="2" t="s">
        <v>791</v>
      </c>
      <c r="H2280" s="2" t="s">
        <v>366</v>
      </c>
      <c r="I2280" s="2">
        <v>60</v>
      </c>
      <c r="J2280" s="2">
        <v>0.84000000000000008</v>
      </c>
      <c r="K2280" s="2">
        <v>0.82894736842105265</v>
      </c>
      <c r="L2280" s="2">
        <v>0.85135135135135132</v>
      </c>
      <c r="M2280" s="2" t="s">
        <v>74</v>
      </c>
      <c r="N2280" s="2" t="s">
        <v>5114</v>
      </c>
      <c r="O2280" s="2" t="s">
        <v>5115</v>
      </c>
      <c r="P2280" s="2">
        <v>1.2</v>
      </c>
    </row>
    <row r="2281" spans="1:16" ht="15.75" customHeight="1" x14ac:dyDescent="0.25">
      <c r="A2281" s="2" t="s">
        <v>190</v>
      </c>
      <c r="B2281" s="2" t="s">
        <v>62</v>
      </c>
      <c r="C2281" s="2" t="s">
        <v>64</v>
      </c>
      <c r="D2281" s="2" t="s">
        <v>364</v>
      </c>
      <c r="E2281" s="2" t="s">
        <v>700</v>
      </c>
      <c r="F2281" s="2" t="s">
        <v>47</v>
      </c>
      <c r="G2281" s="2" t="s">
        <v>796</v>
      </c>
      <c r="H2281" s="2" t="s">
        <v>366</v>
      </c>
      <c r="I2281" s="2">
        <v>61</v>
      </c>
      <c r="J2281" s="2">
        <v>0.84000000000000008</v>
      </c>
      <c r="K2281" s="2">
        <v>0.82894736842105265</v>
      </c>
      <c r="L2281" s="2">
        <v>0.85135135135135132</v>
      </c>
      <c r="M2281" s="2" t="s">
        <v>74</v>
      </c>
      <c r="N2281" s="2" t="s">
        <v>5116</v>
      </c>
      <c r="O2281" s="2" t="s">
        <v>5117</v>
      </c>
      <c r="P2281" s="2">
        <v>1.3</v>
      </c>
    </row>
    <row r="2282" spans="1:16" ht="15.75" customHeight="1" x14ac:dyDescent="0.25">
      <c r="A2282" s="2" t="s">
        <v>190</v>
      </c>
      <c r="B2282" s="2" t="s">
        <v>73</v>
      </c>
      <c r="C2282" s="2" t="s">
        <v>75</v>
      </c>
      <c r="D2282" s="2" t="s">
        <v>55</v>
      </c>
      <c r="E2282" s="2" t="s">
        <v>57</v>
      </c>
      <c r="F2282" s="2" t="s">
        <v>32</v>
      </c>
      <c r="G2282" s="2" t="s">
        <v>59</v>
      </c>
      <c r="H2282" s="2" t="s">
        <v>61</v>
      </c>
      <c r="I2282" s="2">
        <v>42</v>
      </c>
      <c r="J2282" s="2">
        <v>0.72803347280334718</v>
      </c>
      <c r="K2282" s="2">
        <v>0.70161290322580649</v>
      </c>
      <c r="L2282" s="2">
        <v>0.75652173913043474</v>
      </c>
      <c r="M2282" s="2" t="s">
        <v>74</v>
      </c>
      <c r="N2282" s="2" t="s">
        <v>5118</v>
      </c>
      <c r="O2282" s="2" t="s">
        <v>5119</v>
      </c>
      <c r="P2282" s="2">
        <v>1.8</v>
      </c>
    </row>
    <row r="2283" spans="1:16" ht="15.75" customHeight="1" x14ac:dyDescent="0.25">
      <c r="A2283" s="2" t="s">
        <v>190</v>
      </c>
      <c r="B2283" s="2" t="s">
        <v>73</v>
      </c>
      <c r="C2283" s="2" t="s">
        <v>75</v>
      </c>
      <c r="D2283" s="2" t="s">
        <v>55</v>
      </c>
      <c r="E2283" s="2" t="s">
        <v>57</v>
      </c>
      <c r="F2283" s="2" t="s">
        <v>32</v>
      </c>
      <c r="G2283" s="2" t="s">
        <v>71</v>
      </c>
      <c r="H2283" s="2" t="s">
        <v>61</v>
      </c>
      <c r="I2283" s="2">
        <v>43</v>
      </c>
      <c r="J2283" s="2">
        <v>0.70981210855949894</v>
      </c>
      <c r="K2283" s="2">
        <v>0.68273092369477917</v>
      </c>
      <c r="L2283" s="2">
        <v>0.73913043478260865</v>
      </c>
      <c r="M2283" s="2" t="s">
        <v>74</v>
      </c>
      <c r="N2283" s="2" t="s">
        <v>5120</v>
      </c>
      <c r="O2283" s="2" t="s">
        <v>5121</v>
      </c>
      <c r="P2283" s="2">
        <v>1.3</v>
      </c>
    </row>
    <row r="2284" spans="1:16" ht="15.75" customHeight="1" x14ac:dyDescent="0.25">
      <c r="A2284" s="2" t="s">
        <v>190</v>
      </c>
      <c r="B2284" s="2" t="s">
        <v>73</v>
      </c>
      <c r="C2284" s="2" t="s">
        <v>75</v>
      </c>
      <c r="D2284" s="2" t="s">
        <v>55</v>
      </c>
      <c r="E2284" s="2" t="s">
        <v>57</v>
      </c>
      <c r="F2284" s="2" t="s">
        <v>32</v>
      </c>
      <c r="G2284" s="2" t="s">
        <v>79</v>
      </c>
      <c r="H2284" s="2" t="s">
        <v>61</v>
      </c>
      <c r="I2284" s="2">
        <v>44</v>
      </c>
      <c r="J2284" s="2">
        <v>0.7649572649572649</v>
      </c>
      <c r="K2284" s="2">
        <v>0.75210084033613445</v>
      </c>
      <c r="L2284" s="2">
        <v>0.77826086956521734</v>
      </c>
      <c r="M2284" s="2" t="s">
        <v>74</v>
      </c>
      <c r="N2284" s="2" t="s">
        <v>5122</v>
      </c>
      <c r="O2284" s="2" t="s">
        <v>5123</v>
      </c>
      <c r="P2284" s="2">
        <v>1.7</v>
      </c>
    </row>
    <row r="2285" spans="1:16" ht="15.75" customHeight="1" x14ac:dyDescent="0.25">
      <c r="A2285" s="2" t="s">
        <v>190</v>
      </c>
      <c r="B2285" s="2" t="s">
        <v>73</v>
      </c>
      <c r="C2285" s="2" t="s">
        <v>75</v>
      </c>
      <c r="D2285" s="2" t="s">
        <v>55</v>
      </c>
      <c r="E2285" s="2" t="s">
        <v>57</v>
      </c>
      <c r="F2285" s="2" t="s">
        <v>32</v>
      </c>
      <c r="G2285" s="2" t="s">
        <v>86</v>
      </c>
      <c r="H2285" s="2" t="s">
        <v>61</v>
      </c>
      <c r="I2285" s="2">
        <v>45</v>
      </c>
      <c r="J2285" s="2">
        <v>0.76231263383297643</v>
      </c>
      <c r="K2285" s="2">
        <v>0.75105485232067515</v>
      </c>
      <c r="L2285" s="2">
        <v>0.77391304347826084</v>
      </c>
      <c r="M2285" s="2" t="s">
        <v>74</v>
      </c>
      <c r="N2285" s="2" t="s">
        <v>5124</v>
      </c>
      <c r="O2285" s="2" t="s">
        <v>5125</v>
      </c>
      <c r="P2285" s="2">
        <v>1.3</v>
      </c>
    </row>
    <row r="2286" spans="1:16" ht="15.75" customHeight="1" x14ac:dyDescent="0.25">
      <c r="A2286" s="2" t="s">
        <v>190</v>
      </c>
      <c r="B2286" s="2" t="s">
        <v>73</v>
      </c>
      <c r="C2286" s="2" t="s">
        <v>75</v>
      </c>
      <c r="D2286" s="2" t="s">
        <v>55</v>
      </c>
      <c r="E2286" s="2" t="s">
        <v>57</v>
      </c>
      <c r="F2286" s="2" t="s">
        <v>32</v>
      </c>
      <c r="G2286" s="2" t="s">
        <v>93</v>
      </c>
      <c r="H2286" s="2" t="s">
        <v>61</v>
      </c>
      <c r="I2286" s="2">
        <v>46</v>
      </c>
      <c r="J2286" s="2">
        <v>0.73036093418259018</v>
      </c>
      <c r="K2286" s="2">
        <v>0.7136929460580913</v>
      </c>
      <c r="L2286" s="2">
        <v>0.74782608695652175</v>
      </c>
      <c r="M2286" s="2" t="s">
        <v>74</v>
      </c>
      <c r="N2286" s="2" t="s">
        <v>5126</v>
      </c>
      <c r="O2286" s="2" t="s">
        <v>5127</v>
      </c>
      <c r="P2286" s="2">
        <v>1.3</v>
      </c>
    </row>
    <row r="2287" spans="1:16" ht="15.75" customHeight="1" x14ac:dyDescent="0.25">
      <c r="A2287" s="2" t="s">
        <v>190</v>
      </c>
      <c r="B2287" s="2" t="s">
        <v>73</v>
      </c>
      <c r="C2287" s="2" t="s">
        <v>75</v>
      </c>
      <c r="D2287" s="2" t="s">
        <v>55</v>
      </c>
      <c r="E2287" s="2" t="s">
        <v>57</v>
      </c>
      <c r="F2287" s="2" t="s">
        <v>32</v>
      </c>
      <c r="G2287" s="2" t="s">
        <v>100</v>
      </c>
      <c r="H2287" s="2" t="s">
        <v>61</v>
      </c>
      <c r="I2287" s="2">
        <v>47</v>
      </c>
      <c r="J2287" s="2">
        <v>0.74786324786324798</v>
      </c>
      <c r="K2287" s="2">
        <v>0.73529411764705888</v>
      </c>
      <c r="L2287" s="2">
        <v>0.76086956521739135</v>
      </c>
      <c r="M2287" s="2" t="s">
        <v>74</v>
      </c>
      <c r="N2287" s="2" t="s">
        <v>5128</v>
      </c>
      <c r="O2287" s="2" t="s">
        <v>5129</v>
      </c>
      <c r="P2287" s="2">
        <v>1.7</v>
      </c>
    </row>
    <row r="2288" spans="1:16" ht="15.75" customHeight="1" x14ac:dyDescent="0.25">
      <c r="A2288" s="2" t="s">
        <v>190</v>
      </c>
      <c r="B2288" s="2" t="s">
        <v>73</v>
      </c>
      <c r="C2288" s="2" t="s">
        <v>75</v>
      </c>
      <c r="D2288" s="2" t="s">
        <v>55</v>
      </c>
      <c r="E2288" s="2" t="s">
        <v>57</v>
      </c>
      <c r="F2288" s="2" t="s">
        <v>32</v>
      </c>
      <c r="G2288" s="2" t="s">
        <v>108</v>
      </c>
      <c r="H2288" s="2" t="s">
        <v>61</v>
      </c>
      <c r="I2288" s="2">
        <v>48</v>
      </c>
      <c r="J2288" s="2">
        <v>0.70833333333333337</v>
      </c>
      <c r="K2288" s="2">
        <v>0.68</v>
      </c>
      <c r="L2288" s="2">
        <v>0.73913043478260865</v>
      </c>
      <c r="M2288" s="2" t="s">
        <v>74</v>
      </c>
      <c r="N2288" s="2" t="s">
        <v>5130</v>
      </c>
      <c r="O2288" s="2" t="s">
        <v>5131</v>
      </c>
      <c r="P2288" s="2">
        <v>1.3</v>
      </c>
    </row>
    <row r="2289" spans="1:16" ht="15.75" customHeight="1" x14ac:dyDescent="0.25">
      <c r="A2289" s="2" t="s">
        <v>190</v>
      </c>
      <c r="B2289" s="2" t="s">
        <v>73</v>
      </c>
      <c r="C2289" s="2" t="s">
        <v>75</v>
      </c>
      <c r="D2289" s="2" t="s">
        <v>55</v>
      </c>
      <c r="E2289" s="2" t="s">
        <v>57</v>
      </c>
      <c r="F2289" s="2" t="s">
        <v>32</v>
      </c>
      <c r="G2289" s="2" t="s">
        <v>113</v>
      </c>
      <c r="H2289" s="2" t="s">
        <v>61</v>
      </c>
      <c r="I2289" s="2">
        <v>49</v>
      </c>
      <c r="J2289" s="2">
        <v>0.73684210526315808</v>
      </c>
      <c r="K2289" s="2">
        <v>0.7142857142857143</v>
      </c>
      <c r="L2289" s="2">
        <v>0.76086956521739135</v>
      </c>
      <c r="M2289" s="2" t="s">
        <v>74</v>
      </c>
      <c r="N2289" s="2" t="s">
        <v>5132</v>
      </c>
      <c r="O2289" s="2" t="s">
        <v>5133</v>
      </c>
      <c r="P2289" s="2">
        <v>1.3</v>
      </c>
    </row>
    <row r="2290" spans="1:16" ht="15.75" customHeight="1" x14ac:dyDescent="0.25">
      <c r="A2290" s="2" t="s">
        <v>190</v>
      </c>
      <c r="B2290" s="2" t="s">
        <v>73</v>
      </c>
      <c r="C2290" s="2" t="s">
        <v>75</v>
      </c>
      <c r="D2290" s="2" t="s">
        <v>55</v>
      </c>
      <c r="E2290" s="2" t="s">
        <v>57</v>
      </c>
      <c r="F2290" s="2" t="s">
        <v>32</v>
      </c>
      <c r="G2290" s="2" t="s">
        <v>118</v>
      </c>
      <c r="H2290" s="2" t="s">
        <v>61</v>
      </c>
      <c r="I2290" s="2">
        <v>50</v>
      </c>
      <c r="J2290" s="2">
        <v>0.75161987041036704</v>
      </c>
      <c r="K2290" s="2">
        <v>0.74678111587982832</v>
      </c>
      <c r="L2290" s="2">
        <v>0.75652173913043474</v>
      </c>
      <c r="M2290" s="2" t="s">
        <v>74</v>
      </c>
      <c r="N2290" s="2" t="s">
        <v>5134</v>
      </c>
      <c r="O2290" s="2" t="s">
        <v>5135</v>
      </c>
      <c r="P2290" s="2">
        <v>1.7</v>
      </c>
    </row>
    <row r="2291" spans="1:16" ht="15.75" customHeight="1" x14ac:dyDescent="0.25">
      <c r="A2291" s="2" t="s">
        <v>190</v>
      </c>
      <c r="B2291" s="2" t="s">
        <v>73</v>
      </c>
      <c r="C2291" s="2" t="s">
        <v>75</v>
      </c>
      <c r="D2291" s="2" t="s">
        <v>55</v>
      </c>
      <c r="E2291" s="2" t="s">
        <v>57</v>
      </c>
      <c r="F2291" s="2" t="s">
        <v>32</v>
      </c>
      <c r="G2291" s="2" t="s">
        <v>123</v>
      </c>
      <c r="H2291" s="2" t="s">
        <v>61</v>
      </c>
      <c r="I2291" s="2">
        <v>51</v>
      </c>
      <c r="J2291" s="2">
        <v>0.73839662447257393</v>
      </c>
      <c r="K2291" s="2">
        <v>0.71721311475409832</v>
      </c>
      <c r="L2291" s="2">
        <v>0.76086956521739135</v>
      </c>
      <c r="M2291" s="2" t="s">
        <v>74</v>
      </c>
      <c r="N2291" s="2" t="s">
        <v>5136</v>
      </c>
      <c r="O2291" s="2" t="s">
        <v>5137</v>
      </c>
      <c r="P2291" s="2">
        <v>1.3</v>
      </c>
    </row>
    <row r="2292" spans="1:16" ht="15.75" customHeight="1" x14ac:dyDescent="0.25">
      <c r="A2292" s="2" t="s">
        <v>190</v>
      </c>
      <c r="B2292" s="2" t="s">
        <v>73</v>
      </c>
      <c r="C2292" s="2" t="s">
        <v>75</v>
      </c>
      <c r="D2292" s="2" t="s">
        <v>55</v>
      </c>
      <c r="E2292" s="2" t="s">
        <v>57</v>
      </c>
      <c r="F2292" s="2" t="s">
        <v>32</v>
      </c>
      <c r="G2292" s="2" t="s">
        <v>128</v>
      </c>
      <c r="H2292" s="2" t="s">
        <v>61</v>
      </c>
      <c r="I2292" s="2">
        <v>52</v>
      </c>
      <c r="J2292" s="2">
        <v>0.71250000000000013</v>
      </c>
      <c r="K2292" s="2">
        <v>0.68400000000000005</v>
      </c>
      <c r="L2292" s="2">
        <v>0.74347826086956526</v>
      </c>
      <c r="M2292" s="2" t="s">
        <v>74</v>
      </c>
      <c r="N2292" s="2" t="s">
        <v>5138</v>
      </c>
      <c r="O2292" s="2" t="s">
        <v>5139</v>
      </c>
      <c r="P2292" s="2">
        <v>1.3</v>
      </c>
    </row>
    <row r="2293" spans="1:16" ht="15.75" customHeight="1" x14ac:dyDescent="0.25">
      <c r="A2293" s="2" t="s">
        <v>190</v>
      </c>
      <c r="B2293" s="2" t="s">
        <v>73</v>
      </c>
      <c r="C2293" s="2" t="s">
        <v>75</v>
      </c>
      <c r="D2293" s="2" t="s">
        <v>55</v>
      </c>
      <c r="E2293" s="2" t="s">
        <v>57</v>
      </c>
      <c r="F2293" s="2" t="s">
        <v>32</v>
      </c>
      <c r="G2293" s="2" t="s">
        <v>133</v>
      </c>
      <c r="H2293" s="2" t="s">
        <v>61</v>
      </c>
      <c r="I2293" s="2">
        <v>53</v>
      </c>
      <c r="J2293" s="2">
        <v>0.75105485232067504</v>
      </c>
      <c r="K2293" s="2">
        <v>0.72950819672131151</v>
      </c>
      <c r="L2293" s="2">
        <v>0.77391304347826084</v>
      </c>
      <c r="M2293" s="2" t="s">
        <v>74</v>
      </c>
      <c r="N2293" s="2" t="s">
        <v>5140</v>
      </c>
      <c r="O2293" s="2" t="s">
        <v>5141</v>
      </c>
      <c r="P2293" s="2">
        <v>1.7</v>
      </c>
    </row>
    <row r="2294" spans="1:16" ht="15.75" customHeight="1" x14ac:dyDescent="0.25">
      <c r="A2294" s="2" t="s">
        <v>190</v>
      </c>
      <c r="B2294" s="2" t="s">
        <v>73</v>
      </c>
      <c r="C2294" s="2" t="s">
        <v>75</v>
      </c>
      <c r="D2294" s="2" t="s">
        <v>55</v>
      </c>
      <c r="E2294" s="2" t="s">
        <v>57</v>
      </c>
      <c r="F2294" s="2" t="s">
        <v>32</v>
      </c>
      <c r="G2294" s="2" t="s">
        <v>138</v>
      </c>
      <c r="H2294" s="2" t="s">
        <v>61</v>
      </c>
      <c r="I2294" s="2">
        <v>54</v>
      </c>
      <c r="J2294" s="2">
        <v>0.72765957446808516</v>
      </c>
      <c r="K2294" s="2">
        <v>0.71250000000000002</v>
      </c>
      <c r="L2294" s="2">
        <v>0.74347826086956526</v>
      </c>
      <c r="M2294" s="2" t="s">
        <v>74</v>
      </c>
      <c r="N2294" s="2" t="s">
        <v>5142</v>
      </c>
      <c r="O2294" s="2" t="s">
        <v>5143</v>
      </c>
      <c r="P2294" s="2">
        <v>1.3</v>
      </c>
    </row>
    <row r="2295" spans="1:16" ht="15.75" customHeight="1" x14ac:dyDescent="0.25">
      <c r="A2295" s="2" t="s">
        <v>190</v>
      </c>
      <c r="B2295" s="2" t="s">
        <v>73</v>
      </c>
      <c r="C2295" s="2" t="s">
        <v>75</v>
      </c>
      <c r="D2295" s="2" t="s">
        <v>55</v>
      </c>
      <c r="E2295" s="2" t="s">
        <v>57</v>
      </c>
      <c r="F2295" s="2" t="s">
        <v>32</v>
      </c>
      <c r="G2295" s="2" t="s">
        <v>143</v>
      </c>
      <c r="H2295" s="2" t="s">
        <v>61</v>
      </c>
      <c r="I2295" s="2">
        <v>55</v>
      </c>
      <c r="J2295" s="2">
        <v>0.73529411764705888</v>
      </c>
      <c r="K2295" s="2">
        <v>0.71138211382113825</v>
      </c>
      <c r="L2295" s="2">
        <v>0.76086956521739135</v>
      </c>
      <c r="M2295" s="2" t="s">
        <v>74</v>
      </c>
      <c r="N2295" s="2" t="s">
        <v>5144</v>
      </c>
      <c r="O2295" s="2" t="s">
        <v>5145</v>
      </c>
      <c r="P2295" s="2">
        <v>1.7</v>
      </c>
    </row>
    <row r="2296" spans="1:16" ht="15.75" customHeight="1" x14ac:dyDescent="0.25">
      <c r="A2296" s="2" t="s">
        <v>190</v>
      </c>
      <c r="B2296" s="2" t="s">
        <v>73</v>
      </c>
      <c r="C2296" s="2" t="s">
        <v>75</v>
      </c>
      <c r="D2296" s="2" t="s">
        <v>55</v>
      </c>
      <c r="E2296" s="2" t="s">
        <v>57</v>
      </c>
      <c r="F2296" s="2" t="s">
        <v>32</v>
      </c>
      <c r="G2296" s="2" t="s">
        <v>149</v>
      </c>
      <c r="H2296" s="2" t="s">
        <v>61</v>
      </c>
      <c r="I2296" s="2">
        <v>56</v>
      </c>
      <c r="J2296" s="2">
        <v>0.74213836477987416</v>
      </c>
      <c r="K2296" s="2">
        <v>0.7165991902834008</v>
      </c>
      <c r="L2296" s="2">
        <v>0.76956521739130435</v>
      </c>
      <c r="M2296" s="2" t="s">
        <v>74</v>
      </c>
      <c r="N2296" s="2" t="s">
        <v>5146</v>
      </c>
      <c r="O2296" s="2" t="s">
        <v>5147</v>
      </c>
      <c r="P2296" s="2">
        <v>1.3</v>
      </c>
    </row>
    <row r="2297" spans="1:16" ht="15.75" customHeight="1" x14ac:dyDescent="0.25">
      <c r="A2297" s="2" t="s">
        <v>190</v>
      </c>
      <c r="B2297" s="2" t="s">
        <v>73</v>
      </c>
      <c r="C2297" s="2" t="s">
        <v>75</v>
      </c>
      <c r="D2297" s="2" t="s">
        <v>55</v>
      </c>
      <c r="E2297" s="2" t="s">
        <v>57</v>
      </c>
      <c r="F2297" s="2" t="s">
        <v>32</v>
      </c>
      <c r="G2297" s="2" t="s">
        <v>154</v>
      </c>
      <c r="H2297" s="2" t="s">
        <v>61</v>
      </c>
      <c r="I2297" s="2">
        <v>57</v>
      </c>
      <c r="J2297" s="2">
        <v>0.72384937238493718</v>
      </c>
      <c r="K2297" s="2">
        <v>0.69758064516129037</v>
      </c>
      <c r="L2297" s="2">
        <v>0.75217391304347825</v>
      </c>
      <c r="M2297" s="2" t="s">
        <v>74</v>
      </c>
      <c r="N2297" s="2" t="s">
        <v>5148</v>
      </c>
      <c r="O2297" s="2" t="s">
        <v>5149</v>
      </c>
      <c r="P2297" s="2">
        <v>1.3</v>
      </c>
    </row>
    <row r="2298" spans="1:16" ht="15.75" customHeight="1" x14ac:dyDescent="0.25">
      <c r="A2298" s="2" t="s">
        <v>190</v>
      </c>
      <c r="B2298" s="2" t="s">
        <v>73</v>
      </c>
      <c r="C2298" s="2" t="s">
        <v>75</v>
      </c>
      <c r="D2298" s="2" t="s">
        <v>55</v>
      </c>
      <c r="E2298" s="2" t="s">
        <v>57</v>
      </c>
      <c r="F2298" s="2" t="s">
        <v>32</v>
      </c>
      <c r="G2298" s="2" t="s">
        <v>159</v>
      </c>
      <c r="H2298" s="2" t="s">
        <v>61</v>
      </c>
      <c r="I2298" s="2">
        <v>58</v>
      </c>
      <c r="J2298" s="2">
        <v>0.76293103448275856</v>
      </c>
      <c r="K2298" s="2">
        <v>0.75641025641025639</v>
      </c>
      <c r="L2298" s="2">
        <v>0.76956521739130435</v>
      </c>
      <c r="M2298" s="2" t="s">
        <v>74</v>
      </c>
      <c r="N2298" s="2" t="s">
        <v>5150</v>
      </c>
      <c r="O2298" s="2" t="s">
        <v>5151</v>
      </c>
      <c r="P2298" s="2">
        <v>1.3</v>
      </c>
    </row>
    <row r="2299" spans="1:16" ht="15.75" customHeight="1" x14ac:dyDescent="0.25">
      <c r="A2299" s="2" t="s">
        <v>190</v>
      </c>
      <c r="B2299" s="2" t="s">
        <v>73</v>
      </c>
      <c r="C2299" s="2" t="s">
        <v>75</v>
      </c>
      <c r="D2299" s="2" t="s">
        <v>55</v>
      </c>
      <c r="E2299" s="2" t="s">
        <v>57</v>
      </c>
      <c r="F2299" s="2" t="s">
        <v>32</v>
      </c>
      <c r="G2299" s="2" t="s">
        <v>164</v>
      </c>
      <c r="H2299" s="2" t="s">
        <v>61</v>
      </c>
      <c r="I2299" s="2">
        <v>59</v>
      </c>
      <c r="J2299" s="2">
        <v>0.75687103594080329</v>
      </c>
      <c r="K2299" s="2">
        <v>0.73662551440329216</v>
      </c>
      <c r="L2299" s="2">
        <v>0.77826086956521734</v>
      </c>
      <c r="M2299" s="2" t="s">
        <v>74</v>
      </c>
      <c r="N2299" s="2" t="s">
        <v>5152</v>
      </c>
      <c r="O2299" s="2" t="s">
        <v>5153</v>
      </c>
      <c r="P2299" s="2">
        <v>1.7</v>
      </c>
    </row>
    <row r="2300" spans="1:16" ht="15.75" customHeight="1" x14ac:dyDescent="0.25">
      <c r="A2300" s="2" t="s">
        <v>190</v>
      </c>
      <c r="B2300" s="2" t="s">
        <v>73</v>
      </c>
      <c r="C2300" s="2" t="s">
        <v>75</v>
      </c>
      <c r="D2300" s="2" t="s">
        <v>55</v>
      </c>
      <c r="E2300" s="2" t="s">
        <v>57</v>
      </c>
      <c r="F2300" s="2" t="s">
        <v>32</v>
      </c>
      <c r="G2300" s="2" t="s">
        <v>169</v>
      </c>
      <c r="H2300" s="2" t="s">
        <v>61</v>
      </c>
      <c r="I2300" s="2">
        <v>60</v>
      </c>
      <c r="J2300" s="2">
        <v>0.7447698744769875</v>
      </c>
      <c r="K2300" s="2">
        <v>0.717741935483871</v>
      </c>
      <c r="L2300" s="2">
        <v>0.77391304347826084</v>
      </c>
      <c r="M2300" s="2" t="s">
        <v>74</v>
      </c>
      <c r="N2300" s="2" t="s">
        <v>5154</v>
      </c>
      <c r="O2300" s="2" t="s">
        <v>5155</v>
      </c>
      <c r="P2300" s="2">
        <v>1.3</v>
      </c>
    </row>
    <row r="2301" spans="1:16" ht="15.75" customHeight="1" x14ac:dyDescent="0.25">
      <c r="A2301" s="2" t="s">
        <v>190</v>
      </c>
      <c r="B2301" s="2" t="s">
        <v>73</v>
      </c>
      <c r="C2301" s="2" t="s">
        <v>75</v>
      </c>
      <c r="D2301" s="2" t="s">
        <v>55</v>
      </c>
      <c r="E2301" s="2" t="s">
        <v>57</v>
      </c>
      <c r="F2301" s="2" t="s">
        <v>32</v>
      </c>
      <c r="G2301" s="2" t="s">
        <v>174</v>
      </c>
      <c r="H2301" s="2" t="s">
        <v>61</v>
      </c>
      <c r="I2301" s="2">
        <v>61</v>
      </c>
      <c r="J2301" s="2">
        <v>0.73706896551724144</v>
      </c>
      <c r="K2301" s="2">
        <v>0.73076923076923073</v>
      </c>
      <c r="L2301" s="2">
        <v>0.74347826086956526</v>
      </c>
      <c r="M2301" s="2" t="s">
        <v>74</v>
      </c>
      <c r="N2301" s="2" t="s">
        <v>5156</v>
      </c>
      <c r="O2301" s="2" t="s">
        <v>5157</v>
      </c>
      <c r="P2301" s="2">
        <v>1.7</v>
      </c>
    </row>
    <row r="2302" spans="1:16" ht="15.75" customHeight="1" x14ac:dyDescent="0.25">
      <c r="A2302" s="2" t="s">
        <v>190</v>
      </c>
      <c r="B2302" s="2" t="s">
        <v>73</v>
      </c>
      <c r="C2302" s="2" t="s">
        <v>75</v>
      </c>
      <c r="D2302" s="2" t="s">
        <v>55</v>
      </c>
      <c r="E2302" s="2" t="s">
        <v>179</v>
      </c>
      <c r="F2302" s="2" t="s">
        <v>12</v>
      </c>
      <c r="G2302" s="2" t="s">
        <v>180</v>
      </c>
      <c r="H2302" s="2" t="s">
        <v>182</v>
      </c>
      <c r="I2302" s="2">
        <v>42</v>
      </c>
      <c r="J2302" s="2">
        <v>0.74929577464788744</v>
      </c>
      <c r="K2302" s="2">
        <v>0.71505376344086025</v>
      </c>
      <c r="L2302" s="2">
        <v>0.78698224852071008</v>
      </c>
      <c r="M2302" s="2" t="s">
        <v>74</v>
      </c>
      <c r="N2302" s="2" t="s">
        <v>5158</v>
      </c>
      <c r="O2302" s="2" t="s">
        <v>5159</v>
      </c>
      <c r="P2302" s="2">
        <v>1.6</v>
      </c>
    </row>
    <row r="2303" spans="1:16" ht="15.75" customHeight="1" x14ac:dyDescent="0.25">
      <c r="A2303" s="2" t="s">
        <v>190</v>
      </c>
      <c r="B2303" s="2" t="s">
        <v>73</v>
      </c>
      <c r="C2303" s="2" t="s">
        <v>75</v>
      </c>
      <c r="D2303" s="2" t="s">
        <v>55</v>
      </c>
      <c r="E2303" s="2" t="s">
        <v>179</v>
      </c>
      <c r="F2303" s="2" t="s">
        <v>12</v>
      </c>
      <c r="G2303" s="2" t="s">
        <v>186</v>
      </c>
      <c r="H2303" s="2" t="s">
        <v>182</v>
      </c>
      <c r="I2303" s="2">
        <v>43</v>
      </c>
      <c r="J2303" s="2">
        <v>0.76271186440677963</v>
      </c>
      <c r="K2303" s="2">
        <v>0.72972972972972971</v>
      </c>
      <c r="L2303" s="2">
        <v>0.79881656804733725</v>
      </c>
      <c r="M2303" s="2" t="s">
        <v>74</v>
      </c>
      <c r="N2303" s="2" t="s">
        <v>5160</v>
      </c>
      <c r="O2303" s="2" t="s">
        <v>5161</v>
      </c>
      <c r="P2303" s="2">
        <v>1.1000000000000001</v>
      </c>
    </row>
    <row r="2304" spans="1:16" ht="15.75" customHeight="1" x14ac:dyDescent="0.25">
      <c r="A2304" s="2" t="s">
        <v>190</v>
      </c>
      <c r="B2304" s="2" t="s">
        <v>73</v>
      </c>
      <c r="C2304" s="2" t="s">
        <v>75</v>
      </c>
      <c r="D2304" s="2" t="s">
        <v>55</v>
      </c>
      <c r="E2304" s="2" t="s">
        <v>179</v>
      </c>
      <c r="F2304" s="2" t="s">
        <v>12</v>
      </c>
      <c r="G2304" s="2" t="s">
        <v>192</v>
      </c>
      <c r="H2304" s="2" t="s">
        <v>182</v>
      </c>
      <c r="I2304" s="2">
        <v>44</v>
      </c>
      <c r="J2304" s="2">
        <v>0.77714285714285702</v>
      </c>
      <c r="K2304" s="2">
        <v>0.75138121546961323</v>
      </c>
      <c r="L2304" s="2">
        <v>0.80473372781065089</v>
      </c>
      <c r="M2304" s="2" t="s">
        <v>74</v>
      </c>
      <c r="N2304" s="2" t="s">
        <v>5162</v>
      </c>
      <c r="O2304" s="2" t="s">
        <v>5163</v>
      </c>
      <c r="P2304" s="2">
        <v>1.1000000000000001</v>
      </c>
    </row>
    <row r="2305" spans="1:16" ht="15.75" customHeight="1" x14ac:dyDescent="0.25">
      <c r="A2305" s="2" t="s">
        <v>190</v>
      </c>
      <c r="B2305" s="2" t="s">
        <v>73</v>
      </c>
      <c r="C2305" s="2" t="s">
        <v>75</v>
      </c>
      <c r="D2305" s="2" t="s">
        <v>55</v>
      </c>
      <c r="E2305" s="2" t="s">
        <v>179</v>
      </c>
      <c r="F2305" s="2" t="s">
        <v>12</v>
      </c>
      <c r="G2305" s="2" t="s">
        <v>197</v>
      </c>
      <c r="H2305" s="2" t="s">
        <v>182</v>
      </c>
      <c r="I2305" s="2">
        <v>45</v>
      </c>
      <c r="J2305" s="2">
        <v>0.7535410764872521</v>
      </c>
      <c r="K2305" s="2">
        <v>0.72282608695652173</v>
      </c>
      <c r="L2305" s="2">
        <v>0.78698224852071008</v>
      </c>
      <c r="M2305" s="2" t="s">
        <v>74</v>
      </c>
      <c r="N2305" s="2" t="s">
        <v>5164</v>
      </c>
      <c r="O2305" s="2" t="s">
        <v>5165</v>
      </c>
      <c r="P2305" s="2">
        <v>1.6</v>
      </c>
    </row>
    <row r="2306" spans="1:16" ht="15.75" customHeight="1" x14ac:dyDescent="0.25">
      <c r="A2306" s="2" t="s">
        <v>190</v>
      </c>
      <c r="B2306" s="2" t="s">
        <v>73</v>
      </c>
      <c r="C2306" s="2" t="s">
        <v>75</v>
      </c>
      <c r="D2306" s="2" t="s">
        <v>55</v>
      </c>
      <c r="E2306" s="2" t="s">
        <v>179</v>
      </c>
      <c r="F2306" s="2" t="s">
        <v>12</v>
      </c>
      <c r="G2306" s="2" t="s">
        <v>202</v>
      </c>
      <c r="H2306" s="2" t="s">
        <v>182</v>
      </c>
      <c r="I2306" s="2">
        <v>46</v>
      </c>
      <c r="J2306" s="2">
        <v>0.76657060518732001</v>
      </c>
      <c r="K2306" s="2">
        <v>0.7471910112359551</v>
      </c>
      <c r="L2306" s="2">
        <v>0.78698224852071008</v>
      </c>
      <c r="M2306" s="2" t="s">
        <v>74</v>
      </c>
      <c r="N2306" s="2" t="s">
        <v>5166</v>
      </c>
      <c r="O2306" s="2" t="s">
        <v>5167</v>
      </c>
      <c r="P2306" s="2">
        <v>1.1000000000000001</v>
      </c>
    </row>
    <row r="2307" spans="1:16" ht="15.75" customHeight="1" x14ac:dyDescent="0.25">
      <c r="A2307" s="2" t="s">
        <v>190</v>
      </c>
      <c r="B2307" s="2" t="s">
        <v>73</v>
      </c>
      <c r="C2307" s="2" t="s">
        <v>75</v>
      </c>
      <c r="D2307" s="2" t="s">
        <v>55</v>
      </c>
      <c r="E2307" s="2" t="s">
        <v>179</v>
      </c>
      <c r="F2307" s="2" t="s">
        <v>12</v>
      </c>
      <c r="G2307" s="2" t="s">
        <v>207</v>
      </c>
      <c r="H2307" s="2" t="s">
        <v>182</v>
      </c>
      <c r="I2307" s="2">
        <v>47</v>
      </c>
      <c r="J2307" s="2">
        <v>0.75722543352601157</v>
      </c>
      <c r="K2307" s="2">
        <v>0.74011299435028244</v>
      </c>
      <c r="L2307" s="2">
        <v>0.7751479289940828</v>
      </c>
      <c r="M2307" s="2" t="s">
        <v>74</v>
      </c>
      <c r="N2307" s="2" t="s">
        <v>5168</v>
      </c>
      <c r="O2307" s="2" t="s">
        <v>5169</v>
      </c>
      <c r="P2307" s="2">
        <v>1.1000000000000001</v>
      </c>
    </row>
    <row r="2308" spans="1:16" ht="15.75" customHeight="1" x14ac:dyDescent="0.25">
      <c r="A2308" s="2" t="s">
        <v>190</v>
      </c>
      <c r="B2308" s="2" t="s">
        <v>73</v>
      </c>
      <c r="C2308" s="2" t="s">
        <v>75</v>
      </c>
      <c r="D2308" s="2" t="s">
        <v>55</v>
      </c>
      <c r="E2308" s="2" t="s">
        <v>179</v>
      </c>
      <c r="F2308" s="2" t="s">
        <v>12</v>
      </c>
      <c r="G2308" s="2" t="s">
        <v>212</v>
      </c>
      <c r="H2308" s="2" t="s">
        <v>182</v>
      </c>
      <c r="I2308" s="2">
        <v>48</v>
      </c>
      <c r="J2308" s="2">
        <v>0.76704545454545447</v>
      </c>
      <c r="K2308" s="2">
        <v>0.73770491803278693</v>
      </c>
      <c r="L2308" s="2">
        <v>0.79881656804733725</v>
      </c>
      <c r="M2308" s="2" t="s">
        <v>74</v>
      </c>
      <c r="N2308" s="2" t="s">
        <v>5170</v>
      </c>
      <c r="O2308" s="2" t="s">
        <v>5171</v>
      </c>
      <c r="P2308" s="2">
        <v>1.1000000000000001</v>
      </c>
    </row>
    <row r="2309" spans="1:16" ht="15.75" customHeight="1" x14ac:dyDescent="0.25">
      <c r="A2309" s="2" t="s">
        <v>190</v>
      </c>
      <c r="B2309" s="2" t="s">
        <v>73</v>
      </c>
      <c r="C2309" s="2" t="s">
        <v>75</v>
      </c>
      <c r="D2309" s="2" t="s">
        <v>55</v>
      </c>
      <c r="E2309" s="2" t="s">
        <v>179</v>
      </c>
      <c r="F2309" s="2" t="s">
        <v>12</v>
      </c>
      <c r="G2309" s="2" t="s">
        <v>217</v>
      </c>
      <c r="H2309" s="2" t="s">
        <v>182</v>
      </c>
      <c r="I2309" s="2">
        <v>49</v>
      </c>
      <c r="J2309" s="2">
        <v>0.75000000000000011</v>
      </c>
      <c r="K2309" s="2">
        <v>0.72131147540983609</v>
      </c>
      <c r="L2309" s="2">
        <v>0.78106508875739644</v>
      </c>
      <c r="M2309" s="2" t="s">
        <v>74</v>
      </c>
      <c r="N2309" s="2" t="s">
        <v>5172</v>
      </c>
      <c r="O2309" s="2" t="s">
        <v>5173</v>
      </c>
      <c r="P2309" s="2">
        <v>1.5</v>
      </c>
    </row>
    <row r="2310" spans="1:16" ht="15.75" customHeight="1" x14ac:dyDescent="0.25">
      <c r="A2310" s="2" t="s">
        <v>190</v>
      </c>
      <c r="B2310" s="2" t="s">
        <v>73</v>
      </c>
      <c r="C2310" s="2" t="s">
        <v>75</v>
      </c>
      <c r="D2310" s="2" t="s">
        <v>55</v>
      </c>
      <c r="E2310" s="2" t="s">
        <v>179</v>
      </c>
      <c r="F2310" s="2" t="s">
        <v>12</v>
      </c>
      <c r="G2310" s="2" t="s">
        <v>222</v>
      </c>
      <c r="H2310" s="2" t="s">
        <v>182</v>
      </c>
      <c r="I2310" s="2">
        <v>50</v>
      </c>
      <c r="J2310" s="2">
        <v>0.7723342939481268</v>
      </c>
      <c r="K2310" s="2">
        <v>0.7528089887640449</v>
      </c>
      <c r="L2310" s="2">
        <v>0.79289940828402372</v>
      </c>
      <c r="M2310" s="2" t="s">
        <v>74</v>
      </c>
      <c r="N2310" s="2" t="s">
        <v>5174</v>
      </c>
      <c r="O2310" s="2" t="s">
        <v>5175</v>
      </c>
      <c r="P2310" s="2">
        <v>1.1000000000000001</v>
      </c>
    </row>
    <row r="2311" spans="1:16" ht="15.75" customHeight="1" x14ac:dyDescent="0.25">
      <c r="A2311" s="2" t="s">
        <v>190</v>
      </c>
      <c r="B2311" s="2" t="s">
        <v>73</v>
      </c>
      <c r="C2311" s="2" t="s">
        <v>75</v>
      </c>
      <c r="D2311" s="2" t="s">
        <v>55</v>
      </c>
      <c r="E2311" s="2" t="s">
        <v>179</v>
      </c>
      <c r="F2311" s="2" t="s">
        <v>12</v>
      </c>
      <c r="G2311" s="2" t="s">
        <v>227</v>
      </c>
      <c r="H2311" s="2" t="s">
        <v>182</v>
      </c>
      <c r="I2311" s="2">
        <v>51</v>
      </c>
      <c r="J2311" s="2">
        <v>0.75862068965517249</v>
      </c>
      <c r="K2311" s="2">
        <v>0.73743016759776536</v>
      </c>
      <c r="L2311" s="2">
        <v>0.78106508875739644</v>
      </c>
      <c r="M2311" s="2" t="s">
        <v>74</v>
      </c>
      <c r="N2311" s="2" t="s">
        <v>5176</v>
      </c>
      <c r="O2311" s="2" t="s">
        <v>5177</v>
      </c>
      <c r="P2311" s="2">
        <v>1.1000000000000001</v>
      </c>
    </row>
    <row r="2312" spans="1:16" ht="15.75" customHeight="1" x14ac:dyDescent="0.25">
      <c r="A2312" s="2" t="s">
        <v>190</v>
      </c>
      <c r="B2312" s="2" t="s">
        <v>73</v>
      </c>
      <c r="C2312" s="2" t="s">
        <v>75</v>
      </c>
      <c r="D2312" s="2" t="s">
        <v>55</v>
      </c>
      <c r="E2312" s="2" t="s">
        <v>179</v>
      </c>
      <c r="F2312" s="2" t="s">
        <v>12</v>
      </c>
      <c r="G2312" s="2" t="s">
        <v>232</v>
      </c>
      <c r="H2312" s="2" t="s">
        <v>182</v>
      </c>
      <c r="I2312" s="2">
        <v>52</v>
      </c>
      <c r="J2312" s="2">
        <v>0.75141242937853103</v>
      </c>
      <c r="K2312" s="2">
        <v>0.7189189189189189</v>
      </c>
      <c r="L2312" s="2">
        <v>0.78698224852071008</v>
      </c>
      <c r="M2312" s="2" t="s">
        <v>74</v>
      </c>
      <c r="N2312" s="2" t="s">
        <v>5178</v>
      </c>
      <c r="O2312" s="2" t="s">
        <v>5179</v>
      </c>
      <c r="P2312" s="2">
        <v>1.5</v>
      </c>
    </row>
    <row r="2313" spans="1:16" ht="15.75" customHeight="1" x14ac:dyDescent="0.25">
      <c r="A2313" s="2" t="s">
        <v>190</v>
      </c>
      <c r="B2313" s="2" t="s">
        <v>73</v>
      </c>
      <c r="C2313" s="2" t="s">
        <v>75</v>
      </c>
      <c r="D2313" s="2" t="s">
        <v>55</v>
      </c>
      <c r="E2313" s="2" t="s">
        <v>179</v>
      </c>
      <c r="F2313" s="2" t="s">
        <v>12</v>
      </c>
      <c r="G2313" s="2" t="s">
        <v>237</v>
      </c>
      <c r="H2313" s="2" t="s">
        <v>182</v>
      </c>
      <c r="I2313" s="2">
        <v>53</v>
      </c>
      <c r="J2313" s="2">
        <v>0.77528089887640439</v>
      </c>
      <c r="K2313" s="2">
        <v>0.73796791443850263</v>
      </c>
      <c r="L2313" s="2">
        <v>0.81656804733727806</v>
      </c>
      <c r="M2313" s="2" t="s">
        <v>74</v>
      </c>
      <c r="N2313" s="2" t="s">
        <v>5180</v>
      </c>
      <c r="O2313" s="2" t="s">
        <v>5181</v>
      </c>
      <c r="P2313" s="2">
        <v>1.1000000000000001</v>
      </c>
    </row>
    <row r="2314" spans="1:16" ht="15.75" customHeight="1" x14ac:dyDescent="0.25">
      <c r="A2314" s="2" t="s">
        <v>190</v>
      </c>
      <c r="B2314" s="2" t="s">
        <v>73</v>
      </c>
      <c r="C2314" s="2" t="s">
        <v>75</v>
      </c>
      <c r="D2314" s="2" t="s">
        <v>55</v>
      </c>
      <c r="E2314" s="2" t="s">
        <v>179</v>
      </c>
      <c r="F2314" s="2" t="s">
        <v>12</v>
      </c>
      <c r="G2314" s="2" t="s">
        <v>242</v>
      </c>
      <c r="H2314" s="2" t="s">
        <v>182</v>
      </c>
      <c r="I2314" s="2">
        <v>54</v>
      </c>
      <c r="J2314" s="2">
        <v>0.76571428571428568</v>
      </c>
      <c r="K2314" s="2">
        <v>0.74033149171270718</v>
      </c>
      <c r="L2314" s="2">
        <v>0.79289940828402372</v>
      </c>
      <c r="M2314" s="2" t="s">
        <v>74</v>
      </c>
      <c r="N2314" s="2" t="s">
        <v>5182</v>
      </c>
      <c r="O2314" s="2" t="s">
        <v>5183</v>
      </c>
      <c r="P2314" s="2">
        <v>1.1000000000000001</v>
      </c>
    </row>
    <row r="2315" spans="1:16" ht="15.75" customHeight="1" x14ac:dyDescent="0.25">
      <c r="A2315" s="2" t="s">
        <v>190</v>
      </c>
      <c r="B2315" s="2" t="s">
        <v>73</v>
      </c>
      <c r="C2315" s="2" t="s">
        <v>75</v>
      </c>
      <c r="D2315" s="2" t="s">
        <v>55</v>
      </c>
      <c r="E2315" s="2" t="s">
        <v>179</v>
      </c>
      <c r="F2315" s="2" t="s">
        <v>12</v>
      </c>
      <c r="G2315" s="2" t="s">
        <v>247</v>
      </c>
      <c r="H2315" s="2" t="s">
        <v>182</v>
      </c>
      <c r="I2315" s="2">
        <v>55</v>
      </c>
      <c r="J2315" s="2">
        <v>0.78612716763005785</v>
      </c>
      <c r="K2315" s="2">
        <v>0.76836158192090398</v>
      </c>
      <c r="L2315" s="2">
        <v>0.80473372781065089</v>
      </c>
      <c r="M2315" s="2" t="s">
        <v>74</v>
      </c>
      <c r="N2315" s="2" t="s">
        <v>5184</v>
      </c>
      <c r="O2315" s="2" t="s">
        <v>5185</v>
      </c>
      <c r="P2315" s="2">
        <v>1.1000000000000001</v>
      </c>
    </row>
    <row r="2316" spans="1:16" ht="15.75" customHeight="1" x14ac:dyDescent="0.25">
      <c r="A2316" s="2" t="s">
        <v>190</v>
      </c>
      <c r="B2316" s="2" t="s">
        <v>73</v>
      </c>
      <c r="C2316" s="2" t="s">
        <v>75</v>
      </c>
      <c r="D2316" s="2" t="s">
        <v>55</v>
      </c>
      <c r="E2316" s="2" t="s">
        <v>179</v>
      </c>
      <c r="F2316" s="2" t="s">
        <v>12</v>
      </c>
      <c r="G2316" s="2" t="s">
        <v>252</v>
      </c>
      <c r="H2316" s="2" t="s">
        <v>182</v>
      </c>
      <c r="I2316" s="2">
        <v>56</v>
      </c>
      <c r="J2316" s="2">
        <v>0.74927953890489907</v>
      </c>
      <c r="K2316" s="2">
        <v>0.7303370786516854</v>
      </c>
      <c r="L2316" s="2">
        <v>0.76923076923076927</v>
      </c>
      <c r="M2316" s="2" t="s">
        <v>74</v>
      </c>
      <c r="N2316" s="2" t="s">
        <v>5186</v>
      </c>
      <c r="O2316" s="2" t="s">
        <v>5187</v>
      </c>
      <c r="P2316" s="2">
        <v>1.5</v>
      </c>
    </row>
    <row r="2317" spans="1:16" ht="15.75" customHeight="1" x14ac:dyDescent="0.25">
      <c r="A2317" s="2" t="s">
        <v>190</v>
      </c>
      <c r="B2317" s="2" t="s">
        <v>73</v>
      </c>
      <c r="C2317" s="2" t="s">
        <v>75</v>
      </c>
      <c r="D2317" s="2" t="s">
        <v>55</v>
      </c>
      <c r="E2317" s="2" t="s">
        <v>179</v>
      </c>
      <c r="F2317" s="2" t="s">
        <v>12</v>
      </c>
      <c r="G2317" s="2" t="s">
        <v>257</v>
      </c>
      <c r="H2317" s="2" t="s">
        <v>182</v>
      </c>
      <c r="I2317" s="2">
        <v>57</v>
      </c>
      <c r="J2317" s="2">
        <v>0.74705882352941178</v>
      </c>
      <c r="K2317" s="2">
        <v>0.74269005847953218</v>
      </c>
      <c r="L2317" s="2">
        <v>0.75147928994082835</v>
      </c>
      <c r="M2317" s="2" t="s">
        <v>74</v>
      </c>
      <c r="N2317" s="2" t="s">
        <v>5188</v>
      </c>
      <c r="O2317" s="2" t="s">
        <v>5189</v>
      </c>
      <c r="P2317" s="2">
        <v>1.1000000000000001</v>
      </c>
    </row>
    <row r="2318" spans="1:16" ht="15.75" customHeight="1" x14ac:dyDescent="0.25">
      <c r="A2318" s="2" t="s">
        <v>190</v>
      </c>
      <c r="B2318" s="2" t="s">
        <v>73</v>
      </c>
      <c r="C2318" s="2" t="s">
        <v>75</v>
      </c>
      <c r="D2318" s="2" t="s">
        <v>55</v>
      </c>
      <c r="E2318" s="2" t="s">
        <v>179</v>
      </c>
      <c r="F2318" s="2" t="s">
        <v>12</v>
      </c>
      <c r="G2318" s="2" t="s">
        <v>262</v>
      </c>
      <c r="H2318" s="2" t="s">
        <v>182</v>
      </c>
      <c r="I2318" s="2">
        <v>58</v>
      </c>
      <c r="J2318" s="2">
        <v>0.76217765042979946</v>
      </c>
      <c r="K2318" s="2">
        <v>0.73888888888888893</v>
      </c>
      <c r="L2318" s="2">
        <v>0.78698224852071008</v>
      </c>
      <c r="M2318" s="2" t="s">
        <v>74</v>
      </c>
      <c r="N2318" s="2" t="s">
        <v>5190</v>
      </c>
      <c r="O2318" s="2" t="s">
        <v>5191</v>
      </c>
      <c r="P2318" s="2">
        <v>1.1000000000000001</v>
      </c>
    </row>
    <row r="2319" spans="1:16" ht="15.75" customHeight="1" x14ac:dyDescent="0.25">
      <c r="A2319" s="2" t="s">
        <v>190</v>
      </c>
      <c r="B2319" s="2" t="s">
        <v>73</v>
      </c>
      <c r="C2319" s="2" t="s">
        <v>75</v>
      </c>
      <c r="D2319" s="2" t="s">
        <v>55</v>
      </c>
      <c r="E2319" s="2" t="s">
        <v>179</v>
      </c>
      <c r="F2319" s="2" t="s">
        <v>12</v>
      </c>
      <c r="G2319" s="2" t="s">
        <v>267</v>
      </c>
      <c r="H2319" s="2" t="s">
        <v>182</v>
      </c>
      <c r="I2319" s="2">
        <v>59</v>
      </c>
      <c r="J2319" s="2">
        <v>0.75644699140401139</v>
      </c>
      <c r="K2319" s="2">
        <v>0.73333333333333328</v>
      </c>
      <c r="L2319" s="2">
        <v>0.78106508875739644</v>
      </c>
      <c r="M2319" s="2" t="s">
        <v>74</v>
      </c>
      <c r="N2319" s="2" t="s">
        <v>5192</v>
      </c>
      <c r="O2319" s="2" t="s">
        <v>5193</v>
      </c>
      <c r="P2319" s="2">
        <v>1.5</v>
      </c>
    </row>
    <row r="2320" spans="1:16" ht="15.75" customHeight="1" x14ac:dyDescent="0.25">
      <c r="A2320" s="2" t="s">
        <v>190</v>
      </c>
      <c r="B2320" s="2" t="s">
        <v>73</v>
      </c>
      <c r="C2320" s="2" t="s">
        <v>75</v>
      </c>
      <c r="D2320" s="2" t="s">
        <v>55</v>
      </c>
      <c r="E2320" s="2" t="s">
        <v>179</v>
      </c>
      <c r="F2320" s="2" t="s">
        <v>12</v>
      </c>
      <c r="G2320" s="2" t="s">
        <v>272</v>
      </c>
      <c r="H2320" s="2" t="s">
        <v>182</v>
      </c>
      <c r="I2320" s="2">
        <v>60</v>
      </c>
      <c r="J2320" s="2">
        <v>0.77714285714285702</v>
      </c>
      <c r="K2320" s="2">
        <v>0.75138121546961323</v>
      </c>
      <c r="L2320" s="2">
        <v>0.80473372781065089</v>
      </c>
      <c r="M2320" s="2" t="s">
        <v>74</v>
      </c>
      <c r="N2320" s="2" t="s">
        <v>5194</v>
      </c>
      <c r="O2320" s="2" t="s">
        <v>5195</v>
      </c>
      <c r="P2320" s="2">
        <v>1.1000000000000001</v>
      </c>
    </row>
    <row r="2321" spans="1:16" ht="15.75" customHeight="1" x14ac:dyDescent="0.25">
      <c r="A2321" s="2" t="s">
        <v>190</v>
      </c>
      <c r="B2321" s="2" t="s">
        <v>73</v>
      </c>
      <c r="C2321" s="2" t="s">
        <v>75</v>
      </c>
      <c r="D2321" s="2" t="s">
        <v>55</v>
      </c>
      <c r="E2321" s="2" t="s">
        <v>179</v>
      </c>
      <c r="F2321" s="2" t="s">
        <v>12</v>
      </c>
      <c r="G2321" s="2" t="s">
        <v>277</v>
      </c>
      <c r="H2321" s="2" t="s">
        <v>182</v>
      </c>
      <c r="I2321" s="2">
        <v>61</v>
      </c>
      <c r="J2321" s="2">
        <v>0.76657060518732001</v>
      </c>
      <c r="K2321" s="2">
        <v>0.7471910112359551</v>
      </c>
      <c r="L2321" s="2">
        <v>0.78698224852071008</v>
      </c>
      <c r="M2321" s="2" t="s">
        <v>74</v>
      </c>
      <c r="N2321" s="2" t="s">
        <v>5196</v>
      </c>
      <c r="O2321" s="2" t="s">
        <v>5197</v>
      </c>
      <c r="P2321" s="2">
        <v>1.1000000000000001</v>
      </c>
    </row>
    <row r="2322" spans="1:16" ht="15.75" customHeight="1" x14ac:dyDescent="0.25">
      <c r="A2322" s="2" t="s">
        <v>190</v>
      </c>
      <c r="B2322" s="2" t="s">
        <v>73</v>
      </c>
      <c r="C2322" s="2" t="s">
        <v>75</v>
      </c>
      <c r="D2322" s="2" t="s">
        <v>55</v>
      </c>
      <c r="E2322" s="2" t="s">
        <v>282</v>
      </c>
      <c r="F2322" s="2" t="s">
        <v>26</v>
      </c>
      <c r="G2322" s="2" t="s">
        <v>283</v>
      </c>
      <c r="H2322" s="2" t="s">
        <v>285</v>
      </c>
      <c r="I2322" s="2">
        <v>42</v>
      </c>
      <c r="J2322" s="2">
        <v>0.7927927927927928</v>
      </c>
      <c r="K2322" s="2">
        <v>0.7927927927927928</v>
      </c>
      <c r="L2322" s="2">
        <v>0.7927927927927928</v>
      </c>
      <c r="M2322" s="2" t="s">
        <v>74</v>
      </c>
      <c r="N2322" s="2" t="s">
        <v>5198</v>
      </c>
      <c r="O2322" s="2" t="s">
        <v>5199</v>
      </c>
      <c r="P2322" s="2">
        <v>1.8</v>
      </c>
    </row>
    <row r="2323" spans="1:16" ht="15.75" customHeight="1" x14ac:dyDescent="0.25">
      <c r="A2323" s="2" t="s">
        <v>190</v>
      </c>
      <c r="B2323" s="2" t="s">
        <v>73</v>
      </c>
      <c r="C2323" s="2" t="s">
        <v>75</v>
      </c>
      <c r="D2323" s="2" t="s">
        <v>55</v>
      </c>
      <c r="E2323" s="2" t="s">
        <v>282</v>
      </c>
      <c r="F2323" s="2" t="s">
        <v>26</v>
      </c>
      <c r="G2323" s="2" t="s">
        <v>289</v>
      </c>
      <c r="H2323" s="2" t="s">
        <v>285</v>
      </c>
      <c r="I2323" s="2">
        <v>43</v>
      </c>
      <c r="J2323" s="2">
        <v>0.74387527839643652</v>
      </c>
      <c r="K2323" s="2">
        <v>0.73568281938325997</v>
      </c>
      <c r="L2323" s="2">
        <v>0.75225225225225223</v>
      </c>
      <c r="M2323" s="2" t="s">
        <v>74</v>
      </c>
      <c r="N2323" s="2" t="s">
        <v>5202</v>
      </c>
      <c r="O2323" s="2" t="s">
        <v>5203</v>
      </c>
      <c r="P2323" s="2">
        <v>1.3</v>
      </c>
    </row>
    <row r="2324" spans="1:16" ht="15.75" customHeight="1" x14ac:dyDescent="0.25">
      <c r="A2324" s="2" t="s">
        <v>190</v>
      </c>
      <c r="B2324" s="2" t="s">
        <v>73</v>
      </c>
      <c r="C2324" s="2" t="s">
        <v>75</v>
      </c>
      <c r="D2324" s="2" t="s">
        <v>55</v>
      </c>
      <c r="E2324" s="2" t="s">
        <v>282</v>
      </c>
      <c r="F2324" s="2" t="s">
        <v>26</v>
      </c>
      <c r="G2324" s="2" t="s">
        <v>294</v>
      </c>
      <c r="H2324" s="2" t="s">
        <v>285</v>
      </c>
      <c r="I2324" s="2">
        <v>44</v>
      </c>
      <c r="J2324" s="2">
        <v>0.75909090909090904</v>
      </c>
      <c r="K2324" s="2">
        <v>0.76605504587155959</v>
      </c>
      <c r="L2324" s="2">
        <v>0.75225225225225223</v>
      </c>
      <c r="M2324" s="2" t="s">
        <v>74</v>
      </c>
      <c r="N2324" s="2" t="s">
        <v>5204</v>
      </c>
      <c r="O2324" s="2" t="s">
        <v>5205</v>
      </c>
      <c r="P2324" s="2">
        <v>1.3</v>
      </c>
    </row>
    <row r="2325" spans="1:16" ht="15.75" customHeight="1" x14ac:dyDescent="0.25">
      <c r="A2325" s="2" t="s">
        <v>190</v>
      </c>
      <c r="B2325" s="2" t="s">
        <v>73</v>
      </c>
      <c r="C2325" s="2" t="s">
        <v>75</v>
      </c>
      <c r="D2325" s="2" t="s">
        <v>55</v>
      </c>
      <c r="E2325" s="2" t="s">
        <v>282</v>
      </c>
      <c r="F2325" s="2" t="s">
        <v>26</v>
      </c>
      <c r="G2325" s="2" t="s">
        <v>299</v>
      </c>
      <c r="H2325" s="2" t="s">
        <v>285</v>
      </c>
      <c r="I2325" s="2">
        <v>45</v>
      </c>
      <c r="J2325" s="2">
        <v>0.77477477477477474</v>
      </c>
      <c r="K2325" s="2">
        <v>0.77477477477477474</v>
      </c>
      <c r="L2325" s="2">
        <v>0.77477477477477474</v>
      </c>
      <c r="M2325" s="2" t="s">
        <v>74</v>
      </c>
      <c r="N2325" s="2" t="s">
        <v>5206</v>
      </c>
      <c r="O2325" s="2" t="s">
        <v>5207</v>
      </c>
      <c r="P2325" s="2">
        <v>1.3</v>
      </c>
    </row>
    <row r="2326" spans="1:16" ht="15.75" customHeight="1" x14ac:dyDescent="0.25">
      <c r="A2326" s="2" t="s">
        <v>190</v>
      </c>
      <c r="B2326" s="2" t="s">
        <v>73</v>
      </c>
      <c r="C2326" s="2" t="s">
        <v>75</v>
      </c>
      <c r="D2326" s="2" t="s">
        <v>55</v>
      </c>
      <c r="E2326" s="2" t="s">
        <v>282</v>
      </c>
      <c r="F2326" s="2" t="s">
        <v>26</v>
      </c>
      <c r="G2326" s="2" t="s">
        <v>304</v>
      </c>
      <c r="H2326" s="2" t="s">
        <v>285</v>
      </c>
      <c r="I2326" s="2">
        <v>46</v>
      </c>
      <c r="J2326" s="2">
        <v>0.77927927927927931</v>
      </c>
      <c r="K2326" s="2">
        <v>0.77927927927927931</v>
      </c>
      <c r="L2326" s="2">
        <v>0.77927927927927931</v>
      </c>
      <c r="M2326" s="2" t="s">
        <v>74</v>
      </c>
      <c r="N2326" s="2" t="s">
        <v>5208</v>
      </c>
      <c r="O2326" s="2" t="s">
        <v>5209</v>
      </c>
      <c r="P2326" s="2">
        <v>1.7</v>
      </c>
    </row>
    <row r="2327" spans="1:16" ht="15.75" customHeight="1" x14ac:dyDescent="0.25">
      <c r="A2327" s="2" t="s">
        <v>190</v>
      </c>
      <c r="B2327" s="2" t="s">
        <v>73</v>
      </c>
      <c r="C2327" s="2" t="s">
        <v>75</v>
      </c>
      <c r="D2327" s="2" t="s">
        <v>55</v>
      </c>
      <c r="E2327" s="2" t="s">
        <v>282</v>
      </c>
      <c r="F2327" s="2" t="s">
        <v>26</v>
      </c>
      <c r="G2327" s="2" t="s">
        <v>309</v>
      </c>
      <c r="H2327" s="2" t="s">
        <v>285</v>
      </c>
      <c r="I2327" s="2">
        <v>47</v>
      </c>
      <c r="J2327" s="2">
        <v>0.76853932584269657</v>
      </c>
      <c r="K2327" s="2">
        <v>0.76681614349775784</v>
      </c>
      <c r="L2327" s="2">
        <v>0.77027027027027029</v>
      </c>
      <c r="M2327" s="2" t="s">
        <v>74</v>
      </c>
      <c r="N2327" s="2" t="s">
        <v>5210</v>
      </c>
      <c r="O2327" s="2" t="s">
        <v>5211</v>
      </c>
      <c r="P2327" s="2">
        <v>1.3</v>
      </c>
    </row>
    <row r="2328" spans="1:16" ht="15.75" customHeight="1" x14ac:dyDescent="0.25">
      <c r="A2328" s="2" t="s">
        <v>190</v>
      </c>
      <c r="B2328" s="2" t="s">
        <v>73</v>
      </c>
      <c r="C2328" s="2" t="s">
        <v>75</v>
      </c>
      <c r="D2328" s="2" t="s">
        <v>55</v>
      </c>
      <c r="E2328" s="2" t="s">
        <v>282</v>
      </c>
      <c r="F2328" s="2" t="s">
        <v>26</v>
      </c>
      <c r="G2328" s="2" t="s">
        <v>314</v>
      </c>
      <c r="H2328" s="2" t="s">
        <v>285</v>
      </c>
      <c r="I2328" s="2">
        <v>48</v>
      </c>
      <c r="J2328" s="2">
        <v>0.75663716814159288</v>
      </c>
      <c r="K2328" s="2">
        <v>0.74347826086956526</v>
      </c>
      <c r="L2328" s="2">
        <v>0.77027027027027029</v>
      </c>
      <c r="M2328" s="2" t="s">
        <v>74</v>
      </c>
      <c r="N2328" s="2" t="s">
        <v>5212</v>
      </c>
      <c r="O2328" s="2" t="s">
        <v>5213</v>
      </c>
      <c r="P2328" s="2">
        <v>1.7</v>
      </c>
    </row>
    <row r="2329" spans="1:16" ht="15.75" customHeight="1" x14ac:dyDescent="0.25">
      <c r="A2329" s="2" t="s">
        <v>190</v>
      </c>
      <c r="B2329" s="2" t="s">
        <v>73</v>
      </c>
      <c r="C2329" s="2" t="s">
        <v>75</v>
      </c>
      <c r="D2329" s="2" t="s">
        <v>55</v>
      </c>
      <c r="E2329" s="2" t="s">
        <v>282</v>
      </c>
      <c r="F2329" s="2" t="s">
        <v>26</v>
      </c>
      <c r="G2329" s="2" t="s">
        <v>319</v>
      </c>
      <c r="H2329" s="2" t="s">
        <v>285</v>
      </c>
      <c r="I2329" s="2">
        <v>49</v>
      </c>
      <c r="J2329" s="2">
        <v>0.76444444444444448</v>
      </c>
      <c r="K2329" s="2">
        <v>0.75438596491228072</v>
      </c>
      <c r="L2329" s="2">
        <v>0.77477477477477474</v>
      </c>
      <c r="M2329" s="2" t="s">
        <v>74</v>
      </c>
      <c r="N2329" s="2" t="s">
        <v>5214</v>
      </c>
      <c r="O2329" s="2" t="s">
        <v>5215</v>
      </c>
      <c r="P2329" s="2">
        <v>1.3</v>
      </c>
    </row>
    <row r="2330" spans="1:16" ht="15.75" customHeight="1" x14ac:dyDescent="0.25">
      <c r="A2330" s="2" t="s">
        <v>190</v>
      </c>
      <c r="B2330" s="2" t="s">
        <v>73</v>
      </c>
      <c r="C2330" s="2" t="s">
        <v>75</v>
      </c>
      <c r="D2330" s="2" t="s">
        <v>55</v>
      </c>
      <c r="E2330" s="2" t="s">
        <v>282</v>
      </c>
      <c r="F2330" s="2" t="s">
        <v>26</v>
      </c>
      <c r="G2330" s="2" t="s">
        <v>324</v>
      </c>
      <c r="H2330" s="2" t="s">
        <v>285</v>
      </c>
      <c r="I2330" s="2">
        <v>50</v>
      </c>
      <c r="J2330" s="2">
        <v>0.76169265033407574</v>
      </c>
      <c r="K2330" s="2">
        <v>0.75330396475770922</v>
      </c>
      <c r="L2330" s="2">
        <v>0.77027027027027029</v>
      </c>
      <c r="M2330" s="2" t="s">
        <v>74</v>
      </c>
      <c r="N2330" s="2" t="s">
        <v>5216</v>
      </c>
      <c r="O2330" s="2" t="s">
        <v>5217</v>
      </c>
      <c r="P2330" s="2">
        <v>1.3</v>
      </c>
    </row>
    <row r="2331" spans="1:16" ht="15.75" customHeight="1" x14ac:dyDescent="0.25">
      <c r="A2331" s="2" t="s">
        <v>190</v>
      </c>
      <c r="B2331" s="2" t="s">
        <v>73</v>
      </c>
      <c r="C2331" s="2" t="s">
        <v>75</v>
      </c>
      <c r="D2331" s="2" t="s">
        <v>55</v>
      </c>
      <c r="E2331" s="2" t="s">
        <v>282</v>
      </c>
      <c r="F2331" s="2" t="s">
        <v>26</v>
      </c>
      <c r="G2331" s="2" t="s">
        <v>329</v>
      </c>
      <c r="H2331" s="2" t="s">
        <v>285</v>
      </c>
      <c r="I2331" s="2">
        <v>51</v>
      </c>
      <c r="J2331" s="2">
        <v>0.74778761061946908</v>
      </c>
      <c r="K2331" s="2">
        <v>0.73478260869565215</v>
      </c>
      <c r="L2331" s="2">
        <v>0.76126126126126126</v>
      </c>
      <c r="M2331" s="2" t="s">
        <v>74</v>
      </c>
      <c r="N2331" s="2" t="s">
        <v>5218</v>
      </c>
      <c r="O2331" s="2" t="s">
        <v>5219</v>
      </c>
      <c r="P2331" s="2">
        <v>1.3</v>
      </c>
    </row>
    <row r="2332" spans="1:16" ht="15.75" customHeight="1" x14ac:dyDescent="0.25">
      <c r="A2332" s="2" t="s">
        <v>190</v>
      </c>
      <c r="B2332" s="2" t="s">
        <v>73</v>
      </c>
      <c r="C2332" s="2" t="s">
        <v>75</v>
      </c>
      <c r="D2332" s="2" t="s">
        <v>55</v>
      </c>
      <c r="E2332" s="2" t="s">
        <v>282</v>
      </c>
      <c r="F2332" s="2" t="s">
        <v>26</v>
      </c>
      <c r="G2332" s="2" t="s">
        <v>334</v>
      </c>
      <c r="H2332" s="2" t="s">
        <v>285</v>
      </c>
      <c r="I2332" s="2">
        <v>52</v>
      </c>
      <c r="J2332" s="2">
        <v>0.76548672566371678</v>
      </c>
      <c r="K2332" s="2">
        <v>0.75217391304347825</v>
      </c>
      <c r="L2332" s="2">
        <v>0.77927927927927931</v>
      </c>
      <c r="M2332" s="2" t="s">
        <v>74</v>
      </c>
      <c r="N2332" s="2" t="s">
        <v>5220</v>
      </c>
      <c r="O2332" s="2" t="s">
        <v>5221</v>
      </c>
      <c r="P2332" s="2">
        <v>1.7</v>
      </c>
    </row>
    <row r="2333" spans="1:16" ht="15.75" customHeight="1" x14ac:dyDescent="0.25">
      <c r="A2333" s="2" t="s">
        <v>190</v>
      </c>
      <c r="B2333" s="2" t="s">
        <v>73</v>
      </c>
      <c r="C2333" s="2" t="s">
        <v>75</v>
      </c>
      <c r="D2333" s="2" t="s">
        <v>55</v>
      </c>
      <c r="E2333" s="2" t="s">
        <v>282</v>
      </c>
      <c r="F2333" s="2" t="s">
        <v>26</v>
      </c>
      <c r="G2333" s="2" t="s">
        <v>339</v>
      </c>
      <c r="H2333" s="2" t="s">
        <v>285</v>
      </c>
      <c r="I2333" s="2">
        <v>53</v>
      </c>
      <c r="J2333" s="2">
        <v>0.79452054794520555</v>
      </c>
      <c r="K2333" s="2">
        <v>0.80555555555555558</v>
      </c>
      <c r="L2333" s="2">
        <v>0.78378378378378377</v>
      </c>
      <c r="M2333" s="2" t="s">
        <v>74</v>
      </c>
      <c r="N2333" s="2" t="s">
        <v>5222</v>
      </c>
      <c r="O2333" s="2" t="s">
        <v>5223</v>
      </c>
      <c r="P2333" s="2">
        <v>1.3</v>
      </c>
    </row>
    <row r="2334" spans="1:16" ht="15.75" customHeight="1" x14ac:dyDescent="0.25">
      <c r="A2334" s="2" t="s">
        <v>190</v>
      </c>
      <c r="B2334" s="2" t="s">
        <v>73</v>
      </c>
      <c r="C2334" s="2" t="s">
        <v>75</v>
      </c>
      <c r="D2334" s="2" t="s">
        <v>55</v>
      </c>
      <c r="E2334" s="2" t="s">
        <v>282</v>
      </c>
      <c r="F2334" s="2" t="s">
        <v>26</v>
      </c>
      <c r="G2334" s="2" t="s">
        <v>344</v>
      </c>
      <c r="H2334" s="2" t="s">
        <v>285</v>
      </c>
      <c r="I2334" s="2">
        <v>54</v>
      </c>
      <c r="J2334" s="2">
        <v>0.75615212527964204</v>
      </c>
      <c r="K2334" s="2">
        <v>0.75111111111111106</v>
      </c>
      <c r="L2334" s="2">
        <v>0.76126126126126126</v>
      </c>
      <c r="M2334" s="2" t="s">
        <v>74</v>
      </c>
      <c r="N2334" s="2" t="s">
        <v>5224</v>
      </c>
      <c r="O2334" s="2" t="s">
        <v>5225</v>
      </c>
      <c r="P2334" s="2">
        <v>1.7</v>
      </c>
    </row>
    <row r="2335" spans="1:16" ht="15.75" customHeight="1" x14ac:dyDescent="0.25">
      <c r="A2335" s="2" t="s">
        <v>190</v>
      </c>
      <c r="B2335" s="2" t="s">
        <v>73</v>
      </c>
      <c r="C2335" s="2" t="s">
        <v>75</v>
      </c>
      <c r="D2335" s="2" t="s">
        <v>55</v>
      </c>
      <c r="E2335" s="2" t="s">
        <v>282</v>
      </c>
      <c r="F2335" s="2" t="s">
        <v>26</v>
      </c>
      <c r="G2335" s="2" t="s">
        <v>351</v>
      </c>
      <c r="H2335" s="2" t="s">
        <v>285</v>
      </c>
      <c r="I2335" s="2">
        <v>55</v>
      </c>
      <c r="J2335" s="2">
        <v>0.77704194260485659</v>
      </c>
      <c r="K2335" s="2">
        <v>0.76190476190476186</v>
      </c>
      <c r="L2335" s="2">
        <v>0.7927927927927928</v>
      </c>
      <c r="M2335" s="2" t="s">
        <v>74</v>
      </c>
      <c r="N2335" s="2" t="s">
        <v>5226</v>
      </c>
      <c r="O2335" s="2" t="s">
        <v>5227</v>
      </c>
      <c r="P2335" s="2">
        <v>1.3</v>
      </c>
    </row>
    <row r="2336" spans="1:16" ht="15.75" customHeight="1" x14ac:dyDescent="0.25">
      <c r="A2336" s="2" t="s">
        <v>190</v>
      </c>
      <c r="B2336" s="2" t="s">
        <v>73</v>
      </c>
      <c r="C2336" s="2" t="s">
        <v>75</v>
      </c>
      <c r="D2336" s="2" t="s">
        <v>55</v>
      </c>
      <c r="E2336" s="2" t="s">
        <v>282</v>
      </c>
      <c r="F2336" s="2" t="s">
        <v>26</v>
      </c>
      <c r="G2336" s="2" t="s">
        <v>367</v>
      </c>
      <c r="H2336" s="2" t="s">
        <v>285</v>
      </c>
      <c r="I2336" s="2">
        <v>56</v>
      </c>
      <c r="J2336" s="2">
        <v>0.77477477477477474</v>
      </c>
      <c r="K2336" s="2">
        <v>0.77477477477477474</v>
      </c>
      <c r="L2336" s="2">
        <v>0.77477477477477474</v>
      </c>
      <c r="M2336" s="2" t="s">
        <v>74</v>
      </c>
      <c r="N2336" s="2" t="s">
        <v>5228</v>
      </c>
      <c r="O2336" s="2" t="s">
        <v>5229</v>
      </c>
      <c r="P2336" s="2">
        <v>1.3</v>
      </c>
    </row>
    <row r="2337" spans="1:16" ht="15.75" customHeight="1" x14ac:dyDescent="0.25">
      <c r="A2337" s="2" t="s">
        <v>190</v>
      </c>
      <c r="B2337" s="2" t="s">
        <v>73</v>
      </c>
      <c r="C2337" s="2" t="s">
        <v>75</v>
      </c>
      <c r="D2337" s="2" t="s">
        <v>55</v>
      </c>
      <c r="E2337" s="2" t="s">
        <v>282</v>
      </c>
      <c r="F2337" s="2" t="s">
        <v>26</v>
      </c>
      <c r="G2337" s="2" t="s">
        <v>380</v>
      </c>
      <c r="H2337" s="2" t="s">
        <v>285</v>
      </c>
      <c r="I2337" s="2">
        <v>57</v>
      </c>
      <c r="J2337" s="2">
        <v>0.78202247191011243</v>
      </c>
      <c r="K2337" s="2">
        <v>0.78026905829596416</v>
      </c>
      <c r="L2337" s="2">
        <v>0.78378378378378377</v>
      </c>
      <c r="M2337" s="2" t="s">
        <v>74</v>
      </c>
      <c r="N2337" s="2" t="s">
        <v>5230</v>
      </c>
      <c r="O2337" s="2" t="s">
        <v>5231</v>
      </c>
      <c r="P2337" s="2">
        <v>1.7</v>
      </c>
    </row>
    <row r="2338" spans="1:16" ht="15.75" customHeight="1" x14ac:dyDescent="0.25">
      <c r="A2338" s="2" t="s">
        <v>190</v>
      </c>
      <c r="B2338" s="2" t="s">
        <v>73</v>
      </c>
      <c r="C2338" s="2" t="s">
        <v>75</v>
      </c>
      <c r="D2338" s="2" t="s">
        <v>55</v>
      </c>
      <c r="E2338" s="2" t="s">
        <v>282</v>
      </c>
      <c r="F2338" s="2" t="s">
        <v>26</v>
      </c>
      <c r="G2338" s="2" t="s">
        <v>390</v>
      </c>
      <c r="H2338" s="2" t="s">
        <v>285</v>
      </c>
      <c r="I2338" s="2">
        <v>58</v>
      </c>
      <c r="J2338" s="2">
        <v>0.75000000000000011</v>
      </c>
      <c r="K2338" s="2">
        <v>0.74336283185840712</v>
      </c>
      <c r="L2338" s="2">
        <v>0.7567567567567568</v>
      </c>
      <c r="M2338" s="2" t="s">
        <v>74</v>
      </c>
      <c r="N2338" s="2" t="s">
        <v>5232</v>
      </c>
      <c r="O2338" s="2" t="s">
        <v>5233</v>
      </c>
      <c r="P2338" s="2">
        <v>1.3</v>
      </c>
    </row>
    <row r="2339" spans="1:16" ht="15.75" customHeight="1" x14ac:dyDescent="0.25">
      <c r="A2339" s="2" t="s">
        <v>190</v>
      </c>
      <c r="B2339" s="2" t="s">
        <v>73</v>
      </c>
      <c r="C2339" s="2" t="s">
        <v>75</v>
      </c>
      <c r="D2339" s="2" t="s">
        <v>55</v>
      </c>
      <c r="E2339" s="2" t="s">
        <v>282</v>
      </c>
      <c r="F2339" s="2" t="s">
        <v>26</v>
      </c>
      <c r="G2339" s="2" t="s">
        <v>397</v>
      </c>
      <c r="H2339" s="2" t="s">
        <v>285</v>
      </c>
      <c r="I2339" s="2">
        <v>59</v>
      </c>
      <c r="J2339" s="2">
        <v>0.78103837471783299</v>
      </c>
      <c r="K2339" s="2">
        <v>0.78280542986425339</v>
      </c>
      <c r="L2339" s="2">
        <v>0.77927927927927931</v>
      </c>
      <c r="M2339" s="2" t="s">
        <v>74</v>
      </c>
      <c r="N2339" s="2" t="s">
        <v>5234</v>
      </c>
      <c r="O2339" s="2" t="s">
        <v>5235</v>
      </c>
      <c r="P2339" s="2">
        <v>1.3</v>
      </c>
    </row>
    <row r="2340" spans="1:16" ht="15.75" customHeight="1" x14ac:dyDescent="0.25">
      <c r="A2340" s="2" t="s">
        <v>190</v>
      </c>
      <c r="B2340" s="2" t="s">
        <v>73</v>
      </c>
      <c r="C2340" s="2" t="s">
        <v>75</v>
      </c>
      <c r="D2340" s="2" t="s">
        <v>55</v>
      </c>
      <c r="E2340" s="2" t="s">
        <v>282</v>
      </c>
      <c r="F2340" s="2" t="s">
        <v>26</v>
      </c>
      <c r="G2340" s="2" t="s">
        <v>402</v>
      </c>
      <c r="H2340" s="2" t="s">
        <v>285</v>
      </c>
      <c r="I2340" s="2">
        <v>60</v>
      </c>
      <c r="J2340" s="2">
        <v>0.75</v>
      </c>
      <c r="K2340" s="2">
        <v>0.73076923076923073</v>
      </c>
      <c r="L2340" s="2">
        <v>0.77027027027027029</v>
      </c>
      <c r="M2340" s="2" t="s">
        <v>74</v>
      </c>
      <c r="N2340" s="2" t="s">
        <v>5236</v>
      </c>
      <c r="O2340" s="2" t="s">
        <v>5237</v>
      </c>
      <c r="P2340" s="2">
        <v>1.7</v>
      </c>
    </row>
    <row r="2341" spans="1:16" ht="15.75" customHeight="1" x14ac:dyDescent="0.25">
      <c r="A2341" s="2" t="s">
        <v>190</v>
      </c>
      <c r="B2341" s="2" t="s">
        <v>73</v>
      </c>
      <c r="C2341" s="2" t="s">
        <v>75</v>
      </c>
      <c r="D2341" s="2" t="s">
        <v>55</v>
      </c>
      <c r="E2341" s="2" t="s">
        <v>282</v>
      </c>
      <c r="F2341" s="2" t="s">
        <v>26</v>
      </c>
      <c r="G2341" s="2" t="s">
        <v>407</v>
      </c>
      <c r="H2341" s="2" t="s">
        <v>285</v>
      </c>
      <c r="I2341" s="2">
        <v>61</v>
      </c>
      <c r="J2341" s="2">
        <v>0.74774774774774788</v>
      </c>
      <c r="K2341" s="2">
        <v>0.74774774774774777</v>
      </c>
      <c r="L2341" s="2">
        <v>0.74774774774774777</v>
      </c>
      <c r="M2341" s="2" t="s">
        <v>74</v>
      </c>
      <c r="N2341" s="2" t="s">
        <v>5238</v>
      </c>
      <c r="O2341" s="2" t="s">
        <v>5239</v>
      </c>
      <c r="P2341" s="2">
        <v>1.3</v>
      </c>
    </row>
    <row r="2342" spans="1:16" ht="15.75" customHeight="1" x14ac:dyDescent="0.25">
      <c r="A2342" s="2" t="s">
        <v>190</v>
      </c>
      <c r="B2342" s="2" t="s">
        <v>73</v>
      </c>
      <c r="C2342" s="2" t="s">
        <v>75</v>
      </c>
      <c r="D2342" s="2" t="s">
        <v>364</v>
      </c>
      <c r="E2342" s="2" t="s">
        <v>412</v>
      </c>
      <c r="F2342" s="2" t="s">
        <v>54</v>
      </c>
      <c r="G2342" s="2" t="s">
        <v>413</v>
      </c>
      <c r="H2342" s="2" t="s">
        <v>377</v>
      </c>
      <c r="I2342" s="2">
        <v>42</v>
      </c>
      <c r="J2342" s="2">
        <v>0.8272921108742004</v>
      </c>
      <c r="K2342" s="2">
        <v>0.81171548117154813</v>
      </c>
      <c r="L2342" s="2">
        <v>0.84347826086956523</v>
      </c>
      <c r="M2342" s="2" t="s">
        <v>74</v>
      </c>
      <c r="N2342" s="2" t="s">
        <v>5240</v>
      </c>
      <c r="O2342" s="2" t="s">
        <v>5241</v>
      </c>
      <c r="P2342" s="2">
        <v>1.8</v>
      </c>
    </row>
    <row r="2343" spans="1:16" ht="15.75" customHeight="1" x14ac:dyDescent="0.25">
      <c r="A2343" s="2" t="s">
        <v>190</v>
      </c>
      <c r="B2343" s="2" t="s">
        <v>73</v>
      </c>
      <c r="C2343" s="2" t="s">
        <v>75</v>
      </c>
      <c r="D2343" s="2" t="s">
        <v>364</v>
      </c>
      <c r="E2343" s="2" t="s">
        <v>412</v>
      </c>
      <c r="F2343" s="2" t="s">
        <v>54</v>
      </c>
      <c r="G2343" s="2" t="s">
        <v>418</v>
      </c>
      <c r="H2343" s="2" t="s">
        <v>377</v>
      </c>
      <c r="I2343" s="2">
        <v>43</v>
      </c>
      <c r="J2343" s="2">
        <v>0.82773109243697474</v>
      </c>
      <c r="K2343" s="2">
        <v>0.80081300813008127</v>
      </c>
      <c r="L2343" s="2">
        <v>0.85652173913043483</v>
      </c>
      <c r="M2343" s="2" t="s">
        <v>74</v>
      </c>
      <c r="N2343" s="2" t="s">
        <v>5242</v>
      </c>
      <c r="O2343" s="2" t="s">
        <v>5243</v>
      </c>
      <c r="P2343" s="2">
        <v>1.3</v>
      </c>
    </row>
    <row r="2344" spans="1:16" ht="15.75" customHeight="1" x14ac:dyDescent="0.25">
      <c r="A2344" s="2" t="s">
        <v>190</v>
      </c>
      <c r="B2344" s="2" t="s">
        <v>73</v>
      </c>
      <c r="C2344" s="2" t="s">
        <v>75</v>
      </c>
      <c r="D2344" s="2" t="s">
        <v>364</v>
      </c>
      <c r="E2344" s="2" t="s">
        <v>412</v>
      </c>
      <c r="F2344" s="2" t="s">
        <v>54</v>
      </c>
      <c r="G2344" s="2" t="s">
        <v>423</v>
      </c>
      <c r="H2344" s="2" t="s">
        <v>377</v>
      </c>
      <c r="I2344" s="2">
        <v>44</v>
      </c>
      <c r="J2344" s="2">
        <v>0.81837160751565763</v>
      </c>
      <c r="K2344" s="2">
        <v>0.78714859437751006</v>
      </c>
      <c r="L2344" s="2">
        <v>0.85217391304347823</v>
      </c>
      <c r="M2344" s="2" t="s">
        <v>74</v>
      </c>
      <c r="N2344" s="2" t="s">
        <v>5244</v>
      </c>
      <c r="O2344" s="2" t="s">
        <v>5245</v>
      </c>
      <c r="P2344" s="2">
        <v>1.7</v>
      </c>
    </row>
    <row r="2345" spans="1:16" ht="15.75" customHeight="1" x14ac:dyDescent="0.25">
      <c r="A2345" s="2" t="s">
        <v>190</v>
      </c>
      <c r="B2345" s="2" t="s">
        <v>73</v>
      </c>
      <c r="C2345" s="2" t="s">
        <v>75</v>
      </c>
      <c r="D2345" s="2" t="s">
        <v>364</v>
      </c>
      <c r="E2345" s="2" t="s">
        <v>412</v>
      </c>
      <c r="F2345" s="2" t="s">
        <v>54</v>
      </c>
      <c r="G2345" s="2" t="s">
        <v>428</v>
      </c>
      <c r="H2345" s="2" t="s">
        <v>377</v>
      </c>
      <c r="I2345" s="2">
        <v>45</v>
      </c>
      <c r="J2345" s="2">
        <v>0.80761099365750522</v>
      </c>
      <c r="K2345" s="2">
        <v>0.78600823045267487</v>
      </c>
      <c r="L2345" s="2">
        <v>0.83043478260869563</v>
      </c>
      <c r="M2345" s="2" t="s">
        <v>74</v>
      </c>
      <c r="N2345" s="2" t="s">
        <v>5246</v>
      </c>
      <c r="O2345" s="2" t="s">
        <v>5247</v>
      </c>
      <c r="P2345" s="2">
        <v>1.3</v>
      </c>
    </row>
    <row r="2346" spans="1:16" ht="15.75" customHeight="1" x14ac:dyDescent="0.25">
      <c r="A2346" s="2" t="s">
        <v>190</v>
      </c>
      <c r="B2346" s="2" t="s">
        <v>73</v>
      </c>
      <c r="C2346" s="2" t="s">
        <v>75</v>
      </c>
      <c r="D2346" s="2" t="s">
        <v>364</v>
      </c>
      <c r="E2346" s="2" t="s">
        <v>412</v>
      </c>
      <c r="F2346" s="2" t="s">
        <v>54</v>
      </c>
      <c r="G2346" s="2" t="s">
        <v>433</v>
      </c>
      <c r="H2346" s="2" t="s">
        <v>377</v>
      </c>
      <c r="I2346" s="2">
        <v>46</v>
      </c>
      <c r="J2346" s="2">
        <v>0.8091286307053942</v>
      </c>
      <c r="K2346" s="2">
        <v>0.77380952380952384</v>
      </c>
      <c r="L2346" s="2">
        <v>0.84782608695652173</v>
      </c>
      <c r="M2346" s="2" t="s">
        <v>74</v>
      </c>
      <c r="N2346" s="2" t="s">
        <v>5248</v>
      </c>
      <c r="O2346" s="2" t="s">
        <v>5249</v>
      </c>
      <c r="P2346" s="2">
        <v>1.3</v>
      </c>
    </row>
    <row r="2347" spans="1:16" ht="15.75" customHeight="1" x14ac:dyDescent="0.25">
      <c r="A2347" s="2" t="s">
        <v>190</v>
      </c>
      <c r="B2347" s="2" t="s">
        <v>73</v>
      </c>
      <c r="C2347" s="2" t="s">
        <v>75</v>
      </c>
      <c r="D2347" s="2" t="s">
        <v>364</v>
      </c>
      <c r="E2347" s="2" t="s">
        <v>412</v>
      </c>
      <c r="F2347" s="2" t="s">
        <v>54</v>
      </c>
      <c r="G2347" s="2" t="s">
        <v>438</v>
      </c>
      <c r="H2347" s="2" t="s">
        <v>377</v>
      </c>
      <c r="I2347" s="2">
        <v>47</v>
      </c>
      <c r="J2347" s="2">
        <v>0.80167014613778709</v>
      </c>
      <c r="K2347" s="2">
        <v>0.77108433734939763</v>
      </c>
      <c r="L2347" s="2">
        <v>0.83478260869565213</v>
      </c>
      <c r="M2347" s="2" t="s">
        <v>74</v>
      </c>
      <c r="N2347" s="2" t="s">
        <v>5250</v>
      </c>
      <c r="O2347" s="2" t="s">
        <v>5251</v>
      </c>
      <c r="P2347" s="2">
        <v>1.7</v>
      </c>
    </row>
    <row r="2348" spans="1:16" ht="15.75" customHeight="1" x14ac:dyDescent="0.25">
      <c r="A2348" s="2" t="s">
        <v>190</v>
      </c>
      <c r="B2348" s="2" t="s">
        <v>73</v>
      </c>
      <c r="C2348" s="2" t="s">
        <v>75</v>
      </c>
      <c r="D2348" s="2" t="s">
        <v>364</v>
      </c>
      <c r="E2348" s="2" t="s">
        <v>412</v>
      </c>
      <c r="F2348" s="2" t="s">
        <v>54</v>
      </c>
      <c r="G2348" s="2" t="s">
        <v>443</v>
      </c>
      <c r="H2348" s="2" t="s">
        <v>377</v>
      </c>
      <c r="I2348" s="2">
        <v>48</v>
      </c>
      <c r="J2348" s="2">
        <v>0.80922431865828093</v>
      </c>
      <c r="K2348" s="2">
        <v>0.78137651821862353</v>
      </c>
      <c r="L2348" s="2">
        <v>0.83913043478260874</v>
      </c>
      <c r="M2348" s="2" t="s">
        <v>74</v>
      </c>
      <c r="N2348" s="2" t="s">
        <v>5252</v>
      </c>
      <c r="O2348" s="2" t="s">
        <v>5253</v>
      </c>
      <c r="P2348" s="2">
        <v>1.3</v>
      </c>
    </row>
    <row r="2349" spans="1:16" ht="15.75" customHeight="1" x14ac:dyDescent="0.25">
      <c r="A2349" s="2" t="s">
        <v>190</v>
      </c>
      <c r="B2349" s="2" t="s">
        <v>73</v>
      </c>
      <c r="C2349" s="2" t="s">
        <v>75</v>
      </c>
      <c r="D2349" s="2" t="s">
        <v>364</v>
      </c>
      <c r="E2349" s="2" t="s">
        <v>412</v>
      </c>
      <c r="F2349" s="2" t="s">
        <v>54</v>
      </c>
      <c r="G2349" s="2" t="s">
        <v>448</v>
      </c>
      <c r="H2349" s="2" t="s">
        <v>377</v>
      </c>
      <c r="I2349" s="2">
        <v>49</v>
      </c>
      <c r="J2349" s="2">
        <v>0.80932203389830515</v>
      </c>
      <c r="K2349" s="2">
        <v>0.78925619834710747</v>
      </c>
      <c r="L2349" s="2">
        <v>0.83043478260869563</v>
      </c>
      <c r="M2349" s="2" t="s">
        <v>74</v>
      </c>
      <c r="N2349" s="2" t="s">
        <v>5254</v>
      </c>
      <c r="O2349" s="2" t="s">
        <v>5255</v>
      </c>
      <c r="P2349" s="2">
        <v>1.7</v>
      </c>
    </row>
    <row r="2350" spans="1:16" ht="15.75" customHeight="1" x14ac:dyDescent="0.25">
      <c r="A2350" s="2" t="s">
        <v>190</v>
      </c>
      <c r="B2350" s="2" t="s">
        <v>73</v>
      </c>
      <c r="C2350" s="2" t="s">
        <v>75</v>
      </c>
      <c r="D2350" s="2" t="s">
        <v>364</v>
      </c>
      <c r="E2350" s="2" t="s">
        <v>412</v>
      </c>
      <c r="F2350" s="2" t="s">
        <v>54</v>
      </c>
      <c r="G2350" s="2" t="s">
        <v>453</v>
      </c>
      <c r="H2350" s="2" t="s">
        <v>377</v>
      </c>
      <c r="I2350" s="2">
        <v>50</v>
      </c>
      <c r="J2350" s="2">
        <v>0.79749478079331937</v>
      </c>
      <c r="K2350" s="2">
        <v>0.76706827309236947</v>
      </c>
      <c r="L2350" s="2">
        <v>0.83043478260869563</v>
      </c>
      <c r="M2350" s="2" t="s">
        <v>74</v>
      </c>
      <c r="N2350" s="2" t="s">
        <v>5256</v>
      </c>
      <c r="O2350" s="2" t="s">
        <v>5257</v>
      </c>
      <c r="P2350" s="2">
        <v>1.3</v>
      </c>
    </row>
    <row r="2351" spans="1:16" ht="15.75" customHeight="1" x14ac:dyDescent="0.25">
      <c r="A2351" s="2" t="s">
        <v>190</v>
      </c>
      <c r="B2351" s="2" t="s">
        <v>73</v>
      </c>
      <c r="C2351" s="2" t="s">
        <v>75</v>
      </c>
      <c r="D2351" s="2" t="s">
        <v>364</v>
      </c>
      <c r="E2351" s="2" t="s">
        <v>412</v>
      </c>
      <c r="F2351" s="2" t="s">
        <v>54</v>
      </c>
      <c r="G2351" s="2" t="s">
        <v>458</v>
      </c>
      <c r="H2351" s="2" t="s">
        <v>377</v>
      </c>
      <c r="I2351" s="2">
        <v>51</v>
      </c>
      <c r="J2351" s="2">
        <v>0.8179871520342612</v>
      </c>
      <c r="K2351" s="2">
        <v>0.80590717299578063</v>
      </c>
      <c r="L2351" s="2">
        <v>0.83043478260869563</v>
      </c>
      <c r="M2351" s="2" t="s">
        <v>74</v>
      </c>
      <c r="N2351" s="2" t="s">
        <v>5258</v>
      </c>
      <c r="O2351" s="2" t="s">
        <v>5259</v>
      </c>
      <c r="P2351" s="2">
        <v>1.3</v>
      </c>
    </row>
    <row r="2352" spans="1:16" ht="15.75" customHeight="1" x14ac:dyDescent="0.25">
      <c r="A2352" s="2" t="s">
        <v>190</v>
      </c>
      <c r="B2352" s="2" t="s">
        <v>73</v>
      </c>
      <c r="C2352" s="2" t="s">
        <v>75</v>
      </c>
      <c r="D2352" s="2" t="s">
        <v>364</v>
      </c>
      <c r="E2352" s="2" t="s">
        <v>412</v>
      </c>
      <c r="F2352" s="2" t="s">
        <v>54</v>
      </c>
      <c r="G2352" s="2" t="s">
        <v>463</v>
      </c>
      <c r="H2352" s="2" t="s">
        <v>377</v>
      </c>
      <c r="I2352" s="2">
        <v>52</v>
      </c>
      <c r="J2352" s="2">
        <v>0.79664570230607967</v>
      </c>
      <c r="K2352" s="2">
        <v>0.76923076923076927</v>
      </c>
      <c r="L2352" s="2">
        <v>0.82608695652173914</v>
      </c>
      <c r="M2352" s="2" t="s">
        <v>74</v>
      </c>
      <c r="N2352" s="2" t="s">
        <v>5260</v>
      </c>
      <c r="O2352" s="2" t="s">
        <v>5261</v>
      </c>
      <c r="P2352" s="2">
        <v>1.7</v>
      </c>
    </row>
    <row r="2353" spans="1:16" ht="15.75" customHeight="1" x14ac:dyDescent="0.25">
      <c r="A2353" s="2" t="s">
        <v>190</v>
      </c>
      <c r="B2353" s="2" t="s">
        <v>73</v>
      </c>
      <c r="C2353" s="2" t="s">
        <v>75</v>
      </c>
      <c r="D2353" s="2" t="s">
        <v>364</v>
      </c>
      <c r="E2353" s="2" t="s">
        <v>412</v>
      </c>
      <c r="F2353" s="2" t="s">
        <v>54</v>
      </c>
      <c r="G2353" s="2" t="s">
        <v>468</v>
      </c>
      <c r="H2353" s="2" t="s">
        <v>377</v>
      </c>
      <c r="I2353" s="2">
        <v>53</v>
      </c>
      <c r="J2353" s="2">
        <v>0.78646934460887941</v>
      </c>
      <c r="K2353" s="2">
        <v>0.76543209876543206</v>
      </c>
      <c r="L2353" s="2">
        <v>0.80869565217391304</v>
      </c>
      <c r="M2353" s="2" t="s">
        <v>74</v>
      </c>
      <c r="N2353" s="2" t="s">
        <v>5262</v>
      </c>
      <c r="O2353" s="2" t="s">
        <v>5263</v>
      </c>
      <c r="P2353" s="2">
        <v>1.3</v>
      </c>
    </row>
    <row r="2354" spans="1:16" ht="15.75" customHeight="1" x14ac:dyDescent="0.25">
      <c r="A2354" s="2" t="s">
        <v>190</v>
      </c>
      <c r="B2354" s="2" t="s">
        <v>73</v>
      </c>
      <c r="C2354" s="2" t="s">
        <v>75</v>
      </c>
      <c r="D2354" s="2" t="s">
        <v>364</v>
      </c>
      <c r="E2354" s="2" t="s">
        <v>412</v>
      </c>
      <c r="F2354" s="2" t="s">
        <v>54</v>
      </c>
      <c r="G2354" s="2" t="s">
        <v>473</v>
      </c>
      <c r="H2354" s="2" t="s">
        <v>377</v>
      </c>
      <c r="I2354" s="2">
        <v>54</v>
      </c>
      <c r="J2354" s="2">
        <v>0.81666666666666665</v>
      </c>
      <c r="K2354" s="2">
        <v>0.78400000000000003</v>
      </c>
      <c r="L2354" s="2">
        <v>0.85217391304347823</v>
      </c>
      <c r="M2354" s="2" t="s">
        <v>74</v>
      </c>
      <c r="N2354" s="2" t="s">
        <v>5264</v>
      </c>
      <c r="O2354" s="2" t="s">
        <v>5265</v>
      </c>
      <c r="P2354" s="2">
        <v>1.3</v>
      </c>
    </row>
    <row r="2355" spans="1:16" ht="15.75" customHeight="1" x14ac:dyDescent="0.25">
      <c r="A2355" s="2" t="s">
        <v>190</v>
      </c>
      <c r="B2355" s="2" t="s">
        <v>73</v>
      </c>
      <c r="C2355" s="2" t="s">
        <v>75</v>
      </c>
      <c r="D2355" s="2" t="s">
        <v>364</v>
      </c>
      <c r="E2355" s="2" t="s">
        <v>412</v>
      </c>
      <c r="F2355" s="2" t="s">
        <v>54</v>
      </c>
      <c r="G2355" s="2" t="s">
        <v>478</v>
      </c>
      <c r="H2355" s="2" t="s">
        <v>377</v>
      </c>
      <c r="I2355" s="2">
        <v>55</v>
      </c>
      <c r="J2355" s="2">
        <v>0.79664570230607967</v>
      </c>
      <c r="K2355" s="2">
        <v>0.76923076923076927</v>
      </c>
      <c r="L2355" s="2">
        <v>0.82608695652173914</v>
      </c>
      <c r="M2355" s="2" t="s">
        <v>74</v>
      </c>
      <c r="N2355" s="2" t="s">
        <v>5266</v>
      </c>
      <c r="O2355" s="2" t="s">
        <v>5267</v>
      </c>
      <c r="P2355" s="2">
        <v>1.7</v>
      </c>
    </row>
    <row r="2356" spans="1:16" ht="15.75" customHeight="1" x14ac:dyDescent="0.25">
      <c r="A2356" s="2" t="s">
        <v>190</v>
      </c>
      <c r="B2356" s="2" t="s">
        <v>73</v>
      </c>
      <c r="C2356" s="2" t="s">
        <v>75</v>
      </c>
      <c r="D2356" s="2" t="s">
        <v>364</v>
      </c>
      <c r="E2356" s="2" t="s">
        <v>412</v>
      </c>
      <c r="F2356" s="2" t="s">
        <v>54</v>
      </c>
      <c r="G2356" s="2" t="s">
        <v>483</v>
      </c>
      <c r="H2356" s="2" t="s">
        <v>377</v>
      </c>
      <c r="I2356" s="2">
        <v>56</v>
      </c>
      <c r="J2356" s="2">
        <v>0.80503144654088055</v>
      </c>
      <c r="K2356" s="2">
        <v>0.77732793522267207</v>
      </c>
      <c r="L2356" s="2">
        <v>0.83478260869565213</v>
      </c>
      <c r="M2356" s="2" t="s">
        <v>74</v>
      </c>
      <c r="N2356" s="2" t="s">
        <v>5268</v>
      </c>
      <c r="O2356" s="2" t="s">
        <v>5269</v>
      </c>
      <c r="P2356" s="2">
        <v>1.3</v>
      </c>
    </row>
    <row r="2357" spans="1:16" ht="15.75" customHeight="1" x14ac:dyDescent="0.25">
      <c r="A2357" s="2" t="s">
        <v>190</v>
      </c>
      <c r="B2357" s="2" t="s">
        <v>73</v>
      </c>
      <c r="C2357" s="2" t="s">
        <v>75</v>
      </c>
      <c r="D2357" s="2" t="s">
        <v>364</v>
      </c>
      <c r="E2357" s="2" t="s">
        <v>412</v>
      </c>
      <c r="F2357" s="2" t="s">
        <v>54</v>
      </c>
      <c r="G2357" s="2" t="s">
        <v>488</v>
      </c>
      <c r="H2357" s="2" t="s">
        <v>377</v>
      </c>
      <c r="I2357" s="2">
        <v>57</v>
      </c>
      <c r="J2357" s="2">
        <v>0.81171548117154813</v>
      </c>
      <c r="K2357" s="2">
        <v>0.782258064516129</v>
      </c>
      <c r="L2357" s="2">
        <v>0.84347826086956523</v>
      </c>
      <c r="M2357" s="2" t="s">
        <v>74</v>
      </c>
      <c r="N2357" s="2" t="s">
        <v>5270</v>
      </c>
      <c r="O2357" s="2" t="s">
        <v>5271</v>
      </c>
      <c r="P2357" s="2">
        <v>1.3</v>
      </c>
    </row>
    <row r="2358" spans="1:16" ht="15.75" customHeight="1" x14ac:dyDescent="0.25">
      <c r="A2358" s="2" t="s">
        <v>190</v>
      </c>
      <c r="B2358" s="2" t="s">
        <v>73</v>
      </c>
      <c r="C2358" s="2" t="s">
        <v>75</v>
      </c>
      <c r="D2358" s="2" t="s">
        <v>364</v>
      </c>
      <c r="E2358" s="2" t="s">
        <v>412</v>
      </c>
      <c r="F2358" s="2" t="s">
        <v>54</v>
      </c>
      <c r="G2358" s="2" t="s">
        <v>493</v>
      </c>
      <c r="H2358" s="2" t="s">
        <v>377</v>
      </c>
      <c r="I2358" s="2">
        <v>58</v>
      </c>
      <c r="J2358" s="2">
        <v>0.80932203389830515</v>
      </c>
      <c r="K2358" s="2">
        <v>0.78925619834710747</v>
      </c>
      <c r="L2358" s="2">
        <v>0.83043478260869563</v>
      </c>
      <c r="M2358" s="2" t="s">
        <v>74</v>
      </c>
      <c r="N2358" s="2" t="s">
        <v>5272</v>
      </c>
      <c r="O2358" s="2" t="s">
        <v>5273</v>
      </c>
      <c r="P2358" s="2">
        <v>1.7</v>
      </c>
    </row>
    <row r="2359" spans="1:16" ht="15.75" customHeight="1" x14ac:dyDescent="0.25">
      <c r="A2359" s="2" t="s">
        <v>190</v>
      </c>
      <c r="B2359" s="2" t="s">
        <v>73</v>
      </c>
      <c r="C2359" s="2" t="s">
        <v>75</v>
      </c>
      <c r="D2359" s="2" t="s">
        <v>364</v>
      </c>
      <c r="E2359" s="2" t="s">
        <v>412</v>
      </c>
      <c r="F2359" s="2" t="s">
        <v>54</v>
      </c>
      <c r="G2359" s="2" t="s">
        <v>498</v>
      </c>
      <c r="H2359" s="2" t="s">
        <v>377</v>
      </c>
      <c r="I2359" s="2">
        <v>59</v>
      </c>
      <c r="J2359" s="2">
        <v>0.80761099365750522</v>
      </c>
      <c r="K2359" s="2">
        <v>0.78600823045267487</v>
      </c>
      <c r="L2359" s="2">
        <v>0.83043478260869563</v>
      </c>
      <c r="M2359" s="2" t="s">
        <v>74</v>
      </c>
      <c r="N2359" s="2" t="s">
        <v>5274</v>
      </c>
      <c r="O2359" s="2" t="s">
        <v>5275</v>
      </c>
      <c r="P2359" s="2">
        <v>1.3</v>
      </c>
    </row>
    <row r="2360" spans="1:16" ht="15.75" customHeight="1" x14ac:dyDescent="0.25">
      <c r="A2360" s="2" t="s">
        <v>190</v>
      </c>
      <c r="B2360" s="2" t="s">
        <v>73</v>
      </c>
      <c r="C2360" s="2" t="s">
        <v>75</v>
      </c>
      <c r="D2360" s="2" t="s">
        <v>364</v>
      </c>
      <c r="E2360" s="2" t="s">
        <v>412</v>
      </c>
      <c r="F2360" s="2" t="s">
        <v>54</v>
      </c>
      <c r="G2360" s="2" t="s">
        <v>503</v>
      </c>
      <c r="H2360" s="2" t="s">
        <v>377</v>
      </c>
      <c r="I2360" s="2">
        <v>60</v>
      </c>
      <c r="J2360" s="2">
        <v>0.810126582278481</v>
      </c>
      <c r="K2360" s="2">
        <v>0.78688524590163933</v>
      </c>
      <c r="L2360" s="2">
        <v>0.83478260869565213</v>
      </c>
      <c r="M2360" s="2" t="s">
        <v>74</v>
      </c>
      <c r="N2360" s="2" t="s">
        <v>5276</v>
      </c>
      <c r="O2360" s="2" t="s">
        <v>5277</v>
      </c>
      <c r="P2360" s="2">
        <v>1.3</v>
      </c>
    </row>
    <row r="2361" spans="1:16" ht="15.75" customHeight="1" x14ac:dyDescent="0.25">
      <c r="A2361" s="2" t="s">
        <v>190</v>
      </c>
      <c r="B2361" s="2" t="s">
        <v>73</v>
      </c>
      <c r="C2361" s="2" t="s">
        <v>75</v>
      </c>
      <c r="D2361" s="2" t="s">
        <v>364</v>
      </c>
      <c r="E2361" s="2" t="s">
        <v>412</v>
      </c>
      <c r="F2361" s="2" t="s">
        <v>54</v>
      </c>
      <c r="G2361" s="2" t="s">
        <v>508</v>
      </c>
      <c r="H2361" s="2" t="s">
        <v>377</v>
      </c>
      <c r="I2361" s="2">
        <v>61</v>
      </c>
      <c r="J2361" s="2">
        <v>0.81837160751565763</v>
      </c>
      <c r="K2361" s="2">
        <v>0.78714859437751006</v>
      </c>
      <c r="L2361" s="2">
        <v>0.85217391304347823</v>
      </c>
      <c r="M2361" s="2" t="s">
        <v>74</v>
      </c>
      <c r="N2361" s="2" t="s">
        <v>5278</v>
      </c>
      <c r="O2361" s="2" t="s">
        <v>5279</v>
      </c>
      <c r="P2361" s="2">
        <v>1.7</v>
      </c>
    </row>
    <row r="2362" spans="1:16" ht="15.75" customHeight="1" x14ac:dyDescent="0.25">
      <c r="A2362" s="2" t="s">
        <v>190</v>
      </c>
      <c r="B2362" s="2" t="s">
        <v>73</v>
      </c>
      <c r="C2362" s="2" t="s">
        <v>75</v>
      </c>
      <c r="D2362" s="2" t="s">
        <v>364</v>
      </c>
      <c r="E2362" s="2" t="s">
        <v>513</v>
      </c>
      <c r="F2362" s="2" t="s">
        <v>40</v>
      </c>
      <c r="G2362" s="2" t="s">
        <v>514</v>
      </c>
      <c r="H2362" s="2" t="s">
        <v>372</v>
      </c>
      <c r="I2362" s="2">
        <v>42</v>
      </c>
      <c r="J2362" s="2">
        <v>0.8100558659217878</v>
      </c>
      <c r="K2362" s="2">
        <v>0.76719576719576721</v>
      </c>
      <c r="L2362" s="2">
        <v>0.85798816568047342</v>
      </c>
      <c r="M2362" s="2" t="s">
        <v>74</v>
      </c>
      <c r="N2362" s="2" t="s">
        <v>5280</v>
      </c>
      <c r="O2362" s="2" t="s">
        <v>5281</v>
      </c>
      <c r="P2362" s="2">
        <v>1.6</v>
      </c>
    </row>
    <row r="2363" spans="1:16" ht="15.75" customHeight="1" x14ac:dyDescent="0.25">
      <c r="A2363" s="2" t="s">
        <v>190</v>
      </c>
      <c r="B2363" s="2" t="s">
        <v>73</v>
      </c>
      <c r="C2363" s="2" t="s">
        <v>75</v>
      </c>
      <c r="D2363" s="2" t="s">
        <v>364</v>
      </c>
      <c r="E2363" s="2" t="s">
        <v>513</v>
      </c>
      <c r="F2363" s="2" t="s">
        <v>40</v>
      </c>
      <c r="G2363" s="2" t="s">
        <v>519</v>
      </c>
      <c r="H2363" s="2" t="s">
        <v>372</v>
      </c>
      <c r="I2363" s="2">
        <v>43</v>
      </c>
      <c r="J2363" s="2">
        <v>0.83852691218130315</v>
      </c>
      <c r="K2363" s="2">
        <v>0.80434782608695654</v>
      </c>
      <c r="L2363" s="2">
        <v>0.87573964497041423</v>
      </c>
      <c r="M2363" s="2" t="s">
        <v>74</v>
      </c>
      <c r="N2363" s="2" t="s">
        <v>5282</v>
      </c>
      <c r="O2363" s="2" t="s">
        <v>5283</v>
      </c>
      <c r="P2363" s="2">
        <v>1.1000000000000001</v>
      </c>
    </row>
    <row r="2364" spans="1:16" ht="15.75" customHeight="1" x14ac:dyDescent="0.25">
      <c r="A2364" s="2" t="s">
        <v>190</v>
      </c>
      <c r="B2364" s="2" t="s">
        <v>73</v>
      </c>
      <c r="C2364" s="2" t="s">
        <v>75</v>
      </c>
      <c r="D2364" s="2" t="s">
        <v>364</v>
      </c>
      <c r="E2364" s="2" t="s">
        <v>513</v>
      </c>
      <c r="F2364" s="2" t="s">
        <v>40</v>
      </c>
      <c r="G2364" s="2" t="s">
        <v>524</v>
      </c>
      <c r="H2364" s="2" t="s">
        <v>372</v>
      </c>
      <c r="I2364" s="2">
        <v>44</v>
      </c>
      <c r="J2364" s="2">
        <v>0.82719546742209626</v>
      </c>
      <c r="K2364" s="2">
        <v>0.79347826086956519</v>
      </c>
      <c r="L2364" s="2">
        <v>0.86390532544378695</v>
      </c>
      <c r="M2364" s="2" t="s">
        <v>74</v>
      </c>
      <c r="N2364" s="2" t="s">
        <v>5284</v>
      </c>
      <c r="O2364" s="2" t="s">
        <v>5285</v>
      </c>
      <c r="P2364" s="2">
        <v>1.1000000000000001</v>
      </c>
    </row>
    <row r="2365" spans="1:16" ht="15.75" customHeight="1" x14ac:dyDescent="0.25">
      <c r="A2365" s="2" t="s">
        <v>190</v>
      </c>
      <c r="B2365" s="2" t="s">
        <v>73</v>
      </c>
      <c r="C2365" s="2" t="s">
        <v>75</v>
      </c>
      <c r="D2365" s="2" t="s">
        <v>364</v>
      </c>
      <c r="E2365" s="2" t="s">
        <v>513</v>
      </c>
      <c r="F2365" s="2" t="s">
        <v>40</v>
      </c>
      <c r="G2365" s="2" t="s">
        <v>529</v>
      </c>
      <c r="H2365" s="2" t="s">
        <v>372</v>
      </c>
      <c r="I2365" s="2">
        <v>45</v>
      </c>
      <c r="J2365" s="2">
        <v>0.83760683760683752</v>
      </c>
      <c r="K2365" s="2">
        <v>0.80769230769230771</v>
      </c>
      <c r="L2365" s="2">
        <v>0.86982248520710059</v>
      </c>
      <c r="M2365" s="2" t="s">
        <v>74</v>
      </c>
      <c r="N2365" s="2" t="s">
        <v>5286</v>
      </c>
      <c r="O2365" s="2" t="s">
        <v>5287</v>
      </c>
      <c r="P2365" s="2">
        <v>1.5</v>
      </c>
    </row>
    <row r="2366" spans="1:16" ht="15.75" customHeight="1" x14ac:dyDescent="0.25">
      <c r="A2366" s="2" t="s">
        <v>190</v>
      </c>
      <c r="B2366" s="2" t="s">
        <v>73</v>
      </c>
      <c r="C2366" s="2" t="s">
        <v>75</v>
      </c>
      <c r="D2366" s="2" t="s">
        <v>364</v>
      </c>
      <c r="E2366" s="2" t="s">
        <v>513</v>
      </c>
      <c r="F2366" s="2" t="s">
        <v>40</v>
      </c>
      <c r="G2366" s="2" t="s">
        <v>534</v>
      </c>
      <c r="H2366" s="2" t="s">
        <v>372</v>
      </c>
      <c r="I2366" s="2">
        <v>46</v>
      </c>
      <c r="J2366" s="2">
        <v>0.8472622478386167</v>
      </c>
      <c r="K2366" s="2">
        <v>0.8258426966292135</v>
      </c>
      <c r="L2366" s="2">
        <v>0.86982248520710059</v>
      </c>
      <c r="M2366" s="2" t="s">
        <v>74</v>
      </c>
      <c r="N2366" s="2" t="s">
        <v>5288</v>
      </c>
      <c r="O2366" s="2" t="s">
        <v>5289</v>
      </c>
      <c r="P2366" s="2">
        <v>1.1000000000000001</v>
      </c>
    </row>
    <row r="2367" spans="1:16" ht="15.75" customHeight="1" x14ac:dyDescent="0.25">
      <c r="A2367" s="2" t="s">
        <v>190</v>
      </c>
      <c r="B2367" s="2" t="s">
        <v>73</v>
      </c>
      <c r="C2367" s="2" t="s">
        <v>75</v>
      </c>
      <c r="D2367" s="2" t="s">
        <v>364</v>
      </c>
      <c r="E2367" s="2" t="s">
        <v>513</v>
      </c>
      <c r="F2367" s="2" t="s">
        <v>40</v>
      </c>
      <c r="G2367" s="2" t="s">
        <v>539</v>
      </c>
      <c r="H2367" s="2" t="s">
        <v>372</v>
      </c>
      <c r="I2367" s="2">
        <v>47</v>
      </c>
      <c r="J2367" s="2">
        <v>0.83428571428571441</v>
      </c>
      <c r="K2367" s="2">
        <v>0.8066298342541437</v>
      </c>
      <c r="L2367" s="2">
        <v>0.86390532544378695</v>
      </c>
      <c r="M2367" s="2" t="s">
        <v>74</v>
      </c>
      <c r="N2367" s="2" t="s">
        <v>5290</v>
      </c>
      <c r="O2367" s="2" t="s">
        <v>5291</v>
      </c>
      <c r="P2367" s="2">
        <v>1.1000000000000001</v>
      </c>
    </row>
    <row r="2368" spans="1:16" ht="15.75" customHeight="1" x14ac:dyDescent="0.25">
      <c r="A2368" s="2" t="s">
        <v>190</v>
      </c>
      <c r="B2368" s="2" t="s">
        <v>73</v>
      </c>
      <c r="C2368" s="2" t="s">
        <v>75</v>
      </c>
      <c r="D2368" s="2" t="s">
        <v>364</v>
      </c>
      <c r="E2368" s="2" t="s">
        <v>513</v>
      </c>
      <c r="F2368" s="2" t="s">
        <v>40</v>
      </c>
      <c r="G2368" s="2" t="s">
        <v>555</v>
      </c>
      <c r="H2368" s="2" t="s">
        <v>372</v>
      </c>
      <c r="I2368" s="2">
        <v>48</v>
      </c>
      <c r="J2368" s="2">
        <v>0.83286118980169965</v>
      </c>
      <c r="K2368" s="2">
        <v>0.79891304347826086</v>
      </c>
      <c r="L2368" s="2">
        <v>0.86982248520710059</v>
      </c>
      <c r="M2368" s="2" t="s">
        <v>74</v>
      </c>
      <c r="N2368" s="2" t="s">
        <v>5292</v>
      </c>
      <c r="O2368" s="2" t="s">
        <v>5293</v>
      </c>
      <c r="P2368" s="2">
        <v>1.1000000000000001</v>
      </c>
    </row>
    <row r="2369" spans="1:16" ht="15.75" customHeight="1" x14ac:dyDescent="0.25">
      <c r="A2369" s="2" t="s">
        <v>190</v>
      </c>
      <c r="B2369" s="2" t="s">
        <v>73</v>
      </c>
      <c r="C2369" s="2" t="s">
        <v>75</v>
      </c>
      <c r="D2369" s="2" t="s">
        <v>364</v>
      </c>
      <c r="E2369" s="2" t="s">
        <v>513</v>
      </c>
      <c r="F2369" s="2" t="s">
        <v>40</v>
      </c>
      <c r="G2369" s="2" t="s">
        <v>575</v>
      </c>
      <c r="H2369" s="2" t="s">
        <v>372</v>
      </c>
      <c r="I2369" s="2">
        <v>49</v>
      </c>
      <c r="J2369" s="2">
        <v>0.84269662921348309</v>
      </c>
      <c r="K2369" s="2">
        <v>0.80213903743315507</v>
      </c>
      <c r="L2369" s="2">
        <v>0.8875739644970414</v>
      </c>
      <c r="M2369" s="2" t="s">
        <v>74</v>
      </c>
      <c r="N2369" s="2" t="s">
        <v>5294</v>
      </c>
      <c r="O2369" s="2" t="s">
        <v>5295</v>
      </c>
      <c r="P2369" s="2">
        <v>1.5</v>
      </c>
    </row>
    <row r="2370" spans="1:16" ht="15.75" customHeight="1" x14ac:dyDescent="0.25">
      <c r="A2370" s="2" t="s">
        <v>190</v>
      </c>
      <c r="B2370" s="2" t="s">
        <v>73</v>
      </c>
      <c r="C2370" s="2" t="s">
        <v>75</v>
      </c>
      <c r="D2370" s="2" t="s">
        <v>364</v>
      </c>
      <c r="E2370" s="2" t="s">
        <v>513</v>
      </c>
      <c r="F2370" s="2" t="s">
        <v>40</v>
      </c>
      <c r="G2370" s="2" t="s">
        <v>589</v>
      </c>
      <c r="H2370" s="2" t="s">
        <v>372</v>
      </c>
      <c r="I2370" s="2">
        <v>50</v>
      </c>
      <c r="J2370" s="2">
        <v>0.84330484330484323</v>
      </c>
      <c r="K2370" s="2">
        <v>0.81318681318681318</v>
      </c>
      <c r="L2370" s="2">
        <v>0.87573964497041423</v>
      </c>
      <c r="M2370" s="2" t="s">
        <v>74</v>
      </c>
      <c r="N2370" s="2" t="s">
        <v>5296</v>
      </c>
      <c r="O2370" s="2" t="s">
        <v>5297</v>
      </c>
      <c r="P2370" s="2">
        <v>1.1000000000000001</v>
      </c>
    </row>
    <row r="2371" spans="1:16" ht="15.75" customHeight="1" x14ac:dyDescent="0.25">
      <c r="A2371" s="2" t="s">
        <v>190</v>
      </c>
      <c r="B2371" s="2" t="s">
        <v>73</v>
      </c>
      <c r="C2371" s="2" t="s">
        <v>75</v>
      </c>
      <c r="D2371" s="2" t="s">
        <v>364</v>
      </c>
      <c r="E2371" s="2" t="s">
        <v>513</v>
      </c>
      <c r="F2371" s="2" t="s">
        <v>40</v>
      </c>
      <c r="G2371" s="2" t="s">
        <v>603</v>
      </c>
      <c r="H2371" s="2" t="s">
        <v>372</v>
      </c>
      <c r="I2371" s="2">
        <v>51</v>
      </c>
      <c r="J2371" s="2">
        <v>0.84180790960451968</v>
      </c>
      <c r="K2371" s="2">
        <v>0.80540540540540539</v>
      </c>
      <c r="L2371" s="2">
        <v>0.88165680473372776</v>
      </c>
      <c r="M2371" s="2" t="s">
        <v>74</v>
      </c>
      <c r="N2371" s="2" t="s">
        <v>5298</v>
      </c>
      <c r="O2371" s="2" t="s">
        <v>5299</v>
      </c>
      <c r="P2371" s="2">
        <v>1.1000000000000001</v>
      </c>
    </row>
    <row r="2372" spans="1:16" ht="15.75" customHeight="1" x14ac:dyDescent="0.25">
      <c r="A2372" s="2" t="s">
        <v>190</v>
      </c>
      <c r="B2372" s="2" t="s">
        <v>73</v>
      </c>
      <c r="C2372" s="2" t="s">
        <v>75</v>
      </c>
      <c r="D2372" s="2" t="s">
        <v>364</v>
      </c>
      <c r="E2372" s="2" t="s">
        <v>513</v>
      </c>
      <c r="F2372" s="2" t="s">
        <v>40</v>
      </c>
      <c r="G2372" s="2" t="s">
        <v>622</v>
      </c>
      <c r="H2372" s="2" t="s">
        <v>372</v>
      </c>
      <c r="I2372" s="2">
        <v>52</v>
      </c>
      <c r="J2372" s="2">
        <v>0.85470085470085466</v>
      </c>
      <c r="K2372" s="2">
        <v>0.82417582417582413</v>
      </c>
      <c r="L2372" s="2">
        <v>0.8875739644970414</v>
      </c>
      <c r="M2372" s="2" t="s">
        <v>74</v>
      </c>
      <c r="N2372" s="2" t="s">
        <v>5300</v>
      </c>
      <c r="O2372" s="2" t="s">
        <v>5301</v>
      </c>
      <c r="P2372" s="2">
        <v>1.5</v>
      </c>
    </row>
    <row r="2373" spans="1:16" ht="15.75" customHeight="1" x14ac:dyDescent="0.25">
      <c r="A2373" s="2" t="s">
        <v>190</v>
      </c>
      <c r="B2373" s="2" t="s">
        <v>73</v>
      </c>
      <c r="C2373" s="2" t="s">
        <v>75</v>
      </c>
      <c r="D2373" s="2" t="s">
        <v>364</v>
      </c>
      <c r="E2373" s="2" t="s">
        <v>513</v>
      </c>
      <c r="F2373" s="2" t="s">
        <v>40</v>
      </c>
      <c r="G2373" s="2" t="s">
        <v>643</v>
      </c>
      <c r="H2373" s="2" t="s">
        <v>372</v>
      </c>
      <c r="I2373" s="2">
        <v>53</v>
      </c>
      <c r="J2373" s="2">
        <v>0.8595505617977528</v>
      </c>
      <c r="K2373" s="2">
        <v>0.81818181818181823</v>
      </c>
      <c r="L2373" s="2">
        <v>0.90532544378698221</v>
      </c>
      <c r="M2373" s="2" t="s">
        <v>74</v>
      </c>
      <c r="N2373" s="2" t="s">
        <v>5302</v>
      </c>
      <c r="O2373" s="2" t="s">
        <v>5303</v>
      </c>
      <c r="P2373" s="2">
        <v>1.1000000000000001</v>
      </c>
    </row>
    <row r="2374" spans="1:16" ht="15.75" customHeight="1" x14ac:dyDescent="0.25">
      <c r="A2374" s="2" t="s">
        <v>190</v>
      </c>
      <c r="B2374" s="2" t="s">
        <v>73</v>
      </c>
      <c r="C2374" s="2" t="s">
        <v>75</v>
      </c>
      <c r="D2374" s="2" t="s">
        <v>364</v>
      </c>
      <c r="E2374" s="2" t="s">
        <v>513</v>
      </c>
      <c r="F2374" s="2" t="s">
        <v>40</v>
      </c>
      <c r="G2374" s="2" t="s">
        <v>660</v>
      </c>
      <c r="H2374" s="2" t="s">
        <v>372</v>
      </c>
      <c r="I2374" s="2">
        <v>54</v>
      </c>
      <c r="J2374" s="2">
        <v>0.86039886039886049</v>
      </c>
      <c r="K2374" s="2">
        <v>0.82967032967032972</v>
      </c>
      <c r="L2374" s="2">
        <v>0.89349112426035504</v>
      </c>
      <c r="M2374" s="2" t="s">
        <v>74</v>
      </c>
      <c r="N2374" s="2" t="s">
        <v>5304</v>
      </c>
      <c r="O2374" s="2" t="s">
        <v>5305</v>
      </c>
      <c r="P2374" s="2">
        <v>1.1000000000000001</v>
      </c>
    </row>
    <row r="2375" spans="1:16" ht="15.75" customHeight="1" x14ac:dyDescent="0.25">
      <c r="A2375" s="2" t="s">
        <v>190</v>
      </c>
      <c r="B2375" s="2" t="s">
        <v>73</v>
      </c>
      <c r="C2375" s="2" t="s">
        <v>75</v>
      </c>
      <c r="D2375" s="2" t="s">
        <v>364</v>
      </c>
      <c r="E2375" s="2" t="s">
        <v>513</v>
      </c>
      <c r="F2375" s="2" t="s">
        <v>40</v>
      </c>
      <c r="G2375" s="2" t="s">
        <v>665</v>
      </c>
      <c r="H2375" s="2" t="s">
        <v>372</v>
      </c>
      <c r="I2375" s="2">
        <v>55</v>
      </c>
      <c r="J2375" s="2">
        <v>0.84330484330484323</v>
      </c>
      <c r="K2375" s="2">
        <v>0.81318681318681318</v>
      </c>
      <c r="L2375" s="2">
        <v>0.87573964497041423</v>
      </c>
      <c r="M2375" s="2" t="s">
        <v>74</v>
      </c>
      <c r="N2375" s="2" t="s">
        <v>5306</v>
      </c>
      <c r="O2375" s="2" t="s">
        <v>5307</v>
      </c>
      <c r="P2375" s="2">
        <v>1.1000000000000001</v>
      </c>
    </row>
    <row r="2376" spans="1:16" ht="15.75" customHeight="1" x14ac:dyDescent="0.25">
      <c r="A2376" s="2" t="s">
        <v>190</v>
      </c>
      <c r="B2376" s="2" t="s">
        <v>73</v>
      </c>
      <c r="C2376" s="2" t="s">
        <v>75</v>
      </c>
      <c r="D2376" s="2" t="s">
        <v>364</v>
      </c>
      <c r="E2376" s="2" t="s">
        <v>513</v>
      </c>
      <c r="F2376" s="2" t="s">
        <v>40</v>
      </c>
      <c r="G2376" s="2" t="s">
        <v>670</v>
      </c>
      <c r="H2376" s="2" t="s">
        <v>372</v>
      </c>
      <c r="I2376" s="2">
        <v>56</v>
      </c>
      <c r="J2376" s="2">
        <v>0.84705882352941175</v>
      </c>
      <c r="K2376" s="2">
        <v>0.84210526315789469</v>
      </c>
      <c r="L2376" s="2">
        <v>0.85207100591715978</v>
      </c>
      <c r="M2376" s="2" t="s">
        <v>74</v>
      </c>
      <c r="N2376" s="2" t="s">
        <v>5308</v>
      </c>
      <c r="O2376" s="2" t="s">
        <v>5309</v>
      </c>
      <c r="P2376" s="2">
        <v>1.6</v>
      </c>
    </row>
    <row r="2377" spans="1:16" ht="15.75" customHeight="1" x14ac:dyDescent="0.25">
      <c r="A2377" s="2" t="s">
        <v>190</v>
      </c>
      <c r="B2377" s="2" t="s">
        <v>73</v>
      </c>
      <c r="C2377" s="2" t="s">
        <v>75</v>
      </c>
      <c r="D2377" s="2" t="s">
        <v>364</v>
      </c>
      <c r="E2377" s="2" t="s">
        <v>513</v>
      </c>
      <c r="F2377" s="2" t="s">
        <v>40</v>
      </c>
      <c r="G2377" s="2" t="s">
        <v>675</v>
      </c>
      <c r="H2377" s="2" t="s">
        <v>372</v>
      </c>
      <c r="I2377" s="2">
        <v>57</v>
      </c>
      <c r="J2377" s="2">
        <v>0.82352941176470595</v>
      </c>
      <c r="K2377" s="2">
        <v>0.78191489361702127</v>
      </c>
      <c r="L2377" s="2">
        <v>0.86982248520710059</v>
      </c>
      <c r="M2377" s="2" t="s">
        <v>74</v>
      </c>
      <c r="N2377" s="2" t="s">
        <v>5310</v>
      </c>
      <c r="O2377" s="2" t="s">
        <v>5311</v>
      </c>
      <c r="P2377" s="2">
        <v>1.1000000000000001</v>
      </c>
    </row>
    <row r="2378" spans="1:16" ht="15.75" customHeight="1" x14ac:dyDescent="0.25">
      <c r="A2378" s="2" t="s">
        <v>190</v>
      </c>
      <c r="B2378" s="2" t="s">
        <v>73</v>
      </c>
      <c r="C2378" s="2" t="s">
        <v>75</v>
      </c>
      <c r="D2378" s="2" t="s">
        <v>364</v>
      </c>
      <c r="E2378" s="2" t="s">
        <v>513</v>
      </c>
      <c r="F2378" s="2" t="s">
        <v>40</v>
      </c>
      <c r="G2378" s="2" t="s">
        <v>680</v>
      </c>
      <c r="H2378" s="2" t="s">
        <v>372</v>
      </c>
      <c r="I2378" s="2">
        <v>58</v>
      </c>
      <c r="J2378" s="2">
        <v>0.84637681159420297</v>
      </c>
      <c r="K2378" s="2">
        <v>0.82954545454545459</v>
      </c>
      <c r="L2378" s="2">
        <v>0.86390532544378695</v>
      </c>
      <c r="M2378" s="2" t="s">
        <v>74</v>
      </c>
      <c r="N2378" s="2" t="s">
        <v>5312</v>
      </c>
      <c r="O2378" s="2" t="s">
        <v>5313</v>
      </c>
      <c r="P2378" s="2">
        <v>1.1000000000000001</v>
      </c>
    </row>
    <row r="2379" spans="1:16" ht="15.75" customHeight="1" x14ac:dyDescent="0.25">
      <c r="A2379" s="2" t="s">
        <v>190</v>
      </c>
      <c r="B2379" s="2" t="s">
        <v>73</v>
      </c>
      <c r="C2379" s="2" t="s">
        <v>75</v>
      </c>
      <c r="D2379" s="2" t="s">
        <v>364</v>
      </c>
      <c r="E2379" s="2" t="s">
        <v>513</v>
      </c>
      <c r="F2379" s="2" t="s">
        <v>40</v>
      </c>
      <c r="G2379" s="2" t="s">
        <v>685</v>
      </c>
      <c r="H2379" s="2" t="s">
        <v>372</v>
      </c>
      <c r="I2379" s="2">
        <v>59</v>
      </c>
      <c r="J2379" s="2">
        <v>0.84900284900284884</v>
      </c>
      <c r="K2379" s="2">
        <v>0.81868131868131866</v>
      </c>
      <c r="L2379" s="2">
        <v>0.88165680473372776</v>
      </c>
      <c r="M2379" s="2" t="s">
        <v>74</v>
      </c>
      <c r="N2379" s="2" t="s">
        <v>5314</v>
      </c>
      <c r="O2379" s="2" t="s">
        <v>5315</v>
      </c>
      <c r="P2379" s="2">
        <v>1.5</v>
      </c>
    </row>
    <row r="2380" spans="1:16" ht="15.75" customHeight="1" x14ac:dyDescent="0.25">
      <c r="A2380" s="2" t="s">
        <v>190</v>
      </c>
      <c r="B2380" s="2" t="s">
        <v>73</v>
      </c>
      <c r="C2380" s="2" t="s">
        <v>75</v>
      </c>
      <c r="D2380" s="2" t="s">
        <v>364</v>
      </c>
      <c r="E2380" s="2" t="s">
        <v>513</v>
      </c>
      <c r="F2380" s="2" t="s">
        <v>40</v>
      </c>
      <c r="G2380" s="2" t="s">
        <v>690</v>
      </c>
      <c r="H2380" s="2" t="s">
        <v>372</v>
      </c>
      <c r="I2380" s="2">
        <v>60</v>
      </c>
      <c r="J2380" s="2">
        <v>0.82681564245810057</v>
      </c>
      <c r="K2380" s="2">
        <v>0.78306878306878303</v>
      </c>
      <c r="L2380" s="2">
        <v>0.87573964497041423</v>
      </c>
      <c r="M2380" s="2" t="s">
        <v>74</v>
      </c>
      <c r="N2380" s="2" t="s">
        <v>5316</v>
      </c>
      <c r="O2380" s="2" t="s">
        <v>5317</v>
      </c>
      <c r="P2380" s="2">
        <v>1.1000000000000001</v>
      </c>
    </row>
    <row r="2381" spans="1:16" ht="15.75" customHeight="1" x14ac:dyDescent="0.25">
      <c r="A2381" s="2" t="s">
        <v>190</v>
      </c>
      <c r="B2381" s="2" t="s">
        <v>73</v>
      </c>
      <c r="C2381" s="2" t="s">
        <v>75</v>
      </c>
      <c r="D2381" s="2" t="s">
        <v>364</v>
      </c>
      <c r="E2381" s="2" t="s">
        <v>513</v>
      </c>
      <c r="F2381" s="2" t="s">
        <v>40</v>
      </c>
      <c r="G2381" s="2" t="s">
        <v>695</v>
      </c>
      <c r="H2381" s="2" t="s">
        <v>372</v>
      </c>
      <c r="I2381" s="2">
        <v>61</v>
      </c>
      <c r="J2381" s="2">
        <v>0.84482758620689657</v>
      </c>
      <c r="K2381" s="2">
        <v>0.82122905027932958</v>
      </c>
      <c r="L2381" s="2">
        <v>0.86982248520710059</v>
      </c>
      <c r="M2381" s="2" t="s">
        <v>74</v>
      </c>
      <c r="N2381" s="2" t="s">
        <v>5318</v>
      </c>
      <c r="O2381" s="2" t="s">
        <v>5319</v>
      </c>
      <c r="P2381" s="2">
        <v>1.1000000000000001</v>
      </c>
    </row>
    <row r="2382" spans="1:16" ht="15.75" customHeight="1" x14ac:dyDescent="0.25">
      <c r="A2382" s="2" t="s">
        <v>190</v>
      </c>
      <c r="B2382" s="2" t="s">
        <v>73</v>
      </c>
      <c r="C2382" s="2" t="s">
        <v>75</v>
      </c>
      <c r="D2382" s="2" t="s">
        <v>364</v>
      </c>
      <c r="E2382" s="2" t="s">
        <v>700</v>
      </c>
      <c r="F2382" s="2" t="s">
        <v>47</v>
      </c>
      <c r="G2382" s="2" t="s">
        <v>701</v>
      </c>
      <c r="H2382" s="2" t="s">
        <v>366</v>
      </c>
      <c r="I2382" s="2">
        <v>42</v>
      </c>
      <c r="J2382" s="2">
        <v>0.83741648106904221</v>
      </c>
      <c r="K2382" s="2">
        <v>0.82819383259911894</v>
      </c>
      <c r="L2382" s="2">
        <v>0.84684684684684686</v>
      </c>
      <c r="M2382" s="2" t="s">
        <v>74</v>
      </c>
      <c r="N2382" s="2" t="s">
        <v>5320</v>
      </c>
      <c r="O2382" s="2" t="s">
        <v>5321</v>
      </c>
      <c r="P2382" s="2">
        <v>2</v>
      </c>
    </row>
    <row r="2383" spans="1:16" ht="15.75" customHeight="1" x14ac:dyDescent="0.25">
      <c r="A2383" s="2" t="s">
        <v>190</v>
      </c>
      <c r="B2383" s="2" t="s">
        <v>73</v>
      </c>
      <c r="C2383" s="2" t="s">
        <v>75</v>
      </c>
      <c r="D2383" s="2" t="s">
        <v>364</v>
      </c>
      <c r="E2383" s="2" t="s">
        <v>700</v>
      </c>
      <c r="F2383" s="2" t="s">
        <v>47</v>
      </c>
      <c r="G2383" s="2" t="s">
        <v>706</v>
      </c>
      <c r="H2383" s="2" t="s">
        <v>366</v>
      </c>
      <c r="I2383" s="2">
        <v>43</v>
      </c>
      <c r="J2383" s="2">
        <v>0.85393258426966301</v>
      </c>
      <c r="K2383" s="2">
        <v>0.85201793721973096</v>
      </c>
      <c r="L2383" s="2">
        <v>0.85585585585585588</v>
      </c>
      <c r="M2383" s="2" t="s">
        <v>74</v>
      </c>
      <c r="N2383" s="2" t="s">
        <v>5322</v>
      </c>
      <c r="O2383" s="2" t="s">
        <v>5323</v>
      </c>
      <c r="P2383" s="2">
        <v>1.7</v>
      </c>
    </row>
    <row r="2384" spans="1:16" ht="15.75" customHeight="1" x14ac:dyDescent="0.25">
      <c r="A2384" s="2" t="s">
        <v>190</v>
      </c>
      <c r="B2384" s="2" t="s">
        <v>73</v>
      </c>
      <c r="C2384" s="2" t="s">
        <v>75</v>
      </c>
      <c r="D2384" s="2" t="s">
        <v>364</v>
      </c>
      <c r="E2384" s="2" t="s">
        <v>700</v>
      </c>
      <c r="F2384" s="2" t="s">
        <v>47</v>
      </c>
      <c r="G2384" s="2" t="s">
        <v>711</v>
      </c>
      <c r="H2384" s="2" t="s">
        <v>366</v>
      </c>
      <c r="I2384" s="2">
        <v>44</v>
      </c>
      <c r="J2384" s="2">
        <v>0.84444444444444455</v>
      </c>
      <c r="K2384" s="2">
        <v>0.83333333333333337</v>
      </c>
      <c r="L2384" s="2">
        <v>0.85585585585585588</v>
      </c>
      <c r="M2384" s="2" t="s">
        <v>74</v>
      </c>
      <c r="N2384" s="2" t="s">
        <v>5324</v>
      </c>
      <c r="O2384" s="2" t="s">
        <v>5325</v>
      </c>
      <c r="P2384" s="2">
        <v>1.3</v>
      </c>
    </row>
    <row r="2385" spans="1:16" ht="15.75" customHeight="1" x14ac:dyDescent="0.25">
      <c r="A2385" s="2" t="s">
        <v>190</v>
      </c>
      <c r="B2385" s="2" t="s">
        <v>73</v>
      </c>
      <c r="C2385" s="2" t="s">
        <v>75</v>
      </c>
      <c r="D2385" s="2" t="s">
        <v>364</v>
      </c>
      <c r="E2385" s="2" t="s">
        <v>700</v>
      </c>
      <c r="F2385" s="2" t="s">
        <v>47</v>
      </c>
      <c r="G2385" s="2" t="s">
        <v>716</v>
      </c>
      <c r="H2385" s="2" t="s">
        <v>366</v>
      </c>
      <c r="I2385" s="2">
        <v>45</v>
      </c>
      <c r="J2385" s="2">
        <v>0.83628318584070793</v>
      </c>
      <c r="K2385" s="2">
        <v>0.82173913043478264</v>
      </c>
      <c r="L2385" s="2">
        <v>0.85135135135135132</v>
      </c>
      <c r="M2385" s="2" t="s">
        <v>74</v>
      </c>
      <c r="N2385" s="2" t="s">
        <v>5326</v>
      </c>
      <c r="O2385" s="2" t="s">
        <v>5327</v>
      </c>
      <c r="P2385" s="2">
        <v>1.7</v>
      </c>
    </row>
    <row r="2386" spans="1:16" ht="15.75" customHeight="1" x14ac:dyDescent="0.25">
      <c r="A2386" s="2" t="s">
        <v>190</v>
      </c>
      <c r="B2386" s="2" t="s">
        <v>73</v>
      </c>
      <c r="C2386" s="2" t="s">
        <v>75</v>
      </c>
      <c r="D2386" s="2" t="s">
        <v>364</v>
      </c>
      <c r="E2386" s="2" t="s">
        <v>700</v>
      </c>
      <c r="F2386" s="2" t="s">
        <v>47</v>
      </c>
      <c r="G2386" s="2" t="s">
        <v>721</v>
      </c>
      <c r="H2386" s="2" t="s">
        <v>366</v>
      </c>
      <c r="I2386" s="2">
        <v>46</v>
      </c>
      <c r="J2386" s="2">
        <v>0.83443708609271516</v>
      </c>
      <c r="K2386" s="2">
        <v>0.81818181818181823</v>
      </c>
      <c r="L2386" s="2">
        <v>0.85135135135135132</v>
      </c>
      <c r="M2386" s="2" t="s">
        <v>74</v>
      </c>
      <c r="N2386" s="2" t="s">
        <v>5328</v>
      </c>
      <c r="O2386" s="2" t="s">
        <v>5329</v>
      </c>
      <c r="P2386" s="2">
        <v>1.3</v>
      </c>
    </row>
    <row r="2387" spans="1:16" ht="15.75" customHeight="1" x14ac:dyDescent="0.25">
      <c r="A2387" s="2" t="s">
        <v>190</v>
      </c>
      <c r="B2387" s="2" t="s">
        <v>73</v>
      </c>
      <c r="C2387" s="2" t="s">
        <v>75</v>
      </c>
      <c r="D2387" s="2" t="s">
        <v>364</v>
      </c>
      <c r="E2387" s="2" t="s">
        <v>700</v>
      </c>
      <c r="F2387" s="2" t="s">
        <v>47</v>
      </c>
      <c r="G2387" s="2" t="s">
        <v>726</v>
      </c>
      <c r="H2387" s="2" t="s">
        <v>366</v>
      </c>
      <c r="I2387" s="2">
        <v>47</v>
      </c>
      <c r="J2387" s="2">
        <v>0.84753363228699541</v>
      </c>
      <c r="K2387" s="2">
        <v>0.84375</v>
      </c>
      <c r="L2387" s="2">
        <v>0.85135135135135132</v>
      </c>
      <c r="M2387" s="2" t="s">
        <v>74</v>
      </c>
      <c r="N2387" s="2" t="s">
        <v>5330</v>
      </c>
      <c r="O2387" s="2" t="s">
        <v>5331</v>
      </c>
      <c r="P2387" s="2">
        <v>1.3</v>
      </c>
    </row>
    <row r="2388" spans="1:16" ht="15.75" customHeight="1" x14ac:dyDescent="0.25">
      <c r="A2388" s="2" t="s">
        <v>190</v>
      </c>
      <c r="B2388" s="2" t="s">
        <v>73</v>
      </c>
      <c r="C2388" s="2" t="s">
        <v>75</v>
      </c>
      <c r="D2388" s="2" t="s">
        <v>364</v>
      </c>
      <c r="E2388" s="2" t="s">
        <v>700</v>
      </c>
      <c r="F2388" s="2" t="s">
        <v>47</v>
      </c>
      <c r="G2388" s="2" t="s">
        <v>731</v>
      </c>
      <c r="H2388" s="2" t="s">
        <v>366</v>
      </c>
      <c r="I2388" s="2">
        <v>48</v>
      </c>
      <c r="J2388" s="2">
        <v>0.84768211920529801</v>
      </c>
      <c r="K2388" s="2">
        <v>0.83116883116883122</v>
      </c>
      <c r="L2388" s="2">
        <v>0.86486486486486491</v>
      </c>
      <c r="M2388" s="2" t="s">
        <v>74</v>
      </c>
      <c r="N2388" s="2" t="s">
        <v>5332</v>
      </c>
      <c r="O2388" s="2" t="s">
        <v>5333</v>
      </c>
      <c r="P2388" s="2">
        <v>1.7</v>
      </c>
    </row>
    <row r="2389" spans="1:16" ht="15.75" customHeight="1" x14ac:dyDescent="0.25">
      <c r="A2389" s="2" t="s">
        <v>190</v>
      </c>
      <c r="B2389" s="2" t="s">
        <v>73</v>
      </c>
      <c r="C2389" s="2" t="s">
        <v>75</v>
      </c>
      <c r="D2389" s="2" t="s">
        <v>364</v>
      </c>
      <c r="E2389" s="2" t="s">
        <v>700</v>
      </c>
      <c r="F2389" s="2" t="s">
        <v>47</v>
      </c>
      <c r="G2389" s="2" t="s">
        <v>736</v>
      </c>
      <c r="H2389" s="2" t="s">
        <v>366</v>
      </c>
      <c r="I2389" s="2">
        <v>49</v>
      </c>
      <c r="J2389" s="2">
        <v>0.84875846501128682</v>
      </c>
      <c r="K2389" s="2">
        <v>0.85067873303167418</v>
      </c>
      <c r="L2389" s="2">
        <v>0.84684684684684686</v>
      </c>
      <c r="M2389" s="2" t="s">
        <v>74</v>
      </c>
      <c r="N2389" s="2" t="s">
        <v>5334</v>
      </c>
      <c r="O2389" s="2" t="s">
        <v>5335</v>
      </c>
      <c r="P2389" s="2">
        <v>1.3</v>
      </c>
    </row>
    <row r="2390" spans="1:16" ht="15.75" customHeight="1" x14ac:dyDescent="0.25">
      <c r="A2390" s="2" t="s">
        <v>190</v>
      </c>
      <c r="B2390" s="2" t="s">
        <v>73</v>
      </c>
      <c r="C2390" s="2" t="s">
        <v>75</v>
      </c>
      <c r="D2390" s="2" t="s">
        <v>364</v>
      </c>
      <c r="E2390" s="2" t="s">
        <v>700</v>
      </c>
      <c r="F2390" s="2" t="s">
        <v>47</v>
      </c>
      <c r="G2390" s="2" t="s">
        <v>741</v>
      </c>
      <c r="H2390" s="2" t="s">
        <v>366</v>
      </c>
      <c r="I2390" s="2">
        <v>50</v>
      </c>
      <c r="J2390" s="2">
        <v>0.85011185682326629</v>
      </c>
      <c r="K2390" s="2">
        <v>0.84444444444444444</v>
      </c>
      <c r="L2390" s="2">
        <v>0.85585585585585588</v>
      </c>
      <c r="M2390" s="2" t="s">
        <v>74</v>
      </c>
      <c r="N2390" s="2" t="s">
        <v>5336</v>
      </c>
      <c r="O2390" s="2" t="s">
        <v>5337</v>
      </c>
      <c r="P2390" s="2">
        <v>1.3</v>
      </c>
    </row>
    <row r="2391" spans="1:16" ht="15.75" customHeight="1" x14ac:dyDescent="0.25">
      <c r="A2391" s="2" t="s">
        <v>190</v>
      </c>
      <c r="B2391" s="2" t="s">
        <v>73</v>
      </c>
      <c r="C2391" s="2" t="s">
        <v>75</v>
      </c>
      <c r="D2391" s="2" t="s">
        <v>364</v>
      </c>
      <c r="E2391" s="2" t="s">
        <v>700</v>
      </c>
      <c r="F2391" s="2" t="s">
        <v>47</v>
      </c>
      <c r="G2391" s="2" t="s">
        <v>746</v>
      </c>
      <c r="H2391" s="2" t="s">
        <v>366</v>
      </c>
      <c r="I2391" s="2">
        <v>51</v>
      </c>
      <c r="J2391" s="2">
        <v>0.8507795100222717</v>
      </c>
      <c r="K2391" s="2">
        <v>0.84140969162995594</v>
      </c>
      <c r="L2391" s="2">
        <v>0.86036036036036034</v>
      </c>
      <c r="M2391" s="2" t="s">
        <v>74</v>
      </c>
      <c r="N2391" s="2" t="s">
        <v>5338</v>
      </c>
      <c r="O2391" s="2" t="s">
        <v>5339</v>
      </c>
      <c r="P2391" s="2">
        <v>1.7</v>
      </c>
    </row>
    <row r="2392" spans="1:16" ht="15.75" customHeight="1" x14ac:dyDescent="0.25">
      <c r="A2392" s="2" t="s">
        <v>190</v>
      </c>
      <c r="B2392" s="2" t="s">
        <v>73</v>
      </c>
      <c r="C2392" s="2" t="s">
        <v>75</v>
      </c>
      <c r="D2392" s="2" t="s">
        <v>364</v>
      </c>
      <c r="E2392" s="2" t="s">
        <v>700</v>
      </c>
      <c r="F2392" s="2" t="s">
        <v>47</v>
      </c>
      <c r="G2392" s="2" t="s">
        <v>751</v>
      </c>
      <c r="H2392" s="2" t="s">
        <v>366</v>
      </c>
      <c r="I2392" s="2">
        <v>52</v>
      </c>
      <c r="J2392" s="2">
        <v>0.85144124168514423</v>
      </c>
      <c r="K2392" s="2">
        <v>0.83842794759825323</v>
      </c>
      <c r="L2392" s="2">
        <v>0.86486486486486491</v>
      </c>
      <c r="M2392" s="2" t="s">
        <v>74</v>
      </c>
      <c r="N2392" s="2" t="s">
        <v>5340</v>
      </c>
      <c r="O2392" s="2" t="s">
        <v>5341</v>
      </c>
      <c r="P2392" s="2">
        <v>1.3</v>
      </c>
    </row>
    <row r="2393" spans="1:16" ht="15.75" customHeight="1" x14ac:dyDescent="0.25">
      <c r="A2393" s="2" t="s">
        <v>190</v>
      </c>
      <c r="B2393" s="2" t="s">
        <v>73</v>
      </c>
      <c r="C2393" s="2" t="s">
        <v>75</v>
      </c>
      <c r="D2393" s="2" t="s">
        <v>364</v>
      </c>
      <c r="E2393" s="2" t="s">
        <v>700</v>
      </c>
      <c r="F2393" s="2" t="s">
        <v>47</v>
      </c>
      <c r="G2393" s="2" t="s">
        <v>756</v>
      </c>
      <c r="H2393" s="2" t="s">
        <v>366</v>
      </c>
      <c r="I2393" s="2">
        <v>53</v>
      </c>
      <c r="J2393" s="2">
        <v>0.85144124168514423</v>
      </c>
      <c r="K2393" s="2">
        <v>0.83842794759825323</v>
      </c>
      <c r="L2393" s="2">
        <v>0.86486486486486491</v>
      </c>
      <c r="M2393" s="2" t="s">
        <v>74</v>
      </c>
      <c r="N2393" s="2" t="s">
        <v>5342</v>
      </c>
      <c r="O2393" s="2" t="s">
        <v>5343</v>
      </c>
      <c r="P2393" s="2">
        <v>1.3</v>
      </c>
    </row>
    <row r="2394" spans="1:16" ht="15.75" customHeight="1" x14ac:dyDescent="0.25">
      <c r="A2394" s="2" t="s">
        <v>190</v>
      </c>
      <c r="B2394" s="2" t="s">
        <v>73</v>
      </c>
      <c r="C2394" s="2" t="s">
        <v>75</v>
      </c>
      <c r="D2394" s="2" t="s">
        <v>364</v>
      </c>
      <c r="E2394" s="2" t="s">
        <v>700</v>
      </c>
      <c r="F2394" s="2" t="s">
        <v>47</v>
      </c>
      <c r="G2394" s="2" t="s">
        <v>761</v>
      </c>
      <c r="H2394" s="2" t="s">
        <v>366</v>
      </c>
      <c r="I2394" s="2">
        <v>54</v>
      </c>
      <c r="J2394" s="2">
        <v>0.84955752212389379</v>
      </c>
      <c r="K2394" s="2">
        <v>0.83478260869565213</v>
      </c>
      <c r="L2394" s="2">
        <v>0.86486486486486491</v>
      </c>
      <c r="M2394" s="2" t="s">
        <v>74</v>
      </c>
      <c r="N2394" s="2" t="s">
        <v>5344</v>
      </c>
      <c r="O2394" s="2" t="s">
        <v>5345</v>
      </c>
      <c r="P2394" s="2">
        <v>1.3</v>
      </c>
    </row>
    <row r="2395" spans="1:16" ht="15.75" customHeight="1" x14ac:dyDescent="0.25">
      <c r="A2395" s="2" t="s">
        <v>190</v>
      </c>
      <c r="B2395" s="2" t="s">
        <v>73</v>
      </c>
      <c r="C2395" s="2" t="s">
        <v>75</v>
      </c>
      <c r="D2395" s="2" t="s">
        <v>364</v>
      </c>
      <c r="E2395" s="2" t="s">
        <v>700</v>
      </c>
      <c r="F2395" s="2" t="s">
        <v>47</v>
      </c>
      <c r="G2395" s="2" t="s">
        <v>766</v>
      </c>
      <c r="H2395" s="2" t="s">
        <v>366</v>
      </c>
      <c r="I2395" s="2">
        <v>55</v>
      </c>
      <c r="J2395" s="2">
        <v>0.8616071428571429</v>
      </c>
      <c r="K2395" s="2">
        <v>0.85398230088495575</v>
      </c>
      <c r="L2395" s="2">
        <v>0.86936936936936937</v>
      </c>
      <c r="M2395" s="2" t="s">
        <v>74</v>
      </c>
      <c r="N2395" s="2" t="s">
        <v>5346</v>
      </c>
      <c r="O2395" s="2" t="s">
        <v>5347</v>
      </c>
      <c r="P2395" s="2">
        <v>1.7</v>
      </c>
    </row>
    <row r="2396" spans="1:16" ht="15.75" customHeight="1" x14ac:dyDescent="0.25">
      <c r="A2396" s="2" t="s">
        <v>190</v>
      </c>
      <c r="B2396" s="2" t="s">
        <v>73</v>
      </c>
      <c r="C2396" s="2" t="s">
        <v>75</v>
      </c>
      <c r="D2396" s="2" t="s">
        <v>364</v>
      </c>
      <c r="E2396" s="2" t="s">
        <v>700</v>
      </c>
      <c r="F2396" s="2" t="s">
        <v>47</v>
      </c>
      <c r="G2396" s="2" t="s">
        <v>771</v>
      </c>
      <c r="H2396" s="2" t="s">
        <v>366</v>
      </c>
      <c r="I2396" s="2">
        <v>56</v>
      </c>
      <c r="J2396" s="2">
        <v>0.84187082405345204</v>
      </c>
      <c r="K2396" s="2">
        <v>0.83259911894273131</v>
      </c>
      <c r="L2396" s="2">
        <v>0.85135135135135132</v>
      </c>
      <c r="M2396" s="2" t="s">
        <v>74</v>
      </c>
      <c r="N2396" s="2" t="s">
        <v>5348</v>
      </c>
      <c r="O2396" s="2" t="s">
        <v>5349</v>
      </c>
      <c r="P2396" s="2">
        <v>1.3</v>
      </c>
    </row>
    <row r="2397" spans="1:16" ht="15.75" customHeight="1" x14ac:dyDescent="0.25">
      <c r="A2397" s="2" t="s">
        <v>190</v>
      </c>
      <c r="B2397" s="2" t="s">
        <v>73</v>
      </c>
      <c r="C2397" s="2" t="s">
        <v>75</v>
      </c>
      <c r="D2397" s="2" t="s">
        <v>364</v>
      </c>
      <c r="E2397" s="2" t="s">
        <v>700</v>
      </c>
      <c r="F2397" s="2" t="s">
        <v>47</v>
      </c>
      <c r="G2397" s="2" t="s">
        <v>776</v>
      </c>
      <c r="H2397" s="2" t="s">
        <v>366</v>
      </c>
      <c r="I2397" s="2">
        <v>57</v>
      </c>
      <c r="J2397" s="2">
        <v>0.84513274336283184</v>
      </c>
      <c r="K2397" s="2">
        <v>0.83043478260869563</v>
      </c>
      <c r="L2397" s="2">
        <v>0.86036036036036034</v>
      </c>
      <c r="M2397" s="2" t="s">
        <v>74</v>
      </c>
      <c r="N2397" s="2" t="s">
        <v>5350</v>
      </c>
      <c r="O2397" s="2" t="s">
        <v>5351</v>
      </c>
      <c r="P2397" s="2">
        <v>1.3</v>
      </c>
    </row>
    <row r="2398" spans="1:16" ht="15.75" customHeight="1" x14ac:dyDescent="0.25">
      <c r="A2398" s="2" t="s">
        <v>190</v>
      </c>
      <c r="B2398" s="2" t="s">
        <v>73</v>
      </c>
      <c r="C2398" s="2" t="s">
        <v>75</v>
      </c>
      <c r="D2398" s="2" t="s">
        <v>364</v>
      </c>
      <c r="E2398" s="2" t="s">
        <v>700</v>
      </c>
      <c r="F2398" s="2" t="s">
        <v>47</v>
      </c>
      <c r="G2398" s="2" t="s">
        <v>781</v>
      </c>
      <c r="H2398" s="2" t="s">
        <v>366</v>
      </c>
      <c r="I2398" s="2">
        <v>58</v>
      </c>
      <c r="J2398" s="2">
        <v>0.83668903803132</v>
      </c>
      <c r="K2398" s="2">
        <v>0.83111111111111113</v>
      </c>
      <c r="L2398" s="2">
        <v>0.84234234234234229</v>
      </c>
      <c r="M2398" s="2" t="s">
        <v>74</v>
      </c>
      <c r="N2398" s="2" t="s">
        <v>5352</v>
      </c>
      <c r="O2398" s="2" t="s">
        <v>5353</v>
      </c>
      <c r="P2398" s="2">
        <v>1.7</v>
      </c>
    </row>
    <row r="2399" spans="1:16" ht="15.75" customHeight="1" x14ac:dyDescent="0.25">
      <c r="A2399" s="2" t="s">
        <v>190</v>
      </c>
      <c r="B2399" s="2" t="s">
        <v>73</v>
      </c>
      <c r="C2399" s="2" t="s">
        <v>75</v>
      </c>
      <c r="D2399" s="2" t="s">
        <v>364</v>
      </c>
      <c r="E2399" s="2" t="s">
        <v>700</v>
      </c>
      <c r="F2399" s="2" t="s">
        <v>47</v>
      </c>
      <c r="G2399" s="2" t="s">
        <v>786</v>
      </c>
      <c r="H2399" s="2" t="s">
        <v>366</v>
      </c>
      <c r="I2399" s="2">
        <v>59</v>
      </c>
      <c r="J2399" s="2">
        <v>0.84140969162995594</v>
      </c>
      <c r="K2399" s="2">
        <v>0.82327586206896552</v>
      </c>
      <c r="L2399" s="2">
        <v>0.86036036036036034</v>
      </c>
      <c r="M2399" s="2" t="s">
        <v>74</v>
      </c>
      <c r="N2399" s="2" t="s">
        <v>5354</v>
      </c>
      <c r="O2399" s="2" t="s">
        <v>5355</v>
      </c>
      <c r="P2399" s="2">
        <v>1.3</v>
      </c>
    </row>
    <row r="2400" spans="1:16" ht="15.75" customHeight="1" x14ac:dyDescent="0.25">
      <c r="A2400" s="2" t="s">
        <v>190</v>
      </c>
      <c r="B2400" s="2" t="s">
        <v>73</v>
      </c>
      <c r="C2400" s="2" t="s">
        <v>75</v>
      </c>
      <c r="D2400" s="2" t="s">
        <v>364</v>
      </c>
      <c r="E2400" s="2" t="s">
        <v>700</v>
      </c>
      <c r="F2400" s="2" t="s">
        <v>47</v>
      </c>
      <c r="G2400" s="2" t="s">
        <v>791</v>
      </c>
      <c r="H2400" s="2" t="s">
        <v>366</v>
      </c>
      <c r="I2400" s="2">
        <v>60</v>
      </c>
      <c r="J2400" s="2">
        <v>0.8392857142857143</v>
      </c>
      <c r="K2400" s="2">
        <v>0.83185840707964598</v>
      </c>
      <c r="L2400" s="2">
        <v>0.84684684684684686</v>
      </c>
      <c r="M2400" s="2" t="s">
        <v>74</v>
      </c>
      <c r="N2400" s="2" t="s">
        <v>5356</v>
      </c>
      <c r="O2400" s="2" t="s">
        <v>5357</v>
      </c>
      <c r="P2400" s="2">
        <v>1.7</v>
      </c>
    </row>
    <row r="2401" spans="1:16" ht="15.75" customHeight="1" x14ac:dyDescent="0.25">
      <c r="A2401" s="2" t="s">
        <v>190</v>
      </c>
      <c r="B2401" s="2" t="s">
        <v>73</v>
      </c>
      <c r="C2401" s="2" t="s">
        <v>75</v>
      </c>
      <c r="D2401" s="2" t="s">
        <v>364</v>
      </c>
      <c r="E2401" s="2" t="s">
        <v>700</v>
      </c>
      <c r="F2401" s="2" t="s">
        <v>47</v>
      </c>
      <c r="G2401" s="2" t="s">
        <v>796</v>
      </c>
      <c r="H2401" s="2" t="s">
        <v>366</v>
      </c>
      <c r="I2401" s="2">
        <v>61</v>
      </c>
      <c r="J2401" s="2">
        <v>0.86230248306997748</v>
      </c>
      <c r="K2401" s="2">
        <v>0.86425339366515841</v>
      </c>
      <c r="L2401" s="2">
        <v>0.86036036036036034</v>
      </c>
      <c r="M2401" s="2" t="s">
        <v>74</v>
      </c>
      <c r="N2401" s="2" t="s">
        <v>5358</v>
      </c>
      <c r="O2401" s="2" t="s">
        <v>5359</v>
      </c>
      <c r="P2401" s="2">
        <v>1.3</v>
      </c>
    </row>
    <row r="2402" spans="1:16" ht="15.75" customHeight="1" x14ac:dyDescent="0.25">
      <c r="A2402" s="2" t="s">
        <v>19</v>
      </c>
      <c r="B2402" s="2" t="s">
        <v>81</v>
      </c>
      <c r="C2402" s="2" t="s">
        <v>82</v>
      </c>
      <c r="D2402" s="2" t="s">
        <v>55</v>
      </c>
      <c r="E2402" s="2" t="s">
        <v>57</v>
      </c>
      <c r="F2402" s="2" t="s">
        <v>32</v>
      </c>
      <c r="G2402" s="2" t="s">
        <v>59</v>
      </c>
      <c r="H2402" s="2" t="s">
        <v>61</v>
      </c>
      <c r="I2402" s="2">
        <v>42</v>
      </c>
      <c r="J2402" s="2">
        <v>0.73360655737704927</v>
      </c>
      <c r="K2402" s="2">
        <v>0.69649805447470814</v>
      </c>
      <c r="L2402" s="2">
        <v>0.77489177489177485</v>
      </c>
      <c r="M2402" s="2" t="s">
        <v>74</v>
      </c>
      <c r="N2402" s="2" t="s">
        <v>5360</v>
      </c>
      <c r="O2402" s="2" t="s">
        <v>5361</v>
      </c>
      <c r="P2402" s="2">
        <v>100.1</v>
      </c>
    </row>
    <row r="2403" spans="1:16" ht="15.75" customHeight="1" x14ac:dyDescent="0.25">
      <c r="A2403" s="2" t="s">
        <v>19</v>
      </c>
      <c r="B2403" s="2" t="s">
        <v>81</v>
      </c>
      <c r="C2403" s="2" t="s">
        <v>82</v>
      </c>
      <c r="D2403" s="2" t="s">
        <v>55</v>
      </c>
      <c r="E2403" s="2" t="s">
        <v>57</v>
      </c>
      <c r="F2403" s="2" t="s">
        <v>32</v>
      </c>
      <c r="G2403" s="2" t="s">
        <v>71</v>
      </c>
      <c r="H2403" s="2" t="s">
        <v>61</v>
      </c>
      <c r="I2403" s="2">
        <v>43</v>
      </c>
      <c r="J2403" s="2">
        <v>0.75051546391752577</v>
      </c>
      <c r="K2403" s="2">
        <v>0.71653543307086609</v>
      </c>
      <c r="L2403" s="2">
        <v>0.78787878787878785</v>
      </c>
      <c r="M2403" s="2" t="s">
        <v>74</v>
      </c>
      <c r="N2403" s="2" t="s">
        <v>5362</v>
      </c>
      <c r="O2403" s="2" t="s">
        <v>5363</v>
      </c>
      <c r="P2403" s="2">
        <v>93.5</v>
      </c>
    </row>
    <row r="2404" spans="1:16" ht="15.75" customHeight="1" x14ac:dyDescent="0.25">
      <c r="A2404" s="2" t="s">
        <v>19</v>
      </c>
      <c r="B2404" s="2" t="s">
        <v>81</v>
      </c>
      <c r="C2404" s="2" t="s">
        <v>82</v>
      </c>
      <c r="D2404" s="2" t="s">
        <v>55</v>
      </c>
      <c r="E2404" s="2" t="s">
        <v>57</v>
      </c>
      <c r="F2404" s="2" t="s">
        <v>32</v>
      </c>
      <c r="G2404" s="2" t="s">
        <v>79</v>
      </c>
      <c r="H2404" s="2" t="s">
        <v>61</v>
      </c>
      <c r="I2404" s="2">
        <v>44</v>
      </c>
      <c r="J2404" s="2">
        <v>0.75051546391752577</v>
      </c>
      <c r="K2404" s="2">
        <v>0.71653543307086609</v>
      </c>
      <c r="L2404" s="2">
        <v>0.78787878787878785</v>
      </c>
      <c r="M2404" s="2" t="s">
        <v>74</v>
      </c>
      <c r="N2404" s="2" t="s">
        <v>5364</v>
      </c>
      <c r="O2404" s="2" t="s">
        <v>5365</v>
      </c>
      <c r="P2404" s="2">
        <v>94.5</v>
      </c>
    </row>
    <row r="2405" spans="1:16" ht="15.75" customHeight="1" x14ac:dyDescent="0.25">
      <c r="A2405" s="2" t="s">
        <v>19</v>
      </c>
      <c r="B2405" s="2" t="s">
        <v>81</v>
      </c>
      <c r="C2405" s="2" t="s">
        <v>82</v>
      </c>
      <c r="D2405" s="2" t="s">
        <v>55</v>
      </c>
      <c r="E2405" s="2" t="s">
        <v>57</v>
      </c>
      <c r="F2405" s="2" t="s">
        <v>32</v>
      </c>
      <c r="G2405" s="2" t="s">
        <v>86</v>
      </c>
      <c r="H2405" s="2" t="s">
        <v>61</v>
      </c>
      <c r="I2405" s="2">
        <v>45</v>
      </c>
      <c r="J2405" s="2">
        <v>0.75051546391752577</v>
      </c>
      <c r="K2405" s="2">
        <v>0.71653543307086609</v>
      </c>
      <c r="L2405" s="2">
        <v>0.78787878787878785</v>
      </c>
      <c r="M2405" s="2" t="s">
        <v>74</v>
      </c>
      <c r="N2405" s="2" t="s">
        <v>5366</v>
      </c>
      <c r="O2405" s="2" t="s">
        <v>5367</v>
      </c>
      <c r="P2405" s="2">
        <v>93.7</v>
      </c>
    </row>
    <row r="2406" spans="1:16" ht="15.75" customHeight="1" x14ac:dyDescent="0.25">
      <c r="A2406" s="2" t="s">
        <v>19</v>
      </c>
      <c r="B2406" s="2" t="s">
        <v>81</v>
      </c>
      <c r="C2406" s="2" t="s">
        <v>82</v>
      </c>
      <c r="D2406" s="2" t="s">
        <v>55</v>
      </c>
      <c r="E2406" s="2" t="s">
        <v>57</v>
      </c>
      <c r="F2406" s="2" t="s">
        <v>32</v>
      </c>
      <c r="G2406" s="2" t="s">
        <v>93</v>
      </c>
      <c r="H2406" s="2" t="s">
        <v>61</v>
      </c>
      <c r="I2406" s="2">
        <v>46</v>
      </c>
      <c r="J2406" s="2">
        <v>0.75051546391752577</v>
      </c>
      <c r="K2406" s="2">
        <v>0.71653543307086609</v>
      </c>
      <c r="L2406" s="2">
        <v>0.78787878787878785</v>
      </c>
      <c r="M2406" s="2" t="s">
        <v>74</v>
      </c>
      <c r="N2406" s="2" t="s">
        <v>5368</v>
      </c>
      <c r="O2406" s="2" t="s">
        <v>5369</v>
      </c>
      <c r="P2406" s="2">
        <v>94.4</v>
      </c>
    </row>
    <row r="2407" spans="1:16" ht="15.75" customHeight="1" x14ac:dyDescent="0.25">
      <c r="A2407" s="2" t="s">
        <v>19</v>
      </c>
      <c r="B2407" s="2" t="s">
        <v>81</v>
      </c>
      <c r="C2407" s="2" t="s">
        <v>82</v>
      </c>
      <c r="D2407" s="2" t="s">
        <v>55</v>
      </c>
      <c r="E2407" s="2" t="s">
        <v>57</v>
      </c>
      <c r="F2407" s="2" t="s">
        <v>32</v>
      </c>
      <c r="G2407" s="2" t="s">
        <v>100</v>
      </c>
      <c r="H2407" s="2" t="s">
        <v>61</v>
      </c>
      <c r="I2407" s="2">
        <v>47</v>
      </c>
      <c r="J2407" s="2">
        <v>0.75051546391752577</v>
      </c>
      <c r="K2407" s="2">
        <v>0.71653543307086609</v>
      </c>
      <c r="L2407" s="2">
        <v>0.78787878787878785</v>
      </c>
      <c r="M2407" s="2" t="s">
        <v>74</v>
      </c>
      <c r="N2407" s="2" t="s">
        <v>5370</v>
      </c>
      <c r="O2407" s="2" t="s">
        <v>5371</v>
      </c>
      <c r="P2407" s="2">
        <v>93.9</v>
      </c>
    </row>
    <row r="2408" spans="1:16" ht="15.75" customHeight="1" x14ac:dyDescent="0.25">
      <c r="A2408" s="2" t="s">
        <v>19</v>
      </c>
      <c r="B2408" s="2" t="s">
        <v>81</v>
      </c>
      <c r="C2408" s="2" t="s">
        <v>82</v>
      </c>
      <c r="D2408" s="2" t="s">
        <v>55</v>
      </c>
      <c r="E2408" s="2" t="s">
        <v>57</v>
      </c>
      <c r="F2408" s="2" t="s">
        <v>32</v>
      </c>
      <c r="G2408" s="2" t="s">
        <v>108</v>
      </c>
      <c r="H2408" s="2" t="s">
        <v>61</v>
      </c>
      <c r="I2408" s="2">
        <v>48</v>
      </c>
      <c r="J2408" s="2">
        <v>0.75051546391752577</v>
      </c>
      <c r="K2408" s="2">
        <v>0.71653543307086609</v>
      </c>
      <c r="L2408" s="2">
        <v>0.78787878787878785</v>
      </c>
      <c r="M2408" s="2" t="s">
        <v>74</v>
      </c>
      <c r="N2408" s="2" t="s">
        <v>5372</v>
      </c>
      <c r="O2408" s="2" t="s">
        <v>5373</v>
      </c>
      <c r="P2408" s="2">
        <v>93.6</v>
      </c>
    </row>
    <row r="2409" spans="1:16" ht="15.75" customHeight="1" x14ac:dyDescent="0.25">
      <c r="A2409" s="2" t="s">
        <v>19</v>
      </c>
      <c r="B2409" s="2" t="s">
        <v>81</v>
      </c>
      <c r="C2409" s="2" t="s">
        <v>82</v>
      </c>
      <c r="D2409" s="2" t="s">
        <v>55</v>
      </c>
      <c r="E2409" s="2" t="s">
        <v>57</v>
      </c>
      <c r="F2409" s="2" t="s">
        <v>32</v>
      </c>
      <c r="G2409" s="2" t="s">
        <v>113</v>
      </c>
      <c r="H2409" s="2" t="s">
        <v>61</v>
      </c>
      <c r="I2409" s="2">
        <v>49</v>
      </c>
      <c r="J2409" s="2">
        <v>0.75051546391752577</v>
      </c>
      <c r="K2409" s="2">
        <v>0.71653543307086609</v>
      </c>
      <c r="L2409" s="2">
        <v>0.78787878787878785</v>
      </c>
      <c r="M2409" s="2" t="s">
        <v>74</v>
      </c>
      <c r="N2409" s="2" t="s">
        <v>5374</v>
      </c>
      <c r="O2409" s="2" t="s">
        <v>5375</v>
      </c>
      <c r="P2409" s="2">
        <v>94</v>
      </c>
    </row>
    <row r="2410" spans="1:16" ht="15.75" customHeight="1" x14ac:dyDescent="0.25">
      <c r="A2410" s="2" t="s">
        <v>19</v>
      </c>
      <c r="B2410" s="2" t="s">
        <v>81</v>
      </c>
      <c r="C2410" s="2" t="s">
        <v>82</v>
      </c>
      <c r="D2410" s="2" t="s">
        <v>55</v>
      </c>
      <c r="E2410" s="2" t="s">
        <v>57</v>
      </c>
      <c r="F2410" s="2" t="s">
        <v>32</v>
      </c>
      <c r="G2410" s="2" t="s">
        <v>118</v>
      </c>
      <c r="H2410" s="2" t="s">
        <v>61</v>
      </c>
      <c r="I2410" s="2">
        <v>50</v>
      </c>
      <c r="J2410" s="2">
        <v>0.75051546391752577</v>
      </c>
      <c r="K2410" s="2">
        <v>0.71653543307086609</v>
      </c>
      <c r="L2410" s="2">
        <v>0.78787878787878785</v>
      </c>
      <c r="M2410" s="2" t="s">
        <v>74</v>
      </c>
      <c r="N2410" s="2" t="s">
        <v>5376</v>
      </c>
      <c r="O2410" s="2" t="s">
        <v>5377</v>
      </c>
      <c r="P2410" s="2">
        <v>93.7</v>
      </c>
    </row>
    <row r="2411" spans="1:16" ht="15.75" customHeight="1" x14ac:dyDescent="0.25">
      <c r="A2411" s="2" t="s">
        <v>19</v>
      </c>
      <c r="B2411" s="2" t="s">
        <v>81</v>
      </c>
      <c r="C2411" s="2" t="s">
        <v>82</v>
      </c>
      <c r="D2411" s="2" t="s">
        <v>55</v>
      </c>
      <c r="E2411" s="2" t="s">
        <v>57</v>
      </c>
      <c r="F2411" s="2" t="s">
        <v>32</v>
      </c>
      <c r="G2411" s="2" t="s">
        <v>123</v>
      </c>
      <c r="H2411" s="2" t="s">
        <v>61</v>
      </c>
      <c r="I2411" s="2">
        <v>51</v>
      </c>
      <c r="J2411" s="2">
        <v>0.75051546391752577</v>
      </c>
      <c r="K2411" s="2">
        <v>0.71653543307086609</v>
      </c>
      <c r="L2411" s="2">
        <v>0.78787878787878785</v>
      </c>
      <c r="M2411" s="2" t="s">
        <v>74</v>
      </c>
      <c r="N2411" s="2" t="s">
        <v>5378</v>
      </c>
      <c r="O2411" s="2" t="s">
        <v>5379</v>
      </c>
      <c r="P2411" s="2">
        <v>93.2</v>
      </c>
    </row>
    <row r="2412" spans="1:16" ht="15.75" customHeight="1" x14ac:dyDescent="0.25">
      <c r="A2412" s="2" t="s">
        <v>19</v>
      </c>
      <c r="B2412" s="2" t="s">
        <v>81</v>
      </c>
      <c r="C2412" s="2" t="s">
        <v>82</v>
      </c>
      <c r="D2412" s="2" t="s">
        <v>55</v>
      </c>
      <c r="E2412" s="2" t="s">
        <v>57</v>
      </c>
      <c r="F2412" s="2" t="s">
        <v>32</v>
      </c>
      <c r="G2412" s="2" t="s">
        <v>128</v>
      </c>
      <c r="H2412" s="2" t="s">
        <v>61</v>
      </c>
      <c r="I2412" s="2">
        <v>52</v>
      </c>
      <c r="J2412" s="2">
        <v>0.75051546391752577</v>
      </c>
      <c r="K2412" s="2">
        <v>0.71653543307086609</v>
      </c>
      <c r="L2412" s="2">
        <v>0.78787878787878785</v>
      </c>
      <c r="M2412" s="2" t="s">
        <v>74</v>
      </c>
      <c r="N2412" s="2" t="s">
        <v>5380</v>
      </c>
      <c r="O2412" s="2" t="s">
        <v>5381</v>
      </c>
      <c r="P2412" s="2">
        <v>94.9</v>
      </c>
    </row>
    <row r="2413" spans="1:16" ht="15.75" customHeight="1" x14ac:dyDescent="0.25">
      <c r="A2413" s="2" t="s">
        <v>19</v>
      </c>
      <c r="B2413" s="2" t="s">
        <v>81</v>
      </c>
      <c r="C2413" s="2" t="s">
        <v>82</v>
      </c>
      <c r="D2413" s="2" t="s">
        <v>55</v>
      </c>
      <c r="E2413" s="2" t="s">
        <v>57</v>
      </c>
      <c r="F2413" s="2" t="s">
        <v>32</v>
      </c>
      <c r="G2413" s="2" t="s">
        <v>133</v>
      </c>
      <c r="H2413" s="2" t="s">
        <v>61</v>
      </c>
      <c r="I2413" s="2">
        <v>53</v>
      </c>
      <c r="J2413" s="2">
        <v>0.75051546391752577</v>
      </c>
      <c r="K2413" s="2">
        <v>0.71653543307086609</v>
      </c>
      <c r="L2413" s="2">
        <v>0.78787878787878785</v>
      </c>
      <c r="M2413" s="2" t="s">
        <v>74</v>
      </c>
      <c r="N2413" s="2" t="s">
        <v>5382</v>
      </c>
      <c r="O2413" s="2" t="s">
        <v>5383</v>
      </c>
      <c r="P2413" s="2">
        <v>93.8</v>
      </c>
    </row>
    <row r="2414" spans="1:16" ht="15.75" customHeight="1" x14ac:dyDescent="0.25">
      <c r="A2414" s="2" t="s">
        <v>19</v>
      </c>
      <c r="B2414" s="2" t="s">
        <v>81</v>
      </c>
      <c r="C2414" s="2" t="s">
        <v>82</v>
      </c>
      <c r="D2414" s="2" t="s">
        <v>55</v>
      </c>
      <c r="E2414" s="2" t="s">
        <v>57</v>
      </c>
      <c r="F2414" s="2" t="s">
        <v>32</v>
      </c>
      <c r="G2414" s="2" t="s">
        <v>138</v>
      </c>
      <c r="H2414" s="2" t="s">
        <v>61</v>
      </c>
      <c r="I2414" s="2">
        <v>54</v>
      </c>
      <c r="J2414" s="2">
        <v>0.75051546391752577</v>
      </c>
      <c r="K2414" s="2">
        <v>0.71653543307086609</v>
      </c>
      <c r="L2414" s="2">
        <v>0.78787878787878785</v>
      </c>
      <c r="M2414" s="2" t="s">
        <v>74</v>
      </c>
      <c r="N2414" s="2" t="s">
        <v>5384</v>
      </c>
      <c r="O2414" s="2" t="s">
        <v>5385</v>
      </c>
      <c r="P2414" s="2">
        <v>94</v>
      </c>
    </row>
    <row r="2415" spans="1:16" ht="15.75" customHeight="1" x14ac:dyDescent="0.25">
      <c r="A2415" s="2" t="s">
        <v>19</v>
      </c>
      <c r="B2415" s="2" t="s">
        <v>81</v>
      </c>
      <c r="C2415" s="2" t="s">
        <v>82</v>
      </c>
      <c r="D2415" s="2" t="s">
        <v>55</v>
      </c>
      <c r="E2415" s="2" t="s">
        <v>57</v>
      </c>
      <c r="F2415" s="2" t="s">
        <v>32</v>
      </c>
      <c r="G2415" s="2" t="s">
        <v>143</v>
      </c>
      <c r="H2415" s="2" t="s">
        <v>61</v>
      </c>
      <c r="I2415" s="2">
        <v>55</v>
      </c>
      <c r="J2415" s="2">
        <v>0.75051546391752577</v>
      </c>
      <c r="K2415" s="2">
        <v>0.71653543307086609</v>
      </c>
      <c r="L2415" s="2">
        <v>0.78787878787878785</v>
      </c>
      <c r="M2415" s="2" t="s">
        <v>74</v>
      </c>
      <c r="N2415" s="2" t="s">
        <v>5386</v>
      </c>
      <c r="O2415" s="2" t="s">
        <v>5387</v>
      </c>
      <c r="P2415" s="2">
        <v>93.6</v>
      </c>
    </row>
    <row r="2416" spans="1:16" ht="15.75" customHeight="1" x14ac:dyDescent="0.25">
      <c r="A2416" s="2" t="s">
        <v>19</v>
      </c>
      <c r="B2416" s="2" t="s">
        <v>81</v>
      </c>
      <c r="C2416" s="2" t="s">
        <v>82</v>
      </c>
      <c r="D2416" s="2" t="s">
        <v>55</v>
      </c>
      <c r="E2416" s="2" t="s">
        <v>57</v>
      </c>
      <c r="F2416" s="2" t="s">
        <v>32</v>
      </c>
      <c r="G2416" s="2" t="s">
        <v>149</v>
      </c>
      <c r="H2416" s="2" t="s">
        <v>61</v>
      </c>
      <c r="I2416" s="2">
        <v>56</v>
      </c>
      <c r="J2416" s="2">
        <v>0.75051546391752577</v>
      </c>
      <c r="K2416" s="2">
        <v>0.71653543307086609</v>
      </c>
      <c r="L2416" s="2">
        <v>0.78787878787878785</v>
      </c>
      <c r="M2416" s="2" t="s">
        <v>74</v>
      </c>
      <c r="N2416" s="2" t="s">
        <v>5388</v>
      </c>
      <c r="O2416" s="2" t="s">
        <v>5389</v>
      </c>
      <c r="P2416" s="2">
        <v>95.4</v>
      </c>
    </row>
    <row r="2417" spans="1:16" ht="15.75" customHeight="1" x14ac:dyDescent="0.25">
      <c r="A2417" s="2" t="s">
        <v>19</v>
      </c>
      <c r="B2417" s="2" t="s">
        <v>81</v>
      </c>
      <c r="C2417" s="2" t="s">
        <v>82</v>
      </c>
      <c r="D2417" s="2" t="s">
        <v>55</v>
      </c>
      <c r="E2417" s="2" t="s">
        <v>57</v>
      </c>
      <c r="F2417" s="2" t="s">
        <v>32</v>
      </c>
      <c r="G2417" s="2" t="s">
        <v>154</v>
      </c>
      <c r="H2417" s="2" t="s">
        <v>61</v>
      </c>
      <c r="I2417" s="2">
        <v>57</v>
      </c>
      <c r="J2417" s="2">
        <v>0.75051546391752577</v>
      </c>
      <c r="K2417" s="2">
        <v>0.71653543307086609</v>
      </c>
      <c r="L2417" s="2">
        <v>0.78787878787878785</v>
      </c>
      <c r="M2417" s="2" t="s">
        <v>74</v>
      </c>
      <c r="N2417" s="2" t="s">
        <v>5390</v>
      </c>
      <c r="O2417" s="2" t="s">
        <v>5391</v>
      </c>
      <c r="P2417" s="2">
        <v>95.4</v>
      </c>
    </row>
    <row r="2418" spans="1:16" ht="15.75" customHeight="1" x14ac:dyDescent="0.25">
      <c r="A2418" s="2" t="s">
        <v>19</v>
      </c>
      <c r="B2418" s="2" t="s">
        <v>81</v>
      </c>
      <c r="C2418" s="2" t="s">
        <v>82</v>
      </c>
      <c r="D2418" s="2" t="s">
        <v>55</v>
      </c>
      <c r="E2418" s="2" t="s">
        <v>57</v>
      </c>
      <c r="F2418" s="2" t="s">
        <v>32</v>
      </c>
      <c r="G2418" s="2" t="s">
        <v>159</v>
      </c>
      <c r="H2418" s="2" t="s">
        <v>61</v>
      </c>
      <c r="I2418" s="2">
        <v>58</v>
      </c>
      <c r="J2418" s="2">
        <v>0.75051546391752577</v>
      </c>
      <c r="K2418" s="2">
        <v>0.71653543307086609</v>
      </c>
      <c r="L2418" s="2">
        <v>0.78787878787878785</v>
      </c>
      <c r="M2418" s="2" t="s">
        <v>74</v>
      </c>
      <c r="N2418" s="2" t="s">
        <v>5392</v>
      </c>
      <c r="O2418" s="2" t="s">
        <v>5393</v>
      </c>
      <c r="P2418" s="2">
        <v>96.2</v>
      </c>
    </row>
    <row r="2419" spans="1:16" ht="15.75" customHeight="1" x14ac:dyDescent="0.25">
      <c r="A2419" s="2" t="s">
        <v>19</v>
      </c>
      <c r="B2419" s="2" t="s">
        <v>81</v>
      </c>
      <c r="C2419" s="2" t="s">
        <v>82</v>
      </c>
      <c r="D2419" s="2" t="s">
        <v>55</v>
      </c>
      <c r="E2419" s="2" t="s">
        <v>57</v>
      </c>
      <c r="F2419" s="2" t="s">
        <v>32</v>
      </c>
      <c r="G2419" s="2" t="s">
        <v>164</v>
      </c>
      <c r="H2419" s="2" t="s">
        <v>61</v>
      </c>
      <c r="I2419" s="2">
        <v>59</v>
      </c>
      <c r="J2419" s="2">
        <v>0.75051546391752577</v>
      </c>
      <c r="K2419" s="2">
        <v>0.71653543307086609</v>
      </c>
      <c r="L2419" s="2">
        <v>0.78787878787878785</v>
      </c>
      <c r="M2419" s="2" t="s">
        <v>74</v>
      </c>
      <c r="N2419" s="2" t="s">
        <v>5394</v>
      </c>
      <c r="O2419" s="2" t="s">
        <v>5395</v>
      </c>
      <c r="P2419" s="2">
        <v>94</v>
      </c>
    </row>
    <row r="2420" spans="1:16" ht="15.75" customHeight="1" x14ac:dyDescent="0.25">
      <c r="A2420" s="2" t="s">
        <v>19</v>
      </c>
      <c r="B2420" s="2" t="s">
        <v>81</v>
      </c>
      <c r="C2420" s="2" t="s">
        <v>82</v>
      </c>
      <c r="D2420" s="2" t="s">
        <v>55</v>
      </c>
      <c r="E2420" s="2" t="s">
        <v>57</v>
      </c>
      <c r="F2420" s="2" t="s">
        <v>32</v>
      </c>
      <c r="G2420" s="2" t="s">
        <v>169</v>
      </c>
      <c r="H2420" s="2" t="s">
        <v>61</v>
      </c>
      <c r="I2420" s="2">
        <v>60</v>
      </c>
      <c r="J2420" s="2">
        <v>0.75051546391752577</v>
      </c>
      <c r="K2420" s="2">
        <v>0.71653543307086609</v>
      </c>
      <c r="L2420" s="2">
        <v>0.78787878787878785</v>
      </c>
      <c r="M2420" s="2" t="s">
        <v>74</v>
      </c>
      <c r="N2420" s="2" t="s">
        <v>5396</v>
      </c>
      <c r="O2420" s="2" t="s">
        <v>5397</v>
      </c>
      <c r="P2420" s="2">
        <v>95.1</v>
      </c>
    </row>
    <row r="2421" spans="1:16" ht="15.75" customHeight="1" x14ac:dyDescent="0.25">
      <c r="A2421" s="2" t="s">
        <v>19</v>
      </c>
      <c r="B2421" s="2" t="s">
        <v>81</v>
      </c>
      <c r="C2421" s="2" t="s">
        <v>82</v>
      </c>
      <c r="D2421" s="2" t="s">
        <v>55</v>
      </c>
      <c r="E2421" s="2" t="s">
        <v>57</v>
      </c>
      <c r="F2421" s="2" t="s">
        <v>32</v>
      </c>
      <c r="G2421" s="2" t="s">
        <v>174</v>
      </c>
      <c r="H2421" s="2" t="s">
        <v>61</v>
      </c>
      <c r="I2421" s="2">
        <v>61</v>
      </c>
      <c r="J2421" s="2">
        <v>0.75051546391752577</v>
      </c>
      <c r="K2421" s="2">
        <v>0.71653543307086609</v>
      </c>
      <c r="L2421" s="2">
        <v>0.78787878787878785</v>
      </c>
      <c r="M2421" s="2" t="s">
        <v>74</v>
      </c>
      <c r="N2421" s="2" t="s">
        <v>5398</v>
      </c>
      <c r="O2421" s="2" t="s">
        <v>5399</v>
      </c>
      <c r="P2421" s="2">
        <v>94.4</v>
      </c>
    </row>
    <row r="2422" spans="1:16" ht="15.75" customHeight="1" x14ac:dyDescent="0.25">
      <c r="A2422" s="2" t="s">
        <v>19</v>
      </c>
      <c r="B2422" s="2" t="s">
        <v>81</v>
      </c>
      <c r="C2422" s="2" t="s">
        <v>82</v>
      </c>
      <c r="D2422" s="2" t="s">
        <v>55</v>
      </c>
      <c r="E2422" s="2" t="s">
        <v>179</v>
      </c>
      <c r="F2422" s="2" t="s">
        <v>12</v>
      </c>
      <c r="G2422" s="2" t="s">
        <v>180</v>
      </c>
      <c r="H2422" s="2" t="s">
        <v>182</v>
      </c>
      <c r="I2422" s="2">
        <v>42</v>
      </c>
      <c r="J2422" s="2">
        <v>0.75749318801089927</v>
      </c>
      <c r="K2422" s="2">
        <v>0.70918367346938771</v>
      </c>
      <c r="L2422" s="2">
        <v>0.8128654970760234</v>
      </c>
      <c r="M2422" s="2" t="s">
        <v>74</v>
      </c>
      <c r="N2422" s="2" t="s">
        <v>5400</v>
      </c>
      <c r="O2422" s="2" t="s">
        <v>5401</v>
      </c>
      <c r="P2422" s="2">
        <v>93.7</v>
      </c>
    </row>
    <row r="2423" spans="1:16" ht="15.75" customHeight="1" x14ac:dyDescent="0.25">
      <c r="A2423" s="2" t="s">
        <v>19</v>
      </c>
      <c r="B2423" s="2" t="s">
        <v>81</v>
      </c>
      <c r="C2423" s="2" t="s">
        <v>82</v>
      </c>
      <c r="D2423" s="2" t="s">
        <v>55</v>
      </c>
      <c r="E2423" s="2" t="s">
        <v>179</v>
      </c>
      <c r="F2423" s="2" t="s">
        <v>12</v>
      </c>
      <c r="G2423" s="2" t="s">
        <v>186</v>
      </c>
      <c r="H2423" s="2" t="s">
        <v>182</v>
      </c>
      <c r="I2423" s="2">
        <v>43</v>
      </c>
      <c r="J2423" s="2">
        <v>0.75749318801089927</v>
      </c>
      <c r="K2423" s="2">
        <v>0.70918367346938771</v>
      </c>
      <c r="L2423" s="2">
        <v>0.8128654970760234</v>
      </c>
      <c r="M2423" s="2" t="s">
        <v>74</v>
      </c>
      <c r="N2423" s="2" t="s">
        <v>5402</v>
      </c>
      <c r="O2423" s="2" t="s">
        <v>5403</v>
      </c>
      <c r="P2423" s="2">
        <v>94.3</v>
      </c>
    </row>
    <row r="2424" spans="1:16" ht="15.75" customHeight="1" x14ac:dyDescent="0.25">
      <c r="A2424" s="2" t="s">
        <v>19</v>
      </c>
      <c r="B2424" s="2" t="s">
        <v>81</v>
      </c>
      <c r="C2424" s="2" t="s">
        <v>82</v>
      </c>
      <c r="D2424" s="2" t="s">
        <v>55</v>
      </c>
      <c r="E2424" s="2" t="s">
        <v>179</v>
      </c>
      <c r="F2424" s="2" t="s">
        <v>12</v>
      </c>
      <c r="G2424" s="2" t="s">
        <v>192</v>
      </c>
      <c r="H2424" s="2" t="s">
        <v>182</v>
      </c>
      <c r="I2424" s="2">
        <v>44</v>
      </c>
      <c r="J2424" s="2">
        <v>0.75749318801089927</v>
      </c>
      <c r="K2424" s="2">
        <v>0.70918367346938771</v>
      </c>
      <c r="L2424" s="2">
        <v>0.8128654970760234</v>
      </c>
      <c r="M2424" s="2" t="s">
        <v>74</v>
      </c>
      <c r="N2424" s="2" t="s">
        <v>5404</v>
      </c>
      <c r="O2424" s="2" t="s">
        <v>5405</v>
      </c>
      <c r="P2424" s="2">
        <v>93.8</v>
      </c>
    </row>
    <row r="2425" spans="1:16" ht="15.75" customHeight="1" x14ac:dyDescent="0.25">
      <c r="A2425" s="2" t="s">
        <v>19</v>
      </c>
      <c r="B2425" s="2" t="s">
        <v>81</v>
      </c>
      <c r="C2425" s="2" t="s">
        <v>82</v>
      </c>
      <c r="D2425" s="2" t="s">
        <v>55</v>
      </c>
      <c r="E2425" s="2" t="s">
        <v>179</v>
      </c>
      <c r="F2425" s="2" t="s">
        <v>12</v>
      </c>
      <c r="G2425" s="2" t="s">
        <v>197</v>
      </c>
      <c r="H2425" s="2" t="s">
        <v>182</v>
      </c>
      <c r="I2425" s="2">
        <v>45</v>
      </c>
      <c r="J2425" s="2">
        <v>0.75749318801089927</v>
      </c>
      <c r="K2425" s="2">
        <v>0.70918367346938771</v>
      </c>
      <c r="L2425" s="2">
        <v>0.8128654970760234</v>
      </c>
      <c r="M2425" s="2" t="s">
        <v>74</v>
      </c>
      <c r="N2425" s="2" t="s">
        <v>5406</v>
      </c>
      <c r="O2425" s="2" t="s">
        <v>5407</v>
      </c>
      <c r="P2425" s="2">
        <v>61.3</v>
      </c>
    </row>
    <row r="2426" spans="1:16" ht="15.75" customHeight="1" x14ac:dyDescent="0.25">
      <c r="A2426" s="2" t="s">
        <v>19</v>
      </c>
      <c r="B2426" s="2" t="s">
        <v>81</v>
      </c>
      <c r="C2426" s="2" t="s">
        <v>82</v>
      </c>
      <c r="D2426" s="2" t="s">
        <v>55</v>
      </c>
      <c r="E2426" s="2" t="s">
        <v>179</v>
      </c>
      <c r="F2426" s="2" t="s">
        <v>12</v>
      </c>
      <c r="G2426" s="2" t="s">
        <v>202</v>
      </c>
      <c r="H2426" s="2" t="s">
        <v>182</v>
      </c>
      <c r="I2426" s="2">
        <v>46</v>
      </c>
      <c r="J2426" s="2">
        <v>0.75749318801089927</v>
      </c>
      <c r="K2426" s="2">
        <v>0.70918367346938771</v>
      </c>
      <c r="L2426" s="2">
        <v>0.8128654970760234</v>
      </c>
      <c r="M2426" s="2" t="s">
        <v>74</v>
      </c>
      <c r="N2426" s="2" t="s">
        <v>5408</v>
      </c>
      <c r="O2426" s="2" t="s">
        <v>5409</v>
      </c>
      <c r="P2426" s="2">
        <v>94.3</v>
      </c>
    </row>
    <row r="2427" spans="1:16" ht="15.75" customHeight="1" x14ac:dyDescent="0.25">
      <c r="A2427" s="2" t="s">
        <v>19</v>
      </c>
      <c r="B2427" s="2" t="s">
        <v>81</v>
      </c>
      <c r="C2427" s="2" t="s">
        <v>82</v>
      </c>
      <c r="D2427" s="2" t="s">
        <v>55</v>
      </c>
      <c r="E2427" s="2" t="s">
        <v>179</v>
      </c>
      <c r="F2427" s="2" t="s">
        <v>12</v>
      </c>
      <c r="G2427" s="2" t="s">
        <v>207</v>
      </c>
      <c r="H2427" s="2" t="s">
        <v>182</v>
      </c>
      <c r="I2427" s="2">
        <v>47</v>
      </c>
      <c r="J2427" s="2">
        <v>0.75749318801089927</v>
      </c>
      <c r="K2427" s="2">
        <v>0.70918367346938771</v>
      </c>
      <c r="L2427" s="2">
        <v>0.8128654970760234</v>
      </c>
      <c r="M2427" s="2" t="s">
        <v>74</v>
      </c>
      <c r="N2427" s="2" t="s">
        <v>5410</v>
      </c>
      <c r="O2427" s="2" t="s">
        <v>5411</v>
      </c>
      <c r="P2427" s="2">
        <v>93.5</v>
      </c>
    </row>
    <row r="2428" spans="1:16" ht="15.75" customHeight="1" x14ac:dyDescent="0.25">
      <c r="A2428" s="2" t="s">
        <v>19</v>
      </c>
      <c r="B2428" s="2" t="s">
        <v>81</v>
      </c>
      <c r="C2428" s="2" t="s">
        <v>82</v>
      </c>
      <c r="D2428" s="2" t="s">
        <v>55</v>
      </c>
      <c r="E2428" s="2" t="s">
        <v>179</v>
      </c>
      <c r="F2428" s="2" t="s">
        <v>12</v>
      </c>
      <c r="G2428" s="2" t="s">
        <v>212</v>
      </c>
      <c r="H2428" s="2" t="s">
        <v>182</v>
      </c>
      <c r="I2428" s="2">
        <v>48</v>
      </c>
      <c r="J2428" s="2">
        <v>0.75749318801089927</v>
      </c>
      <c r="K2428" s="2">
        <v>0.70918367346938771</v>
      </c>
      <c r="L2428" s="2">
        <v>0.8128654970760234</v>
      </c>
      <c r="M2428" s="2" t="s">
        <v>74</v>
      </c>
      <c r="N2428" s="2" t="s">
        <v>5412</v>
      </c>
      <c r="O2428" s="2" t="s">
        <v>5413</v>
      </c>
      <c r="P2428" s="2">
        <v>93.3</v>
      </c>
    </row>
    <row r="2429" spans="1:16" ht="15.75" customHeight="1" x14ac:dyDescent="0.25">
      <c r="A2429" s="2" t="s">
        <v>19</v>
      </c>
      <c r="B2429" s="2" t="s">
        <v>81</v>
      </c>
      <c r="C2429" s="2" t="s">
        <v>82</v>
      </c>
      <c r="D2429" s="2" t="s">
        <v>55</v>
      </c>
      <c r="E2429" s="2" t="s">
        <v>179</v>
      </c>
      <c r="F2429" s="2" t="s">
        <v>12</v>
      </c>
      <c r="G2429" s="2" t="s">
        <v>217</v>
      </c>
      <c r="H2429" s="2" t="s">
        <v>182</v>
      </c>
      <c r="I2429" s="2">
        <v>49</v>
      </c>
      <c r="J2429" s="2">
        <v>0.75749318801089927</v>
      </c>
      <c r="K2429" s="2">
        <v>0.70918367346938771</v>
      </c>
      <c r="L2429" s="2">
        <v>0.8128654970760234</v>
      </c>
      <c r="M2429" s="2" t="s">
        <v>74</v>
      </c>
      <c r="N2429" s="2" t="s">
        <v>5414</v>
      </c>
      <c r="O2429" s="2" t="s">
        <v>5415</v>
      </c>
      <c r="P2429" s="2">
        <v>94.9</v>
      </c>
    </row>
    <row r="2430" spans="1:16" ht="15.75" customHeight="1" x14ac:dyDescent="0.25">
      <c r="A2430" s="2" t="s">
        <v>19</v>
      </c>
      <c r="B2430" s="2" t="s">
        <v>81</v>
      </c>
      <c r="C2430" s="2" t="s">
        <v>82</v>
      </c>
      <c r="D2430" s="2" t="s">
        <v>55</v>
      </c>
      <c r="E2430" s="2" t="s">
        <v>179</v>
      </c>
      <c r="F2430" s="2" t="s">
        <v>12</v>
      </c>
      <c r="G2430" s="2" t="s">
        <v>222</v>
      </c>
      <c r="H2430" s="2" t="s">
        <v>182</v>
      </c>
      <c r="I2430" s="2">
        <v>50</v>
      </c>
      <c r="J2430" s="2">
        <v>0.75749318801089927</v>
      </c>
      <c r="K2430" s="2">
        <v>0.70918367346938771</v>
      </c>
      <c r="L2430" s="2">
        <v>0.8128654970760234</v>
      </c>
      <c r="M2430" s="2" t="s">
        <v>74</v>
      </c>
      <c r="N2430" s="2" t="s">
        <v>5416</v>
      </c>
      <c r="O2430" s="2" t="s">
        <v>5417</v>
      </c>
      <c r="P2430" s="2">
        <v>93.6</v>
      </c>
    </row>
    <row r="2431" spans="1:16" ht="15.75" customHeight="1" x14ac:dyDescent="0.25">
      <c r="A2431" s="2" t="s">
        <v>19</v>
      </c>
      <c r="B2431" s="2" t="s">
        <v>81</v>
      </c>
      <c r="C2431" s="2" t="s">
        <v>82</v>
      </c>
      <c r="D2431" s="2" t="s">
        <v>55</v>
      </c>
      <c r="E2431" s="2" t="s">
        <v>179</v>
      </c>
      <c r="F2431" s="2" t="s">
        <v>12</v>
      </c>
      <c r="G2431" s="2" t="s">
        <v>227</v>
      </c>
      <c r="H2431" s="2" t="s">
        <v>182</v>
      </c>
      <c r="I2431" s="2">
        <v>51</v>
      </c>
      <c r="J2431" s="2">
        <v>0.75749318801089927</v>
      </c>
      <c r="K2431" s="2">
        <v>0.70918367346938771</v>
      </c>
      <c r="L2431" s="2">
        <v>0.8128654970760234</v>
      </c>
      <c r="M2431" s="2" t="s">
        <v>74</v>
      </c>
      <c r="N2431" s="2" t="s">
        <v>5418</v>
      </c>
      <c r="O2431" s="2" t="s">
        <v>5419</v>
      </c>
      <c r="P2431" s="2">
        <v>93.1</v>
      </c>
    </row>
    <row r="2432" spans="1:16" ht="15.75" customHeight="1" x14ac:dyDescent="0.25">
      <c r="A2432" s="2" t="s">
        <v>19</v>
      </c>
      <c r="B2432" s="2" t="s">
        <v>81</v>
      </c>
      <c r="C2432" s="2" t="s">
        <v>82</v>
      </c>
      <c r="D2432" s="2" t="s">
        <v>55</v>
      </c>
      <c r="E2432" s="2" t="s">
        <v>179</v>
      </c>
      <c r="F2432" s="2" t="s">
        <v>12</v>
      </c>
      <c r="G2432" s="2" t="s">
        <v>232</v>
      </c>
      <c r="H2432" s="2" t="s">
        <v>182</v>
      </c>
      <c r="I2432" s="2">
        <v>52</v>
      </c>
      <c r="J2432" s="2">
        <v>0.75749318801089927</v>
      </c>
      <c r="K2432" s="2">
        <v>0.70918367346938771</v>
      </c>
      <c r="L2432" s="2">
        <v>0.8128654970760234</v>
      </c>
      <c r="M2432" s="2" t="s">
        <v>74</v>
      </c>
      <c r="N2432" s="2" t="s">
        <v>5420</v>
      </c>
      <c r="O2432" s="2" t="s">
        <v>5421</v>
      </c>
      <c r="P2432" s="2">
        <v>87.9</v>
      </c>
    </row>
    <row r="2433" spans="1:16" ht="15.75" customHeight="1" x14ac:dyDescent="0.25">
      <c r="A2433" s="2" t="s">
        <v>19</v>
      </c>
      <c r="B2433" s="2" t="s">
        <v>81</v>
      </c>
      <c r="C2433" s="2" t="s">
        <v>82</v>
      </c>
      <c r="D2433" s="2" t="s">
        <v>55</v>
      </c>
      <c r="E2433" s="2" t="s">
        <v>179</v>
      </c>
      <c r="F2433" s="2" t="s">
        <v>12</v>
      </c>
      <c r="G2433" s="2" t="s">
        <v>237</v>
      </c>
      <c r="H2433" s="2" t="s">
        <v>182</v>
      </c>
      <c r="I2433" s="2">
        <v>53</v>
      </c>
      <c r="J2433" s="2">
        <v>0.75749318801089927</v>
      </c>
      <c r="K2433" s="2">
        <v>0.70918367346938771</v>
      </c>
      <c r="L2433" s="2">
        <v>0.8128654970760234</v>
      </c>
      <c r="M2433" s="2" t="s">
        <v>74</v>
      </c>
      <c r="N2433" s="2" t="s">
        <v>5422</v>
      </c>
      <c r="O2433" s="2" t="s">
        <v>5423</v>
      </c>
      <c r="P2433" s="2">
        <v>93.5</v>
      </c>
    </row>
    <row r="2434" spans="1:16" ht="15.75" customHeight="1" x14ac:dyDescent="0.25">
      <c r="A2434" s="2" t="s">
        <v>19</v>
      </c>
      <c r="B2434" s="2" t="s">
        <v>81</v>
      </c>
      <c r="C2434" s="2" t="s">
        <v>82</v>
      </c>
      <c r="D2434" s="2" t="s">
        <v>55</v>
      </c>
      <c r="E2434" s="2" t="s">
        <v>179</v>
      </c>
      <c r="F2434" s="2" t="s">
        <v>12</v>
      </c>
      <c r="G2434" s="2" t="s">
        <v>242</v>
      </c>
      <c r="H2434" s="2" t="s">
        <v>182</v>
      </c>
      <c r="I2434" s="2">
        <v>54</v>
      </c>
      <c r="J2434" s="2">
        <v>0.75749318801089927</v>
      </c>
      <c r="K2434" s="2">
        <v>0.70918367346938771</v>
      </c>
      <c r="L2434" s="2">
        <v>0.8128654970760234</v>
      </c>
      <c r="M2434" s="2" t="s">
        <v>74</v>
      </c>
      <c r="N2434" s="2" t="s">
        <v>5424</v>
      </c>
      <c r="O2434" s="2" t="s">
        <v>5425</v>
      </c>
      <c r="P2434" s="2">
        <v>88.9</v>
      </c>
    </row>
    <row r="2435" spans="1:16" ht="15.75" customHeight="1" x14ac:dyDescent="0.25">
      <c r="A2435" s="2" t="s">
        <v>19</v>
      </c>
      <c r="B2435" s="2" t="s">
        <v>81</v>
      </c>
      <c r="C2435" s="2" t="s">
        <v>82</v>
      </c>
      <c r="D2435" s="2" t="s">
        <v>55</v>
      </c>
      <c r="E2435" s="2" t="s">
        <v>179</v>
      </c>
      <c r="F2435" s="2" t="s">
        <v>12</v>
      </c>
      <c r="G2435" s="2" t="s">
        <v>247</v>
      </c>
      <c r="H2435" s="2" t="s">
        <v>182</v>
      </c>
      <c r="I2435" s="2">
        <v>55</v>
      </c>
      <c r="J2435" s="2">
        <v>0.75749318801089927</v>
      </c>
      <c r="K2435" s="2">
        <v>0.70918367346938771</v>
      </c>
      <c r="L2435" s="2">
        <v>0.8128654970760234</v>
      </c>
      <c r="M2435" s="2" t="s">
        <v>74</v>
      </c>
      <c r="N2435" s="2" t="s">
        <v>5426</v>
      </c>
      <c r="O2435" s="2" t="s">
        <v>5427</v>
      </c>
      <c r="P2435" s="2">
        <v>93</v>
      </c>
    </row>
    <row r="2436" spans="1:16" ht="15.75" customHeight="1" x14ac:dyDescent="0.25">
      <c r="A2436" s="2" t="s">
        <v>19</v>
      </c>
      <c r="B2436" s="2" t="s">
        <v>81</v>
      </c>
      <c r="C2436" s="2" t="s">
        <v>82</v>
      </c>
      <c r="D2436" s="2" t="s">
        <v>55</v>
      </c>
      <c r="E2436" s="2" t="s">
        <v>179</v>
      </c>
      <c r="F2436" s="2" t="s">
        <v>12</v>
      </c>
      <c r="G2436" s="2" t="s">
        <v>252</v>
      </c>
      <c r="H2436" s="2" t="s">
        <v>182</v>
      </c>
      <c r="I2436" s="2">
        <v>56</v>
      </c>
      <c r="J2436" s="2">
        <v>0.75749318801089927</v>
      </c>
      <c r="K2436" s="2">
        <v>0.70918367346938771</v>
      </c>
      <c r="L2436" s="2">
        <v>0.8128654970760234</v>
      </c>
      <c r="M2436" s="2" t="s">
        <v>74</v>
      </c>
      <c r="N2436" s="2" t="s">
        <v>5428</v>
      </c>
      <c r="O2436" s="2" t="s">
        <v>5429</v>
      </c>
      <c r="P2436" s="2">
        <v>93.4</v>
      </c>
    </row>
    <row r="2437" spans="1:16" ht="15.75" customHeight="1" x14ac:dyDescent="0.25">
      <c r="A2437" s="2" t="s">
        <v>19</v>
      </c>
      <c r="B2437" s="2" t="s">
        <v>81</v>
      </c>
      <c r="C2437" s="2" t="s">
        <v>82</v>
      </c>
      <c r="D2437" s="2" t="s">
        <v>55</v>
      </c>
      <c r="E2437" s="2" t="s">
        <v>179</v>
      </c>
      <c r="F2437" s="2" t="s">
        <v>12</v>
      </c>
      <c r="G2437" s="2" t="s">
        <v>257</v>
      </c>
      <c r="H2437" s="2" t="s">
        <v>182</v>
      </c>
      <c r="I2437" s="2">
        <v>57</v>
      </c>
      <c r="J2437" s="2">
        <v>0.75749318801089927</v>
      </c>
      <c r="K2437" s="2">
        <v>0.70918367346938771</v>
      </c>
      <c r="L2437" s="2">
        <v>0.8128654970760234</v>
      </c>
      <c r="M2437" s="2" t="s">
        <v>74</v>
      </c>
      <c r="N2437" s="2" t="s">
        <v>5430</v>
      </c>
      <c r="O2437" s="2" t="s">
        <v>5431</v>
      </c>
      <c r="P2437" s="2">
        <v>87.9</v>
      </c>
    </row>
    <row r="2438" spans="1:16" ht="15.75" customHeight="1" x14ac:dyDescent="0.25">
      <c r="A2438" s="2" t="s">
        <v>19</v>
      </c>
      <c r="B2438" s="2" t="s">
        <v>81</v>
      </c>
      <c r="C2438" s="2" t="s">
        <v>82</v>
      </c>
      <c r="D2438" s="2" t="s">
        <v>55</v>
      </c>
      <c r="E2438" s="2" t="s">
        <v>179</v>
      </c>
      <c r="F2438" s="2" t="s">
        <v>12</v>
      </c>
      <c r="G2438" s="2" t="s">
        <v>262</v>
      </c>
      <c r="H2438" s="2" t="s">
        <v>182</v>
      </c>
      <c r="I2438" s="2">
        <v>58</v>
      </c>
      <c r="J2438" s="2">
        <v>0.75749318801089927</v>
      </c>
      <c r="K2438" s="2">
        <v>0.70918367346938771</v>
      </c>
      <c r="L2438" s="2">
        <v>0.8128654970760234</v>
      </c>
      <c r="M2438" s="2" t="s">
        <v>74</v>
      </c>
      <c r="N2438" s="2" t="s">
        <v>5432</v>
      </c>
      <c r="O2438" s="2" t="s">
        <v>5433</v>
      </c>
      <c r="P2438" s="2">
        <v>94.3</v>
      </c>
    </row>
    <row r="2439" spans="1:16" ht="15.75" customHeight="1" x14ac:dyDescent="0.25">
      <c r="A2439" s="2" t="s">
        <v>19</v>
      </c>
      <c r="B2439" s="2" t="s">
        <v>81</v>
      </c>
      <c r="C2439" s="2" t="s">
        <v>82</v>
      </c>
      <c r="D2439" s="2" t="s">
        <v>55</v>
      </c>
      <c r="E2439" s="2" t="s">
        <v>179</v>
      </c>
      <c r="F2439" s="2" t="s">
        <v>12</v>
      </c>
      <c r="G2439" s="2" t="s">
        <v>267</v>
      </c>
      <c r="H2439" s="2" t="s">
        <v>182</v>
      </c>
      <c r="I2439" s="2">
        <v>59</v>
      </c>
      <c r="J2439" s="2">
        <v>0.75749318801089927</v>
      </c>
      <c r="K2439" s="2">
        <v>0.70918367346938771</v>
      </c>
      <c r="L2439" s="2">
        <v>0.8128654970760234</v>
      </c>
      <c r="M2439" s="2" t="s">
        <v>74</v>
      </c>
      <c r="N2439" s="2" t="s">
        <v>5434</v>
      </c>
      <c r="O2439" s="2" t="s">
        <v>5435</v>
      </c>
      <c r="P2439" s="2">
        <v>93</v>
      </c>
    </row>
    <row r="2440" spans="1:16" ht="15.75" customHeight="1" x14ac:dyDescent="0.25">
      <c r="A2440" s="2" t="s">
        <v>19</v>
      </c>
      <c r="B2440" s="2" t="s">
        <v>81</v>
      </c>
      <c r="C2440" s="2" t="s">
        <v>82</v>
      </c>
      <c r="D2440" s="2" t="s">
        <v>55</v>
      </c>
      <c r="E2440" s="2" t="s">
        <v>179</v>
      </c>
      <c r="F2440" s="2" t="s">
        <v>12</v>
      </c>
      <c r="G2440" s="2" t="s">
        <v>272</v>
      </c>
      <c r="H2440" s="2" t="s">
        <v>182</v>
      </c>
      <c r="I2440" s="2">
        <v>60</v>
      </c>
      <c r="J2440" s="2">
        <v>0.75749318801089927</v>
      </c>
      <c r="K2440" s="2">
        <v>0.70918367346938771</v>
      </c>
      <c r="L2440" s="2">
        <v>0.8128654970760234</v>
      </c>
      <c r="M2440" s="2" t="s">
        <v>74</v>
      </c>
      <c r="N2440" s="2" t="s">
        <v>5436</v>
      </c>
      <c r="O2440" s="2" t="s">
        <v>5437</v>
      </c>
      <c r="P2440" s="2">
        <v>93.9</v>
      </c>
    </row>
    <row r="2441" spans="1:16" ht="15.75" customHeight="1" x14ac:dyDescent="0.25">
      <c r="A2441" s="2" t="s">
        <v>19</v>
      </c>
      <c r="B2441" s="2" t="s">
        <v>81</v>
      </c>
      <c r="C2441" s="2" t="s">
        <v>82</v>
      </c>
      <c r="D2441" s="2" t="s">
        <v>55</v>
      </c>
      <c r="E2441" s="2" t="s">
        <v>179</v>
      </c>
      <c r="F2441" s="2" t="s">
        <v>12</v>
      </c>
      <c r="G2441" s="2" t="s">
        <v>277</v>
      </c>
      <c r="H2441" s="2" t="s">
        <v>182</v>
      </c>
      <c r="I2441" s="2">
        <v>61</v>
      </c>
      <c r="J2441" s="2">
        <v>0.75749318801089927</v>
      </c>
      <c r="K2441" s="2">
        <v>0.70918367346938771</v>
      </c>
      <c r="L2441" s="2">
        <v>0.8128654970760234</v>
      </c>
      <c r="M2441" s="2" t="s">
        <v>74</v>
      </c>
      <c r="N2441" s="2" t="s">
        <v>5438</v>
      </c>
      <c r="O2441" s="2" t="s">
        <v>5439</v>
      </c>
      <c r="P2441" s="2">
        <v>93.5</v>
      </c>
    </row>
    <row r="2442" spans="1:16" ht="15.75" customHeight="1" x14ac:dyDescent="0.25">
      <c r="A2442" s="2" t="s">
        <v>19</v>
      </c>
      <c r="B2442" s="2" t="s">
        <v>81</v>
      </c>
      <c r="C2442" s="2" t="s">
        <v>82</v>
      </c>
      <c r="D2442" s="2" t="s">
        <v>55</v>
      </c>
      <c r="E2442" s="2" t="s">
        <v>282</v>
      </c>
      <c r="F2442" s="2" t="s">
        <v>26</v>
      </c>
      <c r="G2442" s="2" t="s">
        <v>283</v>
      </c>
      <c r="H2442" s="2" t="s">
        <v>285</v>
      </c>
      <c r="I2442" s="2">
        <v>42</v>
      </c>
      <c r="J2442" s="2">
        <v>0.77516059957173444</v>
      </c>
      <c r="K2442" s="2">
        <v>0.75103734439834025</v>
      </c>
      <c r="L2442" s="2">
        <v>0.80088495575221241</v>
      </c>
      <c r="M2442" s="2" t="s">
        <v>74</v>
      </c>
      <c r="N2442" s="2" t="s">
        <v>5440</v>
      </c>
      <c r="O2442" s="2" t="s">
        <v>5441</v>
      </c>
      <c r="P2442" s="2">
        <v>94</v>
      </c>
    </row>
    <row r="2443" spans="1:16" ht="15.75" customHeight="1" x14ac:dyDescent="0.25">
      <c r="A2443" s="2" t="s">
        <v>19</v>
      </c>
      <c r="B2443" s="2" t="s">
        <v>81</v>
      </c>
      <c r="C2443" s="2" t="s">
        <v>82</v>
      </c>
      <c r="D2443" s="2" t="s">
        <v>55</v>
      </c>
      <c r="E2443" s="2" t="s">
        <v>282</v>
      </c>
      <c r="F2443" s="2" t="s">
        <v>26</v>
      </c>
      <c r="G2443" s="2" t="s">
        <v>289</v>
      </c>
      <c r="H2443" s="2" t="s">
        <v>285</v>
      </c>
      <c r="I2443" s="2">
        <v>43</v>
      </c>
      <c r="J2443" s="2">
        <v>0.77516059957173444</v>
      </c>
      <c r="K2443" s="2">
        <v>0.75103734439834025</v>
      </c>
      <c r="L2443" s="2">
        <v>0.80088495575221241</v>
      </c>
      <c r="M2443" s="2" t="s">
        <v>74</v>
      </c>
      <c r="N2443" s="2" t="s">
        <v>5442</v>
      </c>
      <c r="O2443" s="2" t="s">
        <v>5443</v>
      </c>
      <c r="P2443" s="2">
        <v>93.7</v>
      </c>
    </row>
    <row r="2444" spans="1:16" ht="15.75" customHeight="1" x14ac:dyDescent="0.25">
      <c r="A2444" s="2" t="s">
        <v>19</v>
      </c>
      <c r="B2444" s="2" t="s">
        <v>81</v>
      </c>
      <c r="C2444" s="2" t="s">
        <v>82</v>
      </c>
      <c r="D2444" s="2" t="s">
        <v>55</v>
      </c>
      <c r="E2444" s="2" t="s">
        <v>282</v>
      </c>
      <c r="F2444" s="2" t="s">
        <v>26</v>
      </c>
      <c r="G2444" s="2" t="s">
        <v>294</v>
      </c>
      <c r="H2444" s="2" t="s">
        <v>285</v>
      </c>
      <c r="I2444" s="2">
        <v>44</v>
      </c>
      <c r="J2444" s="2">
        <v>0.77516059957173444</v>
      </c>
      <c r="K2444" s="2">
        <v>0.75103734439834025</v>
      </c>
      <c r="L2444" s="2">
        <v>0.80088495575221241</v>
      </c>
      <c r="M2444" s="2" t="s">
        <v>74</v>
      </c>
      <c r="N2444" s="2" t="s">
        <v>5444</v>
      </c>
      <c r="O2444" s="2" t="s">
        <v>5445</v>
      </c>
      <c r="P2444" s="2">
        <v>93.1</v>
      </c>
    </row>
    <row r="2445" spans="1:16" ht="15.75" customHeight="1" x14ac:dyDescent="0.25">
      <c r="A2445" s="2" t="s">
        <v>19</v>
      </c>
      <c r="B2445" s="2" t="s">
        <v>81</v>
      </c>
      <c r="C2445" s="2" t="s">
        <v>82</v>
      </c>
      <c r="D2445" s="2" t="s">
        <v>55</v>
      </c>
      <c r="E2445" s="2" t="s">
        <v>282</v>
      </c>
      <c r="F2445" s="2" t="s">
        <v>26</v>
      </c>
      <c r="G2445" s="2" t="s">
        <v>299</v>
      </c>
      <c r="H2445" s="2" t="s">
        <v>285</v>
      </c>
      <c r="I2445" s="2">
        <v>45</v>
      </c>
      <c r="J2445" s="2">
        <v>0.77516059957173444</v>
      </c>
      <c r="K2445" s="2">
        <v>0.75103734439834025</v>
      </c>
      <c r="L2445" s="2">
        <v>0.80088495575221241</v>
      </c>
      <c r="M2445" s="2" t="s">
        <v>74</v>
      </c>
      <c r="N2445" s="2" t="s">
        <v>5446</v>
      </c>
      <c r="O2445" s="2" t="s">
        <v>5447</v>
      </c>
      <c r="P2445" s="2">
        <v>93.1</v>
      </c>
    </row>
    <row r="2446" spans="1:16" ht="15.75" customHeight="1" x14ac:dyDescent="0.25">
      <c r="A2446" s="2" t="s">
        <v>19</v>
      </c>
      <c r="B2446" s="2" t="s">
        <v>81</v>
      </c>
      <c r="C2446" s="2" t="s">
        <v>82</v>
      </c>
      <c r="D2446" s="2" t="s">
        <v>55</v>
      </c>
      <c r="E2446" s="2" t="s">
        <v>282</v>
      </c>
      <c r="F2446" s="2" t="s">
        <v>26</v>
      </c>
      <c r="G2446" s="2" t="s">
        <v>304</v>
      </c>
      <c r="H2446" s="2" t="s">
        <v>285</v>
      </c>
      <c r="I2446" s="2">
        <v>46</v>
      </c>
      <c r="J2446" s="2">
        <v>0.77516059957173444</v>
      </c>
      <c r="K2446" s="2">
        <v>0.75103734439834025</v>
      </c>
      <c r="L2446" s="2">
        <v>0.80088495575221241</v>
      </c>
      <c r="M2446" s="2" t="s">
        <v>74</v>
      </c>
      <c r="N2446" s="2" t="s">
        <v>5448</v>
      </c>
      <c r="O2446" s="2" t="s">
        <v>5449</v>
      </c>
      <c r="P2446" s="2">
        <v>93.2</v>
      </c>
    </row>
    <row r="2447" spans="1:16" ht="15.75" customHeight="1" x14ac:dyDescent="0.25">
      <c r="A2447" s="2" t="s">
        <v>19</v>
      </c>
      <c r="B2447" s="2" t="s">
        <v>81</v>
      </c>
      <c r="C2447" s="2" t="s">
        <v>82</v>
      </c>
      <c r="D2447" s="2" t="s">
        <v>55</v>
      </c>
      <c r="E2447" s="2" t="s">
        <v>282</v>
      </c>
      <c r="F2447" s="2" t="s">
        <v>26</v>
      </c>
      <c r="G2447" s="2" t="s">
        <v>309</v>
      </c>
      <c r="H2447" s="2" t="s">
        <v>285</v>
      </c>
      <c r="I2447" s="2">
        <v>47</v>
      </c>
      <c r="J2447" s="2">
        <v>0.77516059957173444</v>
      </c>
      <c r="K2447" s="2">
        <v>0.75103734439834025</v>
      </c>
      <c r="L2447" s="2">
        <v>0.80088495575221241</v>
      </c>
      <c r="M2447" s="2" t="s">
        <v>74</v>
      </c>
      <c r="N2447" s="2" t="s">
        <v>5450</v>
      </c>
      <c r="O2447" s="2" t="s">
        <v>5451</v>
      </c>
      <c r="P2447" s="2">
        <v>94.7</v>
      </c>
    </row>
    <row r="2448" spans="1:16" ht="15.75" customHeight="1" x14ac:dyDescent="0.25">
      <c r="A2448" s="2" t="s">
        <v>19</v>
      </c>
      <c r="B2448" s="2" t="s">
        <v>81</v>
      </c>
      <c r="C2448" s="2" t="s">
        <v>82</v>
      </c>
      <c r="D2448" s="2" t="s">
        <v>55</v>
      </c>
      <c r="E2448" s="2" t="s">
        <v>282</v>
      </c>
      <c r="F2448" s="2" t="s">
        <v>26</v>
      </c>
      <c r="G2448" s="2" t="s">
        <v>314</v>
      </c>
      <c r="H2448" s="2" t="s">
        <v>285</v>
      </c>
      <c r="I2448" s="2">
        <v>48</v>
      </c>
      <c r="J2448" s="2">
        <v>0.77516059957173444</v>
      </c>
      <c r="K2448" s="2">
        <v>0.75103734439834025</v>
      </c>
      <c r="L2448" s="2">
        <v>0.80088495575221241</v>
      </c>
      <c r="M2448" s="2" t="s">
        <v>74</v>
      </c>
      <c r="N2448" s="2" t="s">
        <v>5452</v>
      </c>
      <c r="O2448" s="2" t="s">
        <v>5453</v>
      </c>
      <c r="P2448" s="2">
        <v>92.8</v>
      </c>
    </row>
    <row r="2449" spans="1:16" ht="15.75" customHeight="1" x14ac:dyDescent="0.25">
      <c r="A2449" s="2" t="s">
        <v>19</v>
      </c>
      <c r="B2449" s="2" t="s">
        <v>81</v>
      </c>
      <c r="C2449" s="2" t="s">
        <v>82</v>
      </c>
      <c r="D2449" s="2" t="s">
        <v>55</v>
      </c>
      <c r="E2449" s="2" t="s">
        <v>282</v>
      </c>
      <c r="F2449" s="2" t="s">
        <v>26</v>
      </c>
      <c r="G2449" s="2" t="s">
        <v>319</v>
      </c>
      <c r="H2449" s="2" t="s">
        <v>285</v>
      </c>
      <c r="I2449" s="2">
        <v>49</v>
      </c>
      <c r="J2449" s="2">
        <v>0.77516059957173444</v>
      </c>
      <c r="K2449" s="2">
        <v>0.75103734439834025</v>
      </c>
      <c r="L2449" s="2">
        <v>0.80088495575221241</v>
      </c>
      <c r="M2449" s="2" t="s">
        <v>74</v>
      </c>
      <c r="N2449" s="2" t="s">
        <v>5454</v>
      </c>
      <c r="O2449" s="2" t="s">
        <v>5455</v>
      </c>
      <c r="P2449" s="2">
        <v>94.5</v>
      </c>
    </row>
    <row r="2450" spans="1:16" ht="15.75" customHeight="1" x14ac:dyDescent="0.25">
      <c r="A2450" s="2" t="s">
        <v>19</v>
      </c>
      <c r="B2450" s="2" t="s">
        <v>81</v>
      </c>
      <c r="C2450" s="2" t="s">
        <v>82</v>
      </c>
      <c r="D2450" s="2" t="s">
        <v>55</v>
      </c>
      <c r="E2450" s="2" t="s">
        <v>282</v>
      </c>
      <c r="F2450" s="2" t="s">
        <v>26</v>
      </c>
      <c r="G2450" s="2" t="s">
        <v>324</v>
      </c>
      <c r="H2450" s="2" t="s">
        <v>285</v>
      </c>
      <c r="I2450" s="2">
        <v>50</v>
      </c>
      <c r="J2450" s="2">
        <v>0.77516059957173444</v>
      </c>
      <c r="K2450" s="2">
        <v>0.75103734439834025</v>
      </c>
      <c r="L2450" s="2">
        <v>0.80088495575221241</v>
      </c>
      <c r="M2450" s="2" t="s">
        <v>74</v>
      </c>
      <c r="N2450" s="2" t="s">
        <v>5456</v>
      </c>
      <c r="O2450" s="2" t="s">
        <v>5457</v>
      </c>
      <c r="P2450" s="2">
        <v>94.4</v>
      </c>
    </row>
    <row r="2451" spans="1:16" ht="15.75" customHeight="1" x14ac:dyDescent="0.25">
      <c r="A2451" s="2" t="s">
        <v>19</v>
      </c>
      <c r="B2451" s="2" t="s">
        <v>81</v>
      </c>
      <c r="C2451" s="2" t="s">
        <v>82</v>
      </c>
      <c r="D2451" s="2" t="s">
        <v>55</v>
      </c>
      <c r="E2451" s="2" t="s">
        <v>282</v>
      </c>
      <c r="F2451" s="2" t="s">
        <v>26</v>
      </c>
      <c r="G2451" s="2" t="s">
        <v>329</v>
      </c>
      <c r="H2451" s="2" t="s">
        <v>285</v>
      </c>
      <c r="I2451" s="2">
        <v>51</v>
      </c>
      <c r="J2451" s="2">
        <v>0.77516059957173444</v>
      </c>
      <c r="K2451" s="2">
        <v>0.75103734439834025</v>
      </c>
      <c r="L2451" s="2">
        <v>0.80088495575221241</v>
      </c>
      <c r="M2451" s="2" t="s">
        <v>74</v>
      </c>
      <c r="N2451" s="2" t="s">
        <v>5458</v>
      </c>
      <c r="O2451" s="2" t="s">
        <v>5459</v>
      </c>
      <c r="P2451" s="2">
        <v>94.2</v>
      </c>
    </row>
    <row r="2452" spans="1:16" ht="15.75" customHeight="1" x14ac:dyDescent="0.25">
      <c r="A2452" s="2" t="s">
        <v>19</v>
      </c>
      <c r="B2452" s="2" t="s">
        <v>81</v>
      </c>
      <c r="C2452" s="2" t="s">
        <v>82</v>
      </c>
      <c r="D2452" s="2" t="s">
        <v>55</v>
      </c>
      <c r="E2452" s="2" t="s">
        <v>282</v>
      </c>
      <c r="F2452" s="2" t="s">
        <v>26</v>
      </c>
      <c r="G2452" s="2" t="s">
        <v>334</v>
      </c>
      <c r="H2452" s="2" t="s">
        <v>285</v>
      </c>
      <c r="I2452" s="2">
        <v>52</v>
      </c>
      <c r="J2452" s="2">
        <v>0.77516059957173444</v>
      </c>
      <c r="K2452" s="2">
        <v>0.75103734439834025</v>
      </c>
      <c r="L2452" s="2">
        <v>0.80088495575221241</v>
      </c>
      <c r="M2452" s="2" t="s">
        <v>74</v>
      </c>
      <c r="N2452" s="2" t="s">
        <v>5460</v>
      </c>
      <c r="O2452" s="2" t="s">
        <v>5461</v>
      </c>
      <c r="P2452" s="2">
        <v>93.2</v>
      </c>
    </row>
    <row r="2453" spans="1:16" ht="15.75" customHeight="1" x14ac:dyDescent="0.25">
      <c r="A2453" s="2" t="s">
        <v>19</v>
      </c>
      <c r="B2453" s="2" t="s">
        <v>81</v>
      </c>
      <c r="C2453" s="2" t="s">
        <v>82</v>
      </c>
      <c r="D2453" s="2" t="s">
        <v>55</v>
      </c>
      <c r="E2453" s="2" t="s">
        <v>282</v>
      </c>
      <c r="F2453" s="2" t="s">
        <v>26</v>
      </c>
      <c r="G2453" s="2" t="s">
        <v>339</v>
      </c>
      <c r="H2453" s="2" t="s">
        <v>285</v>
      </c>
      <c r="I2453" s="2">
        <v>53</v>
      </c>
      <c r="J2453" s="2">
        <v>0.77516059957173444</v>
      </c>
      <c r="K2453" s="2">
        <v>0.75103734439834025</v>
      </c>
      <c r="L2453" s="2">
        <v>0.80088495575221241</v>
      </c>
      <c r="M2453" s="2" t="s">
        <v>74</v>
      </c>
      <c r="N2453" s="2" t="s">
        <v>5462</v>
      </c>
      <c r="O2453" s="2" t="s">
        <v>5463</v>
      </c>
      <c r="P2453" s="2">
        <v>93.6</v>
      </c>
    </row>
    <row r="2454" spans="1:16" ht="15.75" customHeight="1" x14ac:dyDescent="0.25">
      <c r="A2454" s="2" t="s">
        <v>19</v>
      </c>
      <c r="B2454" s="2" t="s">
        <v>81</v>
      </c>
      <c r="C2454" s="2" t="s">
        <v>82</v>
      </c>
      <c r="D2454" s="2" t="s">
        <v>55</v>
      </c>
      <c r="E2454" s="2" t="s">
        <v>282</v>
      </c>
      <c r="F2454" s="2" t="s">
        <v>26</v>
      </c>
      <c r="G2454" s="2" t="s">
        <v>344</v>
      </c>
      <c r="H2454" s="2" t="s">
        <v>285</v>
      </c>
      <c r="I2454" s="2">
        <v>54</v>
      </c>
      <c r="J2454" s="2">
        <v>0.77516059957173444</v>
      </c>
      <c r="K2454" s="2">
        <v>0.75103734439834025</v>
      </c>
      <c r="L2454" s="2">
        <v>0.80088495575221241</v>
      </c>
      <c r="M2454" s="2" t="s">
        <v>74</v>
      </c>
      <c r="N2454" s="2" t="s">
        <v>5464</v>
      </c>
      <c r="O2454" s="2" t="s">
        <v>5465</v>
      </c>
      <c r="P2454" s="2">
        <v>94.6</v>
      </c>
    </row>
    <row r="2455" spans="1:16" ht="15.75" customHeight="1" x14ac:dyDescent="0.25">
      <c r="A2455" s="2" t="s">
        <v>19</v>
      </c>
      <c r="B2455" s="2" t="s">
        <v>81</v>
      </c>
      <c r="C2455" s="2" t="s">
        <v>82</v>
      </c>
      <c r="D2455" s="2" t="s">
        <v>55</v>
      </c>
      <c r="E2455" s="2" t="s">
        <v>282</v>
      </c>
      <c r="F2455" s="2" t="s">
        <v>26</v>
      </c>
      <c r="G2455" s="2" t="s">
        <v>351</v>
      </c>
      <c r="H2455" s="2" t="s">
        <v>285</v>
      </c>
      <c r="I2455" s="2">
        <v>55</v>
      </c>
      <c r="J2455" s="2">
        <v>0.77516059957173444</v>
      </c>
      <c r="K2455" s="2">
        <v>0.75103734439834025</v>
      </c>
      <c r="L2455" s="2">
        <v>0.80088495575221241</v>
      </c>
      <c r="M2455" s="2" t="s">
        <v>74</v>
      </c>
      <c r="N2455" s="2" t="s">
        <v>5466</v>
      </c>
      <c r="O2455" s="2" t="s">
        <v>5467</v>
      </c>
      <c r="P2455" s="2">
        <v>93.6</v>
      </c>
    </row>
    <row r="2456" spans="1:16" ht="15.75" customHeight="1" x14ac:dyDescent="0.25">
      <c r="A2456" s="2" t="s">
        <v>19</v>
      </c>
      <c r="B2456" s="2" t="s">
        <v>81</v>
      </c>
      <c r="C2456" s="2" t="s">
        <v>82</v>
      </c>
      <c r="D2456" s="2" t="s">
        <v>55</v>
      </c>
      <c r="E2456" s="2" t="s">
        <v>282</v>
      </c>
      <c r="F2456" s="2" t="s">
        <v>26</v>
      </c>
      <c r="G2456" s="2" t="s">
        <v>367</v>
      </c>
      <c r="H2456" s="2" t="s">
        <v>285</v>
      </c>
      <c r="I2456" s="2">
        <v>56</v>
      </c>
      <c r="J2456" s="2">
        <v>0.77516059957173444</v>
      </c>
      <c r="K2456" s="2">
        <v>0.75103734439834025</v>
      </c>
      <c r="L2456" s="2">
        <v>0.80088495575221241</v>
      </c>
      <c r="M2456" s="2" t="s">
        <v>74</v>
      </c>
      <c r="N2456" s="2" t="s">
        <v>5468</v>
      </c>
      <c r="O2456" s="2" t="s">
        <v>5469</v>
      </c>
      <c r="P2456" s="2">
        <v>93.4</v>
      </c>
    </row>
    <row r="2457" spans="1:16" ht="15.75" customHeight="1" x14ac:dyDescent="0.25">
      <c r="A2457" s="2" t="s">
        <v>19</v>
      </c>
      <c r="B2457" s="2" t="s">
        <v>81</v>
      </c>
      <c r="C2457" s="2" t="s">
        <v>82</v>
      </c>
      <c r="D2457" s="2" t="s">
        <v>55</v>
      </c>
      <c r="E2457" s="2" t="s">
        <v>282</v>
      </c>
      <c r="F2457" s="2" t="s">
        <v>26</v>
      </c>
      <c r="G2457" s="2" t="s">
        <v>380</v>
      </c>
      <c r="H2457" s="2" t="s">
        <v>285</v>
      </c>
      <c r="I2457" s="2">
        <v>57</v>
      </c>
      <c r="J2457" s="2">
        <v>0.77516059957173444</v>
      </c>
      <c r="K2457" s="2">
        <v>0.75103734439834025</v>
      </c>
      <c r="L2457" s="2">
        <v>0.80088495575221241</v>
      </c>
      <c r="M2457" s="2" t="s">
        <v>74</v>
      </c>
      <c r="N2457" s="2" t="s">
        <v>5470</v>
      </c>
      <c r="O2457" s="2" t="s">
        <v>5471</v>
      </c>
      <c r="P2457" s="2">
        <v>93.7</v>
      </c>
    </row>
    <row r="2458" spans="1:16" ht="15.75" customHeight="1" x14ac:dyDescent="0.25">
      <c r="A2458" s="2" t="s">
        <v>19</v>
      </c>
      <c r="B2458" s="2" t="s">
        <v>81</v>
      </c>
      <c r="C2458" s="2" t="s">
        <v>82</v>
      </c>
      <c r="D2458" s="2" t="s">
        <v>55</v>
      </c>
      <c r="E2458" s="2" t="s">
        <v>282</v>
      </c>
      <c r="F2458" s="2" t="s">
        <v>26</v>
      </c>
      <c r="G2458" s="2" t="s">
        <v>390</v>
      </c>
      <c r="H2458" s="2" t="s">
        <v>285</v>
      </c>
      <c r="I2458" s="2">
        <v>58</v>
      </c>
      <c r="J2458" s="2">
        <v>0.77516059957173444</v>
      </c>
      <c r="K2458" s="2">
        <v>0.75103734439834025</v>
      </c>
      <c r="L2458" s="2">
        <v>0.80088495575221241</v>
      </c>
      <c r="M2458" s="2" t="s">
        <v>74</v>
      </c>
      <c r="N2458" s="2" t="s">
        <v>5472</v>
      </c>
      <c r="O2458" s="2" t="s">
        <v>5473</v>
      </c>
      <c r="P2458" s="2">
        <v>94.5</v>
      </c>
    </row>
    <row r="2459" spans="1:16" ht="15.75" customHeight="1" x14ac:dyDescent="0.25">
      <c r="A2459" s="2" t="s">
        <v>19</v>
      </c>
      <c r="B2459" s="2" t="s">
        <v>81</v>
      </c>
      <c r="C2459" s="2" t="s">
        <v>82</v>
      </c>
      <c r="D2459" s="2" t="s">
        <v>55</v>
      </c>
      <c r="E2459" s="2" t="s">
        <v>282</v>
      </c>
      <c r="F2459" s="2" t="s">
        <v>26</v>
      </c>
      <c r="G2459" s="2" t="s">
        <v>397</v>
      </c>
      <c r="H2459" s="2" t="s">
        <v>285</v>
      </c>
      <c r="I2459" s="2">
        <v>59</v>
      </c>
      <c r="J2459" s="2">
        <v>0.77516059957173444</v>
      </c>
      <c r="K2459" s="2">
        <v>0.75103734439834025</v>
      </c>
      <c r="L2459" s="2">
        <v>0.80088495575221241</v>
      </c>
      <c r="M2459" s="2" t="s">
        <v>74</v>
      </c>
      <c r="N2459" s="2" t="s">
        <v>5474</v>
      </c>
      <c r="O2459" s="2" t="s">
        <v>5475</v>
      </c>
      <c r="P2459" s="2">
        <v>94.4</v>
      </c>
    </row>
    <row r="2460" spans="1:16" ht="15.75" customHeight="1" x14ac:dyDescent="0.25">
      <c r="A2460" s="2" t="s">
        <v>19</v>
      </c>
      <c r="B2460" s="2" t="s">
        <v>81</v>
      </c>
      <c r="C2460" s="2" t="s">
        <v>82</v>
      </c>
      <c r="D2460" s="2" t="s">
        <v>55</v>
      </c>
      <c r="E2460" s="2" t="s">
        <v>282</v>
      </c>
      <c r="F2460" s="2" t="s">
        <v>26</v>
      </c>
      <c r="G2460" s="2" t="s">
        <v>402</v>
      </c>
      <c r="H2460" s="2" t="s">
        <v>285</v>
      </c>
      <c r="I2460" s="2">
        <v>60</v>
      </c>
      <c r="J2460" s="2">
        <v>0.77516059957173444</v>
      </c>
      <c r="K2460" s="2">
        <v>0.75103734439834025</v>
      </c>
      <c r="L2460" s="2">
        <v>0.80088495575221241</v>
      </c>
      <c r="M2460" s="2" t="s">
        <v>74</v>
      </c>
      <c r="N2460" s="2" t="s">
        <v>5476</v>
      </c>
      <c r="O2460" s="2" t="s">
        <v>5477</v>
      </c>
      <c r="P2460" s="2">
        <v>94</v>
      </c>
    </row>
    <row r="2461" spans="1:16" ht="15.75" customHeight="1" x14ac:dyDescent="0.25">
      <c r="A2461" s="2" t="s">
        <v>19</v>
      </c>
      <c r="B2461" s="2" t="s">
        <v>81</v>
      </c>
      <c r="C2461" s="2" t="s">
        <v>82</v>
      </c>
      <c r="D2461" s="2" t="s">
        <v>55</v>
      </c>
      <c r="E2461" s="2" t="s">
        <v>282</v>
      </c>
      <c r="F2461" s="2" t="s">
        <v>26</v>
      </c>
      <c r="G2461" s="2" t="s">
        <v>407</v>
      </c>
      <c r="H2461" s="2" t="s">
        <v>285</v>
      </c>
      <c r="I2461" s="2">
        <v>61</v>
      </c>
      <c r="J2461" s="2">
        <v>0.77516059957173444</v>
      </c>
      <c r="K2461" s="2">
        <v>0.75103734439834025</v>
      </c>
      <c r="L2461" s="2">
        <v>0.80088495575221241</v>
      </c>
      <c r="M2461" s="2" t="s">
        <v>74</v>
      </c>
      <c r="N2461" s="2" t="s">
        <v>5478</v>
      </c>
      <c r="O2461" s="2" t="s">
        <v>5479</v>
      </c>
      <c r="P2461" s="2">
        <v>92.9</v>
      </c>
    </row>
    <row r="2462" spans="1:16" ht="15.75" customHeight="1" x14ac:dyDescent="0.25">
      <c r="A2462" s="2" t="s">
        <v>19</v>
      </c>
      <c r="B2462" s="2" t="s">
        <v>81</v>
      </c>
      <c r="C2462" s="2" t="s">
        <v>82</v>
      </c>
      <c r="D2462" s="2" t="s">
        <v>364</v>
      </c>
      <c r="E2462" s="2" t="s">
        <v>412</v>
      </c>
      <c r="F2462" s="2" t="s">
        <v>54</v>
      </c>
      <c r="G2462" s="2" t="s">
        <v>413</v>
      </c>
      <c r="H2462" s="2" t="s">
        <v>377</v>
      </c>
      <c r="I2462" s="2">
        <v>42</v>
      </c>
      <c r="J2462" s="2">
        <v>0.8340248962655602</v>
      </c>
      <c r="K2462" s="2">
        <v>0.80079681274900394</v>
      </c>
      <c r="L2462" s="2">
        <v>0.87012987012987009</v>
      </c>
      <c r="M2462" s="2" t="s">
        <v>74</v>
      </c>
      <c r="N2462" s="2" t="s">
        <v>5480</v>
      </c>
      <c r="O2462" s="2" t="s">
        <v>5481</v>
      </c>
      <c r="P2462" s="2">
        <v>553.20000000000005</v>
      </c>
    </row>
    <row r="2463" spans="1:16" ht="15.75" customHeight="1" x14ac:dyDescent="0.25">
      <c r="A2463" s="2" t="s">
        <v>19</v>
      </c>
      <c r="B2463" s="2" t="s">
        <v>81</v>
      </c>
      <c r="C2463" s="2" t="s">
        <v>82</v>
      </c>
      <c r="D2463" s="2" t="s">
        <v>364</v>
      </c>
      <c r="E2463" s="2" t="s">
        <v>412</v>
      </c>
      <c r="F2463" s="2" t="s">
        <v>54</v>
      </c>
      <c r="G2463" s="2" t="s">
        <v>418</v>
      </c>
      <c r="H2463" s="2" t="s">
        <v>377</v>
      </c>
      <c r="I2463" s="2">
        <v>43</v>
      </c>
      <c r="J2463" s="2">
        <v>0.82956878850102667</v>
      </c>
      <c r="K2463" s="2">
        <v>0.7890625</v>
      </c>
      <c r="L2463" s="2">
        <v>0.87445887445887449</v>
      </c>
      <c r="M2463" s="2" t="s">
        <v>74</v>
      </c>
      <c r="N2463" s="2" t="s">
        <v>5482</v>
      </c>
      <c r="O2463" s="2" t="s">
        <v>5483</v>
      </c>
      <c r="P2463" s="2">
        <v>551.9</v>
      </c>
    </row>
    <row r="2464" spans="1:16" ht="15.75" customHeight="1" x14ac:dyDescent="0.25">
      <c r="A2464" s="2" t="s">
        <v>19</v>
      </c>
      <c r="B2464" s="2" t="s">
        <v>88</v>
      </c>
      <c r="C2464" s="2" t="s">
        <v>90</v>
      </c>
      <c r="D2464" s="2" t="s">
        <v>55</v>
      </c>
      <c r="E2464" s="2" t="s">
        <v>57</v>
      </c>
      <c r="F2464" s="2" t="s">
        <v>32</v>
      </c>
      <c r="G2464" s="2" t="s">
        <v>59</v>
      </c>
      <c r="H2464" s="2" t="s">
        <v>61</v>
      </c>
      <c r="I2464" s="2">
        <v>42</v>
      </c>
      <c r="J2464" s="2">
        <v>0.7634854771784233</v>
      </c>
      <c r="M2464" s="2" t="s">
        <v>65</v>
      </c>
      <c r="N2464" s="2" t="s">
        <v>5484</v>
      </c>
      <c r="O2464" s="2" t="s">
        <v>5485</v>
      </c>
      <c r="P2464" s="2">
        <v>1.9</v>
      </c>
    </row>
    <row r="2465" spans="1:16" ht="15.75" customHeight="1" x14ac:dyDescent="0.25">
      <c r="A2465" s="2" t="s">
        <v>19</v>
      </c>
      <c r="B2465" s="2" t="s">
        <v>88</v>
      </c>
      <c r="C2465" s="2" t="s">
        <v>90</v>
      </c>
      <c r="D2465" s="2" t="s">
        <v>55</v>
      </c>
      <c r="E2465" s="2" t="s">
        <v>57</v>
      </c>
      <c r="F2465" s="2" t="s">
        <v>32</v>
      </c>
      <c r="G2465" s="2" t="s">
        <v>71</v>
      </c>
      <c r="H2465" s="2" t="s">
        <v>61</v>
      </c>
      <c r="I2465" s="2">
        <v>43</v>
      </c>
      <c r="J2465" s="2">
        <v>0.77018633540372661</v>
      </c>
      <c r="M2465" s="2" t="s">
        <v>65</v>
      </c>
      <c r="N2465" s="2" t="s">
        <v>5486</v>
      </c>
      <c r="O2465" s="2" t="s">
        <v>5487</v>
      </c>
      <c r="P2465" s="2">
        <v>0.6</v>
      </c>
    </row>
    <row r="2466" spans="1:16" ht="15.75" customHeight="1" x14ac:dyDescent="0.25">
      <c r="A2466" s="2" t="s">
        <v>19</v>
      </c>
      <c r="B2466" s="2" t="s">
        <v>88</v>
      </c>
      <c r="C2466" s="2" t="s">
        <v>90</v>
      </c>
      <c r="D2466" s="2" t="s">
        <v>55</v>
      </c>
      <c r="E2466" s="2" t="s">
        <v>57</v>
      </c>
      <c r="F2466" s="2" t="s">
        <v>32</v>
      </c>
      <c r="G2466" s="2" t="s">
        <v>79</v>
      </c>
      <c r="H2466" s="2" t="s">
        <v>61</v>
      </c>
      <c r="I2466" s="2">
        <v>44</v>
      </c>
      <c r="J2466" s="2">
        <v>0.79079497907949792</v>
      </c>
      <c r="M2466" s="2" t="s">
        <v>65</v>
      </c>
      <c r="N2466" s="2" t="s">
        <v>5488</v>
      </c>
      <c r="O2466" s="2" t="s">
        <v>5489</v>
      </c>
      <c r="P2466" s="2">
        <v>0.6</v>
      </c>
    </row>
    <row r="2467" spans="1:16" ht="15.75" customHeight="1" x14ac:dyDescent="0.25">
      <c r="A2467" s="2" t="s">
        <v>19</v>
      </c>
      <c r="B2467" s="2" t="s">
        <v>88</v>
      </c>
      <c r="C2467" s="2" t="s">
        <v>90</v>
      </c>
      <c r="D2467" s="2" t="s">
        <v>55</v>
      </c>
      <c r="E2467" s="2" t="s">
        <v>57</v>
      </c>
      <c r="F2467" s="2" t="s">
        <v>32</v>
      </c>
      <c r="G2467" s="2" t="s">
        <v>86</v>
      </c>
      <c r="H2467" s="2" t="s">
        <v>61</v>
      </c>
      <c r="I2467" s="2">
        <v>45</v>
      </c>
      <c r="J2467" s="2">
        <v>0.77083333333333326</v>
      </c>
      <c r="M2467" s="2" t="s">
        <v>65</v>
      </c>
      <c r="N2467" s="2" t="s">
        <v>5490</v>
      </c>
      <c r="O2467" s="2" t="s">
        <v>5491</v>
      </c>
      <c r="P2467" s="2">
        <v>0.6</v>
      </c>
    </row>
    <row r="2468" spans="1:16" ht="15.75" customHeight="1" x14ac:dyDescent="0.25">
      <c r="A2468" s="2" t="s">
        <v>19</v>
      </c>
      <c r="B2468" s="2" t="s">
        <v>88</v>
      </c>
      <c r="C2468" s="2" t="s">
        <v>90</v>
      </c>
      <c r="D2468" s="2" t="s">
        <v>55</v>
      </c>
      <c r="E2468" s="2" t="s">
        <v>57</v>
      </c>
      <c r="F2468" s="2" t="s">
        <v>32</v>
      </c>
      <c r="G2468" s="2" t="s">
        <v>93</v>
      </c>
      <c r="H2468" s="2" t="s">
        <v>61</v>
      </c>
      <c r="I2468" s="2">
        <v>46</v>
      </c>
      <c r="J2468" s="2">
        <v>0.77178423236514526</v>
      </c>
      <c r="M2468" s="2" t="s">
        <v>65</v>
      </c>
      <c r="N2468" s="2" t="s">
        <v>5492</v>
      </c>
      <c r="O2468" s="2" t="s">
        <v>5493</v>
      </c>
      <c r="P2468" s="2">
        <v>0.6</v>
      </c>
    </row>
    <row r="2469" spans="1:16" ht="15.75" customHeight="1" x14ac:dyDescent="0.25">
      <c r="A2469" s="2" t="s">
        <v>19</v>
      </c>
      <c r="B2469" s="2" t="s">
        <v>88</v>
      </c>
      <c r="C2469" s="2" t="s">
        <v>90</v>
      </c>
      <c r="D2469" s="2" t="s">
        <v>55</v>
      </c>
      <c r="E2469" s="2" t="s">
        <v>57</v>
      </c>
      <c r="F2469" s="2" t="s">
        <v>32</v>
      </c>
      <c r="G2469" s="2" t="s">
        <v>100</v>
      </c>
      <c r="H2469" s="2" t="s">
        <v>61</v>
      </c>
      <c r="I2469" s="2">
        <v>47</v>
      </c>
      <c r="J2469" s="2">
        <v>0.77754677754677759</v>
      </c>
      <c r="M2469" s="2" t="s">
        <v>65</v>
      </c>
      <c r="N2469" s="2" t="s">
        <v>5494</v>
      </c>
      <c r="O2469" s="2" t="s">
        <v>5495</v>
      </c>
      <c r="P2469" s="2">
        <v>0.5</v>
      </c>
    </row>
    <row r="2470" spans="1:16" ht="15.75" customHeight="1" x14ac:dyDescent="0.25">
      <c r="A2470" s="2" t="s">
        <v>19</v>
      </c>
      <c r="B2470" s="2" t="s">
        <v>88</v>
      </c>
      <c r="C2470" s="2" t="s">
        <v>90</v>
      </c>
      <c r="D2470" s="2" t="s">
        <v>55</v>
      </c>
      <c r="E2470" s="2" t="s">
        <v>57</v>
      </c>
      <c r="F2470" s="2" t="s">
        <v>32</v>
      </c>
      <c r="G2470" s="2" t="s">
        <v>108</v>
      </c>
      <c r="H2470" s="2" t="s">
        <v>61</v>
      </c>
      <c r="I2470" s="2">
        <v>48</v>
      </c>
      <c r="J2470" s="2">
        <v>0.75564681724846006</v>
      </c>
      <c r="M2470" s="2" t="s">
        <v>65</v>
      </c>
      <c r="N2470" s="2" t="s">
        <v>5496</v>
      </c>
      <c r="O2470" s="2" t="s">
        <v>5497</v>
      </c>
      <c r="P2470" s="2">
        <v>0.6</v>
      </c>
    </row>
    <row r="2471" spans="1:16" ht="15.75" customHeight="1" x14ac:dyDescent="0.25">
      <c r="A2471" s="2" t="s">
        <v>19</v>
      </c>
      <c r="B2471" s="2" t="s">
        <v>88</v>
      </c>
      <c r="C2471" s="2" t="s">
        <v>90</v>
      </c>
      <c r="D2471" s="2" t="s">
        <v>55</v>
      </c>
      <c r="E2471" s="2" t="s">
        <v>57</v>
      </c>
      <c r="F2471" s="2" t="s">
        <v>32</v>
      </c>
      <c r="G2471" s="2" t="s">
        <v>113</v>
      </c>
      <c r="H2471" s="2" t="s">
        <v>61</v>
      </c>
      <c r="I2471" s="2">
        <v>49</v>
      </c>
      <c r="J2471" s="2">
        <v>0.75463917525773194</v>
      </c>
      <c r="M2471" s="2" t="s">
        <v>65</v>
      </c>
      <c r="N2471" s="2" t="s">
        <v>5498</v>
      </c>
      <c r="O2471" s="2" t="s">
        <v>5499</v>
      </c>
      <c r="P2471" s="2">
        <v>0.7</v>
      </c>
    </row>
    <row r="2472" spans="1:16" ht="15.75" customHeight="1" x14ac:dyDescent="0.25">
      <c r="A2472" s="2" t="s">
        <v>19</v>
      </c>
      <c r="B2472" s="2" t="s">
        <v>88</v>
      </c>
      <c r="C2472" s="2" t="s">
        <v>90</v>
      </c>
      <c r="D2472" s="2" t="s">
        <v>55</v>
      </c>
      <c r="E2472" s="2" t="s">
        <v>57</v>
      </c>
      <c r="F2472" s="2" t="s">
        <v>32</v>
      </c>
      <c r="G2472" s="2" t="s">
        <v>118</v>
      </c>
      <c r="H2472" s="2" t="s">
        <v>61</v>
      </c>
      <c r="I2472" s="2">
        <v>50</v>
      </c>
      <c r="J2472" s="2">
        <v>0.78762886597938142</v>
      </c>
      <c r="M2472" s="2" t="s">
        <v>65</v>
      </c>
      <c r="N2472" s="2" t="s">
        <v>5500</v>
      </c>
      <c r="O2472" s="2" t="s">
        <v>5501</v>
      </c>
      <c r="P2472" s="2">
        <v>0.5</v>
      </c>
    </row>
    <row r="2473" spans="1:16" ht="15.75" customHeight="1" x14ac:dyDescent="0.25">
      <c r="A2473" s="2" t="s">
        <v>19</v>
      </c>
      <c r="B2473" s="2" t="s">
        <v>88</v>
      </c>
      <c r="C2473" s="2" t="s">
        <v>90</v>
      </c>
      <c r="D2473" s="2" t="s">
        <v>55</v>
      </c>
      <c r="E2473" s="2" t="s">
        <v>57</v>
      </c>
      <c r="F2473" s="2" t="s">
        <v>32</v>
      </c>
      <c r="G2473" s="2" t="s">
        <v>123</v>
      </c>
      <c r="H2473" s="2" t="s">
        <v>61</v>
      </c>
      <c r="I2473" s="2">
        <v>51</v>
      </c>
      <c r="J2473" s="2">
        <v>0.8</v>
      </c>
      <c r="M2473" s="2" t="s">
        <v>65</v>
      </c>
      <c r="N2473" s="2" t="s">
        <v>5502</v>
      </c>
      <c r="O2473" s="2" t="s">
        <v>5503</v>
      </c>
      <c r="P2473" s="2">
        <v>0.6</v>
      </c>
    </row>
    <row r="2474" spans="1:16" ht="15.75" customHeight="1" x14ac:dyDescent="0.25">
      <c r="A2474" s="2" t="s">
        <v>19</v>
      </c>
      <c r="B2474" s="2" t="s">
        <v>88</v>
      </c>
      <c r="C2474" s="2" t="s">
        <v>90</v>
      </c>
      <c r="D2474" s="2" t="s">
        <v>55</v>
      </c>
      <c r="E2474" s="2" t="s">
        <v>57</v>
      </c>
      <c r="F2474" s="2" t="s">
        <v>32</v>
      </c>
      <c r="G2474" s="2" t="s">
        <v>128</v>
      </c>
      <c r="H2474" s="2" t="s">
        <v>61</v>
      </c>
      <c r="I2474" s="2">
        <v>52</v>
      </c>
      <c r="J2474" s="2">
        <v>0.77916666666666656</v>
      </c>
      <c r="M2474" s="2" t="s">
        <v>65</v>
      </c>
      <c r="N2474" s="2" t="s">
        <v>5504</v>
      </c>
      <c r="O2474" s="2" t="s">
        <v>5505</v>
      </c>
      <c r="P2474" s="2">
        <v>0.6</v>
      </c>
    </row>
    <row r="2475" spans="1:16" ht="15.75" customHeight="1" x14ac:dyDescent="0.25">
      <c r="A2475" s="2" t="s">
        <v>19</v>
      </c>
      <c r="B2475" s="2" t="s">
        <v>88</v>
      </c>
      <c r="C2475" s="2" t="s">
        <v>90</v>
      </c>
      <c r="D2475" s="2" t="s">
        <v>55</v>
      </c>
      <c r="E2475" s="2" t="s">
        <v>57</v>
      </c>
      <c r="F2475" s="2" t="s">
        <v>32</v>
      </c>
      <c r="G2475" s="2" t="s">
        <v>133</v>
      </c>
      <c r="H2475" s="2" t="s">
        <v>61</v>
      </c>
      <c r="I2475" s="2">
        <v>53</v>
      </c>
      <c r="J2475" s="2">
        <v>0.77754677754677759</v>
      </c>
      <c r="M2475" s="2" t="s">
        <v>65</v>
      </c>
      <c r="N2475" s="2" t="s">
        <v>5506</v>
      </c>
      <c r="O2475" s="2" t="s">
        <v>5507</v>
      </c>
      <c r="P2475" s="2">
        <v>0.6</v>
      </c>
    </row>
    <row r="2476" spans="1:16" ht="15.75" customHeight="1" x14ac:dyDescent="0.25">
      <c r="A2476" s="2" t="s">
        <v>19</v>
      </c>
      <c r="B2476" s="2" t="s">
        <v>88</v>
      </c>
      <c r="C2476" s="2" t="s">
        <v>90</v>
      </c>
      <c r="D2476" s="2" t="s">
        <v>55</v>
      </c>
      <c r="E2476" s="2" t="s">
        <v>57</v>
      </c>
      <c r="F2476" s="2" t="s">
        <v>32</v>
      </c>
      <c r="G2476" s="2" t="s">
        <v>138</v>
      </c>
      <c r="H2476" s="2" t="s">
        <v>61</v>
      </c>
      <c r="I2476" s="2">
        <v>54</v>
      </c>
      <c r="J2476" s="2">
        <v>0.7583333333333333</v>
      </c>
      <c r="M2476" s="2" t="s">
        <v>65</v>
      </c>
      <c r="N2476" s="2" t="s">
        <v>5508</v>
      </c>
      <c r="O2476" s="2" t="s">
        <v>5509</v>
      </c>
      <c r="P2476" s="2">
        <v>0.6</v>
      </c>
    </row>
    <row r="2477" spans="1:16" ht="15.75" customHeight="1" x14ac:dyDescent="0.25">
      <c r="A2477" s="2" t="s">
        <v>19</v>
      </c>
      <c r="B2477" s="2" t="s">
        <v>88</v>
      </c>
      <c r="C2477" s="2" t="s">
        <v>90</v>
      </c>
      <c r="D2477" s="2" t="s">
        <v>55</v>
      </c>
      <c r="E2477" s="2" t="s">
        <v>57</v>
      </c>
      <c r="F2477" s="2" t="s">
        <v>32</v>
      </c>
      <c r="G2477" s="2" t="s">
        <v>143</v>
      </c>
      <c r="H2477" s="2" t="s">
        <v>61</v>
      </c>
      <c r="I2477" s="2">
        <v>55</v>
      </c>
      <c r="J2477" s="2">
        <v>0.77593360995850624</v>
      </c>
      <c r="M2477" s="2" t="s">
        <v>65</v>
      </c>
      <c r="N2477" s="2" t="s">
        <v>5510</v>
      </c>
      <c r="O2477" s="2" t="s">
        <v>5511</v>
      </c>
      <c r="P2477" s="2">
        <v>0.6</v>
      </c>
    </row>
    <row r="2478" spans="1:16" ht="15.75" customHeight="1" x14ac:dyDescent="0.25">
      <c r="A2478" s="2" t="s">
        <v>19</v>
      </c>
      <c r="B2478" s="2" t="s">
        <v>88</v>
      </c>
      <c r="C2478" s="2" t="s">
        <v>90</v>
      </c>
      <c r="D2478" s="2" t="s">
        <v>55</v>
      </c>
      <c r="E2478" s="2" t="s">
        <v>57</v>
      </c>
      <c r="F2478" s="2" t="s">
        <v>32</v>
      </c>
      <c r="G2478" s="2" t="s">
        <v>149</v>
      </c>
      <c r="H2478" s="2" t="s">
        <v>61</v>
      </c>
      <c r="I2478" s="2">
        <v>56</v>
      </c>
      <c r="J2478" s="2">
        <v>0.77083333333333326</v>
      </c>
      <c r="M2478" s="2" t="s">
        <v>65</v>
      </c>
      <c r="N2478" s="2" t="s">
        <v>5512</v>
      </c>
      <c r="O2478" s="2" t="s">
        <v>5513</v>
      </c>
      <c r="P2478" s="2">
        <v>0.6</v>
      </c>
    </row>
    <row r="2479" spans="1:16" ht="15.75" customHeight="1" x14ac:dyDescent="0.25">
      <c r="A2479" s="2" t="s">
        <v>19</v>
      </c>
      <c r="B2479" s="2" t="s">
        <v>88</v>
      </c>
      <c r="C2479" s="2" t="s">
        <v>90</v>
      </c>
      <c r="D2479" s="2" t="s">
        <v>55</v>
      </c>
      <c r="E2479" s="2" t="s">
        <v>57</v>
      </c>
      <c r="F2479" s="2" t="s">
        <v>32</v>
      </c>
      <c r="G2479" s="2" t="s">
        <v>154</v>
      </c>
      <c r="H2479" s="2" t="s">
        <v>61</v>
      </c>
      <c r="I2479" s="2">
        <v>57</v>
      </c>
      <c r="J2479" s="2">
        <v>0.78496868475991644</v>
      </c>
      <c r="M2479" s="2" t="s">
        <v>65</v>
      </c>
      <c r="N2479" s="2" t="s">
        <v>5514</v>
      </c>
      <c r="O2479" s="2" t="s">
        <v>5515</v>
      </c>
      <c r="P2479" s="2">
        <v>0.6</v>
      </c>
    </row>
    <row r="2480" spans="1:16" ht="15.75" customHeight="1" x14ac:dyDescent="0.25">
      <c r="A2480" s="2" t="s">
        <v>19</v>
      </c>
      <c r="B2480" s="2" t="s">
        <v>88</v>
      </c>
      <c r="C2480" s="2" t="s">
        <v>90</v>
      </c>
      <c r="D2480" s="2" t="s">
        <v>55</v>
      </c>
      <c r="E2480" s="2" t="s">
        <v>57</v>
      </c>
      <c r="F2480" s="2" t="s">
        <v>32</v>
      </c>
      <c r="G2480" s="2" t="s">
        <v>159</v>
      </c>
      <c r="H2480" s="2" t="s">
        <v>61</v>
      </c>
      <c r="I2480" s="2">
        <v>58</v>
      </c>
      <c r="J2480" s="2">
        <v>0.79089026915113869</v>
      </c>
      <c r="M2480" s="2" t="s">
        <v>65</v>
      </c>
      <c r="N2480" s="2" t="s">
        <v>5516</v>
      </c>
      <c r="O2480" s="2" t="s">
        <v>5517</v>
      </c>
      <c r="P2480" s="2">
        <v>0.6</v>
      </c>
    </row>
    <row r="2481" spans="1:16" ht="15.75" customHeight="1" x14ac:dyDescent="0.25">
      <c r="A2481" s="2" t="s">
        <v>19</v>
      </c>
      <c r="B2481" s="2" t="s">
        <v>88</v>
      </c>
      <c r="C2481" s="2" t="s">
        <v>90</v>
      </c>
      <c r="D2481" s="2" t="s">
        <v>55</v>
      </c>
      <c r="E2481" s="2" t="s">
        <v>57</v>
      </c>
      <c r="F2481" s="2" t="s">
        <v>32</v>
      </c>
      <c r="G2481" s="2" t="s">
        <v>164</v>
      </c>
      <c r="H2481" s="2" t="s">
        <v>61</v>
      </c>
      <c r="I2481" s="2">
        <v>59</v>
      </c>
      <c r="J2481" s="2">
        <v>0.77405857740585771</v>
      </c>
      <c r="M2481" s="2" t="s">
        <v>65</v>
      </c>
      <c r="N2481" s="2" t="s">
        <v>5518</v>
      </c>
      <c r="O2481" s="2" t="s">
        <v>5519</v>
      </c>
      <c r="P2481" s="2">
        <v>0.6</v>
      </c>
    </row>
    <row r="2482" spans="1:16" ht="15.75" customHeight="1" x14ac:dyDescent="0.25">
      <c r="A2482" s="2" t="s">
        <v>19</v>
      </c>
      <c r="B2482" s="2" t="s">
        <v>88</v>
      </c>
      <c r="C2482" s="2" t="s">
        <v>90</v>
      </c>
      <c r="D2482" s="2" t="s">
        <v>55</v>
      </c>
      <c r="E2482" s="2" t="s">
        <v>57</v>
      </c>
      <c r="F2482" s="2" t="s">
        <v>32</v>
      </c>
      <c r="G2482" s="2" t="s">
        <v>169</v>
      </c>
      <c r="H2482" s="2" t="s">
        <v>61</v>
      </c>
      <c r="I2482" s="2">
        <v>60</v>
      </c>
      <c r="J2482" s="2">
        <v>0.75991649269311057</v>
      </c>
      <c r="M2482" s="2" t="s">
        <v>65</v>
      </c>
      <c r="N2482" s="2" t="s">
        <v>5520</v>
      </c>
      <c r="O2482" s="2" t="s">
        <v>5521</v>
      </c>
      <c r="P2482" s="2">
        <v>0.6</v>
      </c>
    </row>
    <row r="2483" spans="1:16" ht="15.75" customHeight="1" x14ac:dyDescent="0.25">
      <c r="A2483" s="2" t="s">
        <v>19</v>
      </c>
      <c r="B2483" s="2" t="s">
        <v>88</v>
      </c>
      <c r="C2483" s="2" t="s">
        <v>90</v>
      </c>
      <c r="D2483" s="2" t="s">
        <v>55</v>
      </c>
      <c r="E2483" s="2" t="s">
        <v>57</v>
      </c>
      <c r="F2483" s="2" t="s">
        <v>32</v>
      </c>
      <c r="G2483" s="2" t="s">
        <v>174</v>
      </c>
      <c r="H2483" s="2" t="s">
        <v>61</v>
      </c>
      <c r="I2483" s="2">
        <v>61</v>
      </c>
      <c r="J2483" s="2">
        <v>0.8</v>
      </c>
      <c r="M2483" s="2" t="s">
        <v>65</v>
      </c>
      <c r="N2483" s="2" t="s">
        <v>5522</v>
      </c>
      <c r="O2483" s="2" t="s">
        <v>5523</v>
      </c>
      <c r="P2483" s="2">
        <v>0.6</v>
      </c>
    </row>
    <row r="2484" spans="1:16" ht="15.75" customHeight="1" x14ac:dyDescent="0.25">
      <c r="A2484" s="2" t="s">
        <v>19</v>
      </c>
      <c r="B2484" s="2" t="s">
        <v>88</v>
      </c>
      <c r="C2484" s="2" t="s">
        <v>90</v>
      </c>
      <c r="D2484" s="2" t="s">
        <v>55</v>
      </c>
      <c r="E2484" s="2" t="s">
        <v>179</v>
      </c>
      <c r="F2484" s="2" t="s">
        <v>12</v>
      </c>
      <c r="G2484" s="2" t="s">
        <v>180</v>
      </c>
      <c r="H2484" s="2" t="s">
        <v>182</v>
      </c>
      <c r="I2484" s="2">
        <v>42</v>
      </c>
      <c r="J2484" s="2">
        <v>0.78142076502732238</v>
      </c>
      <c r="M2484" s="2" t="s">
        <v>65</v>
      </c>
      <c r="N2484" s="2" t="s">
        <v>5524</v>
      </c>
      <c r="O2484" s="2" t="s">
        <v>5525</v>
      </c>
      <c r="P2484" s="2">
        <v>0.5</v>
      </c>
    </row>
    <row r="2485" spans="1:16" ht="15.75" customHeight="1" x14ac:dyDescent="0.25">
      <c r="A2485" s="2" t="s">
        <v>19</v>
      </c>
      <c r="B2485" s="2" t="s">
        <v>88</v>
      </c>
      <c r="C2485" s="2" t="s">
        <v>90</v>
      </c>
      <c r="D2485" s="2" t="s">
        <v>55</v>
      </c>
      <c r="E2485" s="2" t="s">
        <v>179</v>
      </c>
      <c r="F2485" s="2" t="s">
        <v>12</v>
      </c>
      <c r="G2485" s="2" t="s">
        <v>186</v>
      </c>
      <c r="H2485" s="2" t="s">
        <v>182</v>
      </c>
      <c r="I2485" s="2">
        <v>43</v>
      </c>
      <c r="J2485" s="2">
        <v>0.78918918918918923</v>
      </c>
      <c r="M2485" s="2" t="s">
        <v>65</v>
      </c>
      <c r="N2485" s="2" t="s">
        <v>5526</v>
      </c>
      <c r="O2485" s="2" t="s">
        <v>5527</v>
      </c>
      <c r="P2485" s="2">
        <v>0.7</v>
      </c>
    </row>
    <row r="2486" spans="1:16" ht="15.75" customHeight="1" x14ac:dyDescent="0.25">
      <c r="A2486" s="2" t="s">
        <v>19</v>
      </c>
      <c r="B2486" s="2" t="s">
        <v>88</v>
      </c>
      <c r="C2486" s="2" t="s">
        <v>90</v>
      </c>
      <c r="D2486" s="2" t="s">
        <v>55</v>
      </c>
      <c r="E2486" s="2" t="s">
        <v>179</v>
      </c>
      <c r="F2486" s="2" t="s">
        <v>12</v>
      </c>
      <c r="G2486" s="2" t="s">
        <v>192</v>
      </c>
      <c r="H2486" s="2" t="s">
        <v>182</v>
      </c>
      <c r="I2486" s="2">
        <v>44</v>
      </c>
      <c r="J2486" s="2">
        <v>0.79891304347826086</v>
      </c>
      <c r="M2486" s="2" t="s">
        <v>65</v>
      </c>
      <c r="N2486" s="2" t="s">
        <v>5528</v>
      </c>
      <c r="O2486" s="2" t="s">
        <v>5529</v>
      </c>
      <c r="P2486" s="2">
        <v>0.7</v>
      </c>
    </row>
    <row r="2487" spans="1:16" ht="15.75" customHeight="1" x14ac:dyDescent="0.25">
      <c r="A2487" s="2" t="s">
        <v>19</v>
      </c>
      <c r="B2487" s="2" t="s">
        <v>88</v>
      </c>
      <c r="C2487" s="2" t="s">
        <v>90</v>
      </c>
      <c r="D2487" s="2" t="s">
        <v>55</v>
      </c>
      <c r="E2487" s="2" t="s">
        <v>179</v>
      </c>
      <c r="F2487" s="2" t="s">
        <v>12</v>
      </c>
      <c r="G2487" s="2" t="s">
        <v>197</v>
      </c>
      <c r="H2487" s="2" t="s">
        <v>182</v>
      </c>
      <c r="I2487" s="2">
        <v>45</v>
      </c>
      <c r="J2487" s="2">
        <v>0.71388101983002838</v>
      </c>
      <c r="M2487" s="2" t="s">
        <v>65</v>
      </c>
      <c r="N2487" s="2" t="s">
        <v>5530</v>
      </c>
      <c r="O2487" s="2" t="s">
        <v>5531</v>
      </c>
      <c r="P2487" s="2">
        <v>0.6</v>
      </c>
    </row>
    <row r="2488" spans="1:16" ht="15.75" customHeight="1" x14ac:dyDescent="0.25">
      <c r="A2488" s="2" t="s">
        <v>19</v>
      </c>
      <c r="B2488" s="2" t="s">
        <v>88</v>
      </c>
      <c r="C2488" s="2" t="s">
        <v>90</v>
      </c>
      <c r="D2488" s="2" t="s">
        <v>55</v>
      </c>
      <c r="E2488" s="2" t="s">
        <v>179</v>
      </c>
      <c r="F2488" s="2" t="s">
        <v>12</v>
      </c>
      <c r="G2488" s="2" t="s">
        <v>202</v>
      </c>
      <c r="H2488" s="2" t="s">
        <v>182</v>
      </c>
      <c r="I2488" s="2">
        <v>46</v>
      </c>
      <c r="J2488" s="2">
        <v>0.77628032345013465</v>
      </c>
      <c r="M2488" s="2" t="s">
        <v>65</v>
      </c>
      <c r="N2488" s="2" t="s">
        <v>5532</v>
      </c>
      <c r="O2488" s="2" t="s">
        <v>5533</v>
      </c>
      <c r="P2488" s="2">
        <v>0.6</v>
      </c>
    </row>
    <row r="2489" spans="1:16" ht="15.75" customHeight="1" x14ac:dyDescent="0.25">
      <c r="A2489" s="2" t="s">
        <v>19</v>
      </c>
      <c r="B2489" s="2" t="s">
        <v>88</v>
      </c>
      <c r="C2489" s="2" t="s">
        <v>90</v>
      </c>
      <c r="D2489" s="2" t="s">
        <v>55</v>
      </c>
      <c r="E2489" s="2" t="s">
        <v>179</v>
      </c>
      <c r="F2489" s="2" t="s">
        <v>12</v>
      </c>
      <c r="G2489" s="2" t="s">
        <v>207</v>
      </c>
      <c r="H2489" s="2" t="s">
        <v>182</v>
      </c>
      <c r="I2489" s="2">
        <v>47</v>
      </c>
      <c r="J2489" s="2">
        <v>0.80874316939890711</v>
      </c>
      <c r="M2489" s="2" t="s">
        <v>65</v>
      </c>
      <c r="N2489" s="2" t="s">
        <v>5534</v>
      </c>
      <c r="O2489" s="2" t="s">
        <v>5535</v>
      </c>
      <c r="P2489" s="2">
        <v>0.5</v>
      </c>
    </row>
    <row r="2490" spans="1:16" ht="15.75" customHeight="1" x14ac:dyDescent="0.25">
      <c r="A2490" s="2" t="s">
        <v>19</v>
      </c>
      <c r="B2490" s="2" t="s">
        <v>88</v>
      </c>
      <c r="C2490" s="2" t="s">
        <v>90</v>
      </c>
      <c r="D2490" s="2" t="s">
        <v>55</v>
      </c>
      <c r="E2490" s="2" t="s">
        <v>179</v>
      </c>
      <c r="F2490" s="2" t="s">
        <v>12</v>
      </c>
      <c r="G2490" s="2" t="s">
        <v>212</v>
      </c>
      <c r="H2490" s="2" t="s">
        <v>182</v>
      </c>
      <c r="I2490" s="2">
        <v>48</v>
      </c>
      <c r="J2490" s="2">
        <v>0.77956989247311836</v>
      </c>
      <c r="M2490" s="2" t="s">
        <v>65</v>
      </c>
      <c r="N2490" s="2" t="s">
        <v>5536</v>
      </c>
      <c r="O2490" s="2" t="s">
        <v>5537</v>
      </c>
      <c r="P2490" s="2">
        <v>0.8</v>
      </c>
    </row>
    <row r="2491" spans="1:16" ht="15.75" customHeight="1" x14ac:dyDescent="0.25">
      <c r="A2491" s="2" t="s">
        <v>19</v>
      </c>
      <c r="B2491" s="2" t="s">
        <v>88</v>
      </c>
      <c r="C2491" s="2" t="s">
        <v>90</v>
      </c>
      <c r="D2491" s="2" t="s">
        <v>55</v>
      </c>
      <c r="E2491" s="2" t="s">
        <v>179</v>
      </c>
      <c r="F2491" s="2" t="s">
        <v>12</v>
      </c>
      <c r="G2491" s="2" t="s">
        <v>217</v>
      </c>
      <c r="H2491" s="2" t="s">
        <v>182</v>
      </c>
      <c r="I2491" s="2">
        <v>49</v>
      </c>
      <c r="J2491" s="2">
        <v>0.80110497237569056</v>
      </c>
      <c r="M2491" s="2" t="s">
        <v>65</v>
      </c>
      <c r="N2491" s="2" t="s">
        <v>5538</v>
      </c>
      <c r="O2491" s="2" t="s">
        <v>5539</v>
      </c>
      <c r="P2491" s="2">
        <v>0.6</v>
      </c>
    </row>
    <row r="2492" spans="1:16" ht="15.75" customHeight="1" x14ac:dyDescent="0.25">
      <c r="A2492" s="2" t="s">
        <v>19</v>
      </c>
      <c r="B2492" s="2" t="s">
        <v>88</v>
      </c>
      <c r="C2492" s="2" t="s">
        <v>90</v>
      </c>
      <c r="D2492" s="2" t="s">
        <v>55</v>
      </c>
      <c r="E2492" s="2" t="s">
        <v>179</v>
      </c>
      <c r="F2492" s="2" t="s">
        <v>12</v>
      </c>
      <c r="G2492" s="2" t="s">
        <v>222</v>
      </c>
      <c r="H2492" s="2" t="s">
        <v>182</v>
      </c>
      <c r="I2492" s="2">
        <v>50</v>
      </c>
      <c r="J2492" s="2">
        <v>0.78688524590163944</v>
      </c>
      <c r="M2492" s="2" t="s">
        <v>65</v>
      </c>
      <c r="N2492" s="2" t="s">
        <v>5540</v>
      </c>
      <c r="O2492" s="2" t="s">
        <v>5541</v>
      </c>
      <c r="P2492" s="2">
        <v>0.6</v>
      </c>
    </row>
    <row r="2493" spans="1:16" ht="15.75" customHeight="1" x14ac:dyDescent="0.25">
      <c r="A2493" s="2" t="s">
        <v>19</v>
      </c>
      <c r="B2493" s="2" t="s">
        <v>88</v>
      </c>
      <c r="C2493" s="2" t="s">
        <v>90</v>
      </c>
      <c r="D2493" s="2" t="s">
        <v>55</v>
      </c>
      <c r="E2493" s="2" t="s">
        <v>179</v>
      </c>
      <c r="F2493" s="2" t="s">
        <v>12</v>
      </c>
      <c r="G2493" s="2" t="s">
        <v>227</v>
      </c>
      <c r="H2493" s="2" t="s">
        <v>182</v>
      </c>
      <c r="I2493" s="2">
        <v>51</v>
      </c>
      <c r="J2493" s="2">
        <v>0.81542699724517909</v>
      </c>
      <c r="M2493" s="2" t="s">
        <v>65</v>
      </c>
      <c r="N2493" s="2" t="s">
        <v>5542</v>
      </c>
      <c r="O2493" s="2" t="s">
        <v>5543</v>
      </c>
      <c r="P2493" s="2">
        <v>0.6</v>
      </c>
    </row>
    <row r="2494" spans="1:16" ht="15.75" customHeight="1" x14ac:dyDescent="0.25">
      <c r="A2494" s="2" t="s">
        <v>19</v>
      </c>
      <c r="B2494" s="2" t="s">
        <v>88</v>
      </c>
      <c r="C2494" s="2" t="s">
        <v>90</v>
      </c>
      <c r="D2494" s="2" t="s">
        <v>55</v>
      </c>
      <c r="E2494" s="2" t="s">
        <v>179</v>
      </c>
      <c r="F2494" s="2" t="s">
        <v>12</v>
      </c>
      <c r="G2494" s="2" t="s">
        <v>232</v>
      </c>
      <c r="H2494" s="2" t="s">
        <v>182</v>
      </c>
      <c r="I2494" s="2">
        <v>52</v>
      </c>
      <c r="J2494" s="2">
        <v>0.7910863509749303</v>
      </c>
      <c r="M2494" s="2" t="s">
        <v>65</v>
      </c>
      <c r="N2494" s="2" t="s">
        <v>5544</v>
      </c>
      <c r="O2494" s="2" t="s">
        <v>5545</v>
      </c>
      <c r="P2494" s="2">
        <v>0.7</v>
      </c>
    </row>
    <row r="2495" spans="1:16" ht="15.75" customHeight="1" x14ac:dyDescent="0.25">
      <c r="A2495" s="2" t="s">
        <v>19</v>
      </c>
      <c r="B2495" s="2" t="s">
        <v>88</v>
      </c>
      <c r="C2495" s="2" t="s">
        <v>90</v>
      </c>
      <c r="D2495" s="2" t="s">
        <v>55</v>
      </c>
      <c r="E2495" s="2" t="s">
        <v>179</v>
      </c>
      <c r="F2495" s="2" t="s">
        <v>12</v>
      </c>
      <c r="G2495" s="2" t="s">
        <v>237</v>
      </c>
      <c r="H2495" s="2" t="s">
        <v>182</v>
      </c>
      <c r="I2495" s="2">
        <v>53</v>
      </c>
      <c r="J2495" s="2">
        <v>0.79234972677595639</v>
      </c>
      <c r="M2495" s="2" t="s">
        <v>65</v>
      </c>
      <c r="N2495" s="2" t="s">
        <v>5546</v>
      </c>
      <c r="O2495" s="2" t="s">
        <v>5547</v>
      </c>
      <c r="P2495" s="2">
        <v>0.6</v>
      </c>
    </row>
    <row r="2496" spans="1:16" ht="15.75" customHeight="1" x14ac:dyDescent="0.25">
      <c r="A2496" s="2" t="s">
        <v>19</v>
      </c>
      <c r="B2496" s="2" t="s">
        <v>88</v>
      </c>
      <c r="C2496" s="2" t="s">
        <v>90</v>
      </c>
      <c r="D2496" s="2" t="s">
        <v>55</v>
      </c>
      <c r="E2496" s="2" t="s">
        <v>179</v>
      </c>
      <c r="F2496" s="2" t="s">
        <v>12</v>
      </c>
      <c r="G2496" s="2" t="s">
        <v>242</v>
      </c>
      <c r="H2496" s="2" t="s">
        <v>182</v>
      </c>
      <c r="I2496" s="2">
        <v>54</v>
      </c>
      <c r="J2496" s="2">
        <v>0.82548476454293618</v>
      </c>
      <c r="M2496" s="2" t="s">
        <v>65</v>
      </c>
      <c r="N2496" s="2" t="s">
        <v>5548</v>
      </c>
      <c r="O2496" s="2" t="s">
        <v>5549</v>
      </c>
      <c r="P2496" s="2">
        <v>0.6</v>
      </c>
    </row>
    <row r="2497" spans="1:16" ht="15.75" customHeight="1" x14ac:dyDescent="0.25">
      <c r="A2497" s="2" t="s">
        <v>19</v>
      </c>
      <c r="B2497" s="2" t="s">
        <v>88</v>
      </c>
      <c r="C2497" s="2" t="s">
        <v>90</v>
      </c>
      <c r="D2497" s="2" t="s">
        <v>55</v>
      </c>
      <c r="E2497" s="2" t="s">
        <v>179</v>
      </c>
      <c r="F2497" s="2" t="s">
        <v>12</v>
      </c>
      <c r="G2497" s="2" t="s">
        <v>247</v>
      </c>
      <c r="H2497" s="2" t="s">
        <v>182</v>
      </c>
      <c r="I2497" s="2">
        <v>55</v>
      </c>
      <c r="J2497" s="2">
        <v>0.78804347826086962</v>
      </c>
      <c r="M2497" s="2" t="s">
        <v>65</v>
      </c>
      <c r="N2497" s="2" t="s">
        <v>5550</v>
      </c>
      <c r="O2497" s="2" t="s">
        <v>5551</v>
      </c>
      <c r="P2497" s="2">
        <v>0.6</v>
      </c>
    </row>
    <row r="2498" spans="1:16" ht="15.75" customHeight="1" x14ac:dyDescent="0.25">
      <c r="A2498" s="2" t="s">
        <v>19</v>
      </c>
      <c r="B2498" s="2" t="s">
        <v>88</v>
      </c>
      <c r="C2498" s="2" t="s">
        <v>90</v>
      </c>
      <c r="D2498" s="2" t="s">
        <v>55</v>
      </c>
      <c r="E2498" s="2" t="s">
        <v>179</v>
      </c>
      <c r="F2498" s="2" t="s">
        <v>12</v>
      </c>
      <c r="G2498" s="2" t="s">
        <v>252</v>
      </c>
      <c r="H2498" s="2" t="s">
        <v>182</v>
      </c>
      <c r="I2498" s="2">
        <v>56</v>
      </c>
      <c r="J2498" s="2">
        <v>0.80332409972299168</v>
      </c>
      <c r="M2498" s="2" t="s">
        <v>65</v>
      </c>
      <c r="N2498" s="2" t="s">
        <v>5552</v>
      </c>
      <c r="O2498" s="2" t="s">
        <v>5553</v>
      </c>
      <c r="P2498" s="2">
        <v>0.6</v>
      </c>
    </row>
    <row r="2499" spans="1:16" ht="15.75" customHeight="1" x14ac:dyDescent="0.25">
      <c r="A2499" s="2" t="s">
        <v>19</v>
      </c>
      <c r="B2499" s="2" t="s">
        <v>88</v>
      </c>
      <c r="C2499" s="2" t="s">
        <v>90</v>
      </c>
      <c r="D2499" s="2" t="s">
        <v>55</v>
      </c>
      <c r="E2499" s="2" t="s">
        <v>179</v>
      </c>
      <c r="F2499" s="2" t="s">
        <v>12</v>
      </c>
      <c r="G2499" s="2" t="s">
        <v>257</v>
      </c>
      <c r="H2499" s="2" t="s">
        <v>182</v>
      </c>
      <c r="I2499" s="2">
        <v>57</v>
      </c>
      <c r="J2499" s="2">
        <v>0.77384196185286103</v>
      </c>
      <c r="M2499" s="2" t="s">
        <v>65</v>
      </c>
      <c r="N2499" s="2" t="s">
        <v>5554</v>
      </c>
      <c r="O2499" s="2" t="s">
        <v>5555</v>
      </c>
      <c r="P2499" s="2">
        <v>0.6</v>
      </c>
    </row>
    <row r="2500" spans="1:16" ht="15.75" customHeight="1" x14ac:dyDescent="0.25">
      <c r="A2500" s="2" t="s">
        <v>19</v>
      </c>
      <c r="B2500" s="2" t="s">
        <v>88</v>
      </c>
      <c r="C2500" s="2" t="s">
        <v>90</v>
      </c>
      <c r="D2500" s="2" t="s">
        <v>55</v>
      </c>
      <c r="E2500" s="2" t="s">
        <v>179</v>
      </c>
      <c r="F2500" s="2" t="s">
        <v>12</v>
      </c>
      <c r="G2500" s="2" t="s">
        <v>262</v>
      </c>
      <c r="H2500" s="2" t="s">
        <v>182</v>
      </c>
      <c r="I2500" s="2">
        <v>58</v>
      </c>
      <c r="J2500" s="2">
        <v>0.79670329670329665</v>
      </c>
      <c r="M2500" s="2" t="s">
        <v>65</v>
      </c>
      <c r="N2500" s="2" t="s">
        <v>5556</v>
      </c>
      <c r="O2500" s="2" t="s">
        <v>5557</v>
      </c>
      <c r="P2500" s="2">
        <v>0.6</v>
      </c>
    </row>
    <row r="2501" spans="1:16" ht="15.75" customHeight="1" x14ac:dyDescent="0.25">
      <c r="A2501" s="2" t="s">
        <v>19</v>
      </c>
      <c r="B2501" s="2" t="s">
        <v>88</v>
      </c>
      <c r="C2501" s="2" t="s">
        <v>90</v>
      </c>
      <c r="D2501" s="2" t="s">
        <v>55</v>
      </c>
      <c r="E2501" s="2" t="s">
        <v>179</v>
      </c>
      <c r="F2501" s="2" t="s">
        <v>12</v>
      </c>
      <c r="G2501" s="2" t="s">
        <v>267</v>
      </c>
      <c r="H2501" s="2" t="s">
        <v>182</v>
      </c>
      <c r="I2501" s="2">
        <v>59</v>
      </c>
      <c r="J2501" s="2">
        <v>0.79019073569482301</v>
      </c>
      <c r="M2501" s="2" t="s">
        <v>65</v>
      </c>
      <c r="N2501" s="2" t="s">
        <v>5558</v>
      </c>
      <c r="O2501" s="2" t="s">
        <v>5559</v>
      </c>
      <c r="P2501" s="2">
        <v>0.6</v>
      </c>
    </row>
    <row r="2502" spans="1:16" ht="15.75" customHeight="1" x14ac:dyDescent="0.25">
      <c r="A2502" s="2" t="s">
        <v>19</v>
      </c>
      <c r="B2502" s="2" t="s">
        <v>88</v>
      </c>
      <c r="C2502" s="2" t="s">
        <v>90</v>
      </c>
      <c r="D2502" s="2" t="s">
        <v>55</v>
      </c>
      <c r="E2502" s="2" t="s">
        <v>179</v>
      </c>
      <c r="F2502" s="2" t="s">
        <v>12</v>
      </c>
      <c r="G2502" s="2" t="s">
        <v>272</v>
      </c>
      <c r="H2502" s="2" t="s">
        <v>182</v>
      </c>
      <c r="I2502" s="2">
        <v>60</v>
      </c>
      <c r="J2502" s="2">
        <v>0.8066298342541437</v>
      </c>
      <c r="M2502" s="2" t="s">
        <v>65</v>
      </c>
      <c r="N2502" s="2" t="s">
        <v>5560</v>
      </c>
      <c r="O2502" s="2" t="s">
        <v>5561</v>
      </c>
      <c r="P2502" s="2">
        <v>0.7</v>
      </c>
    </row>
    <row r="2503" spans="1:16" ht="15.75" customHeight="1" x14ac:dyDescent="0.25">
      <c r="A2503" s="2" t="s">
        <v>19</v>
      </c>
      <c r="B2503" s="2" t="s">
        <v>88</v>
      </c>
      <c r="C2503" s="2" t="s">
        <v>90</v>
      </c>
      <c r="D2503" s="2" t="s">
        <v>55</v>
      </c>
      <c r="E2503" s="2" t="s">
        <v>179</v>
      </c>
      <c r="F2503" s="2" t="s">
        <v>12</v>
      </c>
      <c r="G2503" s="2" t="s">
        <v>277</v>
      </c>
      <c r="H2503" s="2" t="s">
        <v>182</v>
      </c>
      <c r="I2503" s="2">
        <v>61</v>
      </c>
      <c r="J2503" s="2">
        <v>0.78904109589041105</v>
      </c>
      <c r="M2503" s="2" t="s">
        <v>65</v>
      </c>
      <c r="N2503" s="2" t="s">
        <v>5562</v>
      </c>
      <c r="O2503" s="2" t="s">
        <v>5563</v>
      </c>
      <c r="P2503" s="2">
        <v>0.6</v>
      </c>
    </row>
    <row r="2504" spans="1:16" ht="15.75" customHeight="1" x14ac:dyDescent="0.25">
      <c r="A2504" s="2" t="s">
        <v>19</v>
      </c>
      <c r="B2504" s="2" t="s">
        <v>88</v>
      </c>
      <c r="C2504" s="2" t="s">
        <v>90</v>
      </c>
      <c r="D2504" s="2" t="s">
        <v>55</v>
      </c>
      <c r="E2504" s="2" t="s">
        <v>282</v>
      </c>
      <c r="F2504" s="2" t="s">
        <v>26</v>
      </c>
      <c r="G2504" s="2" t="s">
        <v>283</v>
      </c>
      <c r="H2504" s="2" t="s">
        <v>285</v>
      </c>
      <c r="I2504" s="2">
        <v>42</v>
      </c>
      <c r="J2504" s="2">
        <v>0.79130434782608694</v>
      </c>
      <c r="M2504" s="2" t="s">
        <v>65</v>
      </c>
      <c r="N2504" s="2" t="s">
        <v>5564</v>
      </c>
      <c r="O2504" s="2" t="s">
        <v>5565</v>
      </c>
      <c r="P2504" s="2">
        <v>0.5</v>
      </c>
    </row>
    <row r="2505" spans="1:16" ht="15.75" customHeight="1" x14ac:dyDescent="0.25">
      <c r="A2505" s="2" t="s">
        <v>19</v>
      </c>
      <c r="B2505" s="2" t="s">
        <v>88</v>
      </c>
      <c r="C2505" s="2" t="s">
        <v>90</v>
      </c>
      <c r="D2505" s="2" t="s">
        <v>55</v>
      </c>
      <c r="E2505" s="2" t="s">
        <v>282</v>
      </c>
      <c r="F2505" s="2" t="s">
        <v>26</v>
      </c>
      <c r="G2505" s="2" t="s">
        <v>289</v>
      </c>
      <c r="H2505" s="2" t="s">
        <v>285</v>
      </c>
      <c r="I2505" s="2">
        <v>43</v>
      </c>
      <c r="J2505" s="2">
        <v>0.77253218884120178</v>
      </c>
      <c r="M2505" s="2" t="s">
        <v>65</v>
      </c>
      <c r="N2505" s="2" t="s">
        <v>5566</v>
      </c>
      <c r="O2505" s="2" t="s">
        <v>5567</v>
      </c>
      <c r="P2505" s="2">
        <v>0.7</v>
      </c>
    </row>
    <row r="2506" spans="1:16" ht="15.75" customHeight="1" x14ac:dyDescent="0.25">
      <c r="A2506" s="2" t="s">
        <v>19</v>
      </c>
      <c r="B2506" s="2" t="s">
        <v>88</v>
      </c>
      <c r="C2506" s="2" t="s">
        <v>90</v>
      </c>
      <c r="D2506" s="2" t="s">
        <v>55</v>
      </c>
      <c r="E2506" s="2" t="s">
        <v>282</v>
      </c>
      <c r="F2506" s="2" t="s">
        <v>26</v>
      </c>
      <c r="G2506" s="2" t="s">
        <v>294</v>
      </c>
      <c r="H2506" s="2" t="s">
        <v>285</v>
      </c>
      <c r="I2506" s="2">
        <v>44</v>
      </c>
      <c r="J2506" s="2">
        <v>0.8205128205128206</v>
      </c>
      <c r="M2506" s="2" t="s">
        <v>65</v>
      </c>
      <c r="N2506" s="2" t="s">
        <v>5568</v>
      </c>
      <c r="O2506" s="2" t="s">
        <v>5569</v>
      </c>
      <c r="P2506" s="2">
        <v>0.6</v>
      </c>
    </row>
    <row r="2507" spans="1:16" ht="15.75" customHeight="1" x14ac:dyDescent="0.25">
      <c r="A2507" s="2" t="s">
        <v>19</v>
      </c>
      <c r="B2507" s="2" t="s">
        <v>88</v>
      </c>
      <c r="C2507" s="2" t="s">
        <v>90</v>
      </c>
      <c r="D2507" s="2" t="s">
        <v>55</v>
      </c>
      <c r="E2507" s="2" t="s">
        <v>282</v>
      </c>
      <c r="F2507" s="2" t="s">
        <v>26</v>
      </c>
      <c r="G2507" s="2" t="s">
        <v>299</v>
      </c>
      <c r="H2507" s="2" t="s">
        <v>285</v>
      </c>
      <c r="I2507" s="2">
        <v>45</v>
      </c>
      <c r="J2507" s="2">
        <v>0.7931769722814499</v>
      </c>
      <c r="M2507" s="2" t="s">
        <v>65</v>
      </c>
      <c r="N2507" s="2" t="s">
        <v>5570</v>
      </c>
      <c r="O2507" s="2" t="s">
        <v>5571</v>
      </c>
      <c r="P2507" s="2">
        <v>0.5</v>
      </c>
    </row>
    <row r="2508" spans="1:16" ht="15.75" customHeight="1" x14ac:dyDescent="0.25">
      <c r="A2508" s="2" t="s">
        <v>19</v>
      </c>
      <c r="B2508" s="2" t="s">
        <v>88</v>
      </c>
      <c r="C2508" s="2" t="s">
        <v>90</v>
      </c>
      <c r="D2508" s="2" t="s">
        <v>55</v>
      </c>
      <c r="E2508" s="2" t="s">
        <v>282</v>
      </c>
      <c r="F2508" s="2" t="s">
        <v>26</v>
      </c>
      <c r="G2508" s="2" t="s">
        <v>304</v>
      </c>
      <c r="H2508" s="2" t="s">
        <v>285</v>
      </c>
      <c r="I2508" s="2">
        <v>46</v>
      </c>
      <c r="J2508" s="2">
        <v>0.79059829059829068</v>
      </c>
      <c r="M2508" s="2" t="s">
        <v>65</v>
      </c>
      <c r="N2508" s="2" t="s">
        <v>5572</v>
      </c>
      <c r="O2508" s="2" t="s">
        <v>5573</v>
      </c>
      <c r="P2508" s="2">
        <v>0.5</v>
      </c>
    </row>
    <row r="2509" spans="1:16" ht="15.75" customHeight="1" x14ac:dyDescent="0.25">
      <c r="A2509" s="2" t="s">
        <v>19</v>
      </c>
      <c r="B2509" s="2" t="s">
        <v>88</v>
      </c>
      <c r="C2509" s="2" t="s">
        <v>90</v>
      </c>
      <c r="D2509" s="2" t="s">
        <v>55</v>
      </c>
      <c r="E2509" s="2" t="s">
        <v>282</v>
      </c>
      <c r="F2509" s="2" t="s">
        <v>26</v>
      </c>
      <c r="G2509" s="2" t="s">
        <v>309</v>
      </c>
      <c r="H2509" s="2" t="s">
        <v>285</v>
      </c>
      <c r="I2509" s="2">
        <v>47</v>
      </c>
      <c r="J2509" s="2">
        <v>0.80694143167028198</v>
      </c>
      <c r="M2509" s="2" t="s">
        <v>65</v>
      </c>
      <c r="N2509" s="2" t="s">
        <v>5574</v>
      </c>
      <c r="O2509" s="2" t="s">
        <v>5575</v>
      </c>
      <c r="P2509" s="2">
        <v>0.5</v>
      </c>
    </row>
    <row r="2510" spans="1:16" ht="15.75" customHeight="1" x14ac:dyDescent="0.25">
      <c r="A2510" s="2" t="s">
        <v>19</v>
      </c>
      <c r="B2510" s="2" t="s">
        <v>88</v>
      </c>
      <c r="C2510" s="2" t="s">
        <v>90</v>
      </c>
      <c r="D2510" s="2" t="s">
        <v>55</v>
      </c>
      <c r="E2510" s="2" t="s">
        <v>282</v>
      </c>
      <c r="F2510" s="2" t="s">
        <v>26</v>
      </c>
      <c r="G2510" s="2" t="s">
        <v>314</v>
      </c>
      <c r="H2510" s="2" t="s">
        <v>285</v>
      </c>
      <c r="I2510" s="2">
        <v>48</v>
      </c>
      <c r="J2510" s="2">
        <v>0.77087794432548196</v>
      </c>
      <c r="M2510" s="2" t="s">
        <v>65</v>
      </c>
      <c r="N2510" s="2" t="s">
        <v>5576</v>
      </c>
      <c r="O2510" s="2" t="s">
        <v>5577</v>
      </c>
      <c r="P2510" s="2">
        <v>0.5</v>
      </c>
    </row>
    <row r="2511" spans="1:16" ht="15.75" customHeight="1" x14ac:dyDescent="0.25">
      <c r="A2511" s="2" t="s">
        <v>19</v>
      </c>
      <c r="B2511" s="2" t="s">
        <v>88</v>
      </c>
      <c r="C2511" s="2" t="s">
        <v>90</v>
      </c>
      <c r="D2511" s="2" t="s">
        <v>55</v>
      </c>
      <c r="E2511" s="2" t="s">
        <v>282</v>
      </c>
      <c r="F2511" s="2" t="s">
        <v>26</v>
      </c>
      <c r="G2511" s="2" t="s">
        <v>319</v>
      </c>
      <c r="H2511" s="2" t="s">
        <v>285</v>
      </c>
      <c r="I2511" s="2">
        <v>49</v>
      </c>
      <c r="J2511" s="2">
        <v>0.80172413793103436</v>
      </c>
      <c r="M2511" s="2" t="s">
        <v>65</v>
      </c>
      <c r="N2511" s="2" t="s">
        <v>5578</v>
      </c>
      <c r="O2511" s="2" t="s">
        <v>5579</v>
      </c>
      <c r="P2511" s="2">
        <v>0.5</v>
      </c>
    </row>
    <row r="2512" spans="1:16" ht="15.75" customHeight="1" x14ac:dyDescent="0.25">
      <c r="A2512" s="2" t="s">
        <v>19</v>
      </c>
      <c r="B2512" s="2" t="s">
        <v>88</v>
      </c>
      <c r="C2512" s="2" t="s">
        <v>90</v>
      </c>
      <c r="D2512" s="2" t="s">
        <v>55</v>
      </c>
      <c r="E2512" s="2" t="s">
        <v>282</v>
      </c>
      <c r="F2512" s="2" t="s">
        <v>26</v>
      </c>
      <c r="G2512" s="2" t="s">
        <v>324</v>
      </c>
      <c r="H2512" s="2" t="s">
        <v>285</v>
      </c>
      <c r="I2512" s="2">
        <v>50</v>
      </c>
      <c r="J2512" s="2">
        <v>0.82683982683982682</v>
      </c>
      <c r="M2512" s="2" t="s">
        <v>65</v>
      </c>
      <c r="N2512" s="2" t="s">
        <v>5580</v>
      </c>
      <c r="O2512" s="2" t="s">
        <v>5581</v>
      </c>
      <c r="P2512" s="2">
        <v>0.6</v>
      </c>
    </row>
    <row r="2513" spans="1:16" ht="15.75" customHeight="1" x14ac:dyDescent="0.25">
      <c r="A2513" s="2" t="s">
        <v>19</v>
      </c>
      <c r="B2513" s="2" t="s">
        <v>88</v>
      </c>
      <c r="C2513" s="2" t="s">
        <v>90</v>
      </c>
      <c r="D2513" s="2" t="s">
        <v>55</v>
      </c>
      <c r="E2513" s="2" t="s">
        <v>282</v>
      </c>
      <c r="F2513" s="2" t="s">
        <v>26</v>
      </c>
      <c r="G2513" s="2" t="s">
        <v>329</v>
      </c>
      <c r="H2513" s="2" t="s">
        <v>285</v>
      </c>
      <c r="I2513" s="2">
        <v>51</v>
      </c>
      <c r="J2513" s="2">
        <v>0.79828326180257514</v>
      </c>
      <c r="M2513" s="2" t="s">
        <v>65</v>
      </c>
      <c r="N2513" s="2" t="s">
        <v>5582</v>
      </c>
      <c r="O2513" s="2" t="s">
        <v>5583</v>
      </c>
      <c r="P2513" s="2">
        <v>0.6</v>
      </c>
    </row>
    <row r="2514" spans="1:16" ht="15.75" customHeight="1" x14ac:dyDescent="0.25">
      <c r="A2514" s="2" t="s">
        <v>19</v>
      </c>
      <c r="B2514" s="2" t="s">
        <v>88</v>
      </c>
      <c r="C2514" s="2" t="s">
        <v>90</v>
      </c>
      <c r="D2514" s="2" t="s">
        <v>55</v>
      </c>
      <c r="E2514" s="2" t="s">
        <v>282</v>
      </c>
      <c r="F2514" s="2" t="s">
        <v>26</v>
      </c>
      <c r="G2514" s="2" t="s">
        <v>334</v>
      </c>
      <c r="H2514" s="2" t="s">
        <v>285</v>
      </c>
      <c r="I2514" s="2">
        <v>52</v>
      </c>
      <c r="J2514" s="2">
        <v>0.81561822125813443</v>
      </c>
      <c r="M2514" s="2" t="s">
        <v>65</v>
      </c>
      <c r="N2514" s="2" t="s">
        <v>5584</v>
      </c>
      <c r="O2514" s="2" t="s">
        <v>5585</v>
      </c>
      <c r="P2514" s="2">
        <v>0.6</v>
      </c>
    </row>
    <row r="2515" spans="1:16" ht="15.75" customHeight="1" x14ac:dyDescent="0.25">
      <c r="A2515" s="2" t="s">
        <v>19</v>
      </c>
      <c r="B2515" s="2" t="s">
        <v>88</v>
      </c>
      <c r="C2515" s="2" t="s">
        <v>90</v>
      </c>
      <c r="D2515" s="2" t="s">
        <v>55</v>
      </c>
      <c r="E2515" s="2" t="s">
        <v>282</v>
      </c>
      <c r="F2515" s="2" t="s">
        <v>26</v>
      </c>
      <c r="G2515" s="2" t="s">
        <v>339</v>
      </c>
      <c r="H2515" s="2" t="s">
        <v>285</v>
      </c>
      <c r="I2515" s="2">
        <v>53</v>
      </c>
      <c r="J2515" s="2">
        <v>0.76659528907922914</v>
      </c>
      <c r="M2515" s="2" t="s">
        <v>65</v>
      </c>
      <c r="N2515" s="2" t="s">
        <v>5586</v>
      </c>
      <c r="O2515" s="2" t="s">
        <v>5587</v>
      </c>
      <c r="P2515" s="2">
        <v>0.6</v>
      </c>
    </row>
    <row r="2516" spans="1:16" ht="15.75" customHeight="1" x14ac:dyDescent="0.25">
      <c r="A2516" s="2" t="s">
        <v>19</v>
      </c>
      <c r="B2516" s="2" t="s">
        <v>88</v>
      </c>
      <c r="C2516" s="2" t="s">
        <v>90</v>
      </c>
      <c r="D2516" s="2" t="s">
        <v>55</v>
      </c>
      <c r="E2516" s="2" t="s">
        <v>282</v>
      </c>
      <c r="F2516" s="2" t="s">
        <v>26</v>
      </c>
      <c r="G2516" s="2" t="s">
        <v>344</v>
      </c>
      <c r="H2516" s="2" t="s">
        <v>285</v>
      </c>
      <c r="I2516" s="2">
        <v>54</v>
      </c>
      <c r="J2516" s="2">
        <v>0.79828326180257514</v>
      </c>
      <c r="M2516" s="2" t="s">
        <v>65</v>
      </c>
      <c r="N2516" s="2" t="s">
        <v>5588</v>
      </c>
      <c r="O2516" s="2" t="s">
        <v>5589</v>
      </c>
      <c r="P2516" s="2">
        <v>0.6</v>
      </c>
    </row>
    <row r="2517" spans="1:16" ht="15.75" customHeight="1" x14ac:dyDescent="0.25">
      <c r="A2517" s="2" t="s">
        <v>19</v>
      </c>
      <c r="B2517" s="2" t="s">
        <v>88</v>
      </c>
      <c r="C2517" s="2" t="s">
        <v>90</v>
      </c>
      <c r="D2517" s="2" t="s">
        <v>55</v>
      </c>
      <c r="E2517" s="2" t="s">
        <v>282</v>
      </c>
      <c r="F2517" s="2" t="s">
        <v>26</v>
      </c>
      <c r="G2517" s="2" t="s">
        <v>351</v>
      </c>
      <c r="H2517" s="2" t="s">
        <v>285</v>
      </c>
      <c r="I2517" s="2">
        <v>55</v>
      </c>
      <c r="J2517" s="2">
        <v>0.8</v>
      </c>
      <c r="M2517" s="2" t="s">
        <v>65</v>
      </c>
      <c r="N2517" s="2" t="s">
        <v>5590</v>
      </c>
      <c r="O2517" s="2" t="s">
        <v>5591</v>
      </c>
      <c r="P2517" s="2">
        <v>0.6</v>
      </c>
    </row>
    <row r="2518" spans="1:16" ht="15.75" customHeight="1" x14ac:dyDescent="0.25">
      <c r="A2518" s="2" t="s">
        <v>19</v>
      </c>
      <c r="B2518" s="2" t="s">
        <v>88</v>
      </c>
      <c r="C2518" s="2" t="s">
        <v>90</v>
      </c>
      <c r="D2518" s="2" t="s">
        <v>55</v>
      </c>
      <c r="E2518" s="2" t="s">
        <v>282</v>
      </c>
      <c r="F2518" s="2" t="s">
        <v>26</v>
      </c>
      <c r="G2518" s="2" t="s">
        <v>367</v>
      </c>
      <c r="H2518" s="2" t="s">
        <v>285</v>
      </c>
      <c r="I2518" s="2">
        <v>56</v>
      </c>
      <c r="J2518" s="2">
        <v>0.78879310344827591</v>
      </c>
      <c r="M2518" s="2" t="s">
        <v>65</v>
      </c>
      <c r="N2518" s="2" t="s">
        <v>5592</v>
      </c>
      <c r="O2518" s="2" t="s">
        <v>5593</v>
      </c>
      <c r="P2518" s="2">
        <v>0.5</v>
      </c>
    </row>
    <row r="2519" spans="1:16" ht="15.75" customHeight="1" x14ac:dyDescent="0.25">
      <c r="A2519" s="2" t="s">
        <v>19</v>
      </c>
      <c r="B2519" s="2" t="s">
        <v>88</v>
      </c>
      <c r="C2519" s="2" t="s">
        <v>90</v>
      </c>
      <c r="D2519" s="2" t="s">
        <v>55</v>
      </c>
      <c r="E2519" s="2" t="s">
        <v>282</v>
      </c>
      <c r="F2519" s="2" t="s">
        <v>26</v>
      </c>
      <c r="G2519" s="2" t="s">
        <v>380</v>
      </c>
      <c r="H2519" s="2" t="s">
        <v>285</v>
      </c>
      <c r="I2519" s="2">
        <v>57</v>
      </c>
      <c r="J2519" s="2">
        <v>0.80694143167028198</v>
      </c>
      <c r="M2519" s="2" t="s">
        <v>65</v>
      </c>
      <c r="N2519" s="2" t="s">
        <v>5594</v>
      </c>
      <c r="O2519" s="2" t="s">
        <v>5595</v>
      </c>
      <c r="P2519" s="2">
        <v>0.5</v>
      </c>
    </row>
    <row r="2520" spans="1:16" ht="15.75" customHeight="1" x14ac:dyDescent="0.25">
      <c r="A2520" s="2" t="s">
        <v>19</v>
      </c>
      <c r="B2520" s="2" t="s">
        <v>88</v>
      </c>
      <c r="C2520" s="2" t="s">
        <v>90</v>
      </c>
      <c r="D2520" s="2" t="s">
        <v>55</v>
      </c>
      <c r="E2520" s="2" t="s">
        <v>282</v>
      </c>
      <c r="F2520" s="2" t="s">
        <v>26</v>
      </c>
      <c r="G2520" s="2" t="s">
        <v>390</v>
      </c>
      <c r="H2520" s="2" t="s">
        <v>285</v>
      </c>
      <c r="I2520" s="2">
        <v>58</v>
      </c>
      <c r="J2520" s="2">
        <v>0.80260303687635581</v>
      </c>
      <c r="M2520" s="2" t="s">
        <v>65</v>
      </c>
      <c r="N2520" s="2" t="s">
        <v>5596</v>
      </c>
      <c r="O2520" s="2" t="s">
        <v>5597</v>
      </c>
      <c r="P2520" s="2">
        <v>0.8</v>
      </c>
    </row>
    <row r="2521" spans="1:16" ht="15.75" customHeight="1" x14ac:dyDescent="0.25">
      <c r="A2521" s="2" t="s">
        <v>19</v>
      </c>
      <c r="B2521" s="2" t="s">
        <v>88</v>
      </c>
      <c r="C2521" s="2" t="s">
        <v>90</v>
      </c>
      <c r="D2521" s="2" t="s">
        <v>55</v>
      </c>
      <c r="E2521" s="2" t="s">
        <v>282</v>
      </c>
      <c r="F2521" s="2" t="s">
        <v>26</v>
      </c>
      <c r="G2521" s="2" t="s">
        <v>397</v>
      </c>
      <c r="H2521" s="2" t="s">
        <v>285</v>
      </c>
      <c r="I2521" s="2">
        <v>59</v>
      </c>
      <c r="J2521" s="2">
        <v>0.81995661605206072</v>
      </c>
      <c r="M2521" s="2" t="s">
        <v>65</v>
      </c>
      <c r="N2521" s="2" t="s">
        <v>5598</v>
      </c>
      <c r="O2521" s="2" t="s">
        <v>5599</v>
      </c>
      <c r="P2521" s="2">
        <v>0.6</v>
      </c>
    </row>
    <row r="2522" spans="1:16" ht="15.75" customHeight="1" x14ac:dyDescent="0.25">
      <c r="A2522" s="2" t="s">
        <v>19</v>
      </c>
      <c r="B2522" s="2" t="s">
        <v>88</v>
      </c>
      <c r="C2522" s="2" t="s">
        <v>90</v>
      </c>
      <c r="D2522" s="2" t="s">
        <v>55</v>
      </c>
      <c r="E2522" s="2" t="s">
        <v>282</v>
      </c>
      <c r="F2522" s="2" t="s">
        <v>26</v>
      </c>
      <c r="G2522" s="2" t="s">
        <v>402</v>
      </c>
      <c r="H2522" s="2" t="s">
        <v>285</v>
      </c>
      <c r="I2522" s="2">
        <v>60</v>
      </c>
      <c r="J2522" s="2">
        <v>0.81818181818181812</v>
      </c>
      <c r="M2522" s="2" t="s">
        <v>65</v>
      </c>
      <c r="N2522" s="2" t="s">
        <v>5600</v>
      </c>
      <c r="O2522" s="2" t="s">
        <v>5601</v>
      </c>
      <c r="P2522" s="2">
        <v>0.6</v>
      </c>
    </row>
    <row r="2523" spans="1:16" ht="15.75" customHeight="1" x14ac:dyDescent="0.25">
      <c r="A2523" s="2" t="s">
        <v>19</v>
      </c>
      <c r="B2523" s="2" t="s">
        <v>88</v>
      </c>
      <c r="C2523" s="2" t="s">
        <v>90</v>
      </c>
      <c r="D2523" s="2" t="s">
        <v>55</v>
      </c>
      <c r="E2523" s="2" t="s">
        <v>282</v>
      </c>
      <c r="F2523" s="2" t="s">
        <v>26</v>
      </c>
      <c r="G2523" s="2" t="s">
        <v>407</v>
      </c>
      <c r="H2523" s="2" t="s">
        <v>285</v>
      </c>
      <c r="I2523" s="2">
        <v>61</v>
      </c>
      <c r="J2523" s="2">
        <v>0.79481641468682507</v>
      </c>
      <c r="M2523" s="2" t="s">
        <v>65</v>
      </c>
      <c r="N2523" s="2" t="s">
        <v>5602</v>
      </c>
      <c r="O2523" s="2" t="s">
        <v>5603</v>
      </c>
      <c r="P2523" s="2">
        <v>0.5</v>
      </c>
    </row>
    <row r="2524" spans="1:16" ht="15.75" customHeight="1" x14ac:dyDescent="0.25">
      <c r="A2524" s="2" t="s">
        <v>19</v>
      </c>
      <c r="B2524" s="2" t="s">
        <v>88</v>
      </c>
      <c r="C2524" s="2" t="s">
        <v>90</v>
      </c>
      <c r="D2524" s="2" t="s">
        <v>364</v>
      </c>
      <c r="E2524" s="2" t="s">
        <v>412</v>
      </c>
      <c r="F2524" s="2" t="s">
        <v>54</v>
      </c>
      <c r="G2524" s="2" t="s">
        <v>413</v>
      </c>
      <c r="H2524" s="2" t="s">
        <v>377</v>
      </c>
      <c r="I2524" s="2">
        <v>42</v>
      </c>
      <c r="J2524" s="2">
        <v>0.83263598326359833</v>
      </c>
      <c r="M2524" s="2" t="s">
        <v>65</v>
      </c>
      <c r="N2524" s="2" t="s">
        <v>5604</v>
      </c>
      <c r="O2524" s="2" t="s">
        <v>5605</v>
      </c>
      <c r="P2524" s="2">
        <v>0.6</v>
      </c>
    </row>
    <row r="2525" spans="1:16" ht="15.75" customHeight="1" x14ac:dyDescent="0.25">
      <c r="A2525" s="2" t="s">
        <v>19</v>
      </c>
      <c r="B2525" s="2" t="s">
        <v>88</v>
      </c>
      <c r="C2525" s="2" t="s">
        <v>90</v>
      </c>
      <c r="D2525" s="2" t="s">
        <v>364</v>
      </c>
      <c r="E2525" s="2" t="s">
        <v>412</v>
      </c>
      <c r="F2525" s="2" t="s">
        <v>54</v>
      </c>
      <c r="G2525" s="2" t="s">
        <v>418</v>
      </c>
      <c r="H2525" s="2" t="s">
        <v>377</v>
      </c>
      <c r="I2525" s="2">
        <v>43</v>
      </c>
      <c r="J2525" s="2">
        <v>0.82426778242677834</v>
      </c>
      <c r="M2525" s="2" t="s">
        <v>65</v>
      </c>
      <c r="N2525" s="2" t="s">
        <v>5606</v>
      </c>
      <c r="O2525" s="2" t="s">
        <v>5607</v>
      </c>
      <c r="P2525" s="2">
        <v>0.5</v>
      </c>
    </row>
    <row r="2526" spans="1:16" ht="15.75" customHeight="1" x14ac:dyDescent="0.25">
      <c r="A2526" s="2" t="s">
        <v>19</v>
      </c>
      <c r="B2526" s="2" t="s">
        <v>81</v>
      </c>
      <c r="C2526" s="2" t="s">
        <v>82</v>
      </c>
      <c r="D2526" s="2" t="s">
        <v>364</v>
      </c>
      <c r="E2526" s="2" t="s">
        <v>412</v>
      </c>
      <c r="F2526" s="2" t="s">
        <v>54</v>
      </c>
      <c r="G2526" s="2" t="s">
        <v>423</v>
      </c>
      <c r="H2526" s="2" t="s">
        <v>377</v>
      </c>
      <c r="I2526" s="2">
        <v>44</v>
      </c>
      <c r="J2526" s="2">
        <v>0.7975460122699386</v>
      </c>
      <c r="K2526" s="2">
        <v>0.7558139534883721</v>
      </c>
      <c r="L2526" s="2">
        <v>0.8441558441558441</v>
      </c>
      <c r="M2526" s="2" t="s">
        <v>74</v>
      </c>
      <c r="N2526" s="2" t="s">
        <v>5608</v>
      </c>
      <c r="O2526" s="2" t="s">
        <v>5609</v>
      </c>
      <c r="P2526" s="2">
        <v>500.5</v>
      </c>
    </row>
    <row r="2527" spans="1:16" ht="15.75" customHeight="1" x14ac:dyDescent="0.25">
      <c r="A2527" s="2" t="s">
        <v>19</v>
      </c>
      <c r="B2527" s="2" t="s">
        <v>81</v>
      </c>
      <c r="C2527" s="2" t="s">
        <v>82</v>
      </c>
      <c r="D2527" s="2" t="s">
        <v>364</v>
      </c>
      <c r="E2527" s="2" t="s">
        <v>412</v>
      </c>
      <c r="F2527" s="2" t="s">
        <v>54</v>
      </c>
      <c r="G2527" s="2" t="s">
        <v>428</v>
      </c>
      <c r="H2527" s="2" t="s">
        <v>377</v>
      </c>
      <c r="I2527" s="2">
        <v>45</v>
      </c>
      <c r="J2527" s="2">
        <v>0.81081081081081074</v>
      </c>
      <c r="K2527" s="2">
        <v>0.78</v>
      </c>
      <c r="L2527" s="2">
        <v>0.8441558441558441</v>
      </c>
      <c r="M2527" s="2" t="s">
        <v>74</v>
      </c>
      <c r="N2527" s="2" t="s">
        <v>5610</v>
      </c>
      <c r="O2527" s="2" t="s">
        <v>5611</v>
      </c>
      <c r="P2527" s="2">
        <v>442.6</v>
      </c>
    </row>
    <row r="2528" spans="1:16" ht="15.75" customHeight="1" x14ac:dyDescent="0.25">
      <c r="A2528" s="2" t="s">
        <v>19</v>
      </c>
      <c r="B2528" s="2" t="s">
        <v>81</v>
      </c>
      <c r="C2528" s="2" t="s">
        <v>82</v>
      </c>
      <c r="D2528" s="2" t="s">
        <v>364</v>
      </c>
      <c r="E2528" s="2" t="s">
        <v>412</v>
      </c>
      <c r="F2528" s="2" t="s">
        <v>54</v>
      </c>
      <c r="G2528" s="2" t="s">
        <v>433</v>
      </c>
      <c r="H2528" s="2" t="s">
        <v>377</v>
      </c>
      <c r="I2528" s="2">
        <v>46</v>
      </c>
      <c r="J2528" s="2">
        <v>0.82231404958677679</v>
      </c>
      <c r="K2528" s="2">
        <v>0.7865612648221344</v>
      </c>
      <c r="L2528" s="2">
        <v>0.8614718614718615</v>
      </c>
      <c r="M2528" s="2" t="s">
        <v>74</v>
      </c>
      <c r="N2528" s="2" t="s">
        <v>5612</v>
      </c>
      <c r="O2528" s="2" t="s">
        <v>5613</v>
      </c>
      <c r="P2528" s="2">
        <v>395.6</v>
      </c>
    </row>
    <row r="2529" spans="1:16" ht="15.75" customHeight="1" x14ac:dyDescent="0.25">
      <c r="A2529" s="2" t="s">
        <v>19</v>
      </c>
      <c r="B2529" s="2" t="s">
        <v>81</v>
      </c>
      <c r="C2529" s="2" t="s">
        <v>82</v>
      </c>
      <c r="D2529" s="2" t="s">
        <v>364</v>
      </c>
      <c r="E2529" s="2" t="s">
        <v>412</v>
      </c>
      <c r="F2529" s="2" t="s">
        <v>54</v>
      </c>
      <c r="G2529" s="2" t="s">
        <v>438</v>
      </c>
      <c r="H2529" s="2" t="s">
        <v>377</v>
      </c>
      <c r="I2529" s="2">
        <v>47</v>
      </c>
      <c r="J2529" s="2">
        <v>0.8065843621399178</v>
      </c>
      <c r="K2529" s="2">
        <v>0.7686274509803922</v>
      </c>
      <c r="L2529" s="2">
        <v>0.84848484848484851</v>
      </c>
      <c r="M2529" s="2" t="s">
        <v>74</v>
      </c>
      <c r="N2529" s="2" t="s">
        <v>5614</v>
      </c>
      <c r="O2529" s="2" t="s">
        <v>5615</v>
      </c>
      <c r="P2529" s="2">
        <v>392.4</v>
      </c>
    </row>
    <row r="2530" spans="1:16" ht="15.75" customHeight="1" x14ac:dyDescent="0.25">
      <c r="A2530" s="2" t="s">
        <v>19</v>
      </c>
      <c r="B2530" s="2" t="s">
        <v>81</v>
      </c>
      <c r="C2530" s="2" t="s">
        <v>82</v>
      </c>
      <c r="D2530" s="2" t="s">
        <v>364</v>
      </c>
      <c r="E2530" s="2" t="s">
        <v>412</v>
      </c>
      <c r="F2530" s="2" t="s">
        <v>54</v>
      </c>
      <c r="G2530" s="2" t="s">
        <v>443</v>
      </c>
      <c r="H2530" s="2" t="s">
        <v>377</v>
      </c>
      <c r="I2530" s="2">
        <v>48</v>
      </c>
      <c r="J2530" s="2">
        <v>0.81761006289308169</v>
      </c>
      <c r="K2530" s="2">
        <v>0.79268292682926833</v>
      </c>
      <c r="L2530" s="2">
        <v>0.8441558441558441</v>
      </c>
      <c r="M2530" s="2" t="s">
        <v>74</v>
      </c>
      <c r="N2530" s="2" t="s">
        <v>5616</v>
      </c>
      <c r="O2530" s="2" t="s">
        <v>5617</v>
      </c>
      <c r="P2530" s="2">
        <v>392.5</v>
      </c>
    </row>
    <row r="2531" spans="1:16" ht="15.75" customHeight="1" x14ac:dyDescent="0.25">
      <c r="A2531" s="2" t="s">
        <v>19</v>
      </c>
      <c r="B2531" s="2" t="s">
        <v>81</v>
      </c>
      <c r="C2531" s="2" t="s">
        <v>82</v>
      </c>
      <c r="D2531" s="2" t="s">
        <v>364</v>
      </c>
      <c r="E2531" s="2" t="s">
        <v>412</v>
      </c>
      <c r="F2531" s="2" t="s">
        <v>54</v>
      </c>
      <c r="G2531" s="2" t="s">
        <v>448</v>
      </c>
      <c r="H2531" s="2" t="s">
        <v>377</v>
      </c>
      <c r="I2531" s="2">
        <v>49</v>
      </c>
      <c r="J2531" s="2">
        <v>0.79331941544885176</v>
      </c>
      <c r="K2531" s="2">
        <v>0.7661290322580645</v>
      </c>
      <c r="L2531" s="2">
        <v>0.82251082251082253</v>
      </c>
      <c r="M2531" s="2" t="s">
        <v>74</v>
      </c>
      <c r="N2531" s="2" t="s">
        <v>5618</v>
      </c>
      <c r="O2531" s="2" t="s">
        <v>5619</v>
      </c>
      <c r="P2531" s="2">
        <v>444.2</v>
      </c>
    </row>
    <row r="2532" spans="1:16" ht="15.75" customHeight="1" x14ac:dyDescent="0.25">
      <c r="A2532" s="2" t="s">
        <v>19</v>
      </c>
      <c r="B2532" s="2" t="s">
        <v>81</v>
      </c>
      <c r="C2532" s="2" t="s">
        <v>82</v>
      </c>
      <c r="D2532" s="2" t="s">
        <v>364</v>
      </c>
      <c r="E2532" s="2" t="s">
        <v>412</v>
      </c>
      <c r="F2532" s="2" t="s">
        <v>54</v>
      </c>
      <c r="G2532" s="2" t="s">
        <v>453</v>
      </c>
      <c r="H2532" s="2" t="s">
        <v>377</v>
      </c>
      <c r="I2532" s="2">
        <v>50</v>
      </c>
      <c r="J2532" s="2">
        <v>0.80932203389830515</v>
      </c>
      <c r="K2532" s="2">
        <v>0.79253112033195017</v>
      </c>
      <c r="L2532" s="2">
        <v>0.82683982683982682</v>
      </c>
      <c r="M2532" s="2" t="s">
        <v>74</v>
      </c>
      <c r="N2532" s="2" t="s">
        <v>5620</v>
      </c>
      <c r="O2532" s="2" t="s">
        <v>5621</v>
      </c>
      <c r="P2532" s="2">
        <v>390</v>
      </c>
    </row>
    <row r="2533" spans="1:16" ht="15.75" customHeight="1" x14ac:dyDescent="0.25">
      <c r="A2533" s="2" t="s">
        <v>19</v>
      </c>
      <c r="B2533" s="2" t="s">
        <v>81</v>
      </c>
      <c r="C2533" s="2" t="s">
        <v>82</v>
      </c>
      <c r="D2533" s="2" t="s">
        <v>364</v>
      </c>
      <c r="E2533" s="2" t="s">
        <v>412</v>
      </c>
      <c r="F2533" s="2" t="s">
        <v>54</v>
      </c>
      <c r="G2533" s="2" t="s">
        <v>458</v>
      </c>
      <c r="H2533" s="2" t="s">
        <v>377</v>
      </c>
      <c r="I2533" s="2">
        <v>51</v>
      </c>
      <c r="J2533" s="2">
        <v>0.82278481012658222</v>
      </c>
      <c r="K2533" s="2">
        <v>0.80246913580246915</v>
      </c>
      <c r="L2533" s="2">
        <v>0.8441558441558441</v>
      </c>
      <c r="M2533" s="2" t="s">
        <v>74</v>
      </c>
      <c r="N2533" s="2" t="s">
        <v>5622</v>
      </c>
      <c r="O2533" s="2" t="s">
        <v>5623</v>
      </c>
      <c r="P2533" s="2">
        <v>395.7</v>
      </c>
    </row>
    <row r="2534" spans="1:16" ht="15.75" customHeight="1" x14ac:dyDescent="0.25">
      <c r="A2534" s="2" t="s">
        <v>19</v>
      </c>
      <c r="B2534" s="2" t="s">
        <v>81</v>
      </c>
      <c r="C2534" s="2" t="s">
        <v>82</v>
      </c>
      <c r="D2534" s="2" t="s">
        <v>364</v>
      </c>
      <c r="E2534" s="2" t="s">
        <v>412</v>
      </c>
      <c r="F2534" s="2" t="s">
        <v>54</v>
      </c>
      <c r="G2534" s="2" t="s">
        <v>463</v>
      </c>
      <c r="H2534" s="2" t="s">
        <v>377</v>
      </c>
      <c r="I2534" s="2">
        <v>52</v>
      </c>
      <c r="J2534" s="2">
        <v>0.83966244725738393</v>
      </c>
      <c r="K2534" s="2">
        <v>0.81893004115226342</v>
      </c>
      <c r="L2534" s="2">
        <v>0.8614718614718615</v>
      </c>
      <c r="M2534" s="2" t="s">
        <v>74</v>
      </c>
      <c r="N2534" s="2" t="s">
        <v>5624</v>
      </c>
      <c r="O2534" s="2" t="s">
        <v>5625</v>
      </c>
      <c r="P2534" s="2">
        <v>650.79999999999995</v>
      </c>
    </row>
    <row r="2535" spans="1:16" ht="15.75" customHeight="1" x14ac:dyDescent="0.25">
      <c r="A2535" s="2" t="s">
        <v>19</v>
      </c>
      <c r="B2535" s="2" t="s">
        <v>81</v>
      </c>
      <c r="C2535" s="2" t="s">
        <v>82</v>
      </c>
      <c r="D2535" s="2" t="s">
        <v>364</v>
      </c>
      <c r="E2535" s="2" t="s">
        <v>412</v>
      </c>
      <c r="F2535" s="2" t="s">
        <v>54</v>
      </c>
      <c r="G2535" s="2" t="s">
        <v>468</v>
      </c>
      <c r="H2535" s="2" t="s">
        <v>377</v>
      </c>
      <c r="I2535" s="2">
        <v>53</v>
      </c>
      <c r="J2535" s="2">
        <v>0.82401656314699789</v>
      </c>
      <c r="K2535" s="2">
        <v>0.78968253968253965</v>
      </c>
      <c r="L2535" s="2">
        <v>0.8614718614718615</v>
      </c>
      <c r="M2535" s="2" t="s">
        <v>74</v>
      </c>
      <c r="N2535" s="2" t="s">
        <v>5626</v>
      </c>
      <c r="O2535" s="2" t="s">
        <v>5627</v>
      </c>
      <c r="P2535" s="2">
        <v>388</v>
      </c>
    </row>
    <row r="2536" spans="1:16" ht="15.75" customHeight="1" x14ac:dyDescent="0.25">
      <c r="A2536" s="2" t="s">
        <v>19</v>
      </c>
      <c r="B2536" s="2" t="s">
        <v>81</v>
      </c>
      <c r="C2536" s="2" t="s">
        <v>82</v>
      </c>
      <c r="D2536" s="2" t="s">
        <v>364</v>
      </c>
      <c r="E2536" s="2" t="s">
        <v>412</v>
      </c>
      <c r="F2536" s="2" t="s">
        <v>54</v>
      </c>
      <c r="G2536" s="2" t="s">
        <v>473</v>
      </c>
      <c r="H2536" s="2" t="s">
        <v>377</v>
      </c>
      <c r="I2536" s="2">
        <v>54</v>
      </c>
      <c r="J2536" s="2">
        <v>0.81249999999999989</v>
      </c>
      <c r="K2536" s="2">
        <v>0.7831325301204819</v>
      </c>
      <c r="L2536" s="2">
        <v>0.8441558441558441</v>
      </c>
      <c r="M2536" s="2" t="s">
        <v>74</v>
      </c>
      <c r="N2536" s="2" t="s">
        <v>5628</v>
      </c>
      <c r="O2536" s="2" t="s">
        <v>5629</v>
      </c>
      <c r="P2536" s="2">
        <v>542.70000000000005</v>
      </c>
    </row>
    <row r="2537" spans="1:16" ht="15.75" customHeight="1" x14ac:dyDescent="0.25">
      <c r="A2537" s="2" t="s">
        <v>19</v>
      </c>
      <c r="B2537" s="2" t="s">
        <v>81</v>
      </c>
      <c r="C2537" s="2" t="s">
        <v>82</v>
      </c>
      <c r="D2537" s="2" t="s">
        <v>364</v>
      </c>
      <c r="E2537" s="2" t="s">
        <v>412</v>
      </c>
      <c r="F2537" s="2" t="s">
        <v>54</v>
      </c>
      <c r="G2537" s="2" t="s">
        <v>478</v>
      </c>
      <c r="H2537" s="2" t="s">
        <v>377</v>
      </c>
      <c r="I2537" s="2">
        <v>55</v>
      </c>
      <c r="J2537" s="2">
        <v>0.82008368200836823</v>
      </c>
      <c r="K2537" s="2">
        <v>0.79352226720647778</v>
      </c>
      <c r="L2537" s="2">
        <v>0.84848484848484851</v>
      </c>
      <c r="M2537" s="2" t="s">
        <v>74</v>
      </c>
      <c r="N2537" s="2" t="s">
        <v>5630</v>
      </c>
      <c r="O2537" s="2" t="s">
        <v>5631</v>
      </c>
      <c r="P2537" s="2">
        <v>442.6</v>
      </c>
    </row>
    <row r="2538" spans="1:16" ht="15.75" customHeight="1" x14ac:dyDescent="0.25">
      <c r="A2538" s="2" t="s">
        <v>19</v>
      </c>
      <c r="B2538" s="2" t="s">
        <v>81</v>
      </c>
      <c r="C2538" s="2" t="s">
        <v>82</v>
      </c>
      <c r="D2538" s="2" t="s">
        <v>364</v>
      </c>
      <c r="E2538" s="2" t="s">
        <v>412</v>
      </c>
      <c r="F2538" s="2" t="s">
        <v>54</v>
      </c>
      <c r="G2538" s="2" t="s">
        <v>483</v>
      </c>
      <c r="H2538" s="2" t="s">
        <v>377</v>
      </c>
      <c r="I2538" s="2">
        <v>56</v>
      </c>
      <c r="J2538" s="2">
        <v>0.82599580712788268</v>
      </c>
      <c r="K2538" s="2">
        <v>0.80081300813008127</v>
      </c>
      <c r="L2538" s="2">
        <v>0.8528138528138528</v>
      </c>
      <c r="M2538" s="2" t="s">
        <v>74</v>
      </c>
      <c r="N2538" s="2" t="s">
        <v>5632</v>
      </c>
      <c r="O2538" s="2" t="s">
        <v>5633</v>
      </c>
      <c r="P2538" s="2">
        <v>496.6</v>
      </c>
    </row>
    <row r="2539" spans="1:16" ht="15.75" customHeight="1" x14ac:dyDescent="0.25">
      <c r="A2539" s="2" t="s">
        <v>19</v>
      </c>
      <c r="B2539" s="2" t="s">
        <v>81</v>
      </c>
      <c r="C2539" s="2" t="s">
        <v>82</v>
      </c>
      <c r="D2539" s="2" t="s">
        <v>364</v>
      </c>
      <c r="E2539" s="2" t="s">
        <v>412</v>
      </c>
      <c r="F2539" s="2" t="s">
        <v>54</v>
      </c>
      <c r="G2539" s="2" t="s">
        <v>488</v>
      </c>
      <c r="H2539" s="2" t="s">
        <v>377</v>
      </c>
      <c r="I2539" s="2">
        <v>57</v>
      </c>
      <c r="J2539" s="2">
        <v>0.82157676348547726</v>
      </c>
      <c r="K2539" s="2">
        <v>0.78884462151394419</v>
      </c>
      <c r="L2539" s="2">
        <v>0.8571428571428571</v>
      </c>
      <c r="M2539" s="2" t="s">
        <v>74</v>
      </c>
      <c r="N2539" s="2" t="s">
        <v>5634</v>
      </c>
      <c r="O2539" s="2" t="s">
        <v>5635</v>
      </c>
      <c r="P2539" s="2">
        <v>544.9</v>
      </c>
    </row>
    <row r="2540" spans="1:16" ht="15.75" customHeight="1" x14ac:dyDescent="0.25">
      <c r="A2540" s="2" t="s">
        <v>19</v>
      </c>
      <c r="B2540" s="2" t="s">
        <v>81</v>
      </c>
      <c r="C2540" s="2" t="s">
        <v>82</v>
      </c>
      <c r="D2540" s="2" t="s">
        <v>364</v>
      </c>
      <c r="E2540" s="2" t="s">
        <v>412</v>
      </c>
      <c r="F2540" s="2" t="s">
        <v>54</v>
      </c>
      <c r="G2540" s="2" t="s">
        <v>493</v>
      </c>
      <c r="H2540" s="2" t="s">
        <v>377</v>
      </c>
      <c r="I2540" s="2">
        <v>58</v>
      </c>
      <c r="J2540" s="2">
        <v>0.83265306122448979</v>
      </c>
      <c r="K2540" s="2">
        <v>0.78764478764478763</v>
      </c>
      <c r="L2540" s="2">
        <v>0.88311688311688308</v>
      </c>
      <c r="M2540" s="2" t="s">
        <v>74</v>
      </c>
      <c r="N2540" s="2" t="s">
        <v>5636</v>
      </c>
      <c r="O2540" s="2" t="s">
        <v>5637</v>
      </c>
      <c r="P2540" s="2">
        <v>707.9</v>
      </c>
    </row>
    <row r="2541" spans="1:16" ht="15.75" customHeight="1" x14ac:dyDescent="0.25">
      <c r="A2541" s="2" t="s">
        <v>19</v>
      </c>
      <c r="B2541" s="2" t="s">
        <v>81</v>
      </c>
      <c r="C2541" s="2" t="s">
        <v>82</v>
      </c>
      <c r="D2541" s="2" t="s">
        <v>364</v>
      </c>
      <c r="E2541" s="2" t="s">
        <v>412</v>
      </c>
      <c r="F2541" s="2" t="s">
        <v>54</v>
      </c>
      <c r="G2541" s="2" t="s">
        <v>498</v>
      </c>
      <c r="H2541" s="2" t="s">
        <v>377</v>
      </c>
      <c r="I2541" s="2">
        <v>59</v>
      </c>
      <c r="J2541" s="2">
        <v>0.82599580712788268</v>
      </c>
      <c r="K2541" s="2">
        <v>0.80081300813008127</v>
      </c>
      <c r="L2541" s="2">
        <v>0.8528138528138528</v>
      </c>
      <c r="M2541" s="2" t="s">
        <v>74</v>
      </c>
      <c r="N2541" s="2" t="s">
        <v>5638</v>
      </c>
      <c r="O2541" s="2" t="s">
        <v>5639</v>
      </c>
      <c r="P2541" s="2">
        <v>694.3</v>
      </c>
    </row>
    <row r="2542" spans="1:16" ht="15.75" customHeight="1" x14ac:dyDescent="0.25">
      <c r="A2542" s="2" t="s">
        <v>19</v>
      </c>
      <c r="B2542" s="2" t="s">
        <v>81</v>
      </c>
      <c r="C2542" s="2" t="s">
        <v>82</v>
      </c>
      <c r="D2542" s="2" t="s">
        <v>364</v>
      </c>
      <c r="E2542" s="2" t="s">
        <v>412</v>
      </c>
      <c r="F2542" s="2" t="s">
        <v>54</v>
      </c>
      <c r="G2542" s="2" t="s">
        <v>503</v>
      </c>
      <c r="H2542" s="2" t="s">
        <v>377</v>
      </c>
      <c r="I2542" s="2">
        <v>60</v>
      </c>
      <c r="J2542" s="2">
        <v>0.82716049382716039</v>
      </c>
      <c r="K2542" s="2">
        <v>0.78823529411764703</v>
      </c>
      <c r="L2542" s="2">
        <v>0.87012987012987009</v>
      </c>
      <c r="M2542" s="2" t="s">
        <v>74</v>
      </c>
      <c r="N2542" s="2" t="s">
        <v>5640</v>
      </c>
      <c r="O2542" s="2" t="s">
        <v>5641</v>
      </c>
      <c r="P2542" s="2">
        <v>383.7</v>
      </c>
    </row>
    <row r="2543" spans="1:16" ht="15.75" customHeight="1" x14ac:dyDescent="0.25">
      <c r="A2543" s="2" t="s">
        <v>19</v>
      </c>
      <c r="B2543" s="2" t="s">
        <v>81</v>
      </c>
      <c r="C2543" s="2" t="s">
        <v>82</v>
      </c>
      <c r="D2543" s="2" t="s">
        <v>364</v>
      </c>
      <c r="E2543" s="2" t="s">
        <v>412</v>
      </c>
      <c r="F2543" s="2" t="s">
        <v>54</v>
      </c>
      <c r="G2543" s="2" t="s">
        <v>508</v>
      </c>
      <c r="H2543" s="2" t="s">
        <v>377</v>
      </c>
      <c r="I2543" s="2">
        <v>61</v>
      </c>
      <c r="J2543" s="2">
        <v>0.81987577639751552</v>
      </c>
      <c r="K2543" s="2">
        <v>0.7857142857142857</v>
      </c>
      <c r="L2543" s="2">
        <v>0.8571428571428571</v>
      </c>
      <c r="M2543" s="2" t="s">
        <v>74</v>
      </c>
      <c r="N2543" s="2" t="s">
        <v>5642</v>
      </c>
      <c r="O2543" s="2" t="s">
        <v>5643</v>
      </c>
      <c r="P2543" s="2">
        <v>398.9</v>
      </c>
    </row>
    <row r="2544" spans="1:16" ht="15.75" customHeight="1" x14ac:dyDescent="0.25">
      <c r="A2544" s="2" t="s">
        <v>19</v>
      </c>
      <c r="B2544" s="2" t="s">
        <v>81</v>
      </c>
      <c r="C2544" s="2" t="s">
        <v>82</v>
      </c>
      <c r="D2544" s="2" t="s">
        <v>364</v>
      </c>
      <c r="E2544" s="2" t="s">
        <v>513</v>
      </c>
      <c r="F2544" s="2" t="s">
        <v>40</v>
      </c>
      <c r="G2544" s="2" t="s">
        <v>514</v>
      </c>
      <c r="H2544" s="2" t="s">
        <v>372</v>
      </c>
      <c r="I2544" s="2">
        <v>42</v>
      </c>
      <c r="J2544" s="2">
        <v>0.83060109289617501</v>
      </c>
      <c r="K2544" s="2">
        <v>0.77948717948717949</v>
      </c>
      <c r="L2544" s="2">
        <v>0.88888888888888884</v>
      </c>
      <c r="M2544" s="2" t="s">
        <v>74</v>
      </c>
      <c r="N2544" s="2" t="s">
        <v>5644</v>
      </c>
      <c r="O2544" s="2" t="s">
        <v>5645</v>
      </c>
      <c r="P2544" s="2">
        <v>378.3</v>
      </c>
    </row>
    <row r="2545" spans="1:16" ht="15.75" customHeight="1" x14ac:dyDescent="0.25">
      <c r="A2545" s="2" t="s">
        <v>19</v>
      </c>
      <c r="B2545" s="2" t="s">
        <v>81</v>
      </c>
      <c r="C2545" s="2" t="s">
        <v>82</v>
      </c>
      <c r="D2545" s="2" t="s">
        <v>364</v>
      </c>
      <c r="E2545" s="2" t="s">
        <v>513</v>
      </c>
      <c r="F2545" s="2" t="s">
        <v>40</v>
      </c>
      <c r="G2545" s="2" t="s">
        <v>519</v>
      </c>
      <c r="H2545" s="2" t="s">
        <v>372</v>
      </c>
      <c r="I2545" s="2">
        <v>43</v>
      </c>
      <c r="J2545" s="2">
        <v>0.83378746594005448</v>
      </c>
      <c r="K2545" s="2">
        <v>0.78061224489795922</v>
      </c>
      <c r="L2545" s="2">
        <v>0.89473684210526316</v>
      </c>
      <c r="M2545" s="2" t="s">
        <v>74</v>
      </c>
      <c r="N2545" s="2" t="s">
        <v>5646</v>
      </c>
      <c r="O2545" s="2" t="s">
        <v>5647</v>
      </c>
      <c r="P2545" s="2">
        <v>626.79999999999995</v>
      </c>
    </row>
    <row r="2546" spans="1:16" ht="15.75" customHeight="1" x14ac:dyDescent="0.25">
      <c r="A2546" s="2" t="s">
        <v>19</v>
      </c>
      <c r="B2546" s="2" t="s">
        <v>81</v>
      </c>
      <c r="C2546" s="2" t="s">
        <v>82</v>
      </c>
      <c r="D2546" s="2" t="s">
        <v>364</v>
      </c>
      <c r="E2546" s="2" t="s">
        <v>513</v>
      </c>
      <c r="F2546" s="2" t="s">
        <v>40</v>
      </c>
      <c r="G2546" s="2" t="s">
        <v>524</v>
      </c>
      <c r="H2546" s="2" t="s">
        <v>372</v>
      </c>
      <c r="I2546" s="2">
        <v>44</v>
      </c>
      <c r="J2546" s="2">
        <v>0.81967213114754101</v>
      </c>
      <c r="K2546" s="2">
        <v>0.76923076923076927</v>
      </c>
      <c r="L2546" s="2">
        <v>0.8771929824561403</v>
      </c>
      <c r="M2546" s="2" t="s">
        <v>74</v>
      </c>
      <c r="N2546" s="2" t="s">
        <v>5648</v>
      </c>
      <c r="O2546" s="2" t="s">
        <v>5649</v>
      </c>
      <c r="P2546" s="2">
        <v>517.70000000000005</v>
      </c>
    </row>
    <row r="2547" spans="1:16" ht="15.75" customHeight="1" x14ac:dyDescent="0.25">
      <c r="A2547" s="2" t="s">
        <v>19</v>
      </c>
      <c r="B2547" s="2" t="s">
        <v>81</v>
      </c>
      <c r="C2547" s="2" t="s">
        <v>82</v>
      </c>
      <c r="D2547" s="2" t="s">
        <v>364</v>
      </c>
      <c r="E2547" s="2" t="s">
        <v>513</v>
      </c>
      <c r="F2547" s="2" t="s">
        <v>40</v>
      </c>
      <c r="G2547" s="2" t="s">
        <v>529</v>
      </c>
      <c r="H2547" s="2" t="s">
        <v>372</v>
      </c>
      <c r="I2547" s="2">
        <v>45</v>
      </c>
      <c r="J2547" s="2">
        <v>0.8314606741573034</v>
      </c>
      <c r="K2547" s="2">
        <v>0.8</v>
      </c>
      <c r="L2547" s="2">
        <v>0.86549707602339176</v>
      </c>
      <c r="M2547" s="2" t="s">
        <v>74</v>
      </c>
      <c r="N2547" s="2" t="s">
        <v>5650</v>
      </c>
      <c r="O2547" s="2" t="s">
        <v>5651</v>
      </c>
      <c r="P2547" s="2">
        <v>418.1</v>
      </c>
    </row>
    <row r="2548" spans="1:16" ht="15.75" customHeight="1" x14ac:dyDescent="0.25">
      <c r="A2548" s="2" t="s">
        <v>19</v>
      </c>
      <c r="B2548" s="2" t="s">
        <v>81</v>
      </c>
      <c r="C2548" s="2" t="s">
        <v>82</v>
      </c>
      <c r="D2548" s="2" t="s">
        <v>364</v>
      </c>
      <c r="E2548" s="2" t="s">
        <v>513</v>
      </c>
      <c r="F2548" s="2" t="s">
        <v>40</v>
      </c>
      <c r="G2548" s="2" t="s">
        <v>534</v>
      </c>
      <c r="H2548" s="2" t="s">
        <v>372</v>
      </c>
      <c r="I2548" s="2">
        <v>46</v>
      </c>
      <c r="J2548" s="2">
        <v>0.82065217391304335</v>
      </c>
      <c r="K2548" s="2">
        <v>0.76649746192893398</v>
      </c>
      <c r="L2548" s="2">
        <v>0.88304093567251463</v>
      </c>
      <c r="M2548" s="2" t="s">
        <v>74</v>
      </c>
      <c r="N2548" s="2" t="s">
        <v>5652</v>
      </c>
      <c r="O2548" s="2" t="s">
        <v>5653</v>
      </c>
      <c r="P2548" s="2">
        <v>667</v>
      </c>
    </row>
    <row r="2549" spans="1:16" ht="15.75" customHeight="1" x14ac:dyDescent="0.25">
      <c r="A2549" s="2" t="s">
        <v>19</v>
      </c>
      <c r="B2549" s="2" t="s">
        <v>81</v>
      </c>
      <c r="C2549" s="2" t="s">
        <v>82</v>
      </c>
      <c r="D2549" s="2" t="s">
        <v>364</v>
      </c>
      <c r="E2549" s="2" t="s">
        <v>513</v>
      </c>
      <c r="F2549" s="2" t="s">
        <v>40</v>
      </c>
      <c r="G2549" s="2" t="s">
        <v>539</v>
      </c>
      <c r="H2549" s="2" t="s">
        <v>372</v>
      </c>
      <c r="I2549" s="2">
        <v>47</v>
      </c>
      <c r="J2549" s="2">
        <v>0.84782608695652184</v>
      </c>
      <c r="K2549" s="2">
        <v>0.79187817258883253</v>
      </c>
      <c r="L2549" s="2">
        <v>0.91228070175438591</v>
      </c>
      <c r="M2549" s="2" t="s">
        <v>74</v>
      </c>
      <c r="N2549" s="2" t="s">
        <v>5654</v>
      </c>
      <c r="O2549" s="2" t="s">
        <v>5655</v>
      </c>
      <c r="P2549" s="2">
        <v>367.8</v>
      </c>
    </row>
    <row r="2550" spans="1:16" ht="15.75" customHeight="1" x14ac:dyDescent="0.25">
      <c r="A2550" s="2" t="s">
        <v>19</v>
      </c>
      <c r="B2550" s="2" t="s">
        <v>81</v>
      </c>
      <c r="C2550" s="2" t="s">
        <v>82</v>
      </c>
      <c r="D2550" s="2" t="s">
        <v>364</v>
      </c>
      <c r="E2550" s="2" t="s">
        <v>513</v>
      </c>
      <c r="F2550" s="2" t="s">
        <v>40</v>
      </c>
      <c r="G2550" s="2" t="s">
        <v>555</v>
      </c>
      <c r="H2550" s="2" t="s">
        <v>372</v>
      </c>
      <c r="I2550" s="2">
        <v>48</v>
      </c>
      <c r="J2550" s="2">
        <v>0.84122562674094703</v>
      </c>
      <c r="K2550" s="2">
        <v>0.80319148936170215</v>
      </c>
      <c r="L2550" s="2">
        <v>0.88304093567251463</v>
      </c>
      <c r="M2550" s="2" t="s">
        <v>74</v>
      </c>
      <c r="N2550" s="2" t="s">
        <v>5656</v>
      </c>
      <c r="O2550" s="2" t="s">
        <v>5657</v>
      </c>
      <c r="P2550" s="2">
        <v>464.4</v>
      </c>
    </row>
    <row r="2551" spans="1:16" ht="15.75" customHeight="1" x14ac:dyDescent="0.25">
      <c r="A2551" s="2" t="s">
        <v>19</v>
      </c>
      <c r="B2551" s="2" t="s">
        <v>81</v>
      </c>
      <c r="C2551" s="2" t="s">
        <v>82</v>
      </c>
      <c r="D2551" s="2" t="s">
        <v>364</v>
      </c>
      <c r="E2551" s="2" t="s">
        <v>513</v>
      </c>
      <c r="F2551" s="2" t="s">
        <v>40</v>
      </c>
      <c r="G2551" s="2" t="s">
        <v>575</v>
      </c>
      <c r="H2551" s="2" t="s">
        <v>372</v>
      </c>
      <c r="I2551" s="2">
        <v>49</v>
      </c>
      <c r="J2551" s="2">
        <v>0.82191780821917804</v>
      </c>
      <c r="K2551" s="2">
        <v>0.77319587628865982</v>
      </c>
      <c r="L2551" s="2">
        <v>0.8771929824561403</v>
      </c>
      <c r="M2551" s="2" t="s">
        <v>74</v>
      </c>
      <c r="N2551" s="2" t="s">
        <v>5658</v>
      </c>
      <c r="O2551" s="2" t="s">
        <v>5659</v>
      </c>
      <c r="P2551" s="2">
        <v>568.6</v>
      </c>
    </row>
    <row r="2552" spans="1:16" ht="15.75" customHeight="1" x14ac:dyDescent="0.25">
      <c r="A2552" s="2" t="s">
        <v>19</v>
      </c>
      <c r="B2552" s="2" t="s">
        <v>81</v>
      </c>
      <c r="C2552" s="2" t="s">
        <v>82</v>
      </c>
      <c r="D2552" s="2" t="s">
        <v>364</v>
      </c>
      <c r="E2552" s="2" t="s">
        <v>513</v>
      </c>
      <c r="F2552" s="2" t="s">
        <v>40</v>
      </c>
      <c r="G2552" s="2" t="s">
        <v>589</v>
      </c>
      <c r="H2552" s="2" t="s">
        <v>372</v>
      </c>
      <c r="I2552" s="2">
        <v>50</v>
      </c>
      <c r="J2552" s="2">
        <v>0.83195592286501396</v>
      </c>
      <c r="K2552" s="2">
        <v>0.78645833333333337</v>
      </c>
      <c r="L2552" s="2">
        <v>0.88304093567251463</v>
      </c>
      <c r="M2552" s="2" t="s">
        <v>74</v>
      </c>
      <c r="N2552" s="2" t="s">
        <v>5660</v>
      </c>
      <c r="O2552" s="2" t="s">
        <v>5661</v>
      </c>
      <c r="P2552" s="2">
        <v>469</v>
      </c>
    </row>
    <row r="2553" spans="1:16" ht="15.75" customHeight="1" x14ac:dyDescent="0.25">
      <c r="A2553" s="2" t="s">
        <v>19</v>
      </c>
      <c r="B2553" s="2" t="s">
        <v>81</v>
      </c>
      <c r="C2553" s="2" t="s">
        <v>82</v>
      </c>
      <c r="D2553" s="2" t="s">
        <v>364</v>
      </c>
      <c r="E2553" s="2" t="s">
        <v>513</v>
      </c>
      <c r="F2553" s="2" t="s">
        <v>40</v>
      </c>
      <c r="G2553" s="2" t="s">
        <v>603</v>
      </c>
      <c r="H2553" s="2" t="s">
        <v>372</v>
      </c>
      <c r="I2553" s="2">
        <v>51</v>
      </c>
      <c r="J2553" s="2">
        <v>0.82417582417582413</v>
      </c>
      <c r="K2553" s="2">
        <v>0.77720207253886009</v>
      </c>
      <c r="L2553" s="2">
        <v>0.8771929824561403</v>
      </c>
      <c r="M2553" s="2" t="s">
        <v>74</v>
      </c>
      <c r="N2553" s="2" t="s">
        <v>5662</v>
      </c>
      <c r="O2553" s="2" t="s">
        <v>5663</v>
      </c>
      <c r="P2553" s="2">
        <v>417.2</v>
      </c>
    </row>
    <row r="2554" spans="1:16" ht="15.75" customHeight="1" x14ac:dyDescent="0.25">
      <c r="A2554" s="2" t="s">
        <v>19</v>
      </c>
      <c r="B2554" s="2" t="s">
        <v>81</v>
      </c>
      <c r="C2554" s="2" t="s">
        <v>82</v>
      </c>
      <c r="D2554" s="2" t="s">
        <v>364</v>
      </c>
      <c r="E2554" s="2" t="s">
        <v>513</v>
      </c>
      <c r="F2554" s="2" t="s">
        <v>40</v>
      </c>
      <c r="G2554" s="2" t="s">
        <v>622</v>
      </c>
      <c r="H2554" s="2" t="s">
        <v>372</v>
      </c>
      <c r="I2554" s="2">
        <v>52</v>
      </c>
      <c r="J2554" s="2">
        <v>0.85399449035812669</v>
      </c>
      <c r="K2554" s="2">
        <v>0.80729166666666663</v>
      </c>
      <c r="L2554" s="2">
        <v>0.9064327485380117</v>
      </c>
      <c r="M2554" s="2" t="s">
        <v>74</v>
      </c>
      <c r="N2554" s="2" t="s">
        <v>5664</v>
      </c>
      <c r="O2554" s="2" t="s">
        <v>5665</v>
      </c>
      <c r="P2554" s="2">
        <v>664.1</v>
      </c>
    </row>
    <row r="2555" spans="1:16" ht="15.75" customHeight="1" x14ac:dyDescent="0.25">
      <c r="A2555" s="2" t="s">
        <v>19</v>
      </c>
      <c r="B2555" s="2" t="s">
        <v>81</v>
      </c>
      <c r="C2555" s="2" t="s">
        <v>82</v>
      </c>
      <c r="D2555" s="2" t="s">
        <v>364</v>
      </c>
      <c r="E2555" s="2" t="s">
        <v>513</v>
      </c>
      <c r="F2555" s="2" t="s">
        <v>40</v>
      </c>
      <c r="G2555" s="2" t="s">
        <v>643</v>
      </c>
      <c r="H2555" s="2" t="s">
        <v>372</v>
      </c>
      <c r="I2555" s="2">
        <v>53</v>
      </c>
      <c r="J2555" s="2">
        <v>0.84153005464480868</v>
      </c>
      <c r="K2555" s="2">
        <v>0.78974358974358971</v>
      </c>
      <c r="L2555" s="2">
        <v>0.90058479532163738</v>
      </c>
      <c r="M2555" s="2" t="s">
        <v>74</v>
      </c>
      <c r="N2555" s="2" t="s">
        <v>5666</v>
      </c>
      <c r="O2555" s="2" t="s">
        <v>5667</v>
      </c>
      <c r="P2555" s="2">
        <v>463.3</v>
      </c>
    </row>
    <row r="2556" spans="1:16" ht="15.75" customHeight="1" x14ac:dyDescent="0.25">
      <c r="A2556" s="2" t="s">
        <v>19</v>
      </c>
      <c r="B2556" s="2" t="s">
        <v>81</v>
      </c>
      <c r="C2556" s="2" t="s">
        <v>82</v>
      </c>
      <c r="D2556" s="2" t="s">
        <v>364</v>
      </c>
      <c r="E2556" s="2" t="s">
        <v>513</v>
      </c>
      <c r="F2556" s="2" t="s">
        <v>40</v>
      </c>
      <c r="G2556" s="2" t="s">
        <v>660</v>
      </c>
      <c r="H2556" s="2" t="s">
        <v>372</v>
      </c>
      <c r="I2556" s="2">
        <v>54</v>
      </c>
      <c r="J2556" s="2">
        <v>0.81940700808625344</v>
      </c>
      <c r="K2556" s="2">
        <v>0.76</v>
      </c>
      <c r="L2556" s="2">
        <v>0.88888888888888884</v>
      </c>
      <c r="M2556" s="2" t="s">
        <v>74</v>
      </c>
      <c r="N2556" s="2" t="s">
        <v>5668</v>
      </c>
      <c r="O2556" s="2" t="s">
        <v>5669</v>
      </c>
      <c r="P2556" s="2">
        <v>518</v>
      </c>
    </row>
    <row r="2557" spans="1:16" ht="15.75" customHeight="1" x14ac:dyDescent="0.25">
      <c r="A2557" s="2" t="s">
        <v>19</v>
      </c>
      <c r="B2557" s="2" t="s">
        <v>81</v>
      </c>
      <c r="C2557" s="2" t="s">
        <v>82</v>
      </c>
      <c r="D2557" s="2" t="s">
        <v>364</v>
      </c>
      <c r="E2557" s="2" t="s">
        <v>513</v>
      </c>
      <c r="F2557" s="2" t="s">
        <v>40</v>
      </c>
      <c r="G2557" s="2" t="s">
        <v>665</v>
      </c>
      <c r="H2557" s="2" t="s">
        <v>372</v>
      </c>
      <c r="I2557" s="2">
        <v>55</v>
      </c>
      <c r="J2557" s="2">
        <v>0.86187845303867394</v>
      </c>
      <c r="K2557" s="2">
        <v>0.81675392670157065</v>
      </c>
      <c r="L2557" s="2">
        <v>0.91228070175438591</v>
      </c>
      <c r="M2557" s="2" t="s">
        <v>74</v>
      </c>
      <c r="N2557" s="2" t="s">
        <v>5670</v>
      </c>
      <c r="O2557" s="2" t="s">
        <v>5671</v>
      </c>
      <c r="P2557" s="2">
        <v>469.1</v>
      </c>
    </row>
    <row r="2558" spans="1:16" ht="15.75" customHeight="1" x14ac:dyDescent="0.25">
      <c r="A2558" s="2" t="s">
        <v>19</v>
      </c>
      <c r="B2558" s="2" t="s">
        <v>81</v>
      </c>
      <c r="C2558" s="2" t="s">
        <v>82</v>
      </c>
      <c r="D2558" s="2" t="s">
        <v>364</v>
      </c>
      <c r="E2558" s="2" t="s">
        <v>513</v>
      </c>
      <c r="F2558" s="2" t="s">
        <v>40</v>
      </c>
      <c r="G2558" s="2" t="s">
        <v>670</v>
      </c>
      <c r="H2558" s="2" t="s">
        <v>372</v>
      </c>
      <c r="I2558" s="2">
        <v>56</v>
      </c>
      <c r="J2558" s="2">
        <v>0.84033613445378152</v>
      </c>
      <c r="K2558" s="2">
        <v>0.80645161290322576</v>
      </c>
      <c r="L2558" s="2">
        <v>0.8771929824561403</v>
      </c>
      <c r="M2558" s="2" t="s">
        <v>74</v>
      </c>
      <c r="N2558" s="2" t="s">
        <v>5672</v>
      </c>
      <c r="O2558" s="2" t="s">
        <v>5673</v>
      </c>
      <c r="P2558" s="2">
        <v>366.9</v>
      </c>
    </row>
    <row r="2559" spans="1:16" ht="15.75" customHeight="1" x14ac:dyDescent="0.25">
      <c r="A2559" s="2" t="s">
        <v>19</v>
      </c>
      <c r="B2559" s="2" t="s">
        <v>81</v>
      </c>
      <c r="C2559" s="2" t="s">
        <v>82</v>
      </c>
      <c r="D2559" s="2" t="s">
        <v>364</v>
      </c>
      <c r="E2559" s="2" t="s">
        <v>513</v>
      </c>
      <c r="F2559" s="2" t="s">
        <v>40</v>
      </c>
      <c r="G2559" s="2" t="s">
        <v>675</v>
      </c>
      <c r="H2559" s="2" t="s">
        <v>372</v>
      </c>
      <c r="I2559" s="2">
        <v>57</v>
      </c>
      <c r="J2559" s="2">
        <v>0.83656509695290859</v>
      </c>
      <c r="K2559" s="2">
        <v>0.79473684210526319</v>
      </c>
      <c r="L2559" s="2">
        <v>0.88304093567251463</v>
      </c>
      <c r="M2559" s="2" t="s">
        <v>74</v>
      </c>
      <c r="N2559" s="2" t="s">
        <v>5674</v>
      </c>
      <c r="O2559" s="2" t="s">
        <v>5675</v>
      </c>
      <c r="P2559" s="2">
        <v>468.8</v>
      </c>
    </row>
    <row r="2560" spans="1:16" ht="15.75" customHeight="1" x14ac:dyDescent="0.25">
      <c r="A2560" s="2" t="s">
        <v>19</v>
      </c>
      <c r="B2560" s="2" t="s">
        <v>81</v>
      </c>
      <c r="C2560" s="2" t="s">
        <v>82</v>
      </c>
      <c r="D2560" s="2" t="s">
        <v>364</v>
      </c>
      <c r="E2560" s="2" t="s">
        <v>513</v>
      </c>
      <c r="F2560" s="2" t="s">
        <v>40</v>
      </c>
      <c r="G2560" s="2" t="s">
        <v>680</v>
      </c>
      <c r="H2560" s="2" t="s">
        <v>372</v>
      </c>
      <c r="I2560" s="2">
        <v>58</v>
      </c>
      <c r="J2560" s="2">
        <v>0.82288828337874664</v>
      </c>
      <c r="K2560" s="2">
        <v>0.77040816326530615</v>
      </c>
      <c r="L2560" s="2">
        <v>0.88304093567251463</v>
      </c>
      <c r="M2560" s="2" t="s">
        <v>74</v>
      </c>
      <c r="N2560" s="2" t="s">
        <v>5676</v>
      </c>
      <c r="O2560" s="2" t="s">
        <v>5677</v>
      </c>
      <c r="P2560" s="2">
        <v>528.6</v>
      </c>
    </row>
    <row r="2561" spans="1:16" ht="15.75" customHeight="1" x14ac:dyDescent="0.25">
      <c r="A2561" s="2" t="s">
        <v>19</v>
      </c>
      <c r="B2561" s="2" t="s">
        <v>81</v>
      </c>
      <c r="C2561" s="2" t="s">
        <v>82</v>
      </c>
      <c r="D2561" s="2" t="s">
        <v>364</v>
      </c>
      <c r="E2561" s="2" t="s">
        <v>513</v>
      </c>
      <c r="F2561" s="2" t="s">
        <v>40</v>
      </c>
      <c r="G2561" s="2" t="s">
        <v>685</v>
      </c>
      <c r="H2561" s="2" t="s">
        <v>372</v>
      </c>
      <c r="I2561" s="2">
        <v>59</v>
      </c>
      <c r="J2561" s="2">
        <v>0.82513661202185784</v>
      </c>
      <c r="K2561" s="2">
        <v>0.77435897435897438</v>
      </c>
      <c r="L2561" s="2">
        <v>0.88304093567251463</v>
      </c>
      <c r="M2561" s="2" t="s">
        <v>74</v>
      </c>
      <c r="N2561" s="2" t="s">
        <v>5678</v>
      </c>
      <c r="O2561" s="2" t="s">
        <v>5679</v>
      </c>
      <c r="P2561" s="2">
        <v>367.6</v>
      </c>
    </row>
    <row r="2562" spans="1:16" ht="15.75" customHeight="1" x14ac:dyDescent="0.25">
      <c r="A2562" s="2" t="s">
        <v>19</v>
      </c>
      <c r="B2562" s="2" t="s">
        <v>81</v>
      </c>
      <c r="C2562" s="2" t="s">
        <v>82</v>
      </c>
      <c r="D2562" s="2" t="s">
        <v>364</v>
      </c>
      <c r="E2562" s="2" t="s">
        <v>513</v>
      </c>
      <c r="F2562" s="2" t="s">
        <v>40</v>
      </c>
      <c r="G2562" s="2" t="s">
        <v>690</v>
      </c>
      <c r="H2562" s="2" t="s">
        <v>372</v>
      </c>
      <c r="I2562" s="2">
        <v>60</v>
      </c>
      <c r="J2562" s="2">
        <v>0.82417582417582413</v>
      </c>
      <c r="K2562" s="2">
        <v>0.77720207253886009</v>
      </c>
      <c r="L2562" s="2">
        <v>0.8771929824561403</v>
      </c>
      <c r="M2562" s="2" t="s">
        <v>74</v>
      </c>
      <c r="N2562" s="2" t="s">
        <v>5680</v>
      </c>
      <c r="O2562" s="2" t="s">
        <v>5681</v>
      </c>
      <c r="P2562" s="2">
        <v>415.3</v>
      </c>
    </row>
    <row r="2563" spans="1:16" ht="15.75" customHeight="1" x14ac:dyDescent="0.25">
      <c r="A2563" s="2" t="s">
        <v>19</v>
      </c>
      <c r="B2563" s="2" t="s">
        <v>81</v>
      </c>
      <c r="C2563" s="2" t="s">
        <v>82</v>
      </c>
      <c r="D2563" s="2" t="s">
        <v>364</v>
      </c>
      <c r="E2563" s="2" t="s">
        <v>513</v>
      </c>
      <c r="F2563" s="2" t="s">
        <v>40</v>
      </c>
      <c r="G2563" s="2" t="s">
        <v>695</v>
      </c>
      <c r="H2563" s="2" t="s">
        <v>372</v>
      </c>
      <c r="I2563" s="2">
        <v>61</v>
      </c>
      <c r="J2563" s="2">
        <v>0.83707865168539319</v>
      </c>
      <c r="K2563" s="2">
        <v>0.80540540540540539</v>
      </c>
      <c r="L2563" s="2">
        <v>0.87134502923976609</v>
      </c>
      <c r="M2563" s="2" t="s">
        <v>74</v>
      </c>
      <c r="N2563" s="2" t="s">
        <v>5682</v>
      </c>
      <c r="O2563" s="2" t="s">
        <v>5683</v>
      </c>
      <c r="P2563" s="2">
        <v>567.1</v>
      </c>
    </row>
    <row r="2564" spans="1:16" ht="15.75" customHeight="1" x14ac:dyDescent="0.25">
      <c r="A2564" s="2" t="s">
        <v>19</v>
      </c>
      <c r="B2564" s="2" t="s">
        <v>81</v>
      </c>
      <c r="C2564" s="2" t="s">
        <v>82</v>
      </c>
      <c r="D2564" s="2" t="s">
        <v>364</v>
      </c>
      <c r="E2564" s="2" t="s">
        <v>700</v>
      </c>
      <c r="F2564" s="2" t="s">
        <v>47</v>
      </c>
      <c r="G2564" s="2" t="s">
        <v>701</v>
      </c>
      <c r="H2564" s="2" t="s">
        <v>366</v>
      </c>
      <c r="I2564" s="2">
        <v>42</v>
      </c>
      <c r="J2564" s="2">
        <v>0.82655246252676662</v>
      </c>
      <c r="K2564" s="2">
        <v>0.80082987551867224</v>
      </c>
      <c r="L2564" s="2">
        <v>0.85398230088495575</v>
      </c>
      <c r="M2564" s="2" t="s">
        <v>74</v>
      </c>
      <c r="N2564" s="2" t="s">
        <v>5684</v>
      </c>
      <c r="O2564" s="2" t="s">
        <v>5685</v>
      </c>
      <c r="P2564" s="2">
        <v>422.7</v>
      </c>
    </row>
    <row r="2565" spans="1:16" ht="15.75" customHeight="1" x14ac:dyDescent="0.25">
      <c r="A2565" s="2" t="s">
        <v>19</v>
      </c>
      <c r="B2565" s="2" t="s">
        <v>81</v>
      </c>
      <c r="C2565" s="2" t="s">
        <v>82</v>
      </c>
      <c r="D2565" s="2" t="s">
        <v>364</v>
      </c>
      <c r="E2565" s="2" t="s">
        <v>700</v>
      </c>
      <c r="F2565" s="2" t="s">
        <v>47</v>
      </c>
      <c r="G2565" s="2" t="s">
        <v>706</v>
      </c>
      <c r="H2565" s="2" t="s">
        <v>366</v>
      </c>
      <c r="I2565" s="2">
        <v>43</v>
      </c>
      <c r="J2565" s="2">
        <v>0.84120171673819744</v>
      </c>
      <c r="K2565" s="2">
        <v>0.81666666666666665</v>
      </c>
      <c r="L2565" s="2">
        <v>0.86725663716814161</v>
      </c>
      <c r="M2565" s="2" t="s">
        <v>74</v>
      </c>
      <c r="N2565" s="2" t="s">
        <v>5686</v>
      </c>
      <c r="O2565" s="2" t="s">
        <v>5687</v>
      </c>
      <c r="P2565" s="2">
        <v>429.6</v>
      </c>
    </row>
    <row r="2566" spans="1:16" ht="15.75" customHeight="1" x14ac:dyDescent="0.25">
      <c r="A2566" s="2" t="s">
        <v>19</v>
      </c>
      <c r="B2566" s="2" t="s">
        <v>81</v>
      </c>
      <c r="C2566" s="2" t="s">
        <v>82</v>
      </c>
      <c r="D2566" s="2" t="s">
        <v>364</v>
      </c>
      <c r="E2566" s="2" t="s">
        <v>700</v>
      </c>
      <c r="F2566" s="2" t="s">
        <v>47</v>
      </c>
      <c r="G2566" s="2" t="s">
        <v>711</v>
      </c>
      <c r="H2566" s="2" t="s">
        <v>366</v>
      </c>
      <c r="I2566" s="2">
        <v>44</v>
      </c>
      <c r="J2566" s="2">
        <v>0.85287846481876339</v>
      </c>
      <c r="K2566" s="2">
        <v>0.82304526748971196</v>
      </c>
      <c r="L2566" s="2">
        <v>0.88495575221238942</v>
      </c>
      <c r="M2566" s="2" t="s">
        <v>74</v>
      </c>
      <c r="N2566" s="2" t="s">
        <v>5688</v>
      </c>
      <c r="O2566" s="2" t="s">
        <v>5689</v>
      </c>
      <c r="P2566" s="2">
        <v>424.4</v>
      </c>
    </row>
    <row r="2567" spans="1:16" ht="15.75" customHeight="1" x14ac:dyDescent="0.25">
      <c r="A2567" s="2" t="s">
        <v>19</v>
      </c>
      <c r="B2567" s="2" t="s">
        <v>81</v>
      </c>
      <c r="C2567" s="2" t="s">
        <v>82</v>
      </c>
      <c r="D2567" s="2" t="s">
        <v>364</v>
      </c>
      <c r="E2567" s="2" t="s">
        <v>700</v>
      </c>
      <c r="F2567" s="2" t="s">
        <v>47</v>
      </c>
      <c r="G2567" s="2" t="s">
        <v>716</v>
      </c>
      <c r="H2567" s="2" t="s">
        <v>366</v>
      </c>
      <c r="I2567" s="2">
        <v>45</v>
      </c>
      <c r="J2567" s="2">
        <v>0.84731182795698923</v>
      </c>
      <c r="K2567" s="2">
        <v>0.82426778242677823</v>
      </c>
      <c r="L2567" s="2">
        <v>0.87168141592920356</v>
      </c>
      <c r="M2567" s="2" t="s">
        <v>74</v>
      </c>
      <c r="N2567" s="2" t="s">
        <v>5690</v>
      </c>
      <c r="O2567" s="2" t="s">
        <v>5691</v>
      </c>
      <c r="P2567" s="2">
        <v>424.2</v>
      </c>
    </row>
    <row r="2568" spans="1:16" ht="15.75" customHeight="1" x14ac:dyDescent="0.25">
      <c r="A2568" s="2" t="s">
        <v>19</v>
      </c>
      <c r="B2568" s="2" t="s">
        <v>81</v>
      </c>
      <c r="C2568" s="2" t="s">
        <v>82</v>
      </c>
      <c r="D2568" s="2" t="s">
        <v>364</v>
      </c>
      <c r="E2568" s="2" t="s">
        <v>700</v>
      </c>
      <c r="F2568" s="2" t="s">
        <v>47</v>
      </c>
      <c r="G2568" s="2" t="s">
        <v>721</v>
      </c>
      <c r="H2568" s="2" t="s">
        <v>366</v>
      </c>
      <c r="I2568" s="2">
        <v>46</v>
      </c>
      <c r="J2568" s="2">
        <v>0.83083511777301933</v>
      </c>
      <c r="K2568" s="2">
        <v>0.80497925311203322</v>
      </c>
      <c r="L2568" s="2">
        <v>0.8584070796460177</v>
      </c>
      <c r="M2568" s="2" t="s">
        <v>74</v>
      </c>
      <c r="N2568" s="2" t="s">
        <v>5692</v>
      </c>
      <c r="O2568" s="2" t="s">
        <v>5693</v>
      </c>
      <c r="P2568" s="2">
        <v>372.2</v>
      </c>
    </row>
    <row r="2569" spans="1:16" ht="15.75" customHeight="1" x14ac:dyDescent="0.25">
      <c r="A2569" s="2" t="s">
        <v>19</v>
      </c>
      <c r="B2569" s="2" t="s">
        <v>81</v>
      </c>
      <c r="C2569" s="2" t="s">
        <v>82</v>
      </c>
      <c r="D2569" s="2" t="s">
        <v>364</v>
      </c>
      <c r="E2569" s="2" t="s">
        <v>700</v>
      </c>
      <c r="F2569" s="2" t="s">
        <v>47</v>
      </c>
      <c r="G2569" s="2" t="s">
        <v>726</v>
      </c>
      <c r="H2569" s="2" t="s">
        <v>366</v>
      </c>
      <c r="I2569" s="2">
        <v>47</v>
      </c>
      <c r="J2569" s="2">
        <v>0.83801295896328298</v>
      </c>
      <c r="K2569" s="2">
        <v>0.81856540084388185</v>
      </c>
      <c r="L2569" s="2">
        <v>0.8584070796460177</v>
      </c>
      <c r="M2569" s="2" t="s">
        <v>74</v>
      </c>
      <c r="N2569" s="2" t="s">
        <v>5694</v>
      </c>
      <c r="O2569" s="2" t="s">
        <v>5695</v>
      </c>
      <c r="P2569" s="2">
        <v>523.5</v>
      </c>
    </row>
    <row r="2570" spans="1:16" ht="15.75" customHeight="1" x14ac:dyDescent="0.25">
      <c r="A2570" s="2" t="s">
        <v>19</v>
      </c>
      <c r="B2570" s="2" t="s">
        <v>81</v>
      </c>
      <c r="C2570" s="2" t="s">
        <v>82</v>
      </c>
      <c r="D2570" s="2" t="s">
        <v>364</v>
      </c>
      <c r="E2570" s="2" t="s">
        <v>700</v>
      </c>
      <c r="F2570" s="2" t="s">
        <v>47</v>
      </c>
      <c r="G2570" s="2" t="s">
        <v>731</v>
      </c>
      <c r="H2570" s="2" t="s">
        <v>366</v>
      </c>
      <c r="I2570" s="2">
        <v>48</v>
      </c>
      <c r="J2570" s="2">
        <v>0.84279475982532748</v>
      </c>
      <c r="K2570" s="2">
        <v>0.8318965517241379</v>
      </c>
      <c r="L2570" s="2">
        <v>0.85398230088495575</v>
      </c>
      <c r="M2570" s="2" t="s">
        <v>74</v>
      </c>
      <c r="N2570" s="2" t="s">
        <v>5696</v>
      </c>
      <c r="O2570" s="2" t="s">
        <v>5697</v>
      </c>
      <c r="P2570" s="2">
        <v>672.7</v>
      </c>
    </row>
    <row r="2571" spans="1:16" ht="15.75" customHeight="1" x14ac:dyDescent="0.25">
      <c r="A2571" s="2" t="s">
        <v>19</v>
      </c>
      <c r="B2571" s="2" t="s">
        <v>81</v>
      </c>
      <c r="C2571" s="2" t="s">
        <v>82</v>
      </c>
      <c r="D2571" s="2" t="s">
        <v>364</v>
      </c>
      <c r="E2571" s="2" t="s">
        <v>700</v>
      </c>
      <c r="F2571" s="2" t="s">
        <v>47</v>
      </c>
      <c r="G2571" s="2" t="s">
        <v>736</v>
      </c>
      <c r="H2571" s="2" t="s">
        <v>366</v>
      </c>
      <c r="I2571" s="2">
        <v>49</v>
      </c>
      <c r="J2571" s="2">
        <v>0.85161290322580652</v>
      </c>
      <c r="K2571" s="2">
        <v>0.82845188284518834</v>
      </c>
      <c r="L2571" s="2">
        <v>0.87610619469026552</v>
      </c>
      <c r="M2571" s="2" t="s">
        <v>74</v>
      </c>
      <c r="N2571" s="2" t="s">
        <v>5698</v>
      </c>
      <c r="O2571" s="2" t="s">
        <v>5699</v>
      </c>
      <c r="P2571" s="2">
        <v>669.1</v>
      </c>
    </row>
    <row r="2572" spans="1:16" ht="15.75" customHeight="1" x14ac:dyDescent="0.25">
      <c r="A2572" s="2" t="s">
        <v>19</v>
      </c>
      <c r="B2572" s="2" t="s">
        <v>81</v>
      </c>
      <c r="C2572" s="2" t="s">
        <v>82</v>
      </c>
      <c r="D2572" s="2" t="s">
        <v>364</v>
      </c>
      <c r="E2572" s="2" t="s">
        <v>700</v>
      </c>
      <c r="F2572" s="2" t="s">
        <v>47</v>
      </c>
      <c r="G2572" s="2" t="s">
        <v>741</v>
      </c>
      <c r="H2572" s="2" t="s">
        <v>366</v>
      </c>
      <c r="I2572" s="2">
        <v>50</v>
      </c>
      <c r="J2572" s="2">
        <v>0.82226980728051402</v>
      </c>
      <c r="K2572" s="2">
        <v>0.79668049792531115</v>
      </c>
      <c r="L2572" s="2">
        <v>0.84955752212389379</v>
      </c>
      <c r="M2572" s="2" t="s">
        <v>74</v>
      </c>
      <c r="N2572" s="2" t="s">
        <v>5700</v>
      </c>
      <c r="O2572" s="2" t="s">
        <v>5701</v>
      </c>
      <c r="P2572" s="2">
        <v>467.6</v>
      </c>
    </row>
    <row r="2573" spans="1:16" ht="15.75" customHeight="1" x14ac:dyDescent="0.25">
      <c r="A2573" s="2" t="s">
        <v>19</v>
      </c>
      <c r="B2573" s="2" t="s">
        <v>81</v>
      </c>
      <c r="C2573" s="2" t="s">
        <v>82</v>
      </c>
      <c r="D2573" s="2" t="s">
        <v>364</v>
      </c>
      <c r="E2573" s="2" t="s">
        <v>700</v>
      </c>
      <c r="F2573" s="2" t="s">
        <v>47</v>
      </c>
      <c r="G2573" s="2" t="s">
        <v>746</v>
      </c>
      <c r="H2573" s="2" t="s">
        <v>366</v>
      </c>
      <c r="I2573" s="2">
        <v>51</v>
      </c>
      <c r="J2573" s="2">
        <v>0.83261802575107302</v>
      </c>
      <c r="K2573" s="2">
        <v>0.80833333333333335</v>
      </c>
      <c r="L2573" s="2">
        <v>0.8584070796460177</v>
      </c>
      <c r="M2573" s="2" t="s">
        <v>74</v>
      </c>
      <c r="N2573" s="2" t="s">
        <v>5702</v>
      </c>
      <c r="O2573" s="2" t="s">
        <v>5703</v>
      </c>
      <c r="P2573" s="2">
        <v>688.4</v>
      </c>
    </row>
    <row r="2574" spans="1:16" ht="15.75" customHeight="1" x14ac:dyDescent="0.25">
      <c r="A2574" s="2" t="s">
        <v>19</v>
      </c>
      <c r="B2574" s="2" t="s">
        <v>81</v>
      </c>
      <c r="C2574" s="2" t="s">
        <v>82</v>
      </c>
      <c r="D2574" s="2" t="s">
        <v>364</v>
      </c>
      <c r="E2574" s="2" t="s">
        <v>700</v>
      </c>
      <c r="F2574" s="2" t="s">
        <v>47</v>
      </c>
      <c r="G2574" s="2" t="s">
        <v>751</v>
      </c>
      <c r="H2574" s="2" t="s">
        <v>366</v>
      </c>
      <c r="I2574" s="2">
        <v>52</v>
      </c>
      <c r="J2574" s="2">
        <v>0.82937365010799136</v>
      </c>
      <c r="K2574" s="2">
        <v>0.810126582278481</v>
      </c>
      <c r="L2574" s="2">
        <v>0.84955752212389379</v>
      </c>
      <c r="M2574" s="2" t="s">
        <v>74</v>
      </c>
      <c r="N2574" s="2" t="s">
        <v>5704</v>
      </c>
      <c r="O2574" s="2" t="s">
        <v>5705</v>
      </c>
      <c r="P2574" s="2">
        <v>418.9</v>
      </c>
    </row>
    <row r="2575" spans="1:16" ht="15.75" customHeight="1" x14ac:dyDescent="0.25">
      <c r="A2575" s="2" t="s">
        <v>19</v>
      </c>
      <c r="B2575" s="2" t="s">
        <v>81</v>
      </c>
      <c r="C2575" s="2" t="s">
        <v>82</v>
      </c>
      <c r="D2575" s="2" t="s">
        <v>364</v>
      </c>
      <c r="E2575" s="2" t="s">
        <v>700</v>
      </c>
      <c r="F2575" s="2" t="s">
        <v>47</v>
      </c>
      <c r="G2575" s="2" t="s">
        <v>756</v>
      </c>
      <c r="H2575" s="2" t="s">
        <v>366</v>
      </c>
      <c r="I2575" s="2">
        <v>53</v>
      </c>
      <c r="J2575" s="2">
        <v>0.85900216919739703</v>
      </c>
      <c r="K2575" s="2">
        <v>0.8425531914893617</v>
      </c>
      <c r="L2575" s="2">
        <v>0.87610619469026552</v>
      </c>
      <c r="M2575" s="2" t="s">
        <v>74</v>
      </c>
      <c r="N2575" s="2" t="s">
        <v>5706</v>
      </c>
      <c r="O2575" s="2" t="s">
        <v>5707</v>
      </c>
      <c r="P2575" s="2">
        <v>419</v>
      </c>
    </row>
    <row r="2576" spans="1:16" ht="15.75" customHeight="1" x14ac:dyDescent="0.25">
      <c r="A2576" s="2" t="s">
        <v>19</v>
      </c>
      <c r="B2576" s="2" t="s">
        <v>81</v>
      </c>
      <c r="C2576" s="2" t="s">
        <v>82</v>
      </c>
      <c r="D2576" s="2" t="s">
        <v>364</v>
      </c>
      <c r="E2576" s="2" t="s">
        <v>700</v>
      </c>
      <c r="F2576" s="2" t="s">
        <v>47</v>
      </c>
      <c r="G2576" s="2" t="s">
        <v>761</v>
      </c>
      <c r="H2576" s="2" t="s">
        <v>366</v>
      </c>
      <c r="I2576" s="2">
        <v>54</v>
      </c>
      <c r="J2576" s="2">
        <v>0.85714285714285721</v>
      </c>
      <c r="K2576" s="2">
        <v>0.83898305084745761</v>
      </c>
      <c r="L2576" s="2">
        <v>0.87610619469026552</v>
      </c>
      <c r="M2576" s="2" t="s">
        <v>74</v>
      </c>
      <c r="N2576" s="2" t="s">
        <v>5708</v>
      </c>
      <c r="O2576" s="2" t="s">
        <v>5709</v>
      </c>
      <c r="P2576" s="2">
        <v>732.2</v>
      </c>
    </row>
    <row r="2577" spans="1:16" ht="15.75" customHeight="1" x14ac:dyDescent="0.25">
      <c r="A2577" s="2" t="s">
        <v>19</v>
      </c>
      <c r="B2577" s="2" t="s">
        <v>81</v>
      </c>
      <c r="C2577" s="2" t="s">
        <v>82</v>
      </c>
      <c r="D2577" s="2" t="s">
        <v>364</v>
      </c>
      <c r="E2577" s="2" t="s">
        <v>700</v>
      </c>
      <c r="F2577" s="2" t="s">
        <v>47</v>
      </c>
      <c r="G2577" s="2" t="s">
        <v>766</v>
      </c>
      <c r="H2577" s="2" t="s">
        <v>366</v>
      </c>
      <c r="I2577" s="2">
        <v>55</v>
      </c>
      <c r="J2577" s="2">
        <v>0.81465517241379304</v>
      </c>
      <c r="K2577" s="2">
        <v>0.79411764705882348</v>
      </c>
      <c r="L2577" s="2">
        <v>0.83628318584070793</v>
      </c>
      <c r="M2577" s="2" t="s">
        <v>74</v>
      </c>
      <c r="N2577" s="2" t="s">
        <v>5710</v>
      </c>
      <c r="O2577" s="2" t="s">
        <v>5711</v>
      </c>
      <c r="P2577" s="2">
        <v>534.4</v>
      </c>
    </row>
    <row r="2578" spans="1:16" ht="15.75" customHeight="1" x14ac:dyDescent="0.25">
      <c r="A2578" s="2" t="s">
        <v>19</v>
      </c>
      <c r="B2578" s="2" t="s">
        <v>81</v>
      </c>
      <c r="C2578" s="2" t="s">
        <v>82</v>
      </c>
      <c r="D2578" s="2" t="s">
        <v>364</v>
      </c>
      <c r="E2578" s="2" t="s">
        <v>700</v>
      </c>
      <c r="F2578" s="2" t="s">
        <v>47</v>
      </c>
      <c r="G2578" s="2" t="s">
        <v>771</v>
      </c>
      <c r="H2578" s="2" t="s">
        <v>366</v>
      </c>
      <c r="I2578" s="2">
        <v>56</v>
      </c>
      <c r="J2578" s="2">
        <v>0.83440860215053769</v>
      </c>
      <c r="K2578" s="2">
        <v>0.81171548117154813</v>
      </c>
      <c r="L2578" s="2">
        <v>0.8584070796460177</v>
      </c>
      <c r="M2578" s="2" t="s">
        <v>74</v>
      </c>
      <c r="N2578" s="2" t="s">
        <v>5712</v>
      </c>
      <c r="O2578" s="2" t="s">
        <v>5713</v>
      </c>
      <c r="P2578" s="2">
        <v>638.9</v>
      </c>
    </row>
    <row r="2579" spans="1:16" ht="15.75" customHeight="1" x14ac:dyDescent="0.25">
      <c r="A2579" s="2" t="s">
        <v>19</v>
      </c>
      <c r="B2579" s="2" t="s">
        <v>81</v>
      </c>
      <c r="C2579" s="2" t="s">
        <v>82</v>
      </c>
      <c r="D2579" s="2" t="s">
        <v>364</v>
      </c>
      <c r="E2579" s="2" t="s">
        <v>700</v>
      </c>
      <c r="F2579" s="2" t="s">
        <v>47</v>
      </c>
      <c r="G2579" s="2" t="s">
        <v>776</v>
      </c>
      <c r="H2579" s="2" t="s">
        <v>366</v>
      </c>
      <c r="I2579" s="2">
        <v>57</v>
      </c>
      <c r="J2579" s="2">
        <v>0.83913043478260874</v>
      </c>
      <c r="K2579" s="2">
        <v>0.82478632478632474</v>
      </c>
      <c r="L2579" s="2">
        <v>0.85398230088495575</v>
      </c>
      <c r="M2579" s="2" t="s">
        <v>74</v>
      </c>
      <c r="N2579" s="2" t="s">
        <v>5714</v>
      </c>
      <c r="O2579" s="2" t="s">
        <v>5715</v>
      </c>
      <c r="P2579" s="2">
        <v>449.2</v>
      </c>
    </row>
    <row r="2580" spans="1:16" ht="15.75" customHeight="1" x14ac:dyDescent="0.25">
      <c r="A2580" s="2" t="s">
        <v>19</v>
      </c>
      <c r="B2580" s="2" t="s">
        <v>81</v>
      </c>
      <c r="C2580" s="2" t="s">
        <v>82</v>
      </c>
      <c r="D2580" s="2" t="s">
        <v>364</v>
      </c>
      <c r="E2580" s="2" t="s">
        <v>700</v>
      </c>
      <c r="F2580" s="2" t="s">
        <v>47</v>
      </c>
      <c r="G2580" s="2" t="s">
        <v>781</v>
      </c>
      <c r="H2580" s="2" t="s">
        <v>366</v>
      </c>
      <c r="I2580" s="2">
        <v>58</v>
      </c>
      <c r="J2580" s="2">
        <v>0.83801295896328298</v>
      </c>
      <c r="K2580" s="2">
        <v>0.81856540084388185</v>
      </c>
      <c r="L2580" s="2">
        <v>0.8584070796460177</v>
      </c>
      <c r="M2580" s="2" t="s">
        <v>74</v>
      </c>
      <c r="N2580" s="2" t="s">
        <v>5716</v>
      </c>
      <c r="O2580" s="2" t="s">
        <v>5717</v>
      </c>
      <c r="P2580" s="2">
        <v>721</v>
      </c>
    </row>
    <row r="2581" spans="1:16" ht="15.75" customHeight="1" x14ac:dyDescent="0.25">
      <c r="A2581" s="2" t="s">
        <v>19</v>
      </c>
      <c r="B2581" s="2" t="s">
        <v>81</v>
      </c>
      <c r="C2581" s="2" t="s">
        <v>82</v>
      </c>
      <c r="D2581" s="2" t="s">
        <v>364</v>
      </c>
      <c r="E2581" s="2" t="s">
        <v>700</v>
      </c>
      <c r="F2581" s="2" t="s">
        <v>47</v>
      </c>
      <c r="G2581" s="2" t="s">
        <v>786</v>
      </c>
      <c r="H2581" s="2" t="s">
        <v>366</v>
      </c>
      <c r="I2581" s="2">
        <v>59</v>
      </c>
      <c r="J2581" s="2">
        <v>0.86266094420600858</v>
      </c>
      <c r="K2581" s="2">
        <v>0.83750000000000002</v>
      </c>
      <c r="L2581" s="2">
        <v>0.88938053097345138</v>
      </c>
      <c r="M2581" s="2" t="s">
        <v>74</v>
      </c>
      <c r="N2581" s="2" t="s">
        <v>5718</v>
      </c>
      <c r="O2581" s="2" t="s">
        <v>5719</v>
      </c>
      <c r="P2581" s="2">
        <v>501.7</v>
      </c>
    </row>
    <row r="2582" spans="1:16" ht="15.75" customHeight="1" x14ac:dyDescent="0.25">
      <c r="A2582" s="2" t="s">
        <v>19</v>
      </c>
      <c r="B2582" s="2" t="s">
        <v>81</v>
      </c>
      <c r="C2582" s="2" t="s">
        <v>82</v>
      </c>
      <c r="D2582" s="2" t="s">
        <v>364</v>
      </c>
      <c r="E2582" s="2" t="s">
        <v>700</v>
      </c>
      <c r="F2582" s="2" t="s">
        <v>47</v>
      </c>
      <c r="G2582" s="2" t="s">
        <v>791</v>
      </c>
      <c r="H2582" s="2" t="s">
        <v>366</v>
      </c>
      <c r="I2582" s="2">
        <v>60</v>
      </c>
      <c r="J2582" s="2">
        <v>0.83731019522776562</v>
      </c>
      <c r="K2582" s="2">
        <v>0.82127659574468082</v>
      </c>
      <c r="L2582" s="2">
        <v>0.85398230088495575</v>
      </c>
      <c r="M2582" s="2" t="s">
        <v>74</v>
      </c>
      <c r="N2582" s="2" t="s">
        <v>5720</v>
      </c>
      <c r="O2582" s="2" t="s">
        <v>5721</v>
      </c>
      <c r="P2582" s="2">
        <v>445.4</v>
      </c>
    </row>
    <row r="2583" spans="1:16" ht="15.75" customHeight="1" x14ac:dyDescent="0.25">
      <c r="A2583" s="2" t="s">
        <v>19</v>
      </c>
      <c r="B2583" s="2" t="s">
        <v>81</v>
      </c>
      <c r="C2583" s="2" t="s">
        <v>82</v>
      </c>
      <c r="D2583" s="2" t="s">
        <v>364</v>
      </c>
      <c r="E2583" s="2" t="s">
        <v>700</v>
      </c>
      <c r="F2583" s="2" t="s">
        <v>47</v>
      </c>
      <c r="G2583" s="2" t="s">
        <v>796</v>
      </c>
      <c r="H2583" s="2" t="s">
        <v>366</v>
      </c>
      <c r="I2583" s="2">
        <v>61</v>
      </c>
      <c r="J2583" s="2">
        <v>0.83731019522776562</v>
      </c>
      <c r="K2583" s="2">
        <v>0.82127659574468082</v>
      </c>
      <c r="L2583" s="2">
        <v>0.85398230088495575</v>
      </c>
      <c r="M2583" s="2" t="s">
        <v>74</v>
      </c>
      <c r="N2583" s="2" t="s">
        <v>5722</v>
      </c>
      <c r="O2583" s="2" t="s">
        <v>5723</v>
      </c>
      <c r="P2583" s="2">
        <v>392</v>
      </c>
    </row>
    <row r="2584" spans="1:16" ht="15.75" customHeight="1" x14ac:dyDescent="0.25">
      <c r="A2584" s="2" t="s">
        <v>19</v>
      </c>
      <c r="B2584" s="2" t="s">
        <v>88</v>
      </c>
      <c r="C2584" s="2" t="s">
        <v>90</v>
      </c>
      <c r="D2584" s="2" t="s">
        <v>364</v>
      </c>
      <c r="E2584" s="2" t="s">
        <v>412</v>
      </c>
      <c r="F2584" s="2" t="s">
        <v>54</v>
      </c>
      <c r="G2584" s="2" t="s">
        <v>423</v>
      </c>
      <c r="H2584" s="2" t="s">
        <v>377</v>
      </c>
      <c r="I2584" s="2">
        <v>44</v>
      </c>
      <c r="J2584" s="2">
        <v>0.81742738589211617</v>
      </c>
      <c r="M2584" s="2" t="s">
        <v>65</v>
      </c>
      <c r="N2584" s="2" t="s">
        <v>5724</v>
      </c>
      <c r="O2584" s="2" t="s">
        <v>5725</v>
      </c>
      <c r="P2584" s="2">
        <v>1.6</v>
      </c>
    </row>
    <row r="2585" spans="1:16" ht="15.75" customHeight="1" x14ac:dyDescent="0.25">
      <c r="A2585" s="2" t="s">
        <v>19</v>
      </c>
      <c r="B2585" s="2" t="s">
        <v>88</v>
      </c>
      <c r="C2585" s="2" t="s">
        <v>90</v>
      </c>
      <c r="D2585" s="2" t="s">
        <v>364</v>
      </c>
      <c r="E2585" s="2" t="s">
        <v>412</v>
      </c>
      <c r="F2585" s="2" t="s">
        <v>54</v>
      </c>
      <c r="G2585" s="2" t="s">
        <v>428</v>
      </c>
      <c r="H2585" s="2" t="s">
        <v>377</v>
      </c>
      <c r="I2585" s="2">
        <v>45</v>
      </c>
      <c r="J2585" s="2">
        <v>0.82328482328482322</v>
      </c>
      <c r="M2585" s="2" t="s">
        <v>65</v>
      </c>
      <c r="N2585" s="2" t="s">
        <v>5726</v>
      </c>
      <c r="O2585" s="2" t="s">
        <v>5727</v>
      </c>
      <c r="P2585" s="2">
        <v>0.6</v>
      </c>
    </row>
    <row r="2586" spans="1:16" ht="15.75" customHeight="1" x14ac:dyDescent="0.25">
      <c r="A2586" s="2" t="s">
        <v>19</v>
      </c>
      <c r="B2586" s="2" t="s">
        <v>88</v>
      </c>
      <c r="C2586" s="2" t="s">
        <v>90</v>
      </c>
      <c r="D2586" s="2" t="s">
        <v>364</v>
      </c>
      <c r="E2586" s="2" t="s">
        <v>412</v>
      </c>
      <c r="F2586" s="2" t="s">
        <v>54</v>
      </c>
      <c r="G2586" s="2" t="s">
        <v>433</v>
      </c>
      <c r="H2586" s="2" t="s">
        <v>377</v>
      </c>
      <c r="I2586" s="2">
        <v>46</v>
      </c>
      <c r="J2586" s="2">
        <v>0.8176100628930818</v>
      </c>
      <c r="M2586" s="2" t="s">
        <v>65</v>
      </c>
      <c r="N2586" s="2" t="s">
        <v>5728</v>
      </c>
      <c r="O2586" s="2" t="s">
        <v>5729</v>
      </c>
      <c r="P2586" s="2">
        <v>1</v>
      </c>
    </row>
    <row r="2587" spans="1:16" ht="15.75" customHeight="1" x14ac:dyDescent="0.25">
      <c r="A2587" s="2" t="s">
        <v>19</v>
      </c>
      <c r="B2587" s="2" t="s">
        <v>88</v>
      </c>
      <c r="C2587" s="2" t="s">
        <v>90</v>
      </c>
      <c r="D2587" s="2" t="s">
        <v>364</v>
      </c>
      <c r="E2587" s="2" t="s">
        <v>412</v>
      </c>
      <c r="F2587" s="2" t="s">
        <v>54</v>
      </c>
      <c r="G2587" s="2" t="s">
        <v>438</v>
      </c>
      <c r="H2587" s="2" t="s">
        <v>377</v>
      </c>
      <c r="I2587" s="2">
        <v>47</v>
      </c>
      <c r="J2587" s="2">
        <v>0.83789473684210514</v>
      </c>
      <c r="M2587" s="2" t="s">
        <v>65</v>
      </c>
      <c r="N2587" s="2" t="s">
        <v>5730</v>
      </c>
      <c r="O2587" s="2" t="s">
        <v>5731</v>
      </c>
      <c r="P2587" s="2">
        <v>0.7</v>
      </c>
    </row>
    <row r="2588" spans="1:16" ht="15.75" customHeight="1" x14ac:dyDescent="0.25">
      <c r="A2588" s="2" t="s">
        <v>19</v>
      </c>
      <c r="B2588" s="2" t="s">
        <v>88</v>
      </c>
      <c r="C2588" s="2" t="s">
        <v>90</v>
      </c>
      <c r="D2588" s="2" t="s">
        <v>364</v>
      </c>
      <c r="E2588" s="2" t="s">
        <v>412</v>
      </c>
      <c r="F2588" s="2" t="s">
        <v>54</v>
      </c>
      <c r="G2588" s="2" t="s">
        <v>443</v>
      </c>
      <c r="H2588" s="2" t="s">
        <v>377</v>
      </c>
      <c r="I2588" s="2">
        <v>48</v>
      </c>
      <c r="J2588" s="2">
        <v>0.83643892339544512</v>
      </c>
      <c r="M2588" s="2" t="s">
        <v>65</v>
      </c>
      <c r="N2588" s="2" t="s">
        <v>5732</v>
      </c>
      <c r="O2588" s="2" t="s">
        <v>5733</v>
      </c>
      <c r="P2588" s="2">
        <v>0.9</v>
      </c>
    </row>
    <row r="2589" spans="1:16" ht="15.75" customHeight="1" x14ac:dyDescent="0.25">
      <c r="A2589" s="2" t="s">
        <v>19</v>
      </c>
      <c r="B2589" s="2" t="s">
        <v>88</v>
      </c>
      <c r="C2589" s="2" t="s">
        <v>90</v>
      </c>
      <c r="D2589" s="2" t="s">
        <v>364</v>
      </c>
      <c r="E2589" s="2" t="s">
        <v>412</v>
      </c>
      <c r="F2589" s="2" t="s">
        <v>54</v>
      </c>
      <c r="G2589" s="2" t="s">
        <v>448</v>
      </c>
      <c r="H2589" s="2" t="s">
        <v>377</v>
      </c>
      <c r="I2589" s="2">
        <v>49</v>
      </c>
      <c r="J2589" s="2">
        <v>0.83127572016460904</v>
      </c>
      <c r="M2589" s="2" t="s">
        <v>65</v>
      </c>
      <c r="N2589" s="2" t="s">
        <v>5734</v>
      </c>
      <c r="O2589" s="2" t="s">
        <v>5735</v>
      </c>
      <c r="P2589" s="2">
        <v>0.6</v>
      </c>
    </row>
    <row r="2590" spans="1:16" ht="15.75" customHeight="1" x14ac:dyDescent="0.25">
      <c r="A2590" s="2" t="s">
        <v>19</v>
      </c>
      <c r="B2590" s="2" t="s">
        <v>88</v>
      </c>
      <c r="C2590" s="2" t="s">
        <v>90</v>
      </c>
      <c r="D2590" s="2" t="s">
        <v>364</v>
      </c>
      <c r="E2590" s="2" t="s">
        <v>412</v>
      </c>
      <c r="F2590" s="2" t="s">
        <v>54</v>
      </c>
      <c r="G2590" s="2" t="s">
        <v>453</v>
      </c>
      <c r="H2590" s="2" t="s">
        <v>377</v>
      </c>
      <c r="I2590" s="2">
        <v>50</v>
      </c>
      <c r="J2590" s="2">
        <v>0.83778234086242298</v>
      </c>
      <c r="M2590" s="2" t="s">
        <v>65</v>
      </c>
      <c r="N2590" s="2" t="s">
        <v>5736</v>
      </c>
      <c r="O2590" s="2" t="s">
        <v>5737</v>
      </c>
      <c r="P2590" s="2">
        <v>1</v>
      </c>
    </row>
    <row r="2591" spans="1:16" ht="15.75" customHeight="1" x14ac:dyDescent="0.25">
      <c r="A2591" s="2" t="s">
        <v>19</v>
      </c>
      <c r="B2591" s="2" t="s">
        <v>88</v>
      </c>
      <c r="C2591" s="2" t="s">
        <v>90</v>
      </c>
      <c r="D2591" s="2" t="s">
        <v>364</v>
      </c>
      <c r="E2591" s="2" t="s">
        <v>412</v>
      </c>
      <c r="F2591" s="2" t="s">
        <v>54</v>
      </c>
      <c r="G2591" s="2" t="s">
        <v>458</v>
      </c>
      <c r="H2591" s="2" t="s">
        <v>377</v>
      </c>
      <c r="I2591" s="2">
        <v>51</v>
      </c>
      <c r="J2591" s="2">
        <v>0.84518828451882844</v>
      </c>
      <c r="M2591" s="2" t="s">
        <v>65</v>
      </c>
      <c r="N2591" s="2" t="s">
        <v>5738</v>
      </c>
      <c r="O2591" s="2" t="s">
        <v>5739</v>
      </c>
      <c r="P2591" s="2">
        <v>0.7</v>
      </c>
    </row>
    <row r="2592" spans="1:16" ht="15.75" customHeight="1" x14ac:dyDescent="0.25">
      <c r="A2592" s="2" t="s">
        <v>19</v>
      </c>
      <c r="B2592" s="2" t="s">
        <v>88</v>
      </c>
      <c r="C2592" s="2" t="s">
        <v>90</v>
      </c>
      <c r="D2592" s="2" t="s">
        <v>364</v>
      </c>
      <c r="E2592" s="2" t="s">
        <v>412</v>
      </c>
      <c r="F2592" s="2" t="s">
        <v>54</v>
      </c>
      <c r="G2592" s="2" t="s">
        <v>463</v>
      </c>
      <c r="H2592" s="2" t="s">
        <v>377</v>
      </c>
      <c r="I2592" s="2">
        <v>52</v>
      </c>
      <c r="J2592" s="2">
        <v>0.83613445378151263</v>
      </c>
      <c r="M2592" s="2" t="s">
        <v>65</v>
      </c>
      <c r="N2592" s="2" t="s">
        <v>5740</v>
      </c>
      <c r="O2592" s="2" t="s">
        <v>5741</v>
      </c>
      <c r="P2592" s="2">
        <v>0.9</v>
      </c>
    </row>
    <row r="2593" spans="1:16" ht="15.75" customHeight="1" x14ac:dyDescent="0.25">
      <c r="A2593" s="2" t="s">
        <v>19</v>
      </c>
      <c r="B2593" s="2" t="s">
        <v>88</v>
      </c>
      <c r="C2593" s="2" t="s">
        <v>90</v>
      </c>
      <c r="D2593" s="2" t="s">
        <v>364</v>
      </c>
      <c r="E2593" s="2" t="s">
        <v>412</v>
      </c>
      <c r="F2593" s="2" t="s">
        <v>54</v>
      </c>
      <c r="G2593" s="2" t="s">
        <v>468</v>
      </c>
      <c r="H2593" s="2" t="s">
        <v>377</v>
      </c>
      <c r="I2593" s="2">
        <v>53</v>
      </c>
      <c r="J2593" s="2">
        <v>0.83950617283950624</v>
      </c>
      <c r="M2593" s="2" t="s">
        <v>65</v>
      </c>
      <c r="N2593" s="2" t="s">
        <v>5742</v>
      </c>
      <c r="O2593" s="2" t="s">
        <v>5743</v>
      </c>
      <c r="P2593" s="2">
        <v>0.7</v>
      </c>
    </row>
    <row r="2594" spans="1:16" ht="15.75" customHeight="1" x14ac:dyDescent="0.25">
      <c r="A2594" s="2" t="s">
        <v>19</v>
      </c>
      <c r="B2594" s="2" t="s">
        <v>88</v>
      </c>
      <c r="C2594" s="2" t="s">
        <v>90</v>
      </c>
      <c r="D2594" s="2" t="s">
        <v>364</v>
      </c>
      <c r="E2594" s="2" t="s">
        <v>412</v>
      </c>
      <c r="F2594" s="2" t="s">
        <v>54</v>
      </c>
      <c r="G2594" s="2" t="s">
        <v>473</v>
      </c>
      <c r="H2594" s="2" t="s">
        <v>377</v>
      </c>
      <c r="I2594" s="2">
        <v>54</v>
      </c>
      <c r="J2594" s="2">
        <v>0.84886128364389235</v>
      </c>
      <c r="M2594" s="2" t="s">
        <v>65</v>
      </c>
      <c r="N2594" s="2" t="s">
        <v>5744</v>
      </c>
      <c r="O2594" s="2" t="s">
        <v>5745</v>
      </c>
      <c r="P2594" s="2">
        <v>0.9</v>
      </c>
    </row>
    <row r="2595" spans="1:16" ht="15.75" customHeight="1" x14ac:dyDescent="0.25">
      <c r="A2595" s="2" t="s">
        <v>19</v>
      </c>
      <c r="B2595" s="2" t="s">
        <v>88</v>
      </c>
      <c r="C2595" s="2" t="s">
        <v>90</v>
      </c>
      <c r="D2595" s="2" t="s">
        <v>364</v>
      </c>
      <c r="E2595" s="2" t="s">
        <v>412</v>
      </c>
      <c r="F2595" s="2" t="s">
        <v>54</v>
      </c>
      <c r="G2595" s="2" t="s">
        <v>478</v>
      </c>
      <c r="H2595" s="2" t="s">
        <v>377</v>
      </c>
      <c r="I2595" s="2">
        <v>55</v>
      </c>
      <c r="J2595" s="2">
        <v>0.82987551867219911</v>
      </c>
      <c r="M2595" s="2" t="s">
        <v>65</v>
      </c>
      <c r="N2595" s="2" t="s">
        <v>5746</v>
      </c>
      <c r="O2595" s="2" t="s">
        <v>5747</v>
      </c>
      <c r="P2595" s="2">
        <v>0.7</v>
      </c>
    </row>
    <row r="2596" spans="1:16" ht="15.75" customHeight="1" x14ac:dyDescent="0.25">
      <c r="A2596" s="2" t="s">
        <v>19</v>
      </c>
      <c r="B2596" s="2" t="s">
        <v>88</v>
      </c>
      <c r="C2596" s="2" t="s">
        <v>90</v>
      </c>
      <c r="D2596" s="2" t="s">
        <v>364</v>
      </c>
      <c r="E2596" s="2" t="s">
        <v>412</v>
      </c>
      <c r="F2596" s="2" t="s">
        <v>54</v>
      </c>
      <c r="G2596" s="2" t="s">
        <v>483</v>
      </c>
      <c r="H2596" s="2" t="s">
        <v>377</v>
      </c>
      <c r="I2596" s="2">
        <v>56</v>
      </c>
      <c r="J2596" s="2">
        <v>0.83507306889352806</v>
      </c>
      <c r="M2596" s="2" t="s">
        <v>65</v>
      </c>
      <c r="N2596" s="2" t="s">
        <v>5748</v>
      </c>
      <c r="O2596" s="2" t="s">
        <v>5749</v>
      </c>
      <c r="P2596" s="2">
        <v>0.7</v>
      </c>
    </row>
    <row r="2597" spans="1:16" ht="15.75" customHeight="1" x14ac:dyDescent="0.25">
      <c r="A2597" s="2" t="s">
        <v>19</v>
      </c>
      <c r="B2597" s="2" t="s">
        <v>88</v>
      </c>
      <c r="C2597" s="2" t="s">
        <v>90</v>
      </c>
      <c r="D2597" s="2" t="s">
        <v>364</v>
      </c>
      <c r="E2597" s="2" t="s">
        <v>412</v>
      </c>
      <c r="F2597" s="2" t="s">
        <v>54</v>
      </c>
      <c r="G2597" s="2" t="s">
        <v>488</v>
      </c>
      <c r="H2597" s="2" t="s">
        <v>377</v>
      </c>
      <c r="I2597" s="2">
        <v>57</v>
      </c>
      <c r="J2597" s="2">
        <v>0.82328482328482322</v>
      </c>
      <c r="M2597" s="2" t="s">
        <v>65</v>
      </c>
      <c r="N2597" s="2" t="s">
        <v>5750</v>
      </c>
      <c r="O2597" s="2" t="s">
        <v>5751</v>
      </c>
      <c r="P2597" s="2">
        <v>0.6</v>
      </c>
    </row>
    <row r="2598" spans="1:16" ht="15.75" customHeight="1" x14ac:dyDescent="0.25">
      <c r="A2598" s="2" t="s">
        <v>19</v>
      </c>
      <c r="B2598" s="2" t="s">
        <v>88</v>
      </c>
      <c r="C2598" s="2" t="s">
        <v>90</v>
      </c>
      <c r="D2598" s="2" t="s">
        <v>364</v>
      </c>
      <c r="E2598" s="2" t="s">
        <v>412</v>
      </c>
      <c r="F2598" s="2" t="s">
        <v>54</v>
      </c>
      <c r="G2598" s="2" t="s">
        <v>493</v>
      </c>
      <c r="H2598" s="2" t="s">
        <v>377</v>
      </c>
      <c r="I2598" s="2">
        <v>58</v>
      </c>
      <c r="J2598" s="2">
        <v>0.83682008368200833</v>
      </c>
      <c r="M2598" s="2" t="s">
        <v>65</v>
      </c>
      <c r="N2598" s="2" t="s">
        <v>5752</v>
      </c>
      <c r="O2598" s="2" t="s">
        <v>5753</v>
      </c>
      <c r="P2598" s="2">
        <v>0.6</v>
      </c>
    </row>
    <row r="2599" spans="1:16" ht="15.75" customHeight="1" x14ac:dyDescent="0.25">
      <c r="A2599" s="2" t="s">
        <v>19</v>
      </c>
      <c r="B2599" s="2" t="s">
        <v>88</v>
      </c>
      <c r="C2599" s="2" t="s">
        <v>90</v>
      </c>
      <c r="D2599" s="2" t="s">
        <v>364</v>
      </c>
      <c r="E2599" s="2" t="s">
        <v>412</v>
      </c>
      <c r="F2599" s="2" t="s">
        <v>54</v>
      </c>
      <c r="G2599" s="2" t="s">
        <v>498</v>
      </c>
      <c r="H2599" s="2" t="s">
        <v>377</v>
      </c>
      <c r="I2599" s="2">
        <v>59</v>
      </c>
      <c r="J2599" s="2">
        <v>0.82572614107883813</v>
      </c>
      <c r="M2599" s="2" t="s">
        <v>65</v>
      </c>
      <c r="N2599" s="2" t="s">
        <v>5754</v>
      </c>
      <c r="O2599" s="2" t="s">
        <v>5755</v>
      </c>
      <c r="P2599" s="2">
        <v>0.6</v>
      </c>
    </row>
    <row r="2600" spans="1:16" ht="15.75" customHeight="1" x14ac:dyDescent="0.25">
      <c r="A2600" s="2" t="s">
        <v>19</v>
      </c>
      <c r="B2600" s="2" t="s">
        <v>88</v>
      </c>
      <c r="C2600" s="2" t="s">
        <v>90</v>
      </c>
      <c r="D2600" s="2" t="s">
        <v>364</v>
      </c>
      <c r="E2600" s="2" t="s">
        <v>412</v>
      </c>
      <c r="F2600" s="2" t="s">
        <v>54</v>
      </c>
      <c r="G2600" s="2" t="s">
        <v>503</v>
      </c>
      <c r="H2600" s="2" t="s">
        <v>377</v>
      </c>
      <c r="I2600" s="2">
        <v>60</v>
      </c>
      <c r="J2600" s="2">
        <v>0.83507306889352806</v>
      </c>
      <c r="M2600" s="2" t="s">
        <v>65</v>
      </c>
      <c r="N2600" s="2" t="s">
        <v>5756</v>
      </c>
      <c r="O2600" s="2" t="s">
        <v>5757</v>
      </c>
      <c r="P2600" s="2">
        <v>0.9</v>
      </c>
    </row>
    <row r="2601" spans="1:16" ht="15.75" customHeight="1" x14ac:dyDescent="0.25">
      <c r="A2601" s="2" t="s">
        <v>19</v>
      </c>
      <c r="B2601" s="2" t="s">
        <v>88</v>
      </c>
      <c r="C2601" s="2" t="s">
        <v>90</v>
      </c>
      <c r="D2601" s="2" t="s">
        <v>364</v>
      </c>
      <c r="E2601" s="2" t="s">
        <v>412</v>
      </c>
      <c r="F2601" s="2" t="s">
        <v>54</v>
      </c>
      <c r="G2601" s="2" t="s">
        <v>508</v>
      </c>
      <c r="H2601" s="2" t="s">
        <v>377</v>
      </c>
      <c r="I2601" s="2">
        <v>61</v>
      </c>
      <c r="J2601" s="2">
        <v>0.83471074380165289</v>
      </c>
      <c r="M2601" s="2" t="s">
        <v>65</v>
      </c>
      <c r="N2601" s="2" t="s">
        <v>5758</v>
      </c>
      <c r="O2601" s="2" t="s">
        <v>5759</v>
      </c>
      <c r="P2601" s="2">
        <v>0.7</v>
      </c>
    </row>
    <row r="2602" spans="1:16" ht="15.75" customHeight="1" x14ac:dyDescent="0.25">
      <c r="A2602" s="2" t="s">
        <v>19</v>
      </c>
      <c r="B2602" s="2" t="s">
        <v>88</v>
      </c>
      <c r="C2602" s="2" t="s">
        <v>90</v>
      </c>
      <c r="D2602" s="2" t="s">
        <v>364</v>
      </c>
      <c r="E2602" s="2" t="s">
        <v>513</v>
      </c>
      <c r="F2602" s="2" t="s">
        <v>40</v>
      </c>
      <c r="G2602" s="2" t="s">
        <v>514</v>
      </c>
      <c r="H2602" s="2" t="s">
        <v>372</v>
      </c>
      <c r="I2602" s="2">
        <v>42</v>
      </c>
      <c r="J2602" s="2">
        <v>0.8044692737430168</v>
      </c>
      <c r="M2602" s="2" t="s">
        <v>65</v>
      </c>
      <c r="N2602" s="2" t="s">
        <v>5760</v>
      </c>
      <c r="O2602" s="2" t="s">
        <v>5761</v>
      </c>
      <c r="P2602" s="2">
        <v>0.8</v>
      </c>
    </row>
    <row r="2603" spans="1:16" ht="15.75" customHeight="1" x14ac:dyDescent="0.25">
      <c r="A2603" s="2" t="s">
        <v>19</v>
      </c>
      <c r="B2603" s="2" t="s">
        <v>88</v>
      </c>
      <c r="C2603" s="2" t="s">
        <v>90</v>
      </c>
      <c r="D2603" s="2" t="s">
        <v>364</v>
      </c>
      <c r="E2603" s="2" t="s">
        <v>513</v>
      </c>
      <c r="F2603" s="2" t="s">
        <v>40</v>
      </c>
      <c r="G2603" s="2" t="s">
        <v>519</v>
      </c>
      <c r="H2603" s="2" t="s">
        <v>372</v>
      </c>
      <c r="I2603" s="2">
        <v>43</v>
      </c>
      <c r="J2603" s="2">
        <v>0.83977900552486184</v>
      </c>
      <c r="M2603" s="2" t="s">
        <v>65</v>
      </c>
      <c r="N2603" s="2" t="s">
        <v>5762</v>
      </c>
      <c r="O2603" s="2" t="s">
        <v>5763</v>
      </c>
      <c r="P2603" s="2">
        <v>1</v>
      </c>
    </row>
    <row r="2604" spans="1:16" ht="15.75" customHeight="1" x14ac:dyDescent="0.25">
      <c r="A2604" s="2" t="s">
        <v>19</v>
      </c>
      <c r="B2604" s="2" t="s">
        <v>88</v>
      </c>
      <c r="C2604" s="2" t="s">
        <v>90</v>
      </c>
      <c r="D2604" s="2" t="s">
        <v>364</v>
      </c>
      <c r="E2604" s="2" t="s">
        <v>513</v>
      </c>
      <c r="F2604" s="2" t="s">
        <v>40</v>
      </c>
      <c r="G2604" s="2" t="s">
        <v>524</v>
      </c>
      <c r="H2604" s="2" t="s">
        <v>372</v>
      </c>
      <c r="I2604" s="2">
        <v>44</v>
      </c>
      <c r="J2604" s="2">
        <v>0.82967032967032961</v>
      </c>
      <c r="M2604" s="2" t="s">
        <v>65</v>
      </c>
      <c r="N2604" s="2" t="s">
        <v>5764</v>
      </c>
      <c r="O2604" s="2" t="s">
        <v>5765</v>
      </c>
      <c r="P2604" s="2">
        <v>0.9</v>
      </c>
    </row>
    <row r="2605" spans="1:16" ht="15.75" customHeight="1" x14ac:dyDescent="0.25">
      <c r="A2605" s="2" t="s">
        <v>19</v>
      </c>
      <c r="B2605" s="2" t="s">
        <v>88</v>
      </c>
      <c r="C2605" s="2" t="s">
        <v>90</v>
      </c>
      <c r="D2605" s="2" t="s">
        <v>364</v>
      </c>
      <c r="E2605" s="2" t="s">
        <v>513</v>
      </c>
      <c r="F2605" s="2" t="s">
        <v>40</v>
      </c>
      <c r="G2605" s="2" t="s">
        <v>529</v>
      </c>
      <c r="H2605" s="2" t="s">
        <v>372</v>
      </c>
      <c r="I2605" s="2">
        <v>45</v>
      </c>
      <c r="J2605" s="2">
        <v>0.81643835616438354</v>
      </c>
      <c r="M2605" s="2" t="s">
        <v>65</v>
      </c>
      <c r="N2605" s="2" t="s">
        <v>5766</v>
      </c>
      <c r="O2605" s="2" t="s">
        <v>5767</v>
      </c>
      <c r="P2605" s="2">
        <v>1</v>
      </c>
    </row>
    <row r="2606" spans="1:16" ht="15.75" customHeight="1" x14ac:dyDescent="0.25">
      <c r="A2606" s="2" t="s">
        <v>19</v>
      </c>
      <c r="B2606" s="2" t="s">
        <v>88</v>
      </c>
      <c r="C2606" s="2" t="s">
        <v>90</v>
      </c>
      <c r="D2606" s="2" t="s">
        <v>364</v>
      </c>
      <c r="E2606" s="2" t="s">
        <v>513</v>
      </c>
      <c r="F2606" s="2" t="s">
        <v>40</v>
      </c>
      <c r="G2606" s="2" t="s">
        <v>534</v>
      </c>
      <c r="H2606" s="2" t="s">
        <v>372</v>
      </c>
      <c r="I2606" s="2">
        <v>46</v>
      </c>
      <c r="J2606" s="2">
        <v>0.85474860335195535</v>
      </c>
      <c r="M2606" s="2" t="s">
        <v>65</v>
      </c>
      <c r="N2606" s="2" t="s">
        <v>5768</v>
      </c>
      <c r="O2606" s="2" t="s">
        <v>5769</v>
      </c>
      <c r="P2606" s="2">
        <v>0.8</v>
      </c>
    </row>
    <row r="2607" spans="1:16" ht="15.75" customHeight="1" x14ac:dyDescent="0.25">
      <c r="A2607" s="2" t="s">
        <v>19</v>
      </c>
      <c r="B2607" s="2" t="s">
        <v>88</v>
      </c>
      <c r="C2607" s="2" t="s">
        <v>90</v>
      </c>
      <c r="D2607" s="2" t="s">
        <v>364</v>
      </c>
      <c r="E2607" s="2" t="s">
        <v>513</v>
      </c>
      <c r="F2607" s="2" t="s">
        <v>40</v>
      </c>
      <c r="G2607" s="2" t="s">
        <v>539</v>
      </c>
      <c r="H2607" s="2" t="s">
        <v>372</v>
      </c>
      <c r="I2607" s="2">
        <v>47</v>
      </c>
      <c r="J2607" s="2">
        <v>0.8571428571428571</v>
      </c>
      <c r="M2607" s="2" t="s">
        <v>65</v>
      </c>
      <c r="N2607" s="2" t="s">
        <v>5770</v>
      </c>
      <c r="O2607" s="2" t="s">
        <v>5771</v>
      </c>
      <c r="P2607" s="2">
        <v>1.1000000000000001</v>
      </c>
    </row>
    <row r="2608" spans="1:16" ht="15.75" customHeight="1" x14ac:dyDescent="0.25">
      <c r="A2608" s="2" t="s">
        <v>19</v>
      </c>
      <c r="B2608" s="2" t="s">
        <v>88</v>
      </c>
      <c r="C2608" s="2" t="s">
        <v>90</v>
      </c>
      <c r="D2608" s="2" t="s">
        <v>364</v>
      </c>
      <c r="E2608" s="2" t="s">
        <v>513</v>
      </c>
      <c r="F2608" s="2" t="s">
        <v>40</v>
      </c>
      <c r="G2608" s="2" t="s">
        <v>555</v>
      </c>
      <c r="H2608" s="2" t="s">
        <v>372</v>
      </c>
      <c r="I2608" s="2">
        <v>48</v>
      </c>
      <c r="J2608" s="2">
        <v>0.83333333333333326</v>
      </c>
      <c r="M2608" s="2" t="s">
        <v>65</v>
      </c>
      <c r="N2608" s="2" t="s">
        <v>5772</v>
      </c>
      <c r="O2608" s="2" t="s">
        <v>5773</v>
      </c>
      <c r="P2608" s="2">
        <v>0.8</v>
      </c>
    </row>
    <row r="2609" spans="1:16" ht="15.75" customHeight="1" x14ac:dyDescent="0.25">
      <c r="A2609" s="2" t="s">
        <v>19</v>
      </c>
      <c r="B2609" s="2" t="s">
        <v>88</v>
      </c>
      <c r="C2609" s="2" t="s">
        <v>90</v>
      </c>
      <c r="D2609" s="2" t="s">
        <v>364</v>
      </c>
      <c r="E2609" s="2" t="s">
        <v>513</v>
      </c>
      <c r="F2609" s="2" t="s">
        <v>40</v>
      </c>
      <c r="G2609" s="2" t="s">
        <v>575</v>
      </c>
      <c r="H2609" s="2" t="s">
        <v>372</v>
      </c>
      <c r="I2609" s="2">
        <v>49</v>
      </c>
      <c r="J2609" s="2">
        <v>0.84848484848484851</v>
      </c>
      <c r="M2609" s="2" t="s">
        <v>65</v>
      </c>
      <c r="N2609" s="2" t="s">
        <v>5774</v>
      </c>
      <c r="O2609" s="2" t="s">
        <v>5775</v>
      </c>
      <c r="P2609" s="2">
        <v>0.9</v>
      </c>
    </row>
    <row r="2610" spans="1:16" ht="15.75" customHeight="1" x14ac:dyDescent="0.25">
      <c r="A2610" s="2" t="s">
        <v>19</v>
      </c>
      <c r="B2610" s="2" t="s">
        <v>88</v>
      </c>
      <c r="C2610" s="2" t="s">
        <v>90</v>
      </c>
      <c r="D2610" s="2" t="s">
        <v>364</v>
      </c>
      <c r="E2610" s="2" t="s">
        <v>513</v>
      </c>
      <c r="F2610" s="2" t="s">
        <v>40</v>
      </c>
      <c r="G2610" s="2" t="s">
        <v>589</v>
      </c>
      <c r="H2610" s="2" t="s">
        <v>372</v>
      </c>
      <c r="I2610" s="2">
        <v>50</v>
      </c>
      <c r="J2610" s="2">
        <v>0.83835616438356164</v>
      </c>
      <c r="M2610" s="2" t="s">
        <v>65</v>
      </c>
      <c r="N2610" s="2" t="s">
        <v>5776</v>
      </c>
      <c r="O2610" s="2" t="s">
        <v>5777</v>
      </c>
      <c r="P2610" s="2">
        <v>0.9</v>
      </c>
    </row>
    <row r="2611" spans="1:16" ht="15.75" customHeight="1" x14ac:dyDescent="0.25">
      <c r="A2611" s="2" t="s">
        <v>19</v>
      </c>
      <c r="B2611" s="2" t="s">
        <v>88</v>
      </c>
      <c r="C2611" s="2" t="s">
        <v>90</v>
      </c>
      <c r="D2611" s="2" t="s">
        <v>364</v>
      </c>
      <c r="E2611" s="2" t="s">
        <v>513</v>
      </c>
      <c r="F2611" s="2" t="s">
        <v>40</v>
      </c>
      <c r="G2611" s="2" t="s">
        <v>603</v>
      </c>
      <c r="H2611" s="2" t="s">
        <v>372</v>
      </c>
      <c r="I2611" s="2">
        <v>51</v>
      </c>
      <c r="J2611" s="2">
        <v>0.84530386740331498</v>
      </c>
      <c r="M2611" s="2" t="s">
        <v>65</v>
      </c>
      <c r="N2611" s="2" t="s">
        <v>5778</v>
      </c>
      <c r="O2611" s="2" t="s">
        <v>5779</v>
      </c>
      <c r="P2611" s="2">
        <v>0.8</v>
      </c>
    </row>
    <row r="2612" spans="1:16" ht="15.75" customHeight="1" x14ac:dyDescent="0.25">
      <c r="A2612" s="2" t="s">
        <v>19</v>
      </c>
      <c r="B2612" s="2" t="s">
        <v>88</v>
      </c>
      <c r="C2612" s="2" t="s">
        <v>90</v>
      </c>
      <c r="D2612" s="2" t="s">
        <v>364</v>
      </c>
      <c r="E2612" s="2" t="s">
        <v>513</v>
      </c>
      <c r="F2612" s="2" t="s">
        <v>40</v>
      </c>
      <c r="G2612" s="2" t="s">
        <v>622</v>
      </c>
      <c r="H2612" s="2" t="s">
        <v>372</v>
      </c>
      <c r="I2612" s="2">
        <v>52</v>
      </c>
      <c r="J2612" s="2">
        <v>0.85474860335195535</v>
      </c>
      <c r="M2612" s="2" t="s">
        <v>65</v>
      </c>
      <c r="N2612" s="2" t="s">
        <v>5780</v>
      </c>
      <c r="O2612" s="2" t="s">
        <v>5781</v>
      </c>
      <c r="P2612" s="2">
        <v>0.9</v>
      </c>
    </row>
    <row r="2613" spans="1:16" ht="15.75" customHeight="1" x14ac:dyDescent="0.25">
      <c r="A2613" s="2" t="s">
        <v>19</v>
      </c>
      <c r="B2613" s="2" t="s">
        <v>88</v>
      </c>
      <c r="C2613" s="2" t="s">
        <v>90</v>
      </c>
      <c r="D2613" s="2" t="s">
        <v>364</v>
      </c>
      <c r="E2613" s="2" t="s">
        <v>513</v>
      </c>
      <c r="F2613" s="2" t="s">
        <v>40</v>
      </c>
      <c r="G2613" s="2" t="s">
        <v>643</v>
      </c>
      <c r="H2613" s="2" t="s">
        <v>372</v>
      </c>
      <c r="I2613" s="2">
        <v>53</v>
      </c>
      <c r="J2613" s="2">
        <v>0.82967032967032961</v>
      </c>
      <c r="M2613" s="2" t="s">
        <v>65</v>
      </c>
      <c r="N2613" s="2" t="s">
        <v>5782</v>
      </c>
      <c r="O2613" s="2" t="s">
        <v>5783</v>
      </c>
      <c r="P2613" s="2">
        <v>0.8</v>
      </c>
    </row>
    <row r="2614" spans="1:16" ht="15.75" customHeight="1" x14ac:dyDescent="0.25">
      <c r="A2614" s="2" t="s">
        <v>19</v>
      </c>
      <c r="B2614" s="2" t="s">
        <v>88</v>
      </c>
      <c r="C2614" s="2" t="s">
        <v>90</v>
      </c>
      <c r="D2614" s="2" t="s">
        <v>364</v>
      </c>
      <c r="E2614" s="2" t="s">
        <v>513</v>
      </c>
      <c r="F2614" s="2" t="s">
        <v>40</v>
      </c>
      <c r="G2614" s="2" t="s">
        <v>660</v>
      </c>
      <c r="H2614" s="2" t="s">
        <v>372</v>
      </c>
      <c r="I2614" s="2">
        <v>54</v>
      </c>
      <c r="J2614" s="2">
        <v>0.83656509695290859</v>
      </c>
      <c r="M2614" s="2" t="s">
        <v>65</v>
      </c>
      <c r="N2614" s="2" t="s">
        <v>5784</v>
      </c>
      <c r="O2614" s="2" t="s">
        <v>5785</v>
      </c>
      <c r="P2614" s="2">
        <v>0.8</v>
      </c>
    </row>
    <row r="2615" spans="1:16" ht="15.75" customHeight="1" x14ac:dyDescent="0.25">
      <c r="A2615" s="2" t="s">
        <v>19</v>
      </c>
      <c r="B2615" s="2" t="s">
        <v>88</v>
      </c>
      <c r="C2615" s="2" t="s">
        <v>90</v>
      </c>
      <c r="D2615" s="2" t="s">
        <v>364</v>
      </c>
      <c r="E2615" s="2" t="s">
        <v>513</v>
      </c>
      <c r="F2615" s="2" t="s">
        <v>40</v>
      </c>
      <c r="G2615" s="2" t="s">
        <v>665</v>
      </c>
      <c r="H2615" s="2" t="s">
        <v>372</v>
      </c>
      <c r="I2615" s="2">
        <v>55</v>
      </c>
      <c r="J2615" s="2">
        <v>0.86111111111111105</v>
      </c>
      <c r="M2615" s="2" t="s">
        <v>65</v>
      </c>
      <c r="N2615" s="2" t="s">
        <v>5786</v>
      </c>
      <c r="O2615" s="2" t="s">
        <v>5787</v>
      </c>
      <c r="P2615" s="2">
        <v>0.9</v>
      </c>
    </row>
    <row r="2616" spans="1:16" ht="15.75" customHeight="1" x14ac:dyDescent="0.25">
      <c r="A2616" s="2" t="s">
        <v>19</v>
      </c>
      <c r="B2616" s="2" t="s">
        <v>88</v>
      </c>
      <c r="C2616" s="2" t="s">
        <v>90</v>
      </c>
      <c r="D2616" s="2" t="s">
        <v>364</v>
      </c>
      <c r="E2616" s="2" t="s">
        <v>513</v>
      </c>
      <c r="F2616" s="2" t="s">
        <v>40</v>
      </c>
      <c r="G2616" s="2" t="s">
        <v>670</v>
      </c>
      <c r="H2616" s="2" t="s">
        <v>372</v>
      </c>
      <c r="I2616" s="2">
        <v>56</v>
      </c>
      <c r="J2616" s="2">
        <v>0.83333333333333326</v>
      </c>
      <c r="M2616" s="2" t="s">
        <v>65</v>
      </c>
      <c r="N2616" s="2" t="s">
        <v>5788</v>
      </c>
      <c r="O2616" s="2" t="s">
        <v>5789</v>
      </c>
      <c r="P2616" s="2">
        <v>0.8</v>
      </c>
    </row>
    <row r="2617" spans="1:16" ht="15.75" customHeight="1" x14ac:dyDescent="0.25">
      <c r="A2617" s="2" t="s">
        <v>19</v>
      </c>
      <c r="B2617" s="2" t="s">
        <v>88</v>
      </c>
      <c r="C2617" s="2" t="s">
        <v>90</v>
      </c>
      <c r="D2617" s="2" t="s">
        <v>364</v>
      </c>
      <c r="E2617" s="2" t="s">
        <v>513</v>
      </c>
      <c r="F2617" s="2" t="s">
        <v>40</v>
      </c>
      <c r="G2617" s="2" t="s">
        <v>675</v>
      </c>
      <c r="H2617" s="2" t="s">
        <v>372</v>
      </c>
      <c r="I2617" s="2">
        <v>57</v>
      </c>
      <c r="J2617" s="2">
        <v>0.82644628099173556</v>
      </c>
      <c r="M2617" s="2" t="s">
        <v>65</v>
      </c>
      <c r="N2617" s="2" t="s">
        <v>5790</v>
      </c>
      <c r="O2617" s="2" t="s">
        <v>5791</v>
      </c>
      <c r="P2617" s="2">
        <v>0.8</v>
      </c>
    </row>
    <row r="2618" spans="1:16" ht="15.75" customHeight="1" x14ac:dyDescent="0.25">
      <c r="A2618" s="2" t="s">
        <v>19</v>
      </c>
      <c r="B2618" s="2" t="s">
        <v>88</v>
      </c>
      <c r="C2618" s="2" t="s">
        <v>90</v>
      </c>
      <c r="D2618" s="2" t="s">
        <v>364</v>
      </c>
      <c r="E2618" s="2" t="s">
        <v>513</v>
      </c>
      <c r="F2618" s="2" t="s">
        <v>40</v>
      </c>
      <c r="G2618" s="2" t="s">
        <v>680</v>
      </c>
      <c r="H2618" s="2" t="s">
        <v>372</v>
      </c>
      <c r="I2618" s="2">
        <v>58</v>
      </c>
      <c r="J2618" s="2">
        <v>0.85555555555555551</v>
      </c>
      <c r="M2618" s="2" t="s">
        <v>65</v>
      </c>
      <c r="N2618" s="2" t="s">
        <v>5792</v>
      </c>
      <c r="O2618" s="2" t="s">
        <v>5793</v>
      </c>
      <c r="P2618" s="2">
        <v>0.8</v>
      </c>
    </row>
    <row r="2619" spans="1:16" ht="15.75" customHeight="1" x14ac:dyDescent="0.25">
      <c r="A2619" s="2" t="s">
        <v>19</v>
      </c>
      <c r="B2619" s="2" t="s">
        <v>88</v>
      </c>
      <c r="C2619" s="2" t="s">
        <v>90</v>
      </c>
      <c r="D2619" s="2" t="s">
        <v>364</v>
      </c>
      <c r="E2619" s="2" t="s">
        <v>513</v>
      </c>
      <c r="F2619" s="2" t="s">
        <v>40</v>
      </c>
      <c r="G2619" s="2" t="s">
        <v>685</v>
      </c>
      <c r="H2619" s="2" t="s">
        <v>372</v>
      </c>
      <c r="I2619" s="2">
        <v>59</v>
      </c>
      <c r="J2619" s="2">
        <v>0.8587257617728532</v>
      </c>
      <c r="M2619" s="2" t="s">
        <v>65</v>
      </c>
      <c r="N2619" s="2" t="s">
        <v>5794</v>
      </c>
      <c r="O2619" s="2" t="s">
        <v>5795</v>
      </c>
      <c r="P2619" s="2">
        <v>0.8</v>
      </c>
    </row>
    <row r="2620" spans="1:16" ht="15.75" customHeight="1" x14ac:dyDescent="0.25">
      <c r="A2620" s="2" t="s">
        <v>19</v>
      </c>
      <c r="B2620" s="2" t="s">
        <v>88</v>
      </c>
      <c r="C2620" s="2" t="s">
        <v>90</v>
      </c>
      <c r="D2620" s="2" t="s">
        <v>364</v>
      </c>
      <c r="E2620" s="2" t="s">
        <v>513</v>
      </c>
      <c r="F2620" s="2" t="s">
        <v>40</v>
      </c>
      <c r="G2620" s="2" t="s">
        <v>690</v>
      </c>
      <c r="H2620" s="2" t="s">
        <v>372</v>
      </c>
      <c r="I2620" s="2">
        <v>60</v>
      </c>
      <c r="J2620" s="2">
        <v>0.81868131868131877</v>
      </c>
      <c r="M2620" s="2" t="s">
        <v>65</v>
      </c>
      <c r="N2620" s="2" t="s">
        <v>5796</v>
      </c>
      <c r="O2620" s="2" t="s">
        <v>5797</v>
      </c>
      <c r="P2620" s="2">
        <v>0.8</v>
      </c>
    </row>
    <row r="2621" spans="1:16" ht="15.75" customHeight="1" x14ac:dyDescent="0.25">
      <c r="A2621" s="2" t="s">
        <v>19</v>
      </c>
      <c r="B2621" s="2" t="s">
        <v>88</v>
      </c>
      <c r="C2621" s="2" t="s">
        <v>90</v>
      </c>
      <c r="D2621" s="2" t="s">
        <v>364</v>
      </c>
      <c r="E2621" s="2" t="s">
        <v>513</v>
      </c>
      <c r="F2621" s="2" t="s">
        <v>40</v>
      </c>
      <c r="G2621" s="2" t="s">
        <v>695</v>
      </c>
      <c r="H2621" s="2" t="s">
        <v>372</v>
      </c>
      <c r="I2621" s="2">
        <v>61</v>
      </c>
      <c r="J2621" s="2">
        <v>0.85164835164835173</v>
      </c>
      <c r="M2621" s="2" t="s">
        <v>65</v>
      </c>
      <c r="N2621" s="2" t="s">
        <v>5798</v>
      </c>
      <c r="O2621" s="2" t="s">
        <v>5799</v>
      </c>
      <c r="P2621" s="2">
        <v>0.8</v>
      </c>
    </row>
    <row r="2622" spans="1:16" ht="15.75" customHeight="1" x14ac:dyDescent="0.25">
      <c r="A2622" s="2" t="s">
        <v>19</v>
      </c>
      <c r="B2622" s="2" t="s">
        <v>88</v>
      </c>
      <c r="C2622" s="2" t="s">
        <v>90</v>
      </c>
      <c r="D2622" s="2" t="s">
        <v>364</v>
      </c>
      <c r="E2622" s="2" t="s">
        <v>700</v>
      </c>
      <c r="F2622" s="2" t="s">
        <v>47</v>
      </c>
      <c r="G2622" s="2" t="s">
        <v>701</v>
      </c>
      <c r="H2622" s="2" t="s">
        <v>366</v>
      </c>
      <c r="I2622" s="2">
        <v>42</v>
      </c>
      <c r="J2622" s="2">
        <v>0.86206896551724133</v>
      </c>
      <c r="M2622" s="2" t="s">
        <v>65</v>
      </c>
      <c r="N2622" s="2" t="s">
        <v>5800</v>
      </c>
      <c r="O2622" s="2" t="s">
        <v>5801</v>
      </c>
      <c r="P2622" s="2">
        <v>0.8</v>
      </c>
    </row>
    <row r="2623" spans="1:16" ht="15.75" customHeight="1" x14ac:dyDescent="0.25">
      <c r="A2623" s="2" t="s">
        <v>19</v>
      </c>
      <c r="B2623" s="2" t="s">
        <v>88</v>
      </c>
      <c r="C2623" s="2" t="s">
        <v>90</v>
      </c>
      <c r="D2623" s="2" t="s">
        <v>364</v>
      </c>
      <c r="E2623" s="2" t="s">
        <v>700</v>
      </c>
      <c r="F2623" s="2" t="s">
        <v>47</v>
      </c>
      <c r="G2623" s="2" t="s">
        <v>706</v>
      </c>
      <c r="H2623" s="2" t="s">
        <v>366</v>
      </c>
      <c r="I2623" s="2">
        <v>43</v>
      </c>
      <c r="J2623" s="2">
        <v>0.85217391304347823</v>
      </c>
      <c r="M2623" s="2" t="s">
        <v>65</v>
      </c>
      <c r="N2623" s="2" t="s">
        <v>5802</v>
      </c>
      <c r="O2623" s="2" t="s">
        <v>5803</v>
      </c>
      <c r="P2623" s="2">
        <v>0.8</v>
      </c>
    </row>
    <row r="2624" spans="1:16" ht="15.75" customHeight="1" x14ac:dyDescent="0.25">
      <c r="A2624" s="2" t="s">
        <v>19</v>
      </c>
      <c r="B2624" s="2" t="s">
        <v>88</v>
      </c>
      <c r="C2624" s="2" t="s">
        <v>90</v>
      </c>
      <c r="D2624" s="2" t="s">
        <v>364</v>
      </c>
      <c r="E2624" s="2" t="s">
        <v>700</v>
      </c>
      <c r="F2624" s="2" t="s">
        <v>47</v>
      </c>
      <c r="G2624" s="2" t="s">
        <v>711</v>
      </c>
      <c r="H2624" s="2" t="s">
        <v>366</v>
      </c>
      <c r="I2624" s="2">
        <v>44</v>
      </c>
      <c r="J2624" s="2">
        <v>0.86580086580086579</v>
      </c>
      <c r="M2624" s="2" t="s">
        <v>65</v>
      </c>
      <c r="N2624" s="2" t="s">
        <v>5804</v>
      </c>
      <c r="O2624" s="2" t="s">
        <v>5805</v>
      </c>
      <c r="P2624" s="2">
        <v>0.8</v>
      </c>
    </row>
    <row r="2625" spans="1:16" ht="15.75" customHeight="1" x14ac:dyDescent="0.25">
      <c r="A2625" s="2" t="s">
        <v>19</v>
      </c>
      <c r="B2625" s="2" t="s">
        <v>88</v>
      </c>
      <c r="C2625" s="2" t="s">
        <v>90</v>
      </c>
      <c r="D2625" s="2" t="s">
        <v>364</v>
      </c>
      <c r="E2625" s="2" t="s">
        <v>700</v>
      </c>
      <c r="F2625" s="2" t="s">
        <v>47</v>
      </c>
      <c r="G2625" s="2" t="s">
        <v>716</v>
      </c>
      <c r="H2625" s="2" t="s">
        <v>366</v>
      </c>
      <c r="I2625" s="2">
        <v>45</v>
      </c>
      <c r="J2625" s="2">
        <v>0.84978540772532196</v>
      </c>
      <c r="M2625" s="2" t="s">
        <v>65</v>
      </c>
      <c r="N2625" s="2" t="s">
        <v>5806</v>
      </c>
      <c r="O2625" s="2" t="s">
        <v>5807</v>
      </c>
      <c r="P2625" s="2">
        <v>0.8</v>
      </c>
    </row>
    <row r="2626" spans="1:16" ht="15.75" customHeight="1" x14ac:dyDescent="0.25">
      <c r="A2626" s="2" t="s">
        <v>19</v>
      </c>
      <c r="B2626" s="2" t="s">
        <v>88</v>
      </c>
      <c r="C2626" s="2" t="s">
        <v>90</v>
      </c>
      <c r="D2626" s="2" t="s">
        <v>364</v>
      </c>
      <c r="E2626" s="2" t="s">
        <v>700</v>
      </c>
      <c r="F2626" s="2" t="s">
        <v>47</v>
      </c>
      <c r="G2626" s="2" t="s">
        <v>721</v>
      </c>
      <c r="H2626" s="2" t="s">
        <v>366</v>
      </c>
      <c r="I2626" s="2">
        <v>46</v>
      </c>
      <c r="J2626" s="2">
        <v>0.86710239651416121</v>
      </c>
      <c r="M2626" s="2" t="s">
        <v>65</v>
      </c>
      <c r="N2626" s="2" t="s">
        <v>5808</v>
      </c>
      <c r="O2626" s="2" t="s">
        <v>5809</v>
      </c>
      <c r="P2626" s="2">
        <v>0.9</v>
      </c>
    </row>
    <row r="2627" spans="1:16" ht="15.75" customHeight="1" x14ac:dyDescent="0.25">
      <c r="A2627" s="2" t="s">
        <v>19</v>
      </c>
      <c r="B2627" s="2" t="s">
        <v>88</v>
      </c>
      <c r="C2627" s="2" t="s">
        <v>90</v>
      </c>
      <c r="D2627" s="2" t="s">
        <v>364</v>
      </c>
      <c r="E2627" s="2" t="s">
        <v>700</v>
      </c>
      <c r="F2627" s="2" t="s">
        <v>47</v>
      </c>
      <c r="G2627" s="2" t="s">
        <v>726</v>
      </c>
      <c r="H2627" s="2" t="s">
        <v>366</v>
      </c>
      <c r="I2627" s="2">
        <v>47</v>
      </c>
      <c r="J2627" s="2">
        <v>0.83549783549783552</v>
      </c>
      <c r="M2627" s="2" t="s">
        <v>65</v>
      </c>
      <c r="N2627" s="2" t="s">
        <v>5810</v>
      </c>
      <c r="O2627" s="2" t="s">
        <v>5811</v>
      </c>
      <c r="P2627" s="2">
        <v>0.8</v>
      </c>
    </row>
    <row r="2628" spans="1:16" ht="15.75" customHeight="1" x14ac:dyDescent="0.25">
      <c r="A2628" s="2" t="s">
        <v>19</v>
      </c>
      <c r="B2628" s="2" t="s">
        <v>88</v>
      </c>
      <c r="C2628" s="2" t="s">
        <v>90</v>
      </c>
      <c r="D2628" s="2" t="s">
        <v>364</v>
      </c>
      <c r="E2628" s="2" t="s">
        <v>700</v>
      </c>
      <c r="F2628" s="2" t="s">
        <v>47</v>
      </c>
      <c r="G2628" s="2" t="s">
        <v>731</v>
      </c>
      <c r="H2628" s="2" t="s">
        <v>366</v>
      </c>
      <c r="I2628" s="2">
        <v>48</v>
      </c>
      <c r="J2628" s="2">
        <v>0.8701298701298702</v>
      </c>
      <c r="M2628" s="2" t="s">
        <v>65</v>
      </c>
      <c r="N2628" s="2" t="s">
        <v>5812</v>
      </c>
      <c r="O2628" s="2" t="s">
        <v>5813</v>
      </c>
      <c r="P2628" s="2">
        <v>0.9</v>
      </c>
    </row>
    <row r="2629" spans="1:16" ht="15.75" customHeight="1" x14ac:dyDescent="0.25">
      <c r="A2629" s="2" t="s">
        <v>19</v>
      </c>
      <c r="B2629" s="2" t="s">
        <v>88</v>
      </c>
      <c r="C2629" s="2" t="s">
        <v>90</v>
      </c>
      <c r="D2629" s="2" t="s">
        <v>364</v>
      </c>
      <c r="E2629" s="2" t="s">
        <v>700</v>
      </c>
      <c r="F2629" s="2" t="s">
        <v>47</v>
      </c>
      <c r="G2629" s="2" t="s">
        <v>736</v>
      </c>
      <c r="H2629" s="2" t="s">
        <v>366</v>
      </c>
      <c r="I2629" s="2">
        <v>49</v>
      </c>
      <c r="J2629" s="2">
        <v>0.84731182795698923</v>
      </c>
      <c r="M2629" s="2" t="s">
        <v>65</v>
      </c>
      <c r="N2629" s="2" t="s">
        <v>5814</v>
      </c>
      <c r="O2629" s="2" t="s">
        <v>5815</v>
      </c>
      <c r="P2629" s="2">
        <v>0.8</v>
      </c>
    </row>
    <row r="2630" spans="1:16" ht="15.75" customHeight="1" x14ac:dyDescent="0.25">
      <c r="A2630" s="2" t="s">
        <v>19</v>
      </c>
      <c r="B2630" s="2" t="s">
        <v>88</v>
      </c>
      <c r="C2630" s="2" t="s">
        <v>90</v>
      </c>
      <c r="D2630" s="2" t="s">
        <v>364</v>
      </c>
      <c r="E2630" s="2" t="s">
        <v>700</v>
      </c>
      <c r="F2630" s="2" t="s">
        <v>47</v>
      </c>
      <c r="G2630" s="2" t="s">
        <v>741</v>
      </c>
      <c r="H2630" s="2" t="s">
        <v>366</v>
      </c>
      <c r="I2630" s="2">
        <v>50</v>
      </c>
      <c r="J2630" s="2">
        <v>0.8701298701298702</v>
      </c>
      <c r="M2630" s="2" t="s">
        <v>65</v>
      </c>
      <c r="N2630" s="2" t="s">
        <v>5816</v>
      </c>
      <c r="O2630" s="2" t="s">
        <v>5817</v>
      </c>
      <c r="P2630" s="2">
        <v>0.8</v>
      </c>
    </row>
    <row r="2631" spans="1:16" ht="15.75" customHeight="1" x14ac:dyDescent="0.25">
      <c r="A2631" s="2" t="s">
        <v>19</v>
      </c>
      <c r="B2631" s="2" t="s">
        <v>88</v>
      </c>
      <c r="C2631" s="2" t="s">
        <v>90</v>
      </c>
      <c r="D2631" s="2" t="s">
        <v>364</v>
      </c>
      <c r="E2631" s="2" t="s">
        <v>700</v>
      </c>
      <c r="F2631" s="2" t="s">
        <v>47</v>
      </c>
      <c r="G2631" s="2" t="s">
        <v>746</v>
      </c>
      <c r="H2631" s="2" t="s">
        <v>366</v>
      </c>
      <c r="I2631" s="2">
        <v>51</v>
      </c>
      <c r="J2631" s="2">
        <v>0.86266094420600858</v>
      </c>
      <c r="M2631" s="2" t="s">
        <v>65</v>
      </c>
      <c r="N2631" s="2" t="s">
        <v>5818</v>
      </c>
      <c r="O2631" s="2" t="s">
        <v>5819</v>
      </c>
      <c r="P2631" s="2">
        <v>0.8</v>
      </c>
    </row>
    <row r="2632" spans="1:16" ht="15.75" customHeight="1" x14ac:dyDescent="0.25">
      <c r="A2632" s="2" t="s">
        <v>19</v>
      </c>
      <c r="B2632" s="2" t="s">
        <v>88</v>
      </c>
      <c r="C2632" s="2" t="s">
        <v>90</v>
      </c>
      <c r="D2632" s="2" t="s">
        <v>364</v>
      </c>
      <c r="E2632" s="2" t="s">
        <v>700</v>
      </c>
      <c r="F2632" s="2" t="s">
        <v>47</v>
      </c>
      <c r="G2632" s="2" t="s">
        <v>751</v>
      </c>
      <c r="H2632" s="2" t="s">
        <v>366</v>
      </c>
      <c r="I2632" s="2">
        <v>52</v>
      </c>
      <c r="J2632" s="2">
        <v>0.86140724946695091</v>
      </c>
      <c r="M2632" s="2" t="s">
        <v>65</v>
      </c>
      <c r="N2632" s="2" t="s">
        <v>5820</v>
      </c>
      <c r="O2632" s="2" t="s">
        <v>5821</v>
      </c>
      <c r="P2632" s="2">
        <v>0.8</v>
      </c>
    </row>
    <row r="2633" spans="1:16" ht="15.75" customHeight="1" x14ac:dyDescent="0.25">
      <c r="A2633" s="2" t="s">
        <v>19</v>
      </c>
      <c r="B2633" s="2" t="s">
        <v>88</v>
      </c>
      <c r="C2633" s="2" t="s">
        <v>90</v>
      </c>
      <c r="D2633" s="2" t="s">
        <v>364</v>
      </c>
      <c r="E2633" s="2" t="s">
        <v>700</v>
      </c>
      <c r="F2633" s="2" t="s">
        <v>47</v>
      </c>
      <c r="G2633" s="2" t="s">
        <v>756</v>
      </c>
      <c r="H2633" s="2" t="s">
        <v>366</v>
      </c>
      <c r="I2633" s="2">
        <v>53</v>
      </c>
      <c r="J2633" s="2">
        <v>0.85775862068965525</v>
      </c>
      <c r="M2633" s="2" t="s">
        <v>65</v>
      </c>
      <c r="N2633" s="2" t="s">
        <v>5822</v>
      </c>
      <c r="O2633" s="2" t="s">
        <v>5823</v>
      </c>
      <c r="P2633" s="2">
        <v>0.9</v>
      </c>
    </row>
    <row r="2634" spans="1:16" ht="15.75" customHeight="1" x14ac:dyDescent="0.25">
      <c r="A2634" s="2" t="s">
        <v>19</v>
      </c>
      <c r="B2634" s="2" t="s">
        <v>88</v>
      </c>
      <c r="C2634" s="2" t="s">
        <v>90</v>
      </c>
      <c r="D2634" s="2" t="s">
        <v>364</v>
      </c>
      <c r="E2634" s="2" t="s">
        <v>700</v>
      </c>
      <c r="F2634" s="2" t="s">
        <v>47</v>
      </c>
      <c r="G2634" s="2" t="s">
        <v>761</v>
      </c>
      <c r="H2634" s="2" t="s">
        <v>366</v>
      </c>
      <c r="I2634" s="2">
        <v>54</v>
      </c>
      <c r="J2634" s="2">
        <v>0.86147186147186139</v>
      </c>
      <c r="M2634" s="2" t="s">
        <v>65</v>
      </c>
      <c r="N2634" s="2" t="s">
        <v>5824</v>
      </c>
      <c r="O2634" s="2" t="s">
        <v>5825</v>
      </c>
      <c r="P2634" s="2">
        <v>0</v>
      </c>
    </row>
    <row r="2635" spans="1:16" ht="15.75" customHeight="1" x14ac:dyDescent="0.25">
      <c r="A2635" s="2" t="s">
        <v>19</v>
      </c>
      <c r="B2635" s="2" t="s">
        <v>88</v>
      </c>
      <c r="C2635" s="2" t="s">
        <v>90</v>
      </c>
      <c r="D2635" s="2" t="s">
        <v>364</v>
      </c>
      <c r="E2635" s="2" t="s">
        <v>700</v>
      </c>
      <c r="F2635" s="2" t="s">
        <v>47</v>
      </c>
      <c r="G2635" s="2" t="s">
        <v>766</v>
      </c>
      <c r="H2635" s="2" t="s">
        <v>366</v>
      </c>
      <c r="I2635" s="2">
        <v>55</v>
      </c>
      <c r="J2635" s="2">
        <v>0.8701298701298702</v>
      </c>
      <c r="M2635" s="2" t="s">
        <v>65</v>
      </c>
      <c r="N2635" s="2" t="s">
        <v>5826</v>
      </c>
      <c r="O2635" s="2" t="s">
        <v>5827</v>
      </c>
      <c r="P2635" s="2">
        <v>0</v>
      </c>
    </row>
    <row r="2636" spans="1:16" ht="15.75" customHeight="1" x14ac:dyDescent="0.25">
      <c r="A2636" s="2" t="s">
        <v>19</v>
      </c>
      <c r="B2636" s="2" t="s">
        <v>88</v>
      </c>
      <c r="C2636" s="2" t="s">
        <v>90</v>
      </c>
      <c r="D2636" s="2" t="s">
        <v>364</v>
      </c>
      <c r="E2636" s="2" t="s">
        <v>700</v>
      </c>
      <c r="F2636" s="2" t="s">
        <v>47</v>
      </c>
      <c r="G2636" s="2" t="s">
        <v>771</v>
      </c>
      <c r="H2636" s="2" t="s">
        <v>366</v>
      </c>
      <c r="I2636" s="2">
        <v>56</v>
      </c>
      <c r="J2636" s="2">
        <v>0.84796573875803005</v>
      </c>
      <c r="M2636" s="2" t="s">
        <v>65</v>
      </c>
      <c r="N2636" s="2" t="s">
        <v>5828</v>
      </c>
      <c r="O2636" s="2" t="s">
        <v>5829</v>
      </c>
      <c r="P2636" s="2">
        <v>0</v>
      </c>
    </row>
    <row r="2637" spans="1:16" ht="15.75" customHeight="1" x14ac:dyDescent="0.25">
      <c r="A2637" s="2" t="s">
        <v>19</v>
      </c>
      <c r="B2637" s="2" t="s">
        <v>88</v>
      </c>
      <c r="C2637" s="2" t="s">
        <v>90</v>
      </c>
      <c r="D2637" s="2" t="s">
        <v>364</v>
      </c>
      <c r="E2637" s="2" t="s">
        <v>700</v>
      </c>
      <c r="F2637" s="2" t="s">
        <v>47</v>
      </c>
      <c r="G2637" s="2" t="s">
        <v>776</v>
      </c>
      <c r="H2637" s="2" t="s">
        <v>366</v>
      </c>
      <c r="I2637" s="2">
        <v>57</v>
      </c>
      <c r="J2637" s="2">
        <v>0.85529157667386602</v>
      </c>
      <c r="M2637" s="2" t="s">
        <v>65</v>
      </c>
      <c r="N2637" s="2" t="s">
        <v>5830</v>
      </c>
      <c r="O2637" s="2" t="s">
        <v>5831</v>
      </c>
      <c r="P2637" s="2">
        <v>0</v>
      </c>
    </row>
    <row r="2638" spans="1:16" ht="15.75" customHeight="1" x14ac:dyDescent="0.25">
      <c r="A2638" s="2" t="s">
        <v>19</v>
      </c>
      <c r="B2638" s="2" t="s">
        <v>88</v>
      </c>
      <c r="C2638" s="2" t="s">
        <v>90</v>
      </c>
      <c r="D2638" s="2" t="s">
        <v>364</v>
      </c>
      <c r="E2638" s="2" t="s">
        <v>700</v>
      </c>
      <c r="F2638" s="2" t="s">
        <v>47</v>
      </c>
      <c r="G2638" s="2" t="s">
        <v>781</v>
      </c>
      <c r="H2638" s="2" t="s">
        <v>366</v>
      </c>
      <c r="I2638" s="2">
        <v>58</v>
      </c>
      <c r="J2638" s="2">
        <v>0.86274509803921562</v>
      </c>
      <c r="M2638" s="2" t="s">
        <v>65</v>
      </c>
      <c r="N2638" s="2" t="s">
        <v>5832</v>
      </c>
      <c r="O2638" s="2" t="s">
        <v>5833</v>
      </c>
      <c r="P2638" s="2">
        <v>0</v>
      </c>
    </row>
    <row r="2639" spans="1:16" ht="15.75" customHeight="1" x14ac:dyDescent="0.25">
      <c r="A2639" s="2" t="s">
        <v>19</v>
      </c>
      <c r="B2639" s="2" t="s">
        <v>88</v>
      </c>
      <c r="C2639" s="2" t="s">
        <v>90</v>
      </c>
      <c r="D2639" s="2" t="s">
        <v>364</v>
      </c>
      <c r="E2639" s="2" t="s">
        <v>700</v>
      </c>
      <c r="F2639" s="2" t="s">
        <v>47</v>
      </c>
      <c r="G2639" s="2" t="s">
        <v>786</v>
      </c>
      <c r="H2639" s="2" t="s">
        <v>366</v>
      </c>
      <c r="I2639" s="2">
        <v>59</v>
      </c>
      <c r="J2639" s="2">
        <v>0.86021505376344087</v>
      </c>
      <c r="M2639" s="2" t="s">
        <v>65</v>
      </c>
      <c r="N2639" s="2" t="s">
        <v>5834</v>
      </c>
      <c r="O2639" s="2" t="s">
        <v>5835</v>
      </c>
      <c r="P2639" s="2">
        <v>0</v>
      </c>
    </row>
    <row r="2640" spans="1:16" ht="15.75" customHeight="1" x14ac:dyDescent="0.25">
      <c r="A2640" s="2" t="s">
        <v>19</v>
      </c>
      <c r="B2640" s="2" t="s">
        <v>88</v>
      </c>
      <c r="C2640" s="2" t="s">
        <v>90</v>
      </c>
      <c r="D2640" s="2" t="s">
        <v>364</v>
      </c>
      <c r="E2640" s="2" t="s">
        <v>700</v>
      </c>
      <c r="F2640" s="2" t="s">
        <v>47</v>
      </c>
      <c r="G2640" s="2" t="s">
        <v>791</v>
      </c>
      <c r="H2640" s="2" t="s">
        <v>366</v>
      </c>
      <c r="I2640" s="2">
        <v>60</v>
      </c>
      <c r="J2640" s="2">
        <v>0.83116883116883111</v>
      </c>
      <c r="M2640" s="2" t="s">
        <v>65</v>
      </c>
      <c r="N2640" s="2" t="s">
        <v>5836</v>
      </c>
      <c r="O2640" s="2" t="s">
        <v>5837</v>
      </c>
      <c r="P2640" s="2">
        <v>0</v>
      </c>
    </row>
    <row r="2641" spans="1:16" ht="15.75" customHeight="1" x14ac:dyDescent="0.25">
      <c r="A2641" s="2" t="s">
        <v>19</v>
      </c>
      <c r="B2641" s="2" t="s">
        <v>88</v>
      </c>
      <c r="C2641" s="2" t="s">
        <v>90</v>
      </c>
      <c r="D2641" s="2" t="s">
        <v>364</v>
      </c>
      <c r="E2641" s="2" t="s">
        <v>700</v>
      </c>
      <c r="F2641" s="2" t="s">
        <v>47</v>
      </c>
      <c r="G2641" s="2" t="s">
        <v>796</v>
      </c>
      <c r="H2641" s="2" t="s">
        <v>366</v>
      </c>
      <c r="I2641" s="2">
        <v>61</v>
      </c>
      <c r="J2641" s="2">
        <v>0.86021505376344087</v>
      </c>
      <c r="M2641" s="2" t="s">
        <v>65</v>
      </c>
      <c r="N2641" s="2" t="s">
        <v>5838</v>
      </c>
      <c r="O2641" s="2" t="s">
        <v>5839</v>
      </c>
      <c r="P2641" s="2">
        <v>0</v>
      </c>
    </row>
    <row r="2642" spans="1:16" ht="15.75" customHeight="1" x14ac:dyDescent="0.25">
      <c r="A2642" s="2" t="s">
        <v>19</v>
      </c>
      <c r="B2642" s="2" t="s">
        <v>94</v>
      </c>
      <c r="C2642" s="2" t="s">
        <v>96</v>
      </c>
      <c r="D2642" s="2" t="s">
        <v>55</v>
      </c>
      <c r="E2642" s="2" t="s">
        <v>57</v>
      </c>
      <c r="F2642" s="2" t="s">
        <v>32</v>
      </c>
      <c r="G2642" s="2" t="s">
        <v>59</v>
      </c>
      <c r="H2642" s="2" t="s">
        <v>61</v>
      </c>
      <c r="I2642" s="2">
        <v>42</v>
      </c>
      <c r="J2642" s="2">
        <v>0.75876288659793811</v>
      </c>
      <c r="K2642" s="2">
        <v>0.72440944881889768</v>
      </c>
      <c r="L2642" s="2">
        <v>0.79653679653679654</v>
      </c>
      <c r="M2642" s="2" t="s">
        <v>74</v>
      </c>
      <c r="N2642" s="2" t="s">
        <v>5840</v>
      </c>
      <c r="O2642" s="2" t="s">
        <v>5841</v>
      </c>
      <c r="P2642" s="2">
        <v>4.5999999999999996</v>
      </c>
    </row>
    <row r="2643" spans="1:16" ht="15.75" customHeight="1" x14ac:dyDescent="0.25">
      <c r="A2643" s="2" t="s">
        <v>19</v>
      </c>
      <c r="B2643" s="2" t="s">
        <v>94</v>
      </c>
      <c r="C2643" s="2" t="s">
        <v>96</v>
      </c>
      <c r="D2643" s="2" t="s">
        <v>55</v>
      </c>
      <c r="E2643" s="2" t="s">
        <v>57</v>
      </c>
      <c r="F2643" s="2" t="s">
        <v>32</v>
      </c>
      <c r="G2643" s="2" t="s">
        <v>71</v>
      </c>
      <c r="H2643" s="2" t="s">
        <v>61</v>
      </c>
      <c r="I2643" s="2">
        <v>43</v>
      </c>
      <c r="J2643" s="2">
        <v>0.75416666666666665</v>
      </c>
      <c r="K2643" s="2">
        <v>0.7269076305220884</v>
      </c>
      <c r="L2643" s="2">
        <v>0.78354978354978355</v>
      </c>
      <c r="M2643" s="2" t="s">
        <v>74</v>
      </c>
      <c r="N2643" s="2" t="s">
        <v>5842</v>
      </c>
      <c r="O2643" s="2" t="s">
        <v>5843</v>
      </c>
      <c r="P2643" s="2">
        <v>3.4</v>
      </c>
    </row>
    <row r="2644" spans="1:16" ht="15.75" customHeight="1" x14ac:dyDescent="0.25">
      <c r="A2644" s="2" t="s">
        <v>19</v>
      </c>
      <c r="B2644" s="2" t="s">
        <v>94</v>
      </c>
      <c r="C2644" s="2" t="s">
        <v>96</v>
      </c>
      <c r="D2644" s="2" t="s">
        <v>55</v>
      </c>
      <c r="E2644" s="2" t="s">
        <v>57</v>
      </c>
      <c r="F2644" s="2" t="s">
        <v>32</v>
      </c>
      <c r="G2644" s="2" t="s">
        <v>79</v>
      </c>
      <c r="H2644" s="2" t="s">
        <v>61</v>
      </c>
      <c r="I2644" s="2">
        <v>44</v>
      </c>
      <c r="J2644" s="2">
        <v>0.74688796680497926</v>
      </c>
      <c r="K2644" s="2">
        <v>0.71713147410358569</v>
      </c>
      <c r="L2644" s="2">
        <v>0.77922077922077926</v>
      </c>
      <c r="M2644" s="2" t="s">
        <v>74</v>
      </c>
      <c r="N2644" s="2" t="s">
        <v>5844</v>
      </c>
      <c r="O2644" s="2" t="s">
        <v>5845</v>
      </c>
      <c r="P2644" s="2">
        <v>3.9</v>
      </c>
    </row>
    <row r="2645" spans="1:16" ht="15.75" customHeight="1" x14ac:dyDescent="0.25">
      <c r="A2645" s="2" t="s">
        <v>19</v>
      </c>
      <c r="B2645" s="2" t="s">
        <v>94</v>
      </c>
      <c r="C2645" s="2" t="s">
        <v>96</v>
      </c>
      <c r="D2645" s="2" t="s">
        <v>55</v>
      </c>
      <c r="E2645" s="2" t="s">
        <v>57</v>
      </c>
      <c r="F2645" s="2" t="s">
        <v>32</v>
      </c>
      <c r="G2645" s="2" t="s">
        <v>86</v>
      </c>
      <c r="H2645" s="2" t="s">
        <v>61</v>
      </c>
      <c r="I2645" s="2">
        <v>45</v>
      </c>
      <c r="J2645" s="2">
        <v>0.75518672199170134</v>
      </c>
      <c r="K2645" s="2">
        <v>0.72509960159362552</v>
      </c>
      <c r="L2645" s="2">
        <v>0.78787878787878785</v>
      </c>
      <c r="M2645" s="2" t="s">
        <v>74</v>
      </c>
      <c r="N2645" s="2" t="s">
        <v>5846</v>
      </c>
      <c r="O2645" s="2" t="s">
        <v>5847</v>
      </c>
      <c r="P2645" s="2">
        <v>3.3</v>
      </c>
    </row>
    <row r="2646" spans="1:16" ht="15.75" customHeight="1" x14ac:dyDescent="0.25">
      <c r="A2646" s="2" t="s">
        <v>19</v>
      </c>
      <c r="B2646" s="2" t="s">
        <v>94</v>
      </c>
      <c r="C2646" s="2" t="s">
        <v>96</v>
      </c>
      <c r="D2646" s="2" t="s">
        <v>55</v>
      </c>
      <c r="E2646" s="2" t="s">
        <v>57</v>
      </c>
      <c r="F2646" s="2" t="s">
        <v>32</v>
      </c>
      <c r="G2646" s="2" t="s">
        <v>93</v>
      </c>
      <c r="H2646" s="2" t="s">
        <v>61</v>
      </c>
      <c r="I2646" s="2">
        <v>46</v>
      </c>
      <c r="J2646" s="2">
        <v>0.75619834710743805</v>
      </c>
      <c r="K2646" s="2">
        <v>0.72332015810276684</v>
      </c>
      <c r="L2646" s="2">
        <v>0.79220779220779225</v>
      </c>
      <c r="M2646" s="2" t="s">
        <v>74</v>
      </c>
      <c r="N2646" s="2" t="s">
        <v>5848</v>
      </c>
      <c r="O2646" s="2" t="s">
        <v>5849</v>
      </c>
      <c r="P2646" s="2">
        <v>3.8</v>
      </c>
    </row>
    <row r="2647" spans="1:16" ht="15.75" customHeight="1" x14ac:dyDescent="0.25">
      <c r="A2647" s="2" t="s">
        <v>19</v>
      </c>
      <c r="B2647" s="2" t="s">
        <v>94</v>
      </c>
      <c r="C2647" s="2" t="s">
        <v>96</v>
      </c>
      <c r="D2647" s="2" t="s">
        <v>55</v>
      </c>
      <c r="E2647" s="2" t="s">
        <v>57</v>
      </c>
      <c r="F2647" s="2" t="s">
        <v>32</v>
      </c>
      <c r="G2647" s="2" t="s">
        <v>100</v>
      </c>
      <c r="H2647" s="2" t="s">
        <v>61</v>
      </c>
      <c r="I2647" s="2">
        <v>47</v>
      </c>
      <c r="J2647" s="2">
        <v>0.74743326488706363</v>
      </c>
      <c r="K2647" s="2">
        <v>0.7109375</v>
      </c>
      <c r="L2647" s="2">
        <v>0.78787878787878785</v>
      </c>
      <c r="M2647" s="2" t="s">
        <v>74</v>
      </c>
      <c r="N2647" s="2" t="s">
        <v>5850</v>
      </c>
      <c r="O2647" s="2" t="s">
        <v>5851</v>
      </c>
      <c r="P2647" s="2">
        <v>3.1</v>
      </c>
    </row>
    <row r="2648" spans="1:16" ht="15.75" customHeight="1" x14ac:dyDescent="0.25">
      <c r="A2648" s="2" t="s">
        <v>19</v>
      </c>
      <c r="B2648" s="2" t="s">
        <v>94</v>
      </c>
      <c r="C2648" s="2" t="s">
        <v>96</v>
      </c>
      <c r="D2648" s="2" t="s">
        <v>55</v>
      </c>
      <c r="E2648" s="2" t="s">
        <v>57</v>
      </c>
      <c r="F2648" s="2" t="s">
        <v>32</v>
      </c>
      <c r="G2648" s="2" t="s">
        <v>108</v>
      </c>
      <c r="H2648" s="2" t="s">
        <v>61</v>
      </c>
      <c r="I2648" s="2">
        <v>48</v>
      </c>
      <c r="J2648" s="2">
        <v>0.74134419551934816</v>
      </c>
      <c r="K2648" s="2">
        <v>0.7</v>
      </c>
      <c r="L2648" s="2">
        <v>0.78787878787878785</v>
      </c>
      <c r="M2648" s="2" t="s">
        <v>74</v>
      </c>
      <c r="N2648" s="2" t="s">
        <v>5852</v>
      </c>
      <c r="O2648" s="2" t="s">
        <v>5853</v>
      </c>
      <c r="P2648" s="2">
        <v>4.3</v>
      </c>
    </row>
    <row r="2649" spans="1:16" ht="15.75" customHeight="1" x14ac:dyDescent="0.25">
      <c r="A2649" s="2" t="s">
        <v>19</v>
      </c>
      <c r="B2649" s="2" t="s">
        <v>94</v>
      </c>
      <c r="C2649" s="2" t="s">
        <v>96</v>
      </c>
      <c r="D2649" s="2" t="s">
        <v>55</v>
      </c>
      <c r="E2649" s="2" t="s">
        <v>57</v>
      </c>
      <c r="F2649" s="2" t="s">
        <v>32</v>
      </c>
      <c r="G2649" s="2" t="s">
        <v>113</v>
      </c>
      <c r="H2649" s="2" t="s">
        <v>61</v>
      </c>
      <c r="I2649" s="2">
        <v>49</v>
      </c>
      <c r="J2649" s="2">
        <v>0.74226804123711343</v>
      </c>
      <c r="K2649" s="2">
        <v>0.70866141732283461</v>
      </c>
      <c r="L2649" s="2">
        <v>0.77922077922077926</v>
      </c>
      <c r="M2649" s="2" t="s">
        <v>74</v>
      </c>
      <c r="N2649" s="2" t="s">
        <v>5854</v>
      </c>
      <c r="O2649" s="2" t="s">
        <v>5855</v>
      </c>
      <c r="P2649" s="2">
        <v>2.9</v>
      </c>
    </row>
    <row r="2650" spans="1:16" ht="15.75" customHeight="1" x14ac:dyDescent="0.25">
      <c r="A2650" s="2" t="s">
        <v>19</v>
      </c>
      <c r="B2650" s="2" t="s">
        <v>94</v>
      </c>
      <c r="C2650" s="2" t="s">
        <v>96</v>
      </c>
      <c r="D2650" s="2" t="s">
        <v>55</v>
      </c>
      <c r="E2650" s="2" t="s">
        <v>57</v>
      </c>
      <c r="F2650" s="2" t="s">
        <v>32</v>
      </c>
      <c r="G2650" s="2" t="s">
        <v>118</v>
      </c>
      <c r="H2650" s="2" t="s">
        <v>61</v>
      </c>
      <c r="I2650" s="2">
        <v>50</v>
      </c>
      <c r="J2650" s="2">
        <v>0.75154004106776184</v>
      </c>
      <c r="K2650" s="2">
        <v>0.71484375</v>
      </c>
      <c r="L2650" s="2">
        <v>0.79220779220779225</v>
      </c>
      <c r="M2650" s="2" t="s">
        <v>74</v>
      </c>
      <c r="N2650" s="2" t="s">
        <v>5856</v>
      </c>
      <c r="O2650" s="2" t="s">
        <v>5857</v>
      </c>
      <c r="P2650" s="2">
        <v>4</v>
      </c>
    </row>
    <row r="2651" spans="1:16" ht="15.75" customHeight="1" x14ac:dyDescent="0.25">
      <c r="A2651" s="2" t="s">
        <v>19</v>
      </c>
      <c r="B2651" s="2" t="s">
        <v>94</v>
      </c>
      <c r="C2651" s="2" t="s">
        <v>96</v>
      </c>
      <c r="D2651" s="2" t="s">
        <v>55</v>
      </c>
      <c r="E2651" s="2" t="s">
        <v>57</v>
      </c>
      <c r="F2651" s="2" t="s">
        <v>32</v>
      </c>
      <c r="G2651" s="2" t="s">
        <v>123</v>
      </c>
      <c r="H2651" s="2" t="s">
        <v>61</v>
      </c>
      <c r="I2651" s="2">
        <v>51</v>
      </c>
      <c r="J2651" s="2">
        <v>0.75518672199170134</v>
      </c>
      <c r="K2651" s="2">
        <v>0.72509960159362552</v>
      </c>
      <c r="L2651" s="2">
        <v>0.78787878787878785</v>
      </c>
      <c r="M2651" s="2" t="s">
        <v>74</v>
      </c>
      <c r="N2651" s="2" t="s">
        <v>5858</v>
      </c>
      <c r="O2651" s="2" t="s">
        <v>5859</v>
      </c>
      <c r="P2651" s="2">
        <v>3.3</v>
      </c>
    </row>
    <row r="2652" spans="1:16" ht="15.75" customHeight="1" x14ac:dyDescent="0.25">
      <c r="A2652" s="2" t="s">
        <v>19</v>
      </c>
      <c r="B2652" s="2" t="s">
        <v>94</v>
      </c>
      <c r="C2652" s="2" t="s">
        <v>96</v>
      </c>
      <c r="D2652" s="2" t="s">
        <v>55</v>
      </c>
      <c r="E2652" s="2" t="s">
        <v>57</v>
      </c>
      <c r="F2652" s="2" t="s">
        <v>32</v>
      </c>
      <c r="G2652" s="2" t="s">
        <v>128</v>
      </c>
      <c r="H2652" s="2" t="s">
        <v>61</v>
      </c>
      <c r="I2652" s="2">
        <v>52</v>
      </c>
      <c r="J2652" s="2">
        <v>0.73251028806584351</v>
      </c>
      <c r="K2652" s="2">
        <v>0.69803921568627447</v>
      </c>
      <c r="L2652" s="2">
        <v>0.77056277056277056</v>
      </c>
      <c r="M2652" s="2" t="s">
        <v>74</v>
      </c>
      <c r="N2652" s="2" t="s">
        <v>5860</v>
      </c>
      <c r="O2652" s="2" t="s">
        <v>5861</v>
      </c>
      <c r="P2652" s="2">
        <v>2.9</v>
      </c>
    </row>
    <row r="2653" spans="1:16" ht="15.75" customHeight="1" x14ac:dyDescent="0.25">
      <c r="A2653" s="2" t="s">
        <v>19</v>
      </c>
      <c r="B2653" s="2" t="s">
        <v>94</v>
      </c>
      <c r="C2653" s="2" t="s">
        <v>96</v>
      </c>
      <c r="D2653" s="2" t="s">
        <v>55</v>
      </c>
      <c r="E2653" s="2" t="s">
        <v>57</v>
      </c>
      <c r="F2653" s="2" t="s">
        <v>32</v>
      </c>
      <c r="G2653" s="2" t="s">
        <v>133</v>
      </c>
      <c r="H2653" s="2" t="s">
        <v>61</v>
      </c>
      <c r="I2653" s="2">
        <v>53</v>
      </c>
      <c r="J2653" s="2">
        <v>0.74485596707818924</v>
      </c>
      <c r="K2653" s="2">
        <v>0.70980392156862748</v>
      </c>
      <c r="L2653" s="2">
        <v>0.78354978354978355</v>
      </c>
      <c r="M2653" s="2" t="s">
        <v>74</v>
      </c>
      <c r="N2653" s="2" t="s">
        <v>5862</v>
      </c>
      <c r="O2653" s="2" t="s">
        <v>5863</v>
      </c>
      <c r="P2653" s="2">
        <v>4.3</v>
      </c>
    </row>
    <row r="2654" spans="1:16" ht="15.75" customHeight="1" x14ac:dyDescent="0.25">
      <c r="A2654" s="2" t="s">
        <v>19</v>
      </c>
      <c r="B2654" s="2" t="s">
        <v>94</v>
      </c>
      <c r="C2654" s="2" t="s">
        <v>96</v>
      </c>
      <c r="D2654" s="2" t="s">
        <v>55</v>
      </c>
      <c r="E2654" s="2" t="s">
        <v>57</v>
      </c>
      <c r="F2654" s="2" t="s">
        <v>32</v>
      </c>
      <c r="G2654" s="2" t="s">
        <v>138</v>
      </c>
      <c r="H2654" s="2" t="s">
        <v>61</v>
      </c>
      <c r="I2654" s="2">
        <v>54</v>
      </c>
      <c r="J2654" s="2">
        <v>0.74074074074074092</v>
      </c>
      <c r="K2654" s="2">
        <v>0.70588235294117652</v>
      </c>
      <c r="L2654" s="2">
        <v>0.77922077922077926</v>
      </c>
      <c r="M2654" s="2" t="s">
        <v>74</v>
      </c>
      <c r="N2654" s="2" t="s">
        <v>5864</v>
      </c>
      <c r="O2654" s="2" t="s">
        <v>5865</v>
      </c>
      <c r="P2654" s="2">
        <v>3.2</v>
      </c>
    </row>
    <row r="2655" spans="1:16" ht="15.75" customHeight="1" x14ac:dyDescent="0.25">
      <c r="A2655" s="2" t="s">
        <v>19</v>
      </c>
      <c r="B2655" s="2" t="s">
        <v>94</v>
      </c>
      <c r="C2655" s="2" t="s">
        <v>96</v>
      </c>
      <c r="D2655" s="2" t="s">
        <v>55</v>
      </c>
      <c r="E2655" s="2" t="s">
        <v>57</v>
      </c>
      <c r="F2655" s="2" t="s">
        <v>32</v>
      </c>
      <c r="G2655" s="2" t="s">
        <v>143</v>
      </c>
      <c r="H2655" s="2" t="s">
        <v>61</v>
      </c>
      <c r="I2655" s="2">
        <v>55</v>
      </c>
      <c r="J2655" s="2">
        <v>0.76604554865424423</v>
      </c>
      <c r="K2655" s="2">
        <v>0.73412698412698407</v>
      </c>
      <c r="L2655" s="2">
        <v>0.80086580086580084</v>
      </c>
      <c r="M2655" s="2" t="s">
        <v>74</v>
      </c>
      <c r="N2655" s="2" t="s">
        <v>5866</v>
      </c>
      <c r="O2655" s="2" t="s">
        <v>5867</v>
      </c>
      <c r="P2655" s="2">
        <v>2.8</v>
      </c>
    </row>
    <row r="2656" spans="1:16" ht="15.75" customHeight="1" x14ac:dyDescent="0.25">
      <c r="A2656" s="2" t="s">
        <v>19</v>
      </c>
      <c r="B2656" s="2" t="s">
        <v>94</v>
      </c>
      <c r="C2656" s="2" t="s">
        <v>96</v>
      </c>
      <c r="D2656" s="2" t="s">
        <v>55</v>
      </c>
      <c r="E2656" s="2" t="s">
        <v>57</v>
      </c>
      <c r="F2656" s="2" t="s">
        <v>32</v>
      </c>
      <c r="G2656" s="2" t="s">
        <v>149</v>
      </c>
      <c r="H2656" s="2" t="s">
        <v>61</v>
      </c>
      <c r="I2656" s="2">
        <v>56</v>
      </c>
      <c r="J2656" s="2">
        <v>0.76249999999999996</v>
      </c>
      <c r="K2656" s="2">
        <v>0.73493975903614461</v>
      </c>
      <c r="L2656" s="2">
        <v>0.79220779220779225</v>
      </c>
      <c r="M2656" s="2" t="s">
        <v>74</v>
      </c>
      <c r="N2656" s="2" t="s">
        <v>5868</v>
      </c>
      <c r="O2656" s="2" t="s">
        <v>5869</v>
      </c>
      <c r="P2656" s="2">
        <v>3.2</v>
      </c>
    </row>
    <row r="2657" spans="1:16" ht="15.75" customHeight="1" x14ac:dyDescent="0.25">
      <c r="A2657" s="2" t="s">
        <v>19</v>
      </c>
      <c r="B2657" s="2" t="s">
        <v>94</v>
      </c>
      <c r="C2657" s="2" t="s">
        <v>96</v>
      </c>
      <c r="D2657" s="2" t="s">
        <v>55</v>
      </c>
      <c r="E2657" s="2" t="s">
        <v>57</v>
      </c>
      <c r="F2657" s="2" t="s">
        <v>32</v>
      </c>
      <c r="G2657" s="2" t="s">
        <v>154</v>
      </c>
      <c r="H2657" s="2" t="s">
        <v>61</v>
      </c>
      <c r="I2657" s="2">
        <v>57</v>
      </c>
      <c r="J2657" s="2">
        <v>0.76543209876543206</v>
      </c>
      <c r="K2657" s="2">
        <v>0.72941176470588232</v>
      </c>
      <c r="L2657" s="2">
        <v>0.80519480519480524</v>
      </c>
      <c r="M2657" s="2" t="s">
        <v>74</v>
      </c>
      <c r="N2657" s="2" t="s">
        <v>5870</v>
      </c>
      <c r="O2657" s="2" t="s">
        <v>5871</v>
      </c>
      <c r="P2657" s="2">
        <v>2.8</v>
      </c>
    </row>
    <row r="2658" spans="1:16" ht="15.75" customHeight="1" x14ac:dyDescent="0.25">
      <c r="A2658" s="2" t="s">
        <v>19</v>
      </c>
      <c r="B2658" s="2" t="s">
        <v>94</v>
      </c>
      <c r="C2658" s="2" t="s">
        <v>96</v>
      </c>
      <c r="D2658" s="2" t="s">
        <v>55</v>
      </c>
      <c r="E2658" s="2" t="s">
        <v>57</v>
      </c>
      <c r="F2658" s="2" t="s">
        <v>32</v>
      </c>
      <c r="G2658" s="2" t="s">
        <v>159</v>
      </c>
      <c r="H2658" s="2" t="s">
        <v>61</v>
      </c>
      <c r="I2658" s="2">
        <v>58</v>
      </c>
      <c r="J2658" s="2">
        <v>0.76249999999999996</v>
      </c>
      <c r="K2658" s="2">
        <v>0.73493975903614461</v>
      </c>
      <c r="L2658" s="2">
        <v>0.79220779220779225</v>
      </c>
      <c r="M2658" s="2" t="s">
        <v>74</v>
      </c>
      <c r="N2658" s="2" t="s">
        <v>5872</v>
      </c>
      <c r="O2658" s="2" t="s">
        <v>5873</v>
      </c>
      <c r="P2658" s="2">
        <v>3.5</v>
      </c>
    </row>
    <row r="2659" spans="1:16" ht="15.75" customHeight="1" x14ac:dyDescent="0.25">
      <c r="A2659" s="2" t="s">
        <v>19</v>
      </c>
      <c r="B2659" s="2" t="s">
        <v>94</v>
      </c>
      <c r="C2659" s="2" t="s">
        <v>96</v>
      </c>
      <c r="D2659" s="2" t="s">
        <v>55</v>
      </c>
      <c r="E2659" s="2" t="s">
        <v>57</v>
      </c>
      <c r="F2659" s="2" t="s">
        <v>32</v>
      </c>
      <c r="G2659" s="2" t="s">
        <v>164</v>
      </c>
      <c r="H2659" s="2" t="s">
        <v>61</v>
      </c>
      <c r="I2659" s="2">
        <v>59</v>
      </c>
      <c r="J2659" s="2">
        <v>0.75991649269311068</v>
      </c>
      <c r="K2659" s="2">
        <v>0.7338709677419355</v>
      </c>
      <c r="L2659" s="2">
        <v>0.78787878787878785</v>
      </c>
      <c r="M2659" s="2" t="s">
        <v>74</v>
      </c>
      <c r="N2659" s="2" t="s">
        <v>5874</v>
      </c>
      <c r="O2659" s="2" t="s">
        <v>5875</v>
      </c>
      <c r="P2659" s="2">
        <v>2.8</v>
      </c>
    </row>
    <row r="2660" spans="1:16" ht="15.75" customHeight="1" x14ac:dyDescent="0.25">
      <c r="A2660" s="2" t="s">
        <v>19</v>
      </c>
      <c r="B2660" s="2" t="s">
        <v>94</v>
      </c>
      <c r="C2660" s="2" t="s">
        <v>96</v>
      </c>
      <c r="D2660" s="2" t="s">
        <v>55</v>
      </c>
      <c r="E2660" s="2" t="s">
        <v>57</v>
      </c>
      <c r="F2660" s="2" t="s">
        <v>32</v>
      </c>
      <c r="G2660" s="2" t="s">
        <v>169</v>
      </c>
      <c r="H2660" s="2" t="s">
        <v>61</v>
      </c>
      <c r="I2660" s="2">
        <v>60</v>
      </c>
      <c r="J2660" s="2">
        <v>0.75518672199170134</v>
      </c>
      <c r="K2660" s="2">
        <v>0.72509960159362552</v>
      </c>
      <c r="L2660" s="2">
        <v>0.78787878787878785</v>
      </c>
      <c r="M2660" s="2" t="s">
        <v>74</v>
      </c>
      <c r="N2660" s="2" t="s">
        <v>5876</v>
      </c>
      <c r="O2660" s="2" t="s">
        <v>5877</v>
      </c>
      <c r="P2660" s="2">
        <v>2.9</v>
      </c>
    </row>
    <row r="2661" spans="1:16" ht="15.75" customHeight="1" x14ac:dyDescent="0.25">
      <c r="A2661" s="2" t="s">
        <v>19</v>
      </c>
      <c r="B2661" s="2" t="s">
        <v>94</v>
      </c>
      <c r="C2661" s="2" t="s">
        <v>96</v>
      </c>
      <c r="D2661" s="2" t="s">
        <v>55</v>
      </c>
      <c r="E2661" s="2" t="s">
        <v>57</v>
      </c>
      <c r="F2661" s="2" t="s">
        <v>32</v>
      </c>
      <c r="G2661" s="2" t="s">
        <v>174</v>
      </c>
      <c r="H2661" s="2" t="s">
        <v>61</v>
      </c>
      <c r="I2661" s="2">
        <v>61</v>
      </c>
      <c r="J2661" s="2">
        <v>0.76288659793814451</v>
      </c>
      <c r="K2661" s="2">
        <v>0.72834645669291342</v>
      </c>
      <c r="L2661" s="2">
        <v>0.80086580086580084</v>
      </c>
      <c r="M2661" s="2" t="s">
        <v>74</v>
      </c>
      <c r="N2661" s="2" t="s">
        <v>5878</v>
      </c>
      <c r="O2661" s="2" t="s">
        <v>5879</v>
      </c>
      <c r="P2661" s="2">
        <v>3.6</v>
      </c>
    </row>
    <row r="2662" spans="1:16" ht="15.75" customHeight="1" x14ac:dyDescent="0.25">
      <c r="A2662" s="2" t="s">
        <v>19</v>
      </c>
      <c r="B2662" s="2" t="s">
        <v>94</v>
      </c>
      <c r="C2662" s="2" t="s">
        <v>96</v>
      </c>
      <c r="D2662" s="2" t="s">
        <v>55</v>
      </c>
      <c r="E2662" s="2" t="s">
        <v>179</v>
      </c>
      <c r="F2662" s="2" t="s">
        <v>12</v>
      </c>
      <c r="G2662" s="2" t="s">
        <v>180</v>
      </c>
      <c r="H2662" s="2" t="s">
        <v>182</v>
      </c>
      <c r="I2662" s="2">
        <v>42</v>
      </c>
      <c r="J2662" s="2">
        <v>0.77173913043478259</v>
      </c>
      <c r="K2662" s="2">
        <v>0.7208121827411168</v>
      </c>
      <c r="L2662" s="2">
        <v>0.83040935672514615</v>
      </c>
      <c r="M2662" s="2" t="s">
        <v>74</v>
      </c>
      <c r="N2662" s="2" t="s">
        <v>5880</v>
      </c>
      <c r="O2662" s="2" t="s">
        <v>5881</v>
      </c>
      <c r="P2662" s="2">
        <v>4</v>
      </c>
    </row>
    <row r="2663" spans="1:16" ht="15.75" customHeight="1" x14ac:dyDescent="0.25">
      <c r="A2663" s="2" t="s">
        <v>19</v>
      </c>
      <c r="B2663" s="2" t="s">
        <v>94</v>
      </c>
      <c r="C2663" s="2" t="s">
        <v>96</v>
      </c>
      <c r="D2663" s="2" t="s">
        <v>55</v>
      </c>
      <c r="E2663" s="2" t="s">
        <v>179</v>
      </c>
      <c r="F2663" s="2" t="s">
        <v>12</v>
      </c>
      <c r="G2663" s="2" t="s">
        <v>186</v>
      </c>
      <c r="H2663" s="2" t="s">
        <v>182</v>
      </c>
      <c r="I2663" s="2">
        <v>43</v>
      </c>
      <c r="J2663" s="2">
        <v>0.77628032345013476</v>
      </c>
      <c r="K2663" s="2">
        <v>0.72</v>
      </c>
      <c r="L2663" s="2">
        <v>0.84210526315789469</v>
      </c>
      <c r="M2663" s="2" t="s">
        <v>74</v>
      </c>
      <c r="N2663" s="2" t="s">
        <v>5882</v>
      </c>
      <c r="O2663" s="2" t="s">
        <v>5883</v>
      </c>
      <c r="P2663" s="2">
        <v>2.7</v>
      </c>
    </row>
    <row r="2664" spans="1:16" ht="15.75" customHeight="1" x14ac:dyDescent="0.25">
      <c r="A2664" s="2" t="s">
        <v>19</v>
      </c>
      <c r="B2664" s="2" t="s">
        <v>94</v>
      </c>
      <c r="C2664" s="2" t="s">
        <v>96</v>
      </c>
      <c r="D2664" s="2" t="s">
        <v>55</v>
      </c>
      <c r="E2664" s="2" t="s">
        <v>179</v>
      </c>
      <c r="F2664" s="2" t="s">
        <v>12</v>
      </c>
      <c r="G2664" s="2" t="s">
        <v>192</v>
      </c>
      <c r="H2664" s="2" t="s">
        <v>182</v>
      </c>
      <c r="I2664" s="2">
        <v>44</v>
      </c>
      <c r="J2664" s="2">
        <v>0.78167115902964968</v>
      </c>
      <c r="K2664" s="2">
        <v>0.72499999999999998</v>
      </c>
      <c r="L2664" s="2">
        <v>0.84795321637426901</v>
      </c>
      <c r="M2664" s="2" t="s">
        <v>74</v>
      </c>
      <c r="N2664" s="2" t="s">
        <v>5884</v>
      </c>
      <c r="O2664" s="2" t="s">
        <v>5885</v>
      </c>
      <c r="P2664" s="2">
        <v>3.1</v>
      </c>
    </row>
    <row r="2665" spans="1:16" ht="15.75" customHeight="1" x14ac:dyDescent="0.25">
      <c r="A2665" s="2" t="s">
        <v>19</v>
      </c>
      <c r="B2665" s="2" t="s">
        <v>94</v>
      </c>
      <c r="C2665" s="2" t="s">
        <v>96</v>
      </c>
      <c r="D2665" s="2" t="s">
        <v>55</v>
      </c>
      <c r="E2665" s="2" t="s">
        <v>179</v>
      </c>
      <c r="F2665" s="2" t="s">
        <v>12</v>
      </c>
      <c r="G2665" s="2" t="s">
        <v>197</v>
      </c>
      <c r="H2665" s="2" t="s">
        <v>182</v>
      </c>
      <c r="I2665" s="2">
        <v>45</v>
      </c>
      <c r="J2665" s="2">
        <v>0.75722543352601157</v>
      </c>
      <c r="K2665" s="2">
        <v>0.74857142857142855</v>
      </c>
      <c r="L2665" s="2">
        <v>0.76608187134502925</v>
      </c>
      <c r="M2665" s="2" t="s">
        <v>74</v>
      </c>
      <c r="N2665" s="2" t="s">
        <v>5886</v>
      </c>
      <c r="O2665" s="2" t="s">
        <v>5887</v>
      </c>
      <c r="P2665" s="2">
        <v>2.9</v>
      </c>
    </row>
    <row r="2666" spans="1:16" ht="15.75" customHeight="1" x14ac:dyDescent="0.25">
      <c r="A2666" s="2" t="s">
        <v>19</v>
      </c>
      <c r="B2666" s="2" t="s">
        <v>94</v>
      </c>
      <c r="C2666" s="2" t="s">
        <v>96</v>
      </c>
      <c r="D2666" s="2" t="s">
        <v>55</v>
      </c>
      <c r="E2666" s="2" t="s">
        <v>179</v>
      </c>
      <c r="F2666" s="2" t="s">
        <v>12</v>
      </c>
      <c r="G2666" s="2" t="s">
        <v>202</v>
      </c>
      <c r="H2666" s="2" t="s">
        <v>182</v>
      </c>
      <c r="I2666" s="2">
        <v>46</v>
      </c>
      <c r="J2666" s="2">
        <v>0.77717391304347827</v>
      </c>
      <c r="K2666" s="2">
        <v>0.7258883248730964</v>
      </c>
      <c r="L2666" s="2">
        <v>0.83625730994152048</v>
      </c>
      <c r="M2666" s="2" t="s">
        <v>74</v>
      </c>
      <c r="N2666" s="2" t="s">
        <v>5888</v>
      </c>
      <c r="O2666" s="2" t="s">
        <v>5889</v>
      </c>
      <c r="P2666" s="2">
        <v>3.1</v>
      </c>
    </row>
    <row r="2667" spans="1:16" ht="15.75" customHeight="1" x14ac:dyDescent="0.25">
      <c r="A2667" s="2" t="s">
        <v>19</v>
      </c>
      <c r="B2667" s="2" t="s">
        <v>94</v>
      </c>
      <c r="C2667" s="2" t="s">
        <v>96</v>
      </c>
      <c r="D2667" s="2" t="s">
        <v>55</v>
      </c>
      <c r="E2667" s="2" t="s">
        <v>179</v>
      </c>
      <c r="F2667" s="2" t="s">
        <v>12</v>
      </c>
      <c r="G2667" s="2" t="s">
        <v>207</v>
      </c>
      <c r="H2667" s="2" t="s">
        <v>182</v>
      </c>
      <c r="I2667" s="2">
        <v>47</v>
      </c>
      <c r="J2667" s="2">
        <v>0.8</v>
      </c>
      <c r="K2667" s="2">
        <v>0.75257731958762886</v>
      </c>
      <c r="L2667" s="2">
        <v>0.85380116959064323</v>
      </c>
      <c r="M2667" s="2" t="s">
        <v>74</v>
      </c>
      <c r="N2667" s="2" t="s">
        <v>5890</v>
      </c>
      <c r="O2667" s="2" t="s">
        <v>5891</v>
      </c>
      <c r="P2667" s="2">
        <v>2.9</v>
      </c>
    </row>
    <row r="2668" spans="1:16" ht="15.75" customHeight="1" x14ac:dyDescent="0.25">
      <c r="A2668" s="2" t="s">
        <v>19</v>
      </c>
      <c r="B2668" s="2" t="s">
        <v>94</v>
      </c>
      <c r="C2668" s="2" t="s">
        <v>96</v>
      </c>
      <c r="D2668" s="2" t="s">
        <v>55</v>
      </c>
      <c r="E2668" s="2" t="s">
        <v>179</v>
      </c>
      <c r="F2668" s="2" t="s">
        <v>12</v>
      </c>
      <c r="G2668" s="2" t="s">
        <v>212</v>
      </c>
      <c r="H2668" s="2" t="s">
        <v>182</v>
      </c>
      <c r="I2668" s="2">
        <v>48</v>
      </c>
      <c r="J2668" s="2">
        <v>0.76470588235294112</v>
      </c>
      <c r="K2668" s="2">
        <v>0.70443349753694584</v>
      </c>
      <c r="L2668" s="2">
        <v>0.83625730994152048</v>
      </c>
      <c r="M2668" s="2" t="s">
        <v>74</v>
      </c>
      <c r="N2668" s="2" t="s">
        <v>5892</v>
      </c>
      <c r="O2668" s="2" t="s">
        <v>5893</v>
      </c>
      <c r="P2668" s="2">
        <v>2.9</v>
      </c>
    </row>
    <row r="2669" spans="1:16" ht="15.75" customHeight="1" x14ac:dyDescent="0.25">
      <c r="A2669" s="2" t="s">
        <v>19</v>
      </c>
      <c r="B2669" s="2" t="s">
        <v>94</v>
      </c>
      <c r="C2669" s="2" t="s">
        <v>96</v>
      </c>
      <c r="D2669" s="2" t="s">
        <v>55</v>
      </c>
      <c r="E2669" s="2" t="s">
        <v>179</v>
      </c>
      <c r="F2669" s="2" t="s">
        <v>12</v>
      </c>
      <c r="G2669" s="2" t="s">
        <v>217</v>
      </c>
      <c r="H2669" s="2" t="s">
        <v>182</v>
      </c>
      <c r="I2669" s="2">
        <v>49</v>
      </c>
      <c r="J2669" s="2">
        <v>0.76630434782608714</v>
      </c>
      <c r="K2669" s="2">
        <v>0.71573604060913709</v>
      </c>
      <c r="L2669" s="2">
        <v>0.82456140350877194</v>
      </c>
      <c r="M2669" s="2" t="s">
        <v>74</v>
      </c>
      <c r="N2669" s="2" t="s">
        <v>5894</v>
      </c>
      <c r="O2669" s="2" t="s">
        <v>5895</v>
      </c>
      <c r="P2669" s="2">
        <v>3.3</v>
      </c>
    </row>
    <row r="2670" spans="1:16" ht="15.75" customHeight="1" x14ac:dyDescent="0.25">
      <c r="A2670" s="2" t="s">
        <v>19</v>
      </c>
      <c r="B2670" s="2" t="s">
        <v>94</v>
      </c>
      <c r="C2670" s="2" t="s">
        <v>96</v>
      </c>
      <c r="D2670" s="2" t="s">
        <v>55</v>
      </c>
      <c r="E2670" s="2" t="s">
        <v>179</v>
      </c>
      <c r="F2670" s="2" t="s">
        <v>12</v>
      </c>
      <c r="G2670" s="2" t="s">
        <v>222</v>
      </c>
      <c r="H2670" s="2" t="s">
        <v>182</v>
      </c>
      <c r="I2670" s="2">
        <v>50</v>
      </c>
      <c r="J2670" s="2">
        <v>0.76756756756756761</v>
      </c>
      <c r="K2670" s="2">
        <v>0.71356783919597988</v>
      </c>
      <c r="L2670" s="2">
        <v>0.83040935672514615</v>
      </c>
      <c r="M2670" s="2" t="s">
        <v>74</v>
      </c>
      <c r="N2670" s="2" t="s">
        <v>5896</v>
      </c>
      <c r="O2670" s="2" t="s">
        <v>5897</v>
      </c>
      <c r="P2670" s="2">
        <v>2.8</v>
      </c>
    </row>
    <row r="2671" spans="1:16" ht="15.75" customHeight="1" x14ac:dyDescent="0.25">
      <c r="A2671" s="2" t="s">
        <v>19</v>
      </c>
      <c r="B2671" s="2" t="s">
        <v>94</v>
      </c>
      <c r="C2671" s="2" t="s">
        <v>96</v>
      </c>
      <c r="D2671" s="2" t="s">
        <v>55</v>
      </c>
      <c r="E2671" s="2" t="s">
        <v>179</v>
      </c>
      <c r="F2671" s="2" t="s">
        <v>12</v>
      </c>
      <c r="G2671" s="2" t="s">
        <v>227</v>
      </c>
      <c r="H2671" s="2" t="s">
        <v>182</v>
      </c>
      <c r="I2671" s="2">
        <v>51</v>
      </c>
      <c r="J2671" s="2">
        <v>0.78048780487804881</v>
      </c>
      <c r="K2671" s="2">
        <v>0.72727272727272729</v>
      </c>
      <c r="L2671" s="2">
        <v>0.84210526315789469</v>
      </c>
      <c r="M2671" s="2" t="s">
        <v>74</v>
      </c>
      <c r="N2671" s="2" t="s">
        <v>5898</v>
      </c>
      <c r="O2671" s="2" t="s">
        <v>5899</v>
      </c>
      <c r="P2671" s="2">
        <v>2.7</v>
      </c>
    </row>
    <row r="2672" spans="1:16" ht="15.75" customHeight="1" x14ac:dyDescent="0.25">
      <c r="A2672" s="2" t="s">
        <v>19</v>
      </c>
      <c r="B2672" s="2" t="s">
        <v>94</v>
      </c>
      <c r="C2672" s="2" t="s">
        <v>96</v>
      </c>
      <c r="D2672" s="2" t="s">
        <v>55</v>
      </c>
      <c r="E2672" s="2" t="s">
        <v>179</v>
      </c>
      <c r="F2672" s="2" t="s">
        <v>12</v>
      </c>
      <c r="G2672" s="2" t="s">
        <v>232</v>
      </c>
      <c r="H2672" s="2" t="s">
        <v>182</v>
      </c>
      <c r="I2672" s="2">
        <v>52</v>
      </c>
      <c r="J2672" s="2">
        <v>0.77685950413223148</v>
      </c>
      <c r="K2672" s="2">
        <v>0.734375</v>
      </c>
      <c r="L2672" s="2">
        <v>0.82456140350877194</v>
      </c>
      <c r="M2672" s="2" t="s">
        <v>74</v>
      </c>
      <c r="N2672" s="2" t="s">
        <v>5900</v>
      </c>
      <c r="O2672" s="2" t="s">
        <v>5901</v>
      </c>
      <c r="P2672" s="2">
        <v>3.3</v>
      </c>
    </row>
    <row r="2673" spans="1:16" ht="15.75" customHeight="1" x14ac:dyDescent="0.25">
      <c r="A2673" s="2" t="s">
        <v>19</v>
      </c>
      <c r="B2673" s="2" t="s">
        <v>94</v>
      </c>
      <c r="C2673" s="2" t="s">
        <v>96</v>
      </c>
      <c r="D2673" s="2" t="s">
        <v>55</v>
      </c>
      <c r="E2673" s="2" t="s">
        <v>179</v>
      </c>
      <c r="F2673" s="2" t="s">
        <v>12</v>
      </c>
      <c r="G2673" s="2" t="s">
        <v>237</v>
      </c>
      <c r="H2673" s="2" t="s">
        <v>182</v>
      </c>
      <c r="I2673" s="2">
        <v>53</v>
      </c>
      <c r="J2673" s="2">
        <v>0.77595628415300544</v>
      </c>
      <c r="K2673" s="2">
        <v>0.72820512820512817</v>
      </c>
      <c r="L2673" s="2">
        <v>0.83040935672514615</v>
      </c>
      <c r="M2673" s="2" t="s">
        <v>74</v>
      </c>
      <c r="N2673" s="2" t="s">
        <v>5902</v>
      </c>
      <c r="O2673" s="2" t="s">
        <v>5903</v>
      </c>
      <c r="P2673" s="2">
        <v>3</v>
      </c>
    </row>
    <row r="2674" spans="1:16" ht="15.75" customHeight="1" x14ac:dyDescent="0.25">
      <c r="A2674" s="2" t="s">
        <v>19</v>
      </c>
      <c r="B2674" s="2" t="s">
        <v>94</v>
      </c>
      <c r="C2674" s="2" t="s">
        <v>96</v>
      </c>
      <c r="D2674" s="2" t="s">
        <v>55</v>
      </c>
      <c r="E2674" s="2" t="s">
        <v>179</v>
      </c>
      <c r="F2674" s="2" t="s">
        <v>12</v>
      </c>
      <c r="G2674" s="2" t="s">
        <v>242</v>
      </c>
      <c r="H2674" s="2" t="s">
        <v>182</v>
      </c>
      <c r="I2674" s="2">
        <v>54</v>
      </c>
      <c r="J2674" s="2">
        <v>0.77173913043478259</v>
      </c>
      <c r="K2674" s="2">
        <v>0.7208121827411168</v>
      </c>
      <c r="L2674" s="2">
        <v>0.83040935672514615</v>
      </c>
      <c r="M2674" s="2" t="s">
        <v>74</v>
      </c>
      <c r="N2674" s="2" t="s">
        <v>5904</v>
      </c>
      <c r="O2674" s="2" t="s">
        <v>5905</v>
      </c>
      <c r="P2674" s="2">
        <v>3.1</v>
      </c>
    </row>
    <row r="2675" spans="1:16" ht="15.75" customHeight="1" x14ac:dyDescent="0.25">
      <c r="A2675" s="2" t="s">
        <v>19</v>
      </c>
      <c r="B2675" s="2" t="s">
        <v>94</v>
      </c>
      <c r="C2675" s="2" t="s">
        <v>96</v>
      </c>
      <c r="D2675" s="2" t="s">
        <v>55</v>
      </c>
      <c r="E2675" s="2" t="s">
        <v>179</v>
      </c>
      <c r="F2675" s="2" t="s">
        <v>12</v>
      </c>
      <c r="G2675" s="2" t="s">
        <v>247</v>
      </c>
      <c r="H2675" s="2" t="s">
        <v>182</v>
      </c>
      <c r="I2675" s="2">
        <v>55</v>
      </c>
      <c r="J2675" s="2">
        <v>0.76010781671159033</v>
      </c>
      <c r="K2675" s="2">
        <v>0.70499999999999996</v>
      </c>
      <c r="L2675" s="2">
        <v>0.82456140350877194</v>
      </c>
      <c r="M2675" s="2" t="s">
        <v>74</v>
      </c>
      <c r="N2675" s="2" t="s">
        <v>5906</v>
      </c>
      <c r="O2675" s="2" t="s">
        <v>5907</v>
      </c>
      <c r="P2675" s="2">
        <v>3</v>
      </c>
    </row>
    <row r="2676" spans="1:16" ht="15.75" customHeight="1" x14ac:dyDescent="0.25">
      <c r="A2676" s="2" t="s">
        <v>19</v>
      </c>
      <c r="B2676" s="2" t="s">
        <v>94</v>
      </c>
      <c r="C2676" s="2" t="s">
        <v>96</v>
      </c>
      <c r="D2676" s="2" t="s">
        <v>55</v>
      </c>
      <c r="E2676" s="2" t="s">
        <v>179</v>
      </c>
      <c r="F2676" s="2" t="s">
        <v>12</v>
      </c>
      <c r="G2676" s="2" t="s">
        <v>252</v>
      </c>
      <c r="H2676" s="2" t="s">
        <v>182</v>
      </c>
      <c r="I2676" s="2">
        <v>56</v>
      </c>
      <c r="J2676" s="2">
        <v>0.78142076502732238</v>
      </c>
      <c r="K2676" s="2">
        <v>0.73333333333333328</v>
      </c>
      <c r="L2676" s="2">
        <v>0.83625730994152048</v>
      </c>
      <c r="M2676" s="2" t="s">
        <v>74</v>
      </c>
      <c r="N2676" s="2" t="s">
        <v>5908</v>
      </c>
      <c r="O2676" s="2" t="s">
        <v>5909</v>
      </c>
      <c r="P2676" s="2">
        <v>3</v>
      </c>
    </row>
    <row r="2677" spans="1:16" ht="15.75" customHeight="1" x14ac:dyDescent="0.25">
      <c r="A2677" s="2" t="s">
        <v>19</v>
      </c>
      <c r="B2677" s="2" t="s">
        <v>94</v>
      </c>
      <c r="C2677" s="2" t="s">
        <v>96</v>
      </c>
      <c r="D2677" s="2" t="s">
        <v>55</v>
      </c>
      <c r="E2677" s="2" t="s">
        <v>179</v>
      </c>
      <c r="F2677" s="2" t="s">
        <v>12</v>
      </c>
      <c r="G2677" s="2" t="s">
        <v>257</v>
      </c>
      <c r="H2677" s="2" t="s">
        <v>182</v>
      </c>
      <c r="I2677" s="2">
        <v>57</v>
      </c>
      <c r="J2677" s="2">
        <v>0.76630434782608714</v>
      </c>
      <c r="K2677" s="2">
        <v>0.71573604060913709</v>
      </c>
      <c r="L2677" s="2">
        <v>0.82456140350877194</v>
      </c>
      <c r="M2677" s="2" t="s">
        <v>74</v>
      </c>
      <c r="N2677" s="2" t="s">
        <v>5910</v>
      </c>
      <c r="O2677" s="2" t="s">
        <v>5911</v>
      </c>
      <c r="P2677" s="2">
        <v>3.1</v>
      </c>
    </row>
    <row r="2678" spans="1:16" ht="15.75" customHeight="1" x14ac:dyDescent="0.25">
      <c r="A2678" s="2" t="s">
        <v>19</v>
      </c>
      <c r="B2678" s="2" t="s">
        <v>94</v>
      </c>
      <c r="C2678" s="2" t="s">
        <v>96</v>
      </c>
      <c r="D2678" s="2" t="s">
        <v>55</v>
      </c>
      <c r="E2678" s="2" t="s">
        <v>179</v>
      </c>
      <c r="F2678" s="2" t="s">
        <v>12</v>
      </c>
      <c r="G2678" s="2" t="s">
        <v>262</v>
      </c>
      <c r="H2678" s="2" t="s">
        <v>182</v>
      </c>
      <c r="I2678" s="2">
        <v>58</v>
      </c>
      <c r="J2678" s="2">
        <v>0.76881720430107536</v>
      </c>
      <c r="K2678" s="2">
        <v>0.71144278606965172</v>
      </c>
      <c r="L2678" s="2">
        <v>0.83625730994152048</v>
      </c>
      <c r="M2678" s="2" t="s">
        <v>74</v>
      </c>
      <c r="N2678" s="2" t="s">
        <v>5912</v>
      </c>
      <c r="O2678" s="2" t="s">
        <v>5913</v>
      </c>
      <c r="P2678" s="2">
        <v>2.8</v>
      </c>
    </row>
    <row r="2679" spans="1:16" ht="15.75" customHeight="1" x14ac:dyDescent="0.25">
      <c r="A2679" s="2" t="s">
        <v>19</v>
      </c>
      <c r="B2679" s="2" t="s">
        <v>94</v>
      </c>
      <c r="C2679" s="2" t="s">
        <v>96</v>
      </c>
      <c r="D2679" s="2" t="s">
        <v>55</v>
      </c>
      <c r="E2679" s="2" t="s">
        <v>179</v>
      </c>
      <c r="F2679" s="2" t="s">
        <v>12</v>
      </c>
      <c r="G2679" s="2" t="s">
        <v>267</v>
      </c>
      <c r="H2679" s="2" t="s">
        <v>182</v>
      </c>
      <c r="I2679" s="2">
        <v>59</v>
      </c>
      <c r="J2679" s="2">
        <v>0.77173913043478259</v>
      </c>
      <c r="K2679" s="2">
        <v>0.7208121827411168</v>
      </c>
      <c r="L2679" s="2">
        <v>0.83040935672514615</v>
      </c>
      <c r="M2679" s="2" t="s">
        <v>74</v>
      </c>
      <c r="N2679" s="2" t="s">
        <v>5914</v>
      </c>
      <c r="O2679" s="2" t="s">
        <v>5915</v>
      </c>
      <c r="P2679" s="2">
        <v>2.7</v>
      </c>
    </row>
    <row r="2680" spans="1:16" ht="15.75" customHeight="1" x14ac:dyDescent="0.25">
      <c r="A2680" s="2" t="s">
        <v>19</v>
      </c>
      <c r="B2680" s="2" t="s">
        <v>94</v>
      </c>
      <c r="C2680" s="2" t="s">
        <v>96</v>
      </c>
      <c r="D2680" s="2" t="s">
        <v>55</v>
      </c>
      <c r="E2680" s="2" t="s">
        <v>179</v>
      </c>
      <c r="F2680" s="2" t="s">
        <v>12</v>
      </c>
      <c r="G2680" s="2" t="s">
        <v>272</v>
      </c>
      <c r="H2680" s="2" t="s">
        <v>182</v>
      </c>
      <c r="I2680" s="2">
        <v>60</v>
      </c>
      <c r="J2680" s="2">
        <v>0.78142076502732238</v>
      </c>
      <c r="K2680" s="2">
        <v>0.73333333333333328</v>
      </c>
      <c r="L2680" s="2">
        <v>0.83625730994152048</v>
      </c>
      <c r="M2680" s="2" t="s">
        <v>74</v>
      </c>
      <c r="N2680" s="2" t="s">
        <v>5916</v>
      </c>
      <c r="O2680" s="2" t="s">
        <v>5917</v>
      </c>
      <c r="P2680" s="2">
        <v>3.2</v>
      </c>
    </row>
    <row r="2681" spans="1:16" ht="15.75" customHeight="1" x14ac:dyDescent="0.25">
      <c r="A2681" s="2" t="s">
        <v>19</v>
      </c>
      <c r="B2681" s="2" t="s">
        <v>94</v>
      </c>
      <c r="C2681" s="2" t="s">
        <v>96</v>
      </c>
      <c r="D2681" s="2" t="s">
        <v>55</v>
      </c>
      <c r="E2681" s="2" t="s">
        <v>179</v>
      </c>
      <c r="F2681" s="2" t="s">
        <v>12</v>
      </c>
      <c r="G2681" s="2" t="s">
        <v>277</v>
      </c>
      <c r="H2681" s="2" t="s">
        <v>182</v>
      </c>
      <c r="I2681" s="2">
        <v>61</v>
      </c>
      <c r="J2681" s="2">
        <v>0.76139410187667556</v>
      </c>
      <c r="K2681" s="2">
        <v>0.70297029702970293</v>
      </c>
      <c r="L2681" s="2">
        <v>0.83040935672514615</v>
      </c>
      <c r="M2681" s="2" t="s">
        <v>74</v>
      </c>
      <c r="N2681" s="2" t="s">
        <v>5918</v>
      </c>
      <c r="O2681" s="2" t="s">
        <v>5919</v>
      </c>
      <c r="P2681" s="2">
        <v>3</v>
      </c>
    </row>
    <row r="2682" spans="1:16" ht="15.75" customHeight="1" x14ac:dyDescent="0.25">
      <c r="A2682" s="2" t="s">
        <v>19</v>
      </c>
      <c r="B2682" s="2" t="s">
        <v>94</v>
      </c>
      <c r="C2682" s="2" t="s">
        <v>96</v>
      </c>
      <c r="D2682" s="2" t="s">
        <v>55</v>
      </c>
      <c r="E2682" s="2" t="s">
        <v>282</v>
      </c>
      <c r="F2682" s="2" t="s">
        <v>26</v>
      </c>
      <c r="G2682" s="2" t="s">
        <v>283</v>
      </c>
      <c r="H2682" s="2" t="s">
        <v>285</v>
      </c>
      <c r="I2682" s="2">
        <v>42</v>
      </c>
      <c r="J2682" s="2">
        <v>0.75698924731182793</v>
      </c>
      <c r="K2682" s="2">
        <v>0.7364016736401674</v>
      </c>
      <c r="L2682" s="2">
        <v>0.77876106194690264</v>
      </c>
      <c r="M2682" s="2" t="s">
        <v>74</v>
      </c>
      <c r="N2682" s="2" t="s">
        <v>5920</v>
      </c>
      <c r="O2682" s="2" t="s">
        <v>5921</v>
      </c>
      <c r="P2682" s="2">
        <v>2.8</v>
      </c>
    </row>
    <row r="2683" spans="1:16" ht="15.75" customHeight="1" x14ac:dyDescent="0.25">
      <c r="A2683" s="2" t="s">
        <v>19</v>
      </c>
      <c r="B2683" s="2" t="s">
        <v>94</v>
      </c>
      <c r="C2683" s="2" t="s">
        <v>96</v>
      </c>
      <c r="D2683" s="2" t="s">
        <v>55</v>
      </c>
      <c r="E2683" s="2" t="s">
        <v>282</v>
      </c>
      <c r="F2683" s="2" t="s">
        <v>26</v>
      </c>
      <c r="G2683" s="2" t="s">
        <v>289</v>
      </c>
      <c r="H2683" s="2" t="s">
        <v>285</v>
      </c>
      <c r="I2683" s="2">
        <v>43</v>
      </c>
      <c r="J2683" s="2">
        <v>0.7688984881209503</v>
      </c>
      <c r="K2683" s="2">
        <v>0.75105485232067515</v>
      </c>
      <c r="L2683" s="2">
        <v>0.78761061946902655</v>
      </c>
      <c r="M2683" s="2" t="s">
        <v>74</v>
      </c>
      <c r="N2683" s="2" t="s">
        <v>5922</v>
      </c>
      <c r="O2683" s="2" t="s">
        <v>5923</v>
      </c>
      <c r="P2683" s="2">
        <v>3.2</v>
      </c>
    </row>
    <row r="2684" spans="1:16" ht="15.75" customHeight="1" x14ac:dyDescent="0.25">
      <c r="A2684" s="2" t="s">
        <v>19</v>
      </c>
      <c r="B2684" s="2" t="s">
        <v>94</v>
      </c>
      <c r="C2684" s="2" t="s">
        <v>96</v>
      </c>
      <c r="D2684" s="2" t="s">
        <v>55</v>
      </c>
      <c r="E2684" s="2" t="s">
        <v>282</v>
      </c>
      <c r="F2684" s="2" t="s">
        <v>26</v>
      </c>
      <c r="G2684" s="2" t="s">
        <v>294</v>
      </c>
      <c r="H2684" s="2" t="s">
        <v>285</v>
      </c>
      <c r="I2684" s="2">
        <v>44</v>
      </c>
      <c r="J2684" s="2">
        <v>0.77611940298507465</v>
      </c>
      <c r="K2684" s="2">
        <v>0.74897119341563789</v>
      </c>
      <c r="L2684" s="2">
        <v>0.80530973451327437</v>
      </c>
      <c r="M2684" s="2" t="s">
        <v>74</v>
      </c>
      <c r="N2684" s="2" t="s">
        <v>5924</v>
      </c>
      <c r="O2684" s="2" t="s">
        <v>5925</v>
      </c>
      <c r="P2684" s="2">
        <v>2.7</v>
      </c>
    </row>
    <row r="2685" spans="1:16" ht="15.75" customHeight="1" x14ac:dyDescent="0.25">
      <c r="A2685" s="2" t="s">
        <v>19</v>
      </c>
      <c r="B2685" s="2" t="s">
        <v>94</v>
      </c>
      <c r="C2685" s="2" t="s">
        <v>96</v>
      </c>
      <c r="D2685" s="2" t="s">
        <v>55</v>
      </c>
      <c r="E2685" s="2" t="s">
        <v>282</v>
      </c>
      <c r="F2685" s="2" t="s">
        <v>26</v>
      </c>
      <c r="G2685" s="2" t="s">
        <v>299</v>
      </c>
      <c r="H2685" s="2" t="s">
        <v>285</v>
      </c>
      <c r="I2685" s="2">
        <v>45</v>
      </c>
      <c r="J2685" s="2">
        <v>0.75</v>
      </c>
      <c r="K2685" s="2">
        <v>0.71951219512195119</v>
      </c>
      <c r="L2685" s="2">
        <v>0.7831858407079646</v>
      </c>
      <c r="M2685" s="2" t="s">
        <v>74</v>
      </c>
      <c r="N2685" s="2" t="s">
        <v>5926</v>
      </c>
      <c r="O2685" s="2" t="s">
        <v>5927</v>
      </c>
      <c r="P2685" s="2">
        <v>3.1</v>
      </c>
    </row>
    <row r="2686" spans="1:16" ht="15.75" customHeight="1" x14ac:dyDescent="0.25">
      <c r="A2686" s="2" t="s">
        <v>19</v>
      </c>
      <c r="B2686" s="2" t="s">
        <v>94</v>
      </c>
      <c r="C2686" s="2" t="s">
        <v>96</v>
      </c>
      <c r="D2686" s="2" t="s">
        <v>55</v>
      </c>
      <c r="E2686" s="2" t="s">
        <v>282</v>
      </c>
      <c r="F2686" s="2" t="s">
        <v>26</v>
      </c>
      <c r="G2686" s="2" t="s">
        <v>304</v>
      </c>
      <c r="H2686" s="2" t="s">
        <v>285</v>
      </c>
      <c r="I2686" s="2">
        <v>46</v>
      </c>
      <c r="J2686" s="2">
        <v>0.76824034334763946</v>
      </c>
      <c r="K2686" s="2">
        <v>0.74583333333333335</v>
      </c>
      <c r="L2686" s="2">
        <v>0.79203539823008851</v>
      </c>
      <c r="M2686" s="2" t="s">
        <v>74</v>
      </c>
      <c r="N2686" s="2" t="s">
        <v>5928</v>
      </c>
      <c r="O2686" s="2" t="s">
        <v>5929</v>
      </c>
      <c r="P2686" s="2">
        <v>3.3</v>
      </c>
    </row>
    <row r="2687" spans="1:16" ht="15.75" customHeight="1" x14ac:dyDescent="0.25">
      <c r="A2687" s="2" t="s">
        <v>19</v>
      </c>
      <c r="B2687" s="2" t="s">
        <v>94</v>
      </c>
      <c r="C2687" s="2" t="s">
        <v>96</v>
      </c>
      <c r="D2687" s="2" t="s">
        <v>55</v>
      </c>
      <c r="E2687" s="2" t="s">
        <v>282</v>
      </c>
      <c r="F2687" s="2" t="s">
        <v>26</v>
      </c>
      <c r="G2687" s="2" t="s">
        <v>309</v>
      </c>
      <c r="H2687" s="2" t="s">
        <v>285</v>
      </c>
      <c r="I2687" s="2">
        <v>47</v>
      </c>
      <c r="J2687" s="2">
        <v>0.76394849785407726</v>
      </c>
      <c r="K2687" s="2">
        <v>0.7416666666666667</v>
      </c>
      <c r="L2687" s="2">
        <v>0.78761061946902655</v>
      </c>
      <c r="M2687" s="2" t="s">
        <v>74</v>
      </c>
      <c r="N2687" s="2" t="s">
        <v>5930</v>
      </c>
      <c r="O2687" s="2" t="s">
        <v>5931</v>
      </c>
      <c r="P2687" s="2">
        <v>2.7</v>
      </c>
    </row>
    <row r="2688" spans="1:16" ht="15.75" customHeight="1" x14ac:dyDescent="0.25">
      <c r="A2688" s="2" t="s">
        <v>19</v>
      </c>
      <c r="B2688" s="2" t="s">
        <v>94</v>
      </c>
      <c r="C2688" s="2" t="s">
        <v>96</v>
      </c>
      <c r="D2688" s="2" t="s">
        <v>55</v>
      </c>
      <c r="E2688" s="2" t="s">
        <v>282</v>
      </c>
      <c r="F2688" s="2" t="s">
        <v>26</v>
      </c>
      <c r="G2688" s="2" t="s">
        <v>314</v>
      </c>
      <c r="H2688" s="2" t="s">
        <v>285</v>
      </c>
      <c r="I2688" s="2">
        <v>48</v>
      </c>
      <c r="J2688" s="2">
        <v>0.75213675213675202</v>
      </c>
      <c r="K2688" s="2">
        <v>0.72727272727272729</v>
      </c>
      <c r="L2688" s="2">
        <v>0.77876106194690264</v>
      </c>
      <c r="M2688" s="2" t="s">
        <v>74</v>
      </c>
      <c r="N2688" s="2" t="s">
        <v>5932</v>
      </c>
      <c r="O2688" s="2" t="s">
        <v>5933</v>
      </c>
      <c r="P2688" s="2">
        <v>3.3</v>
      </c>
    </row>
    <row r="2689" spans="1:16" ht="15.75" customHeight="1" x14ac:dyDescent="0.25">
      <c r="A2689" s="2" t="s">
        <v>19</v>
      </c>
      <c r="B2689" s="2" t="s">
        <v>94</v>
      </c>
      <c r="C2689" s="2" t="s">
        <v>96</v>
      </c>
      <c r="D2689" s="2" t="s">
        <v>55</v>
      </c>
      <c r="E2689" s="2" t="s">
        <v>282</v>
      </c>
      <c r="F2689" s="2" t="s">
        <v>26</v>
      </c>
      <c r="G2689" s="2" t="s">
        <v>319</v>
      </c>
      <c r="H2689" s="2" t="s">
        <v>285</v>
      </c>
      <c r="I2689" s="2">
        <v>49</v>
      </c>
      <c r="J2689" s="2">
        <v>0.76923076923076916</v>
      </c>
      <c r="K2689" s="2">
        <v>0.74380165289256195</v>
      </c>
      <c r="L2689" s="2">
        <v>0.79646017699115046</v>
      </c>
      <c r="M2689" s="2" t="s">
        <v>74</v>
      </c>
      <c r="N2689" s="2" t="s">
        <v>5934</v>
      </c>
      <c r="O2689" s="2" t="s">
        <v>5935</v>
      </c>
      <c r="P2689" s="2">
        <v>2.8</v>
      </c>
    </row>
    <row r="2690" spans="1:16" ht="15.75" customHeight="1" x14ac:dyDescent="0.25">
      <c r="A2690" s="2" t="s">
        <v>19</v>
      </c>
      <c r="B2690" s="2" t="s">
        <v>94</v>
      </c>
      <c r="C2690" s="2" t="s">
        <v>96</v>
      </c>
      <c r="D2690" s="2" t="s">
        <v>55</v>
      </c>
      <c r="E2690" s="2" t="s">
        <v>282</v>
      </c>
      <c r="F2690" s="2" t="s">
        <v>26</v>
      </c>
      <c r="G2690" s="2" t="s">
        <v>324</v>
      </c>
      <c r="H2690" s="2" t="s">
        <v>285</v>
      </c>
      <c r="I2690" s="2">
        <v>50</v>
      </c>
      <c r="J2690" s="2">
        <v>0.78297872340425534</v>
      </c>
      <c r="K2690" s="2">
        <v>0.75409836065573765</v>
      </c>
      <c r="L2690" s="2">
        <v>0.81415929203539827</v>
      </c>
      <c r="M2690" s="2" t="s">
        <v>74</v>
      </c>
      <c r="N2690" s="2" t="s">
        <v>5936</v>
      </c>
      <c r="O2690" s="2" t="s">
        <v>5937</v>
      </c>
      <c r="P2690" s="2">
        <v>3</v>
      </c>
    </row>
    <row r="2691" spans="1:16" ht="15.75" customHeight="1" x14ac:dyDescent="0.25">
      <c r="A2691" s="2" t="s">
        <v>19</v>
      </c>
      <c r="B2691" s="2" t="s">
        <v>94</v>
      </c>
      <c r="C2691" s="2" t="s">
        <v>96</v>
      </c>
      <c r="D2691" s="2" t="s">
        <v>55</v>
      </c>
      <c r="E2691" s="2" t="s">
        <v>282</v>
      </c>
      <c r="F2691" s="2" t="s">
        <v>26</v>
      </c>
      <c r="G2691" s="2" t="s">
        <v>329</v>
      </c>
      <c r="H2691" s="2" t="s">
        <v>285</v>
      </c>
      <c r="I2691" s="2">
        <v>51</v>
      </c>
      <c r="J2691" s="2">
        <v>0.77516059957173444</v>
      </c>
      <c r="K2691" s="2">
        <v>0.75103734439834025</v>
      </c>
      <c r="L2691" s="2">
        <v>0.80088495575221241</v>
      </c>
      <c r="M2691" s="2" t="s">
        <v>74</v>
      </c>
      <c r="N2691" s="2" t="s">
        <v>5938</v>
      </c>
      <c r="O2691" s="2" t="s">
        <v>5939</v>
      </c>
      <c r="P2691" s="2">
        <v>3.2</v>
      </c>
    </row>
    <row r="2692" spans="1:16" ht="15.75" customHeight="1" x14ac:dyDescent="0.25">
      <c r="A2692" s="2" t="s">
        <v>19</v>
      </c>
      <c r="B2692" s="2" t="s">
        <v>94</v>
      </c>
      <c r="C2692" s="2" t="s">
        <v>96</v>
      </c>
      <c r="D2692" s="2" t="s">
        <v>55</v>
      </c>
      <c r="E2692" s="2" t="s">
        <v>282</v>
      </c>
      <c r="F2692" s="2" t="s">
        <v>26</v>
      </c>
      <c r="G2692" s="2" t="s">
        <v>334</v>
      </c>
      <c r="H2692" s="2" t="s">
        <v>285</v>
      </c>
      <c r="I2692" s="2">
        <v>52</v>
      </c>
      <c r="J2692" s="2">
        <v>0.77253218884120178</v>
      </c>
      <c r="K2692" s="2">
        <v>0.75</v>
      </c>
      <c r="L2692" s="2">
        <v>0.79646017699115046</v>
      </c>
      <c r="M2692" s="2" t="s">
        <v>74</v>
      </c>
      <c r="N2692" s="2" t="s">
        <v>5940</v>
      </c>
      <c r="O2692" s="2" t="s">
        <v>5941</v>
      </c>
      <c r="P2692" s="2">
        <v>2.8</v>
      </c>
    </row>
    <row r="2693" spans="1:16" ht="15.75" customHeight="1" x14ac:dyDescent="0.25">
      <c r="A2693" s="2" t="s">
        <v>19</v>
      </c>
      <c r="B2693" s="2" t="s">
        <v>94</v>
      </c>
      <c r="C2693" s="2" t="s">
        <v>96</v>
      </c>
      <c r="D2693" s="2" t="s">
        <v>55</v>
      </c>
      <c r="E2693" s="2" t="s">
        <v>282</v>
      </c>
      <c r="F2693" s="2" t="s">
        <v>26</v>
      </c>
      <c r="G2693" s="2" t="s">
        <v>339</v>
      </c>
      <c r="H2693" s="2" t="s">
        <v>285</v>
      </c>
      <c r="I2693" s="2">
        <v>53</v>
      </c>
      <c r="J2693" s="2">
        <v>0.75213675213675202</v>
      </c>
      <c r="K2693" s="2">
        <v>0.72727272727272729</v>
      </c>
      <c r="L2693" s="2">
        <v>0.77876106194690264</v>
      </c>
      <c r="M2693" s="2" t="s">
        <v>74</v>
      </c>
      <c r="N2693" s="2" t="s">
        <v>5942</v>
      </c>
      <c r="O2693" s="2" t="s">
        <v>5943</v>
      </c>
      <c r="P2693" s="2">
        <v>2.7</v>
      </c>
    </row>
    <row r="2694" spans="1:16" ht="15.75" customHeight="1" x14ac:dyDescent="0.25">
      <c r="A2694" s="2" t="s">
        <v>19</v>
      </c>
      <c r="B2694" s="2" t="s">
        <v>94</v>
      </c>
      <c r="C2694" s="2" t="s">
        <v>96</v>
      </c>
      <c r="D2694" s="2" t="s">
        <v>55</v>
      </c>
      <c r="E2694" s="2" t="s">
        <v>282</v>
      </c>
      <c r="F2694" s="2" t="s">
        <v>26</v>
      </c>
      <c r="G2694" s="2" t="s">
        <v>344</v>
      </c>
      <c r="H2694" s="2" t="s">
        <v>285</v>
      </c>
      <c r="I2694" s="2">
        <v>54</v>
      </c>
      <c r="J2694" s="2">
        <v>0.76595744680851074</v>
      </c>
      <c r="K2694" s="2">
        <v>0.73770491803278693</v>
      </c>
      <c r="L2694" s="2">
        <v>0.79646017699115046</v>
      </c>
      <c r="M2694" s="2" t="s">
        <v>74</v>
      </c>
      <c r="N2694" s="2" t="s">
        <v>5944</v>
      </c>
      <c r="O2694" s="2" t="s">
        <v>5945</v>
      </c>
      <c r="P2694" s="2">
        <v>3.2</v>
      </c>
    </row>
    <row r="2695" spans="1:16" ht="15.75" customHeight="1" x14ac:dyDescent="0.25">
      <c r="A2695" s="2" t="s">
        <v>19</v>
      </c>
      <c r="B2695" s="2" t="s">
        <v>94</v>
      </c>
      <c r="C2695" s="2" t="s">
        <v>96</v>
      </c>
      <c r="D2695" s="2" t="s">
        <v>55</v>
      </c>
      <c r="E2695" s="2" t="s">
        <v>282</v>
      </c>
      <c r="F2695" s="2" t="s">
        <v>26</v>
      </c>
      <c r="G2695" s="2" t="s">
        <v>351</v>
      </c>
      <c r="H2695" s="2" t="s">
        <v>285</v>
      </c>
      <c r="I2695" s="2">
        <v>55</v>
      </c>
      <c r="J2695" s="2">
        <v>0.76170212765957446</v>
      </c>
      <c r="K2695" s="2">
        <v>0.73360655737704916</v>
      </c>
      <c r="L2695" s="2">
        <v>0.79203539823008851</v>
      </c>
      <c r="M2695" s="2" t="s">
        <v>74</v>
      </c>
      <c r="N2695" s="2" t="s">
        <v>5946</v>
      </c>
      <c r="O2695" s="2" t="s">
        <v>5947</v>
      </c>
      <c r="P2695" s="2">
        <v>2.8</v>
      </c>
    </row>
    <row r="2696" spans="1:16" ht="15.75" customHeight="1" x14ac:dyDescent="0.25">
      <c r="A2696" s="2" t="s">
        <v>19</v>
      </c>
      <c r="B2696" s="2" t="s">
        <v>94</v>
      </c>
      <c r="C2696" s="2" t="s">
        <v>96</v>
      </c>
      <c r="D2696" s="2" t="s">
        <v>55</v>
      </c>
      <c r="E2696" s="2" t="s">
        <v>282</v>
      </c>
      <c r="F2696" s="2" t="s">
        <v>26</v>
      </c>
      <c r="G2696" s="2" t="s">
        <v>367</v>
      </c>
      <c r="H2696" s="2" t="s">
        <v>285</v>
      </c>
      <c r="I2696" s="2">
        <v>56</v>
      </c>
      <c r="J2696" s="2">
        <v>0.7655913978494624</v>
      </c>
      <c r="K2696" s="2">
        <v>0.74476987447698739</v>
      </c>
      <c r="L2696" s="2">
        <v>0.78761061946902655</v>
      </c>
      <c r="M2696" s="2" t="s">
        <v>74</v>
      </c>
      <c r="N2696" s="2" t="s">
        <v>5948</v>
      </c>
      <c r="O2696" s="2" t="s">
        <v>5949</v>
      </c>
      <c r="P2696" s="2">
        <v>2.8</v>
      </c>
    </row>
    <row r="2697" spans="1:16" ht="15.75" customHeight="1" x14ac:dyDescent="0.25">
      <c r="A2697" s="2" t="s">
        <v>19</v>
      </c>
      <c r="B2697" s="2" t="s">
        <v>94</v>
      </c>
      <c r="C2697" s="2" t="s">
        <v>96</v>
      </c>
      <c r="D2697" s="2" t="s">
        <v>55</v>
      </c>
      <c r="E2697" s="2" t="s">
        <v>282</v>
      </c>
      <c r="F2697" s="2" t="s">
        <v>26</v>
      </c>
      <c r="G2697" s="2" t="s">
        <v>380</v>
      </c>
      <c r="H2697" s="2" t="s">
        <v>285</v>
      </c>
      <c r="I2697" s="2">
        <v>57</v>
      </c>
      <c r="J2697" s="2">
        <v>0.77253218884120178</v>
      </c>
      <c r="K2697" s="2">
        <v>0.75</v>
      </c>
      <c r="L2697" s="2">
        <v>0.79646017699115046</v>
      </c>
      <c r="M2697" s="2" t="s">
        <v>74</v>
      </c>
      <c r="N2697" s="2" t="s">
        <v>5950</v>
      </c>
      <c r="O2697" s="2" t="s">
        <v>5951</v>
      </c>
      <c r="P2697" s="2">
        <v>3.3</v>
      </c>
    </row>
    <row r="2698" spans="1:16" ht="15.75" customHeight="1" x14ac:dyDescent="0.25">
      <c r="A2698" s="2" t="s">
        <v>19</v>
      </c>
      <c r="B2698" s="2" t="s">
        <v>94</v>
      </c>
      <c r="C2698" s="2" t="s">
        <v>96</v>
      </c>
      <c r="D2698" s="2" t="s">
        <v>55</v>
      </c>
      <c r="E2698" s="2" t="s">
        <v>282</v>
      </c>
      <c r="F2698" s="2" t="s">
        <v>26</v>
      </c>
      <c r="G2698" s="2" t="s">
        <v>390</v>
      </c>
      <c r="H2698" s="2" t="s">
        <v>285</v>
      </c>
      <c r="I2698" s="2">
        <v>58</v>
      </c>
      <c r="J2698" s="2">
        <v>0.79049676025917925</v>
      </c>
      <c r="K2698" s="2">
        <v>0.77215189873417722</v>
      </c>
      <c r="L2698" s="2">
        <v>0.80973451327433632</v>
      </c>
      <c r="M2698" s="2" t="s">
        <v>74</v>
      </c>
      <c r="N2698" s="2" t="s">
        <v>5952</v>
      </c>
      <c r="O2698" s="2" t="s">
        <v>5953</v>
      </c>
      <c r="P2698" s="2">
        <v>2.8</v>
      </c>
    </row>
    <row r="2699" spans="1:16" ht="15.75" customHeight="1" x14ac:dyDescent="0.25">
      <c r="A2699" s="2" t="s">
        <v>19</v>
      </c>
      <c r="B2699" s="2" t="s">
        <v>94</v>
      </c>
      <c r="C2699" s="2" t="s">
        <v>96</v>
      </c>
      <c r="D2699" s="2" t="s">
        <v>55</v>
      </c>
      <c r="E2699" s="2" t="s">
        <v>282</v>
      </c>
      <c r="F2699" s="2" t="s">
        <v>26</v>
      </c>
      <c r="G2699" s="2" t="s">
        <v>397</v>
      </c>
      <c r="H2699" s="2" t="s">
        <v>285</v>
      </c>
      <c r="I2699" s="2">
        <v>59</v>
      </c>
      <c r="J2699" s="2">
        <v>0.76659528907922914</v>
      </c>
      <c r="K2699" s="2">
        <v>0.74273858921161828</v>
      </c>
      <c r="L2699" s="2">
        <v>0.79203539823008851</v>
      </c>
      <c r="M2699" s="2" t="s">
        <v>74</v>
      </c>
      <c r="N2699" s="2" t="s">
        <v>5954</v>
      </c>
      <c r="O2699" s="2" t="s">
        <v>5955</v>
      </c>
      <c r="P2699" s="2">
        <v>3.5</v>
      </c>
    </row>
    <row r="2700" spans="1:16" ht="15.75" customHeight="1" x14ac:dyDescent="0.25">
      <c r="A2700" s="2" t="s">
        <v>19</v>
      </c>
      <c r="B2700" s="2" t="s">
        <v>94</v>
      </c>
      <c r="C2700" s="2" t="s">
        <v>96</v>
      </c>
      <c r="D2700" s="2" t="s">
        <v>55</v>
      </c>
      <c r="E2700" s="2" t="s">
        <v>282</v>
      </c>
      <c r="F2700" s="2" t="s">
        <v>26</v>
      </c>
      <c r="G2700" s="2" t="s">
        <v>402</v>
      </c>
      <c r="H2700" s="2" t="s">
        <v>285</v>
      </c>
      <c r="I2700" s="2">
        <v>60</v>
      </c>
      <c r="J2700" s="2">
        <v>0.76759061833688691</v>
      </c>
      <c r="K2700" s="2">
        <v>0.7407407407407407</v>
      </c>
      <c r="L2700" s="2">
        <v>0.79646017699115046</v>
      </c>
      <c r="M2700" s="2" t="s">
        <v>74</v>
      </c>
      <c r="N2700" s="2" t="s">
        <v>5956</v>
      </c>
      <c r="O2700" s="2" t="s">
        <v>5957</v>
      </c>
      <c r="P2700" s="2">
        <v>2.8</v>
      </c>
    </row>
    <row r="2701" spans="1:16" ht="15.75" customHeight="1" x14ac:dyDescent="0.25">
      <c r="A2701" s="2" t="s">
        <v>19</v>
      </c>
      <c r="B2701" s="2" t="s">
        <v>94</v>
      </c>
      <c r="C2701" s="2" t="s">
        <v>96</v>
      </c>
      <c r="D2701" s="2" t="s">
        <v>55</v>
      </c>
      <c r="E2701" s="2" t="s">
        <v>282</v>
      </c>
      <c r="F2701" s="2" t="s">
        <v>26</v>
      </c>
      <c r="G2701" s="2" t="s">
        <v>407</v>
      </c>
      <c r="H2701" s="2" t="s">
        <v>285</v>
      </c>
      <c r="I2701" s="2">
        <v>61</v>
      </c>
      <c r="J2701" s="2">
        <v>0.77350427350427342</v>
      </c>
      <c r="K2701" s="2">
        <v>0.74793388429752061</v>
      </c>
      <c r="L2701" s="2">
        <v>0.80088495575221241</v>
      </c>
      <c r="M2701" s="2" t="s">
        <v>74</v>
      </c>
      <c r="N2701" s="2" t="s">
        <v>5958</v>
      </c>
      <c r="O2701" s="2" t="s">
        <v>5959</v>
      </c>
      <c r="P2701" s="2">
        <v>2.8</v>
      </c>
    </row>
    <row r="2702" spans="1:16" ht="15.75" customHeight="1" x14ac:dyDescent="0.25">
      <c r="A2702" s="2" t="s">
        <v>19</v>
      </c>
      <c r="B2702" s="2" t="s">
        <v>94</v>
      </c>
      <c r="C2702" s="2" t="s">
        <v>96</v>
      </c>
      <c r="D2702" s="2" t="s">
        <v>364</v>
      </c>
      <c r="E2702" s="2" t="s">
        <v>412</v>
      </c>
      <c r="F2702" s="2" t="s">
        <v>54</v>
      </c>
      <c r="G2702" s="2" t="s">
        <v>413</v>
      </c>
      <c r="H2702" s="2" t="s">
        <v>377</v>
      </c>
      <c r="I2702" s="2">
        <v>42</v>
      </c>
      <c r="J2702" s="2">
        <v>0.81573498964803315</v>
      </c>
      <c r="K2702" s="2">
        <v>0.78174603174603174</v>
      </c>
      <c r="L2702" s="2">
        <v>0.8528138528138528</v>
      </c>
      <c r="M2702" s="2" t="s">
        <v>74</v>
      </c>
      <c r="N2702" s="2" t="s">
        <v>5960</v>
      </c>
      <c r="O2702" s="2" t="s">
        <v>5961</v>
      </c>
      <c r="P2702" s="2">
        <v>3.3</v>
      </c>
    </row>
    <row r="2703" spans="1:16" ht="15.75" customHeight="1" x14ac:dyDescent="0.25">
      <c r="A2703" s="2" t="s">
        <v>19</v>
      </c>
      <c r="B2703" s="2" t="s">
        <v>94</v>
      </c>
      <c r="C2703" s="2" t="s">
        <v>96</v>
      </c>
      <c r="D2703" s="2" t="s">
        <v>364</v>
      </c>
      <c r="E2703" s="2" t="s">
        <v>412</v>
      </c>
      <c r="F2703" s="2" t="s">
        <v>54</v>
      </c>
      <c r="G2703" s="2" t="s">
        <v>418</v>
      </c>
      <c r="H2703" s="2" t="s">
        <v>377</v>
      </c>
      <c r="I2703" s="2">
        <v>43</v>
      </c>
      <c r="J2703" s="2">
        <v>0.83367556468172488</v>
      </c>
      <c r="K2703" s="2">
        <v>0.79296875</v>
      </c>
      <c r="L2703" s="2">
        <v>0.87878787878787878</v>
      </c>
      <c r="M2703" s="2" t="s">
        <v>74</v>
      </c>
      <c r="N2703" s="2" t="s">
        <v>5962</v>
      </c>
      <c r="O2703" s="2" t="s">
        <v>5963</v>
      </c>
      <c r="P2703" s="2">
        <v>3.1</v>
      </c>
    </row>
    <row r="2704" spans="1:16" ht="15.75" customHeight="1" x14ac:dyDescent="0.25">
      <c r="A2704" s="2" t="s">
        <v>19</v>
      </c>
      <c r="B2704" s="2" t="s">
        <v>94</v>
      </c>
      <c r="C2704" s="2" t="s">
        <v>96</v>
      </c>
      <c r="D2704" s="2" t="s">
        <v>364</v>
      </c>
      <c r="E2704" s="2" t="s">
        <v>412</v>
      </c>
      <c r="F2704" s="2" t="s">
        <v>54</v>
      </c>
      <c r="G2704" s="2" t="s">
        <v>423</v>
      </c>
      <c r="H2704" s="2" t="s">
        <v>377</v>
      </c>
      <c r="I2704" s="2">
        <v>44</v>
      </c>
      <c r="J2704" s="2">
        <v>0.81481481481481477</v>
      </c>
      <c r="K2704" s="2">
        <v>0.77647058823529413</v>
      </c>
      <c r="L2704" s="2">
        <v>0.8571428571428571</v>
      </c>
      <c r="M2704" s="2" t="s">
        <v>74</v>
      </c>
      <c r="N2704" s="2" t="s">
        <v>5964</v>
      </c>
      <c r="O2704" s="2" t="s">
        <v>5965</v>
      </c>
      <c r="P2704" s="2">
        <v>2.8</v>
      </c>
    </row>
    <row r="2705" spans="1:16" ht="15.75" customHeight="1" x14ac:dyDescent="0.25">
      <c r="A2705" s="2" t="s">
        <v>19</v>
      </c>
      <c r="B2705" s="2" t="s">
        <v>94</v>
      </c>
      <c r="C2705" s="2" t="s">
        <v>96</v>
      </c>
      <c r="D2705" s="2" t="s">
        <v>364</v>
      </c>
      <c r="E2705" s="2" t="s">
        <v>412</v>
      </c>
      <c r="F2705" s="2" t="s">
        <v>54</v>
      </c>
      <c r="G2705" s="2" t="s">
        <v>428</v>
      </c>
      <c r="H2705" s="2" t="s">
        <v>377</v>
      </c>
      <c r="I2705" s="2">
        <v>45</v>
      </c>
      <c r="J2705" s="2">
        <v>0.83018867924528306</v>
      </c>
      <c r="K2705" s="2">
        <v>0.80487804878048785</v>
      </c>
      <c r="L2705" s="2">
        <v>0.8571428571428571</v>
      </c>
      <c r="M2705" s="2" t="s">
        <v>74</v>
      </c>
      <c r="N2705" s="2" t="s">
        <v>5966</v>
      </c>
      <c r="O2705" s="2" t="s">
        <v>5967</v>
      </c>
      <c r="P2705" s="2">
        <v>3.3</v>
      </c>
    </row>
    <row r="2706" spans="1:16" ht="15.75" customHeight="1" x14ac:dyDescent="0.25">
      <c r="A2706" s="2" t="s">
        <v>19</v>
      </c>
      <c r="B2706" s="2" t="s">
        <v>94</v>
      </c>
      <c r="C2706" s="2" t="s">
        <v>96</v>
      </c>
      <c r="D2706" s="2" t="s">
        <v>364</v>
      </c>
      <c r="E2706" s="2" t="s">
        <v>412</v>
      </c>
      <c r="F2706" s="2" t="s">
        <v>54</v>
      </c>
      <c r="G2706" s="2" t="s">
        <v>433</v>
      </c>
      <c r="H2706" s="2" t="s">
        <v>377</v>
      </c>
      <c r="I2706" s="2">
        <v>46</v>
      </c>
      <c r="J2706" s="2">
        <v>0.83333333333333337</v>
      </c>
      <c r="K2706" s="2">
        <v>0.80321285140562249</v>
      </c>
      <c r="L2706" s="2">
        <v>0.86580086580086579</v>
      </c>
      <c r="M2706" s="2" t="s">
        <v>74</v>
      </c>
      <c r="N2706" s="2" t="s">
        <v>5968</v>
      </c>
      <c r="O2706" s="2" t="s">
        <v>5969</v>
      </c>
      <c r="P2706" s="2">
        <v>3.4</v>
      </c>
    </row>
    <row r="2707" spans="1:16" ht="15.75" customHeight="1" x14ac:dyDescent="0.25">
      <c r="A2707" s="2" t="s">
        <v>19</v>
      </c>
      <c r="B2707" s="2" t="s">
        <v>94</v>
      </c>
      <c r="C2707" s="2" t="s">
        <v>96</v>
      </c>
      <c r="D2707" s="2" t="s">
        <v>364</v>
      </c>
      <c r="E2707" s="2" t="s">
        <v>412</v>
      </c>
      <c r="F2707" s="2" t="s">
        <v>54</v>
      </c>
      <c r="G2707" s="2" t="s">
        <v>438</v>
      </c>
      <c r="H2707" s="2" t="s">
        <v>377</v>
      </c>
      <c r="I2707" s="2">
        <v>47</v>
      </c>
      <c r="J2707" s="2">
        <v>0.80497925311203322</v>
      </c>
      <c r="K2707" s="2">
        <v>0.77290836653386452</v>
      </c>
      <c r="L2707" s="2">
        <v>0.83982683982683981</v>
      </c>
      <c r="M2707" s="2" t="s">
        <v>74</v>
      </c>
      <c r="N2707" s="2" t="s">
        <v>5970</v>
      </c>
      <c r="O2707" s="2" t="s">
        <v>5971</v>
      </c>
      <c r="P2707" s="2">
        <v>2.9</v>
      </c>
    </row>
    <row r="2708" spans="1:16" ht="15.75" customHeight="1" x14ac:dyDescent="0.25">
      <c r="A2708" s="2" t="s">
        <v>19</v>
      </c>
      <c r="B2708" s="2" t="s">
        <v>94</v>
      </c>
      <c r="C2708" s="2" t="s">
        <v>96</v>
      </c>
      <c r="D2708" s="2" t="s">
        <v>364</v>
      </c>
      <c r="E2708" s="2" t="s">
        <v>412</v>
      </c>
      <c r="F2708" s="2" t="s">
        <v>54</v>
      </c>
      <c r="G2708" s="2" t="s">
        <v>443</v>
      </c>
      <c r="H2708" s="2" t="s">
        <v>377</v>
      </c>
      <c r="I2708" s="2">
        <v>48</v>
      </c>
      <c r="J2708" s="2">
        <v>0.82426778242677812</v>
      </c>
      <c r="K2708" s="2">
        <v>0.79757085020242913</v>
      </c>
      <c r="L2708" s="2">
        <v>0.8528138528138528</v>
      </c>
      <c r="M2708" s="2" t="s">
        <v>74</v>
      </c>
      <c r="N2708" s="2" t="s">
        <v>5972</v>
      </c>
      <c r="O2708" s="2" t="s">
        <v>5973</v>
      </c>
      <c r="P2708" s="2">
        <v>3.4</v>
      </c>
    </row>
    <row r="2709" spans="1:16" ht="15.75" customHeight="1" x14ac:dyDescent="0.25">
      <c r="A2709" s="2" t="s">
        <v>19</v>
      </c>
      <c r="B2709" s="2" t="s">
        <v>94</v>
      </c>
      <c r="C2709" s="2" t="s">
        <v>96</v>
      </c>
      <c r="D2709" s="2" t="s">
        <v>364</v>
      </c>
      <c r="E2709" s="2" t="s">
        <v>412</v>
      </c>
      <c r="F2709" s="2" t="s">
        <v>54</v>
      </c>
      <c r="G2709" s="2" t="s">
        <v>448</v>
      </c>
      <c r="H2709" s="2" t="s">
        <v>377</v>
      </c>
      <c r="I2709" s="2">
        <v>49</v>
      </c>
      <c r="J2709" s="2">
        <v>0.80331262939958581</v>
      </c>
      <c r="K2709" s="2">
        <v>0.76984126984126988</v>
      </c>
      <c r="L2709" s="2">
        <v>0.83982683982683981</v>
      </c>
      <c r="M2709" s="2" t="s">
        <v>74</v>
      </c>
      <c r="N2709" s="2" t="s">
        <v>5974</v>
      </c>
      <c r="O2709" s="2" t="s">
        <v>5975</v>
      </c>
      <c r="P2709" s="2">
        <v>2.8</v>
      </c>
    </row>
    <row r="2710" spans="1:16" ht="15.75" customHeight="1" x14ac:dyDescent="0.25">
      <c r="A2710" s="2" t="s">
        <v>19</v>
      </c>
      <c r="B2710" s="2" t="s">
        <v>94</v>
      </c>
      <c r="C2710" s="2" t="s">
        <v>96</v>
      </c>
      <c r="D2710" s="2" t="s">
        <v>364</v>
      </c>
      <c r="E2710" s="2" t="s">
        <v>412</v>
      </c>
      <c r="F2710" s="2" t="s">
        <v>54</v>
      </c>
      <c r="G2710" s="2" t="s">
        <v>453</v>
      </c>
      <c r="H2710" s="2" t="s">
        <v>377</v>
      </c>
      <c r="I2710" s="2">
        <v>50</v>
      </c>
      <c r="J2710" s="2">
        <v>0.80842105263157893</v>
      </c>
      <c r="K2710" s="2">
        <v>0.78688524590163933</v>
      </c>
      <c r="L2710" s="2">
        <v>0.83116883116883122</v>
      </c>
      <c r="M2710" s="2" t="s">
        <v>74</v>
      </c>
      <c r="N2710" s="2" t="s">
        <v>5976</v>
      </c>
      <c r="O2710" s="2" t="s">
        <v>5977</v>
      </c>
      <c r="P2710" s="2">
        <v>4.3</v>
      </c>
    </row>
    <row r="2711" spans="1:16" ht="15.75" customHeight="1" x14ac:dyDescent="0.25">
      <c r="A2711" s="2" t="s">
        <v>19</v>
      </c>
      <c r="B2711" s="2" t="s">
        <v>94</v>
      </c>
      <c r="C2711" s="2" t="s">
        <v>96</v>
      </c>
      <c r="D2711" s="2" t="s">
        <v>364</v>
      </c>
      <c r="E2711" s="2" t="s">
        <v>412</v>
      </c>
      <c r="F2711" s="2" t="s">
        <v>54</v>
      </c>
      <c r="G2711" s="2" t="s">
        <v>458</v>
      </c>
      <c r="H2711" s="2" t="s">
        <v>377</v>
      </c>
      <c r="I2711" s="2">
        <v>51</v>
      </c>
      <c r="J2711" s="2">
        <v>0.82526315789473692</v>
      </c>
      <c r="K2711" s="2">
        <v>0.80327868852459017</v>
      </c>
      <c r="L2711" s="2">
        <v>0.84848484848484851</v>
      </c>
      <c r="M2711" s="2" t="s">
        <v>74</v>
      </c>
      <c r="N2711" s="2" t="s">
        <v>5978</v>
      </c>
      <c r="O2711" s="2" t="s">
        <v>5979</v>
      </c>
      <c r="P2711" s="2">
        <v>2.9</v>
      </c>
    </row>
    <row r="2712" spans="1:16" ht="15.75" customHeight="1" x14ac:dyDescent="0.25">
      <c r="A2712" s="2" t="s">
        <v>19</v>
      </c>
      <c r="B2712" s="2" t="s">
        <v>94</v>
      </c>
      <c r="C2712" s="2" t="s">
        <v>96</v>
      </c>
      <c r="D2712" s="2" t="s">
        <v>364</v>
      </c>
      <c r="E2712" s="2" t="s">
        <v>412</v>
      </c>
      <c r="F2712" s="2" t="s">
        <v>54</v>
      </c>
      <c r="G2712" s="2" t="s">
        <v>463</v>
      </c>
      <c r="H2712" s="2" t="s">
        <v>377</v>
      </c>
      <c r="I2712" s="2">
        <v>52</v>
      </c>
      <c r="J2712" s="2">
        <v>0.81512605042016806</v>
      </c>
      <c r="K2712" s="2">
        <v>0.7918367346938775</v>
      </c>
      <c r="L2712" s="2">
        <v>0.83982683982683981</v>
      </c>
      <c r="M2712" s="2" t="s">
        <v>74</v>
      </c>
      <c r="N2712" s="2" t="s">
        <v>5980</v>
      </c>
      <c r="O2712" s="2" t="s">
        <v>5981</v>
      </c>
      <c r="P2712" s="2">
        <v>2.8</v>
      </c>
    </row>
    <row r="2713" spans="1:16" ht="15.75" customHeight="1" x14ac:dyDescent="0.25">
      <c r="A2713" s="2" t="s">
        <v>19</v>
      </c>
      <c r="B2713" s="2" t="s">
        <v>94</v>
      </c>
      <c r="C2713" s="2" t="s">
        <v>96</v>
      </c>
      <c r="D2713" s="2" t="s">
        <v>364</v>
      </c>
      <c r="E2713" s="2" t="s">
        <v>412</v>
      </c>
      <c r="F2713" s="2" t="s">
        <v>54</v>
      </c>
      <c r="G2713" s="2" t="s">
        <v>468</v>
      </c>
      <c r="H2713" s="2" t="s">
        <v>377</v>
      </c>
      <c r="I2713" s="2">
        <v>53</v>
      </c>
      <c r="J2713" s="2">
        <v>0.83507306889352817</v>
      </c>
      <c r="K2713" s="2">
        <v>0.80645161290322576</v>
      </c>
      <c r="L2713" s="2">
        <v>0.86580086580086579</v>
      </c>
      <c r="M2713" s="2" t="s">
        <v>74</v>
      </c>
      <c r="N2713" s="2" t="s">
        <v>5982</v>
      </c>
      <c r="O2713" s="2" t="s">
        <v>5983</v>
      </c>
      <c r="P2713" s="2">
        <v>3.3</v>
      </c>
    </row>
    <row r="2714" spans="1:16" ht="15.75" customHeight="1" x14ac:dyDescent="0.25">
      <c r="A2714" s="2" t="s">
        <v>19</v>
      </c>
      <c r="B2714" s="2" t="s">
        <v>94</v>
      </c>
      <c r="C2714" s="2" t="s">
        <v>96</v>
      </c>
      <c r="D2714" s="2" t="s">
        <v>364</v>
      </c>
      <c r="E2714" s="2" t="s">
        <v>412</v>
      </c>
      <c r="F2714" s="2" t="s">
        <v>54</v>
      </c>
      <c r="G2714" s="2" t="s">
        <v>473</v>
      </c>
      <c r="H2714" s="2" t="s">
        <v>377</v>
      </c>
      <c r="I2714" s="2">
        <v>54</v>
      </c>
      <c r="J2714" s="2">
        <v>0.83817427385892107</v>
      </c>
      <c r="K2714" s="2">
        <v>0.80478087649402386</v>
      </c>
      <c r="L2714" s="2">
        <v>0.87445887445887449</v>
      </c>
      <c r="M2714" s="2" t="s">
        <v>74</v>
      </c>
      <c r="N2714" s="2" t="s">
        <v>5984</v>
      </c>
      <c r="O2714" s="2" t="s">
        <v>5985</v>
      </c>
      <c r="P2714" s="2">
        <v>2.9</v>
      </c>
    </row>
    <row r="2715" spans="1:16" ht="15.75" customHeight="1" x14ac:dyDescent="0.25">
      <c r="A2715" s="2" t="s">
        <v>19</v>
      </c>
      <c r="B2715" s="2" t="s">
        <v>94</v>
      </c>
      <c r="C2715" s="2" t="s">
        <v>96</v>
      </c>
      <c r="D2715" s="2" t="s">
        <v>364</v>
      </c>
      <c r="E2715" s="2" t="s">
        <v>412</v>
      </c>
      <c r="F2715" s="2" t="s">
        <v>54</v>
      </c>
      <c r="G2715" s="2" t="s">
        <v>478</v>
      </c>
      <c r="H2715" s="2" t="s">
        <v>377</v>
      </c>
      <c r="I2715" s="2">
        <v>55</v>
      </c>
      <c r="J2715" s="2">
        <v>0.83682008368200833</v>
      </c>
      <c r="K2715" s="2">
        <v>0.80971659919028338</v>
      </c>
      <c r="L2715" s="2">
        <v>0.86580086580086579</v>
      </c>
      <c r="M2715" s="2" t="s">
        <v>74</v>
      </c>
      <c r="N2715" s="2" t="s">
        <v>5986</v>
      </c>
      <c r="O2715" s="2" t="s">
        <v>5987</v>
      </c>
      <c r="P2715" s="2">
        <v>3.3</v>
      </c>
    </row>
    <row r="2716" spans="1:16" ht="15.75" customHeight="1" x14ac:dyDescent="0.25">
      <c r="A2716" s="2" t="s">
        <v>19</v>
      </c>
      <c r="B2716" s="2" t="s">
        <v>94</v>
      </c>
      <c r="C2716" s="2" t="s">
        <v>96</v>
      </c>
      <c r="D2716" s="2" t="s">
        <v>364</v>
      </c>
      <c r="E2716" s="2" t="s">
        <v>412</v>
      </c>
      <c r="F2716" s="2" t="s">
        <v>54</v>
      </c>
      <c r="G2716" s="2" t="s">
        <v>483</v>
      </c>
      <c r="H2716" s="2" t="s">
        <v>377</v>
      </c>
      <c r="I2716" s="2">
        <v>56</v>
      </c>
      <c r="J2716" s="2">
        <v>0.82845188284518834</v>
      </c>
      <c r="K2716" s="2">
        <v>0.80161943319838058</v>
      </c>
      <c r="L2716" s="2">
        <v>0.8571428571428571</v>
      </c>
      <c r="M2716" s="2" t="s">
        <v>74</v>
      </c>
      <c r="N2716" s="2" t="s">
        <v>5988</v>
      </c>
      <c r="O2716" s="2" t="s">
        <v>5989</v>
      </c>
      <c r="P2716" s="2">
        <v>2.9</v>
      </c>
    </row>
    <row r="2717" spans="1:16" ht="15.75" customHeight="1" x14ac:dyDescent="0.25">
      <c r="A2717" s="2" t="s">
        <v>19</v>
      </c>
      <c r="B2717" s="2" t="s">
        <v>94</v>
      </c>
      <c r="C2717" s="2" t="s">
        <v>96</v>
      </c>
      <c r="D2717" s="2" t="s">
        <v>364</v>
      </c>
      <c r="E2717" s="2" t="s">
        <v>412</v>
      </c>
      <c r="F2717" s="2" t="s">
        <v>54</v>
      </c>
      <c r="G2717" s="2" t="s">
        <v>488</v>
      </c>
      <c r="H2717" s="2" t="s">
        <v>377</v>
      </c>
      <c r="I2717" s="2">
        <v>57</v>
      </c>
      <c r="J2717" s="2">
        <v>0.83229813664596264</v>
      </c>
      <c r="K2717" s="2">
        <v>0.79761904761904767</v>
      </c>
      <c r="L2717" s="2">
        <v>0.87012987012987009</v>
      </c>
      <c r="M2717" s="2" t="s">
        <v>74</v>
      </c>
      <c r="N2717" s="2" t="s">
        <v>5990</v>
      </c>
      <c r="O2717" s="2" t="s">
        <v>5991</v>
      </c>
      <c r="P2717" s="2">
        <v>3.3</v>
      </c>
    </row>
    <row r="2718" spans="1:16" ht="15.75" customHeight="1" x14ac:dyDescent="0.25">
      <c r="A2718" s="2" t="s">
        <v>19</v>
      </c>
      <c r="B2718" s="2" t="s">
        <v>94</v>
      </c>
      <c r="C2718" s="2" t="s">
        <v>96</v>
      </c>
      <c r="D2718" s="2" t="s">
        <v>364</v>
      </c>
      <c r="E2718" s="2" t="s">
        <v>412</v>
      </c>
      <c r="F2718" s="2" t="s">
        <v>54</v>
      </c>
      <c r="G2718" s="2" t="s">
        <v>493</v>
      </c>
      <c r="H2718" s="2" t="s">
        <v>377</v>
      </c>
      <c r="I2718" s="2">
        <v>58</v>
      </c>
      <c r="J2718" s="2">
        <v>0.83539094650205759</v>
      </c>
      <c r="K2718" s="2">
        <v>0.79607843137254897</v>
      </c>
      <c r="L2718" s="2">
        <v>0.87878787878787878</v>
      </c>
      <c r="M2718" s="2" t="s">
        <v>74</v>
      </c>
      <c r="N2718" s="2" t="s">
        <v>5992</v>
      </c>
      <c r="O2718" s="2" t="s">
        <v>5993</v>
      </c>
      <c r="P2718" s="2">
        <v>2.8</v>
      </c>
    </row>
    <row r="2719" spans="1:16" ht="15.75" customHeight="1" x14ac:dyDescent="0.25">
      <c r="A2719" s="2" t="s">
        <v>19</v>
      </c>
      <c r="B2719" s="2" t="s">
        <v>94</v>
      </c>
      <c r="C2719" s="2" t="s">
        <v>96</v>
      </c>
      <c r="D2719" s="2" t="s">
        <v>364</v>
      </c>
      <c r="E2719" s="2" t="s">
        <v>412</v>
      </c>
      <c r="F2719" s="2" t="s">
        <v>54</v>
      </c>
      <c r="G2719" s="2" t="s">
        <v>498</v>
      </c>
      <c r="H2719" s="2" t="s">
        <v>377</v>
      </c>
      <c r="I2719" s="2">
        <v>59</v>
      </c>
      <c r="J2719" s="2">
        <v>0.81761006289308169</v>
      </c>
      <c r="K2719" s="2">
        <v>0.79268292682926833</v>
      </c>
      <c r="L2719" s="2">
        <v>0.8441558441558441</v>
      </c>
      <c r="M2719" s="2" t="s">
        <v>74</v>
      </c>
      <c r="N2719" s="2" t="s">
        <v>5994</v>
      </c>
      <c r="O2719" s="2" t="s">
        <v>5995</v>
      </c>
      <c r="P2719" s="2">
        <v>2.8</v>
      </c>
    </row>
    <row r="2720" spans="1:16" ht="15.75" customHeight="1" x14ac:dyDescent="0.25">
      <c r="A2720" s="2" t="s">
        <v>19</v>
      </c>
      <c r="B2720" s="2" t="s">
        <v>94</v>
      </c>
      <c r="C2720" s="2" t="s">
        <v>96</v>
      </c>
      <c r="D2720" s="2" t="s">
        <v>364</v>
      </c>
      <c r="E2720" s="2" t="s">
        <v>412</v>
      </c>
      <c r="F2720" s="2" t="s">
        <v>54</v>
      </c>
      <c r="G2720" s="2" t="s">
        <v>503</v>
      </c>
      <c r="H2720" s="2" t="s">
        <v>377</v>
      </c>
      <c r="I2720" s="2">
        <v>60</v>
      </c>
      <c r="J2720" s="2">
        <v>0.82474226804123718</v>
      </c>
      <c r="K2720" s="2">
        <v>0.78740157480314965</v>
      </c>
      <c r="L2720" s="2">
        <v>0.86580086580086579</v>
      </c>
      <c r="M2720" s="2" t="s">
        <v>74</v>
      </c>
      <c r="N2720" s="2" t="s">
        <v>5996</v>
      </c>
      <c r="O2720" s="2" t="s">
        <v>5997</v>
      </c>
      <c r="P2720" s="2">
        <v>3.7</v>
      </c>
    </row>
    <row r="2721" spans="1:16" ht="15.75" customHeight="1" x14ac:dyDescent="0.25">
      <c r="A2721" s="2" t="s">
        <v>19</v>
      </c>
      <c r="B2721" s="2" t="s">
        <v>94</v>
      </c>
      <c r="C2721" s="2" t="s">
        <v>96</v>
      </c>
      <c r="D2721" s="2" t="s">
        <v>364</v>
      </c>
      <c r="E2721" s="2" t="s">
        <v>412</v>
      </c>
      <c r="F2721" s="2" t="s">
        <v>54</v>
      </c>
      <c r="G2721" s="2" t="s">
        <v>508</v>
      </c>
      <c r="H2721" s="2" t="s">
        <v>377</v>
      </c>
      <c r="I2721" s="2">
        <v>61</v>
      </c>
      <c r="J2721" s="2">
        <v>0.81327800829875518</v>
      </c>
      <c r="K2721" s="2">
        <v>0.78087649402390436</v>
      </c>
      <c r="L2721" s="2">
        <v>0.84848484848484851</v>
      </c>
      <c r="M2721" s="2" t="s">
        <v>74</v>
      </c>
      <c r="N2721" s="2" t="s">
        <v>5998</v>
      </c>
      <c r="O2721" s="2" t="s">
        <v>5999</v>
      </c>
      <c r="P2721" s="2">
        <v>3.3</v>
      </c>
    </row>
    <row r="2722" spans="1:16" ht="15.75" customHeight="1" x14ac:dyDescent="0.25">
      <c r="A2722" s="2" t="s">
        <v>19</v>
      </c>
      <c r="B2722" s="2" t="s">
        <v>94</v>
      </c>
      <c r="C2722" s="2" t="s">
        <v>96</v>
      </c>
      <c r="D2722" s="2" t="s">
        <v>364</v>
      </c>
      <c r="E2722" s="2" t="s">
        <v>513</v>
      </c>
      <c r="F2722" s="2" t="s">
        <v>40</v>
      </c>
      <c r="G2722" s="2" t="s">
        <v>514</v>
      </c>
      <c r="H2722" s="2" t="s">
        <v>372</v>
      </c>
      <c r="I2722" s="2">
        <v>42</v>
      </c>
      <c r="J2722" s="2">
        <v>0.83425414364640882</v>
      </c>
      <c r="K2722" s="2">
        <v>0.79057591623036649</v>
      </c>
      <c r="L2722" s="2">
        <v>0.88304093567251463</v>
      </c>
      <c r="M2722" s="2" t="s">
        <v>74</v>
      </c>
      <c r="N2722" s="2" t="s">
        <v>6000</v>
      </c>
      <c r="O2722" s="2" t="s">
        <v>6001</v>
      </c>
      <c r="P2722" s="2">
        <v>3.1</v>
      </c>
    </row>
    <row r="2723" spans="1:16" ht="15.75" customHeight="1" x14ac:dyDescent="0.25">
      <c r="A2723" s="2" t="s">
        <v>19</v>
      </c>
      <c r="B2723" s="2" t="s">
        <v>94</v>
      </c>
      <c r="C2723" s="2" t="s">
        <v>96</v>
      </c>
      <c r="D2723" s="2" t="s">
        <v>364</v>
      </c>
      <c r="E2723" s="2" t="s">
        <v>513</v>
      </c>
      <c r="F2723" s="2" t="s">
        <v>40</v>
      </c>
      <c r="G2723" s="2" t="s">
        <v>519</v>
      </c>
      <c r="H2723" s="2" t="s">
        <v>372</v>
      </c>
      <c r="I2723" s="2">
        <v>43</v>
      </c>
      <c r="J2723" s="2">
        <v>0.83695652173913049</v>
      </c>
      <c r="K2723" s="2">
        <v>0.78172588832487311</v>
      </c>
      <c r="L2723" s="2">
        <v>0.90058479532163738</v>
      </c>
      <c r="M2723" s="2" t="s">
        <v>74</v>
      </c>
      <c r="N2723" s="2" t="s">
        <v>6002</v>
      </c>
      <c r="O2723" s="2" t="s">
        <v>6003</v>
      </c>
      <c r="P2723" s="2">
        <v>3.7</v>
      </c>
    </row>
    <row r="2724" spans="1:16" ht="15.75" customHeight="1" x14ac:dyDescent="0.25">
      <c r="A2724" s="2" t="s">
        <v>19</v>
      </c>
      <c r="B2724" s="2" t="s">
        <v>94</v>
      </c>
      <c r="C2724" s="2" t="s">
        <v>96</v>
      </c>
      <c r="D2724" s="2" t="s">
        <v>364</v>
      </c>
      <c r="E2724" s="2" t="s">
        <v>513</v>
      </c>
      <c r="F2724" s="2" t="s">
        <v>40</v>
      </c>
      <c r="G2724" s="2" t="s">
        <v>524</v>
      </c>
      <c r="H2724" s="2" t="s">
        <v>372</v>
      </c>
      <c r="I2724" s="2">
        <v>44</v>
      </c>
      <c r="J2724" s="2">
        <v>0.83060109289617501</v>
      </c>
      <c r="K2724" s="2">
        <v>0.77948717948717949</v>
      </c>
      <c r="L2724" s="2">
        <v>0.88888888888888884</v>
      </c>
      <c r="M2724" s="2" t="s">
        <v>74</v>
      </c>
      <c r="N2724" s="2" t="s">
        <v>6004</v>
      </c>
      <c r="O2724" s="2" t="s">
        <v>6005</v>
      </c>
      <c r="P2724" s="2">
        <v>3.1</v>
      </c>
    </row>
    <row r="2725" spans="1:16" ht="15.75" customHeight="1" x14ac:dyDescent="0.25">
      <c r="A2725" s="2" t="s">
        <v>19</v>
      </c>
      <c r="B2725" s="2" t="s">
        <v>94</v>
      </c>
      <c r="C2725" s="2" t="s">
        <v>96</v>
      </c>
      <c r="D2725" s="2" t="s">
        <v>364</v>
      </c>
      <c r="E2725" s="2" t="s">
        <v>513</v>
      </c>
      <c r="F2725" s="2" t="s">
        <v>40</v>
      </c>
      <c r="G2725" s="2" t="s">
        <v>529</v>
      </c>
      <c r="H2725" s="2" t="s">
        <v>372</v>
      </c>
      <c r="I2725" s="2">
        <v>45</v>
      </c>
      <c r="J2725" s="2">
        <v>0.84916201117318424</v>
      </c>
      <c r="K2725" s="2">
        <v>0.81283422459893051</v>
      </c>
      <c r="L2725" s="2">
        <v>0.88888888888888884</v>
      </c>
      <c r="M2725" s="2" t="s">
        <v>74</v>
      </c>
      <c r="N2725" s="2" t="s">
        <v>6006</v>
      </c>
      <c r="O2725" s="2" t="s">
        <v>6007</v>
      </c>
      <c r="P2725" s="2">
        <v>3</v>
      </c>
    </row>
    <row r="2726" spans="1:16" ht="15.75" customHeight="1" x14ac:dyDescent="0.25">
      <c r="A2726" s="2" t="s">
        <v>19</v>
      </c>
      <c r="B2726" s="2" t="s">
        <v>94</v>
      </c>
      <c r="C2726" s="2" t="s">
        <v>96</v>
      </c>
      <c r="D2726" s="2" t="s">
        <v>364</v>
      </c>
      <c r="E2726" s="2" t="s">
        <v>513</v>
      </c>
      <c r="F2726" s="2" t="s">
        <v>40</v>
      </c>
      <c r="G2726" s="2" t="s">
        <v>534</v>
      </c>
      <c r="H2726" s="2" t="s">
        <v>372</v>
      </c>
      <c r="I2726" s="2">
        <v>46</v>
      </c>
      <c r="J2726" s="2">
        <v>0.84153005464480868</v>
      </c>
      <c r="K2726" s="2">
        <v>0.78974358974358971</v>
      </c>
      <c r="L2726" s="2">
        <v>0.90058479532163738</v>
      </c>
      <c r="M2726" s="2" t="s">
        <v>74</v>
      </c>
      <c r="N2726" s="2" t="s">
        <v>6008</v>
      </c>
      <c r="O2726" s="2" t="s">
        <v>6009</v>
      </c>
      <c r="P2726" s="2">
        <v>3.7</v>
      </c>
    </row>
    <row r="2727" spans="1:16" ht="15.75" customHeight="1" x14ac:dyDescent="0.25">
      <c r="A2727" s="2" t="s">
        <v>19</v>
      </c>
      <c r="B2727" s="2" t="s">
        <v>94</v>
      </c>
      <c r="C2727" s="2" t="s">
        <v>96</v>
      </c>
      <c r="D2727" s="2" t="s">
        <v>364</v>
      </c>
      <c r="E2727" s="2" t="s">
        <v>513</v>
      </c>
      <c r="F2727" s="2" t="s">
        <v>40</v>
      </c>
      <c r="G2727" s="2" t="s">
        <v>539</v>
      </c>
      <c r="H2727" s="2" t="s">
        <v>372</v>
      </c>
      <c r="I2727" s="2">
        <v>47</v>
      </c>
      <c r="J2727" s="2">
        <v>0.83243243243243248</v>
      </c>
      <c r="K2727" s="2">
        <v>0.77386934673366836</v>
      </c>
      <c r="L2727" s="2">
        <v>0.90058479532163738</v>
      </c>
      <c r="M2727" s="2" t="s">
        <v>74</v>
      </c>
      <c r="N2727" s="2" t="s">
        <v>6010</v>
      </c>
      <c r="O2727" s="2" t="s">
        <v>6011</v>
      </c>
      <c r="P2727" s="2">
        <v>3.2</v>
      </c>
    </row>
    <row r="2728" spans="1:16" ht="15.75" customHeight="1" x14ac:dyDescent="0.25">
      <c r="A2728" s="2" t="s">
        <v>19</v>
      </c>
      <c r="B2728" s="2" t="s">
        <v>94</v>
      </c>
      <c r="C2728" s="2" t="s">
        <v>96</v>
      </c>
      <c r="D2728" s="2" t="s">
        <v>364</v>
      </c>
      <c r="E2728" s="2" t="s">
        <v>513</v>
      </c>
      <c r="F2728" s="2" t="s">
        <v>40</v>
      </c>
      <c r="G2728" s="2" t="s">
        <v>555</v>
      </c>
      <c r="H2728" s="2" t="s">
        <v>372</v>
      </c>
      <c r="I2728" s="2">
        <v>48</v>
      </c>
      <c r="J2728" s="2">
        <v>0.83425414364640882</v>
      </c>
      <c r="K2728" s="2">
        <v>0.79057591623036649</v>
      </c>
      <c r="L2728" s="2">
        <v>0.88304093567251463</v>
      </c>
      <c r="M2728" s="2" t="s">
        <v>74</v>
      </c>
      <c r="N2728" s="2" t="s">
        <v>6012</v>
      </c>
      <c r="O2728" s="2" t="s">
        <v>6013</v>
      </c>
      <c r="P2728" s="2">
        <v>3.1</v>
      </c>
    </row>
    <row r="2729" spans="1:16" ht="15.75" customHeight="1" x14ac:dyDescent="0.25">
      <c r="A2729" s="2" t="s">
        <v>19</v>
      </c>
      <c r="B2729" s="2" t="s">
        <v>94</v>
      </c>
      <c r="C2729" s="2" t="s">
        <v>96</v>
      </c>
      <c r="D2729" s="2" t="s">
        <v>364</v>
      </c>
      <c r="E2729" s="2" t="s">
        <v>513</v>
      </c>
      <c r="F2729" s="2" t="s">
        <v>40</v>
      </c>
      <c r="G2729" s="2" t="s">
        <v>575</v>
      </c>
      <c r="H2729" s="2" t="s">
        <v>372</v>
      </c>
      <c r="I2729" s="2">
        <v>49</v>
      </c>
      <c r="J2729" s="2">
        <v>0.82162162162162156</v>
      </c>
      <c r="K2729" s="2">
        <v>0.76381909547738691</v>
      </c>
      <c r="L2729" s="2">
        <v>0.88888888888888884</v>
      </c>
      <c r="M2729" s="2" t="s">
        <v>74</v>
      </c>
      <c r="N2729" s="2" t="s">
        <v>6014</v>
      </c>
      <c r="O2729" s="2" t="s">
        <v>6015</v>
      </c>
      <c r="P2729" s="2">
        <v>3.5</v>
      </c>
    </row>
    <row r="2730" spans="1:16" ht="15.75" customHeight="1" x14ac:dyDescent="0.25">
      <c r="A2730" s="2" t="s">
        <v>19</v>
      </c>
      <c r="B2730" s="2" t="s">
        <v>94</v>
      </c>
      <c r="C2730" s="2" t="s">
        <v>96</v>
      </c>
      <c r="D2730" s="2" t="s">
        <v>364</v>
      </c>
      <c r="E2730" s="2" t="s">
        <v>513</v>
      </c>
      <c r="F2730" s="2" t="s">
        <v>40</v>
      </c>
      <c r="G2730" s="2" t="s">
        <v>589</v>
      </c>
      <c r="H2730" s="2" t="s">
        <v>372</v>
      </c>
      <c r="I2730" s="2">
        <v>50</v>
      </c>
      <c r="J2730" s="2">
        <v>0.83060109289617501</v>
      </c>
      <c r="K2730" s="2">
        <v>0.77948717948717949</v>
      </c>
      <c r="L2730" s="2">
        <v>0.88888888888888884</v>
      </c>
      <c r="M2730" s="2" t="s">
        <v>74</v>
      </c>
      <c r="N2730" s="2" t="s">
        <v>6016</v>
      </c>
      <c r="O2730" s="2" t="s">
        <v>6017</v>
      </c>
      <c r="P2730" s="2">
        <v>3.1</v>
      </c>
    </row>
    <row r="2731" spans="1:16" ht="15.75" customHeight="1" x14ac:dyDescent="0.25">
      <c r="A2731" s="2" t="s">
        <v>19</v>
      </c>
      <c r="B2731" s="2" t="s">
        <v>94</v>
      </c>
      <c r="C2731" s="2" t="s">
        <v>96</v>
      </c>
      <c r="D2731" s="2" t="s">
        <v>364</v>
      </c>
      <c r="E2731" s="2" t="s">
        <v>513</v>
      </c>
      <c r="F2731" s="2" t="s">
        <v>40</v>
      </c>
      <c r="G2731" s="2" t="s">
        <v>603</v>
      </c>
      <c r="H2731" s="2" t="s">
        <v>372</v>
      </c>
      <c r="I2731" s="2">
        <v>51</v>
      </c>
      <c r="J2731" s="2">
        <v>0.84297520661157022</v>
      </c>
      <c r="K2731" s="2">
        <v>0.796875</v>
      </c>
      <c r="L2731" s="2">
        <v>0.89473684210526316</v>
      </c>
      <c r="M2731" s="2" t="s">
        <v>74</v>
      </c>
      <c r="N2731" s="2" t="s">
        <v>6018</v>
      </c>
      <c r="O2731" s="2" t="s">
        <v>6019</v>
      </c>
      <c r="P2731" s="2">
        <v>3.1</v>
      </c>
    </row>
    <row r="2732" spans="1:16" ht="15.75" customHeight="1" x14ac:dyDescent="0.25">
      <c r="A2732" s="2" t="s">
        <v>19</v>
      </c>
      <c r="B2732" s="2" t="s">
        <v>94</v>
      </c>
      <c r="C2732" s="2" t="s">
        <v>96</v>
      </c>
      <c r="D2732" s="2" t="s">
        <v>364</v>
      </c>
      <c r="E2732" s="2" t="s">
        <v>513</v>
      </c>
      <c r="F2732" s="2" t="s">
        <v>40</v>
      </c>
      <c r="G2732" s="2" t="s">
        <v>622</v>
      </c>
      <c r="H2732" s="2" t="s">
        <v>372</v>
      </c>
      <c r="I2732" s="2">
        <v>52</v>
      </c>
      <c r="J2732" s="2">
        <v>0.84615384615384603</v>
      </c>
      <c r="K2732" s="2">
        <v>0.79792746113989632</v>
      </c>
      <c r="L2732" s="2">
        <v>0.90058479532163738</v>
      </c>
      <c r="M2732" s="2" t="s">
        <v>74</v>
      </c>
      <c r="N2732" s="2" t="s">
        <v>6020</v>
      </c>
      <c r="O2732" s="2" t="s">
        <v>6021</v>
      </c>
      <c r="P2732" s="2">
        <v>3.1</v>
      </c>
    </row>
    <row r="2733" spans="1:16" ht="15.75" customHeight="1" x14ac:dyDescent="0.25">
      <c r="A2733" s="2" t="s">
        <v>19</v>
      </c>
      <c r="B2733" s="2" t="s">
        <v>94</v>
      </c>
      <c r="C2733" s="2" t="s">
        <v>96</v>
      </c>
      <c r="D2733" s="2" t="s">
        <v>364</v>
      </c>
      <c r="E2733" s="2" t="s">
        <v>513</v>
      </c>
      <c r="F2733" s="2" t="s">
        <v>40</v>
      </c>
      <c r="G2733" s="2" t="s">
        <v>643</v>
      </c>
      <c r="H2733" s="2" t="s">
        <v>372</v>
      </c>
      <c r="I2733" s="2">
        <v>53</v>
      </c>
      <c r="J2733" s="2">
        <v>0.84239130434782605</v>
      </c>
      <c r="K2733" s="2">
        <v>0.78680203045685282</v>
      </c>
      <c r="L2733" s="2">
        <v>0.9064327485380117</v>
      </c>
      <c r="M2733" s="2" t="s">
        <v>74</v>
      </c>
      <c r="N2733" s="2" t="s">
        <v>6022</v>
      </c>
      <c r="O2733" s="2" t="s">
        <v>6023</v>
      </c>
      <c r="P2733" s="2">
        <v>4</v>
      </c>
    </row>
    <row r="2734" spans="1:16" ht="15.75" customHeight="1" x14ac:dyDescent="0.25">
      <c r="A2734" s="2" t="s">
        <v>19</v>
      </c>
      <c r="B2734" s="2" t="s">
        <v>94</v>
      </c>
      <c r="C2734" s="2" t="s">
        <v>96</v>
      </c>
      <c r="D2734" s="2" t="s">
        <v>364</v>
      </c>
      <c r="E2734" s="2" t="s">
        <v>513</v>
      </c>
      <c r="F2734" s="2" t="s">
        <v>40</v>
      </c>
      <c r="G2734" s="2" t="s">
        <v>660</v>
      </c>
      <c r="H2734" s="2" t="s">
        <v>372</v>
      </c>
      <c r="I2734" s="2">
        <v>54</v>
      </c>
      <c r="J2734" s="2">
        <v>0.83378746594005448</v>
      </c>
      <c r="K2734" s="2">
        <v>0.78061224489795922</v>
      </c>
      <c r="L2734" s="2">
        <v>0.89473684210526316</v>
      </c>
      <c r="M2734" s="2" t="s">
        <v>74</v>
      </c>
      <c r="N2734" s="2" t="s">
        <v>6024</v>
      </c>
      <c r="O2734" s="2" t="s">
        <v>6025</v>
      </c>
      <c r="P2734" s="2">
        <v>3.2</v>
      </c>
    </row>
    <row r="2735" spans="1:16" ht="15.75" customHeight="1" x14ac:dyDescent="0.25">
      <c r="A2735" s="2" t="s">
        <v>19</v>
      </c>
      <c r="B2735" s="2" t="s">
        <v>94</v>
      </c>
      <c r="C2735" s="2" t="s">
        <v>96</v>
      </c>
      <c r="D2735" s="2" t="s">
        <v>364</v>
      </c>
      <c r="E2735" s="2" t="s">
        <v>513</v>
      </c>
      <c r="F2735" s="2" t="s">
        <v>40</v>
      </c>
      <c r="G2735" s="2" t="s">
        <v>665</v>
      </c>
      <c r="H2735" s="2" t="s">
        <v>372</v>
      </c>
      <c r="I2735" s="2">
        <v>55</v>
      </c>
      <c r="J2735" s="2">
        <v>0.86187845303867394</v>
      </c>
      <c r="K2735" s="2">
        <v>0.81675392670157065</v>
      </c>
      <c r="L2735" s="2">
        <v>0.91228070175438591</v>
      </c>
      <c r="M2735" s="2" t="s">
        <v>74</v>
      </c>
      <c r="N2735" s="2" t="s">
        <v>6026</v>
      </c>
      <c r="O2735" s="2" t="s">
        <v>6027</v>
      </c>
      <c r="P2735" s="2">
        <v>3.7</v>
      </c>
    </row>
    <row r="2736" spans="1:16" ht="15.75" customHeight="1" x14ac:dyDescent="0.25">
      <c r="A2736" s="2" t="s">
        <v>19</v>
      </c>
      <c r="B2736" s="2" t="s">
        <v>94</v>
      </c>
      <c r="C2736" s="2" t="s">
        <v>96</v>
      </c>
      <c r="D2736" s="2" t="s">
        <v>364</v>
      </c>
      <c r="E2736" s="2" t="s">
        <v>513</v>
      </c>
      <c r="F2736" s="2" t="s">
        <v>40</v>
      </c>
      <c r="G2736" s="2" t="s">
        <v>670</v>
      </c>
      <c r="H2736" s="2" t="s">
        <v>372</v>
      </c>
      <c r="I2736" s="2">
        <v>56</v>
      </c>
      <c r="J2736" s="2">
        <v>0.84679665738161547</v>
      </c>
      <c r="K2736" s="2">
        <v>0.80851063829787229</v>
      </c>
      <c r="L2736" s="2">
        <v>0.88888888888888884</v>
      </c>
      <c r="M2736" s="2" t="s">
        <v>74</v>
      </c>
      <c r="N2736" s="2" t="s">
        <v>6028</v>
      </c>
      <c r="O2736" s="2" t="s">
        <v>6029</v>
      </c>
      <c r="P2736" s="2">
        <v>3.2</v>
      </c>
    </row>
    <row r="2737" spans="1:16" ht="15.75" customHeight="1" x14ac:dyDescent="0.25">
      <c r="A2737" s="2" t="s">
        <v>19</v>
      </c>
      <c r="B2737" s="2" t="s">
        <v>94</v>
      </c>
      <c r="C2737" s="2" t="s">
        <v>96</v>
      </c>
      <c r="D2737" s="2" t="s">
        <v>364</v>
      </c>
      <c r="E2737" s="2" t="s">
        <v>513</v>
      </c>
      <c r="F2737" s="2" t="s">
        <v>40</v>
      </c>
      <c r="G2737" s="2" t="s">
        <v>675</v>
      </c>
      <c r="H2737" s="2" t="s">
        <v>372</v>
      </c>
      <c r="I2737" s="2">
        <v>57</v>
      </c>
      <c r="J2737" s="2">
        <v>0.82320441988950266</v>
      </c>
      <c r="K2737" s="2">
        <v>0.78010471204188481</v>
      </c>
      <c r="L2737" s="2">
        <v>0.87134502923976609</v>
      </c>
      <c r="M2737" s="2" t="s">
        <v>74</v>
      </c>
      <c r="N2737" s="2" t="s">
        <v>6030</v>
      </c>
      <c r="O2737" s="2" t="s">
        <v>6031</v>
      </c>
      <c r="P2737" s="2">
        <v>3.1</v>
      </c>
    </row>
    <row r="2738" spans="1:16" ht="15.75" customHeight="1" x14ac:dyDescent="0.25">
      <c r="A2738" s="2" t="s">
        <v>19</v>
      </c>
      <c r="B2738" s="2" t="s">
        <v>94</v>
      </c>
      <c r="C2738" s="2" t="s">
        <v>96</v>
      </c>
      <c r="D2738" s="2" t="s">
        <v>364</v>
      </c>
      <c r="E2738" s="2" t="s">
        <v>513</v>
      </c>
      <c r="F2738" s="2" t="s">
        <v>40</v>
      </c>
      <c r="G2738" s="2" t="s">
        <v>680</v>
      </c>
      <c r="H2738" s="2" t="s">
        <v>372</v>
      </c>
      <c r="I2738" s="2">
        <v>58</v>
      </c>
      <c r="J2738" s="2">
        <v>0.82513661202185784</v>
      </c>
      <c r="K2738" s="2">
        <v>0.77435897435897438</v>
      </c>
      <c r="L2738" s="2">
        <v>0.88304093567251463</v>
      </c>
      <c r="M2738" s="2" t="s">
        <v>74</v>
      </c>
      <c r="N2738" s="2" t="s">
        <v>6032</v>
      </c>
      <c r="O2738" s="2" t="s">
        <v>6033</v>
      </c>
      <c r="P2738" s="2">
        <v>3.2</v>
      </c>
    </row>
    <row r="2739" spans="1:16" ht="15.75" customHeight="1" x14ac:dyDescent="0.25">
      <c r="A2739" s="2" t="s">
        <v>19</v>
      </c>
      <c r="B2739" s="2" t="s">
        <v>94</v>
      </c>
      <c r="C2739" s="2" t="s">
        <v>96</v>
      </c>
      <c r="D2739" s="2" t="s">
        <v>364</v>
      </c>
      <c r="E2739" s="2" t="s">
        <v>513</v>
      </c>
      <c r="F2739" s="2" t="s">
        <v>40</v>
      </c>
      <c r="G2739" s="2" t="s">
        <v>685</v>
      </c>
      <c r="H2739" s="2" t="s">
        <v>372</v>
      </c>
      <c r="I2739" s="2">
        <v>59</v>
      </c>
      <c r="J2739" s="2">
        <v>0.82833787465940045</v>
      </c>
      <c r="K2739" s="2">
        <v>0.77551020408163263</v>
      </c>
      <c r="L2739" s="2">
        <v>0.88888888888888884</v>
      </c>
      <c r="M2739" s="2" t="s">
        <v>74</v>
      </c>
      <c r="N2739" s="2" t="s">
        <v>6034</v>
      </c>
      <c r="O2739" s="2" t="s">
        <v>6035</v>
      </c>
      <c r="P2739" s="2">
        <v>3.6</v>
      </c>
    </row>
    <row r="2740" spans="1:16" ht="15.75" customHeight="1" x14ac:dyDescent="0.25">
      <c r="A2740" s="2" t="s">
        <v>19</v>
      </c>
      <c r="B2740" s="2" t="s">
        <v>94</v>
      </c>
      <c r="C2740" s="2" t="s">
        <v>96</v>
      </c>
      <c r="D2740" s="2" t="s">
        <v>364</v>
      </c>
      <c r="E2740" s="2" t="s">
        <v>513</v>
      </c>
      <c r="F2740" s="2" t="s">
        <v>40</v>
      </c>
      <c r="G2740" s="2" t="s">
        <v>690</v>
      </c>
      <c r="H2740" s="2" t="s">
        <v>372</v>
      </c>
      <c r="I2740" s="2">
        <v>60</v>
      </c>
      <c r="J2740" s="2">
        <v>0.81300813008130079</v>
      </c>
      <c r="K2740" s="2">
        <v>0.75757575757575757</v>
      </c>
      <c r="L2740" s="2">
        <v>0.8771929824561403</v>
      </c>
      <c r="M2740" s="2" t="s">
        <v>74</v>
      </c>
      <c r="N2740" s="2" t="s">
        <v>6036</v>
      </c>
      <c r="O2740" s="2" t="s">
        <v>6037</v>
      </c>
      <c r="P2740" s="2">
        <v>3.2</v>
      </c>
    </row>
    <row r="2741" spans="1:16" ht="15.75" customHeight="1" x14ac:dyDescent="0.25">
      <c r="A2741" s="2" t="s">
        <v>19</v>
      </c>
      <c r="B2741" s="2" t="s">
        <v>94</v>
      </c>
      <c r="C2741" s="2" t="s">
        <v>96</v>
      </c>
      <c r="D2741" s="2" t="s">
        <v>364</v>
      </c>
      <c r="E2741" s="2" t="s">
        <v>513</v>
      </c>
      <c r="F2741" s="2" t="s">
        <v>40</v>
      </c>
      <c r="G2741" s="2" t="s">
        <v>695</v>
      </c>
      <c r="H2741" s="2" t="s">
        <v>372</v>
      </c>
      <c r="I2741" s="2">
        <v>61</v>
      </c>
      <c r="J2741" s="2">
        <v>0.85000000000000009</v>
      </c>
      <c r="K2741" s="2">
        <v>0.80952380952380953</v>
      </c>
      <c r="L2741" s="2">
        <v>0.89473684210526316</v>
      </c>
      <c r="M2741" s="2" t="s">
        <v>74</v>
      </c>
      <c r="N2741" s="2" t="s">
        <v>6038</v>
      </c>
      <c r="O2741" s="2" t="s">
        <v>6039</v>
      </c>
      <c r="P2741" s="2">
        <v>3.1</v>
      </c>
    </row>
    <row r="2742" spans="1:16" ht="15.75" customHeight="1" x14ac:dyDescent="0.25">
      <c r="A2742" s="2" t="s">
        <v>19</v>
      </c>
      <c r="B2742" s="2" t="s">
        <v>94</v>
      </c>
      <c r="C2742" s="2" t="s">
        <v>96</v>
      </c>
      <c r="D2742" s="2" t="s">
        <v>364</v>
      </c>
      <c r="E2742" s="2" t="s">
        <v>700</v>
      </c>
      <c r="F2742" s="2" t="s">
        <v>47</v>
      </c>
      <c r="G2742" s="2" t="s">
        <v>701</v>
      </c>
      <c r="H2742" s="2" t="s">
        <v>366</v>
      </c>
      <c r="I2742" s="2">
        <v>42</v>
      </c>
      <c r="J2742" s="2">
        <v>0.84120171673819744</v>
      </c>
      <c r="K2742" s="2">
        <v>0.81666666666666665</v>
      </c>
      <c r="L2742" s="2">
        <v>0.86725663716814161</v>
      </c>
      <c r="M2742" s="2" t="s">
        <v>74</v>
      </c>
      <c r="N2742" s="2" t="s">
        <v>6040</v>
      </c>
      <c r="O2742" s="2" t="s">
        <v>6041</v>
      </c>
      <c r="P2742" s="2">
        <v>3.5</v>
      </c>
    </row>
    <row r="2743" spans="1:16" ht="15.75" customHeight="1" x14ac:dyDescent="0.25">
      <c r="A2743" s="2" t="s">
        <v>19</v>
      </c>
      <c r="B2743" s="2" t="s">
        <v>94</v>
      </c>
      <c r="C2743" s="2" t="s">
        <v>96</v>
      </c>
      <c r="D2743" s="2" t="s">
        <v>364</v>
      </c>
      <c r="E2743" s="2" t="s">
        <v>700</v>
      </c>
      <c r="F2743" s="2" t="s">
        <v>47</v>
      </c>
      <c r="G2743" s="2" t="s">
        <v>706</v>
      </c>
      <c r="H2743" s="2" t="s">
        <v>366</v>
      </c>
      <c r="I2743" s="2">
        <v>43</v>
      </c>
      <c r="J2743" s="2">
        <v>0.83690987124463523</v>
      </c>
      <c r="K2743" s="2">
        <v>0.8125</v>
      </c>
      <c r="L2743" s="2">
        <v>0.86283185840707965</v>
      </c>
      <c r="M2743" s="2" t="s">
        <v>74</v>
      </c>
      <c r="N2743" s="2" t="s">
        <v>6042</v>
      </c>
      <c r="O2743" s="2" t="s">
        <v>6043</v>
      </c>
      <c r="P2743" s="2">
        <v>3.2</v>
      </c>
    </row>
    <row r="2744" spans="1:16" ht="15.75" customHeight="1" x14ac:dyDescent="0.25">
      <c r="A2744" s="2" t="s">
        <v>19</v>
      </c>
      <c r="B2744" s="2" t="s">
        <v>94</v>
      </c>
      <c r="C2744" s="2" t="s">
        <v>96</v>
      </c>
      <c r="D2744" s="2" t="s">
        <v>364</v>
      </c>
      <c r="E2744" s="2" t="s">
        <v>700</v>
      </c>
      <c r="F2744" s="2" t="s">
        <v>47</v>
      </c>
      <c r="G2744" s="2" t="s">
        <v>711</v>
      </c>
      <c r="H2744" s="2" t="s">
        <v>366</v>
      </c>
      <c r="I2744" s="2">
        <v>44</v>
      </c>
      <c r="J2744" s="2">
        <v>0.84434968017057577</v>
      </c>
      <c r="K2744" s="2">
        <v>0.81481481481481477</v>
      </c>
      <c r="L2744" s="2">
        <v>0.87610619469026552</v>
      </c>
      <c r="M2744" s="2" t="s">
        <v>74</v>
      </c>
      <c r="N2744" s="2" t="s">
        <v>6044</v>
      </c>
      <c r="O2744" s="2" t="s">
        <v>6045</v>
      </c>
      <c r="P2744" s="2">
        <v>3.2</v>
      </c>
    </row>
    <row r="2745" spans="1:16" ht="15.75" customHeight="1" x14ac:dyDescent="0.25">
      <c r="A2745" s="2" t="s">
        <v>19</v>
      </c>
      <c r="B2745" s="2" t="s">
        <v>94</v>
      </c>
      <c r="C2745" s="2" t="s">
        <v>96</v>
      </c>
      <c r="D2745" s="2" t="s">
        <v>364</v>
      </c>
      <c r="E2745" s="2" t="s">
        <v>700</v>
      </c>
      <c r="F2745" s="2" t="s">
        <v>47</v>
      </c>
      <c r="G2745" s="2" t="s">
        <v>716</v>
      </c>
      <c r="H2745" s="2" t="s">
        <v>366</v>
      </c>
      <c r="I2745" s="2">
        <v>45</v>
      </c>
      <c r="J2745" s="2">
        <v>0.85529157667386602</v>
      </c>
      <c r="K2745" s="2">
        <v>0.83544303797468356</v>
      </c>
      <c r="L2745" s="2">
        <v>0.87610619469026552</v>
      </c>
      <c r="M2745" s="2" t="s">
        <v>74</v>
      </c>
      <c r="N2745" s="2" t="s">
        <v>6046</v>
      </c>
      <c r="O2745" s="2" t="s">
        <v>6047</v>
      </c>
      <c r="P2745" s="2">
        <v>3.8</v>
      </c>
    </row>
    <row r="2746" spans="1:16" ht="15.75" customHeight="1" x14ac:dyDescent="0.25">
      <c r="A2746" s="2" t="s">
        <v>19</v>
      </c>
      <c r="B2746" s="2" t="s">
        <v>94</v>
      </c>
      <c r="C2746" s="2" t="s">
        <v>96</v>
      </c>
      <c r="D2746" s="2" t="s">
        <v>364</v>
      </c>
      <c r="E2746" s="2" t="s">
        <v>700</v>
      </c>
      <c r="F2746" s="2" t="s">
        <v>47</v>
      </c>
      <c r="G2746" s="2" t="s">
        <v>721</v>
      </c>
      <c r="H2746" s="2" t="s">
        <v>366</v>
      </c>
      <c r="I2746" s="2">
        <v>46</v>
      </c>
      <c r="J2746" s="2">
        <v>0.8466522678185745</v>
      </c>
      <c r="K2746" s="2">
        <v>0.8270042194092827</v>
      </c>
      <c r="L2746" s="2">
        <v>0.86725663716814161</v>
      </c>
      <c r="M2746" s="2" t="s">
        <v>74</v>
      </c>
      <c r="N2746" s="2" t="s">
        <v>6048</v>
      </c>
      <c r="O2746" s="2" t="s">
        <v>6049</v>
      </c>
      <c r="P2746" s="2">
        <v>3.2</v>
      </c>
    </row>
    <row r="2747" spans="1:16" ht="15.75" customHeight="1" x14ac:dyDescent="0.25">
      <c r="A2747" s="2" t="s">
        <v>19</v>
      </c>
      <c r="B2747" s="2" t="s">
        <v>94</v>
      </c>
      <c r="C2747" s="2" t="s">
        <v>96</v>
      </c>
      <c r="D2747" s="2" t="s">
        <v>364</v>
      </c>
      <c r="E2747" s="2" t="s">
        <v>700</v>
      </c>
      <c r="F2747" s="2" t="s">
        <v>47</v>
      </c>
      <c r="G2747" s="2" t="s">
        <v>726</v>
      </c>
      <c r="H2747" s="2" t="s">
        <v>366</v>
      </c>
      <c r="I2747" s="2">
        <v>47</v>
      </c>
      <c r="J2747" s="2">
        <v>0.84051724137931028</v>
      </c>
      <c r="K2747" s="2">
        <v>0.81932773109243695</v>
      </c>
      <c r="L2747" s="2">
        <v>0.86283185840707965</v>
      </c>
      <c r="M2747" s="2" t="s">
        <v>74</v>
      </c>
      <c r="N2747" s="2" t="s">
        <v>6050</v>
      </c>
      <c r="O2747" s="2" t="s">
        <v>6051</v>
      </c>
      <c r="P2747" s="2">
        <v>3.5</v>
      </c>
    </row>
    <row r="2748" spans="1:16" ht="15.75" customHeight="1" x14ac:dyDescent="0.25">
      <c r="A2748" s="2" t="s">
        <v>19</v>
      </c>
      <c r="B2748" s="2" t="s">
        <v>94</v>
      </c>
      <c r="C2748" s="2" t="s">
        <v>96</v>
      </c>
      <c r="D2748" s="2" t="s">
        <v>364</v>
      </c>
      <c r="E2748" s="2" t="s">
        <v>700</v>
      </c>
      <c r="F2748" s="2" t="s">
        <v>47</v>
      </c>
      <c r="G2748" s="2" t="s">
        <v>731</v>
      </c>
      <c r="H2748" s="2" t="s">
        <v>366</v>
      </c>
      <c r="I2748" s="2">
        <v>48</v>
      </c>
      <c r="J2748" s="2">
        <v>0.85032537960954446</v>
      </c>
      <c r="K2748" s="2">
        <v>0.83404255319148934</v>
      </c>
      <c r="L2748" s="2">
        <v>0.86725663716814161</v>
      </c>
      <c r="M2748" s="2" t="s">
        <v>74</v>
      </c>
      <c r="N2748" s="2" t="s">
        <v>6052</v>
      </c>
      <c r="O2748" s="2" t="s">
        <v>6053</v>
      </c>
      <c r="P2748" s="2">
        <v>3.2</v>
      </c>
    </row>
    <row r="2749" spans="1:16" ht="15.75" customHeight="1" x14ac:dyDescent="0.25">
      <c r="A2749" s="2" t="s">
        <v>19</v>
      </c>
      <c r="B2749" s="2" t="s">
        <v>94</v>
      </c>
      <c r="C2749" s="2" t="s">
        <v>96</v>
      </c>
      <c r="D2749" s="2" t="s">
        <v>364</v>
      </c>
      <c r="E2749" s="2" t="s">
        <v>700</v>
      </c>
      <c r="F2749" s="2" t="s">
        <v>47</v>
      </c>
      <c r="G2749" s="2" t="s">
        <v>736</v>
      </c>
      <c r="H2749" s="2" t="s">
        <v>366</v>
      </c>
      <c r="I2749" s="2">
        <v>49</v>
      </c>
      <c r="J2749" s="2">
        <v>0.84978540772532196</v>
      </c>
      <c r="K2749" s="2">
        <v>0.82499999999999996</v>
      </c>
      <c r="L2749" s="2">
        <v>0.87610619469026552</v>
      </c>
      <c r="M2749" s="2" t="s">
        <v>74</v>
      </c>
      <c r="N2749" s="2" t="s">
        <v>6054</v>
      </c>
      <c r="O2749" s="2" t="s">
        <v>6055</v>
      </c>
      <c r="P2749" s="2">
        <v>3.3</v>
      </c>
    </row>
    <row r="2750" spans="1:16" ht="15.75" customHeight="1" x14ac:dyDescent="0.25">
      <c r="A2750" s="2" t="s">
        <v>19</v>
      </c>
      <c r="B2750" s="2" t="s">
        <v>94</v>
      </c>
      <c r="C2750" s="2" t="s">
        <v>96</v>
      </c>
      <c r="D2750" s="2" t="s">
        <v>364</v>
      </c>
      <c r="E2750" s="2" t="s">
        <v>700</v>
      </c>
      <c r="F2750" s="2" t="s">
        <v>47</v>
      </c>
      <c r="G2750" s="2" t="s">
        <v>741</v>
      </c>
      <c r="H2750" s="2" t="s">
        <v>366</v>
      </c>
      <c r="I2750" s="2">
        <v>50</v>
      </c>
      <c r="J2750" s="2">
        <v>0.84051724137931028</v>
      </c>
      <c r="K2750" s="2">
        <v>0.81932773109243695</v>
      </c>
      <c r="L2750" s="2">
        <v>0.86283185840707965</v>
      </c>
      <c r="M2750" s="2" t="s">
        <v>74</v>
      </c>
      <c r="N2750" s="2" t="s">
        <v>6056</v>
      </c>
      <c r="O2750" s="2" t="s">
        <v>6057</v>
      </c>
      <c r="P2750" s="2">
        <v>3.6</v>
      </c>
    </row>
    <row r="2751" spans="1:16" ht="15.75" customHeight="1" x14ac:dyDescent="0.25">
      <c r="A2751" s="2" t="s">
        <v>19</v>
      </c>
      <c r="B2751" s="2" t="s">
        <v>94</v>
      </c>
      <c r="C2751" s="2" t="s">
        <v>96</v>
      </c>
      <c r="D2751" s="2" t="s">
        <v>364</v>
      </c>
      <c r="E2751" s="2" t="s">
        <v>700</v>
      </c>
      <c r="F2751" s="2" t="s">
        <v>47</v>
      </c>
      <c r="G2751" s="2" t="s">
        <v>746</v>
      </c>
      <c r="H2751" s="2" t="s">
        <v>366</v>
      </c>
      <c r="I2751" s="2">
        <v>51</v>
      </c>
      <c r="J2751" s="2">
        <v>0.84549356223175953</v>
      </c>
      <c r="K2751" s="2">
        <v>0.8208333333333333</v>
      </c>
      <c r="L2751" s="2">
        <v>0.87168141592920356</v>
      </c>
      <c r="M2751" s="2" t="s">
        <v>74</v>
      </c>
      <c r="N2751" s="2" t="s">
        <v>6058</v>
      </c>
      <c r="O2751" s="2" t="s">
        <v>6059</v>
      </c>
      <c r="P2751" s="2">
        <v>3.2</v>
      </c>
    </row>
    <row r="2752" spans="1:16" ht="15.75" customHeight="1" x14ac:dyDescent="0.25">
      <c r="A2752" s="2" t="s">
        <v>19</v>
      </c>
      <c r="B2752" s="2" t="s">
        <v>94</v>
      </c>
      <c r="C2752" s="2" t="s">
        <v>96</v>
      </c>
      <c r="D2752" s="2" t="s">
        <v>364</v>
      </c>
      <c r="E2752" s="2" t="s">
        <v>700</v>
      </c>
      <c r="F2752" s="2" t="s">
        <v>47</v>
      </c>
      <c r="G2752" s="2" t="s">
        <v>751</v>
      </c>
      <c r="H2752" s="2" t="s">
        <v>366</v>
      </c>
      <c r="I2752" s="2">
        <v>52</v>
      </c>
      <c r="J2752" s="2">
        <v>0.83083511777301933</v>
      </c>
      <c r="K2752" s="2">
        <v>0.80497925311203322</v>
      </c>
      <c r="L2752" s="2">
        <v>0.8584070796460177</v>
      </c>
      <c r="M2752" s="2" t="s">
        <v>74</v>
      </c>
      <c r="N2752" s="2" t="s">
        <v>6060</v>
      </c>
      <c r="O2752" s="2" t="s">
        <v>6061</v>
      </c>
      <c r="P2752" s="2">
        <v>3.2</v>
      </c>
    </row>
    <row r="2753" spans="1:16" ht="15.75" customHeight="1" x14ac:dyDescent="0.25">
      <c r="A2753" s="2" t="s">
        <v>19</v>
      </c>
      <c r="B2753" s="2" t="s">
        <v>94</v>
      </c>
      <c r="C2753" s="2" t="s">
        <v>96</v>
      </c>
      <c r="D2753" s="2" t="s">
        <v>364</v>
      </c>
      <c r="E2753" s="2" t="s">
        <v>700</v>
      </c>
      <c r="F2753" s="2" t="s">
        <v>47</v>
      </c>
      <c r="G2753" s="2" t="s">
        <v>756</v>
      </c>
      <c r="H2753" s="2" t="s">
        <v>366</v>
      </c>
      <c r="I2753" s="2">
        <v>53</v>
      </c>
      <c r="J2753" s="2">
        <v>0.8633405639913232</v>
      </c>
      <c r="K2753" s="2">
        <v>0.84680851063829787</v>
      </c>
      <c r="L2753" s="2">
        <v>0.88053097345132747</v>
      </c>
      <c r="M2753" s="2" t="s">
        <v>74</v>
      </c>
      <c r="N2753" s="2" t="s">
        <v>6062</v>
      </c>
      <c r="O2753" s="2" t="s">
        <v>6063</v>
      </c>
      <c r="P2753" s="2">
        <v>3.7</v>
      </c>
    </row>
    <row r="2754" spans="1:16" ht="15.75" customHeight="1" x14ac:dyDescent="0.25">
      <c r="A2754" s="2" t="s">
        <v>19</v>
      </c>
      <c r="B2754" s="2" t="s">
        <v>94</v>
      </c>
      <c r="C2754" s="2" t="s">
        <v>96</v>
      </c>
      <c r="D2754" s="2" t="s">
        <v>364</v>
      </c>
      <c r="E2754" s="2" t="s">
        <v>700</v>
      </c>
      <c r="F2754" s="2" t="s">
        <v>47</v>
      </c>
      <c r="G2754" s="2" t="s">
        <v>761</v>
      </c>
      <c r="H2754" s="2" t="s">
        <v>366</v>
      </c>
      <c r="I2754" s="2">
        <v>54</v>
      </c>
      <c r="J2754" s="2">
        <v>0.85961123110151183</v>
      </c>
      <c r="K2754" s="2">
        <v>0.83966244725738393</v>
      </c>
      <c r="L2754" s="2">
        <v>0.88053097345132747</v>
      </c>
      <c r="M2754" s="2" t="s">
        <v>74</v>
      </c>
      <c r="N2754" s="2" t="s">
        <v>6064</v>
      </c>
      <c r="O2754" s="2" t="s">
        <v>6065</v>
      </c>
      <c r="P2754" s="2">
        <v>1.5</v>
      </c>
    </row>
    <row r="2755" spans="1:16" ht="15.75" customHeight="1" x14ac:dyDescent="0.25">
      <c r="A2755" s="2" t="s">
        <v>19</v>
      </c>
      <c r="B2755" s="2" t="s">
        <v>94</v>
      </c>
      <c r="C2755" s="2" t="s">
        <v>96</v>
      </c>
      <c r="D2755" s="2" t="s">
        <v>364</v>
      </c>
      <c r="E2755" s="2" t="s">
        <v>700</v>
      </c>
      <c r="F2755" s="2" t="s">
        <v>47</v>
      </c>
      <c r="G2755" s="2" t="s">
        <v>766</v>
      </c>
      <c r="H2755" s="2" t="s">
        <v>366</v>
      </c>
      <c r="I2755" s="2">
        <v>55</v>
      </c>
      <c r="J2755" s="2">
        <v>0.83982683982683981</v>
      </c>
      <c r="K2755" s="2">
        <v>0.82203389830508478</v>
      </c>
      <c r="L2755" s="2">
        <v>0.8584070796460177</v>
      </c>
      <c r="M2755" s="2" t="s">
        <v>74</v>
      </c>
      <c r="N2755" s="2" t="s">
        <v>6066</v>
      </c>
      <c r="O2755" s="2" t="s">
        <v>6067</v>
      </c>
      <c r="P2755" s="2">
        <v>1.9</v>
      </c>
    </row>
    <row r="2756" spans="1:16" ht="15.75" customHeight="1" x14ac:dyDescent="0.25">
      <c r="A2756" s="2" t="s">
        <v>19</v>
      </c>
      <c r="B2756" s="2" t="s">
        <v>94</v>
      </c>
      <c r="C2756" s="2" t="s">
        <v>96</v>
      </c>
      <c r="D2756" s="2" t="s">
        <v>364</v>
      </c>
      <c r="E2756" s="2" t="s">
        <v>700</v>
      </c>
      <c r="F2756" s="2" t="s">
        <v>47</v>
      </c>
      <c r="G2756" s="2" t="s">
        <v>771</v>
      </c>
      <c r="H2756" s="2" t="s">
        <v>366</v>
      </c>
      <c r="I2756" s="2">
        <v>56</v>
      </c>
      <c r="J2756" s="2">
        <v>0.83083511777301933</v>
      </c>
      <c r="K2756" s="2">
        <v>0.80497925311203322</v>
      </c>
      <c r="L2756" s="2">
        <v>0.8584070796460177</v>
      </c>
      <c r="M2756" s="2" t="s">
        <v>74</v>
      </c>
      <c r="N2756" s="2" t="s">
        <v>6068</v>
      </c>
      <c r="O2756" s="2" t="s">
        <v>6069</v>
      </c>
      <c r="P2756" s="2">
        <v>1.5</v>
      </c>
    </row>
    <row r="2757" spans="1:16" ht="15.75" customHeight="1" x14ac:dyDescent="0.25">
      <c r="A2757" s="2" t="s">
        <v>19</v>
      </c>
      <c r="B2757" s="2" t="s">
        <v>94</v>
      </c>
      <c r="C2757" s="2" t="s">
        <v>96</v>
      </c>
      <c r="D2757" s="2" t="s">
        <v>364</v>
      </c>
      <c r="E2757" s="2" t="s">
        <v>700</v>
      </c>
      <c r="F2757" s="2" t="s">
        <v>47</v>
      </c>
      <c r="G2757" s="2" t="s">
        <v>776</v>
      </c>
      <c r="H2757" s="2" t="s">
        <v>366</v>
      </c>
      <c r="I2757" s="2">
        <v>57</v>
      </c>
      <c r="J2757" s="2">
        <v>0.84782608695652184</v>
      </c>
      <c r="K2757" s="2">
        <v>0.83333333333333337</v>
      </c>
      <c r="L2757" s="2">
        <v>0.86283185840707965</v>
      </c>
      <c r="M2757" s="2" t="s">
        <v>74</v>
      </c>
      <c r="N2757" s="2" t="s">
        <v>6070</v>
      </c>
      <c r="O2757" s="2" t="s">
        <v>6071</v>
      </c>
      <c r="P2757" s="2">
        <v>1.5</v>
      </c>
    </row>
    <row r="2758" spans="1:16" ht="15.75" customHeight="1" x14ac:dyDescent="0.25">
      <c r="A2758" s="2" t="s">
        <v>19</v>
      </c>
      <c r="B2758" s="2" t="s">
        <v>94</v>
      </c>
      <c r="C2758" s="2" t="s">
        <v>96</v>
      </c>
      <c r="D2758" s="2" t="s">
        <v>364</v>
      </c>
      <c r="E2758" s="2" t="s">
        <v>700</v>
      </c>
      <c r="F2758" s="2" t="s">
        <v>47</v>
      </c>
      <c r="G2758" s="2" t="s">
        <v>781</v>
      </c>
      <c r="H2758" s="2" t="s">
        <v>366</v>
      </c>
      <c r="I2758" s="2">
        <v>58</v>
      </c>
      <c r="J2758" s="2">
        <v>0.84782608695652184</v>
      </c>
      <c r="K2758" s="2">
        <v>0.83333333333333337</v>
      </c>
      <c r="L2758" s="2">
        <v>0.86283185840707965</v>
      </c>
      <c r="M2758" s="2" t="s">
        <v>74</v>
      </c>
      <c r="N2758" s="2" t="s">
        <v>6072</v>
      </c>
      <c r="O2758" s="2" t="s">
        <v>6073</v>
      </c>
      <c r="P2758" s="2">
        <v>1.9</v>
      </c>
    </row>
    <row r="2759" spans="1:16" ht="15.75" customHeight="1" x14ac:dyDescent="0.25">
      <c r="A2759" s="2" t="s">
        <v>19</v>
      </c>
      <c r="B2759" s="2" t="s">
        <v>94</v>
      </c>
      <c r="C2759" s="2" t="s">
        <v>96</v>
      </c>
      <c r="D2759" s="2" t="s">
        <v>364</v>
      </c>
      <c r="E2759" s="2" t="s">
        <v>700</v>
      </c>
      <c r="F2759" s="2" t="s">
        <v>47</v>
      </c>
      <c r="G2759" s="2" t="s">
        <v>786</v>
      </c>
      <c r="H2759" s="2" t="s">
        <v>366</v>
      </c>
      <c r="I2759" s="2">
        <v>59</v>
      </c>
      <c r="J2759" s="2">
        <v>0.86881720430107523</v>
      </c>
      <c r="K2759" s="2">
        <v>0.84518828451882844</v>
      </c>
      <c r="L2759" s="2">
        <v>0.89380530973451322</v>
      </c>
      <c r="M2759" s="2" t="s">
        <v>74</v>
      </c>
      <c r="N2759" s="2" t="s">
        <v>6074</v>
      </c>
      <c r="O2759" s="2" t="s">
        <v>6075</v>
      </c>
      <c r="P2759" s="2">
        <v>1.5</v>
      </c>
    </row>
    <row r="2760" spans="1:16" ht="15.75" customHeight="1" x14ac:dyDescent="0.25">
      <c r="A2760" s="2" t="s">
        <v>19</v>
      </c>
      <c r="B2760" s="2" t="s">
        <v>94</v>
      </c>
      <c r="C2760" s="2" t="s">
        <v>96</v>
      </c>
      <c r="D2760" s="2" t="s">
        <v>364</v>
      </c>
      <c r="E2760" s="2" t="s">
        <v>700</v>
      </c>
      <c r="F2760" s="2" t="s">
        <v>47</v>
      </c>
      <c r="G2760" s="2" t="s">
        <v>791</v>
      </c>
      <c r="H2760" s="2" t="s">
        <v>366</v>
      </c>
      <c r="I2760" s="2">
        <v>60</v>
      </c>
      <c r="J2760" s="2">
        <v>0.8441558441558441</v>
      </c>
      <c r="K2760" s="2">
        <v>0.82627118644067798</v>
      </c>
      <c r="L2760" s="2">
        <v>0.86283185840707965</v>
      </c>
      <c r="M2760" s="2" t="s">
        <v>74</v>
      </c>
      <c r="N2760" s="2" t="s">
        <v>6076</v>
      </c>
      <c r="O2760" s="2" t="s">
        <v>6077</v>
      </c>
      <c r="P2760" s="2">
        <v>2</v>
      </c>
    </row>
    <row r="2761" spans="1:16" ht="15.75" customHeight="1" x14ac:dyDescent="0.25">
      <c r="A2761" s="2" t="s">
        <v>19</v>
      </c>
      <c r="B2761" s="2" t="s">
        <v>94</v>
      </c>
      <c r="C2761" s="2" t="s">
        <v>96</v>
      </c>
      <c r="D2761" s="2" t="s">
        <v>364</v>
      </c>
      <c r="E2761" s="2" t="s">
        <v>700</v>
      </c>
      <c r="F2761" s="2" t="s">
        <v>47</v>
      </c>
      <c r="G2761" s="2" t="s">
        <v>796</v>
      </c>
      <c r="H2761" s="2" t="s">
        <v>366</v>
      </c>
      <c r="I2761" s="2">
        <v>61</v>
      </c>
      <c r="J2761" s="2">
        <v>0.85344827586206906</v>
      </c>
      <c r="K2761" s="2">
        <v>0.83193277310924374</v>
      </c>
      <c r="L2761" s="2">
        <v>0.87610619469026552</v>
      </c>
      <c r="M2761" s="2" t="s">
        <v>74</v>
      </c>
      <c r="N2761" s="2" t="s">
        <v>6078</v>
      </c>
      <c r="O2761" s="2" t="s">
        <v>6079</v>
      </c>
      <c r="P2761" s="2">
        <v>1.5</v>
      </c>
    </row>
    <row r="2762" spans="1:16" ht="15.75" customHeight="1" x14ac:dyDescent="0.25">
      <c r="A2762" s="2" t="s">
        <v>19</v>
      </c>
      <c r="B2762" s="2" t="s">
        <v>102</v>
      </c>
      <c r="C2762" s="2" t="s">
        <v>103</v>
      </c>
      <c r="D2762" s="2" t="s">
        <v>55</v>
      </c>
      <c r="E2762" s="2" t="s">
        <v>57</v>
      </c>
      <c r="F2762" s="2" t="s">
        <v>32</v>
      </c>
      <c r="G2762" s="2" t="s">
        <v>59</v>
      </c>
      <c r="H2762" s="2" t="s">
        <v>61</v>
      </c>
      <c r="I2762" s="2">
        <v>42</v>
      </c>
      <c r="J2762" s="2">
        <v>0.77142857142857146</v>
      </c>
      <c r="K2762" s="2">
        <v>0.72972972972972971</v>
      </c>
      <c r="L2762" s="2">
        <v>0.81818181818181823</v>
      </c>
      <c r="M2762" s="2" t="s">
        <v>74</v>
      </c>
      <c r="N2762" s="2" t="s">
        <v>6080</v>
      </c>
      <c r="O2762" s="2" t="s">
        <v>6081</v>
      </c>
      <c r="P2762" s="2">
        <v>2.6</v>
      </c>
    </row>
    <row r="2763" spans="1:16" ht="15.75" customHeight="1" x14ac:dyDescent="0.25">
      <c r="A2763" s="2" t="s">
        <v>19</v>
      </c>
      <c r="B2763" s="2" t="s">
        <v>102</v>
      </c>
      <c r="C2763" s="2" t="s">
        <v>103</v>
      </c>
      <c r="D2763" s="2" t="s">
        <v>55</v>
      </c>
      <c r="E2763" s="2" t="s">
        <v>57</v>
      </c>
      <c r="F2763" s="2" t="s">
        <v>32</v>
      </c>
      <c r="G2763" s="2" t="s">
        <v>71</v>
      </c>
      <c r="H2763" s="2" t="s">
        <v>61</v>
      </c>
      <c r="I2763" s="2">
        <v>43</v>
      </c>
      <c r="J2763" s="2">
        <v>0.77551020408163274</v>
      </c>
      <c r="K2763" s="2">
        <v>0.73359073359073357</v>
      </c>
      <c r="L2763" s="2">
        <v>0.82251082251082253</v>
      </c>
      <c r="M2763" s="2" t="s">
        <v>74</v>
      </c>
      <c r="N2763" s="2" t="s">
        <v>6082</v>
      </c>
      <c r="O2763" s="2" t="s">
        <v>6083</v>
      </c>
      <c r="P2763" s="2">
        <v>2.1</v>
      </c>
    </row>
    <row r="2764" spans="1:16" ht="15.75" customHeight="1" x14ac:dyDescent="0.25">
      <c r="A2764" s="2" t="s">
        <v>19</v>
      </c>
      <c r="B2764" s="2" t="s">
        <v>102</v>
      </c>
      <c r="C2764" s="2" t="s">
        <v>103</v>
      </c>
      <c r="D2764" s="2" t="s">
        <v>55</v>
      </c>
      <c r="E2764" s="2" t="s">
        <v>57</v>
      </c>
      <c r="F2764" s="2" t="s">
        <v>32</v>
      </c>
      <c r="G2764" s="2" t="s">
        <v>79</v>
      </c>
      <c r="H2764" s="2" t="s">
        <v>61</v>
      </c>
      <c r="I2764" s="2">
        <v>44</v>
      </c>
      <c r="J2764" s="2">
        <v>0.79012345679012352</v>
      </c>
      <c r="K2764" s="2">
        <v>0.75294117647058822</v>
      </c>
      <c r="L2764" s="2">
        <v>0.83116883116883122</v>
      </c>
      <c r="M2764" s="2" t="s">
        <v>74</v>
      </c>
      <c r="N2764" s="2" t="s">
        <v>6084</v>
      </c>
      <c r="O2764" s="2" t="s">
        <v>6085</v>
      </c>
      <c r="P2764" s="2">
        <v>1.7</v>
      </c>
    </row>
    <row r="2765" spans="1:16" ht="15.75" customHeight="1" x14ac:dyDescent="0.25">
      <c r="A2765" s="2" t="s">
        <v>19</v>
      </c>
      <c r="B2765" s="2" t="s">
        <v>102</v>
      </c>
      <c r="C2765" s="2" t="s">
        <v>103</v>
      </c>
      <c r="D2765" s="2" t="s">
        <v>55</v>
      </c>
      <c r="E2765" s="2" t="s">
        <v>57</v>
      </c>
      <c r="F2765" s="2" t="s">
        <v>32</v>
      </c>
      <c r="G2765" s="2" t="s">
        <v>86</v>
      </c>
      <c r="H2765" s="2" t="s">
        <v>61</v>
      </c>
      <c r="I2765" s="2">
        <v>45</v>
      </c>
      <c r="J2765" s="2">
        <v>0.79917184265010366</v>
      </c>
      <c r="K2765" s="2">
        <v>0.76587301587301593</v>
      </c>
      <c r="L2765" s="2">
        <v>0.83549783549783552</v>
      </c>
      <c r="M2765" s="2" t="s">
        <v>74</v>
      </c>
      <c r="N2765" s="2" t="s">
        <v>6086</v>
      </c>
      <c r="O2765" s="2" t="s">
        <v>6087</v>
      </c>
      <c r="P2765" s="2">
        <v>2</v>
      </c>
    </row>
    <row r="2766" spans="1:16" ht="15.75" customHeight="1" x14ac:dyDescent="0.25">
      <c r="A2766" s="2" t="s">
        <v>19</v>
      </c>
      <c r="B2766" s="2" t="s">
        <v>102</v>
      </c>
      <c r="C2766" s="2" t="s">
        <v>103</v>
      </c>
      <c r="D2766" s="2" t="s">
        <v>55</v>
      </c>
      <c r="E2766" s="2" t="s">
        <v>57</v>
      </c>
      <c r="F2766" s="2" t="s">
        <v>32</v>
      </c>
      <c r="G2766" s="2" t="s">
        <v>93</v>
      </c>
      <c r="H2766" s="2" t="s">
        <v>61</v>
      </c>
      <c r="I2766" s="2">
        <v>46</v>
      </c>
      <c r="J2766" s="2">
        <v>0.79503105590062118</v>
      </c>
      <c r="K2766" s="2">
        <v>0.76190476190476186</v>
      </c>
      <c r="L2766" s="2">
        <v>0.83116883116883122</v>
      </c>
      <c r="M2766" s="2" t="s">
        <v>74</v>
      </c>
      <c r="N2766" s="2" t="s">
        <v>6088</v>
      </c>
      <c r="O2766" s="2" t="s">
        <v>6089</v>
      </c>
      <c r="P2766" s="2">
        <v>1.7</v>
      </c>
    </row>
    <row r="2767" spans="1:16" ht="15.75" customHeight="1" x14ac:dyDescent="0.25">
      <c r="A2767" s="2" t="s">
        <v>19</v>
      </c>
      <c r="B2767" s="2" t="s">
        <v>102</v>
      </c>
      <c r="C2767" s="2" t="s">
        <v>103</v>
      </c>
      <c r="D2767" s="2" t="s">
        <v>55</v>
      </c>
      <c r="E2767" s="2" t="s">
        <v>57</v>
      </c>
      <c r="F2767" s="2" t="s">
        <v>32</v>
      </c>
      <c r="G2767" s="2" t="s">
        <v>100</v>
      </c>
      <c r="H2767" s="2" t="s">
        <v>61</v>
      </c>
      <c r="I2767" s="2">
        <v>47</v>
      </c>
      <c r="J2767" s="2">
        <v>0.77938144329896908</v>
      </c>
      <c r="K2767" s="2">
        <v>0.74409448818897639</v>
      </c>
      <c r="L2767" s="2">
        <v>0.81818181818181823</v>
      </c>
      <c r="M2767" s="2" t="s">
        <v>74</v>
      </c>
      <c r="N2767" s="2" t="s">
        <v>6090</v>
      </c>
      <c r="O2767" s="2" t="s">
        <v>6091</v>
      </c>
      <c r="P2767" s="2">
        <v>1.7</v>
      </c>
    </row>
    <row r="2768" spans="1:16" ht="15.75" customHeight="1" x14ac:dyDescent="0.25">
      <c r="A2768" s="2" t="s">
        <v>19</v>
      </c>
      <c r="B2768" s="2" t="s">
        <v>102</v>
      </c>
      <c r="C2768" s="2" t="s">
        <v>103</v>
      </c>
      <c r="D2768" s="2" t="s">
        <v>55</v>
      </c>
      <c r="E2768" s="2" t="s">
        <v>57</v>
      </c>
      <c r="F2768" s="2" t="s">
        <v>32</v>
      </c>
      <c r="G2768" s="2" t="s">
        <v>108</v>
      </c>
      <c r="H2768" s="2" t="s">
        <v>61</v>
      </c>
      <c r="I2768" s="2">
        <v>48</v>
      </c>
      <c r="J2768" s="2">
        <v>0.78367346938775506</v>
      </c>
      <c r="K2768" s="2">
        <v>0.74131274131274127</v>
      </c>
      <c r="L2768" s="2">
        <v>0.83116883116883122</v>
      </c>
      <c r="M2768" s="2" t="s">
        <v>74</v>
      </c>
      <c r="N2768" s="2" t="s">
        <v>6092</v>
      </c>
      <c r="O2768" s="2" t="s">
        <v>6093</v>
      </c>
      <c r="P2768" s="2">
        <v>2.1</v>
      </c>
    </row>
    <row r="2769" spans="1:16" ht="15.75" customHeight="1" x14ac:dyDescent="0.25">
      <c r="A2769" s="2" t="s">
        <v>19</v>
      </c>
      <c r="B2769" s="2" t="s">
        <v>102</v>
      </c>
      <c r="C2769" s="2" t="s">
        <v>103</v>
      </c>
      <c r="D2769" s="2" t="s">
        <v>55</v>
      </c>
      <c r="E2769" s="2" t="s">
        <v>57</v>
      </c>
      <c r="F2769" s="2" t="s">
        <v>32</v>
      </c>
      <c r="G2769" s="2" t="s">
        <v>113</v>
      </c>
      <c r="H2769" s="2" t="s">
        <v>61</v>
      </c>
      <c r="I2769" s="2">
        <v>49</v>
      </c>
      <c r="J2769" s="2">
        <v>0.78762886597938131</v>
      </c>
      <c r="K2769" s="2">
        <v>0.75196850393700787</v>
      </c>
      <c r="L2769" s="2">
        <v>0.82683982683982682</v>
      </c>
      <c r="M2769" s="2" t="s">
        <v>74</v>
      </c>
      <c r="N2769" s="2" t="s">
        <v>6094</v>
      </c>
      <c r="O2769" s="2" t="s">
        <v>6095</v>
      </c>
      <c r="P2769" s="2">
        <v>1.7</v>
      </c>
    </row>
    <row r="2770" spans="1:16" ht="15.75" customHeight="1" x14ac:dyDescent="0.25">
      <c r="A2770" s="2" t="s">
        <v>19</v>
      </c>
      <c r="B2770" s="2" t="s">
        <v>102</v>
      </c>
      <c r="C2770" s="2" t="s">
        <v>103</v>
      </c>
      <c r="D2770" s="2" t="s">
        <v>55</v>
      </c>
      <c r="E2770" s="2" t="s">
        <v>57</v>
      </c>
      <c r="F2770" s="2" t="s">
        <v>32</v>
      </c>
      <c r="G2770" s="2" t="s">
        <v>118</v>
      </c>
      <c r="H2770" s="2" t="s">
        <v>61</v>
      </c>
      <c r="I2770" s="2">
        <v>50</v>
      </c>
      <c r="J2770" s="2">
        <v>0.79917184265010366</v>
      </c>
      <c r="K2770" s="2">
        <v>0.76587301587301593</v>
      </c>
      <c r="L2770" s="2">
        <v>0.83549783549783552</v>
      </c>
      <c r="M2770" s="2" t="s">
        <v>74</v>
      </c>
      <c r="N2770" s="2" t="s">
        <v>6096</v>
      </c>
      <c r="O2770" s="2" t="s">
        <v>6097</v>
      </c>
      <c r="P2770" s="2">
        <v>2.1</v>
      </c>
    </row>
    <row r="2771" spans="1:16" ht="15.75" customHeight="1" x14ac:dyDescent="0.25">
      <c r="A2771" s="2" t="s">
        <v>19</v>
      </c>
      <c r="B2771" s="2" t="s">
        <v>102</v>
      </c>
      <c r="C2771" s="2" t="s">
        <v>103</v>
      </c>
      <c r="D2771" s="2" t="s">
        <v>55</v>
      </c>
      <c r="E2771" s="2" t="s">
        <v>57</v>
      </c>
      <c r="F2771" s="2" t="s">
        <v>32</v>
      </c>
      <c r="G2771" s="2" t="s">
        <v>123</v>
      </c>
      <c r="H2771" s="2" t="s">
        <v>61</v>
      </c>
      <c r="I2771" s="2">
        <v>51</v>
      </c>
      <c r="J2771" s="2">
        <v>0.80503144654088055</v>
      </c>
      <c r="K2771" s="2">
        <v>0.78048780487804881</v>
      </c>
      <c r="L2771" s="2">
        <v>0.83116883116883122</v>
      </c>
      <c r="M2771" s="2" t="s">
        <v>74</v>
      </c>
      <c r="N2771" s="2" t="s">
        <v>6098</v>
      </c>
      <c r="O2771" s="2" t="s">
        <v>6099</v>
      </c>
      <c r="P2771" s="2">
        <v>1.7</v>
      </c>
    </row>
    <row r="2772" spans="1:16" ht="15.75" customHeight="1" x14ac:dyDescent="0.25">
      <c r="A2772" s="2" t="s">
        <v>19</v>
      </c>
      <c r="B2772" s="2" t="s">
        <v>102</v>
      </c>
      <c r="C2772" s="2" t="s">
        <v>103</v>
      </c>
      <c r="D2772" s="2" t="s">
        <v>55</v>
      </c>
      <c r="E2772" s="2" t="s">
        <v>57</v>
      </c>
      <c r="F2772" s="2" t="s">
        <v>32</v>
      </c>
      <c r="G2772" s="2" t="s">
        <v>128</v>
      </c>
      <c r="H2772" s="2" t="s">
        <v>61</v>
      </c>
      <c r="I2772" s="2">
        <v>52</v>
      </c>
      <c r="J2772" s="2">
        <v>0.79587628865979387</v>
      </c>
      <c r="K2772" s="2">
        <v>0.75984251968503935</v>
      </c>
      <c r="L2772" s="2">
        <v>0.83549783549783552</v>
      </c>
      <c r="M2772" s="2" t="s">
        <v>74</v>
      </c>
      <c r="N2772" s="2" t="s">
        <v>6100</v>
      </c>
      <c r="O2772" s="2" t="s">
        <v>6101</v>
      </c>
      <c r="P2772" s="2">
        <v>1.7</v>
      </c>
    </row>
    <row r="2773" spans="1:16" ht="15.75" customHeight="1" x14ac:dyDescent="0.25">
      <c r="A2773" s="2" t="s">
        <v>19</v>
      </c>
      <c r="B2773" s="2" t="s">
        <v>102</v>
      </c>
      <c r="C2773" s="2" t="s">
        <v>103</v>
      </c>
      <c r="D2773" s="2" t="s">
        <v>55</v>
      </c>
      <c r="E2773" s="2" t="s">
        <v>57</v>
      </c>
      <c r="F2773" s="2" t="s">
        <v>32</v>
      </c>
      <c r="G2773" s="2" t="s">
        <v>133</v>
      </c>
      <c r="H2773" s="2" t="s">
        <v>61</v>
      </c>
      <c r="I2773" s="2">
        <v>53</v>
      </c>
      <c r="J2773" s="2">
        <v>0.79012345679012352</v>
      </c>
      <c r="K2773" s="2">
        <v>0.75294117647058822</v>
      </c>
      <c r="L2773" s="2">
        <v>0.83116883116883122</v>
      </c>
      <c r="M2773" s="2" t="s">
        <v>74</v>
      </c>
      <c r="N2773" s="2" t="s">
        <v>6102</v>
      </c>
      <c r="O2773" s="2" t="s">
        <v>6103</v>
      </c>
      <c r="P2773" s="2">
        <v>2.1</v>
      </c>
    </row>
    <row r="2774" spans="1:16" ht="15.75" customHeight="1" x14ac:dyDescent="0.25">
      <c r="A2774" s="2" t="s">
        <v>19</v>
      </c>
      <c r="B2774" s="2" t="s">
        <v>102</v>
      </c>
      <c r="C2774" s="2" t="s">
        <v>103</v>
      </c>
      <c r="D2774" s="2" t="s">
        <v>55</v>
      </c>
      <c r="E2774" s="2" t="s">
        <v>57</v>
      </c>
      <c r="F2774" s="2" t="s">
        <v>32</v>
      </c>
      <c r="G2774" s="2" t="s">
        <v>138</v>
      </c>
      <c r="H2774" s="2" t="s">
        <v>61</v>
      </c>
      <c r="I2774" s="2">
        <v>54</v>
      </c>
      <c r="J2774" s="2">
        <v>0.77366255144032914</v>
      </c>
      <c r="K2774" s="2">
        <v>0.73725490196078436</v>
      </c>
      <c r="L2774" s="2">
        <v>0.81385281385281383</v>
      </c>
      <c r="M2774" s="2" t="s">
        <v>74</v>
      </c>
      <c r="N2774" s="2" t="s">
        <v>6104</v>
      </c>
      <c r="O2774" s="2" t="s">
        <v>6105</v>
      </c>
      <c r="P2774" s="2">
        <v>1.7</v>
      </c>
    </row>
    <row r="2775" spans="1:16" ht="15.75" customHeight="1" x14ac:dyDescent="0.25">
      <c r="A2775" s="2" t="s">
        <v>19</v>
      </c>
      <c r="B2775" s="2" t="s">
        <v>102</v>
      </c>
      <c r="C2775" s="2" t="s">
        <v>103</v>
      </c>
      <c r="D2775" s="2" t="s">
        <v>55</v>
      </c>
      <c r="E2775" s="2" t="s">
        <v>57</v>
      </c>
      <c r="F2775" s="2" t="s">
        <v>32</v>
      </c>
      <c r="G2775" s="2" t="s">
        <v>143</v>
      </c>
      <c r="H2775" s="2" t="s">
        <v>61</v>
      </c>
      <c r="I2775" s="2">
        <v>55</v>
      </c>
      <c r="J2775" s="2">
        <v>0.77709611451942739</v>
      </c>
      <c r="K2775" s="2">
        <v>0.73643410852713176</v>
      </c>
      <c r="L2775" s="2">
        <v>0.82251082251082253</v>
      </c>
      <c r="M2775" s="2" t="s">
        <v>74</v>
      </c>
      <c r="N2775" s="2" t="s">
        <v>6106</v>
      </c>
      <c r="O2775" s="2" t="s">
        <v>6107</v>
      </c>
      <c r="P2775" s="2">
        <v>1.7</v>
      </c>
    </row>
    <row r="2776" spans="1:16" ht="15.75" customHeight="1" x14ac:dyDescent="0.25">
      <c r="A2776" s="2" t="s">
        <v>19</v>
      </c>
      <c r="B2776" s="2" t="s">
        <v>102</v>
      </c>
      <c r="C2776" s="2" t="s">
        <v>103</v>
      </c>
      <c r="D2776" s="2" t="s">
        <v>55</v>
      </c>
      <c r="E2776" s="2" t="s">
        <v>57</v>
      </c>
      <c r="F2776" s="2" t="s">
        <v>32</v>
      </c>
      <c r="G2776" s="2" t="s">
        <v>149</v>
      </c>
      <c r="H2776" s="2" t="s">
        <v>61</v>
      </c>
      <c r="I2776" s="2">
        <v>56</v>
      </c>
      <c r="J2776" s="2">
        <v>0.78762886597938131</v>
      </c>
      <c r="K2776" s="2">
        <v>0.75196850393700787</v>
      </c>
      <c r="L2776" s="2">
        <v>0.82683982683982682</v>
      </c>
      <c r="M2776" s="2" t="s">
        <v>74</v>
      </c>
      <c r="N2776" s="2" t="s">
        <v>6108</v>
      </c>
      <c r="O2776" s="2" t="s">
        <v>6109</v>
      </c>
      <c r="P2776" s="2">
        <v>2.1</v>
      </c>
    </row>
    <row r="2777" spans="1:16" ht="15.75" customHeight="1" x14ac:dyDescent="0.25">
      <c r="A2777" s="2" t="s">
        <v>19</v>
      </c>
      <c r="B2777" s="2" t="s">
        <v>102</v>
      </c>
      <c r="C2777" s="2" t="s">
        <v>103</v>
      </c>
      <c r="D2777" s="2" t="s">
        <v>55</v>
      </c>
      <c r="E2777" s="2" t="s">
        <v>57</v>
      </c>
      <c r="F2777" s="2" t="s">
        <v>32</v>
      </c>
      <c r="G2777" s="2" t="s">
        <v>154</v>
      </c>
      <c r="H2777" s="2" t="s">
        <v>61</v>
      </c>
      <c r="I2777" s="2">
        <v>57</v>
      </c>
      <c r="J2777" s="2">
        <v>0.78527607361963192</v>
      </c>
      <c r="K2777" s="2">
        <v>0.7441860465116279</v>
      </c>
      <c r="L2777" s="2">
        <v>0.83116883116883122</v>
      </c>
      <c r="M2777" s="2" t="s">
        <v>74</v>
      </c>
      <c r="N2777" s="2" t="s">
        <v>6110</v>
      </c>
      <c r="O2777" s="2" t="s">
        <v>6111</v>
      </c>
      <c r="P2777" s="2">
        <v>1.7</v>
      </c>
    </row>
    <row r="2778" spans="1:16" ht="15.75" customHeight="1" x14ac:dyDescent="0.25">
      <c r="A2778" s="2" t="s">
        <v>19</v>
      </c>
      <c r="B2778" s="2" t="s">
        <v>102</v>
      </c>
      <c r="C2778" s="2" t="s">
        <v>103</v>
      </c>
      <c r="D2778" s="2" t="s">
        <v>55</v>
      </c>
      <c r="E2778" s="2" t="s">
        <v>57</v>
      </c>
      <c r="F2778" s="2" t="s">
        <v>32</v>
      </c>
      <c r="G2778" s="2" t="s">
        <v>159</v>
      </c>
      <c r="H2778" s="2" t="s">
        <v>61</v>
      </c>
      <c r="I2778" s="2">
        <v>58</v>
      </c>
      <c r="J2778" s="2">
        <v>0.8</v>
      </c>
      <c r="K2778" s="2">
        <v>0.76377952755905509</v>
      </c>
      <c r="L2778" s="2">
        <v>0.83982683982683981</v>
      </c>
      <c r="M2778" s="2" t="s">
        <v>74</v>
      </c>
      <c r="N2778" s="2" t="s">
        <v>6112</v>
      </c>
      <c r="O2778" s="2" t="s">
        <v>6113</v>
      </c>
      <c r="P2778" s="2">
        <v>2.1</v>
      </c>
    </row>
    <row r="2779" spans="1:16" ht="15.75" customHeight="1" x14ac:dyDescent="0.25">
      <c r="A2779" s="2" t="s">
        <v>19</v>
      </c>
      <c r="B2779" s="2" t="s">
        <v>102</v>
      </c>
      <c r="C2779" s="2" t="s">
        <v>103</v>
      </c>
      <c r="D2779" s="2" t="s">
        <v>55</v>
      </c>
      <c r="E2779" s="2" t="s">
        <v>57</v>
      </c>
      <c r="F2779" s="2" t="s">
        <v>32</v>
      </c>
      <c r="G2779" s="2" t="s">
        <v>164</v>
      </c>
      <c r="H2779" s="2" t="s">
        <v>61</v>
      </c>
      <c r="I2779" s="2">
        <v>59</v>
      </c>
      <c r="J2779" s="2">
        <v>0.79668049792531126</v>
      </c>
      <c r="K2779" s="2">
        <v>0.76494023904382469</v>
      </c>
      <c r="L2779" s="2">
        <v>0.83116883116883122</v>
      </c>
      <c r="M2779" s="2" t="s">
        <v>74</v>
      </c>
      <c r="N2779" s="2" t="s">
        <v>6114</v>
      </c>
      <c r="O2779" s="2" t="s">
        <v>6115</v>
      </c>
      <c r="P2779" s="2">
        <v>1.7</v>
      </c>
    </row>
    <row r="2780" spans="1:16" ht="15.75" customHeight="1" x14ac:dyDescent="0.25">
      <c r="A2780" s="2" t="s">
        <v>19</v>
      </c>
      <c r="B2780" s="2" t="s">
        <v>102</v>
      </c>
      <c r="C2780" s="2" t="s">
        <v>103</v>
      </c>
      <c r="D2780" s="2" t="s">
        <v>55</v>
      </c>
      <c r="E2780" s="2" t="s">
        <v>57</v>
      </c>
      <c r="F2780" s="2" t="s">
        <v>32</v>
      </c>
      <c r="G2780" s="2" t="s">
        <v>169</v>
      </c>
      <c r="H2780" s="2" t="s">
        <v>61</v>
      </c>
      <c r="I2780" s="2">
        <v>60</v>
      </c>
      <c r="J2780" s="2">
        <v>0.78838174273858919</v>
      </c>
      <c r="K2780" s="2">
        <v>0.75697211155378485</v>
      </c>
      <c r="L2780" s="2">
        <v>0.82251082251082253</v>
      </c>
      <c r="M2780" s="2" t="s">
        <v>74</v>
      </c>
      <c r="N2780" s="2" t="s">
        <v>6116</v>
      </c>
      <c r="O2780" s="2" t="s">
        <v>6117</v>
      </c>
      <c r="P2780" s="2">
        <v>2.1</v>
      </c>
    </row>
    <row r="2781" spans="1:16" ht="15.75" customHeight="1" x14ac:dyDescent="0.25">
      <c r="A2781" s="2" t="s">
        <v>19</v>
      </c>
      <c r="B2781" s="2" t="s">
        <v>102</v>
      </c>
      <c r="C2781" s="2" t="s">
        <v>103</v>
      </c>
      <c r="D2781" s="2" t="s">
        <v>55</v>
      </c>
      <c r="E2781" s="2" t="s">
        <v>57</v>
      </c>
      <c r="F2781" s="2" t="s">
        <v>32</v>
      </c>
      <c r="G2781" s="2" t="s">
        <v>174</v>
      </c>
      <c r="H2781" s="2" t="s">
        <v>61</v>
      </c>
      <c r="I2781" s="2">
        <v>61</v>
      </c>
      <c r="J2781" s="2">
        <v>0.80912863070539409</v>
      </c>
      <c r="K2781" s="2">
        <v>0.77689243027888444</v>
      </c>
      <c r="L2781" s="2">
        <v>0.8441558441558441</v>
      </c>
      <c r="M2781" s="2" t="s">
        <v>74</v>
      </c>
      <c r="N2781" s="2" t="s">
        <v>6118</v>
      </c>
      <c r="O2781" s="2" t="s">
        <v>6119</v>
      </c>
      <c r="P2781" s="2">
        <v>1.7</v>
      </c>
    </row>
    <row r="2782" spans="1:16" ht="15.75" customHeight="1" x14ac:dyDescent="0.25">
      <c r="A2782" s="2" t="s">
        <v>19</v>
      </c>
      <c r="B2782" s="2" t="s">
        <v>102</v>
      </c>
      <c r="C2782" s="2" t="s">
        <v>103</v>
      </c>
      <c r="D2782" s="2" t="s">
        <v>55</v>
      </c>
      <c r="E2782" s="2" t="s">
        <v>179</v>
      </c>
      <c r="F2782" s="2" t="s">
        <v>12</v>
      </c>
      <c r="G2782" s="2" t="s">
        <v>180</v>
      </c>
      <c r="H2782" s="2" t="s">
        <v>182</v>
      </c>
      <c r="I2782" s="2">
        <v>42</v>
      </c>
      <c r="J2782" s="2">
        <v>0.81111111111111101</v>
      </c>
      <c r="K2782" s="2">
        <v>0.77248677248677244</v>
      </c>
      <c r="L2782" s="2">
        <v>0.85380116959064323</v>
      </c>
      <c r="M2782" s="2" t="s">
        <v>74</v>
      </c>
      <c r="N2782" s="2" t="s">
        <v>6120</v>
      </c>
      <c r="O2782" s="2" t="s">
        <v>6121</v>
      </c>
      <c r="P2782" s="2">
        <v>1.5</v>
      </c>
    </row>
    <row r="2783" spans="1:16" ht="15.75" customHeight="1" x14ac:dyDescent="0.25">
      <c r="A2783" s="2" t="s">
        <v>19</v>
      </c>
      <c r="B2783" s="2" t="s">
        <v>102</v>
      </c>
      <c r="C2783" s="2" t="s">
        <v>103</v>
      </c>
      <c r="D2783" s="2" t="s">
        <v>55</v>
      </c>
      <c r="E2783" s="2" t="s">
        <v>179</v>
      </c>
      <c r="F2783" s="2" t="s">
        <v>12</v>
      </c>
      <c r="G2783" s="2" t="s">
        <v>186</v>
      </c>
      <c r="H2783" s="2" t="s">
        <v>182</v>
      </c>
      <c r="I2783" s="2">
        <v>43</v>
      </c>
      <c r="J2783" s="2">
        <v>0.83287671232876714</v>
      </c>
      <c r="K2783" s="2">
        <v>0.78350515463917525</v>
      </c>
      <c r="L2783" s="2">
        <v>0.88888888888888884</v>
      </c>
      <c r="M2783" s="2" t="s">
        <v>74</v>
      </c>
      <c r="N2783" s="2" t="s">
        <v>6122</v>
      </c>
      <c r="O2783" s="2" t="s">
        <v>6123</v>
      </c>
      <c r="P2783" s="2">
        <v>1.5</v>
      </c>
    </row>
    <row r="2784" spans="1:16" ht="15.75" customHeight="1" x14ac:dyDescent="0.25">
      <c r="A2784" s="2" t="s">
        <v>19</v>
      </c>
      <c r="B2784" s="2" t="s">
        <v>102</v>
      </c>
      <c r="C2784" s="2" t="s">
        <v>103</v>
      </c>
      <c r="D2784" s="2" t="s">
        <v>55</v>
      </c>
      <c r="E2784" s="2" t="s">
        <v>179</v>
      </c>
      <c r="F2784" s="2" t="s">
        <v>12</v>
      </c>
      <c r="G2784" s="2" t="s">
        <v>192</v>
      </c>
      <c r="H2784" s="2" t="s">
        <v>182</v>
      </c>
      <c r="I2784" s="2">
        <v>44</v>
      </c>
      <c r="J2784" s="2">
        <v>0.82191780821917804</v>
      </c>
      <c r="K2784" s="2">
        <v>0.77319587628865982</v>
      </c>
      <c r="L2784" s="2">
        <v>0.8771929824561403</v>
      </c>
      <c r="M2784" s="2" t="s">
        <v>74</v>
      </c>
      <c r="N2784" s="2" t="s">
        <v>6124</v>
      </c>
      <c r="O2784" s="2" t="s">
        <v>6125</v>
      </c>
      <c r="P2784" s="2">
        <v>2</v>
      </c>
    </row>
    <row r="2785" spans="1:16" ht="15.75" customHeight="1" x14ac:dyDescent="0.25">
      <c r="A2785" s="2" t="s">
        <v>19</v>
      </c>
      <c r="B2785" s="2" t="s">
        <v>102</v>
      </c>
      <c r="C2785" s="2" t="s">
        <v>103</v>
      </c>
      <c r="D2785" s="2" t="s">
        <v>55</v>
      </c>
      <c r="E2785" s="2" t="s">
        <v>179</v>
      </c>
      <c r="F2785" s="2" t="s">
        <v>12</v>
      </c>
      <c r="G2785" s="2" t="s">
        <v>197</v>
      </c>
      <c r="H2785" s="2" t="s">
        <v>182</v>
      </c>
      <c r="I2785" s="2">
        <v>45</v>
      </c>
      <c r="J2785" s="2">
        <v>0.7865168539325843</v>
      </c>
      <c r="K2785" s="2">
        <v>0.7567567567567568</v>
      </c>
      <c r="L2785" s="2">
        <v>0.81871345029239762</v>
      </c>
      <c r="M2785" s="2" t="s">
        <v>74</v>
      </c>
      <c r="N2785" s="2" t="s">
        <v>6126</v>
      </c>
      <c r="O2785" s="2" t="s">
        <v>6127</v>
      </c>
      <c r="P2785" s="2">
        <v>1.5</v>
      </c>
    </row>
    <row r="2786" spans="1:16" ht="15.75" customHeight="1" x14ac:dyDescent="0.25">
      <c r="A2786" s="2" t="s">
        <v>19</v>
      </c>
      <c r="B2786" s="2" t="s">
        <v>102</v>
      </c>
      <c r="C2786" s="2" t="s">
        <v>103</v>
      </c>
      <c r="D2786" s="2" t="s">
        <v>55</v>
      </c>
      <c r="E2786" s="2" t="s">
        <v>179</v>
      </c>
      <c r="F2786" s="2" t="s">
        <v>12</v>
      </c>
      <c r="G2786" s="2" t="s">
        <v>202</v>
      </c>
      <c r="H2786" s="2" t="s">
        <v>182</v>
      </c>
      <c r="I2786" s="2">
        <v>46</v>
      </c>
      <c r="J2786" s="2">
        <v>0.808743169398907</v>
      </c>
      <c r="K2786" s="2">
        <v>0.75897435897435894</v>
      </c>
      <c r="L2786" s="2">
        <v>0.86549707602339176</v>
      </c>
      <c r="M2786" s="2" t="s">
        <v>74</v>
      </c>
      <c r="N2786" s="2" t="s">
        <v>6128</v>
      </c>
      <c r="O2786" s="2" t="s">
        <v>6129</v>
      </c>
      <c r="P2786" s="2">
        <v>1.9</v>
      </c>
    </row>
    <row r="2787" spans="1:16" ht="15.75" customHeight="1" x14ac:dyDescent="0.25">
      <c r="A2787" s="2" t="s">
        <v>19</v>
      </c>
      <c r="B2787" s="2" t="s">
        <v>102</v>
      </c>
      <c r="C2787" s="2" t="s">
        <v>103</v>
      </c>
      <c r="D2787" s="2" t="s">
        <v>55</v>
      </c>
      <c r="E2787" s="2" t="s">
        <v>179</v>
      </c>
      <c r="F2787" s="2" t="s">
        <v>12</v>
      </c>
      <c r="G2787" s="2" t="s">
        <v>207</v>
      </c>
      <c r="H2787" s="2" t="s">
        <v>182</v>
      </c>
      <c r="I2787" s="2">
        <v>47</v>
      </c>
      <c r="J2787" s="2">
        <v>0.83798882681564246</v>
      </c>
      <c r="K2787" s="2">
        <v>0.80213903743315507</v>
      </c>
      <c r="L2787" s="2">
        <v>0.8771929824561403</v>
      </c>
      <c r="M2787" s="2" t="s">
        <v>74</v>
      </c>
      <c r="N2787" s="2" t="s">
        <v>6130</v>
      </c>
      <c r="O2787" s="2" t="s">
        <v>6131</v>
      </c>
      <c r="P2787" s="2">
        <v>1.5</v>
      </c>
    </row>
    <row r="2788" spans="1:16" ht="15.75" customHeight="1" x14ac:dyDescent="0.25">
      <c r="A2788" s="2" t="s">
        <v>19</v>
      </c>
      <c r="B2788" s="2" t="s">
        <v>102</v>
      </c>
      <c r="C2788" s="2" t="s">
        <v>103</v>
      </c>
      <c r="D2788" s="2" t="s">
        <v>55</v>
      </c>
      <c r="E2788" s="2" t="s">
        <v>179</v>
      </c>
      <c r="F2788" s="2" t="s">
        <v>12</v>
      </c>
      <c r="G2788" s="2" t="s">
        <v>212</v>
      </c>
      <c r="H2788" s="2" t="s">
        <v>182</v>
      </c>
      <c r="I2788" s="2">
        <v>48</v>
      </c>
      <c r="J2788" s="2">
        <v>0.83195592286501396</v>
      </c>
      <c r="K2788" s="2">
        <v>0.78645833333333337</v>
      </c>
      <c r="L2788" s="2">
        <v>0.88304093567251463</v>
      </c>
      <c r="M2788" s="2" t="s">
        <v>74</v>
      </c>
      <c r="N2788" s="2" t="s">
        <v>6132</v>
      </c>
      <c r="O2788" s="2" t="s">
        <v>6133</v>
      </c>
      <c r="P2788" s="2">
        <v>1.5</v>
      </c>
    </row>
    <row r="2789" spans="1:16" ht="15.75" customHeight="1" x14ac:dyDescent="0.25">
      <c r="A2789" s="2" t="s">
        <v>19</v>
      </c>
      <c r="B2789" s="2" t="s">
        <v>102</v>
      </c>
      <c r="C2789" s="2" t="s">
        <v>103</v>
      </c>
      <c r="D2789" s="2" t="s">
        <v>55</v>
      </c>
      <c r="E2789" s="2" t="s">
        <v>179</v>
      </c>
      <c r="F2789" s="2" t="s">
        <v>12</v>
      </c>
      <c r="G2789" s="2" t="s">
        <v>217</v>
      </c>
      <c r="H2789" s="2" t="s">
        <v>182</v>
      </c>
      <c r="I2789" s="2">
        <v>49</v>
      </c>
      <c r="J2789" s="2">
        <v>0.81542699724517909</v>
      </c>
      <c r="K2789" s="2">
        <v>0.77083333333333337</v>
      </c>
      <c r="L2789" s="2">
        <v>0.86549707602339176</v>
      </c>
      <c r="M2789" s="2" t="s">
        <v>74</v>
      </c>
      <c r="N2789" s="2" t="s">
        <v>6134</v>
      </c>
      <c r="O2789" s="2" t="s">
        <v>6135</v>
      </c>
      <c r="P2789" s="2">
        <v>1.9</v>
      </c>
    </row>
    <row r="2790" spans="1:16" ht="15.75" customHeight="1" x14ac:dyDescent="0.25">
      <c r="A2790" s="2" t="s">
        <v>19</v>
      </c>
      <c r="B2790" s="2" t="s">
        <v>102</v>
      </c>
      <c r="C2790" s="2" t="s">
        <v>103</v>
      </c>
      <c r="D2790" s="2" t="s">
        <v>55</v>
      </c>
      <c r="E2790" s="2" t="s">
        <v>179</v>
      </c>
      <c r="F2790" s="2" t="s">
        <v>12</v>
      </c>
      <c r="G2790" s="2" t="s">
        <v>222</v>
      </c>
      <c r="H2790" s="2" t="s">
        <v>182</v>
      </c>
      <c r="I2790" s="2">
        <v>50</v>
      </c>
      <c r="J2790" s="2">
        <v>0.81868131868131866</v>
      </c>
      <c r="K2790" s="2">
        <v>0.772020725388601</v>
      </c>
      <c r="L2790" s="2">
        <v>0.87134502923976609</v>
      </c>
      <c r="M2790" s="2" t="s">
        <v>74</v>
      </c>
      <c r="N2790" s="2" t="s">
        <v>6136</v>
      </c>
      <c r="O2790" s="2" t="s">
        <v>6137</v>
      </c>
      <c r="P2790" s="2">
        <v>1.5</v>
      </c>
    </row>
    <row r="2791" spans="1:16" ht="15.75" customHeight="1" x14ac:dyDescent="0.25">
      <c r="A2791" s="2" t="s">
        <v>19</v>
      </c>
      <c r="B2791" s="2" t="s">
        <v>102</v>
      </c>
      <c r="C2791" s="2" t="s">
        <v>103</v>
      </c>
      <c r="D2791" s="2" t="s">
        <v>55</v>
      </c>
      <c r="E2791" s="2" t="s">
        <v>179</v>
      </c>
      <c r="F2791" s="2" t="s">
        <v>12</v>
      </c>
      <c r="G2791" s="2" t="s">
        <v>227</v>
      </c>
      <c r="H2791" s="2" t="s">
        <v>182</v>
      </c>
      <c r="I2791" s="2">
        <v>51</v>
      </c>
      <c r="J2791" s="2">
        <v>0.86834733893557425</v>
      </c>
      <c r="K2791" s="2">
        <v>0.83333333333333337</v>
      </c>
      <c r="L2791" s="2">
        <v>0.9064327485380117</v>
      </c>
      <c r="M2791" s="2" t="s">
        <v>74</v>
      </c>
      <c r="N2791" s="2" t="s">
        <v>6138</v>
      </c>
      <c r="O2791" s="2" t="s">
        <v>6139</v>
      </c>
      <c r="P2791" s="2">
        <v>1.5</v>
      </c>
    </row>
    <row r="2792" spans="1:16" ht="15.75" customHeight="1" x14ac:dyDescent="0.25">
      <c r="A2792" s="2" t="s">
        <v>19</v>
      </c>
      <c r="B2792" s="2" t="s">
        <v>102</v>
      </c>
      <c r="C2792" s="2" t="s">
        <v>103</v>
      </c>
      <c r="D2792" s="2" t="s">
        <v>55</v>
      </c>
      <c r="E2792" s="2" t="s">
        <v>179</v>
      </c>
      <c r="F2792" s="2" t="s">
        <v>12</v>
      </c>
      <c r="G2792" s="2" t="s">
        <v>232</v>
      </c>
      <c r="H2792" s="2" t="s">
        <v>182</v>
      </c>
      <c r="I2792" s="2">
        <v>52</v>
      </c>
      <c r="J2792" s="2">
        <v>0.85875706214689262</v>
      </c>
      <c r="K2792" s="2">
        <v>0.8306010928961749</v>
      </c>
      <c r="L2792" s="2">
        <v>0.88888888888888884</v>
      </c>
      <c r="M2792" s="2" t="s">
        <v>74</v>
      </c>
      <c r="N2792" s="2" t="s">
        <v>6140</v>
      </c>
      <c r="O2792" s="2" t="s">
        <v>6141</v>
      </c>
      <c r="P2792" s="2">
        <v>2</v>
      </c>
    </row>
    <row r="2793" spans="1:16" ht="15.75" customHeight="1" x14ac:dyDescent="0.25">
      <c r="A2793" s="2" t="s">
        <v>19</v>
      </c>
      <c r="B2793" s="2" t="s">
        <v>102</v>
      </c>
      <c r="C2793" s="2" t="s">
        <v>103</v>
      </c>
      <c r="D2793" s="2" t="s">
        <v>55</v>
      </c>
      <c r="E2793" s="2" t="s">
        <v>179</v>
      </c>
      <c r="F2793" s="2" t="s">
        <v>12</v>
      </c>
      <c r="G2793" s="2" t="s">
        <v>237</v>
      </c>
      <c r="H2793" s="2" t="s">
        <v>182</v>
      </c>
      <c r="I2793" s="2">
        <v>53</v>
      </c>
      <c r="J2793" s="2">
        <v>0.80769230769230782</v>
      </c>
      <c r="K2793" s="2">
        <v>0.76165803108808294</v>
      </c>
      <c r="L2793" s="2">
        <v>0.85964912280701755</v>
      </c>
      <c r="M2793" s="2" t="s">
        <v>74</v>
      </c>
      <c r="N2793" s="2" t="s">
        <v>6142</v>
      </c>
      <c r="O2793" s="2" t="s">
        <v>6143</v>
      </c>
      <c r="P2793" s="2">
        <v>1.5</v>
      </c>
    </row>
    <row r="2794" spans="1:16" ht="15.75" customHeight="1" x14ac:dyDescent="0.25">
      <c r="A2794" s="2" t="s">
        <v>19</v>
      </c>
      <c r="B2794" s="2" t="s">
        <v>102</v>
      </c>
      <c r="C2794" s="2" t="s">
        <v>103</v>
      </c>
      <c r="D2794" s="2" t="s">
        <v>55</v>
      </c>
      <c r="E2794" s="2" t="s">
        <v>179</v>
      </c>
      <c r="F2794" s="2" t="s">
        <v>12</v>
      </c>
      <c r="G2794" s="2" t="s">
        <v>242</v>
      </c>
      <c r="H2794" s="2" t="s">
        <v>182</v>
      </c>
      <c r="I2794" s="2">
        <v>54</v>
      </c>
      <c r="J2794" s="2">
        <v>0.8571428571428571</v>
      </c>
      <c r="K2794" s="2">
        <v>0.82258064516129037</v>
      </c>
      <c r="L2794" s="2">
        <v>0.89473684210526316</v>
      </c>
      <c r="M2794" s="2" t="s">
        <v>74</v>
      </c>
      <c r="N2794" s="2" t="s">
        <v>6144</v>
      </c>
      <c r="O2794" s="2" t="s">
        <v>6145</v>
      </c>
      <c r="P2794" s="2">
        <v>1.5</v>
      </c>
    </row>
    <row r="2795" spans="1:16" ht="15.75" customHeight="1" x14ac:dyDescent="0.25">
      <c r="A2795" s="2" t="s">
        <v>19</v>
      </c>
      <c r="B2795" s="2" t="s">
        <v>102</v>
      </c>
      <c r="C2795" s="2" t="s">
        <v>103</v>
      </c>
      <c r="D2795" s="2" t="s">
        <v>55</v>
      </c>
      <c r="E2795" s="2" t="s">
        <v>179</v>
      </c>
      <c r="F2795" s="2" t="s">
        <v>12</v>
      </c>
      <c r="G2795" s="2" t="s">
        <v>247</v>
      </c>
      <c r="H2795" s="2" t="s">
        <v>182</v>
      </c>
      <c r="I2795" s="2">
        <v>55</v>
      </c>
      <c r="J2795" s="2">
        <v>0.84679665738161547</v>
      </c>
      <c r="K2795" s="2">
        <v>0.80851063829787229</v>
      </c>
      <c r="L2795" s="2">
        <v>0.88888888888888884</v>
      </c>
      <c r="M2795" s="2" t="s">
        <v>74</v>
      </c>
      <c r="N2795" s="2" t="s">
        <v>6146</v>
      </c>
      <c r="O2795" s="2" t="s">
        <v>6147</v>
      </c>
      <c r="P2795" s="2">
        <v>2</v>
      </c>
    </row>
    <row r="2796" spans="1:16" ht="15.75" customHeight="1" x14ac:dyDescent="0.25">
      <c r="A2796" s="2" t="s">
        <v>19</v>
      </c>
      <c r="B2796" s="2" t="s">
        <v>102</v>
      </c>
      <c r="C2796" s="2" t="s">
        <v>103</v>
      </c>
      <c r="D2796" s="2" t="s">
        <v>55</v>
      </c>
      <c r="E2796" s="2" t="s">
        <v>179</v>
      </c>
      <c r="F2796" s="2" t="s">
        <v>12</v>
      </c>
      <c r="G2796" s="2" t="s">
        <v>252</v>
      </c>
      <c r="H2796" s="2" t="s">
        <v>182</v>
      </c>
      <c r="I2796" s="2">
        <v>56</v>
      </c>
      <c r="J2796" s="2">
        <v>0.84593837535014005</v>
      </c>
      <c r="K2796" s="2">
        <v>0.81182795698924726</v>
      </c>
      <c r="L2796" s="2">
        <v>0.88304093567251463</v>
      </c>
      <c r="M2796" s="2" t="s">
        <v>74</v>
      </c>
      <c r="N2796" s="2" t="s">
        <v>6148</v>
      </c>
      <c r="O2796" s="2" t="s">
        <v>6149</v>
      </c>
      <c r="P2796" s="2">
        <v>1.5</v>
      </c>
    </row>
    <row r="2797" spans="1:16" ht="15.75" customHeight="1" x14ac:dyDescent="0.25">
      <c r="A2797" s="2" t="s">
        <v>19</v>
      </c>
      <c r="B2797" s="2" t="s">
        <v>102</v>
      </c>
      <c r="C2797" s="2" t="s">
        <v>103</v>
      </c>
      <c r="D2797" s="2" t="s">
        <v>55</v>
      </c>
      <c r="E2797" s="2" t="s">
        <v>179</v>
      </c>
      <c r="F2797" s="2" t="s">
        <v>12</v>
      </c>
      <c r="G2797" s="2" t="s">
        <v>257</v>
      </c>
      <c r="H2797" s="2" t="s">
        <v>182</v>
      </c>
      <c r="I2797" s="2">
        <v>57</v>
      </c>
      <c r="J2797" s="2">
        <v>0.82122905027932969</v>
      </c>
      <c r="K2797" s="2">
        <v>0.78609625668449201</v>
      </c>
      <c r="L2797" s="2">
        <v>0.85964912280701755</v>
      </c>
      <c r="M2797" s="2" t="s">
        <v>74</v>
      </c>
      <c r="N2797" s="2" t="s">
        <v>6150</v>
      </c>
      <c r="O2797" s="2" t="s">
        <v>6151</v>
      </c>
      <c r="P2797" s="2">
        <v>1.5</v>
      </c>
    </row>
    <row r="2798" spans="1:16" ht="15.75" customHeight="1" x14ac:dyDescent="0.25">
      <c r="A2798" s="2" t="s">
        <v>19</v>
      </c>
      <c r="B2798" s="2" t="s">
        <v>102</v>
      </c>
      <c r="C2798" s="2" t="s">
        <v>103</v>
      </c>
      <c r="D2798" s="2" t="s">
        <v>55</v>
      </c>
      <c r="E2798" s="2" t="s">
        <v>179</v>
      </c>
      <c r="F2798" s="2" t="s">
        <v>12</v>
      </c>
      <c r="G2798" s="2" t="s">
        <v>262</v>
      </c>
      <c r="H2798" s="2" t="s">
        <v>182</v>
      </c>
      <c r="I2798" s="2">
        <v>58</v>
      </c>
      <c r="J2798" s="2">
        <v>0.81215469613259672</v>
      </c>
      <c r="K2798" s="2">
        <v>0.76963350785340312</v>
      </c>
      <c r="L2798" s="2">
        <v>0.85964912280701755</v>
      </c>
      <c r="M2798" s="2" t="s">
        <v>74</v>
      </c>
      <c r="N2798" s="2" t="s">
        <v>6152</v>
      </c>
      <c r="O2798" s="2" t="s">
        <v>6153</v>
      </c>
      <c r="P2798" s="2">
        <v>1.9</v>
      </c>
    </row>
    <row r="2799" spans="1:16" ht="15.75" customHeight="1" x14ac:dyDescent="0.25">
      <c r="A2799" s="2" t="s">
        <v>19</v>
      </c>
      <c r="B2799" s="2" t="s">
        <v>102</v>
      </c>
      <c r="C2799" s="2" t="s">
        <v>103</v>
      </c>
      <c r="D2799" s="2" t="s">
        <v>55</v>
      </c>
      <c r="E2799" s="2" t="s">
        <v>179</v>
      </c>
      <c r="F2799" s="2" t="s">
        <v>12</v>
      </c>
      <c r="G2799" s="2" t="s">
        <v>267</v>
      </c>
      <c r="H2799" s="2" t="s">
        <v>182</v>
      </c>
      <c r="I2799" s="2">
        <v>59</v>
      </c>
      <c r="J2799" s="2">
        <v>0.80662983425414359</v>
      </c>
      <c r="K2799" s="2">
        <v>0.76439790575916233</v>
      </c>
      <c r="L2799" s="2">
        <v>0.85380116959064323</v>
      </c>
      <c r="M2799" s="2" t="s">
        <v>74</v>
      </c>
      <c r="N2799" s="2" t="s">
        <v>6154</v>
      </c>
      <c r="O2799" s="2" t="s">
        <v>6155</v>
      </c>
      <c r="P2799" s="2">
        <v>1.5</v>
      </c>
    </row>
    <row r="2800" spans="1:16" ht="15.75" customHeight="1" x14ac:dyDescent="0.25">
      <c r="A2800" s="2" t="s">
        <v>19</v>
      </c>
      <c r="B2800" s="2" t="s">
        <v>102</v>
      </c>
      <c r="C2800" s="2" t="s">
        <v>103</v>
      </c>
      <c r="D2800" s="2" t="s">
        <v>55</v>
      </c>
      <c r="E2800" s="2" t="s">
        <v>179</v>
      </c>
      <c r="F2800" s="2" t="s">
        <v>12</v>
      </c>
      <c r="G2800" s="2" t="s">
        <v>272</v>
      </c>
      <c r="H2800" s="2" t="s">
        <v>182</v>
      </c>
      <c r="I2800" s="2">
        <v>60</v>
      </c>
      <c r="J2800" s="2">
        <v>0.81542699724517909</v>
      </c>
      <c r="K2800" s="2">
        <v>0.77083333333333337</v>
      </c>
      <c r="L2800" s="2">
        <v>0.86549707602339176</v>
      </c>
      <c r="M2800" s="2" t="s">
        <v>74</v>
      </c>
      <c r="N2800" s="2" t="s">
        <v>6156</v>
      </c>
      <c r="O2800" s="2" t="s">
        <v>6157</v>
      </c>
      <c r="P2800" s="2">
        <v>1.9</v>
      </c>
    </row>
    <row r="2801" spans="1:16" ht="15.75" customHeight="1" x14ac:dyDescent="0.25">
      <c r="A2801" s="2" t="s">
        <v>19</v>
      </c>
      <c r="B2801" s="2" t="s">
        <v>102</v>
      </c>
      <c r="C2801" s="2" t="s">
        <v>103</v>
      </c>
      <c r="D2801" s="2" t="s">
        <v>55</v>
      </c>
      <c r="E2801" s="2" t="s">
        <v>179</v>
      </c>
      <c r="F2801" s="2" t="s">
        <v>12</v>
      </c>
      <c r="G2801" s="2" t="s">
        <v>277</v>
      </c>
      <c r="H2801" s="2" t="s">
        <v>182</v>
      </c>
      <c r="I2801" s="2">
        <v>61</v>
      </c>
      <c r="J2801" s="2">
        <v>0.82777777777777783</v>
      </c>
      <c r="K2801" s="2">
        <v>0.78835978835978837</v>
      </c>
      <c r="L2801" s="2">
        <v>0.87134502923976609</v>
      </c>
      <c r="M2801" s="2" t="s">
        <v>74</v>
      </c>
      <c r="N2801" s="2" t="s">
        <v>6158</v>
      </c>
      <c r="O2801" s="2" t="s">
        <v>6159</v>
      </c>
      <c r="P2801" s="2">
        <v>1.5</v>
      </c>
    </row>
    <row r="2802" spans="1:16" ht="15.75" customHeight="1" x14ac:dyDescent="0.25">
      <c r="A2802" s="2" t="s">
        <v>19</v>
      </c>
      <c r="B2802" s="2" t="s">
        <v>102</v>
      </c>
      <c r="C2802" s="2" t="s">
        <v>103</v>
      </c>
      <c r="D2802" s="2" t="s">
        <v>55</v>
      </c>
      <c r="E2802" s="2" t="s">
        <v>282</v>
      </c>
      <c r="F2802" s="2" t="s">
        <v>26</v>
      </c>
      <c r="G2802" s="2" t="s">
        <v>283</v>
      </c>
      <c r="H2802" s="2" t="s">
        <v>285</v>
      </c>
      <c r="I2802" s="2">
        <v>42</v>
      </c>
      <c r="J2802" s="2">
        <v>0.81995661605206072</v>
      </c>
      <c r="K2802" s="2">
        <v>0.80425531914893622</v>
      </c>
      <c r="L2802" s="2">
        <v>0.83628318584070793</v>
      </c>
      <c r="M2802" s="2" t="s">
        <v>74</v>
      </c>
      <c r="N2802" s="2" t="s">
        <v>6160</v>
      </c>
      <c r="O2802" s="2" t="s">
        <v>6161</v>
      </c>
      <c r="P2802" s="2">
        <v>1.6</v>
      </c>
    </row>
    <row r="2803" spans="1:16" ht="15.75" customHeight="1" x14ac:dyDescent="0.25">
      <c r="A2803" s="2" t="s">
        <v>19</v>
      </c>
      <c r="B2803" s="2" t="s">
        <v>102</v>
      </c>
      <c r="C2803" s="2" t="s">
        <v>103</v>
      </c>
      <c r="D2803" s="2" t="s">
        <v>55</v>
      </c>
      <c r="E2803" s="2" t="s">
        <v>282</v>
      </c>
      <c r="F2803" s="2" t="s">
        <v>26</v>
      </c>
      <c r="G2803" s="2" t="s">
        <v>289</v>
      </c>
      <c r="H2803" s="2" t="s">
        <v>285</v>
      </c>
      <c r="I2803" s="2">
        <v>43</v>
      </c>
      <c r="J2803" s="2">
        <v>0.81127982646420826</v>
      </c>
      <c r="K2803" s="2">
        <v>0.79574468085106387</v>
      </c>
      <c r="L2803" s="2">
        <v>0.82743362831858402</v>
      </c>
      <c r="M2803" s="2" t="s">
        <v>74</v>
      </c>
      <c r="N2803" s="2" t="s">
        <v>6162</v>
      </c>
      <c r="O2803" s="2" t="s">
        <v>6163</v>
      </c>
      <c r="P2803" s="2">
        <v>1.6</v>
      </c>
    </row>
    <row r="2804" spans="1:16" ht="15.75" customHeight="1" x14ac:dyDescent="0.25">
      <c r="A2804" s="2" t="s">
        <v>19</v>
      </c>
      <c r="B2804" s="2" t="s">
        <v>102</v>
      </c>
      <c r="C2804" s="2" t="s">
        <v>103</v>
      </c>
      <c r="D2804" s="2" t="s">
        <v>55</v>
      </c>
      <c r="E2804" s="2" t="s">
        <v>282</v>
      </c>
      <c r="F2804" s="2" t="s">
        <v>26</v>
      </c>
      <c r="G2804" s="2" t="s">
        <v>294</v>
      </c>
      <c r="H2804" s="2" t="s">
        <v>285</v>
      </c>
      <c r="I2804" s="2">
        <v>44</v>
      </c>
      <c r="J2804" s="2">
        <v>0.83620689655172409</v>
      </c>
      <c r="K2804" s="2">
        <v>0.81512605042016806</v>
      </c>
      <c r="L2804" s="2">
        <v>0.8584070796460177</v>
      </c>
      <c r="M2804" s="2" t="s">
        <v>74</v>
      </c>
      <c r="N2804" s="2" t="s">
        <v>6164</v>
      </c>
      <c r="O2804" s="2" t="s">
        <v>6165</v>
      </c>
      <c r="P2804" s="2">
        <v>2</v>
      </c>
    </row>
    <row r="2805" spans="1:16" ht="15.75" customHeight="1" x14ac:dyDescent="0.25">
      <c r="A2805" s="2" t="s">
        <v>19</v>
      </c>
      <c r="B2805" s="2" t="s">
        <v>102</v>
      </c>
      <c r="C2805" s="2" t="s">
        <v>103</v>
      </c>
      <c r="D2805" s="2" t="s">
        <v>55</v>
      </c>
      <c r="E2805" s="2" t="s">
        <v>282</v>
      </c>
      <c r="F2805" s="2" t="s">
        <v>26</v>
      </c>
      <c r="G2805" s="2" t="s">
        <v>299</v>
      </c>
      <c r="H2805" s="2" t="s">
        <v>285</v>
      </c>
      <c r="I2805" s="2">
        <v>45</v>
      </c>
      <c r="J2805" s="2">
        <v>0.80508474576271194</v>
      </c>
      <c r="K2805" s="2">
        <v>0.77235772357723576</v>
      </c>
      <c r="L2805" s="2">
        <v>0.84070796460176989</v>
      </c>
      <c r="M2805" s="2" t="s">
        <v>74</v>
      </c>
      <c r="N2805" s="2" t="s">
        <v>6166</v>
      </c>
      <c r="O2805" s="2" t="s">
        <v>6167</v>
      </c>
      <c r="P2805" s="2">
        <v>1.6</v>
      </c>
    </row>
    <row r="2806" spans="1:16" ht="15.75" customHeight="1" x14ac:dyDescent="0.25">
      <c r="A2806" s="2" t="s">
        <v>19</v>
      </c>
      <c r="B2806" s="2" t="s">
        <v>102</v>
      </c>
      <c r="C2806" s="2" t="s">
        <v>103</v>
      </c>
      <c r="D2806" s="2" t="s">
        <v>55</v>
      </c>
      <c r="E2806" s="2" t="s">
        <v>282</v>
      </c>
      <c r="F2806" s="2" t="s">
        <v>26</v>
      </c>
      <c r="G2806" s="2" t="s">
        <v>304</v>
      </c>
      <c r="H2806" s="2" t="s">
        <v>285</v>
      </c>
      <c r="I2806" s="2">
        <v>46</v>
      </c>
      <c r="J2806" s="2">
        <v>0.80942184154175578</v>
      </c>
      <c r="K2806" s="2">
        <v>0.78423236514522821</v>
      </c>
      <c r="L2806" s="2">
        <v>0.83628318584070793</v>
      </c>
      <c r="M2806" s="2" t="s">
        <v>74</v>
      </c>
      <c r="N2806" s="2" t="s">
        <v>6168</v>
      </c>
      <c r="O2806" s="2" t="s">
        <v>6169</v>
      </c>
      <c r="P2806" s="2">
        <v>2.1</v>
      </c>
    </row>
    <row r="2807" spans="1:16" ht="15.75" customHeight="1" x14ac:dyDescent="0.25">
      <c r="A2807" s="2" t="s">
        <v>19</v>
      </c>
      <c r="B2807" s="2" t="s">
        <v>102</v>
      </c>
      <c r="C2807" s="2" t="s">
        <v>103</v>
      </c>
      <c r="D2807" s="2" t="s">
        <v>55</v>
      </c>
      <c r="E2807" s="2" t="s">
        <v>282</v>
      </c>
      <c r="F2807" s="2" t="s">
        <v>26</v>
      </c>
      <c r="G2807" s="2" t="s">
        <v>309</v>
      </c>
      <c r="H2807" s="2" t="s">
        <v>285</v>
      </c>
      <c r="I2807" s="2">
        <v>47</v>
      </c>
      <c r="J2807" s="2">
        <v>0.8409586056644881</v>
      </c>
      <c r="K2807" s="2">
        <v>0.8283261802575107</v>
      </c>
      <c r="L2807" s="2">
        <v>0.85398230088495575</v>
      </c>
      <c r="M2807" s="2" t="s">
        <v>74</v>
      </c>
      <c r="N2807" s="2" t="s">
        <v>6170</v>
      </c>
      <c r="O2807" s="2" t="s">
        <v>6171</v>
      </c>
      <c r="P2807" s="2">
        <v>1.6</v>
      </c>
    </row>
    <row r="2808" spans="1:16" ht="15.75" customHeight="1" x14ac:dyDescent="0.25">
      <c r="A2808" s="2" t="s">
        <v>19</v>
      </c>
      <c r="B2808" s="2" t="s">
        <v>102</v>
      </c>
      <c r="C2808" s="2" t="s">
        <v>103</v>
      </c>
      <c r="D2808" s="2" t="s">
        <v>55</v>
      </c>
      <c r="E2808" s="2" t="s">
        <v>282</v>
      </c>
      <c r="F2808" s="2" t="s">
        <v>26</v>
      </c>
      <c r="G2808" s="2" t="s">
        <v>314</v>
      </c>
      <c r="H2808" s="2" t="s">
        <v>285</v>
      </c>
      <c r="I2808" s="2">
        <v>48</v>
      </c>
      <c r="J2808" s="2">
        <v>0.81545064377682397</v>
      </c>
      <c r="K2808" s="2">
        <v>0.79166666666666663</v>
      </c>
      <c r="L2808" s="2">
        <v>0.84070796460176989</v>
      </c>
      <c r="M2808" s="2" t="s">
        <v>74</v>
      </c>
      <c r="N2808" s="2" t="s">
        <v>6172</v>
      </c>
      <c r="O2808" s="2" t="s">
        <v>6173</v>
      </c>
      <c r="P2808" s="2">
        <v>2</v>
      </c>
    </row>
    <row r="2809" spans="1:16" ht="15.75" customHeight="1" x14ac:dyDescent="0.25">
      <c r="A2809" s="2" t="s">
        <v>19</v>
      </c>
      <c r="B2809" s="2" t="s">
        <v>102</v>
      </c>
      <c r="C2809" s="2" t="s">
        <v>103</v>
      </c>
      <c r="D2809" s="2" t="s">
        <v>55</v>
      </c>
      <c r="E2809" s="2" t="s">
        <v>282</v>
      </c>
      <c r="F2809" s="2" t="s">
        <v>26</v>
      </c>
      <c r="G2809" s="2" t="s">
        <v>319</v>
      </c>
      <c r="H2809" s="2" t="s">
        <v>285</v>
      </c>
      <c r="I2809" s="2">
        <v>49</v>
      </c>
      <c r="J2809" s="2">
        <v>0.82580645161290323</v>
      </c>
      <c r="K2809" s="2">
        <v>0.80334728033472802</v>
      </c>
      <c r="L2809" s="2">
        <v>0.84955752212389379</v>
      </c>
      <c r="M2809" s="2" t="s">
        <v>74</v>
      </c>
      <c r="N2809" s="2" t="s">
        <v>6174</v>
      </c>
      <c r="O2809" s="2" t="s">
        <v>6175</v>
      </c>
      <c r="P2809" s="2">
        <v>1.6</v>
      </c>
    </row>
    <row r="2810" spans="1:16" ht="15.75" customHeight="1" x14ac:dyDescent="0.25">
      <c r="A2810" s="2" t="s">
        <v>19</v>
      </c>
      <c r="B2810" s="2" t="s">
        <v>102</v>
      </c>
      <c r="C2810" s="2" t="s">
        <v>103</v>
      </c>
      <c r="D2810" s="2" t="s">
        <v>55</v>
      </c>
      <c r="E2810" s="2" t="s">
        <v>282</v>
      </c>
      <c r="F2810" s="2" t="s">
        <v>26</v>
      </c>
      <c r="G2810" s="2" t="s">
        <v>324</v>
      </c>
      <c r="H2810" s="2" t="s">
        <v>285</v>
      </c>
      <c r="I2810" s="2">
        <v>50</v>
      </c>
      <c r="J2810" s="2">
        <v>0.84164859002169201</v>
      </c>
      <c r="K2810" s="2">
        <v>0.82553191489361699</v>
      </c>
      <c r="L2810" s="2">
        <v>0.8584070796460177</v>
      </c>
      <c r="M2810" s="2" t="s">
        <v>74</v>
      </c>
      <c r="N2810" s="2" t="s">
        <v>6176</v>
      </c>
      <c r="O2810" s="2" t="s">
        <v>6177</v>
      </c>
      <c r="P2810" s="2">
        <v>1.6</v>
      </c>
    </row>
    <row r="2811" spans="1:16" ht="15.75" customHeight="1" x14ac:dyDescent="0.25">
      <c r="A2811" s="2" t="s">
        <v>19</v>
      </c>
      <c r="B2811" s="2" t="s">
        <v>102</v>
      </c>
      <c r="C2811" s="2" t="s">
        <v>103</v>
      </c>
      <c r="D2811" s="2" t="s">
        <v>55</v>
      </c>
      <c r="E2811" s="2" t="s">
        <v>282</v>
      </c>
      <c r="F2811" s="2" t="s">
        <v>26</v>
      </c>
      <c r="G2811" s="2" t="s">
        <v>329</v>
      </c>
      <c r="H2811" s="2" t="s">
        <v>285</v>
      </c>
      <c r="I2811" s="2">
        <v>51</v>
      </c>
      <c r="J2811" s="2">
        <v>0.82403433476394849</v>
      </c>
      <c r="K2811" s="2">
        <v>0.8</v>
      </c>
      <c r="L2811" s="2">
        <v>0.84955752212389379</v>
      </c>
      <c r="M2811" s="2" t="s">
        <v>74</v>
      </c>
      <c r="N2811" s="2" t="s">
        <v>6178</v>
      </c>
      <c r="O2811" s="2" t="s">
        <v>6179</v>
      </c>
      <c r="P2811" s="2">
        <v>2</v>
      </c>
    </row>
    <row r="2812" spans="1:16" ht="15.75" customHeight="1" x14ac:dyDescent="0.25">
      <c r="A2812" s="2" t="s">
        <v>19</v>
      </c>
      <c r="B2812" s="2" t="s">
        <v>102</v>
      </c>
      <c r="C2812" s="2" t="s">
        <v>103</v>
      </c>
      <c r="D2812" s="2" t="s">
        <v>55</v>
      </c>
      <c r="E2812" s="2" t="s">
        <v>282</v>
      </c>
      <c r="F2812" s="2" t="s">
        <v>26</v>
      </c>
      <c r="G2812" s="2" t="s">
        <v>334</v>
      </c>
      <c r="H2812" s="2" t="s">
        <v>285</v>
      </c>
      <c r="I2812" s="2">
        <v>52</v>
      </c>
      <c r="J2812" s="2">
        <v>0.81974248927038629</v>
      </c>
      <c r="K2812" s="2">
        <v>0.79583333333333328</v>
      </c>
      <c r="L2812" s="2">
        <v>0.84513274336283184</v>
      </c>
      <c r="M2812" s="2" t="s">
        <v>74</v>
      </c>
      <c r="N2812" s="2" t="s">
        <v>6180</v>
      </c>
      <c r="O2812" s="2" t="s">
        <v>6181</v>
      </c>
      <c r="P2812" s="2">
        <v>1.6</v>
      </c>
    </row>
    <row r="2813" spans="1:16" ht="15.75" customHeight="1" x14ac:dyDescent="0.25">
      <c r="A2813" s="2" t="s">
        <v>19</v>
      </c>
      <c r="B2813" s="2" t="s">
        <v>102</v>
      </c>
      <c r="C2813" s="2" t="s">
        <v>103</v>
      </c>
      <c r="D2813" s="2" t="s">
        <v>55</v>
      </c>
      <c r="E2813" s="2" t="s">
        <v>282</v>
      </c>
      <c r="F2813" s="2" t="s">
        <v>26</v>
      </c>
      <c r="G2813" s="2" t="s">
        <v>339</v>
      </c>
      <c r="H2813" s="2" t="s">
        <v>285</v>
      </c>
      <c r="I2813" s="2">
        <v>53</v>
      </c>
      <c r="J2813" s="2">
        <v>0.79399141630901282</v>
      </c>
      <c r="K2813" s="2">
        <v>0.77083333333333337</v>
      </c>
      <c r="L2813" s="2">
        <v>0.81858407079646023</v>
      </c>
      <c r="M2813" s="2" t="s">
        <v>74</v>
      </c>
      <c r="N2813" s="2" t="s">
        <v>6182</v>
      </c>
      <c r="O2813" s="2" t="s">
        <v>6183</v>
      </c>
      <c r="P2813" s="2">
        <v>1.6</v>
      </c>
    </row>
    <row r="2814" spans="1:16" ht="15.75" customHeight="1" x14ac:dyDescent="0.25">
      <c r="A2814" s="2" t="s">
        <v>19</v>
      </c>
      <c r="B2814" s="2" t="s">
        <v>102</v>
      </c>
      <c r="C2814" s="2" t="s">
        <v>103</v>
      </c>
      <c r="D2814" s="2" t="s">
        <v>55</v>
      </c>
      <c r="E2814" s="2" t="s">
        <v>282</v>
      </c>
      <c r="F2814" s="2" t="s">
        <v>26</v>
      </c>
      <c r="G2814" s="2" t="s">
        <v>344</v>
      </c>
      <c r="H2814" s="2" t="s">
        <v>285</v>
      </c>
      <c r="I2814" s="2">
        <v>54</v>
      </c>
      <c r="J2814" s="2">
        <v>0.82832618025751059</v>
      </c>
      <c r="K2814" s="2">
        <v>0.8041666666666667</v>
      </c>
      <c r="L2814" s="2">
        <v>0.85398230088495575</v>
      </c>
      <c r="M2814" s="2" t="s">
        <v>74</v>
      </c>
      <c r="N2814" s="2" t="s">
        <v>6184</v>
      </c>
      <c r="O2814" s="2" t="s">
        <v>6185</v>
      </c>
      <c r="P2814" s="2">
        <v>2</v>
      </c>
    </row>
    <row r="2815" spans="1:16" ht="15.75" customHeight="1" x14ac:dyDescent="0.25">
      <c r="A2815" s="2" t="s">
        <v>19</v>
      </c>
      <c r="B2815" s="2" t="s">
        <v>102</v>
      </c>
      <c r="C2815" s="2" t="s">
        <v>103</v>
      </c>
      <c r="D2815" s="2" t="s">
        <v>55</v>
      </c>
      <c r="E2815" s="2" t="s">
        <v>282</v>
      </c>
      <c r="F2815" s="2" t="s">
        <v>26</v>
      </c>
      <c r="G2815" s="2" t="s">
        <v>351</v>
      </c>
      <c r="H2815" s="2" t="s">
        <v>285</v>
      </c>
      <c r="I2815" s="2">
        <v>55</v>
      </c>
      <c r="J2815" s="2">
        <v>0.81974248927038629</v>
      </c>
      <c r="K2815" s="2">
        <v>0.79583333333333328</v>
      </c>
      <c r="L2815" s="2">
        <v>0.84513274336283184</v>
      </c>
      <c r="M2815" s="2" t="s">
        <v>74</v>
      </c>
      <c r="N2815" s="2" t="s">
        <v>6186</v>
      </c>
      <c r="O2815" s="2" t="s">
        <v>6187</v>
      </c>
      <c r="P2815" s="2">
        <v>1.6</v>
      </c>
    </row>
    <row r="2816" spans="1:16" ht="15.75" customHeight="1" x14ac:dyDescent="0.25">
      <c r="A2816" s="2" t="s">
        <v>19</v>
      </c>
      <c r="B2816" s="2" t="s">
        <v>102</v>
      </c>
      <c r="C2816" s="2" t="s">
        <v>103</v>
      </c>
      <c r="D2816" s="2" t="s">
        <v>55</v>
      </c>
      <c r="E2816" s="2" t="s">
        <v>282</v>
      </c>
      <c r="F2816" s="2" t="s">
        <v>26</v>
      </c>
      <c r="G2816" s="2" t="s">
        <v>367</v>
      </c>
      <c r="H2816" s="2" t="s">
        <v>285</v>
      </c>
      <c r="I2816" s="2">
        <v>56</v>
      </c>
      <c r="J2816" s="2">
        <v>0.83913043478260874</v>
      </c>
      <c r="K2816" s="2">
        <v>0.82478632478632474</v>
      </c>
      <c r="L2816" s="2">
        <v>0.85398230088495575</v>
      </c>
      <c r="M2816" s="2" t="s">
        <v>74</v>
      </c>
      <c r="N2816" s="2" t="s">
        <v>6188</v>
      </c>
      <c r="O2816" s="2" t="s">
        <v>6189</v>
      </c>
      <c r="P2816" s="2">
        <v>1.6</v>
      </c>
    </row>
    <row r="2817" spans="1:16" ht="15.75" customHeight="1" x14ac:dyDescent="0.25">
      <c r="A2817" s="2" t="s">
        <v>19</v>
      </c>
      <c r="B2817" s="2" t="s">
        <v>102</v>
      </c>
      <c r="C2817" s="2" t="s">
        <v>103</v>
      </c>
      <c r="D2817" s="2" t="s">
        <v>55</v>
      </c>
      <c r="E2817" s="2" t="s">
        <v>282</v>
      </c>
      <c r="F2817" s="2" t="s">
        <v>26</v>
      </c>
      <c r="G2817" s="2" t="s">
        <v>380</v>
      </c>
      <c r="H2817" s="2" t="s">
        <v>285</v>
      </c>
      <c r="I2817" s="2">
        <v>57</v>
      </c>
      <c r="J2817" s="2">
        <v>0.81545064377682397</v>
      </c>
      <c r="K2817" s="2">
        <v>0.79166666666666663</v>
      </c>
      <c r="L2817" s="2">
        <v>0.84070796460176989</v>
      </c>
      <c r="M2817" s="2" t="s">
        <v>74</v>
      </c>
      <c r="N2817" s="2" t="s">
        <v>6190</v>
      </c>
      <c r="O2817" s="2" t="s">
        <v>6191</v>
      </c>
      <c r="P2817" s="2">
        <v>2</v>
      </c>
    </row>
    <row r="2818" spans="1:16" ht="15.75" customHeight="1" x14ac:dyDescent="0.25">
      <c r="A2818" s="2" t="s">
        <v>19</v>
      </c>
      <c r="B2818" s="2" t="s">
        <v>102</v>
      </c>
      <c r="C2818" s="2" t="s">
        <v>103</v>
      </c>
      <c r="D2818" s="2" t="s">
        <v>55</v>
      </c>
      <c r="E2818" s="2" t="s">
        <v>282</v>
      </c>
      <c r="F2818" s="2" t="s">
        <v>26</v>
      </c>
      <c r="G2818" s="2" t="s">
        <v>390</v>
      </c>
      <c r="H2818" s="2" t="s">
        <v>285</v>
      </c>
      <c r="I2818" s="2">
        <v>58</v>
      </c>
      <c r="J2818" s="2">
        <v>0.82683982683982682</v>
      </c>
      <c r="K2818" s="2">
        <v>0.80932203389830504</v>
      </c>
      <c r="L2818" s="2">
        <v>0.84513274336283184</v>
      </c>
      <c r="M2818" s="2" t="s">
        <v>74</v>
      </c>
      <c r="N2818" s="2" t="s">
        <v>6192</v>
      </c>
      <c r="O2818" s="2" t="s">
        <v>6193</v>
      </c>
      <c r="P2818" s="2">
        <v>1.6</v>
      </c>
    </row>
    <row r="2819" spans="1:16" ht="15.75" customHeight="1" x14ac:dyDescent="0.25">
      <c r="A2819" s="2" t="s">
        <v>19</v>
      </c>
      <c r="B2819" s="2" t="s">
        <v>102</v>
      </c>
      <c r="C2819" s="2" t="s">
        <v>103</v>
      </c>
      <c r="D2819" s="2" t="s">
        <v>55</v>
      </c>
      <c r="E2819" s="2" t="s">
        <v>282</v>
      </c>
      <c r="F2819" s="2" t="s">
        <v>26</v>
      </c>
      <c r="G2819" s="2" t="s">
        <v>397</v>
      </c>
      <c r="H2819" s="2" t="s">
        <v>285</v>
      </c>
      <c r="I2819" s="2">
        <v>59</v>
      </c>
      <c r="J2819" s="2">
        <v>0.824295010845987</v>
      </c>
      <c r="K2819" s="2">
        <v>0.80851063829787229</v>
      </c>
      <c r="L2819" s="2">
        <v>0.84070796460176989</v>
      </c>
      <c r="M2819" s="2" t="s">
        <v>74</v>
      </c>
      <c r="N2819" s="2" t="s">
        <v>6194</v>
      </c>
      <c r="O2819" s="2" t="s">
        <v>6195</v>
      </c>
      <c r="P2819" s="2">
        <v>2</v>
      </c>
    </row>
    <row r="2820" spans="1:16" ht="15.75" customHeight="1" x14ac:dyDescent="0.25">
      <c r="A2820" s="2" t="s">
        <v>19</v>
      </c>
      <c r="B2820" s="2" t="s">
        <v>102</v>
      </c>
      <c r="C2820" s="2" t="s">
        <v>103</v>
      </c>
      <c r="D2820" s="2" t="s">
        <v>55</v>
      </c>
      <c r="E2820" s="2" t="s">
        <v>282</v>
      </c>
      <c r="F2820" s="2" t="s">
        <v>26</v>
      </c>
      <c r="G2820" s="2" t="s">
        <v>402</v>
      </c>
      <c r="H2820" s="2" t="s">
        <v>285</v>
      </c>
      <c r="I2820" s="2">
        <v>60</v>
      </c>
      <c r="J2820" s="2">
        <v>0.83549783549783552</v>
      </c>
      <c r="K2820" s="2">
        <v>0.81779661016949157</v>
      </c>
      <c r="L2820" s="2">
        <v>0.85398230088495575</v>
      </c>
      <c r="M2820" s="2" t="s">
        <v>74</v>
      </c>
      <c r="N2820" s="2" t="s">
        <v>6196</v>
      </c>
      <c r="O2820" s="2" t="s">
        <v>6197</v>
      </c>
      <c r="P2820" s="2">
        <v>1.6</v>
      </c>
    </row>
    <row r="2821" spans="1:16" ht="15.75" customHeight="1" x14ac:dyDescent="0.25">
      <c r="A2821" s="2" t="s">
        <v>19</v>
      </c>
      <c r="B2821" s="2" t="s">
        <v>102</v>
      </c>
      <c r="C2821" s="2" t="s">
        <v>103</v>
      </c>
      <c r="D2821" s="2" t="s">
        <v>55</v>
      </c>
      <c r="E2821" s="2" t="s">
        <v>282</v>
      </c>
      <c r="F2821" s="2" t="s">
        <v>26</v>
      </c>
      <c r="G2821" s="2" t="s">
        <v>407</v>
      </c>
      <c r="H2821" s="2" t="s">
        <v>285</v>
      </c>
      <c r="I2821" s="2">
        <v>61</v>
      </c>
      <c r="J2821" s="2">
        <v>0.80686695278969967</v>
      </c>
      <c r="K2821" s="2">
        <v>0.78333333333333333</v>
      </c>
      <c r="L2821" s="2">
        <v>0.83185840707964598</v>
      </c>
      <c r="M2821" s="2" t="s">
        <v>74</v>
      </c>
      <c r="N2821" s="2" t="s">
        <v>6198</v>
      </c>
      <c r="O2821" s="2" t="s">
        <v>6199</v>
      </c>
      <c r="P2821" s="2">
        <v>2</v>
      </c>
    </row>
    <row r="2822" spans="1:16" ht="15.75" customHeight="1" x14ac:dyDescent="0.25">
      <c r="A2822" s="2" t="s">
        <v>19</v>
      </c>
      <c r="B2822" s="2" t="s">
        <v>102</v>
      </c>
      <c r="C2822" s="2" t="s">
        <v>103</v>
      </c>
      <c r="D2822" s="2" t="s">
        <v>364</v>
      </c>
      <c r="E2822" s="2" t="s">
        <v>412</v>
      </c>
      <c r="F2822" s="2" t="s">
        <v>54</v>
      </c>
      <c r="G2822" s="2" t="s">
        <v>413</v>
      </c>
      <c r="H2822" s="2" t="s">
        <v>377</v>
      </c>
      <c r="I2822" s="2">
        <v>42</v>
      </c>
      <c r="J2822" s="2">
        <v>0.85594989561586643</v>
      </c>
      <c r="K2822" s="2">
        <v>0.82661290322580649</v>
      </c>
      <c r="L2822" s="2">
        <v>0.88744588744588748</v>
      </c>
      <c r="M2822" s="2" t="s">
        <v>74</v>
      </c>
      <c r="N2822" s="2" t="s">
        <v>6200</v>
      </c>
      <c r="O2822" s="2" t="s">
        <v>6201</v>
      </c>
      <c r="P2822" s="2">
        <v>1.7</v>
      </c>
    </row>
    <row r="2823" spans="1:16" ht="15.75" customHeight="1" x14ac:dyDescent="0.25">
      <c r="A2823" s="2" t="s">
        <v>19</v>
      </c>
      <c r="B2823" s="2" t="s">
        <v>102</v>
      </c>
      <c r="C2823" s="2" t="s">
        <v>103</v>
      </c>
      <c r="D2823" s="2" t="s">
        <v>364</v>
      </c>
      <c r="E2823" s="2" t="s">
        <v>412</v>
      </c>
      <c r="F2823" s="2" t="s">
        <v>54</v>
      </c>
      <c r="G2823" s="2" t="s">
        <v>418</v>
      </c>
      <c r="H2823" s="2" t="s">
        <v>377</v>
      </c>
      <c r="I2823" s="2">
        <v>43</v>
      </c>
      <c r="J2823" s="2">
        <v>0.85062240663900412</v>
      </c>
      <c r="K2823" s="2">
        <v>0.81673306772908372</v>
      </c>
      <c r="L2823" s="2">
        <v>0.88744588744588748</v>
      </c>
      <c r="M2823" s="2" t="s">
        <v>74</v>
      </c>
      <c r="N2823" s="2" t="s">
        <v>6202</v>
      </c>
      <c r="O2823" s="2" t="s">
        <v>6203</v>
      </c>
      <c r="P2823" s="2">
        <v>1.7</v>
      </c>
    </row>
    <row r="2824" spans="1:16" ht="15.75" customHeight="1" x14ac:dyDescent="0.25">
      <c r="A2824" s="2" t="s">
        <v>19</v>
      </c>
      <c r="B2824" s="2" t="s">
        <v>102</v>
      </c>
      <c r="C2824" s="2" t="s">
        <v>103</v>
      </c>
      <c r="D2824" s="2" t="s">
        <v>364</v>
      </c>
      <c r="E2824" s="2" t="s">
        <v>412</v>
      </c>
      <c r="F2824" s="2" t="s">
        <v>54</v>
      </c>
      <c r="G2824" s="2" t="s">
        <v>423</v>
      </c>
      <c r="H2824" s="2" t="s">
        <v>377</v>
      </c>
      <c r="I2824" s="2">
        <v>44</v>
      </c>
      <c r="J2824" s="2">
        <v>0.83643892339544512</v>
      </c>
      <c r="K2824" s="2">
        <v>0.80158730158730163</v>
      </c>
      <c r="L2824" s="2">
        <v>0.87445887445887449</v>
      </c>
      <c r="M2824" s="2" t="s">
        <v>74</v>
      </c>
      <c r="N2824" s="2" t="s">
        <v>6204</v>
      </c>
      <c r="O2824" s="2" t="s">
        <v>6205</v>
      </c>
      <c r="P2824" s="2">
        <v>2.1</v>
      </c>
    </row>
    <row r="2825" spans="1:16" ht="15.75" customHeight="1" x14ac:dyDescent="0.25">
      <c r="A2825" s="2" t="s">
        <v>19</v>
      </c>
      <c r="B2825" s="2" t="s">
        <v>102</v>
      </c>
      <c r="C2825" s="2" t="s">
        <v>103</v>
      </c>
      <c r="D2825" s="2" t="s">
        <v>364</v>
      </c>
      <c r="E2825" s="2" t="s">
        <v>412</v>
      </c>
      <c r="F2825" s="2" t="s">
        <v>54</v>
      </c>
      <c r="G2825" s="2" t="s">
        <v>428</v>
      </c>
      <c r="H2825" s="2" t="s">
        <v>377</v>
      </c>
      <c r="I2825" s="2">
        <v>45</v>
      </c>
      <c r="J2825" s="2">
        <v>0.85052631578947369</v>
      </c>
      <c r="K2825" s="2">
        <v>0.82786885245901642</v>
      </c>
      <c r="L2825" s="2">
        <v>0.87445887445887449</v>
      </c>
      <c r="M2825" s="2" t="s">
        <v>74</v>
      </c>
      <c r="N2825" s="2" t="s">
        <v>6206</v>
      </c>
      <c r="O2825" s="2" t="s">
        <v>6207</v>
      </c>
      <c r="P2825" s="2">
        <v>1.7</v>
      </c>
    </row>
    <row r="2826" spans="1:16" ht="15.75" customHeight="1" x14ac:dyDescent="0.25">
      <c r="A2826" s="2" t="s">
        <v>19</v>
      </c>
      <c r="B2826" s="2" t="s">
        <v>102</v>
      </c>
      <c r="C2826" s="2" t="s">
        <v>103</v>
      </c>
      <c r="D2826" s="2" t="s">
        <v>364</v>
      </c>
      <c r="E2826" s="2" t="s">
        <v>412</v>
      </c>
      <c r="F2826" s="2" t="s">
        <v>54</v>
      </c>
      <c r="G2826" s="2" t="s">
        <v>433</v>
      </c>
      <c r="H2826" s="2" t="s">
        <v>377</v>
      </c>
      <c r="I2826" s="2">
        <v>46</v>
      </c>
      <c r="J2826" s="2">
        <v>0.82426778242677812</v>
      </c>
      <c r="K2826" s="2">
        <v>0.79757085020242913</v>
      </c>
      <c r="L2826" s="2">
        <v>0.8528138528138528</v>
      </c>
      <c r="M2826" s="2" t="s">
        <v>74</v>
      </c>
      <c r="N2826" s="2" t="s">
        <v>6208</v>
      </c>
      <c r="O2826" s="2" t="s">
        <v>6209</v>
      </c>
      <c r="P2826" s="2">
        <v>2.1</v>
      </c>
    </row>
    <row r="2827" spans="1:16" ht="15.75" customHeight="1" x14ac:dyDescent="0.25">
      <c r="A2827" s="2" t="s">
        <v>19</v>
      </c>
      <c r="B2827" s="2" t="s">
        <v>102</v>
      </c>
      <c r="C2827" s="2" t="s">
        <v>103</v>
      </c>
      <c r="D2827" s="2" t="s">
        <v>364</v>
      </c>
      <c r="E2827" s="2" t="s">
        <v>412</v>
      </c>
      <c r="F2827" s="2" t="s">
        <v>54</v>
      </c>
      <c r="G2827" s="2" t="s">
        <v>438</v>
      </c>
      <c r="H2827" s="2" t="s">
        <v>377</v>
      </c>
      <c r="I2827" s="2">
        <v>47</v>
      </c>
      <c r="J2827" s="2">
        <v>0.85654885654885649</v>
      </c>
      <c r="K2827" s="2">
        <v>0.82399999999999995</v>
      </c>
      <c r="L2827" s="2">
        <v>0.89177489177489178</v>
      </c>
      <c r="M2827" s="2" t="s">
        <v>74</v>
      </c>
      <c r="N2827" s="2" t="s">
        <v>6210</v>
      </c>
      <c r="O2827" s="2" t="s">
        <v>6211</v>
      </c>
      <c r="P2827" s="2">
        <v>1.7</v>
      </c>
    </row>
    <row r="2828" spans="1:16" ht="15.75" customHeight="1" x14ac:dyDescent="0.25">
      <c r="A2828" s="2" t="s">
        <v>19</v>
      </c>
      <c r="B2828" s="2" t="s">
        <v>102</v>
      </c>
      <c r="C2828" s="2" t="s">
        <v>103</v>
      </c>
      <c r="D2828" s="2" t="s">
        <v>364</v>
      </c>
      <c r="E2828" s="2" t="s">
        <v>412</v>
      </c>
      <c r="F2828" s="2" t="s">
        <v>54</v>
      </c>
      <c r="G2828" s="2" t="s">
        <v>443</v>
      </c>
      <c r="H2828" s="2" t="s">
        <v>377</v>
      </c>
      <c r="I2828" s="2">
        <v>48</v>
      </c>
      <c r="J2828" s="2">
        <v>0.84696016771488469</v>
      </c>
      <c r="K2828" s="2">
        <v>0.82113821138211385</v>
      </c>
      <c r="L2828" s="2">
        <v>0.87445887445887449</v>
      </c>
      <c r="M2828" s="2" t="s">
        <v>74</v>
      </c>
      <c r="N2828" s="2" t="s">
        <v>6212</v>
      </c>
      <c r="O2828" s="2" t="s">
        <v>6213</v>
      </c>
      <c r="P2828" s="2">
        <v>1.7</v>
      </c>
    </row>
    <row r="2829" spans="1:16" ht="15.75" customHeight="1" x14ac:dyDescent="0.25">
      <c r="A2829" s="2" t="s">
        <v>19</v>
      </c>
      <c r="B2829" s="2" t="s">
        <v>102</v>
      </c>
      <c r="C2829" s="2" t="s">
        <v>103</v>
      </c>
      <c r="D2829" s="2" t="s">
        <v>364</v>
      </c>
      <c r="E2829" s="2" t="s">
        <v>412</v>
      </c>
      <c r="F2829" s="2" t="s">
        <v>54</v>
      </c>
      <c r="G2829" s="2" t="s">
        <v>448</v>
      </c>
      <c r="H2829" s="2" t="s">
        <v>377</v>
      </c>
      <c r="I2829" s="2">
        <v>49</v>
      </c>
      <c r="J2829" s="2">
        <v>0.84518828451882844</v>
      </c>
      <c r="K2829" s="2">
        <v>0.81781376518218618</v>
      </c>
      <c r="L2829" s="2">
        <v>0.87445887445887449</v>
      </c>
      <c r="M2829" s="2" t="s">
        <v>74</v>
      </c>
      <c r="N2829" s="2" t="s">
        <v>6214</v>
      </c>
      <c r="O2829" s="2" t="s">
        <v>6215</v>
      </c>
      <c r="P2829" s="2">
        <v>2.1</v>
      </c>
    </row>
    <row r="2830" spans="1:16" ht="15.75" customHeight="1" x14ac:dyDescent="0.25">
      <c r="A2830" s="2" t="s">
        <v>19</v>
      </c>
      <c r="B2830" s="2" t="s">
        <v>102</v>
      </c>
      <c r="C2830" s="2" t="s">
        <v>103</v>
      </c>
      <c r="D2830" s="2" t="s">
        <v>364</v>
      </c>
      <c r="E2830" s="2" t="s">
        <v>412</v>
      </c>
      <c r="F2830" s="2" t="s">
        <v>54</v>
      </c>
      <c r="G2830" s="2" t="s">
        <v>453</v>
      </c>
      <c r="H2830" s="2" t="s">
        <v>377</v>
      </c>
      <c r="I2830" s="2">
        <v>50</v>
      </c>
      <c r="J2830" s="2">
        <v>0.86192468619246865</v>
      </c>
      <c r="K2830" s="2">
        <v>0.83400809716599189</v>
      </c>
      <c r="L2830" s="2">
        <v>0.89177489177489178</v>
      </c>
      <c r="M2830" s="2" t="s">
        <v>74</v>
      </c>
      <c r="N2830" s="2" t="s">
        <v>6216</v>
      </c>
      <c r="O2830" s="2" t="s">
        <v>6217</v>
      </c>
      <c r="P2830" s="2">
        <v>1.7</v>
      </c>
    </row>
    <row r="2831" spans="1:16" ht="15.75" customHeight="1" x14ac:dyDescent="0.25">
      <c r="A2831" s="2" t="s">
        <v>19</v>
      </c>
      <c r="B2831" s="2" t="s">
        <v>102</v>
      </c>
      <c r="C2831" s="2" t="s">
        <v>103</v>
      </c>
      <c r="D2831" s="2" t="s">
        <v>364</v>
      </c>
      <c r="E2831" s="2" t="s">
        <v>412</v>
      </c>
      <c r="F2831" s="2" t="s">
        <v>54</v>
      </c>
      <c r="G2831" s="2" t="s">
        <v>458</v>
      </c>
      <c r="H2831" s="2" t="s">
        <v>377</v>
      </c>
      <c r="I2831" s="2">
        <v>51</v>
      </c>
      <c r="J2831" s="2">
        <v>0.85412262156448204</v>
      </c>
      <c r="K2831" s="2">
        <v>0.83471074380165289</v>
      </c>
      <c r="L2831" s="2">
        <v>0.87445887445887449</v>
      </c>
      <c r="M2831" s="2" t="s">
        <v>74</v>
      </c>
      <c r="N2831" s="2" t="s">
        <v>6218</v>
      </c>
      <c r="O2831" s="2" t="s">
        <v>6219</v>
      </c>
      <c r="P2831" s="2">
        <v>2.1</v>
      </c>
    </row>
    <row r="2832" spans="1:16" ht="15.75" customHeight="1" x14ac:dyDescent="0.25">
      <c r="A2832" s="2" t="s">
        <v>19</v>
      </c>
      <c r="B2832" s="2" t="s">
        <v>102</v>
      </c>
      <c r="C2832" s="2" t="s">
        <v>103</v>
      </c>
      <c r="D2832" s="2" t="s">
        <v>364</v>
      </c>
      <c r="E2832" s="2" t="s">
        <v>412</v>
      </c>
      <c r="F2832" s="2" t="s">
        <v>54</v>
      </c>
      <c r="G2832" s="2" t="s">
        <v>463</v>
      </c>
      <c r="H2832" s="2" t="s">
        <v>377</v>
      </c>
      <c r="I2832" s="2">
        <v>52</v>
      </c>
      <c r="J2832" s="2">
        <v>0.86736842105263168</v>
      </c>
      <c r="K2832" s="2">
        <v>0.84426229508196726</v>
      </c>
      <c r="L2832" s="2">
        <v>0.89177489177489178</v>
      </c>
      <c r="M2832" s="2" t="s">
        <v>74</v>
      </c>
      <c r="N2832" s="2" t="s">
        <v>6220</v>
      </c>
      <c r="O2832" s="2" t="s">
        <v>6221</v>
      </c>
      <c r="P2832" s="2">
        <v>1.7</v>
      </c>
    </row>
    <row r="2833" spans="1:16" ht="15.75" customHeight="1" x14ac:dyDescent="0.25">
      <c r="A2833" s="2" t="s">
        <v>19</v>
      </c>
      <c r="B2833" s="2" t="s">
        <v>102</v>
      </c>
      <c r="C2833" s="2" t="s">
        <v>103</v>
      </c>
      <c r="D2833" s="2" t="s">
        <v>364</v>
      </c>
      <c r="E2833" s="2" t="s">
        <v>412</v>
      </c>
      <c r="F2833" s="2" t="s">
        <v>54</v>
      </c>
      <c r="G2833" s="2" t="s">
        <v>468</v>
      </c>
      <c r="H2833" s="2" t="s">
        <v>377</v>
      </c>
      <c r="I2833" s="2">
        <v>53</v>
      </c>
      <c r="J2833" s="2">
        <v>0.87318087318087312</v>
      </c>
      <c r="K2833" s="2">
        <v>0.84</v>
      </c>
      <c r="L2833" s="2">
        <v>0.90909090909090906</v>
      </c>
      <c r="M2833" s="2" t="s">
        <v>74</v>
      </c>
      <c r="N2833" s="2" t="s">
        <v>6222</v>
      </c>
      <c r="O2833" s="2" t="s">
        <v>6223</v>
      </c>
      <c r="P2833" s="2">
        <v>1.7</v>
      </c>
    </row>
    <row r="2834" spans="1:16" ht="15.75" customHeight="1" x14ac:dyDescent="0.25">
      <c r="A2834" s="2" t="s">
        <v>19</v>
      </c>
      <c r="B2834" s="2" t="s">
        <v>102</v>
      </c>
      <c r="C2834" s="2" t="s">
        <v>103</v>
      </c>
      <c r="D2834" s="2" t="s">
        <v>364</v>
      </c>
      <c r="E2834" s="2" t="s">
        <v>412</v>
      </c>
      <c r="F2834" s="2" t="s">
        <v>54</v>
      </c>
      <c r="G2834" s="2" t="s">
        <v>473</v>
      </c>
      <c r="H2834" s="2" t="s">
        <v>377</v>
      </c>
      <c r="I2834" s="2">
        <v>54</v>
      </c>
      <c r="J2834" s="2">
        <v>0.85239085239085255</v>
      </c>
      <c r="K2834" s="2">
        <v>0.82</v>
      </c>
      <c r="L2834" s="2">
        <v>0.88744588744588748</v>
      </c>
      <c r="M2834" s="2" t="s">
        <v>74</v>
      </c>
      <c r="N2834" s="2" t="s">
        <v>6224</v>
      </c>
      <c r="O2834" s="2" t="s">
        <v>6225</v>
      </c>
      <c r="P2834" s="2">
        <v>2.1</v>
      </c>
    </row>
    <row r="2835" spans="1:16" ht="15.75" customHeight="1" x14ac:dyDescent="0.25">
      <c r="A2835" s="2" t="s">
        <v>19</v>
      </c>
      <c r="B2835" s="2" t="s">
        <v>102</v>
      </c>
      <c r="C2835" s="2" t="s">
        <v>103</v>
      </c>
      <c r="D2835" s="2" t="s">
        <v>364</v>
      </c>
      <c r="E2835" s="2" t="s">
        <v>412</v>
      </c>
      <c r="F2835" s="2" t="s">
        <v>54</v>
      </c>
      <c r="G2835" s="2" t="s">
        <v>478</v>
      </c>
      <c r="H2835" s="2" t="s">
        <v>377</v>
      </c>
      <c r="I2835" s="2">
        <v>55</v>
      </c>
      <c r="J2835" s="2">
        <v>0.84057971014492761</v>
      </c>
      <c r="K2835" s="2">
        <v>0.80555555555555558</v>
      </c>
      <c r="L2835" s="2">
        <v>0.87878787878787878</v>
      </c>
      <c r="M2835" s="2" t="s">
        <v>74</v>
      </c>
      <c r="N2835" s="2" t="s">
        <v>6226</v>
      </c>
      <c r="O2835" s="2" t="s">
        <v>6227</v>
      </c>
      <c r="P2835" s="2">
        <v>1.7</v>
      </c>
    </row>
    <row r="2836" spans="1:16" ht="15.75" customHeight="1" x14ac:dyDescent="0.25">
      <c r="A2836" s="2" t="s">
        <v>19</v>
      </c>
      <c r="B2836" s="2" t="s">
        <v>102</v>
      </c>
      <c r="C2836" s="2" t="s">
        <v>103</v>
      </c>
      <c r="D2836" s="2" t="s">
        <v>364</v>
      </c>
      <c r="E2836" s="2" t="s">
        <v>412</v>
      </c>
      <c r="F2836" s="2" t="s">
        <v>54</v>
      </c>
      <c r="G2836" s="2" t="s">
        <v>483</v>
      </c>
      <c r="H2836" s="2" t="s">
        <v>377</v>
      </c>
      <c r="I2836" s="2">
        <v>56</v>
      </c>
      <c r="J2836" s="2">
        <v>0.85534591194968557</v>
      </c>
      <c r="K2836" s="2">
        <v>0.82926829268292679</v>
      </c>
      <c r="L2836" s="2">
        <v>0.88311688311688308</v>
      </c>
      <c r="M2836" s="2" t="s">
        <v>74</v>
      </c>
      <c r="N2836" s="2" t="s">
        <v>6228</v>
      </c>
      <c r="O2836" s="2" t="s">
        <v>6229</v>
      </c>
      <c r="P2836" s="2">
        <v>1.7</v>
      </c>
    </row>
    <row r="2837" spans="1:16" ht="15.75" customHeight="1" x14ac:dyDescent="0.25">
      <c r="A2837" s="2" t="s">
        <v>19</v>
      </c>
      <c r="B2837" s="2" t="s">
        <v>102</v>
      </c>
      <c r="C2837" s="2" t="s">
        <v>103</v>
      </c>
      <c r="D2837" s="2" t="s">
        <v>364</v>
      </c>
      <c r="E2837" s="2" t="s">
        <v>412</v>
      </c>
      <c r="F2837" s="2" t="s">
        <v>54</v>
      </c>
      <c r="G2837" s="2" t="s">
        <v>488</v>
      </c>
      <c r="H2837" s="2" t="s">
        <v>377</v>
      </c>
      <c r="I2837" s="2">
        <v>57</v>
      </c>
      <c r="J2837" s="2">
        <v>0.85833333333333328</v>
      </c>
      <c r="K2837" s="2">
        <v>0.82730923694779113</v>
      </c>
      <c r="L2837" s="2">
        <v>0.89177489177489178</v>
      </c>
      <c r="M2837" s="2" t="s">
        <v>74</v>
      </c>
      <c r="N2837" s="2" t="s">
        <v>6230</v>
      </c>
      <c r="O2837" s="2" t="s">
        <v>6231</v>
      </c>
      <c r="P2837" s="2">
        <v>2.1</v>
      </c>
    </row>
    <row r="2838" spans="1:16" ht="15.75" customHeight="1" x14ac:dyDescent="0.25">
      <c r="A2838" s="2" t="s">
        <v>19</v>
      </c>
      <c r="B2838" s="2" t="s">
        <v>102</v>
      </c>
      <c r="C2838" s="2" t="s">
        <v>103</v>
      </c>
      <c r="D2838" s="2" t="s">
        <v>364</v>
      </c>
      <c r="E2838" s="2" t="s">
        <v>412</v>
      </c>
      <c r="F2838" s="2" t="s">
        <v>54</v>
      </c>
      <c r="G2838" s="2" t="s">
        <v>493</v>
      </c>
      <c r="H2838" s="2" t="s">
        <v>377</v>
      </c>
      <c r="I2838" s="2">
        <v>58</v>
      </c>
      <c r="J2838" s="2">
        <v>0.86012526096033393</v>
      </c>
      <c r="K2838" s="2">
        <v>0.83064516129032262</v>
      </c>
      <c r="L2838" s="2">
        <v>0.89177489177489178</v>
      </c>
      <c r="M2838" s="2" t="s">
        <v>74</v>
      </c>
      <c r="N2838" s="2" t="s">
        <v>6232</v>
      </c>
      <c r="O2838" s="2" t="s">
        <v>6233</v>
      </c>
      <c r="P2838" s="2">
        <v>1.7</v>
      </c>
    </row>
    <row r="2839" spans="1:16" ht="15.75" customHeight="1" x14ac:dyDescent="0.25">
      <c r="A2839" s="2" t="s">
        <v>19</v>
      </c>
      <c r="B2839" s="2" t="s">
        <v>102</v>
      </c>
      <c r="C2839" s="2" t="s">
        <v>103</v>
      </c>
      <c r="D2839" s="2" t="s">
        <v>364</v>
      </c>
      <c r="E2839" s="2" t="s">
        <v>412</v>
      </c>
      <c r="F2839" s="2" t="s">
        <v>54</v>
      </c>
      <c r="G2839" s="2" t="s">
        <v>498</v>
      </c>
      <c r="H2839" s="2" t="s">
        <v>377</v>
      </c>
      <c r="I2839" s="2">
        <v>59</v>
      </c>
      <c r="J2839" s="2">
        <v>0.85534591194968557</v>
      </c>
      <c r="K2839" s="2">
        <v>0.82926829268292679</v>
      </c>
      <c r="L2839" s="2">
        <v>0.88311688311688308</v>
      </c>
      <c r="M2839" s="2" t="s">
        <v>74</v>
      </c>
      <c r="N2839" s="2" t="s">
        <v>6234</v>
      </c>
      <c r="O2839" s="2" t="s">
        <v>6235</v>
      </c>
      <c r="P2839" s="2">
        <v>2.1</v>
      </c>
    </row>
    <row r="2840" spans="1:16" ht="15.75" customHeight="1" x14ac:dyDescent="0.25">
      <c r="A2840" s="2" t="s">
        <v>19</v>
      </c>
      <c r="B2840" s="2" t="s">
        <v>102</v>
      </c>
      <c r="C2840" s="2" t="s">
        <v>103</v>
      </c>
      <c r="D2840" s="2" t="s">
        <v>364</v>
      </c>
      <c r="E2840" s="2" t="s">
        <v>412</v>
      </c>
      <c r="F2840" s="2" t="s">
        <v>54</v>
      </c>
      <c r="G2840" s="2" t="s">
        <v>503</v>
      </c>
      <c r="H2840" s="2" t="s">
        <v>377</v>
      </c>
      <c r="I2840" s="2">
        <v>60</v>
      </c>
      <c r="J2840" s="2">
        <v>0.8434237995824635</v>
      </c>
      <c r="K2840" s="2">
        <v>0.81451612903225812</v>
      </c>
      <c r="L2840" s="2">
        <v>0.87445887445887449</v>
      </c>
      <c r="M2840" s="2" t="s">
        <v>74</v>
      </c>
      <c r="N2840" s="2" t="s">
        <v>6236</v>
      </c>
      <c r="O2840" s="2" t="s">
        <v>6237</v>
      </c>
      <c r="P2840" s="2">
        <v>1.6</v>
      </c>
    </row>
    <row r="2841" spans="1:16" ht="15.75" customHeight="1" x14ac:dyDescent="0.25">
      <c r="A2841" s="2" t="s">
        <v>19</v>
      </c>
      <c r="B2841" s="2" t="s">
        <v>102</v>
      </c>
      <c r="C2841" s="2" t="s">
        <v>103</v>
      </c>
      <c r="D2841" s="2" t="s">
        <v>364</v>
      </c>
      <c r="E2841" s="2" t="s">
        <v>412</v>
      </c>
      <c r="F2841" s="2" t="s">
        <v>54</v>
      </c>
      <c r="G2841" s="2" t="s">
        <v>508</v>
      </c>
      <c r="H2841" s="2" t="s">
        <v>377</v>
      </c>
      <c r="I2841" s="2">
        <v>61</v>
      </c>
      <c r="J2841" s="2">
        <v>0.85654885654885649</v>
      </c>
      <c r="K2841" s="2">
        <v>0.82399999999999995</v>
      </c>
      <c r="L2841" s="2">
        <v>0.89177489177489178</v>
      </c>
      <c r="M2841" s="2" t="s">
        <v>74</v>
      </c>
      <c r="N2841" s="2" t="s">
        <v>6238</v>
      </c>
      <c r="O2841" s="2" t="s">
        <v>6239</v>
      </c>
      <c r="P2841" s="2">
        <v>2.1</v>
      </c>
    </row>
    <row r="2842" spans="1:16" ht="15.75" customHeight="1" x14ac:dyDescent="0.25">
      <c r="A2842" s="2" t="s">
        <v>19</v>
      </c>
      <c r="B2842" s="2" t="s">
        <v>102</v>
      </c>
      <c r="C2842" s="2" t="s">
        <v>103</v>
      </c>
      <c r="D2842" s="2" t="s">
        <v>364</v>
      </c>
      <c r="E2842" s="2" t="s">
        <v>513</v>
      </c>
      <c r="F2842" s="2" t="s">
        <v>40</v>
      </c>
      <c r="G2842" s="2" t="s">
        <v>514</v>
      </c>
      <c r="H2842" s="2" t="s">
        <v>372</v>
      </c>
      <c r="I2842" s="2">
        <v>42</v>
      </c>
      <c r="J2842" s="2">
        <v>0.85555555555555551</v>
      </c>
      <c r="K2842" s="2">
        <v>0.81481481481481477</v>
      </c>
      <c r="L2842" s="2">
        <v>0.90058479532163738</v>
      </c>
      <c r="M2842" s="2" t="s">
        <v>74</v>
      </c>
      <c r="N2842" s="2" t="s">
        <v>6240</v>
      </c>
      <c r="O2842" s="2" t="s">
        <v>6241</v>
      </c>
      <c r="P2842" s="2">
        <v>1.5</v>
      </c>
    </row>
    <row r="2843" spans="1:16" ht="15.75" customHeight="1" x14ac:dyDescent="0.25">
      <c r="A2843" s="2" t="s">
        <v>19</v>
      </c>
      <c r="B2843" s="2" t="s">
        <v>102</v>
      </c>
      <c r="C2843" s="2" t="s">
        <v>103</v>
      </c>
      <c r="D2843" s="2" t="s">
        <v>364</v>
      </c>
      <c r="E2843" s="2" t="s">
        <v>513</v>
      </c>
      <c r="F2843" s="2" t="s">
        <v>40</v>
      </c>
      <c r="G2843" s="2" t="s">
        <v>519</v>
      </c>
      <c r="H2843" s="2" t="s">
        <v>372</v>
      </c>
      <c r="I2843" s="2">
        <v>43</v>
      </c>
      <c r="J2843" s="2">
        <v>0.87671232876712324</v>
      </c>
      <c r="K2843" s="2">
        <v>0.82474226804123707</v>
      </c>
      <c r="L2843" s="2">
        <v>0.93567251461988299</v>
      </c>
      <c r="M2843" s="2" t="s">
        <v>74</v>
      </c>
      <c r="N2843" s="2" t="s">
        <v>6242</v>
      </c>
      <c r="O2843" s="2" t="s">
        <v>6243</v>
      </c>
      <c r="P2843" s="2">
        <v>1.5</v>
      </c>
    </row>
    <row r="2844" spans="1:16" ht="15.75" customHeight="1" x14ac:dyDescent="0.25">
      <c r="A2844" s="2" t="s">
        <v>19</v>
      </c>
      <c r="B2844" s="2" t="s">
        <v>102</v>
      </c>
      <c r="C2844" s="2" t="s">
        <v>103</v>
      </c>
      <c r="D2844" s="2" t="s">
        <v>364</v>
      </c>
      <c r="E2844" s="2" t="s">
        <v>513</v>
      </c>
      <c r="F2844" s="2" t="s">
        <v>40</v>
      </c>
      <c r="G2844" s="2" t="s">
        <v>524</v>
      </c>
      <c r="H2844" s="2" t="s">
        <v>372</v>
      </c>
      <c r="I2844" s="2">
        <v>44</v>
      </c>
      <c r="J2844" s="2">
        <v>0.86740331491712708</v>
      </c>
      <c r="K2844" s="2">
        <v>0.82198952879581155</v>
      </c>
      <c r="L2844" s="2">
        <v>0.91812865497076024</v>
      </c>
      <c r="M2844" s="2" t="s">
        <v>74</v>
      </c>
      <c r="N2844" s="2" t="s">
        <v>6244</v>
      </c>
      <c r="O2844" s="2" t="s">
        <v>6245</v>
      </c>
      <c r="P2844" s="2">
        <v>2</v>
      </c>
    </row>
    <row r="2845" spans="1:16" ht="15.75" customHeight="1" x14ac:dyDescent="0.25">
      <c r="A2845" s="2" t="s">
        <v>19</v>
      </c>
      <c r="B2845" s="2" t="s">
        <v>102</v>
      </c>
      <c r="C2845" s="2" t="s">
        <v>103</v>
      </c>
      <c r="D2845" s="2" t="s">
        <v>364</v>
      </c>
      <c r="E2845" s="2" t="s">
        <v>513</v>
      </c>
      <c r="F2845" s="2" t="s">
        <v>40</v>
      </c>
      <c r="G2845" s="2" t="s">
        <v>529</v>
      </c>
      <c r="H2845" s="2" t="s">
        <v>372</v>
      </c>
      <c r="I2845" s="2">
        <v>45</v>
      </c>
      <c r="J2845" s="2">
        <v>0.86516853932584281</v>
      </c>
      <c r="K2845" s="2">
        <v>0.83243243243243248</v>
      </c>
      <c r="L2845" s="2">
        <v>0.90058479532163738</v>
      </c>
      <c r="M2845" s="2" t="s">
        <v>74</v>
      </c>
      <c r="N2845" s="2" t="s">
        <v>6246</v>
      </c>
      <c r="O2845" s="2" t="s">
        <v>6247</v>
      </c>
      <c r="P2845" s="2">
        <v>1.5</v>
      </c>
    </row>
    <row r="2846" spans="1:16" ht="15.75" customHeight="1" x14ac:dyDescent="0.25">
      <c r="A2846" s="2" t="s">
        <v>19</v>
      </c>
      <c r="B2846" s="2" t="s">
        <v>102</v>
      </c>
      <c r="C2846" s="2" t="s">
        <v>103</v>
      </c>
      <c r="D2846" s="2" t="s">
        <v>364</v>
      </c>
      <c r="E2846" s="2" t="s">
        <v>513</v>
      </c>
      <c r="F2846" s="2" t="s">
        <v>40</v>
      </c>
      <c r="G2846" s="2" t="s">
        <v>534</v>
      </c>
      <c r="H2846" s="2" t="s">
        <v>372</v>
      </c>
      <c r="I2846" s="2">
        <v>46</v>
      </c>
      <c r="J2846" s="2">
        <v>0.87709497206703912</v>
      </c>
      <c r="K2846" s="2">
        <v>0.83957219251336901</v>
      </c>
      <c r="L2846" s="2">
        <v>0.91812865497076024</v>
      </c>
      <c r="M2846" s="2" t="s">
        <v>74</v>
      </c>
      <c r="N2846" s="2" t="s">
        <v>6248</v>
      </c>
      <c r="O2846" s="2" t="s">
        <v>6249</v>
      </c>
      <c r="P2846" s="2">
        <v>1.5</v>
      </c>
    </row>
    <row r="2847" spans="1:16" ht="15.75" customHeight="1" x14ac:dyDescent="0.25">
      <c r="A2847" s="2" t="s">
        <v>19</v>
      </c>
      <c r="B2847" s="2" t="s">
        <v>102</v>
      </c>
      <c r="C2847" s="2" t="s">
        <v>103</v>
      </c>
      <c r="D2847" s="2" t="s">
        <v>364</v>
      </c>
      <c r="E2847" s="2" t="s">
        <v>513</v>
      </c>
      <c r="F2847" s="2" t="s">
        <v>40</v>
      </c>
      <c r="G2847" s="2" t="s">
        <v>539</v>
      </c>
      <c r="H2847" s="2" t="s">
        <v>372</v>
      </c>
      <c r="I2847" s="2">
        <v>47</v>
      </c>
      <c r="J2847" s="2">
        <v>0.87362637362637374</v>
      </c>
      <c r="K2847" s="2">
        <v>0.82383419689119175</v>
      </c>
      <c r="L2847" s="2">
        <v>0.92982456140350878</v>
      </c>
      <c r="M2847" s="2" t="s">
        <v>74</v>
      </c>
      <c r="N2847" s="2" t="s">
        <v>6250</v>
      </c>
      <c r="O2847" s="2" t="s">
        <v>6251</v>
      </c>
      <c r="P2847" s="2">
        <v>2</v>
      </c>
    </row>
    <row r="2848" spans="1:16" ht="15.75" customHeight="1" x14ac:dyDescent="0.25">
      <c r="A2848" s="2" t="s">
        <v>19</v>
      </c>
      <c r="B2848" s="2" t="s">
        <v>102</v>
      </c>
      <c r="C2848" s="2" t="s">
        <v>103</v>
      </c>
      <c r="D2848" s="2" t="s">
        <v>364</v>
      </c>
      <c r="E2848" s="2" t="s">
        <v>513</v>
      </c>
      <c r="F2848" s="2" t="s">
        <v>40</v>
      </c>
      <c r="G2848" s="2" t="s">
        <v>555</v>
      </c>
      <c r="H2848" s="2" t="s">
        <v>372</v>
      </c>
      <c r="I2848" s="2">
        <v>48</v>
      </c>
      <c r="J2848" s="2">
        <v>0.86274509803921573</v>
      </c>
      <c r="K2848" s="2">
        <v>0.82795698924731187</v>
      </c>
      <c r="L2848" s="2">
        <v>0.90058479532163738</v>
      </c>
      <c r="M2848" s="2" t="s">
        <v>74</v>
      </c>
      <c r="N2848" s="2" t="s">
        <v>6252</v>
      </c>
      <c r="O2848" s="2" t="s">
        <v>6253</v>
      </c>
      <c r="P2848" s="2">
        <v>1.5</v>
      </c>
    </row>
    <row r="2849" spans="1:16" ht="15.75" customHeight="1" x14ac:dyDescent="0.25">
      <c r="A2849" s="2" t="s">
        <v>19</v>
      </c>
      <c r="B2849" s="2" t="s">
        <v>102</v>
      </c>
      <c r="C2849" s="2" t="s">
        <v>103</v>
      </c>
      <c r="D2849" s="2" t="s">
        <v>364</v>
      </c>
      <c r="E2849" s="2" t="s">
        <v>513</v>
      </c>
      <c r="F2849" s="2" t="s">
        <v>40</v>
      </c>
      <c r="G2849" s="2" t="s">
        <v>575</v>
      </c>
      <c r="H2849" s="2" t="s">
        <v>372</v>
      </c>
      <c r="I2849" s="2">
        <v>49</v>
      </c>
      <c r="J2849" s="2">
        <v>0.8571428571428571</v>
      </c>
      <c r="K2849" s="2">
        <v>0.80829015544041449</v>
      </c>
      <c r="L2849" s="2">
        <v>0.91228070175438591</v>
      </c>
      <c r="M2849" s="2" t="s">
        <v>74</v>
      </c>
      <c r="N2849" s="2" t="s">
        <v>6254</v>
      </c>
      <c r="O2849" s="2" t="s">
        <v>6255</v>
      </c>
      <c r="P2849" s="2">
        <v>1.5</v>
      </c>
    </row>
    <row r="2850" spans="1:16" ht="15.75" customHeight="1" x14ac:dyDescent="0.25">
      <c r="A2850" s="2" t="s">
        <v>19</v>
      </c>
      <c r="B2850" s="2" t="s">
        <v>102</v>
      </c>
      <c r="C2850" s="2" t="s">
        <v>103</v>
      </c>
      <c r="D2850" s="2" t="s">
        <v>364</v>
      </c>
      <c r="E2850" s="2" t="s">
        <v>513</v>
      </c>
      <c r="F2850" s="2" t="s">
        <v>40</v>
      </c>
      <c r="G2850" s="2" t="s">
        <v>589</v>
      </c>
      <c r="H2850" s="2" t="s">
        <v>372</v>
      </c>
      <c r="I2850" s="2">
        <v>50</v>
      </c>
      <c r="J2850" s="2">
        <v>0.86426592797783919</v>
      </c>
      <c r="K2850" s="2">
        <v>0.82105263157894737</v>
      </c>
      <c r="L2850" s="2">
        <v>0.91228070175438591</v>
      </c>
      <c r="M2850" s="2" t="s">
        <v>74</v>
      </c>
      <c r="N2850" s="2" t="s">
        <v>6256</v>
      </c>
      <c r="O2850" s="2" t="s">
        <v>6257</v>
      </c>
      <c r="P2850" s="2">
        <v>2</v>
      </c>
    </row>
    <row r="2851" spans="1:16" ht="15.75" customHeight="1" x14ac:dyDescent="0.25">
      <c r="A2851" s="2" t="s">
        <v>19</v>
      </c>
      <c r="B2851" s="2" t="s">
        <v>102</v>
      </c>
      <c r="C2851" s="2" t="s">
        <v>103</v>
      </c>
      <c r="D2851" s="2" t="s">
        <v>364</v>
      </c>
      <c r="E2851" s="2" t="s">
        <v>513</v>
      </c>
      <c r="F2851" s="2" t="s">
        <v>40</v>
      </c>
      <c r="G2851" s="2" t="s">
        <v>603</v>
      </c>
      <c r="H2851" s="2" t="s">
        <v>372</v>
      </c>
      <c r="I2851" s="2">
        <v>51</v>
      </c>
      <c r="J2851" s="2">
        <v>0.86111111111111127</v>
      </c>
      <c r="K2851" s="2">
        <v>0.82010582010582012</v>
      </c>
      <c r="L2851" s="2">
        <v>0.9064327485380117</v>
      </c>
      <c r="M2851" s="2" t="s">
        <v>74</v>
      </c>
      <c r="N2851" s="2" t="s">
        <v>6258</v>
      </c>
      <c r="O2851" s="2" t="s">
        <v>6259</v>
      </c>
      <c r="P2851" s="2">
        <v>1.6</v>
      </c>
    </row>
    <row r="2852" spans="1:16" ht="15.75" customHeight="1" x14ac:dyDescent="0.25">
      <c r="A2852" s="2" t="s">
        <v>19</v>
      </c>
      <c r="B2852" s="2" t="s">
        <v>102</v>
      </c>
      <c r="C2852" s="2" t="s">
        <v>103</v>
      </c>
      <c r="D2852" s="2" t="s">
        <v>364</v>
      </c>
      <c r="E2852" s="2" t="s">
        <v>513</v>
      </c>
      <c r="F2852" s="2" t="s">
        <v>40</v>
      </c>
      <c r="G2852" s="2" t="s">
        <v>622</v>
      </c>
      <c r="H2852" s="2" t="s">
        <v>372</v>
      </c>
      <c r="I2852" s="2">
        <v>52</v>
      </c>
      <c r="J2852" s="2">
        <v>0.88888888888888884</v>
      </c>
      <c r="K2852" s="2">
        <v>0.84656084656084651</v>
      </c>
      <c r="L2852" s="2">
        <v>0.93567251461988299</v>
      </c>
      <c r="M2852" s="2" t="s">
        <v>74</v>
      </c>
      <c r="N2852" s="2" t="s">
        <v>6260</v>
      </c>
      <c r="O2852" s="2" t="s">
        <v>6261</v>
      </c>
      <c r="P2852" s="2">
        <v>1.9</v>
      </c>
    </row>
    <row r="2853" spans="1:16" ht="15.75" customHeight="1" x14ac:dyDescent="0.25">
      <c r="A2853" s="2" t="s">
        <v>19</v>
      </c>
      <c r="B2853" s="2" t="s">
        <v>102</v>
      </c>
      <c r="C2853" s="2" t="s">
        <v>103</v>
      </c>
      <c r="D2853" s="2" t="s">
        <v>364</v>
      </c>
      <c r="E2853" s="2" t="s">
        <v>513</v>
      </c>
      <c r="F2853" s="2" t="s">
        <v>40</v>
      </c>
      <c r="G2853" s="2" t="s">
        <v>643</v>
      </c>
      <c r="H2853" s="2" t="s">
        <v>372</v>
      </c>
      <c r="I2853" s="2">
        <v>53</v>
      </c>
      <c r="J2853" s="2">
        <v>0.86740331491712708</v>
      </c>
      <c r="K2853" s="2">
        <v>0.82198952879581155</v>
      </c>
      <c r="L2853" s="2">
        <v>0.91812865497076024</v>
      </c>
      <c r="M2853" s="2" t="s">
        <v>74</v>
      </c>
      <c r="N2853" s="2" t="s">
        <v>6262</v>
      </c>
      <c r="O2853" s="2" t="s">
        <v>6263</v>
      </c>
      <c r="P2853" s="2">
        <v>1.5</v>
      </c>
    </row>
    <row r="2854" spans="1:16" ht="15.75" customHeight="1" x14ac:dyDescent="0.25">
      <c r="A2854" s="2" t="s">
        <v>19</v>
      </c>
      <c r="B2854" s="2" t="s">
        <v>102</v>
      </c>
      <c r="C2854" s="2" t="s">
        <v>103</v>
      </c>
      <c r="D2854" s="2" t="s">
        <v>364</v>
      </c>
      <c r="E2854" s="2" t="s">
        <v>513</v>
      </c>
      <c r="F2854" s="2" t="s">
        <v>40</v>
      </c>
      <c r="G2854" s="2" t="s">
        <v>660</v>
      </c>
      <c r="H2854" s="2" t="s">
        <v>372</v>
      </c>
      <c r="I2854" s="2">
        <v>54</v>
      </c>
      <c r="J2854" s="2">
        <v>0.85555555555555551</v>
      </c>
      <c r="K2854" s="2">
        <v>0.81481481481481477</v>
      </c>
      <c r="L2854" s="2">
        <v>0.90058479532163738</v>
      </c>
      <c r="M2854" s="2" t="s">
        <v>74</v>
      </c>
      <c r="N2854" s="2" t="s">
        <v>6264</v>
      </c>
      <c r="O2854" s="2" t="s">
        <v>6265</v>
      </c>
      <c r="P2854" s="2">
        <v>1.5</v>
      </c>
    </row>
    <row r="2855" spans="1:16" ht="15.75" customHeight="1" x14ac:dyDescent="0.25">
      <c r="A2855" s="2" t="s">
        <v>19</v>
      </c>
      <c r="B2855" s="2" t="s">
        <v>102</v>
      </c>
      <c r="C2855" s="2" t="s">
        <v>103</v>
      </c>
      <c r="D2855" s="2" t="s">
        <v>364</v>
      </c>
      <c r="E2855" s="2" t="s">
        <v>513</v>
      </c>
      <c r="F2855" s="2" t="s">
        <v>40</v>
      </c>
      <c r="G2855" s="2" t="s">
        <v>665</v>
      </c>
      <c r="H2855" s="2" t="s">
        <v>372</v>
      </c>
      <c r="I2855" s="2">
        <v>55</v>
      </c>
      <c r="J2855" s="2">
        <v>0.89196675900277012</v>
      </c>
      <c r="K2855" s="2">
        <v>0.84736842105263155</v>
      </c>
      <c r="L2855" s="2">
        <v>0.94152046783625731</v>
      </c>
      <c r="M2855" s="2" t="s">
        <v>74</v>
      </c>
      <c r="N2855" s="2" t="s">
        <v>6266</v>
      </c>
      <c r="O2855" s="2" t="s">
        <v>6267</v>
      </c>
      <c r="P2855" s="2">
        <v>1.9</v>
      </c>
    </row>
    <row r="2856" spans="1:16" ht="15.75" customHeight="1" x14ac:dyDescent="0.25">
      <c r="A2856" s="2" t="s">
        <v>19</v>
      </c>
      <c r="B2856" s="2" t="s">
        <v>102</v>
      </c>
      <c r="C2856" s="2" t="s">
        <v>103</v>
      </c>
      <c r="D2856" s="2" t="s">
        <v>364</v>
      </c>
      <c r="E2856" s="2" t="s">
        <v>513</v>
      </c>
      <c r="F2856" s="2" t="s">
        <v>40</v>
      </c>
      <c r="G2856" s="2" t="s">
        <v>670</v>
      </c>
      <c r="H2856" s="2" t="s">
        <v>372</v>
      </c>
      <c r="I2856" s="2">
        <v>56</v>
      </c>
      <c r="J2856" s="2">
        <v>0.86516853932584281</v>
      </c>
      <c r="K2856" s="2">
        <v>0.83243243243243248</v>
      </c>
      <c r="L2856" s="2">
        <v>0.90058479532163738</v>
      </c>
      <c r="M2856" s="2" t="s">
        <v>74</v>
      </c>
      <c r="N2856" s="2" t="s">
        <v>6268</v>
      </c>
      <c r="O2856" s="2" t="s">
        <v>6269</v>
      </c>
      <c r="P2856" s="2">
        <v>1.5</v>
      </c>
    </row>
    <row r="2857" spans="1:16" ht="15.75" customHeight="1" x14ac:dyDescent="0.25">
      <c r="A2857" s="2" t="s">
        <v>19</v>
      </c>
      <c r="B2857" s="2" t="s">
        <v>102</v>
      </c>
      <c r="C2857" s="2" t="s">
        <v>103</v>
      </c>
      <c r="D2857" s="2" t="s">
        <v>364</v>
      </c>
      <c r="E2857" s="2" t="s">
        <v>513</v>
      </c>
      <c r="F2857" s="2" t="s">
        <v>40</v>
      </c>
      <c r="G2857" s="2" t="s">
        <v>675</v>
      </c>
      <c r="H2857" s="2" t="s">
        <v>372</v>
      </c>
      <c r="I2857" s="2">
        <v>57</v>
      </c>
      <c r="J2857" s="2">
        <v>0.86350974930362123</v>
      </c>
      <c r="K2857" s="2">
        <v>0.82446808510638303</v>
      </c>
      <c r="L2857" s="2">
        <v>0.9064327485380117</v>
      </c>
      <c r="M2857" s="2" t="s">
        <v>74</v>
      </c>
      <c r="N2857" s="2" t="s">
        <v>6270</v>
      </c>
      <c r="O2857" s="2" t="s">
        <v>6271</v>
      </c>
      <c r="P2857" s="2">
        <v>1.5</v>
      </c>
    </row>
    <row r="2858" spans="1:16" ht="15.75" customHeight="1" x14ac:dyDescent="0.25">
      <c r="A2858" s="2" t="s">
        <v>19</v>
      </c>
      <c r="B2858" s="2" t="s">
        <v>102</v>
      </c>
      <c r="C2858" s="2" t="s">
        <v>103</v>
      </c>
      <c r="D2858" s="2" t="s">
        <v>364</v>
      </c>
      <c r="E2858" s="2" t="s">
        <v>513</v>
      </c>
      <c r="F2858" s="2" t="s">
        <v>40</v>
      </c>
      <c r="G2858" s="2" t="s">
        <v>680</v>
      </c>
      <c r="H2858" s="2" t="s">
        <v>372</v>
      </c>
      <c r="I2858" s="2">
        <v>58</v>
      </c>
      <c r="J2858" s="2">
        <v>0.86740331491712708</v>
      </c>
      <c r="K2858" s="2">
        <v>0.82198952879581155</v>
      </c>
      <c r="L2858" s="2">
        <v>0.91812865497076024</v>
      </c>
      <c r="M2858" s="2" t="s">
        <v>74</v>
      </c>
      <c r="N2858" s="2" t="s">
        <v>6272</v>
      </c>
      <c r="O2858" s="2" t="s">
        <v>6273</v>
      </c>
      <c r="P2858" s="2">
        <v>1.9</v>
      </c>
    </row>
    <row r="2859" spans="1:16" ht="15.75" customHeight="1" x14ac:dyDescent="0.25">
      <c r="A2859" s="2" t="s">
        <v>19</v>
      </c>
      <c r="B2859" s="2" t="s">
        <v>102</v>
      </c>
      <c r="C2859" s="2" t="s">
        <v>103</v>
      </c>
      <c r="D2859" s="2" t="s">
        <v>364</v>
      </c>
      <c r="E2859" s="2" t="s">
        <v>513</v>
      </c>
      <c r="F2859" s="2" t="s">
        <v>40</v>
      </c>
      <c r="G2859" s="2" t="s">
        <v>685</v>
      </c>
      <c r="H2859" s="2" t="s">
        <v>372</v>
      </c>
      <c r="I2859" s="2">
        <v>59</v>
      </c>
      <c r="J2859" s="2">
        <v>0.87052341597796146</v>
      </c>
      <c r="K2859" s="2">
        <v>0.82291666666666663</v>
      </c>
      <c r="L2859" s="2">
        <v>0.92397660818713445</v>
      </c>
      <c r="M2859" s="2" t="s">
        <v>74</v>
      </c>
      <c r="N2859" s="2" t="s">
        <v>6274</v>
      </c>
      <c r="O2859" s="2" t="s">
        <v>6275</v>
      </c>
      <c r="P2859" s="2">
        <v>1.5</v>
      </c>
    </row>
    <row r="2860" spans="1:16" ht="15.75" customHeight="1" x14ac:dyDescent="0.25">
      <c r="A2860" s="2" t="s">
        <v>19</v>
      </c>
      <c r="B2860" s="2" t="s">
        <v>102</v>
      </c>
      <c r="C2860" s="2" t="s">
        <v>103</v>
      </c>
      <c r="D2860" s="2" t="s">
        <v>364</v>
      </c>
      <c r="E2860" s="2" t="s">
        <v>513</v>
      </c>
      <c r="F2860" s="2" t="s">
        <v>40</v>
      </c>
      <c r="G2860" s="2" t="s">
        <v>690</v>
      </c>
      <c r="H2860" s="2" t="s">
        <v>372</v>
      </c>
      <c r="I2860" s="2">
        <v>60</v>
      </c>
      <c r="J2860" s="2">
        <v>0.87465181058495822</v>
      </c>
      <c r="K2860" s="2">
        <v>0.83510638297872342</v>
      </c>
      <c r="L2860" s="2">
        <v>0.91812865497076024</v>
      </c>
      <c r="M2860" s="2" t="s">
        <v>74</v>
      </c>
      <c r="N2860" s="2" t="s">
        <v>6276</v>
      </c>
      <c r="O2860" s="2" t="s">
        <v>6277</v>
      </c>
      <c r="P2860" s="2">
        <v>1.5</v>
      </c>
    </row>
    <row r="2861" spans="1:16" ht="15.75" customHeight="1" x14ac:dyDescent="0.25">
      <c r="A2861" s="2" t="s">
        <v>19</v>
      </c>
      <c r="B2861" s="2" t="s">
        <v>102</v>
      </c>
      <c r="C2861" s="2" t="s">
        <v>103</v>
      </c>
      <c r="D2861" s="2" t="s">
        <v>364</v>
      </c>
      <c r="E2861" s="2" t="s">
        <v>513</v>
      </c>
      <c r="F2861" s="2" t="s">
        <v>40</v>
      </c>
      <c r="G2861" s="2" t="s">
        <v>695</v>
      </c>
      <c r="H2861" s="2" t="s">
        <v>372</v>
      </c>
      <c r="I2861" s="2">
        <v>61</v>
      </c>
      <c r="J2861" s="2">
        <v>0.87222222222222234</v>
      </c>
      <c r="K2861" s="2">
        <v>0.8306878306878307</v>
      </c>
      <c r="L2861" s="2">
        <v>0.91812865497076024</v>
      </c>
      <c r="M2861" s="2" t="s">
        <v>74</v>
      </c>
      <c r="N2861" s="2" t="s">
        <v>6278</v>
      </c>
      <c r="O2861" s="2" t="s">
        <v>6279</v>
      </c>
      <c r="P2861" s="2">
        <v>1.9</v>
      </c>
    </row>
    <row r="2862" spans="1:16" ht="15.75" customHeight="1" x14ac:dyDescent="0.25">
      <c r="A2862" s="2" t="s">
        <v>19</v>
      </c>
      <c r="B2862" s="2" t="s">
        <v>102</v>
      </c>
      <c r="C2862" s="2" t="s">
        <v>103</v>
      </c>
      <c r="D2862" s="2" t="s">
        <v>364</v>
      </c>
      <c r="E2862" s="2" t="s">
        <v>700</v>
      </c>
      <c r="F2862" s="2" t="s">
        <v>47</v>
      </c>
      <c r="G2862" s="2" t="s">
        <v>701</v>
      </c>
      <c r="H2862" s="2" t="s">
        <v>366</v>
      </c>
      <c r="I2862" s="2">
        <v>42</v>
      </c>
      <c r="J2862" s="2">
        <v>0.87553648068669521</v>
      </c>
      <c r="K2862" s="2">
        <v>0.85</v>
      </c>
      <c r="L2862" s="2">
        <v>0.90265486725663713</v>
      </c>
      <c r="M2862" s="2" t="s">
        <v>74</v>
      </c>
      <c r="N2862" s="2" t="s">
        <v>6280</v>
      </c>
      <c r="O2862" s="2" t="s">
        <v>6281</v>
      </c>
      <c r="P2862" s="2">
        <v>1.6</v>
      </c>
    </row>
    <row r="2863" spans="1:16" ht="15.75" customHeight="1" x14ac:dyDescent="0.25">
      <c r="A2863" s="2" t="s">
        <v>19</v>
      </c>
      <c r="B2863" s="2" t="s">
        <v>102</v>
      </c>
      <c r="C2863" s="2" t="s">
        <v>103</v>
      </c>
      <c r="D2863" s="2" t="s">
        <v>364</v>
      </c>
      <c r="E2863" s="2" t="s">
        <v>700</v>
      </c>
      <c r="F2863" s="2" t="s">
        <v>47</v>
      </c>
      <c r="G2863" s="2" t="s">
        <v>706</v>
      </c>
      <c r="H2863" s="2" t="s">
        <v>366</v>
      </c>
      <c r="I2863" s="2">
        <v>43</v>
      </c>
      <c r="J2863" s="2">
        <v>0.8633405639913232</v>
      </c>
      <c r="K2863" s="2">
        <v>0.84680851063829787</v>
      </c>
      <c r="L2863" s="2">
        <v>0.88053097345132747</v>
      </c>
      <c r="M2863" s="2" t="s">
        <v>74</v>
      </c>
      <c r="N2863" s="2" t="s">
        <v>6282</v>
      </c>
      <c r="O2863" s="2" t="s">
        <v>6283</v>
      </c>
      <c r="P2863" s="2">
        <v>1.6</v>
      </c>
    </row>
    <row r="2864" spans="1:16" ht="15.75" customHeight="1" x14ac:dyDescent="0.25">
      <c r="A2864" s="2" t="s">
        <v>19</v>
      </c>
      <c r="B2864" s="2" t="s">
        <v>102</v>
      </c>
      <c r="C2864" s="2" t="s">
        <v>103</v>
      </c>
      <c r="D2864" s="2" t="s">
        <v>364</v>
      </c>
      <c r="E2864" s="2" t="s">
        <v>700</v>
      </c>
      <c r="F2864" s="2" t="s">
        <v>47</v>
      </c>
      <c r="G2864" s="2" t="s">
        <v>711</v>
      </c>
      <c r="H2864" s="2" t="s">
        <v>366</v>
      </c>
      <c r="I2864" s="2">
        <v>44</v>
      </c>
      <c r="J2864" s="2">
        <v>0.88120950323974079</v>
      </c>
      <c r="K2864" s="2">
        <v>0.86075949367088611</v>
      </c>
      <c r="L2864" s="2">
        <v>0.90265486725663713</v>
      </c>
      <c r="M2864" s="2" t="s">
        <v>74</v>
      </c>
      <c r="N2864" s="2" t="s">
        <v>6284</v>
      </c>
      <c r="O2864" s="2" t="s">
        <v>6285</v>
      </c>
      <c r="P2864" s="2">
        <v>2</v>
      </c>
    </row>
    <row r="2865" spans="1:16" ht="15.75" customHeight="1" x14ac:dyDescent="0.25">
      <c r="A2865" s="2" t="s">
        <v>19</v>
      </c>
      <c r="B2865" s="2" t="s">
        <v>102</v>
      </c>
      <c r="C2865" s="2" t="s">
        <v>103</v>
      </c>
      <c r="D2865" s="2" t="s">
        <v>364</v>
      </c>
      <c r="E2865" s="2" t="s">
        <v>700</v>
      </c>
      <c r="F2865" s="2" t="s">
        <v>47</v>
      </c>
      <c r="G2865" s="2" t="s">
        <v>716</v>
      </c>
      <c r="H2865" s="2" t="s">
        <v>366</v>
      </c>
      <c r="I2865" s="2">
        <v>45</v>
      </c>
      <c r="J2865" s="2">
        <v>0.86881720430107523</v>
      </c>
      <c r="K2865" s="2">
        <v>0.84518828451882844</v>
      </c>
      <c r="L2865" s="2">
        <v>0.89380530973451322</v>
      </c>
      <c r="M2865" s="2" t="s">
        <v>74</v>
      </c>
      <c r="N2865" s="2" t="s">
        <v>6286</v>
      </c>
      <c r="O2865" s="2" t="s">
        <v>6287</v>
      </c>
      <c r="P2865" s="2">
        <v>1.6</v>
      </c>
    </row>
    <row r="2866" spans="1:16" ht="15.75" customHeight="1" x14ac:dyDescent="0.25">
      <c r="A2866" s="2" t="s">
        <v>19</v>
      </c>
      <c r="B2866" s="2" t="s">
        <v>102</v>
      </c>
      <c r="C2866" s="2" t="s">
        <v>103</v>
      </c>
      <c r="D2866" s="2" t="s">
        <v>364</v>
      </c>
      <c r="E2866" s="2" t="s">
        <v>700</v>
      </c>
      <c r="F2866" s="2" t="s">
        <v>47</v>
      </c>
      <c r="G2866" s="2" t="s">
        <v>721</v>
      </c>
      <c r="H2866" s="2" t="s">
        <v>366</v>
      </c>
      <c r="I2866" s="2">
        <v>46</v>
      </c>
      <c r="J2866" s="2">
        <v>0.88503253796095438</v>
      </c>
      <c r="K2866" s="2">
        <v>0.86808510638297876</v>
      </c>
      <c r="L2866" s="2">
        <v>0.90265486725663713</v>
      </c>
      <c r="M2866" s="2" t="s">
        <v>74</v>
      </c>
      <c r="N2866" s="2" t="s">
        <v>6288</v>
      </c>
      <c r="O2866" s="2" t="s">
        <v>6289</v>
      </c>
      <c r="P2866" s="2">
        <v>1.6</v>
      </c>
    </row>
    <row r="2867" spans="1:16" ht="15.75" customHeight="1" x14ac:dyDescent="0.25">
      <c r="A2867" s="2" t="s">
        <v>19</v>
      </c>
      <c r="B2867" s="2" t="s">
        <v>102</v>
      </c>
      <c r="C2867" s="2" t="s">
        <v>103</v>
      </c>
      <c r="D2867" s="2" t="s">
        <v>364</v>
      </c>
      <c r="E2867" s="2" t="s">
        <v>700</v>
      </c>
      <c r="F2867" s="2" t="s">
        <v>47</v>
      </c>
      <c r="G2867" s="2" t="s">
        <v>726</v>
      </c>
      <c r="H2867" s="2" t="s">
        <v>366</v>
      </c>
      <c r="I2867" s="2">
        <v>47</v>
      </c>
      <c r="J2867" s="2">
        <v>0.86266094420600858</v>
      </c>
      <c r="K2867" s="2">
        <v>0.83750000000000002</v>
      </c>
      <c r="L2867" s="2">
        <v>0.88938053097345138</v>
      </c>
      <c r="M2867" s="2" t="s">
        <v>74</v>
      </c>
      <c r="N2867" s="2" t="s">
        <v>6290</v>
      </c>
      <c r="O2867" s="2" t="s">
        <v>6291</v>
      </c>
      <c r="P2867" s="2">
        <v>2.1</v>
      </c>
    </row>
    <row r="2868" spans="1:16" ht="15.75" customHeight="1" x14ac:dyDescent="0.25">
      <c r="A2868" s="2" t="s">
        <v>19</v>
      </c>
      <c r="B2868" s="2" t="s">
        <v>102</v>
      </c>
      <c r="C2868" s="2" t="s">
        <v>103</v>
      </c>
      <c r="D2868" s="2" t="s">
        <v>364</v>
      </c>
      <c r="E2868" s="2" t="s">
        <v>700</v>
      </c>
      <c r="F2868" s="2" t="s">
        <v>47</v>
      </c>
      <c r="G2868" s="2" t="s">
        <v>731</v>
      </c>
      <c r="H2868" s="2" t="s">
        <v>366</v>
      </c>
      <c r="I2868" s="2">
        <v>48</v>
      </c>
      <c r="J2868" s="2">
        <v>0.86147186147186139</v>
      </c>
      <c r="K2868" s="2">
        <v>0.84322033898305082</v>
      </c>
      <c r="L2868" s="2">
        <v>0.88053097345132747</v>
      </c>
      <c r="M2868" s="2" t="s">
        <v>74</v>
      </c>
      <c r="N2868" s="2" t="s">
        <v>6292</v>
      </c>
      <c r="O2868" s="2" t="s">
        <v>6293</v>
      </c>
      <c r="P2868" s="2">
        <v>1.6</v>
      </c>
    </row>
    <row r="2869" spans="1:16" ht="15.75" customHeight="1" x14ac:dyDescent="0.25">
      <c r="A2869" s="2" t="s">
        <v>19</v>
      </c>
      <c r="B2869" s="2" t="s">
        <v>102</v>
      </c>
      <c r="C2869" s="2" t="s">
        <v>103</v>
      </c>
      <c r="D2869" s="2" t="s">
        <v>364</v>
      </c>
      <c r="E2869" s="2" t="s">
        <v>700</v>
      </c>
      <c r="F2869" s="2" t="s">
        <v>47</v>
      </c>
      <c r="G2869" s="2" t="s">
        <v>736</v>
      </c>
      <c r="H2869" s="2" t="s">
        <v>366</v>
      </c>
      <c r="I2869" s="2">
        <v>49</v>
      </c>
      <c r="J2869" s="2">
        <v>0.88120950323974079</v>
      </c>
      <c r="K2869" s="2">
        <v>0.86075949367088611</v>
      </c>
      <c r="L2869" s="2">
        <v>0.90265486725663713</v>
      </c>
      <c r="M2869" s="2" t="s">
        <v>74</v>
      </c>
      <c r="N2869" s="2" t="s">
        <v>6294</v>
      </c>
      <c r="O2869" s="2" t="s">
        <v>6295</v>
      </c>
      <c r="P2869" s="2">
        <v>1.6</v>
      </c>
    </row>
    <row r="2870" spans="1:16" ht="15.75" customHeight="1" x14ac:dyDescent="0.25">
      <c r="A2870" s="2" t="s">
        <v>19</v>
      </c>
      <c r="B2870" s="2" t="s">
        <v>102</v>
      </c>
      <c r="C2870" s="2" t="s">
        <v>103</v>
      </c>
      <c r="D2870" s="2" t="s">
        <v>364</v>
      </c>
      <c r="E2870" s="2" t="s">
        <v>700</v>
      </c>
      <c r="F2870" s="2" t="s">
        <v>47</v>
      </c>
      <c r="G2870" s="2" t="s">
        <v>741</v>
      </c>
      <c r="H2870" s="2" t="s">
        <v>366</v>
      </c>
      <c r="I2870" s="2">
        <v>50</v>
      </c>
      <c r="J2870" s="2">
        <v>0.87688984881209497</v>
      </c>
      <c r="K2870" s="2">
        <v>0.85654008438818563</v>
      </c>
      <c r="L2870" s="2">
        <v>0.89823008849557517</v>
      </c>
      <c r="M2870" s="2" t="s">
        <v>74</v>
      </c>
      <c r="N2870" s="2" t="s">
        <v>6296</v>
      </c>
      <c r="O2870" s="2" t="s">
        <v>6297</v>
      </c>
      <c r="P2870" s="2">
        <v>2</v>
      </c>
    </row>
    <row r="2871" spans="1:16" ht="15.75" customHeight="1" x14ac:dyDescent="0.25">
      <c r="A2871" s="2" t="s">
        <v>19</v>
      </c>
      <c r="B2871" s="2" t="s">
        <v>102</v>
      </c>
      <c r="C2871" s="2" t="s">
        <v>103</v>
      </c>
      <c r="D2871" s="2" t="s">
        <v>364</v>
      </c>
      <c r="E2871" s="2" t="s">
        <v>700</v>
      </c>
      <c r="F2871" s="2" t="s">
        <v>47</v>
      </c>
      <c r="G2871" s="2" t="s">
        <v>746</v>
      </c>
      <c r="H2871" s="2" t="s">
        <v>366</v>
      </c>
      <c r="I2871" s="2">
        <v>51</v>
      </c>
      <c r="J2871" s="2">
        <v>0.85106382978723405</v>
      </c>
      <c r="K2871" s="2">
        <v>0.81967213114754101</v>
      </c>
      <c r="L2871" s="2">
        <v>0.88495575221238942</v>
      </c>
      <c r="M2871" s="2" t="s">
        <v>74</v>
      </c>
      <c r="N2871" s="2" t="s">
        <v>6298</v>
      </c>
      <c r="O2871" s="2" t="s">
        <v>6299</v>
      </c>
      <c r="P2871" s="2">
        <v>1.6</v>
      </c>
    </row>
    <row r="2872" spans="1:16" ht="15.75" customHeight="1" x14ac:dyDescent="0.25">
      <c r="A2872" s="2" t="s">
        <v>19</v>
      </c>
      <c r="B2872" s="2" t="s">
        <v>102</v>
      </c>
      <c r="C2872" s="2" t="s">
        <v>103</v>
      </c>
      <c r="D2872" s="2" t="s">
        <v>364</v>
      </c>
      <c r="E2872" s="2" t="s">
        <v>700</v>
      </c>
      <c r="F2872" s="2" t="s">
        <v>47</v>
      </c>
      <c r="G2872" s="2" t="s">
        <v>751</v>
      </c>
      <c r="H2872" s="2" t="s">
        <v>366</v>
      </c>
      <c r="I2872" s="2">
        <v>52</v>
      </c>
      <c r="J2872" s="2">
        <v>0.89370932754880694</v>
      </c>
      <c r="K2872" s="2">
        <v>0.87659574468085111</v>
      </c>
      <c r="L2872" s="2">
        <v>0.91150442477876104</v>
      </c>
      <c r="M2872" s="2" t="s">
        <v>74</v>
      </c>
      <c r="N2872" s="2" t="s">
        <v>6300</v>
      </c>
      <c r="O2872" s="2" t="s">
        <v>6301</v>
      </c>
      <c r="P2872" s="2">
        <v>1.6</v>
      </c>
    </row>
    <row r="2873" spans="1:16" ht="15.75" customHeight="1" x14ac:dyDescent="0.25">
      <c r="A2873" s="2" t="s">
        <v>19</v>
      </c>
      <c r="B2873" s="2" t="s">
        <v>102</v>
      </c>
      <c r="C2873" s="2" t="s">
        <v>103</v>
      </c>
      <c r="D2873" s="2" t="s">
        <v>364</v>
      </c>
      <c r="E2873" s="2" t="s">
        <v>700</v>
      </c>
      <c r="F2873" s="2" t="s">
        <v>47</v>
      </c>
      <c r="G2873" s="2" t="s">
        <v>756</v>
      </c>
      <c r="H2873" s="2" t="s">
        <v>366</v>
      </c>
      <c r="I2873" s="2">
        <v>53</v>
      </c>
      <c r="J2873" s="2">
        <v>0.87826086956521743</v>
      </c>
      <c r="K2873" s="2">
        <v>0.86324786324786329</v>
      </c>
      <c r="L2873" s="2">
        <v>0.89380530973451322</v>
      </c>
      <c r="M2873" s="2" t="s">
        <v>74</v>
      </c>
      <c r="N2873" s="2" t="s">
        <v>6302</v>
      </c>
      <c r="O2873" s="2" t="s">
        <v>6303</v>
      </c>
      <c r="P2873" s="2">
        <v>2.1</v>
      </c>
    </row>
    <row r="2874" spans="1:16" ht="15.75" customHeight="1" x14ac:dyDescent="0.25">
      <c r="A2874" s="2" t="s">
        <v>19</v>
      </c>
      <c r="B2874" s="2" t="s">
        <v>102</v>
      </c>
      <c r="C2874" s="2" t="s">
        <v>103</v>
      </c>
      <c r="D2874" s="2" t="s">
        <v>364</v>
      </c>
      <c r="E2874" s="2" t="s">
        <v>700</v>
      </c>
      <c r="F2874" s="2" t="s">
        <v>47</v>
      </c>
      <c r="G2874" s="2" t="s">
        <v>761</v>
      </c>
      <c r="H2874" s="2" t="s">
        <v>366</v>
      </c>
      <c r="I2874" s="2">
        <v>54</v>
      </c>
      <c r="J2874" s="2">
        <v>0.87635574837310193</v>
      </c>
      <c r="K2874" s="2">
        <v>0.8595744680851064</v>
      </c>
      <c r="L2874" s="2">
        <v>0.89380530973451322</v>
      </c>
      <c r="M2874" s="2" t="s">
        <v>74</v>
      </c>
      <c r="N2874" s="2" t="s">
        <v>6304</v>
      </c>
      <c r="O2874" s="2" t="s">
        <v>6305</v>
      </c>
      <c r="P2874" s="2">
        <v>1.6</v>
      </c>
    </row>
    <row r="2875" spans="1:16" ht="15.75" customHeight="1" x14ac:dyDescent="0.25">
      <c r="A2875" s="2" t="s">
        <v>19</v>
      </c>
      <c r="B2875" s="2" t="s">
        <v>102</v>
      </c>
      <c r="C2875" s="2" t="s">
        <v>103</v>
      </c>
      <c r="D2875" s="2" t="s">
        <v>364</v>
      </c>
      <c r="E2875" s="2" t="s">
        <v>700</v>
      </c>
      <c r="F2875" s="2" t="s">
        <v>47</v>
      </c>
      <c r="G2875" s="2" t="s">
        <v>766</v>
      </c>
      <c r="H2875" s="2" t="s">
        <v>366</v>
      </c>
      <c r="I2875" s="2">
        <v>55</v>
      </c>
      <c r="J2875" s="2">
        <v>0.8701298701298702</v>
      </c>
      <c r="K2875" s="2">
        <v>0.85169491525423724</v>
      </c>
      <c r="L2875" s="2">
        <v>0.88938053097345138</v>
      </c>
      <c r="M2875" s="2" t="s">
        <v>74</v>
      </c>
      <c r="N2875" s="2" t="s">
        <v>6306</v>
      </c>
      <c r="O2875" s="2" t="s">
        <v>6307</v>
      </c>
      <c r="P2875" s="2">
        <v>1.6</v>
      </c>
    </row>
    <row r="2876" spans="1:16" ht="15.75" customHeight="1" x14ac:dyDescent="0.25">
      <c r="A2876" s="2" t="s">
        <v>19</v>
      </c>
      <c r="B2876" s="2" t="s">
        <v>102</v>
      </c>
      <c r="C2876" s="2" t="s">
        <v>103</v>
      </c>
      <c r="D2876" s="2" t="s">
        <v>364</v>
      </c>
      <c r="E2876" s="2" t="s">
        <v>700</v>
      </c>
      <c r="F2876" s="2" t="s">
        <v>47</v>
      </c>
      <c r="G2876" s="2" t="s">
        <v>771</v>
      </c>
      <c r="H2876" s="2" t="s">
        <v>366</v>
      </c>
      <c r="I2876" s="2">
        <v>56</v>
      </c>
      <c r="J2876" s="2">
        <v>0.86021505376344087</v>
      </c>
      <c r="K2876" s="2">
        <v>0.83682008368200833</v>
      </c>
      <c r="L2876" s="2">
        <v>0.88495575221238942</v>
      </c>
      <c r="M2876" s="2" t="s">
        <v>74</v>
      </c>
      <c r="N2876" s="2" t="s">
        <v>6308</v>
      </c>
      <c r="O2876" s="2" t="s">
        <v>6309</v>
      </c>
      <c r="P2876" s="2">
        <v>2</v>
      </c>
    </row>
    <row r="2877" spans="1:16" ht="15.75" customHeight="1" x14ac:dyDescent="0.25">
      <c r="A2877" s="2" t="s">
        <v>19</v>
      </c>
      <c r="B2877" s="2" t="s">
        <v>102</v>
      </c>
      <c r="C2877" s="2" t="s">
        <v>103</v>
      </c>
      <c r="D2877" s="2" t="s">
        <v>364</v>
      </c>
      <c r="E2877" s="2" t="s">
        <v>700</v>
      </c>
      <c r="F2877" s="2" t="s">
        <v>47</v>
      </c>
      <c r="G2877" s="2" t="s">
        <v>776</v>
      </c>
      <c r="H2877" s="2" t="s">
        <v>366</v>
      </c>
      <c r="I2877" s="2">
        <v>57</v>
      </c>
      <c r="J2877" s="2">
        <v>0.8733624454148472</v>
      </c>
      <c r="K2877" s="2">
        <v>0.86206896551724133</v>
      </c>
      <c r="L2877" s="2">
        <v>0.88495575221238942</v>
      </c>
      <c r="M2877" s="2" t="s">
        <v>74</v>
      </c>
      <c r="N2877" s="2" t="s">
        <v>6310</v>
      </c>
      <c r="O2877" s="2" t="s">
        <v>6311</v>
      </c>
      <c r="P2877" s="2">
        <v>1.6</v>
      </c>
    </row>
    <row r="2878" spans="1:16" ht="15.75" customHeight="1" x14ac:dyDescent="0.25">
      <c r="A2878" s="2" t="s">
        <v>19</v>
      </c>
      <c r="B2878" s="2" t="s">
        <v>102</v>
      </c>
      <c r="C2878" s="2" t="s">
        <v>103</v>
      </c>
      <c r="D2878" s="2" t="s">
        <v>364</v>
      </c>
      <c r="E2878" s="2" t="s">
        <v>700</v>
      </c>
      <c r="F2878" s="2" t="s">
        <v>47</v>
      </c>
      <c r="G2878" s="2" t="s">
        <v>781</v>
      </c>
      <c r="H2878" s="2" t="s">
        <v>366</v>
      </c>
      <c r="I2878" s="2">
        <v>58</v>
      </c>
      <c r="J2878" s="2">
        <v>0.87581699346405228</v>
      </c>
      <c r="K2878" s="2">
        <v>0.86266094420600858</v>
      </c>
      <c r="L2878" s="2">
        <v>0.88938053097345138</v>
      </c>
      <c r="M2878" s="2" t="s">
        <v>74</v>
      </c>
      <c r="N2878" s="2" t="s">
        <v>6312</v>
      </c>
      <c r="O2878" s="2" t="s">
        <v>6313</v>
      </c>
      <c r="P2878" s="2">
        <v>2</v>
      </c>
    </row>
    <row r="2879" spans="1:16" ht="15.75" customHeight="1" x14ac:dyDescent="0.25">
      <c r="A2879" s="2" t="s">
        <v>19</v>
      </c>
      <c r="B2879" s="2" t="s">
        <v>102</v>
      </c>
      <c r="C2879" s="2" t="s">
        <v>103</v>
      </c>
      <c r="D2879" s="2" t="s">
        <v>364</v>
      </c>
      <c r="E2879" s="2" t="s">
        <v>700</v>
      </c>
      <c r="F2879" s="2" t="s">
        <v>47</v>
      </c>
      <c r="G2879" s="2" t="s">
        <v>786</v>
      </c>
      <c r="H2879" s="2" t="s">
        <v>366</v>
      </c>
      <c r="I2879" s="2">
        <v>59</v>
      </c>
      <c r="J2879" s="2">
        <v>0.88362068965517249</v>
      </c>
      <c r="K2879" s="2">
        <v>0.8613445378151261</v>
      </c>
      <c r="L2879" s="2">
        <v>0.90707964601769908</v>
      </c>
      <c r="M2879" s="2" t="s">
        <v>74</v>
      </c>
      <c r="N2879" s="2" t="s">
        <v>6314</v>
      </c>
      <c r="O2879" s="2" t="s">
        <v>6315</v>
      </c>
      <c r="P2879" s="2">
        <v>1.6</v>
      </c>
    </row>
    <row r="2880" spans="1:16" ht="15.75" customHeight="1" x14ac:dyDescent="0.25">
      <c r="A2880" s="2" t="s">
        <v>19</v>
      </c>
      <c r="B2880" s="2" t="s">
        <v>102</v>
      </c>
      <c r="C2880" s="2" t="s">
        <v>103</v>
      </c>
      <c r="D2880" s="2" t="s">
        <v>364</v>
      </c>
      <c r="E2880" s="2" t="s">
        <v>700</v>
      </c>
      <c r="F2880" s="2" t="s">
        <v>47</v>
      </c>
      <c r="G2880" s="2" t="s">
        <v>791</v>
      </c>
      <c r="H2880" s="2" t="s">
        <v>366</v>
      </c>
      <c r="I2880" s="2">
        <v>60</v>
      </c>
      <c r="J2880" s="2">
        <v>0.86956521739130432</v>
      </c>
      <c r="K2880" s="2">
        <v>0.85470085470085466</v>
      </c>
      <c r="L2880" s="2">
        <v>0.88495575221238942</v>
      </c>
      <c r="M2880" s="2" t="s">
        <v>74</v>
      </c>
      <c r="N2880" s="2" t="s">
        <v>6316</v>
      </c>
      <c r="O2880" s="2" t="s">
        <v>6317</v>
      </c>
      <c r="P2880" s="2">
        <v>1.6</v>
      </c>
    </row>
    <row r="2881" spans="1:16" ht="15.75" customHeight="1" x14ac:dyDescent="0.25">
      <c r="A2881" s="2" t="s">
        <v>19</v>
      </c>
      <c r="B2881" s="2" t="s">
        <v>102</v>
      </c>
      <c r="C2881" s="2" t="s">
        <v>103</v>
      </c>
      <c r="D2881" s="2" t="s">
        <v>364</v>
      </c>
      <c r="E2881" s="2" t="s">
        <v>700</v>
      </c>
      <c r="F2881" s="2" t="s">
        <v>47</v>
      </c>
      <c r="G2881" s="2" t="s">
        <v>796</v>
      </c>
      <c r="H2881" s="2" t="s">
        <v>366</v>
      </c>
      <c r="I2881" s="2">
        <v>61</v>
      </c>
      <c r="J2881" s="2">
        <v>0.87068965517241381</v>
      </c>
      <c r="K2881" s="2">
        <v>0.84873949579831931</v>
      </c>
      <c r="L2881" s="2">
        <v>0.89380530973451322</v>
      </c>
      <c r="M2881" s="2" t="s">
        <v>74</v>
      </c>
      <c r="N2881" s="2" t="s">
        <v>6318</v>
      </c>
      <c r="O2881" s="2" t="s">
        <v>6319</v>
      </c>
      <c r="P2881" s="2">
        <v>2</v>
      </c>
    </row>
    <row r="2882" spans="1:16" ht="15.75" customHeight="1" x14ac:dyDescent="0.25">
      <c r="A2882" s="2" t="s">
        <v>106</v>
      </c>
      <c r="B2882" s="2" t="s">
        <v>81</v>
      </c>
      <c r="C2882" s="2" t="s">
        <v>82</v>
      </c>
      <c r="D2882" s="2" t="s">
        <v>55</v>
      </c>
      <c r="E2882" s="2" t="s">
        <v>57</v>
      </c>
      <c r="F2882" s="2" t="s">
        <v>32</v>
      </c>
      <c r="G2882" s="2" t="s">
        <v>59</v>
      </c>
      <c r="H2882" s="2" t="s">
        <v>61</v>
      </c>
      <c r="I2882" s="2">
        <v>42</v>
      </c>
      <c r="J2882" s="2">
        <v>0.73061224489795917</v>
      </c>
      <c r="K2882" s="2">
        <v>0.69111969111969107</v>
      </c>
      <c r="L2882" s="2">
        <v>0.77489177489177485</v>
      </c>
      <c r="M2882" s="2" t="s">
        <v>74</v>
      </c>
      <c r="N2882" s="2" t="s">
        <v>6320</v>
      </c>
      <c r="O2882" s="2" t="s">
        <v>6321</v>
      </c>
      <c r="P2882" s="2">
        <v>103.6</v>
      </c>
    </row>
    <row r="2883" spans="1:16" ht="15.75" customHeight="1" x14ac:dyDescent="0.25">
      <c r="A2883" s="2" t="s">
        <v>106</v>
      </c>
      <c r="B2883" s="2" t="s">
        <v>81</v>
      </c>
      <c r="C2883" s="2" t="s">
        <v>82</v>
      </c>
      <c r="D2883" s="2" t="s">
        <v>55</v>
      </c>
      <c r="E2883" s="2" t="s">
        <v>57</v>
      </c>
      <c r="F2883" s="2" t="s">
        <v>32</v>
      </c>
      <c r="G2883" s="2" t="s">
        <v>71</v>
      </c>
      <c r="H2883" s="2" t="s">
        <v>61</v>
      </c>
      <c r="I2883" s="2">
        <v>43</v>
      </c>
      <c r="J2883" s="2">
        <v>0.73061224489795917</v>
      </c>
      <c r="K2883" s="2">
        <v>0.69111969111969107</v>
      </c>
      <c r="L2883" s="2">
        <v>0.77489177489177485</v>
      </c>
      <c r="M2883" s="2" t="s">
        <v>74</v>
      </c>
      <c r="N2883" s="2" t="s">
        <v>6322</v>
      </c>
      <c r="O2883" s="2" t="s">
        <v>6323</v>
      </c>
      <c r="P2883" s="2">
        <v>85.3</v>
      </c>
    </row>
    <row r="2884" spans="1:16" ht="15.75" customHeight="1" x14ac:dyDescent="0.25">
      <c r="A2884" s="2" t="s">
        <v>106</v>
      </c>
      <c r="B2884" s="2" t="s">
        <v>81</v>
      </c>
      <c r="C2884" s="2" t="s">
        <v>82</v>
      </c>
      <c r="D2884" s="2" t="s">
        <v>55</v>
      </c>
      <c r="E2884" s="2" t="s">
        <v>57</v>
      </c>
      <c r="F2884" s="2" t="s">
        <v>32</v>
      </c>
      <c r="G2884" s="2" t="s">
        <v>79</v>
      </c>
      <c r="H2884" s="2" t="s">
        <v>61</v>
      </c>
      <c r="I2884" s="2">
        <v>44</v>
      </c>
      <c r="J2884" s="2">
        <v>0.73061224489795917</v>
      </c>
      <c r="K2884" s="2">
        <v>0.69111969111969107</v>
      </c>
      <c r="L2884" s="2">
        <v>0.77489177489177485</v>
      </c>
      <c r="M2884" s="2" t="s">
        <v>74</v>
      </c>
      <c r="N2884" s="2" t="s">
        <v>6324</v>
      </c>
      <c r="O2884" s="2" t="s">
        <v>6325</v>
      </c>
      <c r="P2884" s="2">
        <v>83.2</v>
      </c>
    </row>
    <row r="2885" spans="1:16" ht="15.75" customHeight="1" x14ac:dyDescent="0.25">
      <c r="A2885" s="2" t="s">
        <v>106</v>
      </c>
      <c r="B2885" s="2" t="s">
        <v>81</v>
      </c>
      <c r="C2885" s="2" t="s">
        <v>82</v>
      </c>
      <c r="D2885" s="2" t="s">
        <v>55</v>
      </c>
      <c r="E2885" s="2" t="s">
        <v>57</v>
      </c>
      <c r="F2885" s="2" t="s">
        <v>32</v>
      </c>
      <c r="G2885" s="2" t="s">
        <v>86</v>
      </c>
      <c r="H2885" s="2" t="s">
        <v>61</v>
      </c>
      <c r="I2885" s="2">
        <v>45</v>
      </c>
      <c r="J2885" s="2">
        <v>0.73061224489795917</v>
      </c>
      <c r="K2885" s="2">
        <v>0.69111969111969107</v>
      </c>
      <c r="L2885" s="2">
        <v>0.77489177489177485</v>
      </c>
      <c r="M2885" s="2" t="s">
        <v>74</v>
      </c>
      <c r="N2885" s="2" t="s">
        <v>6326</v>
      </c>
      <c r="O2885" s="2" t="s">
        <v>6327</v>
      </c>
      <c r="P2885" s="2">
        <v>55.9</v>
      </c>
    </row>
    <row r="2886" spans="1:16" ht="15.75" customHeight="1" x14ac:dyDescent="0.25">
      <c r="A2886" s="2" t="s">
        <v>106</v>
      </c>
      <c r="B2886" s="2" t="s">
        <v>81</v>
      </c>
      <c r="C2886" s="2" t="s">
        <v>82</v>
      </c>
      <c r="D2886" s="2" t="s">
        <v>55</v>
      </c>
      <c r="E2886" s="2" t="s">
        <v>57</v>
      </c>
      <c r="F2886" s="2" t="s">
        <v>32</v>
      </c>
      <c r="G2886" s="2" t="s">
        <v>93</v>
      </c>
      <c r="H2886" s="2" t="s">
        <v>61</v>
      </c>
      <c r="I2886" s="2">
        <v>46</v>
      </c>
      <c r="J2886" s="2">
        <v>0.73061224489795917</v>
      </c>
      <c r="K2886" s="2">
        <v>0.69111969111969107</v>
      </c>
      <c r="L2886" s="2">
        <v>0.77489177489177485</v>
      </c>
      <c r="M2886" s="2" t="s">
        <v>74</v>
      </c>
      <c r="N2886" s="2" t="s">
        <v>6328</v>
      </c>
      <c r="O2886" s="2" t="s">
        <v>6329</v>
      </c>
      <c r="P2886" s="2">
        <v>81.3</v>
      </c>
    </row>
    <row r="2887" spans="1:16" ht="15.75" customHeight="1" x14ac:dyDescent="0.25">
      <c r="A2887" s="2" t="s">
        <v>106</v>
      </c>
      <c r="B2887" s="2" t="s">
        <v>81</v>
      </c>
      <c r="C2887" s="2" t="s">
        <v>82</v>
      </c>
      <c r="D2887" s="2" t="s">
        <v>55</v>
      </c>
      <c r="E2887" s="2" t="s">
        <v>57</v>
      </c>
      <c r="F2887" s="2" t="s">
        <v>32</v>
      </c>
      <c r="G2887" s="2" t="s">
        <v>100</v>
      </c>
      <c r="H2887" s="2" t="s">
        <v>61</v>
      </c>
      <c r="I2887" s="2">
        <v>47</v>
      </c>
      <c r="J2887" s="2">
        <v>0.73061224489795917</v>
      </c>
      <c r="K2887" s="2">
        <v>0.69111969111969107</v>
      </c>
      <c r="L2887" s="2">
        <v>0.77489177489177485</v>
      </c>
      <c r="M2887" s="2" t="s">
        <v>74</v>
      </c>
      <c r="N2887" s="2" t="s">
        <v>6330</v>
      </c>
      <c r="O2887" s="2" t="s">
        <v>6331</v>
      </c>
      <c r="P2887" s="2">
        <v>81.8</v>
      </c>
    </row>
    <row r="2888" spans="1:16" ht="15.75" customHeight="1" x14ac:dyDescent="0.25">
      <c r="A2888" s="2" t="s">
        <v>106</v>
      </c>
      <c r="B2888" s="2" t="s">
        <v>81</v>
      </c>
      <c r="C2888" s="2" t="s">
        <v>82</v>
      </c>
      <c r="D2888" s="2" t="s">
        <v>55</v>
      </c>
      <c r="E2888" s="2" t="s">
        <v>57</v>
      </c>
      <c r="F2888" s="2" t="s">
        <v>32</v>
      </c>
      <c r="G2888" s="2" t="s">
        <v>108</v>
      </c>
      <c r="H2888" s="2" t="s">
        <v>61</v>
      </c>
      <c r="I2888" s="2">
        <v>48</v>
      </c>
      <c r="J2888" s="2">
        <v>0.73061224489795917</v>
      </c>
      <c r="K2888" s="2">
        <v>0.69111969111969107</v>
      </c>
      <c r="L2888" s="2">
        <v>0.77489177489177485</v>
      </c>
      <c r="M2888" s="2" t="s">
        <v>74</v>
      </c>
      <c r="N2888" s="2" t="s">
        <v>6332</v>
      </c>
      <c r="O2888" s="2" t="s">
        <v>6333</v>
      </c>
      <c r="P2888" s="2">
        <v>81.8</v>
      </c>
    </row>
    <row r="2889" spans="1:16" ht="15.75" customHeight="1" x14ac:dyDescent="0.25">
      <c r="A2889" s="2" t="s">
        <v>106</v>
      </c>
      <c r="B2889" s="2" t="s">
        <v>81</v>
      </c>
      <c r="C2889" s="2" t="s">
        <v>82</v>
      </c>
      <c r="D2889" s="2" t="s">
        <v>55</v>
      </c>
      <c r="E2889" s="2" t="s">
        <v>57</v>
      </c>
      <c r="F2889" s="2" t="s">
        <v>32</v>
      </c>
      <c r="G2889" s="2" t="s">
        <v>113</v>
      </c>
      <c r="H2889" s="2" t="s">
        <v>61</v>
      </c>
      <c r="I2889" s="2">
        <v>49</v>
      </c>
      <c r="J2889" s="2">
        <v>0.73061224489795917</v>
      </c>
      <c r="K2889" s="2">
        <v>0.69111969111969107</v>
      </c>
      <c r="L2889" s="2">
        <v>0.77489177489177485</v>
      </c>
      <c r="M2889" s="2" t="s">
        <v>74</v>
      </c>
      <c r="N2889" s="2" t="s">
        <v>6334</v>
      </c>
      <c r="O2889" s="2" t="s">
        <v>6335</v>
      </c>
      <c r="P2889" s="2">
        <v>55</v>
      </c>
    </row>
    <row r="2890" spans="1:16" ht="15.75" customHeight="1" x14ac:dyDescent="0.25">
      <c r="A2890" s="2" t="s">
        <v>106</v>
      </c>
      <c r="B2890" s="2" t="s">
        <v>81</v>
      </c>
      <c r="C2890" s="2" t="s">
        <v>82</v>
      </c>
      <c r="D2890" s="2" t="s">
        <v>55</v>
      </c>
      <c r="E2890" s="2" t="s">
        <v>57</v>
      </c>
      <c r="F2890" s="2" t="s">
        <v>32</v>
      </c>
      <c r="G2890" s="2" t="s">
        <v>118</v>
      </c>
      <c r="H2890" s="2" t="s">
        <v>61</v>
      </c>
      <c r="I2890" s="2">
        <v>50</v>
      </c>
      <c r="J2890" s="2">
        <v>0.73061224489795917</v>
      </c>
      <c r="K2890" s="2">
        <v>0.69111969111969107</v>
      </c>
      <c r="L2890" s="2">
        <v>0.77489177489177485</v>
      </c>
      <c r="M2890" s="2" t="s">
        <v>74</v>
      </c>
      <c r="N2890" s="2" t="s">
        <v>6336</v>
      </c>
      <c r="O2890" s="2" t="s">
        <v>6337</v>
      </c>
      <c r="P2890" s="2">
        <v>82.1</v>
      </c>
    </row>
    <row r="2891" spans="1:16" ht="15.75" customHeight="1" x14ac:dyDescent="0.25">
      <c r="A2891" s="2" t="s">
        <v>106</v>
      </c>
      <c r="B2891" s="2" t="s">
        <v>81</v>
      </c>
      <c r="C2891" s="2" t="s">
        <v>82</v>
      </c>
      <c r="D2891" s="2" t="s">
        <v>55</v>
      </c>
      <c r="E2891" s="2" t="s">
        <v>57</v>
      </c>
      <c r="F2891" s="2" t="s">
        <v>32</v>
      </c>
      <c r="G2891" s="2" t="s">
        <v>123</v>
      </c>
      <c r="H2891" s="2" t="s">
        <v>61</v>
      </c>
      <c r="I2891" s="2">
        <v>51</v>
      </c>
      <c r="J2891" s="2">
        <v>0.73061224489795917</v>
      </c>
      <c r="K2891" s="2">
        <v>0.69111969111969107</v>
      </c>
      <c r="L2891" s="2">
        <v>0.77489177489177485</v>
      </c>
      <c r="M2891" s="2" t="s">
        <v>74</v>
      </c>
      <c r="N2891" s="2" t="s">
        <v>6338</v>
      </c>
      <c r="O2891" s="2" t="s">
        <v>6339</v>
      </c>
      <c r="P2891" s="2">
        <v>82.7</v>
      </c>
    </row>
    <row r="2892" spans="1:16" ht="15.75" customHeight="1" x14ac:dyDescent="0.25">
      <c r="A2892" s="2" t="s">
        <v>106</v>
      </c>
      <c r="B2892" s="2" t="s">
        <v>81</v>
      </c>
      <c r="C2892" s="2" t="s">
        <v>82</v>
      </c>
      <c r="D2892" s="2" t="s">
        <v>55</v>
      </c>
      <c r="E2892" s="2" t="s">
        <v>57</v>
      </c>
      <c r="F2892" s="2" t="s">
        <v>32</v>
      </c>
      <c r="G2892" s="2" t="s">
        <v>128</v>
      </c>
      <c r="H2892" s="2" t="s">
        <v>61</v>
      </c>
      <c r="I2892" s="2">
        <v>52</v>
      </c>
      <c r="J2892" s="2">
        <v>0.73061224489795917</v>
      </c>
      <c r="K2892" s="2">
        <v>0.69111969111969107</v>
      </c>
      <c r="L2892" s="2">
        <v>0.77489177489177485</v>
      </c>
      <c r="M2892" s="2" t="s">
        <v>74</v>
      </c>
      <c r="N2892" s="2" t="s">
        <v>6340</v>
      </c>
      <c r="O2892" s="2" t="s">
        <v>6341</v>
      </c>
      <c r="P2892" s="2">
        <v>80.900000000000006</v>
      </c>
    </row>
    <row r="2893" spans="1:16" ht="15.75" customHeight="1" x14ac:dyDescent="0.25">
      <c r="A2893" s="2" t="s">
        <v>106</v>
      </c>
      <c r="B2893" s="2" t="s">
        <v>81</v>
      </c>
      <c r="C2893" s="2" t="s">
        <v>82</v>
      </c>
      <c r="D2893" s="2" t="s">
        <v>55</v>
      </c>
      <c r="E2893" s="2" t="s">
        <v>57</v>
      </c>
      <c r="F2893" s="2" t="s">
        <v>32</v>
      </c>
      <c r="G2893" s="2" t="s">
        <v>133</v>
      </c>
      <c r="H2893" s="2" t="s">
        <v>61</v>
      </c>
      <c r="I2893" s="2">
        <v>53</v>
      </c>
      <c r="J2893" s="2">
        <v>0.73061224489795917</v>
      </c>
      <c r="K2893" s="2">
        <v>0.69111969111969107</v>
      </c>
      <c r="L2893" s="2">
        <v>0.77489177489177485</v>
      </c>
      <c r="M2893" s="2" t="s">
        <v>74</v>
      </c>
      <c r="N2893" s="2" t="s">
        <v>6342</v>
      </c>
      <c r="O2893" s="2" t="s">
        <v>6343</v>
      </c>
      <c r="P2893" s="2">
        <v>54.8</v>
      </c>
    </row>
    <row r="2894" spans="1:16" ht="15.75" customHeight="1" x14ac:dyDescent="0.25">
      <c r="A2894" s="2" t="s">
        <v>106</v>
      </c>
      <c r="B2894" s="2" t="s">
        <v>81</v>
      </c>
      <c r="C2894" s="2" t="s">
        <v>82</v>
      </c>
      <c r="D2894" s="2" t="s">
        <v>55</v>
      </c>
      <c r="E2894" s="2" t="s">
        <v>57</v>
      </c>
      <c r="F2894" s="2" t="s">
        <v>32</v>
      </c>
      <c r="G2894" s="2" t="s">
        <v>138</v>
      </c>
      <c r="H2894" s="2" t="s">
        <v>61</v>
      </c>
      <c r="I2894" s="2">
        <v>54</v>
      </c>
      <c r="J2894" s="2">
        <v>0.73061224489795917</v>
      </c>
      <c r="K2894" s="2">
        <v>0.69111969111969107</v>
      </c>
      <c r="L2894" s="2">
        <v>0.77489177489177485</v>
      </c>
      <c r="M2894" s="2" t="s">
        <v>74</v>
      </c>
      <c r="N2894" s="2" t="s">
        <v>6344</v>
      </c>
      <c r="O2894" s="2" t="s">
        <v>6345</v>
      </c>
      <c r="P2894" s="2">
        <v>54.4</v>
      </c>
    </row>
    <row r="2895" spans="1:16" ht="15.75" customHeight="1" x14ac:dyDescent="0.25">
      <c r="A2895" s="2" t="s">
        <v>106</v>
      </c>
      <c r="B2895" s="2" t="s">
        <v>81</v>
      </c>
      <c r="C2895" s="2" t="s">
        <v>82</v>
      </c>
      <c r="D2895" s="2" t="s">
        <v>55</v>
      </c>
      <c r="E2895" s="2" t="s">
        <v>57</v>
      </c>
      <c r="F2895" s="2" t="s">
        <v>32</v>
      </c>
      <c r="G2895" s="2" t="s">
        <v>143</v>
      </c>
      <c r="H2895" s="2" t="s">
        <v>61</v>
      </c>
      <c r="I2895" s="2">
        <v>55</v>
      </c>
      <c r="J2895" s="2">
        <v>0.73061224489795917</v>
      </c>
      <c r="K2895" s="2">
        <v>0.69111969111969107</v>
      </c>
      <c r="L2895" s="2">
        <v>0.77489177489177485</v>
      </c>
      <c r="M2895" s="2" t="s">
        <v>74</v>
      </c>
      <c r="N2895" s="2" t="s">
        <v>6346</v>
      </c>
      <c r="O2895" s="2" t="s">
        <v>6347</v>
      </c>
      <c r="P2895" s="2">
        <v>55</v>
      </c>
    </row>
    <row r="2896" spans="1:16" ht="15.75" customHeight="1" x14ac:dyDescent="0.25">
      <c r="A2896" s="2" t="s">
        <v>106</v>
      </c>
      <c r="B2896" s="2" t="s">
        <v>81</v>
      </c>
      <c r="C2896" s="2" t="s">
        <v>82</v>
      </c>
      <c r="D2896" s="2" t="s">
        <v>55</v>
      </c>
      <c r="E2896" s="2" t="s">
        <v>57</v>
      </c>
      <c r="F2896" s="2" t="s">
        <v>32</v>
      </c>
      <c r="G2896" s="2" t="s">
        <v>149</v>
      </c>
      <c r="H2896" s="2" t="s">
        <v>61</v>
      </c>
      <c r="I2896" s="2">
        <v>56</v>
      </c>
      <c r="J2896" s="2">
        <v>0.73061224489795917</v>
      </c>
      <c r="K2896" s="2">
        <v>0.69111969111969107</v>
      </c>
      <c r="L2896" s="2">
        <v>0.77489177489177485</v>
      </c>
      <c r="M2896" s="2" t="s">
        <v>74</v>
      </c>
      <c r="N2896" s="2" t="s">
        <v>6348</v>
      </c>
      <c r="O2896" s="2" t="s">
        <v>6349</v>
      </c>
      <c r="P2896" s="2">
        <v>82</v>
      </c>
    </row>
    <row r="2897" spans="1:16" ht="15.75" customHeight="1" x14ac:dyDescent="0.25">
      <c r="A2897" s="2" t="s">
        <v>106</v>
      </c>
      <c r="B2897" s="2" t="s">
        <v>81</v>
      </c>
      <c r="C2897" s="2" t="s">
        <v>82</v>
      </c>
      <c r="D2897" s="2" t="s">
        <v>55</v>
      </c>
      <c r="E2897" s="2" t="s">
        <v>57</v>
      </c>
      <c r="F2897" s="2" t="s">
        <v>32</v>
      </c>
      <c r="G2897" s="2" t="s">
        <v>154</v>
      </c>
      <c r="H2897" s="2" t="s">
        <v>61</v>
      </c>
      <c r="I2897" s="2">
        <v>57</v>
      </c>
      <c r="J2897" s="2">
        <v>0.73061224489795917</v>
      </c>
      <c r="K2897" s="2">
        <v>0.69111969111969107</v>
      </c>
      <c r="L2897" s="2">
        <v>0.77489177489177485</v>
      </c>
      <c r="M2897" s="2" t="s">
        <v>74</v>
      </c>
      <c r="N2897" s="2" t="s">
        <v>6350</v>
      </c>
      <c r="O2897" s="2" t="s">
        <v>6351</v>
      </c>
      <c r="P2897" s="2">
        <v>82.7</v>
      </c>
    </row>
    <row r="2898" spans="1:16" ht="15.75" customHeight="1" x14ac:dyDescent="0.25">
      <c r="A2898" s="2" t="s">
        <v>106</v>
      </c>
      <c r="B2898" s="2" t="s">
        <v>81</v>
      </c>
      <c r="C2898" s="2" t="s">
        <v>82</v>
      </c>
      <c r="D2898" s="2" t="s">
        <v>55</v>
      </c>
      <c r="E2898" s="2" t="s">
        <v>57</v>
      </c>
      <c r="F2898" s="2" t="s">
        <v>32</v>
      </c>
      <c r="G2898" s="2" t="s">
        <v>159</v>
      </c>
      <c r="H2898" s="2" t="s">
        <v>61</v>
      </c>
      <c r="I2898" s="2">
        <v>58</v>
      </c>
      <c r="J2898" s="2">
        <v>0.73061224489795917</v>
      </c>
      <c r="K2898" s="2">
        <v>0.69111969111969107</v>
      </c>
      <c r="L2898" s="2">
        <v>0.77489177489177485</v>
      </c>
      <c r="M2898" s="2" t="s">
        <v>74</v>
      </c>
      <c r="N2898" s="2" t="s">
        <v>6352</v>
      </c>
      <c r="O2898" s="2" t="s">
        <v>6353</v>
      </c>
      <c r="P2898" s="2">
        <v>81.2</v>
      </c>
    </row>
    <row r="2899" spans="1:16" ht="15.75" customHeight="1" x14ac:dyDescent="0.25">
      <c r="A2899" s="2" t="s">
        <v>106</v>
      </c>
      <c r="B2899" s="2" t="s">
        <v>81</v>
      </c>
      <c r="C2899" s="2" t="s">
        <v>82</v>
      </c>
      <c r="D2899" s="2" t="s">
        <v>55</v>
      </c>
      <c r="E2899" s="2" t="s">
        <v>57</v>
      </c>
      <c r="F2899" s="2" t="s">
        <v>32</v>
      </c>
      <c r="G2899" s="2" t="s">
        <v>164</v>
      </c>
      <c r="H2899" s="2" t="s">
        <v>61</v>
      </c>
      <c r="I2899" s="2">
        <v>59</v>
      </c>
      <c r="J2899" s="2">
        <v>0.73061224489795917</v>
      </c>
      <c r="K2899" s="2">
        <v>0.69111969111969107</v>
      </c>
      <c r="L2899" s="2">
        <v>0.77489177489177485</v>
      </c>
      <c r="M2899" s="2" t="s">
        <v>74</v>
      </c>
      <c r="N2899" s="2" t="s">
        <v>6354</v>
      </c>
      <c r="O2899" s="2" t="s">
        <v>6355</v>
      </c>
      <c r="P2899" s="2">
        <v>55.8</v>
      </c>
    </row>
    <row r="2900" spans="1:16" ht="15.75" customHeight="1" x14ac:dyDescent="0.25">
      <c r="A2900" s="2" t="s">
        <v>106</v>
      </c>
      <c r="B2900" s="2" t="s">
        <v>81</v>
      </c>
      <c r="C2900" s="2" t="s">
        <v>82</v>
      </c>
      <c r="D2900" s="2" t="s">
        <v>55</v>
      </c>
      <c r="E2900" s="2" t="s">
        <v>57</v>
      </c>
      <c r="F2900" s="2" t="s">
        <v>32</v>
      </c>
      <c r="G2900" s="2" t="s">
        <v>169</v>
      </c>
      <c r="H2900" s="2" t="s">
        <v>61</v>
      </c>
      <c r="I2900" s="2">
        <v>60</v>
      </c>
      <c r="J2900" s="2">
        <v>0.73061224489795917</v>
      </c>
      <c r="K2900" s="2">
        <v>0.69111969111969107</v>
      </c>
      <c r="L2900" s="2">
        <v>0.77489177489177485</v>
      </c>
      <c r="M2900" s="2" t="s">
        <v>74</v>
      </c>
      <c r="N2900" s="2" t="s">
        <v>6356</v>
      </c>
      <c r="O2900" s="2" t="s">
        <v>6357</v>
      </c>
      <c r="P2900" s="2">
        <v>54.9</v>
      </c>
    </row>
    <row r="2901" spans="1:16" ht="15.75" customHeight="1" x14ac:dyDescent="0.25">
      <c r="A2901" s="2" t="s">
        <v>106</v>
      </c>
      <c r="B2901" s="2" t="s">
        <v>81</v>
      </c>
      <c r="C2901" s="2" t="s">
        <v>82</v>
      </c>
      <c r="D2901" s="2" t="s">
        <v>55</v>
      </c>
      <c r="E2901" s="2" t="s">
        <v>57</v>
      </c>
      <c r="F2901" s="2" t="s">
        <v>32</v>
      </c>
      <c r="G2901" s="2" t="s">
        <v>174</v>
      </c>
      <c r="H2901" s="2" t="s">
        <v>61</v>
      </c>
      <c r="I2901" s="2">
        <v>61</v>
      </c>
      <c r="J2901" s="2">
        <v>0.73061224489795917</v>
      </c>
      <c r="K2901" s="2">
        <v>0.69111969111969107</v>
      </c>
      <c r="L2901" s="2">
        <v>0.77489177489177485</v>
      </c>
      <c r="M2901" s="2" t="s">
        <v>74</v>
      </c>
      <c r="N2901" s="2" t="s">
        <v>6358</v>
      </c>
      <c r="O2901" s="2" t="s">
        <v>6359</v>
      </c>
      <c r="P2901" s="2">
        <v>81.7</v>
      </c>
    </row>
    <row r="2902" spans="1:16" ht="15.75" customHeight="1" x14ac:dyDescent="0.25">
      <c r="A2902" s="2" t="s">
        <v>106</v>
      </c>
      <c r="B2902" s="2" t="s">
        <v>81</v>
      </c>
      <c r="C2902" s="2" t="s">
        <v>82</v>
      </c>
      <c r="D2902" s="2" t="s">
        <v>55</v>
      </c>
      <c r="E2902" s="2" t="s">
        <v>179</v>
      </c>
      <c r="F2902" s="2" t="s">
        <v>12</v>
      </c>
      <c r="G2902" s="2" t="s">
        <v>180</v>
      </c>
      <c r="H2902" s="2" t="s">
        <v>182</v>
      </c>
      <c r="I2902" s="2">
        <v>42</v>
      </c>
      <c r="J2902" s="2">
        <v>0.72486772486772488</v>
      </c>
      <c r="K2902" s="2">
        <v>0.66183574879227058</v>
      </c>
      <c r="L2902" s="2">
        <v>0.80116959064327486</v>
      </c>
      <c r="M2902" s="2" t="s">
        <v>74</v>
      </c>
      <c r="N2902" s="2" t="s">
        <v>6360</v>
      </c>
      <c r="O2902" s="2" t="s">
        <v>6361</v>
      </c>
      <c r="P2902" s="2">
        <v>84.6</v>
      </c>
    </row>
    <row r="2903" spans="1:16" ht="15.75" customHeight="1" x14ac:dyDescent="0.25">
      <c r="A2903" s="2" t="s">
        <v>106</v>
      </c>
      <c r="B2903" s="2" t="s">
        <v>81</v>
      </c>
      <c r="C2903" s="2" t="s">
        <v>82</v>
      </c>
      <c r="D2903" s="2" t="s">
        <v>55</v>
      </c>
      <c r="E2903" s="2" t="s">
        <v>179</v>
      </c>
      <c r="F2903" s="2" t="s">
        <v>12</v>
      </c>
      <c r="G2903" s="2" t="s">
        <v>186</v>
      </c>
      <c r="H2903" s="2" t="s">
        <v>182</v>
      </c>
      <c r="I2903" s="2">
        <v>43</v>
      </c>
      <c r="J2903" s="2">
        <v>0.72486772486772488</v>
      </c>
      <c r="K2903" s="2">
        <v>0.66183574879227058</v>
      </c>
      <c r="L2903" s="2">
        <v>0.80116959064327486</v>
      </c>
      <c r="M2903" s="2" t="s">
        <v>74</v>
      </c>
      <c r="N2903" s="2" t="s">
        <v>6362</v>
      </c>
      <c r="O2903" s="2" t="s">
        <v>6363</v>
      </c>
      <c r="P2903" s="2">
        <v>54.7</v>
      </c>
    </row>
    <row r="2904" spans="1:16" ht="15.75" customHeight="1" x14ac:dyDescent="0.25">
      <c r="A2904" s="2" t="s">
        <v>106</v>
      </c>
      <c r="B2904" s="2" t="s">
        <v>81</v>
      </c>
      <c r="C2904" s="2" t="s">
        <v>82</v>
      </c>
      <c r="D2904" s="2" t="s">
        <v>55</v>
      </c>
      <c r="E2904" s="2" t="s">
        <v>179</v>
      </c>
      <c r="F2904" s="2" t="s">
        <v>12</v>
      </c>
      <c r="G2904" s="2" t="s">
        <v>192</v>
      </c>
      <c r="H2904" s="2" t="s">
        <v>182</v>
      </c>
      <c r="I2904" s="2">
        <v>44</v>
      </c>
      <c r="J2904" s="2">
        <v>0.72486772486772488</v>
      </c>
      <c r="K2904" s="2">
        <v>0.66183574879227058</v>
      </c>
      <c r="L2904" s="2">
        <v>0.80116959064327486</v>
      </c>
      <c r="M2904" s="2" t="s">
        <v>74</v>
      </c>
      <c r="N2904" s="2" t="s">
        <v>6364</v>
      </c>
      <c r="O2904" s="2" t="s">
        <v>6365</v>
      </c>
      <c r="P2904" s="2">
        <v>55.4</v>
      </c>
    </row>
    <row r="2905" spans="1:16" ht="15.75" customHeight="1" x14ac:dyDescent="0.25">
      <c r="A2905" s="2" t="s">
        <v>106</v>
      </c>
      <c r="B2905" s="2" t="s">
        <v>81</v>
      </c>
      <c r="C2905" s="2" t="s">
        <v>82</v>
      </c>
      <c r="D2905" s="2" t="s">
        <v>55</v>
      </c>
      <c r="E2905" s="2" t="s">
        <v>179</v>
      </c>
      <c r="F2905" s="2" t="s">
        <v>12</v>
      </c>
      <c r="G2905" s="2" t="s">
        <v>197</v>
      </c>
      <c r="H2905" s="2" t="s">
        <v>182</v>
      </c>
      <c r="I2905" s="2">
        <v>45</v>
      </c>
      <c r="J2905" s="2">
        <v>0.72486772486772488</v>
      </c>
      <c r="K2905" s="2">
        <v>0.66183574879227058</v>
      </c>
      <c r="L2905" s="2">
        <v>0.80116959064327486</v>
      </c>
      <c r="M2905" s="2" t="s">
        <v>74</v>
      </c>
      <c r="N2905" s="2" t="s">
        <v>6366</v>
      </c>
      <c r="O2905" s="2" t="s">
        <v>6367</v>
      </c>
      <c r="P2905" s="2">
        <v>81.5</v>
      </c>
    </row>
    <row r="2906" spans="1:16" ht="15.75" customHeight="1" x14ac:dyDescent="0.25">
      <c r="A2906" s="2" t="s">
        <v>106</v>
      </c>
      <c r="B2906" s="2" t="s">
        <v>81</v>
      </c>
      <c r="C2906" s="2" t="s">
        <v>82</v>
      </c>
      <c r="D2906" s="2" t="s">
        <v>55</v>
      </c>
      <c r="E2906" s="2" t="s">
        <v>179</v>
      </c>
      <c r="F2906" s="2" t="s">
        <v>12</v>
      </c>
      <c r="G2906" s="2" t="s">
        <v>202</v>
      </c>
      <c r="H2906" s="2" t="s">
        <v>182</v>
      </c>
      <c r="I2906" s="2">
        <v>46</v>
      </c>
      <c r="J2906" s="2">
        <v>0.72486772486772488</v>
      </c>
      <c r="K2906" s="2">
        <v>0.66183574879227058</v>
      </c>
      <c r="L2906" s="2">
        <v>0.80116959064327486</v>
      </c>
      <c r="M2906" s="2" t="s">
        <v>74</v>
      </c>
      <c r="N2906" s="2" t="s">
        <v>6368</v>
      </c>
      <c r="O2906" s="2" t="s">
        <v>6369</v>
      </c>
      <c r="P2906" s="2">
        <v>81.599999999999994</v>
      </c>
    </row>
    <row r="2907" spans="1:16" ht="15.75" customHeight="1" x14ac:dyDescent="0.25">
      <c r="A2907" s="2" t="s">
        <v>106</v>
      </c>
      <c r="B2907" s="2" t="s">
        <v>81</v>
      </c>
      <c r="C2907" s="2" t="s">
        <v>82</v>
      </c>
      <c r="D2907" s="2" t="s">
        <v>55</v>
      </c>
      <c r="E2907" s="2" t="s">
        <v>179</v>
      </c>
      <c r="F2907" s="2" t="s">
        <v>12</v>
      </c>
      <c r="G2907" s="2" t="s">
        <v>207</v>
      </c>
      <c r="H2907" s="2" t="s">
        <v>182</v>
      </c>
      <c r="I2907" s="2">
        <v>47</v>
      </c>
      <c r="J2907" s="2">
        <v>0.72486772486772488</v>
      </c>
      <c r="K2907" s="2">
        <v>0.66183574879227058</v>
      </c>
      <c r="L2907" s="2">
        <v>0.80116959064327486</v>
      </c>
      <c r="M2907" s="2" t="s">
        <v>74</v>
      </c>
      <c r="N2907" s="2" t="s">
        <v>6370</v>
      </c>
      <c r="O2907" s="2" t="s">
        <v>6371</v>
      </c>
      <c r="P2907" s="2">
        <v>54.5</v>
      </c>
    </row>
    <row r="2908" spans="1:16" ht="15.75" customHeight="1" x14ac:dyDescent="0.25">
      <c r="A2908" s="2" t="s">
        <v>106</v>
      </c>
      <c r="B2908" s="2" t="s">
        <v>81</v>
      </c>
      <c r="C2908" s="2" t="s">
        <v>82</v>
      </c>
      <c r="D2908" s="2" t="s">
        <v>55</v>
      </c>
      <c r="E2908" s="2" t="s">
        <v>179</v>
      </c>
      <c r="F2908" s="2" t="s">
        <v>12</v>
      </c>
      <c r="G2908" s="2" t="s">
        <v>212</v>
      </c>
      <c r="H2908" s="2" t="s">
        <v>182</v>
      </c>
      <c r="I2908" s="2">
        <v>48</v>
      </c>
      <c r="J2908" s="2">
        <v>0.72486772486772488</v>
      </c>
      <c r="K2908" s="2">
        <v>0.66183574879227058</v>
      </c>
      <c r="L2908" s="2">
        <v>0.80116959064327486</v>
      </c>
      <c r="M2908" s="2" t="s">
        <v>74</v>
      </c>
      <c r="N2908" s="2" t="s">
        <v>6372</v>
      </c>
      <c r="O2908" s="2" t="s">
        <v>6373</v>
      </c>
      <c r="P2908" s="2">
        <v>54.5</v>
      </c>
    </row>
    <row r="2909" spans="1:16" ht="15.75" customHeight="1" x14ac:dyDescent="0.25">
      <c r="A2909" s="2" t="s">
        <v>106</v>
      </c>
      <c r="B2909" s="2" t="s">
        <v>81</v>
      </c>
      <c r="C2909" s="2" t="s">
        <v>82</v>
      </c>
      <c r="D2909" s="2" t="s">
        <v>55</v>
      </c>
      <c r="E2909" s="2" t="s">
        <v>179</v>
      </c>
      <c r="F2909" s="2" t="s">
        <v>12</v>
      </c>
      <c r="G2909" s="2" t="s">
        <v>217</v>
      </c>
      <c r="H2909" s="2" t="s">
        <v>182</v>
      </c>
      <c r="I2909" s="2">
        <v>49</v>
      </c>
      <c r="J2909" s="2">
        <v>0.72486772486772488</v>
      </c>
      <c r="K2909" s="2">
        <v>0.66183574879227058</v>
      </c>
      <c r="L2909" s="2">
        <v>0.80116959064327486</v>
      </c>
      <c r="M2909" s="2" t="s">
        <v>74</v>
      </c>
      <c r="N2909" s="2" t="s">
        <v>6374</v>
      </c>
      <c r="O2909" s="2" t="s">
        <v>6375</v>
      </c>
      <c r="P2909" s="2">
        <v>81.3</v>
      </c>
    </row>
    <row r="2910" spans="1:16" ht="15.75" customHeight="1" x14ac:dyDescent="0.25">
      <c r="A2910" s="2" t="s">
        <v>106</v>
      </c>
      <c r="B2910" s="2" t="s">
        <v>81</v>
      </c>
      <c r="C2910" s="2" t="s">
        <v>82</v>
      </c>
      <c r="D2910" s="2" t="s">
        <v>55</v>
      </c>
      <c r="E2910" s="2" t="s">
        <v>179</v>
      </c>
      <c r="F2910" s="2" t="s">
        <v>12</v>
      </c>
      <c r="G2910" s="2" t="s">
        <v>222</v>
      </c>
      <c r="H2910" s="2" t="s">
        <v>182</v>
      </c>
      <c r="I2910" s="2">
        <v>50</v>
      </c>
      <c r="J2910" s="2">
        <v>0.72486772486772488</v>
      </c>
      <c r="K2910" s="2">
        <v>0.66183574879227058</v>
      </c>
      <c r="L2910" s="2">
        <v>0.80116959064327486</v>
      </c>
      <c r="M2910" s="2" t="s">
        <v>74</v>
      </c>
      <c r="N2910" s="2" t="s">
        <v>6376</v>
      </c>
      <c r="O2910" s="2" t="s">
        <v>6377</v>
      </c>
      <c r="P2910" s="2">
        <v>80.7</v>
      </c>
    </row>
    <row r="2911" spans="1:16" ht="15.75" customHeight="1" x14ac:dyDescent="0.25">
      <c r="A2911" s="2" t="s">
        <v>106</v>
      </c>
      <c r="B2911" s="2" t="s">
        <v>81</v>
      </c>
      <c r="C2911" s="2" t="s">
        <v>82</v>
      </c>
      <c r="D2911" s="2" t="s">
        <v>55</v>
      </c>
      <c r="E2911" s="2" t="s">
        <v>179</v>
      </c>
      <c r="F2911" s="2" t="s">
        <v>12</v>
      </c>
      <c r="G2911" s="2" t="s">
        <v>227</v>
      </c>
      <c r="H2911" s="2" t="s">
        <v>182</v>
      </c>
      <c r="I2911" s="2">
        <v>51</v>
      </c>
      <c r="J2911" s="2">
        <v>0.72486772486772488</v>
      </c>
      <c r="K2911" s="2">
        <v>0.66183574879227058</v>
      </c>
      <c r="L2911" s="2">
        <v>0.80116959064327486</v>
      </c>
      <c r="M2911" s="2" t="s">
        <v>74</v>
      </c>
      <c r="N2911" s="2" t="s">
        <v>6378</v>
      </c>
      <c r="O2911" s="2" t="s">
        <v>6379</v>
      </c>
      <c r="P2911" s="2">
        <v>81.5</v>
      </c>
    </row>
    <row r="2912" spans="1:16" ht="15.75" customHeight="1" x14ac:dyDescent="0.25">
      <c r="A2912" s="2" t="s">
        <v>106</v>
      </c>
      <c r="B2912" s="2" t="s">
        <v>81</v>
      </c>
      <c r="C2912" s="2" t="s">
        <v>82</v>
      </c>
      <c r="D2912" s="2" t="s">
        <v>55</v>
      </c>
      <c r="E2912" s="2" t="s">
        <v>179</v>
      </c>
      <c r="F2912" s="2" t="s">
        <v>12</v>
      </c>
      <c r="G2912" s="2" t="s">
        <v>232</v>
      </c>
      <c r="H2912" s="2" t="s">
        <v>182</v>
      </c>
      <c r="I2912" s="2">
        <v>52</v>
      </c>
      <c r="J2912" s="2">
        <v>0.72486772486772488</v>
      </c>
      <c r="K2912" s="2">
        <v>0.66183574879227058</v>
      </c>
      <c r="L2912" s="2">
        <v>0.80116959064327486</v>
      </c>
      <c r="M2912" s="2" t="s">
        <v>74</v>
      </c>
      <c r="N2912" s="2" t="s">
        <v>6380</v>
      </c>
      <c r="O2912" s="2" t="s">
        <v>6381</v>
      </c>
      <c r="P2912" s="2">
        <v>80.900000000000006</v>
      </c>
    </row>
    <row r="2913" spans="1:16" ht="15.75" customHeight="1" x14ac:dyDescent="0.25">
      <c r="A2913" s="2" t="s">
        <v>106</v>
      </c>
      <c r="B2913" s="2" t="s">
        <v>81</v>
      </c>
      <c r="C2913" s="2" t="s">
        <v>82</v>
      </c>
      <c r="D2913" s="2" t="s">
        <v>55</v>
      </c>
      <c r="E2913" s="2" t="s">
        <v>179</v>
      </c>
      <c r="F2913" s="2" t="s">
        <v>12</v>
      </c>
      <c r="G2913" s="2" t="s">
        <v>237</v>
      </c>
      <c r="H2913" s="2" t="s">
        <v>182</v>
      </c>
      <c r="I2913" s="2">
        <v>53</v>
      </c>
      <c r="J2913" s="2">
        <v>0.72486772486772488</v>
      </c>
      <c r="K2913" s="2">
        <v>0.66183574879227058</v>
      </c>
      <c r="L2913" s="2">
        <v>0.80116959064327486</v>
      </c>
      <c r="M2913" s="2" t="s">
        <v>74</v>
      </c>
      <c r="N2913" s="2" t="s">
        <v>6382</v>
      </c>
      <c r="O2913" s="2" t="s">
        <v>6383</v>
      </c>
      <c r="P2913" s="2">
        <v>81.599999999999994</v>
      </c>
    </row>
    <row r="2914" spans="1:16" ht="15.75" customHeight="1" x14ac:dyDescent="0.25">
      <c r="A2914" s="2" t="s">
        <v>106</v>
      </c>
      <c r="B2914" s="2" t="s">
        <v>81</v>
      </c>
      <c r="C2914" s="2" t="s">
        <v>82</v>
      </c>
      <c r="D2914" s="2" t="s">
        <v>55</v>
      </c>
      <c r="E2914" s="2" t="s">
        <v>179</v>
      </c>
      <c r="F2914" s="2" t="s">
        <v>12</v>
      </c>
      <c r="G2914" s="2" t="s">
        <v>242</v>
      </c>
      <c r="H2914" s="2" t="s">
        <v>182</v>
      </c>
      <c r="I2914" s="2">
        <v>54</v>
      </c>
      <c r="J2914" s="2">
        <v>0.72486772486772488</v>
      </c>
      <c r="K2914" s="2">
        <v>0.66183574879227058</v>
      </c>
      <c r="L2914" s="2">
        <v>0.80116959064327486</v>
      </c>
      <c r="M2914" s="2" t="s">
        <v>74</v>
      </c>
      <c r="N2914" s="2" t="s">
        <v>6384</v>
      </c>
      <c r="O2914" s="2" t="s">
        <v>6385</v>
      </c>
      <c r="P2914" s="2">
        <v>80.900000000000006</v>
      </c>
    </row>
    <row r="2915" spans="1:16" ht="15.75" customHeight="1" x14ac:dyDescent="0.25">
      <c r="A2915" s="2" t="s">
        <v>106</v>
      </c>
      <c r="B2915" s="2" t="s">
        <v>81</v>
      </c>
      <c r="C2915" s="2" t="s">
        <v>82</v>
      </c>
      <c r="D2915" s="2" t="s">
        <v>55</v>
      </c>
      <c r="E2915" s="2" t="s">
        <v>179</v>
      </c>
      <c r="F2915" s="2" t="s">
        <v>12</v>
      </c>
      <c r="G2915" s="2" t="s">
        <v>247</v>
      </c>
      <c r="H2915" s="2" t="s">
        <v>182</v>
      </c>
      <c r="I2915" s="2">
        <v>55</v>
      </c>
      <c r="J2915" s="2">
        <v>0.72486772486772488</v>
      </c>
      <c r="K2915" s="2">
        <v>0.66183574879227058</v>
      </c>
      <c r="L2915" s="2">
        <v>0.80116959064327486</v>
      </c>
      <c r="M2915" s="2" t="s">
        <v>74</v>
      </c>
      <c r="N2915" s="2" t="s">
        <v>6386</v>
      </c>
      <c r="O2915" s="2" t="s">
        <v>6387</v>
      </c>
      <c r="P2915" s="2">
        <v>54.6</v>
      </c>
    </row>
    <row r="2916" spans="1:16" ht="15.75" customHeight="1" x14ac:dyDescent="0.25">
      <c r="A2916" s="2" t="s">
        <v>106</v>
      </c>
      <c r="B2916" s="2" t="s">
        <v>81</v>
      </c>
      <c r="C2916" s="2" t="s">
        <v>82</v>
      </c>
      <c r="D2916" s="2" t="s">
        <v>55</v>
      </c>
      <c r="E2916" s="2" t="s">
        <v>179</v>
      </c>
      <c r="F2916" s="2" t="s">
        <v>12</v>
      </c>
      <c r="G2916" s="2" t="s">
        <v>252</v>
      </c>
      <c r="H2916" s="2" t="s">
        <v>182</v>
      </c>
      <c r="I2916" s="2">
        <v>56</v>
      </c>
      <c r="J2916" s="2">
        <v>0.72486772486772488</v>
      </c>
      <c r="K2916" s="2">
        <v>0.66183574879227058</v>
      </c>
      <c r="L2916" s="2">
        <v>0.80116959064327486</v>
      </c>
      <c r="M2916" s="2" t="s">
        <v>74</v>
      </c>
      <c r="N2916" s="2" t="s">
        <v>6388</v>
      </c>
      <c r="O2916" s="2" t="s">
        <v>6389</v>
      </c>
      <c r="P2916" s="2">
        <v>81.2</v>
      </c>
    </row>
    <row r="2917" spans="1:16" ht="15.75" customHeight="1" x14ac:dyDescent="0.25">
      <c r="A2917" s="2" t="s">
        <v>106</v>
      </c>
      <c r="B2917" s="2" t="s">
        <v>81</v>
      </c>
      <c r="C2917" s="2" t="s">
        <v>82</v>
      </c>
      <c r="D2917" s="2" t="s">
        <v>55</v>
      </c>
      <c r="E2917" s="2" t="s">
        <v>179</v>
      </c>
      <c r="F2917" s="2" t="s">
        <v>12</v>
      </c>
      <c r="G2917" s="2" t="s">
        <v>257</v>
      </c>
      <c r="H2917" s="2" t="s">
        <v>182</v>
      </c>
      <c r="I2917" s="2">
        <v>57</v>
      </c>
      <c r="J2917" s="2">
        <v>0.72486772486772488</v>
      </c>
      <c r="K2917" s="2">
        <v>0.66183574879227058</v>
      </c>
      <c r="L2917" s="2">
        <v>0.80116959064327486</v>
      </c>
      <c r="M2917" s="2" t="s">
        <v>74</v>
      </c>
      <c r="N2917" s="2" t="s">
        <v>6390</v>
      </c>
      <c r="O2917" s="2" t="s">
        <v>6391</v>
      </c>
      <c r="P2917" s="2">
        <v>54.2</v>
      </c>
    </row>
    <row r="2918" spans="1:16" ht="15.75" customHeight="1" x14ac:dyDescent="0.25">
      <c r="A2918" s="2" t="s">
        <v>106</v>
      </c>
      <c r="B2918" s="2" t="s">
        <v>81</v>
      </c>
      <c r="C2918" s="2" t="s">
        <v>82</v>
      </c>
      <c r="D2918" s="2" t="s">
        <v>55</v>
      </c>
      <c r="E2918" s="2" t="s">
        <v>179</v>
      </c>
      <c r="F2918" s="2" t="s">
        <v>12</v>
      </c>
      <c r="G2918" s="2" t="s">
        <v>262</v>
      </c>
      <c r="H2918" s="2" t="s">
        <v>182</v>
      </c>
      <c r="I2918" s="2">
        <v>58</v>
      </c>
      <c r="J2918" s="2">
        <v>0.72486772486772488</v>
      </c>
      <c r="K2918" s="2">
        <v>0.66183574879227058</v>
      </c>
      <c r="L2918" s="2">
        <v>0.80116959064327486</v>
      </c>
      <c r="M2918" s="2" t="s">
        <v>74</v>
      </c>
      <c r="N2918" s="2" t="s">
        <v>6392</v>
      </c>
      <c r="O2918" s="2" t="s">
        <v>6393</v>
      </c>
      <c r="P2918" s="2">
        <v>82.6</v>
      </c>
    </row>
    <row r="2919" spans="1:16" ht="15.75" customHeight="1" x14ac:dyDescent="0.25">
      <c r="A2919" s="2" t="s">
        <v>106</v>
      </c>
      <c r="B2919" s="2" t="s">
        <v>81</v>
      </c>
      <c r="C2919" s="2" t="s">
        <v>82</v>
      </c>
      <c r="D2919" s="2" t="s">
        <v>55</v>
      </c>
      <c r="E2919" s="2" t="s">
        <v>179</v>
      </c>
      <c r="F2919" s="2" t="s">
        <v>12</v>
      </c>
      <c r="G2919" s="2" t="s">
        <v>267</v>
      </c>
      <c r="H2919" s="2" t="s">
        <v>182</v>
      </c>
      <c r="I2919" s="2">
        <v>59</v>
      </c>
      <c r="J2919" s="2">
        <v>0.72486772486772488</v>
      </c>
      <c r="K2919" s="2">
        <v>0.66183574879227058</v>
      </c>
      <c r="L2919" s="2">
        <v>0.80116959064327486</v>
      </c>
      <c r="M2919" s="2" t="s">
        <v>74</v>
      </c>
      <c r="N2919" s="2" t="s">
        <v>6394</v>
      </c>
      <c r="O2919" s="2" t="s">
        <v>6395</v>
      </c>
      <c r="P2919" s="2">
        <v>82</v>
      </c>
    </row>
    <row r="2920" spans="1:16" ht="15.75" customHeight="1" x14ac:dyDescent="0.25">
      <c r="A2920" s="2" t="s">
        <v>106</v>
      </c>
      <c r="B2920" s="2" t="s">
        <v>81</v>
      </c>
      <c r="C2920" s="2" t="s">
        <v>82</v>
      </c>
      <c r="D2920" s="2" t="s">
        <v>55</v>
      </c>
      <c r="E2920" s="2" t="s">
        <v>179</v>
      </c>
      <c r="F2920" s="2" t="s">
        <v>12</v>
      </c>
      <c r="G2920" s="2" t="s">
        <v>272</v>
      </c>
      <c r="H2920" s="2" t="s">
        <v>182</v>
      </c>
      <c r="I2920" s="2">
        <v>60</v>
      </c>
      <c r="J2920" s="2">
        <v>0.72486772486772488</v>
      </c>
      <c r="K2920" s="2">
        <v>0.66183574879227058</v>
      </c>
      <c r="L2920" s="2">
        <v>0.80116959064327486</v>
      </c>
      <c r="M2920" s="2" t="s">
        <v>74</v>
      </c>
      <c r="N2920" s="2" t="s">
        <v>6396</v>
      </c>
      <c r="O2920" s="2" t="s">
        <v>6397</v>
      </c>
      <c r="P2920" s="2">
        <v>82.1</v>
      </c>
    </row>
    <row r="2921" spans="1:16" ht="15.75" customHeight="1" x14ac:dyDescent="0.25">
      <c r="A2921" s="2" t="s">
        <v>106</v>
      </c>
      <c r="B2921" s="2" t="s">
        <v>81</v>
      </c>
      <c r="C2921" s="2" t="s">
        <v>82</v>
      </c>
      <c r="D2921" s="2" t="s">
        <v>55</v>
      </c>
      <c r="E2921" s="2" t="s">
        <v>179</v>
      </c>
      <c r="F2921" s="2" t="s">
        <v>12</v>
      </c>
      <c r="G2921" s="2" t="s">
        <v>277</v>
      </c>
      <c r="H2921" s="2" t="s">
        <v>182</v>
      </c>
      <c r="I2921" s="2">
        <v>61</v>
      </c>
      <c r="J2921" s="2">
        <v>0.72486772486772488</v>
      </c>
      <c r="K2921" s="2">
        <v>0.66183574879227058</v>
      </c>
      <c r="L2921" s="2">
        <v>0.80116959064327486</v>
      </c>
      <c r="M2921" s="2" t="s">
        <v>74</v>
      </c>
      <c r="N2921" s="2" t="s">
        <v>6398</v>
      </c>
      <c r="O2921" s="2" t="s">
        <v>6399</v>
      </c>
      <c r="P2921" s="2">
        <v>80.7</v>
      </c>
    </row>
    <row r="2922" spans="1:16" ht="15.75" customHeight="1" x14ac:dyDescent="0.25">
      <c r="A2922" s="2" t="s">
        <v>106</v>
      </c>
      <c r="B2922" s="2" t="s">
        <v>81</v>
      </c>
      <c r="C2922" s="2" t="s">
        <v>82</v>
      </c>
      <c r="D2922" s="2" t="s">
        <v>55</v>
      </c>
      <c r="E2922" s="2" t="s">
        <v>282</v>
      </c>
      <c r="F2922" s="2" t="s">
        <v>26</v>
      </c>
      <c r="G2922" s="2" t="s">
        <v>283</v>
      </c>
      <c r="H2922" s="2" t="s">
        <v>285</v>
      </c>
      <c r="I2922" s="2">
        <v>42</v>
      </c>
      <c r="J2922" s="2">
        <v>0.69601677148846963</v>
      </c>
      <c r="K2922" s="2">
        <v>0.66135458167330674</v>
      </c>
      <c r="L2922" s="2">
        <v>0.73451327433628322</v>
      </c>
      <c r="M2922" s="2" t="s">
        <v>74</v>
      </c>
      <c r="N2922" s="2" t="s">
        <v>6400</v>
      </c>
      <c r="O2922" s="2" t="s">
        <v>6401</v>
      </c>
      <c r="P2922" s="2">
        <v>82.5</v>
      </c>
    </row>
    <row r="2923" spans="1:16" ht="15.75" customHeight="1" x14ac:dyDescent="0.25">
      <c r="A2923" s="2" t="s">
        <v>106</v>
      </c>
      <c r="B2923" s="2" t="s">
        <v>81</v>
      </c>
      <c r="C2923" s="2" t="s">
        <v>82</v>
      </c>
      <c r="D2923" s="2" t="s">
        <v>55</v>
      </c>
      <c r="E2923" s="2" t="s">
        <v>282</v>
      </c>
      <c r="F2923" s="2" t="s">
        <v>26</v>
      </c>
      <c r="G2923" s="2" t="s">
        <v>289</v>
      </c>
      <c r="H2923" s="2" t="s">
        <v>285</v>
      </c>
      <c r="I2923" s="2">
        <v>43</v>
      </c>
      <c r="J2923" s="2">
        <v>0.69601677148846963</v>
      </c>
      <c r="K2923" s="2">
        <v>0.66135458167330674</v>
      </c>
      <c r="L2923" s="2">
        <v>0.73451327433628322</v>
      </c>
      <c r="M2923" s="2" t="s">
        <v>74</v>
      </c>
      <c r="N2923" s="2" t="s">
        <v>6402</v>
      </c>
      <c r="O2923" s="2" t="s">
        <v>6403</v>
      </c>
      <c r="P2923" s="2">
        <v>80.8</v>
      </c>
    </row>
    <row r="2924" spans="1:16" ht="15.75" customHeight="1" x14ac:dyDescent="0.25">
      <c r="A2924" s="2" t="s">
        <v>106</v>
      </c>
      <c r="B2924" s="2" t="s">
        <v>81</v>
      </c>
      <c r="C2924" s="2" t="s">
        <v>82</v>
      </c>
      <c r="D2924" s="2" t="s">
        <v>55</v>
      </c>
      <c r="E2924" s="2" t="s">
        <v>282</v>
      </c>
      <c r="F2924" s="2" t="s">
        <v>26</v>
      </c>
      <c r="G2924" s="2" t="s">
        <v>294</v>
      </c>
      <c r="H2924" s="2" t="s">
        <v>285</v>
      </c>
      <c r="I2924" s="2">
        <v>44</v>
      </c>
      <c r="J2924" s="2">
        <v>0.69601677148846963</v>
      </c>
      <c r="K2924" s="2">
        <v>0.66135458167330674</v>
      </c>
      <c r="L2924" s="2">
        <v>0.73451327433628322</v>
      </c>
      <c r="M2924" s="2" t="s">
        <v>74</v>
      </c>
      <c r="N2924" s="2" t="s">
        <v>6404</v>
      </c>
      <c r="O2924" s="2" t="s">
        <v>6405</v>
      </c>
      <c r="P2924" s="2">
        <v>80.8</v>
      </c>
    </row>
    <row r="2925" spans="1:16" ht="15.75" customHeight="1" x14ac:dyDescent="0.25">
      <c r="A2925" s="2" t="s">
        <v>106</v>
      </c>
      <c r="B2925" s="2" t="s">
        <v>81</v>
      </c>
      <c r="C2925" s="2" t="s">
        <v>82</v>
      </c>
      <c r="D2925" s="2" t="s">
        <v>55</v>
      </c>
      <c r="E2925" s="2" t="s">
        <v>282</v>
      </c>
      <c r="F2925" s="2" t="s">
        <v>26</v>
      </c>
      <c r="G2925" s="2" t="s">
        <v>299</v>
      </c>
      <c r="H2925" s="2" t="s">
        <v>285</v>
      </c>
      <c r="I2925" s="2">
        <v>45</v>
      </c>
      <c r="J2925" s="2">
        <v>0.69601677148846963</v>
      </c>
      <c r="K2925" s="2">
        <v>0.66135458167330674</v>
      </c>
      <c r="L2925" s="2">
        <v>0.73451327433628322</v>
      </c>
      <c r="M2925" s="2" t="s">
        <v>74</v>
      </c>
      <c r="N2925" s="2" t="s">
        <v>6406</v>
      </c>
      <c r="O2925" s="2" t="s">
        <v>6407</v>
      </c>
      <c r="P2925" s="2">
        <v>81.599999999999994</v>
      </c>
    </row>
    <row r="2926" spans="1:16" ht="15.75" customHeight="1" x14ac:dyDescent="0.25">
      <c r="A2926" s="2" t="s">
        <v>106</v>
      </c>
      <c r="B2926" s="2" t="s">
        <v>81</v>
      </c>
      <c r="C2926" s="2" t="s">
        <v>82</v>
      </c>
      <c r="D2926" s="2" t="s">
        <v>55</v>
      </c>
      <c r="E2926" s="2" t="s">
        <v>282</v>
      </c>
      <c r="F2926" s="2" t="s">
        <v>26</v>
      </c>
      <c r="G2926" s="2" t="s">
        <v>304</v>
      </c>
      <c r="H2926" s="2" t="s">
        <v>285</v>
      </c>
      <c r="I2926" s="2">
        <v>46</v>
      </c>
      <c r="J2926" s="2">
        <v>0.69601677148846963</v>
      </c>
      <c r="K2926" s="2">
        <v>0.66135458167330674</v>
      </c>
      <c r="L2926" s="2">
        <v>0.73451327433628322</v>
      </c>
      <c r="M2926" s="2" t="s">
        <v>74</v>
      </c>
      <c r="N2926" s="2" t="s">
        <v>6408</v>
      </c>
      <c r="O2926" s="2" t="s">
        <v>6409</v>
      </c>
      <c r="P2926" s="2">
        <v>54.8</v>
      </c>
    </row>
    <row r="2927" spans="1:16" ht="15.75" customHeight="1" x14ac:dyDescent="0.25">
      <c r="A2927" s="2" t="s">
        <v>106</v>
      </c>
      <c r="B2927" s="2" t="s">
        <v>81</v>
      </c>
      <c r="C2927" s="2" t="s">
        <v>82</v>
      </c>
      <c r="D2927" s="2" t="s">
        <v>55</v>
      </c>
      <c r="E2927" s="2" t="s">
        <v>282</v>
      </c>
      <c r="F2927" s="2" t="s">
        <v>26</v>
      </c>
      <c r="G2927" s="2" t="s">
        <v>309</v>
      </c>
      <c r="H2927" s="2" t="s">
        <v>285</v>
      </c>
      <c r="I2927" s="2">
        <v>47</v>
      </c>
      <c r="J2927" s="2">
        <v>0.69601677148846963</v>
      </c>
      <c r="K2927" s="2">
        <v>0.66135458167330674</v>
      </c>
      <c r="L2927" s="2">
        <v>0.73451327433628322</v>
      </c>
      <c r="M2927" s="2" t="s">
        <v>74</v>
      </c>
      <c r="N2927" s="2" t="s">
        <v>6410</v>
      </c>
      <c r="O2927" s="2" t="s">
        <v>6411</v>
      </c>
      <c r="P2927" s="2">
        <v>80.7</v>
      </c>
    </row>
    <row r="2928" spans="1:16" ht="15.75" customHeight="1" x14ac:dyDescent="0.25">
      <c r="A2928" s="2" t="s">
        <v>106</v>
      </c>
      <c r="B2928" s="2" t="s">
        <v>81</v>
      </c>
      <c r="C2928" s="2" t="s">
        <v>82</v>
      </c>
      <c r="D2928" s="2" t="s">
        <v>55</v>
      </c>
      <c r="E2928" s="2" t="s">
        <v>282</v>
      </c>
      <c r="F2928" s="2" t="s">
        <v>26</v>
      </c>
      <c r="G2928" s="2" t="s">
        <v>314</v>
      </c>
      <c r="H2928" s="2" t="s">
        <v>285</v>
      </c>
      <c r="I2928" s="2">
        <v>48</v>
      </c>
      <c r="J2928" s="2">
        <v>0.69601677148846963</v>
      </c>
      <c r="K2928" s="2">
        <v>0.66135458167330674</v>
      </c>
      <c r="L2928" s="2">
        <v>0.73451327433628322</v>
      </c>
      <c r="M2928" s="2" t="s">
        <v>74</v>
      </c>
      <c r="N2928" s="2" t="s">
        <v>6412</v>
      </c>
      <c r="O2928" s="2" t="s">
        <v>6413</v>
      </c>
      <c r="P2928" s="2">
        <v>82.1</v>
      </c>
    </row>
    <row r="2929" spans="1:16" ht="15.75" customHeight="1" x14ac:dyDescent="0.25">
      <c r="A2929" s="2" t="s">
        <v>106</v>
      </c>
      <c r="B2929" s="2" t="s">
        <v>81</v>
      </c>
      <c r="C2929" s="2" t="s">
        <v>82</v>
      </c>
      <c r="D2929" s="2" t="s">
        <v>55</v>
      </c>
      <c r="E2929" s="2" t="s">
        <v>282</v>
      </c>
      <c r="F2929" s="2" t="s">
        <v>26</v>
      </c>
      <c r="G2929" s="2" t="s">
        <v>319</v>
      </c>
      <c r="H2929" s="2" t="s">
        <v>285</v>
      </c>
      <c r="I2929" s="2">
        <v>49</v>
      </c>
      <c r="J2929" s="2">
        <v>0.69601677148846963</v>
      </c>
      <c r="K2929" s="2">
        <v>0.66135458167330674</v>
      </c>
      <c r="L2929" s="2">
        <v>0.73451327433628322</v>
      </c>
      <c r="M2929" s="2" t="s">
        <v>74</v>
      </c>
      <c r="N2929" s="2" t="s">
        <v>6414</v>
      </c>
      <c r="O2929" s="2" t="s">
        <v>6415</v>
      </c>
      <c r="P2929" s="2">
        <v>80.8</v>
      </c>
    </row>
    <row r="2930" spans="1:16" ht="15.75" customHeight="1" x14ac:dyDescent="0.25">
      <c r="A2930" s="2" t="s">
        <v>106</v>
      </c>
      <c r="B2930" s="2" t="s">
        <v>81</v>
      </c>
      <c r="C2930" s="2" t="s">
        <v>82</v>
      </c>
      <c r="D2930" s="2" t="s">
        <v>55</v>
      </c>
      <c r="E2930" s="2" t="s">
        <v>282</v>
      </c>
      <c r="F2930" s="2" t="s">
        <v>26</v>
      </c>
      <c r="G2930" s="2" t="s">
        <v>324</v>
      </c>
      <c r="H2930" s="2" t="s">
        <v>285</v>
      </c>
      <c r="I2930" s="2">
        <v>50</v>
      </c>
      <c r="J2930" s="2">
        <v>0.69601677148846963</v>
      </c>
      <c r="K2930" s="2">
        <v>0.66135458167330674</v>
      </c>
      <c r="L2930" s="2">
        <v>0.73451327433628322</v>
      </c>
      <c r="M2930" s="2" t="s">
        <v>74</v>
      </c>
      <c r="N2930" s="2" t="s">
        <v>6416</v>
      </c>
      <c r="O2930" s="2" t="s">
        <v>6417</v>
      </c>
      <c r="P2930" s="2">
        <v>80.2</v>
      </c>
    </row>
    <row r="2931" spans="1:16" ht="15.75" customHeight="1" x14ac:dyDescent="0.25">
      <c r="A2931" s="2" t="s">
        <v>106</v>
      </c>
      <c r="B2931" s="2" t="s">
        <v>81</v>
      </c>
      <c r="C2931" s="2" t="s">
        <v>82</v>
      </c>
      <c r="D2931" s="2" t="s">
        <v>55</v>
      </c>
      <c r="E2931" s="2" t="s">
        <v>282</v>
      </c>
      <c r="F2931" s="2" t="s">
        <v>26</v>
      </c>
      <c r="G2931" s="2" t="s">
        <v>329</v>
      </c>
      <c r="H2931" s="2" t="s">
        <v>285</v>
      </c>
      <c r="I2931" s="2">
        <v>51</v>
      </c>
      <c r="J2931" s="2">
        <v>0.69601677148846963</v>
      </c>
      <c r="K2931" s="2">
        <v>0.66135458167330674</v>
      </c>
      <c r="L2931" s="2">
        <v>0.73451327433628322</v>
      </c>
      <c r="M2931" s="2" t="s">
        <v>74</v>
      </c>
      <c r="N2931" s="2" t="s">
        <v>6418</v>
      </c>
      <c r="O2931" s="2" t="s">
        <v>6419</v>
      </c>
      <c r="P2931" s="2">
        <v>81.2</v>
      </c>
    </row>
    <row r="2932" spans="1:16" ht="15.75" customHeight="1" x14ac:dyDescent="0.25">
      <c r="A2932" s="2" t="s">
        <v>106</v>
      </c>
      <c r="B2932" s="2" t="s">
        <v>81</v>
      </c>
      <c r="C2932" s="2" t="s">
        <v>82</v>
      </c>
      <c r="D2932" s="2" t="s">
        <v>55</v>
      </c>
      <c r="E2932" s="2" t="s">
        <v>282</v>
      </c>
      <c r="F2932" s="2" t="s">
        <v>26</v>
      </c>
      <c r="G2932" s="2" t="s">
        <v>334</v>
      </c>
      <c r="H2932" s="2" t="s">
        <v>285</v>
      </c>
      <c r="I2932" s="2">
        <v>52</v>
      </c>
      <c r="J2932" s="2">
        <v>0.69601677148846963</v>
      </c>
      <c r="K2932" s="2">
        <v>0.66135458167330674</v>
      </c>
      <c r="L2932" s="2">
        <v>0.73451327433628322</v>
      </c>
      <c r="M2932" s="2" t="s">
        <v>74</v>
      </c>
      <c r="N2932" s="2" t="s">
        <v>6420</v>
      </c>
      <c r="O2932" s="2" t="s">
        <v>6421</v>
      </c>
      <c r="P2932" s="2">
        <v>54.3</v>
      </c>
    </row>
    <row r="2933" spans="1:16" ht="15.75" customHeight="1" x14ac:dyDescent="0.25">
      <c r="A2933" s="2" t="s">
        <v>106</v>
      </c>
      <c r="B2933" s="2" t="s">
        <v>81</v>
      </c>
      <c r="C2933" s="2" t="s">
        <v>82</v>
      </c>
      <c r="D2933" s="2" t="s">
        <v>55</v>
      </c>
      <c r="E2933" s="2" t="s">
        <v>282</v>
      </c>
      <c r="F2933" s="2" t="s">
        <v>26</v>
      </c>
      <c r="G2933" s="2" t="s">
        <v>339</v>
      </c>
      <c r="H2933" s="2" t="s">
        <v>285</v>
      </c>
      <c r="I2933" s="2">
        <v>53</v>
      </c>
      <c r="J2933" s="2">
        <v>0.69601677148846963</v>
      </c>
      <c r="K2933" s="2">
        <v>0.66135458167330674</v>
      </c>
      <c r="L2933" s="2">
        <v>0.73451327433628322</v>
      </c>
      <c r="M2933" s="2" t="s">
        <v>74</v>
      </c>
      <c r="N2933" s="2" t="s">
        <v>6422</v>
      </c>
      <c r="O2933" s="2" t="s">
        <v>6423</v>
      </c>
      <c r="P2933" s="2">
        <v>54.1</v>
      </c>
    </row>
    <row r="2934" spans="1:16" ht="15.75" customHeight="1" x14ac:dyDescent="0.25">
      <c r="A2934" s="2" t="s">
        <v>106</v>
      </c>
      <c r="B2934" s="2" t="s">
        <v>81</v>
      </c>
      <c r="C2934" s="2" t="s">
        <v>82</v>
      </c>
      <c r="D2934" s="2" t="s">
        <v>55</v>
      </c>
      <c r="E2934" s="2" t="s">
        <v>282</v>
      </c>
      <c r="F2934" s="2" t="s">
        <v>26</v>
      </c>
      <c r="G2934" s="2" t="s">
        <v>344</v>
      </c>
      <c r="H2934" s="2" t="s">
        <v>285</v>
      </c>
      <c r="I2934" s="2">
        <v>54</v>
      </c>
      <c r="J2934" s="2">
        <v>0.69601677148846963</v>
      </c>
      <c r="K2934" s="2">
        <v>0.66135458167330674</v>
      </c>
      <c r="L2934" s="2">
        <v>0.73451327433628322</v>
      </c>
      <c r="M2934" s="2" t="s">
        <v>74</v>
      </c>
      <c r="N2934" s="2" t="s">
        <v>6424</v>
      </c>
      <c r="O2934" s="2" t="s">
        <v>6425</v>
      </c>
      <c r="P2934" s="2">
        <v>81</v>
      </c>
    </row>
    <row r="2935" spans="1:16" ht="15.75" customHeight="1" x14ac:dyDescent="0.25">
      <c r="A2935" s="2" t="s">
        <v>106</v>
      </c>
      <c r="B2935" s="2" t="s">
        <v>81</v>
      </c>
      <c r="C2935" s="2" t="s">
        <v>82</v>
      </c>
      <c r="D2935" s="2" t="s">
        <v>55</v>
      </c>
      <c r="E2935" s="2" t="s">
        <v>282</v>
      </c>
      <c r="F2935" s="2" t="s">
        <v>26</v>
      </c>
      <c r="G2935" s="2" t="s">
        <v>351</v>
      </c>
      <c r="H2935" s="2" t="s">
        <v>285</v>
      </c>
      <c r="I2935" s="2">
        <v>55</v>
      </c>
      <c r="J2935" s="2">
        <v>0.69601677148846963</v>
      </c>
      <c r="K2935" s="2">
        <v>0.66135458167330674</v>
      </c>
      <c r="L2935" s="2">
        <v>0.73451327433628322</v>
      </c>
      <c r="M2935" s="2" t="s">
        <v>74</v>
      </c>
      <c r="N2935" s="2" t="s">
        <v>6426</v>
      </c>
      <c r="O2935" s="2" t="s">
        <v>6427</v>
      </c>
      <c r="P2935" s="2">
        <v>80.5</v>
      </c>
    </row>
    <row r="2936" spans="1:16" ht="15.75" customHeight="1" x14ac:dyDescent="0.25">
      <c r="A2936" s="2" t="s">
        <v>106</v>
      </c>
      <c r="B2936" s="2" t="s">
        <v>81</v>
      </c>
      <c r="C2936" s="2" t="s">
        <v>82</v>
      </c>
      <c r="D2936" s="2" t="s">
        <v>55</v>
      </c>
      <c r="E2936" s="2" t="s">
        <v>282</v>
      </c>
      <c r="F2936" s="2" t="s">
        <v>26</v>
      </c>
      <c r="G2936" s="2" t="s">
        <v>367</v>
      </c>
      <c r="H2936" s="2" t="s">
        <v>285</v>
      </c>
      <c r="I2936" s="2">
        <v>56</v>
      </c>
      <c r="J2936" s="2">
        <v>0.69601677148846963</v>
      </c>
      <c r="K2936" s="2">
        <v>0.66135458167330674</v>
      </c>
      <c r="L2936" s="2">
        <v>0.73451327433628322</v>
      </c>
      <c r="M2936" s="2" t="s">
        <v>74</v>
      </c>
      <c r="N2936" s="2" t="s">
        <v>6428</v>
      </c>
      <c r="O2936" s="2" t="s">
        <v>6429</v>
      </c>
      <c r="P2936" s="2">
        <v>82.8</v>
      </c>
    </row>
    <row r="2937" spans="1:16" ht="15.75" customHeight="1" x14ac:dyDescent="0.25">
      <c r="A2937" s="2" t="s">
        <v>106</v>
      </c>
      <c r="B2937" s="2" t="s">
        <v>81</v>
      </c>
      <c r="C2937" s="2" t="s">
        <v>82</v>
      </c>
      <c r="D2937" s="2" t="s">
        <v>55</v>
      </c>
      <c r="E2937" s="2" t="s">
        <v>282</v>
      </c>
      <c r="F2937" s="2" t="s">
        <v>26</v>
      </c>
      <c r="G2937" s="2" t="s">
        <v>380</v>
      </c>
      <c r="H2937" s="2" t="s">
        <v>285</v>
      </c>
      <c r="I2937" s="2">
        <v>57</v>
      </c>
      <c r="J2937" s="2">
        <v>0.69601677148846963</v>
      </c>
      <c r="K2937" s="2">
        <v>0.66135458167330674</v>
      </c>
      <c r="L2937" s="2">
        <v>0.73451327433628322</v>
      </c>
      <c r="M2937" s="2" t="s">
        <v>74</v>
      </c>
      <c r="N2937" s="2" t="s">
        <v>6430</v>
      </c>
      <c r="O2937" s="2" t="s">
        <v>6431</v>
      </c>
      <c r="P2937" s="2">
        <v>82.5</v>
      </c>
    </row>
    <row r="2938" spans="1:16" ht="15.75" customHeight="1" x14ac:dyDescent="0.25">
      <c r="A2938" s="2" t="s">
        <v>106</v>
      </c>
      <c r="B2938" s="2" t="s">
        <v>81</v>
      </c>
      <c r="C2938" s="2" t="s">
        <v>82</v>
      </c>
      <c r="D2938" s="2" t="s">
        <v>55</v>
      </c>
      <c r="E2938" s="2" t="s">
        <v>282</v>
      </c>
      <c r="F2938" s="2" t="s">
        <v>26</v>
      </c>
      <c r="G2938" s="2" t="s">
        <v>390</v>
      </c>
      <c r="H2938" s="2" t="s">
        <v>285</v>
      </c>
      <c r="I2938" s="2">
        <v>58</v>
      </c>
      <c r="J2938" s="2">
        <v>0.69601677148846963</v>
      </c>
      <c r="K2938" s="2">
        <v>0.66135458167330674</v>
      </c>
      <c r="L2938" s="2">
        <v>0.73451327433628322</v>
      </c>
      <c r="M2938" s="2" t="s">
        <v>74</v>
      </c>
      <c r="N2938" s="2" t="s">
        <v>6432</v>
      </c>
      <c r="O2938" s="2" t="s">
        <v>6433</v>
      </c>
      <c r="P2938" s="2">
        <v>82.2</v>
      </c>
    </row>
    <row r="2939" spans="1:16" ht="15.75" customHeight="1" x14ac:dyDescent="0.25">
      <c r="A2939" s="2" t="s">
        <v>106</v>
      </c>
      <c r="B2939" s="2" t="s">
        <v>81</v>
      </c>
      <c r="C2939" s="2" t="s">
        <v>82</v>
      </c>
      <c r="D2939" s="2" t="s">
        <v>55</v>
      </c>
      <c r="E2939" s="2" t="s">
        <v>282</v>
      </c>
      <c r="F2939" s="2" t="s">
        <v>26</v>
      </c>
      <c r="G2939" s="2" t="s">
        <v>397</v>
      </c>
      <c r="H2939" s="2" t="s">
        <v>285</v>
      </c>
      <c r="I2939" s="2">
        <v>59</v>
      </c>
      <c r="J2939" s="2">
        <v>0.69601677148846963</v>
      </c>
      <c r="K2939" s="2">
        <v>0.66135458167330674</v>
      </c>
      <c r="L2939" s="2">
        <v>0.73451327433628322</v>
      </c>
      <c r="M2939" s="2" t="s">
        <v>74</v>
      </c>
      <c r="N2939" s="2" t="s">
        <v>6434</v>
      </c>
      <c r="O2939" s="2" t="s">
        <v>6435</v>
      </c>
      <c r="P2939" s="2">
        <v>81.8</v>
      </c>
    </row>
    <row r="2940" spans="1:16" ht="15.75" customHeight="1" x14ac:dyDescent="0.25">
      <c r="A2940" s="2" t="s">
        <v>106</v>
      </c>
      <c r="B2940" s="2" t="s">
        <v>81</v>
      </c>
      <c r="C2940" s="2" t="s">
        <v>82</v>
      </c>
      <c r="D2940" s="2" t="s">
        <v>55</v>
      </c>
      <c r="E2940" s="2" t="s">
        <v>282</v>
      </c>
      <c r="F2940" s="2" t="s">
        <v>26</v>
      </c>
      <c r="G2940" s="2" t="s">
        <v>402</v>
      </c>
      <c r="H2940" s="2" t="s">
        <v>285</v>
      </c>
      <c r="I2940" s="2">
        <v>60</v>
      </c>
      <c r="J2940" s="2">
        <v>0.69601677148846963</v>
      </c>
      <c r="K2940" s="2">
        <v>0.66135458167330674</v>
      </c>
      <c r="L2940" s="2">
        <v>0.73451327433628322</v>
      </c>
      <c r="M2940" s="2" t="s">
        <v>74</v>
      </c>
      <c r="N2940" s="2" t="s">
        <v>6436</v>
      </c>
      <c r="O2940" s="2" t="s">
        <v>6437</v>
      </c>
      <c r="P2940" s="2">
        <v>54.7</v>
      </c>
    </row>
    <row r="2941" spans="1:16" ht="15.75" customHeight="1" x14ac:dyDescent="0.25">
      <c r="A2941" s="2" t="s">
        <v>106</v>
      </c>
      <c r="B2941" s="2" t="s">
        <v>81</v>
      </c>
      <c r="C2941" s="2" t="s">
        <v>82</v>
      </c>
      <c r="D2941" s="2" t="s">
        <v>55</v>
      </c>
      <c r="E2941" s="2" t="s">
        <v>282</v>
      </c>
      <c r="F2941" s="2" t="s">
        <v>26</v>
      </c>
      <c r="G2941" s="2" t="s">
        <v>407</v>
      </c>
      <c r="H2941" s="2" t="s">
        <v>285</v>
      </c>
      <c r="I2941" s="2">
        <v>61</v>
      </c>
      <c r="J2941" s="2">
        <v>0.69601677148846963</v>
      </c>
      <c r="K2941" s="2">
        <v>0.66135458167330674</v>
      </c>
      <c r="L2941" s="2">
        <v>0.73451327433628322</v>
      </c>
      <c r="M2941" s="2" t="s">
        <v>74</v>
      </c>
      <c r="N2941" s="2" t="s">
        <v>6438</v>
      </c>
      <c r="O2941" s="2" t="s">
        <v>6439</v>
      </c>
      <c r="P2941" s="2">
        <v>82</v>
      </c>
    </row>
    <row r="2942" spans="1:16" ht="15.75" customHeight="1" x14ac:dyDescent="0.25">
      <c r="A2942" s="2" t="s">
        <v>106</v>
      </c>
      <c r="B2942" s="2" t="s">
        <v>81</v>
      </c>
      <c r="C2942" s="2" t="s">
        <v>82</v>
      </c>
      <c r="D2942" s="2" t="s">
        <v>364</v>
      </c>
      <c r="E2942" s="2" t="s">
        <v>412</v>
      </c>
      <c r="F2942" s="2" t="s">
        <v>54</v>
      </c>
      <c r="G2942" s="2" t="s">
        <v>413</v>
      </c>
      <c r="H2942" s="2" t="s">
        <v>377</v>
      </c>
      <c r="I2942" s="2">
        <v>42</v>
      </c>
      <c r="J2942" s="2">
        <v>0.86185567010309283</v>
      </c>
      <c r="K2942" s="2">
        <v>0.82283464566929132</v>
      </c>
      <c r="L2942" s="2">
        <v>0.90476190476190477</v>
      </c>
      <c r="M2942" s="2" t="s">
        <v>74</v>
      </c>
      <c r="N2942" s="2" t="s">
        <v>6440</v>
      </c>
      <c r="O2942" s="2" t="s">
        <v>6441</v>
      </c>
      <c r="P2942" s="2">
        <v>494.2</v>
      </c>
    </row>
    <row r="2943" spans="1:16" ht="15.75" customHeight="1" x14ac:dyDescent="0.25">
      <c r="A2943" s="2" t="s">
        <v>106</v>
      </c>
      <c r="B2943" s="2" t="s">
        <v>81</v>
      </c>
      <c r="C2943" s="2" t="s">
        <v>82</v>
      </c>
      <c r="D2943" s="2" t="s">
        <v>364</v>
      </c>
      <c r="E2943" s="2" t="s">
        <v>412</v>
      </c>
      <c r="F2943" s="2" t="s">
        <v>54</v>
      </c>
      <c r="G2943" s="2" t="s">
        <v>418</v>
      </c>
      <c r="H2943" s="2" t="s">
        <v>377</v>
      </c>
      <c r="I2943" s="2">
        <v>43</v>
      </c>
      <c r="J2943" s="2">
        <v>0.87603305785123964</v>
      </c>
      <c r="K2943" s="2">
        <v>0.8379446640316206</v>
      </c>
      <c r="L2943" s="2">
        <v>0.91774891774891776</v>
      </c>
      <c r="M2943" s="2" t="s">
        <v>74</v>
      </c>
      <c r="N2943" s="2" t="s">
        <v>6442</v>
      </c>
      <c r="O2943" s="2" t="s">
        <v>6443</v>
      </c>
      <c r="P2943" s="2">
        <v>425.4</v>
      </c>
    </row>
    <row r="2944" spans="1:16" ht="15.75" customHeight="1" x14ac:dyDescent="0.25">
      <c r="A2944" s="2" t="s">
        <v>106</v>
      </c>
      <c r="B2944" s="2" t="s">
        <v>81</v>
      </c>
      <c r="C2944" s="2" t="s">
        <v>82</v>
      </c>
      <c r="D2944" s="2" t="s">
        <v>364</v>
      </c>
      <c r="E2944" s="2" t="s">
        <v>412</v>
      </c>
      <c r="F2944" s="2" t="s">
        <v>54</v>
      </c>
      <c r="G2944" s="2" t="s">
        <v>423</v>
      </c>
      <c r="H2944" s="2" t="s">
        <v>377</v>
      </c>
      <c r="I2944" s="2">
        <v>44</v>
      </c>
      <c r="J2944" s="2">
        <v>0.86242299794661181</v>
      </c>
      <c r="K2944" s="2">
        <v>0.8203125</v>
      </c>
      <c r="L2944" s="2">
        <v>0.90909090909090906</v>
      </c>
      <c r="M2944" s="2" t="s">
        <v>74</v>
      </c>
      <c r="N2944" s="2" t="s">
        <v>6444</v>
      </c>
      <c r="O2944" s="2" t="s">
        <v>6445</v>
      </c>
      <c r="P2944" s="2">
        <v>458.5</v>
      </c>
    </row>
    <row r="2945" spans="1:16" ht="15.75" customHeight="1" x14ac:dyDescent="0.25">
      <c r="A2945" s="2" t="s">
        <v>106</v>
      </c>
      <c r="B2945" s="2" t="s">
        <v>81</v>
      </c>
      <c r="C2945" s="2" t="s">
        <v>82</v>
      </c>
      <c r="D2945" s="2" t="s">
        <v>364</v>
      </c>
      <c r="E2945" s="2" t="s">
        <v>412</v>
      </c>
      <c r="F2945" s="2" t="s">
        <v>54</v>
      </c>
      <c r="G2945" s="2" t="s">
        <v>428</v>
      </c>
      <c r="H2945" s="2" t="s">
        <v>377</v>
      </c>
      <c r="I2945" s="2">
        <v>45</v>
      </c>
      <c r="J2945" s="2">
        <v>0.84773662551440332</v>
      </c>
      <c r="K2945" s="2">
        <v>0.80784313725490198</v>
      </c>
      <c r="L2945" s="2">
        <v>0.89177489177489178</v>
      </c>
      <c r="M2945" s="2" t="s">
        <v>74</v>
      </c>
      <c r="N2945" s="2" t="s">
        <v>6446</v>
      </c>
      <c r="O2945" s="2" t="s">
        <v>6447</v>
      </c>
      <c r="P2945" s="2">
        <v>371.2</v>
      </c>
    </row>
    <row r="2946" spans="1:16" ht="15.75" customHeight="1" x14ac:dyDescent="0.25">
      <c r="A2946" s="2" t="s">
        <v>106</v>
      </c>
      <c r="B2946" s="2" t="s">
        <v>81</v>
      </c>
      <c r="C2946" s="2" t="s">
        <v>82</v>
      </c>
      <c r="D2946" s="2" t="s">
        <v>364</v>
      </c>
      <c r="E2946" s="2" t="s">
        <v>412</v>
      </c>
      <c r="F2946" s="2" t="s">
        <v>54</v>
      </c>
      <c r="G2946" s="2" t="s">
        <v>433</v>
      </c>
      <c r="H2946" s="2" t="s">
        <v>377</v>
      </c>
      <c r="I2946" s="2">
        <v>46</v>
      </c>
      <c r="J2946" s="2">
        <v>0.8501026694045174</v>
      </c>
      <c r="K2946" s="2">
        <v>0.80859375</v>
      </c>
      <c r="L2946" s="2">
        <v>0.89610389610389607</v>
      </c>
      <c r="M2946" s="2" t="s">
        <v>74</v>
      </c>
      <c r="N2946" s="2" t="s">
        <v>6448</v>
      </c>
      <c r="O2946" s="2" t="s">
        <v>6449</v>
      </c>
      <c r="P2946" s="2">
        <v>580.70000000000005</v>
      </c>
    </row>
    <row r="2947" spans="1:16" ht="15.75" customHeight="1" x14ac:dyDescent="0.25">
      <c r="A2947" s="2" t="s">
        <v>106</v>
      </c>
      <c r="B2947" s="2" t="s">
        <v>81</v>
      </c>
      <c r="C2947" s="2" t="s">
        <v>82</v>
      </c>
      <c r="D2947" s="2" t="s">
        <v>364</v>
      </c>
      <c r="E2947" s="2" t="s">
        <v>412</v>
      </c>
      <c r="F2947" s="2" t="s">
        <v>54</v>
      </c>
      <c r="G2947" s="2" t="s">
        <v>438</v>
      </c>
      <c r="H2947" s="2" t="s">
        <v>377</v>
      </c>
      <c r="I2947" s="2">
        <v>47</v>
      </c>
      <c r="J2947" s="2">
        <v>0.86242299794661181</v>
      </c>
      <c r="K2947" s="2">
        <v>0.8203125</v>
      </c>
      <c r="L2947" s="2">
        <v>0.90909090909090906</v>
      </c>
      <c r="M2947" s="2" t="s">
        <v>74</v>
      </c>
      <c r="N2947" s="2" t="s">
        <v>6450</v>
      </c>
      <c r="O2947" s="2" t="s">
        <v>6451</v>
      </c>
      <c r="P2947" s="2">
        <v>378.2</v>
      </c>
    </row>
    <row r="2948" spans="1:16" ht="15.75" customHeight="1" x14ac:dyDescent="0.25">
      <c r="A2948" s="2" t="s">
        <v>106</v>
      </c>
      <c r="B2948" s="2" t="s">
        <v>81</v>
      </c>
      <c r="C2948" s="2" t="s">
        <v>82</v>
      </c>
      <c r="D2948" s="2" t="s">
        <v>364</v>
      </c>
      <c r="E2948" s="2" t="s">
        <v>412</v>
      </c>
      <c r="F2948" s="2" t="s">
        <v>54</v>
      </c>
      <c r="G2948" s="2" t="s">
        <v>443</v>
      </c>
      <c r="H2948" s="2" t="s">
        <v>377</v>
      </c>
      <c r="I2948" s="2">
        <v>48</v>
      </c>
      <c r="J2948" s="2">
        <v>0.85477178423236522</v>
      </c>
      <c r="K2948" s="2">
        <v>0.82071713147410363</v>
      </c>
      <c r="L2948" s="2">
        <v>0.89177489177489178</v>
      </c>
      <c r="M2948" s="2" t="s">
        <v>74</v>
      </c>
      <c r="N2948" s="2" t="s">
        <v>6452</v>
      </c>
      <c r="O2948" s="2" t="s">
        <v>6453</v>
      </c>
      <c r="P2948" s="2">
        <v>498.1</v>
      </c>
    </row>
    <row r="2949" spans="1:16" ht="15.75" customHeight="1" x14ac:dyDescent="0.25">
      <c r="A2949" s="2" t="s">
        <v>106</v>
      </c>
      <c r="B2949" s="2" t="s">
        <v>81</v>
      </c>
      <c r="C2949" s="2" t="s">
        <v>82</v>
      </c>
      <c r="D2949" s="2" t="s">
        <v>364</v>
      </c>
      <c r="E2949" s="2" t="s">
        <v>412</v>
      </c>
      <c r="F2949" s="2" t="s">
        <v>54</v>
      </c>
      <c r="G2949" s="2" t="s">
        <v>448</v>
      </c>
      <c r="H2949" s="2" t="s">
        <v>377</v>
      </c>
      <c r="I2949" s="2">
        <v>49</v>
      </c>
      <c r="J2949" s="2">
        <v>0.8501026694045174</v>
      </c>
      <c r="K2949" s="2">
        <v>0.80859375</v>
      </c>
      <c r="L2949" s="2">
        <v>0.89610389610389607</v>
      </c>
      <c r="M2949" s="2" t="s">
        <v>74</v>
      </c>
      <c r="N2949" s="2" t="s">
        <v>6454</v>
      </c>
      <c r="O2949" s="2" t="s">
        <v>6455</v>
      </c>
      <c r="P2949" s="2">
        <v>454.6</v>
      </c>
    </row>
    <row r="2950" spans="1:16" ht="15.75" customHeight="1" x14ac:dyDescent="0.25">
      <c r="A2950" s="2" t="s">
        <v>106</v>
      </c>
      <c r="B2950" s="2" t="s">
        <v>81</v>
      </c>
      <c r="C2950" s="2" t="s">
        <v>82</v>
      </c>
      <c r="D2950" s="2" t="s">
        <v>364</v>
      </c>
      <c r="E2950" s="2" t="s">
        <v>412</v>
      </c>
      <c r="F2950" s="2" t="s">
        <v>54</v>
      </c>
      <c r="G2950" s="2" t="s">
        <v>453</v>
      </c>
      <c r="H2950" s="2" t="s">
        <v>377</v>
      </c>
      <c r="I2950" s="2">
        <v>50</v>
      </c>
      <c r="J2950" s="2">
        <v>0.85245901639344268</v>
      </c>
      <c r="K2950" s="2">
        <v>0.80933852140077822</v>
      </c>
      <c r="L2950" s="2">
        <v>0.90043290043290047</v>
      </c>
      <c r="M2950" s="2" t="s">
        <v>74</v>
      </c>
      <c r="N2950" s="2" t="s">
        <v>6456</v>
      </c>
      <c r="O2950" s="2" t="s">
        <v>6457</v>
      </c>
      <c r="P2950" s="2">
        <v>424.1</v>
      </c>
    </row>
    <row r="2951" spans="1:16" ht="15.75" customHeight="1" x14ac:dyDescent="0.25">
      <c r="A2951" s="2" t="s">
        <v>106</v>
      </c>
      <c r="B2951" s="2" t="s">
        <v>81</v>
      </c>
      <c r="C2951" s="2" t="s">
        <v>82</v>
      </c>
      <c r="D2951" s="2" t="s">
        <v>364</v>
      </c>
      <c r="E2951" s="2" t="s">
        <v>412</v>
      </c>
      <c r="F2951" s="2" t="s">
        <v>54</v>
      </c>
      <c r="G2951" s="2" t="s">
        <v>458</v>
      </c>
      <c r="H2951" s="2" t="s">
        <v>377</v>
      </c>
      <c r="I2951" s="2">
        <v>51</v>
      </c>
      <c r="J2951" s="2">
        <v>0.8571428571428571</v>
      </c>
      <c r="K2951" s="2">
        <v>0.8214285714285714</v>
      </c>
      <c r="L2951" s="2">
        <v>0.89610389610389607</v>
      </c>
      <c r="M2951" s="2" t="s">
        <v>74</v>
      </c>
      <c r="N2951" s="2" t="s">
        <v>6458</v>
      </c>
      <c r="O2951" s="2" t="s">
        <v>6459</v>
      </c>
      <c r="P2951" s="2">
        <v>370.9</v>
      </c>
    </row>
    <row r="2952" spans="1:16" ht="15.75" customHeight="1" x14ac:dyDescent="0.25">
      <c r="A2952" s="2" t="s">
        <v>106</v>
      </c>
      <c r="B2952" s="2" t="s">
        <v>81</v>
      </c>
      <c r="C2952" s="2" t="s">
        <v>82</v>
      </c>
      <c r="D2952" s="2" t="s">
        <v>364</v>
      </c>
      <c r="E2952" s="2" t="s">
        <v>412</v>
      </c>
      <c r="F2952" s="2" t="s">
        <v>54</v>
      </c>
      <c r="G2952" s="2" t="s">
        <v>463</v>
      </c>
      <c r="H2952" s="2" t="s">
        <v>377</v>
      </c>
      <c r="I2952" s="2">
        <v>52</v>
      </c>
      <c r="J2952" s="2">
        <v>0.85596707818930051</v>
      </c>
      <c r="K2952" s="2">
        <v>0.81568627450980391</v>
      </c>
      <c r="L2952" s="2">
        <v>0.90043290043290047</v>
      </c>
      <c r="M2952" s="2" t="s">
        <v>74</v>
      </c>
      <c r="N2952" s="2" t="s">
        <v>6460</v>
      </c>
      <c r="O2952" s="2" t="s">
        <v>6461</v>
      </c>
      <c r="P2952" s="2">
        <v>600.6</v>
      </c>
    </row>
    <row r="2953" spans="1:16" ht="15.75" customHeight="1" x14ac:dyDescent="0.25">
      <c r="A2953" s="2" t="s">
        <v>106</v>
      </c>
      <c r="B2953" s="2" t="s">
        <v>81</v>
      </c>
      <c r="C2953" s="2" t="s">
        <v>82</v>
      </c>
      <c r="D2953" s="2" t="s">
        <v>364</v>
      </c>
      <c r="E2953" s="2" t="s">
        <v>412</v>
      </c>
      <c r="F2953" s="2" t="s">
        <v>54</v>
      </c>
      <c r="G2953" s="2" t="s">
        <v>468</v>
      </c>
      <c r="H2953" s="2" t="s">
        <v>377</v>
      </c>
      <c r="I2953" s="2">
        <v>53</v>
      </c>
      <c r="J2953" s="2">
        <v>0.85950413223140509</v>
      </c>
      <c r="K2953" s="2">
        <v>0.82213438735177868</v>
      </c>
      <c r="L2953" s="2">
        <v>0.90043290043290047</v>
      </c>
      <c r="M2953" s="2" t="s">
        <v>74</v>
      </c>
      <c r="N2953" s="2" t="s">
        <v>6462</v>
      </c>
      <c r="O2953" s="2" t="s">
        <v>6463</v>
      </c>
      <c r="P2953" s="2">
        <v>417.6</v>
      </c>
    </row>
    <row r="2954" spans="1:16" ht="15.75" customHeight="1" x14ac:dyDescent="0.25">
      <c r="A2954" s="2" t="s">
        <v>106</v>
      </c>
      <c r="B2954" s="2" t="s">
        <v>81</v>
      </c>
      <c r="C2954" s="2" t="s">
        <v>82</v>
      </c>
      <c r="D2954" s="2" t="s">
        <v>364</v>
      </c>
      <c r="E2954" s="2" t="s">
        <v>412</v>
      </c>
      <c r="F2954" s="2" t="s">
        <v>54</v>
      </c>
      <c r="G2954" s="2" t="s">
        <v>473</v>
      </c>
      <c r="H2954" s="2" t="s">
        <v>377</v>
      </c>
      <c r="I2954" s="2">
        <v>54</v>
      </c>
      <c r="J2954" s="2">
        <v>0.8571428571428571</v>
      </c>
      <c r="K2954" s="2">
        <v>0.8214285714285714</v>
      </c>
      <c r="L2954" s="2">
        <v>0.89610389610389607</v>
      </c>
      <c r="M2954" s="2" t="s">
        <v>74</v>
      </c>
      <c r="N2954" s="2" t="s">
        <v>6464</v>
      </c>
      <c r="O2954" s="2" t="s">
        <v>6465</v>
      </c>
      <c r="P2954" s="2">
        <v>471.2</v>
      </c>
    </row>
    <row r="2955" spans="1:16" ht="15.75" customHeight="1" x14ac:dyDescent="0.25">
      <c r="A2955" s="2" t="s">
        <v>106</v>
      </c>
      <c r="B2955" s="2" t="s">
        <v>81</v>
      </c>
      <c r="C2955" s="2" t="s">
        <v>82</v>
      </c>
      <c r="D2955" s="2" t="s">
        <v>364</v>
      </c>
      <c r="E2955" s="2" t="s">
        <v>412</v>
      </c>
      <c r="F2955" s="2" t="s">
        <v>54</v>
      </c>
      <c r="G2955" s="2" t="s">
        <v>478</v>
      </c>
      <c r="H2955" s="2" t="s">
        <v>377</v>
      </c>
      <c r="I2955" s="2">
        <v>55</v>
      </c>
      <c r="J2955" s="2">
        <v>0.85300207039337472</v>
      </c>
      <c r="K2955" s="2">
        <v>0.81746031746031744</v>
      </c>
      <c r="L2955" s="2">
        <v>0.89177489177489178</v>
      </c>
      <c r="M2955" s="2" t="s">
        <v>74</v>
      </c>
      <c r="N2955" s="2" t="s">
        <v>6466</v>
      </c>
      <c r="O2955" s="2" t="s">
        <v>6467</v>
      </c>
      <c r="P2955" s="2">
        <v>513.20000000000005</v>
      </c>
    </row>
    <row r="2956" spans="1:16" ht="15.75" customHeight="1" x14ac:dyDescent="0.25">
      <c r="A2956" s="2" t="s">
        <v>106</v>
      </c>
      <c r="B2956" s="2" t="s">
        <v>81</v>
      </c>
      <c r="C2956" s="2" t="s">
        <v>82</v>
      </c>
      <c r="D2956" s="2" t="s">
        <v>364</v>
      </c>
      <c r="E2956" s="2" t="s">
        <v>412</v>
      </c>
      <c r="F2956" s="2" t="s">
        <v>54</v>
      </c>
      <c r="G2956" s="2" t="s">
        <v>483</v>
      </c>
      <c r="H2956" s="2" t="s">
        <v>377</v>
      </c>
      <c r="I2956" s="2">
        <v>56</v>
      </c>
      <c r="J2956" s="2">
        <v>0.84057971014492761</v>
      </c>
      <c r="K2956" s="2">
        <v>0.80555555555555558</v>
      </c>
      <c r="L2956" s="2">
        <v>0.87878787878787878</v>
      </c>
      <c r="M2956" s="2" t="s">
        <v>74</v>
      </c>
      <c r="N2956" s="2" t="s">
        <v>6468</v>
      </c>
      <c r="O2956" s="2" t="s">
        <v>6469</v>
      </c>
      <c r="P2956" s="2">
        <v>460.2</v>
      </c>
    </row>
    <row r="2957" spans="1:16" ht="15.75" customHeight="1" x14ac:dyDescent="0.25">
      <c r="A2957" s="2" t="s">
        <v>106</v>
      </c>
      <c r="B2957" s="2" t="s">
        <v>81</v>
      </c>
      <c r="C2957" s="2" t="s">
        <v>82</v>
      </c>
      <c r="D2957" s="2" t="s">
        <v>364</v>
      </c>
      <c r="E2957" s="2" t="s">
        <v>412</v>
      </c>
      <c r="F2957" s="2" t="s">
        <v>54</v>
      </c>
      <c r="G2957" s="2" t="s">
        <v>488</v>
      </c>
      <c r="H2957" s="2" t="s">
        <v>377</v>
      </c>
      <c r="I2957" s="2">
        <v>57</v>
      </c>
      <c r="J2957" s="2">
        <v>0.86956521739130432</v>
      </c>
      <c r="K2957" s="2">
        <v>0.83333333333333337</v>
      </c>
      <c r="L2957" s="2">
        <v>0.90909090909090906</v>
      </c>
      <c r="M2957" s="2" t="s">
        <v>74</v>
      </c>
      <c r="N2957" s="2" t="s">
        <v>6470</v>
      </c>
      <c r="O2957" s="2" t="s">
        <v>6471</v>
      </c>
      <c r="P2957" s="2">
        <v>586.6</v>
      </c>
    </row>
    <row r="2958" spans="1:16" ht="15.75" customHeight="1" x14ac:dyDescent="0.25">
      <c r="A2958" s="2" t="s">
        <v>106</v>
      </c>
      <c r="B2958" s="2" t="s">
        <v>81</v>
      </c>
      <c r="C2958" s="2" t="s">
        <v>82</v>
      </c>
      <c r="D2958" s="2" t="s">
        <v>364</v>
      </c>
      <c r="E2958" s="2" t="s">
        <v>412</v>
      </c>
      <c r="F2958" s="2" t="s">
        <v>54</v>
      </c>
      <c r="G2958" s="2" t="s">
        <v>493</v>
      </c>
      <c r="H2958" s="2" t="s">
        <v>377</v>
      </c>
      <c r="I2958" s="2">
        <v>58</v>
      </c>
      <c r="J2958" s="2">
        <v>0.85655737704918034</v>
      </c>
      <c r="K2958" s="2">
        <v>0.8132295719844358</v>
      </c>
      <c r="L2958" s="2">
        <v>0.90476190476190477</v>
      </c>
      <c r="M2958" s="2" t="s">
        <v>74</v>
      </c>
      <c r="N2958" s="2" t="s">
        <v>6472</v>
      </c>
      <c r="O2958" s="2" t="s">
        <v>6473</v>
      </c>
      <c r="P2958" s="2">
        <v>463.7</v>
      </c>
    </row>
    <row r="2959" spans="1:16" ht="15.75" customHeight="1" x14ac:dyDescent="0.25">
      <c r="A2959" s="2" t="s">
        <v>106</v>
      </c>
      <c r="B2959" s="2" t="s">
        <v>81</v>
      </c>
      <c r="C2959" s="2" t="s">
        <v>82</v>
      </c>
      <c r="D2959" s="2" t="s">
        <v>364</v>
      </c>
      <c r="E2959" s="2" t="s">
        <v>412</v>
      </c>
      <c r="F2959" s="2" t="s">
        <v>54</v>
      </c>
      <c r="G2959" s="2" t="s">
        <v>498</v>
      </c>
      <c r="H2959" s="2" t="s">
        <v>377</v>
      </c>
      <c r="I2959" s="2">
        <v>59</v>
      </c>
      <c r="J2959" s="2">
        <v>0.86542443064182206</v>
      </c>
      <c r="K2959" s="2">
        <v>0.82936507936507942</v>
      </c>
      <c r="L2959" s="2">
        <v>0.90476190476190477</v>
      </c>
      <c r="M2959" s="2" t="s">
        <v>74</v>
      </c>
      <c r="N2959" s="2" t="s">
        <v>6474</v>
      </c>
      <c r="O2959" s="2" t="s">
        <v>6475</v>
      </c>
      <c r="P2959" s="2">
        <v>589.9</v>
      </c>
    </row>
    <row r="2960" spans="1:16" ht="15.75" customHeight="1" x14ac:dyDescent="0.25">
      <c r="A2960" s="2" t="s">
        <v>106</v>
      </c>
      <c r="B2960" s="2" t="s">
        <v>81</v>
      </c>
      <c r="C2960" s="2" t="s">
        <v>82</v>
      </c>
      <c r="D2960" s="2" t="s">
        <v>364</v>
      </c>
      <c r="E2960" s="2" t="s">
        <v>412</v>
      </c>
      <c r="F2960" s="2" t="s">
        <v>54</v>
      </c>
      <c r="G2960" s="2" t="s">
        <v>503</v>
      </c>
      <c r="H2960" s="2" t="s">
        <v>377</v>
      </c>
      <c r="I2960" s="2">
        <v>60</v>
      </c>
      <c r="J2960" s="2">
        <v>0.85594989561586643</v>
      </c>
      <c r="K2960" s="2">
        <v>0.82661290322580649</v>
      </c>
      <c r="L2960" s="2">
        <v>0.88744588744588748</v>
      </c>
      <c r="M2960" s="2" t="s">
        <v>74</v>
      </c>
      <c r="N2960" s="2" t="s">
        <v>6476</v>
      </c>
      <c r="O2960" s="2" t="s">
        <v>6477</v>
      </c>
      <c r="P2960" s="2">
        <v>511</v>
      </c>
    </row>
    <row r="2961" spans="1:16" ht="15.75" customHeight="1" x14ac:dyDescent="0.25">
      <c r="A2961" s="2" t="s">
        <v>106</v>
      </c>
      <c r="B2961" s="2" t="s">
        <v>81</v>
      </c>
      <c r="C2961" s="2" t="s">
        <v>82</v>
      </c>
      <c r="D2961" s="2" t="s">
        <v>364</v>
      </c>
      <c r="E2961" s="2" t="s">
        <v>412</v>
      </c>
      <c r="F2961" s="2" t="s">
        <v>54</v>
      </c>
      <c r="G2961" s="2" t="s">
        <v>508</v>
      </c>
      <c r="H2961" s="2" t="s">
        <v>377</v>
      </c>
      <c r="I2961" s="2">
        <v>61</v>
      </c>
      <c r="J2961" s="2">
        <v>0.83026584867075659</v>
      </c>
      <c r="K2961" s="2">
        <v>0.78682170542635654</v>
      </c>
      <c r="L2961" s="2">
        <v>0.87878787878787878</v>
      </c>
      <c r="M2961" s="2" t="s">
        <v>74</v>
      </c>
      <c r="N2961" s="2" t="s">
        <v>6478</v>
      </c>
      <c r="O2961" s="2" t="s">
        <v>6479</v>
      </c>
      <c r="P2961" s="2">
        <v>418.2</v>
      </c>
    </row>
    <row r="2962" spans="1:16" ht="15.75" customHeight="1" x14ac:dyDescent="0.25">
      <c r="A2962" s="2" t="s">
        <v>106</v>
      </c>
      <c r="B2962" s="2" t="s">
        <v>81</v>
      </c>
      <c r="C2962" s="2" t="s">
        <v>82</v>
      </c>
      <c r="D2962" s="2" t="s">
        <v>364</v>
      </c>
      <c r="E2962" s="2" t="s">
        <v>513</v>
      </c>
      <c r="F2962" s="2" t="s">
        <v>40</v>
      </c>
      <c r="G2962" s="2" t="s">
        <v>514</v>
      </c>
      <c r="H2962" s="2" t="s">
        <v>372</v>
      </c>
      <c r="I2962" s="2">
        <v>42</v>
      </c>
      <c r="J2962" s="2">
        <v>0.87123287671232885</v>
      </c>
      <c r="K2962" s="2">
        <v>0.81958762886597936</v>
      </c>
      <c r="L2962" s="2">
        <v>0.92982456140350878</v>
      </c>
      <c r="M2962" s="2" t="s">
        <v>74</v>
      </c>
      <c r="N2962" s="2" t="s">
        <v>6480</v>
      </c>
      <c r="O2962" s="2" t="s">
        <v>6481</v>
      </c>
      <c r="P2962" s="2">
        <v>441</v>
      </c>
    </row>
    <row r="2963" spans="1:16" ht="15.75" customHeight="1" x14ac:dyDescent="0.25">
      <c r="A2963" s="2" t="s">
        <v>106</v>
      </c>
      <c r="B2963" s="2" t="s">
        <v>81</v>
      </c>
      <c r="C2963" s="2" t="s">
        <v>82</v>
      </c>
      <c r="D2963" s="2" t="s">
        <v>364</v>
      </c>
      <c r="E2963" s="2" t="s">
        <v>513</v>
      </c>
      <c r="F2963" s="2" t="s">
        <v>40</v>
      </c>
      <c r="G2963" s="2" t="s">
        <v>519</v>
      </c>
      <c r="H2963" s="2" t="s">
        <v>372</v>
      </c>
      <c r="I2963" s="2">
        <v>43</v>
      </c>
      <c r="J2963" s="2">
        <v>0.8421052631578948</v>
      </c>
      <c r="K2963" s="2">
        <v>0.8</v>
      </c>
      <c r="L2963" s="2">
        <v>0.88888888888888884</v>
      </c>
      <c r="M2963" s="2" t="s">
        <v>74</v>
      </c>
      <c r="N2963" s="2" t="s">
        <v>6482</v>
      </c>
      <c r="O2963" s="2" t="s">
        <v>6483</v>
      </c>
      <c r="P2963" s="2">
        <v>449.2</v>
      </c>
    </row>
    <row r="2964" spans="1:16" ht="15.75" customHeight="1" x14ac:dyDescent="0.25">
      <c r="A2964" s="2" t="s">
        <v>106</v>
      </c>
      <c r="B2964" s="2" t="s">
        <v>81</v>
      </c>
      <c r="C2964" s="2" t="s">
        <v>82</v>
      </c>
      <c r="D2964" s="2" t="s">
        <v>364</v>
      </c>
      <c r="E2964" s="2" t="s">
        <v>513</v>
      </c>
      <c r="F2964" s="2" t="s">
        <v>40</v>
      </c>
      <c r="G2964" s="2" t="s">
        <v>524</v>
      </c>
      <c r="H2964" s="2" t="s">
        <v>372</v>
      </c>
      <c r="I2964" s="2">
        <v>44</v>
      </c>
      <c r="J2964" s="2">
        <v>0.87465181058495822</v>
      </c>
      <c r="K2964" s="2">
        <v>0.83510638297872342</v>
      </c>
      <c r="L2964" s="2">
        <v>0.91812865497076024</v>
      </c>
      <c r="M2964" s="2" t="s">
        <v>74</v>
      </c>
      <c r="N2964" s="2" t="s">
        <v>6484</v>
      </c>
      <c r="O2964" s="2" t="s">
        <v>6485</v>
      </c>
      <c r="P2964" s="2">
        <v>530</v>
      </c>
    </row>
    <row r="2965" spans="1:16" ht="15.75" customHeight="1" x14ac:dyDescent="0.25">
      <c r="A2965" s="2" t="s">
        <v>106</v>
      </c>
      <c r="B2965" s="2" t="s">
        <v>81</v>
      </c>
      <c r="C2965" s="2" t="s">
        <v>82</v>
      </c>
      <c r="D2965" s="2" t="s">
        <v>364</v>
      </c>
      <c r="E2965" s="2" t="s">
        <v>513</v>
      </c>
      <c r="F2965" s="2" t="s">
        <v>40</v>
      </c>
      <c r="G2965" s="2" t="s">
        <v>529</v>
      </c>
      <c r="H2965" s="2" t="s">
        <v>372</v>
      </c>
      <c r="I2965" s="2">
        <v>45</v>
      </c>
      <c r="J2965" s="2">
        <v>0.83656509695290859</v>
      </c>
      <c r="K2965" s="2">
        <v>0.79473684210526319</v>
      </c>
      <c r="L2965" s="2">
        <v>0.88304093567251463</v>
      </c>
      <c r="M2965" s="2" t="s">
        <v>74</v>
      </c>
      <c r="N2965" s="2" t="s">
        <v>6486</v>
      </c>
      <c r="O2965" s="2" t="s">
        <v>6487</v>
      </c>
      <c r="P2965" s="2">
        <v>484.1</v>
      </c>
    </row>
    <row r="2966" spans="1:16" ht="15.75" customHeight="1" x14ac:dyDescent="0.25">
      <c r="A2966" s="2" t="s">
        <v>106</v>
      </c>
      <c r="B2966" s="2" t="s">
        <v>81</v>
      </c>
      <c r="C2966" s="2" t="s">
        <v>82</v>
      </c>
      <c r="D2966" s="2" t="s">
        <v>364</v>
      </c>
      <c r="E2966" s="2" t="s">
        <v>513</v>
      </c>
      <c r="F2966" s="2" t="s">
        <v>40</v>
      </c>
      <c r="G2966" s="2" t="s">
        <v>534</v>
      </c>
      <c r="H2966" s="2" t="s">
        <v>372</v>
      </c>
      <c r="I2966" s="2">
        <v>46</v>
      </c>
      <c r="J2966" s="2">
        <v>0.82513661202185784</v>
      </c>
      <c r="K2966" s="2">
        <v>0.77435897435897438</v>
      </c>
      <c r="L2966" s="2">
        <v>0.88304093567251463</v>
      </c>
      <c r="M2966" s="2" t="s">
        <v>74</v>
      </c>
      <c r="N2966" s="2" t="s">
        <v>6488</v>
      </c>
      <c r="O2966" s="2" t="s">
        <v>6489</v>
      </c>
      <c r="P2966" s="2">
        <v>404.3</v>
      </c>
    </row>
    <row r="2967" spans="1:16" ht="15.75" customHeight="1" x14ac:dyDescent="0.25">
      <c r="A2967" s="2" t="s">
        <v>106</v>
      </c>
      <c r="B2967" s="2" t="s">
        <v>81</v>
      </c>
      <c r="C2967" s="2" t="s">
        <v>82</v>
      </c>
      <c r="D2967" s="2" t="s">
        <v>364</v>
      </c>
      <c r="E2967" s="2" t="s">
        <v>513</v>
      </c>
      <c r="F2967" s="2" t="s">
        <v>40</v>
      </c>
      <c r="G2967" s="2" t="s">
        <v>539</v>
      </c>
      <c r="H2967" s="2" t="s">
        <v>372</v>
      </c>
      <c r="I2967" s="2">
        <v>47</v>
      </c>
      <c r="J2967" s="2">
        <v>0.81967213114754101</v>
      </c>
      <c r="K2967" s="2">
        <v>0.76923076923076927</v>
      </c>
      <c r="L2967" s="2">
        <v>0.8771929824561403</v>
      </c>
      <c r="M2967" s="2" t="s">
        <v>74</v>
      </c>
      <c r="N2967" s="2" t="s">
        <v>6490</v>
      </c>
      <c r="O2967" s="2" t="s">
        <v>6491</v>
      </c>
      <c r="P2967" s="2">
        <v>477.6</v>
      </c>
    </row>
    <row r="2968" spans="1:16" ht="15.75" customHeight="1" x14ac:dyDescent="0.25">
      <c r="A2968" s="2" t="s">
        <v>106</v>
      </c>
      <c r="B2968" s="2" t="s">
        <v>81</v>
      </c>
      <c r="C2968" s="2" t="s">
        <v>82</v>
      </c>
      <c r="D2968" s="2" t="s">
        <v>364</v>
      </c>
      <c r="E2968" s="2" t="s">
        <v>513</v>
      </c>
      <c r="F2968" s="2" t="s">
        <v>40</v>
      </c>
      <c r="G2968" s="2" t="s">
        <v>555</v>
      </c>
      <c r="H2968" s="2" t="s">
        <v>372</v>
      </c>
      <c r="I2968" s="2">
        <v>48</v>
      </c>
      <c r="J2968" s="2">
        <v>0.83060109289617501</v>
      </c>
      <c r="K2968" s="2">
        <v>0.77948717948717949</v>
      </c>
      <c r="L2968" s="2">
        <v>0.88888888888888884</v>
      </c>
      <c r="M2968" s="2" t="s">
        <v>74</v>
      </c>
      <c r="N2968" s="2" t="s">
        <v>6492</v>
      </c>
      <c r="O2968" s="2" t="s">
        <v>6493</v>
      </c>
      <c r="P2968" s="2">
        <v>442.7</v>
      </c>
    </row>
    <row r="2969" spans="1:16" ht="15.75" customHeight="1" x14ac:dyDescent="0.25">
      <c r="A2969" s="2" t="s">
        <v>106</v>
      </c>
      <c r="B2969" s="2" t="s">
        <v>81</v>
      </c>
      <c r="C2969" s="2" t="s">
        <v>82</v>
      </c>
      <c r="D2969" s="2" t="s">
        <v>364</v>
      </c>
      <c r="E2969" s="2" t="s">
        <v>513</v>
      </c>
      <c r="F2969" s="2" t="s">
        <v>40</v>
      </c>
      <c r="G2969" s="2" t="s">
        <v>575</v>
      </c>
      <c r="H2969" s="2" t="s">
        <v>372</v>
      </c>
      <c r="I2969" s="2">
        <v>49</v>
      </c>
      <c r="J2969" s="2">
        <v>0.81868131868131866</v>
      </c>
      <c r="K2969" s="2">
        <v>0.772020725388601</v>
      </c>
      <c r="L2969" s="2">
        <v>0.87134502923976609</v>
      </c>
      <c r="M2969" s="2" t="s">
        <v>74</v>
      </c>
      <c r="N2969" s="2" t="s">
        <v>6494</v>
      </c>
      <c r="O2969" s="2" t="s">
        <v>6495</v>
      </c>
      <c r="P2969" s="2">
        <v>567.29999999999995</v>
      </c>
    </row>
    <row r="2970" spans="1:16" ht="15.75" customHeight="1" x14ac:dyDescent="0.25">
      <c r="A2970" s="2" t="s">
        <v>106</v>
      </c>
      <c r="B2970" s="2" t="s">
        <v>81</v>
      </c>
      <c r="C2970" s="2" t="s">
        <v>82</v>
      </c>
      <c r="D2970" s="2" t="s">
        <v>364</v>
      </c>
      <c r="E2970" s="2" t="s">
        <v>513</v>
      </c>
      <c r="F2970" s="2" t="s">
        <v>40</v>
      </c>
      <c r="G2970" s="2" t="s">
        <v>589</v>
      </c>
      <c r="H2970" s="2" t="s">
        <v>372</v>
      </c>
      <c r="I2970" s="2">
        <v>50</v>
      </c>
      <c r="J2970" s="2">
        <v>0.82872928176795568</v>
      </c>
      <c r="K2970" s="2">
        <v>0.78534031413612571</v>
      </c>
      <c r="L2970" s="2">
        <v>0.8771929824561403</v>
      </c>
      <c r="M2970" s="2" t="s">
        <v>74</v>
      </c>
      <c r="N2970" s="2" t="s">
        <v>6496</v>
      </c>
      <c r="O2970" s="2" t="s">
        <v>6497</v>
      </c>
      <c r="P2970" s="2">
        <v>399.8</v>
      </c>
    </row>
    <row r="2971" spans="1:16" ht="15.75" customHeight="1" x14ac:dyDescent="0.25">
      <c r="A2971" s="2" t="s">
        <v>106</v>
      </c>
      <c r="B2971" s="2" t="s">
        <v>81</v>
      </c>
      <c r="C2971" s="2" t="s">
        <v>82</v>
      </c>
      <c r="D2971" s="2" t="s">
        <v>364</v>
      </c>
      <c r="E2971" s="2" t="s">
        <v>513</v>
      </c>
      <c r="F2971" s="2" t="s">
        <v>40</v>
      </c>
      <c r="G2971" s="2" t="s">
        <v>603</v>
      </c>
      <c r="H2971" s="2" t="s">
        <v>372</v>
      </c>
      <c r="I2971" s="2">
        <v>51</v>
      </c>
      <c r="J2971" s="2">
        <v>0.83425414364640882</v>
      </c>
      <c r="K2971" s="2">
        <v>0.79057591623036649</v>
      </c>
      <c r="L2971" s="2">
        <v>0.88304093567251463</v>
      </c>
      <c r="M2971" s="2" t="s">
        <v>74</v>
      </c>
      <c r="N2971" s="2" t="s">
        <v>6498</v>
      </c>
      <c r="O2971" s="2" t="s">
        <v>6499</v>
      </c>
      <c r="P2971" s="2">
        <v>397.5</v>
      </c>
    </row>
    <row r="2972" spans="1:16" ht="15.75" customHeight="1" x14ac:dyDescent="0.25">
      <c r="A2972" s="2" t="s">
        <v>106</v>
      </c>
      <c r="B2972" s="2" t="s">
        <v>81</v>
      </c>
      <c r="C2972" s="2" t="s">
        <v>82</v>
      </c>
      <c r="D2972" s="2" t="s">
        <v>364</v>
      </c>
      <c r="E2972" s="2" t="s">
        <v>513</v>
      </c>
      <c r="F2972" s="2" t="s">
        <v>40</v>
      </c>
      <c r="G2972" s="2" t="s">
        <v>622</v>
      </c>
      <c r="H2972" s="2" t="s">
        <v>372</v>
      </c>
      <c r="I2972" s="2">
        <v>52</v>
      </c>
      <c r="J2972" s="2">
        <v>0.86111111111111127</v>
      </c>
      <c r="K2972" s="2">
        <v>0.82010582010582012</v>
      </c>
      <c r="L2972" s="2">
        <v>0.9064327485380117</v>
      </c>
      <c r="M2972" s="2" t="s">
        <v>74</v>
      </c>
      <c r="N2972" s="2" t="s">
        <v>6500</v>
      </c>
      <c r="O2972" s="2" t="s">
        <v>6501</v>
      </c>
      <c r="P2972" s="2">
        <v>477.1</v>
      </c>
    </row>
    <row r="2973" spans="1:16" ht="15.75" customHeight="1" x14ac:dyDescent="0.25">
      <c r="A2973" s="2" t="s">
        <v>106</v>
      </c>
      <c r="B2973" s="2" t="s">
        <v>81</v>
      </c>
      <c r="C2973" s="2" t="s">
        <v>82</v>
      </c>
      <c r="D2973" s="2" t="s">
        <v>364</v>
      </c>
      <c r="E2973" s="2" t="s">
        <v>513</v>
      </c>
      <c r="F2973" s="2" t="s">
        <v>40</v>
      </c>
      <c r="G2973" s="2" t="s">
        <v>643</v>
      </c>
      <c r="H2973" s="2" t="s">
        <v>372</v>
      </c>
      <c r="I2973" s="2">
        <v>53</v>
      </c>
      <c r="J2973" s="2">
        <v>0.84931506849315075</v>
      </c>
      <c r="K2973" s="2">
        <v>0.7989690721649485</v>
      </c>
      <c r="L2973" s="2">
        <v>0.9064327485380117</v>
      </c>
      <c r="M2973" s="2" t="s">
        <v>74</v>
      </c>
      <c r="N2973" s="2" t="s">
        <v>6502</v>
      </c>
      <c r="O2973" s="2" t="s">
        <v>6503</v>
      </c>
      <c r="P2973" s="2">
        <v>434.2</v>
      </c>
    </row>
    <row r="2974" spans="1:16" ht="15.75" customHeight="1" x14ac:dyDescent="0.25">
      <c r="A2974" s="2" t="s">
        <v>106</v>
      </c>
      <c r="B2974" s="2" t="s">
        <v>81</v>
      </c>
      <c r="C2974" s="2" t="s">
        <v>82</v>
      </c>
      <c r="D2974" s="2" t="s">
        <v>364</v>
      </c>
      <c r="E2974" s="2" t="s">
        <v>513</v>
      </c>
      <c r="F2974" s="2" t="s">
        <v>40</v>
      </c>
      <c r="G2974" s="2" t="s">
        <v>660</v>
      </c>
      <c r="H2974" s="2" t="s">
        <v>372</v>
      </c>
      <c r="I2974" s="2">
        <v>54</v>
      </c>
      <c r="J2974" s="2">
        <v>0.84530386740331498</v>
      </c>
      <c r="K2974" s="2">
        <v>0.80104712041884818</v>
      </c>
      <c r="L2974" s="2">
        <v>0.89473684210526316</v>
      </c>
      <c r="M2974" s="2" t="s">
        <v>74</v>
      </c>
      <c r="N2974" s="2" t="s">
        <v>6504</v>
      </c>
      <c r="O2974" s="2" t="s">
        <v>6505</v>
      </c>
      <c r="P2974" s="2">
        <v>478.9</v>
      </c>
    </row>
    <row r="2975" spans="1:16" ht="15.75" customHeight="1" x14ac:dyDescent="0.25">
      <c r="A2975" s="2" t="s">
        <v>106</v>
      </c>
      <c r="B2975" s="2" t="s">
        <v>81</v>
      </c>
      <c r="C2975" s="2" t="s">
        <v>82</v>
      </c>
      <c r="D2975" s="2" t="s">
        <v>364</v>
      </c>
      <c r="E2975" s="2" t="s">
        <v>513</v>
      </c>
      <c r="F2975" s="2" t="s">
        <v>40</v>
      </c>
      <c r="G2975" s="2" t="s">
        <v>665</v>
      </c>
      <c r="H2975" s="2" t="s">
        <v>372</v>
      </c>
      <c r="I2975" s="2">
        <v>55</v>
      </c>
      <c r="J2975" s="2">
        <v>0.82872928176795568</v>
      </c>
      <c r="K2975" s="2">
        <v>0.78534031413612571</v>
      </c>
      <c r="L2975" s="2">
        <v>0.8771929824561403</v>
      </c>
      <c r="M2975" s="2" t="s">
        <v>74</v>
      </c>
      <c r="N2975" s="2" t="s">
        <v>6506</v>
      </c>
      <c r="O2975" s="2" t="s">
        <v>6507</v>
      </c>
      <c r="P2975" s="2">
        <v>402</v>
      </c>
    </row>
    <row r="2976" spans="1:16" ht="15.75" customHeight="1" x14ac:dyDescent="0.25">
      <c r="A2976" s="2" t="s">
        <v>106</v>
      </c>
      <c r="B2976" s="2" t="s">
        <v>81</v>
      </c>
      <c r="C2976" s="2" t="s">
        <v>82</v>
      </c>
      <c r="D2976" s="2" t="s">
        <v>364</v>
      </c>
      <c r="E2976" s="2" t="s">
        <v>513</v>
      </c>
      <c r="F2976" s="2" t="s">
        <v>40</v>
      </c>
      <c r="G2976" s="2" t="s">
        <v>670</v>
      </c>
      <c r="H2976" s="2" t="s">
        <v>372</v>
      </c>
      <c r="I2976" s="2">
        <v>56</v>
      </c>
      <c r="J2976" s="2">
        <v>0.84530386740331498</v>
      </c>
      <c r="K2976" s="2">
        <v>0.80104712041884818</v>
      </c>
      <c r="L2976" s="2">
        <v>0.89473684210526316</v>
      </c>
      <c r="M2976" s="2" t="s">
        <v>74</v>
      </c>
      <c r="N2976" s="2" t="s">
        <v>6508</v>
      </c>
      <c r="O2976" s="2" t="s">
        <v>6509</v>
      </c>
      <c r="P2976" s="2">
        <v>445.4</v>
      </c>
    </row>
    <row r="2977" spans="1:16" ht="15.75" customHeight="1" x14ac:dyDescent="0.25">
      <c r="A2977" s="2" t="s">
        <v>106</v>
      </c>
      <c r="B2977" s="2" t="s">
        <v>81</v>
      </c>
      <c r="C2977" s="2" t="s">
        <v>82</v>
      </c>
      <c r="D2977" s="2" t="s">
        <v>364</v>
      </c>
      <c r="E2977" s="2" t="s">
        <v>513</v>
      </c>
      <c r="F2977" s="2" t="s">
        <v>40</v>
      </c>
      <c r="G2977" s="2" t="s">
        <v>675</v>
      </c>
      <c r="H2977" s="2" t="s">
        <v>372</v>
      </c>
      <c r="I2977" s="2">
        <v>57</v>
      </c>
      <c r="J2977" s="2">
        <v>0.82065217391304335</v>
      </c>
      <c r="K2977" s="2">
        <v>0.76649746192893398</v>
      </c>
      <c r="L2977" s="2">
        <v>0.88304093567251463</v>
      </c>
      <c r="M2977" s="2" t="s">
        <v>74</v>
      </c>
      <c r="N2977" s="2" t="s">
        <v>6510</v>
      </c>
      <c r="O2977" s="2" t="s">
        <v>6511</v>
      </c>
      <c r="P2977" s="2">
        <v>395.6</v>
      </c>
    </row>
    <row r="2978" spans="1:16" ht="15.75" customHeight="1" x14ac:dyDescent="0.25">
      <c r="A2978" s="2" t="s">
        <v>106</v>
      </c>
      <c r="B2978" s="2" t="s">
        <v>81</v>
      </c>
      <c r="C2978" s="2" t="s">
        <v>82</v>
      </c>
      <c r="D2978" s="2" t="s">
        <v>364</v>
      </c>
      <c r="E2978" s="2" t="s">
        <v>513</v>
      </c>
      <c r="F2978" s="2" t="s">
        <v>40</v>
      </c>
      <c r="G2978" s="2" t="s">
        <v>680</v>
      </c>
      <c r="H2978" s="2" t="s">
        <v>372</v>
      </c>
      <c r="I2978" s="2">
        <v>58</v>
      </c>
      <c r="J2978" s="2">
        <v>0.83195592286501396</v>
      </c>
      <c r="K2978" s="2">
        <v>0.78645833333333337</v>
      </c>
      <c r="L2978" s="2">
        <v>0.88304093567251463</v>
      </c>
      <c r="M2978" s="2" t="s">
        <v>74</v>
      </c>
      <c r="N2978" s="2" t="s">
        <v>6512</v>
      </c>
      <c r="O2978" s="2" t="s">
        <v>6513</v>
      </c>
      <c r="P2978" s="2">
        <v>495</v>
      </c>
    </row>
    <row r="2979" spans="1:16" ht="15.75" customHeight="1" x14ac:dyDescent="0.25">
      <c r="A2979" s="2" t="s">
        <v>106</v>
      </c>
      <c r="B2979" s="2" t="s">
        <v>81</v>
      </c>
      <c r="C2979" s="2" t="s">
        <v>82</v>
      </c>
      <c r="D2979" s="2" t="s">
        <v>364</v>
      </c>
      <c r="E2979" s="2" t="s">
        <v>513</v>
      </c>
      <c r="F2979" s="2" t="s">
        <v>40</v>
      </c>
      <c r="G2979" s="2" t="s">
        <v>685</v>
      </c>
      <c r="H2979" s="2" t="s">
        <v>372</v>
      </c>
      <c r="I2979" s="2">
        <v>59</v>
      </c>
      <c r="J2979" s="2">
        <v>0.83378746594005448</v>
      </c>
      <c r="K2979" s="2">
        <v>0.78061224489795922</v>
      </c>
      <c r="L2979" s="2">
        <v>0.89473684210526316</v>
      </c>
      <c r="M2979" s="2" t="s">
        <v>74</v>
      </c>
      <c r="N2979" s="2" t="s">
        <v>6514</v>
      </c>
      <c r="O2979" s="2" t="s">
        <v>6515</v>
      </c>
      <c r="P2979" s="2">
        <v>395.7</v>
      </c>
    </row>
    <row r="2980" spans="1:16" ht="15.75" customHeight="1" x14ac:dyDescent="0.25">
      <c r="A2980" s="2" t="s">
        <v>106</v>
      </c>
      <c r="B2980" s="2" t="s">
        <v>81</v>
      </c>
      <c r="C2980" s="2" t="s">
        <v>82</v>
      </c>
      <c r="D2980" s="2" t="s">
        <v>364</v>
      </c>
      <c r="E2980" s="2" t="s">
        <v>513</v>
      </c>
      <c r="F2980" s="2" t="s">
        <v>40</v>
      </c>
      <c r="G2980" s="2" t="s">
        <v>690</v>
      </c>
      <c r="H2980" s="2" t="s">
        <v>372</v>
      </c>
      <c r="I2980" s="2">
        <v>60</v>
      </c>
      <c r="J2980" s="2">
        <v>0.84679665738161547</v>
      </c>
      <c r="K2980" s="2">
        <v>0.80851063829787229</v>
      </c>
      <c r="L2980" s="2">
        <v>0.88888888888888884</v>
      </c>
      <c r="M2980" s="2" t="s">
        <v>74</v>
      </c>
      <c r="N2980" s="2" t="s">
        <v>6516</v>
      </c>
      <c r="O2980" s="2" t="s">
        <v>6517</v>
      </c>
      <c r="P2980" s="2">
        <v>627.29999999999995</v>
      </c>
    </row>
    <row r="2981" spans="1:16" ht="15.75" customHeight="1" x14ac:dyDescent="0.25">
      <c r="A2981" s="2" t="s">
        <v>106</v>
      </c>
      <c r="B2981" s="2" t="s">
        <v>81</v>
      </c>
      <c r="C2981" s="2" t="s">
        <v>82</v>
      </c>
      <c r="D2981" s="2" t="s">
        <v>364</v>
      </c>
      <c r="E2981" s="2" t="s">
        <v>513</v>
      </c>
      <c r="F2981" s="2" t="s">
        <v>40</v>
      </c>
      <c r="G2981" s="2" t="s">
        <v>695</v>
      </c>
      <c r="H2981" s="2" t="s">
        <v>372</v>
      </c>
      <c r="I2981" s="2">
        <v>61</v>
      </c>
      <c r="J2981" s="2">
        <v>0.84593837535014005</v>
      </c>
      <c r="K2981" s="2">
        <v>0.81182795698924726</v>
      </c>
      <c r="L2981" s="2">
        <v>0.88304093567251463</v>
      </c>
      <c r="M2981" s="2" t="s">
        <v>74</v>
      </c>
      <c r="N2981" s="2" t="s">
        <v>6518</v>
      </c>
      <c r="O2981" s="2" t="s">
        <v>6519</v>
      </c>
      <c r="P2981" s="2">
        <v>394.7</v>
      </c>
    </row>
    <row r="2982" spans="1:16" ht="15.75" customHeight="1" x14ac:dyDescent="0.25">
      <c r="A2982" s="2" t="s">
        <v>106</v>
      </c>
      <c r="B2982" s="2" t="s">
        <v>81</v>
      </c>
      <c r="C2982" s="2" t="s">
        <v>82</v>
      </c>
      <c r="D2982" s="2" t="s">
        <v>364</v>
      </c>
      <c r="E2982" s="2" t="s">
        <v>700</v>
      </c>
      <c r="F2982" s="2" t="s">
        <v>47</v>
      </c>
      <c r="G2982" s="2" t="s">
        <v>701</v>
      </c>
      <c r="H2982" s="2" t="s">
        <v>366</v>
      </c>
      <c r="I2982" s="2">
        <v>42</v>
      </c>
      <c r="J2982" s="2">
        <v>0.84501061571125269</v>
      </c>
      <c r="K2982" s="2">
        <v>0.81224489795918364</v>
      </c>
      <c r="L2982" s="2">
        <v>0.88053097345132747</v>
      </c>
      <c r="M2982" s="2" t="s">
        <v>74</v>
      </c>
      <c r="N2982" s="2" t="s">
        <v>6520</v>
      </c>
      <c r="O2982" s="2" t="s">
        <v>6521</v>
      </c>
      <c r="P2982" s="2">
        <v>401.2</v>
      </c>
    </row>
    <row r="2983" spans="1:16" ht="15.75" customHeight="1" x14ac:dyDescent="0.25">
      <c r="A2983" s="2" t="s">
        <v>106</v>
      </c>
      <c r="B2983" s="2" t="s">
        <v>81</v>
      </c>
      <c r="C2983" s="2" t="s">
        <v>82</v>
      </c>
      <c r="D2983" s="2" t="s">
        <v>364</v>
      </c>
      <c r="E2983" s="2" t="s">
        <v>700</v>
      </c>
      <c r="F2983" s="2" t="s">
        <v>47</v>
      </c>
      <c r="G2983" s="2" t="s">
        <v>706</v>
      </c>
      <c r="H2983" s="2" t="s">
        <v>366</v>
      </c>
      <c r="I2983" s="2">
        <v>43</v>
      </c>
      <c r="J2983" s="2">
        <v>0.86637931034482751</v>
      </c>
      <c r="K2983" s="2">
        <v>0.84453781512605042</v>
      </c>
      <c r="L2983" s="2">
        <v>0.88938053097345138</v>
      </c>
      <c r="M2983" s="2" t="s">
        <v>74</v>
      </c>
      <c r="N2983" s="2" t="s">
        <v>6522</v>
      </c>
      <c r="O2983" s="2" t="s">
        <v>6523</v>
      </c>
      <c r="P2983" s="2">
        <v>609</v>
      </c>
    </row>
    <row r="2984" spans="1:16" ht="15.75" customHeight="1" x14ac:dyDescent="0.25">
      <c r="A2984" s="2" t="s">
        <v>106</v>
      </c>
      <c r="B2984" s="2" t="s">
        <v>81</v>
      </c>
      <c r="C2984" s="2" t="s">
        <v>82</v>
      </c>
      <c r="D2984" s="2" t="s">
        <v>364</v>
      </c>
      <c r="E2984" s="2" t="s">
        <v>700</v>
      </c>
      <c r="F2984" s="2" t="s">
        <v>47</v>
      </c>
      <c r="G2984" s="2" t="s">
        <v>711</v>
      </c>
      <c r="H2984" s="2" t="s">
        <v>366</v>
      </c>
      <c r="I2984" s="2">
        <v>44</v>
      </c>
      <c r="J2984" s="2">
        <v>0.84796573875803005</v>
      </c>
      <c r="K2984" s="2">
        <v>0.82157676348547715</v>
      </c>
      <c r="L2984" s="2">
        <v>0.87610619469026552</v>
      </c>
      <c r="M2984" s="2" t="s">
        <v>74</v>
      </c>
      <c r="N2984" s="2" t="s">
        <v>6524</v>
      </c>
      <c r="O2984" s="2" t="s">
        <v>6525</v>
      </c>
      <c r="P2984" s="2">
        <v>488.9</v>
      </c>
    </row>
    <row r="2985" spans="1:16" ht="15.75" customHeight="1" x14ac:dyDescent="0.25">
      <c r="A2985" s="2" t="s">
        <v>106</v>
      </c>
      <c r="B2985" s="2" t="s">
        <v>81</v>
      </c>
      <c r="C2985" s="2" t="s">
        <v>82</v>
      </c>
      <c r="D2985" s="2" t="s">
        <v>364</v>
      </c>
      <c r="E2985" s="2" t="s">
        <v>700</v>
      </c>
      <c r="F2985" s="2" t="s">
        <v>47</v>
      </c>
      <c r="G2985" s="2" t="s">
        <v>716</v>
      </c>
      <c r="H2985" s="2" t="s">
        <v>366</v>
      </c>
      <c r="I2985" s="2">
        <v>45</v>
      </c>
      <c r="J2985" s="2">
        <v>0.85042735042735051</v>
      </c>
      <c r="K2985" s="2">
        <v>0.8223140495867769</v>
      </c>
      <c r="L2985" s="2">
        <v>0.88053097345132747</v>
      </c>
      <c r="M2985" s="2" t="s">
        <v>74</v>
      </c>
      <c r="N2985" s="2" t="s">
        <v>6526</v>
      </c>
      <c r="O2985" s="2" t="s">
        <v>6527</v>
      </c>
      <c r="P2985" s="2">
        <v>401.2</v>
      </c>
    </row>
    <row r="2986" spans="1:16" ht="15.75" customHeight="1" x14ac:dyDescent="0.25">
      <c r="A2986" s="2" t="s">
        <v>106</v>
      </c>
      <c r="B2986" s="2" t="s">
        <v>81</v>
      </c>
      <c r="C2986" s="2" t="s">
        <v>82</v>
      </c>
      <c r="D2986" s="2" t="s">
        <v>364</v>
      </c>
      <c r="E2986" s="2" t="s">
        <v>700</v>
      </c>
      <c r="F2986" s="2" t="s">
        <v>47</v>
      </c>
      <c r="G2986" s="2" t="s">
        <v>721</v>
      </c>
      <c r="H2986" s="2" t="s">
        <v>366</v>
      </c>
      <c r="I2986" s="2">
        <v>46</v>
      </c>
      <c r="J2986" s="2">
        <v>0.84188034188034189</v>
      </c>
      <c r="K2986" s="2">
        <v>0.81404958677685946</v>
      </c>
      <c r="L2986" s="2">
        <v>0.87168141592920356</v>
      </c>
      <c r="M2986" s="2" t="s">
        <v>74</v>
      </c>
      <c r="N2986" s="2" t="s">
        <v>6528</v>
      </c>
      <c r="O2986" s="2" t="s">
        <v>6529</v>
      </c>
      <c r="P2986" s="2">
        <v>444.6</v>
      </c>
    </row>
    <row r="2987" spans="1:16" ht="15.75" customHeight="1" x14ac:dyDescent="0.25">
      <c r="A2987" s="2" t="s">
        <v>106</v>
      </c>
      <c r="B2987" s="2" t="s">
        <v>81</v>
      </c>
      <c r="C2987" s="2" t="s">
        <v>82</v>
      </c>
      <c r="D2987" s="2" t="s">
        <v>364</v>
      </c>
      <c r="E2987" s="2" t="s">
        <v>700</v>
      </c>
      <c r="F2987" s="2" t="s">
        <v>47</v>
      </c>
      <c r="G2987" s="2" t="s">
        <v>726</v>
      </c>
      <c r="H2987" s="2" t="s">
        <v>366</v>
      </c>
      <c r="I2987" s="2">
        <v>47</v>
      </c>
      <c r="J2987" s="2">
        <v>0.84978540772532196</v>
      </c>
      <c r="K2987" s="2">
        <v>0.82499999999999996</v>
      </c>
      <c r="L2987" s="2">
        <v>0.87610619469026552</v>
      </c>
      <c r="M2987" s="2" t="s">
        <v>74</v>
      </c>
      <c r="N2987" s="2" t="s">
        <v>6530</v>
      </c>
      <c r="O2987" s="2" t="s">
        <v>6531</v>
      </c>
      <c r="P2987" s="2">
        <v>396</v>
      </c>
    </row>
    <row r="2988" spans="1:16" ht="15.75" customHeight="1" x14ac:dyDescent="0.25">
      <c r="A2988" s="2" t="s">
        <v>106</v>
      </c>
      <c r="B2988" s="2" t="s">
        <v>81</v>
      </c>
      <c r="C2988" s="2" t="s">
        <v>82</v>
      </c>
      <c r="D2988" s="2" t="s">
        <v>364</v>
      </c>
      <c r="E2988" s="2" t="s">
        <v>700</v>
      </c>
      <c r="F2988" s="2" t="s">
        <v>47</v>
      </c>
      <c r="G2988" s="2" t="s">
        <v>731</v>
      </c>
      <c r="H2988" s="2" t="s">
        <v>366</v>
      </c>
      <c r="I2988" s="2">
        <v>48</v>
      </c>
      <c r="J2988" s="2">
        <v>0.85897435897435903</v>
      </c>
      <c r="K2988" s="2">
        <v>0.83057851239669422</v>
      </c>
      <c r="L2988" s="2">
        <v>0.88938053097345138</v>
      </c>
      <c r="M2988" s="2" t="s">
        <v>74</v>
      </c>
      <c r="N2988" s="2" t="s">
        <v>6532</v>
      </c>
      <c r="O2988" s="2" t="s">
        <v>6533</v>
      </c>
      <c r="P2988" s="2">
        <v>581</v>
      </c>
    </row>
    <row r="2989" spans="1:16" ht="15.75" customHeight="1" x14ac:dyDescent="0.25">
      <c r="A2989" s="2" t="s">
        <v>106</v>
      </c>
      <c r="B2989" s="2" t="s">
        <v>81</v>
      </c>
      <c r="C2989" s="2" t="s">
        <v>82</v>
      </c>
      <c r="D2989" s="2" t="s">
        <v>364</v>
      </c>
      <c r="E2989" s="2" t="s">
        <v>700</v>
      </c>
      <c r="F2989" s="2" t="s">
        <v>47</v>
      </c>
      <c r="G2989" s="2" t="s">
        <v>736</v>
      </c>
      <c r="H2989" s="2" t="s">
        <v>366</v>
      </c>
      <c r="I2989" s="2">
        <v>49</v>
      </c>
      <c r="J2989" s="2">
        <v>0.86825053995680346</v>
      </c>
      <c r="K2989" s="2">
        <v>0.84810126582278478</v>
      </c>
      <c r="L2989" s="2">
        <v>0.88938053097345138</v>
      </c>
      <c r="M2989" s="2" t="s">
        <v>74</v>
      </c>
      <c r="N2989" s="2" t="s">
        <v>6534</v>
      </c>
      <c r="O2989" s="2" t="s">
        <v>6535</v>
      </c>
      <c r="P2989" s="2">
        <v>442</v>
      </c>
    </row>
    <row r="2990" spans="1:16" ht="15.75" customHeight="1" x14ac:dyDescent="0.25">
      <c r="A2990" s="2" t="s">
        <v>106</v>
      </c>
      <c r="B2990" s="2" t="s">
        <v>81</v>
      </c>
      <c r="C2990" s="2" t="s">
        <v>82</v>
      </c>
      <c r="D2990" s="2" t="s">
        <v>364</v>
      </c>
      <c r="E2990" s="2" t="s">
        <v>700</v>
      </c>
      <c r="F2990" s="2" t="s">
        <v>47</v>
      </c>
      <c r="G2990" s="2" t="s">
        <v>741</v>
      </c>
      <c r="H2990" s="2" t="s">
        <v>366</v>
      </c>
      <c r="I2990" s="2">
        <v>50</v>
      </c>
      <c r="J2990" s="2">
        <v>0.84796573875803005</v>
      </c>
      <c r="K2990" s="2">
        <v>0.82157676348547715</v>
      </c>
      <c r="L2990" s="2">
        <v>0.87610619469026552</v>
      </c>
      <c r="M2990" s="2" t="s">
        <v>74</v>
      </c>
      <c r="N2990" s="2" t="s">
        <v>6536</v>
      </c>
      <c r="O2990" s="2" t="s">
        <v>6537</v>
      </c>
      <c r="P2990" s="2">
        <v>630.6</v>
      </c>
    </row>
    <row r="2991" spans="1:16" ht="15.75" customHeight="1" x14ac:dyDescent="0.25">
      <c r="A2991" s="2" t="s">
        <v>106</v>
      </c>
      <c r="B2991" s="2" t="s">
        <v>81</v>
      </c>
      <c r="C2991" s="2" t="s">
        <v>82</v>
      </c>
      <c r="D2991" s="2" t="s">
        <v>364</v>
      </c>
      <c r="E2991" s="2" t="s">
        <v>700</v>
      </c>
      <c r="F2991" s="2" t="s">
        <v>47</v>
      </c>
      <c r="G2991" s="2" t="s">
        <v>746</v>
      </c>
      <c r="H2991" s="2" t="s">
        <v>366</v>
      </c>
      <c r="I2991" s="2">
        <v>51</v>
      </c>
      <c r="J2991" s="2">
        <v>0.84051724137931028</v>
      </c>
      <c r="K2991" s="2">
        <v>0.81932773109243695</v>
      </c>
      <c r="L2991" s="2">
        <v>0.86283185840707965</v>
      </c>
      <c r="M2991" s="2" t="s">
        <v>74</v>
      </c>
      <c r="N2991" s="2" t="s">
        <v>6538</v>
      </c>
      <c r="O2991" s="2" t="s">
        <v>6539</v>
      </c>
      <c r="P2991" s="2">
        <v>498.8</v>
      </c>
    </row>
    <row r="2992" spans="1:16" ht="15.75" customHeight="1" x14ac:dyDescent="0.25">
      <c r="A2992" s="2" t="s">
        <v>106</v>
      </c>
      <c r="B2992" s="2" t="s">
        <v>81</v>
      </c>
      <c r="C2992" s="2" t="s">
        <v>82</v>
      </c>
      <c r="D2992" s="2" t="s">
        <v>364</v>
      </c>
      <c r="E2992" s="2" t="s">
        <v>700</v>
      </c>
      <c r="F2992" s="2" t="s">
        <v>47</v>
      </c>
      <c r="G2992" s="2" t="s">
        <v>751</v>
      </c>
      <c r="H2992" s="2" t="s">
        <v>366</v>
      </c>
      <c r="I2992" s="2">
        <v>52</v>
      </c>
      <c r="J2992" s="2">
        <v>0.85775862068965525</v>
      </c>
      <c r="K2992" s="2">
        <v>0.83613445378151263</v>
      </c>
      <c r="L2992" s="2">
        <v>0.88053097345132747</v>
      </c>
      <c r="M2992" s="2" t="s">
        <v>74</v>
      </c>
      <c r="N2992" s="2" t="s">
        <v>6540</v>
      </c>
      <c r="O2992" s="2" t="s">
        <v>6541</v>
      </c>
      <c r="P2992" s="2">
        <v>444.9</v>
      </c>
    </row>
    <row r="2993" spans="1:16" ht="15.75" customHeight="1" x14ac:dyDescent="0.25">
      <c r="A2993" s="2" t="s">
        <v>106</v>
      </c>
      <c r="B2993" s="2" t="s">
        <v>81</v>
      </c>
      <c r="C2993" s="2" t="s">
        <v>82</v>
      </c>
      <c r="D2993" s="2" t="s">
        <v>364</v>
      </c>
      <c r="E2993" s="2" t="s">
        <v>700</v>
      </c>
      <c r="F2993" s="2" t="s">
        <v>47</v>
      </c>
      <c r="G2993" s="2" t="s">
        <v>756</v>
      </c>
      <c r="H2993" s="2" t="s">
        <v>366</v>
      </c>
      <c r="I2993" s="2">
        <v>53</v>
      </c>
      <c r="J2993" s="2">
        <v>0.86521739130434783</v>
      </c>
      <c r="K2993" s="2">
        <v>0.8504273504273504</v>
      </c>
      <c r="L2993" s="2">
        <v>0.88053097345132747</v>
      </c>
      <c r="M2993" s="2" t="s">
        <v>74</v>
      </c>
      <c r="N2993" s="2" t="s">
        <v>6542</v>
      </c>
      <c r="O2993" s="2" t="s">
        <v>6543</v>
      </c>
      <c r="P2993" s="2">
        <v>545.9</v>
      </c>
    </row>
    <row r="2994" spans="1:16" ht="15.75" customHeight="1" x14ac:dyDescent="0.25">
      <c r="A2994" s="2" t="s">
        <v>106</v>
      </c>
      <c r="B2994" s="2" t="s">
        <v>81</v>
      </c>
      <c r="C2994" s="2" t="s">
        <v>82</v>
      </c>
      <c r="D2994" s="2" t="s">
        <v>364</v>
      </c>
      <c r="E2994" s="2" t="s">
        <v>700</v>
      </c>
      <c r="F2994" s="2" t="s">
        <v>47</v>
      </c>
      <c r="G2994" s="2" t="s">
        <v>761</v>
      </c>
      <c r="H2994" s="2" t="s">
        <v>366</v>
      </c>
      <c r="I2994" s="2">
        <v>54</v>
      </c>
      <c r="J2994" s="2">
        <v>0.83404255319148934</v>
      </c>
      <c r="K2994" s="2">
        <v>0.80327868852459017</v>
      </c>
      <c r="L2994" s="2">
        <v>0.86725663716814161</v>
      </c>
      <c r="M2994" s="2" t="s">
        <v>74</v>
      </c>
      <c r="N2994" s="2" t="s">
        <v>6544</v>
      </c>
      <c r="O2994" s="2" t="s">
        <v>6545</v>
      </c>
      <c r="P2994" s="2">
        <v>445.6</v>
      </c>
    </row>
    <row r="2995" spans="1:16" ht="15.75" customHeight="1" x14ac:dyDescent="0.25">
      <c r="A2995" s="2" t="s">
        <v>106</v>
      </c>
      <c r="B2995" s="2" t="s">
        <v>81</v>
      </c>
      <c r="C2995" s="2" t="s">
        <v>82</v>
      </c>
      <c r="D2995" s="2" t="s">
        <v>364</v>
      </c>
      <c r="E2995" s="2" t="s">
        <v>700</v>
      </c>
      <c r="F2995" s="2" t="s">
        <v>47</v>
      </c>
      <c r="G2995" s="2" t="s">
        <v>766</v>
      </c>
      <c r="H2995" s="2" t="s">
        <v>366</v>
      </c>
      <c r="I2995" s="2">
        <v>55</v>
      </c>
      <c r="J2995" s="2">
        <v>0.85961123110151183</v>
      </c>
      <c r="K2995" s="2">
        <v>0.83966244725738393</v>
      </c>
      <c r="L2995" s="2">
        <v>0.88053097345132747</v>
      </c>
      <c r="M2995" s="2" t="s">
        <v>74</v>
      </c>
      <c r="N2995" s="2" t="s">
        <v>6546</v>
      </c>
      <c r="O2995" s="2" t="s">
        <v>6547</v>
      </c>
      <c r="P2995" s="2">
        <v>621.5</v>
      </c>
    </row>
    <row r="2996" spans="1:16" ht="15.75" customHeight="1" x14ac:dyDescent="0.25">
      <c r="A2996" s="2" t="s">
        <v>106</v>
      </c>
      <c r="B2996" s="2" t="s">
        <v>81</v>
      </c>
      <c r="C2996" s="2" t="s">
        <v>82</v>
      </c>
      <c r="D2996" s="2" t="s">
        <v>364</v>
      </c>
      <c r="E2996" s="2" t="s">
        <v>700</v>
      </c>
      <c r="F2996" s="2" t="s">
        <v>47</v>
      </c>
      <c r="G2996" s="2" t="s">
        <v>771</v>
      </c>
      <c r="H2996" s="2" t="s">
        <v>366</v>
      </c>
      <c r="I2996" s="2">
        <v>56</v>
      </c>
      <c r="J2996" s="2">
        <v>0.86881720430107523</v>
      </c>
      <c r="K2996" s="2">
        <v>0.84518828451882844</v>
      </c>
      <c r="L2996" s="2">
        <v>0.89380530973451322</v>
      </c>
      <c r="M2996" s="2" t="s">
        <v>74</v>
      </c>
      <c r="N2996" s="2" t="s">
        <v>6548</v>
      </c>
      <c r="O2996" s="2" t="s">
        <v>6549</v>
      </c>
      <c r="P2996" s="2">
        <v>400.6</v>
      </c>
    </row>
    <row r="2997" spans="1:16" ht="15.75" customHeight="1" x14ac:dyDescent="0.25">
      <c r="A2997" s="2" t="s">
        <v>106</v>
      </c>
      <c r="B2997" s="2" t="s">
        <v>81</v>
      </c>
      <c r="C2997" s="2" t="s">
        <v>82</v>
      </c>
      <c r="D2997" s="2" t="s">
        <v>364</v>
      </c>
      <c r="E2997" s="2" t="s">
        <v>700</v>
      </c>
      <c r="F2997" s="2" t="s">
        <v>47</v>
      </c>
      <c r="G2997" s="2" t="s">
        <v>776</v>
      </c>
      <c r="H2997" s="2" t="s">
        <v>366</v>
      </c>
      <c r="I2997" s="2">
        <v>57</v>
      </c>
      <c r="J2997" s="2">
        <v>0.84549356223175953</v>
      </c>
      <c r="K2997" s="2">
        <v>0.8208333333333333</v>
      </c>
      <c r="L2997" s="2">
        <v>0.87168141592920356</v>
      </c>
      <c r="M2997" s="2" t="s">
        <v>74</v>
      </c>
      <c r="N2997" s="2" t="s">
        <v>6550</v>
      </c>
      <c r="O2997" s="2" t="s">
        <v>6551</v>
      </c>
      <c r="P2997" s="2">
        <v>583.4</v>
      </c>
    </row>
    <row r="2998" spans="1:16" ht="15.75" customHeight="1" x14ac:dyDescent="0.25">
      <c r="A2998" s="2" t="s">
        <v>106</v>
      </c>
      <c r="B2998" s="2" t="s">
        <v>81</v>
      </c>
      <c r="C2998" s="2" t="s">
        <v>82</v>
      </c>
      <c r="D2998" s="2" t="s">
        <v>364</v>
      </c>
      <c r="E2998" s="2" t="s">
        <v>700</v>
      </c>
      <c r="F2998" s="2" t="s">
        <v>47</v>
      </c>
      <c r="G2998" s="2" t="s">
        <v>781</v>
      </c>
      <c r="H2998" s="2" t="s">
        <v>366</v>
      </c>
      <c r="I2998" s="2">
        <v>58</v>
      </c>
      <c r="J2998" s="2">
        <v>0.85407725321888417</v>
      </c>
      <c r="K2998" s="2">
        <v>0.82916666666666672</v>
      </c>
      <c r="L2998" s="2">
        <v>0.88053097345132747</v>
      </c>
      <c r="M2998" s="2" t="s">
        <v>74</v>
      </c>
      <c r="N2998" s="2" t="s">
        <v>6552</v>
      </c>
      <c r="O2998" s="2" t="s">
        <v>6553</v>
      </c>
      <c r="P2998" s="2">
        <v>501</v>
      </c>
    </row>
    <row r="2999" spans="1:16" ht="15.75" customHeight="1" x14ac:dyDescent="0.25">
      <c r="A2999" s="2" t="s">
        <v>106</v>
      </c>
      <c r="B2999" s="2" t="s">
        <v>81</v>
      </c>
      <c r="C2999" s="2" t="s">
        <v>82</v>
      </c>
      <c r="D2999" s="2" t="s">
        <v>364</v>
      </c>
      <c r="E2999" s="2" t="s">
        <v>700</v>
      </c>
      <c r="F2999" s="2" t="s">
        <v>47</v>
      </c>
      <c r="G2999" s="2" t="s">
        <v>786</v>
      </c>
      <c r="H2999" s="2" t="s">
        <v>366</v>
      </c>
      <c r="I2999" s="2">
        <v>59</v>
      </c>
      <c r="J2999" s="2">
        <v>0.85281385281385291</v>
      </c>
      <c r="K2999" s="2">
        <v>0.8347457627118644</v>
      </c>
      <c r="L2999" s="2">
        <v>0.87168141592920356</v>
      </c>
      <c r="M2999" s="2" t="s">
        <v>74</v>
      </c>
      <c r="N2999" s="2" t="s">
        <v>6554</v>
      </c>
      <c r="O2999" s="2" t="s">
        <v>6555</v>
      </c>
      <c r="P2999" s="2">
        <v>629.6</v>
      </c>
    </row>
    <row r="3000" spans="1:16" ht="15.75" customHeight="1" x14ac:dyDescent="0.25">
      <c r="A3000" s="2" t="s">
        <v>106</v>
      </c>
      <c r="B3000" s="2" t="s">
        <v>81</v>
      </c>
      <c r="C3000" s="2" t="s">
        <v>82</v>
      </c>
      <c r="D3000" s="2" t="s">
        <v>364</v>
      </c>
      <c r="E3000" s="2" t="s">
        <v>700</v>
      </c>
      <c r="F3000" s="2" t="s">
        <v>47</v>
      </c>
      <c r="G3000" s="2" t="s">
        <v>791</v>
      </c>
      <c r="H3000" s="2" t="s">
        <v>366</v>
      </c>
      <c r="I3000" s="2">
        <v>60</v>
      </c>
      <c r="J3000" s="2">
        <v>0.87635574837310193</v>
      </c>
      <c r="K3000" s="2">
        <v>0.8595744680851064</v>
      </c>
      <c r="L3000" s="2">
        <v>0.89380530973451322</v>
      </c>
      <c r="M3000" s="2" t="s">
        <v>74</v>
      </c>
      <c r="N3000" s="2" t="s">
        <v>6556</v>
      </c>
      <c r="O3000" s="2" t="s">
        <v>6557</v>
      </c>
      <c r="P3000" s="2">
        <v>620.20000000000005</v>
      </c>
    </row>
    <row r="3001" spans="1:16" ht="15.75" customHeight="1" x14ac:dyDescent="0.25">
      <c r="A3001" s="2" t="s">
        <v>106</v>
      </c>
      <c r="B3001" s="2" t="s">
        <v>81</v>
      </c>
      <c r="C3001" s="2" t="s">
        <v>82</v>
      </c>
      <c r="D3001" s="2" t="s">
        <v>364</v>
      </c>
      <c r="E3001" s="2" t="s">
        <v>700</v>
      </c>
      <c r="F3001" s="2" t="s">
        <v>47</v>
      </c>
      <c r="G3001" s="2" t="s">
        <v>796</v>
      </c>
      <c r="H3001" s="2" t="s">
        <v>366</v>
      </c>
      <c r="I3001" s="2">
        <v>61</v>
      </c>
      <c r="J3001" s="2">
        <v>0.87826086956521743</v>
      </c>
      <c r="K3001" s="2">
        <v>0.86324786324786329</v>
      </c>
      <c r="L3001" s="2">
        <v>0.89380530973451322</v>
      </c>
      <c r="M3001" s="2" t="s">
        <v>74</v>
      </c>
      <c r="N3001" s="2" t="s">
        <v>6558</v>
      </c>
      <c r="O3001" s="2" t="s">
        <v>6559</v>
      </c>
      <c r="P3001" s="2">
        <v>586.9</v>
      </c>
    </row>
    <row r="3002" spans="1:16" ht="15.75" customHeight="1" x14ac:dyDescent="0.25">
      <c r="A3002" s="2" t="s">
        <v>106</v>
      </c>
      <c r="B3002" s="2" t="s">
        <v>88</v>
      </c>
      <c r="C3002" s="2" t="s">
        <v>90</v>
      </c>
      <c r="D3002" s="2" t="s">
        <v>55</v>
      </c>
      <c r="E3002" s="2" t="s">
        <v>57</v>
      </c>
      <c r="F3002" s="2" t="s">
        <v>32</v>
      </c>
      <c r="G3002" s="2" t="s">
        <v>59</v>
      </c>
      <c r="H3002" s="2" t="s">
        <v>61</v>
      </c>
      <c r="I3002" s="2">
        <v>42</v>
      </c>
      <c r="J3002" s="2">
        <v>0.8</v>
      </c>
      <c r="M3002" s="2" t="s">
        <v>65</v>
      </c>
      <c r="N3002" s="2" t="s">
        <v>6560</v>
      </c>
      <c r="O3002" s="2" t="s">
        <v>6561</v>
      </c>
      <c r="P3002" s="2">
        <v>0.5</v>
      </c>
    </row>
    <row r="3003" spans="1:16" ht="15.75" customHeight="1" x14ac:dyDescent="0.25">
      <c r="A3003" s="2" t="s">
        <v>106</v>
      </c>
      <c r="B3003" s="2" t="s">
        <v>88</v>
      </c>
      <c r="C3003" s="2" t="s">
        <v>90</v>
      </c>
      <c r="D3003" s="2" t="s">
        <v>55</v>
      </c>
      <c r="E3003" s="2" t="s">
        <v>57</v>
      </c>
      <c r="F3003" s="2" t="s">
        <v>32</v>
      </c>
      <c r="G3003" s="2" t="s">
        <v>71</v>
      </c>
      <c r="H3003" s="2" t="s">
        <v>61</v>
      </c>
      <c r="I3003" s="2">
        <v>43</v>
      </c>
      <c r="J3003" s="2">
        <v>0.78891257995735609</v>
      </c>
      <c r="M3003" s="2" t="s">
        <v>65</v>
      </c>
      <c r="N3003" s="2" t="s">
        <v>6562</v>
      </c>
      <c r="O3003" s="2" t="s">
        <v>6563</v>
      </c>
      <c r="P3003" s="2">
        <v>0.4</v>
      </c>
    </row>
    <row r="3004" spans="1:16" ht="15.75" customHeight="1" x14ac:dyDescent="0.25">
      <c r="A3004" s="2" t="s">
        <v>106</v>
      </c>
      <c r="B3004" s="2" t="s">
        <v>88</v>
      </c>
      <c r="C3004" s="2" t="s">
        <v>90</v>
      </c>
      <c r="D3004" s="2" t="s">
        <v>55</v>
      </c>
      <c r="E3004" s="2" t="s">
        <v>57</v>
      </c>
      <c r="F3004" s="2" t="s">
        <v>32</v>
      </c>
      <c r="G3004" s="2" t="s">
        <v>79</v>
      </c>
      <c r="H3004" s="2" t="s">
        <v>61</v>
      </c>
      <c r="I3004" s="2">
        <v>44</v>
      </c>
      <c r="J3004" s="2">
        <v>0.78448275862068972</v>
      </c>
      <c r="M3004" s="2" t="s">
        <v>65</v>
      </c>
      <c r="N3004" s="2" t="s">
        <v>6564</v>
      </c>
      <c r="O3004" s="2" t="s">
        <v>6565</v>
      </c>
      <c r="P3004" s="2">
        <v>0.2</v>
      </c>
    </row>
    <row r="3005" spans="1:16" ht="15.75" customHeight="1" x14ac:dyDescent="0.25">
      <c r="A3005" s="2" t="s">
        <v>106</v>
      </c>
      <c r="B3005" s="2" t="s">
        <v>88</v>
      </c>
      <c r="C3005" s="2" t="s">
        <v>90</v>
      </c>
      <c r="D3005" s="2" t="s">
        <v>55</v>
      </c>
      <c r="E3005" s="2" t="s">
        <v>57</v>
      </c>
      <c r="F3005" s="2" t="s">
        <v>32</v>
      </c>
      <c r="G3005" s="2" t="s">
        <v>86</v>
      </c>
      <c r="H3005" s="2" t="s">
        <v>61</v>
      </c>
      <c r="I3005" s="2">
        <v>45</v>
      </c>
      <c r="J3005" s="2">
        <v>0.55976676384839641</v>
      </c>
      <c r="M3005" s="2" t="s">
        <v>65</v>
      </c>
      <c r="N3005" s="2" t="s">
        <v>6566</v>
      </c>
      <c r="O3005" s="2" t="s">
        <v>6567</v>
      </c>
      <c r="P3005" s="2">
        <v>0.4</v>
      </c>
    </row>
    <row r="3006" spans="1:16" ht="15.75" customHeight="1" x14ac:dyDescent="0.25">
      <c r="A3006" s="2" t="s">
        <v>106</v>
      </c>
      <c r="B3006" s="2" t="s">
        <v>88</v>
      </c>
      <c r="C3006" s="2" t="s">
        <v>90</v>
      </c>
      <c r="D3006" s="2" t="s">
        <v>55</v>
      </c>
      <c r="E3006" s="2" t="s">
        <v>57</v>
      </c>
      <c r="F3006" s="2" t="s">
        <v>32</v>
      </c>
      <c r="G3006" s="2" t="s">
        <v>93</v>
      </c>
      <c r="H3006" s="2" t="s">
        <v>61</v>
      </c>
      <c r="I3006" s="2">
        <v>46</v>
      </c>
      <c r="J3006" s="2">
        <v>0.80430107526881711</v>
      </c>
      <c r="M3006" s="2" t="s">
        <v>65</v>
      </c>
      <c r="N3006" s="2" t="s">
        <v>6568</v>
      </c>
      <c r="O3006" s="2" t="s">
        <v>6569</v>
      </c>
      <c r="P3006" s="2">
        <v>0.3</v>
      </c>
    </row>
    <row r="3007" spans="1:16" ht="15.75" customHeight="1" x14ac:dyDescent="0.25">
      <c r="A3007" s="2" t="s">
        <v>106</v>
      </c>
      <c r="B3007" s="2" t="s">
        <v>88</v>
      </c>
      <c r="C3007" s="2" t="s">
        <v>90</v>
      </c>
      <c r="D3007" s="2" t="s">
        <v>55</v>
      </c>
      <c r="E3007" s="2" t="s">
        <v>57</v>
      </c>
      <c r="F3007" s="2" t="s">
        <v>32</v>
      </c>
      <c r="G3007" s="2" t="s">
        <v>100</v>
      </c>
      <c r="H3007" s="2" t="s">
        <v>61</v>
      </c>
      <c r="I3007" s="2">
        <v>47</v>
      </c>
      <c r="J3007" s="2">
        <v>0.78646934460887941</v>
      </c>
      <c r="M3007" s="2" t="s">
        <v>65</v>
      </c>
      <c r="N3007" s="2" t="s">
        <v>6570</v>
      </c>
      <c r="O3007" s="2" t="s">
        <v>6571</v>
      </c>
      <c r="P3007" s="2">
        <v>0.4</v>
      </c>
    </row>
    <row r="3008" spans="1:16" ht="15.75" customHeight="1" x14ac:dyDescent="0.25">
      <c r="A3008" s="2" t="s">
        <v>106</v>
      </c>
      <c r="B3008" s="2" t="s">
        <v>88</v>
      </c>
      <c r="C3008" s="2" t="s">
        <v>90</v>
      </c>
      <c r="D3008" s="2" t="s">
        <v>55</v>
      </c>
      <c r="E3008" s="2" t="s">
        <v>57</v>
      </c>
      <c r="F3008" s="2" t="s">
        <v>32</v>
      </c>
      <c r="G3008" s="2" t="s">
        <v>108</v>
      </c>
      <c r="H3008" s="2" t="s">
        <v>61</v>
      </c>
      <c r="I3008" s="2">
        <v>48</v>
      </c>
      <c r="J3008" s="2">
        <v>0.78372591006423986</v>
      </c>
      <c r="M3008" s="2" t="s">
        <v>65</v>
      </c>
      <c r="N3008" s="2" t="s">
        <v>6572</v>
      </c>
      <c r="O3008" s="2" t="s">
        <v>6573</v>
      </c>
      <c r="P3008" s="2">
        <v>0.4</v>
      </c>
    </row>
    <row r="3009" spans="1:16" ht="15.75" customHeight="1" x14ac:dyDescent="0.25">
      <c r="A3009" s="2" t="s">
        <v>106</v>
      </c>
      <c r="B3009" s="2" t="s">
        <v>88</v>
      </c>
      <c r="C3009" s="2" t="s">
        <v>90</v>
      </c>
      <c r="D3009" s="2" t="s">
        <v>55</v>
      </c>
      <c r="E3009" s="2" t="s">
        <v>57</v>
      </c>
      <c r="F3009" s="2" t="s">
        <v>32</v>
      </c>
      <c r="G3009" s="2" t="s">
        <v>113</v>
      </c>
      <c r="H3009" s="2" t="s">
        <v>61</v>
      </c>
      <c r="I3009" s="2">
        <v>49</v>
      </c>
      <c r="J3009" s="2">
        <v>0.55214723926380371</v>
      </c>
      <c r="M3009" s="2" t="s">
        <v>65</v>
      </c>
      <c r="N3009" s="2" t="s">
        <v>6574</v>
      </c>
      <c r="O3009" s="2" t="s">
        <v>6575</v>
      </c>
      <c r="P3009" s="2">
        <v>0.3</v>
      </c>
    </row>
    <row r="3010" spans="1:16" ht="15.75" customHeight="1" x14ac:dyDescent="0.25">
      <c r="A3010" s="2" t="s">
        <v>106</v>
      </c>
      <c r="B3010" s="2" t="s">
        <v>88</v>
      </c>
      <c r="C3010" s="2" t="s">
        <v>90</v>
      </c>
      <c r="D3010" s="2" t="s">
        <v>55</v>
      </c>
      <c r="E3010" s="2" t="s">
        <v>57</v>
      </c>
      <c r="F3010" s="2" t="s">
        <v>32</v>
      </c>
      <c r="G3010" s="2" t="s">
        <v>118</v>
      </c>
      <c r="H3010" s="2" t="s">
        <v>61</v>
      </c>
      <c r="I3010" s="2">
        <v>50</v>
      </c>
      <c r="J3010" s="2">
        <v>0.78464818763326227</v>
      </c>
      <c r="M3010" s="2" t="s">
        <v>65</v>
      </c>
      <c r="N3010" s="2" t="s">
        <v>6576</v>
      </c>
      <c r="O3010" s="2" t="s">
        <v>6577</v>
      </c>
      <c r="P3010" s="2">
        <v>0.3</v>
      </c>
    </row>
    <row r="3011" spans="1:16" ht="15.75" customHeight="1" x14ac:dyDescent="0.25">
      <c r="A3011" s="2" t="s">
        <v>106</v>
      </c>
      <c r="B3011" s="2" t="s">
        <v>88</v>
      </c>
      <c r="C3011" s="2" t="s">
        <v>90</v>
      </c>
      <c r="D3011" s="2" t="s">
        <v>55</v>
      </c>
      <c r="E3011" s="2" t="s">
        <v>57</v>
      </c>
      <c r="F3011" s="2" t="s">
        <v>32</v>
      </c>
      <c r="G3011" s="2" t="s">
        <v>123</v>
      </c>
      <c r="H3011" s="2" t="s">
        <v>61</v>
      </c>
      <c r="I3011" s="2">
        <v>51</v>
      </c>
      <c r="J3011" s="2">
        <v>0.78131634819532914</v>
      </c>
      <c r="M3011" s="2" t="s">
        <v>65</v>
      </c>
      <c r="N3011" s="2" t="s">
        <v>6578</v>
      </c>
      <c r="O3011" s="2" t="s">
        <v>6579</v>
      </c>
      <c r="P3011" s="2">
        <v>0.2</v>
      </c>
    </row>
    <row r="3012" spans="1:16" ht="15.75" customHeight="1" x14ac:dyDescent="0.25">
      <c r="A3012" s="2" t="s">
        <v>106</v>
      </c>
      <c r="B3012" s="2" t="s">
        <v>88</v>
      </c>
      <c r="C3012" s="2" t="s">
        <v>90</v>
      </c>
      <c r="D3012" s="2" t="s">
        <v>55</v>
      </c>
      <c r="E3012" s="2" t="s">
        <v>57</v>
      </c>
      <c r="F3012" s="2" t="s">
        <v>32</v>
      </c>
      <c r="G3012" s="2" t="s">
        <v>128</v>
      </c>
      <c r="H3012" s="2" t="s">
        <v>61</v>
      </c>
      <c r="I3012" s="2">
        <v>52</v>
      </c>
      <c r="J3012" s="2">
        <v>0.79569892473118298</v>
      </c>
      <c r="M3012" s="2" t="s">
        <v>65</v>
      </c>
      <c r="N3012" s="2" t="s">
        <v>6580</v>
      </c>
      <c r="O3012" s="2" t="s">
        <v>6581</v>
      </c>
      <c r="P3012" s="2">
        <v>0.4</v>
      </c>
    </row>
    <row r="3013" spans="1:16" ht="15.75" customHeight="1" x14ac:dyDescent="0.25">
      <c r="A3013" s="2" t="s">
        <v>106</v>
      </c>
      <c r="B3013" s="2" t="s">
        <v>88</v>
      </c>
      <c r="C3013" s="2" t="s">
        <v>90</v>
      </c>
      <c r="D3013" s="2" t="s">
        <v>55</v>
      </c>
      <c r="E3013" s="2" t="s">
        <v>57</v>
      </c>
      <c r="F3013" s="2" t="s">
        <v>32</v>
      </c>
      <c r="G3013" s="2" t="s">
        <v>133</v>
      </c>
      <c r="H3013" s="2" t="s">
        <v>61</v>
      </c>
      <c r="I3013" s="2">
        <v>53</v>
      </c>
      <c r="J3013" s="2">
        <v>0.61363636363636354</v>
      </c>
      <c r="M3013" s="2" t="s">
        <v>65</v>
      </c>
      <c r="N3013" s="2" t="s">
        <v>6582</v>
      </c>
      <c r="O3013" s="2" t="s">
        <v>6583</v>
      </c>
      <c r="P3013" s="2">
        <v>0.4</v>
      </c>
    </row>
    <row r="3014" spans="1:16" ht="15.75" customHeight="1" x14ac:dyDescent="0.25">
      <c r="A3014" s="2" t="s">
        <v>106</v>
      </c>
      <c r="B3014" s="2" t="s">
        <v>88</v>
      </c>
      <c r="C3014" s="2" t="s">
        <v>90</v>
      </c>
      <c r="D3014" s="2" t="s">
        <v>55</v>
      </c>
      <c r="E3014" s="2" t="s">
        <v>57</v>
      </c>
      <c r="F3014" s="2" t="s">
        <v>32</v>
      </c>
      <c r="G3014" s="2" t="s">
        <v>138</v>
      </c>
      <c r="H3014" s="2" t="s">
        <v>61</v>
      </c>
      <c r="I3014" s="2">
        <v>54</v>
      </c>
      <c r="J3014" s="2">
        <v>0.62011173184357538</v>
      </c>
      <c r="M3014" s="2" t="s">
        <v>65</v>
      </c>
      <c r="N3014" s="2" t="s">
        <v>6584</v>
      </c>
      <c r="O3014" s="2" t="s">
        <v>6585</v>
      </c>
      <c r="P3014" s="2">
        <v>0.4</v>
      </c>
    </row>
    <row r="3015" spans="1:16" ht="15.75" customHeight="1" x14ac:dyDescent="0.25">
      <c r="A3015" s="2" t="s">
        <v>106</v>
      </c>
      <c r="B3015" s="2" t="s">
        <v>88</v>
      </c>
      <c r="C3015" s="2" t="s">
        <v>90</v>
      </c>
      <c r="D3015" s="2" t="s">
        <v>55</v>
      </c>
      <c r="E3015" s="2" t="s">
        <v>57</v>
      </c>
      <c r="F3015" s="2" t="s">
        <v>32</v>
      </c>
      <c r="G3015" s="2" t="s">
        <v>143</v>
      </c>
      <c r="H3015" s="2" t="s">
        <v>61</v>
      </c>
      <c r="I3015" s="2">
        <v>55</v>
      </c>
      <c r="J3015" s="2">
        <v>0.61318051575931221</v>
      </c>
      <c r="M3015" s="2" t="s">
        <v>65</v>
      </c>
      <c r="N3015" s="2" t="s">
        <v>6586</v>
      </c>
      <c r="O3015" s="2" t="s">
        <v>6587</v>
      </c>
      <c r="P3015" s="2">
        <v>0.4</v>
      </c>
    </row>
    <row r="3016" spans="1:16" ht="15.75" customHeight="1" x14ac:dyDescent="0.25">
      <c r="A3016" s="2" t="s">
        <v>106</v>
      </c>
      <c r="B3016" s="2" t="s">
        <v>88</v>
      </c>
      <c r="C3016" s="2" t="s">
        <v>90</v>
      </c>
      <c r="D3016" s="2" t="s">
        <v>55</v>
      </c>
      <c r="E3016" s="2" t="s">
        <v>57</v>
      </c>
      <c r="F3016" s="2" t="s">
        <v>32</v>
      </c>
      <c r="G3016" s="2" t="s">
        <v>149</v>
      </c>
      <c r="H3016" s="2" t="s">
        <v>61</v>
      </c>
      <c r="I3016" s="2">
        <v>56</v>
      </c>
      <c r="J3016" s="2">
        <v>0.79574468085106376</v>
      </c>
      <c r="M3016" s="2" t="s">
        <v>65</v>
      </c>
      <c r="N3016" s="2" t="s">
        <v>6588</v>
      </c>
      <c r="O3016" s="2" t="s">
        <v>6589</v>
      </c>
      <c r="P3016" s="2">
        <v>0.3</v>
      </c>
    </row>
    <row r="3017" spans="1:16" ht="15.75" customHeight="1" x14ac:dyDescent="0.25">
      <c r="A3017" s="2" t="s">
        <v>106</v>
      </c>
      <c r="B3017" s="2" t="s">
        <v>88</v>
      </c>
      <c r="C3017" s="2" t="s">
        <v>90</v>
      </c>
      <c r="D3017" s="2" t="s">
        <v>55</v>
      </c>
      <c r="E3017" s="2" t="s">
        <v>57</v>
      </c>
      <c r="F3017" s="2" t="s">
        <v>32</v>
      </c>
      <c r="G3017" s="2" t="s">
        <v>154</v>
      </c>
      <c r="H3017" s="2" t="s">
        <v>61</v>
      </c>
      <c r="I3017" s="2">
        <v>57</v>
      </c>
      <c r="J3017" s="2">
        <v>0.79657387580299788</v>
      </c>
      <c r="M3017" s="2" t="s">
        <v>65</v>
      </c>
      <c r="N3017" s="2" t="s">
        <v>6590</v>
      </c>
      <c r="O3017" s="2" t="s">
        <v>6591</v>
      </c>
      <c r="P3017" s="2">
        <v>0.3</v>
      </c>
    </row>
    <row r="3018" spans="1:16" ht="15.75" customHeight="1" x14ac:dyDescent="0.25">
      <c r="A3018" s="2" t="s">
        <v>106</v>
      </c>
      <c r="B3018" s="2" t="s">
        <v>88</v>
      </c>
      <c r="C3018" s="2" t="s">
        <v>90</v>
      </c>
      <c r="D3018" s="2" t="s">
        <v>55</v>
      </c>
      <c r="E3018" s="2" t="s">
        <v>57</v>
      </c>
      <c r="F3018" s="2" t="s">
        <v>32</v>
      </c>
      <c r="G3018" s="2" t="s">
        <v>159</v>
      </c>
      <c r="H3018" s="2" t="s">
        <v>61</v>
      </c>
      <c r="I3018" s="2">
        <v>58</v>
      </c>
      <c r="J3018" s="2">
        <v>0.79405520169851396</v>
      </c>
      <c r="M3018" s="2" t="s">
        <v>65</v>
      </c>
      <c r="N3018" s="2" t="s">
        <v>6592</v>
      </c>
      <c r="O3018" s="2" t="s">
        <v>6593</v>
      </c>
      <c r="P3018" s="2">
        <v>0.2</v>
      </c>
    </row>
    <row r="3019" spans="1:16" ht="15.75" customHeight="1" x14ac:dyDescent="0.25">
      <c r="A3019" s="2" t="s">
        <v>106</v>
      </c>
      <c r="B3019" s="2" t="s">
        <v>88</v>
      </c>
      <c r="C3019" s="2" t="s">
        <v>90</v>
      </c>
      <c r="D3019" s="2" t="s">
        <v>55</v>
      </c>
      <c r="E3019" s="2" t="s">
        <v>57</v>
      </c>
      <c r="F3019" s="2" t="s">
        <v>32</v>
      </c>
      <c r="G3019" s="2" t="s">
        <v>164</v>
      </c>
      <c r="H3019" s="2" t="s">
        <v>61</v>
      </c>
      <c r="I3019" s="2">
        <v>59</v>
      </c>
      <c r="J3019" s="2">
        <v>0.64640883977900554</v>
      </c>
      <c r="M3019" s="2" t="s">
        <v>65</v>
      </c>
      <c r="N3019" s="2" t="s">
        <v>6594</v>
      </c>
      <c r="O3019" s="2" t="s">
        <v>6595</v>
      </c>
      <c r="P3019" s="2">
        <v>0.3</v>
      </c>
    </row>
    <row r="3020" spans="1:16" ht="15.75" customHeight="1" x14ac:dyDescent="0.25">
      <c r="A3020" s="2" t="s">
        <v>106</v>
      </c>
      <c r="B3020" s="2" t="s">
        <v>88</v>
      </c>
      <c r="C3020" s="2" t="s">
        <v>90</v>
      </c>
      <c r="D3020" s="2" t="s">
        <v>55</v>
      </c>
      <c r="E3020" s="2" t="s">
        <v>57</v>
      </c>
      <c r="F3020" s="2" t="s">
        <v>32</v>
      </c>
      <c r="G3020" s="2" t="s">
        <v>169</v>
      </c>
      <c r="H3020" s="2" t="s">
        <v>61</v>
      </c>
      <c r="I3020" s="2">
        <v>60</v>
      </c>
      <c r="J3020" s="2">
        <v>0.6171428571428571</v>
      </c>
      <c r="M3020" s="2" t="s">
        <v>65</v>
      </c>
      <c r="N3020" s="2" t="s">
        <v>6596</v>
      </c>
      <c r="O3020" s="2" t="s">
        <v>6597</v>
      </c>
      <c r="P3020" s="2">
        <v>0.3</v>
      </c>
    </row>
    <row r="3021" spans="1:16" ht="15.75" customHeight="1" x14ac:dyDescent="0.25">
      <c r="A3021" s="2" t="s">
        <v>106</v>
      </c>
      <c r="B3021" s="2" t="s">
        <v>88</v>
      </c>
      <c r="C3021" s="2" t="s">
        <v>90</v>
      </c>
      <c r="D3021" s="2" t="s">
        <v>55</v>
      </c>
      <c r="E3021" s="2" t="s">
        <v>57</v>
      </c>
      <c r="F3021" s="2" t="s">
        <v>32</v>
      </c>
      <c r="G3021" s="2" t="s">
        <v>174</v>
      </c>
      <c r="H3021" s="2" t="s">
        <v>61</v>
      </c>
      <c r="I3021" s="2">
        <v>61</v>
      </c>
      <c r="J3021" s="2">
        <v>0.77087794432548196</v>
      </c>
      <c r="M3021" s="2" t="s">
        <v>65</v>
      </c>
      <c r="N3021" s="2" t="s">
        <v>6598</v>
      </c>
      <c r="O3021" s="2" t="s">
        <v>6599</v>
      </c>
      <c r="P3021" s="2">
        <v>0.2</v>
      </c>
    </row>
    <row r="3022" spans="1:16" ht="15.75" customHeight="1" x14ac:dyDescent="0.25">
      <c r="A3022" s="2" t="s">
        <v>106</v>
      </c>
      <c r="B3022" s="2" t="s">
        <v>88</v>
      </c>
      <c r="C3022" s="2" t="s">
        <v>90</v>
      </c>
      <c r="D3022" s="2" t="s">
        <v>55</v>
      </c>
      <c r="E3022" s="2" t="s">
        <v>179</v>
      </c>
      <c r="F3022" s="2" t="s">
        <v>12</v>
      </c>
      <c r="G3022" s="2" t="s">
        <v>180</v>
      </c>
      <c r="H3022" s="2" t="s">
        <v>182</v>
      </c>
      <c r="I3022" s="2">
        <v>42</v>
      </c>
      <c r="J3022" s="2">
        <v>0.78888888888888897</v>
      </c>
      <c r="M3022" s="2" t="s">
        <v>65</v>
      </c>
      <c r="N3022" s="2" t="s">
        <v>6600</v>
      </c>
      <c r="O3022" s="2" t="s">
        <v>6601</v>
      </c>
      <c r="P3022" s="2">
        <v>0.3</v>
      </c>
    </row>
    <row r="3023" spans="1:16" ht="15.75" customHeight="1" x14ac:dyDescent="0.25">
      <c r="A3023" s="2" t="s">
        <v>106</v>
      </c>
      <c r="B3023" s="2" t="s">
        <v>88</v>
      </c>
      <c r="C3023" s="2" t="s">
        <v>90</v>
      </c>
      <c r="D3023" s="2" t="s">
        <v>55</v>
      </c>
      <c r="E3023" s="2" t="s">
        <v>179</v>
      </c>
      <c r="F3023" s="2" t="s">
        <v>12</v>
      </c>
      <c r="G3023" s="2" t="s">
        <v>186</v>
      </c>
      <c r="H3023" s="2" t="s">
        <v>182</v>
      </c>
      <c r="I3023" s="2">
        <v>43</v>
      </c>
      <c r="J3023" s="2">
        <v>0.70877192982456139</v>
      </c>
      <c r="M3023" s="2" t="s">
        <v>65</v>
      </c>
      <c r="N3023" s="2" t="s">
        <v>6602</v>
      </c>
      <c r="O3023" s="2" t="s">
        <v>6603</v>
      </c>
      <c r="P3023" s="2">
        <v>0.4</v>
      </c>
    </row>
    <row r="3024" spans="1:16" ht="15.75" customHeight="1" x14ac:dyDescent="0.25">
      <c r="A3024" s="2" t="s">
        <v>106</v>
      </c>
      <c r="B3024" s="2" t="s">
        <v>88</v>
      </c>
      <c r="C3024" s="2" t="s">
        <v>90</v>
      </c>
      <c r="D3024" s="2" t="s">
        <v>55</v>
      </c>
      <c r="E3024" s="2" t="s">
        <v>179</v>
      </c>
      <c r="F3024" s="2" t="s">
        <v>12</v>
      </c>
      <c r="G3024" s="2" t="s">
        <v>192</v>
      </c>
      <c r="H3024" s="2" t="s">
        <v>182</v>
      </c>
      <c r="I3024" s="2">
        <v>44</v>
      </c>
      <c r="J3024" s="2">
        <v>0.6067415730337079</v>
      </c>
      <c r="M3024" s="2" t="s">
        <v>65</v>
      </c>
      <c r="N3024" s="2" t="s">
        <v>6604</v>
      </c>
      <c r="O3024" s="2" t="s">
        <v>6605</v>
      </c>
      <c r="P3024" s="2">
        <v>0.3</v>
      </c>
    </row>
    <row r="3025" spans="1:16" ht="15.75" customHeight="1" x14ac:dyDescent="0.25">
      <c r="A3025" s="2" t="s">
        <v>106</v>
      </c>
      <c r="B3025" s="2" t="s">
        <v>88</v>
      </c>
      <c r="C3025" s="2" t="s">
        <v>90</v>
      </c>
      <c r="D3025" s="2" t="s">
        <v>55</v>
      </c>
      <c r="E3025" s="2" t="s">
        <v>179</v>
      </c>
      <c r="F3025" s="2" t="s">
        <v>12</v>
      </c>
      <c r="G3025" s="2" t="s">
        <v>197</v>
      </c>
      <c r="H3025" s="2" t="s">
        <v>182</v>
      </c>
      <c r="I3025" s="2">
        <v>45</v>
      </c>
      <c r="J3025" s="2">
        <v>0.81894150417827294</v>
      </c>
      <c r="M3025" s="2" t="s">
        <v>65</v>
      </c>
      <c r="N3025" s="2" t="s">
        <v>6606</v>
      </c>
      <c r="O3025" s="2" t="s">
        <v>6607</v>
      </c>
      <c r="P3025" s="2">
        <v>0.3</v>
      </c>
    </row>
    <row r="3026" spans="1:16" ht="15.75" customHeight="1" x14ac:dyDescent="0.25">
      <c r="A3026" s="2" t="s">
        <v>106</v>
      </c>
      <c r="B3026" s="2" t="s">
        <v>88</v>
      </c>
      <c r="C3026" s="2" t="s">
        <v>90</v>
      </c>
      <c r="D3026" s="2" t="s">
        <v>55</v>
      </c>
      <c r="E3026" s="2" t="s">
        <v>179</v>
      </c>
      <c r="F3026" s="2" t="s">
        <v>12</v>
      </c>
      <c r="G3026" s="2" t="s">
        <v>202</v>
      </c>
      <c r="H3026" s="2" t="s">
        <v>182</v>
      </c>
      <c r="I3026" s="2">
        <v>46</v>
      </c>
      <c r="J3026" s="2">
        <v>0.80563380281690145</v>
      </c>
      <c r="M3026" s="2" t="s">
        <v>65</v>
      </c>
      <c r="N3026" s="2" t="s">
        <v>6608</v>
      </c>
      <c r="O3026" s="2" t="s">
        <v>6609</v>
      </c>
      <c r="P3026" s="2">
        <v>0.5</v>
      </c>
    </row>
    <row r="3027" spans="1:16" ht="15.75" customHeight="1" x14ac:dyDescent="0.25">
      <c r="A3027" s="2" t="s">
        <v>106</v>
      </c>
      <c r="B3027" s="2" t="s">
        <v>88</v>
      </c>
      <c r="C3027" s="2" t="s">
        <v>90</v>
      </c>
      <c r="D3027" s="2" t="s">
        <v>55</v>
      </c>
      <c r="E3027" s="2" t="s">
        <v>179</v>
      </c>
      <c r="F3027" s="2" t="s">
        <v>12</v>
      </c>
      <c r="G3027" s="2" t="s">
        <v>207</v>
      </c>
      <c r="H3027" s="2" t="s">
        <v>182</v>
      </c>
      <c r="I3027" s="2">
        <v>47</v>
      </c>
      <c r="J3027" s="2">
        <v>0.66666666666666663</v>
      </c>
      <c r="M3027" s="2" t="s">
        <v>65</v>
      </c>
      <c r="N3027" s="2" t="s">
        <v>6610</v>
      </c>
      <c r="O3027" s="2" t="s">
        <v>6611</v>
      </c>
      <c r="P3027" s="2">
        <v>0.4</v>
      </c>
    </row>
    <row r="3028" spans="1:16" ht="15.75" customHeight="1" x14ac:dyDescent="0.25">
      <c r="A3028" s="2" t="s">
        <v>106</v>
      </c>
      <c r="B3028" s="2" t="s">
        <v>88</v>
      </c>
      <c r="C3028" s="2" t="s">
        <v>90</v>
      </c>
      <c r="D3028" s="2" t="s">
        <v>55</v>
      </c>
      <c r="E3028" s="2" t="s">
        <v>179</v>
      </c>
      <c r="F3028" s="2" t="s">
        <v>12</v>
      </c>
      <c r="G3028" s="2" t="s">
        <v>212</v>
      </c>
      <c r="H3028" s="2" t="s">
        <v>182</v>
      </c>
      <c r="I3028" s="2">
        <v>48</v>
      </c>
      <c r="J3028" s="2">
        <v>0.65671641791044777</v>
      </c>
      <c r="M3028" s="2" t="s">
        <v>65</v>
      </c>
      <c r="N3028" s="2" t="s">
        <v>6612</v>
      </c>
      <c r="O3028" s="2" t="s">
        <v>6613</v>
      </c>
      <c r="P3028" s="2">
        <v>0.2</v>
      </c>
    </row>
    <row r="3029" spans="1:16" ht="15.75" customHeight="1" x14ac:dyDescent="0.25">
      <c r="A3029" s="2" t="s">
        <v>106</v>
      </c>
      <c r="B3029" s="2" t="s">
        <v>88</v>
      </c>
      <c r="C3029" s="2" t="s">
        <v>90</v>
      </c>
      <c r="D3029" s="2" t="s">
        <v>55</v>
      </c>
      <c r="E3029" s="2" t="s">
        <v>179</v>
      </c>
      <c r="F3029" s="2" t="s">
        <v>12</v>
      </c>
      <c r="G3029" s="2" t="s">
        <v>217</v>
      </c>
      <c r="H3029" s="2" t="s">
        <v>182</v>
      </c>
      <c r="I3029" s="2">
        <v>49</v>
      </c>
      <c r="J3029" s="2">
        <v>0.83286118980169965</v>
      </c>
      <c r="M3029" s="2" t="s">
        <v>65</v>
      </c>
      <c r="N3029" s="2" t="s">
        <v>6614</v>
      </c>
      <c r="O3029" s="2" t="s">
        <v>6615</v>
      </c>
      <c r="P3029" s="2">
        <v>0.4</v>
      </c>
    </row>
    <row r="3030" spans="1:16" ht="15.75" customHeight="1" x14ac:dyDescent="0.25">
      <c r="A3030" s="2" t="s">
        <v>106</v>
      </c>
      <c r="B3030" s="2" t="s">
        <v>88</v>
      </c>
      <c r="C3030" s="2" t="s">
        <v>90</v>
      </c>
      <c r="D3030" s="2" t="s">
        <v>55</v>
      </c>
      <c r="E3030" s="2" t="s">
        <v>179</v>
      </c>
      <c r="F3030" s="2" t="s">
        <v>12</v>
      </c>
      <c r="G3030" s="2" t="s">
        <v>222</v>
      </c>
      <c r="H3030" s="2" t="s">
        <v>182</v>
      </c>
      <c r="I3030" s="2">
        <v>50</v>
      </c>
      <c r="J3030" s="2">
        <v>0.7910863509749303</v>
      </c>
      <c r="M3030" s="2" t="s">
        <v>65</v>
      </c>
      <c r="N3030" s="2" t="s">
        <v>6616</v>
      </c>
      <c r="O3030" s="2" t="s">
        <v>6617</v>
      </c>
      <c r="P3030" s="2">
        <v>0.3</v>
      </c>
    </row>
    <row r="3031" spans="1:16" ht="15.75" customHeight="1" x14ac:dyDescent="0.25">
      <c r="A3031" s="2" t="s">
        <v>106</v>
      </c>
      <c r="B3031" s="2" t="s">
        <v>88</v>
      </c>
      <c r="C3031" s="2" t="s">
        <v>90</v>
      </c>
      <c r="D3031" s="2" t="s">
        <v>55</v>
      </c>
      <c r="E3031" s="2" t="s">
        <v>179</v>
      </c>
      <c r="F3031" s="2" t="s">
        <v>12</v>
      </c>
      <c r="G3031" s="2" t="s">
        <v>227</v>
      </c>
      <c r="H3031" s="2" t="s">
        <v>182</v>
      </c>
      <c r="I3031" s="2">
        <v>51</v>
      </c>
      <c r="J3031" s="2">
        <v>0.79665738161559885</v>
      </c>
      <c r="M3031" s="2" t="s">
        <v>65</v>
      </c>
      <c r="N3031" s="2" t="s">
        <v>6618</v>
      </c>
      <c r="O3031" s="2" t="s">
        <v>6619</v>
      </c>
      <c r="P3031" s="2">
        <v>0.3</v>
      </c>
    </row>
    <row r="3032" spans="1:16" ht="15.75" customHeight="1" x14ac:dyDescent="0.25">
      <c r="A3032" s="2" t="s">
        <v>106</v>
      </c>
      <c r="B3032" s="2" t="s">
        <v>88</v>
      </c>
      <c r="C3032" s="2" t="s">
        <v>90</v>
      </c>
      <c r="D3032" s="2" t="s">
        <v>55</v>
      </c>
      <c r="E3032" s="2" t="s">
        <v>179</v>
      </c>
      <c r="F3032" s="2" t="s">
        <v>12</v>
      </c>
      <c r="G3032" s="2" t="s">
        <v>232</v>
      </c>
      <c r="H3032" s="2" t="s">
        <v>182</v>
      </c>
      <c r="I3032" s="2">
        <v>52</v>
      </c>
      <c r="J3032" s="2">
        <v>0.8044692737430168</v>
      </c>
      <c r="M3032" s="2" t="s">
        <v>65</v>
      </c>
      <c r="N3032" s="2" t="s">
        <v>6620</v>
      </c>
      <c r="O3032" s="2" t="s">
        <v>6621</v>
      </c>
      <c r="P3032" s="2">
        <v>0.3</v>
      </c>
    </row>
    <row r="3033" spans="1:16" ht="15.75" customHeight="1" x14ac:dyDescent="0.25">
      <c r="A3033" s="2" t="s">
        <v>106</v>
      </c>
      <c r="B3033" s="2" t="s">
        <v>88</v>
      </c>
      <c r="C3033" s="2" t="s">
        <v>90</v>
      </c>
      <c r="D3033" s="2" t="s">
        <v>55</v>
      </c>
      <c r="E3033" s="2" t="s">
        <v>179</v>
      </c>
      <c r="F3033" s="2" t="s">
        <v>12</v>
      </c>
      <c r="G3033" s="2" t="s">
        <v>237</v>
      </c>
      <c r="H3033" s="2" t="s">
        <v>182</v>
      </c>
      <c r="I3033" s="2">
        <v>53</v>
      </c>
      <c r="J3033" s="2">
        <v>0.79444444444444451</v>
      </c>
      <c r="M3033" s="2" t="s">
        <v>65</v>
      </c>
      <c r="N3033" s="2" t="s">
        <v>6622</v>
      </c>
      <c r="O3033" s="2" t="s">
        <v>6623</v>
      </c>
      <c r="P3033" s="2">
        <v>0.4</v>
      </c>
    </row>
    <row r="3034" spans="1:16" ht="15.75" customHeight="1" x14ac:dyDescent="0.25">
      <c r="A3034" s="2" t="s">
        <v>106</v>
      </c>
      <c r="B3034" s="2" t="s">
        <v>88</v>
      </c>
      <c r="C3034" s="2" t="s">
        <v>90</v>
      </c>
      <c r="D3034" s="2" t="s">
        <v>55</v>
      </c>
      <c r="E3034" s="2" t="s">
        <v>179</v>
      </c>
      <c r="F3034" s="2" t="s">
        <v>12</v>
      </c>
      <c r="G3034" s="2" t="s">
        <v>242</v>
      </c>
      <c r="H3034" s="2" t="s">
        <v>182</v>
      </c>
      <c r="I3034" s="2">
        <v>54</v>
      </c>
      <c r="J3034" s="2">
        <v>0.79661016949152552</v>
      </c>
      <c r="M3034" s="2" t="s">
        <v>65</v>
      </c>
      <c r="N3034" s="2" t="s">
        <v>6624</v>
      </c>
      <c r="O3034" s="2" t="s">
        <v>6625</v>
      </c>
      <c r="P3034" s="2">
        <v>0.3</v>
      </c>
    </row>
    <row r="3035" spans="1:16" ht="15.75" customHeight="1" x14ac:dyDescent="0.25">
      <c r="A3035" s="2" t="s">
        <v>106</v>
      </c>
      <c r="B3035" s="2" t="s">
        <v>88</v>
      </c>
      <c r="C3035" s="2" t="s">
        <v>90</v>
      </c>
      <c r="D3035" s="2" t="s">
        <v>55</v>
      </c>
      <c r="E3035" s="2" t="s">
        <v>179</v>
      </c>
      <c r="F3035" s="2" t="s">
        <v>12</v>
      </c>
      <c r="G3035" s="2" t="s">
        <v>247</v>
      </c>
      <c r="H3035" s="2" t="s">
        <v>182</v>
      </c>
      <c r="I3035" s="2">
        <v>55</v>
      </c>
      <c r="J3035" s="2">
        <v>0.63970588235294124</v>
      </c>
      <c r="M3035" s="2" t="s">
        <v>65</v>
      </c>
      <c r="N3035" s="2" t="s">
        <v>6626</v>
      </c>
      <c r="O3035" s="2" t="s">
        <v>6627</v>
      </c>
      <c r="P3035" s="2">
        <v>0.3</v>
      </c>
    </row>
    <row r="3036" spans="1:16" ht="15.75" customHeight="1" x14ac:dyDescent="0.25">
      <c r="A3036" s="2" t="s">
        <v>106</v>
      </c>
      <c r="B3036" s="2" t="s">
        <v>88</v>
      </c>
      <c r="C3036" s="2" t="s">
        <v>90</v>
      </c>
      <c r="D3036" s="2" t="s">
        <v>55</v>
      </c>
      <c r="E3036" s="2" t="s">
        <v>179</v>
      </c>
      <c r="F3036" s="2" t="s">
        <v>12</v>
      </c>
      <c r="G3036" s="2" t="s">
        <v>252</v>
      </c>
      <c r="H3036" s="2" t="s">
        <v>182</v>
      </c>
      <c r="I3036" s="2">
        <v>56</v>
      </c>
      <c r="J3036" s="2">
        <v>0.8125</v>
      </c>
      <c r="M3036" s="2" t="s">
        <v>65</v>
      </c>
      <c r="N3036" s="2" t="s">
        <v>6628</v>
      </c>
      <c r="O3036" s="2" t="s">
        <v>6629</v>
      </c>
      <c r="P3036" s="2">
        <v>0.4</v>
      </c>
    </row>
    <row r="3037" spans="1:16" ht="15.75" customHeight="1" x14ac:dyDescent="0.25">
      <c r="A3037" s="2" t="s">
        <v>106</v>
      </c>
      <c r="B3037" s="2" t="s">
        <v>88</v>
      </c>
      <c r="C3037" s="2" t="s">
        <v>90</v>
      </c>
      <c r="D3037" s="2" t="s">
        <v>55</v>
      </c>
      <c r="E3037" s="2" t="s">
        <v>179</v>
      </c>
      <c r="F3037" s="2" t="s">
        <v>12</v>
      </c>
      <c r="G3037" s="2" t="s">
        <v>257</v>
      </c>
      <c r="H3037" s="2" t="s">
        <v>182</v>
      </c>
      <c r="I3037" s="2">
        <v>57</v>
      </c>
      <c r="J3037" s="2">
        <v>0.68888888888888888</v>
      </c>
      <c r="M3037" s="2" t="s">
        <v>65</v>
      </c>
      <c r="N3037" s="2" t="s">
        <v>6630</v>
      </c>
      <c r="O3037" s="2" t="s">
        <v>6631</v>
      </c>
      <c r="P3037" s="2">
        <v>0.4</v>
      </c>
    </row>
    <row r="3038" spans="1:16" ht="15.75" customHeight="1" x14ac:dyDescent="0.25">
      <c r="A3038" s="2" t="s">
        <v>106</v>
      </c>
      <c r="B3038" s="2" t="s">
        <v>88</v>
      </c>
      <c r="C3038" s="2" t="s">
        <v>90</v>
      </c>
      <c r="D3038" s="2" t="s">
        <v>55</v>
      </c>
      <c r="E3038" s="2" t="s">
        <v>179</v>
      </c>
      <c r="F3038" s="2" t="s">
        <v>12</v>
      </c>
      <c r="G3038" s="2" t="s">
        <v>262</v>
      </c>
      <c r="H3038" s="2" t="s">
        <v>182</v>
      </c>
      <c r="I3038" s="2">
        <v>58</v>
      </c>
      <c r="J3038" s="2">
        <v>0.8045325779036826</v>
      </c>
      <c r="M3038" s="2" t="s">
        <v>65</v>
      </c>
      <c r="N3038" s="2" t="s">
        <v>6632</v>
      </c>
      <c r="O3038" s="2" t="s">
        <v>6633</v>
      </c>
      <c r="P3038" s="2">
        <v>0.2</v>
      </c>
    </row>
    <row r="3039" spans="1:16" ht="15.75" customHeight="1" x14ac:dyDescent="0.25">
      <c r="A3039" s="2" t="s">
        <v>106</v>
      </c>
      <c r="B3039" s="2" t="s">
        <v>88</v>
      </c>
      <c r="C3039" s="2" t="s">
        <v>90</v>
      </c>
      <c r="D3039" s="2" t="s">
        <v>55</v>
      </c>
      <c r="E3039" s="2" t="s">
        <v>179</v>
      </c>
      <c r="F3039" s="2" t="s">
        <v>12</v>
      </c>
      <c r="G3039" s="2" t="s">
        <v>267</v>
      </c>
      <c r="H3039" s="2" t="s">
        <v>182</v>
      </c>
      <c r="I3039" s="2">
        <v>59</v>
      </c>
      <c r="J3039" s="2">
        <v>0.7932960893854748</v>
      </c>
      <c r="M3039" s="2" t="s">
        <v>65</v>
      </c>
      <c r="N3039" s="2" t="s">
        <v>6634</v>
      </c>
      <c r="O3039" s="2" t="s">
        <v>6635</v>
      </c>
      <c r="P3039" s="2">
        <v>0.3</v>
      </c>
    </row>
    <row r="3040" spans="1:16" ht="15.75" customHeight="1" x14ac:dyDescent="0.25">
      <c r="A3040" s="2" t="s">
        <v>106</v>
      </c>
      <c r="B3040" s="2" t="s">
        <v>88</v>
      </c>
      <c r="C3040" s="2" t="s">
        <v>90</v>
      </c>
      <c r="D3040" s="2" t="s">
        <v>55</v>
      </c>
      <c r="E3040" s="2" t="s">
        <v>179</v>
      </c>
      <c r="F3040" s="2" t="s">
        <v>12</v>
      </c>
      <c r="G3040" s="2" t="s">
        <v>272</v>
      </c>
      <c r="H3040" s="2" t="s">
        <v>182</v>
      </c>
      <c r="I3040" s="2">
        <v>60</v>
      </c>
      <c r="J3040" s="2">
        <v>0.7910863509749303</v>
      </c>
      <c r="M3040" s="2" t="s">
        <v>65</v>
      </c>
      <c r="N3040" s="2" t="s">
        <v>6636</v>
      </c>
      <c r="O3040" s="2" t="s">
        <v>6637</v>
      </c>
      <c r="P3040" s="2">
        <v>0.3</v>
      </c>
    </row>
    <row r="3041" spans="1:16" ht="15.75" customHeight="1" x14ac:dyDescent="0.25">
      <c r="A3041" s="2" t="s">
        <v>106</v>
      </c>
      <c r="B3041" s="2" t="s">
        <v>88</v>
      </c>
      <c r="C3041" s="2" t="s">
        <v>90</v>
      </c>
      <c r="D3041" s="2" t="s">
        <v>55</v>
      </c>
      <c r="E3041" s="2" t="s">
        <v>179</v>
      </c>
      <c r="F3041" s="2" t="s">
        <v>12</v>
      </c>
      <c r="G3041" s="2" t="s">
        <v>277</v>
      </c>
      <c r="H3041" s="2" t="s">
        <v>182</v>
      </c>
      <c r="I3041" s="2">
        <v>61</v>
      </c>
      <c r="J3041" s="2">
        <v>0.79444444444444451</v>
      </c>
      <c r="M3041" s="2" t="s">
        <v>65</v>
      </c>
      <c r="N3041" s="2" t="s">
        <v>6638</v>
      </c>
      <c r="O3041" s="2" t="s">
        <v>6639</v>
      </c>
      <c r="P3041" s="2">
        <v>0.2</v>
      </c>
    </row>
    <row r="3042" spans="1:16" ht="15.75" customHeight="1" x14ac:dyDescent="0.25">
      <c r="A3042" s="2" t="s">
        <v>106</v>
      </c>
      <c r="B3042" s="2" t="s">
        <v>88</v>
      </c>
      <c r="C3042" s="2" t="s">
        <v>90</v>
      </c>
      <c r="D3042" s="2" t="s">
        <v>55</v>
      </c>
      <c r="E3042" s="2" t="s">
        <v>282</v>
      </c>
      <c r="F3042" s="2" t="s">
        <v>26</v>
      </c>
      <c r="G3042" s="2" t="s">
        <v>283</v>
      </c>
      <c r="H3042" s="2" t="s">
        <v>285</v>
      </c>
      <c r="I3042" s="2">
        <v>42</v>
      </c>
      <c r="J3042" s="2">
        <v>0.81127982646420826</v>
      </c>
      <c r="M3042" s="2" t="s">
        <v>65</v>
      </c>
      <c r="N3042" s="2" t="s">
        <v>6640</v>
      </c>
      <c r="O3042" s="2" t="s">
        <v>6641</v>
      </c>
      <c r="P3042" s="2">
        <v>0.3</v>
      </c>
    </row>
    <row r="3043" spans="1:16" ht="15.75" customHeight="1" x14ac:dyDescent="0.25">
      <c r="A3043" s="2" t="s">
        <v>106</v>
      </c>
      <c r="B3043" s="2" t="s">
        <v>88</v>
      </c>
      <c r="C3043" s="2" t="s">
        <v>90</v>
      </c>
      <c r="D3043" s="2" t="s">
        <v>55</v>
      </c>
      <c r="E3043" s="2" t="s">
        <v>282</v>
      </c>
      <c r="F3043" s="2" t="s">
        <v>26</v>
      </c>
      <c r="G3043" s="2" t="s">
        <v>289</v>
      </c>
      <c r="H3043" s="2" t="s">
        <v>285</v>
      </c>
      <c r="I3043" s="2">
        <v>43</v>
      </c>
      <c r="J3043" s="2">
        <v>0.77350427350427342</v>
      </c>
      <c r="M3043" s="2" t="s">
        <v>65</v>
      </c>
      <c r="N3043" s="2" t="s">
        <v>6642</v>
      </c>
      <c r="O3043" s="2" t="s">
        <v>6643</v>
      </c>
      <c r="P3043" s="2">
        <v>0.4</v>
      </c>
    </row>
    <row r="3044" spans="1:16" ht="15.75" customHeight="1" x14ac:dyDescent="0.25">
      <c r="A3044" s="2" t="s">
        <v>106</v>
      </c>
      <c r="B3044" s="2" t="s">
        <v>88</v>
      </c>
      <c r="C3044" s="2" t="s">
        <v>90</v>
      </c>
      <c r="D3044" s="2" t="s">
        <v>55</v>
      </c>
      <c r="E3044" s="2" t="s">
        <v>282</v>
      </c>
      <c r="F3044" s="2" t="s">
        <v>26</v>
      </c>
      <c r="G3044" s="2" t="s">
        <v>294</v>
      </c>
      <c r="H3044" s="2" t="s">
        <v>285</v>
      </c>
      <c r="I3044" s="2">
        <v>44</v>
      </c>
      <c r="J3044" s="2">
        <v>0.79913606911447088</v>
      </c>
      <c r="M3044" s="2" t="s">
        <v>65</v>
      </c>
      <c r="N3044" s="2" t="s">
        <v>6644</v>
      </c>
      <c r="O3044" s="2" t="s">
        <v>6645</v>
      </c>
      <c r="P3044" s="2">
        <v>0.4</v>
      </c>
    </row>
    <row r="3045" spans="1:16" ht="15.75" customHeight="1" x14ac:dyDescent="0.25">
      <c r="A3045" s="2" t="s">
        <v>106</v>
      </c>
      <c r="B3045" s="2" t="s">
        <v>88</v>
      </c>
      <c r="C3045" s="2" t="s">
        <v>90</v>
      </c>
      <c r="D3045" s="2" t="s">
        <v>55</v>
      </c>
      <c r="E3045" s="2" t="s">
        <v>282</v>
      </c>
      <c r="F3045" s="2" t="s">
        <v>26</v>
      </c>
      <c r="G3045" s="2" t="s">
        <v>299</v>
      </c>
      <c r="H3045" s="2" t="s">
        <v>285</v>
      </c>
      <c r="I3045" s="2">
        <v>45</v>
      </c>
      <c r="J3045" s="2">
        <v>0.78448275862068961</v>
      </c>
      <c r="M3045" s="2" t="s">
        <v>65</v>
      </c>
      <c r="N3045" s="2" t="s">
        <v>6646</v>
      </c>
      <c r="O3045" s="2" t="s">
        <v>6647</v>
      </c>
      <c r="P3045" s="2">
        <v>0.4</v>
      </c>
    </row>
    <row r="3046" spans="1:16" ht="15.75" customHeight="1" x14ac:dyDescent="0.25">
      <c r="A3046" s="2" t="s">
        <v>106</v>
      </c>
      <c r="B3046" s="2" t="s">
        <v>88</v>
      </c>
      <c r="C3046" s="2" t="s">
        <v>90</v>
      </c>
      <c r="D3046" s="2" t="s">
        <v>55</v>
      </c>
      <c r="E3046" s="2" t="s">
        <v>282</v>
      </c>
      <c r="F3046" s="2" t="s">
        <v>26</v>
      </c>
      <c r="G3046" s="2" t="s">
        <v>304</v>
      </c>
      <c r="H3046" s="2" t="s">
        <v>285</v>
      </c>
      <c r="I3046" s="2">
        <v>46</v>
      </c>
      <c r="J3046" s="2">
        <v>0.62427745664739887</v>
      </c>
      <c r="M3046" s="2" t="s">
        <v>65</v>
      </c>
      <c r="N3046" s="2" t="s">
        <v>6648</v>
      </c>
      <c r="O3046" s="2" t="s">
        <v>6649</v>
      </c>
      <c r="P3046" s="2">
        <v>0.4</v>
      </c>
    </row>
    <row r="3047" spans="1:16" ht="15.75" customHeight="1" x14ac:dyDescent="0.25">
      <c r="A3047" s="2" t="s">
        <v>106</v>
      </c>
      <c r="B3047" s="2" t="s">
        <v>88</v>
      </c>
      <c r="C3047" s="2" t="s">
        <v>90</v>
      </c>
      <c r="D3047" s="2" t="s">
        <v>55</v>
      </c>
      <c r="E3047" s="2" t="s">
        <v>282</v>
      </c>
      <c r="F3047" s="2" t="s">
        <v>26</v>
      </c>
      <c r="G3047" s="2" t="s">
        <v>309</v>
      </c>
      <c r="H3047" s="2" t="s">
        <v>285</v>
      </c>
      <c r="I3047" s="2">
        <v>47</v>
      </c>
      <c r="J3047" s="2">
        <v>0.78891257995735609</v>
      </c>
      <c r="M3047" s="2" t="s">
        <v>65</v>
      </c>
      <c r="N3047" s="2" t="s">
        <v>6650</v>
      </c>
      <c r="O3047" s="2" t="s">
        <v>6651</v>
      </c>
      <c r="P3047" s="2">
        <v>0.4</v>
      </c>
    </row>
    <row r="3048" spans="1:16" ht="15.75" customHeight="1" x14ac:dyDescent="0.25">
      <c r="A3048" s="2" t="s">
        <v>106</v>
      </c>
      <c r="B3048" s="2" t="s">
        <v>88</v>
      </c>
      <c r="C3048" s="2" t="s">
        <v>90</v>
      </c>
      <c r="D3048" s="2" t="s">
        <v>55</v>
      </c>
      <c r="E3048" s="2" t="s">
        <v>282</v>
      </c>
      <c r="F3048" s="2" t="s">
        <v>26</v>
      </c>
      <c r="G3048" s="2" t="s">
        <v>314</v>
      </c>
      <c r="H3048" s="2" t="s">
        <v>285</v>
      </c>
      <c r="I3048" s="2">
        <v>48</v>
      </c>
      <c r="J3048" s="2">
        <v>0.7931034482758621</v>
      </c>
      <c r="M3048" s="2" t="s">
        <v>65</v>
      </c>
      <c r="N3048" s="2" t="s">
        <v>6652</v>
      </c>
      <c r="O3048" s="2" t="s">
        <v>6653</v>
      </c>
      <c r="P3048" s="2">
        <v>0.4</v>
      </c>
    </row>
    <row r="3049" spans="1:16" ht="15.75" customHeight="1" x14ac:dyDescent="0.25">
      <c r="A3049" s="2" t="s">
        <v>106</v>
      </c>
      <c r="B3049" s="2" t="s">
        <v>88</v>
      </c>
      <c r="C3049" s="2" t="s">
        <v>90</v>
      </c>
      <c r="D3049" s="2" t="s">
        <v>55</v>
      </c>
      <c r="E3049" s="2" t="s">
        <v>282</v>
      </c>
      <c r="F3049" s="2" t="s">
        <v>26</v>
      </c>
      <c r="G3049" s="2" t="s">
        <v>319</v>
      </c>
      <c r="H3049" s="2" t="s">
        <v>285</v>
      </c>
      <c r="I3049" s="2">
        <v>49</v>
      </c>
      <c r="J3049" s="2">
        <v>0.80257510729613735</v>
      </c>
      <c r="M3049" s="2" t="s">
        <v>65</v>
      </c>
      <c r="N3049" s="2" t="s">
        <v>6654</v>
      </c>
      <c r="O3049" s="2" t="s">
        <v>6655</v>
      </c>
      <c r="P3049" s="2">
        <v>0.3</v>
      </c>
    </row>
    <row r="3050" spans="1:16" ht="15.75" customHeight="1" x14ac:dyDescent="0.25">
      <c r="A3050" s="2" t="s">
        <v>106</v>
      </c>
      <c r="B3050" s="2" t="s">
        <v>88</v>
      </c>
      <c r="C3050" s="2" t="s">
        <v>90</v>
      </c>
      <c r="D3050" s="2" t="s">
        <v>55</v>
      </c>
      <c r="E3050" s="2" t="s">
        <v>282</v>
      </c>
      <c r="F3050" s="2" t="s">
        <v>26</v>
      </c>
      <c r="G3050" s="2" t="s">
        <v>324</v>
      </c>
      <c r="H3050" s="2" t="s">
        <v>285</v>
      </c>
      <c r="I3050" s="2">
        <v>50</v>
      </c>
      <c r="J3050" s="2">
        <v>0.79913606911447088</v>
      </c>
      <c r="M3050" s="2" t="s">
        <v>65</v>
      </c>
      <c r="N3050" s="2" t="s">
        <v>6656</v>
      </c>
      <c r="O3050" s="2" t="s">
        <v>6657</v>
      </c>
      <c r="P3050" s="2">
        <v>0.2</v>
      </c>
    </row>
    <row r="3051" spans="1:16" ht="15.75" customHeight="1" x14ac:dyDescent="0.25">
      <c r="A3051" s="2" t="s">
        <v>106</v>
      </c>
      <c r="B3051" s="2" t="s">
        <v>88</v>
      </c>
      <c r="C3051" s="2" t="s">
        <v>90</v>
      </c>
      <c r="D3051" s="2" t="s">
        <v>55</v>
      </c>
      <c r="E3051" s="2" t="s">
        <v>282</v>
      </c>
      <c r="F3051" s="2" t="s">
        <v>26</v>
      </c>
      <c r="G3051" s="2" t="s">
        <v>329</v>
      </c>
      <c r="H3051" s="2" t="s">
        <v>285</v>
      </c>
      <c r="I3051" s="2">
        <v>51</v>
      </c>
      <c r="J3051" s="2">
        <v>0.78787878787878796</v>
      </c>
      <c r="M3051" s="2" t="s">
        <v>65</v>
      </c>
      <c r="N3051" s="2" t="s">
        <v>6658</v>
      </c>
      <c r="O3051" s="2" t="s">
        <v>6659</v>
      </c>
      <c r="P3051" s="2">
        <v>0.3</v>
      </c>
    </row>
    <row r="3052" spans="1:16" ht="15.75" customHeight="1" x14ac:dyDescent="0.25">
      <c r="A3052" s="2" t="s">
        <v>106</v>
      </c>
      <c r="B3052" s="2" t="s">
        <v>88</v>
      </c>
      <c r="C3052" s="2" t="s">
        <v>90</v>
      </c>
      <c r="D3052" s="2" t="s">
        <v>55</v>
      </c>
      <c r="E3052" s="2" t="s">
        <v>282</v>
      </c>
      <c r="F3052" s="2" t="s">
        <v>26</v>
      </c>
      <c r="G3052" s="2" t="s">
        <v>334</v>
      </c>
      <c r="H3052" s="2" t="s">
        <v>285</v>
      </c>
      <c r="I3052" s="2">
        <v>52</v>
      </c>
      <c r="J3052" s="2">
        <v>0.6202898550724637</v>
      </c>
      <c r="M3052" s="2" t="s">
        <v>65</v>
      </c>
      <c r="N3052" s="2" t="s">
        <v>6660</v>
      </c>
      <c r="O3052" s="2" t="s">
        <v>6661</v>
      </c>
      <c r="P3052" s="2">
        <v>0.3</v>
      </c>
    </row>
    <row r="3053" spans="1:16" ht="15.75" customHeight="1" x14ac:dyDescent="0.25">
      <c r="A3053" s="2" t="s">
        <v>106</v>
      </c>
      <c r="B3053" s="2" t="s">
        <v>88</v>
      </c>
      <c r="C3053" s="2" t="s">
        <v>90</v>
      </c>
      <c r="D3053" s="2" t="s">
        <v>55</v>
      </c>
      <c r="E3053" s="2" t="s">
        <v>282</v>
      </c>
      <c r="F3053" s="2" t="s">
        <v>26</v>
      </c>
      <c r="G3053" s="2" t="s">
        <v>339</v>
      </c>
      <c r="H3053" s="2" t="s">
        <v>285</v>
      </c>
      <c r="I3053" s="2">
        <v>53</v>
      </c>
      <c r="J3053" s="2">
        <v>0.56456456456456461</v>
      </c>
      <c r="M3053" s="2" t="s">
        <v>65</v>
      </c>
      <c r="N3053" s="2" t="s">
        <v>6662</v>
      </c>
      <c r="O3053" s="2" t="s">
        <v>6663</v>
      </c>
      <c r="P3053" s="2">
        <v>0.4</v>
      </c>
    </row>
    <row r="3054" spans="1:16" ht="15.75" customHeight="1" x14ac:dyDescent="0.25">
      <c r="A3054" s="2" t="s">
        <v>106</v>
      </c>
      <c r="B3054" s="2" t="s">
        <v>88</v>
      </c>
      <c r="C3054" s="2" t="s">
        <v>90</v>
      </c>
      <c r="D3054" s="2" t="s">
        <v>55</v>
      </c>
      <c r="E3054" s="2" t="s">
        <v>282</v>
      </c>
      <c r="F3054" s="2" t="s">
        <v>26</v>
      </c>
      <c r="G3054" s="2" t="s">
        <v>344</v>
      </c>
      <c r="H3054" s="2" t="s">
        <v>285</v>
      </c>
      <c r="I3054" s="2">
        <v>54</v>
      </c>
      <c r="J3054" s="2">
        <v>0.79913606911447088</v>
      </c>
      <c r="M3054" s="2" t="s">
        <v>65</v>
      </c>
      <c r="N3054" s="2" t="s">
        <v>6664</v>
      </c>
      <c r="O3054" s="2" t="s">
        <v>6665</v>
      </c>
      <c r="P3054" s="2">
        <v>0.3</v>
      </c>
    </row>
    <row r="3055" spans="1:16" ht="15.75" customHeight="1" x14ac:dyDescent="0.25">
      <c r="A3055" s="2" t="s">
        <v>106</v>
      </c>
      <c r="B3055" s="2" t="s">
        <v>88</v>
      </c>
      <c r="C3055" s="2" t="s">
        <v>90</v>
      </c>
      <c r="D3055" s="2" t="s">
        <v>55</v>
      </c>
      <c r="E3055" s="2" t="s">
        <v>282</v>
      </c>
      <c r="F3055" s="2" t="s">
        <v>26</v>
      </c>
      <c r="G3055" s="2" t="s">
        <v>351</v>
      </c>
      <c r="H3055" s="2" t="s">
        <v>285</v>
      </c>
      <c r="I3055" s="2">
        <v>55</v>
      </c>
      <c r="J3055" s="2">
        <v>0.78111587982832609</v>
      </c>
      <c r="M3055" s="2" t="s">
        <v>65</v>
      </c>
      <c r="N3055" s="2" t="s">
        <v>6666</v>
      </c>
      <c r="O3055" s="2" t="s">
        <v>6667</v>
      </c>
      <c r="P3055" s="2">
        <v>0.3</v>
      </c>
    </row>
    <row r="3056" spans="1:16" ht="15.75" customHeight="1" x14ac:dyDescent="0.25">
      <c r="A3056" s="2" t="s">
        <v>106</v>
      </c>
      <c r="B3056" s="2" t="s">
        <v>88</v>
      </c>
      <c r="C3056" s="2" t="s">
        <v>90</v>
      </c>
      <c r="D3056" s="2" t="s">
        <v>55</v>
      </c>
      <c r="E3056" s="2" t="s">
        <v>282</v>
      </c>
      <c r="F3056" s="2" t="s">
        <v>26</v>
      </c>
      <c r="G3056" s="2" t="s">
        <v>367</v>
      </c>
      <c r="H3056" s="2" t="s">
        <v>285</v>
      </c>
      <c r="I3056" s="2">
        <v>56</v>
      </c>
      <c r="J3056" s="2">
        <v>0.8077753779697624</v>
      </c>
      <c r="M3056" s="2" t="s">
        <v>65</v>
      </c>
      <c r="N3056" s="2" t="s">
        <v>6668</v>
      </c>
      <c r="O3056" s="2" t="s">
        <v>6669</v>
      </c>
      <c r="P3056" s="2">
        <v>0.3</v>
      </c>
    </row>
    <row r="3057" spans="1:16" ht="15.75" customHeight="1" x14ac:dyDescent="0.25">
      <c r="A3057" s="2" t="s">
        <v>106</v>
      </c>
      <c r="B3057" s="2" t="s">
        <v>88</v>
      </c>
      <c r="C3057" s="2" t="s">
        <v>90</v>
      </c>
      <c r="D3057" s="2" t="s">
        <v>55</v>
      </c>
      <c r="E3057" s="2" t="s">
        <v>282</v>
      </c>
      <c r="F3057" s="2" t="s">
        <v>26</v>
      </c>
      <c r="G3057" s="2" t="s">
        <v>380</v>
      </c>
      <c r="H3057" s="2" t="s">
        <v>285</v>
      </c>
      <c r="I3057" s="2">
        <v>57</v>
      </c>
      <c r="J3057" s="2">
        <v>0.78540772532188829</v>
      </c>
      <c r="M3057" s="2" t="s">
        <v>65</v>
      </c>
      <c r="N3057" s="2" t="s">
        <v>6670</v>
      </c>
      <c r="O3057" s="2" t="s">
        <v>6671</v>
      </c>
      <c r="P3057" s="2">
        <v>0.3</v>
      </c>
    </row>
    <row r="3058" spans="1:16" ht="15.75" customHeight="1" x14ac:dyDescent="0.25">
      <c r="A3058" s="2" t="s">
        <v>106</v>
      </c>
      <c r="B3058" s="2" t="s">
        <v>88</v>
      </c>
      <c r="C3058" s="2" t="s">
        <v>90</v>
      </c>
      <c r="D3058" s="2" t="s">
        <v>55</v>
      </c>
      <c r="E3058" s="2" t="s">
        <v>282</v>
      </c>
      <c r="F3058" s="2" t="s">
        <v>26</v>
      </c>
      <c r="G3058" s="2" t="s">
        <v>390</v>
      </c>
      <c r="H3058" s="2" t="s">
        <v>285</v>
      </c>
      <c r="I3058" s="2">
        <v>58</v>
      </c>
      <c r="J3058" s="2">
        <v>0.81974248927038629</v>
      </c>
      <c r="M3058" s="2" t="s">
        <v>65</v>
      </c>
      <c r="N3058" s="2" t="s">
        <v>6672</v>
      </c>
      <c r="O3058" s="2" t="s">
        <v>6673</v>
      </c>
      <c r="P3058" s="2">
        <v>0.4</v>
      </c>
    </row>
    <row r="3059" spans="1:16" ht="15.75" customHeight="1" x14ac:dyDescent="0.25">
      <c r="A3059" s="2" t="s">
        <v>106</v>
      </c>
      <c r="B3059" s="2" t="s">
        <v>88</v>
      </c>
      <c r="C3059" s="2" t="s">
        <v>90</v>
      </c>
      <c r="D3059" s="2" t="s">
        <v>55</v>
      </c>
      <c r="E3059" s="2" t="s">
        <v>282</v>
      </c>
      <c r="F3059" s="2" t="s">
        <v>26</v>
      </c>
      <c r="G3059" s="2" t="s">
        <v>397</v>
      </c>
      <c r="H3059" s="2" t="s">
        <v>285</v>
      </c>
      <c r="I3059" s="2">
        <v>59</v>
      </c>
      <c r="J3059" s="2">
        <v>0.80430107526881722</v>
      </c>
      <c r="M3059" s="2" t="s">
        <v>65</v>
      </c>
      <c r="N3059" s="2" t="s">
        <v>6674</v>
      </c>
      <c r="O3059" s="2" t="s">
        <v>6675</v>
      </c>
      <c r="P3059" s="2">
        <v>0.3</v>
      </c>
    </row>
    <row r="3060" spans="1:16" ht="15.75" customHeight="1" x14ac:dyDescent="0.25">
      <c r="A3060" s="2" t="s">
        <v>106</v>
      </c>
      <c r="B3060" s="2" t="s">
        <v>88</v>
      </c>
      <c r="C3060" s="2" t="s">
        <v>90</v>
      </c>
      <c r="D3060" s="2" t="s">
        <v>55</v>
      </c>
      <c r="E3060" s="2" t="s">
        <v>282</v>
      </c>
      <c r="F3060" s="2" t="s">
        <v>26</v>
      </c>
      <c r="G3060" s="2" t="s">
        <v>402</v>
      </c>
      <c r="H3060" s="2" t="s">
        <v>285</v>
      </c>
      <c r="I3060" s="2">
        <v>60</v>
      </c>
      <c r="J3060" s="2">
        <v>0.61764705882352944</v>
      </c>
      <c r="M3060" s="2" t="s">
        <v>65</v>
      </c>
      <c r="N3060" s="2" t="s">
        <v>6676</v>
      </c>
      <c r="O3060" s="2" t="s">
        <v>6677</v>
      </c>
      <c r="P3060" s="2">
        <v>0.3</v>
      </c>
    </row>
    <row r="3061" spans="1:16" ht="15.75" customHeight="1" x14ac:dyDescent="0.25">
      <c r="A3061" s="2" t="s">
        <v>106</v>
      </c>
      <c r="B3061" s="2" t="s">
        <v>88</v>
      </c>
      <c r="C3061" s="2" t="s">
        <v>90</v>
      </c>
      <c r="D3061" s="2" t="s">
        <v>55</v>
      </c>
      <c r="E3061" s="2" t="s">
        <v>282</v>
      </c>
      <c r="F3061" s="2" t="s">
        <v>26</v>
      </c>
      <c r="G3061" s="2" t="s">
        <v>407</v>
      </c>
      <c r="H3061" s="2" t="s">
        <v>285</v>
      </c>
      <c r="I3061" s="2">
        <v>61</v>
      </c>
      <c r="J3061" s="2">
        <v>0.81209503239740821</v>
      </c>
      <c r="M3061" s="2" t="s">
        <v>65</v>
      </c>
      <c r="N3061" s="2" t="s">
        <v>6678</v>
      </c>
      <c r="O3061" s="2" t="s">
        <v>6679</v>
      </c>
      <c r="P3061" s="2">
        <v>0.4</v>
      </c>
    </row>
    <row r="3062" spans="1:16" ht="15.75" customHeight="1" x14ac:dyDescent="0.25">
      <c r="A3062" s="2" t="s">
        <v>106</v>
      </c>
      <c r="B3062" s="2" t="s">
        <v>88</v>
      </c>
      <c r="C3062" s="2" t="s">
        <v>90</v>
      </c>
      <c r="D3062" s="2" t="s">
        <v>364</v>
      </c>
      <c r="E3062" s="2" t="s">
        <v>412</v>
      </c>
      <c r="F3062" s="2" t="s">
        <v>54</v>
      </c>
      <c r="G3062" s="2" t="s">
        <v>413</v>
      </c>
      <c r="H3062" s="2" t="s">
        <v>377</v>
      </c>
      <c r="I3062" s="2">
        <v>42</v>
      </c>
      <c r="J3062" s="2">
        <v>0.87265135699373697</v>
      </c>
      <c r="M3062" s="2" t="s">
        <v>65</v>
      </c>
      <c r="N3062" s="2" t="s">
        <v>6680</v>
      </c>
      <c r="O3062" s="2" t="s">
        <v>6681</v>
      </c>
      <c r="P3062" s="2">
        <v>0.4</v>
      </c>
    </row>
    <row r="3063" spans="1:16" ht="15.75" customHeight="1" x14ac:dyDescent="0.25">
      <c r="A3063" s="2" t="s">
        <v>106</v>
      </c>
      <c r="B3063" s="2" t="s">
        <v>88</v>
      </c>
      <c r="C3063" s="2" t="s">
        <v>90</v>
      </c>
      <c r="D3063" s="2" t="s">
        <v>364</v>
      </c>
      <c r="E3063" s="2" t="s">
        <v>412</v>
      </c>
      <c r="F3063" s="2" t="s">
        <v>54</v>
      </c>
      <c r="G3063" s="2" t="s">
        <v>418</v>
      </c>
      <c r="H3063" s="2" t="s">
        <v>377</v>
      </c>
      <c r="I3063" s="2">
        <v>43</v>
      </c>
      <c r="J3063" s="2">
        <v>0.87318087318087323</v>
      </c>
      <c r="M3063" s="2" t="s">
        <v>65</v>
      </c>
      <c r="N3063" s="2" t="s">
        <v>6682</v>
      </c>
      <c r="O3063" s="2" t="s">
        <v>6683</v>
      </c>
      <c r="P3063" s="2">
        <v>0.2</v>
      </c>
    </row>
    <row r="3064" spans="1:16" ht="15.75" customHeight="1" x14ac:dyDescent="0.25">
      <c r="A3064" s="2" t="s">
        <v>106</v>
      </c>
      <c r="B3064" s="2" t="s">
        <v>88</v>
      </c>
      <c r="C3064" s="2" t="s">
        <v>90</v>
      </c>
      <c r="D3064" s="2" t="s">
        <v>364</v>
      </c>
      <c r="E3064" s="2" t="s">
        <v>412</v>
      </c>
      <c r="F3064" s="2" t="s">
        <v>54</v>
      </c>
      <c r="G3064" s="2" t="s">
        <v>423</v>
      </c>
      <c r="H3064" s="2" t="s">
        <v>377</v>
      </c>
      <c r="I3064" s="2">
        <v>44</v>
      </c>
      <c r="J3064" s="2">
        <v>0.87029288702928864</v>
      </c>
      <c r="M3064" s="2" t="s">
        <v>65</v>
      </c>
      <c r="N3064" s="2" t="s">
        <v>6684</v>
      </c>
      <c r="O3064" s="2" t="s">
        <v>6685</v>
      </c>
      <c r="P3064" s="2">
        <v>0.2</v>
      </c>
    </row>
    <row r="3065" spans="1:16" ht="15.75" customHeight="1" x14ac:dyDescent="0.25">
      <c r="A3065" s="2" t="s">
        <v>106</v>
      </c>
      <c r="B3065" s="2" t="s">
        <v>88</v>
      </c>
      <c r="C3065" s="2" t="s">
        <v>90</v>
      </c>
      <c r="D3065" s="2" t="s">
        <v>364</v>
      </c>
      <c r="E3065" s="2" t="s">
        <v>412</v>
      </c>
      <c r="F3065" s="2" t="s">
        <v>54</v>
      </c>
      <c r="G3065" s="2" t="s">
        <v>428</v>
      </c>
      <c r="H3065" s="2" t="s">
        <v>377</v>
      </c>
      <c r="I3065" s="2">
        <v>45</v>
      </c>
      <c r="J3065" s="2">
        <v>0.87815126050420178</v>
      </c>
      <c r="M3065" s="2" t="s">
        <v>65</v>
      </c>
      <c r="N3065" s="2" t="s">
        <v>6686</v>
      </c>
      <c r="O3065" s="2" t="s">
        <v>6687</v>
      </c>
      <c r="P3065" s="2">
        <v>0.4</v>
      </c>
    </row>
    <row r="3066" spans="1:16" ht="15.75" customHeight="1" x14ac:dyDescent="0.25">
      <c r="A3066" s="2" t="s">
        <v>106</v>
      </c>
      <c r="B3066" s="2" t="s">
        <v>88</v>
      </c>
      <c r="C3066" s="2" t="s">
        <v>90</v>
      </c>
      <c r="D3066" s="2" t="s">
        <v>364</v>
      </c>
      <c r="E3066" s="2" t="s">
        <v>412</v>
      </c>
      <c r="F3066" s="2" t="s">
        <v>54</v>
      </c>
      <c r="G3066" s="2" t="s">
        <v>433</v>
      </c>
      <c r="H3066" s="2" t="s">
        <v>377</v>
      </c>
      <c r="I3066" s="2">
        <v>46</v>
      </c>
      <c r="J3066" s="2">
        <v>0.87265135699373697</v>
      </c>
      <c r="M3066" s="2" t="s">
        <v>65</v>
      </c>
      <c r="N3066" s="2" t="s">
        <v>6688</v>
      </c>
      <c r="O3066" s="2" t="s">
        <v>6689</v>
      </c>
      <c r="P3066" s="2">
        <v>0.3</v>
      </c>
    </row>
    <row r="3067" spans="1:16" ht="15.75" customHeight="1" x14ac:dyDescent="0.25">
      <c r="A3067" s="2" t="s">
        <v>106</v>
      </c>
      <c r="B3067" s="2" t="s">
        <v>88</v>
      </c>
      <c r="C3067" s="2" t="s">
        <v>90</v>
      </c>
      <c r="D3067" s="2" t="s">
        <v>364</v>
      </c>
      <c r="E3067" s="2" t="s">
        <v>412</v>
      </c>
      <c r="F3067" s="2" t="s">
        <v>54</v>
      </c>
      <c r="G3067" s="2" t="s">
        <v>438</v>
      </c>
      <c r="H3067" s="2" t="s">
        <v>377</v>
      </c>
      <c r="I3067" s="2">
        <v>47</v>
      </c>
      <c r="J3067" s="2">
        <v>0.87265135699373697</v>
      </c>
      <c r="M3067" s="2" t="s">
        <v>65</v>
      </c>
      <c r="N3067" s="2" t="s">
        <v>6690</v>
      </c>
      <c r="O3067" s="2" t="s">
        <v>6691</v>
      </c>
      <c r="P3067" s="2">
        <v>0.3</v>
      </c>
    </row>
    <row r="3068" spans="1:16" ht="15.75" customHeight="1" x14ac:dyDescent="0.25">
      <c r="A3068" s="2" t="s">
        <v>106</v>
      </c>
      <c r="B3068" s="2" t="s">
        <v>88</v>
      </c>
      <c r="C3068" s="2" t="s">
        <v>90</v>
      </c>
      <c r="D3068" s="2" t="s">
        <v>364</v>
      </c>
      <c r="E3068" s="2" t="s">
        <v>412</v>
      </c>
      <c r="F3068" s="2" t="s">
        <v>54</v>
      </c>
      <c r="G3068" s="2" t="s">
        <v>443</v>
      </c>
      <c r="H3068" s="2" t="s">
        <v>377</v>
      </c>
      <c r="I3068" s="2">
        <v>48</v>
      </c>
      <c r="J3068" s="2">
        <v>0.87394957983193278</v>
      </c>
      <c r="M3068" s="2" t="s">
        <v>65</v>
      </c>
      <c r="N3068" s="2" t="s">
        <v>6692</v>
      </c>
      <c r="O3068" s="2" t="s">
        <v>6693</v>
      </c>
      <c r="P3068" s="2">
        <v>0.4</v>
      </c>
    </row>
    <row r="3069" spans="1:16" ht="15.75" customHeight="1" x14ac:dyDescent="0.25">
      <c r="A3069" s="2" t="s">
        <v>106</v>
      </c>
      <c r="B3069" s="2" t="s">
        <v>88</v>
      </c>
      <c r="C3069" s="2" t="s">
        <v>90</v>
      </c>
      <c r="D3069" s="2" t="s">
        <v>364</v>
      </c>
      <c r="E3069" s="2" t="s">
        <v>412</v>
      </c>
      <c r="F3069" s="2" t="s">
        <v>54</v>
      </c>
      <c r="G3069" s="2" t="s">
        <v>448</v>
      </c>
      <c r="H3069" s="2" t="s">
        <v>377</v>
      </c>
      <c r="I3069" s="2">
        <v>49</v>
      </c>
      <c r="J3069" s="2">
        <v>0.87157894736842101</v>
      </c>
      <c r="M3069" s="2" t="s">
        <v>65</v>
      </c>
      <c r="N3069" s="2" t="s">
        <v>6694</v>
      </c>
      <c r="O3069" s="2" t="s">
        <v>6695</v>
      </c>
      <c r="P3069" s="2">
        <v>0.3</v>
      </c>
    </row>
    <row r="3070" spans="1:16" ht="15.75" customHeight="1" x14ac:dyDescent="0.25">
      <c r="A3070" s="2" t="s">
        <v>106</v>
      </c>
      <c r="B3070" s="2" t="s">
        <v>88</v>
      </c>
      <c r="C3070" s="2" t="s">
        <v>90</v>
      </c>
      <c r="D3070" s="2" t="s">
        <v>364</v>
      </c>
      <c r="E3070" s="2" t="s">
        <v>412</v>
      </c>
      <c r="F3070" s="2" t="s">
        <v>54</v>
      </c>
      <c r="G3070" s="2" t="s">
        <v>453</v>
      </c>
      <c r="H3070" s="2" t="s">
        <v>377</v>
      </c>
      <c r="I3070" s="2">
        <v>50</v>
      </c>
      <c r="J3070" s="2">
        <v>0.88842105263157911</v>
      </c>
      <c r="M3070" s="2" t="s">
        <v>65</v>
      </c>
      <c r="N3070" s="2" t="s">
        <v>6696</v>
      </c>
      <c r="O3070" s="2" t="s">
        <v>6697</v>
      </c>
      <c r="P3070" s="2">
        <v>0.4</v>
      </c>
    </row>
    <row r="3071" spans="1:16" ht="15.75" customHeight="1" x14ac:dyDescent="0.25">
      <c r="A3071" s="2" t="s">
        <v>106</v>
      </c>
      <c r="B3071" s="2" t="s">
        <v>88</v>
      </c>
      <c r="C3071" s="2" t="s">
        <v>90</v>
      </c>
      <c r="D3071" s="2" t="s">
        <v>364</v>
      </c>
      <c r="E3071" s="2" t="s">
        <v>412</v>
      </c>
      <c r="F3071" s="2" t="s">
        <v>54</v>
      </c>
      <c r="G3071" s="2" t="s">
        <v>458</v>
      </c>
      <c r="H3071" s="2" t="s">
        <v>377</v>
      </c>
      <c r="I3071" s="2">
        <v>51</v>
      </c>
      <c r="J3071" s="2">
        <v>0.87447698744769875</v>
      </c>
      <c r="M3071" s="2" t="s">
        <v>65</v>
      </c>
      <c r="N3071" s="2" t="s">
        <v>6698</v>
      </c>
      <c r="O3071" s="2" t="s">
        <v>6699</v>
      </c>
      <c r="P3071" s="2">
        <v>0.2</v>
      </c>
    </row>
    <row r="3072" spans="1:16" ht="15.75" customHeight="1" x14ac:dyDescent="0.25">
      <c r="A3072" s="2" t="s">
        <v>106</v>
      </c>
      <c r="B3072" s="2" t="s">
        <v>88</v>
      </c>
      <c r="C3072" s="2" t="s">
        <v>90</v>
      </c>
      <c r="D3072" s="2" t="s">
        <v>364</v>
      </c>
      <c r="E3072" s="2" t="s">
        <v>412</v>
      </c>
      <c r="F3072" s="2" t="s">
        <v>54</v>
      </c>
      <c r="G3072" s="2" t="s">
        <v>463</v>
      </c>
      <c r="H3072" s="2" t="s">
        <v>377</v>
      </c>
      <c r="I3072" s="2">
        <v>52</v>
      </c>
      <c r="J3072" s="2">
        <v>0.87631027253668758</v>
      </c>
      <c r="M3072" s="2" t="s">
        <v>65</v>
      </c>
      <c r="N3072" s="2" t="s">
        <v>6700</v>
      </c>
      <c r="O3072" s="2" t="s">
        <v>6701</v>
      </c>
      <c r="P3072" s="2">
        <v>0.3</v>
      </c>
    </row>
    <row r="3073" spans="1:16" ht="15.75" customHeight="1" x14ac:dyDescent="0.25">
      <c r="A3073" s="2" t="s">
        <v>106</v>
      </c>
      <c r="B3073" s="2" t="s">
        <v>88</v>
      </c>
      <c r="C3073" s="2" t="s">
        <v>90</v>
      </c>
      <c r="D3073" s="2" t="s">
        <v>364</v>
      </c>
      <c r="E3073" s="2" t="s">
        <v>412</v>
      </c>
      <c r="F3073" s="2" t="s">
        <v>54</v>
      </c>
      <c r="G3073" s="2" t="s">
        <v>468</v>
      </c>
      <c r="H3073" s="2" t="s">
        <v>377</v>
      </c>
      <c r="I3073" s="2">
        <v>53</v>
      </c>
      <c r="J3073" s="2">
        <v>0.86847599164926925</v>
      </c>
      <c r="M3073" s="2" t="s">
        <v>65</v>
      </c>
      <c r="N3073" s="2" t="s">
        <v>6702</v>
      </c>
      <c r="O3073" s="2" t="s">
        <v>6703</v>
      </c>
      <c r="P3073" s="2">
        <v>0.4</v>
      </c>
    </row>
    <row r="3074" spans="1:16" ht="15.75" customHeight="1" x14ac:dyDescent="0.25">
      <c r="A3074" s="2" t="s">
        <v>106</v>
      </c>
      <c r="B3074" s="2" t="s">
        <v>88</v>
      </c>
      <c r="C3074" s="2" t="s">
        <v>90</v>
      </c>
      <c r="D3074" s="2" t="s">
        <v>364</v>
      </c>
      <c r="E3074" s="2" t="s">
        <v>412</v>
      </c>
      <c r="F3074" s="2" t="s">
        <v>54</v>
      </c>
      <c r="G3074" s="2" t="s">
        <v>473</v>
      </c>
      <c r="H3074" s="2" t="s">
        <v>377</v>
      </c>
      <c r="I3074" s="2">
        <v>54</v>
      </c>
      <c r="J3074" s="2">
        <v>0.87029288702928864</v>
      </c>
      <c r="M3074" s="2" t="s">
        <v>65</v>
      </c>
      <c r="N3074" s="2" t="s">
        <v>6704</v>
      </c>
      <c r="O3074" s="2" t="s">
        <v>6705</v>
      </c>
      <c r="P3074" s="2">
        <v>0.5</v>
      </c>
    </row>
    <row r="3075" spans="1:16" ht="15.75" customHeight="1" x14ac:dyDescent="0.25">
      <c r="A3075" s="2" t="s">
        <v>106</v>
      </c>
      <c r="B3075" s="2" t="s">
        <v>88</v>
      </c>
      <c r="C3075" s="2" t="s">
        <v>90</v>
      </c>
      <c r="D3075" s="2" t="s">
        <v>364</v>
      </c>
      <c r="E3075" s="2" t="s">
        <v>412</v>
      </c>
      <c r="F3075" s="2" t="s">
        <v>54</v>
      </c>
      <c r="G3075" s="2" t="s">
        <v>478</v>
      </c>
      <c r="H3075" s="2" t="s">
        <v>377</v>
      </c>
      <c r="I3075" s="2">
        <v>55</v>
      </c>
      <c r="J3075" s="2">
        <v>0.87578947368421045</v>
      </c>
      <c r="M3075" s="2" t="s">
        <v>65</v>
      </c>
      <c r="N3075" s="2" t="s">
        <v>6706</v>
      </c>
      <c r="O3075" s="2" t="s">
        <v>6707</v>
      </c>
      <c r="P3075" s="2">
        <v>0.4</v>
      </c>
    </row>
    <row r="3076" spans="1:16" ht="15.75" customHeight="1" x14ac:dyDescent="0.25">
      <c r="A3076" s="2" t="s">
        <v>106</v>
      </c>
      <c r="B3076" s="2" t="s">
        <v>88</v>
      </c>
      <c r="C3076" s="2" t="s">
        <v>90</v>
      </c>
      <c r="D3076" s="2" t="s">
        <v>364</v>
      </c>
      <c r="E3076" s="2" t="s">
        <v>412</v>
      </c>
      <c r="F3076" s="2" t="s">
        <v>54</v>
      </c>
      <c r="G3076" s="2" t="s">
        <v>483</v>
      </c>
      <c r="H3076" s="2" t="s">
        <v>377</v>
      </c>
      <c r="I3076" s="2">
        <v>56</v>
      </c>
      <c r="J3076" s="2">
        <v>0.87083333333333335</v>
      </c>
      <c r="M3076" s="2" t="s">
        <v>65</v>
      </c>
      <c r="N3076" s="2" t="s">
        <v>6708</v>
      </c>
      <c r="O3076" s="2" t="s">
        <v>6709</v>
      </c>
      <c r="P3076" s="2">
        <v>0.3</v>
      </c>
    </row>
    <row r="3077" spans="1:16" ht="15.75" customHeight="1" x14ac:dyDescent="0.25">
      <c r="A3077" s="2" t="s">
        <v>106</v>
      </c>
      <c r="B3077" s="2" t="s">
        <v>88</v>
      </c>
      <c r="C3077" s="2" t="s">
        <v>90</v>
      </c>
      <c r="D3077" s="2" t="s">
        <v>364</v>
      </c>
      <c r="E3077" s="2" t="s">
        <v>412</v>
      </c>
      <c r="F3077" s="2" t="s">
        <v>54</v>
      </c>
      <c r="G3077" s="2" t="s">
        <v>488</v>
      </c>
      <c r="H3077" s="2" t="s">
        <v>377</v>
      </c>
      <c r="I3077" s="2">
        <v>57</v>
      </c>
      <c r="J3077" s="2">
        <v>0.88050314465408808</v>
      </c>
      <c r="M3077" s="2" t="s">
        <v>65</v>
      </c>
      <c r="N3077" s="2" t="s">
        <v>6710</v>
      </c>
      <c r="O3077" s="2" t="s">
        <v>6711</v>
      </c>
      <c r="P3077" s="2">
        <v>0.4</v>
      </c>
    </row>
    <row r="3078" spans="1:16" ht="15.75" customHeight="1" x14ac:dyDescent="0.25">
      <c r="A3078" s="2" t="s">
        <v>106</v>
      </c>
      <c r="B3078" s="2" t="s">
        <v>88</v>
      </c>
      <c r="C3078" s="2" t="s">
        <v>90</v>
      </c>
      <c r="D3078" s="2" t="s">
        <v>364</v>
      </c>
      <c r="E3078" s="2" t="s">
        <v>412</v>
      </c>
      <c r="F3078" s="2" t="s">
        <v>54</v>
      </c>
      <c r="G3078" s="2" t="s">
        <v>493</v>
      </c>
      <c r="H3078" s="2" t="s">
        <v>377</v>
      </c>
      <c r="I3078" s="2">
        <v>58</v>
      </c>
      <c r="J3078" s="2">
        <v>0.88421052631578945</v>
      </c>
      <c r="M3078" s="2" t="s">
        <v>65</v>
      </c>
      <c r="N3078" s="2" t="s">
        <v>6712</v>
      </c>
      <c r="O3078" s="2" t="s">
        <v>6713</v>
      </c>
      <c r="P3078" s="2">
        <v>0.3</v>
      </c>
    </row>
    <row r="3079" spans="1:16" ht="15.75" customHeight="1" x14ac:dyDescent="0.25">
      <c r="A3079" s="2" t="s">
        <v>106</v>
      </c>
      <c r="B3079" s="2" t="s">
        <v>88</v>
      </c>
      <c r="C3079" s="2" t="s">
        <v>90</v>
      </c>
      <c r="D3079" s="2" t="s">
        <v>364</v>
      </c>
      <c r="E3079" s="2" t="s">
        <v>412</v>
      </c>
      <c r="F3079" s="2" t="s">
        <v>54</v>
      </c>
      <c r="G3079" s="2" t="s">
        <v>498</v>
      </c>
      <c r="H3079" s="2" t="s">
        <v>377</v>
      </c>
      <c r="I3079" s="2">
        <v>59</v>
      </c>
      <c r="J3079" s="2">
        <v>0.88702928870292885</v>
      </c>
      <c r="M3079" s="2" t="s">
        <v>65</v>
      </c>
      <c r="N3079" s="2" t="s">
        <v>6714</v>
      </c>
      <c r="O3079" s="2" t="s">
        <v>6715</v>
      </c>
      <c r="P3079" s="2">
        <v>0.4</v>
      </c>
    </row>
    <row r="3080" spans="1:16" ht="15.75" customHeight="1" x14ac:dyDescent="0.25">
      <c r="A3080" s="2" t="s">
        <v>106</v>
      </c>
      <c r="B3080" s="2" t="s">
        <v>88</v>
      </c>
      <c r="C3080" s="2" t="s">
        <v>90</v>
      </c>
      <c r="D3080" s="2" t="s">
        <v>364</v>
      </c>
      <c r="E3080" s="2" t="s">
        <v>412</v>
      </c>
      <c r="F3080" s="2" t="s">
        <v>54</v>
      </c>
      <c r="G3080" s="2" t="s">
        <v>503</v>
      </c>
      <c r="H3080" s="2" t="s">
        <v>377</v>
      </c>
      <c r="I3080" s="2">
        <v>60</v>
      </c>
      <c r="J3080" s="2">
        <v>0.86792452830188682</v>
      </c>
      <c r="M3080" s="2" t="s">
        <v>65</v>
      </c>
      <c r="N3080" s="2" t="s">
        <v>6716</v>
      </c>
      <c r="O3080" s="2" t="s">
        <v>6717</v>
      </c>
      <c r="P3080" s="2">
        <v>0.4</v>
      </c>
    </row>
    <row r="3081" spans="1:16" ht="15.75" customHeight="1" x14ac:dyDescent="0.25">
      <c r="A3081" s="2" t="s">
        <v>106</v>
      </c>
      <c r="B3081" s="2" t="s">
        <v>88</v>
      </c>
      <c r="C3081" s="2" t="s">
        <v>90</v>
      </c>
      <c r="D3081" s="2" t="s">
        <v>364</v>
      </c>
      <c r="E3081" s="2" t="s">
        <v>412</v>
      </c>
      <c r="F3081" s="2" t="s">
        <v>54</v>
      </c>
      <c r="G3081" s="2" t="s">
        <v>508</v>
      </c>
      <c r="H3081" s="2" t="s">
        <v>377</v>
      </c>
      <c r="I3081" s="2">
        <v>61</v>
      </c>
      <c r="J3081" s="2">
        <v>0.86249999999999993</v>
      </c>
      <c r="M3081" s="2" t="s">
        <v>65</v>
      </c>
      <c r="N3081" s="2" t="s">
        <v>6718</v>
      </c>
      <c r="O3081" s="2" t="s">
        <v>6719</v>
      </c>
      <c r="P3081" s="2">
        <v>0.4</v>
      </c>
    </row>
    <row r="3082" spans="1:16" ht="15.75" customHeight="1" x14ac:dyDescent="0.25">
      <c r="A3082" s="2" t="s">
        <v>106</v>
      </c>
      <c r="B3082" s="2" t="s">
        <v>88</v>
      </c>
      <c r="C3082" s="2" t="s">
        <v>90</v>
      </c>
      <c r="D3082" s="2" t="s">
        <v>364</v>
      </c>
      <c r="E3082" s="2" t="s">
        <v>513</v>
      </c>
      <c r="F3082" s="2" t="s">
        <v>40</v>
      </c>
      <c r="G3082" s="2" t="s">
        <v>514</v>
      </c>
      <c r="H3082" s="2" t="s">
        <v>372</v>
      </c>
      <c r="I3082" s="2">
        <v>42</v>
      </c>
      <c r="J3082" s="2">
        <v>0.8595505617977528</v>
      </c>
      <c r="M3082" s="2" t="s">
        <v>65</v>
      </c>
      <c r="N3082" s="2" t="s">
        <v>6720</v>
      </c>
      <c r="O3082" s="2" t="s">
        <v>6721</v>
      </c>
      <c r="P3082" s="2">
        <v>0.4</v>
      </c>
    </row>
    <row r="3083" spans="1:16" ht="15.75" customHeight="1" x14ac:dyDescent="0.25">
      <c r="A3083" s="2" t="s">
        <v>106</v>
      </c>
      <c r="B3083" s="2" t="s">
        <v>88</v>
      </c>
      <c r="C3083" s="2" t="s">
        <v>90</v>
      </c>
      <c r="D3083" s="2" t="s">
        <v>364</v>
      </c>
      <c r="E3083" s="2" t="s">
        <v>513</v>
      </c>
      <c r="F3083" s="2" t="s">
        <v>40</v>
      </c>
      <c r="G3083" s="2" t="s">
        <v>519</v>
      </c>
      <c r="H3083" s="2" t="s">
        <v>372</v>
      </c>
      <c r="I3083" s="2">
        <v>43</v>
      </c>
      <c r="J3083" s="2">
        <v>0.88135593220338981</v>
      </c>
      <c r="M3083" s="2" t="s">
        <v>65</v>
      </c>
      <c r="N3083" s="2" t="s">
        <v>6722</v>
      </c>
      <c r="O3083" s="2" t="s">
        <v>6723</v>
      </c>
      <c r="P3083" s="2">
        <v>0.6</v>
      </c>
    </row>
    <row r="3084" spans="1:16" ht="15.75" customHeight="1" x14ac:dyDescent="0.25">
      <c r="A3084" s="2" t="s">
        <v>106</v>
      </c>
      <c r="B3084" s="2" t="s">
        <v>88</v>
      </c>
      <c r="C3084" s="2" t="s">
        <v>90</v>
      </c>
      <c r="D3084" s="2" t="s">
        <v>364</v>
      </c>
      <c r="E3084" s="2" t="s">
        <v>513</v>
      </c>
      <c r="F3084" s="2" t="s">
        <v>40</v>
      </c>
      <c r="G3084" s="2" t="s">
        <v>524</v>
      </c>
      <c r="H3084" s="2" t="s">
        <v>372</v>
      </c>
      <c r="I3084" s="2">
        <v>44</v>
      </c>
      <c r="J3084" s="2">
        <v>0.87005649717514122</v>
      </c>
      <c r="M3084" s="2" t="s">
        <v>65</v>
      </c>
      <c r="N3084" s="2" t="s">
        <v>6724</v>
      </c>
      <c r="O3084" s="2" t="s">
        <v>6725</v>
      </c>
      <c r="P3084" s="2">
        <v>0.4</v>
      </c>
    </row>
    <row r="3085" spans="1:16" ht="15.75" customHeight="1" x14ac:dyDescent="0.25">
      <c r="A3085" s="2" t="s">
        <v>106</v>
      </c>
      <c r="B3085" s="2" t="s">
        <v>88</v>
      </c>
      <c r="C3085" s="2" t="s">
        <v>90</v>
      </c>
      <c r="D3085" s="2" t="s">
        <v>364</v>
      </c>
      <c r="E3085" s="2" t="s">
        <v>513</v>
      </c>
      <c r="F3085" s="2" t="s">
        <v>40</v>
      </c>
      <c r="G3085" s="2" t="s">
        <v>529</v>
      </c>
      <c r="H3085" s="2" t="s">
        <v>372</v>
      </c>
      <c r="I3085" s="2">
        <v>45</v>
      </c>
      <c r="J3085" s="2">
        <v>0.87150837988826813</v>
      </c>
      <c r="M3085" s="2" t="s">
        <v>65</v>
      </c>
      <c r="N3085" s="2" t="s">
        <v>6726</v>
      </c>
      <c r="O3085" s="2" t="s">
        <v>6727</v>
      </c>
      <c r="P3085" s="2">
        <v>0.4</v>
      </c>
    </row>
    <row r="3086" spans="1:16" ht="15.75" customHeight="1" x14ac:dyDescent="0.25">
      <c r="A3086" s="2" t="s">
        <v>106</v>
      </c>
      <c r="B3086" s="2" t="s">
        <v>88</v>
      </c>
      <c r="C3086" s="2" t="s">
        <v>90</v>
      </c>
      <c r="D3086" s="2" t="s">
        <v>364</v>
      </c>
      <c r="E3086" s="2" t="s">
        <v>513</v>
      </c>
      <c r="F3086" s="2" t="s">
        <v>40</v>
      </c>
      <c r="G3086" s="2" t="s">
        <v>534</v>
      </c>
      <c r="H3086" s="2" t="s">
        <v>372</v>
      </c>
      <c r="I3086" s="2">
        <v>46</v>
      </c>
      <c r="J3086" s="2">
        <v>0.89577464788732397</v>
      </c>
      <c r="M3086" s="2" t="s">
        <v>65</v>
      </c>
      <c r="N3086" s="2" t="s">
        <v>6728</v>
      </c>
      <c r="O3086" s="2" t="s">
        <v>6729</v>
      </c>
      <c r="P3086" s="2">
        <v>0.4</v>
      </c>
    </row>
    <row r="3087" spans="1:16" ht="15.75" customHeight="1" x14ac:dyDescent="0.25">
      <c r="A3087" s="2" t="s">
        <v>106</v>
      </c>
      <c r="B3087" s="2" t="s">
        <v>88</v>
      </c>
      <c r="C3087" s="2" t="s">
        <v>90</v>
      </c>
      <c r="D3087" s="2" t="s">
        <v>364</v>
      </c>
      <c r="E3087" s="2" t="s">
        <v>513</v>
      </c>
      <c r="F3087" s="2" t="s">
        <v>40</v>
      </c>
      <c r="G3087" s="2" t="s">
        <v>539</v>
      </c>
      <c r="H3087" s="2" t="s">
        <v>372</v>
      </c>
      <c r="I3087" s="2">
        <v>47</v>
      </c>
      <c r="J3087" s="2">
        <v>0.87394957983193278</v>
      </c>
      <c r="M3087" s="2" t="s">
        <v>65</v>
      </c>
      <c r="N3087" s="2" t="s">
        <v>6730</v>
      </c>
      <c r="O3087" s="2" t="s">
        <v>6731</v>
      </c>
      <c r="P3087" s="2">
        <v>0.4</v>
      </c>
    </row>
    <row r="3088" spans="1:16" ht="15.75" customHeight="1" x14ac:dyDescent="0.25">
      <c r="A3088" s="2" t="s">
        <v>106</v>
      </c>
      <c r="B3088" s="2" t="s">
        <v>88</v>
      </c>
      <c r="C3088" s="2" t="s">
        <v>90</v>
      </c>
      <c r="D3088" s="2" t="s">
        <v>364</v>
      </c>
      <c r="E3088" s="2" t="s">
        <v>513</v>
      </c>
      <c r="F3088" s="2" t="s">
        <v>40</v>
      </c>
      <c r="G3088" s="2" t="s">
        <v>555</v>
      </c>
      <c r="H3088" s="2" t="s">
        <v>372</v>
      </c>
      <c r="I3088" s="2">
        <v>48</v>
      </c>
      <c r="J3088" s="2">
        <v>0.8707865168539326</v>
      </c>
      <c r="M3088" s="2" t="s">
        <v>65</v>
      </c>
      <c r="N3088" s="2" t="s">
        <v>6732</v>
      </c>
      <c r="O3088" s="2" t="s">
        <v>6733</v>
      </c>
      <c r="P3088" s="2">
        <v>0.4</v>
      </c>
    </row>
    <row r="3089" spans="1:16" ht="15.75" customHeight="1" x14ac:dyDescent="0.25">
      <c r="A3089" s="2" t="s">
        <v>106</v>
      </c>
      <c r="B3089" s="2" t="s">
        <v>88</v>
      </c>
      <c r="C3089" s="2" t="s">
        <v>90</v>
      </c>
      <c r="D3089" s="2" t="s">
        <v>364</v>
      </c>
      <c r="E3089" s="2" t="s">
        <v>513</v>
      </c>
      <c r="F3089" s="2" t="s">
        <v>40</v>
      </c>
      <c r="G3089" s="2" t="s">
        <v>575</v>
      </c>
      <c r="H3089" s="2" t="s">
        <v>372</v>
      </c>
      <c r="I3089" s="2">
        <v>49</v>
      </c>
      <c r="J3089" s="2">
        <v>0.8764044943820225</v>
      </c>
      <c r="M3089" s="2" t="s">
        <v>65</v>
      </c>
      <c r="N3089" s="2" t="s">
        <v>6734</v>
      </c>
      <c r="O3089" s="2" t="s">
        <v>6735</v>
      </c>
      <c r="P3089" s="2">
        <v>0.4</v>
      </c>
    </row>
    <row r="3090" spans="1:16" ht="15.75" customHeight="1" x14ac:dyDescent="0.25">
      <c r="A3090" s="2" t="s">
        <v>106</v>
      </c>
      <c r="B3090" s="2" t="s">
        <v>88</v>
      </c>
      <c r="C3090" s="2" t="s">
        <v>90</v>
      </c>
      <c r="D3090" s="2" t="s">
        <v>364</v>
      </c>
      <c r="E3090" s="2" t="s">
        <v>513</v>
      </c>
      <c r="F3090" s="2" t="s">
        <v>40</v>
      </c>
      <c r="G3090" s="2" t="s">
        <v>589</v>
      </c>
      <c r="H3090" s="2" t="s">
        <v>372</v>
      </c>
      <c r="I3090" s="2">
        <v>50</v>
      </c>
      <c r="J3090" s="2">
        <v>0.87709497206703901</v>
      </c>
      <c r="M3090" s="2" t="s">
        <v>65</v>
      </c>
      <c r="N3090" s="2" t="s">
        <v>6736</v>
      </c>
      <c r="O3090" s="2" t="s">
        <v>6737</v>
      </c>
      <c r="P3090" s="2">
        <v>0.4</v>
      </c>
    </row>
    <row r="3091" spans="1:16" ht="15.75" customHeight="1" x14ac:dyDescent="0.25">
      <c r="A3091" s="2" t="s">
        <v>106</v>
      </c>
      <c r="B3091" s="2" t="s">
        <v>88</v>
      </c>
      <c r="C3091" s="2" t="s">
        <v>90</v>
      </c>
      <c r="D3091" s="2" t="s">
        <v>364</v>
      </c>
      <c r="E3091" s="2" t="s">
        <v>513</v>
      </c>
      <c r="F3091" s="2" t="s">
        <v>40</v>
      </c>
      <c r="G3091" s="2" t="s">
        <v>603</v>
      </c>
      <c r="H3091" s="2" t="s">
        <v>372</v>
      </c>
      <c r="I3091" s="2">
        <v>51</v>
      </c>
      <c r="J3091" s="2">
        <v>0.87394957983193278</v>
      </c>
      <c r="M3091" s="2" t="s">
        <v>65</v>
      </c>
      <c r="N3091" s="2" t="s">
        <v>6738</v>
      </c>
      <c r="O3091" s="2" t="s">
        <v>6739</v>
      </c>
      <c r="P3091" s="2">
        <v>0.4</v>
      </c>
    </row>
    <row r="3092" spans="1:16" ht="15.75" customHeight="1" x14ac:dyDescent="0.25">
      <c r="A3092" s="2" t="s">
        <v>106</v>
      </c>
      <c r="B3092" s="2" t="s">
        <v>88</v>
      </c>
      <c r="C3092" s="2" t="s">
        <v>90</v>
      </c>
      <c r="D3092" s="2" t="s">
        <v>364</v>
      </c>
      <c r="E3092" s="2" t="s">
        <v>513</v>
      </c>
      <c r="F3092" s="2" t="s">
        <v>40</v>
      </c>
      <c r="G3092" s="2" t="s">
        <v>622</v>
      </c>
      <c r="H3092" s="2" t="s">
        <v>372</v>
      </c>
      <c r="I3092" s="2">
        <v>52</v>
      </c>
      <c r="J3092" s="2">
        <v>0.88764044943820219</v>
      </c>
      <c r="M3092" s="2" t="s">
        <v>65</v>
      </c>
      <c r="N3092" s="2" t="s">
        <v>6740</v>
      </c>
      <c r="O3092" s="2" t="s">
        <v>6741</v>
      </c>
      <c r="P3092" s="2">
        <v>0.4</v>
      </c>
    </row>
    <row r="3093" spans="1:16" ht="15.75" customHeight="1" x14ac:dyDescent="0.25">
      <c r="A3093" s="2" t="s">
        <v>106</v>
      </c>
      <c r="B3093" s="2" t="s">
        <v>88</v>
      </c>
      <c r="C3093" s="2" t="s">
        <v>90</v>
      </c>
      <c r="D3093" s="2" t="s">
        <v>364</v>
      </c>
      <c r="E3093" s="2" t="s">
        <v>513</v>
      </c>
      <c r="F3093" s="2" t="s">
        <v>40</v>
      </c>
      <c r="G3093" s="2" t="s">
        <v>643</v>
      </c>
      <c r="H3093" s="2" t="s">
        <v>372</v>
      </c>
      <c r="I3093" s="2">
        <v>53</v>
      </c>
      <c r="J3093" s="2">
        <v>0.8764044943820225</v>
      </c>
      <c r="M3093" s="2" t="s">
        <v>65</v>
      </c>
      <c r="N3093" s="2" t="s">
        <v>6742</v>
      </c>
      <c r="O3093" s="2" t="s">
        <v>6743</v>
      </c>
      <c r="P3093" s="2">
        <v>0.4</v>
      </c>
    </row>
    <row r="3094" spans="1:16" ht="15.75" customHeight="1" x14ac:dyDescent="0.25">
      <c r="A3094" s="2" t="s">
        <v>106</v>
      </c>
      <c r="B3094" s="2" t="s">
        <v>88</v>
      </c>
      <c r="C3094" s="2" t="s">
        <v>90</v>
      </c>
      <c r="D3094" s="2" t="s">
        <v>364</v>
      </c>
      <c r="E3094" s="2" t="s">
        <v>513</v>
      </c>
      <c r="F3094" s="2" t="s">
        <v>40</v>
      </c>
      <c r="G3094" s="2" t="s">
        <v>660</v>
      </c>
      <c r="H3094" s="2" t="s">
        <v>372</v>
      </c>
      <c r="I3094" s="2">
        <v>54</v>
      </c>
      <c r="J3094" s="2">
        <v>0.85154061624649857</v>
      </c>
      <c r="M3094" s="2" t="s">
        <v>65</v>
      </c>
      <c r="N3094" s="2" t="s">
        <v>6744</v>
      </c>
      <c r="O3094" s="2" t="s">
        <v>6745</v>
      </c>
      <c r="P3094" s="2">
        <v>0.4</v>
      </c>
    </row>
    <row r="3095" spans="1:16" ht="15.75" customHeight="1" x14ac:dyDescent="0.25">
      <c r="A3095" s="2" t="s">
        <v>106</v>
      </c>
      <c r="B3095" s="2" t="s">
        <v>88</v>
      </c>
      <c r="C3095" s="2" t="s">
        <v>90</v>
      </c>
      <c r="D3095" s="2" t="s">
        <v>364</v>
      </c>
      <c r="E3095" s="2" t="s">
        <v>513</v>
      </c>
      <c r="F3095" s="2" t="s">
        <v>40</v>
      </c>
      <c r="G3095" s="2" t="s">
        <v>665</v>
      </c>
      <c r="H3095" s="2" t="s">
        <v>372</v>
      </c>
      <c r="I3095" s="2">
        <v>55</v>
      </c>
      <c r="J3095" s="2">
        <v>0.86760563380281697</v>
      </c>
      <c r="M3095" s="2" t="s">
        <v>65</v>
      </c>
      <c r="N3095" s="2" t="s">
        <v>6746</v>
      </c>
      <c r="O3095" s="2" t="s">
        <v>6747</v>
      </c>
      <c r="P3095" s="2">
        <v>0.4</v>
      </c>
    </row>
    <row r="3096" spans="1:16" ht="15.75" customHeight="1" x14ac:dyDescent="0.25">
      <c r="A3096" s="2" t="s">
        <v>106</v>
      </c>
      <c r="B3096" s="2" t="s">
        <v>88</v>
      </c>
      <c r="C3096" s="2" t="s">
        <v>90</v>
      </c>
      <c r="D3096" s="2" t="s">
        <v>364</v>
      </c>
      <c r="E3096" s="2" t="s">
        <v>513</v>
      </c>
      <c r="F3096" s="2" t="s">
        <v>40</v>
      </c>
      <c r="G3096" s="2" t="s">
        <v>670</v>
      </c>
      <c r="H3096" s="2" t="s">
        <v>372</v>
      </c>
      <c r="I3096" s="2">
        <v>56</v>
      </c>
      <c r="J3096" s="2">
        <v>0.88450704225352106</v>
      </c>
      <c r="M3096" s="2" t="s">
        <v>65</v>
      </c>
      <c r="N3096" s="2" t="s">
        <v>6748</v>
      </c>
      <c r="O3096" s="2" t="s">
        <v>6749</v>
      </c>
      <c r="P3096" s="2">
        <v>0.4</v>
      </c>
    </row>
    <row r="3097" spans="1:16" ht="15.75" customHeight="1" x14ac:dyDescent="0.25">
      <c r="A3097" s="2" t="s">
        <v>106</v>
      </c>
      <c r="B3097" s="2" t="s">
        <v>88</v>
      </c>
      <c r="C3097" s="2" t="s">
        <v>90</v>
      </c>
      <c r="D3097" s="2" t="s">
        <v>364</v>
      </c>
      <c r="E3097" s="2" t="s">
        <v>513</v>
      </c>
      <c r="F3097" s="2" t="s">
        <v>40</v>
      </c>
      <c r="G3097" s="2" t="s">
        <v>675</v>
      </c>
      <c r="H3097" s="2" t="s">
        <v>372</v>
      </c>
      <c r="I3097" s="2">
        <v>57</v>
      </c>
      <c r="J3097" s="2">
        <v>0.85633802816901416</v>
      </c>
      <c r="M3097" s="2" t="s">
        <v>65</v>
      </c>
      <c r="N3097" s="2" t="s">
        <v>6750</v>
      </c>
      <c r="O3097" s="2" t="s">
        <v>6751</v>
      </c>
      <c r="P3097" s="2">
        <v>0.3</v>
      </c>
    </row>
    <row r="3098" spans="1:16" ht="15.75" customHeight="1" x14ac:dyDescent="0.25">
      <c r="A3098" s="2" t="s">
        <v>106</v>
      </c>
      <c r="B3098" s="2" t="s">
        <v>88</v>
      </c>
      <c r="C3098" s="2" t="s">
        <v>90</v>
      </c>
      <c r="D3098" s="2" t="s">
        <v>364</v>
      </c>
      <c r="E3098" s="2" t="s">
        <v>513</v>
      </c>
      <c r="F3098" s="2" t="s">
        <v>40</v>
      </c>
      <c r="G3098" s="2" t="s">
        <v>680</v>
      </c>
      <c r="H3098" s="2" t="s">
        <v>372</v>
      </c>
      <c r="I3098" s="2">
        <v>58</v>
      </c>
      <c r="J3098" s="2">
        <v>0.86440677966101687</v>
      </c>
      <c r="M3098" s="2" t="s">
        <v>65</v>
      </c>
      <c r="N3098" s="2" t="s">
        <v>6752</v>
      </c>
      <c r="O3098" s="2" t="s">
        <v>6753</v>
      </c>
      <c r="P3098" s="2">
        <v>0.4</v>
      </c>
    </row>
    <row r="3099" spans="1:16" ht="15.75" customHeight="1" x14ac:dyDescent="0.25">
      <c r="A3099" s="2" t="s">
        <v>106</v>
      </c>
      <c r="B3099" s="2" t="s">
        <v>88</v>
      </c>
      <c r="C3099" s="2" t="s">
        <v>90</v>
      </c>
      <c r="D3099" s="2" t="s">
        <v>364</v>
      </c>
      <c r="E3099" s="2" t="s">
        <v>513</v>
      </c>
      <c r="F3099" s="2" t="s">
        <v>40</v>
      </c>
      <c r="G3099" s="2" t="s">
        <v>685</v>
      </c>
      <c r="H3099" s="2" t="s">
        <v>372</v>
      </c>
      <c r="I3099" s="2">
        <v>59</v>
      </c>
      <c r="J3099" s="2">
        <v>0.8764044943820225</v>
      </c>
      <c r="M3099" s="2" t="s">
        <v>65</v>
      </c>
      <c r="N3099" s="2" t="s">
        <v>6754</v>
      </c>
      <c r="O3099" s="2" t="s">
        <v>6755</v>
      </c>
      <c r="P3099" s="2">
        <v>0.4</v>
      </c>
    </row>
    <row r="3100" spans="1:16" ht="15.75" customHeight="1" x14ac:dyDescent="0.25">
      <c r="A3100" s="2" t="s">
        <v>106</v>
      </c>
      <c r="B3100" s="2" t="s">
        <v>88</v>
      </c>
      <c r="C3100" s="2" t="s">
        <v>90</v>
      </c>
      <c r="D3100" s="2" t="s">
        <v>364</v>
      </c>
      <c r="E3100" s="2" t="s">
        <v>513</v>
      </c>
      <c r="F3100" s="2" t="s">
        <v>40</v>
      </c>
      <c r="G3100" s="2" t="s">
        <v>690</v>
      </c>
      <c r="H3100" s="2" t="s">
        <v>372</v>
      </c>
      <c r="I3100" s="2">
        <v>60</v>
      </c>
      <c r="J3100" s="2">
        <v>0.87005649717514122</v>
      </c>
      <c r="M3100" s="2" t="s">
        <v>65</v>
      </c>
      <c r="N3100" s="2" t="s">
        <v>6756</v>
      </c>
      <c r="O3100" s="2" t="s">
        <v>6757</v>
      </c>
      <c r="P3100" s="2">
        <v>0.4</v>
      </c>
    </row>
    <row r="3101" spans="1:16" ht="15.75" customHeight="1" x14ac:dyDescent="0.25">
      <c r="A3101" s="2" t="s">
        <v>106</v>
      </c>
      <c r="B3101" s="2" t="s">
        <v>88</v>
      </c>
      <c r="C3101" s="2" t="s">
        <v>90</v>
      </c>
      <c r="D3101" s="2" t="s">
        <v>364</v>
      </c>
      <c r="E3101" s="2" t="s">
        <v>513</v>
      </c>
      <c r="F3101" s="2" t="s">
        <v>40</v>
      </c>
      <c r="G3101" s="2" t="s">
        <v>695</v>
      </c>
      <c r="H3101" s="2" t="s">
        <v>372</v>
      </c>
      <c r="I3101" s="2">
        <v>61</v>
      </c>
      <c r="J3101" s="2">
        <v>0.85070422535211254</v>
      </c>
      <c r="M3101" s="2" t="s">
        <v>65</v>
      </c>
      <c r="N3101" s="2" t="s">
        <v>6758</v>
      </c>
      <c r="O3101" s="2" t="s">
        <v>6759</v>
      </c>
      <c r="P3101" s="2">
        <v>0.4</v>
      </c>
    </row>
    <row r="3102" spans="1:16" ht="15.75" customHeight="1" x14ac:dyDescent="0.25">
      <c r="A3102" s="2" t="s">
        <v>106</v>
      </c>
      <c r="B3102" s="2" t="s">
        <v>88</v>
      </c>
      <c r="C3102" s="2" t="s">
        <v>90</v>
      </c>
      <c r="D3102" s="2" t="s">
        <v>364</v>
      </c>
      <c r="E3102" s="2" t="s">
        <v>700</v>
      </c>
      <c r="F3102" s="2" t="s">
        <v>47</v>
      </c>
      <c r="G3102" s="2" t="s">
        <v>701</v>
      </c>
      <c r="H3102" s="2" t="s">
        <v>366</v>
      </c>
      <c r="I3102" s="2">
        <v>42</v>
      </c>
      <c r="J3102" s="2">
        <v>0.8733624454148472</v>
      </c>
      <c r="M3102" s="2" t="s">
        <v>65</v>
      </c>
      <c r="N3102" s="2" t="s">
        <v>6760</v>
      </c>
      <c r="O3102" s="2" t="s">
        <v>6761</v>
      </c>
      <c r="P3102" s="2">
        <v>0.4</v>
      </c>
    </row>
    <row r="3103" spans="1:16" ht="15.75" customHeight="1" x14ac:dyDescent="0.25">
      <c r="A3103" s="2" t="s">
        <v>106</v>
      </c>
      <c r="B3103" s="2" t="s">
        <v>88</v>
      </c>
      <c r="C3103" s="2" t="s">
        <v>90</v>
      </c>
      <c r="D3103" s="2" t="s">
        <v>364</v>
      </c>
      <c r="E3103" s="2" t="s">
        <v>700</v>
      </c>
      <c r="F3103" s="2" t="s">
        <v>47</v>
      </c>
      <c r="G3103" s="2" t="s">
        <v>706</v>
      </c>
      <c r="H3103" s="2" t="s">
        <v>366</v>
      </c>
      <c r="I3103" s="2">
        <v>43</v>
      </c>
      <c r="J3103" s="2">
        <v>0.87391304347826082</v>
      </c>
      <c r="M3103" s="2" t="s">
        <v>65</v>
      </c>
      <c r="N3103" s="2" t="s">
        <v>6762</v>
      </c>
      <c r="O3103" s="2" t="s">
        <v>6763</v>
      </c>
      <c r="P3103" s="2">
        <v>0</v>
      </c>
    </row>
    <row r="3104" spans="1:16" ht="15.75" customHeight="1" x14ac:dyDescent="0.25">
      <c r="A3104" s="2" t="s">
        <v>106</v>
      </c>
      <c r="B3104" s="2" t="s">
        <v>88</v>
      </c>
      <c r="C3104" s="2" t="s">
        <v>90</v>
      </c>
      <c r="D3104" s="2" t="s">
        <v>364</v>
      </c>
      <c r="E3104" s="2" t="s">
        <v>700</v>
      </c>
      <c r="F3104" s="2" t="s">
        <v>47</v>
      </c>
      <c r="G3104" s="2" t="s">
        <v>711</v>
      </c>
      <c r="H3104" s="2" t="s">
        <v>366</v>
      </c>
      <c r="I3104" s="2">
        <v>44</v>
      </c>
      <c r="J3104" s="2">
        <v>0.85152838427947597</v>
      </c>
      <c r="M3104" s="2" t="s">
        <v>65</v>
      </c>
      <c r="N3104" s="2" t="s">
        <v>6764</v>
      </c>
      <c r="O3104" s="2" t="s">
        <v>6765</v>
      </c>
      <c r="P3104" s="2">
        <v>0</v>
      </c>
    </row>
    <row r="3105" spans="1:16" ht="15.75" customHeight="1" x14ac:dyDescent="0.25">
      <c r="A3105" s="2" t="s">
        <v>106</v>
      </c>
      <c r="B3105" s="2" t="s">
        <v>88</v>
      </c>
      <c r="C3105" s="2" t="s">
        <v>90</v>
      </c>
      <c r="D3105" s="2" t="s">
        <v>364</v>
      </c>
      <c r="E3105" s="2" t="s">
        <v>700</v>
      </c>
      <c r="F3105" s="2" t="s">
        <v>47</v>
      </c>
      <c r="G3105" s="2" t="s">
        <v>716</v>
      </c>
      <c r="H3105" s="2" t="s">
        <v>366</v>
      </c>
      <c r="I3105" s="2">
        <v>45</v>
      </c>
      <c r="J3105" s="2">
        <v>0.85529157667386602</v>
      </c>
      <c r="M3105" s="2" t="s">
        <v>65</v>
      </c>
      <c r="N3105" s="2" t="s">
        <v>6766</v>
      </c>
      <c r="O3105" s="2" t="s">
        <v>6767</v>
      </c>
      <c r="P3105" s="2">
        <v>0</v>
      </c>
    </row>
    <row r="3106" spans="1:16" ht="15.75" customHeight="1" x14ac:dyDescent="0.25">
      <c r="A3106" s="2" t="s">
        <v>106</v>
      </c>
      <c r="B3106" s="2" t="s">
        <v>88</v>
      </c>
      <c r="C3106" s="2" t="s">
        <v>90</v>
      </c>
      <c r="D3106" s="2" t="s">
        <v>364</v>
      </c>
      <c r="E3106" s="2" t="s">
        <v>700</v>
      </c>
      <c r="F3106" s="2" t="s">
        <v>47</v>
      </c>
      <c r="G3106" s="2" t="s">
        <v>721</v>
      </c>
      <c r="H3106" s="2" t="s">
        <v>366</v>
      </c>
      <c r="I3106" s="2">
        <v>46</v>
      </c>
      <c r="J3106" s="2">
        <v>0.86086956521739133</v>
      </c>
      <c r="M3106" s="2" t="s">
        <v>65</v>
      </c>
      <c r="N3106" s="2" t="s">
        <v>6768</v>
      </c>
      <c r="O3106" s="2" t="s">
        <v>6769</v>
      </c>
      <c r="P3106" s="2">
        <v>0</v>
      </c>
    </row>
    <row r="3107" spans="1:16" ht="15.75" customHeight="1" x14ac:dyDescent="0.25">
      <c r="A3107" s="2" t="s">
        <v>106</v>
      </c>
      <c r="B3107" s="2" t="s">
        <v>88</v>
      </c>
      <c r="C3107" s="2" t="s">
        <v>90</v>
      </c>
      <c r="D3107" s="2" t="s">
        <v>364</v>
      </c>
      <c r="E3107" s="2" t="s">
        <v>700</v>
      </c>
      <c r="F3107" s="2" t="s">
        <v>47</v>
      </c>
      <c r="G3107" s="2" t="s">
        <v>726</v>
      </c>
      <c r="H3107" s="2" t="s">
        <v>366</v>
      </c>
      <c r="I3107" s="2">
        <v>47</v>
      </c>
      <c r="J3107" s="2">
        <v>0.86710239651416121</v>
      </c>
      <c r="M3107" s="2" t="s">
        <v>65</v>
      </c>
      <c r="N3107" s="2" t="s">
        <v>6770</v>
      </c>
      <c r="O3107" s="2" t="s">
        <v>6771</v>
      </c>
      <c r="P3107" s="2">
        <v>0</v>
      </c>
    </row>
    <row r="3108" spans="1:16" ht="15.75" customHeight="1" x14ac:dyDescent="0.25">
      <c r="A3108" s="2" t="s">
        <v>106</v>
      </c>
      <c r="B3108" s="2" t="s">
        <v>88</v>
      </c>
      <c r="C3108" s="2" t="s">
        <v>90</v>
      </c>
      <c r="D3108" s="2" t="s">
        <v>364</v>
      </c>
      <c r="E3108" s="2" t="s">
        <v>700</v>
      </c>
      <c r="F3108" s="2" t="s">
        <v>47</v>
      </c>
      <c r="G3108" s="2" t="s">
        <v>731</v>
      </c>
      <c r="H3108" s="2" t="s">
        <v>366</v>
      </c>
      <c r="I3108" s="2">
        <v>48</v>
      </c>
      <c r="J3108" s="2">
        <v>0.8733624454148472</v>
      </c>
      <c r="M3108" s="2" t="s">
        <v>65</v>
      </c>
      <c r="N3108" s="2" t="s">
        <v>6772</v>
      </c>
      <c r="O3108" s="2" t="s">
        <v>6773</v>
      </c>
      <c r="P3108" s="2">
        <v>0</v>
      </c>
    </row>
    <row r="3109" spans="1:16" ht="15.75" customHeight="1" x14ac:dyDescent="0.25">
      <c r="A3109" s="2" t="s">
        <v>106</v>
      </c>
      <c r="B3109" s="2" t="s">
        <v>88</v>
      </c>
      <c r="C3109" s="2" t="s">
        <v>90</v>
      </c>
      <c r="D3109" s="2" t="s">
        <v>364</v>
      </c>
      <c r="E3109" s="2" t="s">
        <v>700</v>
      </c>
      <c r="F3109" s="2" t="s">
        <v>47</v>
      </c>
      <c r="G3109" s="2" t="s">
        <v>736</v>
      </c>
      <c r="H3109" s="2" t="s">
        <v>366</v>
      </c>
      <c r="I3109" s="2">
        <v>49</v>
      </c>
      <c r="J3109" s="2">
        <v>0.86710239651416121</v>
      </c>
      <c r="M3109" s="2" t="s">
        <v>65</v>
      </c>
      <c r="N3109" s="2" t="s">
        <v>6774</v>
      </c>
      <c r="O3109" s="2" t="s">
        <v>6775</v>
      </c>
      <c r="P3109" s="2">
        <v>0</v>
      </c>
    </row>
    <row r="3110" spans="1:16" ht="15.75" customHeight="1" x14ac:dyDescent="0.25">
      <c r="A3110" s="2" t="s">
        <v>106</v>
      </c>
      <c r="B3110" s="2" t="s">
        <v>88</v>
      </c>
      <c r="C3110" s="2" t="s">
        <v>90</v>
      </c>
      <c r="D3110" s="2" t="s">
        <v>364</v>
      </c>
      <c r="E3110" s="2" t="s">
        <v>700</v>
      </c>
      <c r="F3110" s="2" t="s">
        <v>47</v>
      </c>
      <c r="G3110" s="2" t="s">
        <v>741</v>
      </c>
      <c r="H3110" s="2" t="s">
        <v>366</v>
      </c>
      <c r="I3110" s="2">
        <v>50</v>
      </c>
      <c r="J3110" s="2">
        <v>0.86521739130434783</v>
      </c>
      <c r="M3110" s="2" t="s">
        <v>65</v>
      </c>
      <c r="N3110" s="2" t="s">
        <v>6776</v>
      </c>
      <c r="O3110" s="2" t="s">
        <v>6777</v>
      </c>
      <c r="P3110" s="2">
        <v>0</v>
      </c>
    </row>
    <row r="3111" spans="1:16" ht="15.75" customHeight="1" x14ac:dyDescent="0.25">
      <c r="A3111" s="2" t="s">
        <v>106</v>
      </c>
      <c r="B3111" s="2" t="s">
        <v>88</v>
      </c>
      <c r="C3111" s="2" t="s">
        <v>90</v>
      </c>
      <c r="D3111" s="2" t="s">
        <v>364</v>
      </c>
      <c r="E3111" s="2" t="s">
        <v>700</v>
      </c>
      <c r="F3111" s="2" t="s">
        <v>47</v>
      </c>
      <c r="G3111" s="2" t="s">
        <v>746</v>
      </c>
      <c r="H3111" s="2" t="s">
        <v>366</v>
      </c>
      <c r="I3111" s="2">
        <v>51</v>
      </c>
      <c r="J3111" s="2">
        <v>0.85900216919739703</v>
      </c>
      <c r="M3111" s="2" t="s">
        <v>65</v>
      </c>
      <c r="N3111" s="2" t="s">
        <v>6778</v>
      </c>
      <c r="O3111" s="2" t="s">
        <v>6779</v>
      </c>
      <c r="P3111" s="2">
        <v>0</v>
      </c>
    </row>
    <row r="3112" spans="1:16" ht="15.75" customHeight="1" x14ac:dyDescent="0.25">
      <c r="A3112" s="2" t="s">
        <v>106</v>
      </c>
      <c r="B3112" s="2" t="s">
        <v>88</v>
      </c>
      <c r="C3112" s="2" t="s">
        <v>90</v>
      </c>
      <c r="D3112" s="2" t="s">
        <v>364</v>
      </c>
      <c r="E3112" s="2" t="s">
        <v>700</v>
      </c>
      <c r="F3112" s="2" t="s">
        <v>47</v>
      </c>
      <c r="G3112" s="2" t="s">
        <v>751</v>
      </c>
      <c r="H3112" s="2" t="s">
        <v>366</v>
      </c>
      <c r="I3112" s="2">
        <v>52</v>
      </c>
      <c r="J3112" s="2">
        <v>0.85900216919739703</v>
      </c>
      <c r="M3112" s="2" t="s">
        <v>65</v>
      </c>
      <c r="N3112" s="2" t="s">
        <v>6780</v>
      </c>
      <c r="O3112" s="2" t="s">
        <v>6781</v>
      </c>
      <c r="P3112" s="2">
        <v>0</v>
      </c>
    </row>
    <row r="3113" spans="1:16" ht="15.75" customHeight="1" x14ac:dyDescent="0.25">
      <c r="A3113" s="2" t="s">
        <v>106</v>
      </c>
      <c r="B3113" s="2" t="s">
        <v>88</v>
      </c>
      <c r="C3113" s="2" t="s">
        <v>90</v>
      </c>
      <c r="D3113" s="2" t="s">
        <v>364</v>
      </c>
      <c r="E3113" s="2" t="s">
        <v>700</v>
      </c>
      <c r="F3113" s="2" t="s">
        <v>47</v>
      </c>
      <c r="G3113" s="2" t="s">
        <v>756</v>
      </c>
      <c r="H3113" s="2" t="s">
        <v>366</v>
      </c>
      <c r="I3113" s="2">
        <v>53</v>
      </c>
      <c r="J3113" s="2">
        <v>0.8509719222462202</v>
      </c>
      <c r="M3113" s="2" t="s">
        <v>65</v>
      </c>
      <c r="N3113" s="2" t="s">
        <v>6782</v>
      </c>
      <c r="O3113" s="2" t="s">
        <v>6783</v>
      </c>
      <c r="P3113" s="2">
        <v>0</v>
      </c>
    </row>
    <row r="3114" spans="1:16" ht="15.75" customHeight="1" x14ac:dyDescent="0.25">
      <c r="A3114" s="2" t="s">
        <v>106</v>
      </c>
      <c r="B3114" s="2" t="s">
        <v>88</v>
      </c>
      <c r="C3114" s="2" t="s">
        <v>90</v>
      </c>
      <c r="D3114" s="2" t="s">
        <v>364</v>
      </c>
      <c r="E3114" s="2" t="s">
        <v>700</v>
      </c>
      <c r="F3114" s="2" t="s">
        <v>47</v>
      </c>
      <c r="G3114" s="2" t="s">
        <v>761</v>
      </c>
      <c r="H3114" s="2" t="s">
        <v>366</v>
      </c>
      <c r="I3114" s="2">
        <v>54</v>
      </c>
      <c r="J3114" s="2">
        <v>0.85714285714285721</v>
      </c>
      <c r="M3114" s="2" t="s">
        <v>65</v>
      </c>
      <c r="N3114" s="2" t="s">
        <v>6784</v>
      </c>
      <c r="O3114" s="2" t="s">
        <v>6785</v>
      </c>
      <c r="P3114" s="2">
        <v>0</v>
      </c>
    </row>
    <row r="3115" spans="1:16" ht="15.75" customHeight="1" x14ac:dyDescent="0.25">
      <c r="A3115" s="2" t="s">
        <v>106</v>
      </c>
      <c r="B3115" s="2" t="s">
        <v>88</v>
      </c>
      <c r="C3115" s="2" t="s">
        <v>90</v>
      </c>
      <c r="D3115" s="2" t="s">
        <v>364</v>
      </c>
      <c r="E3115" s="2" t="s">
        <v>700</v>
      </c>
      <c r="F3115" s="2" t="s">
        <v>47</v>
      </c>
      <c r="G3115" s="2" t="s">
        <v>766</v>
      </c>
      <c r="H3115" s="2" t="s">
        <v>366</v>
      </c>
      <c r="I3115" s="2">
        <v>55</v>
      </c>
      <c r="J3115" s="2">
        <v>0.85652173913043472</v>
      </c>
      <c r="M3115" s="2" t="s">
        <v>65</v>
      </c>
      <c r="N3115" s="2" t="s">
        <v>6786</v>
      </c>
      <c r="O3115" s="2" t="s">
        <v>6787</v>
      </c>
      <c r="P3115" s="2">
        <v>0</v>
      </c>
    </row>
    <row r="3116" spans="1:16" ht="15.75" customHeight="1" x14ac:dyDescent="0.25">
      <c r="A3116" s="2" t="s">
        <v>106</v>
      </c>
      <c r="B3116" s="2" t="s">
        <v>88</v>
      </c>
      <c r="C3116" s="2" t="s">
        <v>90</v>
      </c>
      <c r="D3116" s="2" t="s">
        <v>364</v>
      </c>
      <c r="E3116" s="2" t="s">
        <v>700</v>
      </c>
      <c r="F3116" s="2" t="s">
        <v>47</v>
      </c>
      <c r="G3116" s="2" t="s">
        <v>771</v>
      </c>
      <c r="H3116" s="2" t="s">
        <v>366</v>
      </c>
      <c r="I3116" s="2">
        <v>56</v>
      </c>
      <c r="J3116" s="2">
        <v>0.86652078774617081</v>
      </c>
      <c r="M3116" s="2" t="s">
        <v>65</v>
      </c>
      <c r="N3116" s="2" t="s">
        <v>6788</v>
      </c>
      <c r="O3116" s="2" t="s">
        <v>6789</v>
      </c>
      <c r="P3116" s="2">
        <v>0</v>
      </c>
    </row>
    <row r="3117" spans="1:16" ht="15.75" customHeight="1" x14ac:dyDescent="0.25">
      <c r="A3117" s="2" t="s">
        <v>106</v>
      </c>
      <c r="B3117" s="2" t="s">
        <v>88</v>
      </c>
      <c r="C3117" s="2" t="s">
        <v>90</v>
      </c>
      <c r="D3117" s="2" t="s">
        <v>364</v>
      </c>
      <c r="E3117" s="2" t="s">
        <v>700</v>
      </c>
      <c r="F3117" s="2" t="s">
        <v>47</v>
      </c>
      <c r="G3117" s="2" t="s">
        <v>776</v>
      </c>
      <c r="H3117" s="2" t="s">
        <v>366</v>
      </c>
      <c r="I3117" s="2">
        <v>57</v>
      </c>
      <c r="J3117" s="2">
        <v>0.8714596949891068</v>
      </c>
      <c r="M3117" s="2" t="s">
        <v>65</v>
      </c>
      <c r="N3117" s="2" t="s">
        <v>6790</v>
      </c>
      <c r="O3117" s="2" t="s">
        <v>6791</v>
      </c>
      <c r="P3117" s="2">
        <v>0</v>
      </c>
    </row>
    <row r="3118" spans="1:16" ht="15.75" customHeight="1" x14ac:dyDescent="0.25">
      <c r="A3118" s="2" t="s">
        <v>106</v>
      </c>
      <c r="B3118" s="2" t="s">
        <v>88</v>
      </c>
      <c r="C3118" s="2" t="s">
        <v>90</v>
      </c>
      <c r="D3118" s="2" t="s">
        <v>364</v>
      </c>
      <c r="E3118" s="2" t="s">
        <v>700</v>
      </c>
      <c r="F3118" s="2" t="s">
        <v>47</v>
      </c>
      <c r="G3118" s="2" t="s">
        <v>781</v>
      </c>
      <c r="H3118" s="2" t="s">
        <v>366</v>
      </c>
      <c r="I3118" s="2">
        <v>58</v>
      </c>
      <c r="J3118" s="2">
        <v>0.86956521739130432</v>
      </c>
      <c r="M3118" s="2" t="s">
        <v>65</v>
      </c>
      <c r="N3118" s="2" t="s">
        <v>6792</v>
      </c>
      <c r="O3118" s="2" t="s">
        <v>6793</v>
      </c>
      <c r="P3118" s="2">
        <v>0</v>
      </c>
    </row>
    <row r="3119" spans="1:16" ht="15.75" customHeight="1" x14ac:dyDescent="0.25">
      <c r="A3119" s="2" t="s">
        <v>106</v>
      </c>
      <c r="B3119" s="2" t="s">
        <v>88</v>
      </c>
      <c r="C3119" s="2" t="s">
        <v>90</v>
      </c>
      <c r="D3119" s="2" t="s">
        <v>364</v>
      </c>
      <c r="E3119" s="2" t="s">
        <v>700</v>
      </c>
      <c r="F3119" s="2" t="s">
        <v>47</v>
      </c>
      <c r="G3119" s="2" t="s">
        <v>786</v>
      </c>
      <c r="H3119" s="2" t="s">
        <v>366</v>
      </c>
      <c r="I3119" s="2">
        <v>59</v>
      </c>
      <c r="J3119" s="2">
        <v>0.86274509803921562</v>
      </c>
      <c r="M3119" s="2" t="s">
        <v>65</v>
      </c>
      <c r="N3119" s="2" t="s">
        <v>6794</v>
      </c>
      <c r="O3119" s="2" t="s">
        <v>6795</v>
      </c>
      <c r="P3119" s="2">
        <v>0</v>
      </c>
    </row>
    <row r="3120" spans="1:16" ht="15.75" customHeight="1" x14ac:dyDescent="0.25">
      <c r="A3120" s="2" t="s">
        <v>106</v>
      </c>
      <c r="B3120" s="2" t="s">
        <v>88</v>
      </c>
      <c r="C3120" s="2" t="s">
        <v>90</v>
      </c>
      <c r="D3120" s="2" t="s">
        <v>364</v>
      </c>
      <c r="E3120" s="2" t="s">
        <v>700</v>
      </c>
      <c r="F3120" s="2" t="s">
        <v>47</v>
      </c>
      <c r="G3120" s="2" t="s">
        <v>791</v>
      </c>
      <c r="H3120" s="2" t="s">
        <v>366</v>
      </c>
      <c r="I3120" s="2">
        <v>60</v>
      </c>
      <c r="J3120" s="2">
        <v>0.87581699346405228</v>
      </c>
      <c r="M3120" s="2" t="s">
        <v>65</v>
      </c>
      <c r="N3120" s="2" t="s">
        <v>6796</v>
      </c>
      <c r="O3120" s="2" t="s">
        <v>6797</v>
      </c>
      <c r="P3120" s="2">
        <v>0</v>
      </c>
    </row>
    <row r="3121" spans="1:16" ht="15.75" customHeight="1" x14ac:dyDescent="0.25">
      <c r="A3121" s="2" t="s">
        <v>106</v>
      </c>
      <c r="B3121" s="2" t="s">
        <v>88</v>
      </c>
      <c r="C3121" s="2" t="s">
        <v>90</v>
      </c>
      <c r="D3121" s="2" t="s">
        <v>364</v>
      </c>
      <c r="E3121" s="2" t="s">
        <v>700</v>
      </c>
      <c r="F3121" s="2" t="s">
        <v>47</v>
      </c>
      <c r="G3121" s="2" t="s">
        <v>796</v>
      </c>
      <c r="H3121" s="2" t="s">
        <v>366</v>
      </c>
      <c r="I3121" s="2">
        <v>61</v>
      </c>
      <c r="J3121" s="2">
        <v>0.86580086580086579</v>
      </c>
      <c r="M3121" s="2" t="s">
        <v>65</v>
      </c>
      <c r="N3121" s="2" t="s">
        <v>6798</v>
      </c>
      <c r="O3121" s="2" t="s">
        <v>6799</v>
      </c>
      <c r="P3121" s="2">
        <v>0</v>
      </c>
    </row>
    <row r="3122" spans="1:16" ht="15.75" customHeight="1" x14ac:dyDescent="0.25">
      <c r="A3122" s="2" t="s">
        <v>106</v>
      </c>
      <c r="B3122" s="2" t="s">
        <v>94</v>
      </c>
      <c r="C3122" s="2" t="s">
        <v>96</v>
      </c>
      <c r="D3122" s="2" t="s">
        <v>55</v>
      </c>
      <c r="E3122" s="2" t="s">
        <v>57</v>
      </c>
      <c r="F3122" s="2" t="s">
        <v>32</v>
      </c>
      <c r="G3122" s="2" t="s">
        <v>59</v>
      </c>
      <c r="H3122" s="2" t="s">
        <v>61</v>
      </c>
      <c r="I3122" s="2">
        <v>42</v>
      </c>
      <c r="J3122" s="2">
        <v>0.76694915254237284</v>
      </c>
      <c r="K3122" s="2">
        <v>0.75103734439834025</v>
      </c>
      <c r="L3122" s="2">
        <v>0.78354978354978355</v>
      </c>
      <c r="M3122" s="2" t="s">
        <v>74</v>
      </c>
      <c r="N3122" s="2" t="s">
        <v>6800</v>
      </c>
      <c r="O3122" s="2" t="s">
        <v>6801</v>
      </c>
      <c r="P3122" s="2">
        <v>4.8</v>
      </c>
    </row>
    <row r="3123" spans="1:16" ht="15.75" customHeight="1" x14ac:dyDescent="0.25">
      <c r="A3123" s="2" t="s">
        <v>106</v>
      </c>
      <c r="B3123" s="2" t="s">
        <v>94</v>
      </c>
      <c r="C3123" s="2" t="s">
        <v>96</v>
      </c>
      <c r="D3123" s="2" t="s">
        <v>55</v>
      </c>
      <c r="E3123" s="2" t="s">
        <v>57</v>
      </c>
      <c r="F3123" s="2" t="s">
        <v>32</v>
      </c>
      <c r="G3123" s="2" t="s">
        <v>71</v>
      </c>
      <c r="H3123" s="2" t="s">
        <v>61</v>
      </c>
      <c r="I3123" s="2">
        <v>43</v>
      </c>
      <c r="J3123" s="2">
        <v>0.7578947368421054</v>
      </c>
      <c r="K3123" s="2">
        <v>0.73770491803278693</v>
      </c>
      <c r="L3123" s="2">
        <v>0.77922077922077926</v>
      </c>
      <c r="M3123" s="2" t="s">
        <v>74</v>
      </c>
      <c r="N3123" s="2" t="s">
        <v>6802</v>
      </c>
      <c r="O3123" s="2" t="s">
        <v>6803</v>
      </c>
      <c r="P3123" s="2">
        <v>2.8</v>
      </c>
    </row>
    <row r="3124" spans="1:16" ht="15.75" customHeight="1" x14ac:dyDescent="0.25">
      <c r="A3124" s="2" t="s">
        <v>106</v>
      </c>
      <c r="B3124" s="2" t="s">
        <v>94</v>
      </c>
      <c r="C3124" s="2" t="s">
        <v>96</v>
      </c>
      <c r="D3124" s="2" t="s">
        <v>55</v>
      </c>
      <c r="E3124" s="2" t="s">
        <v>57</v>
      </c>
      <c r="F3124" s="2" t="s">
        <v>32</v>
      </c>
      <c r="G3124" s="2" t="s">
        <v>79</v>
      </c>
      <c r="H3124" s="2" t="s">
        <v>61</v>
      </c>
      <c r="I3124" s="2">
        <v>44</v>
      </c>
      <c r="J3124" s="2">
        <v>0.76271186440677963</v>
      </c>
      <c r="K3124" s="2">
        <v>0.74688796680497926</v>
      </c>
      <c r="L3124" s="2">
        <v>0.77922077922077926</v>
      </c>
      <c r="M3124" s="2" t="s">
        <v>74</v>
      </c>
      <c r="N3124" s="2" t="s">
        <v>6804</v>
      </c>
      <c r="O3124" s="2" t="s">
        <v>6805</v>
      </c>
      <c r="P3124" s="2">
        <v>2.2000000000000002</v>
      </c>
    </row>
    <row r="3125" spans="1:16" ht="15.75" customHeight="1" x14ac:dyDescent="0.25">
      <c r="A3125" s="2" t="s">
        <v>106</v>
      </c>
      <c r="B3125" s="2" t="s">
        <v>94</v>
      </c>
      <c r="C3125" s="2" t="s">
        <v>96</v>
      </c>
      <c r="D3125" s="2" t="s">
        <v>55</v>
      </c>
      <c r="E3125" s="2" t="s">
        <v>57</v>
      </c>
      <c r="F3125" s="2" t="s">
        <v>32</v>
      </c>
      <c r="G3125" s="2" t="s">
        <v>86</v>
      </c>
      <c r="H3125" s="2" t="s">
        <v>61</v>
      </c>
      <c r="I3125" s="2">
        <v>45</v>
      </c>
      <c r="J3125" s="2">
        <v>0.69767441860465118</v>
      </c>
      <c r="K3125" s="2">
        <v>0.86538461538461542</v>
      </c>
      <c r="L3125" s="2">
        <v>0.58441558441558439</v>
      </c>
      <c r="M3125" s="2" t="s">
        <v>74</v>
      </c>
      <c r="N3125" s="2" t="s">
        <v>6806</v>
      </c>
      <c r="O3125" s="2" t="s">
        <v>6807</v>
      </c>
      <c r="P3125" s="2">
        <v>2.6</v>
      </c>
    </row>
    <row r="3126" spans="1:16" ht="15.75" customHeight="1" x14ac:dyDescent="0.25">
      <c r="A3126" s="2" t="s">
        <v>106</v>
      </c>
      <c r="B3126" s="2" t="s">
        <v>94</v>
      </c>
      <c r="C3126" s="2" t="s">
        <v>96</v>
      </c>
      <c r="D3126" s="2" t="s">
        <v>55</v>
      </c>
      <c r="E3126" s="2" t="s">
        <v>57</v>
      </c>
      <c r="F3126" s="2" t="s">
        <v>32</v>
      </c>
      <c r="G3126" s="2" t="s">
        <v>93</v>
      </c>
      <c r="H3126" s="2" t="s">
        <v>61</v>
      </c>
      <c r="I3126" s="2">
        <v>46</v>
      </c>
      <c r="J3126" s="2">
        <v>0.75847457627118642</v>
      </c>
      <c r="K3126" s="2">
        <v>0.74273858921161828</v>
      </c>
      <c r="L3126" s="2">
        <v>0.77489177489177485</v>
      </c>
      <c r="M3126" s="2" t="s">
        <v>74</v>
      </c>
      <c r="N3126" s="2" t="s">
        <v>6808</v>
      </c>
      <c r="O3126" s="2" t="s">
        <v>6809</v>
      </c>
      <c r="P3126" s="2">
        <v>2.2999999999999998</v>
      </c>
    </row>
    <row r="3127" spans="1:16" ht="15.75" customHeight="1" x14ac:dyDescent="0.25">
      <c r="A3127" s="2" t="s">
        <v>106</v>
      </c>
      <c r="B3127" s="2" t="s">
        <v>94</v>
      </c>
      <c r="C3127" s="2" t="s">
        <v>96</v>
      </c>
      <c r="D3127" s="2" t="s">
        <v>55</v>
      </c>
      <c r="E3127" s="2" t="s">
        <v>57</v>
      </c>
      <c r="F3127" s="2" t="s">
        <v>32</v>
      </c>
      <c r="G3127" s="2" t="s">
        <v>100</v>
      </c>
      <c r="H3127" s="2" t="s">
        <v>61</v>
      </c>
      <c r="I3127" s="2">
        <v>47</v>
      </c>
      <c r="J3127" s="2">
        <v>0.74583333333333324</v>
      </c>
      <c r="K3127" s="2">
        <v>0.71887550200803207</v>
      </c>
      <c r="L3127" s="2">
        <v>0.77489177489177485</v>
      </c>
      <c r="M3127" s="2" t="s">
        <v>74</v>
      </c>
      <c r="N3127" s="2" t="s">
        <v>6810</v>
      </c>
      <c r="O3127" s="2" t="s">
        <v>6811</v>
      </c>
      <c r="P3127" s="2">
        <v>2.2999999999999998</v>
      </c>
    </row>
    <row r="3128" spans="1:16" ht="15.75" customHeight="1" x14ac:dyDescent="0.25">
      <c r="A3128" s="2" t="s">
        <v>106</v>
      </c>
      <c r="B3128" s="2" t="s">
        <v>94</v>
      </c>
      <c r="C3128" s="2" t="s">
        <v>96</v>
      </c>
      <c r="D3128" s="2" t="s">
        <v>55</v>
      </c>
      <c r="E3128" s="2" t="s">
        <v>57</v>
      </c>
      <c r="F3128" s="2" t="s">
        <v>32</v>
      </c>
      <c r="G3128" s="2" t="s">
        <v>108</v>
      </c>
      <c r="H3128" s="2" t="s">
        <v>61</v>
      </c>
      <c r="I3128" s="2">
        <v>48</v>
      </c>
      <c r="J3128" s="2">
        <v>0.75264270613107831</v>
      </c>
      <c r="K3128" s="2">
        <v>0.73553719008264462</v>
      </c>
      <c r="L3128" s="2">
        <v>0.77056277056277056</v>
      </c>
      <c r="M3128" s="2" t="s">
        <v>74</v>
      </c>
      <c r="N3128" s="2" t="s">
        <v>6812</v>
      </c>
      <c r="O3128" s="2" t="s">
        <v>6813</v>
      </c>
      <c r="P3128" s="2">
        <v>2.7</v>
      </c>
    </row>
    <row r="3129" spans="1:16" ht="15.75" customHeight="1" x14ac:dyDescent="0.25">
      <c r="A3129" s="2" t="s">
        <v>106</v>
      </c>
      <c r="B3129" s="2" t="s">
        <v>94</v>
      </c>
      <c r="C3129" s="2" t="s">
        <v>96</v>
      </c>
      <c r="D3129" s="2" t="s">
        <v>55</v>
      </c>
      <c r="E3129" s="2" t="s">
        <v>57</v>
      </c>
      <c r="F3129" s="2" t="s">
        <v>32</v>
      </c>
      <c r="G3129" s="2" t="s">
        <v>113</v>
      </c>
      <c r="H3129" s="2" t="s">
        <v>61</v>
      </c>
      <c r="I3129" s="2">
        <v>49</v>
      </c>
      <c r="J3129" s="2">
        <v>0.7172774869109948</v>
      </c>
      <c r="K3129" s="2">
        <v>0.9072847682119205</v>
      </c>
      <c r="L3129" s="2">
        <v>0.59307359307359309</v>
      </c>
      <c r="M3129" s="2" t="s">
        <v>74</v>
      </c>
      <c r="N3129" s="2" t="s">
        <v>6814</v>
      </c>
      <c r="O3129" s="2" t="s">
        <v>6815</v>
      </c>
      <c r="P3129" s="2">
        <v>2.5</v>
      </c>
    </row>
    <row r="3130" spans="1:16" ht="15.75" customHeight="1" x14ac:dyDescent="0.25">
      <c r="A3130" s="2" t="s">
        <v>106</v>
      </c>
      <c r="B3130" s="2" t="s">
        <v>94</v>
      </c>
      <c r="C3130" s="2" t="s">
        <v>96</v>
      </c>
      <c r="D3130" s="2" t="s">
        <v>55</v>
      </c>
      <c r="E3130" s="2" t="s">
        <v>57</v>
      </c>
      <c r="F3130" s="2" t="s">
        <v>32</v>
      </c>
      <c r="G3130" s="2" t="s">
        <v>118</v>
      </c>
      <c r="H3130" s="2" t="s">
        <v>61</v>
      </c>
      <c r="I3130" s="2">
        <v>50</v>
      </c>
      <c r="J3130" s="2">
        <v>0.74789915966386555</v>
      </c>
      <c r="K3130" s="2">
        <v>0.72653061224489801</v>
      </c>
      <c r="L3130" s="2">
        <v>0.77056277056277056</v>
      </c>
      <c r="M3130" s="2" t="s">
        <v>74</v>
      </c>
      <c r="N3130" s="2" t="s">
        <v>6816</v>
      </c>
      <c r="O3130" s="2" t="s">
        <v>6817</v>
      </c>
      <c r="P3130" s="2">
        <v>2.8</v>
      </c>
    </row>
    <row r="3131" spans="1:16" ht="15.75" customHeight="1" x14ac:dyDescent="0.25">
      <c r="A3131" s="2" t="s">
        <v>106</v>
      </c>
      <c r="B3131" s="2" t="s">
        <v>94</v>
      </c>
      <c r="C3131" s="2" t="s">
        <v>96</v>
      </c>
      <c r="D3131" s="2" t="s">
        <v>55</v>
      </c>
      <c r="E3131" s="2" t="s">
        <v>57</v>
      </c>
      <c r="F3131" s="2" t="s">
        <v>32</v>
      </c>
      <c r="G3131" s="2" t="s">
        <v>123</v>
      </c>
      <c r="H3131" s="2" t="s">
        <v>61</v>
      </c>
      <c r="I3131" s="2">
        <v>51</v>
      </c>
      <c r="J3131" s="2">
        <v>0.75210084033613434</v>
      </c>
      <c r="K3131" s="2">
        <v>0.73061224489795917</v>
      </c>
      <c r="L3131" s="2">
        <v>0.77489177489177485</v>
      </c>
      <c r="M3131" s="2" t="s">
        <v>74</v>
      </c>
      <c r="N3131" s="2" t="s">
        <v>6818</v>
      </c>
      <c r="O3131" s="2" t="s">
        <v>6819</v>
      </c>
      <c r="P3131" s="2">
        <v>2.1</v>
      </c>
    </row>
    <row r="3132" spans="1:16" ht="15.75" customHeight="1" x14ac:dyDescent="0.25">
      <c r="A3132" s="2" t="s">
        <v>106</v>
      </c>
      <c r="B3132" s="2" t="s">
        <v>94</v>
      </c>
      <c r="C3132" s="2" t="s">
        <v>96</v>
      </c>
      <c r="D3132" s="2" t="s">
        <v>55</v>
      </c>
      <c r="E3132" s="2" t="s">
        <v>57</v>
      </c>
      <c r="F3132" s="2" t="s">
        <v>32</v>
      </c>
      <c r="G3132" s="2" t="s">
        <v>128</v>
      </c>
      <c r="H3132" s="2" t="s">
        <v>61</v>
      </c>
      <c r="I3132" s="2">
        <v>52</v>
      </c>
      <c r="J3132" s="2">
        <v>0.7578947368421054</v>
      </c>
      <c r="K3132" s="2">
        <v>0.73770491803278693</v>
      </c>
      <c r="L3132" s="2">
        <v>0.77922077922077926</v>
      </c>
      <c r="M3132" s="2" t="s">
        <v>74</v>
      </c>
      <c r="N3132" s="2" t="s">
        <v>6820</v>
      </c>
      <c r="O3132" s="2" t="s">
        <v>6821</v>
      </c>
      <c r="P3132" s="2">
        <v>2.2999999999999998</v>
      </c>
    </row>
    <row r="3133" spans="1:16" ht="15.75" customHeight="1" x14ac:dyDescent="0.25">
      <c r="A3133" s="2" t="s">
        <v>106</v>
      </c>
      <c r="B3133" s="2" t="s">
        <v>94</v>
      </c>
      <c r="C3133" s="2" t="s">
        <v>96</v>
      </c>
      <c r="D3133" s="2" t="s">
        <v>55</v>
      </c>
      <c r="E3133" s="2" t="s">
        <v>57</v>
      </c>
      <c r="F3133" s="2" t="s">
        <v>32</v>
      </c>
      <c r="G3133" s="2" t="s">
        <v>133</v>
      </c>
      <c r="H3133" s="2" t="s">
        <v>61</v>
      </c>
      <c r="I3133" s="2">
        <v>53</v>
      </c>
      <c r="J3133" s="2">
        <v>0.72122762148337582</v>
      </c>
      <c r="K3133" s="2">
        <v>0.88124999999999998</v>
      </c>
      <c r="L3133" s="2">
        <v>0.61038961038961037</v>
      </c>
      <c r="M3133" s="2" t="s">
        <v>74</v>
      </c>
      <c r="N3133" s="2" t="s">
        <v>6822</v>
      </c>
      <c r="O3133" s="2" t="s">
        <v>6823</v>
      </c>
      <c r="P3133" s="2">
        <v>2.7</v>
      </c>
    </row>
    <row r="3134" spans="1:16" ht="15.75" customHeight="1" x14ac:dyDescent="0.25">
      <c r="A3134" s="2" t="s">
        <v>106</v>
      </c>
      <c r="B3134" s="2" t="s">
        <v>94</v>
      </c>
      <c r="C3134" s="2" t="s">
        <v>96</v>
      </c>
      <c r="D3134" s="2" t="s">
        <v>55</v>
      </c>
      <c r="E3134" s="2" t="s">
        <v>57</v>
      </c>
      <c r="F3134" s="2" t="s">
        <v>32</v>
      </c>
      <c r="G3134" s="2" t="s">
        <v>138</v>
      </c>
      <c r="H3134" s="2" t="s">
        <v>61</v>
      </c>
      <c r="I3134" s="2">
        <v>54</v>
      </c>
      <c r="J3134" s="2">
        <v>0.7098445595854922</v>
      </c>
      <c r="K3134" s="2">
        <v>0.88387096774193552</v>
      </c>
      <c r="L3134" s="2">
        <v>0.59307359307359309</v>
      </c>
      <c r="M3134" s="2" t="s">
        <v>74</v>
      </c>
      <c r="N3134" s="2" t="s">
        <v>6824</v>
      </c>
      <c r="O3134" s="2" t="s">
        <v>6825</v>
      </c>
      <c r="P3134" s="2">
        <v>2.2999999999999998</v>
      </c>
    </row>
    <row r="3135" spans="1:16" ht="15.75" customHeight="1" x14ac:dyDescent="0.25">
      <c r="A3135" s="2" t="s">
        <v>106</v>
      </c>
      <c r="B3135" s="2" t="s">
        <v>94</v>
      </c>
      <c r="C3135" s="2" t="s">
        <v>96</v>
      </c>
      <c r="D3135" s="2" t="s">
        <v>55</v>
      </c>
      <c r="E3135" s="2" t="s">
        <v>57</v>
      </c>
      <c r="F3135" s="2" t="s">
        <v>32</v>
      </c>
      <c r="G3135" s="2" t="s">
        <v>143</v>
      </c>
      <c r="H3135" s="2" t="s">
        <v>61</v>
      </c>
      <c r="I3135" s="2">
        <v>55</v>
      </c>
      <c r="J3135" s="2">
        <v>0.72448979591836726</v>
      </c>
      <c r="K3135" s="2">
        <v>0.88198757763975155</v>
      </c>
      <c r="L3135" s="2">
        <v>0.61471861471861466</v>
      </c>
      <c r="M3135" s="2" t="s">
        <v>74</v>
      </c>
      <c r="N3135" s="2" t="s">
        <v>6826</v>
      </c>
      <c r="O3135" s="2" t="s">
        <v>6827</v>
      </c>
      <c r="P3135" s="2">
        <v>2.7</v>
      </c>
    </row>
    <row r="3136" spans="1:16" ht="15.75" customHeight="1" x14ac:dyDescent="0.25">
      <c r="A3136" s="2" t="s">
        <v>106</v>
      </c>
      <c r="B3136" s="2" t="s">
        <v>94</v>
      </c>
      <c r="C3136" s="2" t="s">
        <v>96</v>
      </c>
      <c r="D3136" s="2" t="s">
        <v>55</v>
      </c>
      <c r="E3136" s="2" t="s">
        <v>57</v>
      </c>
      <c r="F3136" s="2" t="s">
        <v>32</v>
      </c>
      <c r="G3136" s="2" t="s">
        <v>149</v>
      </c>
      <c r="H3136" s="2" t="s">
        <v>61</v>
      </c>
      <c r="I3136" s="2">
        <v>56</v>
      </c>
      <c r="J3136" s="2">
        <v>0.75527426160337552</v>
      </c>
      <c r="K3136" s="2">
        <v>0.73662551440329216</v>
      </c>
      <c r="L3136" s="2">
        <v>0.77489177489177485</v>
      </c>
      <c r="M3136" s="2" t="s">
        <v>74</v>
      </c>
      <c r="N3136" s="2" t="s">
        <v>6828</v>
      </c>
      <c r="O3136" s="2" t="s">
        <v>6829</v>
      </c>
      <c r="P3136" s="2">
        <v>2.2999999999999998</v>
      </c>
    </row>
    <row r="3137" spans="1:16" ht="15.75" customHeight="1" x14ac:dyDescent="0.25">
      <c r="A3137" s="2" t="s">
        <v>106</v>
      </c>
      <c r="B3137" s="2" t="s">
        <v>94</v>
      </c>
      <c r="C3137" s="2" t="s">
        <v>96</v>
      </c>
      <c r="D3137" s="2" t="s">
        <v>55</v>
      </c>
      <c r="E3137" s="2" t="s">
        <v>57</v>
      </c>
      <c r="F3137" s="2" t="s">
        <v>32</v>
      </c>
      <c r="G3137" s="2" t="s">
        <v>154</v>
      </c>
      <c r="H3137" s="2" t="s">
        <v>61</v>
      </c>
      <c r="I3137" s="2">
        <v>57</v>
      </c>
      <c r="J3137" s="2">
        <v>0.75527426160337552</v>
      </c>
      <c r="K3137" s="2">
        <v>0.73662551440329216</v>
      </c>
      <c r="L3137" s="2">
        <v>0.77489177489177485</v>
      </c>
      <c r="M3137" s="2" t="s">
        <v>74</v>
      </c>
      <c r="N3137" s="2" t="s">
        <v>6830</v>
      </c>
      <c r="O3137" s="2" t="s">
        <v>6831</v>
      </c>
      <c r="P3137" s="2">
        <v>2.5</v>
      </c>
    </row>
    <row r="3138" spans="1:16" ht="15.75" customHeight="1" x14ac:dyDescent="0.25">
      <c r="A3138" s="2" t="s">
        <v>106</v>
      </c>
      <c r="B3138" s="2" t="s">
        <v>94</v>
      </c>
      <c r="C3138" s="2" t="s">
        <v>96</v>
      </c>
      <c r="D3138" s="2" t="s">
        <v>55</v>
      </c>
      <c r="E3138" s="2" t="s">
        <v>57</v>
      </c>
      <c r="F3138" s="2" t="s">
        <v>32</v>
      </c>
      <c r="G3138" s="2" t="s">
        <v>159</v>
      </c>
      <c r="H3138" s="2" t="s">
        <v>61</v>
      </c>
      <c r="I3138" s="2">
        <v>58</v>
      </c>
      <c r="J3138" s="2">
        <v>0.75313807531380761</v>
      </c>
      <c r="K3138" s="2">
        <v>0.72874493927125505</v>
      </c>
      <c r="L3138" s="2">
        <v>0.77922077922077926</v>
      </c>
      <c r="M3138" s="2" t="s">
        <v>74</v>
      </c>
      <c r="N3138" s="2" t="s">
        <v>6832</v>
      </c>
      <c r="O3138" s="2" t="s">
        <v>6833</v>
      </c>
      <c r="P3138" s="2">
        <v>2.6</v>
      </c>
    </row>
    <row r="3139" spans="1:16" ht="15.75" customHeight="1" x14ac:dyDescent="0.25">
      <c r="A3139" s="2" t="s">
        <v>106</v>
      </c>
      <c r="B3139" s="2" t="s">
        <v>94</v>
      </c>
      <c r="C3139" s="2" t="s">
        <v>96</v>
      </c>
      <c r="D3139" s="2" t="s">
        <v>55</v>
      </c>
      <c r="E3139" s="2" t="s">
        <v>57</v>
      </c>
      <c r="F3139" s="2" t="s">
        <v>32</v>
      </c>
      <c r="G3139" s="2" t="s">
        <v>164</v>
      </c>
      <c r="H3139" s="2" t="s">
        <v>61</v>
      </c>
      <c r="I3139" s="2">
        <v>59</v>
      </c>
      <c r="J3139" s="2">
        <v>0.74489795918367352</v>
      </c>
      <c r="K3139" s="2">
        <v>0.90683229813664601</v>
      </c>
      <c r="L3139" s="2">
        <v>0.63203463203463206</v>
      </c>
      <c r="M3139" s="2" t="s">
        <v>74</v>
      </c>
      <c r="N3139" s="2" t="s">
        <v>6834</v>
      </c>
      <c r="O3139" s="2" t="s">
        <v>6835</v>
      </c>
      <c r="P3139" s="2">
        <v>2.4</v>
      </c>
    </row>
    <row r="3140" spans="1:16" ht="15.75" customHeight="1" x14ac:dyDescent="0.25">
      <c r="A3140" s="2" t="s">
        <v>106</v>
      </c>
      <c r="B3140" s="2" t="s">
        <v>94</v>
      </c>
      <c r="C3140" s="2" t="s">
        <v>96</v>
      </c>
      <c r="D3140" s="2" t="s">
        <v>55</v>
      </c>
      <c r="E3140" s="2" t="s">
        <v>57</v>
      </c>
      <c r="F3140" s="2" t="s">
        <v>32</v>
      </c>
      <c r="G3140" s="2" t="s">
        <v>169</v>
      </c>
      <c r="H3140" s="2" t="s">
        <v>61</v>
      </c>
      <c r="I3140" s="2">
        <v>60</v>
      </c>
      <c r="J3140" s="2">
        <v>0.70000000000000007</v>
      </c>
      <c r="K3140" s="2">
        <v>0.89261744966442957</v>
      </c>
      <c r="L3140" s="2">
        <v>0.5757575757575758</v>
      </c>
      <c r="M3140" s="2" t="s">
        <v>74</v>
      </c>
      <c r="N3140" s="2" t="s">
        <v>6836</v>
      </c>
      <c r="O3140" s="2" t="s">
        <v>6837</v>
      </c>
      <c r="P3140" s="2">
        <v>2.6</v>
      </c>
    </row>
    <row r="3141" spans="1:16" ht="15.75" customHeight="1" x14ac:dyDescent="0.25">
      <c r="A3141" s="2" t="s">
        <v>106</v>
      </c>
      <c r="B3141" s="2" t="s">
        <v>94</v>
      </c>
      <c r="C3141" s="2" t="s">
        <v>96</v>
      </c>
      <c r="D3141" s="2" t="s">
        <v>55</v>
      </c>
      <c r="E3141" s="2" t="s">
        <v>57</v>
      </c>
      <c r="F3141" s="2" t="s">
        <v>32</v>
      </c>
      <c r="G3141" s="2" t="s">
        <v>174</v>
      </c>
      <c r="H3141" s="2" t="s">
        <v>61</v>
      </c>
      <c r="I3141" s="2">
        <v>61</v>
      </c>
      <c r="J3141" s="2">
        <v>0.74999999999999989</v>
      </c>
      <c r="K3141" s="2">
        <v>0.73443983402489632</v>
      </c>
      <c r="L3141" s="2">
        <v>0.76623376623376627</v>
      </c>
      <c r="M3141" s="2" t="s">
        <v>74</v>
      </c>
      <c r="N3141" s="2" t="s">
        <v>6838</v>
      </c>
      <c r="O3141" s="2" t="s">
        <v>6839</v>
      </c>
      <c r="P3141" s="2">
        <v>2.2000000000000002</v>
      </c>
    </row>
    <row r="3142" spans="1:16" ht="15.75" customHeight="1" x14ac:dyDescent="0.25">
      <c r="A3142" s="2" t="s">
        <v>106</v>
      </c>
      <c r="B3142" s="2" t="s">
        <v>94</v>
      </c>
      <c r="C3142" s="2" t="s">
        <v>96</v>
      </c>
      <c r="D3142" s="2" t="s">
        <v>55</v>
      </c>
      <c r="E3142" s="2" t="s">
        <v>179</v>
      </c>
      <c r="F3142" s="2" t="s">
        <v>12</v>
      </c>
      <c r="G3142" s="2" t="s">
        <v>180</v>
      </c>
      <c r="H3142" s="2" t="s">
        <v>182</v>
      </c>
      <c r="I3142" s="2">
        <v>42</v>
      </c>
      <c r="J3142" s="2">
        <v>0.77173913043478259</v>
      </c>
      <c r="K3142" s="2">
        <v>0.7208121827411168</v>
      </c>
      <c r="L3142" s="2">
        <v>0.83040935672514615</v>
      </c>
      <c r="M3142" s="2" t="s">
        <v>74</v>
      </c>
      <c r="N3142" s="2" t="s">
        <v>6840</v>
      </c>
      <c r="O3142" s="2" t="s">
        <v>6841</v>
      </c>
      <c r="P3142" s="2">
        <v>2.1</v>
      </c>
    </row>
    <row r="3143" spans="1:16" ht="15.75" customHeight="1" x14ac:dyDescent="0.25">
      <c r="A3143" s="2" t="s">
        <v>106</v>
      </c>
      <c r="B3143" s="2" t="s">
        <v>94</v>
      </c>
      <c r="C3143" s="2" t="s">
        <v>96</v>
      </c>
      <c r="D3143" s="2" t="s">
        <v>55</v>
      </c>
      <c r="E3143" s="2" t="s">
        <v>179</v>
      </c>
      <c r="F3143" s="2" t="s">
        <v>12</v>
      </c>
      <c r="G3143" s="2" t="s">
        <v>186</v>
      </c>
      <c r="H3143" s="2" t="s">
        <v>182</v>
      </c>
      <c r="I3143" s="2">
        <v>43</v>
      </c>
      <c r="J3143" s="2">
        <v>0.75657894736842113</v>
      </c>
      <c r="K3143" s="2">
        <v>0.86466165413533835</v>
      </c>
      <c r="L3143" s="2">
        <v>0.67251461988304095</v>
      </c>
      <c r="M3143" s="2" t="s">
        <v>74</v>
      </c>
      <c r="N3143" s="2" t="s">
        <v>6842</v>
      </c>
      <c r="O3143" s="2" t="s">
        <v>6843</v>
      </c>
      <c r="P3143" s="2">
        <v>2.7</v>
      </c>
    </row>
    <row r="3144" spans="1:16" ht="15.75" customHeight="1" x14ac:dyDescent="0.25">
      <c r="A3144" s="2" t="s">
        <v>106</v>
      </c>
      <c r="B3144" s="2" t="s">
        <v>94</v>
      </c>
      <c r="C3144" s="2" t="s">
        <v>96</v>
      </c>
      <c r="D3144" s="2" t="s">
        <v>55</v>
      </c>
      <c r="E3144" s="2" t="s">
        <v>179</v>
      </c>
      <c r="F3144" s="2" t="s">
        <v>12</v>
      </c>
      <c r="G3144" s="2" t="s">
        <v>192</v>
      </c>
      <c r="H3144" s="2" t="s">
        <v>182</v>
      </c>
      <c r="I3144" s="2">
        <v>44</v>
      </c>
      <c r="J3144" s="2">
        <v>0.70068027210884354</v>
      </c>
      <c r="K3144" s="2">
        <v>0.83739837398373984</v>
      </c>
      <c r="L3144" s="2">
        <v>0.60233918128654973</v>
      </c>
      <c r="M3144" s="2" t="s">
        <v>74</v>
      </c>
      <c r="N3144" s="2" t="s">
        <v>6844</v>
      </c>
      <c r="O3144" s="2" t="s">
        <v>6845</v>
      </c>
      <c r="P3144" s="2">
        <v>2.2000000000000002</v>
      </c>
    </row>
    <row r="3145" spans="1:16" ht="15.75" customHeight="1" x14ac:dyDescent="0.25">
      <c r="A3145" s="2" t="s">
        <v>106</v>
      </c>
      <c r="B3145" s="2" t="s">
        <v>94</v>
      </c>
      <c r="C3145" s="2" t="s">
        <v>96</v>
      </c>
      <c r="D3145" s="2" t="s">
        <v>55</v>
      </c>
      <c r="E3145" s="2" t="s">
        <v>179</v>
      </c>
      <c r="F3145" s="2" t="s">
        <v>12</v>
      </c>
      <c r="G3145" s="2" t="s">
        <v>197</v>
      </c>
      <c r="H3145" s="2" t="s">
        <v>182</v>
      </c>
      <c r="I3145" s="2">
        <v>45</v>
      </c>
      <c r="J3145" s="2">
        <v>0.77717391304347827</v>
      </c>
      <c r="K3145" s="2">
        <v>0.7258883248730964</v>
      </c>
      <c r="L3145" s="2">
        <v>0.83625730994152048</v>
      </c>
      <c r="M3145" s="2" t="s">
        <v>74</v>
      </c>
      <c r="N3145" s="2" t="s">
        <v>6846</v>
      </c>
      <c r="O3145" s="2" t="s">
        <v>6847</v>
      </c>
      <c r="P3145" s="2">
        <v>2.2000000000000002</v>
      </c>
    </row>
    <row r="3146" spans="1:16" ht="15.75" customHeight="1" x14ac:dyDescent="0.25">
      <c r="A3146" s="2" t="s">
        <v>106</v>
      </c>
      <c r="B3146" s="2" t="s">
        <v>94</v>
      </c>
      <c r="C3146" s="2" t="s">
        <v>96</v>
      </c>
      <c r="D3146" s="2" t="s">
        <v>55</v>
      </c>
      <c r="E3146" s="2" t="s">
        <v>179</v>
      </c>
      <c r="F3146" s="2" t="s">
        <v>12</v>
      </c>
      <c r="G3146" s="2" t="s">
        <v>202</v>
      </c>
      <c r="H3146" s="2" t="s">
        <v>182</v>
      </c>
      <c r="I3146" s="2">
        <v>46</v>
      </c>
      <c r="J3146" s="2">
        <v>0.78453038674033149</v>
      </c>
      <c r="K3146" s="2">
        <v>0.74345549738219896</v>
      </c>
      <c r="L3146" s="2">
        <v>0.83040935672514615</v>
      </c>
      <c r="M3146" s="2" t="s">
        <v>74</v>
      </c>
      <c r="N3146" s="2" t="s">
        <v>6848</v>
      </c>
      <c r="O3146" s="2" t="s">
        <v>6849</v>
      </c>
      <c r="P3146" s="2">
        <v>2.5</v>
      </c>
    </row>
    <row r="3147" spans="1:16" ht="15.75" customHeight="1" x14ac:dyDescent="0.25">
      <c r="A3147" s="2" t="s">
        <v>106</v>
      </c>
      <c r="B3147" s="2" t="s">
        <v>94</v>
      </c>
      <c r="C3147" s="2" t="s">
        <v>96</v>
      </c>
      <c r="D3147" s="2" t="s">
        <v>55</v>
      </c>
      <c r="E3147" s="2" t="s">
        <v>179</v>
      </c>
      <c r="F3147" s="2" t="s">
        <v>12</v>
      </c>
      <c r="G3147" s="2" t="s">
        <v>207</v>
      </c>
      <c r="H3147" s="2" t="s">
        <v>182</v>
      </c>
      <c r="I3147" s="2">
        <v>47</v>
      </c>
      <c r="J3147" s="2">
        <v>0.75247524752475237</v>
      </c>
      <c r="K3147" s="2">
        <v>0.86363636363636365</v>
      </c>
      <c r="L3147" s="2">
        <v>0.66666666666666663</v>
      </c>
      <c r="M3147" s="2" t="s">
        <v>74</v>
      </c>
      <c r="N3147" s="2" t="s">
        <v>6850</v>
      </c>
      <c r="O3147" s="2" t="s">
        <v>6851</v>
      </c>
      <c r="P3147" s="2">
        <v>2.1</v>
      </c>
    </row>
    <row r="3148" spans="1:16" ht="15.75" customHeight="1" x14ac:dyDescent="0.25">
      <c r="A3148" s="2" t="s">
        <v>106</v>
      </c>
      <c r="B3148" s="2" t="s">
        <v>94</v>
      </c>
      <c r="C3148" s="2" t="s">
        <v>96</v>
      </c>
      <c r="D3148" s="2" t="s">
        <v>55</v>
      </c>
      <c r="E3148" s="2" t="s">
        <v>179</v>
      </c>
      <c r="F3148" s="2" t="s">
        <v>12</v>
      </c>
      <c r="G3148" s="2" t="s">
        <v>212</v>
      </c>
      <c r="H3148" s="2" t="s">
        <v>182</v>
      </c>
      <c r="I3148" s="2">
        <v>48</v>
      </c>
      <c r="J3148" s="2">
        <v>0.76351351351351349</v>
      </c>
      <c r="K3148" s="2">
        <v>0.90400000000000003</v>
      </c>
      <c r="L3148" s="2">
        <v>0.66081871345029242</v>
      </c>
      <c r="M3148" s="2" t="s">
        <v>74</v>
      </c>
      <c r="N3148" s="2" t="s">
        <v>6852</v>
      </c>
      <c r="O3148" s="2" t="s">
        <v>6853</v>
      </c>
      <c r="P3148" s="2">
        <v>2.2999999999999998</v>
      </c>
    </row>
    <row r="3149" spans="1:16" ht="15.75" customHeight="1" x14ac:dyDescent="0.25">
      <c r="A3149" s="2" t="s">
        <v>106</v>
      </c>
      <c r="B3149" s="2" t="s">
        <v>94</v>
      </c>
      <c r="C3149" s="2" t="s">
        <v>96</v>
      </c>
      <c r="D3149" s="2" t="s">
        <v>55</v>
      </c>
      <c r="E3149" s="2" t="s">
        <v>179</v>
      </c>
      <c r="F3149" s="2" t="s">
        <v>12</v>
      </c>
      <c r="G3149" s="2" t="s">
        <v>217</v>
      </c>
      <c r="H3149" s="2" t="s">
        <v>182</v>
      </c>
      <c r="I3149" s="2">
        <v>49</v>
      </c>
      <c r="J3149" s="2">
        <v>0.8</v>
      </c>
      <c r="K3149" s="2">
        <v>0.76190476190476186</v>
      </c>
      <c r="L3149" s="2">
        <v>0.84210526315789469</v>
      </c>
      <c r="M3149" s="2" t="s">
        <v>74</v>
      </c>
      <c r="N3149" s="2" t="s">
        <v>6854</v>
      </c>
      <c r="O3149" s="2" t="s">
        <v>6855</v>
      </c>
      <c r="P3149" s="2">
        <v>2.8</v>
      </c>
    </row>
    <row r="3150" spans="1:16" ht="15.75" customHeight="1" x14ac:dyDescent="0.25">
      <c r="A3150" s="2" t="s">
        <v>106</v>
      </c>
      <c r="B3150" s="2" t="s">
        <v>94</v>
      </c>
      <c r="C3150" s="2" t="s">
        <v>96</v>
      </c>
      <c r="D3150" s="2" t="s">
        <v>55</v>
      </c>
      <c r="E3150" s="2" t="s">
        <v>179</v>
      </c>
      <c r="F3150" s="2" t="s">
        <v>12</v>
      </c>
      <c r="G3150" s="2" t="s">
        <v>222</v>
      </c>
      <c r="H3150" s="2" t="s">
        <v>182</v>
      </c>
      <c r="I3150" s="2">
        <v>50</v>
      </c>
      <c r="J3150" s="2">
        <v>0.77260273972602733</v>
      </c>
      <c r="K3150" s="2">
        <v>0.72680412371134018</v>
      </c>
      <c r="L3150" s="2">
        <v>0.82456140350877194</v>
      </c>
      <c r="M3150" s="2" t="s">
        <v>74</v>
      </c>
      <c r="N3150" s="2" t="s">
        <v>6856</v>
      </c>
      <c r="O3150" s="2" t="s">
        <v>6857</v>
      </c>
      <c r="P3150" s="2">
        <v>2.2000000000000002</v>
      </c>
    </row>
    <row r="3151" spans="1:16" ht="15.75" customHeight="1" x14ac:dyDescent="0.25">
      <c r="A3151" s="2" t="s">
        <v>106</v>
      </c>
      <c r="B3151" s="2" t="s">
        <v>94</v>
      </c>
      <c r="C3151" s="2" t="s">
        <v>96</v>
      </c>
      <c r="D3151" s="2" t="s">
        <v>55</v>
      </c>
      <c r="E3151" s="2" t="s">
        <v>179</v>
      </c>
      <c r="F3151" s="2" t="s">
        <v>12</v>
      </c>
      <c r="G3151" s="2" t="s">
        <v>227</v>
      </c>
      <c r="H3151" s="2" t="s">
        <v>182</v>
      </c>
      <c r="I3151" s="2">
        <v>51</v>
      </c>
      <c r="J3151" s="2">
        <v>0.77929155313351506</v>
      </c>
      <c r="K3151" s="2">
        <v>0.72959183673469385</v>
      </c>
      <c r="L3151" s="2">
        <v>0.83625730994152048</v>
      </c>
      <c r="M3151" s="2" t="s">
        <v>74</v>
      </c>
      <c r="N3151" s="2" t="s">
        <v>6858</v>
      </c>
      <c r="O3151" s="2" t="s">
        <v>6859</v>
      </c>
      <c r="P3151" s="2">
        <v>2.1</v>
      </c>
    </row>
    <row r="3152" spans="1:16" ht="15.75" customHeight="1" x14ac:dyDescent="0.25">
      <c r="A3152" s="2" t="s">
        <v>106</v>
      </c>
      <c r="B3152" s="2" t="s">
        <v>94</v>
      </c>
      <c r="C3152" s="2" t="s">
        <v>96</v>
      </c>
      <c r="D3152" s="2" t="s">
        <v>55</v>
      </c>
      <c r="E3152" s="2" t="s">
        <v>179</v>
      </c>
      <c r="F3152" s="2" t="s">
        <v>12</v>
      </c>
      <c r="G3152" s="2" t="s">
        <v>232</v>
      </c>
      <c r="H3152" s="2" t="s">
        <v>182</v>
      </c>
      <c r="I3152" s="2">
        <v>52</v>
      </c>
      <c r="J3152" s="2">
        <v>0.78356164383561644</v>
      </c>
      <c r="K3152" s="2">
        <v>0.73711340206185572</v>
      </c>
      <c r="L3152" s="2">
        <v>0.83625730994152048</v>
      </c>
      <c r="M3152" s="2" t="s">
        <v>74</v>
      </c>
      <c r="N3152" s="2" t="s">
        <v>6860</v>
      </c>
      <c r="O3152" s="2" t="s">
        <v>6861</v>
      </c>
      <c r="P3152" s="2">
        <v>2.5</v>
      </c>
    </row>
    <row r="3153" spans="1:16" ht="15.75" customHeight="1" x14ac:dyDescent="0.25">
      <c r="A3153" s="2" t="s">
        <v>106</v>
      </c>
      <c r="B3153" s="2" t="s">
        <v>94</v>
      </c>
      <c r="C3153" s="2" t="s">
        <v>96</v>
      </c>
      <c r="D3153" s="2" t="s">
        <v>55</v>
      </c>
      <c r="E3153" s="2" t="s">
        <v>179</v>
      </c>
      <c r="F3153" s="2" t="s">
        <v>12</v>
      </c>
      <c r="G3153" s="2" t="s">
        <v>237</v>
      </c>
      <c r="H3153" s="2" t="s">
        <v>182</v>
      </c>
      <c r="I3153" s="2">
        <v>53</v>
      </c>
      <c r="J3153" s="2">
        <v>0.78356164383561644</v>
      </c>
      <c r="K3153" s="2">
        <v>0.73711340206185572</v>
      </c>
      <c r="L3153" s="2">
        <v>0.83625730994152048</v>
      </c>
      <c r="M3153" s="2" t="s">
        <v>74</v>
      </c>
      <c r="N3153" s="2" t="s">
        <v>6862</v>
      </c>
      <c r="O3153" s="2" t="s">
        <v>6863</v>
      </c>
      <c r="P3153" s="2">
        <v>2</v>
      </c>
    </row>
    <row r="3154" spans="1:16" ht="15.75" customHeight="1" x14ac:dyDescent="0.25">
      <c r="A3154" s="2" t="s">
        <v>106</v>
      </c>
      <c r="B3154" s="2" t="s">
        <v>94</v>
      </c>
      <c r="C3154" s="2" t="s">
        <v>96</v>
      </c>
      <c r="D3154" s="2" t="s">
        <v>55</v>
      </c>
      <c r="E3154" s="2" t="s">
        <v>179</v>
      </c>
      <c r="F3154" s="2" t="s">
        <v>12</v>
      </c>
      <c r="G3154" s="2" t="s">
        <v>242</v>
      </c>
      <c r="H3154" s="2" t="s">
        <v>182</v>
      </c>
      <c r="I3154" s="2">
        <v>54</v>
      </c>
      <c r="J3154" s="2">
        <v>0.77134986225895308</v>
      </c>
      <c r="K3154" s="2">
        <v>0.72916666666666663</v>
      </c>
      <c r="L3154" s="2">
        <v>0.81871345029239762</v>
      </c>
      <c r="M3154" s="2" t="s">
        <v>74</v>
      </c>
      <c r="N3154" s="2" t="s">
        <v>6864</v>
      </c>
      <c r="O3154" s="2" t="s">
        <v>6865</v>
      </c>
      <c r="P3154" s="2">
        <v>2</v>
      </c>
    </row>
    <row r="3155" spans="1:16" ht="15.75" customHeight="1" x14ac:dyDescent="0.25">
      <c r="A3155" s="2" t="s">
        <v>106</v>
      </c>
      <c r="B3155" s="2" t="s">
        <v>94</v>
      </c>
      <c r="C3155" s="2" t="s">
        <v>96</v>
      </c>
      <c r="D3155" s="2" t="s">
        <v>55</v>
      </c>
      <c r="E3155" s="2" t="s">
        <v>179</v>
      </c>
      <c r="F3155" s="2" t="s">
        <v>12</v>
      </c>
      <c r="G3155" s="2" t="s">
        <v>247</v>
      </c>
      <c r="H3155" s="2" t="s">
        <v>182</v>
      </c>
      <c r="I3155" s="2">
        <v>55</v>
      </c>
      <c r="J3155" s="2">
        <v>0.74418604651162801</v>
      </c>
      <c r="K3155" s="2">
        <v>0.86153846153846159</v>
      </c>
      <c r="L3155" s="2">
        <v>0.65497076023391809</v>
      </c>
      <c r="M3155" s="2" t="s">
        <v>74</v>
      </c>
      <c r="N3155" s="2" t="s">
        <v>6866</v>
      </c>
      <c r="O3155" s="2" t="s">
        <v>6867</v>
      </c>
      <c r="P3155" s="2">
        <v>2.4</v>
      </c>
    </row>
    <row r="3156" spans="1:16" ht="15.75" customHeight="1" x14ac:dyDescent="0.25">
      <c r="A3156" s="2" t="s">
        <v>106</v>
      </c>
      <c r="B3156" s="2" t="s">
        <v>94</v>
      </c>
      <c r="C3156" s="2" t="s">
        <v>96</v>
      </c>
      <c r="D3156" s="2" t="s">
        <v>55</v>
      </c>
      <c r="E3156" s="2" t="s">
        <v>179</v>
      </c>
      <c r="F3156" s="2" t="s">
        <v>12</v>
      </c>
      <c r="G3156" s="2" t="s">
        <v>252</v>
      </c>
      <c r="H3156" s="2" t="s">
        <v>182</v>
      </c>
      <c r="I3156" s="2">
        <v>56</v>
      </c>
      <c r="J3156" s="2">
        <v>0.78787878787878773</v>
      </c>
      <c r="K3156" s="2">
        <v>0.74479166666666663</v>
      </c>
      <c r="L3156" s="2">
        <v>0.83625730994152048</v>
      </c>
      <c r="M3156" s="2" t="s">
        <v>74</v>
      </c>
      <c r="N3156" s="2" t="s">
        <v>6868</v>
      </c>
      <c r="O3156" s="2" t="s">
        <v>6869</v>
      </c>
      <c r="P3156" s="2">
        <v>2.2000000000000002</v>
      </c>
    </row>
    <row r="3157" spans="1:16" ht="15.75" customHeight="1" x14ac:dyDescent="0.25">
      <c r="A3157" s="2" t="s">
        <v>106</v>
      </c>
      <c r="B3157" s="2" t="s">
        <v>94</v>
      </c>
      <c r="C3157" s="2" t="s">
        <v>96</v>
      </c>
      <c r="D3157" s="2" t="s">
        <v>55</v>
      </c>
      <c r="E3157" s="2" t="s">
        <v>179</v>
      </c>
      <c r="F3157" s="2" t="s">
        <v>12</v>
      </c>
      <c r="G3157" s="2" t="s">
        <v>257</v>
      </c>
      <c r="H3157" s="2" t="s">
        <v>182</v>
      </c>
      <c r="I3157" s="2">
        <v>57</v>
      </c>
      <c r="J3157" s="2">
        <v>0.74829931972789121</v>
      </c>
      <c r="K3157" s="2">
        <v>0.89430894308943087</v>
      </c>
      <c r="L3157" s="2">
        <v>0.64327485380116955</v>
      </c>
      <c r="M3157" s="2" t="s">
        <v>74</v>
      </c>
      <c r="N3157" s="2" t="s">
        <v>6870</v>
      </c>
      <c r="O3157" s="2" t="s">
        <v>6871</v>
      </c>
      <c r="P3157" s="2">
        <v>2.8</v>
      </c>
    </row>
    <row r="3158" spans="1:16" ht="15.75" customHeight="1" x14ac:dyDescent="0.25">
      <c r="A3158" s="2" t="s">
        <v>106</v>
      </c>
      <c r="B3158" s="2" t="s">
        <v>94</v>
      </c>
      <c r="C3158" s="2" t="s">
        <v>96</v>
      </c>
      <c r="D3158" s="2" t="s">
        <v>55</v>
      </c>
      <c r="E3158" s="2" t="s">
        <v>179</v>
      </c>
      <c r="F3158" s="2" t="s">
        <v>12</v>
      </c>
      <c r="G3158" s="2" t="s">
        <v>262</v>
      </c>
      <c r="H3158" s="2" t="s">
        <v>182</v>
      </c>
      <c r="I3158" s="2">
        <v>58</v>
      </c>
      <c r="J3158" s="2">
        <v>0.77134986225895308</v>
      </c>
      <c r="K3158" s="2">
        <v>0.72916666666666663</v>
      </c>
      <c r="L3158" s="2">
        <v>0.81871345029239762</v>
      </c>
      <c r="M3158" s="2" t="s">
        <v>74</v>
      </c>
      <c r="N3158" s="2" t="s">
        <v>6872</v>
      </c>
      <c r="O3158" s="2" t="s">
        <v>6873</v>
      </c>
      <c r="P3158" s="2">
        <v>2.1</v>
      </c>
    </row>
    <row r="3159" spans="1:16" ht="15.75" customHeight="1" x14ac:dyDescent="0.25">
      <c r="A3159" s="2" t="s">
        <v>106</v>
      </c>
      <c r="B3159" s="2" t="s">
        <v>94</v>
      </c>
      <c r="C3159" s="2" t="s">
        <v>96</v>
      </c>
      <c r="D3159" s="2" t="s">
        <v>55</v>
      </c>
      <c r="E3159" s="2" t="s">
        <v>179</v>
      </c>
      <c r="F3159" s="2" t="s">
        <v>12</v>
      </c>
      <c r="G3159" s="2" t="s">
        <v>267</v>
      </c>
      <c r="H3159" s="2" t="s">
        <v>182</v>
      </c>
      <c r="I3159" s="2">
        <v>59</v>
      </c>
      <c r="J3159" s="2">
        <v>0.77384196185286092</v>
      </c>
      <c r="K3159" s="2">
        <v>0.72448979591836737</v>
      </c>
      <c r="L3159" s="2">
        <v>0.83040935672514615</v>
      </c>
      <c r="M3159" s="2" t="s">
        <v>74</v>
      </c>
      <c r="N3159" s="2" t="s">
        <v>6874</v>
      </c>
      <c r="O3159" s="2" t="s">
        <v>6875</v>
      </c>
      <c r="P3159" s="2">
        <v>2.2000000000000002</v>
      </c>
    </row>
    <row r="3160" spans="1:16" ht="15.75" customHeight="1" x14ac:dyDescent="0.25">
      <c r="A3160" s="2" t="s">
        <v>106</v>
      </c>
      <c r="B3160" s="2" t="s">
        <v>94</v>
      </c>
      <c r="C3160" s="2" t="s">
        <v>96</v>
      </c>
      <c r="D3160" s="2" t="s">
        <v>55</v>
      </c>
      <c r="E3160" s="2" t="s">
        <v>179</v>
      </c>
      <c r="F3160" s="2" t="s">
        <v>12</v>
      </c>
      <c r="G3160" s="2" t="s">
        <v>272</v>
      </c>
      <c r="H3160" s="2" t="s">
        <v>182</v>
      </c>
      <c r="I3160" s="2">
        <v>60</v>
      </c>
      <c r="J3160" s="2">
        <v>0.75749318801089927</v>
      </c>
      <c r="K3160" s="2">
        <v>0.70918367346938771</v>
      </c>
      <c r="L3160" s="2">
        <v>0.8128654970760234</v>
      </c>
      <c r="M3160" s="2" t="s">
        <v>74</v>
      </c>
      <c r="N3160" s="2" t="s">
        <v>6876</v>
      </c>
      <c r="O3160" s="2" t="s">
        <v>6877</v>
      </c>
      <c r="P3160" s="2">
        <v>2.5</v>
      </c>
    </row>
    <row r="3161" spans="1:16" ht="15.75" customHeight="1" x14ac:dyDescent="0.25">
      <c r="A3161" s="2" t="s">
        <v>106</v>
      </c>
      <c r="B3161" s="2" t="s">
        <v>94</v>
      </c>
      <c r="C3161" s="2" t="s">
        <v>96</v>
      </c>
      <c r="D3161" s="2" t="s">
        <v>55</v>
      </c>
      <c r="E3161" s="2" t="s">
        <v>179</v>
      </c>
      <c r="F3161" s="2" t="s">
        <v>12</v>
      </c>
      <c r="G3161" s="2" t="s">
        <v>277</v>
      </c>
      <c r="H3161" s="2" t="s">
        <v>182</v>
      </c>
      <c r="I3161" s="2">
        <v>61</v>
      </c>
      <c r="J3161" s="2">
        <v>0.75543478260869557</v>
      </c>
      <c r="K3161" s="2">
        <v>0.70558375634517767</v>
      </c>
      <c r="L3161" s="2">
        <v>0.8128654970760234</v>
      </c>
      <c r="M3161" s="2" t="s">
        <v>74</v>
      </c>
      <c r="N3161" s="2" t="s">
        <v>6878</v>
      </c>
      <c r="O3161" s="2" t="s">
        <v>6879</v>
      </c>
      <c r="P3161" s="2">
        <v>2.2000000000000002</v>
      </c>
    </row>
    <row r="3162" spans="1:16" ht="15.75" customHeight="1" x14ac:dyDescent="0.25">
      <c r="A3162" s="2" t="s">
        <v>106</v>
      </c>
      <c r="B3162" s="2" t="s">
        <v>94</v>
      </c>
      <c r="C3162" s="2" t="s">
        <v>96</v>
      </c>
      <c r="D3162" s="2" t="s">
        <v>55</v>
      </c>
      <c r="E3162" s="2" t="s">
        <v>282</v>
      </c>
      <c r="F3162" s="2" t="s">
        <v>26</v>
      </c>
      <c r="G3162" s="2" t="s">
        <v>283</v>
      </c>
      <c r="H3162" s="2" t="s">
        <v>285</v>
      </c>
      <c r="I3162" s="2">
        <v>42</v>
      </c>
      <c r="J3162" s="2">
        <v>0.7702127659574467</v>
      </c>
      <c r="K3162" s="2">
        <v>0.74180327868852458</v>
      </c>
      <c r="L3162" s="2">
        <v>0.80088495575221241</v>
      </c>
      <c r="M3162" s="2" t="s">
        <v>74</v>
      </c>
      <c r="N3162" s="2" t="s">
        <v>6880</v>
      </c>
      <c r="O3162" s="2" t="s">
        <v>6881</v>
      </c>
      <c r="P3162" s="2">
        <v>2.1</v>
      </c>
    </row>
    <row r="3163" spans="1:16" ht="15.75" customHeight="1" x14ac:dyDescent="0.25">
      <c r="A3163" s="2" t="s">
        <v>106</v>
      </c>
      <c r="B3163" s="2" t="s">
        <v>94</v>
      </c>
      <c r="C3163" s="2" t="s">
        <v>96</v>
      </c>
      <c r="D3163" s="2" t="s">
        <v>55</v>
      </c>
      <c r="E3163" s="2" t="s">
        <v>282</v>
      </c>
      <c r="F3163" s="2" t="s">
        <v>26</v>
      </c>
      <c r="G3163" s="2" t="s">
        <v>289</v>
      </c>
      <c r="H3163" s="2" t="s">
        <v>285</v>
      </c>
      <c r="I3163" s="2">
        <v>43</v>
      </c>
      <c r="J3163" s="2">
        <v>0.73460721868365186</v>
      </c>
      <c r="K3163" s="2">
        <v>0.70612244897959187</v>
      </c>
      <c r="L3163" s="2">
        <v>0.76548672566371678</v>
      </c>
      <c r="M3163" s="2" t="s">
        <v>74</v>
      </c>
      <c r="N3163" s="2" t="s">
        <v>6882</v>
      </c>
      <c r="O3163" s="2" t="s">
        <v>6883</v>
      </c>
      <c r="P3163" s="2">
        <v>2.6</v>
      </c>
    </row>
    <row r="3164" spans="1:16" ht="15.75" customHeight="1" x14ac:dyDescent="0.25">
      <c r="A3164" s="2" t="s">
        <v>106</v>
      </c>
      <c r="B3164" s="2" t="s">
        <v>94</v>
      </c>
      <c r="C3164" s="2" t="s">
        <v>96</v>
      </c>
      <c r="D3164" s="2" t="s">
        <v>55</v>
      </c>
      <c r="E3164" s="2" t="s">
        <v>282</v>
      </c>
      <c r="F3164" s="2" t="s">
        <v>26</v>
      </c>
      <c r="G3164" s="2" t="s">
        <v>294</v>
      </c>
      <c r="H3164" s="2" t="s">
        <v>285</v>
      </c>
      <c r="I3164" s="2">
        <v>44</v>
      </c>
      <c r="J3164" s="2">
        <v>0.75583864118895971</v>
      </c>
      <c r="K3164" s="2">
        <v>0.72653061224489801</v>
      </c>
      <c r="L3164" s="2">
        <v>0.78761061946902655</v>
      </c>
      <c r="M3164" s="2" t="s">
        <v>74</v>
      </c>
      <c r="N3164" s="2" t="s">
        <v>6884</v>
      </c>
      <c r="O3164" s="2" t="s">
        <v>6885</v>
      </c>
      <c r="P3164" s="2">
        <v>2.2000000000000002</v>
      </c>
    </row>
    <row r="3165" spans="1:16" ht="15.75" customHeight="1" x14ac:dyDescent="0.25">
      <c r="A3165" s="2" t="s">
        <v>106</v>
      </c>
      <c r="B3165" s="2" t="s">
        <v>94</v>
      </c>
      <c r="C3165" s="2" t="s">
        <v>96</v>
      </c>
      <c r="D3165" s="2" t="s">
        <v>55</v>
      </c>
      <c r="E3165" s="2" t="s">
        <v>282</v>
      </c>
      <c r="F3165" s="2" t="s">
        <v>26</v>
      </c>
      <c r="G3165" s="2" t="s">
        <v>299</v>
      </c>
      <c r="H3165" s="2" t="s">
        <v>285</v>
      </c>
      <c r="I3165" s="2">
        <v>45</v>
      </c>
      <c r="J3165" s="2">
        <v>0.7408993576017131</v>
      </c>
      <c r="K3165" s="2">
        <v>0.71784232365145229</v>
      </c>
      <c r="L3165" s="2">
        <v>0.76548672566371678</v>
      </c>
      <c r="M3165" s="2" t="s">
        <v>74</v>
      </c>
      <c r="N3165" s="2" t="s">
        <v>6886</v>
      </c>
      <c r="O3165" s="2" t="s">
        <v>6887</v>
      </c>
      <c r="P3165" s="2">
        <v>2.1</v>
      </c>
    </row>
    <row r="3166" spans="1:16" ht="15.75" customHeight="1" x14ac:dyDescent="0.25">
      <c r="A3166" s="2" t="s">
        <v>106</v>
      </c>
      <c r="B3166" s="2" t="s">
        <v>94</v>
      </c>
      <c r="C3166" s="2" t="s">
        <v>96</v>
      </c>
      <c r="D3166" s="2" t="s">
        <v>55</v>
      </c>
      <c r="E3166" s="2" t="s">
        <v>282</v>
      </c>
      <c r="F3166" s="2" t="s">
        <v>26</v>
      </c>
      <c r="G3166" s="2" t="s">
        <v>304</v>
      </c>
      <c r="H3166" s="2" t="s">
        <v>285</v>
      </c>
      <c r="I3166" s="2">
        <v>46</v>
      </c>
      <c r="J3166" s="2">
        <v>0.66847826086956519</v>
      </c>
      <c r="K3166" s="2">
        <v>0.86619718309859151</v>
      </c>
      <c r="L3166" s="2">
        <v>0.54424778761061943</v>
      </c>
      <c r="M3166" s="2" t="s">
        <v>74</v>
      </c>
      <c r="N3166" s="2" t="s">
        <v>6888</v>
      </c>
      <c r="O3166" s="2" t="s">
        <v>6889</v>
      </c>
      <c r="P3166" s="2">
        <v>2.6</v>
      </c>
    </row>
    <row r="3167" spans="1:16" ht="15.75" customHeight="1" x14ac:dyDescent="0.25">
      <c r="A3167" s="2" t="s">
        <v>106</v>
      </c>
      <c r="B3167" s="2" t="s">
        <v>94</v>
      </c>
      <c r="C3167" s="2" t="s">
        <v>96</v>
      </c>
      <c r="D3167" s="2" t="s">
        <v>55</v>
      </c>
      <c r="E3167" s="2" t="s">
        <v>282</v>
      </c>
      <c r="F3167" s="2" t="s">
        <v>26</v>
      </c>
      <c r="G3167" s="2" t="s">
        <v>309</v>
      </c>
      <c r="H3167" s="2" t="s">
        <v>285</v>
      </c>
      <c r="I3167" s="2">
        <v>47</v>
      </c>
      <c r="J3167" s="2">
        <v>0.75</v>
      </c>
      <c r="K3167" s="2">
        <v>0.71951219512195119</v>
      </c>
      <c r="L3167" s="2">
        <v>0.7831858407079646</v>
      </c>
      <c r="M3167" s="2" t="s">
        <v>74</v>
      </c>
      <c r="N3167" s="2" t="s">
        <v>6890</v>
      </c>
      <c r="O3167" s="2" t="s">
        <v>6891</v>
      </c>
      <c r="P3167" s="2">
        <v>2.2000000000000002</v>
      </c>
    </row>
    <row r="3168" spans="1:16" ht="15.75" customHeight="1" x14ac:dyDescent="0.25">
      <c r="A3168" s="2" t="s">
        <v>106</v>
      </c>
      <c r="B3168" s="2" t="s">
        <v>94</v>
      </c>
      <c r="C3168" s="2" t="s">
        <v>96</v>
      </c>
      <c r="D3168" s="2" t="s">
        <v>55</v>
      </c>
      <c r="E3168" s="2" t="s">
        <v>282</v>
      </c>
      <c r="F3168" s="2" t="s">
        <v>26</v>
      </c>
      <c r="G3168" s="2" t="s">
        <v>314</v>
      </c>
      <c r="H3168" s="2" t="s">
        <v>285</v>
      </c>
      <c r="I3168" s="2">
        <v>48</v>
      </c>
      <c r="J3168" s="2">
        <v>0.76332622601279321</v>
      </c>
      <c r="K3168" s="2">
        <v>0.73662551440329216</v>
      </c>
      <c r="L3168" s="2">
        <v>0.79203539823008851</v>
      </c>
      <c r="M3168" s="2" t="s">
        <v>74</v>
      </c>
      <c r="N3168" s="2" t="s">
        <v>6892</v>
      </c>
      <c r="O3168" s="2" t="s">
        <v>6893</v>
      </c>
      <c r="P3168" s="2">
        <v>2.2999999999999998</v>
      </c>
    </row>
    <row r="3169" spans="1:16" ht="15.75" customHeight="1" x14ac:dyDescent="0.25">
      <c r="A3169" s="2" t="s">
        <v>106</v>
      </c>
      <c r="B3169" s="2" t="s">
        <v>94</v>
      </c>
      <c r="C3169" s="2" t="s">
        <v>96</v>
      </c>
      <c r="D3169" s="2" t="s">
        <v>55</v>
      </c>
      <c r="E3169" s="2" t="s">
        <v>282</v>
      </c>
      <c r="F3169" s="2" t="s">
        <v>26</v>
      </c>
      <c r="G3169" s="2" t="s">
        <v>319</v>
      </c>
      <c r="H3169" s="2" t="s">
        <v>285</v>
      </c>
      <c r="I3169" s="2">
        <v>49</v>
      </c>
      <c r="J3169" s="2">
        <v>0.76008492569002117</v>
      </c>
      <c r="K3169" s="2">
        <v>0.73061224489795917</v>
      </c>
      <c r="L3169" s="2">
        <v>0.79203539823008851</v>
      </c>
      <c r="M3169" s="2" t="s">
        <v>74</v>
      </c>
      <c r="N3169" s="2" t="s">
        <v>6894</v>
      </c>
      <c r="O3169" s="2" t="s">
        <v>6895</v>
      </c>
      <c r="P3169" s="2">
        <v>2.8</v>
      </c>
    </row>
    <row r="3170" spans="1:16" ht="15.75" customHeight="1" x14ac:dyDescent="0.25">
      <c r="A3170" s="2" t="s">
        <v>106</v>
      </c>
      <c r="B3170" s="2" t="s">
        <v>94</v>
      </c>
      <c r="C3170" s="2" t="s">
        <v>96</v>
      </c>
      <c r="D3170" s="2" t="s">
        <v>55</v>
      </c>
      <c r="E3170" s="2" t="s">
        <v>282</v>
      </c>
      <c r="F3170" s="2" t="s">
        <v>26</v>
      </c>
      <c r="G3170" s="2" t="s">
        <v>324</v>
      </c>
      <c r="H3170" s="2" t="s">
        <v>285</v>
      </c>
      <c r="I3170" s="2">
        <v>50</v>
      </c>
      <c r="J3170" s="2">
        <v>0.75213675213675202</v>
      </c>
      <c r="K3170" s="2">
        <v>0.72727272727272729</v>
      </c>
      <c r="L3170" s="2">
        <v>0.77876106194690264</v>
      </c>
      <c r="M3170" s="2" t="s">
        <v>74</v>
      </c>
      <c r="N3170" s="2" t="s">
        <v>6896</v>
      </c>
      <c r="O3170" s="2" t="s">
        <v>6897</v>
      </c>
      <c r="P3170" s="2">
        <v>2.1</v>
      </c>
    </row>
    <row r="3171" spans="1:16" ht="15.75" customHeight="1" x14ac:dyDescent="0.25">
      <c r="A3171" s="2" t="s">
        <v>106</v>
      </c>
      <c r="B3171" s="2" t="s">
        <v>94</v>
      </c>
      <c r="C3171" s="2" t="s">
        <v>96</v>
      </c>
      <c r="D3171" s="2" t="s">
        <v>55</v>
      </c>
      <c r="E3171" s="2" t="s">
        <v>282</v>
      </c>
      <c r="F3171" s="2" t="s">
        <v>26</v>
      </c>
      <c r="G3171" s="2" t="s">
        <v>329</v>
      </c>
      <c r="H3171" s="2" t="s">
        <v>285</v>
      </c>
      <c r="I3171" s="2">
        <v>51</v>
      </c>
      <c r="J3171" s="2">
        <v>0.74042553191489358</v>
      </c>
      <c r="K3171" s="2">
        <v>0.71311475409836067</v>
      </c>
      <c r="L3171" s="2">
        <v>0.76991150442477874</v>
      </c>
      <c r="M3171" s="2" t="s">
        <v>74</v>
      </c>
      <c r="N3171" s="2" t="s">
        <v>6898</v>
      </c>
      <c r="O3171" s="2" t="s">
        <v>6899</v>
      </c>
      <c r="P3171" s="2">
        <v>2.7</v>
      </c>
    </row>
    <row r="3172" spans="1:16" ht="15.75" customHeight="1" x14ac:dyDescent="0.25">
      <c r="A3172" s="2" t="s">
        <v>106</v>
      </c>
      <c r="B3172" s="2" t="s">
        <v>94</v>
      </c>
      <c r="C3172" s="2" t="s">
        <v>96</v>
      </c>
      <c r="D3172" s="2" t="s">
        <v>55</v>
      </c>
      <c r="E3172" s="2" t="s">
        <v>282</v>
      </c>
      <c r="F3172" s="2" t="s">
        <v>26</v>
      </c>
      <c r="G3172" s="2" t="s">
        <v>334</v>
      </c>
      <c r="H3172" s="2" t="s">
        <v>285</v>
      </c>
      <c r="I3172" s="2">
        <v>52</v>
      </c>
      <c r="J3172" s="2">
        <v>0.70270270270270274</v>
      </c>
      <c r="K3172" s="2">
        <v>0.90277777777777779</v>
      </c>
      <c r="L3172" s="2">
        <v>0.5752212389380531</v>
      </c>
      <c r="M3172" s="2" t="s">
        <v>74</v>
      </c>
      <c r="N3172" s="2" t="s">
        <v>6900</v>
      </c>
      <c r="O3172" s="2" t="s">
        <v>6901</v>
      </c>
      <c r="P3172" s="2">
        <v>2.4</v>
      </c>
    </row>
    <row r="3173" spans="1:16" ht="15.75" customHeight="1" x14ac:dyDescent="0.25">
      <c r="A3173" s="2" t="s">
        <v>106</v>
      </c>
      <c r="B3173" s="2" t="s">
        <v>94</v>
      </c>
      <c r="C3173" s="2" t="s">
        <v>96</v>
      </c>
      <c r="D3173" s="2" t="s">
        <v>55</v>
      </c>
      <c r="E3173" s="2" t="s">
        <v>282</v>
      </c>
      <c r="F3173" s="2" t="s">
        <v>26</v>
      </c>
      <c r="G3173" s="2" t="s">
        <v>339</v>
      </c>
      <c r="H3173" s="2" t="s">
        <v>285</v>
      </c>
      <c r="I3173" s="2">
        <v>53</v>
      </c>
      <c r="J3173" s="2">
        <v>0.67208672086720866</v>
      </c>
      <c r="K3173" s="2">
        <v>0.86713286713286708</v>
      </c>
      <c r="L3173" s="2">
        <v>0.54867256637168138</v>
      </c>
      <c r="M3173" s="2" t="s">
        <v>74</v>
      </c>
      <c r="N3173" s="2" t="s">
        <v>6902</v>
      </c>
      <c r="O3173" s="2" t="s">
        <v>6903</v>
      </c>
      <c r="P3173" s="2">
        <v>2.2999999999999998</v>
      </c>
    </row>
    <row r="3174" spans="1:16" ht="15.75" customHeight="1" x14ac:dyDescent="0.25">
      <c r="A3174" s="2" t="s">
        <v>106</v>
      </c>
      <c r="B3174" s="2" t="s">
        <v>94</v>
      </c>
      <c r="C3174" s="2" t="s">
        <v>96</v>
      </c>
      <c r="D3174" s="2" t="s">
        <v>55</v>
      </c>
      <c r="E3174" s="2" t="s">
        <v>282</v>
      </c>
      <c r="F3174" s="2" t="s">
        <v>26</v>
      </c>
      <c r="G3174" s="2" t="s">
        <v>344</v>
      </c>
      <c r="H3174" s="2" t="s">
        <v>285</v>
      </c>
      <c r="I3174" s="2">
        <v>54</v>
      </c>
      <c r="J3174" s="2">
        <v>0.76008492569002117</v>
      </c>
      <c r="K3174" s="2">
        <v>0.73061224489795917</v>
      </c>
      <c r="L3174" s="2">
        <v>0.79203539823008851</v>
      </c>
      <c r="M3174" s="2" t="s">
        <v>74</v>
      </c>
      <c r="N3174" s="2" t="s">
        <v>6904</v>
      </c>
      <c r="O3174" s="2" t="s">
        <v>6905</v>
      </c>
      <c r="P3174" s="2">
        <v>2.7</v>
      </c>
    </row>
    <row r="3175" spans="1:16" ht="15.75" customHeight="1" x14ac:dyDescent="0.25">
      <c r="A3175" s="2" t="s">
        <v>106</v>
      </c>
      <c r="B3175" s="2" t="s">
        <v>94</v>
      </c>
      <c r="C3175" s="2" t="s">
        <v>96</v>
      </c>
      <c r="D3175" s="2" t="s">
        <v>55</v>
      </c>
      <c r="E3175" s="2" t="s">
        <v>282</v>
      </c>
      <c r="F3175" s="2" t="s">
        <v>26</v>
      </c>
      <c r="G3175" s="2" t="s">
        <v>351</v>
      </c>
      <c r="H3175" s="2" t="s">
        <v>285</v>
      </c>
      <c r="I3175" s="2">
        <v>55</v>
      </c>
      <c r="J3175" s="2">
        <v>0.75319148936170222</v>
      </c>
      <c r="K3175" s="2">
        <v>0.72540983606557374</v>
      </c>
      <c r="L3175" s="2">
        <v>0.7831858407079646</v>
      </c>
      <c r="M3175" s="2" t="s">
        <v>74</v>
      </c>
      <c r="N3175" s="2" t="s">
        <v>6906</v>
      </c>
      <c r="O3175" s="2" t="s">
        <v>6907</v>
      </c>
      <c r="P3175" s="2">
        <v>2.2000000000000002</v>
      </c>
    </row>
    <row r="3176" spans="1:16" ht="15.75" customHeight="1" x14ac:dyDescent="0.25">
      <c r="A3176" s="2" t="s">
        <v>106</v>
      </c>
      <c r="B3176" s="2" t="s">
        <v>94</v>
      </c>
      <c r="C3176" s="2" t="s">
        <v>96</v>
      </c>
      <c r="D3176" s="2" t="s">
        <v>55</v>
      </c>
      <c r="E3176" s="2" t="s">
        <v>282</v>
      </c>
      <c r="F3176" s="2" t="s">
        <v>26</v>
      </c>
      <c r="G3176" s="2" t="s">
        <v>367</v>
      </c>
      <c r="H3176" s="2" t="s">
        <v>285</v>
      </c>
      <c r="I3176" s="2">
        <v>56</v>
      </c>
      <c r="J3176" s="2">
        <v>0.75744680851063839</v>
      </c>
      <c r="K3176" s="2">
        <v>0.72950819672131151</v>
      </c>
      <c r="L3176" s="2">
        <v>0.78761061946902655</v>
      </c>
      <c r="M3176" s="2" t="s">
        <v>74</v>
      </c>
      <c r="N3176" s="2" t="s">
        <v>6908</v>
      </c>
      <c r="O3176" s="2" t="s">
        <v>6909</v>
      </c>
      <c r="P3176" s="2">
        <v>2.2000000000000002</v>
      </c>
    </row>
    <row r="3177" spans="1:16" ht="15.75" customHeight="1" x14ac:dyDescent="0.25">
      <c r="A3177" s="2" t="s">
        <v>106</v>
      </c>
      <c r="B3177" s="2" t="s">
        <v>94</v>
      </c>
      <c r="C3177" s="2" t="s">
        <v>96</v>
      </c>
      <c r="D3177" s="2" t="s">
        <v>55</v>
      </c>
      <c r="E3177" s="2" t="s">
        <v>282</v>
      </c>
      <c r="F3177" s="2" t="s">
        <v>26</v>
      </c>
      <c r="G3177" s="2" t="s">
        <v>380</v>
      </c>
      <c r="H3177" s="2" t="s">
        <v>285</v>
      </c>
      <c r="I3177" s="2">
        <v>57</v>
      </c>
      <c r="J3177" s="2">
        <v>0.74200426439232403</v>
      </c>
      <c r="K3177" s="2">
        <v>0.71604938271604934</v>
      </c>
      <c r="L3177" s="2">
        <v>0.76991150442477874</v>
      </c>
      <c r="M3177" s="2" t="s">
        <v>74</v>
      </c>
      <c r="N3177" s="2" t="s">
        <v>6910</v>
      </c>
      <c r="O3177" s="2" t="s">
        <v>6911</v>
      </c>
      <c r="P3177" s="2">
        <v>2.6</v>
      </c>
    </row>
    <row r="3178" spans="1:16" ht="15.75" customHeight="1" x14ac:dyDescent="0.25">
      <c r="A3178" s="2" t="s">
        <v>106</v>
      </c>
      <c r="B3178" s="2" t="s">
        <v>94</v>
      </c>
      <c r="C3178" s="2" t="s">
        <v>96</v>
      </c>
      <c r="D3178" s="2" t="s">
        <v>55</v>
      </c>
      <c r="E3178" s="2" t="s">
        <v>282</v>
      </c>
      <c r="F3178" s="2" t="s">
        <v>26</v>
      </c>
      <c r="G3178" s="2" t="s">
        <v>390</v>
      </c>
      <c r="H3178" s="2" t="s">
        <v>285</v>
      </c>
      <c r="I3178" s="2">
        <v>58</v>
      </c>
      <c r="J3178" s="2">
        <v>0.77118644067796616</v>
      </c>
      <c r="K3178" s="2">
        <v>0.73983739837398377</v>
      </c>
      <c r="L3178" s="2">
        <v>0.80530973451327437</v>
      </c>
      <c r="M3178" s="2" t="s">
        <v>74</v>
      </c>
      <c r="N3178" s="2" t="s">
        <v>6912</v>
      </c>
      <c r="O3178" s="2" t="s">
        <v>6913</v>
      </c>
      <c r="P3178" s="2">
        <v>2.1</v>
      </c>
    </row>
    <row r="3179" spans="1:16" ht="15.75" customHeight="1" x14ac:dyDescent="0.25">
      <c r="A3179" s="2" t="s">
        <v>106</v>
      </c>
      <c r="B3179" s="2" t="s">
        <v>94</v>
      </c>
      <c r="C3179" s="2" t="s">
        <v>96</v>
      </c>
      <c r="D3179" s="2" t="s">
        <v>55</v>
      </c>
      <c r="E3179" s="2" t="s">
        <v>282</v>
      </c>
      <c r="F3179" s="2" t="s">
        <v>26</v>
      </c>
      <c r="G3179" s="2" t="s">
        <v>397</v>
      </c>
      <c r="H3179" s="2" t="s">
        <v>285</v>
      </c>
      <c r="I3179" s="2">
        <v>59</v>
      </c>
      <c r="J3179" s="2">
        <v>0.74526315789473685</v>
      </c>
      <c r="K3179" s="2">
        <v>0.71084337349397586</v>
      </c>
      <c r="L3179" s="2">
        <v>0.7831858407079646</v>
      </c>
      <c r="M3179" s="2" t="s">
        <v>74</v>
      </c>
      <c r="N3179" s="2" t="s">
        <v>6914</v>
      </c>
      <c r="O3179" s="2" t="s">
        <v>6915</v>
      </c>
      <c r="P3179" s="2">
        <v>2.9</v>
      </c>
    </row>
    <row r="3180" spans="1:16" ht="15.75" customHeight="1" x14ac:dyDescent="0.25">
      <c r="A3180" s="2" t="s">
        <v>106</v>
      </c>
      <c r="B3180" s="2" t="s">
        <v>94</v>
      </c>
      <c r="C3180" s="2" t="s">
        <v>96</v>
      </c>
      <c r="D3180" s="2" t="s">
        <v>55</v>
      </c>
      <c r="E3180" s="2" t="s">
        <v>282</v>
      </c>
      <c r="F3180" s="2" t="s">
        <v>26</v>
      </c>
      <c r="G3180" s="2" t="s">
        <v>402</v>
      </c>
      <c r="H3180" s="2" t="s">
        <v>285</v>
      </c>
      <c r="I3180" s="2">
        <v>60</v>
      </c>
      <c r="J3180" s="2">
        <v>0.68681318681318682</v>
      </c>
      <c r="K3180" s="2">
        <v>0.90579710144927539</v>
      </c>
      <c r="L3180" s="2">
        <v>0.55309734513274333</v>
      </c>
      <c r="M3180" s="2" t="s">
        <v>74</v>
      </c>
      <c r="N3180" s="2" t="s">
        <v>6916</v>
      </c>
      <c r="O3180" s="2" t="s">
        <v>6917</v>
      </c>
      <c r="P3180" s="2">
        <v>2.1</v>
      </c>
    </row>
    <row r="3181" spans="1:16" ht="15.75" customHeight="1" x14ac:dyDescent="0.25">
      <c r="A3181" s="2" t="s">
        <v>106</v>
      </c>
      <c r="B3181" s="2" t="s">
        <v>94</v>
      </c>
      <c r="C3181" s="2" t="s">
        <v>96</v>
      </c>
      <c r="D3181" s="2" t="s">
        <v>55</v>
      </c>
      <c r="E3181" s="2" t="s">
        <v>282</v>
      </c>
      <c r="F3181" s="2" t="s">
        <v>26</v>
      </c>
      <c r="G3181" s="2" t="s">
        <v>407</v>
      </c>
      <c r="H3181" s="2" t="s">
        <v>285</v>
      </c>
      <c r="I3181" s="2">
        <v>61</v>
      </c>
      <c r="J3181" s="2">
        <v>0.74042553191489358</v>
      </c>
      <c r="K3181" s="2">
        <v>0.71311475409836067</v>
      </c>
      <c r="L3181" s="2">
        <v>0.76991150442477874</v>
      </c>
      <c r="M3181" s="2" t="s">
        <v>74</v>
      </c>
      <c r="N3181" s="2" t="s">
        <v>6918</v>
      </c>
      <c r="O3181" s="2" t="s">
        <v>6919</v>
      </c>
      <c r="P3181" s="2">
        <v>2.2000000000000002</v>
      </c>
    </row>
    <row r="3182" spans="1:16" ht="15.75" customHeight="1" x14ac:dyDescent="0.25">
      <c r="A3182" s="2" t="s">
        <v>106</v>
      </c>
      <c r="B3182" s="2" t="s">
        <v>94</v>
      </c>
      <c r="C3182" s="2" t="s">
        <v>96</v>
      </c>
      <c r="D3182" s="2" t="s">
        <v>364</v>
      </c>
      <c r="E3182" s="2" t="s">
        <v>412</v>
      </c>
      <c r="F3182" s="2" t="s">
        <v>54</v>
      </c>
      <c r="G3182" s="2" t="s">
        <v>413</v>
      </c>
      <c r="H3182" s="2" t="s">
        <v>377</v>
      </c>
      <c r="I3182" s="2">
        <v>42</v>
      </c>
      <c r="J3182" s="2">
        <v>0.85537190082644621</v>
      </c>
      <c r="K3182" s="2">
        <v>0.81818181818181823</v>
      </c>
      <c r="L3182" s="2">
        <v>0.89610389610389607</v>
      </c>
      <c r="M3182" s="2" t="s">
        <v>74</v>
      </c>
      <c r="N3182" s="2" t="s">
        <v>6920</v>
      </c>
      <c r="O3182" s="2" t="s">
        <v>6921</v>
      </c>
      <c r="P3182" s="2">
        <v>2.6</v>
      </c>
    </row>
    <row r="3183" spans="1:16" ht="15.75" customHeight="1" x14ac:dyDescent="0.25">
      <c r="A3183" s="2" t="s">
        <v>106</v>
      </c>
      <c r="B3183" s="2" t="s">
        <v>94</v>
      </c>
      <c r="C3183" s="2" t="s">
        <v>96</v>
      </c>
      <c r="D3183" s="2" t="s">
        <v>364</v>
      </c>
      <c r="E3183" s="2" t="s">
        <v>412</v>
      </c>
      <c r="F3183" s="2" t="s">
        <v>54</v>
      </c>
      <c r="G3183" s="2" t="s">
        <v>418</v>
      </c>
      <c r="H3183" s="2" t="s">
        <v>377</v>
      </c>
      <c r="I3183" s="2">
        <v>43</v>
      </c>
      <c r="J3183" s="2">
        <v>0.86542443064182206</v>
      </c>
      <c r="K3183" s="2">
        <v>0.82936507936507942</v>
      </c>
      <c r="L3183" s="2">
        <v>0.90476190476190477</v>
      </c>
      <c r="M3183" s="2" t="s">
        <v>74</v>
      </c>
      <c r="N3183" s="2" t="s">
        <v>6922</v>
      </c>
      <c r="O3183" s="2" t="s">
        <v>6923</v>
      </c>
      <c r="P3183" s="2">
        <v>2.2000000000000002</v>
      </c>
    </row>
    <row r="3184" spans="1:16" ht="15.75" customHeight="1" x14ac:dyDescent="0.25">
      <c r="A3184" s="2" t="s">
        <v>106</v>
      </c>
      <c r="B3184" s="2" t="s">
        <v>94</v>
      </c>
      <c r="C3184" s="2" t="s">
        <v>96</v>
      </c>
      <c r="D3184" s="2" t="s">
        <v>364</v>
      </c>
      <c r="E3184" s="2" t="s">
        <v>412</v>
      </c>
      <c r="F3184" s="2" t="s">
        <v>54</v>
      </c>
      <c r="G3184" s="2" t="s">
        <v>423</v>
      </c>
      <c r="H3184" s="2" t="s">
        <v>377</v>
      </c>
      <c r="I3184" s="2">
        <v>44</v>
      </c>
      <c r="J3184" s="2">
        <v>0.87190082644628097</v>
      </c>
      <c r="K3184" s="2">
        <v>0.83399209486166004</v>
      </c>
      <c r="L3184" s="2">
        <v>0.91341991341991347</v>
      </c>
      <c r="M3184" s="2" t="s">
        <v>74</v>
      </c>
      <c r="N3184" s="2" t="s">
        <v>6924</v>
      </c>
      <c r="O3184" s="2" t="s">
        <v>6925</v>
      </c>
      <c r="P3184" s="2">
        <v>2.5</v>
      </c>
    </row>
    <row r="3185" spans="1:16" ht="15.75" customHeight="1" x14ac:dyDescent="0.25">
      <c r="A3185" s="2" t="s">
        <v>106</v>
      </c>
      <c r="B3185" s="2" t="s">
        <v>94</v>
      </c>
      <c r="C3185" s="2" t="s">
        <v>96</v>
      </c>
      <c r="D3185" s="2" t="s">
        <v>364</v>
      </c>
      <c r="E3185" s="2" t="s">
        <v>412</v>
      </c>
      <c r="F3185" s="2" t="s">
        <v>54</v>
      </c>
      <c r="G3185" s="2" t="s">
        <v>428</v>
      </c>
      <c r="H3185" s="2" t="s">
        <v>377</v>
      </c>
      <c r="I3185" s="2">
        <v>45</v>
      </c>
      <c r="J3185" s="2">
        <v>0.85537190082644621</v>
      </c>
      <c r="K3185" s="2">
        <v>0.81818181818181823</v>
      </c>
      <c r="L3185" s="2">
        <v>0.89610389610389607</v>
      </c>
      <c r="M3185" s="2" t="s">
        <v>74</v>
      </c>
      <c r="N3185" s="2" t="s">
        <v>6926</v>
      </c>
      <c r="O3185" s="2" t="s">
        <v>6927</v>
      </c>
      <c r="P3185" s="2">
        <v>2.7</v>
      </c>
    </row>
    <row r="3186" spans="1:16" ht="15.75" customHeight="1" x14ac:dyDescent="0.25">
      <c r="A3186" s="2" t="s">
        <v>106</v>
      </c>
      <c r="B3186" s="2" t="s">
        <v>94</v>
      </c>
      <c r="C3186" s="2" t="s">
        <v>96</v>
      </c>
      <c r="D3186" s="2" t="s">
        <v>364</v>
      </c>
      <c r="E3186" s="2" t="s">
        <v>412</v>
      </c>
      <c r="F3186" s="2" t="s">
        <v>54</v>
      </c>
      <c r="G3186" s="2" t="s">
        <v>433</v>
      </c>
      <c r="H3186" s="2" t="s">
        <v>377</v>
      </c>
      <c r="I3186" s="2">
        <v>46</v>
      </c>
      <c r="J3186" s="2">
        <v>0.86008230452674894</v>
      </c>
      <c r="K3186" s="2">
        <v>0.81960784313725488</v>
      </c>
      <c r="L3186" s="2">
        <v>0.90476190476190477</v>
      </c>
      <c r="M3186" s="2" t="s">
        <v>74</v>
      </c>
      <c r="N3186" s="2" t="s">
        <v>6928</v>
      </c>
      <c r="O3186" s="2" t="s">
        <v>6929</v>
      </c>
      <c r="P3186" s="2">
        <v>2.4</v>
      </c>
    </row>
    <row r="3187" spans="1:16" ht="15.75" customHeight="1" x14ac:dyDescent="0.25">
      <c r="A3187" s="2" t="s">
        <v>106</v>
      </c>
      <c r="B3187" s="2" t="s">
        <v>94</v>
      </c>
      <c r="C3187" s="2" t="s">
        <v>96</v>
      </c>
      <c r="D3187" s="2" t="s">
        <v>364</v>
      </c>
      <c r="E3187" s="2" t="s">
        <v>412</v>
      </c>
      <c r="F3187" s="2" t="s">
        <v>54</v>
      </c>
      <c r="G3187" s="2" t="s">
        <v>438</v>
      </c>
      <c r="H3187" s="2" t="s">
        <v>377</v>
      </c>
      <c r="I3187" s="2">
        <v>47</v>
      </c>
      <c r="J3187" s="2">
        <v>0.86363636363636365</v>
      </c>
      <c r="K3187" s="2">
        <v>0.82608695652173914</v>
      </c>
      <c r="L3187" s="2">
        <v>0.90476190476190477</v>
      </c>
      <c r="M3187" s="2" t="s">
        <v>74</v>
      </c>
      <c r="N3187" s="2" t="s">
        <v>6930</v>
      </c>
      <c r="O3187" s="2" t="s">
        <v>6931</v>
      </c>
      <c r="P3187" s="2">
        <v>3</v>
      </c>
    </row>
    <row r="3188" spans="1:16" ht="15.75" customHeight="1" x14ac:dyDescent="0.25">
      <c r="A3188" s="2" t="s">
        <v>106</v>
      </c>
      <c r="B3188" s="2" t="s">
        <v>94</v>
      </c>
      <c r="C3188" s="2" t="s">
        <v>96</v>
      </c>
      <c r="D3188" s="2" t="s">
        <v>364</v>
      </c>
      <c r="E3188" s="2" t="s">
        <v>412</v>
      </c>
      <c r="F3188" s="2" t="s">
        <v>54</v>
      </c>
      <c r="G3188" s="2" t="s">
        <v>443</v>
      </c>
      <c r="H3188" s="2" t="s">
        <v>377</v>
      </c>
      <c r="I3188" s="2">
        <v>48</v>
      </c>
      <c r="J3188" s="2">
        <v>0.8666666666666667</v>
      </c>
      <c r="K3188" s="2">
        <v>0.83534136546184734</v>
      </c>
      <c r="L3188" s="2">
        <v>0.90043290043290047</v>
      </c>
      <c r="M3188" s="2" t="s">
        <v>74</v>
      </c>
      <c r="N3188" s="2" t="s">
        <v>6932</v>
      </c>
      <c r="O3188" s="2" t="s">
        <v>6933</v>
      </c>
      <c r="P3188" s="2">
        <v>2.2999999999999998</v>
      </c>
    </row>
    <row r="3189" spans="1:16" ht="15.75" customHeight="1" x14ac:dyDescent="0.25">
      <c r="A3189" s="2" t="s">
        <v>106</v>
      </c>
      <c r="B3189" s="2" t="s">
        <v>94</v>
      </c>
      <c r="C3189" s="2" t="s">
        <v>96</v>
      </c>
      <c r="D3189" s="2" t="s">
        <v>364</v>
      </c>
      <c r="E3189" s="2" t="s">
        <v>412</v>
      </c>
      <c r="F3189" s="2" t="s">
        <v>54</v>
      </c>
      <c r="G3189" s="2" t="s">
        <v>448</v>
      </c>
      <c r="H3189" s="2" t="s">
        <v>377</v>
      </c>
      <c r="I3189" s="2">
        <v>49</v>
      </c>
      <c r="J3189" s="2">
        <v>0.8494845360824741</v>
      </c>
      <c r="K3189" s="2">
        <v>0.8110236220472441</v>
      </c>
      <c r="L3189" s="2">
        <v>0.89177489177489178</v>
      </c>
      <c r="M3189" s="2" t="s">
        <v>74</v>
      </c>
      <c r="N3189" s="2" t="s">
        <v>6934</v>
      </c>
      <c r="O3189" s="2" t="s">
        <v>6935</v>
      </c>
      <c r="P3189" s="2">
        <v>2.2999999999999998</v>
      </c>
    </row>
    <row r="3190" spans="1:16" ht="15.75" customHeight="1" x14ac:dyDescent="0.25">
      <c r="A3190" s="2" t="s">
        <v>106</v>
      </c>
      <c r="B3190" s="2" t="s">
        <v>94</v>
      </c>
      <c r="C3190" s="2" t="s">
        <v>96</v>
      </c>
      <c r="D3190" s="2" t="s">
        <v>364</v>
      </c>
      <c r="E3190" s="2" t="s">
        <v>412</v>
      </c>
      <c r="F3190" s="2" t="s">
        <v>54</v>
      </c>
      <c r="G3190" s="2" t="s">
        <v>453</v>
      </c>
      <c r="H3190" s="2" t="s">
        <v>377</v>
      </c>
      <c r="I3190" s="2">
        <v>50</v>
      </c>
      <c r="J3190" s="2">
        <v>0.87422680412371145</v>
      </c>
      <c r="K3190" s="2">
        <v>0.83464566929133854</v>
      </c>
      <c r="L3190" s="2">
        <v>0.91774891774891776</v>
      </c>
      <c r="M3190" s="2" t="s">
        <v>74</v>
      </c>
      <c r="N3190" s="2" t="s">
        <v>6936</v>
      </c>
      <c r="O3190" s="2" t="s">
        <v>6937</v>
      </c>
      <c r="P3190" s="2">
        <v>2.8</v>
      </c>
    </row>
    <row r="3191" spans="1:16" ht="15.75" customHeight="1" x14ac:dyDescent="0.25">
      <c r="A3191" s="2" t="s">
        <v>106</v>
      </c>
      <c r="B3191" s="2" t="s">
        <v>94</v>
      </c>
      <c r="C3191" s="2" t="s">
        <v>96</v>
      </c>
      <c r="D3191" s="2" t="s">
        <v>364</v>
      </c>
      <c r="E3191" s="2" t="s">
        <v>412</v>
      </c>
      <c r="F3191" s="2" t="s">
        <v>54</v>
      </c>
      <c r="G3191" s="2" t="s">
        <v>458</v>
      </c>
      <c r="H3191" s="2" t="s">
        <v>377</v>
      </c>
      <c r="I3191" s="2">
        <v>51</v>
      </c>
      <c r="J3191" s="2">
        <v>0.85537190082644621</v>
      </c>
      <c r="K3191" s="2">
        <v>0.81818181818181823</v>
      </c>
      <c r="L3191" s="2">
        <v>0.89610389610389607</v>
      </c>
      <c r="M3191" s="2" t="s">
        <v>74</v>
      </c>
      <c r="N3191" s="2" t="s">
        <v>6938</v>
      </c>
      <c r="O3191" s="2" t="s">
        <v>6939</v>
      </c>
      <c r="P3191" s="2">
        <v>2.4</v>
      </c>
    </row>
    <row r="3192" spans="1:16" ht="15.75" customHeight="1" x14ac:dyDescent="0.25">
      <c r="A3192" s="2" t="s">
        <v>106</v>
      </c>
      <c r="B3192" s="2" t="s">
        <v>94</v>
      </c>
      <c r="C3192" s="2" t="s">
        <v>96</v>
      </c>
      <c r="D3192" s="2" t="s">
        <v>364</v>
      </c>
      <c r="E3192" s="2" t="s">
        <v>412</v>
      </c>
      <c r="F3192" s="2" t="s">
        <v>54</v>
      </c>
      <c r="G3192" s="2" t="s">
        <v>463</v>
      </c>
      <c r="H3192" s="2" t="s">
        <v>377</v>
      </c>
      <c r="I3192" s="2">
        <v>52</v>
      </c>
      <c r="J3192" s="2">
        <v>0.85360824742268038</v>
      </c>
      <c r="K3192" s="2">
        <v>0.81496062992125984</v>
      </c>
      <c r="L3192" s="2">
        <v>0.89610389610389607</v>
      </c>
      <c r="M3192" s="2" t="s">
        <v>74</v>
      </c>
      <c r="N3192" s="2" t="s">
        <v>6940</v>
      </c>
      <c r="O3192" s="2" t="s">
        <v>6941</v>
      </c>
      <c r="P3192" s="2">
        <v>2.4</v>
      </c>
    </row>
    <row r="3193" spans="1:16" ht="15.75" customHeight="1" x14ac:dyDescent="0.25">
      <c r="A3193" s="2" t="s">
        <v>106</v>
      </c>
      <c r="B3193" s="2" t="s">
        <v>94</v>
      </c>
      <c r="C3193" s="2" t="s">
        <v>96</v>
      </c>
      <c r="D3193" s="2" t="s">
        <v>364</v>
      </c>
      <c r="E3193" s="2" t="s">
        <v>412</v>
      </c>
      <c r="F3193" s="2" t="s">
        <v>54</v>
      </c>
      <c r="G3193" s="2" t="s">
        <v>468</v>
      </c>
      <c r="H3193" s="2" t="s">
        <v>377</v>
      </c>
      <c r="I3193" s="2">
        <v>53</v>
      </c>
      <c r="J3193" s="2">
        <v>0.85185185185185175</v>
      </c>
      <c r="K3193" s="2">
        <v>0.81176470588235294</v>
      </c>
      <c r="L3193" s="2">
        <v>0.89610389610389607</v>
      </c>
      <c r="M3193" s="2" t="s">
        <v>74</v>
      </c>
      <c r="N3193" s="2" t="s">
        <v>6942</v>
      </c>
      <c r="O3193" s="2" t="s">
        <v>6943</v>
      </c>
      <c r="P3193" s="2">
        <v>2.8</v>
      </c>
    </row>
    <row r="3194" spans="1:16" ht="15.75" customHeight="1" x14ac:dyDescent="0.25">
      <c r="A3194" s="2" t="s">
        <v>106</v>
      </c>
      <c r="B3194" s="2" t="s">
        <v>94</v>
      </c>
      <c r="C3194" s="2" t="s">
        <v>96</v>
      </c>
      <c r="D3194" s="2" t="s">
        <v>364</v>
      </c>
      <c r="E3194" s="2" t="s">
        <v>412</v>
      </c>
      <c r="F3194" s="2" t="s">
        <v>54</v>
      </c>
      <c r="G3194" s="2" t="s">
        <v>473</v>
      </c>
      <c r="H3194" s="2" t="s">
        <v>377</v>
      </c>
      <c r="I3194" s="2">
        <v>54</v>
      </c>
      <c r="J3194" s="2">
        <v>0.8666666666666667</v>
      </c>
      <c r="K3194" s="2">
        <v>0.83534136546184734</v>
      </c>
      <c r="L3194" s="2">
        <v>0.90043290043290047</v>
      </c>
      <c r="M3194" s="2" t="s">
        <v>74</v>
      </c>
      <c r="N3194" s="2" t="s">
        <v>6944</v>
      </c>
      <c r="O3194" s="2" t="s">
        <v>6945</v>
      </c>
      <c r="P3194" s="2">
        <v>2.4</v>
      </c>
    </row>
    <row r="3195" spans="1:16" ht="15.75" customHeight="1" x14ac:dyDescent="0.25">
      <c r="A3195" s="2" t="s">
        <v>106</v>
      </c>
      <c r="B3195" s="2" t="s">
        <v>94</v>
      </c>
      <c r="C3195" s="2" t="s">
        <v>96</v>
      </c>
      <c r="D3195" s="2" t="s">
        <v>364</v>
      </c>
      <c r="E3195" s="2" t="s">
        <v>412</v>
      </c>
      <c r="F3195" s="2" t="s">
        <v>54</v>
      </c>
      <c r="G3195" s="2" t="s">
        <v>478</v>
      </c>
      <c r="H3195" s="2" t="s">
        <v>377</v>
      </c>
      <c r="I3195" s="2">
        <v>55</v>
      </c>
      <c r="J3195" s="2">
        <v>0.8571428571428571</v>
      </c>
      <c r="K3195" s="2">
        <v>0.8214285714285714</v>
      </c>
      <c r="L3195" s="2">
        <v>0.89610389610389607</v>
      </c>
      <c r="M3195" s="2" t="s">
        <v>74</v>
      </c>
      <c r="N3195" s="2" t="s">
        <v>6946</v>
      </c>
      <c r="O3195" s="2" t="s">
        <v>6947</v>
      </c>
      <c r="P3195" s="2">
        <v>2.6</v>
      </c>
    </row>
    <row r="3196" spans="1:16" ht="15.75" customHeight="1" x14ac:dyDescent="0.25">
      <c r="A3196" s="2" t="s">
        <v>106</v>
      </c>
      <c r="B3196" s="2" t="s">
        <v>94</v>
      </c>
      <c r="C3196" s="2" t="s">
        <v>96</v>
      </c>
      <c r="D3196" s="2" t="s">
        <v>364</v>
      </c>
      <c r="E3196" s="2" t="s">
        <v>412</v>
      </c>
      <c r="F3196" s="2" t="s">
        <v>54</v>
      </c>
      <c r="G3196" s="2" t="s">
        <v>483</v>
      </c>
      <c r="H3196" s="2" t="s">
        <v>377</v>
      </c>
      <c r="I3196" s="2">
        <v>56</v>
      </c>
      <c r="J3196" s="2">
        <v>0.85300207039337472</v>
      </c>
      <c r="K3196" s="2">
        <v>0.81746031746031744</v>
      </c>
      <c r="L3196" s="2">
        <v>0.89177489177489178</v>
      </c>
      <c r="M3196" s="2" t="s">
        <v>74</v>
      </c>
      <c r="N3196" s="2" t="s">
        <v>6948</v>
      </c>
      <c r="O3196" s="2" t="s">
        <v>6949</v>
      </c>
      <c r="P3196" s="2">
        <v>2.2000000000000002</v>
      </c>
    </row>
    <row r="3197" spans="1:16" ht="15.75" customHeight="1" x14ac:dyDescent="0.25">
      <c r="A3197" s="2" t="s">
        <v>106</v>
      </c>
      <c r="B3197" s="2" t="s">
        <v>94</v>
      </c>
      <c r="C3197" s="2" t="s">
        <v>96</v>
      </c>
      <c r="D3197" s="2" t="s">
        <v>364</v>
      </c>
      <c r="E3197" s="2" t="s">
        <v>412</v>
      </c>
      <c r="F3197" s="2" t="s">
        <v>54</v>
      </c>
      <c r="G3197" s="2" t="s">
        <v>488</v>
      </c>
      <c r="H3197" s="2" t="s">
        <v>377</v>
      </c>
      <c r="I3197" s="2">
        <v>57</v>
      </c>
      <c r="J3197" s="2">
        <v>0.87010309278350517</v>
      </c>
      <c r="K3197" s="2">
        <v>0.8307086614173228</v>
      </c>
      <c r="L3197" s="2">
        <v>0.91341991341991347</v>
      </c>
      <c r="M3197" s="2" t="s">
        <v>74</v>
      </c>
      <c r="N3197" s="2" t="s">
        <v>6950</v>
      </c>
      <c r="O3197" s="2" t="s">
        <v>6951</v>
      </c>
      <c r="P3197" s="2">
        <v>2.4</v>
      </c>
    </row>
    <row r="3198" spans="1:16" ht="15.75" customHeight="1" x14ac:dyDescent="0.25">
      <c r="A3198" s="2" t="s">
        <v>106</v>
      </c>
      <c r="B3198" s="2" t="s">
        <v>94</v>
      </c>
      <c r="C3198" s="2" t="s">
        <v>96</v>
      </c>
      <c r="D3198" s="2" t="s">
        <v>364</v>
      </c>
      <c r="E3198" s="2" t="s">
        <v>412</v>
      </c>
      <c r="F3198" s="2" t="s">
        <v>54</v>
      </c>
      <c r="G3198" s="2" t="s">
        <v>493</v>
      </c>
      <c r="H3198" s="2" t="s">
        <v>377</v>
      </c>
      <c r="I3198" s="2">
        <v>58</v>
      </c>
      <c r="J3198" s="2">
        <v>0.8542094455852155</v>
      </c>
      <c r="K3198" s="2">
        <v>0.8125</v>
      </c>
      <c r="L3198" s="2">
        <v>0.90043290043290047</v>
      </c>
      <c r="M3198" s="2" t="s">
        <v>74</v>
      </c>
      <c r="N3198" s="2" t="s">
        <v>6952</v>
      </c>
      <c r="O3198" s="2" t="s">
        <v>6953</v>
      </c>
      <c r="P3198" s="2">
        <v>3</v>
      </c>
    </row>
    <row r="3199" spans="1:16" ht="15.75" customHeight="1" x14ac:dyDescent="0.25">
      <c r="A3199" s="2" t="s">
        <v>106</v>
      </c>
      <c r="B3199" s="2" t="s">
        <v>94</v>
      </c>
      <c r="C3199" s="2" t="s">
        <v>96</v>
      </c>
      <c r="D3199" s="2" t="s">
        <v>364</v>
      </c>
      <c r="E3199" s="2" t="s">
        <v>412</v>
      </c>
      <c r="F3199" s="2" t="s">
        <v>54</v>
      </c>
      <c r="G3199" s="2" t="s">
        <v>498</v>
      </c>
      <c r="H3199" s="2" t="s">
        <v>377</v>
      </c>
      <c r="I3199" s="2">
        <v>59</v>
      </c>
      <c r="J3199" s="2">
        <v>0.87318087318087312</v>
      </c>
      <c r="K3199" s="2">
        <v>0.84</v>
      </c>
      <c r="L3199" s="2">
        <v>0.90909090909090906</v>
      </c>
      <c r="M3199" s="2" t="s">
        <v>74</v>
      </c>
      <c r="N3199" s="2" t="s">
        <v>6954</v>
      </c>
      <c r="O3199" s="2" t="s">
        <v>6955</v>
      </c>
      <c r="P3199" s="2">
        <v>2.4</v>
      </c>
    </row>
    <row r="3200" spans="1:16" ht="15.75" customHeight="1" x14ac:dyDescent="0.25">
      <c r="A3200" s="2" t="s">
        <v>106</v>
      </c>
      <c r="B3200" s="2" t="s">
        <v>94</v>
      </c>
      <c r="C3200" s="2" t="s">
        <v>96</v>
      </c>
      <c r="D3200" s="2" t="s">
        <v>364</v>
      </c>
      <c r="E3200" s="2" t="s">
        <v>412</v>
      </c>
      <c r="F3200" s="2" t="s">
        <v>54</v>
      </c>
      <c r="G3200" s="2" t="s">
        <v>503</v>
      </c>
      <c r="H3200" s="2" t="s">
        <v>377</v>
      </c>
      <c r="I3200" s="2">
        <v>60</v>
      </c>
      <c r="J3200" s="2">
        <v>0.84823284823284817</v>
      </c>
      <c r="K3200" s="2">
        <v>0.81599999999999995</v>
      </c>
      <c r="L3200" s="2">
        <v>0.88311688311688308</v>
      </c>
      <c r="M3200" s="2" t="s">
        <v>74</v>
      </c>
      <c r="N3200" s="2" t="s">
        <v>6956</v>
      </c>
      <c r="O3200" s="2" t="s">
        <v>6957</v>
      </c>
      <c r="P3200" s="2">
        <v>2.7</v>
      </c>
    </row>
    <row r="3201" spans="1:16" ht="15.75" customHeight="1" x14ac:dyDescent="0.25">
      <c r="A3201" s="2" t="s">
        <v>106</v>
      </c>
      <c r="B3201" s="2" t="s">
        <v>94</v>
      </c>
      <c r="C3201" s="2" t="s">
        <v>96</v>
      </c>
      <c r="D3201" s="2" t="s">
        <v>364</v>
      </c>
      <c r="E3201" s="2" t="s">
        <v>412</v>
      </c>
      <c r="F3201" s="2" t="s">
        <v>54</v>
      </c>
      <c r="G3201" s="2" t="s">
        <v>508</v>
      </c>
      <c r="H3201" s="2" t="s">
        <v>377</v>
      </c>
      <c r="I3201" s="2">
        <v>61</v>
      </c>
      <c r="J3201" s="2">
        <v>0.83778234086242298</v>
      </c>
      <c r="K3201" s="2">
        <v>0.796875</v>
      </c>
      <c r="L3201" s="2">
        <v>0.88311688311688308</v>
      </c>
      <c r="M3201" s="2" t="s">
        <v>74</v>
      </c>
      <c r="N3201" s="2" t="s">
        <v>6958</v>
      </c>
      <c r="O3201" s="2" t="s">
        <v>6959</v>
      </c>
      <c r="P3201" s="2">
        <v>2.4</v>
      </c>
    </row>
    <row r="3202" spans="1:16" ht="15.75" customHeight="1" x14ac:dyDescent="0.25">
      <c r="A3202" s="2" t="s">
        <v>106</v>
      </c>
      <c r="B3202" s="2" t="s">
        <v>94</v>
      </c>
      <c r="C3202" s="2" t="s">
        <v>96</v>
      </c>
      <c r="D3202" s="2" t="s">
        <v>364</v>
      </c>
      <c r="E3202" s="2" t="s">
        <v>513</v>
      </c>
      <c r="F3202" s="2" t="s">
        <v>40</v>
      </c>
      <c r="G3202" s="2" t="s">
        <v>514</v>
      </c>
      <c r="H3202" s="2" t="s">
        <v>372</v>
      </c>
      <c r="I3202" s="2">
        <v>42</v>
      </c>
      <c r="J3202" s="2">
        <v>0.86263736263736257</v>
      </c>
      <c r="K3202" s="2">
        <v>0.81347150259067358</v>
      </c>
      <c r="L3202" s="2">
        <v>0.91812865497076024</v>
      </c>
      <c r="M3202" s="2" t="s">
        <v>74</v>
      </c>
      <c r="N3202" s="2" t="s">
        <v>6960</v>
      </c>
      <c r="O3202" s="2" t="s">
        <v>6961</v>
      </c>
      <c r="P3202" s="2">
        <v>2.4</v>
      </c>
    </row>
    <row r="3203" spans="1:16" ht="15.75" customHeight="1" x14ac:dyDescent="0.25">
      <c r="A3203" s="2" t="s">
        <v>106</v>
      </c>
      <c r="B3203" s="2" t="s">
        <v>94</v>
      </c>
      <c r="C3203" s="2" t="s">
        <v>96</v>
      </c>
      <c r="D3203" s="2" t="s">
        <v>364</v>
      </c>
      <c r="E3203" s="2" t="s">
        <v>513</v>
      </c>
      <c r="F3203" s="2" t="s">
        <v>40</v>
      </c>
      <c r="G3203" s="2" t="s">
        <v>519</v>
      </c>
      <c r="H3203" s="2" t="s">
        <v>372</v>
      </c>
      <c r="I3203" s="2">
        <v>43</v>
      </c>
      <c r="J3203" s="2">
        <v>0.85082872928176789</v>
      </c>
      <c r="K3203" s="2">
        <v>0.80628272251308897</v>
      </c>
      <c r="L3203" s="2">
        <v>0.90058479532163738</v>
      </c>
      <c r="M3203" s="2" t="s">
        <v>74</v>
      </c>
      <c r="N3203" s="2" t="s">
        <v>6962</v>
      </c>
      <c r="O3203" s="2" t="s">
        <v>6963</v>
      </c>
      <c r="P3203" s="2">
        <v>2.6</v>
      </c>
    </row>
    <row r="3204" spans="1:16" ht="15.75" customHeight="1" x14ac:dyDescent="0.25">
      <c r="A3204" s="2" t="s">
        <v>106</v>
      </c>
      <c r="B3204" s="2" t="s">
        <v>94</v>
      </c>
      <c r="C3204" s="2" t="s">
        <v>96</v>
      </c>
      <c r="D3204" s="2" t="s">
        <v>364</v>
      </c>
      <c r="E3204" s="2" t="s">
        <v>513</v>
      </c>
      <c r="F3204" s="2" t="s">
        <v>40</v>
      </c>
      <c r="G3204" s="2" t="s">
        <v>524</v>
      </c>
      <c r="H3204" s="2" t="s">
        <v>372</v>
      </c>
      <c r="I3204" s="2">
        <v>44</v>
      </c>
      <c r="J3204" s="2">
        <v>0.88579387186629521</v>
      </c>
      <c r="K3204" s="2">
        <v>0.8457446808510638</v>
      </c>
      <c r="L3204" s="2">
        <v>0.92982456140350878</v>
      </c>
      <c r="M3204" s="2" t="s">
        <v>74</v>
      </c>
      <c r="N3204" s="2" t="s">
        <v>6964</v>
      </c>
      <c r="O3204" s="2" t="s">
        <v>6965</v>
      </c>
      <c r="P3204" s="2">
        <v>2.2999999999999998</v>
      </c>
    </row>
    <row r="3205" spans="1:16" ht="15.75" customHeight="1" x14ac:dyDescent="0.25">
      <c r="A3205" s="2" t="s">
        <v>106</v>
      </c>
      <c r="B3205" s="2" t="s">
        <v>94</v>
      </c>
      <c r="C3205" s="2" t="s">
        <v>96</v>
      </c>
      <c r="D3205" s="2" t="s">
        <v>364</v>
      </c>
      <c r="E3205" s="2" t="s">
        <v>513</v>
      </c>
      <c r="F3205" s="2" t="s">
        <v>40</v>
      </c>
      <c r="G3205" s="2" t="s">
        <v>529</v>
      </c>
      <c r="H3205" s="2" t="s">
        <v>372</v>
      </c>
      <c r="I3205" s="2">
        <v>45</v>
      </c>
      <c r="J3205" s="2">
        <v>0.85635359116022092</v>
      </c>
      <c r="K3205" s="2">
        <v>0.81151832460732987</v>
      </c>
      <c r="L3205" s="2">
        <v>0.9064327485380117</v>
      </c>
      <c r="M3205" s="2" t="s">
        <v>74</v>
      </c>
      <c r="N3205" s="2" t="s">
        <v>6966</v>
      </c>
      <c r="O3205" s="2" t="s">
        <v>6967</v>
      </c>
      <c r="P3205" s="2">
        <v>2.2000000000000002</v>
      </c>
    </row>
    <row r="3206" spans="1:16" ht="15.75" customHeight="1" x14ac:dyDescent="0.25">
      <c r="A3206" s="2" t="s">
        <v>106</v>
      </c>
      <c r="B3206" s="2" t="s">
        <v>94</v>
      </c>
      <c r="C3206" s="2" t="s">
        <v>96</v>
      </c>
      <c r="D3206" s="2" t="s">
        <v>364</v>
      </c>
      <c r="E3206" s="2" t="s">
        <v>513</v>
      </c>
      <c r="F3206" s="2" t="s">
        <v>40</v>
      </c>
      <c r="G3206" s="2" t="s">
        <v>534</v>
      </c>
      <c r="H3206" s="2" t="s">
        <v>372</v>
      </c>
      <c r="I3206" s="2">
        <v>46</v>
      </c>
      <c r="J3206" s="2">
        <v>0.85399449035812669</v>
      </c>
      <c r="K3206" s="2">
        <v>0.80729166666666663</v>
      </c>
      <c r="L3206" s="2">
        <v>0.9064327485380117</v>
      </c>
      <c r="M3206" s="2" t="s">
        <v>74</v>
      </c>
      <c r="N3206" s="2" t="s">
        <v>6968</v>
      </c>
      <c r="O3206" s="2" t="s">
        <v>6969</v>
      </c>
      <c r="P3206" s="2">
        <v>2.6</v>
      </c>
    </row>
    <row r="3207" spans="1:16" ht="15.75" customHeight="1" x14ac:dyDescent="0.25">
      <c r="A3207" s="2" t="s">
        <v>106</v>
      </c>
      <c r="B3207" s="2" t="s">
        <v>94</v>
      </c>
      <c r="C3207" s="2" t="s">
        <v>96</v>
      </c>
      <c r="D3207" s="2" t="s">
        <v>364</v>
      </c>
      <c r="E3207" s="2" t="s">
        <v>513</v>
      </c>
      <c r="F3207" s="2" t="s">
        <v>40</v>
      </c>
      <c r="G3207" s="2" t="s">
        <v>539</v>
      </c>
      <c r="H3207" s="2" t="s">
        <v>372</v>
      </c>
      <c r="I3207" s="2">
        <v>47</v>
      </c>
      <c r="J3207" s="2">
        <v>0.81521739130434778</v>
      </c>
      <c r="K3207" s="2">
        <v>0.76142131979695427</v>
      </c>
      <c r="L3207" s="2">
        <v>0.8771929824561403</v>
      </c>
      <c r="M3207" s="2" t="s">
        <v>74</v>
      </c>
      <c r="N3207" s="2" t="s">
        <v>6970</v>
      </c>
      <c r="O3207" s="2" t="s">
        <v>6971</v>
      </c>
      <c r="P3207" s="2">
        <v>2.2000000000000002</v>
      </c>
    </row>
    <row r="3208" spans="1:16" ht="15.75" customHeight="1" x14ac:dyDescent="0.25">
      <c r="A3208" s="2" t="s">
        <v>106</v>
      </c>
      <c r="B3208" s="2" t="s">
        <v>94</v>
      </c>
      <c r="C3208" s="2" t="s">
        <v>96</v>
      </c>
      <c r="D3208" s="2" t="s">
        <v>364</v>
      </c>
      <c r="E3208" s="2" t="s">
        <v>513</v>
      </c>
      <c r="F3208" s="2" t="s">
        <v>40</v>
      </c>
      <c r="G3208" s="2" t="s">
        <v>555</v>
      </c>
      <c r="H3208" s="2" t="s">
        <v>372</v>
      </c>
      <c r="I3208" s="2">
        <v>48</v>
      </c>
      <c r="J3208" s="2">
        <v>0.83835616438356164</v>
      </c>
      <c r="K3208" s="2">
        <v>0.78865979381443296</v>
      </c>
      <c r="L3208" s="2">
        <v>0.89473684210526316</v>
      </c>
      <c r="M3208" s="2" t="s">
        <v>74</v>
      </c>
      <c r="N3208" s="2" t="s">
        <v>6972</v>
      </c>
      <c r="O3208" s="2" t="s">
        <v>6973</v>
      </c>
      <c r="P3208" s="2">
        <v>2.2999999999999998</v>
      </c>
    </row>
    <row r="3209" spans="1:16" ht="15.75" customHeight="1" x14ac:dyDescent="0.25">
      <c r="A3209" s="2" t="s">
        <v>106</v>
      </c>
      <c r="B3209" s="2" t="s">
        <v>94</v>
      </c>
      <c r="C3209" s="2" t="s">
        <v>96</v>
      </c>
      <c r="D3209" s="2" t="s">
        <v>364</v>
      </c>
      <c r="E3209" s="2" t="s">
        <v>513</v>
      </c>
      <c r="F3209" s="2" t="s">
        <v>40</v>
      </c>
      <c r="G3209" s="2" t="s">
        <v>575</v>
      </c>
      <c r="H3209" s="2" t="s">
        <v>372</v>
      </c>
      <c r="I3209" s="2">
        <v>49</v>
      </c>
      <c r="J3209" s="2">
        <v>0.86187845303867394</v>
      </c>
      <c r="K3209" s="2">
        <v>0.81675392670157065</v>
      </c>
      <c r="L3209" s="2">
        <v>0.91228070175438591</v>
      </c>
      <c r="M3209" s="2" t="s">
        <v>74</v>
      </c>
      <c r="N3209" s="2" t="s">
        <v>6974</v>
      </c>
      <c r="O3209" s="2" t="s">
        <v>6975</v>
      </c>
      <c r="P3209" s="2">
        <v>2.7</v>
      </c>
    </row>
    <row r="3210" spans="1:16" ht="15.75" customHeight="1" x14ac:dyDescent="0.25">
      <c r="A3210" s="2" t="s">
        <v>106</v>
      </c>
      <c r="B3210" s="2" t="s">
        <v>94</v>
      </c>
      <c r="C3210" s="2" t="s">
        <v>96</v>
      </c>
      <c r="D3210" s="2" t="s">
        <v>364</v>
      </c>
      <c r="E3210" s="2" t="s">
        <v>513</v>
      </c>
      <c r="F3210" s="2" t="s">
        <v>40</v>
      </c>
      <c r="G3210" s="2" t="s">
        <v>589</v>
      </c>
      <c r="H3210" s="2" t="s">
        <v>372</v>
      </c>
      <c r="I3210" s="2">
        <v>50</v>
      </c>
      <c r="J3210" s="2">
        <v>0.84764542936288079</v>
      </c>
      <c r="K3210" s="2">
        <v>0.80526315789473679</v>
      </c>
      <c r="L3210" s="2">
        <v>0.89473684210526316</v>
      </c>
      <c r="M3210" s="2" t="s">
        <v>74</v>
      </c>
      <c r="N3210" s="2" t="s">
        <v>6976</v>
      </c>
      <c r="O3210" s="2" t="s">
        <v>6977</v>
      </c>
      <c r="P3210" s="2">
        <v>2.4</v>
      </c>
    </row>
    <row r="3211" spans="1:16" ht="15.75" customHeight="1" x14ac:dyDescent="0.25">
      <c r="A3211" s="2" t="s">
        <v>106</v>
      </c>
      <c r="B3211" s="2" t="s">
        <v>94</v>
      </c>
      <c r="C3211" s="2" t="s">
        <v>96</v>
      </c>
      <c r="D3211" s="2" t="s">
        <v>364</v>
      </c>
      <c r="E3211" s="2" t="s">
        <v>513</v>
      </c>
      <c r="F3211" s="2" t="s">
        <v>40</v>
      </c>
      <c r="G3211" s="2" t="s">
        <v>603</v>
      </c>
      <c r="H3211" s="2" t="s">
        <v>372</v>
      </c>
      <c r="I3211" s="2">
        <v>51</v>
      </c>
      <c r="J3211" s="2">
        <v>0.84764542936288079</v>
      </c>
      <c r="K3211" s="2">
        <v>0.80526315789473679</v>
      </c>
      <c r="L3211" s="2">
        <v>0.89473684210526316</v>
      </c>
      <c r="M3211" s="2" t="s">
        <v>74</v>
      </c>
      <c r="N3211" s="2" t="s">
        <v>6978</v>
      </c>
      <c r="O3211" s="2" t="s">
        <v>6979</v>
      </c>
      <c r="P3211" s="2">
        <v>2.2000000000000002</v>
      </c>
    </row>
    <row r="3212" spans="1:16" ht="15.75" customHeight="1" x14ac:dyDescent="0.25">
      <c r="A3212" s="2" t="s">
        <v>106</v>
      </c>
      <c r="B3212" s="2" t="s">
        <v>94</v>
      </c>
      <c r="C3212" s="2" t="s">
        <v>96</v>
      </c>
      <c r="D3212" s="2" t="s">
        <v>364</v>
      </c>
      <c r="E3212" s="2" t="s">
        <v>513</v>
      </c>
      <c r="F3212" s="2" t="s">
        <v>40</v>
      </c>
      <c r="G3212" s="2" t="s">
        <v>622</v>
      </c>
      <c r="H3212" s="2" t="s">
        <v>372</v>
      </c>
      <c r="I3212" s="2">
        <v>52</v>
      </c>
      <c r="J3212" s="2">
        <v>0.87222222222222234</v>
      </c>
      <c r="K3212" s="2">
        <v>0.8306878306878307</v>
      </c>
      <c r="L3212" s="2">
        <v>0.91812865497076024</v>
      </c>
      <c r="M3212" s="2" t="s">
        <v>74</v>
      </c>
      <c r="N3212" s="2" t="s">
        <v>6980</v>
      </c>
      <c r="O3212" s="2" t="s">
        <v>6981</v>
      </c>
      <c r="P3212" s="2">
        <v>2.6</v>
      </c>
    </row>
    <row r="3213" spans="1:16" ht="15.75" customHeight="1" x14ac:dyDescent="0.25">
      <c r="A3213" s="2" t="s">
        <v>106</v>
      </c>
      <c r="B3213" s="2" t="s">
        <v>94</v>
      </c>
      <c r="C3213" s="2" t="s">
        <v>96</v>
      </c>
      <c r="D3213" s="2" t="s">
        <v>364</v>
      </c>
      <c r="E3213" s="2" t="s">
        <v>513</v>
      </c>
      <c r="F3213" s="2" t="s">
        <v>40</v>
      </c>
      <c r="G3213" s="2" t="s">
        <v>643</v>
      </c>
      <c r="H3213" s="2" t="s">
        <v>372</v>
      </c>
      <c r="I3213" s="2">
        <v>53</v>
      </c>
      <c r="J3213" s="2">
        <v>0.85479452054794525</v>
      </c>
      <c r="K3213" s="2">
        <v>0.80412371134020622</v>
      </c>
      <c r="L3213" s="2">
        <v>0.91228070175438591</v>
      </c>
      <c r="M3213" s="2" t="s">
        <v>74</v>
      </c>
      <c r="N3213" s="2" t="s">
        <v>6982</v>
      </c>
      <c r="O3213" s="2" t="s">
        <v>6983</v>
      </c>
      <c r="P3213" s="2">
        <v>2.2999999999999998</v>
      </c>
    </row>
    <row r="3214" spans="1:16" ht="15.75" customHeight="1" x14ac:dyDescent="0.25">
      <c r="A3214" s="2" t="s">
        <v>106</v>
      </c>
      <c r="B3214" s="2" t="s">
        <v>94</v>
      </c>
      <c r="C3214" s="2" t="s">
        <v>96</v>
      </c>
      <c r="D3214" s="2" t="s">
        <v>364</v>
      </c>
      <c r="E3214" s="2" t="s">
        <v>513</v>
      </c>
      <c r="F3214" s="2" t="s">
        <v>40</v>
      </c>
      <c r="G3214" s="2" t="s">
        <v>660</v>
      </c>
      <c r="H3214" s="2" t="s">
        <v>372</v>
      </c>
      <c r="I3214" s="2">
        <v>54</v>
      </c>
      <c r="J3214" s="2">
        <v>0.84530386740331498</v>
      </c>
      <c r="K3214" s="2">
        <v>0.80104712041884818</v>
      </c>
      <c r="L3214" s="2">
        <v>0.89473684210526316</v>
      </c>
      <c r="M3214" s="2" t="s">
        <v>74</v>
      </c>
      <c r="N3214" s="2" t="s">
        <v>6984</v>
      </c>
      <c r="O3214" s="2" t="s">
        <v>6985</v>
      </c>
      <c r="P3214" s="2">
        <v>2.2000000000000002</v>
      </c>
    </row>
    <row r="3215" spans="1:16" ht="15.75" customHeight="1" x14ac:dyDescent="0.25">
      <c r="A3215" s="2" t="s">
        <v>106</v>
      </c>
      <c r="B3215" s="2" t="s">
        <v>94</v>
      </c>
      <c r="C3215" s="2" t="s">
        <v>96</v>
      </c>
      <c r="D3215" s="2" t="s">
        <v>364</v>
      </c>
      <c r="E3215" s="2" t="s">
        <v>513</v>
      </c>
      <c r="F3215" s="2" t="s">
        <v>40</v>
      </c>
      <c r="G3215" s="2" t="s">
        <v>665</v>
      </c>
      <c r="H3215" s="2" t="s">
        <v>372</v>
      </c>
      <c r="I3215" s="2">
        <v>55</v>
      </c>
      <c r="J3215" s="2">
        <v>0.83977900552486184</v>
      </c>
      <c r="K3215" s="2">
        <v>0.79581151832460728</v>
      </c>
      <c r="L3215" s="2">
        <v>0.88888888888888884</v>
      </c>
      <c r="M3215" s="2" t="s">
        <v>74</v>
      </c>
      <c r="N3215" s="2" t="s">
        <v>6986</v>
      </c>
      <c r="O3215" s="2" t="s">
        <v>6987</v>
      </c>
      <c r="P3215" s="2">
        <v>2.7</v>
      </c>
    </row>
    <row r="3216" spans="1:16" ht="15.75" customHeight="1" x14ac:dyDescent="0.25">
      <c r="A3216" s="2" t="s">
        <v>106</v>
      </c>
      <c r="B3216" s="2" t="s">
        <v>94</v>
      </c>
      <c r="C3216" s="2" t="s">
        <v>96</v>
      </c>
      <c r="D3216" s="2" t="s">
        <v>364</v>
      </c>
      <c r="E3216" s="2" t="s">
        <v>513</v>
      </c>
      <c r="F3216" s="2" t="s">
        <v>40</v>
      </c>
      <c r="G3216" s="2" t="s">
        <v>670</v>
      </c>
      <c r="H3216" s="2" t="s">
        <v>372</v>
      </c>
      <c r="I3216" s="2">
        <v>56</v>
      </c>
      <c r="J3216" s="2">
        <v>0.85950413223140498</v>
      </c>
      <c r="K3216" s="2">
        <v>0.8125</v>
      </c>
      <c r="L3216" s="2">
        <v>0.91228070175438591</v>
      </c>
      <c r="M3216" s="2" t="s">
        <v>74</v>
      </c>
      <c r="N3216" s="2" t="s">
        <v>6988</v>
      </c>
      <c r="O3216" s="2" t="s">
        <v>6989</v>
      </c>
      <c r="P3216" s="2">
        <v>2.2999999999999998</v>
      </c>
    </row>
    <row r="3217" spans="1:16" ht="15.75" customHeight="1" x14ac:dyDescent="0.25">
      <c r="A3217" s="2" t="s">
        <v>106</v>
      </c>
      <c r="B3217" s="2" t="s">
        <v>94</v>
      </c>
      <c r="C3217" s="2" t="s">
        <v>96</v>
      </c>
      <c r="D3217" s="2" t="s">
        <v>364</v>
      </c>
      <c r="E3217" s="2" t="s">
        <v>513</v>
      </c>
      <c r="F3217" s="2" t="s">
        <v>40</v>
      </c>
      <c r="G3217" s="2" t="s">
        <v>675</v>
      </c>
      <c r="H3217" s="2" t="s">
        <v>372</v>
      </c>
      <c r="I3217" s="2">
        <v>57</v>
      </c>
      <c r="J3217" s="2">
        <v>0.83695652173913049</v>
      </c>
      <c r="K3217" s="2">
        <v>0.78172588832487311</v>
      </c>
      <c r="L3217" s="2">
        <v>0.90058479532163738</v>
      </c>
      <c r="M3217" s="2" t="s">
        <v>74</v>
      </c>
      <c r="N3217" s="2" t="s">
        <v>6990</v>
      </c>
      <c r="O3217" s="2" t="s">
        <v>6991</v>
      </c>
      <c r="P3217" s="2">
        <v>2.2999999999999998</v>
      </c>
    </row>
    <row r="3218" spans="1:16" ht="15.75" customHeight="1" x14ac:dyDescent="0.25">
      <c r="A3218" s="2" t="s">
        <v>106</v>
      </c>
      <c r="B3218" s="2" t="s">
        <v>94</v>
      </c>
      <c r="C3218" s="2" t="s">
        <v>96</v>
      </c>
      <c r="D3218" s="2" t="s">
        <v>364</v>
      </c>
      <c r="E3218" s="2" t="s">
        <v>513</v>
      </c>
      <c r="F3218" s="2" t="s">
        <v>40</v>
      </c>
      <c r="G3218" s="2" t="s">
        <v>680</v>
      </c>
      <c r="H3218" s="2" t="s">
        <v>372</v>
      </c>
      <c r="I3218" s="2">
        <v>58</v>
      </c>
      <c r="J3218" s="2">
        <v>0.8421052631578948</v>
      </c>
      <c r="K3218" s="2">
        <v>0.8</v>
      </c>
      <c r="L3218" s="2">
        <v>0.88888888888888884</v>
      </c>
      <c r="M3218" s="2" t="s">
        <v>74</v>
      </c>
      <c r="N3218" s="2" t="s">
        <v>6992</v>
      </c>
      <c r="O3218" s="2" t="s">
        <v>6993</v>
      </c>
      <c r="P3218" s="2">
        <v>2.6</v>
      </c>
    </row>
    <row r="3219" spans="1:16" ht="15.75" customHeight="1" x14ac:dyDescent="0.25">
      <c r="A3219" s="2" t="s">
        <v>106</v>
      </c>
      <c r="B3219" s="2" t="s">
        <v>94</v>
      </c>
      <c r="C3219" s="2" t="s">
        <v>96</v>
      </c>
      <c r="D3219" s="2" t="s">
        <v>364</v>
      </c>
      <c r="E3219" s="2" t="s">
        <v>513</v>
      </c>
      <c r="F3219" s="2" t="s">
        <v>40</v>
      </c>
      <c r="G3219" s="2" t="s">
        <v>685</v>
      </c>
      <c r="H3219" s="2" t="s">
        <v>372</v>
      </c>
      <c r="I3219" s="2">
        <v>59</v>
      </c>
      <c r="J3219" s="2">
        <v>0.84931506849315075</v>
      </c>
      <c r="K3219" s="2">
        <v>0.7989690721649485</v>
      </c>
      <c r="L3219" s="2">
        <v>0.9064327485380117</v>
      </c>
      <c r="M3219" s="2" t="s">
        <v>74</v>
      </c>
      <c r="N3219" s="2" t="s">
        <v>6994</v>
      </c>
      <c r="O3219" s="2" t="s">
        <v>6995</v>
      </c>
      <c r="P3219" s="2">
        <v>2.2999999999999998</v>
      </c>
    </row>
    <row r="3220" spans="1:16" ht="15.75" customHeight="1" x14ac:dyDescent="0.25">
      <c r="A3220" s="2" t="s">
        <v>106</v>
      </c>
      <c r="B3220" s="2" t="s">
        <v>94</v>
      </c>
      <c r="C3220" s="2" t="s">
        <v>96</v>
      </c>
      <c r="D3220" s="2" t="s">
        <v>364</v>
      </c>
      <c r="E3220" s="2" t="s">
        <v>513</v>
      </c>
      <c r="F3220" s="2" t="s">
        <v>40</v>
      </c>
      <c r="G3220" s="2" t="s">
        <v>690</v>
      </c>
      <c r="H3220" s="2" t="s">
        <v>372</v>
      </c>
      <c r="I3220" s="2">
        <v>60</v>
      </c>
      <c r="J3220" s="2">
        <v>0.85635359116022092</v>
      </c>
      <c r="K3220" s="2">
        <v>0.81151832460732987</v>
      </c>
      <c r="L3220" s="2">
        <v>0.9064327485380117</v>
      </c>
      <c r="M3220" s="2" t="s">
        <v>74</v>
      </c>
      <c r="N3220" s="2" t="s">
        <v>6996</v>
      </c>
      <c r="O3220" s="2" t="s">
        <v>6997</v>
      </c>
      <c r="P3220" s="2">
        <v>2.2000000000000002</v>
      </c>
    </row>
    <row r="3221" spans="1:16" ht="15.75" customHeight="1" x14ac:dyDescent="0.25">
      <c r="A3221" s="2" t="s">
        <v>106</v>
      </c>
      <c r="B3221" s="2" t="s">
        <v>94</v>
      </c>
      <c r="C3221" s="2" t="s">
        <v>96</v>
      </c>
      <c r="D3221" s="2" t="s">
        <v>364</v>
      </c>
      <c r="E3221" s="2" t="s">
        <v>513</v>
      </c>
      <c r="F3221" s="2" t="s">
        <v>40</v>
      </c>
      <c r="G3221" s="2" t="s">
        <v>695</v>
      </c>
      <c r="H3221" s="2" t="s">
        <v>372</v>
      </c>
      <c r="I3221" s="2">
        <v>61</v>
      </c>
      <c r="J3221" s="2">
        <v>0.84122562674094703</v>
      </c>
      <c r="K3221" s="2">
        <v>0.80319148936170215</v>
      </c>
      <c r="L3221" s="2">
        <v>0.88304093567251463</v>
      </c>
      <c r="M3221" s="2" t="s">
        <v>74</v>
      </c>
      <c r="N3221" s="2" t="s">
        <v>6998</v>
      </c>
      <c r="O3221" s="2" t="s">
        <v>6999</v>
      </c>
      <c r="P3221" s="2">
        <v>2.7</v>
      </c>
    </row>
    <row r="3222" spans="1:16" ht="15.75" customHeight="1" x14ac:dyDescent="0.25">
      <c r="A3222" s="2" t="s">
        <v>106</v>
      </c>
      <c r="B3222" s="2" t="s">
        <v>94</v>
      </c>
      <c r="C3222" s="2" t="s">
        <v>96</v>
      </c>
      <c r="D3222" s="2" t="s">
        <v>364</v>
      </c>
      <c r="E3222" s="2" t="s">
        <v>700</v>
      </c>
      <c r="F3222" s="2" t="s">
        <v>47</v>
      </c>
      <c r="G3222" s="2" t="s">
        <v>701</v>
      </c>
      <c r="H3222" s="2" t="s">
        <v>366</v>
      </c>
      <c r="I3222" s="2">
        <v>42</v>
      </c>
      <c r="J3222" s="2">
        <v>0.84861407249466947</v>
      </c>
      <c r="K3222" s="2">
        <v>0.81893004115226342</v>
      </c>
      <c r="L3222" s="2">
        <v>0.88053097345132747</v>
      </c>
      <c r="M3222" s="2" t="s">
        <v>74</v>
      </c>
      <c r="N3222" s="2" t="s">
        <v>7000</v>
      </c>
      <c r="O3222" s="2" t="s">
        <v>7001</v>
      </c>
      <c r="P3222" s="2">
        <v>2.5</v>
      </c>
    </row>
    <row r="3223" spans="1:16" ht="15.75" customHeight="1" x14ac:dyDescent="0.25">
      <c r="A3223" s="2" t="s">
        <v>106</v>
      </c>
      <c r="B3223" s="2" t="s">
        <v>94</v>
      </c>
      <c r="C3223" s="2" t="s">
        <v>96</v>
      </c>
      <c r="D3223" s="2" t="s">
        <v>364</v>
      </c>
      <c r="E3223" s="2" t="s">
        <v>700</v>
      </c>
      <c r="F3223" s="2" t="s">
        <v>47</v>
      </c>
      <c r="G3223" s="2" t="s">
        <v>706</v>
      </c>
      <c r="H3223" s="2" t="s">
        <v>366</v>
      </c>
      <c r="I3223" s="2">
        <v>43</v>
      </c>
      <c r="J3223" s="2">
        <v>0.86825053995680346</v>
      </c>
      <c r="K3223" s="2">
        <v>0.84810126582278478</v>
      </c>
      <c r="L3223" s="2">
        <v>0.88938053097345138</v>
      </c>
      <c r="M3223" s="2" t="s">
        <v>74</v>
      </c>
      <c r="N3223" s="2" t="s">
        <v>7002</v>
      </c>
      <c r="O3223" s="2" t="s">
        <v>7003</v>
      </c>
      <c r="P3223" s="2">
        <v>1.9</v>
      </c>
    </row>
    <row r="3224" spans="1:16" ht="15.75" customHeight="1" x14ac:dyDescent="0.25">
      <c r="A3224" s="2" t="s">
        <v>106</v>
      </c>
      <c r="B3224" s="2" t="s">
        <v>94</v>
      </c>
      <c r="C3224" s="2" t="s">
        <v>96</v>
      </c>
      <c r="D3224" s="2" t="s">
        <v>364</v>
      </c>
      <c r="E3224" s="2" t="s">
        <v>700</v>
      </c>
      <c r="F3224" s="2" t="s">
        <v>47</v>
      </c>
      <c r="G3224" s="2" t="s">
        <v>711</v>
      </c>
      <c r="H3224" s="2" t="s">
        <v>366</v>
      </c>
      <c r="I3224" s="2">
        <v>44</v>
      </c>
      <c r="J3224" s="2">
        <v>0.84978540772532196</v>
      </c>
      <c r="K3224" s="2">
        <v>0.82499999999999996</v>
      </c>
      <c r="L3224" s="2">
        <v>0.87610619469026552</v>
      </c>
      <c r="M3224" s="2" t="s">
        <v>74</v>
      </c>
      <c r="N3224" s="2" t="s">
        <v>7004</v>
      </c>
      <c r="O3224" s="2" t="s">
        <v>7005</v>
      </c>
      <c r="P3224" s="2">
        <v>1.5</v>
      </c>
    </row>
    <row r="3225" spans="1:16" ht="15.75" customHeight="1" x14ac:dyDescent="0.25">
      <c r="A3225" s="2" t="s">
        <v>106</v>
      </c>
      <c r="B3225" s="2" t="s">
        <v>94</v>
      </c>
      <c r="C3225" s="2" t="s">
        <v>96</v>
      </c>
      <c r="D3225" s="2" t="s">
        <v>364</v>
      </c>
      <c r="E3225" s="2" t="s">
        <v>700</v>
      </c>
      <c r="F3225" s="2" t="s">
        <v>47</v>
      </c>
      <c r="G3225" s="2" t="s">
        <v>716</v>
      </c>
      <c r="H3225" s="2" t="s">
        <v>366</v>
      </c>
      <c r="I3225" s="2">
        <v>45</v>
      </c>
      <c r="J3225" s="2">
        <v>0.85042735042735051</v>
      </c>
      <c r="K3225" s="2">
        <v>0.8223140495867769</v>
      </c>
      <c r="L3225" s="2">
        <v>0.88053097345132747</v>
      </c>
      <c r="M3225" s="2" t="s">
        <v>74</v>
      </c>
      <c r="N3225" s="2" t="s">
        <v>7006</v>
      </c>
      <c r="O3225" s="2" t="s">
        <v>7007</v>
      </c>
      <c r="P3225" s="2">
        <v>1.5</v>
      </c>
    </row>
    <row r="3226" spans="1:16" ht="15.75" customHeight="1" x14ac:dyDescent="0.25">
      <c r="A3226" s="2" t="s">
        <v>106</v>
      </c>
      <c r="B3226" s="2" t="s">
        <v>94</v>
      </c>
      <c r="C3226" s="2" t="s">
        <v>96</v>
      </c>
      <c r="D3226" s="2" t="s">
        <v>364</v>
      </c>
      <c r="E3226" s="2" t="s">
        <v>700</v>
      </c>
      <c r="F3226" s="2" t="s">
        <v>47</v>
      </c>
      <c r="G3226" s="2" t="s">
        <v>721</v>
      </c>
      <c r="H3226" s="2" t="s">
        <v>366</v>
      </c>
      <c r="I3226" s="2">
        <v>46</v>
      </c>
      <c r="J3226" s="2">
        <v>0.84549356223175953</v>
      </c>
      <c r="K3226" s="2">
        <v>0.8208333333333333</v>
      </c>
      <c r="L3226" s="2">
        <v>0.87168141592920356</v>
      </c>
      <c r="M3226" s="2" t="s">
        <v>74</v>
      </c>
      <c r="N3226" s="2" t="s">
        <v>7008</v>
      </c>
      <c r="O3226" s="2" t="s">
        <v>7009</v>
      </c>
      <c r="P3226" s="2">
        <v>1.9</v>
      </c>
    </row>
    <row r="3227" spans="1:16" ht="15.75" customHeight="1" x14ac:dyDescent="0.25">
      <c r="A3227" s="2" t="s">
        <v>106</v>
      </c>
      <c r="B3227" s="2" t="s">
        <v>94</v>
      </c>
      <c r="C3227" s="2" t="s">
        <v>96</v>
      </c>
      <c r="D3227" s="2" t="s">
        <v>364</v>
      </c>
      <c r="E3227" s="2" t="s">
        <v>700</v>
      </c>
      <c r="F3227" s="2" t="s">
        <v>47</v>
      </c>
      <c r="G3227" s="2" t="s">
        <v>726</v>
      </c>
      <c r="H3227" s="2" t="s">
        <v>366</v>
      </c>
      <c r="I3227" s="2">
        <v>47</v>
      </c>
      <c r="J3227" s="2">
        <v>0.85470085470085477</v>
      </c>
      <c r="K3227" s="2">
        <v>0.82644628099173556</v>
      </c>
      <c r="L3227" s="2">
        <v>0.88495575221238942</v>
      </c>
      <c r="M3227" s="2" t="s">
        <v>74</v>
      </c>
      <c r="N3227" s="2" t="s">
        <v>7010</v>
      </c>
      <c r="O3227" s="2" t="s">
        <v>7011</v>
      </c>
      <c r="P3227" s="2">
        <v>1.5</v>
      </c>
    </row>
    <row r="3228" spans="1:16" ht="15.75" customHeight="1" x14ac:dyDescent="0.25">
      <c r="A3228" s="2" t="s">
        <v>106</v>
      </c>
      <c r="B3228" s="2" t="s">
        <v>94</v>
      </c>
      <c r="C3228" s="2" t="s">
        <v>96</v>
      </c>
      <c r="D3228" s="2" t="s">
        <v>364</v>
      </c>
      <c r="E3228" s="2" t="s">
        <v>700</v>
      </c>
      <c r="F3228" s="2" t="s">
        <v>47</v>
      </c>
      <c r="G3228" s="2" t="s">
        <v>731</v>
      </c>
      <c r="H3228" s="2" t="s">
        <v>366</v>
      </c>
      <c r="I3228" s="2">
        <v>48</v>
      </c>
      <c r="J3228" s="2">
        <v>0.875</v>
      </c>
      <c r="K3228" s="2">
        <v>0.8529411764705882</v>
      </c>
      <c r="L3228" s="2">
        <v>0.89823008849557517</v>
      </c>
      <c r="M3228" s="2" t="s">
        <v>74</v>
      </c>
      <c r="N3228" s="2" t="s">
        <v>7012</v>
      </c>
      <c r="O3228" s="2" t="s">
        <v>7013</v>
      </c>
      <c r="P3228" s="2">
        <v>1.5</v>
      </c>
    </row>
    <row r="3229" spans="1:16" ht="15.75" customHeight="1" x14ac:dyDescent="0.25">
      <c r="A3229" s="2" t="s">
        <v>106</v>
      </c>
      <c r="B3229" s="2" t="s">
        <v>94</v>
      </c>
      <c r="C3229" s="2" t="s">
        <v>96</v>
      </c>
      <c r="D3229" s="2" t="s">
        <v>364</v>
      </c>
      <c r="E3229" s="2" t="s">
        <v>700</v>
      </c>
      <c r="F3229" s="2" t="s">
        <v>47</v>
      </c>
      <c r="G3229" s="2" t="s">
        <v>736</v>
      </c>
      <c r="H3229" s="2" t="s">
        <v>366</v>
      </c>
      <c r="I3229" s="2">
        <v>49</v>
      </c>
      <c r="J3229" s="2">
        <v>0.8701298701298702</v>
      </c>
      <c r="K3229" s="2">
        <v>0.85169491525423724</v>
      </c>
      <c r="L3229" s="2">
        <v>0.88938053097345138</v>
      </c>
      <c r="M3229" s="2" t="s">
        <v>74</v>
      </c>
      <c r="N3229" s="2" t="s">
        <v>7014</v>
      </c>
      <c r="O3229" s="2" t="s">
        <v>7015</v>
      </c>
      <c r="P3229" s="2">
        <v>1.9</v>
      </c>
    </row>
    <row r="3230" spans="1:16" ht="15.75" customHeight="1" x14ac:dyDescent="0.25">
      <c r="A3230" s="2" t="s">
        <v>106</v>
      </c>
      <c r="B3230" s="2" t="s">
        <v>94</v>
      </c>
      <c r="C3230" s="2" t="s">
        <v>96</v>
      </c>
      <c r="D3230" s="2" t="s">
        <v>364</v>
      </c>
      <c r="E3230" s="2" t="s">
        <v>700</v>
      </c>
      <c r="F3230" s="2" t="s">
        <v>47</v>
      </c>
      <c r="G3230" s="2" t="s">
        <v>741</v>
      </c>
      <c r="H3230" s="2" t="s">
        <v>366</v>
      </c>
      <c r="I3230" s="2">
        <v>50</v>
      </c>
      <c r="J3230" s="2">
        <v>0.84978540772532196</v>
      </c>
      <c r="K3230" s="2">
        <v>0.82499999999999996</v>
      </c>
      <c r="L3230" s="2">
        <v>0.87610619469026552</v>
      </c>
      <c r="M3230" s="2" t="s">
        <v>74</v>
      </c>
      <c r="N3230" s="2" t="s">
        <v>7016</v>
      </c>
      <c r="O3230" s="2" t="s">
        <v>7017</v>
      </c>
      <c r="P3230" s="2">
        <v>1.5</v>
      </c>
    </row>
    <row r="3231" spans="1:16" ht="15.75" customHeight="1" x14ac:dyDescent="0.25">
      <c r="A3231" s="2" t="s">
        <v>106</v>
      </c>
      <c r="B3231" s="2" t="s">
        <v>94</v>
      </c>
      <c r="C3231" s="2" t="s">
        <v>96</v>
      </c>
      <c r="D3231" s="2" t="s">
        <v>364</v>
      </c>
      <c r="E3231" s="2" t="s">
        <v>700</v>
      </c>
      <c r="F3231" s="2" t="s">
        <v>47</v>
      </c>
      <c r="G3231" s="2" t="s">
        <v>746</v>
      </c>
      <c r="H3231" s="2" t="s">
        <v>366</v>
      </c>
      <c r="I3231" s="2">
        <v>51</v>
      </c>
      <c r="J3231" s="2">
        <v>0.83511777301927193</v>
      </c>
      <c r="K3231" s="2">
        <v>0.8091286307053942</v>
      </c>
      <c r="L3231" s="2">
        <v>0.86283185840707965</v>
      </c>
      <c r="M3231" s="2" t="s">
        <v>74</v>
      </c>
      <c r="N3231" s="2" t="s">
        <v>7018</v>
      </c>
      <c r="O3231" s="2" t="s">
        <v>7019</v>
      </c>
      <c r="P3231" s="2">
        <v>1.5</v>
      </c>
    </row>
    <row r="3232" spans="1:16" ht="15.75" customHeight="1" x14ac:dyDescent="0.25">
      <c r="A3232" s="2" t="s">
        <v>106</v>
      </c>
      <c r="B3232" s="2" t="s">
        <v>94</v>
      </c>
      <c r="C3232" s="2" t="s">
        <v>96</v>
      </c>
      <c r="D3232" s="2" t="s">
        <v>364</v>
      </c>
      <c r="E3232" s="2" t="s">
        <v>700</v>
      </c>
      <c r="F3232" s="2" t="s">
        <v>47</v>
      </c>
      <c r="G3232" s="2" t="s">
        <v>751</v>
      </c>
      <c r="H3232" s="2" t="s">
        <v>366</v>
      </c>
      <c r="I3232" s="2">
        <v>52</v>
      </c>
      <c r="J3232" s="2">
        <v>0.85775862068965525</v>
      </c>
      <c r="K3232" s="2">
        <v>0.83613445378151263</v>
      </c>
      <c r="L3232" s="2">
        <v>0.88053097345132747</v>
      </c>
      <c r="M3232" s="2" t="s">
        <v>74</v>
      </c>
      <c r="N3232" s="2" t="s">
        <v>7020</v>
      </c>
      <c r="O3232" s="2" t="s">
        <v>7021</v>
      </c>
      <c r="P3232" s="2">
        <v>1.9</v>
      </c>
    </row>
    <row r="3233" spans="1:16" ht="15.75" customHeight="1" x14ac:dyDescent="0.25">
      <c r="A3233" s="2" t="s">
        <v>106</v>
      </c>
      <c r="B3233" s="2" t="s">
        <v>94</v>
      </c>
      <c r="C3233" s="2" t="s">
        <v>96</v>
      </c>
      <c r="D3233" s="2" t="s">
        <v>364</v>
      </c>
      <c r="E3233" s="2" t="s">
        <v>700</v>
      </c>
      <c r="F3233" s="2" t="s">
        <v>47</v>
      </c>
      <c r="G3233" s="2" t="s">
        <v>756</v>
      </c>
      <c r="H3233" s="2" t="s">
        <v>366</v>
      </c>
      <c r="I3233" s="2">
        <v>53</v>
      </c>
      <c r="J3233" s="2">
        <v>0.85775862068965525</v>
      </c>
      <c r="K3233" s="2">
        <v>0.83613445378151263</v>
      </c>
      <c r="L3233" s="2">
        <v>0.88053097345132747</v>
      </c>
      <c r="M3233" s="2" t="s">
        <v>74</v>
      </c>
      <c r="N3233" s="2" t="s">
        <v>7022</v>
      </c>
      <c r="O3233" s="2" t="s">
        <v>7023</v>
      </c>
      <c r="P3233" s="2">
        <v>1.5</v>
      </c>
    </row>
    <row r="3234" spans="1:16" ht="15.75" customHeight="1" x14ac:dyDescent="0.25">
      <c r="A3234" s="2" t="s">
        <v>106</v>
      </c>
      <c r="B3234" s="2" t="s">
        <v>94</v>
      </c>
      <c r="C3234" s="2" t="s">
        <v>96</v>
      </c>
      <c r="D3234" s="2" t="s">
        <v>364</v>
      </c>
      <c r="E3234" s="2" t="s">
        <v>700</v>
      </c>
      <c r="F3234" s="2" t="s">
        <v>47</v>
      </c>
      <c r="G3234" s="2" t="s">
        <v>761</v>
      </c>
      <c r="H3234" s="2" t="s">
        <v>366</v>
      </c>
      <c r="I3234" s="2">
        <v>54</v>
      </c>
      <c r="J3234" s="2">
        <v>0.84076433121019112</v>
      </c>
      <c r="K3234" s="2">
        <v>0.80816326530612248</v>
      </c>
      <c r="L3234" s="2">
        <v>0.87610619469026552</v>
      </c>
      <c r="M3234" s="2" t="s">
        <v>74</v>
      </c>
      <c r="N3234" s="2" t="s">
        <v>7024</v>
      </c>
      <c r="O3234" s="2" t="s">
        <v>7025</v>
      </c>
      <c r="P3234" s="2">
        <v>1.5</v>
      </c>
    </row>
    <row r="3235" spans="1:16" ht="15.75" customHeight="1" x14ac:dyDescent="0.25">
      <c r="A3235" s="2" t="s">
        <v>106</v>
      </c>
      <c r="B3235" s="2" t="s">
        <v>94</v>
      </c>
      <c r="C3235" s="2" t="s">
        <v>96</v>
      </c>
      <c r="D3235" s="2" t="s">
        <v>364</v>
      </c>
      <c r="E3235" s="2" t="s">
        <v>700</v>
      </c>
      <c r="F3235" s="2" t="s">
        <v>47</v>
      </c>
      <c r="G3235" s="2" t="s">
        <v>766</v>
      </c>
      <c r="H3235" s="2" t="s">
        <v>366</v>
      </c>
      <c r="I3235" s="2">
        <v>55</v>
      </c>
      <c r="J3235" s="2">
        <v>0.85407725321888417</v>
      </c>
      <c r="K3235" s="2">
        <v>0.82916666666666672</v>
      </c>
      <c r="L3235" s="2">
        <v>0.88053097345132747</v>
      </c>
      <c r="M3235" s="2" t="s">
        <v>74</v>
      </c>
      <c r="N3235" s="2" t="s">
        <v>7026</v>
      </c>
      <c r="O3235" s="2" t="s">
        <v>7027</v>
      </c>
      <c r="P3235" s="2">
        <v>1.9</v>
      </c>
    </row>
    <row r="3236" spans="1:16" ht="15.75" customHeight="1" x14ac:dyDescent="0.25">
      <c r="A3236" s="2" t="s">
        <v>106</v>
      </c>
      <c r="B3236" s="2" t="s">
        <v>94</v>
      </c>
      <c r="C3236" s="2" t="s">
        <v>96</v>
      </c>
      <c r="D3236" s="2" t="s">
        <v>364</v>
      </c>
      <c r="E3236" s="2" t="s">
        <v>700</v>
      </c>
      <c r="F3236" s="2" t="s">
        <v>47</v>
      </c>
      <c r="G3236" s="2" t="s">
        <v>771</v>
      </c>
      <c r="H3236" s="2" t="s">
        <v>366</v>
      </c>
      <c r="I3236" s="2">
        <v>56</v>
      </c>
      <c r="J3236" s="2">
        <v>0.86881720430107523</v>
      </c>
      <c r="K3236" s="2">
        <v>0.84518828451882844</v>
      </c>
      <c r="L3236" s="2">
        <v>0.89380530973451322</v>
      </c>
      <c r="M3236" s="2" t="s">
        <v>74</v>
      </c>
      <c r="N3236" s="2" t="s">
        <v>7028</v>
      </c>
      <c r="O3236" s="2" t="s">
        <v>7029</v>
      </c>
      <c r="P3236" s="2">
        <v>1.5</v>
      </c>
    </row>
    <row r="3237" spans="1:16" ht="15.75" customHeight="1" x14ac:dyDescent="0.25">
      <c r="A3237" s="2" t="s">
        <v>106</v>
      </c>
      <c r="B3237" s="2" t="s">
        <v>94</v>
      </c>
      <c r="C3237" s="2" t="s">
        <v>96</v>
      </c>
      <c r="D3237" s="2" t="s">
        <v>364</v>
      </c>
      <c r="E3237" s="2" t="s">
        <v>700</v>
      </c>
      <c r="F3237" s="2" t="s">
        <v>47</v>
      </c>
      <c r="G3237" s="2" t="s">
        <v>776</v>
      </c>
      <c r="H3237" s="2" t="s">
        <v>366</v>
      </c>
      <c r="I3237" s="2">
        <v>57</v>
      </c>
      <c r="J3237" s="2">
        <v>0.84913793103448276</v>
      </c>
      <c r="K3237" s="2">
        <v>0.82773109243697474</v>
      </c>
      <c r="L3237" s="2">
        <v>0.87168141592920356</v>
      </c>
      <c r="M3237" s="2" t="s">
        <v>74</v>
      </c>
      <c r="N3237" s="2" t="s">
        <v>7030</v>
      </c>
      <c r="O3237" s="2" t="s">
        <v>7031</v>
      </c>
      <c r="P3237" s="2">
        <v>1.9</v>
      </c>
    </row>
    <row r="3238" spans="1:16" ht="15.75" customHeight="1" x14ac:dyDescent="0.25">
      <c r="A3238" s="2" t="s">
        <v>106</v>
      </c>
      <c r="B3238" s="2" t="s">
        <v>94</v>
      </c>
      <c r="C3238" s="2" t="s">
        <v>96</v>
      </c>
      <c r="D3238" s="2" t="s">
        <v>364</v>
      </c>
      <c r="E3238" s="2" t="s">
        <v>700</v>
      </c>
      <c r="F3238" s="2" t="s">
        <v>47</v>
      </c>
      <c r="G3238" s="2" t="s">
        <v>781</v>
      </c>
      <c r="H3238" s="2" t="s">
        <v>366</v>
      </c>
      <c r="I3238" s="2">
        <v>58</v>
      </c>
      <c r="J3238" s="2">
        <v>0.86206896551724133</v>
      </c>
      <c r="K3238" s="2">
        <v>0.84033613445378152</v>
      </c>
      <c r="L3238" s="2">
        <v>0.88495575221238942</v>
      </c>
      <c r="M3238" s="2" t="s">
        <v>74</v>
      </c>
      <c r="N3238" s="2" t="s">
        <v>7032</v>
      </c>
      <c r="O3238" s="2" t="s">
        <v>7033</v>
      </c>
      <c r="P3238" s="2">
        <v>1.5</v>
      </c>
    </row>
    <row r="3239" spans="1:16" ht="15.75" customHeight="1" x14ac:dyDescent="0.25">
      <c r="A3239" s="2" t="s">
        <v>106</v>
      </c>
      <c r="B3239" s="2" t="s">
        <v>94</v>
      </c>
      <c r="C3239" s="2" t="s">
        <v>96</v>
      </c>
      <c r="D3239" s="2" t="s">
        <v>364</v>
      </c>
      <c r="E3239" s="2" t="s">
        <v>700</v>
      </c>
      <c r="F3239" s="2" t="s">
        <v>47</v>
      </c>
      <c r="G3239" s="2" t="s">
        <v>786</v>
      </c>
      <c r="H3239" s="2" t="s">
        <v>366</v>
      </c>
      <c r="I3239" s="2">
        <v>59</v>
      </c>
      <c r="J3239" s="2">
        <v>0.84482758620689646</v>
      </c>
      <c r="K3239" s="2">
        <v>0.82352941176470584</v>
      </c>
      <c r="L3239" s="2">
        <v>0.86725663716814161</v>
      </c>
      <c r="M3239" s="2" t="s">
        <v>74</v>
      </c>
      <c r="N3239" s="2" t="s">
        <v>7034</v>
      </c>
      <c r="O3239" s="2" t="s">
        <v>7035</v>
      </c>
      <c r="P3239" s="2">
        <v>1.5</v>
      </c>
    </row>
    <row r="3240" spans="1:16" ht="15.75" customHeight="1" x14ac:dyDescent="0.25">
      <c r="A3240" s="2" t="s">
        <v>106</v>
      </c>
      <c r="B3240" s="2" t="s">
        <v>94</v>
      </c>
      <c r="C3240" s="2" t="s">
        <v>96</v>
      </c>
      <c r="D3240" s="2" t="s">
        <v>364</v>
      </c>
      <c r="E3240" s="2" t="s">
        <v>700</v>
      </c>
      <c r="F3240" s="2" t="s">
        <v>47</v>
      </c>
      <c r="G3240" s="2" t="s">
        <v>791</v>
      </c>
      <c r="H3240" s="2" t="s">
        <v>366</v>
      </c>
      <c r="I3240" s="2">
        <v>60</v>
      </c>
      <c r="J3240" s="2">
        <v>0.86825053995680346</v>
      </c>
      <c r="K3240" s="2">
        <v>0.84810126582278478</v>
      </c>
      <c r="L3240" s="2">
        <v>0.88938053097345138</v>
      </c>
      <c r="M3240" s="2" t="s">
        <v>74</v>
      </c>
      <c r="N3240" s="2" t="s">
        <v>7036</v>
      </c>
      <c r="O3240" s="2" t="s">
        <v>7037</v>
      </c>
      <c r="P3240" s="2">
        <v>1.9</v>
      </c>
    </row>
    <row r="3241" spans="1:16" ht="15.75" customHeight="1" x14ac:dyDescent="0.25">
      <c r="A3241" s="2" t="s">
        <v>106</v>
      </c>
      <c r="B3241" s="2" t="s">
        <v>94</v>
      </c>
      <c r="C3241" s="2" t="s">
        <v>96</v>
      </c>
      <c r="D3241" s="2" t="s">
        <v>364</v>
      </c>
      <c r="E3241" s="2" t="s">
        <v>700</v>
      </c>
      <c r="F3241" s="2" t="s">
        <v>47</v>
      </c>
      <c r="G3241" s="2" t="s">
        <v>796</v>
      </c>
      <c r="H3241" s="2" t="s">
        <v>366</v>
      </c>
      <c r="I3241" s="2">
        <v>61</v>
      </c>
      <c r="J3241" s="2">
        <v>0.86206896551724133</v>
      </c>
      <c r="K3241" s="2">
        <v>0.84033613445378152</v>
      </c>
      <c r="L3241" s="2">
        <v>0.88495575221238942</v>
      </c>
      <c r="M3241" s="2" t="s">
        <v>74</v>
      </c>
      <c r="N3241" s="2" t="s">
        <v>7038</v>
      </c>
      <c r="O3241" s="2" t="s">
        <v>7039</v>
      </c>
      <c r="P3241" s="2">
        <v>1.5</v>
      </c>
    </row>
    <row r="3242" spans="1:16" ht="15.75" customHeight="1" x14ac:dyDescent="0.25">
      <c r="A3242" s="2" t="s">
        <v>106</v>
      </c>
      <c r="B3242" s="2" t="s">
        <v>102</v>
      </c>
      <c r="C3242" s="2" t="s">
        <v>103</v>
      </c>
      <c r="D3242" s="2" t="s">
        <v>55</v>
      </c>
      <c r="E3242" s="2" t="s">
        <v>57</v>
      </c>
      <c r="F3242" s="2" t="s">
        <v>32</v>
      </c>
      <c r="G3242" s="2" t="s">
        <v>59</v>
      </c>
      <c r="H3242" s="2" t="s">
        <v>61</v>
      </c>
      <c r="I3242" s="2">
        <v>42</v>
      </c>
      <c r="J3242" s="2">
        <v>0.81606765327695563</v>
      </c>
      <c r="K3242" s="2">
        <v>0.7975206611570248</v>
      </c>
      <c r="L3242" s="2">
        <v>0.83549783549783552</v>
      </c>
      <c r="M3242" s="2" t="s">
        <v>74</v>
      </c>
      <c r="N3242" s="2" t="s">
        <v>7040</v>
      </c>
      <c r="O3242" s="2" t="s">
        <v>7041</v>
      </c>
      <c r="P3242" s="2">
        <v>3.5</v>
      </c>
    </row>
    <row r="3243" spans="1:16" ht="15.75" customHeight="1" x14ac:dyDescent="0.25">
      <c r="A3243" s="2" t="s">
        <v>106</v>
      </c>
      <c r="B3243" s="2" t="s">
        <v>102</v>
      </c>
      <c r="C3243" s="2" t="s">
        <v>103</v>
      </c>
      <c r="D3243" s="2" t="s">
        <v>55</v>
      </c>
      <c r="E3243" s="2" t="s">
        <v>57</v>
      </c>
      <c r="F3243" s="2" t="s">
        <v>32</v>
      </c>
      <c r="G3243" s="2" t="s">
        <v>71</v>
      </c>
      <c r="H3243" s="2" t="s">
        <v>61</v>
      </c>
      <c r="I3243" s="2">
        <v>43</v>
      </c>
      <c r="J3243" s="2">
        <v>0.79079497907949803</v>
      </c>
      <c r="K3243" s="2">
        <v>0.76518218623481782</v>
      </c>
      <c r="L3243" s="2">
        <v>0.81818181818181823</v>
      </c>
      <c r="M3243" s="2" t="s">
        <v>74</v>
      </c>
      <c r="N3243" s="2" t="s">
        <v>7042</v>
      </c>
      <c r="O3243" s="2" t="s">
        <v>7043</v>
      </c>
      <c r="P3243" s="2">
        <v>2.1</v>
      </c>
    </row>
    <row r="3244" spans="1:16" ht="15.75" customHeight="1" x14ac:dyDescent="0.25">
      <c r="A3244" s="2" t="s">
        <v>106</v>
      </c>
      <c r="B3244" s="2" t="s">
        <v>102</v>
      </c>
      <c r="C3244" s="2" t="s">
        <v>103</v>
      </c>
      <c r="D3244" s="2" t="s">
        <v>55</v>
      </c>
      <c r="E3244" s="2" t="s">
        <v>57</v>
      </c>
      <c r="F3244" s="2" t="s">
        <v>32</v>
      </c>
      <c r="G3244" s="2" t="s">
        <v>79</v>
      </c>
      <c r="H3244" s="2" t="s">
        <v>61</v>
      </c>
      <c r="I3244" s="2">
        <v>44</v>
      </c>
      <c r="J3244" s="2">
        <v>0.79497907949790791</v>
      </c>
      <c r="K3244" s="2">
        <v>0.76923076923076927</v>
      </c>
      <c r="L3244" s="2">
        <v>0.82251082251082253</v>
      </c>
      <c r="M3244" s="2" t="s">
        <v>74</v>
      </c>
      <c r="N3244" s="2" t="s">
        <v>7044</v>
      </c>
      <c r="O3244" s="2" t="s">
        <v>7045</v>
      </c>
      <c r="P3244" s="2">
        <v>1.7</v>
      </c>
    </row>
    <row r="3245" spans="1:16" ht="15.75" customHeight="1" x14ac:dyDescent="0.25">
      <c r="A3245" s="2" t="s">
        <v>106</v>
      </c>
      <c r="B3245" s="2" t="s">
        <v>102</v>
      </c>
      <c r="C3245" s="2" t="s">
        <v>103</v>
      </c>
      <c r="D3245" s="2" t="s">
        <v>55</v>
      </c>
      <c r="E3245" s="2" t="s">
        <v>57</v>
      </c>
      <c r="F3245" s="2" t="s">
        <v>32</v>
      </c>
      <c r="G3245" s="2" t="s">
        <v>86</v>
      </c>
      <c r="H3245" s="2" t="s">
        <v>61</v>
      </c>
      <c r="I3245" s="2">
        <v>45</v>
      </c>
      <c r="J3245" s="2">
        <v>0.76749435665914212</v>
      </c>
      <c r="K3245" s="2">
        <v>0.80188679245283023</v>
      </c>
      <c r="L3245" s="2">
        <v>0.73593073593073588</v>
      </c>
      <c r="M3245" s="2" t="s">
        <v>74</v>
      </c>
      <c r="N3245" s="2" t="s">
        <v>7046</v>
      </c>
      <c r="O3245" s="2" t="s">
        <v>7047</v>
      </c>
      <c r="P3245" s="2">
        <v>2.1</v>
      </c>
    </row>
    <row r="3246" spans="1:16" ht="15.75" customHeight="1" x14ac:dyDescent="0.25">
      <c r="A3246" s="2" t="s">
        <v>106</v>
      </c>
      <c r="B3246" s="2" t="s">
        <v>102</v>
      </c>
      <c r="C3246" s="2" t="s">
        <v>103</v>
      </c>
      <c r="D3246" s="2" t="s">
        <v>55</v>
      </c>
      <c r="E3246" s="2" t="s">
        <v>57</v>
      </c>
      <c r="F3246" s="2" t="s">
        <v>32</v>
      </c>
      <c r="G3246" s="2" t="s">
        <v>93</v>
      </c>
      <c r="H3246" s="2" t="s">
        <v>61</v>
      </c>
      <c r="I3246" s="2">
        <v>46</v>
      </c>
      <c r="J3246" s="2">
        <v>0.80421052631578938</v>
      </c>
      <c r="K3246" s="2">
        <v>0.78278688524590168</v>
      </c>
      <c r="L3246" s="2">
        <v>0.82683982683982682</v>
      </c>
      <c r="M3246" s="2" t="s">
        <v>74</v>
      </c>
      <c r="N3246" s="2" t="s">
        <v>7048</v>
      </c>
      <c r="O3246" s="2" t="s">
        <v>7049</v>
      </c>
      <c r="P3246" s="2">
        <v>1.6</v>
      </c>
    </row>
    <row r="3247" spans="1:16" ht="15.75" customHeight="1" x14ac:dyDescent="0.25">
      <c r="A3247" s="2" t="s">
        <v>106</v>
      </c>
      <c r="B3247" s="2" t="s">
        <v>102</v>
      </c>
      <c r="C3247" s="2" t="s">
        <v>103</v>
      </c>
      <c r="D3247" s="2" t="s">
        <v>55</v>
      </c>
      <c r="E3247" s="2" t="s">
        <v>57</v>
      </c>
      <c r="F3247" s="2" t="s">
        <v>32</v>
      </c>
      <c r="G3247" s="2" t="s">
        <v>100</v>
      </c>
      <c r="H3247" s="2" t="s">
        <v>61</v>
      </c>
      <c r="I3247" s="2">
        <v>47</v>
      </c>
      <c r="J3247" s="2">
        <v>0.80334728033472802</v>
      </c>
      <c r="K3247" s="2">
        <v>0.77732793522267207</v>
      </c>
      <c r="L3247" s="2">
        <v>0.83116883116883122</v>
      </c>
      <c r="M3247" s="2" t="s">
        <v>74</v>
      </c>
      <c r="N3247" s="2" t="s">
        <v>7050</v>
      </c>
      <c r="O3247" s="2" t="s">
        <v>7051</v>
      </c>
      <c r="P3247" s="2">
        <v>1.6</v>
      </c>
    </row>
    <row r="3248" spans="1:16" ht="15.75" customHeight="1" x14ac:dyDescent="0.25">
      <c r="A3248" s="2" t="s">
        <v>106</v>
      </c>
      <c r="B3248" s="2" t="s">
        <v>102</v>
      </c>
      <c r="C3248" s="2" t="s">
        <v>103</v>
      </c>
      <c r="D3248" s="2" t="s">
        <v>55</v>
      </c>
      <c r="E3248" s="2" t="s">
        <v>57</v>
      </c>
      <c r="F3248" s="2" t="s">
        <v>32</v>
      </c>
      <c r="G3248" s="2" t="s">
        <v>108</v>
      </c>
      <c r="H3248" s="2" t="s">
        <v>61</v>
      </c>
      <c r="I3248" s="2">
        <v>48</v>
      </c>
      <c r="J3248" s="2">
        <v>0.79157894736842094</v>
      </c>
      <c r="K3248" s="2">
        <v>0.77049180327868849</v>
      </c>
      <c r="L3248" s="2">
        <v>0.81385281385281383</v>
      </c>
      <c r="M3248" s="2" t="s">
        <v>74</v>
      </c>
      <c r="N3248" s="2" t="s">
        <v>7052</v>
      </c>
      <c r="O3248" s="2" t="s">
        <v>7053</v>
      </c>
      <c r="P3248" s="2">
        <v>2.1</v>
      </c>
    </row>
    <row r="3249" spans="1:16" ht="15.75" customHeight="1" x14ac:dyDescent="0.25">
      <c r="A3249" s="2" t="s">
        <v>106</v>
      </c>
      <c r="B3249" s="2" t="s">
        <v>102</v>
      </c>
      <c r="C3249" s="2" t="s">
        <v>103</v>
      </c>
      <c r="D3249" s="2" t="s">
        <v>55</v>
      </c>
      <c r="E3249" s="2" t="s">
        <v>57</v>
      </c>
      <c r="F3249" s="2" t="s">
        <v>32</v>
      </c>
      <c r="G3249" s="2" t="s">
        <v>113</v>
      </c>
      <c r="H3249" s="2" t="s">
        <v>61</v>
      </c>
      <c r="I3249" s="2">
        <v>49</v>
      </c>
      <c r="J3249" s="2">
        <v>0.7416267942583733</v>
      </c>
      <c r="K3249" s="2">
        <v>0.82887700534759357</v>
      </c>
      <c r="L3249" s="2">
        <v>0.67099567099567103</v>
      </c>
      <c r="M3249" s="2" t="s">
        <v>74</v>
      </c>
      <c r="N3249" s="2" t="s">
        <v>7054</v>
      </c>
      <c r="O3249" s="2" t="s">
        <v>7055</v>
      </c>
      <c r="P3249" s="2">
        <v>1.7</v>
      </c>
    </row>
    <row r="3250" spans="1:16" ht="15.75" customHeight="1" x14ac:dyDescent="0.25">
      <c r="A3250" s="2" t="s">
        <v>106</v>
      </c>
      <c r="B3250" s="2" t="s">
        <v>102</v>
      </c>
      <c r="C3250" s="2" t="s">
        <v>103</v>
      </c>
      <c r="D3250" s="2" t="s">
        <v>55</v>
      </c>
      <c r="E3250" s="2" t="s">
        <v>57</v>
      </c>
      <c r="F3250" s="2" t="s">
        <v>32</v>
      </c>
      <c r="G3250" s="2" t="s">
        <v>118</v>
      </c>
      <c r="H3250" s="2" t="s">
        <v>61</v>
      </c>
      <c r="I3250" s="2">
        <v>50</v>
      </c>
      <c r="J3250" s="2">
        <v>0.79157894736842094</v>
      </c>
      <c r="K3250" s="2">
        <v>0.77049180327868849</v>
      </c>
      <c r="L3250" s="2">
        <v>0.81385281385281383</v>
      </c>
      <c r="M3250" s="2" t="s">
        <v>74</v>
      </c>
      <c r="N3250" s="2" t="s">
        <v>7056</v>
      </c>
      <c r="O3250" s="2" t="s">
        <v>7057</v>
      </c>
      <c r="P3250" s="2">
        <v>1.6</v>
      </c>
    </row>
    <row r="3251" spans="1:16" ht="15.75" customHeight="1" x14ac:dyDescent="0.25">
      <c r="A3251" s="2" t="s">
        <v>106</v>
      </c>
      <c r="B3251" s="2" t="s">
        <v>102</v>
      </c>
      <c r="C3251" s="2" t="s">
        <v>103</v>
      </c>
      <c r="D3251" s="2" t="s">
        <v>55</v>
      </c>
      <c r="E3251" s="2" t="s">
        <v>57</v>
      </c>
      <c r="F3251" s="2" t="s">
        <v>32</v>
      </c>
      <c r="G3251" s="2" t="s">
        <v>123</v>
      </c>
      <c r="H3251" s="2" t="s">
        <v>61</v>
      </c>
      <c r="I3251" s="2">
        <v>51</v>
      </c>
      <c r="J3251" s="2">
        <v>0.79831932773109249</v>
      </c>
      <c r="K3251" s="2">
        <v>0.77551020408163263</v>
      </c>
      <c r="L3251" s="2">
        <v>0.82251082251082253</v>
      </c>
      <c r="M3251" s="2" t="s">
        <v>74</v>
      </c>
      <c r="N3251" s="2" t="s">
        <v>7058</v>
      </c>
      <c r="O3251" s="2" t="s">
        <v>7059</v>
      </c>
      <c r="P3251" s="2">
        <v>2.1</v>
      </c>
    </row>
    <row r="3252" spans="1:16" ht="15.75" customHeight="1" x14ac:dyDescent="0.25">
      <c r="A3252" s="2" t="s">
        <v>106</v>
      </c>
      <c r="B3252" s="2" t="s">
        <v>102</v>
      </c>
      <c r="C3252" s="2" t="s">
        <v>103</v>
      </c>
      <c r="D3252" s="2" t="s">
        <v>55</v>
      </c>
      <c r="E3252" s="2" t="s">
        <v>57</v>
      </c>
      <c r="F3252" s="2" t="s">
        <v>32</v>
      </c>
      <c r="G3252" s="2" t="s">
        <v>128</v>
      </c>
      <c r="H3252" s="2" t="s">
        <v>61</v>
      </c>
      <c r="I3252" s="2">
        <v>52</v>
      </c>
      <c r="J3252" s="2">
        <v>0.7866108786610877</v>
      </c>
      <c r="K3252" s="2">
        <v>0.76113360323886636</v>
      </c>
      <c r="L3252" s="2">
        <v>0.81385281385281383</v>
      </c>
      <c r="M3252" s="2" t="s">
        <v>74</v>
      </c>
      <c r="N3252" s="2" t="s">
        <v>7060</v>
      </c>
      <c r="O3252" s="2" t="s">
        <v>7061</v>
      </c>
      <c r="P3252" s="2">
        <v>1.7</v>
      </c>
    </row>
    <row r="3253" spans="1:16" ht="15.75" customHeight="1" x14ac:dyDescent="0.25">
      <c r="A3253" s="2" t="s">
        <v>106</v>
      </c>
      <c r="B3253" s="2" t="s">
        <v>102</v>
      </c>
      <c r="C3253" s="2" t="s">
        <v>103</v>
      </c>
      <c r="D3253" s="2" t="s">
        <v>55</v>
      </c>
      <c r="E3253" s="2" t="s">
        <v>57</v>
      </c>
      <c r="F3253" s="2" t="s">
        <v>32</v>
      </c>
      <c r="G3253" s="2" t="s">
        <v>133</v>
      </c>
      <c r="H3253" s="2" t="s">
        <v>61</v>
      </c>
      <c r="I3253" s="2">
        <v>53</v>
      </c>
      <c r="J3253" s="2">
        <v>0.75058275058275059</v>
      </c>
      <c r="K3253" s="2">
        <v>0.81313131313131315</v>
      </c>
      <c r="L3253" s="2">
        <v>0.69696969696969702</v>
      </c>
      <c r="M3253" s="2" t="s">
        <v>74</v>
      </c>
      <c r="N3253" s="2" t="s">
        <v>7062</v>
      </c>
      <c r="O3253" s="2" t="s">
        <v>7063</v>
      </c>
      <c r="P3253" s="2">
        <v>2</v>
      </c>
    </row>
    <row r="3254" spans="1:16" ht="15.75" customHeight="1" x14ac:dyDescent="0.25">
      <c r="A3254" s="2" t="s">
        <v>106</v>
      </c>
      <c r="B3254" s="2" t="s">
        <v>102</v>
      </c>
      <c r="C3254" s="2" t="s">
        <v>103</v>
      </c>
      <c r="D3254" s="2" t="s">
        <v>55</v>
      </c>
      <c r="E3254" s="2" t="s">
        <v>57</v>
      </c>
      <c r="F3254" s="2" t="s">
        <v>32</v>
      </c>
      <c r="G3254" s="2" t="s">
        <v>138</v>
      </c>
      <c r="H3254" s="2" t="s">
        <v>61</v>
      </c>
      <c r="I3254" s="2">
        <v>54</v>
      </c>
      <c r="J3254" s="2">
        <v>0.78886310904872392</v>
      </c>
      <c r="K3254" s="2">
        <v>0.85</v>
      </c>
      <c r="L3254" s="2">
        <v>0.73593073593073588</v>
      </c>
      <c r="M3254" s="2" t="s">
        <v>74</v>
      </c>
      <c r="N3254" s="2" t="s">
        <v>7064</v>
      </c>
      <c r="O3254" s="2" t="s">
        <v>7065</v>
      </c>
      <c r="P3254" s="2">
        <v>1.7</v>
      </c>
    </row>
    <row r="3255" spans="1:16" ht="15.75" customHeight="1" x14ac:dyDescent="0.25">
      <c r="A3255" s="2" t="s">
        <v>106</v>
      </c>
      <c r="B3255" s="2" t="s">
        <v>102</v>
      </c>
      <c r="C3255" s="2" t="s">
        <v>103</v>
      </c>
      <c r="D3255" s="2" t="s">
        <v>55</v>
      </c>
      <c r="E3255" s="2" t="s">
        <v>57</v>
      </c>
      <c r="F3255" s="2" t="s">
        <v>32</v>
      </c>
      <c r="G3255" s="2" t="s">
        <v>143</v>
      </c>
      <c r="H3255" s="2" t="s">
        <v>61</v>
      </c>
      <c r="I3255" s="2">
        <v>55</v>
      </c>
      <c r="J3255" s="2">
        <v>0.76388888888888884</v>
      </c>
      <c r="K3255" s="2">
        <v>0.82089552238805974</v>
      </c>
      <c r="L3255" s="2">
        <v>0.7142857142857143</v>
      </c>
      <c r="M3255" s="2" t="s">
        <v>74</v>
      </c>
      <c r="N3255" s="2" t="s">
        <v>7066</v>
      </c>
      <c r="O3255" s="2" t="s">
        <v>7067</v>
      </c>
      <c r="P3255" s="2">
        <v>1.7</v>
      </c>
    </row>
    <row r="3256" spans="1:16" ht="15.75" customHeight="1" x14ac:dyDescent="0.25">
      <c r="A3256" s="2" t="s">
        <v>106</v>
      </c>
      <c r="B3256" s="2" t="s">
        <v>102</v>
      </c>
      <c r="C3256" s="2" t="s">
        <v>103</v>
      </c>
      <c r="D3256" s="2" t="s">
        <v>55</v>
      </c>
      <c r="E3256" s="2" t="s">
        <v>57</v>
      </c>
      <c r="F3256" s="2" t="s">
        <v>32</v>
      </c>
      <c r="G3256" s="2" t="s">
        <v>149</v>
      </c>
      <c r="H3256" s="2" t="s">
        <v>61</v>
      </c>
      <c r="I3256" s="2">
        <v>56</v>
      </c>
      <c r="J3256" s="2">
        <v>0.79664570230607967</v>
      </c>
      <c r="K3256" s="2">
        <v>0.77235772357723576</v>
      </c>
      <c r="L3256" s="2">
        <v>0.82251082251082253</v>
      </c>
      <c r="M3256" s="2" t="s">
        <v>74</v>
      </c>
      <c r="N3256" s="2" t="s">
        <v>7068</v>
      </c>
      <c r="O3256" s="2" t="s">
        <v>7069</v>
      </c>
      <c r="P3256" s="2">
        <v>2.1</v>
      </c>
    </row>
    <row r="3257" spans="1:16" ht="15.75" customHeight="1" x14ac:dyDescent="0.25">
      <c r="A3257" s="2" t="s">
        <v>106</v>
      </c>
      <c r="B3257" s="2" t="s">
        <v>102</v>
      </c>
      <c r="C3257" s="2" t="s">
        <v>103</v>
      </c>
      <c r="D3257" s="2" t="s">
        <v>55</v>
      </c>
      <c r="E3257" s="2" t="s">
        <v>57</v>
      </c>
      <c r="F3257" s="2" t="s">
        <v>32</v>
      </c>
      <c r="G3257" s="2" t="s">
        <v>154</v>
      </c>
      <c r="H3257" s="2" t="s">
        <v>61</v>
      </c>
      <c r="I3257" s="2">
        <v>57</v>
      </c>
      <c r="J3257" s="2">
        <v>0.79831932773109249</v>
      </c>
      <c r="K3257" s="2">
        <v>0.77551020408163263</v>
      </c>
      <c r="L3257" s="2">
        <v>0.82251082251082253</v>
      </c>
      <c r="M3257" s="2" t="s">
        <v>74</v>
      </c>
      <c r="N3257" s="2" t="s">
        <v>7070</v>
      </c>
      <c r="O3257" s="2" t="s">
        <v>7071</v>
      </c>
      <c r="P3257" s="2">
        <v>1.7</v>
      </c>
    </row>
    <row r="3258" spans="1:16" ht="15.75" customHeight="1" x14ac:dyDescent="0.25">
      <c r="A3258" s="2" t="s">
        <v>106</v>
      </c>
      <c r="B3258" s="2" t="s">
        <v>102</v>
      </c>
      <c r="C3258" s="2" t="s">
        <v>103</v>
      </c>
      <c r="D3258" s="2" t="s">
        <v>55</v>
      </c>
      <c r="E3258" s="2" t="s">
        <v>57</v>
      </c>
      <c r="F3258" s="2" t="s">
        <v>32</v>
      </c>
      <c r="G3258" s="2" t="s">
        <v>159</v>
      </c>
      <c r="H3258" s="2" t="s">
        <v>61</v>
      </c>
      <c r="I3258" s="2">
        <v>58</v>
      </c>
      <c r="J3258" s="2">
        <v>0.79664570230607967</v>
      </c>
      <c r="K3258" s="2">
        <v>0.77235772357723576</v>
      </c>
      <c r="L3258" s="2">
        <v>0.82251082251082253</v>
      </c>
      <c r="M3258" s="2" t="s">
        <v>74</v>
      </c>
      <c r="N3258" s="2" t="s">
        <v>7072</v>
      </c>
      <c r="O3258" s="2" t="s">
        <v>7073</v>
      </c>
      <c r="P3258" s="2">
        <v>1.7</v>
      </c>
    </row>
    <row r="3259" spans="1:16" ht="15.75" customHeight="1" x14ac:dyDescent="0.25">
      <c r="A3259" s="2" t="s">
        <v>106</v>
      </c>
      <c r="B3259" s="2" t="s">
        <v>102</v>
      </c>
      <c r="C3259" s="2" t="s">
        <v>103</v>
      </c>
      <c r="D3259" s="2" t="s">
        <v>55</v>
      </c>
      <c r="E3259" s="2" t="s">
        <v>57</v>
      </c>
      <c r="F3259" s="2" t="s">
        <v>32</v>
      </c>
      <c r="G3259" s="2" t="s">
        <v>164</v>
      </c>
      <c r="H3259" s="2" t="s">
        <v>61</v>
      </c>
      <c r="I3259" s="2">
        <v>59</v>
      </c>
      <c r="J3259" s="2">
        <v>0.74660633484162897</v>
      </c>
      <c r="K3259" s="2">
        <v>0.78199052132701419</v>
      </c>
      <c r="L3259" s="2">
        <v>0.7142857142857143</v>
      </c>
      <c r="M3259" s="2" t="s">
        <v>74</v>
      </c>
      <c r="N3259" s="2" t="s">
        <v>7074</v>
      </c>
      <c r="O3259" s="2" t="s">
        <v>7075</v>
      </c>
      <c r="P3259" s="2">
        <v>2.1</v>
      </c>
    </row>
    <row r="3260" spans="1:16" ht="15.75" customHeight="1" x14ac:dyDescent="0.25">
      <c r="A3260" s="2" t="s">
        <v>106</v>
      </c>
      <c r="B3260" s="2" t="s">
        <v>102</v>
      </c>
      <c r="C3260" s="2" t="s">
        <v>103</v>
      </c>
      <c r="D3260" s="2" t="s">
        <v>55</v>
      </c>
      <c r="E3260" s="2" t="s">
        <v>57</v>
      </c>
      <c r="F3260" s="2" t="s">
        <v>32</v>
      </c>
      <c r="G3260" s="2" t="s">
        <v>169</v>
      </c>
      <c r="H3260" s="2" t="s">
        <v>61</v>
      </c>
      <c r="I3260" s="2">
        <v>60</v>
      </c>
      <c r="J3260" s="2">
        <v>0.76321839080459764</v>
      </c>
      <c r="K3260" s="2">
        <v>0.81372549019607843</v>
      </c>
      <c r="L3260" s="2">
        <v>0.7186147186147186</v>
      </c>
      <c r="M3260" s="2" t="s">
        <v>74</v>
      </c>
      <c r="N3260" s="2" t="s">
        <v>7076</v>
      </c>
      <c r="O3260" s="2" t="s">
        <v>7077</v>
      </c>
      <c r="P3260" s="2">
        <v>1.7</v>
      </c>
    </row>
    <row r="3261" spans="1:16" ht="15.75" customHeight="1" x14ac:dyDescent="0.25">
      <c r="A3261" s="2" t="s">
        <v>106</v>
      </c>
      <c r="B3261" s="2" t="s">
        <v>102</v>
      </c>
      <c r="C3261" s="2" t="s">
        <v>103</v>
      </c>
      <c r="D3261" s="2" t="s">
        <v>55</v>
      </c>
      <c r="E3261" s="2" t="s">
        <v>57</v>
      </c>
      <c r="F3261" s="2" t="s">
        <v>32</v>
      </c>
      <c r="G3261" s="2" t="s">
        <v>174</v>
      </c>
      <c r="H3261" s="2" t="s">
        <v>61</v>
      </c>
      <c r="I3261" s="2">
        <v>61</v>
      </c>
      <c r="J3261" s="2">
        <v>0.79245283018867929</v>
      </c>
      <c r="K3261" s="2">
        <v>0.76829268292682928</v>
      </c>
      <c r="L3261" s="2">
        <v>0.81818181818181823</v>
      </c>
      <c r="M3261" s="2" t="s">
        <v>74</v>
      </c>
      <c r="N3261" s="2" t="s">
        <v>7078</v>
      </c>
      <c r="O3261" s="2" t="s">
        <v>7079</v>
      </c>
      <c r="P3261" s="2">
        <v>2.1</v>
      </c>
    </row>
    <row r="3262" spans="1:16" ht="15.75" customHeight="1" x14ac:dyDescent="0.25">
      <c r="A3262" s="2" t="s">
        <v>106</v>
      </c>
      <c r="B3262" s="2" t="s">
        <v>102</v>
      </c>
      <c r="C3262" s="2" t="s">
        <v>103</v>
      </c>
      <c r="D3262" s="2" t="s">
        <v>55</v>
      </c>
      <c r="E3262" s="2" t="s">
        <v>179</v>
      </c>
      <c r="F3262" s="2" t="s">
        <v>12</v>
      </c>
      <c r="G3262" s="2" t="s">
        <v>180</v>
      </c>
      <c r="H3262" s="2" t="s">
        <v>182</v>
      </c>
      <c r="I3262" s="2">
        <v>42</v>
      </c>
      <c r="J3262" s="2">
        <v>0.77419354838709675</v>
      </c>
      <c r="K3262" s="2">
        <v>0.71641791044776115</v>
      </c>
      <c r="L3262" s="2">
        <v>0.84210526315789469</v>
      </c>
      <c r="M3262" s="2" t="s">
        <v>74</v>
      </c>
      <c r="N3262" s="2" t="s">
        <v>7080</v>
      </c>
      <c r="O3262" s="2" t="s">
        <v>7081</v>
      </c>
      <c r="P3262" s="2">
        <v>1.5</v>
      </c>
    </row>
    <row r="3263" spans="1:16" ht="15.75" customHeight="1" x14ac:dyDescent="0.25">
      <c r="A3263" s="2" t="s">
        <v>106</v>
      </c>
      <c r="B3263" s="2" t="s">
        <v>102</v>
      </c>
      <c r="C3263" s="2" t="s">
        <v>103</v>
      </c>
      <c r="D3263" s="2" t="s">
        <v>55</v>
      </c>
      <c r="E3263" s="2" t="s">
        <v>179</v>
      </c>
      <c r="F3263" s="2" t="s">
        <v>12</v>
      </c>
      <c r="G3263" s="2" t="s">
        <v>186</v>
      </c>
      <c r="H3263" s="2" t="s">
        <v>182</v>
      </c>
      <c r="I3263" s="2">
        <v>43</v>
      </c>
      <c r="J3263" s="2">
        <v>0.74777448071216612</v>
      </c>
      <c r="K3263" s="2">
        <v>0.75903614457831325</v>
      </c>
      <c r="L3263" s="2">
        <v>0.73684210526315785</v>
      </c>
      <c r="M3263" s="2" t="s">
        <v>74</v>
      </c>
      <c r="N3263" s="2" t="s">
        <v>7082</v>
      </c>
      <c r="O3263" s="2" t="s">
        <v>7083</v>
      </c>
      <c r="P3263" s="2">
        <v>1.5</v>
      </c>
    </row>
    <row r="3264" spans="1:16" ht="15.75" customHeight="1" x14ac:dyDescent="0.25">
      <c r="A3264" s="2" t="s">
        <v>106</v>
      </c>
      <c r="B3264" s="2" t="s">
        <v>102</v>
      </c>
      <c r="C3264" s="2" t="s">
        <v>103</v>
      </c>
      <c r="D3264" s="2" t="s">
        <v>55</v>
      </c>
      <c r="E3264" s="2" t="s">
        <v>179</v>
      </c>
      <c r="F3264" s="2" t="s">
        <v>12</v>
      </c>
      <c r="G3264" s="2" t="s">
        <v>192</v>
      </c>
      <c r="H3264" s="2" t="s">
        <v>182</v>
      </c>
      <c r="I3264" s="2">
        <v>44</v>
      </c>
      <c r="J3264" s="2">
        <v>0.78549848942598199</v>
      </c>
      <c r="K3264" s="2">
        <v>0.8125</v>
      </c>
      <c r="L3264" s="2">
        <v>0.76023391812865493</v>
      </c>
      <c r="M3264" s="2" t="s">
        <v>74</v>
      </c>
      <c r="N3264" s="2" t="s">
        <v>7084</v>
      </c>
      <c r="O3264" s="2" t="s">
        <v>7085</v>
      </c>
      <c r="P3264" s="2">
        <v>1.9</v>
      </c>
    </row>
    <row r="3265" spans="1:16" ht="15.75" customHeight="1" x14ac:dyDescent="0.25">
      <c r="A3265" s="2" t="s">
        <v>106</v>
      </c>
      <c r="B3265" s="2" t="s">
        <v>102</v>
      </c>
      <c r="C3265" s="2" t="s">
        <v>103</v>
      </c>
      <c r="D3265" s="2" t="s">
        <v>55</v>
      </c>
      <c r="E3265" s="2" t="s">
        <v>179</v>
      </c>
      <c r="F3265" s="2" t="s">
        <v>12</v>
      </c>
      <c r="G3265" s="2" t="s">
        <v>197</v>
      </c>
      <c r="H3265" s="2" t="s">
        <v>182</v>
      </c>
      <c r="I3265" s="2">
        <v>45</v>
      </c>
      <c r="J3265" s="2">
        <v>0.80434782608695654</v>
      </c>
      <c r="K3265" s="2">
        <v>0.75126903553299496</v>
      </c>
      <c r="L3265" s="2">
        <v>0.86549707602339176</v>
      </c>
      <c r="M3265" s="2" t="s">
        <v>74</v>
      </c>
      <c r="N3265" s="2" t="s">
        <v>7086</v>
      </c>
      <c r="O3265" s="2" t="s">
        <v>7087</v>
      </c>
      <c r="P3265" s="2">
        <v>1.5</v>
      </c>
    </row>
    <row r="3266" spans="1:16" ht="15.75" customHeight="1" x14ac:dyDescent="0.25">
      <c r="A3266" s="2" t="s">
        <v>106</v>
      </c>
      <c r="B3266" s="2" t="s">
        <v>102</v>
      </c>
      <c r="C3266" s="2" t="s">
        <v>103</v>
      </c>
      <c r="D3266" s="2" t="s">
        <v>55</v>
      </c>
      <c r="E3266" s="2" t="s">
        <v>179</v>
      </c>
      <c r="F3266" s="2" t="s">
        <v>12</v>
      </c>
      <c r="G3266" s="2" t="s">
        <v>202</v>
      </c>
      <c r="H3266" s="2" t="s">
        <v>182</v>
      </c>
      <c r="I3266" s="2">
        <v>46</v>
      </c>
      <c r="J3266" s="2">
        <v>0.79452054794520544</v>
      </c>
      <c r="K3266" s="2">
        <v>0.74742268041237114</v>
      </c>
      <c r="L3266" s="2">
        <v>0.84795321637426901</v>
      </c>
      <c r="M3266" s="2" t="s">
        <v>74</v>
      </c>
      <c r="N3266" s="2" t="s">
        <v>7088</v>
      </c>
      <c r="O3266" s="2" t="s">
        <v>7089</v>
      </c>
      <c r="P3266" s="2">
        <v>1.5</v>
      </c>
    </row>
    <row r="3267" spans="1:16" ht="15.75" customHeight="1" x14ac:dyDescent="0.25">
      <c r="A3267" s="2" t="s">
        <v>106</v>
      </c>
      <c r="B3267" s="2" t="s">
        <v>102</v>
      </c>
      <c r="C3267" s="2" t="s">
        <v>103</v>
      </c>
      <c r="D3267" s="2" t="s">
        <v>55</v>
      </c>
      <c r="E3267" s="2" t="s">
        <v>179</v>
      </c>
      <c r="F3267" s="2" t="s">
        <v>12</v>
      </c>
      <c r="G3267" s="2" t="s">
        <v>207</v>
      </c>
      <c r="H3267" s="2" t="s">
        <v>182</v>
      </c>
      <c r="I3267" s="2">
        <v>47</v>
      </c>
      <c r="J3267" s="2">
        <v>0.75595238095238082</v>
      </c>
      <c r="K3267" s="2">
        <v>0.76969696969696966</v>
      </c>
      <c r="L3267" s="2">
        <v>0.74269005847953218</v>
      </c>
      <c r="M3267" s="2" t="s">
        <v>74</v>
      </c>
      <c r="N3267" s="2" t="s">
        <v>7090</v>
      </c>
      <c r="O3267" s="2" t="s">
        <v>7091</v>
      </c>
      <c r="P3267" s="2">
        <v>1.9</v>
      </c>
    </row>
    <row r="3268" spans="1:16" ht="15.75" customHeight="1" x14ac:dyDescent="0.25">
      <c r="A3268" s="2" t="s">
        <v>106</v>
      </c>
      <c r="B3268" s="2" t="s">
        <v>102</v>
      </c>
      <c r="C3268" s="2" t="s">
        <v>103</v>
      </c>
      <c r="D3268" s="2" t="s">
        <v>55</v>
      </c>
      <c r="E3268" s="2" t="s">
        <v>179</v>
      </c>
      <c r="F3268" s="2" t="s">
        <v>12</v>
      </c>
      <c r="G3268" s="2" t="s">
        <v>212</v>
      </c>
      <c r="H3268" s="2" t="s">
        <v>182</v>
      </c>
      <c r="I3268" s="2">
        <v>48</v>
      </c>
      <c r="J3268" s="2">
        <v>0.75862068965517238</v>
      </c>
      <c r="K3268" s="2">
        <v>0.81756756756756754</v>
      </c>
      <c r="L3268" s="2">
        <v>0.70760233918128657</v>
      </c>
      <c r="M3268" s="2" t="s">
        <v>74</v>
      </c>
      <c r="N3268" s="2" t="s">
        <v>7092</v>
      </c>
      <c r="O3268" s="2" t="s">
        <v>7093</v>
      </c>
      <c r="P3268" s="2">
        <v>1.5</v>
      </c>
    </row>
    <row r="3269" spans="1:16" ht="15.75" customHeight="1" x14ac:dyDescent="0.25">
      <c r="A3269" s="2" t="s">
        <v>106</v>
      </c>
      <c r="B3269" s="2" t="s">
        <v>102</v>
      </c>
      <c r="C3269" s="2" t="s">
        <v>103</v>
      </c>
      <c r="D3269" s="2" t="s">
        <v>55</v>
      </c>
      <c r="E3269" s="2" t="s">
        <v>179</v>
      </c>
      <c r="F3269" s="2" t="s">
        <v>12</v>
      </c>
      <c r="G3269" s="2" t="s">
        <v>217</v>
      </c>
      <c r="H3269" s="2" t="s">
        <v>182</v>
      </c>
      <c r="I3269" s="2">
        <v>49</v>
      </c>
      <c r="J3269" s="2">
        <v>0.79347826086956508</v>
      </c>
      <c r="K3269" s="2">
        <v>0.74111675126903553</v>
      </c>
      <c r="L3269" s="2">
        <v>0.85380116959064323</v>
      </c>
      <c r="M3269" s="2" t="s">
        <v>74</v>
      </c>
      <c r="N3269" s="2" t="s">
        <v>7094</v>
      </c>
      <c r="O3269" s="2" t="s">
        <v>7095</v>
      </c>
      <c r="P3269" s="2">
        <v>1.5</v>
      </c>
    </row>
    <row r="3270" spans="1:16" ht="15.75" customHeight="1" x14ac:dyDescent="0.25">
      <c r="A3270" s="2" t="s">
        <v>106</v>
      </c>
      <c r="B3270" s="2" t="s">
        <v>102</v>
      </c>
      <c r="C3270" s="2" t="s">
        <v>103</v>
      </c>
      <c r="D3270" s="2" t="s">
        <v>55</v>
      </c>
      <c r="E3270" s="2" t="s">
        <v>179</v>
      </c>
      <c r="F3270" s="2" t="s">
        <v>12</v>
      </c>
      <c r="G3270" s="2" t="s">
        <v>222</v>
      </c>
      <c r="H3270" s="2" t="s">
        <v>182</v>
      </c>
      <c r="I3270" s="2">
        <v>50</v>
      </c>
      <c r="J3270" s="2">
        <v>0.78048780487804881</v>
      </c>
      <c r="K3270" s="2">
        <v>0.72727272727272729</v>
      </c>
      <c r="L3270" s="2">
        <v>0.84210526315789469</v>
      </c>
      <c r="M3270" s="2" t="s">
        <v>74</v>
      </c>
      <c r="N3270" s="2" t="s">
        <v>7096</v>
      </c>
      <c r="O3270" s="2" t="s">
        <v>7097</v>
      </c>
      <c r="P3270" s="2">
        <v>1.9</v>
      </c>
    </row>
    <row r="3271" spans="1:16" ht="15.75" customHeight="1" x14ac:dyDescent="0.25">
      <c r="A3271" s="2" t="s">
        <v>106</v>
      </c>
      <c r="B3271" s="2" t="s">
        <v>102</v>
      </c>
      <c r="C3271" s="2" t="s">
        <v>103</v>
      </c>
      <c r="D3271" s="2" t="s">
        <v>55</v>
      </c>
      <c r="E3271" s="2" t="s">
        <v>179</v>
      </c>
      <c r="F3271" s="2" t="s">
        <v>12</v>
      </c>
      <c r="G3271" s="2" t="s">
        <v>227</v>
      </c>
      <c r="H3271" s="2" t="s">
        <v>182</v>
      </c>
      <c r="I3271" s="2">
        <v>51</v>
      </c>
      <c r="J3271" s="2">
        <v>0.79234972677595628</v>
      </c>
      <c r="K3271" s="2">
        <v>0.74358974358974361</v>
      </c>
      <c r="L3271" s="2">
        <v>0.84795321637426901</v>
      </c>
      <c r="M3271" s="2" t="s">
        <v>74</v>
      </c>
      <c r="N3271" s="2" t="s">
        <v>7098</v>
      </c>
      <c r="O3271" s="2" t="s">
        <v>7099</v>
      </c>
      <c r="P3271" s="2">
        <v>1.5</v>
      </c>
    </row>
    <row r="3272" spans="1:16" ht="15.75" customHeight="1" x14ac:dyDescent="0.25">
      <c r="A3272" s="2" t="s">
        <v>106</v>
      </c>
      <c r="B3272" s="2" t="s">
        <v>102</v>
      </c>
      <c r="C3272" s="2" t="s">
        <v>103</v>
      </c>
      <c r="D3272" s="2" t="s">
        <v>55</v>
      </c>
      <c r="E3272" s="2" t="s">
        <v>179</v>
      </c>
      <c r="F3272" s="2" t="s">
        <v>12</v>
      </c>
      <c r="G3272" s="2" t="s">
        <v>232</v>
      </c>
      <c r="H3272" s="2" t="s">
        <v>182</v>
      </c>
      <c r="I3272" s="2">
        <v>52</v>
      </c>
      <c r="J3272" s="2">
        <v>0.79019073569482279</v>
      </c>
      <c r="K3272" s="2">
        <v>0.73979591836734693</v>
      </c>
      <c r="L3272" s="2">
        <v>0.84795321637426901</v>
      </c>
      <c r="M3272" s="2" t="s">
        <v>74</v>
      </c>
      <c r="N3272" s="2" t="s">
        <v>7100</v>
      </c>
      <c r="O3272" s="2" t="s">
        <v>7101</v>
      </c>
      <c r="P3272" s="2">
        <v>1.5</v>
      </c>
    </row>
    <row r="3273" spans="1:16" ht="15.75" customHeight="1" x14ac:dyDescent="0.25">
      <c r="A3273" s="2" t="s">
        <v>106</v>
      </c>
      <c r="B3273" s="2" t="s">
        <v>102</v>
      </c>
      <c r="C3273" s="2" t="s">
        <v>103</v>
      </c>
      <c r="D3273" s="2" t="s">
        <v>55</v>
      </c>
      <c r="E3273" s="2" t="s">
        <v>179</v>
      </c>
      <c r="F3273" s="2" t="s">
        <v>12</v>
      </c>
      <c r="G3273" s="2" t="s">
        <v>237</v>
      </c>
      <c r="H3273" s="2" t="s">
        <v>182</v>
      </c>
      <c r="I3273" s="2">
        <v>53</v>
      </c>
      <c r="J3273" s="2">
        <v>0.76964769647696474</v>
      </c>
      <c r="K3273" s="2">
        <v>0.71717171717171713</v>
      </c>
      <c r="L3273" s="2">
        <v>0.83040935672514615</v>
      </c>
      <c r="M3273" s="2" t="s">
        <v>74</v>
      </c>
      <c r="N3273" s="2" t="s">
        <v>7102</v>
      </c>
      <c r="O3273" s="2" t="s">
        <v>7103</v>
      </c>
      <c r="P3273" s="2">
        <v>1.5</v>
      </c>
    </row>
    <row r="3274" spans="1:16" ht="15.75" customHeight="1" x14ac:dyDescent="0.25">
      <c r="A3274" s="2" t="s">
        <v>106</v>
      </c>
      <c r="B3274" s="2" t="s">
        <v>102</v>
      </c>
      <c r="C3274" s="2" t="s">
        <v>103</v>
      </c>
      <c r="D3274" s="2" t="s">
        <v>55</v>
      </c>
      <c r="E3274" s="2" t="s">
        <v>179</v>
      </c>
      <c r="F3274" s="2" t="s">
        <v>12</v>
      </c>
      <c r="G3274" s="2" t="s">
        <v>242</v>
      </c>
      <c r="H3274" s="2" t="s">
        <v>182</v>
      </c>
      <c r="I3274" s="2">
        <v>54</v>
      </c>
      <c r="J3274" s="2">
        <v>0.79670329670329665</v>
      </c>
      <c r="K3274" s="2">
        <v>0.75129533678756477</v>
      </c>
      <c r="L3274" s="2">
        <v>0.84795321637426901</v>
      </c>
      <c r="M3274" s="2" t="s">
        <v>74</v>
      </c>
      <c r="N3274" s="2" t="s">
        <v>7104</v>
      </c>
      <c r="O3274" s="2" t="s">
        <v>7105</v>
      </c>
      <c r="P3274" s="2">
        <v>1.9</v>
      </c>
    </row>
    <row r="3275" spans="1:16" ht="15.75" customHeight="1" x14ac:dyDescent="0.25">
      <c r="A3275" s="2" t="s">
        <v>106</v>
      </c>
      <c r="B3275" s="2" t="s">
        <v>102</v>
      </c>
      <c r="C3275" s="2" t="s">
        <v>103</v>
      </c>
      <c r="D3275" s="2" t="s">
        <v>55</v>
      </c>
      <c r="E3275" s="2" t="s">
        <v>179</v>
      </c>
      <c r="F3275" s="2" t="s">
        <v>12</v>
      </c>
      <c r="G3275" s="2" t="s">
        <v>247</v>
      </c>
      <c r="H3275" s="2" t="s">
        <v>182</v>
      </c>
      <c r="I3275" s="2">
        <v>55</v>
      </c>
      <c r="J3275" s="2">
        <v>0.7751479289940828</v>
      </c>
      <c r="K3275" s="2">
        <v>0.78443113772455086</v>
      </c>
      <c r="L3275" s="2">
        <v>0.76608187134502925</v>
      </c>
      <c r="M3275" s="2" t="s">
        <v>74</v>
      </c>
      <c r="N3275" s="2" t="s">
        <v>7106</v>
      </c>
      <c r="O3275" s="2" t="s">
        <v>7107</v>
      </c>
      <c r="P3275" s="2">
        <v>1.5</v>
      </c>
    </row>
    <row r="3276" spans="1:16" ht="15.75" customHeight="1" x14ac:dyDescent="0.25">
      <c r="A3276" s="2" t="s">
        <v>106</v>
      </c>
      <c r="B3276" s="2" t="s">
        <v>102</v>
      </c>
      <c r="C3276" s="2" t="s">
        <v>103</v>
      </c>
      <c r="D3276" s="2" t="s">
        <v>55</v>
      </c>
      <c r="E3276" s="2" t="s">
        <v>179</v>
      </c>
      <c r="F3276" s="2" t="s">
        <v>12</v>
      </c>
      <c r="G3276" s="2" t="s">
        <v>252</v>
      </c>
      <c r="H3276" s="2" t="s">
        <v>182</v>
      </c>
      <c r="I3276" s="2">
        <v>56</v>
      </c>
      <c r="J3276" s="2">
        <v>0.79889807162534432</v>
      </c>
      <c r="K3276" s="2">
        <v>0.75520833333333337</v>
      </c>
      <c r="L3276" s="2">
        <v>0.84795321637426901</v>
      </c>
      <c r="M3276" s="2" t="s">
        <v>74</v>
      </c>
      <c r="N3276" s="2" t="s">
        <v>7108</v>
      </c>
      <c r="O3276" s="2" t="s">
        <v>7109</v>
      </c>
      <c r="P3276" s="2">
        <v>1.5</v>
      </c>
    </row>
    <row r="3277" spans="1:16" ht="15.75" customHeight="1" x14ac:dyDescent="0.25">
      <c r="A3277" s="2" t="s">
        <v>106</v>
      </c>
      <c r="B3277" s="2" t="s">
        <v>102</v>
      </c>
      <c r="C3277" s="2" t="s">
        <v>103</v>
      </c>
      <c r="D3277" s="2" t="s">
        <v>55</v>
      </c>
      <c r="E3277" s="2" t="s">
        <v>179</v>
      </c>
      <c r="F3277" s="2" t="s">
        <v>12</v>
      </c>
      <c r="G3277" s="2" t="s">
        <v>257</v>
      </c>
      <c r="H3277" s="2" t="s">
        <v>182</v>
      </c>
      <c r="I3277" s="2">
        <v>57</v>
      </c>
      <c r="J3277" s="2">
        <v>0.75925925925925919</v>
      </c>
      <c r="K3277" s="2">
        <v>0.80392156862745101</v>
      </c>
      <c r="L3277" s="2">
        <v>0.7192982456140351</v>
      </c>
      <c r="M3277" s="2" t="s">
        <v>74</v>
      </c>
      <c r="N3277" s="2" t="s">
        <v>7110</v>
      </c>
      <c r="O3277" s="2" t="s">
        <v>7111</v>
      </c>
      <c r="P3277" s="2">
        <v>1.9</v>
      </c>
    </row>
    <row r="3278" spans="1:16" ht="15.75" customHeight="1" x14ac:dyDescent="0.25">
      <c r="A3278" s="2" t="s">
        <v>106</v>
      </c>
      <c r="B3278" s="2" t="s">
        <v>102</v>
      </c>
      <c r="C3278" s="2" t="s">
        <v>103</v>
      </c>
      <c r="D3278" s="2" t="s">
        <v>55</v>
      </c>
      <c r="E3278" s="2" t="s">
        <v>179</v>
      </c>
      <c r="F3278" s="2" t="s">
        <v>12</v>
      </c>
      <c r="G3278" s="2" t="s">
        <v>262</v>
      </c>
      <c r="H3278" s="2" t="s">
        <v>182</v>
      </c>
      <c r="I3278" s="2">
        <v>58</v>
      </c>
      <c r="J3278" s="2">
        <v>0.79120879120879117</v>
      </c>
      <c r="K3278" s="2">
        <v>0.74611398963730569</v>
      </c>
      <c r="L3278" s="2">
        <v>0.84210526315789469</v>
      </c>
      <c r="M3278" s="2" t="s">
        <v>74</v>
      </c>
      <c r="N3278" s="2" t="s">
        <v>7112</v>
      </c>
      <c r="O3278" s="2" t="s">
        <v>7113</v>
      </c>
      <c r="P3278" s="2">
        <v>1.5</v>
      </c>
    </row>
    <row r="3279" spans="1:16" ht="15.75" customHeight="1" x14ac:dyDescent="0.25">
      <c r="A3279" s="2" t="s">
        <v>106</v>
      </c>
      <c r="B3279" s="2" t="s">
        <v>102</v>
      </c>
      <c r="C3279" s="2" t="s">
        <v>103</v>
      </c>
      <c r="D3279" s="2" t="s">
        <v>55</v>
      </c>
      <c r="E3279" s="2" t="s">
        <v>179</v>
      </c>
      <c r="F3279" s="2" t="s">
        <v>12</v>
      </c>
      <c r="G3279" s="2" t="s">
        <v>267</v>
      </c>
      <c r="H3279" s="2" t="s">
        <v>182</v>
      </c>
      <c r="I3279" s="2">
        <v>59</v>
      </c>
      <c r="J3279" s="2">
        <v>0.78167115902964968</v>
      </c>
      <c r="K3279" s="2">
        <v>0.72499999999999998</v>
      </c>
      <c r="L3279" s="2">
        <v>0.84795321637426901</v>
      </c>
      <c r="M3279" s="2" t="s">
        <v>74</v>
      </c>
      <c r="N3279" s="2" t="s">
        <v>7114</v>
      </c>
      <c r="O3279" s="2" t="s">
        <v>7115</v>
      </c>
      <c r="P3279" s="2">
        <v>1.9</v>
      </c>
    </row>
    <row r="3280" spans="1:16" ht="15.75" customHeight="1" x14ac:dyDescent="0.25">
      <c r="A3280" s="2" t="s">
        <v>106</v>
      </c>
      <c r="B3280" s="2" t="s">
        <v>102</v>
      </c>
      <c r="C3280" s="2" t="s">
        <v>103</v>
      </c>
      <c r="D3280" s="2" t="s">
        <v>55</v>
      </c>
      <c r="E3280" s="2" t="s">
        <v>179</v>
      </c>
      <c r="F3280" s="2" t="s">
        <v>12</v>
      </c>
      <c r="G3280" s="2" t="s">
        <v>272</v>
      </c>
      <c r="H3280" s="2" t="s">
        <v>182</v>
      </c>
      <c r="I3280" s="2">
        <v>60</v>
      </c>
      <c r="J3280" s="2">
        <v>0.79132791327913277</v>
      </c>
      <c r="K3280" s="2">
        <v>0.73737373737373735</v>
      </c>
      <c r="L3280" s="2">
        <v>0.85380116959064323</v>
      </c>
      <c r="M3280" s="2" t="s">
        <v>74</v>
      </c>
      <c r="N3280" s="2" t="s">
        <v>7116</v>
      </c>
      <c r="O3280" s="2" t="s">
        <v>7117</v>
      </c>
      <c r="P3280" s="2">
        <v>1.5</v>
      </c>
    </row>
    <row r="3281" spans="1:16" ht="15.75" customHeight="1" x14ac:dyDescent="0.25">
      <c r="A3281" s="2" t="s">
        <v>106</v>
      </c>
      <c r="B3281" s="2" t="s">
        <v>102</v>
      </c>
      <c r="C3281" s="2" t="s">
        <v>103</v>
      </c>
      <c r="D3281" s="2" t="s">
        <v>55</v>
      </c>
      <c r="E3281" s="2" t="s">
        <v>179</v>
      </c>
      <c r="F3281" s="2" t="s">
        <v>12</v>
      </c>
      <c r="G3281" s="2" t="s">
        <v>277</v>
      </c>
      <c r="H3281" s="2" t="s">
        <v>182</v>
      </c>
      <c r="I3281" s="2">
        <v>61</v>
      </c>
      <c r="J3281" s="2">
        <v>0.78590785907859084</v>
      </c>
      <c r="K3281" s="2">
        <v>0.73232323232323238</v>
      </c>
      <c r="L3281" s="2">
        <v>0.84795321637426901</v>
      </c>
      <c r="M3281" s="2" t="s">
        <v>74</v>
      </c>
      <c r="N3281" s="2" t="s">
        <v>7118</v>
      </c>
      <c r="O3281" s="2" t="s">
        <v>7119</v>
      </c>
      <c r="P3281" s="2">
        <v>1.5</v>
      </c>
    </row>
    <row r="3282" spans="1:16" ht="15.75" customHeight="1" x14ac:dyDescent="0.25">
      <c r="A3282" s="2" t="s">
        <v>106</v>
      </c>
      <c r="B3282" s="2" t="s">
        <v>102</v>
      </c>
      <c r="C3282" s="2" t="s">
        <v>103</v>
      </c>
      <c r="D3282" s="2" t="s">
        <v>55</v>
      </c>
      <c r="E3282" s="2" t="s">
        <v>282</v>
      </c>
      <c r="F3282" s="2" t="s">
        <v>26</v>
      </c>
      <c r="G3282" s="2" t="s">
        <v>283</v>
      </c>
      <c r="H3282" s="2" t="s">
        <v>285</v>
      </c>
      <c r="I3282" s="2">
        <v>42</v>
      </c>
      <c r="J3282" s="2">
        <v>0.77824267782426781</v>
      </c>
      <c r="K3282" s="2">
        <v>0.73809523809523814</v>
      </c>
      <c r="L3282" s="2">
        <v>0.82300884955752207</v>
      </c>
      <c r="M3282" s="2" t="s">
        <v>74</v>
      </c>
      <c r="N3282" s="2" t="s">
        <v>7120</v>
      </c>
      <c r="O3282" s="2" t="s">
        <v>7121</v>
      </c>
      <c r="P3282" s="2">
        <v>2</v>
      </c>
    </row>
    <row r="3283" spans="1:16" ht="15.75" customHeight="1" x14ac:dyDescent="0.25">
      <c r="A3283" s="2" t="s">
        <v>106</v>
      </c>
      <c r="B3283" s="2" t="s">
        <v>102</v>
      </c>
      <c r="C3283" s="2" t="s">
        <v>103</v>
      </c>
      <c r="D3283" s="2" t="s">
        <v>55</v>
      </c>
      <c r="E3283" s="2" t="s">
        <v>282</v>
      </c>
      <c r="F3283" s="2" t="s">
        <v>26</v>
      </c>
      <c r="G3283" s="2" t="s">
        <v>289</v>
      </c>
      <c r="H3283" s="2" t="s">
        <v>285</v>
      </c>
      <c r="I3283" s="2">
        <v>43</v>
      </c>
      <c r="J3283" s="2">
        <v>0.76729559748427678</v>
      </c>
      <c r="K3283" s="2">
        <v>0.72908366533864544</v>
      </c>
      <c r="L3283" s="2">
        <v>0.80973451327433632</v>
      </c>
      <c r="M3283" s="2" t="s">
        <v>74</v>
      </c>
      <c r="N3283" s="2" t="s">
        <v>7122</v>
      </c>
      <c r="O3283" s="2" t="s">
        <v>7123</v>
      </c>
      <c r="P3283" s="2">
        <v>1.6</v>
      </c>
    </row>
    <row r="3284" spans="1:16" ht="15.75" customHeight="1" x14ac:dyDescent="0.25">
      <c r="A3284" s="2" t="s">
        <v>106</v>
      </c>
      <c r="B3284" s="2" t="s">
        <v>102</v>
      </c>
      <c r="C3284" s="2" t="s">
        <v>103</v>
      </c>
      <c r="D3284" s="2" t="s">
        <v>55</v>
      </c>
      <c r="E3284" s="2" t="s">
        <v>282</v>
      </c>
      <c r="F3284" s="2" t="s">
        <v>26</v>
      </c>
      <c r="G3284" s="2" t="s">
        <v>294</v>
      </c>
      <c r="H3284" s="2" t="s">
        <v>285</v>
      </c>
      <c r="I3284" s="2">
        <v>44</v>
      </c>
      <c r="J3284" s="2">
        <v>0.7724425887265135</v>
      </c>
      <c r="K3284" s="2">
        <v>0.73122529644268774</v>
      </c>
      <c r="L3284" s="2">
        <v>0.81858407079646023</v>
      </c>
      <c r="M3284" s="2" t="s">
        <v>74</v>
      </c>
      <c r="N3284" s="2" t="s">
        <v>7124</v>
      </c>
      <c r="O3284" s="2" t="s">
        <v>7125</v>
      </c>
      <c r="P3284" s="2">
        <v>2</v>
      </c>
    </row>
    <row r="3285" spans="1:16" ht="15.75" customHeight="1" x14ac:dyDescent="0.25">
      <c r="A3285" s="2" t="s">
        <v>106</v>
      </c>
      <c r="B3285" s="2" t="s">
        <v>102</v>
      </c>
      <c r="C3285" s="2" t="s">
        <v>103</v>
      </c>
      <c r="D3285" s="2" t="s">
        <v>55</v>
      </c>
      <c r="E3285" s="2" t="s">
        <v>282</v>
      </c>
      <c r="F3285" s="2" t="s">
        <v>26</v>
      </c>
      <c r="G3285" s="2" t="s">
        <v>299</v>
      </c>
      <c r="H3285" s="2" t="s">
        <v>285</v>
      </c>
      <c r="I3285" s="2">
        <v>45</v>
      </c>
      <c r="J3285" s="2">
        <v>0.7695560253699788</v>
      </c>
      <c r="K3285" s="2">
        <v>0.73684210526315785</v>
      </c>
      <c r="L3285" s="2">
        <v>0.80530973451327437</v>
      </c>
      <c r="M3285" s="2" t="s">
        <v>74</v>
      </c>
      <c r="N3285" s="2" t="s">
        <v>7126</v>
      </c>
      <c r="O3285" s="2" t="s">
        <v>7127</v>
      </c>
      <c r="P3285" s="2">
        <v>1.6</v>
      </c>
    </row>
    <row r="3286" spans="1:16" ht="15.75" customHeight="1" x14ac:dyDescent="0.25">
      <c r="A3286" s="2" t="s">
        <v>106</v>
      </c>
      <c r="B3286" s="2" t="s">
        <v>102</v>
      </c>
      <c r="C3286" s="2" t="s">
        <v>103</v>
      </c>
      <c r="D3286" s="2" t="s">
        <v>55</v>
      </c>
      <c r="E3286" s="2" t="s">
        <v>282</v>
      </c>
      <c r="F3286" s="2" t="s">
        <v>26</v>
      </c>
      <c r="G3286" s="2" t="s">
        <v>304</v>
      </c>
      <c r="H3286" s="2" t="s">
        <v>285</v>
      </c>
      <c r="I3286" s="2">
        <v>46</v>
      </c>
      <c r="J3286" s="2">
        <v>0.72727272727272718</v>
      </c>
      <c r="K3286" s="2">
        <v>0.76847290640394084</v>
      </c>
      <c r="L3286" s="2">
        <v>0.69026548672566368</v>
      </c>
      <c r="M3286" s="2" t="s">
        <v>74</v>
      </c>
      <c r="N3286" s="2" t="s">
        <v>7128</v>
      </c>
      <c r="O3286" s="2" t="s">
        <v>7129</v>
      </c>
      <c r="P3286" s="2">
        <v>1.6</v>
      </c>
    </row>
    <row r="3287" spans="1:16" ht="15.75" customHeight="1" x14ac:dyDescent="0.25">
      <c r="A3287" s="2" t="s">
        <v>106</v>
      </c>
      <c r="B3287" s="2" t="s">
        <v>102</v>
      </c>
      <c r="C3287" s="2" t="s">
        <v>103</v>
      </c>
      <c r="D3287" s="2" t="s">
        <v>55</v>
      </c>
      <c r="E3287" s="2" t="s">
        <v>282</v>
      </c>
      <c r="F3287" s="2" t="s">
        <v>26</v>
      </c>
      <c r="G3287" s="2" t="s">
        <v>309</v>
      </c>
      <c r="H3287" s="2" t="s">
        <v>285</v>
      </c>
      <c r="I3287" s="2">
        <v>47</v>
      </c>
      <c r="J3287" s="2">
        <v>0.75991649269311057</v>
      </c>
      <c r="K3287" s="2">
        <v>0.71936758893280628</v>
      </c>
      <c r="L3287" s="2">
        <v>0.80530973451327437</v>
      </c>
      <c r="M3287" s="2" t="s">
        <v>74</v>
      </c>
      <c r="N3287" s="2" t="s">
        <v>7130</v>
      </c>
      <c r="O3287" s="2" t="s">
        <v>7131</v>
      </c>
      <c r="P3287" s="2">
        <v>2</v>
      </c>
    </row>
    <row r="3288" spans="1:16" ht="15.75" customHeight="1" x14ac:dyDescent="0.25">
      <c r="A3288" s="2" t="s">
        <v>106</v>
      </c>
      <c r="B3288" s="2" t="s">
        <v>102</v>
      </c>
      <c r="C3288" s="2" t="s">
        <v>103</v>
      </c>
      <c r="D3288" s="2" t="s">
        <v>55</v>
      </c>
      <c r="E3288" s="2" t="s">
        <v>282</v>
      </c>
      <c r="F3288" s="2" t="s">
        <v>26</v>
      </c>
      <c r="G3288" s="2" t="s">
        <v>314</v>
      </c>
      <c r="H3288" s="2" t="s">
        <v>285</v>
      </c>
      <c r="I3288" s="2">
        <v>48</v>
      </c>
      <c r="J3288" s="2">
        <v>0.75991649269311057</v>
      </c>
      <c r="K3288" s="2">
        <v>0.71936758893280628</v>
      </c>
      <c r="L3288" s="2">
        <v>0.80530973451327437</v>
      </c>
      <c r="M3288" s="2" t="s">
        <v>74</v>
      </c>
      <c r="N3288" s="2" t="s">
        <v>7132</v>
      </c>
      <c r="O3288" s="2" t="s">
        <v>7133</v>
      </c>
      <c r="P3288" s="2">
        <v>1.6</v>
      </c>
    </row>
    <row r="3289" spans="1:16" ht="15.75" customHeight="1" x14ac:dyDescent="0.25">
      <c r="A3289" s="2" t="s">
        <v>106</v>
      </c>
      <c r="B3289" s="2" t="s">
        <v>102</v>
      </c>
      <c r="C3289" s="2" t="s">
        <v>103</v>
      </c>
      <c r="D3289" s="2" t="s">
        <v>55</v>
      </c>
      <c r="E3289" s="2" t="s">
        <v>282</v>
      </c>
      <c r="F3289" s="2" t="s">
        <v>26</v>
      </c>
      <c r="G3289" s="2" t="s">
        <v>319</v>
      </c>
      <c r="H3289" s="2" t="s">
        <v>285</v>
      </c>
      <c r="I3289" s="2">
        <v>49</v>
      </c>
      <c r="J3289" s="2">
        <v>0.77987421383647793</v>
      </c>
      <c r="K3289" s="2">
        <v>0.74103585657370519</v>
      </c>
      <c r="L3289" s="2">
        <v>0.82300884955752207</v>
      </c>
      <c r="M3289" s="2" t="s">
        <v>74</v>
      </c>
      <c r="N3289" s="2" t="s">
        <v>7134</v>
      </c>
      <c r="O3289" s="2" t="s">
        <v>7135</v>
      </c>
      <c r="P3289" s="2">
        <v>1.6</v>
      </c>
    </row>
    <row r="3290" spans="1:16" ht="15.75" customHeight="1" x14ac:dyDescent="0.25">
      <c r="A3290" s="2" t="s">
        <v>106</v>
      </c>
      <c r="B3290" s="2" t="s">
        <v>102</v>
      </c>
      <c r="C3290" s="2" t="s">
        <v>103</v>
      </c>
      <c r="D3290" s="2" t="s">
        <v>55</v>
      </c>
      <c r="E3290" s="2" t="s">
        <v>282</v>
      </c>
      <c r="F3290" s="2" t="s">
        <v>26</v>
      </c>
      <c r="G3290" s="2" t="s">
        <v>324</v>
      </c>
      <c r="H3290" s="2" t="s">
        <v>285</v>
      </c>
      <c r="I3290" s="2">
        <v>50</v>
      </c>
      <c r="J3290" s="2">
        <v>0.77215189873417722</v>
      </c>
      <c r="K3290" s="2">
        <v>0.73790322580645162</v>
      </c>
      <c r="L3290" s="2">
        <v>0.80973451327433632</v>
      </c>
      <c r="M3290" s="2" t="s">
        <v>74</v>
      </c>
      <c r="N3290" s="2" t="s">
        <v>7136</v>
      </c>
      <c r="O3290" s="2" t="s">
        <v>7137</v>
      </c>
      <c r="P3290" s="2">
        <v>2</v>
      </c>
    </row>
    <row r="3291" spans="1:16" ht="15.75" customHeight="1" x14ac:dyDescent="0.25">
      <c r="A3291" s="2" t="s">
        <v>106</v>
      </c>
      <c r="B3291" s="2" t="s">
        <v>102</v>
      </c>
      <c r="C3291" s="2" t="s">
        <v>103</v>
      </c>
      <c r="D3291" s="2" t="s">
        <v>55</v>
      </c>
      <c r="E3291" s="2" t="s">
        <v>282</v>
      </c>
      <c r="F3291" s="2" t="s">
        <v>26</v>
      </c>
      <c r="G3291" s="2" t="s">
        <v>329</v>
      </c>
      <c r="H3291" s="2" t="s">
        <v>285</v>
      </c>
      <c r="I3291" s="2">
        <v>51</v>
      </c>
      <c r="J3291" s="2">
        <v>0.76729559748427678</v>
      </c>
      <c r="K3291" s="2">
        <v>0.72908366533864544</v>
      </c>
      <c r="L3291" s="2">
        <v>0.80973451327433632</v>
      </c>
      <c r="M3291" s="2" t="s">
        <v>74</v>
      </c>
      <c r="N3291" s="2" t="s">
        <v>7138</v>
      </c>
      <c r="O3291" s="2" t="s">
        <v>7139</v>
      </c>
      <c r="P3291" s="2">
        <v>1.6</v>
      </c>
    </row>
    <row r="3292" spans="1:16" ht="15.75" customHeight="1" x14ac:dyDescent="0.25">
      <c r="A3292" s="2" t="s">
        <v>106</v>
      </c>
      <c r="B3292" s="2" t="s">
        <v>102</v>
      </c>
      <c r="C3292" s="2" t="s">
        <v>103</v>
      </c>
      <c r="D3292" s="2" t="s">
        <v>55</v>
      </c>
      <c r="E3292" s="2" t="s">
        <v>282</v>
      </c>
      <c r="F3292" s="2" t="s">
        <v>26</v>
      </c>
      <c r="G3292" s="2" t="s">
        <v>334</v>
      </c>
      <c r="H3292" s="2" t="s">
        <v>285</v>
      </c>
      <c r="I3292" s="2">
        <v>52</v>
      </c>
      <c r="J3292" s="2">
        <v>0.72350230414746541</v>
      </c>
      <c r="K3292" s="2">
        <v>0.75480769230769229</v>
      </c>
      <c r="L3292" s="2">
        <v>0.69469026548672563</v>
      </c>
      <c r="M3292" s="2" t="s">
        <v>74</v>
      </c>
      <c r="N3292" s="2" t="s">
        <v>7140</v>
      </c>
      <c r="O3292" s="2" t="s">
        <v>7141</v>
      </c>
      <c r="P3292" s="2">
        <v>1.6</v>
      </c>
    </row>
    <row r="3293" spans="1:16" ht="15.75" customHeight="1" x14ac:dyDescent="0.25">
      <c r="A3293" s="2" t="s">
        <v>106</v>
      </c>
      <c r="B3293" s="2" t="s">
        <v>102</v>
      </c>
      <c r="C3293" s="2" t="s">
        <v>103</v>
      </c>
      <c r="D3293" s="2" t="s">
        <v>55</v>
      </c>
      <c r="E3293" s="2" t="s">
        <v>282</v>
      </c>
      <c r="F3293" s="2" t="s">
        <v>26</v>
      </c>
      <c r="G3293" s="2" t="s">
        <v>339</v>
      </c>
      <c r="H3293" s="2" t="s">
        <v>285</v>
      </c>
      <c r="I3293" s="2">
        <v>53</v>
      </c>
      <c r="J3293" s="2">
        <v>0.70997679814385162</v>
      </c>
      <c r="K3293" s="2">
        <v>0.74634146341463414</v>
      </c>
      <c r="L3293" s="2">
        <v>0.67699115044247793</v>
      </c>
      <c r="M3293" s="2" t="s">
        <v>74</v>
      </c>
      <c r="N3293" s="2" t="s">
        <v>7142</v>
      </c>
      <c r="O3293" s="2" t="s">
        <v>7143</v>
      </c>
      <c r="P3293" s="2">
        <v>2</v>
      </c>
    </row>
    <row r="3294" spans="1:16" ht="15.75" customHeight="1" x14ac:dyDescent="0.25">
      <c r="A3294" s="2" t="s">
        <v>106</v>
      </c>
      <c r="B3294" s="2" t="s">
        <v>102</v>
      </c>
      <c r="C3294" s="2" t="s">
        <v>103</v>
      </c>
      <c r="D3294" s="2" t="s">
        <v>55</v>
      </c>
      <c r="E3294" s="2" t="s">
        <v>282</v>
      </c>
      <c r="F3294" s="2" t="s">
        <v>26</v>
      </c>
      <c r="G3294" s="2" t="s">
        <v>344</v>
      </c>
      <c r="H3294" s="2" t="s">
        <v>285</v>
      </c>
      <c r="I3294" s="2">
        <v>54</v>
      </c>
      <c r="J3294" s="2">
        <v>0.76826722338204589</v>
      </c>
      <c r="K3294" s="2">
        <v>0.72727272727272729</v>
      </c>
      <c r="L3294" s="2">
        <v>0.81415929203539827</v>
      </c>
      <c r="M3294" s="2" t="s">
        <v>74</v>
      </c>
      <c r="N3294" s="2" t="s">
        <v>7144</v>
      </c>
      <c r="O3294" s="2" t="s">
        <v>7145</v>
      </c>
      <c r="P3294" s="2">
        <v>1.6</v>
      </c>
    </row>
    <row r="3295" spans="1:16" ht="15.75" customHeight="1" x14ac:dyDescent="0.25">
      <c r="A3295" s="2" t="s">
        <v>106</v>
      </c>
      <c r="B3295" s="2" t="s">
        <v>102</v>
      </c>
      <c r="C3295" s="2" t="s">
        <v>103</v>
      </c>
      <c r="D3295" s="2" t="s">
        <v>55</v>
      </c>
      <c r="E3295" s="2" t="s">
        <v>282</v>
      </c>
      <c r="F3295" s="2" t="s">
        <v>26</v>
      </c>
      <c r="G3295" s="2" t="s">
        <v>351</v>
      </c>
      <c r="H3295" s="2" t="s">
        <v>285</v>
      </c>
      <c r="I3295" s="2">
        <v>55</v>
      </c>
      <c r="J3295" s="2">
        <v>0.75527426160337552</v>
      </c>
      <c r="K3295" s="2">
        <v>0.72177419354838712</v>
      </c>
      <c r="L3295" s="2">
        <v>0.79203539823008851</v>
      </c>
      <c r="M3295" s="2" t="s">
        <v>74</v>
      </c>
      <c r="N3295" s="2" t="s">
        <v>7146</v>
      </c>
      <c r="O3295" s="2" t="s">
        <v>7147</v>
      </c>
      <c r="P3295" s="2">
        <v>1.6</v>
      </c>
    </row>
    <row r="3296" spans="1:16" ht="15.75" customHeight="1" x14ac:dyDescent="0.25">
      <c r="A3296" s="2" t="s">
        <v>106</v>
      </c>
      <c r="B3296" s="2" t="s">
        <v>102</v>
      </c>
      <c r="C3296" s="2" t="s">
        <v>103</v>
      </c>
      <c r="D3296" s="2" t="s">
        <v>55</v>
      </c>
      <c r="E3296" s="2" t="s">
        <v>282</v>
      </c>
      <c r="F3296" s="2" t="s">
        <v>26</v>
      </c>
      <c r="G3296" s="2" t="s">
        <v>367</v>
      </c>
      <c r="H3296" s="2" t="s">
        <v>285</v>
      </c>
      <c r="I3296" s="2">
        <v>56</v>
      </c>
      <c r="J3296" s="2">
        <v>0.77824267782426781</v>
      </c>
      <c r="K3296" s="2">
        <v>0.73809523809523814</v>
      </c>
      <c r="L3296" s="2">
        <v>0.82300884955752207</v>
      </c>
      <c r="M3296" s="2" t="s">
        <v>74</v>
      </c>
      <c r="N3296" s="2" t="s">
        <v>7148</v>
      </c>
      <c r="O3296" s="2" t="s">
        <v>7149</v>
      </c>
      <c r="P3296" s="2">
        <v>2</v>
      </c>
    </row>
    <row r="3297" spans="1:16" ht="15.75" customHeight="1" x14ac:dyDescent="0.25">
      <c r="A3297" s="2" t="s">
        <v>106</v>
      </c>
      <c r="B3297" s="2" t="s">
        <v>102</v>
      </c>
      <c r="C3297" s="2" t="s">
        <v>103</v>
      </c>
      <c r="D3297" s="2" t="s">
        <v>55</v>
      </c>
      <c r="E3297" s="2" t="s">
        <v>282</v>
      </c>
      <c r="F3297" s="2" t="s">
        <v>26</v>
      </c>
      <c r="G3297" s="2" t="s">
        <v>380</v>
      </c>
      <c r="H3297" s="2" t="s">
        <v>285</v>
      </c>
      <c r="I3297" s="2">
        <v>57</v>
      </c>
      <c r="J3297" s="2">
        <v>0.77215189873417722</v>
      </c>
      <c r="K3297" s="2">
        <v>0.73790322580645162</v>
      </c>
      <c r="L3297" s="2">
        <v>0.80973451327433632</v>
      </c>
      <c r="M3297" s="2" t="s">
        <v>74</v>
      </c>
      <c r="N3297" s="2" t="s">
        <v>7150</v>
      </c>
      <c r="O3297" s="2" t="s">
        <v>7151</v>
      </c>
      <c r="P3297" s="2">
        <v>1.6</v>
      </c>
    </row>
    <row r="3298" spans="1:16" ht="15.75" customHeight="1" x14ac:dyDescent="0.25">
      <c r="A3298" s="2" t="s">
        <v>106</v>
      </c>
      <c r="B3298" s="2" t="s">
        <v>102</v>
      </c>
      <c r="C3298" s="2" t="s">
        <v>103</v>
      </c>
      <c r="D3298" s="2" t="s">
        <v>55</v>
      </c>
      <c r="E3298" s="2" t="s">
        <v>282</v>
      </c>
      <c r="F3298" s="2" t="s">
        <v>26</v>
      </c>
      <c r="G3298" s="2" t="s">
        <v>390</v>
      </c>
      <c r="H3298" s="2" t="s">
        <v>285</v>
      </c>
      <c r="I3298" s="2">
        <v>58</v>
      </c>
      <c r="J3298" s="2">
        <v>0.7882599580712788</v>
      </c>
      <c r="K3298" s="2">
        <v>0.74900398406374502</v>
      </c>
      <c r="L3298" s="2">
        <v>0.83185840707964598</v>
      </c>
      <c r="M3298" s="2" t="s">
        <v>74</v>
      </c>
      <c r="N3298" s="2" t="s">
        <v>7152</v>
      </c>
      <c r="O3298" s="2" t="s">
        <v>7153</v>
      </c>
      <c r="P3298" s="2">
        <v>2</v>
      </c>
    </row>
    <row r="3299" spans="1:16" ht="15.75" customHeight="1" x14ac:dyDescent="0.25">
      <c r="A3299" s="2" t="s">
        <v>106</v>
      </c>
      <c r="B3299" s="2" t="s">
        <v>102</v>
      </c>
      <c r="C3299" s="2" t="s">
        <v>103</v>
      </c>
      <c r="D3299" s="2" t="s">
        <v>55</v>
      </c>
      <c r="E3299" s="2" t="s">
        <v>282</v>
      </c>
      <c r="F3299" s="2" t="s">
        <v>26</v>
      </c>
      <c r="G3299" s="2" t="s">
        <v>397</v>
      </c>
      <c r="H3299" s="2" t="s">
        <v>285</v>
      </c>
      <c r="I3299" s="2">
        <v>59</v>
      </c>
      <c r="J3299" s="2">
        <v>0.7724425887265135</v>
      </c>
      <c r="K3299" s="2">
        <v>0.73122529644268774</v>
      </c>
      <c r="L3299" s="2">
        <v>0.81858407079646023</v>
      </c>
      <c r="M3299" s="2" t="s">
        <v>74</v>
      </c>
      <c r="N3299" s="2" t="s">
        <v>7154</v>
      </c>
      <c r="O3299" s="2" t="s">
        <v>7155</v>
      </c>
      <c r="P3299" s="2">
        <v>1.6</v>
      </c>
    </row>
    <row r="3300" spans="1:16" ht="15.75" customHeight="1" x14ac:dyDescent="0.25">
      <c r="A3300" s="2" t="s">
        <v>106</v>
      </c>
      <c r="B3300" s="2" t="s">
        <v>102</v>
      </c>
      <c r="C3300" s="2" t="s">
        <v>103</v>
      </c>
      <c r="D3300" s="2" t="s">
        <v>55</v>
      </c>
      <c r="E3300" s="2" t="s">
        <v>282</v>
      </c>
      <c r="F3300" s="2" t="s">
        <v>26</v>
      </c>
      <c r="G3300" s="2" t="s">
        <v>402</v>
      </c>
      <c r="H3300" s="2" t="s">
        <v>285</v>
      </c>
      <c r="I3300" s="2">
        <v>60</v>
      </c>
      <c r="J3300" s="2">
        <v>0.71461716937354991</v>
      </c>
      <c r="K3300" s="2">
        <v>0.75121951219512195</v>
      </c>
      <c r="L3300" s="2">
        <v>0.68141592920353977</v>
      </c>
      <c r="M3300" s="2" t="s">
        <v>74</v>
      </c>
      <c r="N3300" s="2" t="s">
        <v>7156</v>
      </c>
      <c r="O3300" s="2" t="s">
        <v>7157</v>
      </c>
      <c r="P3300" s="2">
        <v>1.6</v>
      </c>
    </row>
    <row r="3301" spans="1:16" ht="15.75" customHeight="1" x14ac:dyDescent="0.25">
      <c r="A3301" s="2" t="s">
        <v>106</v>
      </c>
      <c r="B3301" s="2" t="s">
        <v>102</v>
      </c>
      <c r="C3301" s="2" t="s">
        <v>103</v>
      </c>
      <c r="D3301" s="2" t="s">
        <v>55</v>
      </c>
      <c r="E3301" s="2" t="s">
        <v>282</v>
      </c>
      <c r="F3301" s="2" t="s">
        <v>26</v>
      </c>
      <c r="G3301" s="2" t="s">
        <v>407</v>
      </c>
      <c r="H3301" s="2" t="s">
        <v>285</v>
      </c>
      <c r="I3301" s="2">
        <v>61</v>
      </c>
      <c r="J3301" s="2">
        <v>0.78736842105263172</v>
      </c>
      <c r="K3301" s="2">
        <v>0.75100401606425704</v>
      </c>
      <c r="L3301" s="2">
        <v>0.82743362831858402</v>
      </c>
      <c r="M3301" s="2" t="s">
        <v>74</v>
      </c>
      <c r="N3301" s="2" t="s">
        <v>7158</v>
      </c>
      <c r="O3301" s="2" t="s">
        <v>7159</v>
      </c>
      <c r="P3301" s="2">
        <v>2</v>
      </c>
    </row>
    <row r="3302" spans="1:16" ht="15.75" customHeight="1" x14ac:dyDescent="0.25">
      <c r="A3302" s="2" t="s">
        <v>106</v>
      </c>
      <c r="B3302" s="2" t="s">
        <v>102</v>
      </c>
      <c r="C3302" s="2" t="s">
        <v>103</v>
      </c>
      <c r="D3302" s="2" t="s">
        <v>364</v>
      </c>
      <c r="E3302" s="2" t="s">
        <v>412</v>
      </c>
      <c r="F3302" s="2" t="s">
        <v>54</v>
      </c>
      <c r="G3302" s="2" t="s">
        <v>413</v>
      </c>
      <c r="H3302" s="2" t="s">
        <v>377</v>
      </c>
      <c r="I3302" s="2">
        <v>42</v>
      </c>
      <c r="J3302" s="2">
        <v>0.88333333333333341</v>
      </c>
      <c r="K3302" s="2">
        <v>0.85140562248995988</v>
      </c>
      <c r="L3302" s="2">
        <v>0.91774891774891776</v>
      </c>
      <c r="M3302" s="2" t="s">
        <v>74</v>
      </c>
      <c r="N3302" s="2" t="s">
        <v>7160</v>
      </c>
      <c r="O3302" s="2" t="s">
        <v>7161</v>
      </c>
      <c r="P3302" s="2">
        <v>1.6</v>
      </c>
    </row>
    <row r="3303" spans="1:16" ht="15.75" customHeight="1" x14ac:dyDescent="0.25">
      <c r="A3303" s="2" t="s">
        <v>106</v>
      </c>
      <c r="B3303" s="2" t="s">
        <v>102</v>
      </c>
      <c r="C3303" s="2" t="s">
        <v>103</v>
      </c>
      <c r="D3303" s="2" t="s">
        <v>364</v>
      </c>
      <c r="E3303" s="2" t="s">
        <v>412</v>
      </c>
      <c r="F3303" s="2" t="s">
        <v>54</v>
      </c>
      <c r="G3303" s="2" t="s">
        <v>418</v>
      </c>
      <c r="H3303" s="2" t="s">
        <v>377</v>
      </c>
      <c r="I3303" s="2">
        <v>43</v>
      </c>
      <c r="J3303" s="2">
        <v>0.89626556016597514</v>
      </c>
      <c r="K3303" s="2">
        <v>0.8605577689243028</v>
      </c>
      <c r="L3303" s="2">
        <v>0.93506493506493504</v>
      </c>
      <c r="M3303" s="2" t="s">
        <v>74</v>
      </c>
      <c r="N3303" s="2" t="s">
        <v>7162</v>
      </c>
      <c r="O3303" s="2" t="s">
        <v>7163</v>
      </c>
      <c r="P3303" s="2">
        <v>1.6</v>
      </c>
    </row>
    <row r="3304" spans="1:16" ht="15.75" customHeight="1" x14ac:dyDescent="0.25">
      <c r="A3304" s="2" t="s">
        <v>106</v>
      </c>
      <c r="B3304" s="2" t="s">
        <v>102</v>
      </c>
      <c r="C3304" s="2" t="s">
        <v>103</v>
      </c>
      <c r="D3304" s="2" t="s">
        <v>364</v>
      </c>
      <c r="E3304" s="2" t="s">
        <v>412</v>
      </c>
      <c r="F3304" s="2" t="s">
        <v>54</v>
      </c>
      <c r="G3304" s="2" t="s">
        <v>423</v>
      </c>
      <c r="H3304" s="2" t="s">
        <v>377</v>
      </c>
      <c r="I3304" s="2">
        <v>44</v>
      </c>
      <c r="J3304" s="2">
        <v>0.88981288981288986</v>
      </c>
      <c r="K3304" s="2">
        <v>0.85599999999999998</v>
      </c>
      <c r="L3304" s="2">
        <v>0.92640692640692646</v>
      </c>
      <c r="M3304" s="2" t="s">
        <v>74</v>
      </c>
      <c r="N3304" s="2" t="s">
        <v>7164</v>
      </c>
      <c r="O3304" s="2" t="s">
        <v>7165</v>
      </c>
      <c r="P3304" s="2">
        <v>2.1</v>
      </c>
    </row>
    <row r="3305" spans="1:16" ht="15.75" customHeight="1" x14ac:dyDescent="0.25">
      <c r="A3305" s="2" t="s">
        <v>106</v>
      </c>
      <c r="B3305" s="2" t="s">
        <v>102</v>
      </c>
      <c r="C3305" s="2" t="s">
        <v>103</v>
      </c>
      <c r="D3305" s="2" t="s">
        <v>364</v>
      </c>
      <c r="E3305" s="2" t="s">
        <v>412</v>
      </c>
      <c r="F3305" s="2" t="s">
        <v>54</v>
      </c>
      <c r="G3305" s="2" t="s">
        <v>428</v>
      </c>
      <c r="H3305" s="2" t="s">
        <v>377</v>
      </c>
      <c r="I3305" s="2">
        <v>45</v>
      </c>
      <c r="J3305" s="2">
        <v>0.88149688149688155</v>
      </c>
      <c r="K3305" s="2">
        <v>0.84799999999999998</v>
      </c>
      <c r="L3305" s="2">
        <v>0.91774891774891776</v>
      </c>
      <c r="M3305" s="2" t="s">
        <v>74</v>
      </c>
      <c r="N3305" s="2" t="s">
        <v>7166</v>
      </c>
      <c r="O3305" s="2" t="s">
        <v>7167</v>
      </c>
      <c r="P3305" s="2">
        <v>1.7</v>
      </c>
    </row>
    <row r="3306" spans="1:16" ht="15.75" customHeight="1" x14ac:dyDescent="0.25">
      <c r="A3306" s="2" t="s">
        <v>106</v>
      </c>
      <c r="B3306" s="2" t="s">
        <v>102</v>
      </c>
      <c r="C3306" s="2" t="s">
        <v>103</v>
      </c>
      <c r="D3306" s="2" t="s">
        <v>364</v>
      </c>
      <c r="E3306" s="2" t="s">
        <v>412</v>
      </c>
      <c r="F3306" s="2" t="s">
        <v>54</v>
      </c>
      <c r="G3306" s="2" t="s">
        <v>433</v>
      </c>
      <c r="H3306" s="2" t="s">
        <v>377</v>
      </c>
      <c r="I3306" s="2">
        <v>46</v>
      </c>
      <c r="J3306" s="2">
        <v>0.88749999999999996</v>
      </c>
      <c r="K3306" s="2">
        <v>0.85542168674698793</v>
      </c>
      <c r="L3306" s="2">
        <v>0.92207792207792205</v>
      </c>
      <c r="M3306" s="2" t="s">
        <v>74</v>
      </c>
      <c r="N3306" s="2" t="s">
        <v>7168</v>
      </c>
      <c r="O3306" s="2" t="s">
        <v>7169</v>
      </c>
      <c r="P3306" s="2">
        <v>2</v>
      </c>
    </row>
    <row r="3307" spans="1:16" ht="15.75" customHeight="1" x14ac:dyDescent="0.25">
      <c r="A3307" s="2" t="s">
        <v>106</v>
      </c>
      <c r="B3307" s="2" t="s">
        <v>102</v>
      </c>
      <c r="C3307" s="2" t="s">
        <v>103</v>
      </c>
      <c r="D3307" s="2" t="s">
        <v>364</v>
      </c>
      <c r="E3307" s="2" t="s">
        <v>412</v>
      </c>
      <c r="F3307" s="2" t="s">
        <v>54</v>
      </c>
      <c r="G3307" s="2" t="s">
        <v>438</v>
      </c>
      <c r="H3307" s="2" t="s">
        <v>377</v>
      </c>
      <c r="I3307" s="2">
        <v>47</v>
      </c>
      <c r="J3307" s="2">
        <v>0.89812889812889818</v>
      </c>
      <c r="K3307" s="2">
        <v>0.86399999999999999</v>
      </c>
      <c r="L3307" s="2">
        <v>0.93506493506493504</v>
      </c>
      <c r="M3307" s="2" t="s">
        <v>74</v>
      </c>
      <c r="N3307" s="2" t="s">
        <v>7170</v>
      </c>
      <c r="O3307" s="2" t="s">
        <v>7171</v>
      </c>
      <c r="P3307" s="2">
        <v>1.7</v>
      </c>
    </row>
    <row r="3308" spans="1:16" ht="15.75" customHeight="1" x14ac:dyDescent="0.25">
      <c r="A3308" s="2" t="s">
        <v>106</v>
      </c>
      <c r="B3308" s="2" t="s">
        <v>102</v>
      </c>
      <c r="C3308" s="2" t="s">
        <v>103</v>
      </c>
      <c r="D3308" s="2" t="s">
        <v>364</v>
      </c>
      <c r="E3308" s="2" t="s">
        <v>412</v>
      </c>
      <c r="F3308" s="2" t="s">
        <v>54</v>
      </c>
      <c r="G3308" s="2" t="s">
        <v>443</v>
      </c>
      <c r="H3308" s="2" t="s">
        <v>377</v>
      </c>
      <c r="I3308" s="2">
        <v>48</v>
      </c>
      <c r="J3308" s="2">
        <v>0.87733887733887728</v>
      </c>
      <c r="K3308" s="2">
        <v>0.84399999999999997</v>
      </c>
      <c r="L3308" s="2">
        <v>0.91341991341991347</v>
      </c>
      <c r="M3308" s="2" t="s">
        <v>74</v>
      </c>
      <c r="N3308" s="2" t="s">
        <v>7172</v>
      </c>
      <c r="O3308" s="2" t="s">
        <v>7173</v>
      </c>
      <c r="P3308" s="2">
        <v>1.6</v>
      </c>
    </row>
    <row r="3309" spans="1:16" ht="15.75" customHeight="1" x14ac:dyDescent="0.25">
      <c r="A3309" s="2" t="s">
        <v>106</v>
      </c>
      <c r="B3309" s="2" t="s">
        <v>102</v>
      </c>
      <c r="C3309" s="2" t="s">
        <v>103</v>
      </c>
      <c r="D3309" s="2" t="s">
        <v>364</v>
      </c>
      <c r="E3309" s="2" t="s">
        <v>412</v>
      </c>
      <c r="F3309" s="2" t="s">
        <v>54</v>
      </c>
      <c r="G3309" s="2" t="s">
        <v>448</v>
      </c>
      <c r="H3309" s="2" t="s">
        <v>377</v>
      </c>
      <c r="I3309" s="2">
        <v>49</v>
      </c>
      <c r="J3309" s="2">
        <v>0.87318087318087312</v>
      </c>
      <c r="K3309" s="2">
        <v>0.84</v>
      </c>
      <c r="L3309" s="2">
        <v>0.90909090909090906</v>
      </c>
      <c r="M3309" s="2" t="s">
        <v>74</v>
      </c>
      <c r="N3309" s="2" t="s">
        <v>7174</v>
      </c>
      <c r="O3309" s="2" t="s">
        <v>7175</v>
      </c>
      <c r="P3309" s="2">
        <v>2</v>
      </c>
    </row>
    <row r="3310" spans="1:16" ht="15.75" customHeight="1" x14ac:dyDescent="0.25">
      <c r="A3310" s="2" t="s">
        <v>106</v>
      </c>
      <c r="B3310" s="2" t="s">
        <v>102</v>
      </c>
      <c r="C3310" s="2" t="s">
        <v>103</v>
      </c>
      <c r="D3310" s="2" t="s">
        <v>364</v>
      </c>
      <c r="E3310" s="2" t="s">
        <v>412</v>
      </c>
      <c r="F3310" s="2" t="s">
        <v>54</v>
      </c>
      <c r="G3310" s="2" t="s">
        <v>453</v>
      </c>
      <c r="H3310" s="2" t="s">
        <v>377</v>
      </c>
      <c r="I3310" s="2">
        <v>50</v>
      </c>
      <c r="J3310" s="2">
        <v>0.90376569037656906</v>
      </c>
      <c r="K3310" s="2">
        <v>0.87449392712550611</v>
      </c>
      <c r="L3310" s="2">
        <v>0.93506493506493504</v>
      </c>
      <c r="M3310" s="2" t="s">
        <v>74</v>
      </c>
      <c r="N3310" s="2" t="s">
        <v>7176</v>
      </c>
      <c r="O3310" s="2" t="s">
        <v>7177</v>
      </c>
      <c r="P3310" s="2">
        <v>1.7</v>
      </c>
    </row>
    <row r="3311" spans="1:16" ht="15.75" customHeight="1" x14ac:dyDescent="0.25">
      <c r="A3311" s="2" t="s">
        <v>106</v>
      </c>
      <c r="B3311" s="2" t="s">
        <v>102</v>
      </c>
      <c r="C3311" s="2" t="s">
        <v>103</v>
      </c>
      <c r="D3311" s="2" t="s">
        <v>364</v>
      </c>
      <c r="E3311" s="2" t="s">
        <v>412</v>
      </c>
      <c r="F3311" s="2" t="s">
        <v>54</v>
      </c>
      <c r="G3311" s="2" t="s">
        <v>458</v>
      </c>
      <c r="H3311" s="2" t="s">
        <v>377</v>
      </c>
      <c r="I3311" s="2">
        <v>51</v>
      </c>
      <c r="J3311" s="2">
        <v>0.88517745302713979</v>
      </c>
      <c r="K3311" s="2">
        <v>0.85483870967741937</v>
      </c>
      <c r="L3311" s="2">
        <v>0.91774891774891776</v>
      </c>
      <c r="M3311" s="2" t="s">
        <v>74</v>
      </c>
      <c r="N3311" s="2" t="s">
        <v>7178</v>
      </c>
      <c r="O3311" s="2" t="s">
        <v>7179</v>
      </c>
      <c r="P3311" s="2">
        <v>2.1</v>
      </c>
    </row>
    <row r="3312" spans="1:16" ht="15.75" customHeight="1" x14ac:dyDescent="0.25">
      <c r="A3312" s="2" t="s">
        <v>106</v>
      </c>
      <c r="B3312" s="2" t="s">
        <v>102</v>
      </c>
      <c r="C3312" s="2" t="s">
        <v>103</v>
      </c>
      <c r="D3312" s="2" t="s">
        <v>364</v>
      </c>
      <c r="E3312" s="2" t="s">
        <v>412</v>
      </c>
      <c r="F3312" s="2" t="s">
        <v>54</v>
      </c>
      <c r="G3312" s="2" t="s">
        <v>463</v>
      </c>
      <c r="H3312" s="2" t="s">
        <v>377</v>
      </c>
      <c r="I3312" s="2">
        <v>52</v>
      </c>
      <c r="J3312" s="2">
        <v>0.88981288981288986</v>
      </c>
      <c r="K3312" s="2">
        <v>0.85599999999999998</v>
      </c>
      <c r="L3312" s="2">
        <v>0.92640692640692646</v>
      </c>
      <c r="M3312" s="2" t="s">
        <v>74</v>
      </c>
      <c r="N3312" s="2" t="s">
        <v>7180</v>
      </c>
      <c r="O3312" s="2" t="s">
        <v>7181</v>
      </c>
      <c r="P3312" s="2">
        <v>1.7</v>
      </c>
    </row>
    <row r="3313" spans="1:16" ht="15.75" customHeight="1" x14ac:dyDescent="0.25">
      <c r="A3313" s="2" t="s">
        <v>106</v>
      </c>
      <c r="B3313" s="2" t="s">
        <v>102</v>
      </c>
      <c r="C3313" s="2" t="s">
        <v>103</v>
      </c>
      <c r="D3313" s="2" t="s">
        <v>364</v>
      </c>
      <c r="E3313" s="2" t="s">
        <v>412</v>
      </c>
      <c r="F3313" s="2" t="s">
        <v>54</v>
      </c>
      <c r="G3313" s="2" t="s">
        <v>468</v>
      </c>
      <c r="H3313" s="2" t="s">
        <v>377</v>
      </c>
      <c r="I3313" s="2">
        <v>53</v>
      </c>
      <c r="J3313" s="2">
        <v>0.88749999999999996</v>
      </c>
      <c r="K3313" s="2">
        <v>0.85542168674698793</v>
      </c>
      <c r="L3313" s="2">
        <v>0.92207792207792205</v>
      </c>
      <c r="M3313" s="2" t="s">
        <v>74</v>
      </c>
      <c r="N3313" s="2" t="s">
        <v>7182</v>
      </c>
      <c r="O3313" s="2" t="s">
        <v>7183</v>
      </c>
      <c r="P3313" s="2">
        <v>1.6</v>
      </c>
    </row>
    <row r="3314" spans="1:16" ht="15.75" customHeight="1" x14ac:dyDescent="0.25">
      <c r="A3314" s="2" t="s">
        <v>106</v>
      </c>
      <c r="B3314" s="2" t="s">
        <v>102</v>
      </c>
      <c r="C3314" s="2" t="s">
        <v>103</v>
      </c>
      <c r="D3314" s="2" t="s">
        <v>364</v>
      </c>
      <c r="E3314" s="2" t="s">
        <v>412</v>
      </c>
      <c r="F3314" s="2" t="s">
        <v>54</v>
      </c>
      <c r="G3314" s="2" t="s">
        <v>473</v>
      </c>
      <c r="H3314" s="2" t="s">
        <v>377</v>
      </c>
      <c r="I3314" s="2">
        <v>54</v>
      </c>
      <c r="J3314" s="2">
        <v>0.88612836438923392</v>
      </c>
      <c r="K3314" s="2">
        <v>0.84920634920634919</v>
      </c>
      <c r="L3314" s="2">
        <v>0.92640692640692646</v>
      </c>
      <c r="M3314" s="2" t="s">
        <v>74</v>
      </c>
      <c r="N3314" s="2" t="s">
        <v>7184</v>
      </c>
      <c r="O3314" s="2" t="s">
        <v>7185</v>
      </c>
      <c r="P3314" s="2">
        <v>2.1</v>
      </c>
    </row>
    <row r="3315" spans="1:16" ht="15.75" customHeight="1" x14ac:dyDescent="0.25">
      <c r="A3315" s="2" t="s">
        <v>106</v>
      </c>
      <c r="B3315" s="2" t="s">
        <v>102</v>
      </c>
      <c r="C3315" s="2" t="s">
        <v>103</v>
      </c>
      <c r="D3315" s="2" t="s">
        <v>364</v>
      </c>
      <c r="E3315" s="2" t="s">
        <v>412</v>
      </c>
      <c r="F3315" s="2" t="s">
        <v>54</v>
      </c>
      <c r="G3315" s="2" t="s">
        <v>478</v>
      </c>
      <c r="H3315" s="2" t="s">
        <v>377</v>
      </c>
      <c r="I3315" s="2">
        <v>55</v>
      </c>
      <c r="J3315" s="2">
        <v>0.88796680497925307</v>
      </c>
      <c r="K3315" s="2">
        <v>0.85258964143426297</v>
      </c>
      <c r="L3315" s="2">
        <v>0.92640692640692646</v>
      </c>
      <c r="M3315" s="2" t="s">
        <v>74</v>
      </c>
      <c r="N3315" s="2" t="s">
        <v>7186</v>
      </c>
      <c r="O3315" s="2" t="s">
        <v>7187</v>
      </c>
      <c r="P3315" s="2">
        <v>1.6</v>
      </c>
    </row>
    <row r="3316" spans="1:16" ht="15.75" customHeight="1" x14ac:dyDescent="0.25">
      <c r="A3316" s="2" t="s">
        <v>106</v>
      </c>
      <c r="B3316" s="2" t="s">
        <v>102</v>
      </c>
      <c r="C3316" s="2" t="s">
        <v>103</v>
      </c>
      <c r="D3316" s="2" t="s">
        <v>364</v>
      </c>
      <c r="E3316" s="2" t="s">
        <v>412</v>
      </c>
      <c r="F3316" s="2" t="s">
        <v>54</v>
      </c>
      <c r="G3316" s="2" t="s">
        <v>483</v>
      </c>
      <c r="H3316" s="2" t="s">
        <v>377</v>
      </c>
      <c r="I3316" s="2">
        <v>56</v>
      </c>
      <c r="J3316" s="2">
        <v>0.88749999999999996</v>
      </c>
      <c r="K3316" s="2">
        <v>0.85542168674698793</v>
      </c>
      <c r="L3316" s="2">
        <v>0.92207792207792205</v>
      </c>
      <c r="M3316" s="2" t="s">
        <v>74</v>
      </c>
      <c r="N3316" s="2" t="s">
        <v>7188</v>
      </c>
      <c r="O3316" s="2" t="s">
        <v>7189</v>
      </c>
      <c r="P3316" s="2">
        <v>2</v>
      </c>
    </row>
    <row r="3317" spans="1:16" ht="15.75" customHeight="1" x14ac:dyDescent="0.25">
      <c r="A3317" s="2" t="s">
        <v>106</v>
      </c>
      <c r="B3317" s="2" t="s">
        <v>102</v>
      </c>
      <c r="C3317" s="2" t="s">
        <v>103</v>
      </c>
      <c r="D3317" s="2" t="s">
        <v>364</v>
      </c>
      <c r="E3317" s="2" t="s">
        <v>412</v>
      </c>
      <c r="F3317" s="2" t="s">
        <v>54</v>
      </c>
      <c r="G3317" s="2" t="s">
        <v>488</v>
      </c>
      <c r="H3317" s="2" t="s">
        <v>377</v>
      </c>
      <c r="I3317" s="2">
        <v>57</v>
      </c>
      <c r="J3317" s="2">
        <v>0.89770354906054284</v>
      </c>
      <c r="K3317" s="2">
        <v>0.86693548387096775</v>
      </c>
      <c r="L3317" s="2">
        <v>0.93073593073593075</v>
      </c>
      <c r="M3317" s="2" t="s">
        <v>74</v>
      </c>
      <c r="N3317" s="2" t="s">
        <v>7190</v>
      </c>
      <c r="O3317" s="2" t="s">
        <v>7191</v>
      </c>
      <c r="P3317" s="2">
        <v>1.6</v>
      </c>
    </row>
    <row r="3318" spans="1:16" ht="15.75" customHeight="1" x14ac:dyDescent="0.25">
      <c r="A3318" s="2" t="s">
        <v>106</v>
      </c>
      <c r="B3318" s="2" t="s">
        <v>102</v>
      </c>
      <c r="C3318" s="2" t="s">
        <v>103</v>
      </c>
      <c r="D3318" s="2" t="s">
        <v>364</v>
      </c>
      <c r="E3318" s="2" t="s">
        <v>412</v>
      </c>
      <c r="F3318" s="2" t="s">
        <v>54</v>
      </c>
      <c r="G3318" s="2" t="s">
        <v>493</v>
      </c>
      <c r="H3318" s="2" t="s">
        <v>377</v>
      </c>
      <c r="I3318" s="2">
        <v>58</v>
      </c>
      <c r="J3318" s="2">
        <v>0.9</v>
      </c>
      <c r="K3318" s="2">
        <v>0.86746987951807231</v>
      </c>
      <c r="L3318" s="2">
        <v>0.93506493506493504</v>
      </c>
      <c r="M3318" s="2" t="s">
        <v>74</v>
      </c>
      <c r="N3318" s="2" t="s">
        <v>7192</v>
      </c>
      <c r="O3318" s="2" t="s">
        <v>7193</v>
      </c>
      <c r="P3318" s="2">
        <v>1.7</v>
      </c>
    </row>
    <row r="3319" spans="1:16" ht="15.75" customHeight="1" x14ac:dyDescent="0.25">
      <c r="A3319" s="2" t="s">
        <v>106</v>
      </c>
      <c r="B3319" s="2" t="s">
        <v>102</v>
      </c>
      <c r="C3319" s="2" t="s">
        <v>103</v>
      </c>
      <c r="D3319" s="2" t="s">
        <v>364</v>
      </c>
      <c r="E3319" s="2" t="s">
        <v>412</v>
      </c>
      <c r="F3319" s="2" t="s">
        <v>54</v>
      </c>
      <c r="G3319" s="2" t="s">
        <v>498</v>
      </c>
      <c r="H3319" s="2" t="s">
        <v>377</v>
      </c>
      <c r="I3319" s="2">
        <v>59</v>
      </c>
      <c r="J3319" s="2">
        <v>0.87966804979253099</v>
      </c>
      <c r="K3319" s="2">
        <v>0.84462151394422313</v>
      </c>
      <c r="L3319" s="2">
        <v>0.91774891774891776</v>
      </c>
      <c r="M3319" s="2" t="s">
        <v>74</v>
      </c>
      <c r="N3319" s="2" t="s">
        <v>7194</v>
      </c>
      <c r="O3319" s="2" t="s">
        <v>7195</v>
      </c>
      <c r="P3319" s="2">
        <v>2</v>
      </c>
    </row>
    <row r="3320" spans="1:16" ht="15.75" customHeight="1" x14ac:dyDescent="0.25">
      <c r="A3320" s="2" t="s">
        <v>106</v>
      </c>
      <c r="B3320" s="2" t="s">
        <v>102</v>
      </c>
      <c r="C3320" s="2" t="s">
        <v>103</v>
      </c>
      <c r="D3320" s="2" t="s">
        <v>364</v>
      </c>
      <c r="E3320" s="2" t="s">
        <v>412</v>
      </c>
      <c r="F3320" s="2" t="s">
        <v>54</v>
      </c>
      <c r="G3320" s="2" t="s">
        <v>503</v>
      </c>
      <c r="H3320" s="2" t="s">
        <v>377</v>
      </c>
      <c r="I3320" s="2">
        <v>60</v>
      </c>
      <c r="J3320" s="2">
        <v>0.88935281837160751</v>
      </c>
      <c r="K3320" s="2">
        <v>0.8588709677419355</v>
      </c>
      <c r="L3320" s="2">
        <v>0.92207792207792205</v>
      </c>
      <c r="M3320" s="2" t="s">
        <v>74</v>
      </c>
      <c r="N3320" s="2" t="s">
        <v>7196</v>
      </c>
      <c r="O3320" s="2" t="s">
        <v>7197</v>
      </c>
      <c r="P3320" s="2">
        <v>1.6</v>
      </c>
    </row>
    <row r="3321" spans="1:16" ht="15.75" customHeight="1" x14ac:dyDescent="0.25">
      <c r="A3321" s="2" t="s">
        <v>106</v>
      </c>
      <c r="B3321" s="2" t="s">
        <v>102</v>
      </c>
      <c r="C3321" s="2" t="s">
        <v>103</v>
      </c>
      <c r="D3321" s="2" t="s">
        <v>364</v>
      </c>
      <c r="E3321" s="2" t="s">
        <v>412</v>
      </c>
      <c r="F3321" s="2" t="s">
        <v>54</v>
      </c>
      <c r="G3321" s="2" t="s">
        <v>508</v>
      </c>
      <c r="H3321" s="2" t="s">
        <v>377</v>
      </c>
      <c r="I3321" s="2">
        <v>61</v>
      </c>
      <c r="J3321" s="2">
        <v>0.86542443064182206</v>
      </c>
      <c r="K3321" s="2">
        <v>0.82936507936507942</v>
      </c>
      <c r="L3321" s="2">
        <v>0.90476190476190477</v>
      </c>
      <c r="M3321" s="2" t="s">
        <v>74</v>
      </c>
      <c r="N3321" s="2" t="s">
        <v>7198</v>
      </c>
      <c r="O3321" s="2" t="s">
        <v>7199</v>
      </c>
      <c r="P3321" s="2">
        <v>1.6</v>
      </c>
    </row>
    <row r="3322" spans="1:16" ht="15.75" customHeight="1" x14ac:dyDescent="0.25">
      <c r="A3322" s="2" t="s">
        <v>106</v>
      </c>
      <c r="B3322" s="2" t="s">
        <v>102</v>
      </c>
      <c r="C3322" s="2" t="s">
        <v>103</v>
      </c>
      <c r="D3322" s="2" t="s">
        <v>364</v>
      </c>
      <c r="E3322" s="2" t="s">
        <v>513</v>
      </c>
      <c r="F3322" s="2" t="s">
        <v>40</v>
      </c>
      <c r="G3322" s="2" t="s">
        <v>514</v>
      </c>
      <c r="H3322" s="2" t="s">
        <v>372</v>
      </c>
      <c r="I3322" s="2">
        <v>42</v>
      </c>
      <c r="J3322" s="2">
        <v>0.87845303867403313</v>
      </c>
      <c r="K3322" s="2">
        <v>0.83246073298429324</v>
      </c>
      <c r="L3322" s="2">
        <v>0.92982456140350878</v>
      </c>
      <c r="M3322" s="2" t="s">
        <v>74</v>
      </c>
      <c r="N3322" s="2" t="s">
        <v>7200</v>
      </c>
      <c r="O3322" s="2" t="s">
        <v>7201</v>
      </c>
      <c r="P3322" s="2">
        <v>1.9</v>
      </c>
    </row>
    <row r="3323" spans="1:16" ht="15.75" customHeight="1" x14ac:dyDescent="0.25">
      <c r="A3323" s="2" t="s">
        <v>106</v>
      </c>
      <c r="B3323" s="2" t="s">
        <v>102</v>
      </c>
      <c r="C3323" s="2" t="s">
        <v>103</v>
      </c>
      <c r="D3323" s="2" t="s">
        <v>364</v>
      </c>
      <c r="E3323" s="2" t="s">
        <v>513</v>
      </c>
      <c r="F3323" s="2" t="s">
        <v>40</v>
      </c>
      <c r="G3323" s="2" t="s">
        <v>519</v>
      </c>
      <c r="H3323" s="2" t="s">
        <v>372</v>
      </c>
      <c r="I3323" s="2">
        <v>43</v>
      </c>
      <c r="J3323" s="2">
        <v>0.88268156424581012</v>
      </c>
      <c r="K3323" s="2">
        <v>0.84491978609625673</v>
      </c>
      <c r="L3323" s="2">
        <v>0.92397660818713445</v>
      </c>
      <c r="M3323" s="2" t="s">
        <v>74</v>
      </c>
      <c r="N3323" s="2" t="s">
        <v>7202</v>
      </c>
      <c r="O3323" s="2" t="s">
        <v>7203</v>
      </c>
      <c r="P3323" s="2">
        <v>1.5</v>
      </c>
    </row>
    <row r="3324" spans="1:16" ht="15.75" customHeight="1" x14ac:dyDescent="0.25">
      <c r="A3324" s="2" t="s">
        <v>106</v>
      </c>
      <c r="B3324" s="2" t="s">
        <v>102</v>
      </c>
      <c r="C3324" s="2" t="s">
        <v>103</v>
      </c>
      <c r="D3324" s="2" t="s">
        <v>364</v>
      </c>
      <c r="E3324" s="2" t="s">
        <v>513</v>
      </c>
      <c r="F3324" s="2" t="s">
        <v>40</v>
      </c>
      <c r="G3324" s="2" t="s">
        <v>524</v>
      </c>
      <c r="H3324" s="2" t="s">
        <v>372</v>
      </c>
      <c r="I3324" s="2">
        <v>44</v>
      </c>
      <c r="J3324" s="2">
        <v>0.898876404494382</v>
      </c>
      <c r="K3324" s="2">
        <v>0.86486486486486491</v>
      </c>
      <c r="L3324" s="2">
        <v>0.93567251461988299</v>
      </c>
      <c r="M3324" s="2" t="s">
        <v>74</v>
      </c>
      <c r="N3324" s="2" t="s">
        <v>7204</v>
      </c>
      <c r="O3324" s="2" t="s">
        <v>7205</v>
      </c>
      <c r="P3324" s="2">
        <v>1.5</v>
      </c>
    </row>
    <row r="3325" spans="1:16" ht="15.75" customHeight="1" x14ac:dyDescent="0.25">
      <c r="A3325" s="2" t="s">
        <v>106</v>
      </c>
      <c r="B3325" s="2" t="s">
        <v>102</v>
      </c>
      <c r="C3325" s="2" t="s">
        <v>103</v>
      </c>
      <c r="D3325" s="2" t="s">
        <v>364</v>
      </c>
      <c r="E3325" s="2" t="s">
        <v>513</v>
      </c>
      <c r="F3325" s="2" t="s">
        <v>40</v>
      </c>
      <c r="G3325" s="2" t="s">
        <v>529</v>
      </c>
      <c r="H3325" s="2" t="s">
        <v>372</v>
      </c>
      <c r="I3325" s="2">
        <v>45</v>
      </c>
      <c r="J3325" s="2">
        <v>0.87222222222222234</v>
      </c>
      <c r="K3325" s="2">
        <v>0.8306878306878307</v>
      </c>
      <c r="L3325" s="2">
        <v>0.91812865497076024</v>
      </c>
      <c r="M3325" s="2" t="s">
        <v>74</v>
      </c>
      <c r="N3325" s="2" t="s">
        <v>7206</v>
      </c>
      <c r="O3325" s="2" t="s">
        <v>7207</v>
      </c>
      <c r="P3325" s="2">
        <v>1.9</v>
      </c>
    </row>
    <row r="3326" spans="1:16" ht="15.75" customHeight="1" x14ac:dyDescent="0.25">
      <c r="A3326" s="2" t="s">
        <v>106</v>
      </c>
      <c r="B3326" s="2" t="s">
        <v>102</v>
      </c>
      <c r="C3326" s="2" t="s">
        <v>103</v>
      </c>
      <c r="D3326" s="2" t="s">
        <v>364</v>
      </c>
      <c r="E3326" s="2" t="s">
        <v>513</v>
      </c>
      <c r="F3326" s="2" t="s">
        <v>40</v>
      </c>
      <c r="G3326" s="2" t="s">
        <v>534</v>
      </c>
      <c r="H3326" s="2" t="s">
        <v>372</v>
      </c>
      <c r="I3326" s="2">
        <v>46</v>
      </c>
      <c r="J3326" s="2">
        <v>0.88088642659279792</v>
      </c>
      <c r="K3326" s="2">
        <v>0.83684210526315794</v>
      </c>
      <c r="L3326" s="2">
        <v>0.92982456140350878</v>
      </c>
      <c r="M3326" s="2" t="s">
        <v>74</v>
      </c>
      <c r="N3326" s="2" t="s">
        <v>7208</v>
      </c>
      <c r="O3326" s="2" t="s">
        <v>7209</v>
      </c>
      <c r="P3326" s="2">
        <v>1.5</v>
      </c>
    </row>
    <row r="3327" spans="1:16" ht="15.75" customHeight="1" x14ac:dyDescent="0.25">
      <c r="A3327" s="2" t="s">
        <v>106</v>
      </c>
      <c r="B3327" s="2" t="s">
        <v>102</v>
      </c>
      <c r="C3327" s="2" t="s">
        <v>103</v>
      </c>
      <c r="D3327" s="2" t="s">
        <v>364</v>
      </c>
      <c r="E3327" s="2" t="s">
        <v>513</v>
      </c>
      <c r="F3327" s="2" t="s">
        <v>40</v>
      </c>
      <c r="G3327" s="2" t="s">
        <v>539</v>
      </c>
      <c r="H3327" s="2" t="s">
        <v>372</v>
      </c>
      <c r="I3327" s="2">
        <v>47</v>
      </c>
      <c r="J3327" s="2">
        <v>0.85318559556786711</v>
      </c>
      <c r="K3327" s="2">
        <v>0.81052631578947365</v>
      </c>
      <c r="L3327" s="2">
        <v>0.90058479532163738</v>
      </c>
      <c r="M3327" s="2" t="s">
        <v>74</v>
      </c>
      <c r="N3327" s="2" t="s">
        <v>7210</v>
      </c>
      <c r="O3327" s="2" t="s">
        <v>7211</v>
      </c>
      <c r="P3327" s="2">
        <v>1.9</v>
      </c>
    </row>
    <row r="3328" spans="1:16" ht="15.75" customHeight="1" x14ac:dyDescent="0.25">
      <c r="A3328" s="2" t="s">
        <v>106</v>
      </c>
      <c r="B3328" s="2" t="s">
        <v>102</v>
      </c>
      <c r="C3328" s="2" t="s">
        <v>103</v>
      </c>
      <c r="D3328" s="2" t="s">
        <v>364</v>
      </c>
      <c r="E3328" s="2" t="s">
        <v>513</v>
      </c>
      <c r="F3328" s="2" t="s">
        <v>40</v>
      </c>
      <c r="G3328" s="2" t="s">
        <v>555</v>
      </c>
      <c r="H3328" s="2" t="s">
        <v>372</v>
      </c>
      <c r="I3328" s="2">
        <v>48</v>
      </c>
      <c r="J3328" s="2">
        <v>0.89577464788732397</v>
      </c>
      <c r="K3328" s="2">
        <v>0.86413043478260865</v>
      </c>
      <c r="L3328" s="2">
        <v>0.92982456140350878</v>
      </c>
      <c r="M3328" s="2" t="s">
        <v>74</v>
      </c>
      <c r="N3328" s="2" t="s">
        <v>7212</v>
      </c>
      <c r="O3328" s="2" t="s">
        <v>7213</v>
      </c>
      <c r="P3328" s="2">
        <v>1.5</v>
      </c>
    </row>
    <row r="3329" spans="1:16" ht="15.75" customHeight="1" x14ac:dyDescent="0.25">
      <c r="A3329" s="2" t="s">
        <v>106</v>
      </c>
      <c r="B3329" s="2" t="s">
        <v>102</v>
      </c>
      <c r="C3329" s="2" t="s">
        <v>103</v>
      </c>
      <c r="D3329" s="2" t="s">
        <v>364</v>
      </c>
      <c r="E3329" s="2" t="s">
        <v>513</v>
      </c>
      <c r="F3329" s="2" t="s">
        <v>40</v>
      </c>
      <c r="G3329" s="2" t="s">
        <v>575</v>
      </c>
      <c r="H3329" s="2" t="s">
        <v>372</v>
      </c>
      <c r="I3329" s="2">
        <v>49</v>
      </c>
      <c r="J3329" s="2">
        <v>0.87465181058495822</v>
      </c>
      <c r="K3329" s="2">
        <v>0.83510638297872342</v>
      </c>
      <c r="L3329" s="2">
        <v>0.91812865497076024</v>
      </c>
      <c r="M3329" s="2" t="s">
        <v>74</v>
      </c>
      <c r="N3329" s="2" t="s">
        <v>7214</v>
      </c>
      <c r="O3329" s="2" t="s">
        <v>7215</v>
      </c>
      <c r="P3329" s="2">
        <v>1.5</v>
      </c>
    </row>
    <row r="3330" spans="1:16" ht="15.75" customHeight="1" x14ac:dyDescent="0.25">
      <c r="A3330" s="2" t="s">
        <v>106</v>
      </c>
      <c r="B3330" s="2" t="s">
        <v>102</v>
      </c>
      <c r="C3330" s="2" t="s">
        <v>103</v>
      </c>
      <c r="D3330" s="2" t="s">
        <v>364</v>
      </c>
      <c r="E3330" s="2" t="s">
        <v>513</v>
      </c>
      <c r="F3330" s="2" t="s">
        <v>40</v>
      </c>
      <c r="G3330" s="2" t="s">
        <v>589</v>
      </c>
      <c r="H3330" s="2" t="s">
        <v>372</v>
      </c>
      <c r="I3330" s="2">
        <v>50</v>
      </c>
      <c r="J3330" s="2">
        <v>0.88888888888888884</v>
      </c>
      <c r="K3330" s="2">
        <v>0.84656084656084651</v>
      </c>
      <c r="L3330" s="2">
        <v>0.93567251461988299</v>
      </c>
      <c r="M3330" s="2" t="s">
        <v>74</v>
      </c>
      <c r="N3330" s="2" t="s">
        <v>7216</v>
      </c>
      <c r="O3330" s="2" t="s">
        <v>7217</v>
      </c>
      <c r="P3330" s="2">
        <v>1.5</v>
      </c>
    </row>
    <row r="3331" spans="1:16" ht="15.75" customHeight="1" x14ac:dyDescent="0.25">
      <c r="A3331" s="2" t="s">
        <v>106</v>
      </c>
      <c r="B3331" s="2" t="s">
        <v>102</v>
      </c>
      <c r="C3331" s="2" t="s">
        <v>103</v>
      </c>
      <c r="D3331" s="2" t="s">
        <v>364</v>
      </c>
      <c r="E3331" s="2" t="s">
        <v>513</v>
      </c>
      <c r="F3331" s="2" t="s">
        <v>40</v>
      </c>
      <c r="G3331" s="2" t="s">
        <v>603</v>
      </c>
      <c r="H3331" s="2" t="s">
        <v>372</v>
      </c>
      <c r="I3331" s="2">
        <v>51</v>
      </c>
      <c r="J3331" s="2">
        <v>0.86592178770949713</v>
      </c>
      <c r="K3331" s="2">
        <v>0.82887700534759357</v>
      </c>
      <c r="L3331" s="2">
        <v>0.9064327485380117</v>
      </c>
      <c r="M3331" s="2" t="s">
        <v>74</v>
      </c>
      <c r="N3331" s="2" t="s">
        <v>7218</v>
      </c>
      <c r="O3331" s="2" t="s">
        <v>7219</v>
      </c>
      <c r="P3331" s="2">
        <v>1.9</v>
      </c>
    </row>
    <row r="3332" spans="1:16" ht="15.75" customHeight="1" x14ac:dyDescent="0.25">
      <c r="A3332" s="2" t="s">
        <v>106</v>
      </c>
      <c r="B3332" s="2" t="s">
        <v>102</v>
      </c>
      <c r="C3332" s="2" t="s">
        <v>103</v>
      </c>
      <c r="D3332" s="2" t="s">
        <v>364</v>
      </c>
      <c r="E3332" s="2" t="s">
        <v>513</v>
      </c>
      <c r="F3332" s="2" t="s">
        <v>40</v>
      </c>
      <c r="G3332" s="2" t="s">
        <v>622</v>
      </c>
      <c r="H3332" s="2" t="s">
        <v>372</v>
      </c>
      <c r="I3332" s="2">
        <v>52</v>
      </c>
      <c r="J3332" s="2">
        <v>0.89635854341736687</v>
      </c>
      <c r="K3332" s="2">
        <v>0.86021505376344087</v>
      </c>
      <c r="L3332" s="2">
        <v>0.93567251461988299</v>
      </c>
      <c r="M3332" s="2" t="s">
        <v>74</v>
      </c>
      <c r="N3332" s="2" t="s">
        <v>7220</v>
      </c>
      <c r="O3332" s="2" t="s">
        <v>7221</v>
      </c>
      <c r="P3332" s="2">
        <v>1.5</v>
      </c>
    </row>
    <row r="3333" spans="1:16" ht="15.75" customHeight="1" x14ac:dyDescent="0.25">
      <c r="A3333" s="2" t="s">
        <v>106</v>
      </c>
      <c r="B3333" s="2" t="s">
        <v>102</v>
      </c>
      <c r="C3333" s="2" t="s">
        <v>103</v>
      </c>
      <c r="D3333" s="2" t="s">
        <v>364</v>
      </c>
      <c r="E3333" s="2" t="s">
        <v>513</v>
      </c>
      <c r="F3333" s="2" t="s">
        <v>40</v>
      </c>
      <c r="G3333" s="2" t="s">
        <v>643</v>
      </c>
      <c r="H3333" s="2" t="s">
        <v>372</v>
      </c>
      <c r="I3333" s="2">
        <v>53</v>
      </c>
      <c r="J3333" s="2">
        <v>0.88826815642458101</v>
      </c>
      <c r="K3333" s="2">
        <v>0.85026737967914434</v>
      </c>
      <c r="L3333" s="2">
        <v>0.92982456140350878</v>
      </c>
      <c r="M3333" s="2" t="s">
        <v>74</v>
      </c>
      <c r="N3333" s="2" t="s">
        <v>7222</v>
      </c>
      <c r="O3333" s="2" t="s">
        <v>7223</v>
      </c>
      <c r="P3333" s="2">
        <v>1.9</v>
      </c>
    </row>
    <row r="3334" spans="1:16" ht="15.75" customHeight="1" x14ac:dyDescent="0.25">
      <c r="A3334" s="2" t="s">
        <v>106</v>
      </c>
      <c r="B3334" s="2" t="s">
        <v>102</v>
      </c>
      <c r="C3334" s="2" t="s">
        <v>103</v>
      </c>
      <c r="D3334" s="2" t="s">
        <v>364</v>
      </c>
      <c r="E3334" s="2" t="s">
        <v>513</v>
      </c>
      <c r="F3334" s="2" t="s">
        <v>40</v>
      </c>
      <c r="G3334" s="2" t="s">
        <v>660</v>
      </c>
      <c r="H3334" s="2" t="s">
        <v>372</v>
      </c>
      <c r="I3334" s="2">
        <v>54</v>
      </c>
      <c r="J3334" s="2">
        <v>0.86187845303867394</v>
      </c>
      <c r="K3334" s="2">
        <v>0.81675392670157065</v>
      </c>
      <c r="L3334" s="2">
        <v>0.91228070175438591</v>
      </c>
      <c r="M3334" s="2" t="s">
        <v>74</v>
      </c>
      <c r="N3334" s="2" t="s">
        <v>7224</v>
      </c>
      <c r="O3334" s="2" t="s">
        <v>7225</v>
      </c>
      <c r="P3334" s="2">
        <v>1.5</v>
      </c>
    </row>
    <row r="3335" spans="1:16" ht="15.75" customHeight="1" x14ac:dyDescent="0.25">
      <c r="A3335" s="2" t="s">
        <v>106</v>
      </c>
      <c r="B3335" s="2" t="s">
        <v>102</v>
      </c>
      <c r="C3335" s="2" t="s">
        <v>103</v>
      </c>
      <c r="D3335" s="2" t="s">
        <v>364</v>
      </c>
      <c r="E3335" s="2" t="s">
        <v>513</v>
      </c>
      <c r="F3335" s="2" t="s">
        <v>40</v>
      </c>
      <c r="G3335" s="2" t="s">
        <v>665</v>
      </c>
      <c r="H3335" s="2" t="s">
        <v>372</v>
      </c>
      <c r="I3335" s="2">
        <v>55</v>
      </c>
      <c r="J3335" s="2">
        <v>0.8571428571428571</v>
      </c>
      <c r="K3335" s="2">
        <v>0.82258064516129037</v>
      </c>
      <c r="L3335" s="2">
        <v>0.89473684210526316</v>
      </c>
      <c r="M3335" s="2" t="s">
        <v>74</v>
      </c>
      <c r="N3335" s="2" t="s">
        <v>7226</v>
      </c>
      <c r="O3335" s="2" t="s">
        <v>7227</v>
      </c>
      <c r="P3335" s="2">
        <v>1.5</v>
      </c>
    </row>
    <row r="3336" spans="1:16" ht="15.75" customHeight="1" x14ac:dyDescent="0.25">
      <c r="A3336" s="2" t="s">
        <v>106</v>
      </c>
      <c r="B3336" s="2" t="s">
        <v>102</v>
      </c>
      <c r="C3336" s="2" t="s">
        <v>103</v>
      </c>
      <c r="D3336" s="2" t="s">
        <v>364</v>
      </c>
      <c r="E3336" s="2" t="s">
        <v>513</v>
      </c>
      <c r="F3336" s="2" t="s">
        <v>40</v>
      </c>
      <c r="G3336" s="2" t="s">
        <v>670</v>
      </c>
      <c r="H3336" s="2" t="s">
        <v>372</v>
      </c>
      <c r="I3336" s="2">
        <v>56</v>
      </c>
      <c r="J3336" s="2">
        <v>0.88022284122562666</v>
      </c>
      <c r="K3336" s="2">
        <v>0.84042553191489366</v>
      </c>
      <c r="L3336" s="2">
        <v>0.92397660818713445</v>
      </c>
      <c r="M3336" s="2" t="s">
        <v>74</v>
      </c>
      <c r="N3336" s="2" t="s">
        <v>7228</v>
      </c>
      <c r="O3336" s="2" t="s">
        <v>7229</v>
      </c>
      <c r="P3336" s="2">
        <v>1.9</v>
      </c>
    </row>
    <row r="3337" spans="1:16" ht="15.75" customHeight="1" x14ac:dyDescent="0.25">
      <c r="A3337" s="2" t="s">
        <v>106</v>
      </c>
      <c r="B3337" s="2" t="s">
        <v>102</v>
      </c>
      <c r="C3337" s="2" t="s">
        <v>103</v>
      </c>
      <c r="D3337" s="2" t="s">
        <v>364</v>
      </c>
      <c r="E3337" s="2" t="s">
        <v>513</v>
      </c>
      <c r="F3337" s="2" t="s">
        <v>40</v>
      </c>
      <c r="G3337" s="2" t="s">
        <v>675</v>
      </c>
      <c r="H3337" s="2" t="s">
        <v>372</v>
      </c>
      <c r="I3337" s="2">
        <v>57</v>
      </c>
      <c r="J3337" s="2">
        <v>0.85793871866295268</v>
      </c>
      <c r="K3337" s="2">
        <v>0.81914893617021278</v>
      </c>
      <c r="L3337" s="2">
        <v>0.90058479532163738</v>
      </c>
      <c r="M3337" s="2" t="s">
        <v>74</v>
      </c>
      <c r="N3337" s="2" t="s">
        <v>7230</v>
      </c>
      <c r="O3337" s="2" t="s">
        <v>7231</v>
      </c>
      <c r="P3337" s="2">
        <v>1.5</v>
      </c>
    </row>
    <row r="3338" spans="1:16" ht="15.75" customHeight="1" x14ac:dyDescent="0.25">
      <c r="A3338" s="2" t="s">
        <v>106</v>
      </c>
      <c r="B3338" s="2" t="s">
        <v>102</v>
      </c>
      <c r="C3338" s="2" t="s">
        <v>103</v>
      </c>
      <c r="D3338" s="2" t="s">
        <v>364</v>
      </c>
      <c r="E3338" s="2" t="s">
        <v>513</v>
      </c>
      <c r="F3338" s="2" t="s">
        <v>40</v>
      </c>
      <c r="G3338" s="2" t="s">
        <v>680</v>
      </c>
      <c r="H3338" s="2" t="s">
        <v>372</v>
      </c>
      <c r="I3338" s="2">
        <v>58</v>
      </c>
      <c r="J3338" s="2">
        <v>0.87222222222222234</v>
      </c>
      <c r="K3338" s="2">
        <v>0.8306878306878307</v>
      </c>
      <c r="L3338" s="2">
        <v>0.91812865497076024</v>
      </c>
      <c r="M3338" s="2" t="s">
        <v>74</v>
      </c>
      <c r="N3338" s="2" t="s">
        <v>7232</v>
      </c>
      <c r="O3338" s="2" t="s">
        <v>7233</v>
      </c>
      <c r="P3338" s="2">
        <v>1.5</v>
      </c>
    </row>
    <row r="3339" spans="1:16" ht="15.75" customHeight="1" x14ac:dyDescent="0.25">
      <c r="A3339" s="2" t="s">
        <v>106</v>
      </c>
      <c r="B3339" s="2" t="s">
        <v>102</v>
      </c>
      <c r="C3339" s="2" t="s">
        <v>103</v>
      </c>
      <c r="D3339" s="2" t="s">
        <v>364</v>
      </c>
      <c r="E3339" s="2" t="s">
        <v>513</v>
      </c>
      <c r="F3339" s="2" t="s">
        <v>40</v>
      </c>
      <c r="G3339" s="2" t="s">
        <v>685</v>
      </c>
      <c r="H3339" s="2" t="s">
        <v>372</v>
      </c>
      <c r="I3339" s="2">
        <v>59</v>
      </c>
      <c r="J3339" s="2">
        <v>0.87777777777777766</v>
      </c>
      <c r="K3339" s="2">
        <v>0.83597883597883593</v>
      </c>
      <c r="L3339" s="2">
        <v>0.92397660818713445</v>
      </c>
      <c r="M3339" s="2" t="s">
        <v>74</v>
      </c>
      <c r="N3339" s="2" t="s">
        <v>7234</v>
      </c>
      <c r="O3339" s="2" t="s">
        <v>7235</v>
      </c>
      <c r="P3339" s="2">
        <v>1.9</v>
      </c>
    </row>
    <row r="3340" spans="1:16" ht="15.75" customHeight="1" x14ac:dyDescent="0.25">
      <c r="A3340" s="2" t="s">
        <v>106</v>
      </c>
      <c r="B3340" s="2" t="s">
        <v>102</v>
      </c>
      <c r="C3340" s="2" t="s">
        <v>103</v>
      </c>
      <c r="D3340" s="2" t="s">
        <v>364</v>
      </c>
      <c r="E3340" s="2" t="s">
        <v>513</v>
      </c>
      <c r="F3340" s="2" t="s">
        <v>40</v>
      </c>
      <c r="G3340" s="2" t="s">
        <v>690</v>
      </c>
      <c r="H3340" s="2" t="s">
        <v>372</v>
      </c>
      <c r="I3340" s="2">
        <v>60</v>
      </c>
      <c r="J3340" s="2">
        <v>0.88515406162464982</v>
      </c>
      <c r="K3340" s="2">
        <v>0.84946236559139787</v>
      </c>
      <c r="L3340" s="2">
        <v>0.92397660818713445</v>
      </c>
      <c r="M3340" s="2" t="s">
        <v>74</v>
      </c>
      <c r="N3340" s="2" t="s">
        <v>7236</v>
      </c>
      <c r="O3340" s="2" t="s">
        <v>7237</v>
      </c>
      <c r="P3340" s="2">
        <v>1.5</v>
      </c>
    </row>
    <row r="3341" spans="1:16" ht="15.75" customHeight="1" x14ac:dyDescent="0.25">
      <c r="A3341" s="2" t="s">
        <v>106</v>
      </c>
      <c r="B3341" s="2" t="s">
        <v>102</v>
      </c>
      <c r="C3341" s="2" t="s">
        <v>103</v>
      </c>
      <c r="D3341" s="2" t="s">
        <v>364</v>
      </c>
      <c r="E3341" s="2" t="s">
        <v>513</v>
      </c>
      <c r="F3341" s="2" t="s">
        <v>40</v>
      </c>
      <c r="G3341" s="2" t="s">
        <v>695</v>
      </c>
      <c r="H3341" s="2" t="s">
        <v>372</v>
      </c>
      <c r="I3341" s="2">
        <v>61</v>
      </c>
      <c r="J3341" s="2">
        <v>0.88700564971751417</v>
      </c>
      <c r="K3341" s="2">
        <v>0.85792349726775952</v>
      </c>
      <c r="L3341" s="2">
        <v>0.91812865497076024</v>
      </c>
      <c r="M3341" s="2" t="s">
        <v>74</v>
      </c>
      <c r="N3341" s="2" t="s">
        <v>7238</v>
      </c>
      <c r="O3341" s="2" t="s">
        <v>7239</v>
      </c>
      <c r="P3341" s="2">
        <v>1.5</v>
      </c>
    </row>
    <row r="3342" spans="1:16" ht="15.75" customHeight="1" x14ac:dyDescent="0.25">
      <c r="A3342" s="2" t="s">
        <v>106</v>
      </c>
      <c r="B3342" s="2" t="s">
        <v>102</v>
      </c>
      <c r="C3342" s="2" t="s">
        <v>103</v>
      </c>
      <c r="D3342" s="2" t="s">
        <v>364</v>
      </c>
      <c r="E3342" s="2" t="s">
        <v>700</v>
      </c>
      <c r="F3342" s="2" t="s">
        <v>47</v>
      </c>
      <c r="G3342" s="2" t="s">
        <v>701</v>
      </c>
      <c r="H3342" s="2" t="s">
        <v>366</v>
      </c>
      <c r="I3342" s="2">
        <v>42</v>
      </c>
      <c r="J3342" s="2">
        <v>0.86825053995680346</v>
      </c>
      <c r="K3342" s="2">
        <v>0.84810126582278478</v>
      </c>
      <c r="L3342" s="2">
        <v>0.88938053097345138</v>
      </c>
      <c r="M3342" s="2" t="s">
        <v>74</v>
      </c>
      <c r="N3342" s="2" t="s">
        <v>7240</v>
      </c>
      <c r="O3342" s="2" t="s">
        <v>7241</v>
      </c>
      <c r="P3342" s="2">
        <v>2</v>
      </c>
    </row>
    <row r="3343" spans="1:16" ht="15.75" customHeight="1" x14ac:dyDescent="0.25">
      <c r="A3343" s="2" t="s">
        <v>106</v>
      </c>
      <c r="B3343" s="2" t="s">
        <v>102</v>
      </c>
      <c r="C3343" s="2" t="s">
        <v>103</v>
      </c>
      <c r="D3343" s="2" t="s">
        <v>364</v>
      </c>
      <c r="E3343" s="2" t="s">
        <v>700</v>
      </c>
      <c r="F3343" s="2" t="s">
        <v>47</v>
      </c>
      <c r="G3343" s="2" t="s">
        <v>706</v>
      </c>
      <c r="H3343" s="2" t="s">
        <v>366</v>
      </c>
      <c r="I3343" s="2">
        <v>43</v>
      </c>
      <c r="J3343" s="2">
        <v>0.88120950323974079</v>
      </c>
      <c r="K3343" s="2">
        <v>0.86075949367088611</v>
      </c>
      <c r="L3343" s="2">
        <v>0.90265486725663713</v>
      </c>
      <c r="M3343" s="2" t="s">
        <v>74</v>
      </c>
      <c r="N3343" s="2" t="s">
        <v>7242</v>
      </c>
      <c r="O3343" s="2" t="s">
        <v>7243</v>
      </c>
      <c r="P3343" s="2">
        <v>1.6</v>
      </c>
    </row>
    <row r="3344" spans="1:16" ht="15.75" customHeight="1" x14ac:dyDescent="0.25">
      <c r="A3344" s="2" t="s">
        <v>106</v>
      </c>
      <c r="B3344" s="2" t="s">
        <v>102</v>
      </c>
      <c r="C3344" s="2" t="s">
        <v>103</v>
      </c>
      <c r="D3344" s="2" t="s">
        <v>364</v>
      </c>
      <c r="E3344" s="2" t="s">
        <v>700</v>
      </c>
      <c r="F3344" s="2" t="s">
        <v>47</v>
      </c>
      <c r="G3344" s="2" t="s">
        <v>711</v>
      </c>
      <c r="H3344" s="2" t="s">
        <v>366</v>
      </c>
      <c r="I3344" s="2">
        <v>44</v>
      </c>
      <c r="J3344" s="2">
        <v>0.87445887445887438</v>
      </c>
      <c r="K3344" s="2">
        <v>0.85593220338983056</v>
      </c>
      <c r="L3344" s="2">
        <v>0.89380530973451322</v>
      </c>
      <c r="M3344" s="2" t="s">
        <v>74</v>
      </c>
      <c r="N3344" s="2" t="s">
        <v>7244</v>
      </c>
      <c r="O3344" s="2" t="s">
        <v>7245</v>
      </c>
      <c r="P3344" s="2">
        <v>2</v>
      </c>
    </row>
    <row r="3345" spans="1:16" ht="15.75" customHeight="1" x14ac:dyDescent="0.25">
      <c r="A3345" s="2" t="s">
        <v>106</v>
      </c>
      <c r="B3345" s="2" t="s">
        <v>102</v>
      </c>
      <c r="C3345" s="2" t="s">
        <v>103</v>
      </c>
      <c r="D3345" s="2" t="s">
        <v>364</v>
      </c>
      <c r="E3345" s="2" t="s">
        <v>700</v>
      </c>
      <c r="F3345" s="2" t="s">
        <v>47</v>
      </c>
      <c r="G3345" s="2" t="s">
        <v>716</v>
      </c>
      <c r="H3345" s="2" t="s">
        <v>366</v>
      </c>
      <c r="I3345" s="2">
        <v>45</v>
      </c>
      <c r="J3345" s="2">
        <v>0.85775862068965525</v>
      </c>
      <c r="K3345" s="2">
        <v>0.83613445378151263</v>
      </c>
      <c r="L3345" s="2">
        <v>0.88053097345132747</v>
      </c>
      <c r="M3345" s="2" t="s">
        <v>74</v>
      </c>
      <c r="N3345" s="2" t="s">
        <v>7246</v>
      </c>
      <c r="O3345" s="2" t="s">
        <v>7247</v>
      </c>
      <c r="P3345" s="2">
        <v>1.6</v>
      </c>
    </row>
    <row r="3346" spans="1:16" ht="15.75" customHeight="1" x14ac:dyDescent="0.25">
      <c r="A3346" s="2" t="s">
        <v>106</v>
      </c>
      <c r="B3346" s="2" t="s">
        <v>102</v>
      </c>
      <c r="C3346" s="2" t="s">
        <v>103</v>
      </c>
      <c r="D3346" s="2" t="s">
        <v>364</v>
      </c>
      <c r="E3346" s="2" t="s">
        <v>700</v>
      </c>
      <c r="F3346" s="2" t="s">
        <v>47</v>
      </c>
      <c r="G3346" s="2" t="s">
        <v>721</v>
      </c>
      <c r="H3346" s="2" t="s">
        <v>366</v>
      </c>
      <c r="I3346" s="2">
        <v>46</v>
      </c>
      <c r="J3346" s="2">
        <v>0.84978540772532196</v>
      </c>
      <c r="K3346" s="2">
        <v>0.82499999999999996</v>
      </c>
      <c r="L3346" s="2">
        <v>0.87610619469026552</v>
      </c>
      <c r="M3346" s="2" t="s">
        <v>74</v>
      </c>
      <c r="N3346" s="2" t="s">
        <v>7248</v>
      </c>
      <c r="O3346" s="2" t="s">
        <v>7249</v>
      </c>
      <c r="P3346" s="2">
        <v>1.6</v>
      </c>
    </row>
    <row r="3347" spans="1:16" ht="15.75" customHeight="1" x14ac:dyDescent="0.25">
      <c r="A3347" s="2" t="s">
        <v>106</v>
      </c>
      <c r="B3347" s="2" t="s">
        <v>102</v>
      </c>
      <c r="C3347" s="2" t="s">
        <v>103</v>
      </c>
      <c r="D3347" s="2" t="s">
        <v>364</v>
      </c>
      <c r="E3347" s="2" t="s">
        <v>700</v>
      </c>
      <c r="F3347" s="2" t="s">
        <v>47</v>
      </c>
      <c r="G3347" s="2" t="s">
        <v>726</v>
      </c>
      <c r="H3347" s="2" t="s">
        <v>366</v>
      </c>
      <c r="I3347" s="2">
        <v>47</v>
      </c>
      <c r="J3347" s="2">
        <v>0.88311688311688319</v>
      </c>
      <c r="K3347" s="2">
        <v>0.86440677966101698</v>
      </c>
      <c r="L3347" s="2">
        <v>0.90265486725663713</v>
      </c>
      <c r="M3347" s="2" t="s">
        <v>74</v>
      </c>
      <c r="N3347" s="2" t="s">
        <v>7250</v>
      </c>
      <c r="O3347" s="2" t="s">
        <v>7251</v>
      </c>
      <c r="P3347" s="2">
        <v>2</v>
      </c>
    </row>
    <row r="3348" spans="1:16" ht="15.75" customHeight="1" x14ac:dyDescent="0.25">
      <c r="A3348" s="2" t="s">
        <v>106</v>
      </c>
      <c r="B3348" s="2" t="s">
        <v>102</v>
      </c>
      <c r="C3348" s="2" t="s">
        <v>103</v>
      </c>
      <c r="D3348" s="2" t="s">
        <v>364</v>
      </c>
      <c r="E3348" s="2" t="s">
        <v>700</v>
      </c>
      <c r="F3348" s="2" t="s">
        <v>47</v>
      </c>
      <c r="G3348" s="2" t="s">
        <v>731</v>
      </c>
      <c r="H3348" s="2" t="s">
        <v>366</v>
      </c>
      <c r="I3348" s="2">
        <v>48</v>
      </c>
      <c r="J3348" s="2">
        <v>0.88695652173913031</v>
      </c>
      <c r="K3348" s="2">
        <v>0.87179487179487181</v>
      </c>
      <c r="L3348" s="2">
        <v>0.90265486725663713</v>
      </c>
      <c r="M3348" s="2" t="s">
        <v>74</v>
      </c>
      <c r="N3348" s="2" t="s">
        <v>7252</v>
      </c>
      <c r="O3348" s="2" t="s">
        <v>7253</v>
      </c>
      <c r="P3348" s="2">
        <v>1.6</v>
      </c>
    </row>
    <row r="3349" spans="1:16" ht="15.75" customHeight="1" x14ac:dyDescent="0.25">
      <c r="A3349" s="2" t="s">
        <v>106</v>
      </c>
      <c r="B3349" s="2" t="s">
        <v>102</v>
      </c>
      <c r="C3349" s="2" t="s">
        <v>103</v>
      </c>
      <c r="D3349" s="2" t="s">
        <v>364</v>
      </c>
      <c r="E3349" s="2" t="s">
        <v>700</v>
      </c>
      <c r="F3349" s="2" t="s">
        <v>47</v>
      </c>
      <c r="G3349" s="2" t="s">
        <v>736</v>
      </c>
      <c r="H3349" s="2" t="s">
        <v>366</v>
      </c>
      <c r="I3349" s="2">
        <v>49</v>
      </c>
      <c r="J3349" s="2">
        <v>0.88069414316702821</v>
      </c>
      <c r="K3349" s="2">
        <v>0.86382978723404258</v>
      </c>
      <c r="L3349" s="2">
        <v>0.89823008849557517</v>
      </c>
      <c r="M3349" s="2" t="s">
        <v>74</v>
      </c>
      <c r="N3349" s="2" t="s">
        <v>7254</v>
      </c>
      <c r="O3349" s="2" t="s">
        <v>7255</v>
      </c>
      <c r="P3349" s="2">
        <v>2</v>
      </c>
    </row>
    <row r="3350" spans="1:16" ht="15.75" customHeight="1" x14ac:dyDescent="0.25">
      <c r="A3350" s="2" t="s">
        <v>106</v>
      </c>
      <c r="B3350" s="2" t="s">
        <v>102</v>
      </c>
      <c r="C3350" s="2" t="s">
        <v>103</v>
      </c>
      <c r="D3350" s="2" t="s">
        <v>364</v>
      </c>
      <c r="E3350" s="2" t="s">
        <v>700</v>
      </c>
      <c r="F3350" s="2" t="s">
        <v>47</v>
      </c>
      <c r="G3350" s="2" t="s">
        <v>741</v>
      </c>
      <c r="H3350" s="2" t="s">
        <v>366</v>
      </c>
      <c r="I3350" s="2">
        <v>50</v>
      </c>
      <c r="J3350" s="2">
        <v>0.87878787878787867</v>
      </c>
      <c r="K3350" s="2">
        <v>0.86016949152542377</v>
      </c>
      <c r="L3350" s="2">
        <v>0.89823008849557517</v>
      </c>
      <c r="M3350" s="2" t="s">
        <v>74</v>
      </c>
      <c r="N3350" s="2" t="s">
        <v>7256</v>
      </c>
      <c r="O3350" s="2" t="s">
        <v>7257</v>
      </c>
      <c r="P3350" s="2">
        <v>1.6</v>
      </c>
    </row>
    <row r="3351" spans="1:16" ht="15.75" customHeight="1" x14ac:dyDescent="0.25">
      <c r="A3351" s="2" t="s">
        <v>106</v>
      </c>
      <c r="B3351" s="2" t="s">
        <v>102</v>
      </c>
      <c r="C3351" s="2" t="s">
        <v>103</v>
      </c>
      <c r="D3351" s="2" t="s">
        <v>364</v>
      </c>
      <c r="E3351" s="2" t="s">
        <v>700</v>
      </c>
      <c r="F3351" s="2" t="s">
        <v>47</v>
      </c>
      <c r="G3351" s="2" t="s">
        <v>746</v>
      </c>
      <c r="H3351" s="2" t="s">
        <v>366</v>
      </c>
      <c r="I3351" s="2">
        <v>51</v>
      </c>
      <c r="J3351" s="2">
        <v>0.8701298701298702</v>
      </c>
      <c r="K3351" s="2">
        <v>0.85169491525423724</v>
      </c>
      <c r="L3351" s="2">
        <v>0.88938053097345138</v>
      </c>
      <c r="M3351" s="2" t="s">
        <v>74</v>
      </c>
      <c r="N3351" s="2" t="s">
        <v>7258</v>
      </c>
      <c r="O3351" s="2" t="s">
        <v>7259</v>
      </c>
      <c r="P3351" s="2">
        <v>1.6</v>
      </c>
    </row>
    <row r="3352" spans="1:16" ht="15.75" customHeight="1" x14ac:dyDescent="0.25">
      <c r="A3352" s="2" t="s">
        <v>106</v>
      </c>
      <c r="B3352" s="2" t="s">
        <v>102</v>
      </c>
      <c r="C3352" s="2" t="s">
        <v>103</v>
      </c>
      <c r="D3352" s="2" t="s">
        <v>364</v>
      </c>
      <c r="E3352" s="2" t="s">
        <v>700</v>
      </c>
      <c r="F3352" s="2" t="s">
        <v>47</v>
      </c>
      <c r="G3352" s="2" t="s">
        <v>751</v>
      </c>
      <c r="H3352" s="2" t="s">
        <v>366</v>
      </c>
      <c r="I3352" s="2">
        <v>52</v>
      </c>
      <c r="J3352" s="2">
        <v>0.86825053995680346</v>
      </c>
      <c r="K3352" s="2">
        <v>0.84810126582278478</v>
      </c>
      <c r="L3352" s="2">
        <v>0.88938053097345138</v>
      </c>
      <c r="M3352" s="2" t="s">
        <v>74</v>
      </c>
      <c r="N3352" s="2" t="s">
        <v>7260</v>
      </c>
      <c r="O3352" s="2" t="s">
        <v>7261</v>
      </c>
      <c r="P3352" s="2">
        <v>2</v>
      </c>
    </row>
    <row r="3353" spans="1:16" ht="15.75" customHeight="1" x14ac:dyDescent="0.25">
      <c r="A3353" s="2" t="s">
        <v>106</v>
      </c>
      <c r="B3353" s="2" t="s">
        <v>102</v>
      </c>
      <c r="C3353" s="2" t="s">
        <v>103</v>
      </c>
      <c r="D3353" s="2" t="s">
        <v>364</v>
      </c>
      <c r="E3353" s="2" t="s">
        <v>700</v>
      </c>
      <c r="F3353" s="2" t="s">
        <v>47</v>
      </c>
      <c r="G3353" s="2" t="s">
        <v>756</v>
      </c>
      <c r="H3353" s="2" t="s">
        <v>366</v>
      </c>
      <c r="I3353" s="2">
        <v>53</v>
      </c>
      <c r="J3353" s="2">
        <v>0.86451612903225816</v>
      </c>
      <c r="K3353" s="2">
        <v>0.84100418410041844</v>
      </c>
      <c r="L3353" s="2">
        <v>0.88938053097345138</v>
      </c>
      <c r="M3353" s="2" t="s">
        <v>74</v>
      </c>
      <c r="N3353" s="2" t="s">
        <v>7262</v>
      </c>
      <c r="O3353" s="2" t="s">
        <v>7263</v>
      </c>
      <c r="P3353" s="2">
        <v>1.6</v>
      </c>
    </row>
    <row r="3354" spans="1:16" ht="15.75" customHeight="1" x14ac:dyDescent="0.25">
      <c r="A3354" s="2" t="s">
        <v>106</v>
      </c>
      <c r="B3354" s="2" t="s">
        <v>102</v>
      </c>
      <c r="C3354" s="2" t="s">
        <v>103</v>
      </c>
      <c r="D3354" s="2" t="s">
        <v>364</v>
      </c>
      <c r="E3354" s="2" t="s">
        <v>700</v>
      </c>
      <c r="F3354" s="2" t="s">
        <v>47</v>
      </c>
      <c r="G3354" s="2" t="s">
        <v>761</v>
      </c>
      <c r="H3354" s="2" t="s">
        <v>366</v>
      </c>
      <c r="I3354" s="2">
        <v>54</v>
      </c>
      <c r="J3354" s="2">
        <v>0.87741935483870981</v>
      </c>
      <c r="K3354" s="2">
        <v>0.85355648535564854</v>
      </c>
      <c r="L3354" s="2">
        <v>0.90265486725663713</v>
      </c>
      <c r="M3354" s="2" t="s">
        <v>74</v>
      </c>
      <c r="N3354" s="2" t="s">
        <v>7264</v>
      </c>
      <c r="O3354" s="2" t="s">
        <v>7265</v>
      </c>
      <c r="P3354" s="2">
        <v>2</v>
      </c>
    </row>
    <row r="3355" spans="1:16" ht="15.75" customHeight="1" x14ac:dyDescent="0.25">
      <c r="A3355" s="2" t="s">
        <v>106</v>
      </c>
      <c r="B3355" s="2" t="s">
        <v>102</v>
      </c>
      <c r="C3355" s="2" t="s">
        <v>103</v>
      </c>
      <c r="D3355" s="2" t="s">
        <v>364</v>
      </c>
      <c r="E3355" s="2" t="s">
        <v>700</v>
      </c>
      <c r="F3355" s="2" t="s">
        <v>47</v>
      </c>
      <c r="G3355" s="2" t="s">
        <v>766</v>
      </c>
      <c r="H3355" s="2" t="s">
        <v>366</v>
      </c>
      <c r="I3355" s="2">
        <v>55</v>
      </c>
      <c r="J3355" s="2">
        <v>0.86580086580086579</v>
      </c>
      <c r="K3355" s="2">
        <v>0.84745762711864403</v>
      </c>
      <c r="L3355" s="2">
        <v>0.88495575221238942</v>
      </c>
      <c r="M3355" s="2" t="s">
        <v>74</v>
      </c>
      <c r="N3355" s="2" t="s">
        <v>7266</v>
      </c>
      <c r="O3355" s="2" t="s">
        <v>7267</v>
      </c>
      <c r="P3355" s="2">
        <v>1.6</v>
      </c>
    </row>
    <row r="3356" spans="1:16" ht="15.75" customHeight="1" x14ac:dyDescent="0.25">
      <c r="A3356" s="2" t="s">
        <v>106</v>
      </c>
      <c r="B3356" s="2" t="s">
        <v>102</v>
      </c>
      <c r="C3356" s="2" t="s">
        <v>103</v>
      </c>
      <c r="D3356" s="2" t="s">
        <v>364</v>
      </c>
      <c r="E3356" s="2" t="s">
        <v>700</v>
      </c>
      <c r="F3356" s="2" t="s">
        <v>47</v>
      </c>
      <c r="G3356" s="2" t="s">
        <v>771</v>
      </c>
      <c r="H3356" s="2" t="s">
        <v>366</v>
      </c>
      <c r="I3356" s="2">
        <v>56</v>
      </c>
      <c r="J3356" s="2">
        <v>0.87878787878787867</v>
      </c>
      <c r="K3356" s="2">
        <v>0.86016949152542377</v>
      </c>
      <c r="L3356" s="2">
        <v>0.89823008849557517</v>
      </c>
      <c r="M3356" s="2" t="s">
        <v>74</v>
      </c>
      <c r="N3356" s="2" t="s">
        <v>7268</v>
      </c>
      <c r="O3356" s="2" t="s">
        <v>7269</v>
      </c>
      <c r="P3356" s="2">
        <v>1.6</v>
      </c>
    </row>
    <row r="3357" spans="1:16" ht="15.75" customHeight="1" x14ac:dyDescent="0.25">
      <c r="A3357" s="2" t="s">
        <v>106</v>
      </c>
      <c r="B3357" s="2" t="s">
        <v>102</v>
      </c>
      <c r="C3357" s="2" t="s">
        <v>103</v>
      </c>
      <c r="D3357" s="2" t="s">
        <v>364</v>
      </c>
      <c r="E3357" s="2" t="s">
        <v>700</v>
      </c>
      <c r="F3357" s="2" t="s">
        <v>47</v>
      </c>
      <c r="G3357" s="2" t="s">
        <v>776</v>
      </c>
      <c r="H3357" s="2" t="s">
        <v>366</v>
      </c>
      <c r="I3357" s="2">
        <v>57</v>
      </c>
      <c r="J3357" s="2">
        <v>0.87201735357917576</v>
      </c>
      <c r="K3357" s="2">
        <v>0.85531914893617023</v>
      </c>
      <c r="L3357" s="2">
        <v>0.88938053097345138</v>
      </c>
      <c r="M3357" s="2" t="s">
        <v>74</v>
      </c>
      <c r="N3357" s="2" t="s">
        <v>7270</v>
      </c>
      <c r="O3357" s="2" t="s">
        <v>7271</v>
      </c>
      <c r="P3357" s="2">
        <v>2</v>
      </c>
    </row>
    <row r="3358" spans="1:16" ht="15.75" customHeight="1" x14ac:dyDescent="0.25">
      <c r="A3358" s="2" t="s">
        <v>106</v>
      </c>
      <c r="B3358" s="2" t="s">
        <v>102</v>
      </c>
      <c r="C3358" s="2" t="s">
        <v>103</v>
      </c>
      <c r="D3358" s="2" t="s">
        <v>364</v>
      </c>
      <c r="E3358" s="2" t="s">
        <v>700</v>
      </c>
      <c r="F3358" s="2" t="s">
        <v>47</v>
      </c>
      <c r="G3358" s="2" t="s">
        <v>781</v>
      </c>
      <c r="H3358" s="2" t="s">
        <v>366</v>
      </c>
      <c r="I3358" s="2">
        <v>58</v>
      </c>
      <c r="J3358" s="2">
        <v>0.87688984881209497</v>
      </c>
      <c r="K3358" s="2">
        <v>0.85654008438818563</v>
      </c>
      <c r="L3358" s="2">
        <v>0.89823008849557517</v>
      </c>
      <c r="M3358" s="2" t="s">
        <v>74</v>
      </c>
      <c r="N3358" s="2" t="s">
        <v>7272</v>
      </c>
      <c r="O3358" s="2" t="s">
        <v>7273</v>
      </c>
      <c r="P3358" s="2">
        <v>1.6</v>
      </c>
    </row>
    <row r="3359" spans="1:16" ht="15.75" customHeight="1" x14ac:dyDescent="0.25">
      <c r="A3359" s="2" t="s">
        <v>106</v>
      </c>
      <c r="B3359" s="2" t="s">
        <v>102</v>
      </c>
      <c r="C3359" s="2" t="s">
        <v>103</v>
      </c>
      <c r="D3359" s="2" t="s">
        <v>364</v>
      </c>
      <c r="E3359" s="2" t="s">
        <v>700</v>
      </c>
      <c r="F3359" s="2" t="s">
        <v>47</v>
      </c>
      <c r="G3359" s="2" t="s">
        <v>786</v>
      </c>
      <c r="H3359" s="2" t="s">
        <v>366</v>
      </c>
      <c r="I3359" s="2">
        <v>59</v>
      </c>
      <c r="J3359" s="2">
        <v>0.88260869565217392</v>
      </c>
      <c r="K3359" s="2">
        <v>0.86752136752136755</v>
      </c>
      <c r="L3359" s="2">
        <v>0.89823008849557517</v>
      </c>
      <c r="M3359" s="2" t="s">
        <v>74</v>
      </c>
      <c r="N3359" s="2" t="s">
        <v>7274</v>
      </c>
      <c r="O3359" s="2" t="s">
        <v>7275</v>
      </c>
      <c r="P3359" s="2">
        <v>2</v>
      </c>
    </row>
    <row r="3360" spans="1:16" ht="15.75" customHeight="1" x14ac:dyDescent="0.25">
      <c r="A3360" s="2" t="s">
        <v>106</v>
      </c>
      <c r="B3360" s="2" t="s">
        <v>102</v>
      </c>
      <c r="C3360" s="2" t="s">
        <v>103</v>
      </c>
      <c r="D3360" s="2" t="s">
        <v>364</v>
      </c>
      <c r="E3360" s="2" t="s">
        <v>700</v>
      </c>
      <c r="F3360" s="2" t="s">
        <v>47</v>
      </c>
      <c r="G3360" s="2" t="s">
        <v>791</v>
      </c>
      <c r="H3360" s="2" t="s">
        <v>366</v>
      </c>
      <c r="I3360" s="2">
        <v>60</v>
      </c>
      <c r="J3360" s="2">
        <v>0.89760348583878002</v>
      </c>
      <c r="K3360" s="2">
        <v>0.88412017167381973</v>
      </c>
      <c r="L3360" s="2">
        <v>0.91150442477876104</v>
      </c>
      <c r="M3360" s="2" t="s">
        <v>74</v>
      </c>
      <c r="N3360" s="2" t="s">
        <v>7276</v>
      </c>
      <c r="O3360" s="2" t="s">
        <v>7277</v>
      </c>
      <c r="P3360" s="2">
        <v>1.6</v>
      </c>
    </row>
    <row r="3361" spans="1:16" ht="15.75" customHeight="1" x14ac:dyDescent="0.25">
      <c r="A3361" s="2" t="s">
        <v>106</v>
      </c>
      <c r="B3361" s="2" t="s">
        <v>102</v>
      </c>
      <c r="C3361" s="2" t="s">
        <v>103</v>
      </c>
      <c r="D3361" s="2" t="s">
        <v>364</v>
      </c>
      <c r="E3361" s="2" t="s">
        <v>700</v>
      </c>
      <c r="F3361" s="2" t="s">
        <v>47</v>
      </c>
      <c r="G3361" s="2" t="s">
        <v>796</v>
      </c>
      <c r="H3361" s="2" t="s">
        <v>366</v>
      </c>
      <c r="I3361" s="2">
        <v>61</v>
      </c>
      <c r="J3361" s="2">
        <v>0.87878787878787867</v>
      </c>
      <c r="K3361" s="2">
        <v>0.86016949152542377</v>
      </c>
      <c r="L3361" s="2">
        <v>0.89823008849557517</v>
      </c>
      <c r="M3361" s="2" t="s">
        <v>74</v>
      </c>
      <c r="N3361" s="2" t="s">
        <v>7278</v>
      </c>
      <c r="O3361" s="2" t="s">
        <v>7279</v>
      </c>
      <c r="P3361" s="2">
        <v>2</v>
      </c>
    </row>
    <row r="3362" spans="1:16" ht="15.75" customHeight="1" x14ac:dyDescent="0.25">
      <c r="A3362" s="2" t="s">
        <v>147</v>
      </c>
      <c r="B3362" s="2" t="s">
        <v>81</v>
      </c>
      <c r="C3362" s="2" t="s">
        <v>82</v>
      </c>
      <c r="D3362" s="2" t="s">
        <v>55</v>
      </c>
      <c r="E3362" s="2" t="s">
        <v>57</v>
      </c>
      <c r="F3362" s="2" t="s">
        <v>32</v>
      </c>
      <c r="G3362" s="2" t="s">
        <v>59</v>
      </c>
      <c r="H3362" s="2" t="s">
        <v>61</v>
      </c>
      <c r="I3362" s="2">
        <v>42</v>
      </c>
      <c r="J3362" s="2">
        <v>0.76422764227642281</v>
      </c>
      <c r="K3362" s="2">
        <v>0.72030651340996166</v>
      </c>
      <c r="L3362" s="2">
        <v>0.81385281385281383</v>
      </c>
      <c r="M3362" s="2" t="s">
        <v>74</v>
      </c>
      <c r="N3362" s="2" t="s">
        <v>7280</v>
      </c>
      <c r="O3362" s="2" t="s">
        <v>7281</v>
      </c>
      <c r="P3362" s="2">
        <v>100.6</v>
      </c>
    </row>
    <row r="3363" spans="1:16" ht="15.75" customHeight="1" x14ac:dyDescent="0.25">
      <c r="A3363" s="2" t="s">
        <v>147</v>
      </c>
      <c r="B3363" s="2" t="s">
        <v>81</v>
      </c>
      <c r="C3363" s="2" t="s">
        <v>82</v>
      </c>
      <c r="D3363" s="2" t="s">
        <v>55</v>
      </c>
      <c r="E3363" s="2" t="s">
        <v>57</v>
      </c>
      <c r="F3363" s="2" t="s">
        <v>32</v>
      </c>
      <c r="G3363" s="2" t="s">
        <v>71</v>
      </c>
      <c r="H3363" s="2" t="s">
        <v>61</v>
      </c>
      <c r="I3363" s="2">
        <v>43</v>
      </c>
      <c r="J3363" s="2">
        <v>0.76422764227642281</v>
      </c>
      <c r="K3363" s="2">
        <v>0.72030651340996166</v>
      </c>
      <c r="L3363" s="2">
        <v>0.81385281385281383</v>
      </c>
      <c r="M3363" s="2" t="s">
        <v>74</v>
      </c>
      <c r="N3363" s="2" t="s">
        <v>7282</v>
      </c>
      <c r="O3363" s="2" t="s">
        <v>7283</v>
      </c>
      <c r="P3363" s="2">
        <v>94.5</v>
      </c>
    </row>
    <row r="3364" spans="1:16" ht="15.75" customHeight="1" x14ac:dyDescent="0.25">
      <c r="A3364" s="2" t="s">
        <v>147</v>
      </c>
      <c r="B3364" s="2" t="s">
        <v>81</v>
      </c>
      <c r="C3364" s="2" t="s">
        <v>82</v>
      </c>
      <c r="D3364" s="2" t="s">
        <v>55</v>
      </c>
      <c r="E3364" s="2" t="s">
        <v>57</v>
      </c>
      <c r="F3364" s="2" t="s">
        <v>32</v>
      </c>
      <c r="G3364" s="2" t="s">
        <v>79</v>
      </c>
      <c r="H3364" s="2" t="s">
        <v>61</v>
      </c>
      <c r="I3364" s="2">
        <v>44</v>
      </c>
      <c r="J3364" s="2">
        <v>0.76422764227642281</v>
      </c>
      <c r="K3364" s="2">
        <v>0.72030651340996166</v>
      </c>
      <c r="L3364" s="2">
        <v>0.81385281385281383</v>
      </c>
      <c r="M3364" s="2" t="s">
        <v>74</v>
      </c>
      <c r="N3364" s="2" t="s">
        <v>7284</v>
      </c>
      <c r="O3364" s="2" t="s">
        <v>7285</v>
      </c>
      <c r="P3364" s="2">
        <v>93</v>
      </c>
    </row>
    <row r="3365" spans="1:16" ht="15.75" customHeight="1" x14ac:dyDescent="0.25">
      <c r="A3365" s="2" t="s">
        <v>147</v>
      </c>
      <c r="B3365" s="2" t="s">
        <v>81</v>
      </c>
      <c r="C3365" s="2" t="s">
        <v>82</v>
      </c>
      <c r="D3365" s="2" t="s">
        <v>55</v>
      </c>
      <c r="E3365" s="2" t="s">
        <v>57</v>
      </c>
      <c r="F3365" s="2" t="s">
        <v>32</v>
      </c>
      <c r="G3365" s="2" t="s">
        <v>86</v>
      </c>
      <c r="H3365" s="2" t="s">
        <v>61</v>
      </c>
      <c r="I3365" s="2">
        <v>45</v>
      </c>
      <c r="J3365" s="2">
        <v>0.76422764227642281</v>
      </c>
      <c r="K3365" s="2">
        <v>0.72030651340996166</v>
      </c>
      <c r="L3365" s="2">
        <v>0.81385281385281383</v>
      </c>
      <c r="M3365" s="2" t="s">
        <v>74</v>
      </c>
      <c r="N3365" s="2" t="s">
        <v>7286</v>
      </c>
      <c r="O3365" s="2" t="s">
        <v>7287</v>
      </c>
      <c r="P3365" s="2">
        <v>92.3</v>
      </c>
    </row>
    <row r="3366" spans="1:16" ht="15.75" customHeight="1" x14ac:dyDescent="0.25">
      <c r="A3366" s="2" t="s">
        <v>147</v>
      </c>
      <c r="B3366" s="2" t="s">
        <v>81</v>
      </c>
      <c r="C3366" s="2" t="s">
        <v>82</v>
      </c>
      <c r="D3366" s="2" t="s">
        <v>55</v>
      </c>
      <c r="E3366" s="2" t="s">
        <v>57</v>
      </c>
      <c r="F3366" s="2" t="s">
        <v>32</v>
      </c>
      <c r="G3366" s="2" t="s">
        <v>93</v>
      </c>
      <c r="H3366" s="2" t="s">
        <v>61</v>
      </c>
      <c r="I3366" s="2">
        <v>46</v>
      </c>
      <c r="J3366" s="2">
        <v>0.76422764227642281</v>
      </c>
      <c r="K3366" s="2">
        <v>0.72030651340996166</v>
      </c>
      <c r="L3366" s="2">
        <v>0.81385281385281383</v>
      </c>
      <c r="M3366" s="2" t="s">
        <v>74</v>
      </c>
      <c r="N3366" s="2" t="s">
        <v>7288</v>
      </c>
      <c r="O3366" s="2" t="s">
        <v>7289</v>
      </c>
      <c r="P3366" s="2">
        <v>93.2</v>
      </c>
    </row>
    <row r="3367" spans="1:16" ht="15.75" customHeight="1" x14ac:dyDescent="0.25">
      <c r="A3367" s="2" t="s">
        <v>147</v>
      </c>
      <c r="B3367" s="2" t="s">
        <v>81</v>
      </c>
      <c r="C3367" s="2" t="s">
        <v>82</v>
      </c>
      <c r="D3367" s="2" t="s">
        <v>55</v>
      </c>
      <c r="E3367" s="2" t="s">
        <v>57</v>
      </c>
      <c r="F3367" s="2" t="s">
        <v>32</v>
      </c>
      <c r="G3367" s="2" t="s">
        <v>100</v>
      </c>
      <c r="H3367" s="2" t="s">
        <v>61</v>
      </c>
      <c r="I3367" s="2">
        <v>47</v>
      </c>
      <c r="J3367" s="2">
        <v>0.76422764227642281</v>
      </c>
      <c r="K3367" s="2">
        <v>0.72030651340996166</v>
      </c>
      <c r="L3367" s="2">
        <v>0.81385281385281383</v>
      </c>
      <c r="M3367" s="2" t="s">
        <v>74</v>
      </c>
      <c r="N3367" s="2" t="s">
        <v>7290</v>
      </c>
      <c r="O3367" s="2" t="s">
        <v>7291</v>
      </c>
      <c r="P3367" s="2">
        <v>93.7</v>
      </c>
    </row>
    <row r="3368" spans="1:16" ht="15.75" customHeight="1" x14ac:dyDescent="0.25">
      <c r="A3368" s="2" t="s">
        <v>147</v>
      </c>
      <c r="B3368" s="2" t="s">
        <v>81</v>
      </c>
      <c r="C3368" s="2" t="s">
        <v>82</v>
      </c>
      <c r="D3368" s="2" t="s">
        <v>55</v>
      </c>
      <c r="E3368" s="2" t="s">
        <v>57</v>
      </c>
      <c r="F3368" s="2" t="s">
        <v>32</v>
      </c>
      <c r="G3368" s="2" t="s">
        <v>108</v>
      </c>
      <c r="H3368" s="2" t="s">
        <v>61</v>
      </c>
      <c r="I3368" s="2">
        <v>48</v>
      </c>
      <c r="J3368" s="2">
        <v>0.76422764227642281</v>
      </c>
      <c r="K3368" s="2">
        <v>0.72030651340996166</v>
      </c>
      <c r="L3368" s="2">
        <v>0.81385281385281383</v>
      </c>
      <c r="M3368" s="2" t="s">
        <v>74</v>
      </c>
      <c r="N3368" s="2" t="s">
        <v>7292</v>
      </c>
      <c r="O3368" s="2" t="s">
        <v>7293</v>
      </c>
      <c r="P3368" s="2">
        <v>92.4</v>
      </c>
    </row>
    <row r="3369" spans="1:16" ht="15.75" customHeight="1" x14ac:dyDescent="0.25">
      <c r="A3369" s="2" t="s">
        <v>147</v>
      </c>
      <c r="B3369" s="2" t="s">
        <v>81</v>
      </c>
      <c r="C3369" s="2" t="s">
        <v>82</v>
      </c>
      <c r="D3369" s="2" t="s">
        <v>55</v>
      </c>
      <c r="E3369" s="2" t="s">
        <v>57</v>
      </c>
      <c r="F3369" s="2" t="s">
        <v>32</v>
      </c>
      <c r="G3369" s="2" t="s">
        <v>113</v>
      </c>
      <c r="H3369" s="2" t="s">
        <v>61</v>
      </c>
      <c r="I3369" s="2">
        <v>49</v>
      </c>
      <c r="J3369" s="2">
        <v>0.76422764227642281</v>
      </c>
      <c r="K3369" s="2">
        <v>0.72030651340996166</v>
      </c>
      <c r="L3369" s="2">
        <v>0.81385281385281383</v>
      </c>
      <c r="M3369" s="2" t="s">
        <v>74</v>
      </c>
      <c r="N3369" s="2" t="s">
        <v>7294</v>
      </c>
      <c r="O3369" s="2" t="s">
        <v>7295</v>
      </c>
      <c r="P3369" s="2">
        <v>94.8</v>
      </c>
    </row>
    <row r="3370" spans="1:16" ht="15.75" customHeight="1" x14ac:dyDescent="0.25">
      <c r="A3370" s="2" t="s">
        <v>147</v>
      </c>
      <c r="B3370" s="2" t="s">
        <v>81</v>
      </c>
      <c r="C3370" s="2" t="s">
        <v>82</v>
      </c>
      <c r="D3370" s="2" t="s">
        <v>55</v>
      </c>
      <c r="E3370" s="2" t="s">
        <v>57</v>
      </c>
      <c r="F3370" s="2" t="s">
        <v>32</v>
      </c>
      <c r="G3370" s="2" t="s">
        <v>118</v>
      </c>
      <c r="H3370" s="2" t="s">
        <v>61</v>
      </c>
      <c r="I3370" s="2">
        <v>50</v>
      </c>
      <c r="J3370" s="2">
        <v>0.76422764227642281</v>
      </c>
      <c r="K3370" s="2">
        <v>0.72030651340996166</v>
      </c>
      <c r="L3370" s="2">
        <v>0.81385281385281383</v>
      </c>
      <c r="M3370" s="2" t="s">
        <v>74</v>
      </c>
      <c r="N3370" s="2" t="s">
        <v>7296</v>
      </c>
      <c r="O3370" s="2" t="s">
        <v>7297</v>
      </c>
      <c r="P3370" s="2">
        <v>93.9</v>
      </c>
    </row>
    <row r="3371" spans="1:16" ht="15.75" customHeight="1" x14ac:dyDescent="0.25">
      <c r="A3371" s="2" t="s">
        <v>147</v>
      </c>
      <c r="B3371" s="2" t="s">
        <v>81</v>
      </c>
      <c r="C3371" s="2" t="s">
        <v>82</v>
      </c>
      <c r="D3371" s="2" t="s">
        <v>55</v>
      </c>
      <c r="E3371" s="2" t="s">
        <v>57</v>
      </c>
      <c r="F3371" s="2" t="s">
        <v>32</v>
      </c>
      <c r="G3371" s="2" t="s">
        <v>123</v>
      </c>
      <c r="H3371" s="2" t="s">
        <v>61</v>
      </c>
      <c r="I3371" s="2">
        <v>51</v>
      </c>
      <c r="J3371" s="2">
        <v>0.76422764227642281</v>
      </c>
      <c r="K3371" s="2">
        <v>0.72030651340996166</v>
      </c>
      <c r="L3371" s="2">
        <v>0.81385281385281383</v>
      </c>
      <c r="M3371" s="2" t="s">
        <v>74</v>
      </c>
      <c r="N3371" s="2" t="s">
        <v>7298</v>
      </c>
      <c r="O3371" s="2" t="s">
        <v>7299</v>
      </c>
      <c r="P3371" s="2">
        <v>91.8</v>
      </c>
    </row>
    <row r="3372" spans="1:16" ht="15.75" customHeight="1" x14ac:dyDescent="0.25">
      <c r="A3372" s="2" t="s">
        <v>147</v>
      </c>
      <c r="B3372" s="2" t="s">
        <v>81</v>
      </c>
      <c r="C3372" s="2" t="s">
        <v>82</v>
      </c>
      <c r="D3372" s="2" t="s">
        <v>55</v>
      </c>
      <c r="E3372" s="2" t="s">
        <v>57</v>
      </c>
      <c r="F3372" s="2" t="s">
        <v>32</v>
      </c>
      <c r="G3372" s="2" t="s">
        <v>128</v>
      </c>
      <c r="H3372" s="2" t="s">
        <v>61</v>
      </c>
      <c r="I3372" s="2">
        <v>52</v>
      </c>
      <c r="J3372" s="2">
        <v>0.76422764227642281</v>
      </c>
      <c r="K3372" s="2">
        <v>0.72030651340996166</v>
      </c>
      <c r="L3372" s="2">
        <v>0.81385281385281383</v>
      </c>
      <c r="M3372" s="2" t="s">
        <v>74</v>
      </c>
      <c r="N3372" s="2" t="s">
        <v>7300</v>
      </c>
      <c r="O3372" s="2" t="s">
        <v>7301</v>
      </c>
      <c r="P3372" s="2">
        <v>93.8</v>
      </c>
    </row>
    <row r="3373" spans="1:16" ht="15.75" customHeight="1" x14ac:dyDescent="0.25">
      <c r="A3373" s="2" t="s">
        <v>147</v>
      </c>
      <c r="B3373" s="2" t="s">
        <v>81</v>
      </c>
      <c r="C3373" s="2" t="s">
        <v>82</v>
      </c>
      <c r="D3373" s="2" t="s">
        <v>55</v>
      </c>
      <c r="E3373" s="2" t="s">
        <v>57</v>
      </c>
      <c r="F3373" s="2" t="s">
        <v>32</v>
      </c>
      <c r="G3373" s="2" t="s">
        <v>133</v>
      </c>
      <c r="H3373" s="2" t="s">
        <v>61</v>
      </c>
      <c r="I3373" s="2">
        <v>53</v>
      </c>
      <c r="J3373" s="2">
        <v>0.76422764227642281</v>
      </c>
      <c r="K3373" s="2">
        <v>0.72030651340996166</v>
      </c>
      <c r="L3373" s="2">
        <v>0.81385281385281383</v>
      </c>
      <c r="M3373" s="2" t="s">
        <v>74</v>
      </c>
      <c r="N3373" s="2" t="s">
        <v>7302</v>
      </c>
      <c r="O3373" s="2" t="s">
        <v>7303</v>
      </c>
      <c r="P3373" s="2">
        <v>94.2</v>
      </c>
    </row>
    <row r="3374" spans="1:16" ht="15.75" customHeight="1" x14ac:dyDescent="0.25">
      <c r="A3374" s="2" t="s">
        <v>147</v>
      </c>
      <c r="B3374" s="2" t="s">
        <v>81</v>
      </c>
      <c r="C3374" s="2" t="s">
        <v>82</v>
      </c>
      <c r="D3374" s="2" t="s">
        <v>55</v>
      </c>
      <c r="E3374" s="2" t="s">
        <v>57</v>
      </c>
      <c r="F3374" s="2" t="s">
        <v>32</v>
      </c>
      <c r="G3374" s="2" t="s">
        <v>138</v>
      </c>
      <c r="H3374" s="2" t="s">
        <v>61</v>
      </c>
      <c r="I3374" s="2">
        <v>54</v>
      </c>
      <c r="J3374" s="2">
        <v>0.76422764227642281</v>
      </c>
      <c r="K3374" s="2">
        <v>0.72030651340996166</v>
      </c>
      <c r="L3374" s="2">
        <v>0.81385281385281383</v>
      </c>
      <c r="M3374" s="2" t="s">
        <v>74</v>
      </c>
      <c r="N3374" s="2" t="s">
        <v>7304</v>
      </c>
      <c r="O3374" s="2" t="s">
        <v>7305</v>
      </c>
      <c r="P3374" s="2">
        <v>93.1</v>
      </c>
    </row>
    <row r="3375" spans="1:16" ht="15.75" customHeight="1" x14ac:dyDescent="0.25">
      <c r="A3375" s="2" t="s">
        <v>147</v>
      </c>
      <c r="B3375" s="2" t="s">
        <v>81</v>
      </c>
      <c r="C3375" s="2" t="s">
        <v>82</v>
      </c>
      <c r="D3375" s="2" t="s">
        <v>55</v>
      </c>
      <c r="E3375" s="2" t="s">
        <v>57</v>
      </c>
      <c r="F3375" s="2" t="s">
        <v>32</v>
      </c>
      <c r="G3375" s="2" t="s">
        <v>143</v>
      </c>
      <c r="H3375" s="2" t="s">
        <v>61</v>
      </c>
      <c r="I3375" s="2">
        <v>55</v>
      </c>
      <c r="J3375" s="2">
        <v>0.76422764227642281</v>
      </c>
      <c r="K3375" s="2">
        <v>0.72030651340996166</v>
      </c>
      <c r="L3375" s="2">
        <v>0.81385281385281383</v>
      </c>
      <c r="M3375" s="2" t="s">
        <v>74</v>
      </c>
      <c r="N3375" s="2" t="s">
        <v>7306</v>
      </c>
      <c r="O3375" s="2" t="s">
        <v>7307</v>
      </c>
      <c r="P3375" s="2">
        <v>92.4</v>
      </c>
    </row>
    <row r="3376" spans="1:16" ht="15.75" customHeight="1" x14ac:dyDescent="0.25">
      <c r="A3376" s="2" t="s">
        <v>147</v>
      </c>
      <c r="B3376" s="2" t="s">
        <v>81</v>
      </c>
      <c r="C3376" s="2" t="s">
        <v>82</v>
      </c>
      <c r="D3376" s="2" t="s">
        <v>55</v>
      </c>
      <c r="E3376" s="2" t="s">
        <v>57</v>
      </c>
      <c r="F3376" s="2" t="s">
        <v>32</v>
      </c>
      <c r="G3376" s="2" t="s">
        <v>149</v>
      </c>
      <c r="H3376" s="2" t="s">
        <v>61</v>
      </c>
      <c r="I3376" s="2">
        <v>56</v>
      </c>
      <c r="J3376" s="2">
        <v>0.76422764227642281</v>
      </c>
      <c r="K3376" s="2">
        <v>0.72030651340996166</v>
      </c>
      <c r="L3376" s="2">
        <v>0.81385281385281383</v>
      </c>
      <c r="M3376" s="2" t="s">
        <v>74</v>
      </c>
      <c r="N3376" s="2" t="s">
        <v>7308</v>
      </c>
      <c r="O3376" s="2" t="s">
        <v>7309</v>
      </c>
      <c r="P3376" s="2">
        <v>93.8</v>
      </c>
    </row>
    <row r="3377" spans="1:16" ht="15.75" customHeight="1" x14ac:dyDescent="0.25">
      <c r="A3377" s="2" t="s">
        <v>147</v>
      </c>
      <c r="B3377" s="2" t="s">
        <v>81</v>
      </c>
      <c r="C3377" s="2" t="s">
        <v>82</v>
      </c>
      <c r="D3377" s="2" t="s">
        <v>55</v>
      </c>
      <c r="E3377" s="2" t="s">
        <v>57</v>
      </c>
      <c r="F3377" s="2" t="s">
        <v>32</v>
      </c>
      <c r="G3377" s="2" t="s">
        <v>154</v>
      </c>
      <c r="H3377" s="2" t="s">
        <v>61</v>
      </c>
      <c r="I3377" s="2">
        <v>57</v>
      </c>
      <c r="J3377" s="2">
        <v>0.76422764227642281</v>
      </c>
      <c r="K3377" s="2">
        <v>0.72030651340996166</v>
      </c>
      <c r="L3377" s="2">
        <v>0.81385281385281383</v>
      </c>
      <c r="M3377" s="2" t="s">
        <v>74</v>
      </c>
      <c r="N3377" s="2" t="s">
        <v>7310</v>
      </c>
      <c r="O3377" s="2" t="s">
        <v>7311</v>
      </c>
      <c r="P3377" s="2">
        <v>93.2</v>
      </c>
    </row>
    <row r="3378" spans="1:16" ht="15.75" customHeight="1" x14ac:dyDescent="0.25">
      <c r="A3378" s="2" t="s">
        <v>147</v>
      </c>
      <c r="B3378" s="2" t="s">
        <v>81</v>
      </c>
      <c r="C3378" s="2" t="s">
        <v>82</v>
      </c>
      <c r="D3378" s="2" t="s">
        <v>55</v>
      </c>
      <c r="E3378" s="2" t="s">
        <v>57</v>
      </c>
      <c r="F3378" s="2" t="s">
        <v>32</v>
      </c>
      <c r="G3378" s="2" t="s">
        <v>159</v>
      </c>
      <c r="H3378" s="2" t="s">
        <v>61</v>
      </c>
      <c r="I3378" s="2">
        <v>58</v>
      </c>
      <c r="J3378" s="2">
        <v>0.76422764227642281</v>
      </c>
      <c r="K3378" s="2">
        <v>0.72030651340996166</v>
      </c>
      <c r="L3378" s="2">
        <v>0.81385281385281383</v>
      </c>
      <c r="M3378" s="2" t="s">
        <v>74</v>
      </c>
      <c r="N3378" s="2" t="s">
        <v>7312</v>
      </c>
      <c r="O3378" s="2" t="s">
        <v>7313</v>
      </c>
      <c r="P3378" s="2">
        <v>94.2</v>
      </c>
    </row>
    <row r="3379" spans="1:16" ht="15.75" customHeight="1" x14ac:dyDescent="0.25">
      <c r="A3379" s="2" t="s">
        <v>147</v>
      </c>
      <c r="B3379" s="2" t="s">
        <v>81</v>
      </c>
      <c r="C3379" s="2" t="s">
        <v>82</v>
      </c>
      <c r="D3379" s="2" t="s">
        <v>55</v>
      </c>
      <c r="E3379" s="2" t="s">
        <v>57</v>
      </c>
      <c r="F3379" s="2" t="s">
        <v>32</v>
      </c>
      <c r="G3379" s="2" t="s">
        <v>164</v>
      </c>
      <c r="H3379" s="2" t="s">
        <v>61</v>
      </c>
      <c r="I3379" s="2">
        <v>59</v>
      </c>
      <c r="J3379" s="2">
        <v>0.76422764227642281</v>
      </c>
      <c r="K3379" s="2">
        <v>0.72030651340996166</v>
      </c>
      <c r="L3379" s="2">
        <v>0.81385281385281383</v>
      </c>
      <c r="M3379" s="2" t="s">
        <v>74</v>
      </c>
      <c r="N3379" s="2" t="s">
        <v>7314</v>
      </c>
      <c r="O3379" s="2" t="s">
        <v>7315</v>
      </c>
      <c r="P3379" s="2">
        <v>94.1</v>
      </c>
    </row>
    <row r="3380" spans="1:16" ht="15.75" customHeight="1" x14ac:dyDescent="0.25">
      <c r="A3380" s="2" t="s">
        <v>147</v>
      </c>
      <c r="B3380" s="2" t="s">
        <v>81</v>
      </c>
      <c r="C3380" s="2" t="s">
        <v>82</v>
      </c>
      <c r="D3380" s="2" t="s">
        <v>55</v>
      </c>
      <c r="E3380" s="2" t="s">
        <v>57</v>
      </c>
      <c r="F3380" s="2" t="s">
        <v>32</v>
      </c>
      <c r="G3380" s="2" t="s">
        <v>169</v>
      </c>
      <c r="H3380" s="2" t="s">
        <v>61</v>
      </c>
      <c r="I3380" s="2">
        <v>60</v>
      </c>
      <c r="J3380" s="2">
        <v>0.76422764227642281</v>
      </c>
      <c r="K3380" s="2">
        <v>0.72030651340996166</v>
      </c>
      <c r="L3380" s="2">
        <v>0.81385281385281383</v>
      </c>
      <c r="M3380" s="2" t="s">
        <v>74</v>
      </c>
      <c r="N3380" s="2" t="s">
        <v>7316</v>
      </c>
      <c r="O3380" s="2" t="s">
        <v>7317</v>
      </c>
      <c r="P3380" s="2">
        <v>93.8</v>
      </c>
    </row>
    <row r="3381" spans="1:16" ht="15.75" customHeight="1" x14ac:dyDescent="0.25">
      <c r="A3381" s="2" t="s">
        <v>147</v>
      </c>
      <c r="B3381" s="2" t="s">
        <v>81</v>
      </c>
      <c r="C3381" s="2" t="s">
        <v>82</v>
      </c>
      <c r="D3381" s="2" t="s">
        <v>55</v>
      </c>
      <c r="E3381" s="2" t="s">
        <v>57</v>
      </c>
      <c r="F3381" s="2" t="s">
        <v>32</v>
      </c>
      <c r="G3381" s="2" t="s">
        <v>174</v>
      </c>
      <c r="H3381" s="2" t="s">
        <v>61</v>
      </c>
      <c r="I3381" s="2">
        <v>61</v>
      </c>
      <c r="J3381" s="2">
        <v>0.76422764227642281</v>
      </c>
      <c r="K3381" s="2">
        <v>0.72030651340996166</v>
      </c>
      <c r="L3381" s="2">
        <v>0.81385281385281383</v>
      </c>
      <c r="M3381" s="2" t="s">
        <v>74</v>
      </c>
      <c r="N3381" s="2" t="s">
        <v>7318</v>
      </c>
      <c r="O3381" s="2" t="s">
        <v>7319</v>
      </c>
      <c r="P3381" s="2">
        <v>94.8</v>
      </c>
    </row>
    <row r="3382" spans="1:16" ht="15.75" customHeight="1" x14ac:dyDescent="0.25">
      <c r="A3382" s="2" t="s">
        <v>147</v>
      </c>
      <c r="B3382" s="2" t="s">
        <v>81</v>
      </c>
      <c r="C3382" s="2" t="s">
        <v>82</v>
      </c>
      <c r="D3382" s="2" t="s">
        <v>55</v>
      </c>
      <c r="E3382" s="2" t="s">
        <v>179</v>
      </c>
      <c r="F3382" s="2" t="s">
        <v>12</v>
      </c>
      <c r="G3382" s="2" t="s">
        <v>180</v>
      </c>
      <c r="H3382" s="2" t="s">
        <v>182</v>
      </c>
      <c r="I3382" s="2">
        <v>42</v>
      </c>
      <c r="J3382" s="2">
        <v>0.80219780219780223</v>
      </c>
      <c r="K3382" s="2">
        <v>0.75647668393782386</v>
      </c>
      <c r="L3382" s="2">
        <v>0.85380116959064323</v>
      </c>
      <c r="M3382" s="2" t="s">
        <v>74</v>
      </c>
      <c r="N3382" s="2" t="s">
        <v>7320</v>
      </c>
      <c r="O3382" s="2" t="s">
        <v>7321</v>
      </c>
      <c r="P3382" s="2">
        <v>94.1</v>
      </c>
    </row>
    <row r="3383" spans="1:16" ht="15.75" customHeight="1" x14ac:dyDescent="0.25">
      <c r="A3383" s="2" t="s">
        <v>147</v>
      </c>
      <c r="B3383" s="2" t="s">
        <v>81</v>
      </c>
      <c r="C3383" s="2" t="s">
        <v>82</v>
      </c>
      <c r="D3383" s="2" t="s">
        <v>55</v>
      </c>
      <c r="E3383" s="2" t="s">
        <v>179</v>
      </c>
      <c r="F3383" s="2" t="s">
        <v>12</v>
      </c>
      <c r="G3383" s="2" t="s">
        <v>186</v>
      </c>
      <c r="H3383" s="2" t="s">
        <v>182</v>
      </c>
      <c r="I3383" s="2">
        <v>43</v>
      </c>
      <c r="J3383" s="2">
        <v>0.80219780219780223</v>
      </c>
      <c r="K3383" s="2">
        <v>0.75647668393782386</v>
      </c>
      <c r="L3383" s="2">
        <v>0.85380116959064323</v>
      </c>
      <c r="M3383" s="2" t="s">
        <v>74</v>
      </c>
      <c r="N3383" s="2" t="s">
        <v>7322</v>
      </c>
      <c r="O3383" s="2" t="s">
        <v>7323</v>
      </c>
      <c r="P3383" s="2">
        <v>89.3</v>
      </c>
    </row>
    <row r="3384" spans="1:16" ht="15.75" customHeight="1" x14ac:dyDescent="0.25">
      <c r="A3384" s="2" t="s">
        <v>147</v>
      </c>
      <c r="B3384" s="2" t="s">
        <v>81</v>
      </c>
      <c r="C3384" s="2" t="s">
        <v>82</v>
      </c>
      <c r="D3384" s="2" t="s">
        <v>55</v>
      </c>
      <c r="E3384" s="2" t="s">
        <v>179</v>
      </c>
      <c r="F3384" s="2" t="s">
        <v>12</v>
      </c>
      <c r="G3384" s="2" t="s">
        <v>192</v>
      </c>
      <c r="H3384" s="2" t="s">
        <v>182</v>
      </c>
      <c r="I3384" s="2">
        <v>44</v>
      </c>
      <c r="J3384" s="2">
        <v>0.80219780219780223</v>
      </c>
      <c r="K3384" s="2">
        <v>0.75647668393782386</v>
      </c>
      <c r="L3384" s="2">
        <v>0.85380116959064323</v>
      </c>
      <c r="M3384" s="2" t="s">
        <v>74</v>
      </c>
      <c r="N3384" s="2" t="s">
        <v>7324</v>
      </c>
      <c r="O3384" s="2" t="s">
        <v>7325</v>
      </c>
      <c r="P3384" s="2">
        <v>93.7</v>
      </c>
    </row>
    <row r="3385" spans="1:16" ht="15.75" customHeight="1" x14ac:dyDescent="0.25">
      <c r="A3385" s="2" t="s">
        <v>147</v>
      </c>
      <c r="B3385" s="2" t="s">
        <v>81</v>
      </c>
      <c r="C3385" s="2" t="s">
        <v>82</v>
      </c>
      <c r="D3385" s="2" t="s">
        <v>55</v>
      </c>
      <c r="E3385" s="2" t="s">
        <v>179</v>
      </c>
      <c r="F3385" s="2" t="s">
        <v>12</v>
      </c>
      <c r="G3385" s="2" t="s">
        <v>197</v>
      </c>
      <c r="H3385" s="2" t="s">
        <v>182</v>
      </c>
      <c r="I3385" s="2">
        <v>45</v>
      </c>
      <c r="J3385" s="2">
        <v>0.80219780219780223</v>
      </c>
      <c r="K3385" s="2">
        <v>0.75647668393782386</v>
      </c>
      <c r="L3385" s="2">
        <v>0.85380116959064323</v>
      </c>
      <c r="M3385" s="2" t="s">
        <v>74</v>
      </c>
      <c r="N3385" s="2" t="s">
        <v>7326</v>
      </c>
      <c r="O3385" s="2" t="s">
        <v>7327</v>
      </c>
      <c r="P3385" s="2">
        <v>93</v>
      </c>
    </row>
    <row r="3386" spans="1:16" ht="15.75" customHeight="1" x14ac:dyDescent="0.25">
      <c r="A3386" s="2" t="s">
        <v>147</v>
      </c>
      <c r="B3386" s="2" t="s">
        <v>81</v>
      </c>
      <c r="C3386" s="2" t="s">
        <v>82</v>
      </c>
      <c r="D3386" s="2" t="s">
        <v>55</v>
      </c>
      <c r="E3386" s="2" t="s">
        <v>179</v>
      </c>
      <c r="F3386" s="2" t="s">
        <v>12</v>
      </c>
      <c r="G3386" s="2" t="s">
        <v>202</v>
      </c>
      <c r="H3386" s="2" t="s">
        <v>182</v>
      </c>
      <c r="I3386" s="2">
        <v>46</v>
      </c>
      <c r="J3386" s="2">
        <v>0.80219780219780223</v>
      </c>
      <c r="K3386" s="2">
        <v>0.75647668393782386</v>
      </c>
      <c r="L3386" s="2">
        <v>0.85380116959064323</v>
      </c>
      <c r="M3386" s="2" t="s">
        <v>74</v>
      </c>
      <c r="N3386" s="2" t="s">
        <v>7328</v>
      </c>
      <c r="O3386" s="2" t="s">
        <v>7329</v>
      </c>
      <c r="P3386" s="2">
        <v>94.9</v>
      </c>
    </row>
    <row r="3387" spans="1:16" ht="15.75" customHeight="1" x14ac:dyDescent="0.25">
      <c r="A3387" s="2" t="s">
        <v>147</v>
      </c>
      <c r="B3387" s="2" t="s">
        <v>81</v>
      </c>
      <c r="C3387" s="2" t="s">
        <v>82</v>
      </c>
      <c r="D3387" s="2" t="s">
        <v>55</v>
      </c>
      <c r="E3387" s="2" t="s">
        <v>179</v>
      </c>
      <c r="F3387" s="2" t="s">
        <v>12</v>
      </c>
      <c r="G3387" s="2" t="s">
        <v>207</v>
      </c>
      <c r="H3387" s="2" t="s">
        <v>182</v>
      </c>
      <c r="I3387" s="2">
        <v>47</v>
      </c>
      <c r="J3387" s="2">
        <v>0.80219780219780223</v>
      </c>
      <c r="K3387" s="2">
        <v>0.75647668393782386</v>
      </c>
      <c r="L3387" s="2">
        <v>0.85380116959064323</v>
      </c>
      <c r="M3387" s="2" t="s">
        <v>74</v>
      </c>
      <c r="N3387" s="2" t="s">
        <v>7330</v>
      </c>
      <c r="O3387" s="2" t="s">
        <v>7331</v>
      </c>
      <c r="P3387" s="2">
        <v>94</v>
      </c>
    </row>
    <row r="3388" spans="1:16" ht="15.75" customHeight="1" x14ac:dyDescent="0.25">
      <c r="A3388" s="2" t="s">
        <v>147</v>
      </c>
      <c r="B3388" s="2" t="s">
        <v>81</v>
      </c>
      <c r="C3388" s="2" t="s">
        <v>82</v>
      </c>
      <c r="D3388" s="2" t="s">
        <v>55</v>
      </c>
      <c r="E3388" s="2" t="s">
        <v>179</v>
      </c>
      <c r="F3388" s="2" t="s">
        <v>12</v>
      </c>
      <c r="G3388" s="2" t="s">
        <v>212</v>
      </c>
      <c r="H3388" s="2" t="s">
        <v>182</v>
      </c>
      <c r="I3388" s="2">
        <v>48</v>
      </c>
      <c r="J3388" s="2">
        <v>0.80219780219780223</v>
      </c>
      <c r="K3388" s="2">
        <v>0.75647668393782386</v>
      </c>
      <c r="L3388" s="2">
        <v>0.85380116959064323</v>
      </c>
      <c r="M3388" s="2" t="s">
        <v>74</v>
      </c>
      <c r="N3388" s="2" t="s">
        <v>7332</v>
      </c>
      <c r="O3388" s="2" t="s">
        <v>7333</v>
      </c>
      <c r="P3388" s="2">
        <v>93.1</v>
      </c>
    </row>
    <row r="3389" spans="1:16" ht="15.75" customHeight="1" x14ac:dyDescent="0.25">
      <c r="A3389" s="2" t="s">
        <v>147</v>
      </c>
      <c r="B3389" s="2" t="s">
        <v>81</v>
      </c>
      <c r="C3389" s="2" t="s">
        <v>82</v>
      </c>
      <c r="D3389" s="2" t="s">
        <v>55</v>
      </c>
      <c r="E3389" s="2" t="s">
        <v>179</v>
      </c>
      <c r="F3389" s="2" t="s">
        <v>12</v>
      </c>
      <c r="G3389" s="2" t="s">
        <v>217</v>
      </c>
      <c r="H3389" s="2" t="s">
        <v>182</v>
      </c>
      <c r="I3389" s="2">
        <v>49</v>
      </c>
      <c r="J3389" s="2">
        <v>0.80219780219780223</v>
      </c>
      <c r="K3389" s="2">
        <v>0.75647668393782386</v>
      </c>
      <c r="L3389" s="2">
        <v>0.85380116959064323</v>
      </c>
      <c r="M3389" s="2" t="s">
        <v>74</v>
      </c>
      <c r="N3389" s="2" t="s">
        <v>7334</v>
      </c>
      <c r="O3389" s="2" t="s">
        <v>7335</v>
      </c>
      <c r="P3389" s="2">
        <v>93.8</v>
      </c>
    </row>
    <row r="3390" spans="1:16" ht="15.75" customHeight="1" x14ac:dyDescent="0.25">
      <c r="A3390" s="2" t="s">
        <v>147</v>
      </c>
      <c r="B3390" s="2" t="s">
        <v>81</v>
      </c>
      <c r="C3390" s="2" t="s">
        <v>82</v>
      </c>
      <c r="D3390" s="2" t="s">
        <v>55</v>
      </c>
      <c r="E3390" s="2" t="s">
        <v>179</v>
      </c>
      <c r="F3390" s="2" t="s">
        <v>12</v>
      </c>
      <c r="G3390" s="2" t="s">
        <v>222</v>
      </c>
      <c r="H3390" s="2" t="s">
        <v>182</v>
      </c>
      <c r="I3390" s="2">
        <v>50</v>
      </c>
      <c r="J3390" s="2">
        <v>0.80219780219780223</v>
      </c>
      <c r="K3390" s="2">
        <v>0.75647668393782386</v>
      </c>
      <c r="L3390" s="2">
        <v>0.85380116959064323</v>
      </c>
      <c r="M3390" s="2" t="s">
        <v>74</v>
      </c>
      <c r="N3390" s="2" t="s">
        <v>7336</v>
      </c>
      <c r="O3390" s="2" t="s">
        <v>7337</v>
      </c>
      <c r="P3390" s="2">
        <v>81.5</v>
      </c>
    </row>
    <row r="3391" spans="1:16" ht="15.75" customHeight="1" x14ac:dyDescent="0.25">
      <c r="A3391" s="2" t="s">
        <v>147</v>
      </c>
      <c r="B3391" s="2" t="s">
        <v>81</v>
      </c>
      <c r="C3391" s="2" t="s">
        <v>82</v>
      </c>
      <c r="D3391" s="2" t="s">
        <v>55</v>
      </c>
      <c r="E3391" s="2" t="s">
        <v>179</v>
      </c>
      <c r="F3391" s="2" t="s">
        <v>12</v>
      </c>
      <c r="G3391" s="2" t="s">
        <v>227</v>
      </c>
      <c r="H3391" s="2" t="s">
        <v>182</v>
      </c>
      <c r="I3391" s="2">
        <v>51</v>
      </c>
      <c r="J3391" s="2">
        <v>0.80219780219780223</v>
      </c>
      <c r="K3391" s="2">
        <v>0.75647668393782386</v>
      </c>
      <c r="L3391" s="2">
        <v>0.85380116959064323</v>
      </c>
      <c r="M3391" s="2" t="s">
        <v>74</v>
      </c>
      <c r="N3391" s="2" t="s">
        <v>7338</v>
      </c>
      <c r="O3391" s="2" t="s">
        <v>7339</v>
      </c>
      <c r="P3391" s="2">
        <v>93.9</v>
      </c>
    </row>
    <row r="3392" spans="1:16" ht="15.75" customHeight="1" x14ac:dyDescent="0.25">
      <c r="A3392" s="2" t="s">
        <v>147</v>
      </c>
      <c r="B3392" s="2" t="s">
        <v>81</v>
      </c>
      <c r="C3392" s="2" t="s">
        <v>82</v>
      </c>
      <c r="D3392" s="2" t="s">
        <v>55</v>
      </c>
      <c r="E3392" s="2" t="s">
        <v>179</v>
      </c>
      <c r="F3392" s="2" t="s">
        <v>12</v>
      </c>
      <c r="G3392" s="2" t="s">
        <v>232</v>
      </c>
      <c r="H3392" s="2" t="s">
        <v>182</v>
      </c>
      <c r="I3392" s="2">
        <v>52</v>
      </c>
      <c r="J3392" s="2">
        <v>0.80219780219780223</v>
      </c>
      <c r="K3392" s="2">
        <v>0.75647668393782386</v>
      </c>
      <c r="L3392" s="2">
        <v>0.85380116959064323</v>
      </c>
      <c r="M3392" s="2" t="s">
        <v>74</v>
      </c>
      <c r="N3392" s="2" t="s">
        <v>7340</v>
      </c>
      <c r="O3392" s="2" t="s">
        <v>7341</v>
      </c>
      <c r="P3392" s="2">
        <v>93.3</v>
      </c>
    </row>
    <row r="3393" spans="1:16" ht="15.75" customHeight="1" x14ac:dyDescent="0.25">
      <c r="A3393" s="2" t="s">
        <v>147</v>
      </c>
      <c r="B3393" s="2" t="s">
        <v>81</v>
      </c>
      <c r="C3393" s="2" t="s">
        <v>82</v>
      </c>
      <c r="D3393" s="2" t="s">
        <v>55</v>
      </c>
      <c r="E3393" s="2" t="s">
        <v>179</v>
      </c>
      <c r="F3393" s="2" t="s">
        <v>12</v>
      </c>
      <c r="G3393" s="2" t="s">
        <v>237</v>
      </c>
      <c r="H3393" s="2" t="s">
        <v>182</v>
      </c>
      <c r="I3393" s="2">
        <v>53</v>
      </c>
      <c r="J3393" s="2">
        <v>0.80219780219780223</v>
      </c>
      <c r="K3393" s="2">
        <v>0.75647668393782386</v>
      </c>
      <c r="L3393" s="2">
        <v>0.85380116959064323</v>
      </c>
      <c r="M3393" s="2" t="s">
        <v>74</v>
      </c>
      <c r="N3393" s="2" t="s">
        <v>7342</v>
      </c>
      <c r="O3393" s="2" t="s">
        <v>7343</v>
      </c>
      <c r="P3393" s="2">
        <v>96</v>
      </c>
    </row>
    <row r="3394" spans="1:16" ht="15.75" customHeight="1" x14ac:dyDescent="0.25">
      <c r="A3394" s="2" t="s">
        <v>147</v>
      </c>
      <c r="B3394" s="2" t="s">
        <v>81</v>
      </c>
      <c r="C3394" s="2" t="s">
        <v>82</v>
      </c>
      <c r="D3394" s="2" t="s">
        <v>55</v>
      </c>
      <c r="E3394" s="2" t="s">
        <v>179</v>
      </c>
      <c r="F3394" s="2" t="s">
        <v>12</v>
      </c>
      <c r="G3394" s="2" t="s">
        <v>242</v>
      </c>
      <c r="H3394" s="2" t="s">
        <v>182</v>
      </c>
      <c r="I3394" s="2">
        <v>54</v>
      </c>
      <c r="J3394" s="2">
        <v>0.80219780219780223</v>
      </c>
      <c r="K3394" s="2">
        <v>0.75647668393782386</v>
      </c>
      <c r="L3394" s="2">
        <v>0.85380116959064323</v>
      </c>
      <c r="M3394" s="2" t="s">
        <v>74</v>
      </c>
      <c r="N3394" s="2" t="s">
        <v>7344</v>
      </c>
      <c r="O3394" s="2" t="s">
        <v>7345</v>
      </c>
      <c r="P3394" s="2">
        <v>92.9</v>
      </c>
    </row>
    <row r="3395" spans="1:16" ht="15.75" customHeight="1" x14ac:dyDescent="0.25">
      <c r="A3395" s="2" t="s">
        <v>147</v>
      </c>
      <c r="B3395" s="2" t="s">
        <v>81</v>
      </c>
      <c r="C3395" s="2" t="s">
        <v>82</v>
      </c>
      <c r="D3395" s="2" t="s">
        <v>55</v>
      </c>
      <c r="E3395" s="2" t="s">
        <v>179</v>
      </c>
      <c r="F3395" s="2" t="s">
        <v>12</v>
      </c>
      <c r="G3395" s="2" t="s">
        <v>247</v>
      </c>
      <c r="H3395" s="2" t="s">
        <v>182</v>
      </c>
      <c r="I3395" s="2">
        <v>55</v>
      </c>
      <c r="J3395" s="2">
        <v>0.80219780219780223</v>
      </c>
      <c r="K3395" s="2">
        <v>0.75647668393782386</v>
      </c>
      <c r="L3395" s="2">
        <v>0.85380116959064323</v>
      </c>
      <c r="M3395" s="2" t="s">
        <v>74</v>
      </c>
      <c r="N3395" s="2" t="s">
        <v>7346</v>
      </c>
      <c r="O3395" s="2" t="s">
        <v>7347</v>
      </c>
      <c r="P3395" s="2">
        <v>82.6</v>
      </c>
    </row>
    <row r="3396" spans="1:16" ht="15.75" customHeight="1" x14ac:dyDescent="0.25">
      <c r="A3396" s="2" t="s">
        <v>147</v>
      </c>
      <c r="B3396" s="2" t="s">
        <v>81</v>
      </c>
      <c r="C3396" s="2" t="s">
        <v>82</v>
      </c>
      <c r="D3396" s="2" t="s">
        <v>55</v>
      </c>
      <c r="E3396" s="2" t="s">
        <v>179</v>
      </c>
      <c r="F3396" s="2" t="s">
        <v>12</v>
      </c>
      <c r="G3396" s="2" t="s">
        <v>252</v>
      </c>
      <c r="H3396" s="2" t="s">
        <v>182</v>
      </c>
      <c r="I3396" s="2">
        <v>56</v>
      </c>
      <c r="J3396" s="2">
        <v>0.80219780219780223</v>
      </c>
      <c r="K3396" s="2">
        <v>0.75647668393782386</v>
      </c>
      <c r="L3396" s="2">
        <v>0.85380116959064323</v>
      </c>
      <c r="M3396" s="2" t="s">
        <v>74</v>
      </c>
      <c r="N3396" s="2" t="s">
        <v>7348</v>
      </c>
      <c r="O3396" s="2" t="s">
        <v>7349</v>
      </c>
      <c r="P3396" s="2">
        <v>89.5</v>
      </c>
    </row>
    <row r="3397" spans="1:16" ht="15.75" customHeight="1" x14ac:dyDescent="0.25">
      <c r="A3397" s="2" t="s">
        <v>147</v>
      </c>
      <c r="B3397" s="2" t="s">
        <v>81</v>
      </c>
      <c r="C3397" s="2" t="s">
        <v>82</v>
      </c>
      <c r="D3397" s="2" t="s">
        <v>55</v>
      </c>
      <c r="E3397" s="2" t="s">
        <v>179</v>
      </c>
      <c r="F3397" s="2" t="s">
        <v>12</v>
      </c>
      <c r="G3397" s="2" t="s">
        <v>257</v>
      </c>
      <c r="H3397" s="2" t="s">
        <v>182</v>
      </c>
      <c r="I3397" s="2">
        <v>57</v>
      </c>
      <c r="J3397" s="2">
        <v>0.80219780219780223</v>
      </c>
      <c r="K3397" s="2">
        <v>0.75647668393782386</v>
      </c>
      <c r="L3397" s="2">
        <v>0.85380116959064323</v>
      </c>
      <c r="M3397" s="2" t="s">
        <v>74</v>
      </c>
      <c r="N3397" s="2" t="s">
        <v>7350</v>
      </c>
      <c r="O3397" s="2" t="s">
        <v>7351</v>
      </c>
      <c r="P3397" s="2">
        <v>93.4</v>
      </c>
    </row>
    <row r="3398" spans="1:16" ht="15.75" customHeight="1" x14ac:dyDescent="0.25">
      <c r="A3398" s="2" t="s">
        <v>147</v>
      </c>
      <c r="B3398" s="2" t="s">
        <v>81</v>
      </c>
      <c r="C3398" s="2" t="s">
        <v>82</v>
      </c>
      <c r="D3398" s="2" t="s">
        <v>55</v>
      </c>
      <c r="E3398" s="2" t="s">
        <v>179</v>
      </c>
      <c r="F3398" s="2" t="s">
        <v>12</v>
      </c>
      <c r="G3398" s="2" t="s">
        <v>262</v>
      </c>
      <c r="H3398" s="2" t="s">
        <v>182</v>
      </c>
      <c r="I3398" s="2">
        <v>58</v>
      </c>
      <c r="J3398" s="2">
        <v>0.80219780219780223</v>
      </c>
      <c r="K3398" s="2">
        <v>0.75647668393782386</v>
      </c>
      <c r="L3398" s="2">
        <v>0.85380116959064323</v>
      </c>
      <c r="M3398" s="2" t="s">
        <v>74</v>
      </c>
      <c r="N3398" s="2" t="s">
        <v>7352</v>
      </c>
      <c r="O3398" s="2" t="s">
        <v>7353</v>
      </c>
      <c r="P3398" s="2">
        <v>94.9</v>
      </c>
    </row>
    <row r="3399" spans="1:16" ht="15.75" customHeight="1" x14ac:dyDescent="0.25">
      <c r="A3399" s="2" t="s">
        <v>147</v>
      </c>
      <c r="B3399" s="2" t="s">
        <v>81</v>
      </c>
      <c r="C3399" s="2" t="s">
        <v>82</v>
      </c>
      <c r="D3399" s="2" t="s">
        <v>55</v>
      </c>
      <c r="E3399" s="2" t="s">
        <v>179</v>
      </c>
      <c r="F3399" s="2" t="s">
        <v>12</v>
      </c>
      <c r="G3399" s="2" t="s">
        <v>267</v>
      </c>
      <c r="H3399" s="2" t="s">
        <v>182</v>
      </c>
      <c r="I3399" s="2">
        <v>59</v>
      </c>
      <c r="J3399" s="2">
        <v>0.80219780219780223</v>
      </c>
      <c r="K3399" s="2">
        <v>0.75647668393782386</v>
      </c>
      <c r="L3399" s="2">
        <v>0.85380116959064323</v>
      </c>
      <c r="M3399" s="2" t="s">
        <v>74</v>
      </c>
      <c r="N3399" s="2" t="s">
        <v>7354</v>
      </c>
      <c r="O3399" s="2" t="s">
        <v>7355</v>
      </c>
      <c r="P3399" s="2">
        <v>94.9</v>
      </c>
    </row>
    <row r="3400" spans="1:16" ht="15.75" customHeight="1" x14ac:dyDescent="0.25">
      <c r="A3400" s="2" t="s">
        <v>147</v>
      </c>
      <c r="B3400" s="2" t="s">
        <v>81</v>
      </c>
      <c r="C3400" s="2" t="s">
        <v>82</v>
      </c>
      <c r="D3400" s="2" t="s">
        <v>55</v>
      </c>
      <c r="E3400" s="2" t="s">
        <v>179</v>
      </c>
      <c r="F3400" s="2" t="s">
        <v>12</v>
      </c>
      <c r="G3400" s="2" t="s">
        <v>272</v>
      </c>
      <c r="H3400" s="2" t="s">
        <v>182</v>
      </c>
      <c r="I3400" s="2">
        <v>60</v>
      </c>
      <c r="J3400" s="2">
        <v>0.80219780219780223</v>
      </c>
      <c r="K3400" s="2">
        <v>0.75647668393782386</v>
      </c>
      <c r="L3400" s="2">
        <v>0.85380116959064323</v>
      </c>
      <c r="M3400" s="2" t="s">
        <v>74</v>
      </c>
      <c r="N3400" s="2" t="s">
        <v>7356</v>
      </c>
      <c r="O3400" s="2" t="s">
        <v>7357</v>
      </c>
      <c r="P3400" s="2">
        <v>93.8</v>
      </c>
    </row>
    <row r="3401" spans="1:16" ht="15.75" customHeight="1" x14ac:dyDescent="0.25">
      <c r="A3401" s="2" t="s">
        <v>147</v>
      </c>
      <c r="B3401" s="2" t="s">
        <v>81</v>
      </c>
      <c r="C3401" s="2" t="s">
        <v>82</v>
      </c>
      <c r="D3401" s="2" t="s">
        <v>55</v>
      </c>
      <c r="E3401" s="2" t="s">
        <v>179</v>
      </c>
      <c r="F3401" s="2" t="s">
        <v>12</v>
      </c>
      <c r="G3401" s="2" t="s">
        <v>277</v>
      </c>
      <c r="H3401" s="2" t="s">
        <v>182</v>
      </c>
      <c r="I3401" s="2">
        <v>61</v>
      </c>
      <c r="J3401" s="2">
        <v>0.80219780219780223</v>
      </c>
      <c r="K3401" s="2">
        <v>0.75647668393782386</v>
      </c>
      <c r="L3401" s="2">
        <v>0.85380116959064323</v>
      </c>
      <c r="M3401" s="2" t="s">
        <v>74</v>
      </c>
      <c r="N3401" s="2" t="s">
        <v>7358</v>
      </c>
      <c r="O3401" s="2" t="s">
        <v>7359</v>
      </c>
      <c r="P3401" s="2">
        <v>94.3</v>
      </c>
    </row>
    <row r="3402" spans="1:16" ht="15.75" customHeight="1" x14ac:dyDescent="0.25">
      <c r="A3402" s="2" t="s">
        <v>147</v>
      </c>
      <c r="B3402" s="2" t="s">
        <v>81</v>
      </c>
      <c r="C3402" s="2" t="s">
        <v>82</v>
      </c>
      <c r="D3402" s="2" t="s">
        <v>55</v>
      </c>
      <c r="E3402" s="2" t="s">
        <v>282</v>
      </c>
      <c r="F3402" s="2" t="s">
        <v>26</v>
      </c>
      <c r="G3402" s="2" t="s">
        <v>283</v>
      </c>
      <c r="H3402" s="2" t="s">
        <v>285</v>
      </c>
      <c r="I3402" s="2">
        <v>42</v>
      </c>
      <c r="J3402" s="2">
        <v>0.81385281385281372</v>
      </c>
      <c r="K3402" s="2">
        <v>0.79661016949152541</v>
      </c>
      <c r="L3402" s="2">
        <v>0.83185840707964598</v>
      </c>
      <c r="M3402" s="2" t="s">
        <v>74</v>
      </c>
      <c r="N3402" s="2" t="s">
        <v>7360</v>
      </c>
      <c r="O3402" s="2" t="s">
        <v>7361</v>
      </c>
      <c r="P3402" s="2">
        <v>93.1</v>
      </c>
    </row>
    <row r="3403" spans="1:16" ht="15.75" customHeight="1" x14ac:dyDescent="0.25">
      <c r="A3403" s="2" t="s">
        <v>147</v>
      </c>
      <c r="B3403" s="2" t="s">
        <v>81</v>
      </c>
      <c r="C3403" s="2" t="s">
        <v>82</v>
      </c>
      <c r="D3403" s="2" t="s">
        <v>55</v>
      </c>
      <c r="E3403" s="2" t="s">
        <v>282</v>
      </c>
      <c r="F3403" s="2" t="s">
        <v>26</v>
      </c>
      <c r="G3403" s="2" t="s">
        <v>289</v>
      </c>
      <c r="H3403" s="2" t="s">
        <v>285</v>
      </c>
      <c r="I3403" s="2">
        <v>43</v>
      </c>
      <c r="J3403" s="2">
        <v>0.81385281385281372</v>
      </c>
      <c r="K3403" s="2">
        <v>0.79661016949152541</v>
      </c>
      <c r="L3403" s="2">
        <v>0.83185840707964598</v>
      </c>
      <c r="M3403" s="2" t="s">
        <v>74</v>
      </c>
      <c r="N3403" s="2" t="s">
        <v>7362</v>
      </c>
      <c r="O3403" s="2" t="s">
        <v>7363</v>
      </c>
      <c r="P3403" s="2">
        <v>92.9</v>
      </c>
    </row>
    <row r="3404" spans="1:16" ht="15.75" customHeight="1" x14ac:dyDescent="0.25">
      <c r="A3404" s="2" t="s">
        <v>147</v>
      </c>
      <c r="B3404" s="2" t="s">
        <v>81</v>
      </c>
      <c r="C3404" s="2" t="s">
        <v>82</v>
      </c>
      <c r="D3404" s="2" t="s">
        <v>55</v>
      </c>
      <c r="E3404" s="2" t="s">
        <v>282</v>
      </c>
      <c r="F3404" s="2" t="s">
        <v>26</v>
      </c>
      <c r="G3404" s="2" t="s">
        <v>294</v>
      </c>
      <c r="H3404" s="2" t="s">
        <v>285</v>
      </c>
      <c r="I3404" s="2">
        <v>44</v>
      </c>
      <c r="J3404" s="2">
        <v>0.81385281385281372</v>
      </c>
      <c r="K3404" s="2">
        <v>0.79661016949152541</v>
      </c>
      <c r="L3404" s="2">
        <v>0.83185840707964598</v>
      </c>
      <c r="M3404" s="2" t="s">
        <v>74</v>
      </c>
      <c r="N3404" s="2" t="s">
        <v>7364</v>
      </c>
      <c r="O3404" s="2" t="s">
        <v>7365</v>
      </c>
      <c r="P3404" s="2">
        <v>92.5</v>
      </c>
    </row>
    <row r="3405" spans="1:16" ht="15.75" customHeight="1" x14ac:dyDescent="0.25">
      <c r="A3405" s="2" t="s">
        <v>147</v>
      </c>
      <c r="B3405" s="2" t="s">
        <v>81</v>
      </c>
      <c r="C3405" s="2" t="s">
        <v>82</v>
      </c>
      <c r="D3405" s="2" t="s">
        <v>55</v>
      </c>
      <c r="E3405" s="2" t="s">
        <v>282</v>
      </c>
      <c r="F3405" s="2" t="s">
        <v>26</v>
      </c>
      <c r="G3405" s="2" t="s">
        <v>299</v>
      </c>
      <c r="H3405" s="2" t="s">
        <v>285</v>
      </c>
      <c r="I3405" s="2">
        <v>45</v>
      </c>
      <c r="J3405" s="2">
        <v>0.81385281385281372</v>
      </c>
      <c r="K3405" s="2">
        <v>0.79661016949152541</v>
      </c>
      <c r="L3405" s="2">
        <v>0.83185840707964598</v>
      </c>
      <c r="M3405" s="2" t="s">
        <v>74</v>
      </c>
      <c r="N3405" s="2" t="s">
        <v>7366</v>
      </c>
      <c r="O3405" s="2" t="s">
        <v>7367</v>
      </c>
      <c r="P3405" s="2">
        <v>93.5</v>
      </c>
    </row>
    <row r="3406" spans="1:16" ht="15.75" customHeight="1" x14ac:dyDescent="0.25">
      <c r="A3406" s="2" t="s">
        <v>147</v>
      </c>
      <c r="B3406" s="2" t="s">
        <v>81</v>
      </c>
      <c r="C3406" s="2" t="s">
        <v>82</v>
      </c>
      <c r="D3406" s="2" t="s">
        <v>55</v>
      </c>
      <c r="E3406" s="2" t="s">
        <v>282</v>
      </c>
      <c r="F3406" s="2" t="s">
        <v>26</v>
      </c>
      <c r="G3406" s="2" t="s">
        <v>304</v>
      </c>
      <c r="H3406" s="2" t="s">
        <v>285</v>
      </c>
      <c r="I3406" s="2">
        <v>46</v>
      </c>
      <c r="J3406" s="2">
        <v>0.81385281385281372</v>
      </c>
      <c r="K3406" s="2">
        <v>0.79661016949152541</v>
      </c>
      <c r="L3406" s="2">
        <v>0.83185840707964598</v>
      </c>
      <c r="M3406" s="2" t="s">
        <v>74</v>
      </c>
      <c r="N3406" s="2" t="s">
        <v>7368</v>
      </c>
      <c r="O3406" s="2" t="s">
        <v>7369</v>
      </c>
      <c r="P3406" s="2">
        <v>94.3</v>
      </c>
    </row>
    <row r="3407" spans="1:16" ht="15.75" customHeight="1" x14ac:dyDescent="0.25">
      <c r="A3407" s="2" t="s">
        <v>147</v>
      </c>
      <c r="B3407" s="2" t="s">
        <v>81</v>
      </c>
      <c r="C3407" s="2" t="s">
        <v>82</v>
      </c>
      <c r="D3407" s="2" t="s">
        <v>55</v>
      </c>
      <c r="E3407" s="2" t="s">
        <v>282</v>
      </c>
      <c r="F3407" s="2" t="s">
        <v>26</v>
      </c>
      <c r="G3407" s="2" t="s">
        <v>309</v>
      </c>
      <c r="H3407" s="2" t="s">
        <v>285</v>
      </c>
      <c r="I3407" s="2">
        <v>47</v>
      </c>
      <c r="J3407" s="2">
        <v>0.81385281385281372</v>
      </c>
      <c r="K3407" s="2">
        <v>0.79661016949152541</v>
      </c>
      <c r="L3407" s="2">
        <v>0.83185840707964598</v>
      </c>
      <c r="M3407" s="2" t="s">
        <v>74</v>
      </c>
      <c r="N3407" s="2" t="s">
        <v>7370</v>
      </c>
      <c r="O3407" s="2" t="s">
        <v>7371</v>
      </c>
      <c r="P3407" s="2">
        <v>94</v>
      </c>
    </row>
    <row r="3408" spans="1:16" ht="15.75" customHeight="1" x14ac:dyDescent="0.25">
      <c r="A3408" s="2" t="s">
        <v>147</v>
      </c>
      <c r="B3408" s="2" t="s">
        <v>81</v>
      </c>
      <c r="C3408" s="2" t="s">
        <v>82</v>
      </c>
      <c r="D3408" s="2" t="s">
        <v>55</v>
      </c>
      <c r="E3408" s="2" t="s">
        <v>282</v>
      </c>
      <c r="F3408" s="2" t="s">
        <v>26</v>
      </c>
      <c r="G3408" s="2" t="s">
        <v>314</v>
      </c>
      <c r="H3408" s="2" t="s">
        <v>285</v>
      </c>
      <c r="I3408" s="2">
        <v>48</v>
      </c>
      <c r="J3408" s="2">
        <v>0.81385281385281372</v>
      </c>
      <c r="K3408" s="2">
        <v>0.79661016949152541</v>
      </c>
      <c r="L3408" s="2">
        <v>0.83185840707964598</v>
      </c>
      <c r="M3408" s="2" t="s">
        <v>74</v>
      </c>
      <c r="N3408" s="2" t="s">
        <v>7372</v>
      </c>
      <c r="O3408" s="2" t="s">
        <v>7373</v>
      </c>
      <c r="P3408" s="2">
        <v>94.1</v>
      </c>
    </row>
    <row r="3409" spans="1:16" ht="15.75" customHeight="1" x14ac:dyDescent="0.25">
      <c r="A3409" s="2" t="s">
        <v>147</v>
      </c>
      <c r="B3409" s="2" t="s">
        <v>81</v>
      </c>
      <c r="C3409" s="2" t="s">
        <v>82</v>
      </c>
      <c r="D3409" s="2" t="s">
        <v>55</v>
      </c>
      <c r="E3409" s="2" t="s">
        <v>282</v>
      </c>
      <c r="F3409" s="2" t="s">
        <v>26</v>
      </c>
      <c r="G3409" s="2" t="s">
        <v>319</v>
      </c>
      <c r="H3409" s="2" t="s">
        <v>285</v>
      </c>
      <c r="I3409" s="2">
        <v>49</v>
      </c>
      <c r="J3409" s="2">
        <v>0.81385281385281372</v>
      </c>
      <c r="K3409" s="2">
        <v>0.79661016949152541</v>
      </c>
      <c r="L3409" s="2">
        <v>0.83185840707964598</v>
      </c>
      <c r="M3409" s="2" t="s">
        <v>74</v>
      </c>
      <c r="N3409" s="2" t="s">
        <v>7374</v>
      </c>
      <c r="O3409" s="2" t="s">
        <v>7375</v>
      </c>
      <c r="P3409" s="2">
        <v>94.5</v>
      </c>
    </row>
    <row r="3410" spans="1:16" ht="15.75" customHeight="1" x14ac:dyDescent="0.25">
      <c r="A3410" s="2" t="s">
        <v>147</v>
      </c>
      <c r="B3410" s="2" t="s">
        <v>81</v>
      </c>
      <c r="C3410" s="2" t="s">
        <v>82</v>
      </c>
      <c r="D3410" s="2" t="s">
        <v>55</v>
      </c>
      <c r="E3410" s="2" t="s">
        <v>282</v>
      </c>
      <c r="F3410" s="2" t="s">
        <v>26</v>
      </c>
      <c r="G3410" s="2" t="s">
        <v>324</v>
      </c>
      <c r="H3410" s="2" t="s">
        <v>285</v>
      </c>
      <c r="I3410" s="2">
        <v>50</v>
      </c>
      <c r="J3410" s="2">
        <v>0.81385281385281372</v>
      </c>
      <c r="K3410" s="2">
        <v>0.79661016949152541</v>
      </c>
      <c r="L3410" s="2">
        <v>0.83185840707964598</v>
      </c>
      <c r="M3410" s="2" t="s">
        <v>74</v>
      </c>
      <c r="N3410" s="2" t="s">
        <v>7376</v>
      </c>
      <c r="O3410" s="2" t="s">
        <v>7377</v>
      </c>
      <c r="P3410" s="2">
        <v>92.8</v>
      </c>
    </row>
    <row r="3411" spans="1:16" ht="15.75" customHeight="1" x14ac:dyDescent="0.25">
      <c r="A3411" s="2" t="s">
        <v>147</v>
      </c>
      <c r="B3411" s="2" t="s">
        <v>81</v>
      </c>
      <c r="C3411" s="2" t="s">
        <v>82</v>
      </c>
      <c r="D3411" s="2" t="s">
        <v>55</v>
      </c>
      <c r="E3411" s="2" t="s">
        <v>282</v>
      </c>
      <c r="F3411" s="2" t="s">
        <v>26</v>
      </c>
      <c r="G3411" s="2" t="s">
        <v>329</v>
      </c>
      <c r="H3411" s="2" t="s">
        <v>285</v>
      </c>
      <c r="I3411" s="2">
        <v>51</v>
      </c>
      <c r="J3411" s="2">
        <v>0.81385281385281372</v>
      </c>
      <c r="K3411" s="2">
        <v>0.79661016949152541</v>
      </c>
      <c r="L3411" s="2">
        <v>0.83185840707964598</v>
      </c>
      <c r="M3411" s="2" t="s">
        <v>74</v>
      </c>
      <c r="N3411" s="2" t="s">
        <v>7378</v>
      </c>
      <c r="O3411" s="2" t="s">
        <v>7379</v>
      </c>
      <c r="P3411" s="2">
        <v>94.4</v>
      </c>
    </row>
    <row r="3412" spans="1:16" ht="15.75" customHeight="1" x14ac:dyDescent="0.25">
      <c r="A3412" s="2" t="s">
        <v>147</v>
      </c>
      <c r="B3412" s="2" t="s">
        <v>81</v>
      </c>
      <c r="C3412" s="2" t="s">
        <v>82</v>
      </c>
      <c r="D3412" s="2" t="s">
        <v>55</v>
      </c>
      <c r="E3412" s="2" t="s">
        <v>282</v>
      </c>
      <c r="F3412" s="2" t="s">
        <v>26</v>
      </c>
      <c r="G3412" s="2" t="s">
        <v>334</v>
      </c>
      <c r="H3412" s="2" t="s">
        <v>285</v>
      </c>
      <c r="I3412" s="2">
        <v>52</v>
      </c>
      <c r="J3412" s="2">
        <v>0.81385281385281372</v>
      </c>
      <c r="K3412" s="2">
        <v>0.79661016949152541</v>
      </c>
      <c r="L3412" s="2">
        <v>0.83185840707964598</v>
      </c>
      <c r="M3412" s="2" t="s">
        <v>74</v>
      </c>
      <c r="N3412" s="2" t="s">
        <v>7380</v>
      </c>
      <c r="O3412" s="2" t="s">
        <v>7381</v>
      </c>
      <c r="P3412" s="2">
        <v>93.5</v>
      </c>
    </row>
    <row r="3413" spans="1:16" ht="15.75" customHeight="1" x14ac:dyDescent="0.25">
      <c r="A3413" s="2" t="s">
        <v>147</v>
      </c>
      <c r="B3413" s="2" t="s">
        <v>81</v>
      </c>
      <c r="C3413" s="2" t="s">
        <v>82</v>
      </c>
      <c r="D3413" s="2" t="s">
        <v>55</v>
      </c>
      <c r="E3413" s="2" t="s">
        <v>282</v>
      </c>
      <c r="F3413" s="2" t="s">
        <v>26</v>
      </c>
      <c r="G3413" s="2" t="s">
        <v>339</v>
      </c>
      <c r="H3413" s="2" t="s">
        <v>285</v>
      </c>
      <c r="I3413" s="2">
        <v>53</v>
      </c>
      <c r="J3413" s="2">
        <v>0.81385281385281372</v>
      </c>
      <c r="K3413" s="2">
        <v>0.79661016949152541</v>
      </c>
      <c r="L3413" s="2">
        <v>0.83185840707964598</v>
      </c>
      <c r="M3413" s="2" t="s">
        <v>74</v>
      </c>
      <c r="N3413" s="2" t="s">
        <v>7382</v>
      </c>
      <c r="O3413" s="2" t="s">
        <v>7383</v>
      </c>
      <c r="P3413" s="2">
        <v>95.9</v>
      </c>
    </row>
    <row r="3414" spans="1:16" ht="15.75" customHeight="1" x14ac:dyDescent="0.25">
      <c r="A3414" s="2" t="s">
        <v>147</v>
      </c>
      <c r="B3414" s="2" t="s">
        <v>81</v>
      </c>
      <c r="C3414" s="2" t="s">
        <v>82</v>
      </c>
      <c r="D3414" s="2" t="s">
        <v>55</v>
      </c>
      <c r="E3414" s="2" t="s">
        <v>282</v>
      </c>
      <c r="F3414" s="2" t="s">
        <v>26</v>
      </c>
      <c r="G3414" s="2" t="s">
        <v>344</v>
      </c>
      <c r="H3414" s="2" t="s">
        <v>285</v>
      </c>
      <c r="I3414" s="2">
        <v>54</v>
      </c>
      <c r="J3414" s="2">
        <v>0.81385281385281372</v>
      </c>
      <c r="K3414" s="2">
        <v>0.79661016949152541</v>
      </c>
      <c r="L3414" s="2">
        <v>0.83185840707964598</v>
      </c>
      <c r="M3414" s="2" t="s">
        <v>74</v>
      </c>
      <c r="N3414" s="2" t="s">
        <v>7384</v>
      </c>
      <c r="O3414" s="2" t="s">
        <v>7385</v>
      </c>
      <c r="P3414" s="2">
        <v>93</v>
      </c>
    </row>
    <row r="3415" spans="1:16" ht="15.75" customHeight="1" x14ac:dyDescent="0.25">
      <c r="A3415" s="2" t="s">
        <v>147</v>
      </c>
      <c r="B3415" s="2" t="s">
        <v>81</v>
      </c>
      <c r="C3415" s="2" t="s">
        <v>82</v>
      </c>
      <c r="D3415" s="2" t="s">
        <v>55</v>
      </c>
      <c r="E3415" s="2" t="s">
        <v>282</v>
      </c>
      <c r="F3415" s="2" t="s">
        <v>26</v>
      </c>
      <c r="G3415" s="2" t="s">
        <v>351</v>
      </c>
      <c r="H3415" s="2" t="s">
        <v>285</v>
      </c>
      <c r="I3415" s="2">
        <v>55</v>
      </c>
      <c r="J3415" s="2">
        <v>0.81385281385281372</v>
      </c>
      <c r="K3415" s="2">
        <v>0.79661016949152541</v>
      </c>
      <c r="L3415" s="2">
        <v>0.83185840707964598</v>
      </c>
      <c r="M3415" s="2" t="s">
        <v>74</v>
      </c>
      <c r="N3415" s="2" t="s">
        <v>7386</v>
      </c>
      <c r="O3415" s="2" t="s">
        <v>7387</v>
      </c>
      <c r="P3415" s="2">
        <v>95</v>
      </c>
    </row>
    <row r="3416" spans="1:16" ht="15.75" customHeight="1" x14ac:dyDescent="0.25">
      <c r="A3416" s="2" t="s">
        <v>147</v>
      </c>
      <c r="B3416" s="2" t="s">
        <v>81</v>
      </c>
      <c r="C3416" s="2" t="s">
        <v>82</v>
      </c>
      <c r="D3416" s="2" t="s">
        <v>55</v>
      </c>
      <c r="E3416" s="2" t="s">
        <v>282</v>
      </c>
      <c r="F3416" s="2" t="s">
        <v>26</v>
      </c>
      <c r="G3416" s="2" t="s">
        <v>367</v>
      </c>
      <c r="H3416" s="2" t="s">
        <v>285</v>
      </c>
      <c r="I3416" s="2">
        <v>56</v>
      </c>
      <c r="J3416" s="2">
        <v>0.81385281385281372</v>
      </c>
      <c r="K3416" s="2">
        <v>0.79661016949152541</v>
      </c>
      <c r="L3416" s="2">
        <v>0.83185840707964598</v>
      </c>
      <c r="M3416" s="2" t="s">
        <v>74</v>
      </c>
      <c r="N3416" s="2" t="s">
        <v>7388</v>
      </c>
      <c r="O3416" s="2" t="s">
        <v>7389</v>
      </c>
      <c r="P3416" s="2">
        <v>94.5</v>
      </c>
    </row>
    <row r="3417" spans="1:16" ht="15.75" customHeight="1" x14ac:dyDescent="0.25">
      <c r="A3417" s="2" t="s">
        <v>147</v>
      </c>
      <c r="B3417" s="2" t="s">
        <v>81</v>
      </c>
      <c r="C3417" s="2" t="s">
        <v>82</v>
      </c>
      <c r="D3417" s="2" t="s">
        <v>55</v>
      </c>
      <c r="E3417" s="2" t="s">
        <v>282</v>
      </c>
      <c r="F3417" s="2" t="s">
        <v>26</v>
      </c>
      <c r="G3417" s="2" t="s">
        <v>380</v>
      </c>
      <c r="H3417" s="2" t="s">
        <v>285</v>
      </c>
      <c r="I3417" s="2">
        <v>57</v>
      </c>
      <c r="J3417" s="2">
        <v>0.81385281385281372</v>
      </c>
      <c r="K3417" s="2">
        <v>0.79661016949152541</v>
      </c>
      <c r="L3417" s="2">
        <v>0.83185840707964598</v>
      </c>
      <c r="M3417" s="2" t="s">
        <v>74</v>
      </c>
      <c r="N3417" s="2" t="s">
        <v>7390</v>
      </c>
      <c r="O3417" s="2" t="s">
        <v>7391</v>
      </c>
      <c r="P3417" s="2">
        <v>93.1</v>
      </c>
    </row>
    <row r="3418" spans="1:16" ht="15.75" customHeight="1" x14ac:dyDescent="0.25">
      <c r="A3418" s="2" t="s">
        <v>147</v>
      </c>
      <c r="B3418" s="2" t="s">
        <v>81</v>
      </c>
      <c r="C3418" s="2" t="s">
        <v>82</v>
      </c>
      <c r="D3418" s="2" t="s">
        <v>55</v>
      </c>
      <c r="E3418" s="2" t="s">
        <v>282</v>
      </c>
      <c r="F3418" s="2" t="s">
        <v>26</v>
      </c>
      <c r="G3418" s="2" t="s">
        <v>390</v>
      </c>
      <c r="H3418" s="2" t="s">
        <v>285</v>
      </c>
      <c r="I3418" s="2">
        <v>58</v>
      </c>
      <c r="J3418" s="2">
        <v>0.81385281385281372</v>
      </c>
      <c r="K3418" s="2">
        <v>0.79661016949152541</v>
      </c>
      <c r="L3418" s="2">
        <v>0.83185840707964598</v>
      </c>
      <c r="M3418" s="2" t="s">
        <v>74</v>
      </c>
      <c r="N3418" s="2" t="s">
        <v>7392</v>
      </c>
      <c r="O3418" s="2" t="s">
        <v>7393</v>
      </c>
      <c r="P3418" s="2">
        <v>92.9</v>
      </c>
    </row>
    <row r="3419" spans="1:16" ht="15.75" customHeight="1" x14ac:dyDescent="0.25">
      <c r="A3419" s="2" t="s">
        <v>147</v>
      </c>
      <c r="B3419" s="2" t="s">
        <v>81</v>
      </c>
      <c r="C3419" s="2" t="s">
        <v>82</v>
      </c>
      <c r="D3419" s="2" t="s">
        <v>55</v>
      </c>
      <c r="E3419" s="2" t="s">
        <v>282</v>
      </c>
      <c r="F3419" s="2" t="s">
        <v>26</v>
      </c>
      <c r="G3419" s="2" t="s">
        <v>397</v>
      </c>
      <c r="H3419" s="2" t="s">
        <v>285</v>
      </c>
      <c r="I3419" s="2">
        <v>59</v>
      </c>
      <c r="J3419" s="2">
        <v>0.81385281385281372</v>
      </c>
      <c r="K3419" s="2">
        <v>0.79661016949152541</v>
      </c>
      <c r="L3419" s="2">
        <v>0.83185840707964598</v>
      </c>
      <c r="M3419" s="2" t="s">
        <v>74</v>
      </c>
      <c r="N3419" s="2" t="s">
        <v>7394</v>
      </c>
      <c r="O3419" s="2" t="s">
        <v>7395</v>
      </c>
      <c r="P3419" s="2">
        <v>93.1</v>
      </c>
    </row>
    <row r="3420" spans="1:16" ht="15.75" customHeight="1" x14ac:dyDescent="0.25">
      <c r="A3420" s="2" t="s">
        <v>147</v>
      </c>
      <c r="B3420" s="2" t="s">
        <v>81</v>
      </c>
      <c r="C3420" s="2" t="s">
        <v>82</v>
      </c>
      <c r="D3420" s="2" t="s">
        <v>55</v>
      </c>
      <c r="E3420" s="2" t="s">
        <v>282</v>
      </c>
      <c r="F3420" s="2" t="s">
        <v>26</v>
      </c>
      <c r="G3420" s="2" t="s">
        <v>402</v>
      </c>
      <c r="H3420" s="2" t="s">
        <v>285</v>
      </c>
      <c r="I3420" s="2">
        <v>60</v>
      </c>
      <c r="J3420" s="2">
        <v>0.81385281385281372</v>
      </c>
      <c r="K3420" s="2">
        <v>0.79661016949152541</v>
      </c>
      <c r="L3420" s="2">
        <v>0.83185840707964598</v>
      </c>
      <c r="M3420" s="2" t="s">
        <v>74</v>
      </c>
      <c r="N3420" s="2" t="s">
        <v>7396</v>
      </c>
      <c r="O3420" s="2" t="s">
        <v>7397</v>
      </c>
      <c r="P3420" s="2">
        <v>93.7</v>
      </c>
    </row>
    <row r="3421" spans="1:16" ht="15.75" customHeight="1" x14ac:dyDescent="0.25">
      <c r="A3421" s="2" t="s">
        <v>147</v>
      </c>
      <c r="B3421" s="2" t="s">
        <v>81</v>
      </c>
      <c r="C3421" s="2" t="s">
        <v>82</v>
      </c>
      <c r="D3421" s="2" t="s">
        <v>55</v>
      </c>
      <c r="E3421" s="2" t="s">
        <v>282</v>
      </c>
      <c r="F3421" s="2" t="s">
        <v>26</v>
      </c>
      <c r="G3421" s="2" t="s">
        <v>407</v>
      </c>
      <c r="H3421" s="2" t="s">
        <v>285</v>
      </c>
      <c r="I3421" s="2">
        <v>61</v>
      </c>
      <c r="J3421" s="2">
        <v>0.81385281385281372</v>
      </c>
      <c r="K3421" s="2">
        <v>0.79661016949152541</v>
      </c>
      <c r="L3421" s="2">
        <v>0.83185840707964598</v>
      </c>
      <c r="M3421" s="2" t="s">
        <v>74</v>
      </c>
      <c r="N3421" s="2" t="s">
        <v>7398</v>
      </c>
      <c r="O3421" s="2" t="s">
        <v>7399</v>
      </c>
      <c r="P3421" s="2">
        <v>94.2</v>
      </c>
    </row>
    <row r="3422" spans="1:16" ht="15.75" customHeight="1" x14ac:dyDescent="0.25">
      <c r="A3422" s="2" t="s">
        <v>147</v>
      </c>
      <c r="B3422" s="2" t="s">
        <v>81</v>
      </c>
      <c r="C3422" s="2" t="s">
        <v>82</v>
      </c>
      <c r="D3422" s="2" t="s">
        <v>364</v>
      </c>
      <c r="E3422" s="2" t="s">
        <v>412</v>
      </c>
      <c r="F3422" s="2" t="s">
        <v>54</v>
      </c>
      <c r="G3422" s="2" t="s">
        <v>413</v>
      </c>
      <c r="H3422" s="2" t="s">
        <v>377</v>
      </c>
      <c r="I3422" s="2">
        <v>42</v>
      </c>
      <c r="J3422" s="2">
        <v>0.83789473684210536</v>
      </c>
      <c r="K3422" s="2">
        <v>0.81557377049180324</v>
      </c>
      <c r="L3422" s="2">
        <v>0.8614718614718615</v>
      </c>
      <c r="M3422" s="2" t="s">
        <v>74</v>
      </c>
      <c r="N3422" s="2" t="s">
        <v>7400</v>
      </c>
      <c r="O3422" s="2" t="s">
        <v>7401</v>
      </c>
      <c r="P3422" s="2">
        <v>608.9</v>
      </c>
    </row>
    <row r="3423" spans="1:16" ht="15.75" customHeight="1" x14ac:dyDescent="0.25">
      <c r="A3423" s="2" t="s">
        <v>147</v>
      </c>
      <c r="B3423" s="2" t="s">
        <v>81</v>
      </c>
      <c r="C3423" s="2" t="s">
        <v>82</v>
      </c>
      <c r="D3423" s="2" t="s">
        <v>364</v>
      </c>
      <c r="E3423" s="2" t="s">
        <v>412</v>
      </c>
      <c r="F3423" s="2" t="s">
        <v>54</v>
      </c>
      <c r="G3423" s="2" t="s">
        <v>418</v>
      </c>
      <c r="H3423" s="2" t="s">
        <v>377</v>
      </c>
      <c r="I3423" s="2">
        <v>43</v>
      </c>
      <c r="J3423" s="2">
        <v>0.81434599156118148</v>
      </c>
      <c r="K3423" s="2">
        <v>0.79423868312757206</v>
      </c>
      <c r="L3423" s="2">
        <v>0.83549783549783552</v>
      </c>
      <c r="M3423" s="2" t="s">
        <v>74</v>
      </c>
      <c r="N3423" s="2" t="s">
        <v>7402</v>
      </c>
      <c r="O3423" s="2" t="s">
        <v>7403</v>
      </c>
      <c r="P3423" s="2">
        <v>728.8</v>
      </c>
    </row>
    <row r="3424" spans="1:16" ht="15.75" customHeight="1" x14ac:dyDescent="0.25">
      <c r="A3424" s="2" t="s">
        <v>147</v>
      </c>
      <c r="B3424" s="2" t="s">
        <v>81</v>
      </c>
      <c r="C3424" s="2" t="s">
        <v>82</v>
      </c>
      <c r="D3424" s="2" t="s">
        <v>364</v>
      </c>
      <c r="E3424" s="2" t="s">
        <v>412</v>
      </c>
      <c r="F3424" s="2" t="s">
        <v>54</v>
      </c>
      <c r="G3424" s="2" t="s">
        <v>423</v>
      </c>
      <c r="H3424" s="2" t="s">
        <v>377</v>
      </c>
      <c r="I3424" s="2">
        <v>44</v>
      </c>
      <c r="J3424" s="2">
        <v>0.810126582278481</v>
      </c>
      <c r="K3424" s="2">
        <v>0.79012345679012341</v>
      </c>
      <c r="L3424" s="2">
        <v>0.83116883116883122</v>
      </c>
      <c r="M3424" s="2" t="s">
        <v>74</v>
      </c>
      <c r="N3424" s="2" t="s">
        <v>7404</v>
      </c>
      <c r="O3424" s="2" t="s">
        <v>7405</v>
      </c>
      <c r="P3424" s="2">
        <v>717.1</v>
      </c>
    </row>
    <row r="3425" spans="1:16" ht="15.75" customHeight="1" x14ac:dyDescent="0.25">
      <c r="A3425" s="2" t="s">
        <v>147</v>
      </c>
      <c r="B3425" s="2" t="s">
        <v>81</v>
      </c>
      <c r="C3425" s="2" t="s">
        <v>82</v>
      </c>
      <c r="D3425" s="2" t="s">
        <v>364</v>
      </c>
      <c r="E3425" s="2" t="s">
        <v>412</v>
      </c>
      <c r="F3425" s="2" t="s">
        <v>54</v>
      </c>
      <c r="G3425" s="2" t="s">
        <v>428</v>
      </c>
      <c r="H3425" s="2" t="s">
        <v>377</v>
      </c>
      <c r="I3425" s="2">
        <v>45</v>
      </c>
      <c r="J3425" s="2">
        <v>0.81893004115226331</v>
      </c>
      <c r="K3425" s="2">
        <v>0.7803921568627451</v>
      </c>
      <c r="L3425" s="2">
        <v>0.8614718614718615</v>
      </c>
      <c r="M3425" s="2" t="s">
        <v>74</v>
      </c>
      <c r="N3425" s="2" t="s">
        <v>7406</v>
      </c>
      <c r="O3425" s="2" t="s">
        <v>7407</v>
      </c>
      <c r="P3425" s="2">
        <v>741</v>
      </c>
    </row>
    <row r="3426" spans="1:16" ht="15.75" customHeight="1" x14ac:dyDescent="0.25">
      <c r="A3426" s="2" t="s">
        <v>147</v>
      </c>
      <c r="B3426" s="2" t="s">
        <v>81</v>
      </c>
      <c r="C3426" s="2" t="s">
        <v>82</v>
      </c>
      <c r="D3426" s="2" t="s">
        <v>364</v>
      </c>
      <c r="E3426" s="2" t="s">
        <v>412</v>
      </c>
      <c r="F3426" s="2" t="s">
        <v>54</v>
      </c>
      <c r="G3426" s="2" t="s">
        <v>433</v>
      </c>
      <c r="H3426" s="2" t="s">
        <v>377</v>
      </c>
      <c r="I3426" s="2">
        <v>46</v>
      </c>
      <c r="J3426" s="2">
        <v>0.84057971014492761</v>
      </c>
      <c r="K3426" s="2">
        <v>0.80555555555555558</v>
      </c>
      <c r="L3426" s="2">
        <v>0.87878787878787878</v>
      </c>
      <c r="M3426" s="2" t="s">
        <v>74</v>
      </c>
      <c r="N3426" s="2" t="s">
        <v>7408</v>
      </c>
      <c r="O3426" s="2" t="s">
        <v>7409</v>
      </c>
      <c r="P3426" s="2">
        <v>452.4</v>
      </c>
    </row>
    <row r="3427" spans="1:16" ht="15.75" customHeight="1" x14ac:dyDescent="0.25">
      <c r="A3427" s="2" t="s">
        <v>147</v>
      </c>
      <c r="B3427" s="2" t="s">
        <v>81</v>
      </c>
      <c r="C3427" s="2" t="s">
        <v>82</v>
      </c>
      <c r="D3427" s="2" t="s">
        <v>364</v>
      </c>
      <c r="E3427" s="2" t="s">
        <v>412</v>
      </c>
      <c r="F3427" s="2" t="s">
        <v>54</v>
      </c>
      <c r="G3427" s="2" t="s">
        <v>438</v>
      </c>
      <c r="H3427" s="2" t="s">
        <v>377</v>
      </c>
      <c r="I3427" s="2">
        <v>47</v>
      </c>
      <c r="J3427" s="2">
        <v>0.82254697286012513</v>
      </c>
      <c r="K3427" s="2">
        <v>0.79435483870967738</v>
      </c>
      <c r="L3427" s="2">
        <v>0.8528138528138528</v>
      </c>
      <c r="M3427" s="2" t="s">
        <v>74</v>
      </c>
      <c r="N3427" s="2" t="s">
        <v>7410</v>
      </c>
      <c r="O3427" s="2" t="s">
        <v>7411</v>
      </c>
      <c r="P3427" s="2">
        <v>677.2</v>
      </c>
    </row>
    <row r="3428" spans="1:16" ht="15.75" customHeight="1" x14ac:dyDescent="0.25">
      <c r="A3428" s="2" t="s">
        <v>147</v>
      </c>
      <c r="B3428" s="2" t="s">
        <v>81</v>
      </c>
      <c r="C3428" s="2" t="s">
        <v>82</v>
      </c>
      <c r="D3428" s="2" t="s">
        <v>364</v>
      </c>
      <c r="E3428" s="2" t="s">
        <v>412</v>
      </c>
      <c r="F3428" s="2" t="s">
        <v>54</v>
      </c>
      <c r="G3428" s="2" t="s">
        <v>443</v>
      </c>
      <c r="H3428" s="2" t="s">
        <v>377</v>
      </c>
      <c r="I3428" s="2">
        <v>48</v>
      </c>
      <c r="J3428" s="2">
        <v>0.84434968017057566</v>
      </c>
      <c r="K3428" s="2">
        <v>0.83193277310924374</v>
      </c>
      <c r="L3428" s="2">
        <v>0.8571428571428571</v>
      </c>
      <c r="M3428" s="2" t="s">
        <v>74</v>
      </c>
      <c r="N3428" s="2" t="s">
        <v>7412</v>
      </c>
      <c r="O3428" s="2" t="s">
        <v>7413</v>
      </c>
      <c r="P3428" s="2">
        <v>557.79999999999995</v>
      </c>
    </row>
    <row r="3429" spans="1:16" ht="15.75" customHeight="1" x14ac:dyDescent="0.25">
      <c r="A3429" s="2" t="s">
        <v>147</v>
      </c>
      <c r="B3429" s="2" t="s">
        <v>81</v>
      </c>
      <c r="C3429" s="2" t="s">
        <v>82</v>
      </c>
      <c r="D3429" s="2" t="s">
        <v>364</v>
      </c>
      <c r="E3429" s="2" t="s">
        <v>412</v>
      </c>
      <c r="F3429" s="2" t="s">
        <v>54</v>
      </c>
      <c r="G3429" s="2" t="s">
        <v>448</v>
      </c>
      <c r="H3429" s="2" t="s">
        <v>377</v>
      </c>
      <c r="I3429" s="2">
        <v>49</v>
      </c>
      <c r="J3429" s="2">
        <v>0.84873949579831931</v>
      </c>
      <c r="K3429" s="2">
        <v>0.82448979591836735</v>
      </c>
      <c r="L3429" s="2">
        <v>0.87445887445887449</v>
      </c>
      <c r="M3429" s="2" t="s">
        <v>74</v>
      </c>
      <c r="N3429" s="2" t="s">
        <v>7414</v>
      </c>
      <c r="O3429" s="2" t="s">
        <v>7415</v>
      </c>
      <c r="P3429" s="2">
        <v>621.29999999999995</v>
      </c>
    </row>
    <row r="3430" spans="1:16" ht="15.75" customHeight="1" x14ac:dyDescent="0.25">
      <c r="A3430" s="2" t="s">
        <v>147</v>
      </c>
      <c r="B3430" s="2" t="s">
        <v>81</v>
      </c>
      <c r="C3430" s="2" t="s">
        <v>82</v>
      </c>
      <c r="D3430" s="2" t="s">
        <v>364</v>
      </c>
      <c r="E3430" s="2" t="s">
        <v>412</v>
      </c>
      <c r="F3430" s="2" t="s">
        <v>54</v>
      </c>
      <c r="G3430" s="2" t="s">
        <v>453</v>
      </c>
      <c r="H3430" s="2" t="s">
        <v>377</v>
      </c>
      <c r="I3430" s="2">
        <v>50</v>
      </c>
      <c r="J3430" s="2">
        <v>0.81856540084388196</v>
      </c>
      <c r="K3430" s="2">
        <v>0.79835390946502061</v>
      </c>
      <c r="L3430" s="2">
        <v>0.83982683982683981</v>
      </c>
      <c r="M3430" s="2" t="s">
        <v>74</v>
      </c>
      <c r="N3430" s="2" t="s">
        <v>7416</v>
      </c>
      <c r="O3430" s="2" t="s">
        <v>7417</v>
      </c>
      <c r="P3430" s="2">
        <v>570.29999999999995</v>
      </c>
    </row>
    <row r="3431" spans="1:16" ht="15.75" customHeight="1" x14ac:dyDescent="0.25">
      <c r="A3431" s="2" t="s">
        <v>147</v>
      </c>
      <c r="B3431" s="2" t="s">
        <v>81</v>
      </c>
      <c r="C3431" s="2" t="s">
        <v>82</v>
      </c>
      <c r="D3431" s="2" t="s">
        <v>364</v>
      </c>
      <c r="E3431" s="2" t="s">
        <v>412</v>
      </c>
      <c r="F3431" s="2" t="s">
        <v>54</v>
      </c>
      <c r="G3431" s="2" t="s">
        <v>458</v>
      </c>
      <c r="H3431" s="2" t="s">
        <v>377</v>
      </c>
      <c r="I3431" s="2">
        <v>51</v>
      </c>
      <c r="J3431" s="2">
        <v>0.83404255319148946</v>
      </c>
      <c r="K3431" s="2">
        <v>0.82008368200836823</v>
      </c>
      <c r="L3431" s="2">
        <v>0.84848484848484851</v>
      </c>
      <c r="M3431" s="2" t="s">
        <v>74</v>
      </c>
      <c r="N3431" s="2" t="s">
        <v>7418</v>
      </c>
      <c r="O3431" s="2" t="s">
        <v>7419</v>
      </c>
      <c r="P3431" s="2">
        <v>724.4</v>
      </c>
    </row>
    <row r="3432" spans="1:16" ht="15.75" customHeight="1" x14ac:dyDescent="0.25">
      <c r="A3432" s="2" t="s">
        <v>147</v>
      </c>
      <c r="B3432" s="2" t="s">
        <v>81</v>
      </c>
      <c r="C3432" s="2" t="s">
        <v>82</v>
      </c>
      <c r="D3432" s="2" t="s">
        <v>364</v>
      </c>
      <c r="E3432" s="2" t="s">
        <v>412</v>
      </c>
      <c r="F3432" s="2" t="s">
        <v>54</v>
      </c>
      <c r="G3432" s="2" t="s">
        <v>463</v>
      </c>
      <c r="H3432" s="2" t="s">
        <v>377</v>
      </c>
      <c r="I3432" s="2">
        <v>52</v>
      </c>
      <c r="J3432" s="2">
        <v>0.82478632478632474</v>
      </c>
      <c r="K3432" s="2">
        <v>0.81434599156118148</v>
      </c>
      <c r="L3432" s="2">
        <v>0.83549783549783552</v>
      </c>
      <c r="M3432" s="2" t="s">
        <v>74</v>
      </c>
      <c r="N3432" s="2" t="s">
        <v>7420</v>
      </c>
      <c r="O3432" s="2" t="s">
        <v>7421</v>
      </c>
      <c r="P3432" s="2">
        <v>604.9</v>
      </c>
    </row>
    <row r="3433" spans="1:16" ht="15.75" customHeight="1" x14ac:dyDescent="0.25">
      <c r="A3433" s="2" t="s">
        <v>147</v>
      </c>
      <c r="B3433" s="2" t="s">
        <v>81</v>
      </c>
      <c r="C3433" s="2" t="s">
        <v>82</v>
      </c>
      <c r="D3433" s="2" t="s">
        <v>364</v>
      </c>
      <c r="E3433" s="2" t="s">
        <v>412</v>
      </c>
      <c r="F3433" s="2" t="s">
        <v>54</v>
      </c>
      <c r="G3433" s="2" t="s">
        <v>468</v>
      </c>
      <c r="H3433" s="2" t="s">
        <v>377</v>
      </c>
      <c r="I3433" s="2">
        <v>53</v>
      </c>
      <c r="J3433" s="2">
        <v>0.8494845360824741</v>
      </c>
      <c r="K3433" s="2">
        <v>0.8110236220472441</v>
      </c>
      <c r="L3433" s="2">
        <v>0.89177489177489178</v>
      </c>
      <c r="M3433" s="2" t="s">
        <v>74</v>
      </c>
      <c r="N3433" s="2" t="s">
        <v>7422</v>
      </c>
      <c r="O3433" s="2" t="s">
        <v>7423</v>
      </c>
      <c r="P3433" s="2">
        <v>451.4</v>
      </c>
    </row>
    <row r="3434" spans="1:16" ht="15.75" customHeight="1" x14ac:dyDescent="0.25">
      <c r="A3434" s="2" t="s">
        <v>147</v>
      </c>
      <c r="B3434" s="2" t="s">
        <v>81</v>
      </c>
      <c r="C3434" s="2" t="s">
        <v>82</v>
      </c>
      <c r="D3434" s="2" t="s">
        <v>364</v>
      </c>
      <c r="E3434" s="2" t="s">
        <v>412</v>
      </c>
      <c r="F3434" s="2" t="s">
        <v>54</v>
      </c>
      <c r="G3434" s="2" t="s">
        <v>473</v>
      </c>
      <c r="H3434" s="2" t="s">
        <v>377</v>
      </c>
      <c r="I3434" s="2">
        <v>54</v>
      </c>
      <c r="J3434" s="2">
        <v>0.8434237995824635</v>
      </c>
      <c r="K3434" s="2">
        <v>0.81451612903225812</v>
      </c>
      <c r="L3434" s="2">
        <v>0.87445887445887449</v>
      </c>
      <c r="M3434" s="2" t="s">
        <v>74</v>
      </c>
      <c r="N3434" s="2" t="s">
        <v>7424</v>
      </c>
      <c r="O3434" s="2" t="s">
        <v>7425</v>
      </c>
      <c r="P3434" s="2">
        <v>737.1</v>
      </c>
    </row>
    <row r="3435" spans="1:16" ht="15.75" customHeight="1" x14ac:dyDescent="0.25">
      <c r="A3435" s="2" t="s">
        <v>147</v>
      </c>
      <c r="B3435" s="2" t="s">
        <v>81</v>
      </c>
      <c r="C3435" s="2" t="s">
        <v>82</v>
      </c>
      <c r="D3435" s="2" t="s">
        <v>364</v>
      </c>
      <c r="E3435" s="2" t="s">
        <v>412</v>
      </c>
      <c r="F3435" s="2" t="s">
        <v>54</v>
      </c>
      <c r="G3435" s="2" t="s">
        <v>478</v>
      </c>
      <c r="H3435" s="2" t="s">
        <v>377</v>
      </c>
      <c r="I3435" s="2">
        <v>55</v>
      </c>
      <c r="J3435" s="2">
        <v>0.83160083160083165</v>
      </c>
      <c r="K3435" s="2">
        <v>0.8</v>
      </c>
      <c r="L3435" s="2">
        <v>0.86580086580086579</v>
      </c>
      <c r="M3435" s="2" t="s">
        <v>74</v>
      </c>
      <c r="N3435" s="2" t="s">
        <v>7426</v>
      </c>
      <c r="O3435" s="2" t="s">
        <v>7427</v>
      </c>
      <c r="P3435" s="2">
        <v>507.6</v>
      </c>
    </row>
    <row r="3436" spans="1:16" ht="15.75" customHeight="1" x14ac:dyDescent="0.25">
      <c r="A3436" s="2" t="s">
        <v>147</v>
      </c>
      <c r="B3436" s="2" t="s">
        <v>81</v>
      </c>
      <c r="C3436" s="2" t="s">
        <v>82</v>
      </c>
      <c r="D3436" s="2" t="s">
        <v>364</v>
      </c>
      <c r="E3436" s="2" t="s">
        <v>412</v>
      </c>
      <c r="F3436" s="2" t="s">
        <v>54</v>
      </c>
      <c r="G3436" s="2" t="s">
        <v>483</v>
      </c>
      <c r="H3436" s="2" t="s">
        <v>377</v>
      </c>
      <c r="I3436" s="2">
        <v>56</v>
      </c>
      <c r="J3436" s="2">
        <v>0.82744282744282738</v>
      </c>
      <c r="K3436" s="2">
        <v>0.79600000000000004</v>
      </c>
      <c r="L3436" s="2">
        <v>0.8614718614718615</v>
      </c>
      <c r="M3436" s="2" t="s">
        <v>74</v>
      </c>
      <c r="N3436" s="2" t="s">
        <v>7428</v>
      </c>
      <c r="O3436" s="2" t="s">
        <v>7429</v>
      </c>
      <c r="P3436" s="2">
        <v>560</v>
      </c>
    </row>
    <row r="3437" spans="1:16" ht="15.75" customHeight="1" x14ac:dyDescent="0.25">
      <c r="A3437" s="2" t="s">
        <v>147</v>
      </c>
      <c r="B3437" s="2" t="s">
        <v>81</v>
      </c>
      <c r="C3437" s="2" t="s">
        <v>82</v>
      </c>
      <c r="D3437" s="2" t="s">
        <v>364</v>
      </c>
      <c r="E3437" s="2" t="s">
        <v>412</v>
      </c>
      <c r="F3437" s="2" t="s">
        <v>54</v>
      </c>
      <c r="G3437" s="2" t="s">
        <v>488</v>
      </c>
      <c r="H3437" s="2" t="s">
        <v>377</v>
      </c>
      <c r="I3437" s="2">
        <v>57</v>
      </c>
      <c r="J3437" s="2">
        <v>0.84823284823284817</v>
      </c>
      <c r="K3437" s="2">
        <v>0.81599999999999995</v>
      </c>
      <c r="L3437" s="2">
        <v>0.88311688311688308</v>
      </c>
      <c r="M3437" s="2" t="s">
        <v>74</v>
      </c>
      <c r="N3437" s="2" t="s">
        <v>7430</v>
      </c>
      <c r="O3437" s="2" t="s">
        <v>7431</v>
      </c>
      <c r="P3437" s="2">
        <v>447.4</v>
      </c>
    </row>
    <row r="3438" spans="1:16" ht="15.75" customHeight="1" x14ac:dyDescent="0.25">
      <c r="A3438" s="2" t="s">
        <v>147</v>
      </c>
      <c r="B3438" s="2" t="s">
        <v>81</v>
      </c>
      <c r="C3438" s="2" t="s">
        <v>82</v>
      </c>
      <c r="D3438" s="2" t="s">
        <v>364</v>
      </c>
      <c r="E3438" s="2" t="s">
        <v>412</v>
      </c>
      <c r="F3438" s="2" t="s">
        <v>54</v>
      </c>
      <c r="G3438" s="2" t="s">
        <v>493</v>
      </c>
      <c r="H3438" s="2" t="s">
        <v>377</v>
      </c>
      <c r="I3438" s="2">
        <v>58</v>
      </c>
      <c r="J3438" s="2">
        <v>0.8085106382978724</v>
      </c>
      <c r="K3438" s="2">
        <v>0.79497907949790791</v>
      </c>
      <c r="L3438" s="2">
        <v>0.82251082251082253</v>
      </c>
      <c r="M3438" s="2" t="s">
        <v>74</v>
      </c>
      <c r="N3438" s="2" t="s">
        <v>7432</v>
      </c>
      <c r="O3438" s="2" t="s">
        <v>7433</v>
      </c>
      <c r="P3438" s="2">
        <v>561.29999999999995</v>
      </c>
    </row>
    <row r="3439" spans="1:16" ht="15.75" customHeight="1" x14ac:dyDescent="0.25">
      <c r="A3439" s="2" t="s">
        <v>147</v>
      </c>
      <c r="B3439" s="2" t="s">
        <v>81</v>
      </c>
      <c r="C3439" s="2" t="s">
        <v>82</v>
      </c>
      <c r="D3439" s="2" t="s">
        <v>364</v>
      </c>
      <c r="E3439" s="2" t="s">
        <v>412</v>
      </c>
      <c r="F3439" s="2" t="s">
        <v>54</v>
      </c>
      <c r="G3439" s="2" t="s">
        <v>498</v>
      </c>
      <c r="H3439" s="2" t="s">
        <v>377</v>
      </c>
      <c r="I3439" s="2">
        <v>59</v>
      </c>
      <c r="J3439" s="2">
        <v>0.83193277310924374</v>
      </c>
      <c r="K3439" s="2">
        <v>0.80816326530612248</v>
      </c>
      <c r="L3439" s="2">
        <v>0.8571428571428571</v>
      </c>
      <c r="M3439" s="2" t="s">
        <v>74</v>
      </c>
      <c r="N3439" s="2" t="s">
        <v>7434</v>
      </c>
      <c r="O3439" s="2" t="s">
        <v>7435</v>
      </c>
      <c r="P3439" s="2">
        <v>737.4</v>
      </c>
    </row>
    <row r="3440" spans="1:16" ht="15.75" customHeight="1" x14ac:dyDescent="0.25">
      <c r="A3440" s="2" t="s">
        <v>147</v>
      </c>
      <c r="B3440" s="2" t="s">
        <v>81</v>
      </c>
      <c r="C3440" s="2" t="s">
        <v>82</v>
      </c>
      <c r="D3440" s="2" t="s">
        <v>364</v>
      </c>
      <c r="E3440" s="2" t="s">
        <v>412</v>
      </c>
      <c r="F3440" s="2" t="s">
        <v>54</v>
      </c>
      <c r="G3440" s="2" t="s">
        <v>503</v>
      </c>
      <c r="H3440" s="2" t="s">
        <v>377</v>
      </c>
      <c r="I3440" s="2">
        <v>60</v>
      </c>
      <c r="J3440" s="2">
        <v>0.85477178423236522</v>
      </c>
      <c r="K3440" s="2">
        <v>0.82071713147410363</v>
      </c>
      <c r="L3440" s="2">
        <v>0.89177489177489178</v>
      </c>
      <c r="M3440" s="2" t="s">
        <v>74</v>
      </c>
      <c r="N3440" s="2" t="s">
        <v>7436</v>
      </c>
      <c r="O3440" s="2" t="s">
        <v>7437</v>
      </c>
      <c r="P3440" s="2">
        <v>669</v>
      </c>
    </row>
    <row r="3441" spans="1:16" ht="15.75" customHeight="1" x14ac:dyDescent="0.25">
      <c r="A3441" s="2" t="s">
        <v>147</v>
      </c>
      <c r="B3441" s="2" t="s">
        <v>81</v>
      </c>
      <c r="C3441" s="2" t="s">
        <v>82</v>
      </c>
      <c r="D3441" s="2" t="s">
        <v>364</v>
      </c>
      <c r="E3441" s="2" t="s">
        <v>412</v>
      </c>
      <c r="F3441" s="2" t="s">
        <v>54</v>
      </c>
      <c r="G3441" s="2" t="s">
        <v>508</v>
      </c>
      <c r="H3441" s="2" t="s">
        <v>377</v>
      </c>
      <c r="I3441" s="2">
        <v>61</v>
      </c>
      <c r="J3441" s="2">
        <v>0.85115303983228507</v>
      </c>
      <c r="K3441" s="2">
        <v>0.82520325203252032</v>
      </c>
      <c r="L3441" s="2">
        <v>0.87878787878787878</v>
      </c>
      <c r="M3441" s="2" t="s">
        <v>74</v>
      </c>
      <c r="N3441" s="2" t="s">
        <v>7438</v>
      </c>
      <c r="O3441" s="2" t="s">
        <v>7439</v>
      </c>
      <c r="P3441" s="2">
        <v>610.70000000000005</v>
      </c>
    </row>
    <row r="3442" spans="1:16" ht="15.75" customHeight="1" x14ac:dyDescent="0.25">
      <c r="A3442" s="2" t="s">
        <v>147</v>
      </c>
      <c r="B3442" s="2" t="s">
        <v>81</v>
      </c>
      <c r="C3442" s="2" t="s">
        <v>82</v>
      </c>
      <c r="D3442" s="2" t="s">
        <v>364</v>
      </c>
      <c r="E3442" s="2" t="s">
        <v>513</v>
      </c>
      <c r="F3442" s="2" t="s">
        <v>40</v>
      </c>
      <c r="G3442" s="2" t="s">
        <v>514</v>
      </c>
      <c r="H3442" s="2" t="s">
        <v>372</v>
      </c>
      <c r="I3442" s="2">
        <v>42</v>
      </c>
      <c r="J3442" s="2">
        <v>0.82417582417582413</v>
      </c>
      <c r="K3442" s="2">
        <v>0.77720207253886009</v>
      </c>
      <c r="L3442" s="2">
        <v>0.8771929824561403</v>
      </c>
      <c r="M3442" s="2" t="s">
        <v>74</v>
      </c>
      <c r="N3442" s="2" t="s">
        <v>7440</v>
      </c>
      <c r="O3442" s="2" t="s">
        <v>7441</v>
      </c>
      <c r="P3442" s="2">
        <v>765.7</v>
      </c>
    </row>
    <row r="3443" spans="1:16" ht="15.75" customHeight="1" x14ac:dyDescent="0.25">
      <c r="A3443" s="2" t="s">
        <v>147</v>
      </c>
      <c r="B3443" s="2" t="s">
        <v>81</v>
      </c>
      <c r="C3443" s="2" t="s">
        <v>82</v>
      </c>
      <c r="D3443" s="2" t="s">
        <v>364</v>
      </c>
      <c r="E3443" s="2" t="s">
        <v>513</v>
      </c>
      <c r="F3443" s="2" t="s">
        <v>40</v>
      </c>
      <c r="G3443" s="2" t="s">
        <v>519</v>
      </c>
      <c r="H3443" s="2" t="s">
        <v>372</v>
      </c>
      <c r="I3443" s="2">
        <v>43</v>
      </c>
      <c r="J3443" s="2">
        <v>0.83977900552486184</v>
      </c>
      <c r="K3443" s="2">
        <v>0.79581151832460728</v>
      </c>
      <c r="L3443" s="2">
        <v>0.88888888888888884</v>
      </c>
      <c r="M3443" s="2" t="s">
        <v>74</v>
      </c>
      <c r="N3443" s="2" t="s">
        <v>7442</v>
      </c>
      <c r="O3443" s="2" t="s">
        <v>7443</v>
      </c>
      <c r="P3443" s="2">
        <v>412.3</v>
      </c>
    </row>
    <row r="3444" spans="1:16" ht="15.75" customHeight="1" x14ac:dyDescent="0.25">
      <c r="A3444" s="2" t="s">
        <v>147</v>
      </c>
      <c r="B3444" s="2" t="s">
        <v>81</v>
      </c>
      <c r="C3444" s="2" t="s">
        <v>82</v>
      </c>
      <c r="D3444" s="2" t="s">
        <v>364</v>
      </c>
      <c r="E3444" s="2" t="s">
        <v>513</v>
      </c>
      <c r="F3444" s="2" t="s">
        <v>40</v>
      </c>
      <c r="G3444" s="2" t="s">
        <v>524</v>
      </c>
      <c r="H3444" s="2" t="s">
        <v>372</v>
      </c>
      <c r="I3444" s="2">
        <v>44</v>
      </c>
      <c r="J3444" s="2">
        <v>0.86516853932584281</v>
      </c>
      <c r="K3444" s="2">
        <v>0.83243243243243248</v>
      </c>
      <c r="L3444" s="2">
        <v>0.90058479532163738</v>
      </c>
      <c r="M3444" s="2" t="s">
        <v>74</v>
      </c>
      <c r="N3444" s="2" t="s">
        <v>7444</v>
      </c>
      <c r="O3444" s="2" t="s">
        <v>7445</v>
      </c>
      <c r="P3444" s="2">
        <v>479.2</v>
      </c>
    </row>
    <row r="3445" spans="1:16" ht="15.75" customHeight="1" x14ac:dyDescent="0.25">
      <c r="A3445" s="2" t="s">
        <v>147</v>
      </c>
      <c r="B3445" s="2" t="s">
        <v>81</v>
      </c>
      <c r="C3445" s="2" t="s">
        <v>82</v>
      </c>
      <c r="D3445" s="2" t="s">
        <v>364</v>
      </c>
      <c r="E3445" s="2" t="s">
        <v>513</v>
      </c>
      <c r="F3445" s="2" t="s">
        <v>40</v>
      </c>
      <c r="G3445" s="2" t="s">
        <v>529</v>
      </c>
      <c r="H3445" s="2" t="s">
        <v>372</v>
      </c>
      <c r="I3445" s="2">
        <v>45</v>
      </c>
      <c r="J3445" s="2">
        <v>0.82093663911845738</v>
      </c>
      <c r="K3445" s="2">
        <v>0.77604166666666663</v>
      </c>
      <c r="L3445" s="2">
        <v>0.87134502923976609</v>
      </c>
      <c r="M3445" s="2" t="s">
        <v>74</v>
      </c>
      <c r="N3445" s="2" t="s">
        <v>7446</v>
      </c>
      <c r="O3445" s="2" t="s">
        <v>7447</v>
      </c>
      <c r="P3445" s="2">
        <v>475.5</v>
      </c>
    </row>
    <row r="3446" spans="1:16" ht="15.75" customHeight="1" x14ac:dyDescent="0.25">
      <c r="A3446" s="2" t="s">
        <v>147</v>
      </c>
      <c r="B3446" s="2" t="s">
        <v>81</v>
      </c>
      <c r="C3446" s="2" t="s">
        <v>82</v>
      </c>
      <c r="D3446" s="2" t="s">
        <v>364</v>
      </c>
      <c r="E3446" s="2" t="s">
        <v>513</v>
      </c>
      <c r="F3446" s="2" t="s">
        <v>40</v>
      </c>
      <c r="G3446" s="2" t="s">
        <v>534</v>
      </c>
      <c r="H3446" s="2" t="s">
        <v>372</v>
      </c>
      <c r="I3446" s="2">
        <v>46</v>
      </c>
      <c r="J3446" s="2">
        <v>0.84444444444444433</v>
      </c>
      <c r="K3446" s="2">
        <v>0.80423280423280419</v>
      </c>
      <c r="L3446" s="2">
        <v>0.88888888888888884</v>
      </c>
      <c r="M3446" s="2" t="s">
        <v>74</v>
      </c>
      <c r="N3446" s="2" t="s">
        <v>7448</v>
      </c>
      <c r="O3446" s="2" t="s">
        <v>7449</v>
      </c>
      <c r="P3446" s="2">
        <v>486.7</v>
      </c>
    </row>
    <row r="3447" spans="1:16" ht="15.75" customHeight="1" x14ac:dyDescent="0.25">
      <c r="A3447" s="2" t="s">
        <v>147</v>
      </c>
      <c r="B3447" s="2" t="s">
        <v>81</v>
      </c>
      <c r="C3447" s="2" t="s">
        <v>82</v>
      </c>
      <c r="D3447" s="2" t="s">
        <v>364</v>
      </c>
      <c r="E3447" s="2" t="s">
        <v>513</v>
      </c>
      <c r="F3447" s="2" t="s">
        <v>40</v>
      </c>
      <c r="G3447" s="2" t="s">
        <v>539</v>
      </c>
      <c r="H3447" s="2" t="s">
        <v>372</v>
      </c>
      <c r="I3447" s="2">
        <v>47</v>
      </c>
      <c r="J3447" s="2">
        <v>0.83195592286501396</v>
      </c>
      <c r="K3447" s="2">
        <v>0.78645833333333337</v>
      </c>
      <c r="L3447" s="2">
        <v>0.88304093567251463</v>
      </c>
      <c r="M3447" s="2" t="s">
        <v>74</v>
      </c>
      <c r="N3447" s="2" t="s">
        <v>7450</v>
      </c>
      <c r="O3447" s="2" t="s">
        <v>7451</v>
      </c>
      <c r="P3447" s="2">
        <v>474.5</v>
      </c>
    </row>
    <row r="3448" spans="1:16" ht="15.75" customHeight="1" x14ac:dyDescent="0.25">
      <c r="A3448" s="2" t="s">
        <v>147</v>
      </c>
      <c r="B3448" s="2" t="s">
        <v>81</v>
      </c>
      <c r="C3448" s="2" t="s">
        <v>82</v>
      </c>
      <c r="D3448" s="2" t="s">
        <v>364</v>
      </c>
      <c r="E3448" s="2" t="s">
        <v>513</v>
      </c>
      <c r="F3448" s="2" t="s">
        <v>40</v>
      </c>
      <c r="G3448" s="2" t="s">
        <v>555</v>
      </c>
      <c r="H3448" s="2" t="s">
        <v>372</v>
      </c>
      <c r="I3448" s="2">
        <v>48</v>
      </c>
      <c r="J3448" s="2">
        <v>0.82872928176795568</v>
      </c>
      <c r="K3448" s="2">
        <v>0.78534031413612571</v>
      </c>
      <c r="L3448" s="2">
        <v>0.8771929824561403</v>
      </c>
      <c r="M3448" s="2" t="s">
        <v>74</v>
      </c>
      <c r="N3448" s="2" t="s">
        <v>7452</v>
      </c>
      <c r="O3448" s="2" t="s">
        <v>7453</v>
      </c>
      <c r="P3448" s="2">
        <v>717</v>
      </c>
    </row>
    <row r="3449" spans="1:16" ht="15.75" customHeight="1" x14ac:dyDescent="0.25">
      <c r="A3449" s="2" t="s">
        <v>147</v>
      </c>
      <c r="B3449" s="2" t="s">
        <v>81</v>
      </c>
      <c r="C3449" s="2" t="s">
        <v>82</v>
      </c>
      <c r="D3449" s="2" t="s">
        <v>364</v>
      </c>
      <c r="E3449" s="2" t="s">
        <v>513</v>
      </c>
      <c r="F3449" s="2" t="s">
        <v>40</v>
      </c>
      <c r="G3449" s="2" t="s">
        <v>575</v>
      </c>
      <c r="H3449" s="2" t="s">
        <v>372</v>
      </c>
      <c r="I3449" s="2">
        <v>49</v>
      </c>
      <c r="J3449" s="2">
        <v>0.86350974930362123</v>
      </c>
      <c r="K3449" s="2">
        <v>0.82446808510638303</v>
      </c>
      <c r="L3449" s="2">
        <v>0.9064327485380117</v>
      </c>
      <c r="M3449" s="2" t="s">
        <v>74</v>
      </c>
      <c r="N3449" s="2" t="s">
        <v>7454</v>
      </c>
      <c r="O3449" s="2" t="s">
        <v>7455</v>
      </c>
      <c r="P3449" s="2">
        <v>594.79999999999995</v>
      </c>
    </row>
    <row r="3450" spans="1:16" ht="15.75" customHeight="1" x14ac:dyDescent="0.25">
      <c r="A3450" s="2" t="s">
        <v>147</v>
      </c>
      <c r="B3450" s="2" t="s">
        <v>81</v>
      </c>
      <c r="C3450" s="2" t="s">
        <v>82</v>
      </c>
      <c r="D3450" s="2" t="s">
        <v>364</v>
      </c>
      <c r="E3450" s="2" t="s">
        <v>513</v>
      </c>
      <c r="F3450" s="2" t="s">
        <v>40</v>
      </c>
      <c r="G3450" s="2" t="s">
        <v>589</v>
      </c>
      <c r="H3450" s="2" t="s">
        <v>372</v>
      </c>
      <c r="I3450" s="2">
        <v>50</v>
      </c>
      <c r="J3450" s="2">
        <v>0.84153005464480868</v>
      </c>
      <c r="K3450" s="2">
        <v>0.78974358974358971</v>
      </c>
      <c r="L3450" s="2">
        <v>0.90058479532163738</v>
      </c>
      <c r="M3450" s="2" t="s">
        <v>74</v>
      </c>
      <c r="N3450" s="2" t="s">
        <v>7456</v>
      </c>
      <c r="O3450" s="2" t="s">
        <v>7457</v>
      </c>
      <c r="P3450" s="2">
        <v>534.79999999999995</v>
      </c>
    </row>
    <row r="3451" spans="1:16" ht="15.75" customHeight="1" x14ac:dyDescent="0.25">
      <c r="A3451" s="2" t="s">
        <v>147</v>
      </c>
      <c r="B3451" s="2" t="s">
        <v>81</v>
      </c>
      <c r="C3451" s="2" t="s">
        <v>82</v>
      </c>
      <c r="D3451" s="2" t="s">
        <v>364</v>
      </c>
      <c r="E3451" s="2" t="s">
        <v>513</v>
      </c>
      <c r="F3451" s="2" t="s">
        <v>40</v>
      </c>
      <c r="G3451" s="2" t="s">
        <v>603</v>
      </c>
      <c r="H3451" s="2" t="s">
        <v>372</v>
      </c>
      <c r="I3451" s="2">
        <v>51</v>
      </c>
      <c r="J3451" s="2">
        <v>0.8421052631578948</v>
      </c>
      <c r="K3451" s="2">
        <v>0.8</v>
      </c>
      <c r="L3451" s="2">
        <v>0.88888888888888884</v>
      </c>
      <c r="M3451" s="2" t="s">
        <v>74</v>
      </c>
      <c r="N3451" s="2" t="s">
        <v>7458</v>
      </c>
      <c r="O3451" s="2" t="s">
        <v>7459</v>
      </c>
      <c r="P3451" s="2">
        <v>784.8</v>
      </c>
    </row>
    <row r="3452" spans="1:16" ht="15.75" customHeight="1" x14ac:dyDescent="0.25">
      <c r="A3452" s="2" t="s">
        <v>147</v>
      </c>
      <c r="B3452" s="2" t="s">
        <v>81</v>
      </c>
      <c r="C3452" s="2" t="s">
        <v>82</v>
      </c>
      <c r="D3452" s="2" t="s">
        <v>364</v>
      </c>
      <c r="E3452" s="2" t="s">
        <v>513</v>
      </c>
      <c r="F3452" s="2" t="s">
        <v>40</v>
      </c>
      <c r="G3452" s="2" t="s">
        <v>622</v>
      </c>
      <c r="H3452" s="2" t="s">
        <v>372</v>
      </c>
      <c r="I3452" s="2">
        <v>52</v>
      </c>
      <c r="J3452" s="2">
        <v>0.85793871866295268</v>
      </c>
      <c r="K3452" s="2">
        <v>0.81914893617021278</v>
      </c>
      <c r="L3452" s="2">
        <v>0.90058479532163738</v>
      </c>
      <c r="M3452" s="2" t="s">
        <v>74</v>
      </c>
      <c r="N3452" s="2" t="s">
        <v>7460</v>
      </c>
      <c r="O3452" s="2" t="s">
        <v>7461</v>
      </c>
      <c r="P3452" s="2">
        <v>597.9</v>
      </c>
    </row>
    <row r="3453" spans="1:16" ht="15.75" customHeight="1" x14ac:dyDescent="0.25">
      <c r="A3453" s="2" t="s">
        <v>147</v>
      </c>
      <c r="B3453" s="2" t="s">
        <v>81</v>
      </c>
      <c r="C3453" s="2" t="s">
        <v>82</v>
      </c>
      <c r="D3453" s="2" t="s">
        <v>364</v>
      </c>
      <c r="E3453" s="2" t="s">
        <v>513</v>
      </c>
      <c r="F3453" s="2" t="s">
        <v>40</v>
      </c>
      <c r="G3453" s="2" t="s">
        <v>643</v>
      </c>
      <c r="H3453" s="2" t="s">
        <v>372</v>
      </c>
      <c r="I3453" s="2">
        <v>53</v>
      </c>
      <c r="J3453" s="2">
        <v>0.84615384615384603</v>
      </c>
      <c r="K3453" s="2">
        <v>0.79792746113989632</v>
      </c>
      <c r="L3453" s="2">
        <v>0.90058479532163738</v>
      </c>
      <c r="M3453" s="2" t="s">
        <v>74</v>
      </c>
      <c r="N3453" s="2" t="s">
        <v>7462</v>
      </c>
      <c r="O3453" s="2" t="s">
        <v>7463</v>
      </c>
      <c r="P3453" s="2">
        <v>480.5</v>
      </c>
    </row>
    <row r="3454" spans="1:16" ht="15.75" customHeight="1" x14ac:dyDescent="0.25">
      <c r="A3454" s="2" t="s">
        <v>147</v>
      </c>
      <c r="B3454" s="2" t="s">
        <v>81</v>
      </c>
      <c r="C3454" s="2" t="s">
        <v>82</v>
      </c>
      <c r="D3454" s="2" t="s">
        <v>364</v>
      </c>
      <c r="E3454" s="2" t="s">
        <v>513</v>
      </c>
      <c r="F3454" s="2" t="s">
        <v>40</v>
      </c>
      <c r="G3454" s="2" t="s">
        <v>660</v>
      </c>
      <c r="H3454" s="2" t="s">
        <v>372</v>
      </c>
      <c r="I3454" s="2">
        <v>54</v>
      </c>
      <c r="J3454" s="2">
        <v>0.83888888888888902</v>
      </c>
      <c r="K3454" s="2">
        <v>0.79894179894179895</v>
      </c>
      <c r="L3454" s="2">
        <v>0.88304093567251463</v>
      </c>
      <c r="M3454" s="2" t="s">
        <v>74</v>
      </c>
      <c r="N3454" s="2" t="s">
        <v>7464</v>
      </c>
      <c r="O3454" s="2" t="s">
        <v>7465</v>
      </c>
      <c r="P3454" s="2">
        <v>724.2</v>
      </c>
    </row>
    <row r="3455" spans="1:16" ht="15.75" customHeight="1" x14ac:dyDescent="0.25">
      <c r="A3455" s="2" t="s">
        <v>147</v>
      </c>
      <c r="B3455" s="2" t="s">
        <v>81</v>
      </c>
      <c r="C3455" s="2" t="s">
        <v>82</v>
      </c>
      <c r="D3455" s="2" t="s">
        <v>364</v>
      </c>
      <c r="E3455" s="2" t="s">
        <v>513</v>
      </c>
      <c r="F3455" s="2" t="s">
        <v>40</v>
      </c>
      <c r="G3455" s="2" t="s">
        <v>665</v>
      </c>
      <c r="H3455" s="2" t="s">
        <v>372</v>
      </c>
      <c r="I3455" s="2">
        <v>55</v>
      </c>
      <c r="J3455" s="2">
        <v>0.82288828337874664</v>
      </c>
      <c r="K3455" s="2">
        <v>0.77040816326530615</v>
      </c>
      <c r="L3455" s="2">
        <v>0.88304093567251463</v>
      </c>
      <c r="M3455" s="2" t="s">
        <v>74</v>
      </c>
      <c r="N3455" s="2" t="s">
        <v>7466</v>
      </c>
      <c r="O3455" s="2" t="s">
        <v>7467</v>
      </c>
      <c r="P3455" s="2">
        <v>549.4</v>
      </c>
    </row>
    <row r="3456" spans="1:16" ht="15.75" customHeight="1" x14ac:dyDescent="0.25">
      <c r="A3456" s="2" t="s">
        <v>147</v>
      </c>
      <c r="B3456" s="2" t="s">
        <v>81</v>
      </c>
      <c r="C3456" s="2" t="s">
        <v>82</v>
      </c>
      <c r="D3456" s="2" t="s">
        <v>364</v>
      </c>
      <c r="E3456" s="2" t="s">
        <v>513</v>
      </c>
      <c r="F3456" s="2" t="s">
        <v>40</v>
      </c>
      <c r="G3456" s="2" t="s">
        <v>670</v>
      </c>
      <c r="H3456" s="2" t="s">
        <v>372</v>
      </c>
      <c r="I3456" s="2">
        <v>56</v>
      </c>
      <c r="J3456" s="2">
        <v>0.82913165266106437</v>
      </c>
      <c r="K3456" s="2">
        <v>0.79569892473118276</v>
      </c>
      <c r="L3456" s="2">
        <v>0.86549707602339176</v>
      </c>
      <c r="M3456" s="2" t="s">
        <v>74</v>
      </c>
      <c r="N3456" s="2" t="s">
        <v>7468</v>
      </c>
      <c r="O3456" s="2" t="s">
        <v>7469</v>
      </c>
      <c r="P3456" s="2">
        <v>726.4</v>
      </c>
    </row>
    <row r="3457" spans="1:16" ht="15.75" customHeight="1" x14ac:dyDescent="0.25">
      <c r="A3457" s="2" t="s">
        <v>147</v>
      </c>
      <c r="B3457" s="2" t="s">
        <v>81</v>
      </c>
      <c r="C3457" s="2" t="s">
        <v>82</v>
      </c>
      <c r="D3457" s="2" t="s">
        <v>364</v>
      </c>
      <c r="E3457" s="2" t="s">
        <v>513</v>
      </c>
      <c r="F3457" s="2" t="s">
        <v>40</v>
      </c>
      <c r="G3457" s="2" t="s">
        <v>675</v>
      </c>
      <c r="H3457" s="2" t="s">
        <v>372</v>
      </c>
      <c r="I3457" s="2">
        <v>57</v>
      </c>
      <c r="J3457" s="2">
        <v>0.83656509695290859</v>
      </c>
      <c r="K3457" s="2">
        <v>0.79473684210526319</v>
      </c>
      <c r="L3457" s="2">
        <v>0.88304093567251463</v>
      </c>
      <c r="M3457" s="2" t="s">
        <v>74</v>
      </c>
      <c r="N3457" s="2" t="s">
        <v>7470</v>
      </c>
      <c r="O3457" s="2" t="s">
        <v>7471</v>
      </c>
      <c r="P3457" s="2">
        <v>658.2</v>
      </c>
    </row>
    <row r="3458" spans="1:16" ht="15.75" customHeight="1" x14ac:dyDescent="0.25">
      <c r="A3458" s="2" t="s">
        <v>147</v>
      </c>
      <c r="B3458" s="2" t="s">
        <v>81</v>
      </c>
      <c r="C3458" s="2" t="s">
        <v>82</v>
      </c>
      <c r="D3458" s="2" t="s">
        <v>364</v>
      </c>
      <c r="E3458" s="2" t="s">
        <v>513</v>
      </c>
      <c r="F3458" s="2" t="s">
        <v>40</v>
      </c>
      <c r="G3458" s="2" t="s">
        <v>680</v>
      </c>
      <c r="H3458" s="2" t="s">
        <v>372</v>
      </c>
      <c r="I3458" s="2">
        <v>58</v>
      </c>
      <c r="J3458" s="2">
        <v>0.84444444444444433</v>
      </c>
      <c r="K3458" s="2">
        <v>0.80423280423280419</v>
      </c>
      <c r="L3458" s="2">
        <v>0.88888888888888884</v>
      </c>
      <c r="M3458" s="2" t="s">
        <v>74</v>
      </c>
      <c r="N3458" s="2" t="s">
        <v>7472</v>
      </c>
      <c r="O3458" s="2" t="s">
        <v>7473</v>
      </c>
      <c r="P3458" s="2">
        <v>774.4</v>
      </c>
    </row>
    <row r="3459" spans="1:16" ht="15.75" customHeight="1" x14ac:dyDescent="0.25">
      <c r="A3459" s="2" t="s">
        <v>147</v>
      </c>
      <c r="B3459" s="2" t="s">
        <v>81</v>
      </c>
      <c r="C3459" s="2" t="s">
        <v>82</v>
      </c>
      <c r="D3459" s="2" t="s">
        <v>364</v>
      </c>
      <c r="E3459" s="2" t="s">
        <v>513</v>
      </c>
      <c r="F3459" s="2" t="s">
        <v>40</v>
      </c>
      <c r="G3459" s="2" t="s">
        <v>685</v>
      </c>
      <c r="H3459" s="2" t="s">
        <v>372</v>
      </c>
      <c r="I3459" s="2">
        <v>59</v>
      </c>
      <c r="J3459" s="2">
        <v>0.83425414364640882</v>
      </c>
      <c r="K3459" s="2">
        <v>0.79057591623036649</v>
      </c>
      <c r="L3459" s="2">
        <v>0.88304093567251463</v>
      </c>
      <c r="M3459" s="2" t="s">
        <v>74</v>
      </c>
      <c r="N3459" s="2" t="s">
        <v>7474</v>
      </c>
      <c r="O3459" s="2" t="s">
        <v>7475</v>
      </c>
      <c r="P3459" s="2">
        <v>651</v>
      </c>
    </row>
    <row r="3460" spans="1:16" ht="15.75" customHeight="1" x14ac:dyDescent="0.25">
      <c r="A3460" s="2" t="s">
        <v>147</v>
      </c>
      <c r="B3460" s="2" t="s">
        <v>81</v>
      </c>
      <c r="C3460" s="2" t="s">
        <v>82</v>
      </c>
      <c r="D3460" s="2" t="s">
        <v>364</v>
      </c>
      <c r="E3460" s="2" t="s">
        <v>513</v>
      </c>
      <c r="F3460" s="2" t="s">
        <v>40</v>
      </c>
      <c r="G3460" s="2" t="s">
        <v>690</v>
      </c>
      <c r="H3460" s="2" t="s">
        <v>372</v>
      </c>
      <c r="I3460" s="2">
        <v>60</v>
      </c>
      <c r="J3460" s="2">
        <v>0.82872928176795568</v>
      </c>
      <c r="K3460" s="2">
        <v>0.78534031413612571</v>
      </c>
      <c r="L3460" s="2">
        <v>0.8771929824561403</v>
      </c>
      <c r="M3460" s="2" t="s">
        <v>74</v>
      </c>
      <c r="N3460" s="2" t="s">
        <v>7476</v>
      </c>
      <c r="O3460" s="2" t="s">
        <v>7477</v>
      </c>
      <c r="P3460" s="2">
        <v>413.8</v>
      </c>
    </row>
    <row r="3461" spans="1:16" ht="15.75" customHeight="1" x14ac:dyDescent="0.25">
      <c r="A3461" s="2" t="s">
        <v>147</v>
      </c>
      <c r="B3461" s="2" t="s">
        <v>81</v>
      </c>
      <c r="C3461" s="2" t="s">
        <v>82</v>
      </c>
      <c r="D3461" s="2" t="s">
        <v>364</v>
      </c>
      <c r="E3461" s="2" t="s">
        <v>513</v>
      </c>
      <c r="F3461" s="2" t="s">
        <v>40</v>
      </c>
      <c r="G3461" s="2" t="s">
        <v>695</v>
      </c>
      <c r="H3461" s="2" t="s">
        <v>372</v>
      </c>
      <c r="I3461" s="2">
        <v>61</v>
      </c>
      <c r="J3461" s="2">
        <v>0.84848484848484851</v>
      </c>
      <c r="K3461" s="2">
        <v>0.80208333333333337</v>
      </c>
      <c r="L3461" s="2">
        <v>0.90058479532163738</v>
      </c>
      <c r="M3461" s="2" t="s">
        <v>74</v>
      </c>
      <c r="N3461" s="2" t="s">
        <v>7478</v>
      </c>
      <c r="O3461" s="2" t="s">
        <v>7479</v>
      </c>
      <c r="P3461" s="2">
        <v>538.79999999999995</v>
      </c>
    </row>
    <row r="3462" spans="1:16" ht="15.75" customHeight="1" x14ac:dyDescent="0.25">
      <c r="A3462" s="2" t="s">
        <v>147</v>
      </c>
      <c r="B3462" s="2" t="s">
        <v>81</v>
      </c>
      <c r="C3462" s="2" t="s">
        <v>82</v>
      </c>
      <c r="D3462" s="2" t="s">
        <v>364</v>
      </c>
      <c r="E3462" s="2" t="s">
        <v>700</v>
      </c>
      <c r="F3462" s="2" t="s">
        <v>47</v>
      </c>
      <c r="G3462" s="2" t="s">
        <v>701</v>
      </c>
      <c r="H3462" s="2" t="s">
        <v>366</v>
      </c>
      <c r="I3462" s="2">
        <v>42</v>
      </c>
      <c r="J3462" s="2">
        <v>0.8509719222462202</v>
      </c>
      <c r="K3462" s="2">
        <v>0.83122362869198307</v>
      </c>
      <c r="L3462" s="2">
        <v>0.87168141592920356</v>
      </c>
      <c r="M3462" s="2" t="s">
        <v>74</v>
      </c>
      <c r="N3462" s="2" t="s">
        <v>7480</v>
      </c>
      <c r="O3462" s="2" t="s">
        <v>7481</v>
      </c>
      <c r="P3462" s="2">
        <v>786.8</v>
      </c>
    </row>
    <row r="3463" spans="1:16" ht="15.75" customHeight="1" x14ac:dyDescent="0.25">
      <c r="A3463" s="2" t="s">
        <v>147</v>
      </c>
      <c r="B3463" s="2" t="s">
        <v>81</v>
      </c>
      <c r="C3463" s="2" t="s">
        <v>82</v>
      </c>
      <c r="D3463" s="2" t="s">
        <v>364</v>
      </c>
      <c r="E3463" s="2" t="s">
        <v>700</v>
      </c>
      <c r="F3463" s="2" t="s">
        <v>47</v>
      </c>
      <c r="G3463" s="2" t="s">
        <v>706</v>
      </c>
      <c r="H3463" s="2" t="s">
        <v>366</v>
      </c>
      <c r="I3463" s="2">
        <v>43</v>
      </c>
      <c r="J3463" s="2">
        <v>0.8366013071895424</v>
      </c>
      <c r="K3463" s="2">
        <v>0.82403433476394849</v>
      </c>
      <c r="L3463" s="2">
        <v>0.84955752212389379</v>
      </c>
      <c r="M3463" s="2" t="s">
        <v>74</v>
      </c>
      <c r="N3463" s="2" t="s">
        <v>7482</v>
      </c>
      <c r="O3463" s="2" t="s">
        <v>7483</v>
      </c>
      <c r="P3463" s="2">
        <v>595.70000000000005</v>
      </c>
    </row>
    <row r="3464" spans="1:16" ht="15.75" customHeight="1" x14ac:dyDescent="0.25">
      <c r="A3464" s="2" t="s">
        <v>147</v>
      </c>
      <c r="B3464" s="2" t="s">
        <v>81</v>
      </c>
      <c r="C3464" s="2" t="s">
        <v>82</v>
      </c>
      <c r="D3464" s="2" t="s">
        <v>364</v>
      </c>
      <c r="E3464" s="2" t="s">
        <v>700</v>
      </c>
      <c r="F3464" s="2" t="s">
        <v>47</v>
      </c>
      <c r="G3464" s="2" t="s">
        <v>711</v>
      </c>
      <c r="H3464" s="2" t="s">
        <v>366</v>
      </c>
      <c r="I3464" s="2">
        <v>44</v>
      </c>
      <c r="J3464" s="2">
        <v>0.84347826086956523</v>
      </c>
      <c r="K3464" s="2">
        <v>0.82905982905982911</v>
      </c>
      <c r="L3464" s="2">
        <v>0.8584070796460177</v>
      </c>
      <c r="M3464" s="2" t="s">
        <v>74</v>
      </c>
      <c r="N3464" s="2" t="s">
        <v>7484</v>
      </c>
      <c r="O3464" s="2" t="s">
        <v>7485</v>
      </c>
      <c r="P3464" s="2">
        <v>774.9</v>
      </c>
    </row>
    <row r="3465" spans="1:16" ht="15.75" customHeight="1" x14ac:dyDescent="0.25">
      <c r="A3465" s="2" t="s">
        <v>147</v>
      </c>
      <c r="B3465" s="2" t="s">
        <v>81</v>
      </c>
      <c r="C3465" s="2" t="s">
        <v>82</v>
      </c>
      <c r="D3465" s="2" t="s">
        <v>364</v>
      </c>
      <c r="E3465" s="2" t="s">
        <v>700</v>
      </c>
      <c r="F3465" s="2" t="s">
        <v>47</v>
      </c>
      <c r="G3465" s="2" t="s">
        <v>716</v>
      </c>
      <c r="H3465" s="2" t="s">
        <v>366</v>
      </c>
      <c r="I3465" s="2">
        <v>45</v>
      </c>
      <c r="J3465" s="2">
        <v>0.8325991189427312</v>
      </c>
      <c r="K3465" s="2">
        <v>0.82894736842105265</v>
      </c>
      <c r="L3465" s="2">
        <v>0.83628318584070793</v>
      </c>
      <c r="M3465" s="2" t="s">
        <v>74</v>
      </c>
      <c r="N3465" s="2" t="s">
        <v>7486</v>
      </c>
      <c r="O3465" s="2" t="s">
        <v>7487</v>
      </c>
      <c r="P3465" s="2">
        <v>668.5</v>
      </c>
    </row>
    <row r="3466" spans="1:16" ht="15.75" customHeight="1" x14ac:dyDescent="0.25">
      <c r="A3466" s="2" t="s">
        <v>147</v>
      </c>
      <c r="B3466" s="2" t="s">
        <v>81</v>
      </c>
      <c r="C3466" s="2" t="s">
        <v>82</v>
      </c>
      <c r="D3466" s="2" t="s">
        <v>364</v>
      </c>
      <c r="E3466" s="2" t="s">
        <v>700</v>
      </c>
      <c r="F3466" s="2" t="s">
        <v>47</v>
      </c>
      <c r="G3466" s="2" t="s">
        <v>721</v>
      </c>
      <c r="H3466" s="2" t="s">
        <v>366</v>
      </c>
      <c r="I3466" s="2">
        <v>46</v>
      </c>
      <c r="J3466" s="2">
        <v>0.84140969162995582</v>
      </c>
      <c r="K3466" s="2">
        <v>0.83771929824561409</v>
      </c>
      <c r="L3466" s="2">
        <v>0.84513274336283184</v>
      </c>
      <c r="M3466" s="2" t="s">
        <v>74</v>
      </c>
      <c r="N3466" s="2" t="s">
        <v>7488</v>
      </c>
      <c r="O3466" s="2" t="s">
        <v>7489</v>
      </c>
      <c r="P3466" s="2">
        <v>655.8</v>
      </c>
    </row>
    <row r="3467" spans="1:16" ht="15.75" customHeight="1" x14ac:dyDescent="0.25">
      <c r="A3467" s="2" t="s">
        <v>147</v>
      </c>
      <c r="B3467" s="2" t="s">
        <v>81</v>
      </c>
      <c r="C3467" s="2" t="s">
        <v>82</v>
      </c>
      <c r="D3467" s="2" t="s">
        <v>364</v>
      </c>
      <c r="E3467" s="2" t="s">
        <v>700</v>
      </c>
      <c r="F3467" s="2" t="s">
        <v>47</v>
      </c>
      <c r="G3467" s="2" t="s">
        <v>726</v>
      </c>
      <c r="H3467" s="2" t="s">
        <v>366</v>
      </c>
      <c r="I3467" s="2">
        <v>47</v>
      </c>
      <c r="J3467" s="2">
        <v>0.86956521739130432</v>
      </c>
      <c r="K3467" s="2">
        <v>0.85470085470085466</v>
      </c>
      <c r="L3467" s="2">
        <v>0.88495575221238942</v>
      </c>
      <c r="M3467" s="2" t="s">
        <v>74</v>
      </c>
      <c r="N3467" s="2" t="s">
        <v>7490</v>
      </c>
      <c r="O3467" s="2" t="s">
        <v>7491</v>
      </c>
      <c r="P3467" s="2">
        <v>662.8</v>
      </c>
    </row>
    <row r="3468" spans="1:16" ht="15.75" customHeight="1" x14ac:dyDescent="0.25">
      <c r="A3468" s="2" t="s">
        <v>147</v>
      </c>
      <c r="B3468" s="2" t="s">
        <v>81</v>
      </c>
      <c r="C3468" s="2" t="s">
        <v>82</v>
      </c>
      <c r="D3468" s="2" t="s">
        <v>364</v>
      </c>
      <c r="E3468" s="2" t="s">
        <v>700</v>
      </c>
      <c r="F3468" s="2" t="s">
        <v>47</v>
      </c>
      <c r="G3468" s="2" t="s">
        <v>731</v>
      </c>
      <c r="H3468" s="2" t="s">
        <v>366</v>
      </c>
      <c r="I3468" s="2">
        <v>48</v>
      </c>
      <c r="J3468" s="2">
        <v>0.84731182795698923</v>
      </c>
      <c r="K3468" s="2">
        <v>0.82426778242677823</v>
      </c>
      <c r="L3468" s="2">
        <v>0.87168141592920356</v>
      </c>
      <c r="M3468" s="2" t="s">
        <v>74</v>
      </c>
      <c r="N3468" s="2" t="s">
        <v>7492</v>
      </c>
      <c r="O3468" s="2" t="s">
        <v>7493</v>
      </c>
      <c r="P3468" s="2">
        <v>459.4</v>
      </c>
    </row>
    <row r="3469" spans="1:16" ht="15.75" customHeight="1" x14ac:dyDescent="0.25">
      <c r="A3469" s="2" t="s">
        <v>147</v>
      </c>
      <c r="B3469" s="2" t="s">
        <v>81</v>
      </c>
      <c r="C3469" s="2" t="s">
        <v>82</v>
      </c>
      <c r="D3469" s="2" t="s">
        <v>364</v>
      </c>
      <c r="E3469" s="2" t="s">
        <v>700</v>
      </c>
      <c r="F3469" s="2" t="s">
        <v>47</v>
      </c>
      <c r="G3469" s="2" t="s">
        <v>736</v>
      </c>
      <c r="H3469" s="2" t="s">
        <v>366</v>
      </c>
      <c r="I3469" s="2">
        <v>49</v>
      </c>
      <c r="J3469" s="2">
        <v>0.8509719222462202</v>
      </c>
      <c r="K3469" s="2">
        <v>0.83122362869198307</v>
      </c>
      <c r="L3469" s="2">
        <v>0.87168141592920356</v>
      </c>
      <c r="M3469" s="2" t="s">
        <v>74</v>
      </c>
      <c r="N3469" s="2" t="s">
        <v>7494</v>
      </c>
      <c r="O3469" s="2" t="s">
        <v>7495</v>
      </c>
      <c r="P3469" s="2">
        <v>766.5</v>
      </c>
    </row>
    <row r="3470" spans="1:16" ht="15.75" customHeight="1" x14ac:dyDescent="0.25">
      <c r="A3470" s="2" t="s">
        <v>147</v>
      </c>
      <c r="B3470" s="2" t="s">
        <v>81</v>
      </c>
      <c r="C3470" s="2" t="s">
        <v>82</v>
      </c>
      <c r="D3470" s="2" t="s">
        <v>364</v>
      </c>
      <c r="E3470" s="2" t="s">
        <v>700</v>
      </c>
      <c r="F3470" s="2" t="s">
        <v>47</v>
      </c>
      <c r="G3470" s="2" t="s">
        <v>741</v>
      </c>
      <c r="H3470" s="2" t="s">
        <v>366</v>
      </c>
      <c r="I3470" s="2">
        <v>50</v>
      </c>
      <c r="J3470" s="2">
        <v>0.84913793103448276</v>
      </c>
      <c r="K3470" s="2">
        <v>0.82773109243697474</v>
      </c>
      <c r="L3470" s="2">
        <v>0.87168141592920356</v>
      </c>
      <c r="M3470" s="2" t="s">
        <v>74</v>
      </c>
      <c r="N3470" s="2" t="s">
        <v>7496</v>
      </c>
      <c r="O3470" s="2" t="s">
        <v>7497</v>
      </c>
      <c r="P3470" s="2">
        <v>754.9</v>
      </c>
    </row>
    <row r="3471" spans="1:16" ht="15.75" customHeight="1" x14ac:dyDescent="0.25">
      <c r="A3471" s="2" t="s">
        <v>147</v>
      </c>
      <c r="B3471" s="2" t="s">
        <v>81</v>
      </c>
      <c r="C3471" s="2" t="s">
        <v>82</v>
      </c>
      <c r="D3471" s="2" t="s">
        <v>364</v>
      </c>
      <c r="E3471" s="2" t="s">
        <v>700</v>
      </c>
      <c r="F3471" s="2" t="s">
        <v>47</v>
      </c>
      <c r="G3471" s="2" t="s">
        <v>746</v>
      </c>
      <c r="H3471" s="2" t="s">
        <v>366</v>
      </c>
      <c r="I3471" s="2">
        <v>51</v>
      </c>
      <c r="J3471" s="2">
        <v>0.8423326133909288</v>
      </c>
      <c r="K3471" s="2">
        <v>0.82278481012658233</v>
      </c>
      <c r="L3471" s="2">
        <v>0.86283185840707965</v>
      </c>
      <c r="M3471" s="2" t="s">
        <v>74</v>
      </c>
      <c r="N3471" s="2" t="s">
        <v>7498</v>
      </c>
      <c r="O3471" s="2" t="s">
        <v>7499</v>
      </c>
      <c r="P3471" s="2">
        <v>698.1</v>
      </c>
    </row>
    <row r="3472" spans="1:16" ht="15.75" customHeight="1" x14ac:dyDescent="0.25">
      <c r="A3472" s="2" t="s">
        <v>147</v>
      </c>
      <c r="B3472" s="2" t="s">
        <v>81</v>
      </c>
      <c r="C3472" s="2" t="s">
        <v>82</v>
      </c>
      <c r="D3472" s="2" t="s">
        <v>364</v>
      </c>
      <c r="E3472" s="2" t="s">
        <v>700</v>
      </c>
      <c r="F3472" s="2" t="s">
        <v>47</v>
      </c>
      <c r="G3472" s="2" t="s">
        <v>751</v>
      </c>
      <c r="H3472" s="2" t="s">
        <v>366</v>
      </c>
      <c r="I3472" s="2">
        <v>52</v>
      </c>
      <c r="J3472" s="2">
        <v>0.85274725274725272</v>
      </c>
      <c r="K3472" s="2">
        <v>0.84716157205240172</v>
      </c>
      <c r="L3472" s="2">
        <v>0.8584070796460177</v>
      </c>
      <c r="M3472" s="2" t="s">
        <v>74</v>
      </c>
      <c r="N3472" s="2" t="s">
        <v>7500</v>
      </c>
      <c r="O3472" s="2" t="s">
        <v>7501</v>
      </c>
      <c r="P3472" s="2">
        <v>777.2</v>
      </c>
    </row>
    <row r="3473" spans="1:16" ht="15.75" customHeight="1" x14ac:dyDescent="0.25">
      <c r="A3473" s="2" t="s">
        <v>147</v>
      </c>
      <c r="B3473" s="2" t="s">
        <v>81</v>
      </c>
      <c r="C3473" s="2" t="s">
        <v>82</v>
      </c>
      <c r="D3473" s="2" t="s">
        <v>364</v>
      </c>
      <c r="E3473" s="2" t="s">
        <v>700</v>
      </c>
      <c r="F3473" s="2" t="s">
        <v>47</v>
      </c>
      <c r="G3473" s="2" t="s">
        <v>756</v>
      </c>
      <c r="H3473" s="2" t="s">
        <v>366</v>
      </c>
      <c r="I3473" s="2">
        <v>53</v>
      </c>
      <c r="J3473" s="2">
        <v>0.84301075268817205</v>
      </c>
      <c r="K3473" s="2">
        <v>0.82008368200836823</v>
      </c>
      <c r="L3473" s="2">
        <v>0.86725663716814161</v>
      </c>
      <c r="M3473" s="2" t="s">
        <v>74</v>
      </c>
      <c r="N3473" s="2" t="s">
        <v>7502</v>
      </c>
      <c r="O3473" s="2" t="s">
        <v>7503</v>
      </c>
      <c r="P3473" s="2">
        <v>518</v>
      </c>
    </row>
    <row r="3474" spans="1:16" ht="15.75" customHeight="1" x14ac:dyDescent="0.25">
      <c r="A3474" s="2" t="s">
        <v>147</v>
      </c>
      <c r="B3474" s="2" t="s">
        <v>81</v>
      </c>
      <c r="C3474" s="2" t="s">
        <v>82</v>
      </c>
      <c r="D3474" s="2" t="s">
        <v>364</v>
      </c>
      <c r="E3474" s="2" t="s">
        <v>700</v>
      </c>
      <c r="F3474" s="2" t="s">
        <v>47</v>
      </c>
      <c r="G3474" s="2" t="s">
        <v>761</v>
      </c>
      <c r="H3474" s="2" t="s">
        <v>366</v>
      </c>
      <c r="I3474" s="2">
        <v>54</v>
      </c>
      <c r="J3474" s="2">
        <v>0.85403050108932455</v>
      </c>
      <c r="K3474" s="2">
        <v>0.84120171673819744</v>
      </c>
      <c r="L3474" s="2">
        <v>0.86725663716814161</v>
      </c>
      <c r="M3474" s="2" t="s">
        <v>74</v>
      </c>
      <c r="N3474" s="2" t="s">
        <v>7504</v>
      </c>
      <c r="O3474" s="2" t="s">
        <v>7505</v>
      </c>
      <c r="P3474" s="2">
        <v>588.29999999999995</v>
      </c>
    </row>
    <row r="3475" spans="1:16" ht="15.75" customHeight="1" x14ac:dyDescent="0.25">
      <c r="A3475" s="2" t="s">
        <v>147</v>
      </c>
      <c r="B3475" s="2" t="s">
        <v>81</v>
      </c>
      <c r="C3475" s="2" t="s">
        <v>82</v>
      </c>
      <c r="D3475" s="2" t="s">
        <v>364</v>
      </c>
      <c r="E3475" s="2" t="s">
        <v>700</v>
      </c>
      <c r="F3475" s="2" t="s">
        <v>47</v>
      </c>
      <c r="G3475" s="2" t="s">
        <v>766</v>
      </c>
      <c r="H3475" s="2" t="s">
        <v>366</v>
      </c>
      <c r="I3475" s="2">
        <v>55</v>
      </c>
      <c r="J3475" s="2">
        <v>0.84279475982532748</v>
      </c>
      <c r="K3475" s="2">
        <v>0.8318965517241379</v>
      </c>
      <c r="L3475" s="2">
        <v>0.85398230088495575</v>
      </c>
      <c r="M3475" s="2" t="s">
        <v>74</v>
      </c>
      <c r="N3475" s="2" t="s">
        <v>7506</v>
      </c>
      <c r="O3475" s="2" t="s">
        <v>7507</v>
      </c>
      <c r="P3475" s="2">
        <v>524.1</v>
      </c>
    </row>
    <row r="3476" spans="1:16" ht="15.75" customHeight="1" x14ac:dyDescent="0.25">
      <c r="A3476" s="2" t="s">
        <v>147</v>
      </c>
      <c r="B3476" s="2" t="s">
        <v>81</v>
      </c>
      <c r="C3476" s="2" t="s">
        <v>82</v>
      </c>
      <c r="D3476" s="2" t="s">
        <v>364</v>
      </c>
      <c r="E3476" s="2" t="s">
        <v>700</v>
      </c>
      <c r="F3476" s="2" t="s">
        <v>47</v>
      </c>
      <c r="G3476" s="2" t="s">
        <v>771</v>
      </c>
      <c r="H3476" s="2" t="s">
        <v>366</v>
      </c>
      <c r="I3476" s="2">
        <v>56</v>
      </c>
      <c r="J3476" s="2">
        <v>0.85339168490153172</v>
      </c>
      <c r="K3476" s="2">
        <v>0.8441558441558441</v>
      </c>
      <c r="L3476" s="2">
        <v>0.86283185840707965</v>
      </c>
      <c r="M3476" s="2" t="s">
        <v>74</v>
      </c>
      <c r="N3476" s="2" t="s">
        <v>7508</v>
      </c>
      <c r="O3476" s="2" t="s">
        <v>7509</v>
      </c>
      <c r="P3476" s="2">
        <v>556.29999999999995</v>
      </c>
    </row>
    <row r="3477" spans="1:16" ht="15.75" customHeight="1" x14ac:dyDescent="0.25">
      <c r="A3477" s="2" t="s">
        <v>147</v>
      </c>
      <c r="B3477" s="2" t="s">
        <v>81</v>
      </c>
      <c r="C3477" s="2" t="s">
        <v>82</v>
      </c>
      <c r="D3477" s="2" t="s">
        <v>364</v>
      </c>
      <c r="E3477" s="2" t="s">
        <v>700</v>
      </c>
      <c r="F3477" s="2" t="s">
        <v>47</v>
      </c>
      <c r="G3477" s="2" t="s">
        <v>776</v>
      </c>
      <c r="H3477" s="2" t="s">
        <v>366</v>
      </c>
      <c r="I3477" s="2">
        <v>57</v>
      </c>
      <c r="J3477" s="2">
        <v>0.84120171673819744</v>
      </c>
      <c r="K3477" s="2">
        <v>0.81666666666666665</v>
      </c>
      <c r="L3477" s="2">
        <v>0.86725663716814161</v>
      </c>
      <c r="M3477" s="2" t="s">
        <v>74</v>
      </c>
      <c r="N3477" s="2" t="s">
        <v>7510</v>
      </c>
      <c r="O3477" s="2" t="s">
        <v>7511</v>
      </c>
      <c r="P3477" s="2">
        <v>644.1</v>
      </c>
    </row>
    <row r="3478" spans="1:16" ht="15.75" customHeight="1" x14ac:dyDescent="0.25">
      <c r="A3478" s="2" t="s">
        <v>147</v>
      </c>
      <c r="B3478" s="2" t="s">
        <v>81</v>
      </c>
      <c r="C3478" s="2" t="s">
        <v>82</v>
      </c>
      <c r="D3478" s="2" t="s">
        <v>364</v>
      </c>
      <c r="E3478" s="2" t="s">
        <v>700</v>
      </c>
      <c r="F3478" s="2" t="s">
        <v>47</v>
      </c>
      <c r="G3478" s="2" t="s">
        <v>781</v>
      </c>
      <c r="H3478" s="2" t="s">
        <v>366</v>
      </c>
      <c r="I3478" s="2">
        <v>58</v>
      </c>
      <c r="J3478" s="2">
        <v>0.83801295896328298</v>
      </c>
      <c r="K3478" s="2">
        <v>0.81856540084388185</v>
      </c>
      <c r="L3478" s="2">
        <v>0.8584070796460177</v>
      </c>
      <c r="M3478" s="2" t="s">
        <v>74</v>
      </c>
      <c r="N3478" s="2" t="s">
        <v>7512</v>
      </c>
      <c r="O3478" s="2" t="s">
        <v>7513</v>
      </c>
      <c r="P3478" s="2">
        <v>658.7</v>
      </c>
    </row>
    <row r="3479" spans="1:16" ht="15.75" customHeight="1" x14ac:dyDescent="0.25">
      <c r="A3479" s="2" t="s">
        <v>147</v>
      </c>
      <c r="B3479" s="2" t="s">
        <v>81</v>
      </c>
      <c r="C3479" s="2" t="s">
        <v>82</v>
      </c>
      <c r="D3479" s="2" t="s">
        <v>364</v>
      </c>
      <c r="E3479" s="2" t="s">
        <v>700</v>
      </c>
      <c r="F3479" s="2" t="s">
        <v>47</v>
      </c>
      <c r="G3479" s="2" t="s">
        <v>786</v>
      </c>
      <c r="H3479" s="2" t="s">
        <v>366</v>
      </c>
      <c r="I3479" s="2">
        <v>59</v>
      </c>
      <c r="J3479" s="2">
        <v>0.85032537960954446</v>
      </c>
      <c r="K3479" s="2">
        <v>0.83404255319148934</v>
      </c>
      <c r="L3479" s="2">
        <v>0.86725663716814161</v>
      </c>
      <c r="M3479" s="2" t="s">
        <v>74</v>
      </c>
      <c r="N3479" s="2" t="s">
        <v>7514</v>
      </c>
      <c r="O3479" s="2" t="s">
        <v>7515</v>
      </c>
      <c r="P3479" s="2">
        <v>798.7</v>
      </c>
    </row>
    <row r="3480" spans="1:16" ht="15.75" customHeight="1" x14ac:dyDescent="0.25">
      <c r="A3480" s="2" t="s">
        <v>147</v>
      </c>
      <c r="B3480" s="2" t="s">
        <v>81</v>
      </c>
      <c r="C3480" s="2" t="s">
        <v>82</v>
      </c>
      <c r="D3480" s="2" t="s">
        <v>364</v>
      </c>
      <c r="E3480" s="2" t="s">
        <v>700</v>
      </c>
      <c r="F3480" s="2" t="s">
        <v>47</v>
      </c>
      <c r="G3480" s="2" t="s">
        <v>791</v>
      </c>
      <c r="H3480" s="2" t="s">
        <v>366</v>
      </c>
      <c r="I3480" s="2">
        <v>60</v>
      </c>
      <c r="J3480" s="2">
        <v>0.85652173913043472</v>
      </c>
      <c r="K3480" s="2">
        <v>0.84188034188034189</v>
      </c>
      <c r="L3480" s="2">
        <v>0.87168141592920356</v>
      </c>
      <c r="M3480" s="2" t="s">
        <v>74</v>
      </c>
      <c r="N3480" s="2" t="s">
        <v>7516</v>
      </c>
      <c r="O3480" s="2" t="s">
        <v>7517</v>
      </c>
      <c r="P3480" s="2">
        <v>797.9</v>
      </c>
    </row>
    <row r="3481" spans="1:16" ht="15.75" customHeight="1" x14ac:dyDescent="0.25">
      <c r="A3481" s="2" t="s">
        <v>147</v>
      </c>
      <c r="B3481" s="2" t="s">
        <v>81</v>
      </c>
      <c r="C3481" s="2" t="s">
        <v>82</v>
      </c>
      <c r="D3481" s="2" t="s">
        <v>364</v>
      </c>
      <c r="E3481" s="2" t="s">
        <v>700</v>
      </c>
      <c r="F3481" s="2" t="s">
        <v>47</v>
      </c>
      <c r="G3481" s="2" t="s">
        <v>796</v>
      </c>
      <c r="H3481" s="2" t="s">
        <v>366</v>
      </c>
      <c r="I3481" s="2">
        <v>61</v>
      </c>
      <c r="J3481" s="2">
        <v>0.87068965517241381</v>
      </c>
      <c r="K3481" s="2">
        <v>0.84873949579831931</v>
      </c>
      <c r="L3481" s="2">
        <v>0.89380530973451322</v>
      </c>
      <c r="M3481" s="2" t="s">
        <v>74</v>
      </c>
      <c r="N3481" s="2" t="s">
        <v>7518</v>
      </c>
      <c r="O3481" s="2" t="s">
        <v>7519</v>
      </c>
      <c r="P3481" s="2">
        <v>807.3</v>
      </c>
    </row>
    <row r="3482" spans="1:16" ht="15.75" customHeight="1" x14ac:dyDescent="0.25">
      <c r="A3482" s="2" t="s">
        <v>147</v>
      </c>
      <c r="B3482" s="2" t="s">
        <v>88</v>
      </c>
      <c r="C3482" s="2" t="s">
        <v>90</v>
      </c>
      <c r="D3482" s="2" t="s">
        <v>55</v>
      </c>
      <c r="E3482" s="2" t="s">
        <v>57</v>
      </c>
      <c r="F3482" s="2" t="s">
        <v>32</v>
      </c>
      <c r="G3482" s="2" t="s">
        <v>59</v>
      </c>
      <c r="H3482" s="2" t="s">
        <v>61</v>
      </c>
      <c r="I3482" s="2">
        <v>42</v>
      </c>
      <c r="J3482" s="2">
        <v>0.79098360655737709</v>
      </c>
      <c r="M3482" s="2" t="s">
        <v>65</v>
      </c>
      <c r="N3482" s="2" t="s">
        <v>7520</v>
      </c>
      <c r="O3482" s="2" t="s">
        <v>7521</v>
      </c>
      <c r="P3482" s="2">
        <v>0.8</v>
      </c>
    </row>
    <row r="3483" spans="1:16" ht="15.75" customHeight="1" x14ac:dyDescent="0.25">
      <c r="A3483" s="2" t="s">
        <v>147</v>
      </c>
      <c r="B3483" s="2" t="s">
        <v>88</v>
      </c>
      <c r="C3483" s="2" t="s">
        <v>90</v>
      </c>
      <c r="D3483" s="2" t="s">
        <v>55</v>
      </c>
      <c r="E3483" s="2" t="s">
        <v>57</v>
      </c>
      <c r="F3483" s="2" t="s">
        <v>32</v>
      </c>
      <c r="G3483" s="2" t="s">
        <v>71</v>
      </c>
      <c r="H3483" s="2" t="s">
        <v>61</v>
      </c>
      <c r="I3483" s="2">
        <v>43</v>
      </c>
      <c r="J3483" s="2">
        <v>0.77938144329896908</v>
      </c>
      <c r="M3483" s="2" t="s">
        <v>65</v>
      </c>
      <c r="N3483" s="2" t="s">
        <v>7522</v>
      </c>
      <c r="O3483" s="2" t="s">
        <v>7523</v>
      </c>
      <c r="P3483" s="2">
        <v>0.9</v>
      </c>
    </row>
    <row r="3484" spans="1:16" ht="15.75" customHeight="1" x14ac:dyDescent="0.25">
      <c r="A3484" s="2" t="s">
        <v>147</v>
      </c>
      <c r="B3484" s="2" t="s">
        <v>88</v>
      </c>
      <c r="C3484" s="2" t="s">
        <v>90</v>
      </c>
      <c r="D3484" s="2" t="s">
        <v>55</v>
      </c>
      <c r="E3484" s="2" t="s">
        <v>57</v>
      </c>
      <c r="F3484" s="2" t="s">
        <v>32</v>
      </c>
      <c r="G3484" s="2" t="s">
        <v>79</v>
      </c>
      <c r="H3484" s="2" t="s">
        <v>61</v>
      </c>
      <c r="I3484" s="2">
        <v>44</v>
      </c>
      <c r="J3484" s="2">
        <v>0.78278688524590168</v>
      </c>
      <c r="M3484" s="2" t="s">
        <v>65</v>
      </c>
      <c r="N3484" s="2" t="s">
        <v>7524</v>
      </c>
      <c r="O3484" s="2" t="s">
        <v>7525</v>
      </c>
      <c r="P3484" s="2">
        <v>0.9</v>
      </c>
    </row>
    <row r="3485" spans="1:16" ht="15.75" customHeight="1" x14ac:dyDescent="0.25">
      <c r="A3485" s="2" t="s">
        <v>147</v>
      </c>
      <c r="B3485" s="2" t="s">
        <v>88</v>
      </c>
      <c r="C3485" s="2" t="s">
        <v>90</v>
      </c>
      <c r="D3485" s="2" t="s">
        <v>55</v>
      </c>
      <c r="E3485" s="2" t="s">
        <v>57</v>
      </c>
      <c r="F3485" s="2" t="s">
        <v>32</v>
      </c>
      <c r="G3485" s="2" t="s">
        <v>86</v>
      </c>
      <c r="H3485" s="2" t="s">
        <v>61</v>
      </c>
      <c r="I3485" s="2">
        <v>45</v>
      </c>
      <c r="J3485" s="2">
        <v>0.78600823045267498</v>
      </c>
      <c r="M3485" s="2" t="s">
        <v>65</v>
      </c>
      <c r="N3485" s="2" t="s">
        <v>7526</v>
      </c>
      <c r="O3485" s="2" t="s">
        <v>7527</v>
      </c>
      <c r="P3485" s="2">
        <v>0.9</v>
      </c>
    </row>
    <row r="3486" spans="1:16" ht="15.75" customHeight="1" x14ac:dyDescent="0.25">
      <c r="A3486" s="2" t="s">
        <v>147</v>
      </c>
      <c r="B3486" s="2" t="s">
        <v>88</v>
      </c>
      <c r="C3486" s="2" t="s">
        <v>90</v>
      </c>
      <c r="D3486" s="2" t="s">
        <v>55</v>
      </c>
      <c r="E3486" s="2" t="s">
        <v>57</v>
      </c>
      <c r="F3486" s="2" t="s">
        <v>32</v>
      </c>
      <c r="G3486" s="2" t="s">
        <v>93</v>
      </c>
      <c r="H3486" s="2" t="s">
        <v>61</v>
      </c>
      <c r="I3486" s="2">
        <v>46</v>
      </c>
      <c r="J3486" s="2">
        <v>0.79089026915113869</v>
      </c>
      <c r="M3486" s="2" t="s">
        <v>65</v>
      </c>
      <c r="N3486" s="2" t="s">
        <v>7528</v>
      </c>
      <c r="O3486" s="2" t="s">
        <v>7529</v>
      </c>
      <c r="P3486" s="2">
        <v>0.8</v>
      </c>
    </row>
    <row r="3487" spans="1:16" ht="15.75" customHeight="1" x14ac:dyDescent="0.25">
      <c r="A3487" s="2" t="s">
        <v>147</v>
      </c>
      <c r="B3487" s="2" t="s">
        <v>88</v>
      </c>
      <c r="C3487" s="2" t="s">
        <v>90</v>
      </c>
      <c r="D3487" s="2" t="s">
        <v>55</v>
      </c>
      <c r="E3487" s="2" t="s">
        <v>57</v>
      </c>
      <c r="F3487" s="2" t="s">
        <v>32</v>
      </c>
      <c r="G3487" s="2" t="s">
        <v>100</v>
      </c>
      <c r="H3487" s="2" t="s">
        <v>61</v>
      </c>
      <c r="I3487" s="2">
        <v>47</v>
      </c>
      <c r="J3487" s="2">
        <v>0.7777777777777779</v>
      </c>
      <c r="M3487" s="2" t="s">
        <v>65</v>
      </c>
      <c r="N3487" s="2" t="s">
        <v>7530</v>
      </c>
      <c r="O3487" s="2" t="s">
        <v>7531</v>
      </c>
      <c r="P3487" s="2">
        <v>0.7</v>
      </c>
    </row>
    <row r="3488" spans="1:16" ht="15.75" customHeight="1" x14ac:dyDescent="0.25">
      <c r="A3488" s="2" t="s">
        <v>147</v>
      </c>
      <c r="B3488" s="2" t="s">
        <v>88</v>
      </c>
      <c r="C3488" s="2" t="s">
        <v>90</v>
      </c>
      <c r="D3488" s="2" t="s">
        <v>55</v>
      </c>
      <c r="E3488" s="2" t="s">
        <v>57</v>
      </c>
      <c r="F3488" s="2" t="s">
        <v>32</v>
      </c>
      <c r="G3488" s="2" t="s">
        <v>108</v>
      </c>
      <c r="H3488" s="2" t="s">
        <v>61</v>
      </c>
      <c r="I3488" s="2">
        <v>48</v>
      </c>
      <c r="J3488" s="2">
        <v>0.79022403258655805</v>
      </c>
      <c r="M3488" s="2" t="s">
        <v>65</v>
      </c>
      <c r="N3488" s="2" t="s">
        <v>7532</v>
      </c>
      <c r="O3488" s="2" t="s">
        <v>7533</v>
      </c>
      <c r="P3488" s="2">
        <v>0.8</v>
      </c>
    </row>
    <row r="3489" spans="1:16" ht="15.75" customHeight="1" x14ac:dyDescent="0.25">
      <c r="A3489" s="2" t="s">
        <v>147</v>
      </c>
      <c r="B3489" s="2" t="s">
        <v>88</v>
      </c>
      <c r="C3489" s="2" t="s">
        <v>90</v>
      </c>
      <c r="D3489" s="2" t="s">
        <v>55</v>
      </c>
      <c r="E3489" s="2" t="s">
        <v>57</v>
      </c>
      <c r="F3489" s="2" t="s">
        <v>32</v>
      </c>
      <c r="G3489" s="2" t="s">
        <v>113</v>
      </c>
      <c r="H3489" s="2" t="s">
        <v>61</v>
      </c>
      <c r="I3489" s="2">
        <v>49</v>
      </c>
      <c r="J3489" s="2">
        <v>0.80334728033472802</v>
      </c>
      <c r="M3489" s="2" t="s">
        <v>65</v>
      </c>
      <c r="N3489" s="2" t="s">
        <v>7534</v>
      </c>
      <c r="O3489" s="2" t="s">
        <v>7535</v>
      </c>
      <c r="P3489" s="2">
        <v>0.9</v>
      </c>
    </row>
    <row r="3490" spans="1:16" ht="15.75" customHeight="1" x14ac:dyDescent="0.25">
      <c r="A3490" s="2" t="s">
        <v>147</v>
      </c>
      <c r="B3490" s="2" t="s">
        <v>88</v>
      </c>
      <c r="C3490" s="2" t="s">
        <v>90</v>
      </c>
      <c r="D3490" s="2" t="s">
        <v>55</v>
      </c>
      <c r="E3490" s="2" t="s">
        <v>57</v>
      </c>
      <c r="F3490" s="2" t="s">
        <v>32</v>
      </c>
      <c r="G3490" s="2" t="s">
        <v>118</v>
      </c>
      <c r="H3490" s="2" t="s">
        <v>61</v>
      </c>
      <c r="I3490" s="2">
        <v>50</v>
      </c>
      <c r="J3490" s="2">
        <v>0.79183673469387761</v>
      </c>
      <c r="M3490" s="2" t="s">
        <v>65</v>
      </c>
      <c r="N3490" s="2" t="s">
        <v>7536</v>
      </c>
      <c r="O3490" s="2" t="s">
        <v>7537</v>
      </c>
      <c r="P3490" s="2">
        <v>0.8</v>
      </c>
    </row>
    <row r="3491" spans="1:16" ht="15.75" customHeight="1" x14ac:dyDescent="0.25">
      <c r="A3491" s="2" t="s">
        <v>147</v>
      </c>
      <c r="B3491" s="2" t="s">
        <v>88</v>
      </c>
      <c r="C3491" s="2" t="s">
        <v>90</v>
      </c>
      <c r="D3491" s="2" t="s">
        <v>55</v>
      </c>
      <c r="E3491" s="2" t="s">
        <v>57</v>
      </c>
      <c r="F3491" s="2" t="s">
        <v>32</v>
      </c>
      <c r="G3491" s="2" t="s">
        <v>123</v>
      </c>
      <c r="H3491" s="2" t="s">
        <v>61</v>
      </c>
      <c r="I3491" s="2">
        <v>51</v>
      </c>
      <c r="J3491" s="2">
        <v>0.79175257731958748</v>
      </c>
      <c r="M3491" s="2" t="s">
        <v>65</v>
      </c>
      <c r="N3491" s="2" t="s">
        <v>7538</v>
      </c>
      <c r="O3491" s="2" t="s">
        <v>7539</v>
      </c>
      <c r="P3491" s="2">
        <v>0.8</v>
      </c>
    </row>
    <row r="3492" spans="1:16" ht="15.75" customHeight="1" x14ac:dyDescent="0.25">
      <c r="A3492" s="2" t="s">
        <v>147</v>
      </c>
      <c r="B3492" s="2" t="s">
        <v>88</v>
      </c>
      <c r="C3492" s="2" t="s">
        <v>90</v>
      </c>
      <c r="D3492" s="2" t="s">
        <v>55</v>
      </c>
      <c r="E3492" s="2" t="s">
        <v>57</v>
      </c>
      <c r="F3492" s="2" t="s">
        <v>32</v>
      </c>
      <c r="G3492" s="2" t="s">
        <v>128</v>
      </c>
      <c r="H3492" s="2" t="s">
        <v>61</v>
      </c>
      <c r="I3492" s="2">
        <v>52</v>
      </c>
      <c r="J3492" s="2">
        <v>0.77959183673469401</v>
      </c>
      <c r="M3492" s="2" t="s">
        <v>65</v>
      </c>
      <c r="N3492" s="2" t="s">
        <v>7540</v>
      </c>
      <c r="O3492" s="2" t="s">
        <v>7541</v>
      </c>
      <c r="P3492" s="2">
        <v>0.8</v>
      </c>
    </row>
    <row r="3493" spans="1:16" ht="15.75" customHeight="1" x14ac:dyDescent="0.25">
      <c r="A3493" s="2" t="s">
        <v>147</v>
      </c>
      <c r="B3493" s="2" t="s">
        <v>88</v>
      </c>
      <c r="C3493" s="2" t="s">
        <v>90</v>
      </c>
      <c r="D3493" s="2" t="s">
        <v>55</v>
      </c>
      <c r="E3493" s="2" t="s">
        <v>57</v>
      </c>
      <c r="F3493" s="2" t="s">
        <v>32</v>
      </c>
      <c r="G3493" s="2" t="s">
        <v>133</v>
      </c>
      <c r="H3493" s="2" t="s">
        <v>61</v>
      </c>
      <c r="I3493" s="2">
        <v>53</v>
      </c>
      <c r="J3493" s="2">
        <v>0.79423868312757206</v>
      </c>
      <c r="M3493" s="2" t="s">
        <v>65</v>
      </c>
      <c r="N3493" s="2" t="s">
        <v>7542</v>
      </c>
      <c r="O3493" s="2" t="s">
        <v>7543</v>
      </c>
      <c r="P3493" s="2">
        <v>1</v>
      </c>
    </row>
    <row r="3494" spans="1:16" ht="15.75" customHeight="1" x14ac:dyDescent="0.25">
      <c r="A3494" s="2" t="s">
        <v>147</v>
      </c>
      <c r="B3494" s="2" t="s">
        <v>88</v>
      </c>
      <c r="C3494" s="2" t="s">
        <v>90</v>
      </c>
      <c r="D3494" s="2" t="s">
        <v>55</v>
      </c>
      <c r="E3494" s="2" t="s">
        <v>57</v>
      </c>
      <c r="F3494" s="2" t="s">
        <v>32</v>
      </c>
      <c r="G3494" s="2" t="s">
        <v>138</v>
      </c>
      <c r="H3494" s="2" t="s">
        <v>61</v>
      </c>
      <c r="I3494" s="2">
        <v>54</v>
      </c>
      <c r="J3494" s="2">
        <v>0.79089026915113869</v>
      </c>
      <c r="M3494" s="2" t="s">
        <v>65</v>
      </c>
      <c r="N3494" s="2" t="s">
        <v>7544</v>
      </c>
      <c r="O3494" s="2" t="s">
        <v>7545</v>
      </c>
      <c r="P3494" s="2">
        <v>0.8</v>
      </c>
    </row>
    <row r="3495" spans="1:16" ht="15.75" customHeight="1" x14ac:dyDescent="0.25">
      <c r="A3495" s="2" t="s">
        <v>147</v>
      </c>
      <c r="B3495" s="2" t="s">
        <v>88</v>
      </c>
      <c r="C3495" s="2" t="s">
        <v>90</v>
      </c>
      <c r="D3495" s="2" t="s">
        <v>55</v>
      </c>
      <c r="E3495" s="2" t="s">
        <v>57</v>
      </c>
      <c r="F3495" s="2" t="s">
        <v>32</v>
      </c>
      <c r="G3495" s="2" t="s">
        <v>143</v>
      </c>
      <c r="H3495" s="2" t="s">
        <v>61</v>
      </c>
      <c r="I3495" s="2">
        <v>55</v>
      </c>
      <c r="J3495" s="2">
        <v>0.80082987551867213</v>
      </c>
      <c r="M3495" s="2" t="s">
        <v>65</v>
      </c>
      <c r="N3495" s="2" t="s">
        <v>7546</v>
      </c>
      <c r="O3495" s="2" t="s">
        <v>7547</v>
      </c>
      <c r="P3495" s="2">
        <v>0.9</v>
      </c>
    </row>
    <row r="3496" spans="1:16" ht="15.75" customHeight="1" x14ac:dyDescent="0.25">
      <c r="A3496" s="2" t="s">
        <v>147</v>
      </c>
      <c r="B3496" s="2" t="s">
        <v>88</v>
      </c>
      <c r="C3496" s="2" t="s">
        <v>90</v>
      </c>
      <c r="D3496" s="2" t="s">
        <v>55</v>
      </c>
      <c r="E3496" s="2" t="s">
        <v>57</v>
      </c>
      <c r="F3496" s="2" t="s">
        <v>32</v>
      </c>
      <c r="G3496" s="2" t="s">
        <v>149</v>
      </c>
      <c r="H3496" s="2" t="s">
        <v>61</v>
      </c>
      <c r="I3496" s="2">
        <v>56</v>
      </c>
      <c r="J3496" s="2">
        <v>0.78189300411522633</v>
      </c>
      <c r="M3496" s="2" t="s">
        <v>65</v>
      </c>
      <c r="N3496" s="2" t="s">
        <v>7548</v>
      </c>
      <c r="O3496" s="2" t="s">
        <v>7549</v>
      </c>
      <c r="P3496" s="2">
        <v>0.8</v>
      </c>
    </row>
    <row r="3497" spans="1:16" ht="15.75" customHeight="1" x14ac:dyDescent="0.25">
      <c r="A3497" s="2" t="s">
        <v>147</v>
      </c>
      <c r="B3497" s="2" t="s">
        <v>88</v>
      </c>
      <c r="C3497" s="2" t="s">
        <v>90</v>
      </c>
      <c r="D3497" s="2" t="s">
        <v>55</v>
      </c>
      <c r="E3497" s="2" t="s">
        <v>57</v>
      </c>
      <c r="F3497" s="2" t="s">
        <v>32</v>
      </c>
      <c r="G3497" s="2" t="s">
        <v>154</v>
      </c>
      <c r="H3497" s="2" t="s">
        <v>61</v>
      </c>
      <c r="I3497" s="2">
        <v>57</v>
      </c>
      <c r="J3497" s="2">
        <v>0.79345603271983633</v>
      </c>
      <c r="M3497" s="2" t="s">
        <v>65</v>
      </c>
      <c r="N3497" s="2" t="s">
        <v>7550</v>
      </c>
      <c r="O3497" s="2" t="s">
        <v>7551</v>
      </c>
      <c r="P3497" s="2">
        <v>0.8</v>
      </c>
    </row>
    <row r="3498" spans="1:16" ht="15.75" customHeight="1" x14ac:dyDescent="0.25">
      <c r="A3498" s="2" t="s">
        <v>147</v>
      </c>
      <c r="B3498" s="2" t="s">
        <v>88</v>
      </c>
      <c r="C3498" s="2" t="s">
        <v>90</v>
      </c>
      <c r="D3498" s="2" t="s">
        <v>55</v>
      </c>
      <c r="E3498" s="2" t="s">
        <v>57</v>
      </c>
      <c r="F3498" s="2" t="s">
        <v>32</v>
      </c>
      <c r="G3498" s="2" t="s">
        <v>159</v>
      </c>
      <c r="H3498" s="2" t="s">
        <v>61</v>
      </c>
      <c r="I3498" s="2">
        <v>58</v>
      </c>
      <c r="J3498" s="2">
        <v>0.75653923541247481</v>
      </c>
      <c r="M3498" s="2" t="s">
        <v>65</v>
      </c>
      <c r="N3498" s="2" t="s">
        <v>7552</v>
      </c>
      <c r="O3498" s="2" t="s">
        <v>7553</v>
      </c>
      <c r="P3498" s="2">
        <v>0.8</v>
      </c>
    </row>
    <row r="3499" spans="1:16" ht="15.75" customHeight="1" x14ac:dyDescent="0.25">
      <c r="A3499" s="2" t="s">
        <v>147</v>
      </c>
      <c r="B3499" s="2" t="s">
        <v>88</v>
      </c>
      <c r="C3499" s="2" t="s">
        <v>90</v>
      </c>
      <c r="D3499" s="2" t="s">
        <v>55</v>
      </c>
      <c r="E3499" s="2" t="s">
        <v>57</v>
      </c>
      <c r="F3499" s="2" t="s">
        <v>32</v>
      </c>
      <c r="G3499" s="2" t="s">
        <v>164</v>
      </c>
      <c r="H3499" s="2" t="s">
        <v>61</v>
      </c>
      <c r="I3499" s="2">
        <v>59</v>
      </c>
      <c r="J3499" s="2">
        <v>0.7789046653144015</v>
      </c>
      <c r="M3499" s="2" t="s">
        <v>65</v>
      </c>
      <c r="N3499" s="2" t="s">
        <v>7554</v>
      </c>
      <c r="O3499" s="2" t="s">
        <v>7555</v>
      </c>
      <c r="P3499" s="2">
        <v>0.8</v>
      </c>
    </row>
    <row r="3500" spans="1:16" ht="15.75" customHeight="1" x14ac:dyDescent="0.25">
      <c r="A3500" s="2" t="s">
        <v>147</v>
      </c>
      <c r="B3500" s="2" t="s">
        <v>88</v>
      </c>
      <c r="C3500" s="2" t="s">
        <v>90</v>
      </c>
      <c r="D3500" s="2" t="s">
        <v>55</v>
      </c>
      <c r="E3500" s="2" t="s">
        <v>57</v>
      </c>
      <c r="F3500" s="2" t="s">
        <v>32</v>
      </c>
      <c r="G3500" s="2" t="s">
        <v>169</v>
      </c>
      <c r="H3500" s="2" t="s">
        <v>61</v>
      </c>
      <c r="I3500" s="2">
        <v>60</v>
      </c>
      <c r="J3500" s="2">
        <v>0.80492813141683772</v>
      </c>
      <c r="M3500" s="2" t="s">
        <v>65</v>
      </c>
      <c r="N3500" s="2" t="s">
        <v>7556</v>
      </c>
      <c r="O3500" s="2" t="s">
        <v>7557</v>
      </c>
      <c r="P3500" s="2">
        <v>0.8</v>
      </c>
    </row>
    <row r="3501" spans="1:16" ht="15.75" customHeight="1" x14ac:dyDescent="0.25">
      <c r="A3501" s="2" t="s">
        <v>147</v>
      </c>
      <c r="B3501" s="2" t="s">
        <v>88</v>
      </c>
      <c r="C3501" s="2" t="s">
        <v>90</v>
      </c>
      <c r="D3501" s="2" t="s">
        <v>55</v>
      </c>
      <c r="E3501" s="2" t="s">
        <v>57</v>
      </c>
      <c r="F3501" s="2" t="s">
        <v>32</v>
      </c>
      <c r="G3501" s="2" t="s">
        <v>174</v>
      </c>
      <c r="H3501" s="2" t="s">
        <v>61</v>
      </c>
      <c r="I3501" s="2">
        <v>61</v>
      </c>
      <c r="J3501" s="2">
        <v>0.80578512396694213</v>
      </c>
      <c r="M3501" s="2" t="s">
        <v>65</v>
      </c>
      <c r="N3501" s="2" t="s">
        <v>7558</v>
      </c>
      <c r="O3501" s="2" t="s">
        <v>7559</v>
      </c>
      <c r="P3501" s="2">
        <v>0.9</v>
      </c>
    </row>
    <row r="3502" spans="1:16" ht="15.75" customHeight="1" x14ac:dyDescent="0.25">
      <c r="A3502" s="2" t="s">
        <v>147</v>
      </c>
      <c r="B3502" s="2" t="s">
        <v>88</v>
      </c>
      <c r="C3502" s="2" t="s">
        <v>90</v>
      </c>
      <c r="D3502" s="2" t="s">
        <v>55</v>
      </c>
      <c r="E3502" s="2" t="s">
        <v>179</v>
      </c>
      <c r="F3502" s="2" t="s">
        <v>12</v>
      </c>
      <c r="G3502" s="2" t="s">
        <v>180</v>
      </c>
      <c r="H3502" s="2" t="s">
        <v>182</v>
      </c>
      <c r="I3502" s="2">
        <v>42</v>
      </c>
      <c r="J3502" s="2">
        <v>0.79452054794520555</v>
      </c>
      <c r="M3502" s="2" t="s">
        <v>65</v>
      </c>
      <c r="N3502" s="2" t="s">
        <v>7560</v>
      </c>
      <c r="O3502" s="2" t="s">
        <v>7561</v>
      </c>
      <c r="P3502" s="2">
        <v>0.9</v>
      </c>
    </row>
    <row r="3503" spans="1:16" ht="15.75" customHeight="1" x14ac:dyDescent="0.25">
      <c r="A3503" s="2" t="s">
        <v>147</v>
      </c>
      <c r="B3503" s="2" t="s">
        <v>88</v>
      </c>
      <c r="C3503" s="2" t="s">
        <v>90</v>
      </c>
      <c r="D3503" s="2" t="s">
        <v>55</v>
      </c>
      <c r="E3503" s="2" t="s">
        <v>179</v>
      </c>
      <c r="F3503" s="2" t="s">
        <v>12</v>
      </c>
      <c r="G3503" s="2" t="s">
        <v>186</v>
      </c>
      <c r="H3503" s="2" t="s">
        <v>182</v>
      </c>
      <c r="I3503" s="2">
        <v>43</v>
      </c>
      <c r="J3503" s="2">
        <v>0.81440443213296398</v>
      </c>
      <c r="M3503" s="2" t="s">
        <v>65</v>
      </c>
      <c r="N3503" s="2" t="s">
        <v>7562</v>
      </c>
      <c r="O3503" s="2" t="s">
        <v>7563</v>
      </c>
      <c r="P3503" s="2">
        <v>0.8</v>
      </c>
    </row>
    <row r="3504" spans="1:16" ht="15.75" customHeight="1" x14ac:dyDescent="0.25">
      <c r="A3504" s="2" t="s">
        <v>147</v>
      </c>
      <c r="B3504" s="2" t="s">
        <v>88</v>
      </c>
      <c r="C3504" s="2" t="s">
        <v>90</v>
      </c>
      <c r="D3504" s="2" t="s">
        <v>55</v>
      </c>
      <c r="E3504" s="2" t="s">
        <v>179</v>
      </c>
      <c r="F3504" s="2" t="s">
        <v>12</v>
      </c>
      <c r="G3504" s="2" t="s">
        <v>192</v>
      </c>
      <c r="H3504" s="2" t="s">
        <v>182</v>
      </c>
      <c r="I3504" s="2">
        <v>44</v>
      </c>
      <c r="J3504" s="2">
        <v>0.80110497237569056</v>
      </c>
      <c r="M3504" s="2" t="s">
        <v>65</v>
      </c>
      <c r="N3504" s="2" t="s">
        <v>7564</v>
      </c>
      <c r="O3504" s="2" t="s">
        <v>7565</v>
      </c>
      <c r="P3504" s="2">
        <v>0.8</v>
      </c>
    </row>
    <row r="3505" spans="1:16" ht="15.75" customHeight="1" x14ac:dyDescent="0.25">
      <c r="A3505" s="2" t="s">
        <v>147</v>
      </c>
      <c r="B3505" s="2" t="s">
        <v>88</v>
      </c>
      <c r="C3505" s="2" t="s">
        <v>90</v>
      </c>
      <c r="D3505" s="2" t="s">
        <v>55</v>
      </c>
      <c r="E3505" s="2" t="s">
        <v>179</v>
      </c>
      <c r="F3505" s="2" t="s">
        <v>12</v>
      </c>
      <c r="G3505" s="2" t="s">
        <v>197</v>
      </c>
      <c r="H3505" s="2" t="s">
        <v>182</v>
      </c>
      <c r="I3505" s="2">
        <v>45</v>
      </c>
      <c r="J3505" s="2">
        <v>0.83240223463687157</v>
      </c>
      <c r="M3505" s="2" t="s">
        <v>65</v>
      </c>
      <c r="N3505" s="2" t="s">
        <v>7566</v>
      </c>
      <c r="O3505" s="2" t="s">
        <v>7567</v>
      </c>
      <c r="P3505" s="2">
        <v>0.8</v>
      </c>
    </row>
    <row r="3506" spans="1:16" ht="15.75" customHeight="1" x14ac:dyDescent="0.25">
      <c r="A3506" s="2" t="s">
        <v>147</v>
      </c>
      <c r="B3506" s="2" t="s">
        <v>88</v>
      </c>
      <c r="C3506" s="2" t="s">
        <v>90</v>
      </c>
      <c r="D3506" s="2" t="s">
        <v>55</v>
      </c>
      <c r="E3506" s="2" t="s">
        <v>179</v>
      </c>
      <c r="F3506" s="2" t="s">
        <v>12</v>
      </c>
      <c r="G3506" s="2" t="s">
        <v>202</v>
      </c>
      <c r="H3506" s="2" t="s">
        <v>182</v>
      </c>
      <c r="I3506" s="2">
        <v>46</v>
      </c>
      <c r="J3506" s="2">
        <v>0.81643835616438354</v>
      </c>
      <c r="M3506" s="2" t="s">
        <v>65</v>
      </c>
      <c r="N3506" s="2" t="s">
        <v>7568</v>
      </c>
      <c r="O3506" s="2" t="s">
        <v>7569</v>
      </c>
      <c r="P3506" s="2">
        <v>1</v>
      </c>
    </row>
    <row r="3507" spans="1:16" ht="15.75" customHeight="1" x14ac:dyDescent="0.25">
      <c r="A3507" s="2" t="s">
        <v>147</v>
      </c>
      <c r="B3507" s="2" t="s">
        <v>88</v>
      </c>
      <c r="C3507" s="2" t="s">
        <v>90</v>
      </c>
      <c r="D3507" s="2" t="s">
        <v>55</v>
      </c>
      <c r="E3507" s="2" t="s">
        <v>179</v>
      </c>
      <c r="F3507" s="2" t="s">
        <v>12</v>
      </c>
      <c r="G3507" s="2" t="s">
        <v>207</v>
      </c>
      <c r="H3507" s="2" t="s">
        <v>182</v>
      </c>
      <c r="I3507" s="2">
        <v>47</v>
      </c>
      <c r="J3507" s="2">
        <v>0.79781420765027311</v>
      </c>
      <c r="M3507" s="2" t="s">
        <v>65</v>
      </c>
      <c r="N3507" s="2" t="s">
        <v>7570</v>
      </c>
      <c r="O3507" s="2" t="s">
        <v>7571</v>
      </c>
      <c r="P3507" s="2">
        <v>0.8</v>
      </c>
    </row>
    <row r="3508" spans="1:16" ht="15.75" customHeight="1" x14ac:dyDescent="0.25">
      <c r="A3508" s="2" t="s">
        <v>147</v>
      </c>
      <c r="B3508" s="2" t="s">
        <v>88</v>
      </c>
      <c r="C3508" s="2" t="s">
        <v>90</v>
      </c>
      <c r="D3508" s="2" t="s">
        <v>55</v>
      </c>
      <c r="E3508" s="2" t="s">
        <v>179</v>
      </c>
      <c r="F3508" s="2" t="s">
        <v>12</v>
      </c>
      <c r="G3508" s="2" t="s">
        <v>212</v>
      </c>
      <c r="H3508" s="2" t="s">
        <v>182</v>
      </c>
      <c r="I3508" s="2">
        <v>48</v>
      </c>
      <c r="J3508" s="2">
        <v>0.82093663911845727</v>
      </c>
      <c r="M3508" s="2" t="s">
        <v>65</v>
      </c>
      <c r="N3508" s="2" t="s">
        <v>7572</v>
      </c>
      <c r="O3508" s="2" t="s">
        <v>7573</v>
      </c>
      <c r="P3508" s="2">
        <v>0.8</v>
      </c>
    </row>
    <row r="3509" spans="1:16" ht="15.75" customHeight="1" x14ac:dyDescent="0.25">
      <c r="A3509" s="2" t="s">
        <v>147</v>
      </c>
      <c r="B3509" s="2" t="s">
        <v>88</v>
      </c>
      <c r="C3509" s="2" t="s">
        <v>90</v>
      </c>
      <c r="D3509" s="2" t="s">
        <v>55</v>
      </c>
      <c r="E3509" s="2" t="s">
        <v>179</v>
      </c>
      <c r="F3509" s="2" t="s">
        <v>12</v>
      </c>
      <c r="G3509" s="2" t="s">
        <v>217</v>
      </c>
      <c r="H3509" s="2" t="s">
        <v>182</v>
      </c>
      <c r="I3509" s="2">
        <v>49</v>
      </c>
      <c r="J3509" s="2">
        <v>0.81767955801104963</v>
      </c>
      <c r="M3509" s="2" t="s">
        <v>65</v>
      </c>
      <c r="N3509" s="2" t="s">
        <v>7574</v>
      </c>
      <c r="O3509" s="2" t="s">
        <v>7575</v>
      </c>
      <c r="P3509" s="2">
        <v>0.8</v>
      </c>
    </row>
    <row r="3510" spans="1:16" ht="15.75" customHeight="1" x14ac:dyDescent="0.25">
      <c r="A3510" s="2" t="s">
        <v>147</v>
      </c>
      <c r="B3510" s="2" t="s">
        <v>88</v>
      </c>
      <c r="C3510" s="2" t="s">
        <v>90</v>
      </c>
      <c r="D3510" s="2" t="s">
        <v>55</v>
      </c>
      <c r="E3510" s="2" t="s">
        <v>179</v>
      </c>
      <c r="F3510" s="2" t="s">
        <v>12</v>
      </c>
      <c r="G3510" s="2" t="s">
        <v>222</v>
      </c>
      <c r="H3510" s="2" t="s">
        <v>182</v>
      </c>
      <c r="I3510" s="2">
        <v>50</v>
      </c>
      <c r="J3510" s="2">
        <v>0.79347826086956519</v>
      </c>
      <c r="M3510" s="2" t="s">
        <v>65</v>
      </c>
      <c r="N3510" s="2" t="s">
        <v>7576</v>
      </c>
      <c r="O3510" s="2" t="s">
        <v>7577</v>
      </c>
      <c r="P3510" s="2">
        <v>0.9</v>
      </c>
    </row>
    <row r="3511" spans="1:16" ht="15.75" customHeight="1" x14ac:dyDescent="0.25">
      <c r="A3511" s="2" t="s">
        <v>147</v>
      </c>
      <c r="B3511" s="2" t="s">
        <v>88</v>
      </c>
      <c r="C3511" s="2" t="s">
        <v>90</v>
      </c>
      <c r="D3511" s="2" t="s">
        <v>55</v>
      </c>
      <c r="E3511" s="2" t="s">
        <v>179</v>
      </c>
      <c r="F3511" s="2" t="s">
        <v>12</v>
      </c>
      <c r="G3511" s="2" t="s">
        <v>227</v>
      </c>
      <c r="H3511" s="2" t="s">
        <v>182</v>
      </c>
      <c r="I3511" s="2">
        <v>51</v>
      </c>
      <c r="J3511" s="2">
        <v>0.79558011049723765</v>
      </c>
      <c r="M3511" s="2" t="s">
        <v>65</v>
      </c>
      <c r="N3511" s="2" t="s">
        <v>7578</v>
      </c>
      <c r="O3511" s="2" t="s">
        <v>7579</v>
      </c>
      <c r="P3511" s="2">
        <v>0.8</v>
      </c>
    </row>
    <row r="3512" spans="1:16" ht="15.75" customHeight="1" x14ac:dyDescent="0.25">
      <c r="A3512" s="2" t="s">
        <v>147</v>
      </c>
      <c r="B3512" s="2" t="s">
        <v>88</v>
      </c>
      <c r="C3512" s="2" t="s">
        <v>90</v>
      </c>
      <c r="D3512" s="2" t="s">
        <v>55</v>
      </c>
      <c r="E3512" s="2" t="s">
        <v>179</v>
      </c>
      <c r="F3512" s="2" t="s">
        <v>12</v>
      </c>
      <c r="G3512" s="2" t="s">
        <v>232</v>
      </c>
      <c r="H3512" s="2" t="s">
        <v>182</v>
      </c>
      <c r="I3512" s="2">
        <v>52</v>
      </c>
      <c r="J3512" s="2">
        <v>0.78260869565217395</v>
      </c>
      <c r="M3512" s="2" t="s">
        <v>65</v>
      </c>
      <c r="N3512" s="2" t="s">
        <v>7580</v>
      </c>
      <c r="O3512" s="2" t="s">
        <v>7581</v>
      </c>
      <c r="P3512" s="2">
        <v>1</v>
      </c>
    </row>
    <row r="3513" spans="1:16" ht="15.75" customHeight="1" x14ac:dyDescent="0.25">
      <c r="A3513" s="2" t="s">
        <v>147</v>
      </c>
      <c r="B3513" s="2" t="s">
        <v>88</v>
      </c>
      <c r="C3513" s="2" t="s">
        <v>90</v>
      </c>
      <c r="D3513" s="2" t="s">
        <v>55</v>
      </c>
      <c r="E3513" s="2" t="s">
        <v>179</v>
      </c>
      <c r="F3513" s="2" t="s">
        <v>12</v>
      </c>
      <c r="G3513" s="2" t="s">
        <v>237</v>
      </c>
      <c r="H3513" s="2" t="s">
        <v>182</v>
      </c>
      <c r="I3513" s="2">
        <v>53</v>
      </c>
      <c r="J3513" s="2">
        <v>0.80219780219780223</v>
      </c>
      <c r="M3513" s="2" t="s">
        <v>65</v>
      </c>
      <c r="N3513" s="2" t="s">
        <v>7582</v>
      </c>
      <c r="O3513" s="2" t="s">
        <v>7583</v>
      </c>
      <c r="P3513" s="2">
        <v>0.8</v>
      </c>
    </row>
    <row r="3514" spans="1:16" ht="15.75" customHeight="1" x14ac:dyDescent="0.25">
      <c r="A3514" s="2" t="s">
        <v>147</v>
      </c>
      <c r="B3514" s="2" t="s">
        <v>88</v>
      </c>
      <c r="C3514" s="2" t="s">
        <v>90</v>
      </c>
      <c r="D3514" s="2" t="s">
        <v>55</v>
      </c>
      <c r="E3514" s="2" t="s">
        <v>179</v>
      </c>
      <c r="F3514" s="2" t="s">
        <v>12</v>
      </c>
      <c r="G3514" s="2" t="s">
        <v>242</v>
      </c>
      <c r="H3514" s="2" t="s">
        <v>182</v>
      </c>
      <c r="I3514" s="2">
        <v>54</v>
      </c>
      <c r="J3514" s="2">
        <v>0.79338842975206614</v>
      </c>
      <c r="M3514" s="2" t="s">
        <v>65</v>
      </c>
      <c r="N3514" s="2" t="s">
        <v>7584</v>
      </c>
      <c r="O3514" s="2" t="s">
        <v>7585</v>
      </c>
      <c r="P3514" s="2">
        <v>0.8</v>
      </c>
    </row>
    <row r="3515" spans="1:16" ht="15.75" customHeight="1" x14ac:dyDescent="0.25">
      <c r="A3515" s="2" t="s">
        <v>147</v>
      </c>
      <c r="B3515" s="2" t="s">
        <v>88</v>
      </c>
      <c r="C3515" s="2" t="s">
        <v>90</v>
      </c>
      <c r="D3515" s="2" t="s">
        <v>55</v>
      </c>
      <c r="E3515" s="2" t="s">
        <v>179</v>
      </c>
      <c r="F3515" s="2" t="s">
        <v>12</v>
      </c>
      <c r="G3515" s="2" t="s">
        <v>247</v>
      </c>
      <c r="H3515" s="2" t="s">
        <v>182</v>
      </c>
      <c r="I3515" s="2">
        <v>55</v>
      </c>
      <c r="J3515" s="2">
        <v>0.77595628415300555</v>
      </c>
      <c r="M3515" s="2" t="s">
        <v>65</v>
      </c>
      <c r="N3515" s="2" t="s">
        <v>7586</v>
      </c>
      <c r="O3515" s="2" t="s">
        <v>7587</v>
      </c>
      <c r="P3515" s="2">
        <v>1.3</v>
      </c>
    </row>
    <row r="3516" spans="1:16" ht="15.75" customHeight="1" x14ac:dyDescent="0.25">
      <c r="A3516" s="2" t="s">
        <v>147</v>
      </c>
      <c r="B3516" s="2" t="s">
        <v>88</v>
      </c>
      <c r="C3516" s="2" t="s">
        <v>90</v>
      </c>
      <c r="D3516" s="2" t="s">
        <v>55</v>
      </c>
      <c r="E3516" s="2" t="s">
        <v>179</v>
      </c>
      <c r="F3516" s="2" t="s">
        <v>12</v>
      </c>
      <c r="G3516" s="2" t="s">
        <v>252</v>
      </c>
      <c r="H3516" s="2" t="s">
        <v>182</v>
      </c>
      <c r="I3516" s="2">
        <v>56</v>
      </c>
      <c r="J3516" s="2">
        <v>0.8066298342541437</v>
      </c>
      <c r="M3516" s="2" t="s">
        <v>65</v>
      </c>
      <c r="N3516" s="2" t="s">
        <v>7588</v>
      </c>
      <c r="O3516" s="2" t="s">
        <v>7589</v>
      </c>
      <c r="P3516" s="2">
        <v>0.8</v>
      </c>
    </row>
    <row r="3517" spans="1:16" ht="15.75" customHeight="1" x14ac:dyDescent="0.25">
      <c r="A3517" s="2" t="s">
        <v>147</v>
      </c>
      <c r="B3517" s="2" t="s">
        <v>88</v>
      </c>
      <c r="C3517" s="2" t="s">
        <v>90</v>
      </c>
      <c r="D3517" s="2" t="s">
        <v>55</v>
      </c>
      <c r="E3517" s="2" t="s">
        <v>179</v>
      </c>
      <c r="F3517" s="2" t="s">
        <v>12</v>
      </c>
      <c r="G3517" s="2" t="s">
        <v>257</v>
      </c>
      <c r="H3517" s="2" t="s">
        <v>182</v>
      </c>
      <c r="I3517" s="2">
        <v>57</v>
      </c>
      <c r="J3517" s="2">
        <v>0.79132791327913277</v>
      </c>
      <c r="M3517" s="2" t="s">
        <v>65</v>
      </c>
      <c r="N3517" s="2" t="s">
        <v>7590</v>
      </c>
      <c r="O3517" s="2" t="s">
        <v>7591</v>
      </c>
      <c r="P3517" s="2">
        <v>0.8</v>
      </c>
    </row>
    <row r="3518" spans="1:16" ht="15.75" customHeight="1" x14ac:dyDescent="0.25">
      <c r="A3518" s="2" t="s">
        <v>147</v>
      </c>
      <c r="B3518" s="2" t="s">
        <v>88</v>
      </c>
      <c r="C3518" s="2" t="s">
        <v>90</v>
      </c>
      <c r="D3518" s="2" t="s">
        <v>55</v>
      </c>
      <c r="E3518" s="2" t="s">
        <v>179</v>
      </c>
      <c r="F3518" s="2" t="s">
        <v>12</v>
      </c>
      <c r="G3518" s="2" t="s">
        <v>262</v>
      </c>
      <c r="H3518" s="2" t="s">
        <v>182</v>
      </c>
      <c r="I3518" s="2">
        <v>58</v>
      </c>
      <c r="J3518" s="2">
        <v>0.81420765027322406</v>
      </c>
      <c r="M3518" s="2" t="s">
        <v>65</v>
      </c>
      <c r="N3518" s="2" t="s">
        <v>7592</v>
      </c>
      <c r="O3518" s="2" t="s">
        <v>7593</v>
      </c>
      <c r="P3518" s="2">
        <v>0.8</v>
      </c>
    </row>
    <row r="3519" spans="1:16" ht="15.75" customHeight="1" x14ac:dyDescent="0.25">
      <c r="A3519" s="2" t="s">
        <v>147</v>
      </c>
      <c r="B3519" s="2" t="s">
        <v>88</v>
      </c>
      <c r="C3519" s="2" t="s">
        <v>90</v>
      </c>
      <c r="D3519" s="2" t="s">
        <v>55</v>
      </c>
      <c r="E3519" s="2" t="s">
        <v>179</v>
      </c>
      <c r="F3519" s="2" t="s">
        <v>12</v>
      </c>
      <c r="G3519" s="2" t="s">
        <v>267</v>
      </c>
      <c r="H3519" s="2" t="s">
        <v>182</v>
      </c>
      <c r="I3519" s="2">
        <v>59</v>
      </c>
      <c r="J3519" s="2">
        <v>0.80991735537190079</v>
      </c>
      <c r="M3519" s="2" t="s">
        <v>65</v>
      </c>
      <c r="N3519" s="2" t="s">
        <v>7594</v>
      </c>
      <c r="O3519" s="2" t="s">
        <v>7595</v>
      </c>
      <c r="P3519" s="2">
        <v>0.8</v>
      </c>
    </row>
    <row r="3520" spans="1:16" ht="15.75" customHeight="1" x14ac:dyDescent="0.25">
      <c r="A3520" s="2" t="s">
        <v>147</v>
      </c>
      <c r="B3520" s="2" t="s">
        <v>88</v>
      </c>
      <c r="C3520" s="2" t="s">
        <v>90</v>
      </c>
      <c r="D3520" s="2" t="s">
        <v>55</v>
      </c>
      <c r="E3520" s="2" t="s">
        <v>179</v>
      </c>
      <c r="F3520" s="2" t="s">
        <v>12</v>
      </c>
      <c r="G3520" s="2" t="s">
        <v>272</v>
      </c>
      <c r="H3520" s="2" t="s">
        <v>182</v>
      </c>
      <c r="I3520" s="2">
        <v>60</v>
      </c>
      <c r="J3520" s="2">
        <v>0.82681564245810057</v>
      </c>
      <c r="M3520" s="2" t="s">
        <v>65</v>
      </c>
      <c r="N3520" s="2" t="s">
        <v>7596</v>
      </c>
      <c r="O3520" s="2" t="s">
        <v>7597</v>
      </c>
      <c r="P3520" s="2">
        <v>0.8</v>
      </c>
    </row>
    <row r="3521" spans="1:16" ht="15.75" customHeight="1" x14ac:dyDescent="0.25">
      <c r="A3521" s="2" t="s">
        <v>147</v>
      </c>
      <c r="B3521" s="2" t="s">
        <v>88</v>
      </c>
      <c r="C3521" s="2" t="s">
        <v>90</v>
      </c>
      <c r="D3521" s="2" t="s">
        <v>55</v>
      </c>
      <c r="E3521" s="2" t="s">
        <v>179</v>
      </c>
      <c r="F3521" s="2" t="s">
        <v>12</v>
      </c>
      <c r="G3521" s="2" t="s">
        <v>277</v>
      </c>
      <c r="H3521" s="2" t="s">
        <v>182</v>
      </c>
      <c r="I3521" s="2">
        <v>61</v>
      </c>
      <c r="J3521" s="2">
        <v>0.81767955801104963</v>
      </c>
      <c r="M3521" s="2" t="s">
        <v>65</v>
      </c>
      <c r="N3521" s="2" t="s">
        <v>7598</v>
      </c>
      <c r="O3521" s="2" t="s">
        <v>7599</v>
      </c>
      <c r="P3521" s="2">
        <v>0.9</v>
      </c>
    </row>
    <row r="3522" spans="1:16" ht="15.75" customHeight="1" x14ac:dyDescent="0.25">
      <c r="A3522" s="2" t="s">
        <v>147</v>
      </c>
      <c r="B3522" s="2" t="s">
        <v>88</v>
      </c>
      <c r="C3522" s="2" t="s">
        <v>90</v>
      </c>
      <c r="D3522" s="2" t="s">
        <v>55</v>
      </c>
      <c r="E3522" s="2" t="s">
        <v>282</v>
      </c>
      <c r="F3522" s="2" t="s">
        <v>26</v>
      </c>
      <c r="G3522" s="2" t="s">
        <v>283</v>
      </c>
      <c r="H3522" s="2" t="s">
        <v>285</v>
      </c>
      <c r="I3522" s="2">
        <v>42</v>
      </c>
      <c r="J3522" s="2">
        <v>0.82251082251082253</v>
      </c>
      <c r="M3522" s="2" t="s">
        <v>65</v>
      </c>
      <c r="N3522" s="2" t="s">
        <v>7600</v>
      </c>
      <c r="O3522" s="2" t="s">
        <v>7601</v>
      </c>
      <c r="P3522" s="2">
        <v>0.8</v>
      </c>
    </row>
    <row r="3523" spans="1:16" ht="15.75" customHeight="1" x14ac:dyDescent="0.25">
      <c r="A3523" s="2" t="s">
        <v>147</v>
      </c>
      <c r="B3523" s="2" t="s">
        <v>88</v>
      </c>
      <c r="C3523" s="2" t="s">
        <v>90</v>
      </c>
      <c r="D3523" s="2" t="s">
        <v>55</v>
      </c>
      <c r="E3523" s="2" t="s">
        <v>282</v>
      </c>
      <c r="F3523" s="2" t="s">
        <v>26</v>
      </c>
      <c r="G3523" s="2" t="s">
        <v>289</v>
      </c>
      <c r="H3523" s="2" t="s">
        <v>285</v>
      </c>
      <c r="I3523" s="2">
        <v>43</v>
      </c>
      <c r="J3523" s="2">
        <v>0.82173913043478275</v>
      </c>
      <c r="M3523" s="2" t="s">
        <v>65</v>
      </c>
      <c r="N3523" s="2" t="s">
        <v>7602</v>
      </c>
      <c r="O3523" s="2" t="s">
        <v>7603</v>
      </c>
      <c r="P3523" s="2">
        <v>0.8</v>
      </c>
    </row>
    <row r="3524" spans="1:16" ht="15.75" customHeight="1" x14ac:dyDescent="0.25">
      <c r="A3524" s="2" t="s">
        <v>147</v>
      </c>
      <c r="B3524" s="2" t="s">
        <v>88</v>
      </c>
      <c r="C3524" s="2" t="s">
        <v>90</v>
      </c>
      <c r="D3524" s="2" t="s">
        <v>55</v>
      </c>
      <c r="E3524" s="2" t="s">
        <v>282</v>
      </c>
      <c r="F3524" s="2" t="s">
        <v>26</v>
      </c>
      <c r="G3524" s="2" t="s">
        <v>294</v>
      </c>
      <c r="H3524" s="2" t="s">
        <v>285</v>
      </c>
      <c r="I3524" s="2">
        <v>44</v>
      </c>
      <c r="J3524" s="2">
        <v>0.82251082251082253</v>
      </c>
      <c r="M3524" s="2" t="s">
        <v>65</v>
      </c>
      <c r="N3524" s="2" t="s">
        <v>7604</v>
      </c>
      <c r="O3524" s="2" t="s">
        <v>7605</v>
      </c>
      <c r="P3524" s="2">
        <v>0.8</v>
      </c>
    </row>
    <row r="3525" spans="1:16" ht="15.75" customHeight="1" x14ac:dyDescent="0.25">
      <c r="A3525" s="2" t="s">
        <v>147</v>
      </c>
      <c r="B3525" s="2" t="s">
        <v>88</v>
      </c>
      <c r="C3525" s="2" t="s">
        <v>90</v>
      </c>
      <c r="D3525" s="2" t="s">
        <v>55</v>
      </c>
      <c r="E3525" s="2" t="s">
        <v>282</v>
      </c>
      <c r="F3525" s="2" t="s">
        <v>26</v>
      </c>
      <c r="G3525" s="2" t="s">
        <v>299</v>
      </c>
      <c r="H3525" s="2" t="s">
        <v>285</v>
      </c>
      <c r="I3525" s="2">
        <v>45</v>
      </c>
      <c r="J3525" s="2">
        <v>0.83870967741935476</v>
      </c>
      <c r="M3525" s="2" t="s">
        <v>65</v>
      </c>
      <c r="N3525" s="2" t="s">
        <v>7606</v>
      </c>
      <c r="O3525" s="2" t="s">
        <v>7607</v>
      </c>
      <c r="P3525" s="2">
        <v>1</v>
      </c>
    </row>
    <row r="3526" spans="1:16" ht="15.75" customHeight="1" x14ac:dyDescent="0.25">
      <c r="A3526" s="2" t="s">
        <v>147</v>
      </c>
      <c r="B3526" s="2" t="s">
        <v>88</v>
      </c>
      <c r="C3526" s="2" t="s">
        <v>90</v>
      </c>
      <c r="D3526" s="2" t="s">
        <v>55</v>
      </c>
      <c r="E3526" s="2" t="s">
        <v>282</v>
      </c>
      <c r="F3526" s="2" t="s">
        <v>26</v>
      </c>
      <c r="G3526" s="2" t="s">
        <v>304</v>
      </c>
      <c r="H3526" s="2" t="s">
        <v>285</v>
      </c>
      <c r="I3526" s="2">
        <v>46</v>
      </c>
      <c r="J3526" s="2">
        <v>0.83913043478260874</v>
      </c>
      <c r="M3526" s="2" t="s">
        <v>65</v>
      </c>
      <c r="N3526" s="2" t="s">
        <v>7608</v>
      </c>
      <c r="O3526" s="2" t="s">
        <v>7609</v>
      </c>
      <c r="P3526" s="2">
        <v>0.8</v>
      </c>
    </row>
    <row r="3527" spans="1:16" ht="15.75" customHeight="1" x14ac:dyDescent="0.25">
      <c r="A3527" s="2" t="s">
        <v>147</v>
      </c>
      <c r="B3527" s="2" t="s">
        <v>88</v>
      </c>
      <c r="C3527" s="2" t="s">
        <v>90</v>
      </c>
      <c r="D3527" s="2" t="s">
        <v>55</v>
      </c>
      <c r="E3527" s="2" t="s">
        <v>282</v>
      </c>
      <c r="F3527" s="2" t="s">
        <v>26</v>
      </c>
      <c r="G3527" s="2" t="s">
        <v>309</v>
      </c>
      <c r="H3527" s="2" t="s">
        <v>285</v>
      </c>
      <c r="I3527" s="2">
        <v>47</v>
      </c>
      <c r="J3527" s="2">
        <v>0.82713347921225389</v>
      </c>
      <c r="M3527" s="2" t="s">
        <v>65</v>
      </c>
      <c r="N3527" s="2" t="s">
        <v>7610</v>
      </c>
      <c r="O3527" s="2" t="s">
        <v>7611</v>
      </c>
      <c r="P3527" s="2">
        <v>0.8</v>
      </c>
    </row>
    <row r="3528" spans="1:16" ht="15.75" customHeight="1" x14ac:dyDescent="0.25">
      <c r="A3528" s="2" t="s">
        <v>147</v>
      </c>
      <c r="B3528" s="2" t="s">
        <v>88</v>
      </c>
      <c r="C3528" s="2" t="s">
        <v>90</v>
      </c>
      <c r="D3528" s="2" t="s">
        <v>55</v>
      </c>
      <c r="E3528" s="2" t="s">
        <v>282</v>
      </c>
      <c r="F3528" s="2" t="s">
        <v>26</v>
      </c>
      <c r="G3528" s="2" t="s">
        <v>314</v>
      </c>
      <c r="H3528" s="2" t="s">
        <v>285</v>
      </c>
      <c r="I3528" s="2">
        <v>48</v>
      </c>
      <c r="J3528" s="2">
        <v>0.82683982683982682</v>
      </c>
      <c r="M3528" s="2" t="s">
        <v>65</v>
      </c>
      <c r="N3528" s="2" t="s">
        <v>7612</v>
      </c>
      <c r="O3528" s="2" t="s">
        <v>7613</v>
      </c>
      <c r="P3528" s="2">
        <v>0.8</v>
      </c>
    </row>
    <row r="3529" spans="1:16" ht="15.75" customHeight="1" x14ac:dyDescent="0.25">
      <c r="A3529" s="2" t="s">
        <v>147</v>
      </c>
      <c r="B3529" s="2" t="s">
        <v>88</v>
      </c>
      <c r="C3529" s="2" t="s">
        <v>90</v>
      </c>
      <c r="D3529" s="2" t="s">
        <v>55</v>
      </c>
      <c r="E3529" s="2" t="s">
        <v>282</v>
      </c>
      <c r="F3529" s="2" t="s">
        <v>26</v>
      </c>
      <c r="G3529" s="2" t="s">
        <v>319</v>
      </c>
      <c r="H3529" s="2" t="s">
        <v>285</v>
      </c>
      <c r="I3529" s="2">
        <v>49</v>
      </c>
      <c r="J3529" s="2">
        <v>0.82580645161290323</v>
      </c>
      <c r="M3529" s="2" t="s">
        <v>65</v>
      </c>
      <c r="N3529" s="2" t="s">
        <v>7614</v>
      </c>
      <c r="O3529" s="2" t="s">
        <v>7615</v>
      </c>
      <c r="P3529" s="2">
        <v>0.8</v>
      </c>
    </row>
    <row r="3530" spans="1:16" ht="15.75" customHeight="1" x14ac:dyDescent="0.25">
      <c r="A3530" s="2" t="s">
        <v>147</v>
      </c>
      <c r="B3530" s="2" t="s">
        <v>88</v>
      </c>
      <c r="C3530" s="2" t="s">
        <v>90</v>
      </c>
      <c r="D3530" s="2" t="s">
        <v>55</v>
      </c>
      <c r="E3530" s="2" t="s">
        <v>282</v>
      </c>
      <c r="F3530" s="2" t="s">
        <v>26</v>
      </c>
      <c r="G3530" s="2" t="s">
        <v>324</v>
      </c>
      <c r="H3530" s="2" t="s">
        <v>285</v>
      </c>
      <c r="I3530" s="2">
        <v>50</v>
      </c>
      <c r="J3530" s="2">
        <v>0.82863340563991317</v>
      </c>
      <c r="M3530" s="2" t="s">
        <v>65</v>
      </c>
      <c r="N3530" s="2" t="s">
        <v>7616</v>
      </c>
      <c r="O3530" s="2" t="s">
        <v>7617</v>
      </c>
      <c r="P3530" s="2">
        <v>0.8</v>
      </c>
    </row>
    <row r="3531" spans="1:16" ht="15.75" customHeight="1" x14ac:dyDescent="0.25">
      <c r="A3531" s="2" t="s">
        <v>147</v>
      </c>
      <c r="B3531" s="2" t="s">
        <v>88</v>
      </c>
      <c r="C3531" s="2" t="s">
        <v>90</v>
      </c>
      <c r="D3531" s="2" t="s">
        <v>55</v>
      </c>
      <c r="E3531" s="2" t="s">
        <v>282</v>
      </c>
      <c r="F3531" s="2" t="s">
        <v>26</v>
      </c>
      <c r="G3531" s="2" t="s">
        <v>329</v>
      </c>
      <c r="H3531" s="2" t="s">
        <v>285</v>
      </c>
      <c r="I3531" s="2">
        <v>51</v>
      </c>
      <c r="J3531" s="2">
        <v>0.84782608695652184</v>
      </c>
      <c r="M3531" s="2" t="s">
        <v>65</v>
      </c>
      <c r="N3531" s="2" t="s">
        <v>7618</v>
      </c>
      <c r="O3531" s="2" t="s">
        <v>7619</v>
      </c>
      <c r="P3531" s="2">
        <v>0.8</v>
      </c>
    </row>
    <row r="3532" spans="1:16" ht="15.75" customHeight="1" x14ac:dyDescent="0.25">
      <c r="A3532" s="2" t="s">
        <v>147</v>
      </c>
      <c r="B3532" s="2" t="s">
        <v>88</v>
      </c>
      <c r="C3532" s="2" t="s">
        <v>90</v>
      </c>
      <c r="D3532" s="2" t="s">
        <v>55</v>
      </c>
      <c r="E3532" s="2" t="s">
        <v>282</v>
      </c>
      <c r="F3532" s="2" t="s">
        <v>26</v>
      </c>
      <c r="G3532" s="2" t="s">
        <v>334</v>
      </c>
      <c r="H3532" s="2" t="s">
        <v>285</v>
      </c>
      <c r="I3532" s="2">
        <v>52</v>
      </c>
      <c r="J3532" s="2">
        <v>0.82788671023965144</v>
      </c>
      <c r="M3532" s="2" t="s">
        <v>65</v>
      </c>
      <c r="N3532" s="2" t="s">
        <v>7620</v>
      </c>
      <c r="O3532" s="2" t="s">
        <v>7621</v>
      </c>
      <c r="P3532" s="2">
        <v>0.8</v>
      </c>
    </row>
    <row r="3533" spans="1:16" ht="15.75" customHeight="1" x14ac:dyDescent="0.25">
      <c r="A3533" s="2" t="s">
        <v>147</v>
      </c>
      <c r="B3533" s="2" t="s">
        <v>88</v>
      </c>
      <c r="C3533" s="2" t="s">
        <v>90</v>
      </c>
      <c r="D3533" s="2" t="s">
        <v>55</v>
      </c>
      <c r="E3533" s="2" t="s">
        <v>282</v>
      </c>
      <c r="F3533" s="2" t="s">
        <v>26</v>
      </c>
      <c r="G3533" s="2" t="s">
        <v>339</v>
      </c>
      <c r="H3533" s="2" t="s">
        <v>285</v>
      </c>
      <c r="I3533" s="2">
        <v>53</v>
      </c>
      <c r="J3533" s="2">
        <v>0.83913043478260874</v>
      </c>
      <c r="M3533" s="2" t="s">
        <v>65</v>
      </c>
      <c r="N3533" s="2" t="s">
        <v>7622</v>
      </c>
      <c r="O3533" s="2" t="s">
        <v>7623</v>
      </c>
      <c r="P3533" s="2">
        <v>0.8</v>
      </c>
    </row>
    <row r="3534" spans="1:16" ht="15.75" customHeight="1" x14ac:dyDescent="0.25">
      <c r="A3534" s="2" t="s">
        <v>147</v>
      </c>
      <c r="B3534" s="2" t="s">
        <v>88</v>
      </c>
      <c r="C3534" s="2" t="s">
        <v>90</v>
      </c>
      <c r="D3534" s="2" t="s">
        <v>55</v>
      </c>
      <c r="E3534" s="2" t="s">
        <v>282</v>
      </c>
      <c r="F3534" s="2" t="s">
        <v>26</v>
      </c>
      <c r="G3534" s="2" t="s">
        <v>344</v>
      </c>
      <c r="H3534" s="2" t="s">
        <v>285</v>
      </c>
      <c r="I3534" s="2">
        <v>54</v>
      </c>
      <c r="J3534" s="2">
        <v>0.83369330453563717</v>
      </c>
      <c r="M3534" s="2" t="s">
        <v>65</v>
      </c>
      <c r="N3534" s="2" t="s">
        <v>7624</v>
      </c>
      <c r="O3534" s="2" t="s">
        <v>7625</v>
      </c>
      <c r="P3534" s="2">
        <v>0.9</v>
      </c>
    </row>
    <row r="3535" spans="1:16" ht="15.75" customHeight="1" x14ac:dyDescent="0.25">
      <c r="A3535" s="2" t="s">
        <v>147</v>
      </c>
      <c r="B3535" s="2" t="s">
        <v>88</v>
      </c>
      <c r="C3535" s="2" t="s">
        <v>90</v>
      </c>
      <c r="D3535" s="2" t="s">
        <v>55</v>
      </c>
      <c r="E3535" s="2" t="s">
        <v>282</v>
      </c>
      <c r="F3535" s="2" t="s">
        <v>26</v>
      </c>
      <c r="G3535" s="2" t="s">
        <v>351</v>
      </c>
      <c r="H3535" s="2" t="s">
        <v>285</v>
      </c>
      <c r="I3535" s="2">
        <v>55</v>
      </c>
      <c r="J3535" s="2">
        <v>0.80942184154175578</v>
      </c>
      <c r="M3535" s="2" t="s">
        <v>65</v>
      </c>
      <c r="N3535" s="2" t="s">
        <v>7626</v>
      </c>
      <c r="O3535" s="2" t="s">
        <v>7627</v>
      </c>
      <c r="P3535" s="2">
        <v>0.8</v>
      </c>
    </row>
    <row r="3536" spans="1:16" ht="15.75" customHeight="1" x14ac:dyDescent="0.25">
      <c r="A3536" s="2" t="s">
        <v>147</v>
      </c>
      <c r="B3536" s="2" t="s">
        <v>88</v>
      </c>
      <c r="C3536" s="2" t="s">
        <v>90</v>
      </c>
      <c r="D3536" s="2" t="s">
        <v>55</v>
      </c>
      <c r="E3536" s="2" t="s">
        <v>282</v>
      </c>
      <c r="F3536" s="2" t="s">
        <v>26</v>
      </c>
      <c r="G3536" s="2" t="s">
        <v>367</v>
      </c>
      <c r="H3536" s="2" t="s">
        <v>285</v>
      </c>
      <c r="I3536" s="2">
        <v>56</v>
      </c>
      <c r="J3536" s="2">
        <v>0.83116883116883111</v>
      </c>
      <c r="M3536" s="2" t="s">
        <v>65</v>
      </c>
      <c r="N3536" s="2" t="s">
        <v>7628</v>
      </c>
      <c r="O3536" s="2" t="s">
        <v>7629</v>
      </c>
      <c r="P3536" s="2">
        <v>0.8</v>
      </c>
    </row>
    <row r="3537" spans="1:16" ht="15.75" customHeight="1" x14ac:dyDescent="0.25">
      <c r="A3537" s="2" t="s">
        <v>147</v>
      </c>
      <c r="B3537" s="2" t="s">
        <v>88</v>
      </c>
      <c r="C3537" s="2" t="s">
        <v>90</v>
      </c>
      <c r="D3537" s="2" t="s">
        <v>55</v>
      </c>
      <c r="E3537" s="2" t="s">
        <v>282</v>
      </c>
      <c r="F3537" s="2" t="s">
        <v>26</v>
      </c>
      <c r="G3537" s="2" t="s">
        <v>380</v>
      </c>
      <c r="H3537" s="2" t="s">
        <v>285</v>
      </c>
      <c r="I3537" s="2">
        <v>57</v>
      </c>
      <c r="J3537" s="2">
        <v>0.83440860215053769</v>
      </c>
      <c r="M3537" s="2" t="s">
        <v>65</v>
      </c>
      <c r="N3537" s="2" t="s">
        <v>7630</v>
      </c>
      <c r="O3537" s="2" t="s">
        <v>7631</v>
      </c>
      <c r="P3537" s="2">
        <v>0.8</v>
      </c>
    </row>
    <row r="3538" spans="1:16" ht="15.75" customHeight="1" x14ac:dyDescent="0.25">
      <c r="A3538" s="2" t="s">
        <v>147</v>
      </c>
      <c r="B3538" s="2" t="s">
        <v>88</v>
      </c>
      <c r="C3538" s="2" t="s">
        <v>90</v>
      </c>
      <c r="D3538" s="2" t="s">
        <v>55</v>
      </c>
      <c r="E3538" s="2" t="s">
        <v>282</v>
      </c>
      <c r="F3538" s="2" t="s">
        <v>26</v>
      </c>
      <c r="G3538" s="2" t="s">
        <v>390</v>
      </c>
      <c r="H3538" s="2" t="s">
        <v>285</v>
      </c>
      <c r="I3538" s="2">
        <v>58</v>
      </c>
      <c r="J3538" s="2">
        <v>0.8441558441558441</v>
      </c>
      <c r="M3538" s="2" t="s">
        <v>65</v>
      </c>
      <c r="N3538" s="2" t="s">
        <v>7632</v>
      </c>
      <c r="O3538" s="2" t="s">
        <v>7633</v>
      </c>
      <c r="P3538" s="2">
        <v>0.8</v>
      </c>
    </row>
    <row r="3539" spans="1:16" ht="15.75" customHeight="1" x14ac:dyDescent="0.25">
      <c r="A3539" s="2" t="s">
        <v>147</v>
      </c>
      <c r="B3539" s="2" t="s">
        <v>88</v>
      </c>
      <c r="C3539" s="2" t="s">
        <v>90</v>
      </c>
      <c r="D3539" s="2" t="s">
        <v>55</v>
      </c>
      <c r="E3539" s="2" t="s">
        <v>282</v>
      </c>
      <c r="F3539" s="2" t="s">
        <v>26</v>
      </c>
      <c r="G3539" s="2" t="s">
        <v>397</v>
      </c>
      <c r="H3539" s="2" t="s">
        <v>285</v>
      </c>
      <c r="I3539" s="2">
        <v>59</v>
      </c>
      <c r="J3539" s="2">
        <v>0.82327586206896552</v>
      </c>
      <c r="M3539" s="2" t="s">
        <v>65</v>
      </c>
      <c r="N3539" s="2" t="s">
        <v>7634</v>
      </c>
      <c r="O3539" s="2" t="s">
        <v>7635</v>
      </c>
      <c r="P3539" s="2">
        <v>0.8</v>
      </c>
    </row>
    <row r="3540" spans="1:16" ht="15.75" customHeight="1" x14ac:dyDescent="0.25">
      <c r="A3540" s="2" t="s">
        <v>147</v>
      </c>
      <c r="B3540" s="2" t="s">
        <v>88</v>
      </c>
      <c r="C3540" s="2" t="s">
        <v>90</v>
      </c>
      <c r="D3540" s="2" t="s">
        <v>55</v>
      </c>
      <c r="E3540" s="2" t="s">
        <v>282</v>
      </c>
      <c r="F3540" s="2" t="s">
        <v>26</v>
      </c>
      <c r="G3540" s="2" t="s">
        <v>402</v>
      </c>
      <c r="H3540" s="2" t="s">
        <v>285</v>
      </c>
      <c r="I3540" s="2">
        <v>60</v>
      </c>
      <c r="J3540" s="2">
        <v>0.84301075268817205</v>
      </c>
      <c r="M3540" s="2" t="s">
        <v>65</v>
      </c>
      <c r="N3540" s="2" t="s">
        <v>7636</v>
      </c>
      <c r="O3540" s="2" t="s">
        <v>7637</v>
      </c>
      <c r="P3540" s="2">
        <v>0.8</v>
      </c>
    </row>
    <row r="3541" spans="1:16" ht="15.75" customHeight="1" x14ac:dyDescent="0.25">
      <c r="A3541" s="2" t="s">
        <v>147</v>
      </c>
      <c r="B3541" s="2" t="s">
        <v>88</v>
      </c>
      <c r="C3541" s="2" t="s">
        <v>90</v>
      </c>
      <c r="D3541" s="2" t="s">
        <v>55</v>
      </c>
      <c r="E3541" s="2" t="s">
        <v>282</v>
      </c>
      <c r="F3541" s="2" t="s">
        <v>26</v>
      </c>
      <c r="G3541" s="2" t="s">
        <v>407</v>
      </c>
      <c r="H3541" s="2" t="s">
        <v>285</v>
      </c>
      <c r="I3541" s="2">
        <v>61</v>
      </c>
      <c r="J3541" s="2">
        <v>0.8423326133909288</v>
      </c>
      <c r="M3541" s="2" t="s">
        <v>65</v>
      </c>
      <c r="N3541" s="2" t="s">
        <v>7638</v>
      </c>
      <c r="O3541" s="2" t="s">
        <v>7639</v>
      </c>
      <c r="P3541" s="2">
        <v>0.8</v>
      </c>
    </row>
    <row r="3542" spans="1:16" ht="15.75" customHeight="1" x14ac:dyDescent="0.25">
      <c r="A3542" s="2" t="s">
        <v>147</v>
      </c>
      <c r="B3542" s="2" t="s">
        <v>88</v>
      </c>
      <c r="C3542" s="2" t="s">
        <v>90</v>
      </c>
      <c r="D3542" s="2" t="s">
        <v>364</v>
      </c>
      <c r="E3542" s="2" t="s">
        <v>412</v>
      </c>
      <c r="F3542" s="2" t="s">
        <v>54</v>
      </c>
      <c r="G3542" s="2" t="s">
        <v>413</v>
      </c>
      <c r="H3542" s="2" t="s">
        <v>377</v>
      </c>
      <c r="I3542" s="2">
        <v>42</v>
      </c>
      <c r="J3542" s="2">
        <v>0.85774946921443751</v>
      </c>
      <c r="M3542" s="2" t="s">
        <v>65</v>
      </c>
      <c r="N3542" s="2" t="s">
        <v>7640</v>
      </c>
      <c r="O3542" s="2" t="s">
        <v>7641</v>
      </c>
      <c r="P3542" s="2">
        <v>0.9</v>
      </c>
    </row>
    <row r="3543" spans="1:16" ht="15.75" customHeight="1" x14ac:dyDescent="0.25">
      <c r="A3543" s="2" t="s">
        <v>147</v>
      </c>
      <c r="B3543" s="2" t="s">
        <v>88</v>
      </c>
      <c r="C3543" s="2" t="s">
        <v>90</v>
      </c>
      <c r="D3543" s="2" t="s">
        <v>364</v>
      </c>
      <c r="E3543" s="2" t="s">
        <v>412</v>
      </c>
      <c r="F3543" s="2" t="s">
        <v>54</v>
      </c>
      <c r="G3543" s="2" t="s">
        <v>418</v>
      </c>
      <c r="H3543" s="2" t="s">
        <v>377</v>
      </c>
      <c r="I3543" s="2">
        <v>43</v>
      </c>
      <c r="J3543" s="2">
        <v>0.83298097251585623</v>
      </c>
      <c r="M3543" s="2" t="s">
        <v>65</v>
      </c>
      <c r="N3543" s="2" t="s">
        <v>7642</v>
      </c>
      <c r="O3543" s="2" t="s">
        <v>7643</v>
      </c>
      <c r="P3543" s="2">
        <v>0.8</v>
      </c>
    </row>
    <row r="3544" spans="1:16" ht="15.75" customHeight="1" x14ac:dyDescent="0.25">
      <c r="A3544" s="2" t="s">
        <v>147</v>
      </c>
      <c r="B3544" s="2" t="s">
        <v>88</v>
      </c>
      <c r="C3544" s="2" t="s">
        <v>90</v>
      </c>
      <c r="D3544" s="2" t="s">
        <v>364</v>
      </c>
      <c r="E3544" s="2" t="s">
        <v>412</v>
      </c>
      <c r="F3544" s="2" t="s">
        <v>54</v>
      </c>
      <c r="G3544" s="2" t="s">
        <v>423</v>
      </c>
      <c r="H3544" s="2" t="s">
        <v>377</v>
      </c>
      <c r="I3544" s="2">
        <v>44</v>
      </c>
      <c r="J3544" s="2">
        <v>0.83333333333333337</v>
      </c>
      <c r="M3544" s="2" t="s">
        <v>65</v>
      </c>
      <c r="N3544" s="2" t="s">
        <v>7644</v>
      </c>
      <c r="O3544" s="2" t="s">
        <v>7645</v>
      </c>
      <c r="P3544" s="2">
        <v>0.8</v>
      </c>
    </row>
    <row r="3545" spans="1:16" ht="15.75" customHeight="1" x14ac:dyDescent="0.25">
      <c r="A3545" s="2" t="s">
        <v>147</v>
      </c>
      <c r="B3545" s="2" t="s">
        <v>88</v>
      </c>
      <c r="C3545" s="2" t="s">
        <v>90</v>
      </c>
      <c r="D3545" s="2" t="s">
        <v>364</v>
      </c>
      <c r="E3545" s="2" t="s">
        <v>412</v>
      </c>
      <c r="F3545" s="2" t="s">
        <v>54</v>
      </c>
      <c r="G3545" s="2" t="s">
        <v>428</v>
      </c>
      <c r="H3545" s="2" t="s">
        <v>377</v>
      </c>
      <c r="I3545" s="2">
        <v>45</v>
      </c>
      <c r="J3545" s="2">
        <v>0.83155650319829422</v>
      </c>
      <c r="M3545" s="2" t="s">
        <v>65</v>
      </c>
      <c r="N3545" s="2" t="s">
        <v>7646</v>
      </c>
      <c r="O3545" s="2" t="s">
        <v>7647</v>
      </c>
      <c r="P3545" s="2">
        <v>0.8</v>
      </c>
    </row>
    <row r="3546" spans="1:16" ht="15.75" customHeight="1" x14ac:dyDescent="0.25">
      <c r="A3546" s="2" t="s">
        <v>147</v>
      </c>
      <c r="B3546" s="2" t="s">
        <v>88</v>
      </c>
      <c r="C3546" s="2" t="s">
        <v>90</v>
      </c>
      <c r="D3546" s="2" t="s">
        <v>364</v>
      </c>
      <c r="E3546" s="2" t="s">
        <v>412</v>
      </c>
      <c r="F3546" s="2" t="s">
        <v>54</v>
      </c>
      <c r="G3546" s="2" t="s">
        <v>433</v>
      </c>
      <c r="H3546" s="2" t="s">
        <v>377</v>
      </c>
      <c r="I3546" s="2">
        <v>46</v>
      </c>
      <c r="J3546" s="2">
        <v>0.84076433121019101</v>
      </c>
      <c r="M3546" s="2" t="s">
        <v>65</v>
      </c>
      <c r="N3546" s="2" t="s">
        <v>7648</v>
      </c>
      <c r="O3546" s="2" t="s">
        <v>7649</v>
      </c>
      <c r="P3546" s="2">
        <v>0.8</v>
      </c>
    </row>
    <row r="3547" spans="1:16" ht="15.75" customHeight="1" x14ac:dyDescent="0.25">
      <c r="A3547" s="2" t="s">
        <v>147</v>
      </c>
      <c r="B3547" s="2" t="s">
        <v>88</v>
      </c>
      <c r="C3547" s="2" t="s">
        <v>90</v>
      </c>
      <c r="D3547" s="2" t="s">
        <v>364</v>
      </c>
      <c r="E3547" s="2" t="s">
        <v>412</v>
      </c>
      <c r="F3547" s="2" t="s">
        <v>54</v>
      </c>
      <c r="G3547" s="2" t="s">
        <v>438</v>
      </c>
      <c r="H3547" s="2" t="s">
        <v>377</v>
      </c>
      <c r="I3547" s="2">
        <v>47</v>
      </c>
      <c r="J3547" s="2">
        <v>0.84989429175475695</v>
      </c>
      <c r="M3547" s="2" t="s">
        <v>65</v>
      </c>
      <c r="N3547" s="2" t="s">
        <v>7650</v>
      </c>
      <c r="O3547" s="2" t="s">
        <v>7651</v>
      </c>
      <c r="P3547" s="2">
        <v>0.8</v>
      </c>
    </row>
    <row r="3548" spans="1:16" ht="15.75" customHeight="1" x14ac:dyDescent="0.25">
      <c r="A3548" s="2" t="s">
        <v>147</v>
      </c>
      <c r="B3548" s="2" t="s">
        <v>88</v>
      </c>
      <c r="C3548" s="2" t="s">
        <v>90</v>
      </c>
      <c r="D3548" s="2" t="s">
        <v>364</v>
      </c>
      <c r="E3548" s="2" t="s">
        <v>412</v>
      </c>
      <c r="F3548" s="2" t="s">
        <v>54</v>
      </c>
      <c r="G3548" s="2" t="s">
        <v>443</v>
      </c>
      <c r="H3548" s="2" t="s">
        <v>377</v>
      </c>
      <c r="I3548" s="2">
        <v>48</v>
      </c>
      <c r="J3548" s="2">
        <v>0.82845188284518834</v>
      </c>
      <c r="M3548" s="2" t="s">
        <v>65</v>
      </c>
      <c r="N3548" s="2" t="s">
        <v>7652</v>
      </c>
      <c r="O3548" s="2" t="s">
        <v>7653</v>
      </c>
      <c r="P3548" s="2">
        <v>0.9</v>
      </c>
    </row>
    <row r="3549" spans="1:16" ht="15.75" customHeight="1" x14ac:dyDescent="0.25">
      <c r="A3549" s="2" t="s">
        <v>147</v>
      </c>
      <c r="B3549" s="2" t="s">
        <v>88</v>
      </c>
      <c r="C3549" s="2" t="s">
        <v>90</v>
      </c>
      <c r="D3549" s="2" t="s">
        <v>364</v>
      </c>
      <c r="E3549" s="2" t="s">
        <v>412</v>
      </c>
      <c r="F3549" s="2" t="s">
        <v>54</v>
      </c>
      <c r="G3549" s="2" t="s">
        <v>448</v>
      </c>
      <c r="H3549" s="2" t="s">
        <v>377</v>
      </c>
      <c r="I3549" s="2">
        <v>49</v>
      </c>
      <c r="J3549" s="2">
        <v>0.85473684210526313</v>
      </c>
      <c r="M3549" s="2" t="s">
        <v>65</v>
      </c>
      <c r="N3549" s="2" t="s">
        <v>7654</v>
      </c>
      <c r="O3549" s="2" t="s">
        <v>7655</v>
      </c>
      <c r="P3549" s="2">
        <v>0.8</v>
      </c>
    </row>
    <row r="3550" spans="1:16" ht="15.75" customHeight="1" x14ac:dyDescent="0.25">
      <c r="A3550" s="2" t="s">
        <v>147</v>
      </c>
      <c r="B3550" s="2" t="s">
        <v>88</v>
      </c>
      <c r="C3550" s="2" t="s">
        <v>90</v>
      </c>
      <c r="D3550" s="2" t="s">
        <v>364</v>
      </c>
      <c r="E3550" s="2" t="s">
        <v>412</v>
      </c>
      <c r="F3550" s="2" t="s">
        <v>54</v>
      </c>
      <c r="G3550" s="2" t="s">
        <v>453</v>
      </c>
      <c r="H3550" s="2" t="s">
        <v>377</v>
      </c>
      <c r="I3550" s="2">
        <v>50</v>
      </c>
      <c r="J3550" s="2">
        <v>0.83018867924528295</v>
      </c>
      <c r="M3550" s="2" t="s">
        <v>65</v>
      </c>
      <c r="N3550" s="2" t="s">
        <v>7656</v>
      </c>
      <c r="O3550" s="2" t="s">
        <v>7657</v>
      </c>
      <c r="P3550" s="2">
        <v>0.9</v>
      </c>
    </row>
    <row r="3551" spans="1:16" ht="15.75" customHeight="1" x14ac:dyDescent="0.25">
      <c r="A3551" s="2" t="s">
        <v>147</v>
      </c>
      <c r="B3551" s="2" t="s">
        <v>88</v>
      </c>
      <c r="C3551" s="2" t="s">
        <v>90</v>
      </c>
      <c r="D3551" s="2" t="s">
        <v>364</v>
      </c>
      <c r="E3551" s="2" t="s">
        <v>412</v>
      </c>
      <c r="F3551" s="2" t="s">
        <v>54</v>
      </c>
      <c r="G3551" s="2" t="s">
        <v>458</v>
      </c>
      <c r="H3551" s="2" t="s">
        <v>377</v>
      </c>
      <c r="I3551" s="2">
        <v>51</v>
      </c>
      <c r="J3551" s="2">
        <v>0.829059829059829</v>
      </c>
      <c r="M3551" s="2" t="s">
        <v>65</v>
      </c>
      <c r="N3551" s="2" t="s">
        <v>7658</v>
      </c>
      <c r="O3551" s="2" t="s">
        <v>7659</v>
      </c>
      <c r="P3551" s="2">
        <v>0.8</v>
      </c>
    </row>
    <row r="3552" spans="1:16" ht="15.75" customHeight="1" x14ac:dyDescent="0.25">
      <c r="A3552" s="2" t="s">
        <v>147</v>
      </c>
      <c r="B3552" s="2" t="s">
        <v>88</v>
      </c>
      <c r="C3552" s="2" t="s">
        <v>90</v>
      </c>
      <c r="D3552" s="2" t="s">
        <v>364</v>
      </c>
      <c r="E3552" s="2" t="s">
        <v>412</v>
      </c>
      <c r="F3552" s="2" t="s">
        <v>54</v>
      </c>
      <c r="G3552" s="2" t="s">
        <v>463</v>
      </c>
      <c r="H3552" s="2" t="s">
        <v>377</v>
      </c>
      <c r="I3552" s="2">
        <v>52</v>
      </c>
      <c r="J3552" s="2">
        <v>0.870488322717622</v>
      </c>
      <c r="M3552" s="2" t="s">
        <v>65</v>
      </c>
      <c r="N3552" s="2" t="s">
        <v>7660</v>
      </c>
      <c r="O3552" s="2" t="s">
        <v>7661</v>
      </c>
      <c r="P3552" s="2">
        <v>0.8</v>
      </c>
    </row>
    <row r="3553" spans="1:16" ht="15.75" customHeight="1" x14ac:dyDescent="0.25">
      <c r="A3553" s="2" t="s">
        <v>147</v>
      </c>
      <c r="B3553" s="2" t="s">
        <v>88</v>
      </c>
      <c r="C3553" s="2" t="s">
        <v>90</v>
      </c>
      <c r="D3553" s="2" t="s">
        <v>364</v>
      </c>
      <c r="E3553" s="2" t="s">
        <v>412</v>
      </c>
      <c r="F3553" s="2" t="s">
        <v>54</v>
      </c>
      <c r="G3553" s="2" t="s">
        <v>468</v>
      </c>
      <c r="H3553" s="2" t="s">
        <v>377</v>
      </c>
      <c r="I3553" s="2">
        <v>53</v>
      </c>
      <c r="J3553" s="2">
        <v>0.86382978723404258</v>
      </c>
      <c r="M3553" s="2" t="s">
        <v>65</v>
      </c>
      <c r="N3553" s="2" t="s">
        <v>7662</v>
      </c>
      <c r="O3553" s="2" t="s">
        <v>7663</v>
      </c>
      <c r="P3553" s="2">
        <v>0.8</v>
      </c>
    </row>
    <row r="3554" spans="1:16" ht="15.75" customHeight="1" x14ac:dyDescent="0.25">
      <c r="A3554" s="2" t="s">
        <v>147</v>
      </c>
      <c r="B3554" s="2" t="s">
        <v>88</v>
      </c>
      <c r="C3554" s="2" t="s">
        <v>90</v>
      </c>
      <c r="D3554" s="2" t="s">
        <v>364</v>
      </c>
      <c r="E3554" s="2" t="s">
        <v>412</v>
      </c>
      <c r="F3554" s="2" t="s">
        <v>54</v>
      </c>
      <c r="G3554" s="2" t="s">
        <v>473</v>
      </c>
      <c r="H3554" s="2" t="s">
        <v>377</v>
      </c>
      <c r="I3554" s="2">
        <v>54</v>
      </c>
      <c r="J3554" s="2">
        <v>0.86497890295358648</v>
      </c>
      <c r="M3554" s="2" t="s">
        <v>65</v>
      </c>
      <c r="N3554" s="2" t="s">
        <v>7664</v>
      </c>
      <c r="O3554" s="2" t="s">
        <v>7665</v>
      </c>
      <c r="P3554" s="2">
        <v>0.8</v>
      </c>
    </row>
    <row r="3555" spans="1:16" ht="15.75" customHeight="1" x14ac:dyDescent="0.25">
      <c r="A3555" s="2" t="s">
        <v>147</v>
      </c>
      <c r="B3555" s="2" t="s">
        <v>88</v>
      </c>
      <c r="C3555" s="2" t="s">
        <v>90</v>
      </c>
      <c r="D3555" s="2" t="s">
        <v>364</v>
      </c>
      <c r="E3555" s="2" t="s">
        <v>412</v>
      </c>
      <c r="F3555" s="2" t="s">
        <v>54</v>
      </c>
      <c r="G3555" s="2" t="s">
        <v>478</v>
      </c>
      <c r="H3555" s="2" t="s">
        <v>377</v>
      </c>
      <c r="I3555" s="2">
        <v>55</v>
      </c>
      <c r="J3555" s="2">
        <v>0.8347457627118644</v>
      </c>
      <c r="M3555" s="2" t="s">
        <v>65</v>
      </c>
      <c r="N3555" s="2" t="s">
        <v>7666</v>
      </c>
      <c r="O3555" s="2" t="s">
        <v>7667</v>
      </c>
      <c r="P3555" s="2">
        <v>0.8</v>
      </c>
    </row>
    <row r="3556" spans="1:16" ht="15.75" customHeight="1" x14ac:dyDescent="0.25">
      <c r="A3556" s="2" t="s">
        <v>147</v>
      </c>
      <c r="B3556" s="2" t="s">
        <v>88</v>
      </c>
      <c r="C3556" s="2" t="s">
        <v>90</v>
      </c>
      <c r="D3556" s="2" t="s">
        <v>364</v>
      </c>
      <c r="E3556" s="2" t="s">
        <v>412</v>
      </c>
      <c r="F3556" s="2" t="s">
        <v>54</v>
      </c>
      <c r="G3556" s="2" t="s">
        <v>483</v>
      </c>
      <c r="H3556" s="2" t="s">
        <v>377</v>
      </c>
      <c r="I3556" s="2">
        <v>56</v>
      </c>
      <c r="J3556" s="2">
        <v>0.83651804670912955</v>
      </c>
      <c r="M3556" s="2" t="s">
        <v>65</v>
      </c>
      <c r="N3556" s="2" t="s">
        <v>7668</v>
      </c>
      <c r="O3556" s="2" t="s">
        <v>7669</v>
      </c>
      <c r="P3556" s="2">
        <v>0.8</v>
      </c>
    </row>
    <row r="3557" spans="1:16" ht="15.75" customHeight="1" x14ac:dyDescent="0.25">
      <c r="A3557" s="2" t="s">
        <v>147</v>
      </c>
      <c r="B3557" s="2" t="s">
        <v>88</v>
      </c>
      <c r="C3557" s="2" t="s">
        <v>90</v>
      </c>
      <c r="D3557" s="2" t="s">
        <v>364</v>
      </c>
      <c r="E3557" s="2" t="s">
        <v>412</v>
      </c>
      <c r="F3557" s="2" t="s">
        <v>54</v>
      </c>
      <c r="G3557" s="2" t="s">
        <v>488</v>
      </c>
      <c r="H3557" s="2" t="s">
        <v>377</v>
      </c>
      <c r="I3557" s="2">
        <v>57</v>
      </c>
      <c r="J3557" s="2">
        <v>0.86808510638297876</v>
      </c>
      <c r="M3557" s="2" t="s">
        <v>65</v>
      </c>
      <c r="N3557" s="2" t="s">
        <v>7670</v>
      </c>
      <c r="O3557" s="2" t="s">
        <v>7671</v>
      </c>
      <c r="P3557" s="2">
        <v>0.8</v>
      </c>
    </row>
    <row r="3558" spans="1:16" ht="15.75" customHeight="1" x14ac:dyDescent="0.25">
      <c r="A3558" s="2" t="s">
        <v>147</v>
      </c>
      <c r="B3558" s="2" t="s">
        <v>88</v>
      </c>
      <c r="C3558" s="2" t="s">
        <v>90</v>
      </c>
      <c r="D3558" s="2" t="s">
        <v>364</v>
      </c>
      <c r="E3558" s="2" t="s">
        <v>412</v>
      </c>
      <c r="F3558" s="2" t="s">
        <v>54</v>
      </c>
      <c r="G3558" s="2" t="s">
        <v>493</v>
      </c>
      <c r="H3558" s="2" t="s">
        <v>377</v>
      </c>
      <c r="I3558" s="2">
        <v>58</v>
      </c>
      <c r="J3558" s="2">
        <v>0.84925690021231426</v>
      </c>
      <c r="M3558" s="2" t="s">
        <v>65</v>
      </c>
      <c r="N3558" s="2" t="s">
        <v>7672</v>
      </c>
      <c r="O3558" s="2" t="s">
        <v>7673</v>
      </c>
      <c r="P3558" s="2">
        <v>0.8</v>
      </c>
    </row>
    <row r="3559" spans="1:16" ht="15.75" customHeight="1" x14ac:dyDescent="0.25">
      <c r="A3559" s="2" t="s">
        <v>147</v>
      </c>
      <c r="B3559" s="2" t="s">
        <v>88</v>
      </c>
      <c r="C3559" s="2" t="s">
        <v>90</v>
      </c>
      <c r="D3559" s="2" t="s">
        <v>364</v>
      </c>
      <c r="E3559" s="2" t="s">
        <v>412</v>
      </c>
      <c r="F3559" s="2" t="s">
        <v>54</v>
      </c>
      <c r="G3559" s="2" t="s">
        <v>498</v>
      </c>
      <c r="H3559" s="2" t="s">
        <v>377</v>
      </c>
      <c r="I3559" s="2">
        <v>59</v>
      </c>
      <c r="J3559" s="2">
        <v>0.84680851063829787</v>
      </c>
      <c r="M3559" s="2" t="s">
        <v>65</v>
      </c>
      <c r="N3559" s="2" t="s">
        <v>7674</v>
      </c>
      <c r="O3559" s="2" t="s">
        <v>7675</v>
      </c>
      <c r="P3559" s="2">
        <v>0.8</v>
      </c>
    </row>
    <row r="3560" spans="1:16" ht="15.75" customHeight="1" x14ac:dyDescent="0.25">
      <c r="A3560" s="2" t="s">
        <v>147</v>
      </c>
      <c r="B3560" s="2" t="s">
        <v>88</v>
      </c>
      <c r="C3560" s="2" t="s">
        <v>90</v>
      </c>
      <c r="D3560" s="2" t="s">
        <v>364</v>
      </c>
      <c r="E3560" s="2" t="s">
        <v>412</v>
      </c>
      <c r="F3560" s="2" t="s">
        <v>54</v>
      </c>
      <c r="G3560" s="2" t="s">
        <v>503</v>
      </c>
      <c r="H3560" s="2" t="s">
        <v>377</v>
      </c>
      <c r="I3560" s="2">
        <v>60</v>
      </c>
      <c r="J3560" s="2">
        <v>0.83298097251585623</v>
      </c>
      <c r="M3560" s="2" t="s">
        <v>65</v>
      </c>
      <c r="N3560" s="2" t="s">
        <v>7676</v>
      </c>
      <c r="O3560" s="2" t="s">
        <v>7677</v>
      </c>
      <c r="P3560" s="2">
        <v>0.7</v>
      </c>
    </row>
    <row r="3561" spans="1:16" ht="15.75" customHeight="1" x14ac:dyDescent="0.25">
      <c r="A3561" s="2" t="s">
        <v>147</v>
      </c>
      <c r="B3561" s="2" t="s">
        <v>88</v>
      </c>
      <c r="C3561" s="2" t="s">
        <v>90</v>
      </c>
      <c r="D3561" s="2" t="s">
        <v>364</v>
      </c>
      <c r="E3561" s="2" t="s">
        <v>412</v>
      </c>
      <c r="F3561" s="2" t="s">
        <v>54</v>
      </c>
      <c r="G3561" s="2" t="s">
        <v>508</v>
      </c>
      <c r="H3561" s="2" t="s">
        <v>377</v>
      </c>
      <c r="I3561" s="2">
        <v>61</v>
      </c>
      <c r="J3561" s="2">
        <v>0.82773109243697474</v>
      </c>
      <c r="M3561" s="2" t="s">
        <v>65</v>
      </c>
      <c r="N3561" s="2" t="s">
        <v>7678</v>
      </c>
      <c r="O3561" s="2" t="s">
        <v>7679</v>
      </c>
      <c r="P3561" s="2">
        <v>0.8</v>
      </c>
    </row>
    <row r="3562" spans="1:16" ht="15.75" customHeight="1" x14ac:dyDescent="0.25">
      <c r="A3562" s="2" t="s">
        <v>147</v>
      </c>
      <c r="B3562" s="2" t="s">
        <v>88</v>
      </c>
      <c r="C3562" s="2" t="s">
        <v>90</v>
      </c>
      <c r="D3562" s="2" t="s">
        <v>364</v>
      </c>
      <c r="E3562" s="2" t="s">
        <v>513</v>
      </c>
      <c r="F3562" s="2" t="s">
        <v>40</v>
      </c>
      <c r="G3562" s="2" t="s">
        <v>514</v>
      </c>
      <c r="H3562" s="2" t="s">
        <v>372</v>
      </c>
      <c r="I3562" s="2">
        <v>42</v>
      </c>
      <c r="J3562" s="2">
        <v>0.84033613445378152</v>
      </c>
      <c r="M3562" s="2" t="s">
        <v>65</v>
      </c>
      <c r="N3562" s="2" t="s">
        <v>7680</v>
      </c>
      <c r="O3562" s="2" t="s">
        <v>7681</v>
      </c>
      <c r="P3562" s="2">
        <v>0.6</v>
      </c>
    </row>
    <row r="3563" spans="1:16" ht="15.75" customHeight="1" x14ac:dyDescent="0.25">
      <c r="A3563" s="2" t="s">
        <v>147</v>
      </c>
      <c r="B3563" s="2" t="s">
        <v>88</v>
      </c>
      <c r="C3563" s="2" t="s">
        <v>90</v>
      </c>
      <c r="D3563" s="2" t="s">
        <v>364</v>
      </c>
      <c r="E3563" s="2" t="s">
        <v>513</v>
      </c>
      <c r="F3563" s="2" t="s">
        <v>40</v>
      </c>
      <c r="G3563" s="2" t="s">
        <v>519</v>
      </c>
      <c r="H3563" s="2" t="s">
        <v>372</v>
      </c>
      <c r="I3563" s="2">
        <v>43</v>
      </c>
      <c r="J3563" s="2">
        <v>0.83240223463687157</v>
      </c>
      <c r="M3563" s="2" t="s">
        <v>65</v>
      </c>
      <c r="N3563" s="2" t="s">
        <v>7682</v>
      </c>
      <c r="O3563" s="2" t="s">
        <v>7683</v>
      </c>
      <c r="P3563" s="2">
        <v>0.6</v>
      </c>
    </row>
    <row r="3564" spans="1:16" ht="15.75" customHeight="1" x14ac:dyDescent="0.25">
      <c r="A3564" s="2" t="s">
        <v>147</v>
      </c>
      <c r="B3564" s="2" t="s">
        <v>88</v>
      </c>
      <c r="C3564" s="2" t="s">
        <v>90</v>
      </c>
      <c r="D3564" s="2" t="s">
        <v>364</v>
      </c>
      <c r="E3564" s="2" t="s">
        <v>513</v>
      </c>
      <c r="F3564" s="2" t="s">
        <v>40</v>
      </c>
      <c r="G3564" s="2" t="s">
        <v>524</v>
      </c>
      <c r="H3564" s="2" t="s">
        <v>372</v>
      </c>
      <c r="I3564" s="2">
        <v>44</v>
      </c>
      <c r="J3564" s="2">
        <v>0.8388888888888888</v>
      </c>
      <c r="M3564" s="2" t="s">
        <v>65</v>
      </c>
      <c r="N3564" s="2" t="s">
        <v>7684</v>
      </c>
      <c r="O3564" s="2" t="s">
        <v>7685</v>
      </c>
      <c r="P3564" s="2">
        <v>0.6</v>
      </c>
    </row>
    <row r="3565" spans="1:16" ht="15.75" customHeight="1" x14ac:dyDescent="0.25">
      <c r="A3565" s="2" t="s">
        <v>147</v>
      </c>
      <c r="B3565" s="2" t="s">
        <v>88</v>
      </c>
      <c r="C3565" s="2" t="s">
        <v>90</v>
      </c>
      <c r="D3565" s="2" t="s">
        <v>364</v>
      </c>
      <c r="E3565" s="2" t="s">
        <v>513</v>
      </c>
      <c r="F3565" s="2" t="s">
        <v>40</v>
      </c>
      <c r="G3565" s="2" t="s">
        <v>529</v>
      </c>
      <c r="H3565" s="2" t="s">
        <v>372</v>
      </c>
      <c r="I3565" s="2">
        <v>45</v>
      </c>
      <c r="J3565" s="2">
        <v>0.81542699724517909</v>
      </c>
      <c r="M3565" s="2" t="s">
        <v>65</v>
      </c>
      <c r="N3565" s="2" t="s">
        <v>7686</v>
      </c>
      <c r="O3565" s="2" t="s">
        <v>7687</v>
      </c>
      <c r="P3565" s="2">
        <v>0.6</v>
      </c>
    </row>
    <row r="3566" spans="1:16" ht="15.75" customHeight="1" x14ac:dyDescent="0.25">
      <c r="A3566" s="2" t="s">
        <v>147</v>
      </c>
      <c r="B3566" s="2" t="s">
        <v>88</v>
      </c>
      <c r="C3566" s="2" t="s">
        <v>90</v>
      </c>
      <c r="D3566" s="2" t="s">
        <v>364</v>
      </c>
      <c r="E3566" s="2" t="s">
        <v>513</v>
      </c>
      <c r="F3566" s="2" t="s">
        <v>40</v>
      </c>
      <c r="G3566" s="2" t="s">
        <v>534</v>
      </c>
      <c r="H3566" s="2" t="s">
        <v>372</v>
      </c>
      <c r="I3566" s="2">
        <v>46</v>
      </c>
      <c r="J3566" s="2">
        <v>0.82777777777777783</v>
      </c>
      <c r="M3566" s="2" t="s">
        <v>65</v>
      </c>
      <c r="N3566" s="2" t="s">
        <v>7688</v>
      </c>
      <c r="O3566" s="2" t="s">
        <v>7689</v>
      </c>
      <c r="P3566" s="2">
        <v>0.6</v>
      </c>
    </row>
    <row r="3567" spans="1:16" ht="15.75" customHeight="1" x14ac:dyDescent="0.25">
      <c r="A3567" s="2" t="s">
        <v>147</v>
      </c>
      <c r="B3567" s="2" t="s">
        <v>88</v>
      </c>
      <c r="C3567" s="2" t="s">
        <v>90</v>
      </c>
      <c r="D3567" s="2" t="s">
        <v>364</v>
      </c>
      <c r="E3567" s="2" t="s">
        <v>513</v>
      </c>
      <c r="F3567" s="2" t="s">
        <v>40</v>
      </c>
      <c r="G3567" s="2" t="s">
        <v>539</v>
      </c>
      <c r="H3567" s="2" t="s">
        <v>372</v>
      </c>
      <c r="I3567" s="2">
        <v>47</v>
      </c>
      <c r="J3567" s="2">
        <v>0.84444444444444433</v>
      </c>
      <c r="M3567" s="2" t="s">
        <v>65</v>
      </c>
      <c r="N3567" s="2" t="s">
        <v>7690</v>
      </c>
      <c r="O3567" s="2" t="s">
        <v>7691</v>
      </c>
      <c r="P3567" s="2">
        <v>0.6</v>
      </c>
    </row>
    <row r="3568" spans="1:16" ht="15.75" customHeight="1" x14ac:dyDescent="0.25">
      <c r="A3568" s="2" t="s">
        <v>147</v>
      </c>
      <c r="B3568" s="2" t="s">
        <v>88</v>
      </c>
      <c r="C3568" s="2" t="s">
        <v>90</v>
      </c>
      <c r="D3568" s="2" t="s">
        <v>364</v>
      </c>
      <c r="E3568" s="2" t="s">
        <v>513</v>
      </c>
      <c r="F3568" s="2" t="s">
        <v>40</v>
      </c>
      <c r="G3568" s="2" t="s">
        <v>555</v>
      </c>
      <c r="H3568" s="2" t="s">
        <v>372</v>
      </c>
      <c r="I3568" s="2">
        <v>48</v>
      </c>
      <c r="J3568" s="2">
        <v>0.83195592286501374</v>
      </c>
      <c r="M3568" s="2" t="s">
        <v>65</v>
      </c>
      <c r="N3568" s="2" t="s">
        <v>7692</v>
      </c>
      <c r="O3568" s="2" t="s">
        <v>7693</v>
      </c>
      <c r="P3568" s="2">
        <v>0.7</v>
      </c>
    </row>
    <row r="3569" spans="1:16" ht="15.75" customHeight="1" x14ac:dyDescent="0.25">
      <c r="A3569" s="2" t="s">
        <v>147</v>
      </c>
      <c r="B3569" s="2" t="s">
        <v>88</v>
      </c>
      <c r="C3569" s="2" t="s">
        <v>90</v>
      </c>
      <c r="D3569" s="2" t="s">
        <v>364</v>
      </c>
      <c r="E3569" s="2" t="s">
        <v>513</v>
      </c>
      <c r="F3569" s="2" t="s">
        <v>40</v>
      </c>
      <c r="G3569" s="2" t="s">
        <v>575</v>
      </c>
      <c r="H3569" s="2" t="s">
        <v>372</v>
      </c>
      <c r="I3569" s="2">
        <v>49</v>
      </c>
      <c r="J3569" s="2">
        <v>0.8476454293628809</v>
      </c>
      <c r="M3569" s="2" t="s">
        <v>65</v>
      </c>
      <c r="N3569" s="2" t="s">
        <v>7694</v>
      </c>
      <c r="O3569" s="2" t="s">
        <v>7695</v>
      </c>
      <c r="P3569" s="2">
        <v>0.6</v>
      </c>
    </row>
    <row r="3570" spans="1:16" ht="15.75" customHeight="1" x14ac:dyDescent="0.25">
      <c r="A3570" s="2" t="s">
        <v>147</v>
      </c>
      <c r="B3570" s="2" t="s">
        <v>88</v>
      </c>
      <c r="C3570" s="2" t="s">
        <v>90</v>
      </c>
      <c r="D3570" s="2" t="s">
        <v>364</v>
      </c>
      <c r="E3570" s="2" t="s">
        <v>513</v>
      </c>
      <c r="F3570" s="2" t="s">
        <v>40</v>
      </c>
      <c r="G3570" s="2" t="s">
        <v>589</v>
      </c>
      <c r="H3570" s="2" t="s">
        <v>372</v>
      </c>
      <c r="I3570" s="2">
        <v>50</v>
      </c>
      <c r="J3570" s="2">
        <v>0.84357541899441335</v>
      </c>
      <c r="M3570" s="2" t="s">
        <v>65</v>
      </c>
      <c r="N3570" s="2" t="s">
        <v>7696</v>
      </c>
      <c r="O3570" s="2" t="s">
        <v>7697</v>
      </c>
      <c r="P3570" s="2">
        <v>0.6</v>
      </c>
    </row>
    <row r="3571" spans="1:16" ht="15.75" customHeight="1" x14ac:dyDescent="0.25">
      <c r="A3571" s="2" t="s">
        <v>147</v>
      </c>
      <c r="B3571" s="2" t="s">
        <v>88</v>
      </c>
      <c r="C3571" s="2" t="s">
        <v>90</v>
      </c>
      <c r="D3571" s="2" t="s">
        <v>364</v>
      </c>
      <c r="E3571" s="2" t="s">
        <v>513</v>
      </c>
      <c r="F3571" s="2" t="s">
        <v>40</v>
      </c>
      <c r="G3571" s="2" t="s">
        <v>603</v>
      </c>
      <c r="H3571" s="2" t="s">
        <v>372</v>
      </c>
      <c r="I3571" s="2">
        <v>51</v>
      </c>
      <c r="J3571" s="2">
        <v>0.86760563380281697</v>
      </c>
      <c r="M3571" s="2" t="s">
        <v>65</v>
      </c>
      <c r="N3571" s="2" t="s">
        <v>7698</v>
      </c>
      <c r="O3571" s="2" t="s">
        <v>7699</v>
      </c>
      <c r="P3571" s="2">
        <v>0.6</v>
      </c>
    </row>
    <row r="3572" spans="1:16" ht="15.75" customHeight="1" x14ac:dyDescent="0.25">
      <c r="A3572" s="2" t="s">
        <v>147</v>
      </c>
      <c r="B3572" s="2" t="s">
        <v>88</v>
      </c>
      <c r="C3572" s="2" t="s">
        <v>90</v>
      </c>
      <c r="D3572" s="2" t="s">
        <v>364</v>
      </c>
      <c r="E3572" s="2" t="s">
        <v>513</v>
      </c>
      <c r="F3572" s="2" t="s">
        <v>40</v>
      </c>
      <c r="G3572" s="2" t="s">
        <v>622</v>
      </c>
      <c r="H3572" s="2" t="s">
        <v>372</v>
      </c>
      <c r="I3572" s="2">
        <v>52</v>
      </c>
      <c r="J3572" s="2">
        <v>0.8539325842696629</v>
      </c>
      <c r="M3572" s="2" t="s">
        <v>65</v>
      </c>
      <c r="N3572" s="2" t="s">
        <v>7700</v>
      </c>
      <c r="O3572" s="2" t="s">
        <v>7701</v>
      </c>
      <c r="P3572" s="2">
        <v>0.6</v>
      </c>
    </row>
    <row r="3573" spans="1:16" ht="15.75" customHeight="1" x14ac:dyDescent="0.25">
      <c r="A3573" s="2" t="s">
        <v>147</v>
      </c>
      <c r="B3573" s="2" t="s">
        <v>88</v>
      </c>
      <c r="C3573" s="2" t="s">
        <v>90</v>
      </c>
      <c r="D3573" s="2" t="s">
        <v>364</v>
      </c>
      <c r="E3573" s="2" t="s">
        <v>513</v>
      </c>
      <c r="F3573" s="2" t="s">
        <v>40</v>
      </c>
      <c r="G3573" s="2" t="s">
        <v>643</v>
      </c>
      <c r="H3573" s="2" t="s">
        <v>372</v>
      </c>
      <c r="I3573" s="2">
        <v>53</v>
      </c>
      <c r="J3573" s="2">
        <v>0.81967213114754101</v>
      </c>
      <c r="M3573" s="2" t="s">
        <v>65</v>
      </c>
      <c r="N3573" s="2" t="s">
        <v>7702</v>
      </c>
      <c r="O3573" s="2" t="s">
        <v>7703</v>
      </c>
      <c r="P3573" s="2">
        <v>0.6</v>
      </c>
    </row>
    <row r="3574" spans="1:16" ht="15.75" customHeight="1" x14ac:dyDescent="0.25">
      <c r="A3574" s="2" t="s">
        <v>147</v>
      </c>
      <c r="B3574" s="2" t="s">
        <v>88</v>
      </c>
      <c r="C3574" s="2" t="s">
        <v>90</v>
      </c>
      <c r="D3574" s="2" t="s">
        <v>364</v>
      </c>
      <c r="E3574" s="2" t="s">
        <v>513</v>
      </c>
      <c r="F3574" s="2" t="s">
        <v>40</v>
      </c>
      <c r="G3574" s="2" t="s">
        <v>660</v>
      </c>
      <c r="H3574" s="2" t="s">
        <v>372</v>
      </c>
      <c r="I3574" s="2">
        <v>54</v>
      </c>
      <c r="J3574" s="2">
        <v>0.8476454293628809</v>
      </c>
      <c r="M3574" s="2" t="s">
        <v>65</v>
      </c>
      <c r="N3574" s="2" t="s">
        <v>7704</v>
      </c>
      <c r="O3574" s="2" t="s">
        <v>7705</v>
      </c>
      <c r="P3574" s="2">
        <v>0.6</v>
      </c>
    </row>
    <row r="3575" spans="1:16" ht="15.75" customHeight="1" x14ac:dyDescent="0.25">
      <c r="A3575" s="2" t="s">
        <v>147</v>
      </c>
      <c r="B3575" s="2" t="s">
        <v>88</v>
      </c>
      <c r="C3575" s="2" t="s">
        <v>90</v>
      </c>
      <c r="D3575" s="2" t="s">
        <v>364</v>
      </c>
      <c r="E3575" s="2" t="s">
        <v>513</v>
      </c>
      <c r="F3575" s="2" t="s">
        <v>40</v>
      </c>
      <c r="G3575" s="2" t="s">
        <v>665</v>
      </c>
      <c r="H3575" s="2" t="s">
        <v>372</v>
      </c>
      <c r="I3575" s="2">
        <v>55</v>
      </c>
      <c r="J3575" s="2">
        <v>0.81868131868131877</v>
      </c>
      <c r="M3575" s="2" t="s">
        <v>65</v>
      </c>
      <c r="N3575" s="2" t="s">
        <v>7706</v>
      </c>
      <c r="O3575" s="2" t="s">
        <v>7707</v>
      </c>
      <c r="P3575" s="2">
        <v>0.8</v>
      </c>
    </row>
    <row r="3576" spans="1:16" ht="15.75" customHeight="1" x14ac:dyDescent="0.25">
      <c r="A3576" s="2" t="s">
        <v>147</v>
      </c>
      <c r="B3576" s="2" t="s">
        <v>88</v>
      </c>
      <c r="C3576" s="2" t="s">
        <v>90</v>
      </c>
      <c r="D3576" s="2" t="s">
        <v>364</v>
      </c>
      <c r="E3576" s="2" t="s">
        <v>513</v>
      </c>
      <c r="F3576" s="2" t="s">
        <v>40</v>
      </c>
      <c r="G3576" s="2" t="s">
        <v>670</v>
      </c>
      <c r="H3576" s="2" t="s">
        <v>372</v>
      </c>
      <c r="I3576" s="2">
        <v>56</v>
      </c>
      <c r="J3576" s="2">
        <v>0.86033519553072624</v>
      </c>
      <c r="M3576" s="2" t="s">
        <v>65</v>
      </c>
      <c r="N3576" s="2" t="s">
        <v>7708</v>
      </c>
      <c r="O3576" s="2" t="s">
        <v>7709</v>
      </c>
      <c r="P3576" s="2">
        <v>0.6</v>
      </c>
    </row>
    <row r="3577" spans="1:16" ht="15.75" customHeight="1" x14ac:dyDescent="0.25">
      <c r="A3577" s="2" t="s">
        <v>147</v>
      </c>
      <c r="B3577" s="2" t="s">
        <v>88</v>
      </c>
      <c r="C3577" s="2" t="s">
        <v>90</v>
      </c>
      <c r="D3577" s="2" t="s">
        <v>364</v>
      </c>
      <c r="E3577" s="2" t="s">
        <v>513</v>
      </c>
      <c r="F3577" s="2" t="s">
        <v>40</v>
      </c>
      <c r="G3577" s="2" t="s">
        <v>675</v>
      </c>
      <c r="H3577" s="2" t="s">
        <v>372</v>
      </c>
      <c r="I3577" s="2">
        <v>57</v>
      </c>
      <c r="J3577" s="2">
        <v>0.85154061624649857</v>
      </c>
      <c r="M3577" s="2" t="s">
        <v>65</v>
      </c>
      <c r="N3577" s="2" t="s">
        <v>7710</v>
      </c>
      <c r="O3577" s="2" t="s">
        <v>7711</v>
      </c>
      <c r="P3577" s="2">
        <v>0.6</v>
      </c>
    </row>
    <row r="3578" spans="1:16" ht="15.75" customHeight="1" x14ac:dyDescent="0.25">
      <c r="A3578" s="2" t="s">
        <v>147</v>
      </c>
      <c r="B3578" s="2" t="s">
        <v>88</v>
      </c>
      <c r="C3578" s="2" t="s">
        <v>90</v>
      </c>
      <c r="D3578" s="2" t="s">
        <v>364</v>
      </c>
      <c r="E3578" s="2" t="s">
        <v>513</v>
      </c>
      <c r="F3578" s="2" t="s">
        <v>40</v>
      </c>
      <c r="G3578" s="2" t="s">
        <v>680</v>
      </c>
      <c r="H3578" s="2" t="s">
        <v>372</v>
      </c>
      <c r="I3578" s="2">
        <v>58</v>
      </c>
      <c r="J3578" s="2">
        <v>0.85633802816901416</v>
      </c>
      <c r="M3578" s="2" t="s">
        <v>65</v>
      </c>
      <c r="N3578" s="2" t="s">
        <v>7712</v>
      </c>
      <c r="O3578" s="2" t="s">
        <v>7713</v>
      </c>
      <c r="P3578" s="2">
        <v>0.6</v>
      </c>
    </row>
    <row r="3579" spans="1:16" ht="15.75" customHeight="1" x14ac:dyDescent="0.25">
      <c r="A3579" s="2" t="s">
        <v>147</v>
      </c>
      <c r="B3579" s="2" t="s">
        <v>88</v>
      </c>
      <c r="C3579" s="2" t="s">
        <v>90</v>
      </c>
      <c r="D3579" s="2" t="s">
        <v>364</v>
      </c>
      <c r="E3579" s="2" t="s">
        <v>513</v>
      </c>
      <c r="F3579" s="2" t="s">
        <v>40</v>
      </c>
      <c r="G3579" s="2" t="s">
        <v>685</v>
      </c>
      <c r="H3579" s="2" t="s">
        <v>372</v>
      </c>
      <c r="I3579" s="2">
        <v>59</v>
      </c>
      <c r="J3579" s="2">
        <v>0.85793871866295257</v>
      </c>
      <c r="M3579" s="2" t="s">
        <v>65</v>
      </c>
      <c r="N3579" s="2" t="s">
        <v>7714</v>
      </c>
      <c r="O3579" s="2" t="s">
        <v>7715</v>
      </c>
      <c r="P3579" s="2">
        <v>0.6</v>
      </c>
    </row>
    <row r="3580" spans="1:16" ht="15.75" customHeight="1" x14ac:dyDescent="0.25">
      <c r="A3580" s="2" t="s">
        <v>147</v>
      </c>
      <c r="B3580" s="2" t="s">
        <v>88</v>
      </c>
      <c r="C3580" s="2" t="s">
        <v>90</v>
      </c>
      <c r="D3580" s="2" t="s">
        <v>364</v>
      </c>
      <c r="E3580" s="2" t="s">
        <v>513</v>
      </c>
      <c r="F3580" s="2" t="s">
        <v>40</v>
      </c>
      <c r="G3580" s="2" t="s">
        <v>690</v>
      </c>
      <c r="H3580" s="2" t="s">
        <v>372</v>
      </c>
      <c r="I3580" s="2">
        <v>60</v>
      </c>
      <c r="J3580" s="2">
        <v>0.82913165266106448</v>
      </c>
      <c r="M3580" s="2" t="s">
        <v>65</v>
      </c>
      <c r="N3580" s="2" t="s">
        <v>7716</v>
      </c>
      <c r="O3580" s="2" t="s">
        <v>7717</v>
      </c>
      <c r="P3580" s="2">
        <v>0.6</v>
      </c>
    </row>
    <row r="3581" spans="1:16" ht="15.75" customHeight="1" x14ac:dyDescent="0.25">
      <c r="A3581" s="2" t="s">
        <v>147</v>
      </c>
      <c r="B3581" s="2" t="s">
        <v>88</v>
      </c>
      <c r="C3581" s="2" t="s">
        <v>90</v>
      </c>
      <c r="D3581" s="2" t="s">
        <v>364</v>
      </c>
      <c r="E3581" s="2" t="s">
        <v>513</v>
      </c>
      <c r="F3581" s="2" t="s">
        <v>40</v>
      </c>
      <c r="G3581" s="2" t="s">
        <v>695</v>
      </c>
      <c r="H3581" s="2" t="s">
        <v>372</v>
      </c>
      <c r="I3581" s="2">
        <v>61</v>
      </c>
      <c r="J3581" s="2">
        <v>0.82485875706214684</v>
      </c>
      <c r="M3581" s="2" t="s">
        <v>65</v>
      </c>
      <c r="N3581" s="2" t="s">
        <v>7718</v>
      </c>
      <c r="O3581" s="2" t="s">
        <v>7719</v>
      </c>
      <c r="P3581" s="2">
        <v>1.4</v>
      </c>
    </row>
    <row r="3582" spans="1:16" ht="15.75" customHeight="1" x14ac:dyDescent="0.25">
      <c r="A3582" s="2" t="s">
        <v>147</v>
      </c>
      <c r="B3582" s="2" t="s">
        <v>88</v>
      </c>
      <c r="C3582" s="2" t="s">
        <v>90</v>
      </c>
      <c r="D3582" s="2" t="s">
        <v>364</v>
      </c>
      <c r="E3582" s="2" t="s">
        <v>700</v>
      </c>
      <c r="F3582" s="2" t="s">
        <v>47</v>
      </c>
      <c r="G3582" s="2" t="s">
        <v>701</v>
      </c>
      <c r="H3582" s="2" t="s">
        <v>366</v>
      </c>
      <c r="I3582" s="2">
        <v>42</v>
      </c>
      <c r="J3582" s="2">
        <v>0.85589519650655022</v>
      </c>
      <c r="M3582" s="2" t="s">
        <v>65</v>
      </c>
      <c r="N3582" s="2" t="s">
        <v>7720</v>
      </c>
      <c r="O3582" s="2" t="s">
        <v>7721</v>
      </c>
      <c r="P3582" s="2">
        <v>0.6</v>
      </c>
    </row>
    <row r="3583" spans="1:16" ht="15.75" customHeight="1" x14ac:dyDescent="0.25">
      <c r="A3583" s="2" t="s">
        <v>147</v>
      </c>
      <c r="B3583" s="2" t="s">
        <v>88</v>
      </c>
      <c r="C3583" s="2" t="s">
        <v>90</v>
      </c>
      <c r="D3583" s="2" t="s">
        <v>364</v>
      </c>
      <c r="E3583" s="2" t="s">
        <v>700</v>
      </c>
      <c r="F3583" s="2" t="s">
        <v>47</v>
      </c>
      <c r="G3583" s="2" t="s">
        <v>706</v>
      </c>
      <c r="H3583" s="2" t="s">
        <v>366</v>
      </c>
      <c r="I3583" s="2">
        <v>43</v>
      </c>
      <c r="J3583" s="2">
        <v>0.83150984682713347</v>
      </c>
      <c r="M3583" s="2" t="s">
        <v>65</v>
      </c>
      <c r="N3583" s="2" t="s">
        <v>7722</v>
      </c>
      <c r="O3583" s="2" t="s">
        <v>7723</v>
      </c>
      <c r="P3583" s="2">
        <v>0.6</v>
      </c>
    </row>
    <row r="3584" spans="1:16" ht="15.75" customHeight="1" x14ac:dyDescent="0.25">
      <c r="A3584" s="2" t="s">
        <v>147</v>
      </c>
      <c r="B3584" s="2" t="s">
        <v>88</v>
      </c>
      <c r="C3584" s="2" t="s">
        <v>90</v>
      </c>
      <c r="D3584" s="2" t="s">
        <v>364</v>
      </c>
      <c r="E3584" s="2" t="s">
        <v>700</v>
      </c>
      <c r="F3584" s="2" t="s">
        <v>47</v>
      </c>
      <c r="G3584" s="2" t="s">
        <v>711</v>
      </c>
      <c r="H3584" s="2" t="s">
        <v>366</v>
      </c>
      <c r="I3584" s="2">
        <v>44</v>
      </c>
      <c r="J3584" s="2">
        <v>0.86274509803921562</v>
      </c>
      <c r="M3584" s="2" t="s">
        <v>65</v>
      </c>
      <c r="N3584" s="2" t="s">
        <v>7724</v>
      </c>
      <c r="O3584" s="2" t="s">
        <v>7725</v>
      </c>
      <c r="P3584" s="2">
        <v>0.6</v>
      </c>
    </row>
    <row r="3585" spans="1:16" ht="15.75" customHeight="1" x14ac:dyDescent="0.25">
      <c r="A3585" s="2" t="s">
        <v>147</v>
      </c>
      <c r="B3585" s="2" t="s">
        <v>88</v>
      </c>
      <c r="C3585" s="2" t="s">
        <v>90</v>
      </c>
      <c r="D3585" s="2" t="s">
        <v>364</v>
      </c>
      <c r="E3585" s="2" t="s">
        <v>700</v>
      </c>
      <c r="F3585" s="2" t="s">
        <v>47</v>
      </c>
      <c r="G3585" s="2" t="s">
        <v>716</v>
      </c>
      <c r="H3585" s="2" t="s">
        <v>366</v>
      </c>
      <c r="I3585" s="2">
        <v>45</v>
      </c>
      <c r="J3585" s="2">
        <v>0.85032537960954446</v>
      </c>
      <c r="M3585" s="2" t="s">
        <v>65</v>
      </c>
      <c r="N3585" s="2" t="s">
        <v>7726</v>
      </c>
      <c r="O3585" s="2" t="s">
        <v>7727</v>
      </c>
      <c r="P3585" s="2">
        <v>0.6</v>
      </c>
    </row>
    <row r="3586" spans="1:16" ht="15.75" customHeight="1" x14ac:dyDescent="0.25">
      <c r="A3586" s="2" t="s">
        <v>147</v>
      </c>
      <c r="B3586" s="2" t="s">
        <v>88</v>
      </c>
      <c r="C3586" s="2" t="s">
        <v>90</v>
      </c>
      <c r="D3586" s="2" t="s">
        <v>364</v>
      </c>
      <c r="E3586" s="2" t="s">
        <v>700</v>
      </c>
      <c r="F3586" s="2" t="s">
        <v>47</v>
      </c>
      <c r="G3586" s="2" t="s">
        <v>721</v>
      </c>
      <c r="H3586" s="2" t="s">
        <v>366</v>
      </c>
      <c r="I3586" s="2">
        <v>46</v>
      </c>
      <c r="J3586" s="2">
        <v>0.86451612903225816</v>
      </c>
      <c r="M3586" s="2" t="s">
        <v>65</v>
      </c>
      <c r="N3586" s="2" t="s">
        <v>7728</v>
      </c>
      <c r="O3586" s="2" t="s">
        <v>7729</v>
      </c>
      <c r="P3586" s="2">
        <v>0.6</v>
      </c>
    </row>
    <row r="3587" spans="1:16" ht="15.75" customHeight="1" x14ac:dyDescent="0.25">
      <c r="A3587" s="2" t="s">
        <v>147</v>
      </c>
      <c r="B3587" s="2" t="s">
        <v>88</v>
      </c>
      <c r="C3587" s="2" t="s">
        <v>90</v>
      </c>
      <c r="D3587" s="2" t="s">
        <v>364</v>
      </c>
      <c r="E3587" s="2" t="s">
        <v>700</v>
      </c>
      <c r="F3587" s="2" t="s">
        <v>47</v>
      </c>
      <c r="G3587" s="2" t="s">
        <v>726</v>
      </c>
      <c r="H3587" s="2" t="s">
        <v>366</v>
      </c>
      <c r="I3587" s="2">
        <v>47</v>
      </c>
      <c r="J3587" s="2">
        <v>0.86695278969957079</v>
      </c>
      <c r="M3587" s="2" t="s">
        <v>65</v>
      </c>
      <c r="N3587" s="2" t="s">
        <v>7730</v>
      </c>
      <c r="O3587" s="2" t="s">
        <v>7731</v>
      </c>
      <c r="P3587" s="2">
        <v>0.8</v>
      </c>
    </row>
    <row r="3588" spans="1:16" ht="15.75" customHeight="1" x14ac:dyDescent="0.25">
      <c r="A3588" s="2" t="s">
        <v>147</v>
      </c>
      <c r="B3588" s="2" t="s">
        <v>88</v>
      </c>
      <c r="C3588" s="2" t="s">
        <v>90</v>
      </c>
      <c r="D3588" s="2" t="s">
        <v>364</v>
      </c>
      <c r="E3588" s="2" t="s">
        <v>700</v>
      </c>
      <c r="F3588" s="2" t="s">
        <v>47</v>
      </c>
      <c r="G3588" s="2" t="s">
        <v>731</v>
      </c>
      <c r="H3588" s="2" t="s">
        <v>366</v>
      </c>
      <c r="I3588" s="2">
        <v>48</v>
      </c>
      <c r="J3588" s="2">
        <v>0.84967320261437906</v>
      </c>
      <c r="M3588" s="2" t="s">
        <v>65</v>
      </c>
      <c r="N3588" s="2" t="s">
        <v>7732</v>
      </c>
      <c r="O3588" s="2" t="s">
        <v>7733</v>
      </c>
      <c r="P3588" s="2">
        <v>0.8</v>
      </c>
    </row>
    <row r="3589" spans="1:16" ht="15.75" customHeight="1" x14ac:dyDescent="0.25">
      <c r="A3589" s="2" t="s">
        <v>147</v>
      </c>
      <c r="B3589" s="2" t="s">
        <v>88</v>
      </c>
      <c r="C3589" s="2" t="s">
        <v>90</v>
      </c>
      <c r="D3589" s="2" t="s">
        <v>364</v>
      </c>
      <c r="E3589" s="2" t="s">
        <v>700</v>
      </c>
      <c r="F3589" s="2" t="s">
        <v>47</v>
      </c>
      <c r="G3589" s="2" t="s">
        <v>736</v>
      </c>
      <c r="H3589" s="2" t="s">
        <v>366</v>
      </c>
      <c r="I3589" s="2">
        <v>49</v>
      </c>
      <c r="J3589" s="2">
        <v>0.84347826086956523</v>
      </c>
      <c r="M3589" s="2" t="s">
        <v>65</v>
      </c>
      <c r="N3589" s="2" t="s">
        <v>7734</v>
      </c>
      <c r="O3589" s="2" t="s">
        <v>7735</v>
      </c>
      <c r="P3589" s="2">
        <v>0.9</v>
      </c>
    </row>
    <row r="3590" spans="1:16" ht="15.75" customHeight="1" x14ac:dyDescent="0.25">
      <c r="A3590" s="2" t="s">
        <v>147</v>
      </c>
      <c r="B3590" s="2" t="s">
        <v>88</v>
      </c>
      <c r="C3590" s="2" t="s">
        <v>90</v>
      </c>
      <c r="D3590" s="2" t="s">
        <v>364</v>
      </c>
      <c r="E3590" s="2" t="s">
        <v>700</v>
      </c>
      <c r="F3590" s="2" t="s">
        <v>47</v>
      </c>
      <c r="G3590" s="2" t="s">
        <v>741</v>
      </c>
      <c r="H3590" s="2" t="s">
        <v>366</v>
      </c>
      <c r="I3590" s="2">
        <v>50</v>
      </c>
      <c r="J3590" s="2">
        <v>0.84782608695652184</v>
      </c>
      <c r="M3590" s="2" t="s">
        <v>65</v>
      </c>
      <c r="N3590" s="2" t="s">
        <v>7736</v>
      </c>
      <c r="O3590" s="2" t="s">
        <v>7737</v>
      </c>
      <c r="P3590" s="2">
        <v>0.8</v>
      </c>
    </row>
    <row r="3591" spans="1:16" ht="15.75" customHeight="1" x14ac:dyDescent="0.25">
      <c r="A3591" s="2" t="s">
        <v>147</v>
      </c>
      <c r="B3591" s="2" t="s">
        <v>88</v>
      </c>
      <c r="C3591" s="2" t="s">
        <v>90</v>
      </c>
      <c r="D3591" s="2" t="s">
        <v>364</v>
      </c>
      <c r="E3591" s="2" t="s">
        <v>700</v>
      </c>
      <c r="F3591" s="2" t="s">
        <v>47</v>
      </c>
      <c r="G3591" s="2" t="s">
        <v>746</v>
      </c>
      <c r="H3591" s="2" t="s">
        <v>366</v>
      </c>
      <c r="I3591" s="2">
        <v>51</v>
      </c>
      <c r="J3591" s="2">
        <v>0.8584070796460177</v>
      </c>
      <c r="M3591" s="2" t="s">
        <v>65</v>
      </c>
      <c r="N3591" s="2" t="s">
        <v>7738</v>
      </c>
      <c r="O3591" s="2" t="s">
        <v>7739</v>
      </c>
      <c r="P3591" s="2">
        <v>0.8</v>
      </c>
    </row>
    <row r="3592" spans="1:16" ht="15.75" customHeight="1" x14ac:dyDescent="0.25">
      <c r="A3592" s="2" t="s">
        <v>147</v>
      </c>
      <c r="B3592" s="2" t="s">
        <v>88</v>
      </c>
      <c r="C3592" s="2" t="s">
        <v>90</v>
      </c>
      <c r="D3592" s="2" t="s">
        <v>364</v>
      </c>
      <c r="E3592" s="2" t="s">
        <v>700</v>
      </c>
      <c r="F3592" s="2" t="s">
        <v>47</v>
      </c>
      <c r="G3592" s="2" t="s">
        <v>751</v>
      </c>
      <c r="H3592" s="2" t="s">
        <v>366</v>
      </c>
      <c r="I3592" s="2">
        <v>52</v>
      </c>
      <c r="J3592" s="2">
        <v>0.86521739130434783</v>
      </c>
      <c r="M3592" s="2" t="s">
        <v>65</v>
      </c>
      <c r="N3592" s="2" t="s">
        <v>7740</v>
      </c>
      <c r="O3592" s="2" t="s">
        <v>7741</v>
      </c>
      <c r="P3592" s="2">
        <v>0.8</v>
      </c>
    </row>
    <row r="3593" spans="1:16" ht="15.75" customHeight="1" x14ac:dyDescent="0.25">
      <c r="A3593" s="2" t="s">
        <v>147</v>
      </c>
      <c r="B3593" s="2" t="s">
        <v>88</v>
      </c>
      <c r="C3593" s="2" t="s">
        <v>90</v>
      </c>
      <c r="D3593" s="2" t="s">
        <v>364</v>
      </c>
      <c r="E3593" s="2" t="s">
        <v>700</v>
      </c>
      <c r="F3593" s="2" t="s">
        <v>47</v>
      </c>
      <c r="G3593" s="2" t="s">
        <v>756</v>
      </c>
      <c r="H3593" s="2" t="s">
        <v>366</v>
      </c>
      <c r="I3593" s="2">
        <v>53</v>
      </c>
      <c r="J3593" s="2">
        <v>0.84913793103448276</v>
      </c>
      <c r="M3593" s="2" t="s">
        <v>65</v>
      </c>
      <c r="N3593" s="2" t="s">
        <v>7742</v>
      </c>
      <c r="O3593" s="2" t="s">
        <v>7743</v>
      </c>
      <c r="P3593" s="2">
        <v>0.8</v>
      </c>
    </row>
    <row r="3594" spans="1:16" ht="15.75" customHeight="1" x14ac:dyDescent="0.25">
      <c r="A3594" s="2" t="s">
        <v>147</v>
      </c>
      <c r="B3594" s="2" t="s">
        <v>88</v>
      </c>
      <c r="C3594" s="2" t="s">
        <v>90</v>
      </c>
      <c r="D3594" s="2" t="s">
        <v>364</v>
      </c>
      <c r="E3594" s="2" t="s">
        <v>700</v>
      </c>
      <c r="F3594" s="2" t="s">
        <v>47</v>
      </c>
      <c r="G3594" s="2" t="s">
        <v>761</v>
      </c>
      <c r="H3594" s="2" t="s">
        <v>366</v>
      </c>
      <c r="I3594" s="2">
        <v>54</v>
      </c>
      <c r="J3594" s="2">
        <v>0.84164859002169201</v>
      </c>
      <c r="M3594" s="2" t="s">
        <v>65</v>
      </c>
      <c r="N3594" s="2" t="s">
        <v>7744</v>
      </c>
      <c r="O3594" s="2" t="s">
        <v>7745</v>
      </c>
      <c r="P3594" s="2">
        <v>0.8</v>
      </c>
    </row>
    <row r="3595" spans="1:16" ht="15.75" customHeight="1" x14ac:dyDescent="0.25">
      <c r="A3595" s="2" t="s">
        <v>147</v>
      </c>
      <c r="B3595" s="2" t="s">
        <v>88</v>
      </c>
      <c r="C3595" s="2" t="s">
        <v>90</v>
      </c>
      <c r="D3595" s="2" t="s">
        <v>364</v>
      </c>
      <c r="E3595" s="2" t="s">
        <v>700</v>
      </c>
      <c r="F3595" s="2" t="s">
        <v>47</v>
      </c>
      <c r="G3595" s="2" t="s">
        <v>766</v>
      </c>
      <c r="H3595" s="2" t="s">
        <v>366</v>
      </c>
      <c r="I3595" s="2">
        <v>55</v>
      </c>
      <c r="J3595" s="2">
        <v>0.84347826086956523</v>
      </c>
      <c r="M3595" s="2" t="s">
        <v>65</v>
      </c>
      <c r="N3595" s="2" t="s">
        <v>7746</v>
      </c>
      <c r="O3595" s="2" t="s">
        <v>7747</v>
      </c>
      <c r="P3595" s="2">
        <v>0.8</v>
      </c>
    </row>
    <row r="3596" spans="1:16" ht="15.75" customHeight="1" x14ac:dyDescent="0.25">
      <c r="A3596" s="2" t="s">
        <v>147</v>
      </c>
      <c r="B3596" s="2" t="s">
        <v>88</v>
      </c>
      <c r="C3596" s="2" t="s">
        <v>90</v>
      </c>
      <c r="D3596" s="2" t="s">
        <v>364</v>
      </c>
      <c r="E3596" s="2" t="s">
        <v>700</v>
      </c>
      <c r="F3596" s="2" t="s">
        <v>47</v>
      </c>
      <c r="G3596" s="2" t="s">
        <v>771</v>
      </c>
      <c r="H3596" s="2" t="s">
        <v>366</v>
      </c>
      <c r="I3596" s="2">
        <v>56</v>
      </c>
      <c r="J3596" s="2">
        <v>0.84301075268817205</v>
      </c>
      <c r="M3596" s="2" t="s">
        <v>65</v>
      </c>
      <c r="N3596" s="2" t="s">
        <v>7748</v>
      </c>
      <c r="O3596" s="2" t="s">
        <v>7749</v>
      </c>
      <c r="P3596" s="2">
        <v>0.8</v>
      </c>
    </row>
    <row r="3597" spans="1:16" ht="15.75" customHeight="1" x14ac:dyDescent="0.25">
      <c r="A3597" s="2" t="s">
        <v>147</v>
      </c>
      <c r="B3597" s="2" t="s">
        <v>88</v>
      </c>
      <c r="C3597" s="2" t="s">
        <v>90</v>
      </c>
      <c r="D3597" s="2" t="s">
        <v>364</v>
      </c>
      <c r="E3597" s="2" t="s">
        <v>700</v>
      </c>
      <c r="F3597" s="2" t="s">
        <v>47</v>
      </c>
      <c r="G3597" s="2" t="s">
        <v>776</v>
      </c>
      <c r="H3597" s="2" t="s">
        <v>366</v>
      </c>
      <c r="I3597" s="2">
        <v>57</v>
      </c>
      <c r="J3597" s="2">
        <v>0.85714285714285721</v>
      </c>
      <c r="M3597" s="2" t="s">
        <v>65</v>
      </c>
      <c r="N3597" s="2" t="s">
        <v>7750</v>
      </c>
      <c r="O3597" s="2" t="s">
        <v>7751</v>
      </c>
      <c r="P3597" s="2">
        <v>0.8</v>
      </c>
    </row>
    <row r="3598" spans="1:16" ht="15.75" customHeight="1" x14ac:dyDescent="0.25">
      <c r="A3598" s="2" t="s">
        <v>147</v>
      </c>
      <c r="B3598" s="2" t="s">
        <v>88</v>
      </c>
      <c r="C3598" s="2" t="s">
        <v>90</v>
      </c>
      <c r="D3598" s="2" t="s">
        <v>364</v>
      </c>
      <c r="E3598" s="2" t="s">
        <v>700</v>
      </c>
      <c r="F3598" s="2" t="s">
        <v>47</v>
      </c>
      <c r="G3598" s="2" t="s">
        <v>781</v>
      </c>
      <c r="H3598" s="2" t="s">
        <v>366</v>
      </c>
      <c r="I3598" s="2">
        <v>58</v>
      </c>
      <c r="J3598" s="2">
        <v>0.86521739130434783</v>
      </c>
      <c r="M3598" s="2" t="s">
        <v>65</v>
      </c>
      <c r="N3598" s="2" t="s">
        <v>7752</v>
      </c>
      <c r="O3598" s="2" t="s">
        <v>7753</v>
      </c>
      <c r="P3598" s="2">
        <v>0</v>
      </c>
    </row>
    <row r="3599" spans="1:16" ht="15.75" customHeight="1" x14ac:dyDescent="0.25">
      <c r="A3599" s="2" t="s">
        <v>147</v>
      </c>
      <c r="B3599" s="2" t="s">
        <v>88</v>
      </c>
      <c r="C3599" s="2" t="s">
        <v>90</v>
      </c>
      <c r="D3599" s="2" t="s">
        <v>364</v>
      </c>
      <c r="E3599" s="2" t="s">
        <v>700</v>
      </c>
      <c r="F3599" s="2" t="s">
        <v>47</v>
      </c>
      <c r="G3599" s="2" t="s">
        <v>786</v>
      </c>
      <c r="H3599" s="2" t="s">
        <v>366</v>
      </c>
      <c r="I3599" s="2">
        <v>59</v>
      </c>
      <c r="J3599" s="2">
        <v>0.86842105263157887</v>
      </c>
      <c r="M3599" s="2" t="s">
        <v>65</v>
      </c>
      <c r="N3599" s="2" t="s">
        <v>7754</v>
      </c>
      <c r="O3599" s="2" t="s">
        <v>7755</v>
      </c>
      <c r="P3599" s="2">
        <v>0</v>
      </c>
    </row>
    <row r="3600" spans="1:16" ht="15.75" customHeight="1" x14ac:dyDescent="0.25">
      <c r="A3600" s="2" t="s">
        <v>147</v>
      </c>
      <c r="B3600" s="2" t="s">
        <v>88</v>
      </c>
      <c r="C3600" s="2" t="s">
        <v>90</v>
      </c>
      <c r="D3600" s="2" t="s">
        <v>364</v>
      </c>
      <c r="E3600" s="2" t="s">
        <v>700</v>
      </c>
      <c r="F3600" s="2" t="s">
        <v>47</v>
      </c>
      <c r="G3600" s="2" t="s">
        <v>791</v>
      </c>
      <c r="H3600" s="2" t="s">
        <v>366</v>
      </c>
      <c r="I3600" s="2">
        <v>60</v>
      </c>
      <c r="J3600" s="2">
        <v>0.86580086580086579</v>
      </c>
      <c r="M3600" s="2" t="s">
        <v>65</v>
      </c>
      <c r="N3600" s="2" t="s">
        <v>7756</v>
      </c>
      <c r="O3600" s="2" t="s">
        <v>7757</v>
      </c>
      <c r="P3600" s="2">
        <v>0</v>
      </c>
    </row>
    <row r="3601" spans="1:16" ht="15.75" customHeight="1" x14ac:dyDescent="0.25">
      <c r="A3601" s="2" t="s">
        <v>147</v>
      </c>
      <c r="B3601" s="2" t="s">
        <v>88</v>
      </c>
      <c r="C3601" s="2" t="s">
        <v>90</v>
      </c>
      <c r="D3601" s="2" t="s">
        <v>364</v>
      </c>
      <c r="E3601" s="2" t="s">
        <v>700</v>
      </c>
      <c r="F3601" s="2" t="s">
        <v>47</v>
      </c>
      <c r="G3601" s="2" t="s">
        <v>796</v>
      </c>
      <c r="H3601" s="2" t="s">
        <v>366</v>
      </c>
      <c r="I3601" s="2">
        <v>61</v>
      </c>
      <c r="J3601" s="2">
        <v>0.86710239651416121</v>
      </c>
      <c r="M3601" s="2" t="s">
        <v>65</v>
      </c>
      <c r="N3601" s="2" t="s">
        <v>7758</v>
      </c>
      <c r="O3601" s="2" t="s">
        <v>7759</v>
      </c>
      <c r="P3601" s="2">
        <v>0</v>
      </c>
    </row>
    <row r="3602" spans="1:16" ht="15.75" customHeight="1" x14ac:dyDescent="0.25">
      <c r="A3602" s="2" t="s">
        <v>147</v>
      </c>
      <c r="B3602" s="2" t="s">
        <v>94</v>
      </c>
      <c r="C3602" s="2" t="s">
        <v>96</v>
      </c>
      <c r="D3602" s="2" t="s">
        <v>55</v>
      </c>
      <c r="E3602" s="2" t="s">
        <v>57</v>
      </c>
      <c r="F3602" s="2" t="s">
        <v>32</v>
      </c>
      <c r="G3602" s="2" t="s">
        <v>59</v>
      </c>
      <c r="H3602" s="2" t="s">
        <v>61</v>
      </c>
      <c r="I3602" s="2">
        <v>42</v>
      </c>
      <c r="J3602" s="2">
        <v>0.77618069815195068</v>
      </c>
      <c r="K3602" s="2">
        <v>0.73828125</v>
      </c>
      <c r="L3602" s="2">
        <v>0.81818181818181823</v>
      </c>
      <c r="M3602" s="2" t="s">
        <v>74</v>
      </c>
      <c r="N3602" s="2" t="s">
        <v>7760</v>
      </c>
      <c r="O3602" s="2" t="s">
        <v>7761</v>
      </c>
      <c r="P3602" s="2">
        <v>7.7</v>
      </c>
    </row>
    <row r="3603" spans="1:16" ht="15.75" customHeight="1" x14ac:dyDescent="0.25">
      <c r="A3603" s="2" t="s">
        <v>147</v>
      </c>
      <c r="B3603" s="2" t="s">
        <v>94</v>
      </c>
      <c r="C3603" s="2" t="s">
        <v>96</v>
      </c>
      <c r="D3603" s="2" t="s">
        <v>55</v>
      </c>
      <c r="E3603" s="2" t="s">
        <v>57</v>
      </c>
      <c r="F3603" s="2" t="s">
        <v>32</v>
      </c>
      <c r="G3603" s="2" t="s">
        <v>71</v>
      </c>
      <c r="H3603" s="2" t="s">
        <v>61</v>
      </c>
      <c r="I3603" s="2">
        <v>43</v>
      </c>
      <c r="J3603" s="2">
        <v>0.76891615541922287</v>
      </c>
      <c r="K3603" s="2">
        <v>0.72868217054263562</v>
      </c>
      <c r="L3603" s="2">
        <v>0.81385281385281383</v>
      </c>
      <c r="M3603" s="2" t="s">
        <v>74</v>
      </c>
      <c r="N3603" s="2" t="s">
        <v>7762</v>
      </c>
      <c r="O3603" s="2" t="s">
        <v>7763</v>
      </c>
      <c r="P3603" s="2">
        <v>3.6</v>
      </c>
    </row>
    <row r="3604" spans="1:16" ht="15.75" customHeight="1" x14ac:dyDescent="0.25">
      <c r="A3604" s="2" t="s">
        <v>147</v>
      </c>
      <c r="B3604" s="2" t="s">
        <v>94</v>
      </c>
      <c r="C3604" s="2" t="s">
        <v>96</v>
      </c>
      <c r="D3604" s="2" t="s">
        <v>55</v>
      </c>
      <c r="E3604" s="2" t="s">
        <v>57</v>
      </c>
      <c r="F3604" s="2" t="s">
        <v>32</v>
      </c>
      <c r="G3604" s="2" t="s">
        <v>79</v>
      </c>
      <c r="H3604" s="2" t="s">
        <v>61</v>
      </c>
      <c r="I3604" s="2">
        <v>44</v>
      </c>
      <c r="J3604" s="2">
        <v>0.77207392197125257</v>
      </c>
      <c r="K3604" s="2">
        <v>0.734375</v>
      </c>
      <c r="L3604" s="2">
        <v>0.81385281385281383</v>
      </c>
      <c r="M3604" s="2" t="s">
        <v>74</v>
      </c>
      <c r="N3604" s="2" t="s">
        <v>7764</v>
      </c>
      <c r="O3604" s="2" t="s">
        <v>7765</v>
      </c>
      <c r="P3604" s="2">
        <v>3.2</v>
      </c>
    </row>
    <row r="3605" spans="1:16" ht="15.75" customHeight="1" x14ac:dyDescent="0.25">
      <c r="A3605" s="2" t="s">
        <v>147</v>
      </c>
      <c r="B3605" s="2" t="s">
        <v>94</v>
      </c>
      <c r="C3605" s="2" t="s">
        <v>96</v>
      </c>
      <c r="D3605" s="2" t="s">
        <v>55</v>
      </c>
      <c r="E3605" s="2" t="s">
        <v>57</v>
      </c>
      <c r="F3605" s="2" t="s">
        <v>32</v>
      </c>
      <c r="G3605" s="2" t="s">
        <v>86</v>
      </c>
      <c r="H3605" s="2" t="s">
        <v>61</v>
      </c>
      <c r="I3605" s="2">
        <v>45</v>
      </c>
      <c r="J3605" s="2">
        <v>0.77868852459016402</v>
      </c>
      <c r="K3605" s="2">
        <v>0.73929961089494167</v>
      </c>
      <c r="L3605" s="2">
        <v>0.82251082251082253</v>
      </c>
      <c r="M3605" s="2" t="s">
        <v>74</v>
      </c>
      <c r="N3605" s="2" t="s">
        <v>7766</v>
      </c>
      <c r="O3605" s="2" t="s">
        <v>7767</v>
      </c>
      <c r="P3605" s="2">
        <v>3.7</v>
      </c>
    </row>
    <row r="3606" spans="1:16" ht="15.75" customHeight="1" x14ac:dyDescent="0.25">
      <c r="A3606" s="2" t="s">
        <v>147</v>
      </c>
      <c r="B3606" s="2" t="s">
        <v>94</v>
      </c>
      <c r="C3606" s="2" t="s">
        <v>96</v>
      </c>
      <c r="D3606" s="2" t="s">
        <v>55</v>
      </c>
      <c r="E3606" s="2" t="s">
        <v>57</v>
      </c>
      <c r="F3606" s="2" t="s">
        <v>32</v>
      </c>
      <c r="G3606" s="2" t="s">
        <v>93</v>
      </c>
      <c r="H3606" s="2" t="s">
        <v>61</v>
      </c>
      <c r="I3606" s="2">
        <v>46</v>
      </c>
      <c r="J3606" s="2">
        <v>0.78600823045267476</v>
      </c>
      <c r="K3606" s="2">
        <v>0.74901960784313726</v>
      </c>
      <c r="L3606" s="2">
        <v>0.82683982683982682</v>
      </c>
      <c r="M3606" s="2" t="s">
        <v>74</v>
      </c>
      <c r="N3606" s="2" t="s">
        <v>7768</v>
      </c>
      <c r="O3606" s="2" t="s">
        <v>7769</v>
      </c>
      <c r="P3606" s="2">
        <v>3.2</v>
      </c>
    </row>
    <row r="3607" spans="1:16" ht="15.75" customHeight="1" x14ac:dyDescent="0.25">
      <c r="A3607" s="2" t="s">
        <v>147</v>
      </c>
      <c r="B3607" s="2" t="s">
        <v>94</v>
      </c>
      <c r="C3607" s="2" t="s">
        <v>96</v>
      </c>
      <c r="D3607" s="2" t="s">
        <v>55</v>
      </c>
      <c r="E3607" s="2" t="s">
        <v>57</v>
      </c>
      <c r="F3607" s="2" t="s">
        <v>32</v>
      </c>
      <c r="G3607" s="2" t="s">
        <v>100</v>
      </c>
      <c r="H3607" s="2" t="s">
        <v>61</v>
      </c>
      <c r="I3607" s="2">
        <v>47</v>
      </c>
      <c r="J3607" s="2">
        <v>0.77207392197125257</v>
      </c>
      <c r="K3607" s="2">
        <v>0.734375</v>
      </c>
      <c r="L3607" s="2">
        <v>0.81385281385281383</v>
      </c>
      <c r="M3607" s="2" t="s">
        <v>74</v>
      </c>
      <c r="N3607" s="2" t="s">
        <v>7770</v>
      </c>
      <c r="O3607" s="2" t="s">
        <v>7771</v>
      </c>
      <c r="P3607" s="2">
        <v>3.2</v>
      </c>
    </row>
    <row r="3608" spans="1:16" ht="15.75" customHeight="1" x14ac:dyDescent="0.25">
      <c r="A3608" s="2" t="s">
        <v>147</v>
      </c>
      <c r="B3608" s="2" t="s">
        <v>94</v>
      </c>
      <c r="C3608" s="2" t="s">
        <v>96</v>
      </c>
      <c r="D3608" s="2" t="s">
        <v>55</v>
      </c>
      <c r="E3608" s="2" t="s">
        <v>57</v>
      </c>
      <c r="F3608" s="2" t="s">
        <v>32</v>
      </c>
      <c r="G3608" s="2" t="s">
        <v>108</v>
      </c>
      <c r="H3608" s="2" t="s">
        <v>61</v>
      </c>
      <c r="I3608" s="2">
        <v>48</v>
      </c>
      <c r="J3608" s="2">
        <v>0.77142857142857146</v>
      </c>
      <c r="K3608" s="2">
        <v>0.72972972972972971</v>
      </c>
      <c r="L3608" s="2">
        <v>0.81818181818181823</v>
      </c>
      <c r="M3608" s="2" t="s">
        <v>74</v>
      </c>
      <c r="N3608" s="2" t="s">
        <v>7772</v>
      </c>
      <c r="O3608" s="2" t="s">
        <v>7773</v>
      </c>
      <c r="P3608" s="2">
        <v>3.6</v>
      </c>
    </row>
    <row r="3609" spans="1:16" ht="15.75" customHeight="1" x14ac:dyDescent="0.25">
      <c r="A3609" s="2" t="s">
        <v>147</v>
      </c>
      <c r="B3609" s="2" t="s">
        <v>94</v>
      </c>
      <c r="C3609" s="2" t="s">
        <v>96</v>
      </c>
      <c r="D3609" s="2" t="s">
        <v>55</v>
      </c>
      <c r="E3609" s="2" t="s">
        <v>57</v>
      </c>
      <c r="F3609" s="2" t="s">
        <v>32</v>
      </c>
      <c r="G3609" s="2" t="s">
        <v>113</v>
      </c>
      <c r="H3609" s="2" t="s">
        <v>61</v>
      </c>
      <c r="I3609" s="2">
        <v>49</v>
      </c>
      <c r="J3609" s="2">
        <v>0.77459016393442626</v>
      </c>
      <c r="K3609" s="2">
        <v>0.7354085603112841</v>
      </c>
      <c r="L3609" s="2">
        <v>0.81818181818181823</v>
      </c>
      <c r="M3609" s="2" t="s">
        <v>74</v>
      </c>
      <c r="N3609" s="2" t="s">
        <v>7774</v>
      </c>
      <c r="O3609" s="2" t="s">
        <v>7775</v>
      </c>
      <c r="P3609" s="2">
        <v>3.3</v>
      </c>
    </row>
    <row r="3610" spans="1:16" ht="15.75" customHeight="1" x14ac:dyDescent="0.25">
      <c r="A3610" s="2" t="s">
        <v>147</v>
      </c>
      <c r="B3610" s="2" t="s">
        <v>94</v>
      </c>
      <c r="C3610" s="2" t="s">
        <v>96</v>
      </c>
      <c r="D3610" s="2" t="s">
        <v>55</v>
      </c>
      <c r="E3610" s="2" t="s">
        <v>57</v>
      </c>
      <c r="F3610" s="2" t="s">
        <v>32</v>
      </c>
      <c r="G3610" s="2" t="s">
        <v>118</v>
      </c>
      <c r="H3610" s="2" t="s">
        <v>61</v>
      </c>
      <c r="I3610" s="2">
        <v>50</v>
      </c>
      <c r="J3610" s="2">
        <v>0.78207739307535651</v>
      </c>
      <c r="K3610" s="2">
        <v>0.7384615384615385</v>
      </c>
      <c r="L3610" s="2">
        <v>0.83116883116883122</v>
      </c>
      <c r="M3610" s="2" t="s">
        <v>74</v>
      </c>
      <c r="N3610" s="2" t="s">
        <v>7776</v>
      </c>
      <c r="O3610" s="2" t="s">
        <v>7777</v>
      </c>
      <c r="P3610" s="2">
        <v>3.6</v>
      </c>
    </row>
    <row r="3611" spans="1:16" ht="15.75" customHeight="1" x14ac:dyDescent="0.25">
      <c r="A3611" s="2" t="s">
        <v>147</v>
      </c>
      <c r="B3611" s="2" t="s">
        <v>94</v>
      </c>
      <c r="C3611" s="2" t="s">
        <v>96</v>
      </c>
      <c r="D3611" s="2" t="s">
        <v>55</v>
      </c>
      <c r="E3611" s="2" t="s">
        <v>57</v>
      </c>
      <c r="F3611" s="2" t="s">
        <v>32</v>
      </c>
      <c r="G3611" s="2" t="s">
        <v>123</v>
      </c>
      <c r="H3611" s="2" t="s">
        <v>61</v>
      </c>
      <c r="I3611" s="2">
        <v>51</v>
      </c>
      <c r="J3611" s="2">
        <v>0.780287474332649</v>
      </c>
      <c r="K3611" s="2">
        <v>0.7421875</v>
      </c>
      <c r="L3611" s="2">
        <v>0.82251082251082253</v>
      </c>
      <c r="M3611" s="2" t="s">
        <v>74</v>
      </c>
      <c r="N3611" s="2" t="s">
        <v>7778</v>
      </c>
      <c r="O3611" s="2" t="s">
        <v>7779</v>
      </c>
      <c r="P3611" s="2">
        <v>3.7</v>
      </c>
    </row>
    <row r="3612" spans="1:16" ht="15.75" customHeight="1" x14ac:dyDescent="0.25">
      <c r="A3612" s="2" t="s">
        <v>147</v>
      </c>
      <c r="B3612" s="2" t="s">
        <v>94</v>
      </c>
      <c r="C3612" s="2" t="s">
        <v>96</v>
      </c>
      <c r="D3612" s="2" t="s">
        <v>55</v>
      </c>
      <c r="E3612" s="2" t="s">
        <v>57</v>
      </c>
      <c r="F3612" s="2" t="s">
        <v>32</v>
      </c>
      <c r="G3612" s="2" t="s">
        <v>128</v>
      </c>
      <c r="H3612" s="2" t="s">
        <v>61</v>
      </c>
      <c r="I3612" s="2">
        <v>52</v>
      </c>
      <c r="J3612" s="2">
        <v>0.79591836734693877</v>
      </c>
      <c r="K3612" s="2">
        <v>0.75289575289575295</v>
      </c>
      <c r="L3612" s="2">
        <v>0.8441558441558441</v>
      </c>
      <c r="M3612" s="2" t="s">
        <v>74</v>
      </c>
      <c r="N3612" s="2" t="s">
        <v>7780</v>
      </c>
      <c r="O3612" s="2" t="s">
        <v>7781</v>
      </c>
      <c r="P3612" s="2">
        <v>3.2</v>
      </c>
    </row>
    <row r="3613" spans="1:16" ht="15.75" customHeight="1" x14ac:dyDescent="0.25">
      <c r="A3613" s="2" t="s">
        <v>147</v>
      </c>
      <c r="B3613" s="2" t="s">
        <v>94</v>
      </c>
      <c r="C3613" s="2" t="s">
        <v>96</v>
      </c>
      <c r="D3613" s="2" t="s">
        <v>55</v>
      </c>
      <c r="E3613" s="2" t="s">
        <v>57</v>
      </c>
      <c r="F3613" s="2" t="s">
        <v>32</v>
      </c>
      <c r="G3613" s="2" t="s">
        <v>133</v>
      </c>
      <c r="H3613" s="2" t="s">
        <v>61</v>
      </c>
      <c r="I3613" s="2">
        <v>53</v>
      </c>
      <c r="J3613" s="2">
        <v>0.78207739307535651</v>
      </c>
      <c r="K3613" s="2">
        <v>0.7384615384615385</v>
      </c>
      <c r="L3613" s="2">
        <v>0.83116883116883122</v>
      </c>
      <c r="M3613" s="2" t="s">
        <v>74</v>
      </c>
      <c r="N3613" s="2" t="s">
        <v>7782</v>
      </c>
      <c r="O3613" s="2" t="s">
        <v>7783</v>
      </c>
      <c r="P3613" s="2">
        <v>3.9</v>
      </c>
    </row>
    <row r="3614" spans="1:16" ht="15.75" customHeight="1" x14ac:dyDescent="0.25">
      <c r="A3614" s="2" t="s">
        <v>147</v>
      </c>
      <c r="B3614" s="2" t="s">
        <v>94</v>
      </c>
      <c r="C3614" s="2" t="s">
        <v>96</v>
      </c>
      <c r="D3614" s="2" t="s">
        <v>55</v>
      </c>
      <c r="E3614" s="2" t="s">
        <v>57</v>
      </c>
      <c r="F3614" s="2" t="s">
        <v>32</v>
      </c>
      <c r="G3614" s="2" t="s">
        <v>138</v>
      </c>
      <c r="H3614" s="2" t="s">
        <v>61</v>
      </c>
      <c r="I3614" s="2">
        <v>54</v>
      </c>
      <c r="J3614" s="2">
        <v>0.77618069815195068</v>
      </c>
      <c r="K3614" s="2">
        <v>0.73828125</v>
      </c>
      <c r="L3614" s="2">
        <v>0.81818181818181823</v>
      </c>
      <c r="M3614" s="2" t="s">
        <v>74</v>
      </c>
      <c r="N3614" s="2" t="s">
        <v>7784</v>
      </c>
      <c r="O3614" s="2" t="s">
        <v>7785</v>
      </c>
      <c r="P3614" s="2">
        <v>3.3</v>
      </c>
    </row>
    <row r="3615" spans="1:16" ht="15.75" customHeight="1" x14ac:dyDescent="0.25">
      <c r="A3615" s="2" t="s">
        <v>147</v>
      </c>
      <c r="B3615" s="2" t="s">
        <v>94</v>
      </c>
      <c r="C3615" s="2" t="s">
        <v>96</v>
      </c>
      <c r="D3615" s="2" t="s">
        <v>55</v>
      </c>
      <c r="E3615" s="2" t="s">
        <v>57</v>
      </c>
      <c r="F3615" s="2" t="s">
        <v>32</v>
      </c>
      <c r="G3615" s="2" t="s">
        <v>143</v>
      </c>
      <c r="H3615" s="2" t="s">
        <v>61</v>
      </c>
      <c r="I3615" s="2">
        <v>55</v>
      </c>
      <c r="J3615" s="2">
        <v>0.77777777777777768</v>
      </c>
      <c r="K3615" s="2">
        <v>0.74117647058823533</v>
      </c>
      <c r="L3615" s="2">
        <v>0.81818181818181823</v>
      </c>
      <c r="M3615" s="2" t="s">
        <v>74</v>
      </c>
      <c r="N3615" s="2" t="s">
        <v>7786</v>
      </c>
      <c r="O3615" s="2" t="s">
        <v>7787</v>
      </c>
      <c r="P3615" s="2">
        <v>3.3</v>
      </c>
    </row>
    <row r="3616" spans="1:16" ht="15.75" customHeight="1" x14ac:dyDescent="0.25">
      <c r="A3616" s="2" t="s">
        <v>147</v>
      </c>
      <c r="B3616" s="2" t="s">
        <v>94</v>
      </c>
      <c r="C3616" s="2" t="s">
        <v>96</v>
      </c>
      <c r="D3616" s="2" t="s">
        <v>55</v>
      </c>
      <c r="E3616" s="2" t="s">
        <v>57</v>
      </c>
      <c r="F3616" s="2" t="s">
        <v>32</v>
      </c>
      <c r="G3616" s="2" t="s">
        <v>149</v>
      </c>
      <c r="H3616" s="2" t="s">
        <v>61</v>
      </c>
      <c r="I3616" s="2">
        <v>56</v>
      </c>
      <c r="J3616" s="2">
        <v>0.77777777777777768</v>
      </c>
      <c r="K3616" s="2">
        <v>0.74117647058823533</v>
      </c>
      <c r="L3616" s="2">
        <v>0.81818181818181823</v>
      </c>
      <c r="M3616" s="2" t="s">
        <v>74</v>
      </c>
      <c r="N3616" s="2" t="s">
        <v>7788</v>
      </c>
      <c r="O3616" s="2" t="s">
        <v>7789</v>
      </c>
      <c r="P3616" s="2">
        <v>3.9</v>
      </c>
    </row>
    <row r="3617" spans="1:16" ht="15.75" customHeight="1" x14ac:dyDescent="0.25">
      <c r="A3617" s="2" t="s">
        <v>147</v>
      </c>
      <c r="B3617" s="2" t="s">
        <v>94</v>
      </c>
      <c r="C3617" s="2" t="s">
        <v>96</v>
      </c>
      <c r="D3617" s="2" t="s">
        <v>55</v>
      </c>
      <c r="E3617" s="2" t="s">
        <v>57</v>
      </c>
      <c r="F3617" s="2" t="s">
        <v>32</v>
      </c>
      <c r="G3617" s="2" t="s">
        <v>154</v>
      </c>
      <c r="H3617" s="2" t="s">
        <v>61</v>
      </c>
      <c r="I3617" s="2">
        <v>57</v>
      </c>
      <c r="J3617" s="2">
        <v>0.80165289256198347</v>
      </c>
      <c r="K3617" s="2">
        <v>0.76679841897233203</v>
      </c>
      <c r="L3617" s="2">
        <v>0.83982683982683981</v>
      </c>
      <c r="M3617" s="2" t="s">
        <v>74</v>
      </c>
      <c r="N3617" s="2" t="s">
        <v>7790</v>
      </c>
      <c r="O3617" s="2" t="s">
        <v>7791</v>
      </c>
      <c r="P3617" s="2">
        <v>3.3</v>
      </c>
    </row>
    <row r="3618" spans="1:16" ht="15.75" customHeight="1" x14ac:dyDescent="0.25">
      <c r="A3618" s="2" t="s">
        <v>147</v>
      </c>
      <c r="B3618" s="2" t="s">
        <v>94</v>
      </c>
      <c r="C3618" s="2" t="s">
        <v>96</v>
      </c>
      <c r="D3618" s="2" t="s">
        <v>55</v>
      </c>
      <c r="E3618" s="2" t="s">
        <v>57</v>
      </c>
      <c r="F3618" s="2" t="s">
        <v>32</v>
      </c>
      <c r="G3618" s="2" t="s">
        <v>159</v>
      </c>
      <c r="H3618" s="2" t="s">
        <v>61</v>
      </c>
      <c r="I3618" s="2">
        <v>58</v>
      </c>
      <c r="J3618" s="2">
        <v>0.76267748478701813</v>
      </c>
      <c r="K3618" s="2">
        <v>0.71755725190839692</v>
      </c>
      <c r="L3618" s="2">
        <v>0.81385281385281383</v>
      </c>
      <c r="M3618" s="2" t="s">
        <v>74</v>
      </c>
      <c r="N3618" s="2" t="s">
        <v>7792</v>
      </c>
      <c r="O3618" s="2" t="s">
        <v>7793</v>
      </c>
      <c r="P3618" s="2">
        <v>3.3</v>
      </c>
    </row>
    <row r="3619" spans="1:16" ht="15.75" customHeight="1" x14ac:dyDescent="0.25">
      <c r="A3619" s="2" t="s">
        <v>147</v>
      </c>
      <c r="B3619" s="2" t="s">
        <v>94</v>
      </c>
      <c r="C3619" s="2" t="s">
        <v>96</v>
      </c>
      <c r="D3619" s="2" t="s">
        <v>55</v>
      </c>
      <c r="E3619" s="2" t="s">
        <v>57</v>
      </c>
      <c r="F3619" s="2" t="s">
        <v>32</v>
      </c>
      <c r="G3619" s="2" t="s">
        <v>164</v>
      </c>
      <c r="H3619" s="2" t="s">
        <v>61</v>
      </c>
      <c r="I3619" s="2">
        <v>59</v>
      </c>
      <c r="J3619" s="2">
        <v>0.77551020408163274</v>
      </c>
      <c r="K3619" s="2">
        <v>0.73359073359073357</v>
      </c>
      <c r="L3619" s="2">
        <v>0.82251082251082253</v>
      </c>
      <c r="M3619" s="2" t="s">
        <v>74</v>
      </c>
      <c r="N3619" s="2" t="s">
        <v>7794</v>
      </c>
      <c r="O3619" s="2" t="s">
        <v>7795</v>
      </c>
      <c r="P3619" s="2">
        <v>3.7</v>
      </c>
    </row>
    <row r="3620" spans="1:16" ht="15.75" customHeight="1" x14ac:dyDescent="0.25">
      <c r="A3620" s="2" t="s">
        <v>147</v>
      </c>
      <c r="B3620" s="2" t="s">
        <v>94</v>
      </c>
      <c r="C3620" s="2" t="s">
        <v>96</v>
      </c>
      <c r="D3620" s="2" t="s">
        <v>55</v>
      </c>
      <c r="E3620" s="2" t="s">
        <v>57</v>
      </c>
      <c r="F3620" s="2" t="s">
        <v>32</v>
      </c>
      <c r="G3620" s="2" t="s">
        <v>169</v>
      </c>
      <c r="H3620" s="2" t="s">
        <v>61</v>
      </c>
      <c r="I3620" s="2">
        <v>60</v>
      </c>
      <c r="J3620" s="2">
        <v>0.76482617586912061</v>
      </c>
      <c r="K3620" s="2">
        <v>0.72480620155038755</v>
      </c>
      <c r="L3620" s="2">
        <v>0.80952380952380953</v>
      </c>
      <c r="M3620" s="2" t="s">
        <v>74</v>
      </c>
      <c r="N3620" s="2" t="s">
        <v>7796</v>
      </c>
      <c r="O3620" s="2" t="s">
        <v>7797</v>
      </c>
      <c r="P3620" s="2">
        <v>3.2</v>
      </c>
    </row>
    <row r="3621" spans="1:16" ht="15.75" customHeight="1" x14ac:dyDescent="0.25">
      <c r="A3621" s="2" t="s">
        <v>147</v>
      </c>
      <c r="B3621" s="2" t="s">
        <v>94</v>
      </c>
      <c r="C3621" s="2" t="s">
        <v>96</v>
      </c>
      <c r="D3621" s="2" t="s">
        <v>55</v>
      </c>
      <c r="E3621" s="2" t="s">
        <v>57</v>
      </c>
      <c r="F3621" s="2" t="s">
        <v>32</v>
      </c>
      <c r="G3621" s="2" t="s">
        <v>174</v>
      </c>
      <c r="H3621" s="2" t="s">
        <v>61</v>
      </c>
      <c r="I3621" s="2">
        <v>61</v>
      </c>
      <c r="J3621" s="2">
        <v>0.80327868852459017</v>
      </c>
      <c r="K3621" s="2">
        <v>0.76264591439688711</v>
      </c>
      <c r="L3621" s="2">
        <v>0.84848484848484851</v>
      </c>
      <c r="M3621" s="2" t="s">
        <v>74</v>
      </c>
      <c r="N3621" s="2" t="s">
        <v>7798</v>
      </c>
      <c r="O3621" s="2" t="s">
        <v>7799</v>
      </c>
      <c r="P3621" s="2">
        <v>3.7</v>
      </c>
    </row>
    <row r="3622" spans="1:16" ht="15.75" customHeight="1" x14ac:dyDescent="0.25">
      <c r="A3622" s="2" t="s">
        <v>147</v>
      </c>
      <c r="B3622" s="2" t="s">
        <v>94</v>
      </c>
      <c r="C3622" s="2" t="s">
        <v>96</v>
      </c>
      <c r="D3622" s="2" t="s">
        <v>55</v>
      </c>
      <c r="E3622" s="2" t="s">
        <v>179</v>
      </c>
      <c r="F3622" s="2" t="s">
        <v>12</v>
      </c>
      <c r="G3622" s="2" t="s">
        <v>180</v>
      </c>
      <c r="H3622" s="2" t="s">
        <v>182</v>
      </c>
      <c r="I3622" s="2">
        <v>42</v>
      </c>
      <c r="J3622" s="2">
        <v>0.78904109589041094</v>
      </c>
      <c r="K3622" s="2">
        <v>0.74226804123711343</v>
      </c>
      <c r="L3622" s="2">
        <v>0.84210526315789469</v>
      </c>
      <c r="M3622" s="2" t="s">
        <v>74</v>
      </c>
      <c r="N3622" s="2" t="s">
        <v>7800</v>
      </c>
      <c r="O3622" s="2" t="s">
        <v>7801</v>
      </c>
      <c r="P3622" s="2">
        <v>3.9</v>
      </c>
    </row>
    <row r="3623" spans="1:16" ht="15.75" customHeight="1" x14ac:dyDescent="0.25">
      <c r="A3623" s="2" t="s">
        <v>147</v>
      </c>
      <c r="B3623" s="2" t="s">
        <v>94</v>
      </c>
      <c r="C3623" s="2" t="s">
        <v>96</v>
      </c>
      <c r="D3623" s="2" t="s">
        <v>55</v>
      </c>
      <c r="E3623" s="2" t="s">
        <v>179</v>
      </c>
      <c r="F3623" s="2" t="s">
        <v>12</v>
      </c>
      <c r="G3623" s="2" t="s">
        <v>186</v>
      </c>
      <c r="H3623" s="2" t="s">
        <v>182</v>
      </c>
      <c r="I3623" s="2">
        <v>43</v>
      </c>
      <c r="J3623" s="2">
        <v>0.79670329670329665</v>
      </c>
      <c r="K3623" s="2">
        <v>0.75129533678756477</v>
      </c>
      <c r="L3623" s="2">
        <v>0.84795321637426901</v>
      </c>
      <c r="M3623" s="2" t="s">
        <v>74</v>
      </c>
      <c r="N3623" s="2" t="s">
        <v>7802</v>
      </c>
      <c r="O3623" s="2" t="s">
        <v>7803</v>
      </c>
      <c r="P3623" s="2">
        <v>3.1</v>
      </c>
    </row>
    <row r="3624" spans="1:16" ht="15.75" customHeight="1" x14ac:dyDescent="0.25">
      <c r="A3624" s="2" t="s">
        <v>147</v>
      </c>
      <c r="B3624" s="2" t="s">
        <v>94</v>
      </c>
      <c r="C3624" s="2" t="s">
        <v>96</v>
      </c>
      <c r="D3624" s="2" t="s">
        <v>55</v>
      </c>
      <c r="E3624" s="2" t="s">
        <v>179</v>
      </c>
      <c r="F3624" s="2" t="s">
        <v>12</v>
      </c>
      <c r="G3624" s="2" t="s">
        <v>192</v>
      </c>
      <c r="H3624" s="2" t="s">
        <v>182</v>
      </c>
      <c r="I3624" s="2">
        <v>44</v>
      </c>
      <c r="J3624" s="2">
        <v>0.79889807162534432</v>
      </c>
      <c r="K3624" s="2">
        <v>0.75520833333333337</v>
      </c>
      <c r="L3624" s="2">
        <v>0.84795321637426901</v>
      </c>
      <c r="M3624" s="2" t="s">
        <v>74</v>
      </c>
      <c r="N3624" s="2" t="s">
        <v>7804</v>
      </c>
      <c r="O3624" s="2" t="s">
        <v>7805</v>
      </c>
      <c r="P3624" s="2">
        <v>3.5</v>
      </c>
    </row>
    <row r="3625" spans="1:16" ht="15.75" customHeight="1" x14ac:dyDescent="0.25">
      <c r="A3625" s="2" t="s">
        <v>147</v>
      </c>
      <c r="B3625" s="2" t="s">
        <v>94</v>
      </c>
      <c r="C3625" s="2" t="s">
        <v>96</v>
      </c>
      <c r="D3625" s="2" t="s">
        <v>55</v>
      </c>
      <c r="E3625" s="2" t="s">
        <v>179</v>
      </c>
      <c r="F3625" s="2" t="s">
        <v>12</v>
      </c>
      <c r="G3625" s="2" t="s">
        <v>197</v>
      </c>
      <c r="H3625" s="2" t="s">
        <v>182</v>
      </c>
      <c r="I3625" s="2">
        <v>45</v>
      </c>
      <c r="J3625" s="2">
        <v>0.81894150417827305</v>
      </c>
      <c r="K3625" s="2">
        <v>0.78191489361702127</v>
      </c>
      <c r="L3625" s="2">
        <v>0.85964912280701755</v>
      </c>
      <c r="M3625" s="2" t="s">
        <v>74</v>
      </c>
      <c r="N3625" s="2" t="s">
        <v>7806</v>
      </c>
      <c r="O3625" s="2" t="s">
        <v>7807</v>
      </c>
      <c r="P3625" s="2">
        <v>3.3</v>
      </c>
    </row>
    <row r="3626" spans="1:16" ht="15.75" customHeight="1" x14ac:dyDescent="0.25">
      <c r="A3626" s="2" t="s">
        <v>147</v>
      </c>
      <c r="B3626" s="2" t="s">
        <v>94</v>
      </c>
      <c r="C3626" s="2" t="s">
        <v>96</v>
      </c>
      <c r="D3626" s="2" t="s">
        <v>55</v>
      </c>
      <c r="E3626" s="2" t="s">
        <v>179</v>
      </c>
      <c r="F3626" s="2" t="s">
        <v>12</v>
      </c>
      <c r="G3626" s="2" t="s">
        <v>202</v>
      </c>
      <c r="H3626" s="2" t="s">
        <v>182</v>
      </c>
      <c r="I3626" s="2">
        <v>46</v>
      </c>
      <c r="J3626" s="2">
        <v>0.80662983425414359</v>
      </c>
      <c r="K3626" s="2">
        <v>0.76439790575916233</v>
      </c>
      <c r="L3626" s="2">
        <v>0.85380116959064323</v>
      </c>
      <c r="M3626" s="2" t="s">
        <v>74</v>
      </c>
      <c r="N3626" s="2" t="s">
        <v>7808</v>
      </c>
      <c r="O3626" s="2" t="s">
        <v>7809</v>
      </c>
      <c r="P3626" s="2">
        <v>3.1</v>
      </c>
    </row>
    <row r="3627" spans="1:16" ht="15.75" customHeight="1" x14ac:dyDescent="0.25">
      <c r="A3627" s="2" t="s">
        <v>147</v>
      </c>
      <c r="B3627" s="2" t="s">
        <v>94</v>
      </c>
      <c r="C3627" s="2" t="s">
        <v>96</v>
      </c>
      <c r="D3627" s="2" t="s">
        <v>55</v>
      </c>
      <c r="E3627" s="2" t="s">
        <v>179</v>
      </c>
      <c r="F3627" s="2" t="s">
        <v>12</v>
      </c>
      <c r="G3627" s="2" t="s">
        <v>207</v>
      </c>
      <c r="H3627" s="2" t="s">
        <v>182</v>
      </c>
      <c r="I3627" s="2">
        <v>47</v>
      </c>
      <c r="J3627" s="2">
        <v>0.80327868852459017</v>
      </c>
      <c r="K3627" s="2">
        <v>0.75384615384615383</v>
      </c>
      <c r="L3627" s="2">
        <v>0.85964912280701755</v>
      </c>
      <c r="M3627" s="2" t="s">
        <v>74</v>
      </c>
      <c r="N3627" s="2" t="s">
        <v>7810</v>
      </c>
      <c r="O3627" s="2" t="s">
        <v>7811</v>
      </c>
      <c r="P3627" s="2">
        <v>3.6</v>
      </c>
    </row>
    <row r="3628" spans="1:16" ht="15.75" customHeight="1" x14ac:dyDescent="0.25">
      <c r="A3628" s="2" t="s">
        <v>147</v>
      </c>
      <c r="B3628" s="2" t="s">
        <v>94</v>
      </c>
      <c r="C3628" s="2" t="s">
        <v>96</v>
      </c>
      <c r="D3628" s="2" t="s">
        <v>55</v>
      </c>
      <c r="E3628" s="2" t="s">
        <v>179</v>
      </c>
      <c r="F3628" s="2" t="s">
        <v>12</v>
      </c>
      <c r="G3628" s="2" t="s">
        <v>212</v>
      </c>
      <c r="H3628" s="2" t="s">
        <v>182</v>
      </c>
      <c r="I3628" s="2">
        <v>48</v>
      </c>
      <c r="J3628" s="2">
        <v>0.80327868852459017</v>
      </c>
      <c r="K3628" s="2">
        <v>0.75384615384615383</v>
      </c>
      <c r="L3628" s="2">
        <v>0.85964912280701755</v>
      </c>
      <c r="M3628" s="2" t="s">
        <v>74</v>
      </c>
      <c r="N3628" s="2" t="s">
        <v>7812</v>
      </c>
      <c r="O3628" s="2" t="s">
        <v>7813</v>
      </c>
      <c r="P3628" s="2">
        <v>3.1</v>
      </c>
    </row>
    <row r="3629" spans="1:16" ht="15.75" customHeight="1" x14ac:dyDescent="0.25">
      <c r="A3629" s="2" t="s">
        <v>147</v>
      </c>
      <c r="B3629" s="2" t="s">
        <v>94</v>
      </c>
      <c r="C3629" s="2" t="s">
        <v>96</v>
      </c>
      <c r="D3629" s="2" t="s">
        <v>55</v>
      </c>
      <c r="E3629" s="2" t="s">
        <v>179</v>
      </c>
      <c r="F3629" s="2" t="s">
        <v>12</v>
      </c>
      <c r="G3629" s="2" t="s">
        <v>217</v>
      </c>
      <c r="H3629" s="2" t="s">
        <v>182</v>
      </c>
      <c r="I3629" s="2">
        <v>49</v>
      </c>
      <c r="J3629" s="2">
        <v>0.8</v>
      </c>
      <c r="K3629" s="2">
        <v>0.75257731958762886</v>
      </c>
      <c r="L3629" s="2">
        <v>0.85380116959064323</v>
      </c>
      <c r="M3629" s="2" t="s">
        <v>74</v>
      </c>
      <c r="N3629" s="2" t="s">
        <v>7814</v>
      </c>
      <c r="O3629" s="2" t="s">
        <v>7815</v>
      </c>
      <c r="P3629" s="2">
        <v>3.5</v>
      </c>
    </row>
    <row r="3630" spans="1:16" ht="15.75" customHeight="1" x14ac:dyDescent="0.25">
      <c r="A3630" s="2" t="s">
        <v>147</v>
      </c>
      <c r="B3630" s="2" t="s">
        <v>94</v>
      </c>
      <c r="C3630" s="2" t="s">
        <v>96</v>
      </c>
      <c r="D3630" s="2" t="s">
        <v>55</v>
      </c>
      <c r="E3630" s="2" t="s">
        <v>179</v>
      </c>
      <c r="F3630" s="2" t="s">
        <v>12</v>
      </c>
      <c r="G3630" s="2" t="s">
        <v>222</v>
      </c>
      <c r="H3630" s="2" t="s">
        <v>182</v>
      </c>
      <c r="I3630" s="2">
        <v>50</v>
      </c>
      <c r="J3630" s="2">
        <v>0.79564032697547682</v>
      </c>
      <c r="K3630" s="2">
        <v>0.74489795918367352</v>
      </c>
      <c r="L3630" s="2">
        <v>0.85380116959064323</v>
      </c>
      <c r="M3630" s="2" t="s">
        <v>74</v>
      </c>
      <c r="N3630" s="2" t="s">
        <v>7816</v>
      </c>
      <c r="O3630" s="2" t="s">
        <v>7817</v>
      </c>
      <c r="P3630" s="2">
        <v>3.1</v>
      </c>
    </row>
    <row r="3631" spans="1:16" ht="15.75" customHeight="1" x14ac:dyDescent="0.25">
      <c r="A3631" s="2" t="s">
        <v>147</v>
      </c>
      <c r="B3631" s="2" t="s">
        <v>94</v>
      </c>
      <c r="C3631" s="2" t="s">
        <v>96</v>
      </c>
      <c r="D3631" s="2" t="s">
        <v>55</v>
      </c>
      <c r="E3631" s="2" t="s">
        <v>179</v>
      </c>
      <c r="F3631" s="2" t="s">
        <v>12</v>
      </c>
      <c r="G3631" s="2" t="s">
        <v>227</v>
      </c>
      <c r="H3631" s="2" t="s">
        <v>182</v>
      </c>
      <c r="I3631" s="2">
        <v>51</v>
      </c>
      <c r="J3631" s="2">
        <v>0.79889807162534432</v>
      </c>
      <c r="K3631" s="2">
        <v>0.75520833333333337</v>
      </c>
      <c r="L3631" s="2">
        <v>0.84795321637426901</v>
      </c>
      <c r="M3631" s="2" t="s">
        <v>74</v>
      </c>
      <c r="N3631" s="2" t="s">
        <v>7818</v>
      </c>
      <c r="O3631" s="2" t="s">
        <v>7819</v>
      </c>
      <c r="P3631" s="2">
        <v>3</v>
      </c>
    </row>
    <row r="3632" spans="1:16" ht="15.75" customHeight="1" x14ac:dyDescent="0.25">
      <c r="A3632" s="2" t="s">
        <v>147</v>
      </c>
      <c r="B3632" s="2" t="s">
        <v>94</v>
      </c>
      <c r="C3632" s="2" t="s">
        <v>96</v>
      </c>
      <c r="D3632" s="2" t="s">
        <v>55</v>
      </c>
      <c r="E3632" s="2" t="s">
        <v>179</v>
      </c>
      <c r="F3632" s="2" t="s">
        <v>12</v>
      </c>
      <c r="G3632" s="2" t="s">
        <v>232</v>
      </c>
      <c r="H3632" s="2" t="s">
        <v>182</v>
      </c>
      <c r="I3632" s="2">
        <v>52</v>
      </c>
      <c r="J3632" s="2">
        <v>0.79019073569482279</v>
      </c>
      <c r="K3632" s="2">
        <v>0.73979591836734693</v>
      </c>
      <c r="L3632" s="2">
        <v>0.84795321637426901</v>
      </c>
      <c r="M3632" s="2" t="s">
        <v>74</v>
      </c>
      <c r="N3632" s="2" t="s">
        <v>7820</v>
      </c>
      <c r="O3632" s="2" t="s">
        <v>7821</v>
      </c>
      <c r="P3632" s="2">
        <v>3.8</v>
      </c>
    </row>
    <row r="3633" spans="1:16" ht="15.75" customHeight="1" x14ac:dyDescent="0.25">
      <c r="A3633" s="2" t="s">
        <v>147</v>
      </c>
      <c r="B3633" s="2" t="s">
        <v>94</v>
      </c>
      <c r="C3633" s="2" t="s">
        <v>96</v>
      </c>
      <c r="D3633" s="2" t="s">
        <v>55</v>
      </c>
      <c r="E3633" s="2" t="s">
        <v>179</v>
      </c>
      <c r="F3633" s="2" t="s">
        <v>12</v>
      </c>
      <c r="G3633" s="2" t="s">
        <v>237</v>
      </c>
      <c r="H3633" s="2" t="s">
        <v>182</v>
      </c>
      <c r="I3633" s="2">
        <v>53</v>
      </c>
      <c r="J3633" s="2">
        <v>0.81767955801104986</v>
      </c>
      <c r="K3633" s="2">
        <v>0.77486910994764402</v>
      </c>
      <c r="L3633" s="2">
        <v>0.86549707602339176</v>
      </c>
      <c r="M3633" s="2" t="s">
        <v>74</v>
      </c>
      <c r="N3633" s="2" t="s">
        <v>7822</v>
      </c>
      <c r="O3633" s="2" t="s">
        <v>7823</v>
      </c>
      <c r="P3633" s="2">
        <v>3.9</v>
      </c>
    </row>
    <row r="3634" spans="1:16" ht="15.75" customHeight="1" x14ac:dyDescent="0.25">
      <c r="A3634" s="2" t="s">
        <v>147</v>
      </c>
      <c r="B3634" s="2" t="s">
        <v>94</v>
      </c>
      <c r="C3634" s="2" t="s">
        <v>96</v>
      </c>
      <c r="D3634" s="2" t="s">
        <v>55</v>
      </c>
      <c r="E3634" s="2" t="s">
        <v>179</v>
      </c>
      <c r="F3634" s="2" t="s">
        <v>12</v>
      </c>
      <c r="G3634" s="2" t="s">
        <v>242</v>
      </c>
      <c r="H3634" s="2" t="s">
        <v>182</v>
      </c>
      <c r="I3634" s="2">
        <v>54</v>
      </c>
      <c r="J3634" s="2">
        <v>0.8</v>
      </c>
      <c r="K3634" s="2">
        <v>0.75257731958762886</v>
      </c>
      <c r="L3634" s="2">
        <v>0.85380116959064323</v>
      </c>
      <c r="M3634" s="2" t="s">
        <v>74</v>
      </c>
      <c r="N3634" s="2" t="s">
        <v>7824</v>
      </c>
      <c r="O3634" s="2" t="s">
        <v>7825</v>
      </c>
      <c r="P3634" s="2">
        <v>3.1</v>
      </c>
    </row>
    <row r="3635" spans="1:16" ht="15.75" customHeight="1" x14ac:dyDescent="0.25">
      <c r="A3635" s="2" t="s">
        <v>147</v>
      </c>
      <c r="B3635" s="2" t="s">
        <v>94</v>
      </c>
      <c r="C3635" s="2" t="s">
        <v>96</v>
      </c>
      <c r="D3635" s="2" t="s">
        <v>55</v>
      </c>
      <c r="E3635" s="2" t="s">
        <v>179</v>
      </c>
      <c r="F3635" s="2" t="s">
        <v>12</v>
      </c>
      <c r="G3635" s="2" t="s">
        <v>247</v>
      </c>
      <c r="H3635" s="2" t="s">
        <v>182</v>
      </c>
      <c r="I3635" s="2">
        <v>55</v>
      </c>
      <c r="J3635" s="2">
        <v>0.79338842975206614</v>
      </c>
      <c r="K3635" s="2">
        <v>0.75</v>
      </c>
      <c r="L3635" s="2">
        <v>0.84210526315789469</v>
      </c>
      <c r="M3635" s="2" t="s">
        <v>74</v>
      </c>
      <c r="N3635" s="2" t="s">
        <v>7826</v>
      </c>
      <c r="O3635" s="2" t="s">
        <v>7827</v>
      </c>
      <c r="P3635" s="2">
        <v>3.5</v>
      </c>
    </row>
    <row r="3636" spans="1:16" ht="15.75" customHeight="1" x14ac:dyDescent="0.25">
      <c r="A3636" s="2" t="s">
        <v>147</v>
      </c>
      <c r="B3636" s="2" t="s">
        <v>94</v>
      </c>
      <c r="C3636" s="2" t="s">
        <v>96</v>
      </c>
      <c r="D3636" s="2" t="s">
        <v>55</v>
      </c>
      <c r="E3636" s="2" t="s">
        <v>179</v>
      </c>
      <c r="F3636" s="2" t="s">
        <v>12</v>
      </c>
      <c r="G3636" s="2" t="s">
        <v>252</v>
      </c>
      <c r="H3636" s="2" t="s">
        <v>182</v>
      </c>
      <c r="I3636" s="2">
        <v>56</v>
      </c>
      <c r="J3636" s="2">
        <v>0.80219780219780223</v>
      </c>
      <c r="K3636" s="2">
        <v>0.75647668393782386</v>
      </c>
      <c r="L3636" s="2">
        <v>0.85380116959064323</v>
      </c>
      <c r="M3636" s="2" t="s">
        <v>74</v>
      </c>
      <c r="N3636" s="2" t="s">
        <v>7828</v>
      </c>
      <c r="O3636" s="2" t="s">
        <v>7829</v>
      </c>
      <c r="P3636" s="2">
        <v>3.2</v>
      </c>
    </row>
    <row r="3637" spans="1:16" ht="15.75" customHeight="1" x14ac:dyDescent="0.25">
      <c r="A3637" s="2" t="s">
        <v>147</v>
      </c>
      <c r="B3637" s="2" t="s">
        <v>94</v>
      </c>
      <c r="C3637" s="2" t="s">
        <v>96</v>
      </c>
      <c r="D3637" s="2" t="s">
        <v>55</v>
      </c>
      <c r="E3637" s="2" t="s">
        <v>179</v>
      </c>
      <c r="F3637" s="2" t="s">
        <v>12</v>
      </c>
      <c r="G3637" s="2" t="s">
        <v>257</v>
      </c>
      <c r="H3637" s="2" t="s">
        <v>182</v>
      </c>
      <c r="I3637" s="2">
        <v>57</v>
      </c>
      <c r="J3637" s="2">
        <v>0.79564032697547682</v>
      </c>
      <c r="K3637" s="2">
        <v>0.74489795918367352</v>
      </c>
      <c r="L3637" s="2">
        <v>0.85380116959064323</v>
      </c>
      <c r="M3637" s="2" t="s">
        <v>74</v>
      </c>
      <c r="N3637" s="2" t="s">
        <v>7830</v>
      </c>
      <c r="O3637" s="2" t="s">
        <v>7831</v>
      </c>
      <c r="P3637" s="2">
        <v>3</v>
      </c>
    </row>
    <row r="3638" spans="1:16" ht="15.75" customHeight="1" x14ac:dyDescent="0.25">
      <c r="A3638" s="2" t="s">
        <v>147</v>
      </c>
      <c r="B3638" s="2" t="s">
        <v>94</v>
      </c>
      <c r="C3638" s="2" t="s">
        <v>96</v>
      </c>
      <c r="D3638" s="2" t="s">
        <v>55</v>
      </c>
      <c r="E3638" s="2" t="s">
        <v>179</v>
      </c>
      <c r="F3638" s="2" t="s">
        <v>12</v>
      </c>
      <c r="G3638" s="2" t="s">
        <v>262</v>
      </c>
      <c r="H3638" s="2" t="s">
        <v>182</v>
      </c>
      <c r="I3638" s="2">
        <v>58</v>
      </c>
      <c r="J3638" s="2">
        <v>0.80547945205479443</v>
      </c>
      <c r="K3638" s="2">
        <v>0.75773195876288657</v>
      </c>
      <c r="L3638" s="2">
        <v>0.85964912280701755</v>
      </c>
      <c r="M3638" s="2" t="s">
        <v>74</v>
      </c>
      <c r="N3638" s="2" t="s">
        <v>7832</v>
      </c>
      <c r="O3638" s="2" t="s">
        <v>7833</v>
      </c>
      <c r="P3638" s="2">
        <v>3.5</v>
      </c>
    </row>
    <row r="3639" spans="1:16" ht="15.75" customHeight="1" x14ac:dyDescent="0.25">
      <c r="A3639" s="2" t="s">
        <v>147</v>
      </c>
      <c r="B3639" s="2" t="s">
        <v>94</v>
      </c>
      <c r="C3639" s="2" t="s">
        <v>96</v>
      </c>
      <c r="D3639" s="2" t="s">
        <v>55</v>
      </c>
      <c r="E3639" s="2" t="s">
        <v>179</v>
      </c>
      <c r="F3639" s="2" t="s">
        <v>12</v>
      </c>
      <c r="G3639" s="2" t="s">
        <v>267</v>
      </c>
      <c r="H3639" s="2" t="s">
        <v>182</v>
      </c>
      <c r="I3639" s="2">
        <v>59</v>
      </c>
      <c r="J3639" s="2">
        <v>0.79781420765027322</v>
      </c>
      <c r="K3639" s="2">
        <v>0.74871794871794872</v>
      </c>
      <c r="L3639" s="2">
        <v>0.85380116959064323</v>
      </c>
      <c r="M3639" s="2" t="s">
        <v>74</v>
      </c>
      <c r="N3639" s="2" t="s">
        <v>7834</v>
      </c>
      <c r="O3639" s="2" t="s">
        <v>7835</v>
      </c>
      <c r="P3639" s="2">
        <v>3.3</v>
      </c>
    </row>
    <row r="3640" spans="1:16" ht="15.75" customHeight="1" x14ac:dyDescent="0.25">
      <c r="A3640" s="2" t="s">
        <v>147</v>
      </c>
      <c r="B3640" s="2" t="s">
        <v>94</v>
      </c>
      <c r="C3640" s="2" t="s">
        <v>96</v>
      </c>
      <c r="D3640" s="2" t="s">
        <v>55</v>
      </c>
      <c r="E3640" s="2" t="s">
        <v>179</v>
      </c>
      <c r="F3640" s="2" t="s">
        <v>12</v>
      </c>
      <c r="G3640" s="2" t="s">
        <v>272</v>
      </c>
      <c r="H3640" s="2" t="s">
        <v>182</v>
      </c>
      <c r="I3640" s="2">
        <v>60</v>
      </c>
      <c r="J3640" s="2">
        <v>0.8044077134986225</v>
      </c>
      <c r="K3640" s="2">
        <v>0.76041666666666663</v>
      </c>
      <c r="L3640" s="2">
        <v>0.85380116959064323</v>
      </c>
      <c r="M3640" s="2" t="s">
        <v>74</v>
      </c>
      <c r="N3640" s="2" t="s">
        <v>7836</v>
      </c>
      <c r="O3640" s="2" t="s">
        <v>7837</v>
      </c>
      <c r="P3640" s="2">
        <v>3.5</v>
      </c>
    </row>
    <row r="3641" spans="1:16" ht="15.75" customHeight="1" x14ac:dyDescent="0.25">
      <c r="A3641" s="2" t="s">
        <v>147</v>
      </c>
      <c r="B3641" s="2" t="s">
        <v>94</v>
      </c>
      <c r="C3641" s="2" t="s">
        <v>96</v>
      </c>
      <c r="D3641" s="2" t="s">
        <v>55</v>
      </c>
      <c r="E3641" s="2" t="s">
        <v>179</v>
      </c>
      <c r="F3641" s="2" t="s">
        <v>12</v>
      </c>
      <c r="G3641" s="2" t="s">
        <v>277</v>
      </c>
      <c r="H3641" s="2" t="s">
        <v>182</v>
      </c>
      <c r="I3641" s="2">
        <v>61</v>
      </c>
      <c r="J3641" s="2">
        <v>0.80219780219780223</v>
      </c>
      <c r="K3641" s="2">
        <v>0.75647668393782386</v>
      </c>
      <c r="L3641" s="2">
        <v>0.85380116959064323</v>
      </c>
      <c r="M3641" s="2" t="s">
        <v>74</v>
      </c>
      <c r="N3641" s="2" t="s">
        <v>7838</v>
      </c>
      <c r="O3641" s="2" t="s">
        <v>7839</v>
      </c>
      <c r="P3641" s="2">
        <v>3.1</v>
      </c>
    </row>
    <row r="3642" spans="1:16" ht="15.75" customHeight="1" x14ac:dyDescent="0.25">
      <c r="A3642" s="2" t="s">
        <v>147</v>
      </c>
      <c r="B3642" s="2" t="s">
        <v>94</v>
      </c>
      <c r="C3642" s="2" t="s">
        <v>96</v>
      </c>
      <c r="D3642" s="2" t="s">
        <v>55</v>
      </c>
      <c r="E3642" s="2" t="s">
        <v>282</v>
      </c>
      <c r="F3642" s="2" t="s">
        <v>26</v>
      </c>
      <c r="G3642" s="2" t="s">
        <v>283</v>
      </c>
      <c r="H3642" s="2" t="s">
        <v>285</v>
      </c>
      <c r="I3642" s="2">
        <v>42</v>
      </c>
      <c r="J3642" s="2">
        <v>0.824295010845987</v>
      </c>
      <c r="K3642" s="2">
        <v>0.80851063829787229</v>
      </c>
      <c r="L3642" s="2">
        <v>0.84070796460176989</v>
      </c>
      <c r="M3642" s="2" t="s">
        <v>74</v>
      </c>
      <c r="N3642" s="2" t="s">
        <v>7840</v>
      </c>
      <c r="O3642" s="2" t="s">
        <v>7841</v>
      </c>
      <c r="P3642" s="2">
        <v>3.6</v>
      </c>
    </row>
    <row r="3643" spans="1:16" ht="15.75" customHeight="1" x14ac:dyDescent="0.25">
      <c r="A3643" s="2" t="s">
        <v>147</v>
      </c>
      <c r="B3643" s="2" t="s">
        <v>94</v>
      </c>
      <c r="C3643" s="2" t="s">
        <v>96</v>
      </c>
      <c r="D3643" s="2" t="s">
        <v>55</v>
      </c>
      <c r="E3643" s="2" t="s">
        <v>282</v>
      </c>
      <c r="F3643" s="2" t="s">
        <v>26</v>
      </c>
      <c r="G3643" s="2" t="s">
        <v>289</v>
      </c>
      <c r="H3643" s="2" t="s">
        <v>285</v>
      </c>
      <c r="I3643" s="2">
        <v>43</v>
      </c>
      <c r="J3643" s="2">
        <v>0.82352941176470584</v>
      </c>
      <c r="K3643" s="2">
        <v>0.81115879828326176</v>
      </c>
      <c r="L3643" s="2">
        <v>0.83628318584070793</v>
      </c>
      <c r="M3643" s="2" t="s">
        <v>74</v>
      </c>
      <c r="N3643" s="2" t="s">
        <v>7842</v>
      </c>
      <c r="O3643" s="2" t="s">
        <v>7843</v>
      </c>
      <c r="P3643" s="2">
        <v>3.5</v>
      </c>
    </row>
    <row r="3644" spans="1:16" ht="15.75" customHeight="1" x14ac:dyDescent="0.25">
      <c r="A3644" s="2" t="s">
        <v>147</v>
      </c>
      <c r="B3644" s="2" t="s">
        <v>94</v>
      </c>
      <c r="C3644" s="2" t="s">
        <v>96</v>
      </c>
      <c r="D3644" s="2" t="s">
        <v>55</v>
      </c>
      <c r="E3644" s="2" t="s">
        <v>282</v>
      </c>
      <c r="F3644" s="2" t="s">
        <v>26</v>
      </c>
      <c r="G3644" s="2" t="s">
        <v>294</v>
      </c>
      <c r="H3644" s="2" t="s">
        <v>285</v>
      </c>
      <c r="I3644" s="2">
        <v>44</v>
      </c>
      <c r="J3644" s="2">
        <v>0.82863340563991317</v>
      </c>
      <c r="K3644" s="2">
        <v>0.81276595744680846</v>
      </c>
      <c r="L3644" s="2">
        <v>0.84513274336283184</v>
      </c>
      <c r="M3644" s="2" t="s">
        <v>74</v>
      </c>
      <c r="N3644" s="2" t="s">
        <v>7844</v>
      </c>
      <c r="O3644" s="2" t="s">
        <v>7845</v>
      </c>
      <c r="P3644" s="2">
        <v>3.2</v>
      </c>
    </row>
    <row r="3645" spans="1:16" ht="15.75" customHeight="1" x14ac:dyDescent="0.25">
      <c r="A3645" s="2" t="s">
        <v>147</v>
      </c>
      <c r="B3645" s="2" t="s">
        <v>94</v>
      </c>
      <c r="C3645" s="2" t="s">
        <v>96</v>
      </c>
      <c r="D3645" s="2" t="s">
        <v>55</v>
      </c>
      <c r="E3645" s="2" t="s">
        <v>282</v>
      </c>
      <c r="F3645" s="2" t="s">
        <v>26</v>
      </c>
      <c r="G3645" s="2" t="s">
        <v>299</v>
      </c>
      <c r="H3645" s="2" t="s">
        <v>285</v>
      </c>
      <c r="I3645" s="2">
        <v>45</v>
      </c>
      <c r="J3645" s="2">
        <v>0.824295010845987</v>
      </c>
      <c r="K3645" s="2">
        <v>0.80851063829787229</v>
      </c>
      <c r="L3645" s="2">
        <v>0.84070796460176989</v>
      </c>
      <c r="M3645" s="2" t="s">
        <v>74</v>
      </c>
      <c r="N3645" s="2" t="s">
        <v>7846</v>
      </c>
      <c r="O3645" s="2" t="s">
        <v>7847</v>
      </c>
      <c r="P3645" s="2">
        <v>3.2</v>
      </c>
    </row>
    <row r="3646" spans="1:16" ht="15.75" customHeight="1" x14ac:dyDescent="0.25">
      <c r="A3646" s="2" t="s">
        <v>147</v>
      </c>
      <c r="B3646" s="2" t="s">
        <v>94</v>
      </c>
      <c r="C3646" s="2" t="s">
        <v>96</v>
      </c>
      <c r="D3646" s="2" t="s">
        <v>55</v>
      </c>
      <c r="E3646" s="2" t="s">
        <v>282</v>
      </c>
      <c r="F3646" s="2" t="s">
        <v>26</v>
      </c>
      <c r="G3646" s="2" t="s">
        <v>304</v>
      </c>
      <c r="H3646" s="2" t="s">
        <v>285</v>
      </c>
      <c r="I3646" s="2">
        <v>46</v>
      </c>
      <c r="J3646" s="2">
        <v>0.83842794759825334</v>
      </c>
      <c r="K3646" s="2">
        <v>0.82758620689655171</v>
      </c>
      <c r="L3646" s="2">
        <v>0.84955752212389379</v>
      </c>
      <c r="M3646" s="2" t="s">
        <v>74</v>
      </c>
      <c r="N3646" s="2" t="s">
        <v>7848</v>
      </c>
      <c r="O3646" s="2" t="s">
        <v>7849</v>
      </c>
      <c r="P3646" s="2">
        <v>3.6</v>
      </c>
    </row>
    <row r="3647" spans="1:16" ht="15.75" customHeight="1" x14ac:dyDescent="0.25">
      <c r="A3647" s="2" t="s">
        <v>147</v>
      </c>
      <c r="B3647" s="2" t="s">
        <v>94</v>
      </c>
      <c r="C3647" s="2" t="s">
        <v>96</v>
      </c>
      <c r="D3647" s="2" t="s">
        <v>55</v>
      </c>
      <c r="E3647" s="2" t="s">
        <v>282</v>
      </c>
      <c r="F3647" s="2" t="s">
        <v>26</v>
      </c>
      <c r="G3647" s="2" t="s">
        <v>309</v>
      </c>
      <c r="H3647" s="2" t="s">
        <v>285</v>
      </c>
      <c r="I3647" s="2">
        <v>47</v>
      </c>
      <c r="J3647" s="2">
        <v>0.82608695652173914</v>
      </c>
      <c r="K3647" s="2">
        <v>0.81196581196581197</v>
      </c>
      <c r="L3647" s="2">
        <v>0.84070796460176989</v>
      </c>
      <c r="M3647" s="2" t="s">
        <v>74</v>
      </c>
      <c r="N3647" s="2" t="s">
        <v>7850</v>
      </c>
      <c r="O3647" s="2" t="s">
        <v>7851</v>
      </c>
      <c r="P3647" s="2">
        <v>3.3</v>
      </c>
    </row>
    <row r="3648" spans="1:16" ht="15.75" customHeight="1" x14ac:dyDescent="0.25">
      <c r="A3648" s="2" t="s">
        <v>147</v>
      </c>
      <c r="B3648" s="2" t="s">
        <v>94</v>
      </c>
      <c r="C3648" s="2" t="s">
        <v>96</v>
      </c>
      <c r="D3648" s="2" t="s">
        <v>55</v>
      </c>
      <c r="E3648" s="2" t="s">
        <v>282</v>
      </c>
      <c r="F3648" s="2" t="s">
        <v>26</v>
      </c>
      <c r="G3648" s="2" t="s">
        <v>314</v>
      </c>
      <c r="H3648" s="2" t="s">
        <v>285</v>
      </c>
      <c r="I3648" s="2">
        <v>48</v>
      </c>
      <c r="J3648" s="2">
        <v>0.81818181818181812</v>
      </c>
      <c r="K3648" s="2">
        <v>0.80084745762711862</v>
      </c>
      <c r="L3648" s="2">
        <v>0.83628318584070793</v>
      </c>
      <c r="M3648" s="2" t="s">
        <v>74</v>
      </c>
      <c r="N3648" s="2" t="s">
        <v>7852</v>
      </c>
      <c r="O3648" s="2" t="s">
        <v>7853</v>
      </c>
      <c r="P3648" s="2">
        <v>3.1</v>
      </c>
    </row>
    <row r="3649" spans="1:16" ht="15.75" customHeight="1" x14ac:dyDescent="0.25">
      <c r="A3649" s="2" t="s">
        <v>147</v>
      </c>
      <c r="B3649" s="2" t="s">
        <v>94</v>
      </c>
      <c r="C3649" s="2" t="s">
        <v>96</v>
      </c>
      <c r="D3649" s="2" t="s">
        <v>55</v>
      </c>
      <c r="E3649" s="2" t="s">
        <v>282</v>
      </c>
      <c r="F3649" s="2" t="s">
        <v>26</v>
      </c>
      <c r="G3649" s="2" t="s">
        <v>319</v>
      </c>
      <c r="H3649" s="2" t="s">
        <v>285</v>
      </c>
      <c r="I3649" s="2">
        <v>49</v>
      </c>
      <c r="J3649" s="2">
        <v>0.83224400871459692</v>
      </c>
      <c r="K3649" s="2">
        <v>0.81974248927038629</v>
      </c>
      <c r="L3649" s="2">
        <v>0.84513274336283184</v>
      </c>
      <c r="M3649" s="2" t="s">
        <v>74</v>
      </c>
      <c r="N3649" s="2" t="s">
        <v>7854</v>
      </c>
      <c r="O3649" s="2" t="s">
        <v>7855</v>
      </c>
      <c r="P3649" s="2">
        <v>3.5</v>
      </c>
    </row>
    <row r="3650" spans="1:16" ht="15.75" customHeight="1" x14ac:dyDescent="0.25">
      <c r="A3650" s="2" t="s">
        <v>147</v>
      </c>
      <c r="B3650" s="2" t="s">
        <v>94</v>
      </c>
      <c r="C3650" s="2" t="s">
        <v>96</v>
      </c>
      <c r="D3650" s="2" t="s">
        <v>55</v>
      </c>
      <c r="E3650" s="2" t="s">
        <v>282</v>
      </c>
      <c r="F3650" s="2" t="s">
        <v>26</v>
      </c>
      <c r="G3650" s="2" t="s">
        <v>324</v>
      </c>
      <c r="H3650" s="2" t="s">
        <v>285</v>
      </c>
      <c r="I3650" s="2">
        <v>50</v>
      </c>
      <c r="J3650" s="2">
        <v>0.84026258205689275</v>
      </c>
      <c r="K3650" s="2">
        <v>0.83116883116883122</v>
      </c>
      <c r="L3650" s="2">
        <v>0.84955752212389379</v>
      </c>
      <c r="M3650" s="2" t="s">
        <v>74</v>
      </c>
      <c r="N3650" s="2" t="s">
        <v>7856</v>
      </c>
      <c r="O3650" s="2" t="s">
        <v>7857</v>
      </c>
      <c r="P3650" s="2">
        <v>3.2</v>
      </c>
    </row>
    <row r="3651" spans="1:16" ht="15.75" customHeight="1" x14ac:dyDescent="0.25">
      <c r="A3651" s="2" t="s">
        <v>147</v>
      </c>
      <c r="B3651" s="2" t="s">
        <v>94</v>
      </c>
      <c r="C3651" s="2" t="s">
        <v>96</v>
      </c>
      <c r="D3651" s="2" t="s">
        <v>55</v>
      </c>
      <c r="E3651" s="2" t="s">
        <v>282</v>
      </c>
      <c r="F3651" s="2" t="s">
        <v>26</v>
      </c>
      <c r="G3651" s="2" t="s">
        <v>329</v>
      </c>
      <c r="H3651" s="2" t="s">
        <v>285</v>
      </c>
      <c r="I3651" s="2">
        <v>51</v>
      </c>
      <c r="J3651" s="2">
        <v>0.84395604395604384</v>
      </c>
      <c r="K3651" s="2">
        <v>0.83842794759825323</v>
      </c>
      <c r="L3651" s="2">
        <v>0.84955752212389379</v>
      </c>
      <c r="M3651" s="2" t="s">
        <v>74</v>
      </c>
      <c r="N3651" s="2" t="s">
        <v>7858</v>
      </c>
      <c r="O3651" s="2" t="s">
        <v>7859</v>
      </c>
      <c r="P3651" s="2">
        <v>3.5</v>
      </c>
    </row>
    <row r="3652" spans="1:16" ht="15.75" customHeight="1" x14ac:dyDescent="0.25">
      <c r="A3652" s="2" t="s">
        <v>147</v>
      </c>
      <c r="B3652" s="2" t="s">
        <v>94</v>
      </c>
      <c r="C3652" s="2" t="s">
        <v>96</v>
      </c>
      <c r="D3652" s="2" t="s">
        <v>55</v>
      </c>
      <c r="E3652" s="2" t="s">
        <v>282</v>
      </c>
      <c r="F3652" s="2" t="s">
        <v>26</v>
      </c>
      <c r="G3652" s="2" t="s">
        <v>334</v>
      </c>
      <c r="H3652" s="2" t="s">
        <v>285</v>
      </c>
      <c r="I3652" s="2">
        <v>52</v>
      </c>
      <c r="J3652" s="2">
        <v>0.83406113537117899</v>
      </c>
      <c r="K3652" s="2">
        <v>0.82327586206896552</v>
      </c>
      <c r="L3652" s="2">
        <v>0.84513274336283184</v>
      </c>
      <c r="M3652" s="2" t="s">
        <v>74</v>
      </c>
      <c r="N3652" s="2" t="s">
        <v>7860</v>
      </c>
      <c r="O3652" s="2" t="s">
        <v>7861</v>
      </c>
      <c r="P3652" s="2">
        <v>3.2</v>
      </c>
    </row>
    <row r="3653" spans="1:16" ht="15.75" customHeight="1" x14ac:dyDescent="0.25">
      <c r="A3653" s="2" t="s">
        <v>147</v>
      </c>
      <c r="B3653" s="2" t="s">
        <v>94</v>
      </c>
      <c r="C3653" s="2" t="s">
        <v>96</v>
      </c>
      <c r="D3653" s="2" t="s">
        <v>55</v>
      </c>
      <c r="E3653" s="2" t="s">
        <v>282</v>
      </c>
      <c r="F3653" s="2" t="s">
        <v>26</v>
      </c>
      <c r="G3653" s="2" t="s">
        <v>339</v>
      </c>
      <c r="H3653" s="2" t="s">
        <v>285</v>
      </c>
      <c r="I3653" s="2">
        <v>53</v>
      </c>
      <c r="J3653" s="2">
        <v>0.83224400871459692</v>
      </c>
      <c r="K3653" s="2">
        <v>0.81974248927038629</v>
      </c>
      <c r="L3653" s="2">
        <v>0.84513274336283184</v>
      </c>
      <c r="M3653" s="2" t="s">
        <v>74</v>
      </c>
      <c r="N3653" s="2" t="s">
        <v>7862</v>
      </c>
      <c r="O3653" s="2" t="s">
        <v>7863</v>
      </c>
      <c r="P3653" s="2">
        <v>3.3</v>
      </c>
    </row>
    <row r="3654" spans="1:16" ht="15.75" customHeight="1" x14ac:dyDescent="0.25">
      <c r="A3654" s="2" t="s">
        <v>147</v>
      </c>
      <c r="B3654" s="2" t="s">
        <v>94</v>
      </c>
      <c r="C3654" s="2" t="s">
        <v>96</v>
      </c>
      <c r="D3654" s="2" t="s">
        <v>55</v>
      </c>
      <c r="E3654" s="2" t="s">
        <v>282</v>
      </c>
      <c r="F3654" s="2" t="s">
        <v>26</v>
      </c>
      <c r="G3654" s="2" t="s">
        <v>344</v>
      </c>
      <c r="H3654" s="2" t="s">
        <v>285</v>
      </c>
      <c r="I3654" s="2">
        <v>54</v>
      </c>
      <c r="J3654" s="2">
        <v>0.82073434125269973</v>
      </c>
      <c r="K3654" s="2">
        <v>0.80168776371308015</v>
      </c>
      <c r="L3654" s="2">
        <v>0.84070796460176989</v>
      </c>
      <c r="M3654" s="2" t="s">
        <v>74</v>
      </c>
      <c r="N3654" s="2" t="s">
        <v>7864</v>
      </c>
      <c r="O3654" s="2" t="s">
        <v>7865</v>
      </c>
      <c r="P3654" s="2">
        <v>3.5</v>
      </c>
    </row>
    <row r="3655" spans="1:16" ht="15.75" customHeight="1" x14ac:dyDescent="0.25">
      <c r="A3655" s="2" t="s">
        <v>147</v>
      </c>
      <c r="B3655" s="2" t="s">
        <v>94</v>
      </c>
      <c r="C3655" s="2" t="s">
        <v>96</v>
      </c>
      <c r="D3655" s="2" t="s">
        <v>55</v>
      </c>
      <c r="E3655" s="2" t="s">
        <v>282</v>
      </c>
      <c r="F3655" s="2" t="s">
        <v>26</v>
      </c>
      <c r="G3655" s="2" t="s">
        <v>351</v>
      </c>
      <c r="H3655" s="2" t="s">
        <v>285</v>
      </c>
      <c r="I3655" s="2">
        <v>55</v>
      </c>
      <c r="J3655" s="2">
        <v>0.81034482758620685</v>
      </c>
      <c r="K3655" s="2">
        <v>0.78991596638655459</v>
      </c>
      <c r="L3655" s="2">
        <v>0.83185840707964598</v>
      </c>
      <c r="M3655" s="2" t="s">
        <v>74</v>
      </c>
      <c r="N3655" s="2" t="s">
        <v>7866</v>
      </c>
      <c r="O3655" s="2" t="s">
        <v>7867</v>
      </c>
      <c r="P3655" s="2">
        <v>3.3</v>
      </c>
    </row>
    <row r="3656" spans="1:16" ht="15.75" customHeight="1" x14ac:dyDescent="0.25">
      <c r="A3656" s="2" t="s">
        <v>147</v>
      </c>
      <c r="B3656" s="2" t="s">
        <v>94</v>
      </c>
      <c r="C3656" s="2" t="s">
        <v>96</v>
      </c>
      <c r="D3656" s="2" t="s">
        <v>55</v>
      </c>
      <c r="E3656" s="2" t="s">
        <v>282</v>
      </c>
      <c r="F3656" s="2" t="s">
        <v>26</v>
      </c>
      <c r="G3656" s="2" t="s">
        <v>367</v>
      </c>
      <c r="H3656" s="2" t="s">
        <v>285</v>
      </c>
      <c r="I3656" s="2">
        <v>56</v>
      </c>
      <c r="J3656" s="2">
        <v>0.824295010845987</v>
      </c>
      <c r="K3656" s="2">
        <v>0.80851063829787229</v>
      </c>
      <c r="L3656" s="2">
        <v>0.84070796460176989</v>
      </c>
      <c r="M3656" s="2" t="s">
        <v>74</v>
      </c>
      <c r="N3656" s="2" t="s">
        <v>7868</v>
      </c>
      <c r="O3656" s="2" t="s">
        <v>7869</v>
      </c>
      <c r="P3656" s="2">
        <v>3.1</v>
      </c>
    </row>
    <row r="3657" spans="1:16" ht="15.75" customHeight="1" x14ac:dyDescent="0.25">
      <c r="A3657" s="2" t="s">
        <v>147</v>
      </c>
      <c r="B3657" s="2" t="s">
        <v>94</v>
      </c>
      <c r="C3657" s="2" t="s">
        <v>96</v>
      </c>
      <c r="D3657" s="2" t="s">
        <v>55</v>
      </c>
      <c r="E3657" s="2" t="s">
        <v>282</v>
      </c>
      <c r="F3657" s="2" t="s">
        <v>26</v>
      </c>
      <c r="G3657" s="2" t="s">
        <v>380</v>
      </c>
      <c r="H3657" s="2" t="s">
        <v>285</v>
      </c>
      <c r="I3657" s="2">
        <v>57</v>
      </c>
      <c r="J3657" s="2">
        <v>0.82937365010799136</v>
      </c>
      <c r="K3657" s="2">
        <v>0.810126582278481</v>
      </c>
      <c r="L3657" s="2">
        <v>0.84955752212389379</v>
      </c>
      <c r="M3657" s="2" t="s">
        <v>74</v>
      </c>
      <c r="N3657" s="2" t="s">
        <v>7870</v>
      </c>
      <c r="O3657" s="2" t="s">
        <v>7871</v>
      </c>
      <c r="P3657" s="2">
        <v>3.5</v>
      </c>
    </row>
    <row r="3658" spans="1:16" ht="15.75" customHeight="1" x14ac:dyDescent="0.25">
      <c r="A3658" s="2" t="s">
        <v>147</v>
      </c>
      <c r="B3658" s="2" t="s">
        <v>94</v>
      </c>
      <c r="C3658" s="2" t="s">
        <v>96</v>
      </c>
      <c r="D3658" s="2" t="s">
        <v>55</v>
      </c>
      <c r="E3658" s="2" t="s">
        <v>282</v>
      </c>
      <c r="F3658" s="2" t="s">
        <v>26</v>
      </c>
      <c r="G3658" s="2" t="s">
        <v>390</v>
      </c>
      <c r="H3658" s="2" t="s">
        <v>285</v>
      </c>
      <c r="I3658" s="2">
        <v>58</v>
      </c>
      <c r="J3658" s="2">
        <v>0.82969432314410485</v>
      </c>
      <c r="K3658" s="2">
        <v>0.81896551724137934</v>
      </c>
      <c r="L3658" s="2">
        <v>0.84070796460176989</v>
      </c>
      <c r="M3658" s="2" t="s">
        <v>74</v>
      </c>
      <c r="N3658" s="2" t="s">
        <v>7872</v>
      </c>
      <c r="O3658" s="2" t="s">
        <v>7873</v>
      </c>
      <c r="P3658" s="2">
        <v>3.4</v>
      </c>
    </row>
    <row r="3659" spans="1:16" ht="15.75" customHeight="1" x14ac:dyDescent="0.25">
      <c r="A3659" s="2" t="s">
        <v>147</v>
      </c>
      <c r="B3659" s="2" t="s">
        <v>94</v>
      </c>
      <c r="C3659" s="2" t="s">
        <v>96</v>
      </c>
      <c r="D3659" s="2" t="s">
        <v>55</v>
      </c>
      <c r="E3659" s="2" t="s">
        <v>282</v>
      </c>
      <c r="F3659" s="2" t="s">
        <v>26</v>
      </c>
      <c r="G3659" s="2" t="s">
        <v>397</v>
      </c>
      <c r="H3659" s="2" t="s">
        <v>285</v>
      </c>
      <c r="I3659" s="2">
        <v>59</v>
      </c>
      <c r="J3659" s="2">
        <v>0.83043478260869563</v>
      </c>
      <c r="K3659" s="2">
        <v>0.81623931623931623</v>
      </c>
      <c r="L3659" s="2">
        <v>0.84513274336283184</v>
      </c>
      <c r="M3659" s="2" t="s">
        <v>74</v>
      </c>
      <c r="N3659" s="2" t="s">
        <v>7874</v>
      </c>
      <c r="O3659" s="2" t="s">
        <v>7875</v>
      </c>
      <c r="P3659" s="2">
        <v>4.0999999999999996</v>
      </c>
    </row>
    <row r="3660" spans="1:16" ht="15.75" customHeight="1" x14ac:dyDescent="0.25">
      <c r="A3660" s="2" t="s">
        <v>147</v>
      </c>
      <c r="B3660" s="2" t="s">
        <v>94</v>
      </c>
      <c r="C3660" s="2" t="s">
        <v>96</v>
      </c>
      <c r="D3660" s="2" t="s">
        <v>55</v>
      </c>
      <c r="E3660" s="2" t="s">
        <v>282</v>
      </c>
      <c r="F3660" s="2" t="s">
        <v>26</v>
      </c>
      <c r="G3660" s="2" t="s">
        <v>402</v>
      </c>
      <c r="H3660" s="2" t="s">
        <v>285</v>
      </c>
      <c r="I3660" s="2">
        <v>60</v>
      </c>
      <c r="J3660" s="2">
        <v>0.82505399568034554</v>
      </c>
      <c r="K3660" s="2">
        <v>0.80590717299578063</v>
      </c>
      <c r="L3660" s="2">
        <v>0.84513274336283184</v>
      </c>
      <c r="M3660" s="2" t="s">
        <v>74</v>
      </c>
      <c r="N3660" s="2" t="s">
        <v>7876</v>
      </c>
      <c r="O3660" s="2" t="s">
        <v>7877</v>
      </c>
      <c r="P3660" s="2">
        <v>3.1</v>
      </c>
    </row>
    <row r="3661" spans="1:16" ht="15.75" customHeight="1" x14ac:dyDescent="0.25">
      <c r="A3661" s="2" t="s">
        <v>147</v>
      </c>
      <c r="B3661" s="2" t="s">
        <v>94</v>
      </c>
      <c r="C3661" s="2" t="s">
        <v>96</v>
      </c>
      <c r="D3661" s="2" t="s">
        <v>55</v>
      </c>
      <c r="E3661" s="2" t="s">
        <v>282</v>
      </c>
      <c r="F3661" s="2" t="s">
        <v>26</v>
      </c>
      <c r="G3661" s="2" t="s">
        <v>407</v>
      </c>
      <c r="H3661" s="2" t="s">
        <v>285</v>
      </c>
      <c r="I3661" s="2">
        <v>61</v>
      </c>
      <c r="J3661" s="2">
        <v>0.83297180043383945</v>
      </c>
      <c r="K3661" s="2">
        <v>0.81702127659574464</v>
      </c>
      <c r="L3661" s="2">
        <v>0.84955752212389379</v>
      </c>
      <c r="M3661" s="2" t="s">
        <v>74</v>
      </c>
      <c r="N3661" s="2" t="s">
        <v>7878</v>
      </c>
      <c r="O3661" s="2" t="s">
        <v>7879</v>
      </c>
      <c r="P3661" s="2">
        <v>3.1</v>
      </c>
    </row>
    <row r="3662" spans="1:16" ht="15.75" customHeight="1" x14ac:dyDescent="0.25">
      <c r="A3662" s="2" t="s">
        <v>147</v>
      </c>
      <c r="B3662" s="2" t="s">
        <v>94</v>
      </c>
      <c r="C3662" s="2" t="s">
        <v>96</v>
      </c>
      <c r="D3662" s="2" t="s">
        <v>364</v>
      </c>
      <c r="E3662" s="2" t="s">
        <v>412</v>
      </c>
      <c r="F3662" s="2" t="s">
        <v>54</v>
      </c>
      <c r="G3662" s="2" t="s">
        <v>413</v>
      </c>
      <c r="H3662" s="2" t="s">
        <v>377</v>
      </c>
      <c r="I3662" s="2">
        <v>42</v>
      </c>
      <c r="J3662" s="2">
        <v>0.83544303797468356</v>
      </c>
      <c r="K3662" s="2">
        <v>0.81481481481481477</v>
      </c>
      <c r="L3662" s="2">
        <v>0.8571428571428571</v>
      </c>
      <c r="M3662" s="2" t="s">
        <v>74</v>
      </c>
      <c r="N3662" s="2" t="s">
        <v>7880</v>
      </c>
      <c r="O3662" s="2" t="s">
        <v>7881</v>
      </c>
      <c r="P3662" s="2">
        <v>3.6</v>
      </c>
    </row>
    <row r="3663" spans="1:16" ht="15.75" customHeight="1" x14ac:dyDescent="0.25">
      <c r="A3663" s="2" t="s">
        <v>147</v>
      </c>
      <c r="B3663" s="2" t="s">
        <v>94</v>
      </c>
      <c r="C3663" s="2" t="s">
        <v>96</v>
      </c>
      <c r="D3663" s="2" t="s">
        <v>364</v>
      </c>
      <c r="E3663" s="2" t="s">
        <v>412</v>
      </c>
      <c r="F3663" s="2" t="s">
        <v>54</v>
      </c>
      <c r="G3663" s="2" t="s">
        <v>418</v>
      </c>
      <c r="H3663" s="2" t="s">
        <v>377</v>
      </c>
      <c r="I3663" s="2">
        <v>43</v>
      </c>
      <c r="J3663" s="2">
        <v>0.81684210526315781</v>
      </c>
      <c r="K3663" s="2">
        <v>0.79508196721311475</v>
      </c>
      <c r="L3663" s="2">
        <v>0.83982683982683981</v>
      </c>
      <c r="M3663" s="2" t="s">
        <v>74</v>
      </c>
      <c r="N3663" s="2" t="s">
        <v>7882</v>
      </c>
      <c r="O3663" s="2" t="s">
        <v>7883</v>
      </c>
      <c r="P3663" s="2">
        <v>3.2</v>
      </c>
    </row>
    <row r="3664" spans="1:16" ht="15.75" customHeight="1" x14ac:dyDescent="0.25">
      <c r="A3664" s="2" t="s">
        <v>147</v>
      </c>
      <c r="B3664" s="2" t="s">
        <v>94</v>
      </c>
      <c r="C3664" s="2" t="s">
        <v>96</v>
      </c>
      <c r="D3664" s="2" t="s">
        <v>364</v>
      </c>
      <c r="E3664" s="2" t="s">
        <v>412</v>
      </c>
      <c r="F3664" s="2" t="s">
        <v>54</v>
      </c>
      <c r="G3664" s="2" t="s">
        <v>423</v>
      </c>
      <c r="H3664" s="2" t="s">
        <v>377</v>
      </c>
      <c r="I3664" s="2">
        <v>44</v>
      </c>
      <c r="J3664" s="2">
        <v>0.81434599156118148</v>
      </c>
      <c r="K3664" s="2">
        <v>0.79423868312757206</v>
      </c>
      <c r="L3664" s="2">
        <v>0.83549783549783552</v>
      </c>
      <c r="M3664" s="2" t="s">
        <v>74</v>
      </c>
      <c r="N3664" s="2" t="s">
        <v>7884</v>
      </c>
      <c r="O3664" s="2" t="s">
        <v>7885</v>
      </c>
      <c r="P3664" s="2">
        <v>3.1</v>
      </c>
    </row>
    <row r="3665" spans="1:16" ht="15.75" customHeight="1" x14ac:dyDescent="0.25">
      <c r="A3665" s="2" t="s">
        <v>147</v>
      </c>
      <c r="B3665" s="2" t="s">
        <v>94</v>
      </c>
      <c r="C3665" s="2" t="s">
        <v>96</v>
      </c>
      <c r="D3665" s="2" t="s">
        <v>364</v>
      </c>
      <c r="E3665" s="2" t="s">
        <v>412</v>
      </c>
      <c r="F3665" s="2" t="s">
        <v>54</v>
      </c>
      <c r="G3665" s="2" t="s">
        <v>428</v>
      </c>
      <c r="H3665" s="2" t="s">
        <v>377</v>
      </c>
      <c r="I3665" s="2">
        <v>45</v>
      </c>
      <c r="J3665" s="2">
        <v>0.83229813664596264</v>
      </c>
      <c r="K3665" s="2">
        <v>0.79761904761904767</v>
      </c>
      <c r="L3665" s="2">
        <v>0.87012987012987009</v>
      </c>
      <c r="M3665" s="2" t="s">
        <v>74</v>
      </c>
      <c r="N3665" s="2" t="s">
        <v>7886</v>
      </c>
      <c r="O3665" s="2" t="s">
        <v>7887</v>
      </c>
      <c r="P3665" s="2">
        <v>3.6</v>
      </c>
    </row>
    <row r="3666" spans="1:16" ht="15.75" customHeight="1" x14ac:dyDescent="0.25">
      <c r="A3666" s="2" t="s">
        <v>147</v>
      </c>
      <c r="B3666" s="2" t="s">
        <v>94</v>
      </c>
      <c r="C3666" s="2" t="s">
        <v>96</v>
      </c>
      <c r="D3666" s="2" t="s">
        <v>364</v>
      </c>
      <c r="E3666" s="2" t="s">
        <v>412</v>
      </c>
      <c r="F3666" s="2" t="s">
        <v>54</v>
      </c>
      <c r="G3666" s="2" t="s">
        <v>433</v>
      </c>
      <c r="H3666" s="2" t="s">
        <v>377</v>
      </c>
      <c r="I3666" s="2">
        <v>46</v>
      </c>
      <c r="J3666" s="2">
        <v>0.82886597938144324</v>
      </c>
      <c r="K3666" s="2">
        <v>0.79133858267716539</v>
      </c>
      <c r="L3666" s="2">
        <v>0.87012987012987009</v>
      </c>
      <c r="M3666" s="2" t="s">
        <v>74</v>
      </c>
      <c r="N3666" s="2" t="s">
        <v>7888</v>
      </c>
      <c r="O3666" s="2" t="s">
        <v>7889</v>
      </c>
      <c r="P3666" s="2">
        <v>3.2</v>
      </c>
    </row>
    <row r="3667" spans="1:16" ht="15.75" customHeight="1" x14ac:dyDescent="0.25">
      <c r="A3667" s="2" t="s">
        <v>147</v>
      </c>
      <c r="B3667" s="2" t="s">
        <v>94</v>
      </c>
      <c r="C3667" s="2" t="s">
        <v>96</v>
      </c>
      <c r="D3667" s="2" t="s">
        <v>364</v>
      </c>
      <c r="E3667" s="2" t="s">
        <v>412</v>
      </c>
      <c r="F3667" s="2" t="s">
        <v>54</v>
      </c>
      <c r="G3667" s="2" t="s">
        <v>438</v>
      </c>
      <c r="H3667" s="2" t="s">
        <v>377</v>
      </c>
      <c r="I3667" s="2">
        <v>47</v>
      </c>
      <c r="J3667" s="2">
        <v>0.82916666666666661</v>
      </c>
      <c r="K3667" s="2">
        <v>0.79919678714859432</v>
      </c>
      <c r="L3667" s="2">
        <v>0.8614718614718615</v>
      </c>
      <c r="M3667" s="2" t="s">
        <v>74</v>
      </c>
      <c r="N3667" s="2" t="s">
        <v>7890</v>
      </c>
      <c r="O3667" s="2" t="s">
        <v>7891</v>
      </c>
      <c r="P3667" s="2">
        <v>3.2</v>
      </c>
    </row>
    <row r="3668" spans="1:16" ht="15.75" customHeight="1" x14ac:dyDescent="0.25">
      <c r="A3668" s="2" t="s">
        <v>147</v>
      </c>
      <c r="B3668" s="2" t="s">
        <v>94</v>
      </c>
      <c r="C3668" s="2" t="s">
        <v>96</v>
      </c>
      <c r="D3668" s="2" t="s">
        <v>364</v>
      </c>
      <c r="E3668" s="2" t="s">
        <v>412</v>
      </c>
      <c r="F3668" s="2" t="s">
        <v>54</v>
      </c>
      <c r="G3668" s="2" t="s">
        <v>443</v>
      </c>
      <c r="H3668" s="2" t="s">
        <v>377</v>
      </c>
      <c r="I3668" s="2">
        <v>48</v>
      </c>
      <c r="J3668" s="2">
        <v>0.82452431289640582</v>
      </c>
      <c r="K3668" s="2">
        <v>0.80578512396694213</v>
      </c>
      <c r="L3668" s="2">
        <v>0.8441558441558441</v>
      </c>
      <c r="M3668" s="2" t="s">
        <v>74</v>
      </c>
      <c r="N3668" s="2" t="s">
        <v>7892</v>
      </c>
      <c r="O3668" s="2" t="s">
        <v>7893</v>
      </c>
      <c r="P3668" s="2">
        <v>3.6</v>
      </c>
    </row>
    <row r="3669" spans="1:16" ht="15.75" customHeight="1" x14ac:dyDescent="0.25">
      <c r="A3669" s="2" t="s">
        <v>147</v>
      </c>
      <c r="B3669" s="2" t="s">
        <v>94</v>
      </c>
      <c r="C3669" s="2" t="s">
        <v>96</v>
      </c>
      <c r="D3669" s="2" t="s">
        <v>364</v>
      </c>
      <c r="E3669" s="2" t="s">
        <v>412</v>
      </c>
      <c r="F3669" s="2" t="s">
        <v>54</v>
      </c>
      <c r="G3669" s="2" t="s">
        <v>448</v>
      </c>
      <c r="H3669" s="2" t="s">
        <v>377</v>
      </c>
      <c r="I3669" s="2">
        <v>49</v>
      </c>
      <c r="J3669" s="2">
        <v>0.85473684210526324</v>
      </c>
      <c r="K3669" s="2">
        <v>0.83196721311475408</v>
      </c>
      <c r="L3669" s="2">
        <v>0.87878787878787878</v>
      </c>
      <c r="M3669" s="2" t="s">
        <v>74</v>
      </c>
      <c r="N3669" s="2" t="s">
        <v>7894</v>
      </c>
      <c r="O3669" s="2" t="s">
        <v>7895</v>
      </c>
      <c r="P3669" s="2">
        <v>3.3</v>
      </c>
    </row>
    <row r="3670" spans="1:16" ht="15.75" customHeight="1" x14ac:dyDescent="0.25">
      <c r="A3670" s="2" t="s">
        <v>147</v>
      </c>
      <c r="B3670" s="2" t="s">
        <v>94</v>
      </c>
      <c r="C3670" s="2" t="s">
        <v>96</v>
      </c>
      <c r="D3670" s="2" t="s">
        <v>364</v>
      </c>
      <c r="E3670" s="2" t="s">
        <v>412</v>
      </c>
      <c r="F3670" s="2" t="s">
        <v>54</v>
      </c>
      <c r="G3670" s="2" t="s">
        <v>453</v>
      </c>
      <c r="H3670" s="2" t="s">
        <v>377</v>
      </c>
      <c r="I3670" s="2">
        <v>50</v>
      </c>
      <c r="J3670" s="2">
        <v>0.81249999999999989</v>
      </c>
      <c r="K3670" s="2">
        <v>0.7831325301204819</v>
      </c>
      <c r="L3670" s="2">
        <v>0.8441558441558441</v>
      </c>
      <c r="M3670" s="2" t="s">
        <v>74</v>
      </c>
      <c r="N3670" s="2" t="s">
        <v>7896</v>
      </c>
      <c r="O3670" s="2" t="s">
        <v>7897</v>
      </c>
      <c r="P3670" s="2">
        <v>3.2</v>
      </c>
    </row>
    <row r="3671" spans="1:16" ht="15.75" customHeight="1" x14ac:dyDescent="0.25">
      <c r="A3671" s="2" t="s">
        <v>147</v>
      </c>
      <c r="B3671" s="2" t="s">
        <v>94</v>
      </c>
      <c r="C3671" s="2" t="s">
        <v>96</v>
      </c>
      <c r="D3671" s="2" t="s">
        <v>364</v>
      </c>
      <c r="E3671" s="2" t="s">
        <v>412</v>
      </c>
      <c r="F3671" s="2" t="s">
        <v>54</v>
      </c>
      <c r="G3671" s="2" t="s">
        <v>458</v>
      </c>
      <c r="H3671" s="2" t="s">
        <v>377</v>
      </c>
      <c r="I3671" s="2">
        <v>51</v>
      </c>
      <c r="J3671" s="2">
        <v>0.80761099365750533</v>
      </c>
      <c r="K3671" s="2">
        <v>0.78925619834710747</v>
      </c>
      <c r="L3671" s="2">
        <v>0.82683982683982682</v>
      </c>
      <c r="M3671" s="2" t="s">
        <v>74</v>
      </c>
      <c r="N3671" s="2" t="s">
        <v>7898</v>
      </c>
      <c r="O3671" s="2" t="s">
        <v>7899</v>
      </c>
      <c r="P3671" s="2">
        <v>3.5</v>
      </c>
    </row>
    <row r="3672" spans="1:16" ht="15.75" customHeight="1" x14ac:dyDescent="0.25">
      <c r="A3672" s="2" t="s">
        <v>147</v>
      </c>
      <c r="B3672" s="2" t="s">
        <v>94</v>
      </c>
      <c r="C3672" s="2" t="s">
        <v>96</v>
      </c>
      <c r="D3672" s="2" t="s">
        <v>364</v>
      </c>
      <c r="E3672" s="2" t="s">
        <v>412</v>
      </c>
      <c r="F3672" s="2" t="s">
        <v>54</v>
      </c>
      <c r="G3672" s="2" t="s">
        <v>463</v>
      </c>
      <c r="H3672" s="2" t="s">
        <v>377</v>
      </c>
      <c r="I3672" s="2">
        <v>52</v>
      </c>
      <c r="J3672" s="2">
        <v>0.8272921108742004</v>
      </c>
      <c r="K3672" s="2">
        <v>0.81512605042016806</v>
      </c>
      <c r="L3672" s="2">
        <v>0.83982683982683981</v>
      </c>
      <c r="M3672" s="2" t="s">
        <v>74</v>
      </c>
      <c r="N3672" s="2" t="s">
        <v>7900</v>
      </c>
      <c r="O3672" s="2" t="s">
        <v>7901</v>
      </c>
      <c r="P3672" s="2">
        <v>3.2</v>
      </c>
    </row>
    <row r="3673" spans="1:16" ht="15.75" customHeight="1" x14ac:dyDescent="0.25">
      <c r="A3673" s="2" t="s">
        <v>147</v>
      </c>
      <c r="B3673" s="2" t="s">
        <v>94</v>
      </c>
      <c r="C3673" s="2" t="s">
        <v>96</v>
      </c>
      <c r="D3673" s="2" t="s">
        <v>364</v>
      </c>
      <c r="E3673" s="2" t="s">
        <v>412</v>
      </c>
      <c r="F3673" s="2" t="s">
        <v>54</v>
      </c>
      <c r="G3673" s="2" t="s">
        <v>468</v>
      </c>
      <c r="H3673" s="2" t="s">
        <v>377</v>
      </c>
      <c r="I3673" s="2">
        <v>53</v>
      </c>
      <c r="J3673" s="2">
        <v>0.84823284823284817</v>
      </c>
      <c r="K3673" s="2">
        <v>0.81599999999999995</v>
      </c>
      <c r="L3673" s="2">
        <v>0.88311688311688308</v>
      </c>
      <c r="M3673" s="2" t="s">
        <v>74</v>
      </c>
      <c r="N3673" s="2" t="s">
        <v>7902</v>
      </c>
      <c r="O3673" s="2" t="s">
        <v>7903</v>
      </c>
      <c r="P3673" s="2">
        <v>3.7</v>
      </c>
    </row>
    <row r="3674" spans="1:16" ht="15.75" customHeight="1" x14ac:dyDescent="0.25">
      <c r="A3674" s="2" t="s">
        <v>147</v>
      </c>
      <c r="B3674" s="2" t="s">
        <v>94</v>
      </c>
      <c r="C3674" s="2" t="s">
        <v>96</v>
      </c>
      <c r="D3674" s="2" t="s">
        <v>364</v>
      </c>
      <c r="E3674" s="2" t="s">
        <v>412</v>
      </c>
      <c r="F3674" s="2" t="s">
        <v>54</v>
      </c>
      <c r="G3674" s="2" t="s">
        <v>473</v>
      </c>
      <c r="H3674" s="2" t="s">
        <v>377</v>
      </c>
      <c r="I3674" s="2">
        <v>54</v>
      </c>
      <c r="J3674" s="2">
        <v>0.83991683991683985</v>
      </c>
      <c r="K3674" s="2">
        <v>0.80800000000000005</v>
      </c>
      <c r="L3674" s="2">
        <v>0.87445887445887449</v>
      </c>
      <c r="M3674" s="2" t="s">
        <v>74</v>
      </c>
      <c r="N3674" s="2" t="s">
        <v>7904</v>
      </c>
      <c r="O3674" s="2" t="s">
        <v>7905</v>
      </c>
      <c r="P3674" s="2">
        <v>3.2</v>
      </c>
    </row>
    <row r="3675" spans="1:16" ht="15.75" customHeight="1" x14ac:dyDescent="0.25">
      <c r="A3675" s="2" t="s">
        <v>147</v>
      </c>
      <c r="B3675" s="2" t="s">
        <v>94</v>
      </c>
      <c r="C3675" s="2" t="s">
        <v>96</v>
      </c>
      <c r="D3675" s="2" t="s">
        <v>364</v>
      </c>
      <c r="E3675" s="2" t="s">
        <v>412</v>
      </c>
      <c r="F3675" s="2" t="s">
        <v>54</v>
      </c>
      <c r="G3675" s="2" t="s">
        <v>478</v>
      </c>
      <c r="H3675" s="2" t="s">
        <v>377</v>
      </c>
      <c r="I3675" s="2">
        <v>55</v>
      </c>
      <c r="J3675" s="2">
        <v>0.82572614107883824</v>
      </c>
      <c r="K3675" s="2">
        <v>0.79282868525896411</v>
      </c>
      <c r="L3675" s="2">
        <v>0.8614718614718615</v>
      </c>
      <c r="M3675" s="2" t="s">
        <v>74</v>
      </c>
      <c r="N3675" s="2" t="s">
        <v>7906</v>
      </c>
      <c r="O3675" s="2" t="s">
        <v>7907</v>
      </c>
      <c r="P3675" s="2">
        <v>3.1</v>
      </c>
    </row>
    <row r="3676" spans="1:16" ht="15.75" customHeight="1" x14ac:dyDescent="0.25">
      <c r="A3676" s="2" t="s">
        <v>147</v>
      </c>
      <c r="B3676" s="2" t="s">
        <v>94</v>
      </c>
      <c r="C3676" s="2" t="s">
        <v>96</v>
      </c>
      <c r="D3676" s="2" t="s">
        <v>364</v>
      </c>
      <c r="E3676" s="2" t="s">
        <v>412</v>
      </c>
      <c r="F3676" s="2" t="s">
        <v>54</v>
      </c>
      <c r="G3676" s="2" t="s">
        <v>483</v>
      </c>
      <c r="H3676" s="2" t="s">
        <v>377</v>
      </c>
      <c r="I3676" s="2">
        <v>56</v>
      </c>
      <c r="J3676" s="2">
        <v>0.81684210526315781</v>
      </c>
      <c r="K3676" s="2">
        <v>0.79508196721311475</v>
      </c>
      <c r="L3676" s="2">
        <v>0.83982683982683981</v>
      </c>
      <c r="M3676" s="2" t="s">
        <v>74</v>
      </c>
      <c r="N3676" s="2" t="s">
        <v>7908</v>
      </c>
      <c r="O3676" s="2" t="s">
        <v>7909</v>
      </c>
      <c r="P3676" s="2">
        <v>3.6</v>
      </c>
    </row>
    <row r="3677" spans="1:16" ht="15.75" customHeight="1" x14ac:dyDescent="0.25">
      <c r="A3677" s="2" t="s">
        <v>147</v>
      </c>
      <c r="B3677" s="2" t="s">
        <v>94</v>
      </c>
      <c r="C3677" s="2" t="s">
        <v>96</v>
      </c>
      <c r="D3677" s="2" t="s">
        <v>364</v>
      </c>
      <c r="E3677" s="2" t="s">
        <v>412</v>
      </c>
      <c r="F3677" s="2" t="s">
        <v>54</v>
      </c>
      <c r="G3677" s="2" t="s">
        <v>488</v>
      </c>
      <c r="H3677" s="2" t="s">
        <v>377</v>
      </c>
      <c r="I3677" s="2">
        <v>57</v>
      </c>
      <c r="J3677" s="2">
        <v>0.8613445378151261</v>
      </c>
      <c r="K3677" s="2">
        <v>0.83673469387755106</v>
      </c>
      <c r="L3677" s="2">
        <v>0.88744588744588748</v>
      </c>
      <c r="M3677" s="2" t="s">
        <v>74</v>
      </c>
      <c r="N3677" s="2" t="s">
        <v>7910</v>
      </c>
      <c r="O3677" s="2" t="s">
        <v>7911</v>
      </c>
      <c r="P3677" s="2">
        <v>3.3</v>
      </c>
    </row>
    <row r="3678" spans="1:16" ht="15.75" customHeight="1" x14ac:dyDescent="0.25">
      <c r="A3678" s="2" t="s">
        <v>147</v>
      </c>
      <c r="B3678" s="2" t="s">
        <v>94</v>
      </c>
      <c r="C3678" s="2" t="s">
        <v>96</v>
      </c>
      <c r="D3678" s="2" t="s">
        <v>364</v>
      </c>
      <c r="E3678" s="2" t="s">
        <v>412</v>
      </c>
      <c r="F3678" s="2" t="s">
        <v>54</v>
      </c>
      <c r="G3678" s="2" t="s">
        <v>493</v>
      </c>
      <c r="H3678" s="2" t="s">
        <v>377</v>
      </c>
      <c r="I3678" s="2">
        <v>58</v>
      </c>
      <c r="J3678" s="2">
        <v>0.81953290870488327</v>
      </c>
      <c r="K3678" s="2">
        <v>0.8041666666666667</v>
      </c>
      <c r="L3678" s="2">
        <v>0.83549783549783552</v>
      </c>
      <c r="M3678" s="2" t="s">
        <v>74</v>
      </c>
      <c r="N3678" s="2" t="s">
        <v>7912</v>
      </c>
      <c r="O3678" s="2" t="s">
        <v>7913</v>
      </c>
      <c r="P3678" s="2">
        <v>3.2</v>
      </c>
    </row>
    <row r="3679" spans="1:16" ht="15.75" customHeight="1" x14ac:dyDescent="0.25">
      <c r="A3679" s="2" t="s">
        <v>147</v>
      </c>
      <c r="B3679" s="2" t="s">
        <v>94</v>
      </c>
      <c r="C3679" s="2" t="s">
        <v>96</v>
      </c>
      <c r="D3679" s="2" t="s">
        <v>364</v>
      </c>
      <c r="E3679" s="2" t="s">
        <v>412</v>
      </c>
      <c r="F3679" s="2" t="s">
        <v>54</v>
      </c>
      <c r="G3679" s="2" t="s">
        <v>498</v>
      </c>
      <c r="H3679" s="2" t="s">
        <v>377</v>
      </c>
      <c r="I3679" s="2">
        <v>59</v>
      </c>
      <c r="J3679" s="2">
        <v>0.83720930232558144</v>
      </c>
      <c r="K3679" s="2">
        <v>0.81818181818181823</v>
      </c>
      <c r="L3679" s="2">
        <v>0.8571428571428571</v>
      </c>
      <c r="M3679" s="2" t="s">
        <v>74</v>
      </c>
      <c r="N3679" s="2" t="s">
        <v>7914</v>
      </c>
      <c r="O3679" s="2" t="s">
        <v>7915</v>
      </c>
      <c r="P3679" s="2">
        <v>3.7</v>
      </c>
    </row>
    <row r="3680" spans="1:16" ht="15.75" customHeight="1" x14ac:dyDescent="0.25">
      <c r="A3680" s="2" t="s">
        <v>147</v>
      </c>
      <c r="B3680" s="2" t="s">
        <v>94</v>
      </c>
      <c r="C3680" s="2" t="s">
        <v>96</v>
      </c>
      <c r="D3680" s="2" t="s">
        <v>364</v>
      </c>
      <c r="E3680" s="2" t="s">
        <v>412</v>
      </c>
      <c r="F3680" s="2" t="s">
        <v>54</v>
      </c>
      <c r="G3680" s="2" t="s">
        <v>503</v>
      </c>
      <c r="H3680" s="2" t="s">
        <v>377</v>
      </c>
      <c r="I3680" s="2">
        <v>60</v>
      </c>
      <c r="J3680" s="2">
        <v>0.82572614107883824</v>
      </c>
      <c r="K3680" s="2">
        <v>0.79282868525896411</v>
      </c>
      <c r="L3680" s="2">
        <v>0.8614718614718615</v>
      </c>
      <c r="M3680" s="2" t="s">
        <v>74</v>
      </c>
      <c r="N3680" s="2" t="s">
        <v>7916</v>
      </c>
      <c r="O3680" s="2" t="s">
        <v>7917</v>
      </c>
      <c r="P3680" s="2">
        <v>3.2</v>
      </c>
    </row>
    <row r="3681" spans="1:16" ht="15.75" customHeight="1" x14ac:dyDescent="0.25">
      <c r="A3681" s="2" t="s">
        <v>147</v>
      </c>
      <c r="B3681" s="2" t="s">
        <v>94</v>
      </c>
      <c r="C3681" s="2" t="s">
        <v>96</v>
      </c>
      <c r="D3681" s="2" t="s">
        <v>364</v>
      </c>
      <c r="E3681" s="2" t="s">
        <v>412</v>
      </c>
      <c r="F3681" s="2" t="s">
        <v>54</v>
      </c>
      <c r="G3681" s="2" t="s">
        <v>508</v>
      </c>
      <c r="H3681" s="2" t="s">
        <v>377</v>
      </c>
      <c r="I3681" s="2">
        <v>61</v>
      </c>
      <c r="J3681" s="2">
        <v>0.82426778242677812</v>
      </c>
      <c r="K3681" s="2">
        <v>0.79757085020242913</v>
      </c>
      <c r="L3681" s="2">
        <v>0.8528138528138528</v>
      </c>
      <c r="M3681" s="2" t="s">
        <v>74</v>
      </c>
      <c r="N3681" s="2" t="s">
        <v>7918</v>
      </c>
      <c r="O3681" s="2" t="s">
        <v>7919</v>
      </c>
      <c r="P3681" s="2">
        <v>3.6</v>
      </c>
    </row>
    <row r="3682" spans="1:16" ht="15.75" customHeight="1" x14ac:dyDescent="0.25">
      <c r="A3682" s="2" t="s">
        <v>147</v>
      </c>
      <c r="B3682" s="2" t="s">
        <v>94</v>
      </c>
      <c r="C3682" s="2" t="s">
        <v>96</v>
      </c>
      <c r="D3682" s="2" t="s">
        <v>364</v>
      </c>
      <c r="E3682" s="2" t="s">
        <v>513</v>
      </c>
      <c r="F3682" s="2" t="s">
        <v>40</v>
      </c>
      <c r="G3682" s="2" t="s">
        <v>514</v>
      </c>
      <c r="H3682" s="2" t="s">
        <v>372</v>
      </c>
      <c r="I3682" s="2">
        <v>42</v>
      </c>
      <c r="J3682" s="2">
        <v>0.80978260869565222</v>
      </c>
      <c r="K3682" s="2">
        <v>0.75634517766497467</v>
      </c>
      <c r="L3682" s="2">
        <v>0.87134502923976609</v>
      </c>
      <c r="M3682" s="2" t="s">
        <v>74</v>
      </c>
      <c r="N3682" s="2" t="s">
        <v>7920</v>
      </c>
      <c r="O3682" s="2" t="s">
        <v>7921</v>
      </c>
      <c r="P3682" s="2">
        <v>2.6</v>
      </c>
    </row>
    <row r="3683" spans="1:16" ht="15.75" customHeight="1" x14ac:dyDescent="0.25">
      <c r="A3683" s="2" t="s">
        <v>147</v>
      </c>
      <c r="B3683" s="2" t="s">
        <v>94</v>
      </c>
      <c r="C3683" s="2" t="s">
        <v>96</v>
      </c>
      <c r="D3683" s="2" t="s">
        <v>364</v>
      </c>
      <c r="E3683" s="2" t="s">
        <v>513</v>
      </c>
      <c r="F3683" s="2" t="s">
        <v>40</v>
      </c>
      <c r="G3683" s="2" t="s">
        <v>519</v>
      </c>
      <c r="H3683" s="2" t="s">
        <v>372</v>
      </c>
      <c r="I3683" s="2">
        <v>43</v>
      </c>
      <c r="J3683" s="2">
        <v>0.83746556473829203</v>
      </c>
      <c r="K3683" s="2">
        <v>0.79166666666666663</v>
      </c>
      <c r="L3683" s="2">
        <v>0.88888888888888884</v>
      </c>
      <c r="M3683" s="2" t="s">
        <v>74</v>
      </c>
      <c r="N3683" s="2" t="s">
        <v>7922</v>
      </c>
      <c r="O3683" s="2" t="s">
        <v>7923</v>
      </c>
      <c r="P3683" s="2">
        <v>2.6</v>
      </c>
    </row>
    <row r="3684" spans="1:16" ht="15.75" customHeight="1" x14ac:dyDescent="0.25">
      <c r="A3684" s="2" t="s">
        <v>147</v>
      </c>
      <c r="B3684" s="2" t="s">
        <v>94</v>
      </c>
      <c r="C3684" s="2" t="s">
        <v>96</v>
      </c>
      <c r="D3684" s="2" t="s">
        <v>364</v>
      </c>
      <c r="E3684" s="2" t="s">
        <v>513</v>
      </c>
      <c r="F3684" s="2" t="s">
        <v>40</v>
      </c>
      <c r="G3684" s="2" t="s">
        <v>524</v>
      </c>
      <c r="H3684" s="2" t="s">
        <v>372</v>
      </c>
      <c r="I3684" s="2">
        <v>44</v>
      </c>
      <c r="J3684" s="2">
        <v>0.85154061624649857</v>
      </c>
      <c r="K3684" s="2">
        <v>0.81720430107526887</v>
      </c>
      <c r="L3684" s="2">
        <v>0.88888888888888884</v>
      </c>
      <c r="M3684" s="2" t="s">
        <v>74</v>
      </c>
      <c r="N3684" s="2" t="s">
        <v>7924</v>
      </c>
      <c r="O3684" s="2" t="s">
        <v>7925</v>
      </c>
      <c r="P3684" s="2">
        <v>3</v>
      </c>
    </row>
    <row r="3685" spans="1:16" ht="15.75" customHeight="1" x14ac:dyDescent="0.25">
      <c r="A3685" s="2" t="s">
        <v>147</v>
      </c>
      <c r="B3685" s="2" t="s">
        <v>94</v>
      </c>
      <c r="C3685" s="2" t="s">
        <v>96</v>
      </c>
      <c r="D3685" s="2" t="s">
        <v>364</v>
      </c>
      <c r="E3685" s="2" t="s">
        <v>513</v>
      </c>
      <c r="F3685" s="2" t="s">
        <v>40</v>
      </c>
      <c r="G3685" s="2" t="s">
        <v>529</v>
      </c>
      <c r="H3685" s="2" t="s">
        <v>372</v>
      </c>
      <c r="I3685" s="2">
        <v>45</v>
      </c>
      <c r="J3685" s="2">
        <v>0.82967032967032983</v>
      </c>
      <c r="K3685" s="2">
        <v>0.78238341968911918</v>
      </c>
      <c r="L3685" s="2">
        <v>0.88304093567251463</v>
      </c>
      <c r="M3685" s="2" t="s">
        <v>74</v>
      </c>
      <c r="N3685" s="2" t="s">
        <v>7926</v>
      </c>
      <c r="O3685" s="2" t="s">
        <v>7927</v>
      </c>
      <c r="P3685" s="2">
        <v>2.6</v>
      </c>
    </row>
    <row r="3686" spans="1:16" ht="15.75" customHeight="1" x14ac:dyDescent="0.25">
      <c r="A3686" s="2" t="s">
        <v>147</v>
      </c>
      <c r="B3686" s="2" t="s">
        <v>94</v>
      </c>
      <c r="C3686" s="2" t="s">
        <v>96</v>
      </c>
      <c r="D3686" s="2" t="s">
        <v>364</v>
      </c>
      <c r="E3686" s="2" t="s">
        <v>513</v>
      </c>
      <c r="F3686" s="2" t="s">
        <v>40</v>
      </c>
      <c r="G3686" s="2" t="s">
        <v>534</v>
      </c>
      <c r="H3686" s="2" t="s">
        <v>372</v>
      </c>
      <c r="I3686" s="2">
        <v>46</v>
      </c>
      <c r="J3686" s="2">
        <v>0.83888888888888902</v>
      </c>
      <c r="K3686" s="2">
        <v>0.79894179894179895</v>
      </c>
      <c r="L3686" s="2">
        <v>0.88304093567251463</v>
      </c>
      <c r="M3686" s="2" t="s">
        <v>74</v>
      </c>
      <c r="N3686" s="2" t="s">
        <v>7928</v>
      </c>
      <c r="O3686" s="2" t="s">
        <v>7929</v>
      </c>
      <c r="P3686" s="2">
        <v>2.7</v>
      </c>
    </row>
    <row r="3687" spans="1:16" ht="15.75" customHeight="1" x14ac:dyDescent="0.25">
      <c r="A3687" s="2" t="s">
        <v>147</v>
      </c>
      <c r="B3687" s="2" t="s">
        <v>94</v>
      </c>
      <c r="C3687" s="2" t="s">
        <v>96</v>
      </c>
      <c r="D3687" s="2" t="s">
        <v>364</v>
      </c>
      <c r="E3687" s="2" t="s">
        <v>513</v>
      </c>
      <c r="F3687" s="2" t="s">
        <v>40</v>
      </c>
      <c r="G3687" s="2" t="s">
        <v>539</v>
      </c>
      <c r="H3687" s="2" t="s">
        <v>372</v>
      </c>
      <c r="I3687" s="2">
        <v>47</v>
      </c>
      <c r="J3687" s="2">
        <v>0.82739726027397265</v>
      </c>
      <c r="K3687" s="2">
        <v>0.77835051546391754</v>
      </c>
      <c r="L3687" s="2">
        <v>0.88304093567251463</v>
      </c>
      <c r="M3687" s="2" t="s">
        <v>74</v>
      </c>
      <c r="N3687" s="2" t="s">
        <v>7930</v>
      </c>
      <c r="O3687" s="2" t="s">
        <v>7931</v>
      </c>
      <c r="P3687" s="2">
        <v>3.2</v>
      </c>
    </row>
    <row r="3688" spans="1:16" ht="15.75" customHeight="1" x14ac:dyDescent="0.25">
      <c r="A3688" s="2" t="s">
        <v>147</v>
      </c>
      <c r="B3688" s="2" t="s">
        <v>94</v>
      </c>
      <c r="C3688" s="2" t="s">
        <v>96</v>
      </c>
      <c r="D3688" s="2" t="s">
        <v>364</v>
      </c>
      <c r="E3688" s="2" t="s">
        <v>513</v>
      </c>
      <c r="F3688" s="2" t="s">
        <v>40</v>
      </c>
      <c r="G3688" s="2" t="s">
        <v>555</v>
      </c>
      <c r="H3688" s="2" t="s">
        <v>372</v>
      </c>
      <c r="I3688" s="2">
        <v>48</v>
      </c>
      <c r="J3688" s="2">
        <v>0.82872928176795568</v>
      </c>
      <c r="K3688" s="2">
        <v>0.78534031413612571</v>
      </c>
      <c r="L3688" s="2">
        <v>0.8771929824561403</v>
      </c>
      <c r="M3688" s="2" t="s">
        <v>74</v>
      </c>
      <c r="N3688" s="2" t="s">
        <v>7932</v>
      </c>
      <c r="O3688" s="2" t="s">
        <v>7933</v>
      </c>
      <c r="P3688" s="2">
        <v>2.7</v>
      </c>
    </row>
    <row r="3689" spans="1:16" ht="15.75" customHeight="1" x14ac:dyDescent="0.25">
      <c r="A3689" s="2" t="s">
        <v>147</v>
      </c>
      <c r="B3689" s="2" t="s">
        <v>94</v>
      </c>
      <c r="C3689" s="2" t="s">
        <v>96</v>
      </c>
      <c r="D3689" s="2" t="s">
        <v>364</v>
      </c>
      <c r="E3689" s="2" t="s">
        <v>513</v>
      </c>
      <c r="F3689" s="2" t="s">
        <v>40</v>
      </c>
      <c r="G3689" s="2" t="s">
        <v>575</v>
      </c>
      <c r="H3689" s="2" t="s">
        <v>372</v>
      </c>
      <c r="I3689" s="2">
        <v>49</v>
      </c>
      <c r="J3689" s="2">
        <v>0.84530386740331498</v>
      </c>
      <c r="K3689" s="2">
        <v>0.80104712041884818</v>
      </c>
      <c r="L3689" s="2">
        <v>0.89473684210526316</v>
      </c>
      <c r="M3689" s="2" t="s">
        <v>74</v>
      </c>
      <c r="N3689" s="2" t="s">
        <v>7934</v>
      </c>
      <c r="O3689" s="2" t="s">
        <v>7935</v>
      </c>
      <c r="P3689" s="2">
        <v>3</v>
      </c>
    </row>
    <row r="3690" spans="1:16" ht="15.75" customHeight="1" x14ac:dyDescent="0.25">
      <c r="A3690" s="2" t="s">
        <v>147</v>
      </c>
      <c r="B3690" s="2" t="s">
        <v>94</v>
      </c>
      <c r="C3690" s="2" t="s">
        <v>96</v>
      </c>
      <c r="D3690" s="2" t="s">
        <v>364</v>
      </c>
      <c r="E3690" s="2" t="s">
        <v>513</v>
      </c>
      <c r="F3690" s="2" t="s">
        <v>40</v>
      </c>
      <c r="G3690" s="2" t="s">
        <v>589</v>
      </c>
      <c r="H3690" s="2" t="s">
        <v>372</v>
      </c>
      <c r="I3690" s="2">
        <v>50</v>
      </c>
      <c r="J3690" s="2">
        <v>0.86027397260273963</v>
      </c>
      <c r="K3690" s="2">
        <v>0.80927835051546393</v>
      </c>
      <c r="L3690" s="2">
        <v>0.91812865497076024</v>
      </c>
      <c r="M3690" s="2" t="s">
        <v>74</v>
      </c>
      <c r="N3690" s="2" t="s">
        <v>7936</v>
      </c>
      <c r="O3690" s="2" t="s">
        <v>7937</v>
      </c>
      <c r="P3690" s="2">
        <v>3.1</v>
      </c>
    </row>
    <row r="3691" spans="1:16" ht="15.75" customHeight="1" x14ac:dyDescent="0.25">
      <c r="A3691" s="2" t="s">
        <v>147</v>
      </c>
      <c r="B3691" s="2" t="s">
        <v>94</v>
      </c>
      <c r="C3691" s="2" t="s">
        <v>96</v>
      </c>
      <c r="D3691" s="2" t="s">
        <v>364</v>
      </c>
      <c r="E3691" s="2" t="s">
        <v>513</v>
      </c>
      <c r="F3691" s="2" t="s">
        <v>40</v>
      </c>
      <c r="G3691" s="2" t="s">
        <v>603</v>
      </c>
      <c r="H3691" s="2" t="s">
        <v>372</v>
      </c>
      <c r="I3691" s="2">
        <v>51</v>
      </c>
      <c r="J3691" s="2">
        <v>0.84848484848484851</v>
      </c>
      <c r="K3691" s="2">
        <v>0.80208333333333337</v>
      </c>
      <c r="L3691" s="2">
        <v>0.90058479532163738</v>
      </c>
      <c r="M3691" s="2" t="s">
        <v>74</v>
      </c>
      <c r="N3691" s="2" t="s">
        <v>7938</v>
      </c>
      <c r="O3691" s="2" t="s">
        <v>7939</v>
      </c>
      <c r="P3691" s="2">
        <v>2.8</v>
      </c>
    </row>
    <row r="3692" spans="1:16" ht="15.75" customHeight="1" x14ac:dyDescent="0.25">
      <c r="A3692" s="2" t="s">
        <v>147</v>
      </c>
      <c r="B3692" s="2" t="s">
        <v>94</v>
      </c>
      <c r="C3692" s="2" t="s">
        <v>96</v>
      </c>
      <c r="D3692" s="2" t="s">
        <v>364</v>
      </c>
      <c r="E3692" s="2" t="s">
        <v>513</v>
      </c>
      <c r="F3692" s="2" t="s">
        <v>40</v>
      </c>
      <c r="G3692" s="2" t="s">
        <v>622</v>
      </c>
      <c r="H3692" s="2" t="s">
        <v>372</v>
      </c>
      <c r="I3692" s="2">
        <v>52</v>
      </c>
      <c r="J3692" s="2">
        <v>0.83977900552486184</v>
      </c>
      <c r="K3692" s="2">
        <v>0.79581151832460728</v>
      </c>
      <c r="L3692" s="2">
        <v>0.88888888888888884</v>
      </c>
      <c r="M3692" s="2" t="s">
        <v>74</v>
      </c>
      <c r="N3692" s="2" t="s">
        <v>7940</v>
      </c>
      <c r="O3692" s="2" t="s">
        <v>7941</v>
      </c>
      <c r="P3692" s="2">
        <v>3.1</v>
      </c>
    </row>
    <row r="3693" spans="1:16" ht="15.75" customHeight="1" x14ac:dyDescent="0.25">
      <c r="A3693" s="2" t="s">
        <v>147</v>
      </c>
      <c r="B3693" s="2" t="s">
        <v>94</v>
      </c>
      <c r="C3693" s="2" t="s">
        <v>96</v>
      </c>
      <c r="D3693" s="2" t="s">
        <v>364</v>
      </c>
      <c r="E3693" s="2" t="s">
        <v>513</v>
      </c>
      <c r="F3693" s="2" t="s">
        <v>40</v>
      </c>
      <c r="G3693" s="2" t="s">
        <v>643</v>
      </c>
      <c r="H3693" s="2" t="s">
        <v>372</v>
      </c>
      <c r="I3693" s="2">
        <v>53</v>
      </c>
      <c r="J3693" s="2">
        <v>0.83516483516483508</v>
      </c>
      <c r="K3693" s="2">
        <v>0.78756476683937826</v>
      </c>
      <c r="L3693" s="2">
        <v>0.88888888888888884</v>
      </c>
      <c r="M3693" s="2" t="s">
        <v>74</v>
      </c>
      <c r="N3693" s="2" t="s">
        <v>7942</v>
      </c>
      <c r="O3693" s="2" t="s">
        <v>7943</v>
      </c>
      <c r="P3693" s="2">
        <v>2.7</v>
      </c>
    </row>
    <row r="3694" spans="1:16" ht="15.75" customHeight="1" x14ac:dyDescent="0.25">
      <c r="A3694" s="2" t="s">
        <v>147</v>
      </c>
      <c r="B3694" s="2" t="s">
        <v>94</v>
      </c>
      <c r="C3694" s="2" t="s">
        <v>96</v>
      </c>
      <c r="D3694" s="2" t="s">
        <v>364</v>
      </c>
      <c r="E3694" s="2" t="s">
        <v>513</v>
      </c>
      <c r="F3694" s="2" t="s">
        <v>40</v>
      </c>
      <c r="G3694" s="2" t="s">
        <v>660</v>
      </c>
      <c r="H3694" s="2" t="s">
        <v>372</v>
      </c>
      <c r="I3694" s="2">
        <v>54</v>
      </c>
      <c r="J3694" s="2">
        <v>0.84357541899441346</v>
      </c>
      <c r="K3694" s="2">
        <v>0.80748663101604279</v>
      </c>
      <c r="L3694" s="2">
        <v>0.88304093567251463</v>
      </c>
      <c r="M3694" s="2" t="s">
        <v>74</v>
      </c>
      <c r="N3694" s="2" t="s">
        <v>7944</v>
      </c>
      <c r="O3694" s="2" t="s">
        <v>7945</v>
      </c>
      <c r="P3694" s="2">
        <v>2.8</v>
      </c>
    </row>
    <row r="3695" spans="1:16" ht="15.75" customHeight="1" x14ac:dyDescent="0.25">
      <c r="A3695" s="2" t="s">
        <v>147</v>
      </c>
      <c r="B3695" s="2" t="s">
        <v>94</v>
      </c>
      <c r="C3695" s="2" t="s">
        <v>96</v>
      </c>
      <c r="D3695" s="2" t="s">
        <v>364</v>
      </c>
      <c r="E3695" s="2" t="s">
        <v>513</v>
      </c>
      <c r="F3695" s="2" t="s">
        <v>40</v>
      </c>
      <c r="G3695" s="2" t="s">
        <v>665</v>
      </c>
      <c r="H3695" s="2" t="s">
        <v>372</v>
      </c>
      <c r="I3695" s="2">
        <v>55</v>
      </c>
      <c r="J3695" s="2">
        <v>0.82288828337874664</v>
      </c>
      <c r="K3695" s="2">
        <v>0.77040816326530615</v>
      </c>
      <c r="L3695" s="2">
        <v>0.88304093567251463</v>
      </c>
      <c r="M3695" s="2" t="s">
        <v>74</v>
      </c>
      <c r="N3695" s="2" t="s">
        <v>7946</v>
      </c>
      <c r="O3695" s="2" t="s">
        <v>7947</v>
      </c>
      <c r="P3695" s="2">
        <v>3.1</v>
      </c>
    </row>
    <row r="3696" spans="1:16" ht="15.75" customHeight="1" x14ac:dyDescent="0.25">
      <c r="A3696" s="2" t="s">
        <v>147</v>
      </c>
      <c r="B3696" s="2" t="s">
        <v>94</v>
      </c>
      <c r="C3696" s="2" t="s">
        <v>96</v>
      </c>
      <c r="D3696" s="2" t="s">
        <v>364</v>
      </c>
      <c r="E3696" s="2" t="s">
        <v>513</v>
      </c>
      <c r="F3696" s="2" t="s">
        <v>40</v>
      </c>
      <c r="G3696" s="2" t="s">
        <v>670</v>
      </c>
      <c r="H3696" s="2" t="s">
        <v>372</v>
      </c>
      <c r="I3696" s="2">
        <v>56</v>
      </c>
      <c r="J3696" s="2">
        <v>0.84444444444444433</v>
      </c>
      <c r="K3696" s="2">
        <v>0.80423280423280419</v>
      </c>
      <c r="L3696" s="2">
        <v>0.88888888888888884</v>
      </c>
      <c r="M3696" s="2" t="s">
        <v>74</v>
      </c>
      <c r="N3696" s="2" t="s">
        <v>7948</v>
      </c>
      <c r="O3696" s="2" t="s">
        <v>7949</v>
      </c>
      <c r="P3696" s="2">
        <v>2.6</v>
      </c>
    </row>
    <row r="3697" spans="1:16" ht="15.75" customHeight="1" x14ac:dyDescent="0.25">
      <c r="A3697" s="2" t="s">
        <v>147</v>
      </c>
      <c r="B3697" s="2" t="s">
        <v>94</v>
      </c>
      <c r="C3697" s="2" t="s">
        <v>96</v>
      </c>
      <c r="D3697" s="2" t="s">
        <v>364</v>
      </c>
      <c r="E3697" s="2" t="s">
        <v>513</v>
      </c>
      <c r="F3697" s="2" t="s">
        <v>40</v>
      </c>
      <c r="G3697" s="2" t="s">
        <v>675</v>
      </c>
      <c r="H3697" s="2" t="s">
        <v>372</v>
      </c>
      <c r="I3697" s="2">
        <v>57</v>
      </c>
      <c r="J3697" s="2">
        <v>0.84764542936288079</v>
      </c>
      <c r="K3697" s="2">
        <v>0.80526315789473679</v>
      </c>
      <c r="L3697" s="2">
        <v>0.89473684210526316</v>
      </c>
      <c r="M3697" s="2" t="s">
        <v>74</v>
      </c>
      <c r="N3697" s="2" t="s">
        <v>7950</v>
      </c>
      <c r="O3697" s="2" t="s">
        <v>7951</v>
      </c>
      <c r="P3697" s="2">
        <v>2.6</v>
      </c>
    </row>
    <row r="3698" spans="1:16" ht="15.75" customHeight="1" x14ac:dyDescent="0.25">
      <c r="A3698" s="2" t="s">
        <v>147</v>
      </c>
      <c r="B3698" s="2" t="s">
        <v>94</v>
      </c>
      <c r="C3698" s="2" t="s">
        <v>96</v>
      </c>
      <c r="D3698" s="2" t="s">
        <v>364</v>
      </c>
      <c r="E3698" s="2" t="s">
        <v>513</v>
      </c>
      <c r="F3698" s="2" t="s">
        <v>40</v>
      </c>
      <c r="G3698" s="2" t="s">
        <v>680</v>
      </c>
      <c r="H3698" s="2" t="s">
        <v>372</v>
      </c>
      <c r="I3698" s="2">
        <v>58</v>
      </c>
      <c r="J3698" s="2">
        <v>0.84297520661157022</v>
      </c>
      <c r="K3698" s="2">
        <v>0.796875</v>
      </c>
      <c r="L3698" s="2">
        <v>0.89473684210526316</v>
      </c>
      <c r="M3698" s="2" t="s">
        <v>74</v>
      </c>
      <c r="N3698" s="2" t="s">
        <v>7952</v>
      </c>
      <c r="O3698" s="2" t="s">
        <v>7953</v>
      </c>
      <c r="P3698" s="2">
        <v>3</v>
      </c>
    </row>
    <row r="3699" spans="1:16" ht="15.75" customHeight="1" x14ac:dyDescent="0.25">
      <c r="A3699" s="2" t="s">
        <v>147</v>
      </c>
      <c r="B3699" s="2" t="s">
        <v>94</v>
      </c>
      <c r="C3699" s="2" t="s">
        <v>96</v>
      </c>
      <c r="D3699" s="2" t="s">
        <v>364</v>
      </c>
      <c r="E3699" s="2" t="s">
        <v>513</v>
      </c>
      <c r="F3699" s="2" t="s">
        <v>40</v>
      </c>
      <c r="G3699" s="2" t="s">
        <v>685</v>
      </c>
      <c r="H3699" s="2" t="s">
        <v>372</v>
      </c>
      <c r="I3699" s="2">
        <v>59</v>
      </c>
      <c r="J3699" s="2">
        <v>0.82320441988950266</v>
      </c>
      <c r="K3699" s="2">
        <v>0.78010471204188481</v>
      </c>
      <c r="L3699" s="2">
        <v>0.87134502923976609</v>
      </c>
      <c r="M3699" s="2" t="s">
        <v>74</v>
      </c>
      <c r="N3699" s="2" t="s">
        <v>7954</v>
      </c>
      <c r="O3699" s="2" t="s">
        <v>7955</v>
      </c>
      <c r="P3699" s="2">
        <v>2.7</v>
      </c>
    </row>
    <row r="3700" spans="1:16" ht="15.75" customHeight="1" x14ac:dyDescent="0.25">
      <c r="A3700" s="2" t="s">
        <v>147</v>
      </c>
      <c r="B3700" s="2" t="s">
        <v>94</v>
      </c>
      <c r="C3700" s="2" t="s">
        <v>96</v>
      </c>
      <c r="D3700" s="2" t="s">
        <v>364</v>
      </c>
      <c r="E3700" s="2" t="s">
        <v>513</v>
      </c>
      <c r="F3700" s="2" t="s">
        <v>40</v>
      </c>
      <c r="G3700" s="2" t="s">
        <v>690</v>
      </c>
      <c r="H3700" s="2" t="s">
        <v>372</v>
      </c>
      <c r="I3700" s="2">
        <v>60</v>
      </c>
      <c r="J3700" s="2">
        <v>0.83888888888888902</v>
      </c>
      <c r="K3700" s="2">
        <v>0.79894179894179895</v>
      </c>
      <c r="L3700" s="2">
        <v>0.88304093567251463</v>
      </c>
      <c r="M3700" s="2" t="s">
        <v>74</v>
      </c>
      <c r="N3700" s="2" t="s">
        <v>7956</v>
      </c>
      <c r="O3700" s="2" t="s">
        <v>7957</v>
      </c>
      <c r="P3700" s="2">
        <v>2.6</v>
      </c>
    </row>
    <row r="3701" spans="1:16" ht="15.75" customHeight="1" x14ac:dyDescent="0.25">
      <c r="A3701" s="2" t="s">
        <v>147</v>
      </c>
      <c r="B3701" s="2" t="s">
        <v>94</v>
      </c>
      <c r="C3701" s="2" t="s">
        <v>96</v>
      </c>
      <c r="D3701" s="2" t="s">
        <v>364</v>
      </c>
      <c r="E3701" s="2" t="s">
        <v>513</v>
      </c>
      <c r="F3701" s="2" t="s">
        <v>40</v>
      </c>
      <c r="G3701" s="2" t="s">
        <v>695</v>
      </c>
      <c r="H3701" s="2" t="s">
        <v>372</v>
      </c>
      <c r="I3701" s="2">
        <v>61</v>
      </c>
      <c r="J3701" s="2">
        <v>0.84065934065934067</v>
      </c>
      <c r="K3701" s="2">
        <v>0.79274611398963735</v>
      </c>
      <c r="L3701" s="2">
        <v>0.89473684210526316</v>
      </c>
      <c r="M3701" s="2" t="s">
        <v>74</v>
      </c>
      <c r="N3701" s="2" t="s">
        <v>7958</v>
      </c>
      <c r="O3701" s="2" t="s">
        <v>7959</v>
      </c>
      <c r="P3701" s="2">
        <v>3.1</v>
      </c>
    </row>
    <row r="3702" spans="1:16" ht="15.75" customHeight="1" x14ac:dyDescent="0.25">
      <c r="A3702" s="2" t="s">
        <v>147</v>
      </c>
      <c r="B3702" s="2" t="s">
        <v>94</v>
      </c>
      <c r="C3702" s="2" t="s">
        <v>96</v>
      </c>
      <c r="D3702" s="2" t="s">
        <v>364</v>
      </c>
      <c r="E3702" s="2" t="s">
        <v>700</v>
      </c>
      <c r="F3702" s="2" t="s">
        <v>47</v>
      </c>
      <c r="G3702" s="2" t="s">
        <v>701</v>
      </c>
      <c r="H3702" s="2" t="s">
        <v>366</v>
      </c>
      <c r="I3702" s="2">
        <v>42</v>
      </c>
      <c r="J3702" s="2">
        <v>0.85032537960954446</v>
      </c>
      <c r="K3702" s="2">
        <v>0.83404255319148934</v>
      </c>
      <c r="L3702" s="2">
        <v>0.86725663716814161</v>
      </c>
      <c r="M3702" s="2" t="s">
        <v>74</v>
      </c>
      <c r="N3702" s="2" t="s">
        <v>7960</v>
      </c>
      <c r="O3702" s="2" t="s">
        <v>7961</v>
      </c>
      <c r="P3702" s="2">
        <v>2.7</v>
      </c>
    </row>
    <row r="3703" spans="1:16" ht="15.75" customHeight="1" x14ac:dyDescent="0.25">
      <c r="A3703" s="2" t="s">
        <v>147</v>
      </c>
      <c r="B3703" s="2" t="s">
        <v>94</v>
      </c>
      <c r="C3703" s="2" t="s">
        <v>96</v>
      </c>
      <c r="D3703" s="2" t="s">
        <v>364</v>
      </c>
      <c r="E3703" s="2" t="s">
        <v>700</v>
      </c>
      <c r="F3703" s="2" t="s">
        <v>47</v>
      </c>
      <c r="G3703" s="2" t="s">
        <v>706</v>
      </c>
      <c r="H3703" s="2" t="s">
        <v>366</v>
      </c>
      <c r="I3703" s="2">
        <v>43</v>
      </c>
      <c r="J3703" s="2">
        <v>0.83333333333333337</v>
      </c>
      <c r="K3703" s="2">
        <v>0.82608695652173914</v>
      </c>
      <c r="L3703" s="2">
        <v>0.84070796460176989</v>
      </c>
      <c r="M3703" s="2" t="s">
        <v>74</v>
      </c>
      <c r="N3703" s="2" t="s">
        <v>7962</v>
      </c>
      <c r="O3703" s="2" t="s">
        <v>7963</v>
      </c>
      <c r="P3703" s="2">
        <v>2.8</v>
      </c>
    </row>
    <row r="3704" spans="1:16" ht="15.75" customHeight="1" x14ac:dyDescent="0.25">
      <c r="A3704" s="2" t="s">
        <v>147</v>
      </c>
      <c r="B3704" s="2" t="s">
        <v>94</v>
      </c>
      <c r="C3704" s="2" t="s">
        <v>96</v>
      </c>
      <c r="D3704" s="2" t="s">
        <v>364</v>
      </c>
      <c r="E3704" s="2" t="s">
        <v>700</v>
      </c>
      <c r="F3704" s="2" t="s">
        <v>47</v>
      </c>
      <c r="G3704" s="2" t="s">
        <v>711</v>
      </c>
      <c r="H3704" s="2" t="s">
        <v>366</v>
      </c>
      <c r="I3704" s="2">
        <v>44</v>
      </c>
      <c r="J3704" s="2">
        <v>0.84347826086956523</v>
      </c>
      <c r="K3704" s="2">
        <v>0.82905982905982911</v>
      </c>
      <c r="L3704" s="2">
        <v>0.8584070796460177</v>
      </c>
      <c r="M3704" s="2" t="s">
        <v>74</v>
      </c>
      <c r="N3704" s="2" t="s">
        <v>7964</v>
      </c>
      <c r="O3704" s="2" t="s">
        <v>7965</v>
      </c>
      <c r="P3704" s="2">
        <v>3.2</v>
      </c>
    </row>
    <row r="3705" spans="1:16" ht="15.75" customHeight="1" x14ac:dyDescent="0.25">
      <c r="A3705" s="2" t="s">
        <v>147</v>
      </c>
      <c r="B3705" s="2" t="s">
        <v>94</v>
      </c>
      <c r="C3705" s="2" t="s">
        <v>96</v>
      </c>
      <c r="D3705" s="2" t="s">
        <v>364</v>
      </c>
      <c r="E3705" s="2" t="s">
        <v>700</v>
      </c>
      <c r="F3705" s="2" t="s">
        <v>47</v>
      </c>
      <c r="G3705" s="2" t="s">
        <v>716</v>
      </c>
      <c r="H3705" s="2" t="s">
        <v>366</v>
      </c>
      <c r="I3705" s="2">
        <v>45</v>
      </c>
      <c r="J3705" s="2">
        <v>0.8157894736842104</v>
      </c>
      <c r="K3705" s="2">
        <v>0.80869565217391304</v>
      </c>
      <c r="L3705" s="2">
        <v>0.82300884955752207</v>
      </c>
      <c r="M3705" s="2" t="s">
        <v>74</v>
      </c>
      <c r="N3705" s="2" t="s">
        <v>7966</v>
      </c>
      <c r="O3705" s="2" t="s">
        <v>7967</v>
      </c>
      <c r="P3705" s="2">
        <v>2.9</v>
      </c>
    </row>
    <row r="3706" spans="1:16" ht="15.75" customHeight="1" x14ac:dyDescent="0.25">
      <c r="A3706" s="2" t="s">
        <v>147</v>
      </c>
      <c r="B3706" s="2" t="s">
        <v>94</v>
      </c>
      <c r="C3706" s="2" t="s">
        <v>96</v>
      </c>
      <c r="D3706" s="2" t="s">
        <v>364</v>
      </c>
      <c r="E3706" s="2" t="s">
        <v>700</v>
      </c>
      <c r="F3706" s="2" t="s">
        <v>47</v>
      </c>
      <c r="G3706" s="2" t="s">
        <v>721</v>
      </c>
      <c r="H3706" s="2" t="s">
        <v>366</v>
      </c>
      <c r="I3706" s="2">
        <v>46</v>
      </c>
      <c r="J3706" s="2">
        <v>0.85087719298245612</v>
      </c>
      <c r="K3706" s="2">
        <v>0.84347826086956523</v>
      </c>
      <c r="L3706" s="2">
        <v>0.8584070796460177</v>
      </c>
      <c r="M3706" s="2" t="s">
        <v>74</v>
      </c>
      <c r="N3706" s="2" t="s">
        <v>7968</v>
      </c>
      <c r="O3706" s="2" t="s">
        <v>7969</v>
      </c>
      <c r="P3706" s="2">
        <v>3.1</v>
      </c>
    </row>
    <row r="3707" spans="1:16" ht="15.75" customHeight="1" x14ac:dyDescent="0.25">
      <c r="A3707" s="2" t="s">
        <v>147</v>
      </c>
      <c r="B3707" s="2" t="s">
        <v>94</v>
      </c>
      <c r="C3707" s="2" t="s">
        <v>96</v>
      </c>
      <c r="D3707" s="2" t="s">
        <v>364</v>
      </c>
      <c r="E3707" s="2" t="s">
        <v>700</v>
      </c>
      <c r="F3707" s="2" t="s">
        <v>47</v>
      </c>
      <c r="G3707" s="2" t="s">
        <v>726</v>
      </c>
      <c r="H3707" s="2" t="s">
        <v>366</v>
      </c>
      <c r="I3707" s="2">
        <v>47</v>
      </c>
      <c r="J3707" s="2">
        <v>0.86206896551724133</v>
      </c>
      <c r="K3707" s="2">
        <v>0.84033613445378152</v>
      </c>
      <c r="L3707" s="2">
        <v>0.88495575221238942</v>
      </c>
      <c r="M3707" s="2" t="s">
        <v>74</v>
      </c>
      <c r="N3707" s="2" t="s">
        <v>7970</v>
      </c>
      <c r="O3707" s="2" t="s">
        <v>7971</v>
      </c>
      <c r="P3707" s="2">
        <v>3.2</v>
      </c>
    </row>
    <row r="3708" spans="1:16" ht="15.75" customHeight="1" x14ac:dyDescent="0.25">
      <c r="A3708" s="2" t="s">
        <v>147</v>
      </c>
      <c r="B3708" s="2" t="s">
        <v>94</v>
      </c>
      <c r="C3708" s="2" t="s">
        <v>96</v>
      </c>
      <c r="D3708" s="2" t="s">
        <v>364</v>
      </c>
      <c r="E3708" s="2" t="s">
        <v>700</v>
      </c>
      <c r="F3708" s="2" t="s">
        <v>47</v>
      </c>
      <c r="G3708" s="2" t="s">
        <v>731</v>
      </c>
      <c r="H3708" s="2" t="s">
        <v>366</v>
      </c>
      <c r="I3708" s="2">
        <v>48</v>
      </c>
      <c r="J3708" s="2">
        <v>0.86393088552915775</v>
      </c>
      <c r="K3708" s="2">
        <v>0.84388185654008441</v>
      </c>
      <c r="L3708" s="2">
        <v>0.88495575221238942</v>
      </c>
      <c r="M3708" s="2" t="s">
        <v>74</v>
      </c>
      <c r="N3708" s="2" t="s">
        <v>7972</v>
      </c>
      <c r="O3708" s="2" t="s">
        <v>7973</v>
      </c>
      <c r="P3708" s="2">
        <v>3.1</v>
      </c>
    </row>
    <row r="3709" spans="1:16" ht="15.75" customHeight="1" x14ac:dyDescent="0.25">
      <c r="A3709" s="2" t="s">
        <v>147</v>
      </c>
      <c r="B3709" s="2" t="s">
        <v>94</v>
      </c>
      <c r="C3709" s="2" t="s">
        <v>96</v>
      </c>
      <c r="D3709" s="2" t="s">
        <v>364</v>
      </c>
      <c r="E3709" s="2" t="s">
        <v>700</v>
      </c>
      <c r="F3709" s="2" t="s">
        <v>47</v>
      </c>
      <c r="G3709" s="2" t="s">
        <v>736</v>
      </c>
      <c r="H3709" s="2" t="s">
        <v>366</v>
      </c>
      <c r="I3709" s="2">
        <v>49</v>
      </c>
      <c r="J3709" s="2">
        <v>0.84482758620689646</v>
      </c>
      <c r="K3709" s="2">
        <v>0.82352941176470584</v>
      </c>
      <c r="L3709" s="2">
        <v>0.86725663716814161</v>
      </c>
      <c r="M3709" s="2" t="s">
        <v>74</v>
      </c>
      <c r="N3709" s="2" t="s">
        <v>7974</v>
      </c>
      <c r="O3709" s="2" t="s">
        <v>7975</v>
      </c>
      <c r="P3709" s="2">
        <v>3.5</v>
      </c>
    </row>
    <row r="3710" spans="1:16" ht="15.75" customHeight="1" x14ac:dyDescent="0.25">
      <c r="A3710" s="2" t="s">
        <v>147</v>
      </c>
      <c r="B3710" s="2" t="s">
        <v>94</v>
      </c>
      <c r="C3710" s="2" t="s">
        <v>96</v>
      </c>
      <c r="D3710" s="2" t="s">
        <v>364</v>
      </c>
      <c r="E3710" s="2" t="s">
        <v>700</v>
      </c>
      <c r="F3710" s="2" t="s">
        <v>47</v>
      </c>
      <c r="G3710" s="2" t="s">
        <v>741</v>
      </c>
      <c r="H3710" s="2" t="s">
        <v>366</v>
      </c>
      <c r="I3710" s="2">
        <v>50</v>
      </c>
      <c r="J3710" s="2">
        <v>0.86086956521739133</v>
      </c>
      <c r="K3710" s="2">
        <v>0.84615384615384615</v>
      </c>
      <c r="L3710" s="2">
        <v>0.87610619469026552</v>
      </c>
      <c r="M3710" s="2" t="s">
        <v>74</v>
      </c>
      <c r="N3710" s="2" t="s">
        <v>7976</v>
      </c>
      <c r="O3710" s="2" t="s">
        <v>7977</v>
      </c>
      <c r="P3710" s="2">
        <v>3.1</v>
      </c>
    </row>
    <row r="3711" spans="1:16" ht="15.75" customHeight="1" x14ac:dyDescent="0.25">
      <c r="A3711" s="2" t="s">
        <v>147</v>
      </c>
      <c r="B3711" s="2" t="s">
        <v>94</v>
      </c>
      <c r="C3711" s="2" t="s">
        <v>96</v>
      </c>
      <c r="D3711" s="2" t="s">
        <v>364</v>
      </c>
      <c r="E3711" s="2" t="s">
        <v>700</v>
      </c>
      <c r="F3711" s="2" t="s">
        <v>47</v>
      </c>
      <c r="G3711" s="2" t="s">
        <v>746</v>
      </c>
      <c r="H3711" s="2" t="s">
        <v>366</v>
      </c>
      <c r="I3711" s="2">
        <v>51</v>
      </c>
      <c r="J3711" s="2">
        <v>0.83913043478260874</v>
      </c>
      <c r="K3711" s="2">
        <v>0.82478632478632474</v>
      </c>
      <c r="L3711" s="2">
        <v>0.85398230088495575</v>
      </c>
      <c r="M3711" s="2" t="s">
        <v>74</v>
      </c>
      <c r="N3711" s="2" t="s">
        <v>7978</v>
      </c>
      <c r="O3711" s="2" t="s">
        <v>7979</v>
      </c>
      <c r="P3711" s="2">
        <v>3.6</v>
      </c>
    </row>
    <row r="3712" spans="1:16" ht="15.75" customHeight="1" x14ac:dyDescent="0.25">
      <c r="A3712" s="2" t="s">
        <v>147</v>
      </c>
      <c r="B3712" s="2" t="s">
        <v>94</v>
      </c>
      <c r="C3712" s="2" t="s">
        <v>96</v>
      </c>
      <c r="D3712" s="2" t="s">
        <v>364</v>
      </c>
      <c r="E3712" s="2" t="s">
        <v>700</v>
      </c>
      <c r="F3712" s="2" t="s">
        <v>47</v>
      </c>
      <c r="G3712" s="2" t="s">
        <v>751</v>
      </c>
      <c r="H3712" s="2" t="s">
        <v>366</v>
      </c>
      <c r="I3712" s="2">
        <v>52</v>
      </c>
      <c r="J3712" s="2">
        <v>0.86403508771929827</v>
      </c>
      <c r="K3712" s="2">
        <v>0.85652173913043483</v>
      </c>
      <c r="L3712" s="2">
        <v>0.87168141592920356</v>
      </c>
      <c r="M3712" s="2" t="s">
        <v>74</v>
      </c>
      <c r="N3712" s="2" t="s">
        <v>7980</v>
      </c>
      <c r="O3712" s="2" t="s">
        <v>7981</v>
      </c>
      <c r="P3712" s="2">
        <v>3.2</v>
      </c>
    </row>
    <row r="3713" spans="1:16" ht="15.75" customHeight="1" x14ac:dyDescent="0.25">
      <c r="A3713" s="2" t="s">
        <v>147</v>
      </c>
      <c r="B3713" s="2" t="s">
        <v>94</v>
      </c>
      <c r="C3713" s="2" t="s">
        <v>96</v>
      </c>
      <c r="D3713" s="2" t="s">
        <v>364</v>
      </c>
      <c r="E3713" s="2" t="s">
        <v>700</v>
      </c>
      <c r="F3713" s="2" t="s">
        <v>47</v>
      </c>
      <c r="G3713" s="2" t="s">
        <v>756</v>
      </c>
      <c r="H3713" s="2" t="s">
        <v>366</v>
      </c>
      <c r="I3713" s="2">
        <v>53</v>
      </c>
      <c r="J3713" s="2">
        <v>0.83690987124463523</v>
      </c>
      <c r="K3713" s="2">
        <v>0.8125</v>
      </c>
      <c r="L3713" s="2">
        <v>0.86283185840707965</v>
      </c>
      <c r="M3713" s="2" t="s">
        <v>74</v>
      </c>
      <c r="N3713" s="2" t="s">
        <v>7982</v>
      </c>
      <c r="O3713" s="2" t="s">
        <v>7983</v>
      </c>
      <c r="P3713" s="2">
        <v>3.1</v>
      </c>
    </row>
    <row r="3714" spans="1:16" ht="15.75" customHeight="1" x14ac:dyDescent="0.25">
      <c r="A3714" s="2" t="s">
        <v>147</v>
      </c>
      <c r="B3714" s="2" t="s">
        <v>94</v>
      </c>
      <c r="C3714" s="2" t="s">
        <v>96</v>
      </c>
      <c r="D3714" s="2" t="s">
        <v>364</v>
      </c>
      <c r="E3714" s="2" t="s">
        <v>700</v>
      </c>
      <c r="F3714" s="2" t="s">
        <v>47</v>
      </c>
      <c r="G3714" s="2" t="s">
        <v>761</v>
      </c>
      <c r="H3714" s="2" t="s">
        <v>366</v>
      </c>
      <c r="I3714" s="2">
        <v>54</v>
      </c>
      <c r="J3714" s="2">
        <v>0.83913043478260874</v>
      </c>
      <c r="K3714" s="2">
        <v>0.82478632478632474</v>
      </c>
      <c r="L3714" s="2">
        <v>0.85398230088495575</v>
      </c>
      <c r="M3714" s="2" t="s">
        <v>74</v>
      </c>
      <c r="N3714" s="2" t="s">
        <v>7984</v>
      </c>
      <c r="O3714" s="2" t="s">
        <v>7985</v>
      </c>
      <c r="P3714" s="2">
        <v>3.9</v>
      </c>
    </row>
    <row r="3715" spans="1:16" ht="15.75" customHeight="1" x14ac:dyDescent="0.25">
      <c r="A3715" s="2" t="s">
        <v>147</v>
      </c>
      <c r="B3715" s="2" t="s">
        <v>94</v>
      </c>
      <c r="C3715" s="2" t="s">
        <v>96</v>
      </c>
      <c r="D3715" s="2" t="s">
        <v>364</v>
      </c>
      <c r="E3715" s="2" t="s">
        <v>700</v>
      </c>
      <c r="F3715" s="2" t="s">
        <v>47</v>
      </c>
      <c r="G3715" s="2" t="s">
        <v>766</v>
      </c>
      <c r="H3715" s="2" t="s">
        <v>366</v>
      </c>
      <c r="I3715" s="2">
        <v>55</v>
      </c>
      <c r="J3715" s="2">
        <v>0.84463894967177244</v>
      </c>
      <c r="K3715" s="2">
        <v>0.83549783549783552</v>
      </c>
      <c r="L3715" s="2">
        <v>0.85398230088495575</v>
      </c>
      <c r="M3715" s="2" t="s">
        <v>74</v>
      </c>
      <c r="N3715" s="2" t="s">
        <v>7986</v>
      </c>
      <c r="O3715" s="2" t="s">
        <v>7987</v>
      </c>
      <c r="P3715" s="2">
        <v>3.1</v>
      </c>
    </row>
    <row r="3716" spans="1:16" ht="15.75" customHeight="1" x14ac:dyDescent="0.25">
      <c r="A3716" s="2" t="s">
        <v>147</v>
      </c>
      <c r="B3716" s="2" t="s">
        <v>94</v>
      </c>
      <c r="C3716" s="2" t="s">
        <v>96</v>
      </c>
      <c r="D3716" s="2" t="s">
        <v>364</v>
      </c>
      <c r="E3716" s="2" t="s">
        <v>700</v>
      </c>
      <c r="F3716" s="2" t="s">
        <v>47</v>
      </c>
      <c r="G3716" s="2" t="s">
        <v>771</v>
      </c>
      <c r="H3716" s="2" t="s">
        <v>366</v>
      </c>
      <c r="I3716" s="2">
        <v>56</v>
      </c>
      <c r="J3716" s="2">
        <v>0.84210526315789469</v>
      </c>
      <c r="K3716" s="2">
        <v>0.83478260869565213</v>
      </c>
      <c r="L3716" s="2">
        <v>0.84955752212389379</v>
      </c>
      <c r="M3716" s="2" t="s">
        <v>74</v>
      </c>
      <c r="N3716" s="2" t="s">
        <v>7988</v>
      </c>
      <c r="O3716" s="2" t="s">
        <v>7989</v>
      </c>
      <c r="P3716" s="2">
        <v>3.1</v>
      </c>
    </row>
    <row r="3717" spans="1:16" ht="15.75" customHeight="1" x14ac:dyDescent="0.25">
      <c r="A3717" s="2" t="s">
        <v>147</v>
      </c>
      <c r="B3717" s="2" t="s">
        <v>94</v>
      </c>
      <c r="C3717" s="2" t="s">
        <v>96</v>
      </c>
      <c r="D3717" s="2" t="s">
        <v>364</v>
      </c>
      <c r="E3717" s="2" t="s">
        <v>700</v>
      </c>
      <c r="F3717" s="2" t="s">
        <v>47</v>
      </c>
      <c r="G3717" s="2" t="s">
        <v>776</v>
      </c>
      <c r="H3717" s="2" t="s">
        <v>366</v>
      </c>
      <c r="I3717" s="2">
        <v>57</v>
      </c>
      <c r="J3717" s="2">
        <v>0.84120171673819744</v>
      </c>
      <c r="K3717" s="2">
        <v>0.81666666666666665</v>
      </c>
      <c r="L3717" s="2">
        <v>0.86725663716814161</v>
      </c>
      <c r="M3717" s="2" t="s">
        <v>74</v>
      </c>
      <c r="N3717" s="2" t="s">
        <v>7990</v>
      </c>
      <c r="O3717" s="2" t="s">
        <v>7991</v>
      </c>
      <c r="P3717" s="2">
        <v>3.6</v>
      </c>
    </row>
    <row r="3718" spans="1:16" ht="15.75" customHeight="1" x14ac:dyDescent="0.25">
      <c r="A3718" s="2" t="s">
        <v>147</v>
      </c>
      <c r="B3718" s="2" t="s">
        <v>94</v>
      </c>
      <c r="C3718" s="2" t="s">
        <v>96</v>
      </c>
      <c r="D3718" s="2" t="s">
        <v>364</v>
      </c>
      <c r="E3718" s="2" t="s">
        <v>700</v>
      </c>
      <c r="F3718" s="2" t="s">
        <v>47</v>
      </c>
      <c r="G3718" s="2" t="s">
        <v>781</v>
      </c>
      <c r="H3718" s="2" t="s">
        <v>366</v>
      </c>
      <c r="I3718" s="2">
        <v>58</v>
      </c>
      <c r="J3718" s="2">
        <v>0.84164859002169201</v>
      </c>
      <c r="K3718" s="2">
        <v>0.82553191489361699</v>
      </c>
      <c r="L3718" s="2">
        <v>0.8584070796460177</v>
      </c>
      <c r="M3718" s="2" t="s">
        <v>74</v>
      </c>
      <c r="N3718" s="2" t="s">
        <v>7992</v>
      </c>
      <c r="O3718" s="2" t="s">
        <v>7993</v>
      </c>
      <c r="P3718" s="2">
        <v>1.5</v>
      </c>
    </row>
    <row r="3719" spans="1:16" ht="15.75" customHeight="1" x14ac:dyDescent="0.25">
      <c r="A3719" s="2" t="s">
        <v>147</v>
      </c>
      <c r="B3719" s="2" t="s">
        <v>94</v>
      </c>
      <c r="C3719" s="2" t="s">
        <v>96</v>
      </c>
      <c r="D3719" s="2" t="s">
        <v>364</v>
      </c>
      <c r="E3719" s="2" t="s">
        <v>700</v>
      </c>
      <c r="F3719" s="2" t="s">
        <v>47</v>
      </c>
      <c r="G3719" s="2" t="s">
        <v>786</v>
      </c>
      <c r="H3719" s="2" t="s">
        <v>366</v>
      </c>
      <c r="I3719" s="2">
        <v>59</v>
      </c>
      <c r="J3719" s="2">
        <v>0.86086956521739133</v>
      </c>
      <c r="K3719" s="2">
        <v>0.84615384615384615</v>
      </c>
      <c r="L3719" s="2">
        <v>0.87610619469026552</v>
      </c>
      <c r="M3719" s="2" t="s">
        <v>74</v>
      </c>
      <c r="N3719" s="2" t="s">
        <v>7994</v>
      </c>
      <c r="O3719" s="2" t="s">
        <v>7995</v>
      </c>
      <c r="P3719" s="2">
        <v>1.5</v>
      </c>
    </row>
    <row r="3720" spans="1:16" ht="15.75" customHeight="1" x14ac:dyDescent="0.25">
      <c r="A3720" s="2" t="s">
        <v>147</v>
      </c>
      <c r="B3720" s="2" t="s">
        <v>94</v>
      </c>
      <c r="C3720" s="2" t="s">
        <v>96</v>
      </c>
      <c r="D3720" s="2" t="s">
        <v>364</v>
      </c>
      <c r="E3720" s="2" t="s">
        <v>700</v>
      </c>
      <c r="F3720" s="2" t="s">
        <v>47</v>
      </c>
      <c r="G3720" s="2" t="s">
        <v>791</v>
      </c>
      <c r="H3720" s="2" t="s">
        <v>366</v>
      </c>
      <c r="I3720" s="2">
        <v>60</v>
      </c>
      <c r="J3720" s="2">
        <v>0.85900216919739703</v>
      </c>
      <c r="K3720" s="2">
        <v>0.8425531914893617</v>
      </c>
      <c r="L3720" s="2">
        <v>0.87610619469026552</v>
      </c>
      <c r="M3720" s="2" t="s">
        <v>74</v>
      </c>
      <c r="N3720" s="2" t="s">
        <v>7996</v>
      </c>
      <c r="O3720" s="2" t="s">
        <v>7997</v>
      </c>
      <c r="P3720" s="2">
        <v>1.9</v>
      </c>
    </row>
    <row r="3721" spans="1:16" ht="15.75" customHeight="1" x14ac:dyDescent="0.25">
      <c r="A3721" s="2" t="s">
        <v>147</v>
      </c>
      <c r="B3721" s="2" t="s">
        <v>94</v>
      </c>
      <c r="C3721" s="2" t="s">
        <v>96</v>
      </c>
      <c r="D3721" s="2" t="s">
        <v>364</v>
      </c>
      <c r="E3721" s="2" t="s">
        <v>700</v>
      </c>
      <c r="F3721" s="2" t="s">
        <v>47</v>
      </c>
      <c r="G3721" s="2" t="s">
        <v>796</v>
      </c>
      <c r="H3721" s="2" t="s">
        <v>366</v>
      </c>
      <c r="I3721" s="2">
        <v>61</v>
      </c>
      <c r="J3721" s="2">
        <v>0.86021505376344087</v>
      </c>
      <c r="K3721" s="2">
        <v>0.83682008368200833</v>
      </c>
      <c r="L3721" s="2">
        <v>0.88495575221238942</v>
      </c>
      <c r="M3721" s="2" t="s">
        <v>74</v>
      </c>
      <c r="N3721" s="2" t="s">
        <v>7998</v>
      </c>
      <c r="O3721" s="2" t="s">
        <v>7999</v>
      </c>
      <c r="P3721" s="2">
        <v>1.5</v>
      </c>
    </row>
    <row r="3722" spans="1:16" ht="15.75" customHeight="1" x14ac:dyDescent="0.25">
      <c r="A3722" s="2" t="s">
        <v>147</v>
      </c>
      <c r="B3722" s="2" t="s">
        <v>102</v>
      </c>
      <c r="C3722" s="2" t="s">
        <v>103</v>
      </c>
      <c r="D3722" s="2" t="s">
        <v>55</v>
      </c>
      <c r="E3722" s="2" t="s">
        <v>57</v>
      </c>
      <c r="F3722" s="2" t="s">
        <v>32</v>
      </c>
      <c r="G3722" s="2" t="s">
        <v>59</v>
      </c>
      <c r="H3722" s="2" t="s">
        <v>61</v>
      </c>
      <c r="I3722" s="2">
        <v>42</v>
      </c>
      <c r="J3722" s="2">
        <v>0.82546201232032845</v>
      </c>
      <c r="K3722" s="2">
        <v>0.78515625</v>
      </c>
      <c r="L3722" s="2">
        <v>0.87012987012987009</v>
      </c>
      <c r="M3722" s="2" t="s">
        <v>74</v>
      </c>
      <c r="N3722" s="2" t="s">
        <v>8000</v>
      </c>
      <c r="O3722" s="2" t="s">
        <v>8001</v>
      </c>
      <c r="P3722" s="2">
        <v>5.6</v>
      </c>
    </row>
    <row r="3723" spans="1:16" ht="15.75" customHeight="1" x14ac:dyDescent="0.25">
      <c r="A3723" s="2" t="s">
        <v>147</v>
      </c>
      <c r="B3723" s="2" t="s">
        <v>102</v>
      </c>
      <c r="C3723" s="2" t="s">
        <v>103</v>
      </c>
      <c r="D3723" s="2" t="s">
        <v>55</v>
      </c>
      <c r="E3723" s="2" t="s">
        <v>57</v>
      </c>
      <c r="F3723" s="2" t="s">
        <v>32</v>
      </c>
      <c r="G3723" s="2" t="s">
        <v>71</v>
      </c>
      <c r="H3723" s="2" t="s">
        <v>61</v>
      </c>
      <c r="I3723" s="2">
        <v>43</v>
      </c>
      <c r="J3723" s="2">
        <v>0.82644628099173567</v>
      </c>
      <c r="K3723" s="2">
        <v>0.79051383399209485</v>
      </c>
      <c r="L3723" s="2">
        <v>0.86580086580086579</v>
      </c>
      <c r="M3723" s="2" t="s">
        <v>74</v>
      </c>
      <c r="N3723" s="2" t="s">
        <v>8002</v>
      </c>
      <c r="O3723" s="2" t="s">
        <v>8003</v>
      </c>
      <c r="P3723" s="2">
        <v>1.7</v>
      </c>
    </row>
    <row r="3724" spans="1:16" ht="15.75" customHeight="1" x14ac:dyDescent="0.25">
      <c r="A3724" s="2" t="s">
        <v>147</v>
      </c>
      <c r="B3724" s="2" t="s">
        <v>102</v>
      </c>
      <c r="C3724" s="2" t="s">
        <v>103</v>
      </c>
      <c r="D3724" s="2" t="s">
        <v>55</v>
      </c>
      <c r="E3724" s="2" t="s">
        <v>57</v>
      </c>
      <c r="F3724" s="2" t="s">
        <v>32</v>
      </c>
      <c r="G3724" s="2" t="s">
        <v>79</v>
      </c>
      <c r="H3724" s="2" t="s">
        <v>61</v>
      </c>
      <c r="I3724" s="2">
        <v>44</v>
      </c>
      <c r="J3724" s="2">
        <v>0.81967213114754112</v>
      </c>
      <c r="K3724" s="2">
        <v>0.77821011673151752</v>
      </c>
      <c r="L3724" s="2">
        <v>0.86580086580086579</v>
      </c>
      <c r="M3724" s="2" t="s">
        <v>74</v>
      </c>
      <c r="N3724" s="2" t="s">
        <v>8004</v>
      </c>
      <c r="O3724" s="2" t="s">
        <v>8005</v>
      </c>
      <c r="P3724" s="2">
        <v>2</v>
      </c>
    </row>
    <row r="3725" spans="1:16" ht="15.75" customHeight="1" x14ac:dyDescent="0.25">
      <c r="A3725" s="2" t="s">
        <v>147</v>
      </c>
      <c r="B3725" s="2" t="s">
        <v>102</v>
      </c>
      <c r="C3725" s="2" t="s">
        <v>103</v>
      </c>
      <c r="D3725" s="2" t="s">
        <v>55</v>
      </c>
      <c r="E3725" s="2" t="s">
        <v>57</v>
      </c>
      <c r="F3725" s="2" t="s">
        <v>32</v>
      </c>
      <c r="G3725" s="2" t="s">
        <v>86</v>
      </c>
      <c r="H3725" s="2" t="s">
        <v>61</v>
      </c>
      <c r="I3725" s="2">
        <v>45</v>
      </c>
      <c r="J3725" s="2">
        <v>0.82886597938144324</v>
      </c>
      <c r="K3725" s="2">
        <v>0.79133858267716539</v>
      </c>
      <c r="L3725" s="2">
        <v>0.87012987012987009</v>
      </c>
      <c r="M3725" s="2" t="s">
        <v>74</v>
      </c>
      <c r="N3725" s="2" t="s">
        <v>8006</v>
      </c>
      <c r="O3725" s="2" t="s">
        <v>8007</v>
      </c>
      <c r="P3725" s="2">
        <v>1.6</v>
      </c>
    </row>
    <row r="3726" spans="1:16" ht="15.75" customHeight="1" x14ac:dyDescent="0.25">
      <c r="A3726" s="2" t="s">
        <v>147</v>
      </c>
      <c r="B3726" s="2" t="s">
        <v>102</v>
      </c>
      <c r="C3726" s="2" t="s">
        <v>103</v>
      </c>
      <c r="D3726" s="2" t="s">
        <v>55</v>
      </c>
      <c r="E3726" s="2" t="s">
        <v>57</v>
      </c>
      <c r="F3726" s="2" t="s">
        <v>32</v>
      </c>
      <c r="G3726" s="2" t="s">
        <v>93</v>
      </c>
      <c r="H3726" s="2" t="s">
        <v>61</v>
      </c>
      <c r="I3726" s="2">
        <v>46</v>
      </c>
      <c r="J3726" s="2">
        <v>0.82328482328482333</v>
      </c>
      <c r="K3726" s="2">
        <v>0.79200000000000004</v>
      </c>
      <c r="L3726" s="2">
        <v>0.8571428571428571</v>
      </c>
      <c r="M3726" s="2" t="s">
        <v>74</v>
      </c>
      <c r="N3726" s="2" t="s">
        <v>8008</v>
      </c>
      <c r="O3726" s="2" t="s">
        <v>8009</v>
      </c>
      <c r="P3726" s="2">
        <v>1.7</v>
      </c>
    </row>
    <row r="3727" spans="1:16" ht="15.75" customHeight="1" x14ac:dyDescent="0.25">
      <c r="A3727" s="2" t="s">
        <v>147</v>
      </c>
      <c r="B3727" s="2" t="s">
        <v>102</v>
      </c>
      <c r="C3727" s="2" t="s">
        <v>103</v>
      </c>
      <c r="D3727" s="2" t="s">
        <v>55</v>
      </c>
      <c r="E3727" s="2" t="s">
        <v>57</v>
      </c>
      <c r="F3727" s="2" t="s">
        <v>32</v>
      </c>
      <c r="G3727" s="2" t="s">
        <v>100</v>
      </c>
      <c r="H3727" s="2" t="s">
        <v>61</v>
      </c>
      <c r="I3727" s="2">
        <v>47</v>
      </c>
      <c r="J3727" s="2">
        <v>0.8206185567010309</v>
      </c>
      <c r="K3727" s="2">
        <v>0.78346456692913391</v>
      </c>
      <c r="L3727" s="2">
        <v>0.8614718614718615</v>
      </c>
      <c r="M3727" s="2" t="s">
        <v>74</v>
      </c>
      <c r="N3727" s="2" t="s">
        <v>8010</v>
      </c>
      <c r="O3727" s="2" t="s">
        <v>8011</v>
      </c>
      <c r="P3727" s="2">
        <v>2.1</v>
      </c>
    </row>
    <row r="3728" spans="1:16" ht="15.75" customHeight="1" x14ac:dyDescent="0.25">
      <c r="A3728" s="2" t="s">
        <v>147</v>
      </c>
      <c r="B3728" s="2" t="s">
        <v>102</v>
      </c>
      <c r="C3728" s="2" t="s">
        <v>103</v>
      </c>
      <c r="D3728" s="2" t="s">
        <v>55</v>
      </c>
      <c r="E3728" s="2" t="s">
        <v>57</v>
      </c>
      <c r="F3728" s="2" t="s">
        <v>32</v>
      </c>
      <c r="G3728" s="2" t="s">
        <v>108</v>
      </c>
      <c r="H3728" s="2" t="s">
        <v>61</v>
      </c>
      <c r="I3728" s="2">
        <v>48</v>
      </c>
      <c r="J3728" s="2">
        <v>0.83643892339544512</v>
      </c>
      <c r="K3728" s="2">
        <v>0.80158730158730163</v>
      </c>
      <c r="L3728" s="2">
        <v>0.87445887445887449</v>
      </c>
      <c r="M3728" s="2" t="s">
        <v>74</v>
      </c>
      <c r="N3728" s="2" t="s">
        <v>8012</v>
      </c>
      <c r="O3728" s="2" t="s">
        <v>8013</v>
      </c>
      <c r="P3728" s="2">
        <v>1.7</v>
      </c>
    </row>
    <row r="3729" spans="1:16" ht="15.75" customHeight="1" x14ac:dyDescent="0.25">
      <c r="A3729" s="2" t="s">
        <v>147</v>
      </c>
      <c r="B3729" s="2" t="s">
        <v>102</v>
      </c>
      <c r="C3729" s="2" t="s">
        <v>103</v>
      </c>
      <c r="D3729" s="2" t="s">
        <v>55</v>
      </c>
      <c r="E3729" s="2" t="s">
        <v>57</v>
      </c>
      <c r="F3729" s="2" t="s">
        <v>32</v>
      </c>
      <c r="G3729" s="2" t="s">
        <v>113</v>
      </c>
      <c r="H3729" s="2" t="s">
        <v>61</v>
      </c>
      <c r="I3729" s="2">
        <v>49</v>
      </c>
      <c r="J3729" s="2">
        <v>0.82886597938144324</v>
      </c>
      <c r="K3729" s="2">
        <v>0.79133858267716539</v>
      </c>
      <c r="L3729" s="2">
        <v>0.87012987012987009</v>
      </c>
      <c r="M3729" s="2" t="s">
        <v>74</v>
      </c>
      <c r="N3729" s="2" t="s">
        <v>8014</v>
      </c>
      <c r="O3729" s="2" t="s">
        <v>8015</v>
      </c>
      <c r="P3729" s="2">
        <v>1.7</v>
      </c>
    </row>
    <row r="3730" spans="1:16" ht="15.75" customHeight="1" x14ac:dyDescent="0.25">
      <c r="A3730" s="2" t="s">
        <v>147</v>
      </c>
      <c r="B3730" s="2" t="s">
        <v>102</v>
      </c>
      <c r="C3730" s="2" t="s">
        <v>103</v>
      </c>
      <c r="D3730" s="2" t="s">
        <v>55</v>
      </c>
      <c r="E3730" s="2" t="s">
        <v>57</v>
      </c>
      <c r="F3730" s="2" t="s">
        <v>32</v>
      </c>
      <c r="G3730" s="2" t="s">
        <v>118</v>
      </c>
      <c r="H3730" s="2" t="s">
        <v>61</v>
      </c>
      <c r="I3730" s="2">
        <v>50</v>
      </c>
      <c r="J3730" s="2">
        <v>0.82304526748971196</v>
      </c>
      <c r="K3730" s="2">
        <v>0.78431372549019607</v>
      </c>
      <c r="L3730" s="2">
        <v>0.86580086580086579</v>
      </c>
      <c r="M3730" s="2" t="s">
        <v>74</v>
      </c>
      <c r="N3730" s="2" t="s">
        <v>8016</v>
      </c>
      <c r="O3730" s="2" t="s">
        <v>8017</v>
      </c>
      <c r="P3730" s="2">
        <v>2.1</v>
      </c>
    </row>
    <row r="3731" spans="1:16" ht="15.75" customHeight="1" x14ac:dyDescent="0.25">
      <c r="A3731" s="2" t="s">
        <v>147</v>
      </c>
      <c r="B3731" s="2" t="s">
        <v>102</v>
      </c>
      <c r="C3731" s="2" t="s">
        <v>103</v>
      </c>
      <c r="D3731" s="2" t="s">
        <v>55</v>
      </c>
      <c r="E3731" s="2" t="s">
        <v>57</v>
      </c>
      <c r="F3731" s="2" t="s">
        <v>32</v>
      </c>
      <c r="G3731" s="2" t="s">
        <v>123</v>
      </c>
      <c r="H3731" s="2" t="s">
        <v>61</v>
      </c>
      <c r="I3731" s="2">
        <v>51</v>
      </c>
      <c r="J3731" s="2">
        <v>0.80903490759753605</v>
      </c>
      <c r="K3731" s="2">
        <v>0.76953125</v>
      </c>
      <c r="L3731" s="2">
        <v>0.8528138528138528</v>
      </c>
      <c r="M3731" s="2" t="s">
        <v>74</v>
      </c>
      <c r="N3731" s="2" t="s">
        <v>8018</v>
      </c>
      <c r="O3731" s="2" t="s">
        <v>8019</v>
      </c>
      <c r="P3731" s="2">
        <v>1.7</v>
      </c>
    </row>
    <row r="3732" spans="1:16" ht="15.75" customHeight="1" x14ac:dyDescent="0.25">
      <c r="A3732" s="2" t="s">
        <v>147</v>
      </c>
      <c r="B3732" s="2" t="s">
        <v>102</v>
      </c>
      <c r="C3732" s="2" t="s">
        <v>103</v>
      </c>
      <c r="D3732" s="2" t="s">
        <v>55</v>
      </c>
      <c r="E3732" s="2" t="s">
        <v>57</v>
      </c>
      <c r="F3732" s="2" t="s">
        <v>32</v>
      </c>
      <c r="G3732" s="2" t="s">
        <v>128</v>
      </c>
      <c r="H3732" s="2" t="s">
        <v>61</v>
      </c>
      <c r="I3732" s="2">
        <v>52</v>
      </c>
      <c r="J3732" s="2">
        <v>0.81300813008130091</v>
      </c>
      <c r="K3732" s="2">
        <v>0.76628352490421459</v>
      </c>
      <c r="L3732" s="2">
        <v>0.86580086580086579</v>
      </c>
      <c r="M3732" s="2" t="s">
        <v>74</v>
      </c>
      <c r="N3732" s="2" t="s">
        <v>8020</v>
      </c>
      <c r="O3732" s="2" t="s">
        <v>8021</v>
      </c>
      <c r="P3732" s="2">
        <v>2</v>
      </c>
    </row>
    <row r="3733" spans="1:16" ht="15.75" customHeight="1" x14ac:dyDescent="0.25">
      <c r="A3733" s="2" t="s">
        <v>147</v>
      </c>
      <c r="B3733" s="2" t="s">
        <v>102</v>
      </c>
      <c r="C3733" s="2" t="s">
        <v>103</v>
      </c>
      <c r="D3733" s="2" t="s">
        <v>55</v>
      </c>
      <c r="E3733" s="2" t="s">
        <v>57</v>
      </c>
      <c r="F3733" s="2" t="s">
        <v>32</v>
      </c>
      <c r="G3733" s="2" t="s">
        <v>133</v>
      </c>
      <c r="H3733" s="2" t="s">
        <v>61</v>
      </c>
      <c r="I3733" s="2">
        <v>53</v>
      </c>
      <c r="J3733" s="2">
        <v>0.81557377049180324</v>
      </c>
      <c r="K3733" s="2">
        <v>0.77431906614785995</v>
      </c>
      <c r="L3733" s="2">
        <v>0.8614718614718615</v>
      </c>
      <c r="M3733" s="2" t="s">
        <v>74</v>
      </c>
      <c r="N3733" s="2" t="s">
        <v>8022</v>
      </c>
      <c r="O3733" s="2" t="s">
        <v>8023</v>
      </c>
      <c r="P3733" s="2">
        <v>1.7</v>
      </c>
    </row>
    <row r="3734" spans="1:16" ht="15.75" customHeight="1" x14ac:dyDescent="0.25">
      <c r="A3734" s="2" t="s">
        <v>147</v>
      </c>
      <c r="B3734" s="2" t="s">
        <v>102</v>
      </c>
      <c r="C3734" s="2" t="s">
        <v>103</v>
      </c>
      <c r="D3734" s="2" t="s">
        <v>55</v>
      </c>
      <c r="E3734" s="2" t="s">
        <v>57</v>
      </c>
      <c r="F3734" s="2" t="s">
        <v>32</v>
      </c>
      <c r="G3734" s="2" t="s">
        <v>138</v>
      </c>
      <c r="H3734" s="2" t="s">
        <v>61</v>
      </c>
      <c r="I3734" s="2">
        <v>54</v>
      </c>
      <c r="J3734" s="2">
        <v>0.83471074380165289</v>
      </c>
      <c r="K3734" s="2">
        <v>0.79841897233201586</v>
      </c>
      <c r="L3734" s="2">
        <v>0.87445887445887449</v>
      </c>
      <c r="M3734" s="2" t="s">
        <v>74</v>
      </c>
      <c r="N3734" s="2" t="s">
        <v>8024</v>
      </c>
      <c r="O3734" s="2" t="s">
        <v>8025</v>
      </c>
      <c r="P3734" s="2">
        <v>2.1</v>
      </c>
    </row>
    <row r="3735" spans="1:16" ht="15.75" customHeight="1" x14ac:dyDescent="0.25">
      <c r="A3735" s="2" t="s">
        <v>147</v>
      </c>
      <c r="B3735" s="2" t="s">
        <v>102</v>
      </c>
      <c r="C3735" s="2" t="s">
        <v>103</v>
      </c>
      <c r="D3735" s="2" t="s">
        <v>55</v>
      </c>
      <c r="E3735" s="2" t="s">
        <v>57</v>
      </c>
      <c r="F3735" s="2" t="s">
        <v>32</v>
      </c>
      <c r="G3735" s="2" t="s">
        <v>143</v>
      </c>
      <c r="H3735" s="2" t="s">
        <v>61</v>
      </c>
      <c r="I3735" s="2">
        <v>55</v>
      </c>
      <c r="J3735" s="2">
        <v>0.81557377049180324</v>
      </c>
      <c r="K3735" s="2">
        <v>0.77431906614785995</v>
      </c>
      <c r="L3735" s="2">
        <v>0.8614718614718615</v>
      </c>
      <c r="M3735" s="2" t="s">
        <v>74</v>
      </c>
      <c r="N3735" s="2" t="s">
        <v>8026</v>
      </c>
      <c r="O3735" s="2" t="s">
        <v>8027</v>
      </c>
      <c r="P3735" s="2">
        <v>1.7</v>
      </c>
    </row>
    <row r="3736" spans="1:16" ht="15.75" customHeight="1" x14ac:dyDescent="0.25">
      <c r="A3736" s="2" t="s">
        <v>147</v>
      </c>
      <c r="B3736" s="2" t="s">
        <v>102</v>
      </c>
      <c r="C3736" s="2" t="s">
        <v>103</v>
      </c>
      <c r="D3736" s="2" t="s">
        <v>55</v>
      </c>
      <c r="E3736" s="2" t="s">
        <v>57</v>
      </c>
      <c r="F3736" s="2" t="s">
        <v>32</v>
      </c>
      <c r="G3736" s="2" t="s">
        <v>149</v>
      </c>
      <c r="H3736" s="2" t="s">
        <v>61</v>
      </c>
      <c r="I3736" s="2">
        <v>56</v>
      </c>
      <c r="J3736" s="2">
        <v>0.83333333333333337</v>
      </c>
      <c r="K3736" s="2">
        <v>0.80321285140562249</v>
      </c>
      <c r="L3736" s="2">
        <v>0.86580086580086579</v>
      </c>
      <c r="M3736" s="2" t="s">
        <v>74</v>
      </c>
      <c r="N3736" s="2" t="s">
        <v>8028</v>
      </c>
      <c r="O3736" s="2" t="s">
        <v>8029</v>
      </c>
      <c r="P3736" s="2">
        <v>1.7</v>
      </c>
    </row>
    <row r="3737" spans="1:16" ht="15.75" customHeight="1" x14ac:dyDescent="0.25">
      <c r="A3737" s="2" t="s">
        <v>147</v>
      </c>
      <c r="B3737" s="2" t="s">
        <v>102</v>
      </c>
      <c r="C3737" s="2" t="s">
        <v>103</v>
      </c>
      <c r="D3737" s="2" t="s">
        <v>55</v>
      </c>
      <c r="E3737" s="2" t="s">
        <v>57</v>
      </c>
      <c r="F3737" s="2" t="s">
        <v>32</v>
      </c>
      <c r="G3737" s="2" t="s">
        <v>154</v>
      </c>
      <c r="H3737" s="2" t="s">
        <v>61</v>
      </c>
      <c r="I3737" s="2">
        <v>57</v>
      </c>
      <c r="J3737" s="2">
        <v>0.83750000000000002</v>
      </c>
      <c r="K3737" s="2">
        <v>0.80722891566265065</v>
      </c>
      <c r="L3737" s="2">
        <v>0.87012987012987009</v>
      </c>
      <c r="M3737" s="2" t="s">
        <v>74</v>
      </c>
      <c r="N3737" s="2" t="s">
        <v>8030</v>
      </c>
      <c r="O3737" s="2" t="s">
        <v>8031</v>
      </c>
      <c r="P3737" s="2">
        <v>2.1</v>
      </c>
    </row>
    <row r="3738" spans="1:16" ht="15.75" customHeight="1" x14ac:dyDescent="0.25">
      <c r="A3738" s="2" t="s">
        <v>147</v>
      </c>
      <c r="B3738" s="2" t="s">
        <v>102</v>
      </c>
      <c r="C3738" s="2" t="s">
        <v>103</v>
      </c>
      <c r="D3738" s="2" t="s">
        <v>55</v>
      </c>
      <c r="E3738" s="2" t="s">
        <v>57</v>
      </c>
      <c r="F3738" s="2" t="s">
        <v>32</v>
      </c>
      <c r="G3738" s="2" t="s">
        <v>159</v>
      </c>
      <c r="H3738" s="2" t="s">
        <v>61</v>
      </c>
      <c r="I3738" s="2">
        <v>58</v>
      </c>
      <c r="J3738" s="2">
        <v>0.82786885245901642</v>
      </c>
      <c r="K3738" s="2">
        <v>0.78599221789883267</v>
      </c>
      <c r="L3738" s="2">
        <v>0.87445887445887449</v>
      </c>
      <c r="M3738" s="2" t="s">
        <v>74</v>
      </c>
      <c r="N3738" s="2" t="s">
        <v>8032</v>
      </c>
      <c r="O3738" s="2" t="s">
        <v>8033</v>
      </c>
      <c r="P3738" s="2">
        <v>1.7</v>
      </c>
    </row>
    <row r="3739" spans="1:16" ht="15.75" customHeight="1" x14ac:dyDescent="0.25">
      <c r="A3739" s="2" t="s">
        <v>147</v>
      </c>
      <c r="B3739" s="2" t="s">
        <v>102</v>
      </c>
      <c r="C3739" s="2" t="s">
        <v>103</v>
      </c>
      <c r="D3739" s="2" t="s">
        <v>55</v>
      </c>
      <c r="E3739" s="2" t="s">
        <v>57</v>
      </c>
      <c r="F3739" s="2" t="s">
        <v>32</v>
      </c>
      <c r="G3739" s="2" t="s">
        <v>164</v>
      </c>
      <c r="H3739" s="2" t="s">
        <v>61</v>
      </c>
      <c r="I3739" s="2">
        <v>59</v>
      </c>
      <c r="J3739" s="2">
        <v>0.81893004115226331</v>
      </c>
      <c r="K3739" s="2">
        <v>0.7803921568627451</v>
      </c>
      <c r="L3739" s="2">
        <v>0.8614718614718615</v>
      </c>
      <c r="M3739" s="2" t="s">
        <v>74</v>
      </c>
      <c r="N3739" s="2" t="s">
        <v>8034</v>
      </c>
      <c r="O3739" s="2" t="s">
        <v>8035</v>
      </c>
      <c r="P3739" s="2">
        <v>1.7</v>
      </c>
    </row>
    <row r="3740" spans="1:16" ht="15.75" customHeight="1" x14ac:dyDescent="0.25">
      <c r="A3740" s="2" t="s">
        <v>147</v>
      </c>
      <c r="B3740" s="2" t="s">
        <v>102</v>
      </c>
      <c r="C3740" s="2" t="s">
        <v>103</v>
      </c>
      <c r="D3740" s="2" t="s">
        <v>55</v>
      </c>
      <c r="E3740" s="2" t="s">
        <v>57</v>
      </c>
      <c r="F3740" s="2" t="s">
        <v>32</v>
      </c>
      <c r="G3740" s="2" t="s">
        <v>169</v>
      </c>
      <c r="H3740" s="2" t="s">
        <v>61</v>
      </c>
      <c r="I3740" s="2">
        <v>60</v>
      </c>
      <c r="J3740" s="2">
        <v>0.84426229508196726</v>
      </c>
      <c r="K3740" s="2">
        <v>0.80155642023346307</v>
      </c>
      <c r="L3740" s="2">
        <v>0.89177489177489178</v>
      </c>
      <c r="M3740" s="2" t="s">
        <v>74</v>
      </c>
      <c r="N3740" s="2" t="s">
        <v>8036</v>
      </c>
      <c r="O3740" s="2" t="s">
        <v>8037</v>
      </c>
      <c r="P3740" s="2">
        <v>2</v>
      </c>
    </row>
    <row r="3741" spans="1:16" ht="15.75" customHeight="1" x14ac:dyDescent="0.25">
      <c r="A3741" s="2" t="s">
        <v>147</v>
      </c>
      <c r="B3741" s="2" t="s">
        <v>102</v>
      </c>
      <c r="C3741" s="2" t="s">
        <v>103</v>
      </c>
      <c r="D3741" s="2" t="s">
        <v>55</v>
      </c>
      <c r="E3741" s="2" t="s">
        <v>57</v>
      </c>
      <c r="F3741" s="2" t="s">
        <v>32</v>
      </c>
      <c r="G3741" s="2" t="s">
        <v>174</v>
      </c>
      <c r="H3741" s="2" t="s">
        <v>61</v>
      </c>
      <c r="I3741" s="2">
        <v>61</v>
      </c>
      <c r="J3741" s="2">
        <v>0.85892116182572609</v>
      </c>
      <c r="K3741" s="2">
        <v>0.82470119521912355</v>
      </c>
      <c r="L3741" s="2">
        <v>0.89610389610389607</v>
      </c>
      <c r="M3741" s="2" t="s">
        <v>74</v>
      </c>
      <c r="N3741" s="2" t="s">
        <v>8038</v>
      </c>
      <c r="O3741" s="2" t="s">
        <v>8039</v>
      </c>
      <c r="P3741" s="2">
        <v>1.7</v>
      </c>
    </row>
    <row r="3742" spans="1:16" ht="15.75" customHeight="1" x14ac:dyDescent="0.25">
      <c r="A3742" s="2" t="s">
        <v>147</v>
      </c>
      <c r="B3742" s="2" t="s">
        <v>102</v>
      </c>
      <c r="C3742" s="2" t="s">
        <v>103</v>
      </c>
      <c r="D3742" s="2" t="s">
        <v>55</v>
      </c>
      <c r="E3742" s="2" t="s">
        <v>179</v>
      </c>
      <c r="F3742" s="2" t="s">
        <v>12</v>
      </c>
      <c r="G3742" s="2" t="s">
        <v>180</v>
      </c>
      <c r="H3742" s="2" t="s">
        <v>182</v>
      </c>
      <c r="I3742" s="2">
        <v>42</v>
      </c>
      <c r="J3742" s="2">
        <v>0.82777777777777783</v>
      </c>
      <c r="K3742" s="2">
        <v>0.78835978835978837</v>
      </c>
      <c r="L3742" s="2">
        <v>0.87134502923976609</v>
      </c>
      <c r="M3742" s="2" t="s">
        <v>74</v>
      </c>
      <c r="N3742" s="2" t="s">
        <v>8040</v>
      </c>
      <c r="O3742" s="2" t="s">
        <v>8041</v>
      </c>
      <c r="P3742" s="2">
        <v>1.9</v>
      </c>
    </row>
    <row r="3743" spans="1:16" ht="15.75" customHeight="1" x14ac:dyDescent="0.25">
      <c r="A3743" s="2" t="s">
        <v>147</v>
      </c>
      <c r="B3743" s="2" t="s">
        <v>102</v>
      </c>
      <c r="C3743" s="2" t="s">
        <v>103</v>
      </c>
      <c r="D3743" s="2" t="s">
        <v>55</v>
      </c>
      <c r="E3743" s="2" t="s">
        <v>179</v>
      </c>
      <c r="F3743" s="2" t="s">
        <v>12</v>
      </c>
      <c r="G3743" s="2" t="s">
        <v>186</v>
      </c>
      <c r="H3743" s="2" t="s">
        <v>182</v>
      </c>
      <c r="I3743" s="2">
        <v>43</v>
      </c>
      <c r="J3743" s="2">
        <v>0.87818696883852676</v>
      </c>
      <c r="K3743" s="2">
        <v>0.85164835164835162</v>
      </c>
      <c r="L3743" s="2">
        <v>0.9064327485380117</v>
      </c>
      <c r="M3743" s="2" t="s">
        <v>74</v>
      </c>
      <c r="N3743" s="2" t="s">
        <v>8042</v>
      </c>
      <c r="O3743" s="2" t="s">
        <v>8043</v>
      </c>
      <c r="P3743" s="2">
        <v>1.5</v>
      </c>
    </row>
    <row r="3744" spans="1:16" ht="15.75" customHeight="1" x14ac:dyDescent="0.25">
      <c r="A3744" s="2" t="s">
        <v>147</v>
      </c>
      <c r="B3744" s="2" t="s">
        <v>102</v>
      </c>
      <c r="C3744" s="2" t="s">
        <v>103</v>
      </c>
      <c r="D3744" s="2" t="s">
        <v>55</v>
      </c>
      <c r="E3744" s="2" t="s">
        <v>179</v>
      </c>
      <c r="F3744" s="2" t="s">
        <v>12</v>
      </c>
      <c r="G3744" s="2" t="s">
        <v>192</v>
      </c>
      <c r="H3744" s="2" t="s">
        <v>182</v>
      </c>
      <c r="I3744" s="2">
        <v>44</v>
      </c>
      <c r="J3744" s="2">
        <v>0.83565459610027859</v>
      </c>
      <c r="K3744" s="2">
        <v>0.7978723404255319</v>
      </c>
      <c r="L3744" s="2">
        <v>0.8771929824561403</v>
      </c>
      <c r="M3744" s="2" t="s">
        <v>74</v>
      </c>
      <c r="N3744" s="2" t="s">
        <v>8044</v>
      </c>
      <c r="O3744" s="2" t="s">
        <v>8045</v>
      </c>
      <c r="P3744" s="2">
        <v>1.5</v>
      </c>
    </row>
    <row r="3745" spans="1:16" ht="15.75" customHeight="1" x14ac:dyDescent="0.25">
      <c r="A3745" s="2" t="s">
        <v>147</v>
      </c>
      <c r="B3745" s="2" t="s">
        <v>102</v>
      </c>
      <c r="C3745" s="2" t="s">
        <v>103</v>
      </c>
      <c r="D3745" s="2" t="s">
        <v>55</v>
      </c>
      <c r="E3745" s="2" t="s">
        <v>179</v>
      </c>
      <c r="F3745" s="2" t="s">
        <v>12</v>
      </c>
      <c r="G3745" s="2" t="s">
        <v>197</v>
      </c>
      <c r="H3745" s="2" t="s">
        <v>182</v>
      </c>
      <c r="I3745" s="2">
        <v>45</v>
      </c>
      <c r="J3745" s="2">
        <v>0.85875706214689262</v>
      </c>
      <c r="K3745" s="2">
        <v>0.8306010928961749</v>
      </c>
      <c r="L3745" s="2">
        <v>0.88888888888888884</v>
      </c>
      <c r="M3745" s="2" t="s">
        <v>74</v>
      </c>
      <c r="N3745" s="2" t="s">
        <v>8046</v>
      </c>
      <c r="O3745" s="2" t="s">
        <v>8047</v>
      </c>
      <c r="P3745" s="2">
        <v>1.9</v>
      </c>
    </row>
    <row r="3746" spans="1:16" ht="15.75" customHeight="1" x14ac:dyDescent="0.25">
      <c r="A3746" s="2" t="s">
        <v>147</v>
      </c>
      <c r="B3746" s="2" t="s">
        <v>102</v>
      </c>
      <c r="C3746" s="2" t="s">
        <v>103</v>
      </c>
      <c r="D3746" s="2" t="s">
        <v>55</v>
      </c>
      <c r="E3746" s="2" t="s">
        <v>179</v>
      </c>
      <c r="F3746" s="2" t="s">
        <v>12</v>
      </c>
      <c r="G3746" s="2" t="s">
        <v>202</v>
      </c>
      <c r="H3746" s="2" t="s">
        <v>182</v>
      </c>
      <c r="I3746" s="2">
        <v>46</v>
      </c>
      <c r="J3746" s="2">
        <v>0.848314606741573</v>
      </c>
      <c r="K3746" s="2">
        <v>0.81621621621621621</v>
      </c>
      <c r="L3746" s="2">
        <v>0.88304093567251463</v>
      </c>
      <c r="M3746" s="2" t="s">
        <v>74</v>
      </c>
      <c r="N3746" s="2" t="s">
        <v>8048</v>
      </c>
      <c r="O3746" s="2" t="s">
        <v>8049</v>
      </c>
      <c r="P3746" s="2">
        <v>1.5</v>
      </c>
    </row>
    <row r="3747" spans="1:16" ht="15.75" customHeight="1" x14ac:dyDescent="0.25">
      <c r="A3747" s="2" t="s">
        <v>147</v>
      </c>
      <c r="B3747" s="2" t="s">
        <v>102</v>
      </c>
      <c r="C3747" s="2" t="s">
        <v>103</v>
      </c>
      <c r="D3747" s="2" t="s">
        <v>55</v>
      </c>
      <c r="E3747" s="2" t="s">
        <v>179</v>
      </c>
      <c r="F3747" s="2" t="s">
        <v>12</v>
      </c>
      <c r="G3747" s="2" t="s">
        <v>207</v>
      </c>
      <c r="H3747" s="2" t="s">
        <v>182</v>
      </c>
      <c r="I3747" s="2">
        <v>47</v>
      </c>
      <c r="J3747" s="2">
        <v>0.82548476454293629</v>
      </c>
      <c r="K3747" s="2">
        <v>0.78421052631578947</v>
      </c>
      <c r="L3747" s="2">
        <v>0.87134502923976609</v>
      </c>
      <c r="M3747" s="2" t="s">
        <v>74</v>
      </c>
      <c r="N3747" s="2" t="s">
        <v>8050</v>
      </c>
      <c r="O3747" s="2" t="s">
        <v>8051</v>
      </c>
      <c r="P3747" s="2">
        <v>1.5</v>
      </c>
    </row>
    <row r="3748" spans="1:16" ht="15.75" customHeight="1" x14ac:dyDescent="0.25">
      <c r="A3748" s="2" t="s">
        <v>147</v>
      </c>
      <c r="B3748" s="2" t="s">
        <v>102</v>
      </c>
      <c r="C3748" s="2" t="s">
        <v>103</v>
      </c>
      <c r="D3748" s="2" t="s">
        <v>55</v>
      </c>
      <c r="E3748" s="2" t="s">
        <v>179</v>
      </c>
      <c r="F3748" s="2" t="s">
        <v>12</v>
      </c>
      <c r="G3748" s="2" t="s">
        <v>212</v>
      </c>
      <c r="H3748" s="2" t="s">
        <v>182</v>
      </c>
      <c r="I3748" s="2">
        <v>48</v>
      </c>
      <c r="J3748" s="2">
        <v>0.8539325842696629</v>
      </c>
      <c r="K3748" s="2">
        <v>0.82162162162162167</v>
      </c>
      <c r="L3748" s="2">
        <v>0.88888888888888884</v>
      </c>
      <c r="M3748" s="2" t="s">
        <v>74</v>
      </c>
      <c r="N3748" s="2" t="s">
        <v>8052</v>
      </c>
      <c r="O3748" s="2" t="s">
        <v>8053</v>
      </c>
      <c r="P3748" s="2">
        <v>1.9</v>
      </c>
    </row>
    <row r="3749" spans="1:16" ht="15.75" customHeight="1" x14ac:dyDescent="0.25">
      <c r="A3749" s="2" t="s">
        <v>147</v>
      </c>
      <c r="B3749" s="2" t="s">
        <v>102</v>
      </c>
      <c r="C3749" s="2" t="s">
        <v>103</v>
      </c>
      <c r="D3749" s="2" t="s">
        <v>55</v>
      </c>
      <c r="E3749" s="2" t="s">
        <v>179</v>
      </c>
      <c r="F3749" s="2" t="s">
        <v>12</v>
      </c>
      <c r="G3749" s="2" t="s">
        <v>217</v>
      </c>
      <c r="H3749" s="2" t="s">
        <v>182</v>
      </c>
      <c r="I3749" s="2">
        <v>49</v>
      </c>
      <c r="J3749" s="2">
        <v>0.8539325842696629</v>
      </c>
      <c r="K3749" s="2">
        <v>0.82162162162162167</v>
      </c>
      <c r="L3749" s="2">
        <v>0.88888888888888884</v>
      </c>
      <c r="M3749" s="2" t="s">
        <v>74</v>
      </c>
      <c r="N3749" s="2" t="s">
        <v>8054</v>
      </c>
      <c r="O3749" s="2" t="s">
        <v>8055</v>
      </c>
      <c r="P3749" s="2">
        <v>1.5</v>
      </c>
    </row>
    <row r="3750" spans="1:16" ht="15.75" customHeight="1" x14ac:dyDescent="0.25">
      <c r="A3750" s="2" t="s">
        <v>147</v>
      </c>
      <c r="B3750" s="2" t="s">
        <v>102</v>
      </c>
      <c r="C3750" s="2" t="s">
        <v>103</v>
      </c>
      <c r="D3750" s="2" t="s">
        <v>55</v>
      </c>
      <c r="E3750" s="2" t="s">
        <v>179</v>
      </c>
      <c r="F3750" s="2" t="s">
        <v>12</v>
      </c>
      <c r="G3750" s="2" t="s">
        <v>222</v>
      </c>
      <c r="H3750" s="2" t="s">
        <v>182</v>
      </c>
      <c r="I3750" s="2">
        <v>50</v>
      </c>
      <c r="J3750" s="2">
        <v>0.83333333333333337</v>
      </c>
      <c r="K3750" s="2">
        <v>0.79365079365079361</v>
      </c>
      <c r="L3750" s="2">
        <v>0.8771929824561403</v>
      </c>
      <c r="M3750" s="2" t="s">
        <v>74</v>
      </c>
      <c r="N3750" s="2" t="s">
        <v>8056</v>
      </c>
      <c r="O3750" s="2" t="s">
        <v>8057</v>
      </c>
      <c r="P3750" s="2">
        <v>1.9</v>
      </c>
    </row>
    <row r="3751" spans="1:16" ht="15.75" customHeight="1" x14ac:dyDescent="0.25">
      <c r="A3751" s="2" t="s">
        <v>147</v>
      </c>
      <c r="B3751" s="2" t="s">
        <v>102</v>
      </c>
      <c r="C3751" s="2" t="s">
        <v>103</v>
      </c>
      <c r="D3751" s="2" t="s">
        <v>55</v>
      </c>
      <c r="E3751" s="2" t="s">
        <v>179</v>
      </c>
      <c r="F3751" s="2" t="s">
        <v>12</v>
      </c>
      <c r="G3751" s="2" t="s">
        <v>227</v>
      </c>
      <c r="H3751" s="2" t="s">
        <v>182</v>
      </c>
      <c r="I3751" s="2">
        <v>51</v>
      </c>
      <c r="J3751" s="2">
        <v>0.84033613445378152</v>
      </c>
      <c r="K3751" s="2">
        <v>0.80645161290322576</v>
      </c>
      <c r="L3751" s="2">
        <v>0.8771929824561403</v>
      </c>
      <c r="M3751" s="2" t="s">
        <v>74</v>
      </c>
      <c r="N3751" s="2" t="s">
        <v>8058</v>
      </c>
      <c r="O3751" s="2" t="s">
        <v>8059</v>
      </c>
      <c r="P3751" s="2">
        <v>1.5</v>
      </c>
    </row>
    <row r="3752" spans="1:16" ht="15.75" customHeight="1" x14ac:dyDescent="0.25">
      <c r="A3752" s="2" t="s">
        <v>147</v>
      </c>
      <c r="B3752" s="2" t="s">
        <v>102</v>
      </c>
      <c r="C3752" s="2" t="s">
        <v>103</v>
      </c>
      <c r="D3752" s="2" t="s">
        <v>55</v>
      </c>
      <c r="E3752" s="2" t="s">
        <v>179</v>
      </c>
      <c r="F3752" s="2" t="s">
        <v>12</v>
      </c>
      <c r="G3752" s="2" t="s">
        <v>232</v>
      </c>
      <c r="H3752" s="2" t="s">
        <v>182</v>
      </c>
      <c r="I3752" s="2">
        <v>52</v>
      </c>
      <c r="J3752" s="2">
        <v>0.81095890410958904</v>
      </c>
      <c r="K3752" s="2">
        <v>0.76288659793814428</v>
      </c>
      <c r="L3752" s="2">
        <v>0.86549707602339176</v>
      </c>
      <c r="M3752" s="2" t="s">
        <v>74</v>
      </c>
      <c r="N3752" s="2" t="s">
        <v>8060</v>
      </c>
      <c r="O3752" s="2" t="s">
        <v>8061</v>
      </c>
      <c r="P3752" s="2">
        <v>1.5</v>
      </c>
    </row>
    <row r="3753" spans="1:16" ht="15.75" customHeight="1" x14ac:dyDescent="0.25">
      <c r="A3753" s="2" t="s">
        <v>147</v>
      </c>
      <c r="B3753" s="2" t="s">
        <v>102</v>
      </c>
      <c r="C3753" s="2" t="s">
        <v>103</v>
      </c>
      <c r="D3753" s="2" t="s">
        <v>55</v>
      </c>
      <c r="E3753" s="2" t="s">
        <v>179</v>
      </c>
      <c r="F3753" s="2" t="s">
        <v>12</v>
      </c>
      <c r="G3753" s="2" t="s">
        <v>237</v>
      </c>
      <c r="H3753" s="2" t="s">
        <v>182</v>
      </c>
      <c r="I3753" s="2">
        <v>53</v>
      </c>
      <c r="J3753" s="2">
        <v>0.83798882681564246</v>
      </c>
      <c r="K3753" s="2">
        <v>0.80213903743315507</v>
      </c>
      <c r="L3753" s="2">
        <v>0.8771929824561403</v>
      </c>
      <c r="M3753" s="2" t="s">
        <v>74</v>
      </c>
      <c r="N3753" s="2" t="s">
        <v>8062</v>
      </c>
      <c r="O3753" s="2" t="s">
        <v>8063</v>
      </c>
      <c r="P3753" s="2">
        <v>1.9</v>
      </c>
    </row>
    <row r="3754" spans="1:16" ht="15.75" customHeight="1" x14ac:dyDescent="0.25">
      <c r="A3754" s="2" t="s">
        <v>147</v>
      </c>
      <c r="B3754" s="2" t="s">
        <v>102</v>
      </c>
      <c r="C3754" s="2" t="s">
        <v>103</v>
      </c>
      <c r="D3754" s="2" t="s">
        <v>55</v>
      </c>
      <c r="E3754" s="2" t="s">
        <v>179</v>
      </c>
      <c r="F3754" s="2" t="s">
        <v>12</v>
      </c>
      <c r="G3754" s="2" t="s">
        <v>242</v>
      </c>
      <c r="H3754" s="2" t="s">
        <v>182</v>
      </c>
      <c r="I3754" s="2">
        <v>54</v>
      </c>
      <c r="J3754" s="2">
        <v>0.81666666666666676</v>
      </c>
      <c r="K3754" s="2">
        <v>0.77777777777777779</v>
      </c>
      <c r="L3754" s="2">
        <v>0.85964912280701755</v>
      </c>
      <c r="M3754" s="2" t="s">
        <v>74</v>
      </c>
      <c r="N3754" s="2" t="s">
        <v>8064</v>
      </c>
      <c r="O3754" s="2" t="s">
        <v>8065</v>
      </c>
      <c r="P3754" s="2">
        <v>1.5</v>
      </c>
    </row>
    <row r="3755" spans="1:16" ht="15.75" customHeight="1" x14ac:dyDescent="0.25">
      <c r="A3755" s="2" t="s">
        <v>147</v>
      </c>
      <c r="B3755" s="2" t="s">
        <v>102</v>
      </c>
      <c r="C3755" s="2" t="s">
        <v>103</v>
      </c>
      <c r="D3755" s="2" t="s">
        <v>55</v>
      </c>
      <c r="E3755" s="2" t="s">
        <v>179</v>
      </c>
      <c r="F3755" s="2" t="s">
        <v>12</v>
      </c>
      <c r="G3755" s="2" t="s">
        <v>247</v>
      </c>
      <c r="H3755" s="2" t="s">
        <v>182</v>
      </c>
      <c r="I3755" s="2">
        <v>55</v>
      </c>
      <c r="J3755" s="2">
        <v>0.80886426592797778</v>
      </c>
      <c r="K3755" s="2">
        <v>0.76842105263157889</v>
      </c>
      <c r="L3755" s="2">
        <v>0.85380116959064323</v>
      </c>
      <c r="M3755" s="2" t="s">
        <v>74</v>
      </c>
      <c r="N3755" s="2" t="s">
        <v>8066</v>
      </c>
      <c r="O3755" s="2" t="s">
        <v>8067</v>
      </c>
      <c r="P3755" s="2">
        <v>1.5</v>
      </c>
    </row>
    <row r="3756" spans="1:16" ht="15.75" customHeight="1" x14ac:dyDescent="0.25">
      <c r="A3756" s="2" t="s">
        <v>147</v>
      </c>
      <c r="B3756" s="2" t="s">
        <v>102</v>
      </c>
      <c r="C3756" s="2" t="s">
        <v>103</v>
      </c>
      <c r="D3756" s="2" t="s">
        <v>55</v>
      </c>
      <c r="E3756" s="2" t="s">
        <v>179</v>
      </c>
      <c r="F3756" s="2" t="s">
        <v>12</v>
      </c>
      <c r="G3756" s="2" t="s">
        <v>252</v>
      </c>
      <c r="H3756" s="2" t="s">
        <v>182</v>
      </c>
      <c r="I3756" s="2">
        <v>56</v>
      </c>
      <c r="J3756" s="2">
        <v>0.83798882681564246</v>
      </c>
      <c r="K3756" s="2">
        <v>0.80213903743315507</v>
      </c>
      <c r="L3756" s="2">
        <v>0.8771929824561403</v>
      </c>
      <c r="M3756" s="2" t="s">
        <v>74</v>
      </c>
      <c r="N3756" s="2" t="s">
        <v>8068</v>
      </c>
      <c r="O3756" s="2" t="s">
        <v>8069</v>
      </c>
      <c r="P3756" s="2">
        <v>1.9</v>
      </c>
    </row>
    <row r="3757" spans="1:16" ht="15.75" customHeight="1" x14ac:dyDescent="0.25">
      <c r="A3757" s="2" t="s">
        <v>147</v>
      </c>
      <c r="B3757" s="2" t="s">
        <v>102</v>
      </c>
      <c r="C3757" s="2" t="s">
        <v>103</v>
      </c>
      <c r="D3757" s="2" t="s">
        <v>55</v>
      </c>
      <c r="E3757" s="2" t="s">
        <v>179</v>
      </c>
      <c r="F3757" s="2" t="s">
        <v>12</v>
      </c>
      <c r="G3757" s="2" t="s">
        <v>257</v>
      </c>
      <c r="H3757" s="2" t="s">
        <v>182</v>
      </c>
      <c r="I3757" s="2">
        <v>57</v>
      </c>
      <c r="J3757" s="2">
        <v>0.83798882681564246</v>
      </c>
      <c r="K3757" s="2">
        <v>0.80213903743315507</v>
      </c>
      <c r="L3757" s="2">
        <v>0.8771929824561403</v>
      </c>
      <c r="M3757" s="2" t="s">
        <v>74</v>
      </c>
      <c r="N3757" s="2" t="s">
        <v>8070</v>
      </c>
      <c r="O3757" s="2" t="s">
        <v>8071</v>
      </c>
      <c r="P3757" s="2">
        <v>1.5</v>
      </c>
    </row>
    <row r="3758" spans="1:16" ht="15.75" customHeight="1" x14ac:dyDescent="0.25">
      <c r="A3758" s="2" t="s">
        <v>147</v>
      </c>
      <c r="B3758" s="2" t="s">
        <v>102</v>
      </c>
      <c r="C3758" s="2" t="s">
        <v>103</v>
      </c>
      <c r="D3758" s="2" t="s">
        <v>55</v>
      </c>
      <c r="E3758" s="2" t="s">
        <v>179</v>
      </c>
      <c r="F3758" s="2" t="s">
        <v>12</v>
      </c>
      <c r="G3758" s="2" t="s">
        <v>262</v>
      </c>
      <c r="H3758" s="2" t="s">
        <v>182</v>
      </c>
      <c r="I3758" s="2">
        <v>58</v>
      </c>
      <c r="J3758" s="2">
        <v>0.84916201117318424</v>
      </c>
      <c r="K3758" s="2">
        <v>0.81283422459893051</v>
      </c>
      <c r="L3758" s="2">
        <v>0.88888888888888884</v>
      </c>
      <c r="M3758" s="2" t="s">
        <v>74</v>
      </c>
      <c r="N3758" s="2" t="s">
        <v>8072</v>
      </c>
      <c r="O3758" s="2" t="s">
        <v>8073</v>
      </c>
      <c r="P3758" s="2">
        <v>1.5</v>
      </c>
    </row>
    <row r="3759" spans="1:16" ht="15.75" customHeight="1" x14ac:dyDescent="0.25">
      <c r="A3759" s="2" t="s">
        <v>147</v>
      </c>
      <c r="B3759" s="2" t="s">
        <v>102</v>
      </c>
      <c r="C3759" s="2" t="s">
        <v>103</v>
      </c>
      <c r="D3759" s="2" t="s">
        <v>55</v>
      </c>
      <c r="E3759" s="2" t="s">
        <v>179</v>
      </c>
      <c r="F3759" s="2" t="s">
        <v>12</v>
      </c>
      <c r="G3759" s="2" t="s">
        <v>267</v>
      </c>
      <c r="H3759" s="2" t="s">
        <v>182</v>
      </c>
      <c r="I3759" s="2">
        <v>59</v>
      </c>
      <c r="J3759" s="2">
        <v>0.8595505617977528</v>
      </c>
      <c r="K3759" s="2">
        <v>0.82702702702702702</v>
      </c>
      <c r="L3759" s="2">
        <v>0.89473684210526316</v>
      </c>
      <c r="M3759" s="2" t="s">
        <v>74</v>
      </c>
      <c r="N3759" s="2" t="s">
        <v>8074</v>
      </c>
      <c r="O3759" s="2" t="s">
        <v>8075</v>
      </c>
      <c r="P3759" s="2">
        <v>1.9</v>
      </c>
    </row>
    <row r="3760" spans="1:16" ht="15.75" customHeight="1" x14ac:dyDescent="0.25">
      <c r="A3760" s="2" t="s">
        <v>147</v>
      </c>
      <c r="B3760" s="2" t="s">
        <v>102</v>
      </c>
      <c r="C3760" s="2" t="s">
        <v>103</v>
      </c>
      <c r="D3760" s="2" t="s">
        <v>55</v>
      </c>
      <c r="E3760" s="2" t="s">
        <v>179</v>
      </c>
      <c r="F3760" s="2" t="s">
        <v>12</v>
      </c>
      <c r="G3760" s="2" t="s">
        <v>272</v>
      </c>
      <c r="H3760" s="2" t="s">
        <v>182</v>
      </c>
      <c r="I3760" s="2">
        <v>60</v>
      </c>
      <c r="J3760" s="2">
        <v>0.84593837535014005</v>
      </c>
      <c r="K3760" s="2">
        <v>0.81182795698924726</v>
      </c>
      <c r="L3760" s="2">
        <v>0.88304093567251463</v>
      </c>
      <c r="M3760" s="2" t="s">
        <v>74</v>
      </c>
      <c r="N3760" s="2" t="s">
        <v>8076</v>
      </c>
      <c r="O3760" s="2" t="s">
        <v>8077</v>
      </c>
      <c r="P3760" s="2">
        <v>1.5</v>
      </c>
    </row>
    <row r="3761" spans="1:16" ht="15.75" customHeight="1" x14ac:dyDescent="0.25">
      <c r="A3761" s="2" t="s">
        <v>147</v>
      </c>
      <c r="B3761" s="2" t="s">
        <v>102</v>
      </c>
      <c r="C3761" s="2" t="s">
        <v>103</v>
      </c>
      <c r="D3761" s="2" t="s">
        <v>55</v>
      </c>
      <c r="E3761" s="2" t="s">
        <v>179</v>
      </c>
      <c r="F3761" s="2" t="s">
        <v>12</v>
      </c>
      <c r="G3761" s="2" t="s">
        <v>277</v>
      </c>
      <c r="H3761" s="2" t="s">
        <v>182</v>
      </c>
      <c r="I3761" s="2">
        <v>61</v>
      </c>
      <c r="J3761" s="2">
        <v>0.86685552407932009</v>
      </c>
      <c r="K3761" s="2">
        <v>0.84065934065934067</v>
      </c>
      <c r="L3761" s="2">
        <v>0.89473684210526316</v>
      </c>
      <c r="M3761" s="2" t="s">
        <v>74</v>
      </c>
      <c r="N3761" s="2" t="s">
        <v>8078</v>
      </c>
      <c r="O3761" s="2" t="s">
        <v>8079</v>
      </c>
      <c r="P3761" s="2">
        <v>1.5</v>
      </c>
    </row>
    <row r="3762" spans="1:16" ht="15.75" customHeight="1" x14ac:dyDescent="0.25">
      <c r="A3762" s="2" t="s">
        <v>147</v>
      </c>
      <c r="B3762" s="2" t="s">
        <v>102</v>
      </c>
      <c r="C3762" s="2" t="s">
        <v>103</v>
      </c>
      <c r="D3762" s="2" t="s">
        <v>55</v>
      </c>
      <c r="E3762" s="2" t="s">
        <v>282</v>
      </c>
      <c r="F3762" s="2" t="s">
        <v>26</v>
      </c>
      <c r="G3762" s="2" t="s">
        <v>283</v>
      </c>
      <c r="H3762" s="2" t="s">
        <v>285</v>
      </c>
      <c r="I3762" s="2">
        <v>42</v>
      </c>
      <c r="J3762" s="2">
        <v>0.85217391304347823</v>
      </c>
      <c r="K3762" s="2">
        <v>0.83760683760683763</v>
      </c>
      <c r="L3762" s="2">
        <v>0.86725663716814161</v>
      </c>
      <c r="M3762" s="2" t="s">
        <v>74</v>
      </c>
      <c r="N3762" s="2" t="s">
        <v>8080</v>
      </c>
      <c r="O3762" s="2" t="s">
        <v>8081</v>
      </c>
      <c r="P3762" s="2">
        <v>2</v>
      </c>
    </row>
    <row r="3763" spans="1:16" ht="15.75" customHeight="1" x14ac:dyDescent="0.25">
      <c r="A3763" s="2" t="s">
        <v>147</v>
      </c>
      <c r="B3763" s="2" t="s">
        <v>102</v>
      </c>
      <c r="C3763" s="2" t="s">
        <v>103</v>
      </c>
      <c r="D3763" s="2" t="s">
        <v>55</v>
      </c>
      <c r="E3763" s="2" t="s">
        <v>282</v>
      </c>
      <c r="F3763" s="2" t="s">
        <v>26</v>
      </c>
      <c r="G3763" s="2" t="s">
        <v>289</v>
      </c>
      <c r="H3763" s="2" t="s">
        <v>285</v>
      </c>
      <c r="I3763" s="2">
        <v>43</v>
      </c>
      <c r="J3763" s="2">
        <v>0.8441558441558441</v>
      </c>
      <c r="K3763" s="2">
        <v>0.82627118644067798</v>
      </c>
      <c r="L3763" s="2">
        <v>0.86283185840707965</v>
      </c>
      <c r="M3763" s="2" t="s">
        <v>74</v>
      </c>
      <c r="N3763" s="2" t="s">
        <v>8082</v>
      </c>
      <c r="O3763" s="2" t="s">
        <v>8083</v>
      </c>
      <c r="P3763" s="2">
        <v>1.6</v>
      </c>
    </row>
    <row r="3764" spans="1:16" ht="15.75" customHeight="1" x14ac:dyDescent="0.25">
      <c r="A3764" s="2" t="s">
        <v>147</v>
      </c>
      <c r="B3764" s="2" t="s">
        <v>102</v>
      </c>
      <c r="C3764" s="2" t="s">
        <v>103</v>
      </c>
      <c r="D3764" s="2" t="s">
        <v>55</v>
      </c>
      <c r="E3764" s="2" t="s">
        <v>282</v>
      </c>
      <c r="F3764" s="2" t="s">
        <v>26</v>
      </c>
      <c r="G3764" s="2" t="s">
        <v>294</v>
      </c>
      <c r="H3764" s="2" t="s">
        <v>285</v>
      </c>
      <c r="I3764" s="2">
        <v>44</v>
      </c>
      <c r="J3764" s="2">
        <v>0.84164859002169201</v>
      </c>
      <c r="K3764" s="2">
        <v>0.82553191489361699</v>
      </c>
      <c r="L3764" s="2">
        <v>0.8584070796460177</v>
      </c>
      <c r="M3764" s="2" t="s">
        <v>74</v>
      </c>
      <c r="N3764" s="2" t="s">
        <v>8084</v>
      </c>
      <c r="O3764" s="2" t="s">
        <v>8085</v>
      </c>
      <c r="P3764" s="2">
        <v>2</v>
      </c>
    </row>
    <row r="3765" spans="1:16" ht="15.75" customHeight="1" x14ac:dyDescent="0.25">
      <c r="A3765" s="2" t="s">
        <v>147</v>
      </c>
      <c r="B3765" s="2" t="s">
        <v>102</v>
      </c>
      <c r="C3765" s="2" t="s">
        <v>103</v>
      </c>
      <c r="D3765" s="2" t="s">
        <v>55</v>
      </c>
      <c r="E3765" s="2" t="s">
        <v>282</v>
      </c>
      <c r="F3765" s="2" t="s">
        <v>26</v>
      </c>
      <c r="G3765" s="2" t="s">
        <v>299</v>
      </c>
      <c r="H3765" s="2" t="s">
        <v>285</v>
      </c>
      <c r="I3765" s="2">
        <v>45</v>
      </c>
      <c r="J3765" s="2">
        <v>0.85961123110151183</v>
      </c>
      <c r="K3765" s="2">
        <v>0.83966244725738393</v>
      </c>
      <c r="L3765" s="2">
        <v>0.88053097345132747</v>
      </c>
      <c r="M3765" s="2" t="s">
        <v>74</v>
      </c>
      <c r="N3765" s="2" t="s">
        <v>8086</v>
      </c>
      <c r="O3765" s="2" t="s">
        <v>8087</v>
      </c>
      <c r="P3765" s="2">
        <v>1.6</v>
      </c>
    </row>
    <row r="3766" spans="1:16" ht="15.75" customHeight="1" x14ac:dyDescent="0.25">
      <c r="A3766" s="2" t="s">
        <v>147</v>
      </c>
      <c r="B3766" s="2" t="s">
        <v>102</v>
      </c>
      <c r="C3766" s="2" t="s">
        <v>103</v>
      </c>
      <c r="D3766" s="2" t="s">
        <v>55</v>
      </c>
      <c r="E3766" s="2" t="s">
        <v>282</v>
      </c>
      <c r="F3766" s="2" t="s">
        <v>26</v>
      </c>
      <c r="G3766" s="2" t="s">
        <v>304</v>
      </c>
      <c r="H3766" s="2" t="s">
        <v>285</v>
      </c>
      <c r="I3766" s="2">
        <v>46</v>
      </c>
      <c r="J3766" s="2">
        <v>0.8509719222462202</v>
      </c>
      <c r="K3766" s="2">
        <v>0.83122362869198307</v>
      </c>
      <c r="L3766" s="2">
        <v>0.87168141592920356</v>
      </c>
      <c r="M3766" s="2" t="s">
        <v>74</v>
      </c>
      <c r="N3766" s="2" t="s">
        <v>8088</v>
      </c>
      <c r="O3766" s="2" t="s">
        <v>8089</v>
      </c>
      <c r="P3766" s="2">
        <v>1.9</v>
      </c>
    </row>
    <row r="3767" spans="1:16" ht="15.75" customHeight="1" x14ac:dyDescent="0.25">
      <c r="A3767" s="2" t="s">
        <v>147</v>
      </c>
      <c r="B3767" s="2" t="s">
        <v>102</v>
      </c>
      <c r="C3767" s="2" t="s">
        <v>103</v>
      </c>
      <c r="D3767" s="2" t="s">
        <v>55</v>
      </c>
      <c r="E3767" s="2" t="s">
        <v>282</v>
      </c>
      <c r="F3767" s="2" t="s">
        <v>26</v>
      </c>
      <c r="G3767" s="2" t="s">
        <v>309</v>
      </c>
      <c r="H3767" s="2" t="s">
        <v>285</v>
      </c>
      <c r="I3767" s="2">
        <v>47</v>
      </c>
      <c r="J3767" s="2">
        <v>0.85652173913043472</v>
      </c>
      <c r="K3767" s="2">
        <v>0.84188034188034189</v>
      </c>
      <c r="L3767" s="2">
        <v>0.87168141592920356</v>
      </c>
      <c r="M3767" s="2" t="s">
        <v>74</v>
      </c>
      <c r="N3767" s="2" t="s">
        <v>8090</v>
      </c>
      <c r="O3767" s="2" t="s">
        <v>8091</v>
      </c>
      <c r="P3767" s="2">
        <v>1.6</v>
      </c>
    </row>
    <row r="3768" spans="1:16" ht="15.75" customHeight="1" x14ac:dyDescent="0.25">
      <c r="A3768" s="2" t="s">
        <v>147</v>
      </c>
      <c r="B3768" s="2" t="s">
        <v>102</v>
      </c>
      <c r="C3768" s="2" t="s">
        <v>103</v>
      </c>
      <c r="D3768" s="2" t="s">
        <v>55</v>
      </c>
      <c r="E3768" s="2" t="s">
        <v>282</v>
      </c>
      <c r="F3768" s="2" t="s">
        <v>26</v>
      </c>
      <c r="G3768" s="2" t="s">
        <v>314</v>
      </c>
      <c r="H3768" s="2" t="s">
        <v>285</v>
      </c>
      <c r="I3768" s="2">
        <v>48</v>
      </c>
      <c r="J3768" s="2">
        <v>0.86274509803921562</v>
      </c>
      <c r="K3768" s="2">
        <v>0.84978540772532185</v>
      </c>
      <c r="L3768" s="2">
        <v>0.87610619469026552</v>
      </c>
      <c r="M3768" s="2" t="s">
        <v>74</v>
      </c>
      <c r="N3768" s="2" t="s">
        <v>8092</v>
      </c>
      <c r="O3768" s="2" t="s">
        <v>8093</v>
      </c>
      <c r="P3768" s="2">
        <v>1.6</v>
      </c>
    </row>
    <row r="3769" spans="1:16" ht="15.75" customHeight="1" x14ac:dyDescent="0.25">
      <c r="A3769" s="2" t="s">
        <v>147</v>
      </c>
      <c r="B3769" s="2" t="s">
        <v>102</v>
      </c>
      <c r="C3769" s="2" t="s">
        <v>103</v>
      </c>
      <c r="D3769" s="2" t="s">
        <v>55</v>
      </c>
      <c r="E3769" s="2" t="s">
        <v>282</v>
      </c>
      <c r="F3769" s="2" t="s">
        <v>26</v>
      </c>
      <c r="G3769" s="2" t="s">
        <v>319</v>
      </c>
      <c r="H3769" s="2" t="s">
        <v>285</v>
      </c>
      <c r="I3769" s="2">
        <v>49</v>
      </c>
      <c r="J3769" s="2">
        <v>0.84913793103448276</v>
      </c>
      <c r="K3769" s="2">
        <v>0.82773109243697474</v>
      </c>
      <c r="L3769" s="2">
        <v>0.87168141592920356</v>
      </c>
      <c r="M3769" s="2" t="s">
        <v>74</v>
      </c>
      <c r="N3769" s="2" t="s">
        <v>8094</v>
      </c>
      <c r="O3769" s="2" t="s">
        <v>8095</v>
      </c>
      <c r="P3769" s="2">
        <v>2</v>
      </c>
    </row>
    <row r="3770" spans="1:16" ht="15.75" customHeight="1" x14ac:dyDescent="0.25">
      <c r="A3770" s="2" t="s">
        <v>147</v>
      </c>
      <c r="B3770" s="2" t="s">
        <v>102</v>
      </c>
      <c r="C3770" s="2" t="s">
        <v>103</v>
      </c>
      <c r="D3770" s="2" t="s">
        <v>55</v>
      </c>
      <c r="E3770" s="2" t="s">
        <v>282</v>
      </c>
      <c r="F3770" s="2" t="s">
        <v>26</v>
      </c>
      <c r="G3770" s="2" t="s">
        <v>324</v>
      </c>
      <c r="H3770" s="2" t="s">
        <v>285</v>
      </c>
      <c r="I3770" s="2">
        <v>50</v>
      </c>
      <c r="J3770" s="2">
        <v>0.84598698481561818</v>
      </c>
      <c r="K3770" s="2">
        <v>0.82978723404255317</v>
      </c>
      <c r="L3770" s="2">
        <v>0.86283185840707965</v>
      </c>
      <c r="M3770" s="2" t="s">
        <v>74</v>
      </c>
      <c r="N3770" s="2" t="s">
        <v>8096</v>
      </c>
      <c r="O3770" s="2" t="s">
        <v>8097</v>
      </c>
      <c r="P3770" s="2">
        <v>1.6</v>
      </c>
    </row>
    <row r="3771" spans="1:16" ht="15.75" customHeight="1" x14ac:dyDescent="0.25">
      <c r="A3771" s="2" t="s">
        <v>147</v>
      </c>
      <c r="B3771" s="2" t="s">
        <v>102</v>
      </c>
      <c r="C3771" s="2" t="s">
        <v>103</v>
      </c>
      <c r="D3771" s="2" t="s">
        <v>55</v>
      </c>
      <c r="E3771" s="2" t="s">
        <v>282</v>
      </c>
      <c r="F3771" s="2" t="s">
        <v>26</v>
      </c>
      <c r="G3771" s="2" t="s">
        <v>329</v>
      </c>
      <c r="H3771" s="2" t="s">
        <v>285</v>
      </c>
      <c r="I3771" s="2">
        <v>51</v>
      </c>
      <c r="J3771" s="2">
        <v>0.86462882096069871</v>
      </c>
      <c r="K3771" s="2">
        <v>0.85344827586206895</v>
      </c>
      <c r="L3771" s="2">
        <v>0.87610619469026552</v>
      </c>
      <c r="M3771" s="2" t="s">
        <v>74</v>
      </c>
      <c r="N3771" s="2" t="s">
        <v>8098</v>
      </c>
      <c r="O3771" s="2" t="s">
        <v>8099</v>
      </c>
      <c r="P3771" s="2">
        <v>2</v>
      </c>
    </row>
    <row r="3772" spans="1:16" ht="15.75" customHeight="1" x14ac:dyDescent="0.25">
      <c r="A3772" s="2" t="s">
        <v>147</v>
      </c>
      <c r="B3772" s="2" t="s">
        <v>102</v>
      </c>
      <c r="C3772" s="2" t="s">
        <v>103</v>
      </c>
      <c r="D3772" s="2" t="s">
        <v>55</v>
      </c>
      <c r="E3772" s="2" t="s">
        <v>282</v>
      </c>
      <c r="F3772" s="2" t="s">
        <v>26</v>
      </c>
      <c r="G3772" s="2" t="s">
        <v>334</v>
      </c>
      <c r="H3772" s="2" t="s">
        <v>285</v>
      </c>
      <c r="I3772" s="2">
        <v>52</v>
      </c>
      <c r="J3772" s="2">
        <v>0.85838779956427003</v>
      </c>
      <c r="K3772" s="2">
        <v>0.84549356223175964</v>
      </c>
      <c r="L3772" s="2">
        <v>0.87168141592920356</v>
      </c>
      <c r="M3772" s="2" t="s">
        <v>74</v>
      </c>
      <c r="N3772" s="2" t="s">
        <v>8100</v>
      </c>
      <c r="O3772" s="2" t="s">
        <v>8101</v>
      </c>
      <c r="P3772" s="2">
        <v>1.6</v>
      </c>
    </row>
    <row r="3773" spans="1:16" ht="15.75" customHeight="1" x14ac:dyDescent="0.25">
      <c r="A3773" s="2" t="s">
        <v>147</v>
      </c>
      <c r="B3773" s="2" t="s">
        <v>102</v>
      </c>
      <c r="C3773" s="2" t="s">
        <v>103</v>
      </c>
      <c r="D3773" s="2" t="s">
        <v>55</v>
      </c>
      <c r="E3773" s="2" t="s">
        <v>282</v>
      </c>
      <c r="F3773" s="2" t="s">
        <v>26</v>
      </c>
      <c r="G3773" s="2" t="s">
        <v>339</v>
      </c>
      <c r="H3773" s="2" t="s">
        <v>285</v>
      </c>
      <c r="I3773" s="2">
        <v>53</v>
      </c>
      <c r="J3773" s="2">
        <v>0.85652173913043472</v>
      </c>
      <c r="K3773" s="2">
        <v>0.84188034188034189</v>
      </c>
      <c r="L3773" s="2">
        <v>0.87168141592920356</v>
      </c>
      <c r="M3773" s="2" t="s">
        <v>74</v>
      </c>
      <c r="N3773" s="2" t="s">
        <v>8102</v>
      </c>
      <c r="O3773" s="2" t="s">
        <v>8103</v>
      </c>
      <c r="P3773" s="2">
        <v>1.9</v>
      </c>
    </row>
    <row r="3774" spans="1:16" ht="15.75" customHeight="1" x14ac:dyDescent="0.25">
      <c r="A3774" s="2" t="s">
        <v>147</v>
      </c>
      <c r="B3774" s="2" t="s">
        <v>102</v>
      </c>
      <c r="C3774" s="2" t="s">
        <v>103</v>
      </c>
      <c r="D3774" s="2" t="s">
        <v>55</v>
      </c>
      <c r="E3774" s="2" t="s">
        <v>282</v>
      </c>
      <c r="F3774" s="2" t="s">
        <v>26</v>
      </c>
      <c r="G3774" s="2" t="s">
        <v>344</v>
      </c>
      <c r="H3774" s="2" t="s">
        <v>285</v>
      </c>
      <c r="I3774" s="2">
        <v>54</v>
      </c>
      <c r="J3774" s="2">
        <v>0.85217391304347823</v>
      </c>
      <c r="K3774" s="2">
        <v>0.83760683760683763</v>
      </c>
      <c r="L3774" s="2">
        <v>0.86725663716814161</v>
      </c>
      <c r="M3774" s="2" t="s">
        <v>74</v>
      </c>
      <c r="N3774" s="2" t="s">
        <v>8104</v>
      </c>
      <c r="O3774" s="2" t="s">
        <v>8105</v>
      </c>
      <c r="P3774" s="2">
        <v>1.6</v>
      </c>
    </row>
    <row r="3775" spans="1:16" ht="15.75" customHeight="1" x14ac:dyDescent="0.25">
      <c r="A3775" s="2" t="s">
        <v>147</v>
      </c>
      <c r="B3775" s="2" t="s">
        <v>102</v>
      </c>
      <c r="C3775" s="2" t="s">
        <v>103</v>
      </c>
      <c r="D3775" s="2" t="s">
        <v>55</v>
      </c>
      <c r="E3775" s="2" t="s">
        <v>282</v>
      </c>
      <c r="F3775" s="2" t="s">
        <v>26</v>
      </c>
      <c r="G3775" s="2" t="s">
        <v>351</v>
      </c>
      <c r="H3775" s="2" t="s">
        <v>285</v>
      </c>
      <c r="I3775" s="2">
        <v>55</v>
      </c>
      <c r="J3775" s="2">
        <v>0.8441558441558441</v>
      </c>
      <c r="K3775" s="2">
        <v>0.82627118644067798</v>
      </c>
      <c r="L3775" s="2">
        <v>0.86283185840707965</v>
      </c>
      <c r="M3775" s="2" t="s">
        <v>74</v>
      </c>
      <c r="N3775" s="2" t="s">
        <v>8106</v>
      </c>
      <c r="O3775" s="2" t="s">
        <v>8107</v>
      </c>
      <c r="P3775" s="2">
        <v>2</v>
      </c>
    </row>
    <row r="3776" spans="1:16" ht="15.75" customHeight="1" x14ac:dyDescent="0.25">
      <c r="A3776" s="2" t="s">
        <v>147</v>
      </c>
      <c r="B3776" s="2" t="s">
        <v>102</v>
      </c>
      <c r="C3776" s="2" t="s">
        <v>103</v>
      </c>
      <c r="D3776" s="2" t="s">
        <v>55</v>
      </c>
      <c r="E3776" s="2" t="s">
        <v>282</v>
      </c>
      <c r="F3776" s="2" t="s">
        <v>26</v>
      </c>
      <c r="G3776" s="2" t="s">
        <v>367</v>
      </c>
      <c r="H3776" s="2" t="s">
        <v>285</v>
      </c>
      <c r="I3776" s="2">
        <v>56</v>
      </c>
      <c r="J3776" s="2">
        <v>0.85217391304347823</v>
      </c>
      <c r="K3776" s="2">
        <v>0.83760683760683763</v>
      </c>
      <c r="L3776" s="2">
        <v>0.86725663716814161</v>
      </c>
      <c r="M3776" s="2" t="s">
        <v>74</v>
      </c>
      <c r="N3776" s="2" t="s">
        <v>8108</v>
      </c>
      <c r="O3776" s="2" t="s">
        <v>8109</v>
      </c>
      <c r="P3776" s="2">
        <v>1.6</v>
      </c>
    </row>
    <row r="3777" spans="1:16" ht="15.75" customHeight="1" x14ac:dyDescent="0.25">
      <c r="A3777" s="2" t="s">
        <v>147</v>
      </c>
      <c r="B3777" s="2" t="s">
        <v>102</v>
      </c>
      <c r="C3777" s="2" t="s">
        <v>103</v>
      </c>
      <c r="D3777" s="2" t="s">
        <v>55</v>
      </c>
      <c r="E3777" s="2" t="s">
        <v>282</v>
      </c>
      <c r="F3777" s="2" t="s">
        <v>26</v>
      </c>
      <c r="G3777" s="2" t="s">
        <v>380</v>
      </c>
      <c r="H3777" s="2" t="s">
        <v>285</v>
      </c>
      <c r="I3777" s="2">
        <v>57</v>
      </c>
      <c r="J3777" s="2">
        <v>0.85281385281385291</v>
      </c>
      <c r="K3777" s="2">
        <v>0.8347457627118644</v>
      </c>
      <c r="L3777" s="2">
        <v>0.87168141592920356</v>
      </c>
      <c r="M3777" s="2" t="s">
        <v>74</v>
      </c>
      <c r="N3777" s="2" t="s">
        <v>8110</v>
      </c>
      <c r="O3777" s="2" t="s">
        <v>8111</v>
      </c>
      <c r="P3777" s="2">
        <v>2</v>
      </c>
    </row>
    <row r="3778" spans="1:16" ht="15.75" customHeight="1" x14ac:dyDescent="0.25">
      <c r="A3778" s="2" t="s">
        <v>147</v>
      </c>
      <c r="B3778" s="2" t="s">
        <v>102</v>
      </c>
      <c r="C3778" s="2" t="s">
        <v>103</v>
      </c>
      <c r="D3778" s="2" t="s">
        <v>55</v>
      </c>
      <c r="E3778" s="2" t="s">
        <v>282</v>
      </c>
      <c r="F3778" s="2" t="s">
        <v>26</v>
      </c>
      <c r="G3778" s="2" t="s">
        <v>390</v>
      </c>
      <c r="H3778" s="2" t="s">
        <v>285</v>
      </c>
      <c r="I3778" s="2">
        <v>58</v>
      </c>
      <c r="J3778" s="2">
        <v>0.85344827586206906</v>
      </c>
      <c r="K3778" s="2">
        <v>0.83193277310924374</v>
      </c>
      <c r="L3778" s="2">
        <v>0.87610619469026552</v>
      </c>
      <c r="M3778" s="2" t="s">
        <v>74</v>
      </c>
      <c r="N3778" s="2" t="s">
        <v>8112</v>
      </c>
      <c r="O3778" s="2" t="s">
        <v>8113</v>
      </c>
      <c r="P3778" s="2">
        <v>1.6</v>
      </c>
    </row>
    <row r="3779" spans="1:16" ht="15.75" customHeight="1" x14ac:dyDescent="0.25">
      <c r="A3779" s="2" t="s">
        <v>147</v>
      </c>
      <c r="B3779" s="2" t="s">
        <v>102</v>
      </c>
      <c r="C3779" s="2" t="s">
        <v>103</v>
      </c>
      <c r="D3779" s="2" t="s">
        <v>55</v>
      </c>
      <c r="E3779" s="2" t="s">
        <v>282</v>
      </c>
      <c r="F3779" s="2" t="s">
        <v>26</v>
      </c>
      <c r="G3779" s="2" t="s">
        <v>397</v>
      </c>
      <c r="H3779" s="2" t="s">
        <v>285</v>
      </c>
      <c r="I3779" s="2">
        <v>59</v>
      </c>
      <c r="J3779" s="2">
        <v>0.85281385281385291</v>
      </c>
      <c r="K3779" s="2">
        <v>0.8347457627118644</v>
      </c>
      <c r="L3779" s="2">
        <v>0.87168141592920356</v>
      </c>
      <c r="M3779" s="2" t="s">
        <v>74</v>
      </c>
      <c r="N3779" s="2" t="s">
        <v>8114</v>
      </c>
      <c r="O3779" s="2" t="s">
        <v>8115</v>
      </c>
      <c r="P3779" s="2">
        <v>1.6</v>
      </c>
    </row>
    <row r="3780" spans="1:16" ht="15.75" customHeight="1" x14ac:dyDescent="0.25">
      <c r="A3780" s="2" t="s">
        <v>147</v>
      </c>
      <c r="B3780" s="2" t="s">
        <v>102</v>
      </c>
      <c r="C3780" s="2" t="s">
        <v>103</v>
      </c>
      <c r="D3780" s="2" t="s">
        <v>55</v>
      </c>
      <c r="E3780" s="2" t="s">
        <v>282</v>
      </c>
      <c r="F3780" s="2" t="s">
        <v>26</v>
      </c>
      <c r="G3780" s="2" t="s">
        <v>402</v>
      </c>
      <c r="H3780" s="2" t="s">
        <v>285</v>
      </c>
      <c r="I3780" s="2">
        <v>60</v>
      </c>
      <c r="J3780" s="2">
        <v>0.85714285714285721</v>
      </c>
      <c r="K3780" s="2">
        <v>0.83898305084745761</v>
      </c>
      <c r="L3780" s="2">
        <v>0.87610619469026552</v>
      </c>
      <c r="M3780" s="2" t="s">
        <v>74</v>
      </c>
      <c r="N3780" s="2" t="s">
        <v>8116</v>
      </c>
      <c r="O3780" s="2" t="s">
        <v>8117</v>
      </c>
      <c r="P3780" s="2">
        <v>2</v>
      </c>
    </row>
    <row r="3781" spans="1:16" ht="15.75" customHeight="1" x14ac:dyDescent="0.25">
      <c r="A3781" s="2" t="s">
        <v>147</v>
      </c>
      <c r="B3781" s="2" t="s">
        <v>102</v>
      </c>
      <c r="C3781" s="2" t="s">
        <v>103</v>
      </c>
      <c r="D3781" s="2" t="s">
        <v>55</v>
      </c>
      <c r="E3781" s="2" t="s">
        <v>282</v>
      </c>
      <c r="F3781" s="2" t="s">
        <v>26</v>
      </c>
      <c r="G3781" s="2" t="s">
        <v>407</v>
      </c>
      <c r="H3781" s="2" t="s">
        <v>285</v>
      </c>
      <c r="I3781" s="2">
        <v>61</v>
      </c>
      <c r="J3781" s="2">
        <v>0.86710239651416121</v>
      </c>
      <c r="K3781" s="2">
        <v>0.85407725321888417</v>
      </c>
      <c r="L3781" s="2">
        <v>0.88053097345132747</v>
      </c>
      <c r="M3781" s="2" t="s">
        <v>74</v>
      </c>
      <c r="N3781" s="2" t="s">
        <v>8118</v>
      </c>
      <c r="O3781" s="2" t="s">
        <v>8119</v>
      </c>
      <c r="P3781" s="2">
        <v>1.6</v>
      </c>
    </row>
    <row r="3782" spans="1:16" ht="15.75" customHeight="1" x14ac:dyDescent="0.25">
      <c r="A3782" s="2" t="s">
        <v>147</v>
      </c>
      <c r="B3782" s="2" t="s">
        <v>102</v>
      </c>
      <c r="C3782" s="2" t="s">
        <v>103</v>
      </c>
      <c r="D3782" s="2" t="s">
        <v>364</v>
      </c>
      <c r="E3782" s="2" t="s">
        <v>412</v>
      </c>
      <c r="F3782" s="2" t="s">
        <v>54</v>
      </c>
      <c r="G3782" s="2" t="s">
        <v>413</v>
      </c>
      <c r="H3782" s="2" t="s">
        <v>377</v>
      </c>
      <c r="I3782" s="2">
        <v>42</v>
      </c>
      <c r="J3782" s="2">
        <v>0.88655462184873957</v>
      </c>
      <c r="K3782" s="2">
        <v>0.86122448979591837</v>
      </c>
      <c r="L3782" s="2">
        <v>0.91341991341991347</v>
      </c>
      <c r="M3782" s="2" t="s">
        <v>74</v>
      </c>
      <c r="N3782" s="2" t="s">
        <v>8120</v>
      </c>
      <c r="O3782" s="2" t="s">
        <v>8121</v>
      </c>
      <c r="P3782" s="2">
        <v>1.6</v>
      </c>
    </row>
    <row r="3783" spans="1:16" ht="15.75" customHeight="1" x14ac:dyDescent="0.25">
      <c r="A3783" s="2" t="s">
        <v>147</v>
      </c>
      <c r="B3783" s="2" t="s">
        <v>102</v>
      </c>
      <c r="C3783" s="2" t="s">
        <v>103</v>
      </c>
      <c r="D3783" s="2" t="s">
        <v>364</v>
      </c>
      <c r="E3783" s="2" t="s">
        <v>412</v>
      </c>
      <c r="F3783" s="2" t="s">
        <v>54</v>
      </c>
      <c r="G3783" s="2" t="s">
        <v>418</v>
      </c>
      <c r="H3783" s="2" t="s">
        <v>377</v>
      </c>
      <c r="I3783" s="2">
        <v>43</v>
      </c>
      <c r="J3783" s="2">
        <v>0.84631578947368413</v>
      </c>
      <c r="K3783" s="2">
        <v>0.82377049180327866</v>
      </c>
      <c r="L3783" s="2">
        <v>0.87012987012987009</v>
      </c>
      <c r="M3783" s="2" t="s">
        <v>74</v>
      </c>
      <c r="N3783" s="2" t="s">
        <v>8122</v>
      </c>
      <c r="O3783" s="2" t="s">
        <v>8123</v>
      </c>
      <c r="P3783" s="2">
        <v>2</v>
      </c>
    </row>
    <row r="3784" spans="1:16" ht="15.75" customHeight="1" x14ac:dyDescent="0.25">
      <c r="A3784" s="2" t="s">
        <v>147</v>
      </c>
      <c r="B3784" s="2" t="s">
        <v>102</v>
      </c>
      <c r="C3784" s="2" t="s">
        <v>103</v>
      </c>
      <c r="D3784" s="2" t="s">
        <v>364</v>
      </c>
      <c r="E3784" s="2" t="s">
        <v>412</v>
      </c>
      <c r="F3784" s="2" t="s">
        <v>54</v>
      </c>
      <c r="G3784" s="2" t="s">
        <v>423</v>
      </c>
      <c r="H3784" s="2" t="s">
        <v>377</v>
      </c>
      <c r="I3784" s="2">
        <v>44</v>
      </c>
      <c r="J3784" s="2">
        <v>0.84033613445378141</v>
      </c>
      <c r="K3784" s="2">
        <v>0.81632653061224492</v>
      </c>
      <c r="L3784" s="2">
        <v>0.86580086580086579</v>
      </c>
      <c r="M3784" s="2" t="s">
        <v>74</v>
      </c>
      <c r="N3784" s="2" t="s">
        <v>8124</v>
      </c>
      <c r="O3784" s="2" t="s">
        <v>8125</v>
      </c>
      <c r="P3784" s="2">
        <v>1.6</v>
      </c>
    </row>
    <row r="3785" spans="1:16" ht="15.75" customHeight="1" x14ac:dyDescent="0.25">
      <c r="A3785" s="2" t="s">
        <v>147</v>
      </c>
      <c r="B3785" s="2" t="s">
        <v>102</v>
      </c>
      <c r="C3785" s="2" t="s">
        <v>103</v>
      </c>
      <c r="D3785" s="2" t="s">
        <v>364</v>
      </c>
      <c r="E3785" s="2" t="s">
        <v>412</v>
      </c>
      <c r="F3785" s="2" t="s">
        <v>54</v>
      </c>
      <c r="G3785" s="2" t="s">
        <v>428</v>
      </c>
      <c r="H3785" s="2" t="s">
        <v>377</v>
      </c>
      <c r="I3785" s="2">
        <v>45</v>
      </c>
      <c r="J3785" s="2">
        <v>0.86315789473684212</v>
      </c>
      <c r="K3785" s="2">
        <v>0.8401639344262295</v>
      </c>
      <c r="L3785" s="2">
        <v>0.88744588744588748</v>
      </c>
      <c r="M3785" s="2" t="s">
        <v>74</v>
      </c>
      <c r="N3785" s="2" t="s">
        <v>8126</v>
      </c>
      <c r="O3785" s="2" t="s">
        <v>8127</v>
      </c>
      <c r="P3785" s="2">
        <v>2</v>
      </c>
    </row>
    <row r="3786" spans="1:16" ht="15.75" customHeight="1" x14ac:dyDescent="0.25">
      <c r="A3786" s="2" t="s">
        <v>147</v>
      </c>
      <c r="B3786" s="2" t="s">
        <v>102</v>
      </c>
      <c r="C3786" s="2" t="s">
        <v>103</v>
      </c>
      <c r="D3786" s="2" t="s">
        <v>364</v>
      </c>
      <c r="E3786" s="2" t="s">
        <v>412</v>
      </c>
      <c r="F3786" s="2" t="s">
        <v>54</v>
      </c>
      <c r="G3786" s="2" t="s">
        <v>433</v>
      </c>
      <c r="H3786" s="2" t="s">
        <v>377</v>
      </c>
      <c r="I3786" s="2">
        <v>46</v>
      </c>
      <c r="J3786" s="2">
        <v>0.86192468619246865</v>
      </c>
      <c r="K3786" s="2">
        <v>0.83400809716599189</v>
      </c>
      <c r="L3786" s="2">
        <v>0.89177489177489178</v>
      </c>
      <c r="M3786" s="2" t="s">
        <v>74</v>
      </c>
      <c r="N3786" s="2" t="s">
        <v>8128</v>
      </c>
      <c r="O3786" s="2" t="s">
        <v>8129</v>
      </c>
      <c r="P3786" s="2">
        <v>1.6</v>
      </c>
    </row>
    <row r="3787" spans="1:16" ht="15.75" customHeight="1" x14ac:dyDescent="0.25">
      <c r="A3787" s="2" t="s">
        <v>147</v>
      </c>
      <c r="B3787" s="2" t="s">
        <v>102</v>
      </c>
      <c r="C3787" s="2" t="s">
        <v>103</v>
      </c>
      <c r="D3787" s="2" t="s">
        <v>364</v>
      </c>
      <c r="E3787" s="2" t="s">
        <v>412</v>
      </c>
      <c r="F3787" s="2" t="s">
        <v>54</v>
      </c>
      <c r="G3787" s="2" t="s">
        <v>438</v>
      </c>
      <c r="H3787" s="2" t="s">
        <v>377</v>
      </c>
      <c r="I3787" s="2">
        <v>47</v>
      </c>
      <c r="J3787" s="2">
        <v>0.86974789915966388</v>
      </c>
      <c r="K3787" s="2">
        <v>0.8448979591836735</v>
      </c>
      <c r="L3787" s="2">
        <v>0.89610389610389607</v>
      </c>
      <c r="M3787" s="2" t="s">
        <v>74</v>
      </c>
      <c r="N3787" s="2" t="s">
        <v>8130</v>
      </c>
      <c r="O3787" s="2" t="s">
        <v>8131</v>
      </c>
      <c r="P3787" s="2">
        <v>1.6</v>
      </c>
    </row>
    <row r="3788" spans="1:16" ht="15.75" customHeight="1" x14ac:dyDescent="0.25">
      <c r="A3788" s="2" t="s">
        <v>147</v>
      </c>
      <c r="B3788" s="2" t="s">
        <v>102</v>
      </c>
      <c r="C3788" s="2" t="s">
        <v>103</v>
      </c>
      <c r="D3788" s="2" t="s">
        <v>364</v>
      </c>
      <c r="E3788" s="2" t="s">
        <v>412</v>
      </c>
      <c r="F3788" s="2" t="s">
        <v>54</v>
      </c>
      <c r="G3788" s="2" t="s">
        <v>443</v>
      </c>
      <c r="H3788" s="2" t="s">
        <v>377</v>
      </c>
      <c r="I3788" s="2">
        <v>48</v>
      </c>
      <c r="J3788" s="2">
        <v>0.86192468619246865</v>
      </c>
      <c r="K3788" s="2">
        <v>0.83400809716599189</v>
      </c>
      <c r="L3788" s="2">
        <v>0.89177489177489178</v>
      </c>
      <c r="M3788" s="2" t="s">
        <v>74</v>
      </c>
      <c r="N3788" s="2" t="s">
        <v>8132</v>
      </c>
      <c r="O3788" s="2" t="s">
        <v>8133</v>
      </c>
      <c r="P3788" s="2">
        <v>2</v>
      </c>
    </row>
    <row r="3789" spans="1:16" ht="15.75" customHeight="1" x14ac:dyDescent="0.25">
      <c r="A3789" s="2" t="s">
        <v>147</v>
      </c>
      <c r="B3789" s="2" t="s">
        <v>102</v>
      </c>
      <c r="C3789" s="2" t="s">
        <v>103</v>
      </c>
      <c r="D3789" s="2" t="s">
        <v>364</v>
      </c>
      <c r="E3789" s="2" t="s">
        <v>412</v>
      </c>
      <c r="F3789" s="2" t="s">
        <v>54</v>
      </c>
      <c r="G3789" s="2" t="s">
        <v>448</v>
      </c>
      <c r="H3789" s="2" t="s">
        <v>377</v>
      </c>
      <c r="I3789" s="2">
        <v>49</v>
      </c>
      <c r="J3789" s="2">
        <v>0.87526427061310785</v>
      </c>
      <c r="K3789" s="2">
        <v>0.85537190082644632</v>
      </c>
      <c r="L3789" s="2">
        <v>0.89610389610389607</v>
      </c>
      <c r="M3789" s="2" t="s">
        <v>74</v>
      </c>
      <c r="N3789" s="2" t="s">
        <v>8134</v>
      </c>
      <c r="O3789" s="2" t="s">
        <v>8135</v>
      </c>
      <c r="P3789" s="2">
        <v>1.6</v>
      </c>
    </row>
    <row r="3790" spans="1:16" ht="15.75" customHeight="1" x14ac:dyDescent="0.25">
      <c r="A3790" s="2" t="s">
        <v>147</v>
      </c>
      <c r="B3790" s="2" t="s">
        <v>102</v>
      </c>
      <c r="C3790" s="2" t="s">
        <v>103</v>
      </c>
      <c r="D3790" s="2" t="s">
        <v>364</v>
      </c>
      <c r="E3790" s="2" t="s">
        <v>412</v>
      </c>
      <c r="F3790" s="2" t="s">
        <v>54</v>
      </c>
      <c r="G3790" s="2" t="s">
        <v>453</v>
      </c>
      <c r="H3790" s="2" t="s">
        <v>377</v>
      </c>
      <c r="I3790" s="2">
        <v>50</v>
      </c>
      <c r="J3790" s="2">
        <v>0.86554621848739499</v>
      </c>
      <c r="K3790" s="2">
        <v>0.84081632653061222</v>
      </c>
      <c r="L3790" s="2">
        <v>0.89177489177489178</v>
      </c>
      <c r="M3790" s="2" t="s">
        <v>74</v>
      </c>
      <c r="N3790" s="2" t="s">
        <v>8136</v>
      </c>
      <c r="O3790" s="2" t="s">
        <v>8137</v>
      </c>
      <c r="P3790" s="2">
        <v>2</v>
      </c>
    </row>
    <row r="3791" spans="1:16" ht="15.75" customHeight="1" x14ac:dyDescent="0.25">
      <c r="A3791" s="2" t="s">
        <v>147</v>
      </c>
      <c r="B3791" s="2" t="s">
        <v>102</v>
      </c>
      <c r="C3791" s="2" t="s">
        <v>103</v>
      </c>
      <c r="D3791" s="2" t="s">
        <v>364</v>
      </c>
      <c r="E3791" s="2" t="s">
        <v>412</v>
      </c>
      <c r="F3791" s="2" t="s">
        <v>54</v>
      </c>
      <c r="G3791" s="2" t="s">
        <v>458</v>
      </c>
      <c r="H3791" s="2" t="s">
        <v>377</v>
      </c>
      <c r="I3791" s="2">
        <v>51</v>
      </c>
      <c r="J3791" s="2">
        <v>0.84989429175475684</v>
      </c>
      <c r="K3791" s="2">
        <v>0.83057851239669422</v>
      </c>
      <c r="L3791" s="2">
        <v>0.87012987012987009</v>
      </c>
      <c r="M3791" s="2" t="s">
        <v>74</v>
      </c>
      <c r="N3791" s="2" t="s">
        <v>8138</v>
      </c>
      <c r="O3791" s="2" t="s">
        <v>8139</v>
      </c>
      <c r="P3791" s="2">
        <v>1.6</v>
      </c>
    </row>
    <row r="3792" spans="1:16" ht="15.75" customHeight="1" x14ac:dyDescent="0.25">
      <c r="A3792" s="2" t="s">
        <v>147</v>
      </c>
      <c r="B3792" s="2" t="s">
        <v>102</v>
      </c>
      <c r="C3792" s="2" t="s">
        <v>103</v>
      </c>
      <c r="D3792" s="2" t="s">
        <v>364</v>
      </c>
      <c r="E3792" s="2" t="s">
        <v>412</v>
      </c>
      <c r="F3792" s="2" t="s">
        <v>54</v>
      </c>
      <c r="G3792" s="2" t="s">
        <v>463</v>
      </c>
      <c r="H3792" s="2" t="s">
        <v>377</v>
      </c>
      <c r="I3792" s="2">
        <v>52</v>
      </c>
      <c r="J3792" s="2">
        <v>0.87898089171974514</v>
      </c>
      <c r="K3792" s="2">
        <v>0.86250000000000004</v>
      </c>
      <c r="L3792" s="2">
        <v>0.89610389610389607</v>
      </c>
      <c r="M3792" s="2" t="s">
        <v>74</v>
      </c>
      <c r="N3792" s="2" t="s">
        <v>8140</v>
      </c>
      <c r="O3792" s="2" t="s">
        <v>8141</v>
      </c>
      <c r="P3792" s="2">
        <v>2</v>
      </c>
    </row>
    <row r="3793" spans="1:16" ht="15.75" customHeight="1" x14ac:dyDescent="0.25">
      <c r="A3793" s="2" t="s">
        <v>147</v>
      </c>
      <c r="B3793" s="2" t="s">
        <v>102</v>
      </c>
      <c r="C3793" s="2" t="s">
        <v>103</v>
      </c>
      <c r="D3793" s="2" t="s">
        <v>364</v>
      </c>
      <c r="E3793" s="2" t="s">
        <v>412</v>
      </c>
      <c r="F3793" s="2" t="s">
        <v>54</v>
      </c>
      <c r="G3793" s="2" t="s">
        <v>468</v>
      </c>
      <c r="H3793" s="2" t="s">
        <v>377</v>
      </c>
      <c r="I3793" s="2">
        <v>53</v>
      </c>
      <c r="J3793" s="2">
        <v>0.89029535864978904</v>
      </c>
      <c r="K3793" s="2">
        <v>0.86831275720164613</v>
      </c>
      <c r="L3793" s="2">
        <v>0.91341991341991347</v>
      </c>
      <c r="M3793" s="2" t="s">
        <v>74</v>
      </c>
      <c r="N3793" s="2" t="s">
        <v>8142</v>
      </c>
      <c r="O3793" s="2" t="s">
        <v>8143</v>
      </c>
      <c r="P3793" s="2">
        <v>1.7</v>
      </c>
    </row>
    <row r="3794" spans="1:16" ht="15.75" customHeight="1" x14ac:dyDescent="0.25">
      <c r="A3794" s="2" t="s">
        <v>147</v>
      </c>
      <c r="B3794" s="2" t="s">
        <v>102</v>
      </c>
      <c r="C3794" s="2" t="s">
        <v>103</v>
      </c>
      <c r="D3794" s="2" t="s">
        <v>364</v>
      </c>
      <c r="E3794" s="2" t="s">
        <v>412</v>
      </c>
      <c r="F3794" s="2" t="s">
        <v>54</v>
      </c>
      <c r="G3794" s="2" t="s">
        <v>473</v>
      </c>
      <c r="H3794" s="2" t="s">
        <v>377</v>
      </c>
      <c r="I3794" s="2">
        <v>54</v>
      </c>
      <c r="J3794" s="2">
        <v>0.89406779661016944</v>
      </c>
      <c r="K3794" s="2">
        <v>0.87551867219917012</v>
      </c>
      <c r="L3794" s="2">
        <v>0.91341991341991347</v>
      </c>
      <c r="M3794" s="2" t="s">
        <v>74</v>
      </c>
      <c r="N3794" s="2" t="s">
        <v>8144</v>
      </c>
      <c r="O3794" s="2" t="s">
        <v>8145</v>
      </c>
      <c r="P3794" s="2">
        <v>1.6</v>
      </c>
    </row>
    <row r="3795" spans="1:16" ht="15.75" customHeight="1" x14ac:dyDescent="0.25">
      <c r="A3795" s="2" t="s">
        <v>147</v>
      </c>
      <c r="B3795" s="2" t="s">
        <v>102</v>
      </c>
      <c r="C3795" s="2" t="s">
        <v>103</v>
      </c>
      <c r="D3795" s="2" t="s">
        <v>364</v>
      </c>
      <c r="E3795" s="2" t="s">
        <v>412</v>
      </c>
      <c r="F3795" s="2" t="s">
        <v>54</v>
      </c>
      <c r="G3795" s="2" t="s">
        <v>478</v>
      </c>
      <c r="H3795" s="2" t="s">
        <v>377</v>
      </c>
      <c r="I3795" s="2">
        <v>55</v>
      </c>
      <c r="J3795" s="2">
        <v>0.86919831223628696</v>
      </c>
      <c r="K3795" s="2">
        <v>0.84773662551440332</v>
      </c>
      <c r="L3795" s="2">
        <v>0.89177489177489178</v>
      </c>
      <c r="M3795" s="2" t="s">
        <v>74</v>
      </c>
      <c r="N3795" s="2" t="s">
        <v>8146</v>
      </c>
      <c r="O3795" s="2" t="s">
        <v>8147</v>
      </c>
      <c r="P3795" s="2">
        <v>2</v>
      </c>
    </row>
    <row r="3796" spans="1:16" ht="15.75" customHeight="1" x14ac:dyDescent="0.25">
      <c r="A3796" s="2" t="s">
        <v>147</v>
      </c>
      <c r="B3796" s="2" t="s">
        <v>102</v>
      </c>
      <c r="C3796" s="2" t="s">
        <v>103</v>
      </c>
      <c r="D3796" s="2" t="s">
        <v>364</v>
      </c>
      <c r="E3796" s="2" t="s">
        <v>412</v>
      </c>
      <c r="F3796" s="2" t="s">
        <v>54</v>
      </c>
      <c r="G3796" s="2" t="s">
        <v>483</v>
      </c>
      <c r="H3796" s="2" t="s">
        <v>377</v>
      </c>
      <c r="I3796" s="2">
        <v>56</v>
      </c>
      <c r="J3796" s="2">
        <v>0.8666666666666667</v>
      </c>
      <c r="K3796" s="2">
        <v>0.83534136546184734</v>
      </c>
      <c r="L3796" s="2">
        <v>0.90043290043290047</v>
      </c>
      <c r="M3796" s="2" t="s">
        <v>74</v>
      </c>
      <c r="N3796" s="2" t="s">
        <v>8148</v>
      </c>
      <c r="O3796" s="2" t="s">
        <v>8149</v>
      </c>
      <c r="P3796" s="2">
        <v>1.6</v>
      </c>
    </row>
    <row r="3797" spans="1:16" ht="15.75" customHeight="1" x14ac:dyDescent="0.25">
      <c r="A3797" s="2" t="s">
        <v>147</v>
      </c>
      <c r="B3797" s="2" t="s">
        <v>102</v>
      </c>
      <c r="C3797" s="2" t="s">
        <v>103</v>
      </c>
      <c r="D3797" s="2" t="s">
        <v>364</v>
      </c>
      <c r="E3797" s="2" t="s">
        <v>412</v>
      </c>
      <c r="F3797" s="2" t="s">
        <v>54</v>
      </c>
      <c r="G3797" s="2" t="s">
        <v>488</v>
      </c>
      <c r="H3797" s="2" t="s">
        <v>377</v>
      </c>
      <c r="I3797" s="2">
        <v>57</v>
      </c>
      <c r="J3797" s="2">
        <v>0.87949260042283306</v>
      </c>
      <c r="K3797" s="2">
        <v>0.85950413223140498</v>
      </c>
      <c r="L3797" s="2">
        <v>0.90043290043290047</v>
      </c>
      <c r="M3797" s="2" t="s">
        <v>74</v>
      </c>
      <c r="N3797" s="2" t="s">
        <v>8150</v>
      </c>
      <c r="O3797" s="2" t="s">
        <v>8151</v>
      </c>
      <c r="P3797" s="2">
        <v>1.6</v>
      </c>
    </row>
    <row r="3798" spans="1:16" ht="15.75" customHeight="1" x14ac:dyDescent="0.25">
      <c r="A3798" s="2" t="s">
        <v>147</v>
      </c>
      <c r="B3798" s="2" t="s">
        <v>102</v>
      </c>
      <c r="C3798" s="2" t="s">
        <v>103</v>
      </c>
      <c r="D3798" s="2" t="s">
        <v>364</v>
      </c>
      <c r="E3798" s="2" t="s">
        <v>412</v>
      </c>
      <c r="F3798" s="2" t="s">
        <v>54</v>
      </c>
      <c r="G3798" s="2" t="s">
        <v>493</v>
      </c>
      <c r="H3798" s="2" t="s">
        <v>377</v>
      </c>
      <c r="I3798" s="2">
        <v>58</v>
      </c>
      <c r="J3798" s="2">
        <v>0.84810126582278489</v>
      </c>
      <c r="K3798" s="2">
        <v>0.8271604938271605</v>
      </c>
      <c r="L3798" s="2">
        <v>0.87012987012987009</v>
      </c>
      <c r="M3798" s="2" t="s">
        <v>74</v>
      </c>
      <c r="N3798" s="2" t="s">
        <v>8152</v>
      </c>
      <c r="O3798" s="2" t="s">
        <v>8153</v>
      </c>
      <c r="P3798" s="2">
        <v>2.1</v>
      </c>
    </row>
    <row r="3799" spans="1:16" ht="15.75" customHeight="1" x14ac:dyDescent="0.25">
      <c r="A3799" s="2" t="s">
        <v>147</v>
      </c>
      <c r="B3799" s="2" t="s">
        <v>102</v>
      </c>
      <c r="C3799" s="2" t="s">
        <v>103</v>
      </c>
      <c r="D3799" s="2" t="s">
        <v>364</v>
      </c>
      <c r="E3799" s="2" t="s">
        <v>412</v>
      </c>
      <c r="F3799" s="2" t="s">
        <v>54</v>
      </c>
      <c r="G3799" s="2" t="s">
        <v>498</v>
      </c>
      <c r="H3799" s="2" t="s">
        <v>377</v>
      </c>
      <c r="I3799" s="2">
        <v>59</v>
      </c>
      <c r="J3799" s="2">
        <v>0.85654008438818574</v>
      </c>
      <c r="K3799" s="2">
        <v>0.83539094650205759</v>
      </c>
      <c r="L3799" s="2">
        <v>0.87878787878787878</v>
      </c>
      <c r="M3799" s="2" t="s">
        <v>74</v>
      </c>
      <c r="N3799" s="2" t="s">
        <v>8154</v>
      </c>
      <c r="O3799" s="2" t="s">
        <v>8155</v>
      </c>
      <c r="P3799" s="2">
        <v>1.6</v>
      </c>
    </row>
    <row r="3800" spans="1:16" ht="15.75" customHeight="1" x14ac:dyDescent="0.25">
      <c r="A3800" s="2" t="s">
        <v>147</v>
      </c>
      <c r="B3800" s="2" t="s">
        <v>102</v>
      </c>
      <c r="C3800" s="2" t="s">
        <v>103</v>
      </c>
      <c r="D3800" s="2" t="s">
        <v>364</v>
      </c>
      <c r="E3800" s="2" t="s">
        <v>412</v>
      </c>
      <c r="F3800" s="2" t="s">
        <v>54</v>
      </c>
      <c r="G3800" s="2" t="s">
        <v>503</v>
      </c>
      <c r="H3800" s="2" t="s">
        <v>377</v>
      </c>
      <c r="I3800" s="2">
        <v>60</v>
      </c>
      <c r="J3800" s="2">
        <v>0.87916666666666665</v>
      </c>
      <c r="K3800" s="2">
        <v>0.84738955823293172</v>
      </c>
      <c r="L3800" s="2">
        <v>0.91341991341991347</v>
      </c>
      <c r="M3800" s="2" t="s">
        <v>74</v>
      </c>
      <c r="N3800" s="2" t="s">
        <v>8156</v>
      </c>
      <c r="O3800" s="2" t="s">
        <v>8157</v>
      </c>
      <c r="P3800" s="2">
        <v>2</v>
      </c>
    </row>
    <row r="3801" spans="1:16" ht="15.75" customHeight="1" x14ac:dyDescent="0.25">
      <c r="A3801" s="2" t="s">
        <v>147</v>
      </c>
      <c r="B3801" s="2" t="s">
        <v>102</v>
      </c>
      <c r="C3801" s="2" t="s">
        <v>103</v>
      </c>
      <c r="D3801" s="2" t="s">
        <v>364</v>
      </c>
      <c r="E3801" s="2" t="s">
        <v>412</v>
      </c>
      <c r="F3801" s="2" t="s">
        <v>54</v>
      </c>
      <c r="G3801" s="2" t="s">
        <v>508</v>
      </c>
      <c r="H3801" s="2" t="s">
        <v>377</v>
      </c>
      <c r="I3801" s="2">
        <v>61</v>
      </c>
      <c r="J3801" s="2">
        <v>0.86373165618448633</v>
      </c>
      <c r="K3801" s="2">
        <v>0.83739837398373984</v>
      </c>
      <c r="L3801" s="2">
        <v>0.89177489177489178</v>
      </c>
      <c r="M3801" s="2" t="s">
        <v>74</v>
      </c>
      <c r="N3801" s="2" t="s">
        <v>8158</v>
      </c>
      <c r="O3801" s="2" t="s">
        <v>8159</v>
      </c>
      <c r="P3801" s="2">
        <v>1.7</v>
      </c>
    </row>
    <row r="3802" spans="1:16" ht="15.75" customHeight="1" x14ac:dyDescent="0.25">
      <c r="A3802" s="2" t="s">
        <v>147</v>
      </c>
      <c r="B3802" s="2" t="s">
        <v>102</v>
      </c>
      <c r="C3802" s="2" t="s">
        <v>103</v>
      </c>
      <c r="D3802" s="2" t="s">
        <v>364</v>
      </c>
      <c r="E3802" s="2" t="s">
        <v>513</v>
      </c>
      <c r="F3802" s="2" t="s">
        <v>40</v>
      </c>
      <c r="G3802" s="2" t="s">
        <v>514</v>
      </c>
      <c r="H3802" s="2" t="s">
        <v>372</v>
      </c>
      <c r="I3802" s="2">
        <v>42</v>
      </c>
      <c r="J3802" s="2">
        <v>0.87078651685393271</v>
      </c>
      <c r="K3802" s="2">
        <v>0.83783783783783783</v>
      </c>
      <c r="L3802" s="2">
        <v>0.9064327485380117</v>
      </c>
      <c r="M3802" s="2" t="s">
        <v>74</v>
      </c>
      <c r="N3802" s="2" t="s">
        <v>8160</v>
      </c>
      <c r="O3802" s="2" t="s">
        <v>8161</v>
      </c>
      <c r="P3802" s="2">
        <v>1.5</v>
      </c>
    </row>
    <row r="3803" spans="1:16" ht="15.75" customHeight="1" x14ac:dyDescent="0.25">
      <c r="A3803" s="2" t="s">
        <v>147</v>
      </c>
      <c r="B3803" s="2" t="s">
        <v>102</v>
      </c>
      <c r="C3803" s="2" t="s">
        <v>103</v>
      </c>
      <c r="D3803" s="2" t="s">
        <v>364</v>
      </c>
      <c r="E3803" s="2" t="s">
        <v>513</v>
      </c>
      <c r="F3803" s="2" t="s">
        <v>40</v>
      </c>
      <c r="G3803" s="2" t="s">
        <v>519</v>
      </c>
      <c r="H3803" s="2" t="s">
        <v>372</v>
      </c>
      <c r="I3803" s="2">
        <v>43</v>
      </c>
      <c r="J3803" s="2">
        <v>0.87222222222222234</v>
      </c>
      <c r="K3803" s="2">
        <v>0.8306878306878307</v>
      </c>
      <c r="L3803" s="2">
        <v>0.91812865497076024</v>
      </c>
      <c r="M3803" s="2" t="s">
        <v>74</v>
      </c>
      <c r="N3803" s="2" t="s">
        <v>8162</v>
      </c>
      <c r="O3803" s="2" t="s">
        <v>8163</v>
      </c>
      <c r="P3803" s="2">
        <v>1.9</v>
      </c>
    </row>
    <row r="3804" spans="1:16" ht="15.75" customHeight="1" x14ac:dyDescent="0.25">
      <c r="A3804" s="2" t="s">
        <v>147</v>
      </c>
      <c r="B3804" s="2" t="s">
        <v>102</v>
      </c>
      <c r="C3804" s="2" t="s">
        <v>103</v>
      </c>
      <c r="D3804" s="2" t="s">
        <v>364</v>
      </c>
      <c r="E3804" s="2" t="s">
        <v>513</v>
      </c>
      <c r="F3804" s="2" t="s">
        <v>40</v>
      </c>
      <c r="G3804" s="2" t="s">
        <v>524</v>
      </c>
      <c r="H3804" s="2" t="s">
        <v>372</v>
      </c>
      <c r="I3804" s="2">
        <v>44</v>
      </c>
      <c r="J3804" s="2">
        <v>0.87005649717514133</v>
      </c>
      <c r="K3804" s="2">
        <v>0.84153005464480879</v>
      </c>
      <c r="L3804" s="2">
        <v>0.90058479532163738</v>
      </c>
      <c r="M3804" s="2" t="s">
        <v>74</v>
      </c>
      <c r="N3804" s="2" t="s">
        <v>8164</v>
      </c>
      <c r="O3804" s="2" t="s">
        <v>8165</v>
      </c>
      <c r="P3804" s="2">
        <v>1.5</v>
      </c>
    </row>
    <row r="3805" spans="1:16" ht="15.75" customHeight="1" x14ac:dyDescent="0.25">
      <c r="A3805" s="2" t="s">
        <v>147</v>
      </c>
      <c r="B3805" s="2" t="s">
        <v>102</v>
      </c>
      <c r="C3805" s="2" t="s">
        <v>103</v>
      </c>
      <c r="D3805" s="2" t="s">
        <v>364</v>
      </c>
      <c r="E3805" s="2" t="s">
        <v>513</v>
      </c>
      <c r="F3805" s="2" t="s">
        <v>40</v>
      </c>
      <c r="G3805" s="2" t="s">
        <v>529</v>
      </c>
      <c r="H3805" s="2" t="s">
        <v>372</v>
      </c>
      <c r="I3805" s="2">
        <v>45</v>
      </c>
      <c r="J3805" s="2">
        <v>0.86592178770949713</v>
      </c>
      <c r="K3805" s="2">
        <v>0.82887700534759357</v>
      </c>
      <c r="L3805" s="2">
        <v>0.9064327485380117</v>
      </c>
      <c r="M3805" s="2" t="s">
        <v>74</v>
      </c>
      <c r="N3805" s="2" t="s">
        <v>8166</v>
      </c>
      <c r="O3805" s="2" t="s">
        <v>8167</v>
      </c>
      <c r="P3805" s="2">
        <v>1.5</v>
      </c>
    </row>
    <row r="3806" spans="1:16" ht="15.75" customHeight="1" x14ac:dyDescent="0.25">
      <c r="A3806" s="2" t="s">
        <v>147</v>
      </c>
      <c r="B3806" s="2" t="s">
        <v>102</v>
      </c>
      <c r="C3806" s="2" t="s">
        <v>103</v>
      </c>
      <c r="D3806" s="2" t="s">
        <v>364</v>
      </c>
      <c r="E3806" s="2" t="s">
        <v>513</v>
      </c>
      <c r="F3806" s="2" t="s">
        <v>40</v>
      </c>
      <c r="G3806" s="2" t="s">
        <v>534</v>
      </c>
      <c r="H3806" s="2" t="s">
        <v>372</v>
      </c>
      <c r="I3806" s="2">
        <v>46</v>
      </c>
      <c r="J3806" s="2">
        <v>0.86834733893557425</v>
      </c>
      <c r="K3806" s="2">
        <v>0.83333333333333337</v>
      </c>
      <c r="L3806" s="2">
        <v>0.9064327485380117</v>
      </c>
      <c r="M3806" s="2" t="s">
        <v>74</v>
      </c>
      <c r="N3806" s="2" t="s">
        <v>8168</v>
      </c>
      <c r="O3806" s="2" t="s">
        <v>8169</v>
      </c>
      <c r="P3806" s="2">
        <v>1.9</v>
      </c>
    </row>
    <row r="3807" spans="1:16" ht="15.75" customHeight="1" x14ac:dyDescent="0.25">
      <c r="A3807" s="2" t="s">
        <v>147</v>
      </c>
      <c r="B3807" s="2" t="s">
        <v>102</v>
      </c>
      <c r="C3807" s="2" t="s">
        <v>103</v>
      </c>
      <c r="D3807" s="2" t="s">
        <v>364</v>
      </c>
      <c r="E3807" s="2" t="s">
        <v>513</v>
      </c>
      <c r="F3807" s="2" t="s">
        <v>40</v>
      </c>
      <c r="G3807" s="2" t="s">
        <v>539</v>
      </c>
      <c r="H3807" s="2" t="s">
        <v>372</v>
      </c>
      <c r="I3807" s="2">
        <v>47</v>
      </c>
      <c r="J3807" s="2">
        <v>0.8795518207282913</v>
      </c>
      <c r="K3807" s="2">
        <v>0.84408602150537637</v>
      </c>
      <c r="L3807" s="2">
        <v>0.91812865497076024</v>
      </c>
      <c r="M3807" s="2" t="s">
        <v>74</v>
      </c>
      <c r="N3807" s="2" t="s">
        <v>8170</v>
      </c>
      <c r="O3807" s="2" t="s">
        <v>8171</v>
      </c>
      <c r="P3807" s="2">
        <v>1.5</v>
      </c>
    </row>
    <row r="3808" spans="1:16" ht="15.75" customHeight="1" x14ac:dyDescent="0.25">
      <c r="A3808" s="2" t="s">
        <v>147</v>
      </c>
      <c r="B3808" s="2" t="s">
        <v>102</v>
      </c>
      <c r="C3808" s="2" t="s">
        <v>103</v>
      </c>
      <c r="D3808" s="2" t="s">
        <v>364</v>
      </c>
      <c r="E3808" s="2" t="s">
        <v>513</v>
      </c>
      <c r="F3808" s="2" t="s">
        <v>40</v>
      </c>
      <c r="G3808" s="2" t="s">
        <v>555</v>
      </c>
      <c r="H3808" s="2" t="s">
        <v>372</v>
      </c>
      <c r="I3808" s="2">
        <v>48</v>
      </c>
      <c r="J3808" s="2">
        <v>0.84530386740331498</v>
      </c>
      <c r="K3808" s="2">
        <v>0.80104712041884818</v>
      </c>
      <c r="L3808" s="2">
        <v>0.89473684210526316</v>
      </c>
      <c r="M3808" s="2" t="s">
        <v>74</v>
      </c>
      <c r="N3808" s="2" t="s">
        <v>8172</v>
      </c>
      <c r="O3808" s="2" t="s">
        <v>8173</v>
      </c>
      <c r="P3808" s="2">
        <v>1.9</v>
      </c>
    </row>
    <row r="3809" spans="1:16" ht="15.75" customHeight="1" x14ac:dyDescent="0.25">
      <c r="A3809" s="2" t="s">
        <v>147</v>
      </c>
      <c r="B3809" s="2" t="s">
        <v>102</v>
      </c>
      <c r="C3809" s="2" t="s">
        <v>103</v>
      </c>
      <c r="D3809" s="2" t="s">
        <v>364</v>
      </c>
      <c r="E3809" s="2" t="s">
        <v>513</v>
      </c>
      <c r="F3809" s="2" t="s">
        <v>40</v>
      </c>
      <c r="G3809" s="2" t="s">
        <v>575</v>
      </c>
      <c r="H3809" s="2" t="s">
        <v>372</v>
      </c>
      <c r="I3809" s="2">
        <v>49</v>
      </c>
      <c r="J3809" s="2">
        <v>0.88022284122562666</v>
      </c>
      <c r="K3809" s="2">
        <v>0.84042553191489366</v>
      </c>
      <c r="L3809" s="2">
        <v>0.92397660818713445</v>
      </c>
      <c r="M3809" s="2" t="s">
        <v>74</v>
      </c>
      <c r="N3809" s="2" t="s">
        <v>8174</v>
      </c>
      <c r="O3809" s="2" t="s">
        <v>8175</v>
      </c>
      <c r="P3809" s="2">
        <v>1.5</v>
      </c>
    </row>
    <row r="3810" spans="1:16" ht="15.75" customHeight="1" x14ac:dyDescent="0.25">
      <c r="A3810" s="2" t="s">
        <v>147</v>
      </c>
      <c r="B3810" s="2" t="s">
        <v>102</v>
      </c>
      <c r="C3810" s="2" t="s">
        <v>103</v>
      </c>
      <c r="D3810" s="2" t="s">
        <v>364</v>
      </c>
      <c r="E3810" s="2" t="s">
        <v>513</v>
      </c>
      <c r="F3810" s="2" t="s">
        <v>40</v>
      </c>
      <c r="G3810" s="2" t="s">
        <v>589</v>
      </c>
      <c r="H3810" s="2" t="s">
        <v>372</v>
      </c>
      <c r="I3810" s="2">
        <v>50</v>
      </c>
      <c r="J3810" s="2">
        <v>0.87222222222222234</v>
      </c>
      <c r="K3810" s="2">
        <v>0.8306878306878307</v>
      </c>
      <c r="L3810" s="2">
        <v>0.91812865497076024</v>
      </c>
      <c r="M3810" s="2" t="s">
        <v>74</v>
      </c>
      <c r="N3810" s="2" t="s">
        <v>8176</v>
      </c>
      <c r="O3810" s="2" t="s">
        <v>8177</v>
      </c>
      <c r="P3810" s="2">
        <v>1.5</v>
      </c>
    </row>
    <row r="3811" spans="1:16" ht="15.75" customHeight="1" x14ac:dyDescent="0.25">
      <c r="A3811" s="2" t="s">
        <v>147</v>
      </c>
      <c r="B3811" s="2" t="s">
        <v>102</v>
      </c>
      <c r="C3811" s="2" t="s">
        <v>103</v>
      </c>
      <c r="D3811" s="2" t="s">
        <v>364</v>
      </c>
      <c r="E3811" s="2" t="s">
        <v>513</v>
      </c>
      <c r="F3811" s="2" t="s">
        <v>40</v>
      </c>
      <c r="G3811" s="2" t="s">
        <v>603</v>
      </c>
      <c r="H3811" s="2" t="s">
        <v>372</v>
      </c>
      <c r="I3811" s="2">
        <v>51</v>
      </c>
      <c r="J3811" s="2">
        <v>0.88826815642458101</v>
      </c>
      <c r="K3811" s="2">
        <v>0.85026737967914434</v>
      </c>
      <c r="L3811" s="2">
        <v>0.92982456140350878</v>
      </c>
      <c r="M3811" s="2" t="s">
        <v>74</v>
      </c>
      <c r="N3811" s="2" t="s">
        <v>8178</v>
      </c>
      <c r="O3811" s="2" t="s">
        <v>8179</v>
      </c>
      <c r="P3811" s="2">
        <v>1.9</v>
      </c>
    </row>
    <row r="3812" spans="1:16" ht="15.75" customHeight="1" x14ac:dyDescent="0.25">
      <c r="A3812" s="2" t="s">
        <v>147</v>
      </c>
      <c r="B3812" s="2" t="s">
        <v>102</v>
      </c>
      <c r="C3812" s="2" t="s">
        <v>103</v>
      </c>
      <c r="D3812" s="2" t="s">
        <v>364</v>
      </c>
      <c r="E3812" s="2" t="s">
        <v>513</v>
      </c>
      <c r="F3812" s="2" t="s">
        <v>40</v>
      </c>
      <c r="G3812" s="2" t="s">
        <v>622</v>
      </c>
      <c r="H3812" s="2" t="s">
        <v>372</v>
      </c>
      <c r="I3812" s="2">
        <v>52</v>
      </c>
      <c r="J3812" s="2">
        <v>0.8795518207282913</v>
      </c>
      <c r="K3812" s="2">
        <v>0.84408602150537637</v>
      </c>
      <c r="L3812" s="2">
        <v>0.91812865497076024</v>
      </c>
      <c r="M3812" s="2" t="s">
        <v>74</v>
      </c>
      <c r="N3812" s="2" t="s">
        <v>8180</v>
      </c>
      <c r="O3812" s="2" t="s">
        <v>8181</v>
      </c>
      <c r="P3812" s="2">
        <v>1.5</v>
      </c>
    </row>
    <row r="3813" spans="1:16" ht="15.75" customHeight="1" x14ac:dyDescent="0.25">
      <c r="A3813" s="2" t="s">
        <v>147</v>
      </c>
      <c r="B3813" s="2" t="s">
        <v>102</v>
      </c>
      <c r="C3813" s="2" t="s">
        <v>103</v>
      </c>
      <c r="D3813" s="2" t="s">
        <v>364</v>
      </c>
      <c r="E3813" s="2" t="s">
        <v>513</v>
      </c>
      <c r="F3813" s="2" t="s">
        <v>40</v>
      </c>
      <c r="G3813" s="2" t="s">
        <v>643</v>
      </c>
      <c r="H3813" s="2" t="s">
        <v>372</v>
      </c>
      <c r="I3813" s="2">
        <v>53</v>
      </c>
      <c r="J3813" s="2">
        <v>0.88268156424581012</v>
      </c>
      <c r="K3813" s="2">
        <v>0.84491978609625673</v>
      </c>
      <c r="L3813" s="2">
        <v>0.92397660818713445</v>
      </c>
      <c r="M3813" s="2" t="s">
        <v>74</v>
      </c>
      <c r="N3813" s="2" t="s">
        <v>8182</v>
      </c>
      <c r="O3813" s="2" t="s">
        <v>8183</v>
      </c>
      <c r="P3813" s="2">
        <v>1.5</v>
      </c>
    </row>
    <row r="3814" spans="1:16" ht="15.75" customHeight="1" x14ac:dyDescent="0.25">
      <c r="A3814" s="2" t="s">
        <v>147</v>
      </c>
      <c r="B3814" s="2" t="s">
        <v>102</v>
      </c>
      <c r="C3814" s="2" t="s">
        <v>103</v>
      </c>
      <c r="D3814" s="2" t="s">
        <v>364</v>
      </c>
      <c r="E3814" s="2" t="s">
        <v>513</v>
      </c>
      <c r="F3814" s="2" t="s">
        <v>40</v>
      </c>
      <c r="G3814" s="2" t="s">
        <v>660</v>
      </c>
      <c r="H3814" s="2" t="s">
        <v>372</v>
      </c>
      <c r="I3814" s="2">
        <v>54</v>
      </c>
      <c r="J3814" s="2">
        <v>0.86592178770949713</v>
      </c>
      <c r="K3814" s="2">
        <v>0.82887700534759357</v>
      </c>
      <c r="L3814" s="2">
        <v>0.9064327485380117</v>
      </c>
      <c r="M3814" s="2" t="s">
        <v>74</v>
      </c>
      <c r="N3814" s="2" t="s">
        <v>8184</v>
      </c>
      <c r="O3814" s="2" t="s">
        <v>8185</v>
      </c>
      <c r="P3814" s="2">
        <v>1.9</v>
      </c>
    </row>
    <row r="3815" spans="1:16" ht="15.75" customHeight="1" x14ac:dyDescent="0.25">
      <c r="A3815" s="2" t="s">
        <v>147</v>
      </c>
      <c r="B3815" s="2" t="s">
        <v>102</v>
      </c>
      <c r="C3815" s="2" t="s">
        <v>103</v>
      </c>
      <c r="D3815" s="2" t="s">
        <v>364</v>
      </c>
      <c r="E3815" s="2" t="s">
        <v>513</v>
      </c>
      <c r="F3815" s="2" t="s">
        <v>40</v>
      </c>
      <c r="G3815" s="2" t="s">
        <v>665</v>
      </c>
      <c r="H3815" s="2" t="s">
        <v>372</v>
      </c>
      <c r="I3815" s="2">
        <v>55</v>
      </c>
      <c r="J3815" s="2">
        <v>0.85082872928176789</v>
      </c>
      <c r="K3815" s="2">
        <v>0.80628272251308897</v>
      </c>
      <c r="L3815" s="2">
        <v>0.90058479532163738</v>
      </c>
      <c r="M3815" s="2" t="s">
        <v>74</v>
      </c>
      <c r="N3815" s="2" t="s">
        <v>8186</v>
      </c>
      <c r="O3815" s="2" t="s">
        <v>8187</v>
      </c>
      <c r="P3815" s="2">
        <v>1.5</v>
      </c>
    </row>
    <row r="3816" spans="1:16" ht="15.75" customHeight="1" x14ac:dyDescent="0.25">
      <c r="A3816" s="2" t="s">
        <v>147</v>
      </c>
      <c r="B3816" s="2" t="s">
        <v>102</v>
      </c>
      <c r="C3816" s="2" t="s">
        <v>103</v>
      </c>
      <c r="D3816" s="2" t="s">
        <v>364</v>
      </c>
      <c r="E3816" s="2" t="s">
        <v>513</v>
      </c>
      <c r="F3816" s="2" t="s">
        <v>40</v>
      </c>
      <c r="G3816" s="2" t="s">
        <v>670</v>
      </c>
      <c r="H3816" s="2" t="s">
        <v>372</v>
      </c>
      <c r="I3816" s="2">
        <v>56</v>
      </c>
      <c r="J3816" s="2">
        <v>0.87150837988826813</v>
      </c>
      <c r="K3816" s="2">
        <v>0.83422459893048129</v>
      </c>
      <c r="L3816" s="2">
        <v>0.91228070175438591</v>
      </c>
      <c r="M3816" s="2" t="s">
        <v>74</v>
      </c>
      <c r="N3816" s="2" t="s">
        <v>8188</v>
      </c>
      <c r="O3816" s="2" t="s">
        <v>8189</v>
      </c>
      <c r="P3816" s="2">
        <v>1.5</v>
      </c>
    </row>
    <row r="3817" spans="1:16" ht="15.75" customHeight="1" x14ac:dyDescent="0.25">
      <c r="A3817" s="2" t="s">
        <v>147</v>
      </c>
      <c r="B3817" s="2" t="s">
        <v>102</v>
      </c>
      <c r="C3817" s="2" t="s">
        <v>103</v>
      </c>
      <c r="D3817" s="2" t="s">
        <v>364</v>
      </c>
      <c r="E3817" s="2" t="s">
        <v>513</v>
      </c>
      <c r="F3817" s="2" t="s">
        <v>40</v>
      </c>
      <c r="G3817" s="2" t="s">
        <v>675</v>
      </c>
      <c r="H3817" s="2" t="s">
        <v>372</v>
      </c>
      <c r="I3817" s="2">
        <v>57</v>
      </c>
      <c r="J3817" s="2">
        <v>0.85555555555555551</v>
      </c>
      <c r="K3817" s="2">
        <v>0.81481481481481477</v>
      </c>
      <c r="L3817" s="2">
        <v>0.90058479532163738</v>
      </c>
      <c r="M3817" s="2" t="s">
        <v>74</v>
      </c>
      <c r="N3817" s="2" t="s">
        <v>8190</v>
      </c>
      <c r="O3817" s="2" t="s">
        <v>8191</v>
      </c>
      <c r="P3817" s="2">
        <v>1.9</v>
      </c>
    </row>
    <row r="3818" spans="1:16" ht="15.75" customHeight="1" x14ac:dyDescent="0.25">
      <c r="A3818" s="2" t="s">
        <v>147</v>
      </c>
      <c r="B3818" s="2" t="s">
        <v>102</v>
      </c>
      <c r="C3818" s="2" t="s">
        <v>103</v>
      </c>
      <c r="D3818" s="2" t="s">
        <v>364</v>
      </c>
      <c r="E3818" s="2" t="s">
        <v>513</v>
      </c>
      <c r="F3818" s="2" t="s">
        <v>40</v>
      </c>
      <c r="G3818" s="2" t="s">
        <v>680</v>
      </c>
      <c r="H3818" s="2" t="s">
        <v>372</v>
      </c>
      <c r="I3818" s="2">
        <v>58</v>
      </c>
      <c r="J3818" s="2">
        <v>0.86834733893557425</v>
      </c>
      <c r="K3818" s="2">
        <v>0.83333333333333337</v>
      </c>
      <c r="L3818" s="2">
        <v>0.9064327485380117</v>
      </c>
      <c r="M3818" s="2" t="s">
        <v>74</v>
      </c>
      <c r="N3818" s="2" t="s">
        <v>8192</v>
      </c>
      <c r="O3818" s="2" t="s">
        <v>8193</v>
      </c>
      <c r="P3818" s="2">
        <v>1.5</v>
      </c>
    </row>
    <row r="3819" spans="1:16" ht="15.75" customHeight="1" x14ac:dyDescent="0.25">
      <c r="A3819" s="2" t="s">
        <v>147</v>
      </c>
      <c r="B3819" s="2" t="s">
        <v>102</v>
      </c>
      <c r="C3819" s="2" t="s">
        <v>103</v>
      </c>
      <c r="D3819" s="2" t="s">
        <v>364</v>
      </c>
      <c r="E3819" s="2" t="s">
        <v>513</v>
      </c>
      <c r="F3819" s="2" t="s">
        <v>40</v>
      </c>
      <c r="G3819" s="2" t="s">
        <v>685</v>
      </c>
      <c r="H3819" s="2" t="s">
        <v>372</v>
      </c>
      <c r="I3819" s="2">
        <v>59</v>
      </c>
      <c r="J3819" s="2">
        <v>0.8666666666666667</v>
      </c>
      <c r="K3819" s="2">
        <v>0.82539682539682535</v>
      </c>
      <c r="L3819" s="2">
        <v>0.91228070175438591</v>
      </c>
      <c r="M3819" s="2" t="s">
        <v>74</v>
      </c>
      <c r="N3819" s="2" t="s">
        <v>8194</v>
      </c>
      <c r="O3819" s="2" t="s">
        <v>8195</v>
      </c>
      <c r="P3819" s="2">
        <v>1.9</v>
      </c>
    </row>
    <row r="3820" spans="1:16" ht="15.75" customHeight="1" x14ac:dyDescent="0.25">
      <c r="A3820" s="2" t="s">
        <v>147</v>
      </c>
      <c r="B3820" s="2" t="s">
        <v>102</v>
      </c>
      <c r="C3820" s="2" t="s">
        <v>103</v>
      </c>
      <c r="D3820" s="2" t="s">
        <v>364</v>
      </c>
      <c r="E3820" s="2" t="s">
        <v>513</v>
      </c>
      <c r="F3820" s="2" t="s">
        <v>40</v>
      </c>
      <c r="G3820" s="2" t="s">
        <v>690</v>
      </c>
      <c r="H3820" s="2" t="s">
        <v>372</v>
      </c>
      <c r="I3820" s="2">
        <v>60</v>
      </c>
      <c r="J3820" s="2">
        <v>0.86760563380281697</v>
      </c>
      <c r="K3820" s="2">
        <v>0.83695652173913049</v>
      </c>
      <c r="L3820" s="2">
        <v>0.90058479532163738</v>
      </c>
      <c r="M3820" s="2" t="s">
        <v>74</v>
      </c>
      <c r="N3820" s="2" t="s">
        <v>8196</v>
      </c>
      <c r="O3820" s="2" t="s">
        <v>8197</v>
      </c>
      <c r="P3820" s="2">
        <v>1.5</v>
      </c>
    </row>
    <row r="3821" spans="1:16" ht="15.75" customHeight="1" x14ac:dyDescent="0.25">
      <c r="A3821" s="2" t="s">
        <v>147</v>
      </c>
      <c r="B3821" s="2" t="s">
        <v>102</v>
      </c>
      <c r="C3821" s="2" t="s">
        <v>103</v>
      </c>
      <c r="D3821" s="2" t="s">
        <v>364</v>
      </c>
      <c r="E3821" s="2" t="s">
        <v>513</v>
      </c>
      <c r="F3821" s="2" t="s">
        <v>40</v>
      </c>
      <c r="G3821" s="2" t="s">
        <v>695</v>
      </c>
      <c r="H3821" s="2" t="s">
        <v>372</v>
      </c>
      <c r="I3821" s="2">
        <v>61</v>
      </c>
      <c r="J3821" s="2">
        <v>0.85793871866295268</v>
      </c>
      <c r="K3821" s="2">
        <v>0.81914893617021278</v>
      </c>
      <c r="L3821" s="2">
        <v>0.90058479532163738</v>
      </c>
      <c r="M3821" s="2" t="s">
        <v>74</v>
      </c>
      <c r="N3821" s="2" t="s">
        <v>8198</v>
      </c>
      <c r="O3821" s="2" t="s">
        <v>8199</v>
      </c>
      <c r="P3821" s="2">
        <v>1.5</v>
      </c>
    </row>
    <row r="3822" spans="1:16" ht="15.75" customHeight="1" x14ac:dyDescent="0.25">
      <c r="A3822" s="2" t="s">
        <v>147</v>
      </c>
      <c r="B3822" s="2" t="s">
        <v>102</v>
      </c>
      <c r="C3822" s="2" t="s">
        <v>103</v>
      </c>
      <c r="D3822" s="2" t="s">
        <v>364</v>
      </c>
      <c r="E3822" s="2" t="s">
        <v>700</v>
      </c>
      <c r="F3822" s="2" t="s">
        <v>47</v>
      </c>
      <c r="G3822" s="2" t="s">
        <v>701</v>
      </c>
      <c r="H3822" s="2" t="s">
        <v>366</v>
      </c>
      <c r="I3822" s="2">
        <v>42</v>
      </c>
      <c r="J3822" s="2">
        <v>0.88017429193899777</v>
      </c>
      <c r="K3822" s="2">
        <v>0.86695278969957079</v>
      </c>
      <c r="L3822" s="2">
        <v>0.89380530973451322</v>
      </c>
      <c r="M3822" s="2" t="s">
        <v>74</v>
      </c>
      <c r="N3822" s="2" t="s">
        <v>8200</v>
      </c>
      <c r="O3822" s="2" t="s">
        <v>8201</v>
      </c>
      <c r="P3822" s="2">
        <v>2</v>
      </c>
    </row>
    <row r="3823" spans="1:16" ht="15.75" customHeight="1" x14ac:dyDescent="0.25">
      <c r="A3823" s="2" t="s">
        <v>147</v>
      </c>
      <c r="B3823" s="2" t="s">
        <v>102</v>
      </c>
      <c r="C3823" s="2" t="s">
        <v>103</v>
      </c>
      <c r="D3823" s="2" t="s">
        <v>364</v>
      </c>
      <c r="E3823" s="2" t="s">
        <v>700</v>
      </c>
      <c r="F3823" s="2" t="s">
        <v>47</v>
      </c>
      <c r="G3823" s="2" t="s">
        <v>706</v>
      </c>
      <c r="H3823" s="2" t="s">
        <v>366</v>
      </c>
      <c r="I3823" s="2">
        <v>43</v>
      </c>
      <c r="J3823" s="2">
        <v>0.85217391304347823</v>
      </c>
      <c r="K3823" s="2">
        <v>0.83760683760683763</v>
      </c>
      <c r="L3823" s="2">
        <v>0.86725663716814161</v>
      </c>
      <c r="M3823" s="2" t="s">
        <v>74</v>
      </c>
      <c r="N3823" s="2" t="s">
        <v>8202</v>
      </c>
      <c r="O3823" s="2" t="s">
        <v>8203</v>
      </c>
      <c r="P3823" s="2">
        <v>1.6</v>
      </c>
    </row>
    <row r="3824" spans="1:16" ht="15.75" customHeight="1" x14ac:dyDescent="0.25">
      <c r="A3824" s="2" t="s">
        <v>147</v>
      </c>
      <c r="B3824" s="2" t="s">
        <v>102</v>
      </c>
      <c r="C3824" s="2" t="s">
        <v>103</v>
      </c>
      <c r="D3824" s="2" t="s">
        <v>364</v>
      </c>
      <c r="E3824" s="2" t="s">
        <v>700</v>
      </c>
      <c r="F3824" s="2" t="s">
        <v>47</v>
      </c>
      <c r="G3824" s="2" t="s">
        <v>711</v>
      </c>
      <c r="H3824" s="2" t="s">
        <v>366</v>
      </c>
      <c r="I3824" s="2">
        <v>44</v>
      </c>
      <c r="J3824" s="2">
        <v>0.87201735357917576</v>
      </c>
      <c r="K3824" s="2">
        <v>0.85531914893617023</v>
      </c>
      <c r="L3824" s="2">
        <v>0.88938053097345138</v>
      </c>
      <c r="M3824" s="2" t="s">
        <v>74</v>
      </c>
      <c r="N3824" s="2" t="s">
        <v>8204</v>
      </c>
      <c r="O3824" s="2" t="s">
        <v>8205</v>
      </c>
      <c r="P3824" s="2">
        <v>1.6</v>
      </c>
    </row>
    <row r="3825" spans="1:16" ht="15.75" customHeight="1" x14ac:dyDescent="0.25">
      <c r="A3825" s="2" t="s">
        <v>147</v>
      </c>
      <c r="B3825" s="2" t="s">
        <v>102</v>
      </c>
      <c r="C3825" s="2" t="s">
        <v>103</v>
      </c>
      <c r="D3825" s="2" t="s">
        <v>364</v>
      </c>
      <c r="E3825" s="2" t="s">
        <v>700</v>
      </c>
      <c r="F3825" s="2" t="s">
        <v>47</v>
      </c>
      <c r="G3825" s="2" t="s">
        <v>716</v>
      </c>
      <c r="H3825" s="2" t="s">
        <v>366</v>
      </c>
      <c r="I3825" s="2">
        <v>45</v>
      </c>
      <c r="J3825" s="2">
        <v>0.87391304347826082</v>
      </c>
      <c r="K3825" s="2">
        <v>0.85897435897435892</v>
      </c>
      <c r="L3825" s="2">
        <v>0.88938053097345138</v>
      </c>
      <c r="M3825" s="2" t="s">
        <v>74</v>
      </c>
      <c r="N3825" s="2" t="s">
        <v>8206</v>
      </c>
      <c r="O3825" s="2" t="s">
        <v>8207</v>
      </c>
      <c r="P3825" s="2">
        <v>2</v>
      </c>
    </row>
    <row r="3826" spans="1:16" ht="15.75" customHeight="1" x14ac:dyDescent="0.25">
      <c r="A3826" s="2" t="s">
        <v>147</v>
      </c>
      <c r="B3826" s="2" t="s">
        <v>102</v>
      </c>
      <c r="C3826" s="2" t="s">
        <v>103</v>
      </c>
      <c r="D3826" s="2" t="s">
        <v>364</v>
      </c>
      <c r="E3826" s="2" t="s">
        <v>700</v>
      </c>
      <c r="F3826" s="2" t="s">
        <v>47</v>
      </c>
      <c r="G3826" s="2" t="s">
        <v>721</v>
      </c>
      <c r="H3826" s="2" t="s">
        <v>366</v>
      </c>
      <c r="I3826" s="2">
        <v>46</v>
      </c>
      <c r="J3826" s="2">
        <v>0.88311688311688319</v>
      </c>
      <c r="K3826" s="2">
        <v>0.86440677966101698</v>
      </c>
      <c r="L3826" s="2">
        <v>0.90265486725663713</v>
      </c>
      <c r="M3826" s="2" t="s">
        <v>74</v>
      </c>
      <c r="N3826" s="2" t="s">
        <v>8208</v>
      </c>
      <c r="O3826" s="2" t="s">
        <v>8209</v>
      </c>
      <c r="P3826" s="2">
        <v>1.6</v>
      </c>
    </row>
    <row r="3827" spans="1:16" ht="15.75" customHeight="1" x14ac:dyDescent="0.25">
      <c r="A3827" s="2" t="s">
        <v>147</v>
      </c>
      <c r="B3827" s="2" t="s">
        <v>102</v>
      </c>
      <c r="C3827" s="2" t="s">
        <v>103</v>
      </c>
      <c r="D3827" s="2" t="s">
        <v>364</v>
      </c>
      <c r="E3827" s="2" t="s">
        <v>700</v>
      </c>
      <c r="F3827" s="2" t="s">
        <v>47</v>
      </c>
      <c r="G3827" s="2" t="s">
        <v>726</v>
      </c>
      <c r="H3827" s="2" t="s">
        <v>366</v>
      </c>
      <c r="I3827" s="2">
        <v>47</v>
      </c>
      <c r="J3827" s="2">
        <v>0.88888888888888895</v>
      </c>
      <c r="K3827" s="2">
        <v>0.87553648068669532</v>
      </c>
      <c r="L3827" s="2">
        <v>0.90265486725663713</v>
      </c>
      <c r="M3827" s="2" t="s">
        <v>74</v>
      </c>
      <c r="N3827" s="2" t="s">
        <v>8210</v>
      </c>
      <c r="O3827" s="2" t="s">
        <v>8211</v>
      </c>
      <c r="P3827" s="2">
        <v>1.6</v>
      </c>
    </row>
    <row r="3828" spans="1:16" ht="15.75" customHeight="1" x14ac:dyDescent="0.25">
      <c r="A3828" s="2" t="s">
        <v>147</v>
      </c>
      <c r="B3828" s="2" t="s">
        <v>102</v>
      </c>
      <c r="C3828" s="2" t="s">
        <v>103</v>
      </c>
      <c r="D3828" s="2" t="s">
        <v>364</v>
      </c>
      <c r="E3828" s="2" t="s">
        <v>700</v>
      </c>
      <c r="F3828" s="2" t="s">
        <v>47</v>
      </c>
      <c r="G3828" s="2" t="s">
        <v>731</v>
      </c>
      <c r="H3828" s="2" t="s">
        <v>366</v>
      </c>
      <c r="I3828" s="2">
        <v>48</v>
      </c>
      <c r="J3828" s="2">
        <v>0.86956521739130432</v>
      </c>
      <c r="K3828" s="2">
        <v>0.85470085470085466</v>
      </c>
      <c r="L3828" s="2">
        <v>0.88495575221238942</v>
      </c>
      <c r="M3828" s="2" t="s">
        <v>74</v>
      </c>
      <c r="N3828" s="2" t="s">
        <v>8212</v>
      </c>
      <c r="O3828" s="2" t="s">
        <v>8213</v>
      </c>
      <c r="P3828" s="2">
        <v>2</v>
      </c>
    </row>
    <row r="3829" spans="1:16" ht="15.75" customHeight="1" x14ac:dyDescent="0.25">
      <c r="A3829" s="2" t="s">
        <v>147</v>
      </c>
      <c r="B3829" s="2" t="s">
        <v>102</v>
      </c>
      <c r="C3829" s="2" t="s">
        <v>103</v>
      </c>
      <c r="D3829" s="2" t="s">
        <v>364</v>
      </c>
      <c r="E3829" s="2" t="s">
        <v>700</v>
      </c>
      <c r="F3829" s="2" t="s">
        <v>47</v>
      </c>
      <c r="G3829" s="2" t="s">
        <v>736</v>
      </c>
      <c r="H3829" s="2" t="s">
        <v>366</v>
      </c>
      <c r="I3829" s="2">
        <v>49</v>
      </c>
      <c r="J3829" s="2">
        <v>0.86767895878524948</v>
      </c>
      <c r="K3829" s="2">
        <v>0.85106382978723405</v>
      </c>
      <c r="L3829" s="2">
        <v>0.88495575221238942</v>
      </c>
      <c r="M3829" s="2" t="s">
        <v>74</v>
      </c>
      <c r="N3829" s="2" t="s">
        <v>8214</v>
      </c>
      <c r="O3829" s="2" t="s">
        <v>8215</v>
      </c>
      <c r="P3829" s="2">
        <v>1.6</v>
      </c>
    </row>
    <row r="3830" spans="1:16" ht="15.75" customHeight="1" x14ac:dyDescent="0.25">
      <c r="A3830" s="2" t="s">
        <v>147</v>
      </c>
      <c r="B3830" s="2" t="s">
        <v>102</v>
      </c>
      <c r="C3830" s="2" t="s">
        <v>103</v>
      </c>
      <c r="D3830" s="2" t="s">
        <v>364</v>
      </c>
      <c r="E3830" s="2" t="s">
        <v>700</v>
      </c>
      <c r="F3830" s="2" t="s">
        <v>47</v>
      </c>
      <c r="G3830" s="2" t="s">
        <v>741</v>
      </c>
      <c r="H3830" s="2" t="s">
        <v>366</v>
      </c>
      <c r="I3830" s="2">
        <v>50</v>
      </c>
      <c r="J3830" s="2">
        <v>0.875</v>
      </c>
      <c r="K3830" s="2">
        <v>0.8529411764705882</v>
      </c>
      <c r="L3830" s="2">
        <v>0.89823008849557517</v>
      </c>
      <c r="M3830" s="2" t="s">
        <v>74</v>
      </c>
      <c r="N3830" s="2" t="s">
        <v>8216</v>
      </c>
      <c r="O3830" s="2" t="s">
        <v>8217</v>
      </c>
      <c r="P3830" s="2">
        <v>1.9</v>
      </c>
    </row>
    <row r="3831" spans="1:16" ht="15.75" customHeight="1" x14ac:dyDescent="0.25">
      <c r="A3831" s="2" t="s">
        <v>147</v>
      </c>
      <c r="B3831" s="2" t="s">
        <v>102</v>
      </c>
      <c r="C3831" s="2" t="s">
        <v>103</v>
      </c>
      <c r="D3831" s="2" t="s">
        <v>364</v>
      </c>
      <c r="E3831" s="2" t="s">
        <v>700</v>
      </c>
      <c r="F3831" s="2" t="s">
        <v>47</v>
      </c>
      <c r="G3831" s="2" t="s">
        <v>746</v>
      </c>
      <c r="H3831" s="2" t="s">
        <v>366</v>
      </c>
      <c r="I3831" s="2">
        <v>51</v>
      </c>
      <c r="J3831" s="2">
        <v>0.8728070175438597</v>
      </c>
      <c r="K3831" s="2">
        <v>0.86521739130434783</v>
      </c>
      <c r="L3831" s="2">
        <v>0.88053097345132747</v>
      </c>
      <c r="M3831" s="2" t="s">
        <v>74</v>
      </c>
      <c r="N3831" s="2" t="s">
        <v>8218</v>
      </c>
      <c r="O3831" s="2" t="s">
        <v>8219</v>
      </c>
      <c r="P3831" s="2">
        <v>1.6</v>
      </c>
    </row>
    <row r="3832" spans="1:16" ht="15.75" customHeight="1" x14ac:dyDescent="0.25">
      <c r="A3832" s="2" t="s">
        <v>147</v>
      </c>
      <c r="B3832" s="2" t="s">
        <v>102</v>
      </c>
      <c r="C3832" s="2" t="s">
        <v>103</v>
      </c>
      <c r="D3832" s="2" t="s">
        <v>364</v>
      </c>
      <c r="E3832" s="2" t="s">
        <v>700</v>
      </c>
      <c r="F3832" s="2" t="s">
        <v>47</v>
      </c>
      <c r="G3832" s="2" t="s">
        <v>751</v>
      </c>
      <c r="H3832" s="2" t="s">
        <v>366</v>
      </c>
      <c r="I3832" s="2">
        <v>52</v>
      </c>
      <c r="J3832" s="2">
        <v>0.88017429193899777</v>
      </c>
      <c r="K3832" s="2">
        <v>0.86695278969957079</v>
      </c>
      <c r="L3832" s="2">
        <v>0.89380530973451322</v>
      </c>
      <c r="M3832" s="2" t="s">
        <v>74</v>
      </c>
      <c r="N3832" s="2" t="s">
        <v>8220</v>
      </c>
      <c r="O3832" s="2" t="s">
        <v>8221</v>
      </c>
      <c r="P3832" s="2">
        <v>1.6</v>
      </c>
    </row>
    <row r="3833" spans="1:16" ht="15.75" customHeight="1" x14ac:dyDescent="0.25">
      <c r="A3833" s="2" t="s">
        <v>147</v>
      </c>
      <c r="B3833" s="2" t="s">
        <v>102</v>
      </c>
      <c r="C3833" s="2" t="s">
        <v>103</v>
      </c>
      <c r="D3833" s="2" t="s">
        <v>364</v>
      </c>
      <c r="E3833" s="2" t="s">
        <v>700</v>
      </c>
      <c r="F3833" s="2" t="s">
        <v>47</v>
      </c>
      <c r="G3833" s="2" t="s">
        <v>756</v>
      </c>
      <c r="H3833" s="2" t="s">
        <v>366</v>
      </c>
      <c r="I3833" s="2">
        <v>53</v>
      </c>
      <c r="J3833" s="2">
        <v>0.86081370449678807</v>
      </c>
      <c r="K3833" s="2">
        <v>0.8340248962655602</v>
      </c>
      <c r="L3833" s="2">
        <v>0.88938053097345138</v>
      </c>
      <c r="M3833" s="2" t="s">
        <v>74</v>
      </c>
      <c r="N3833" s="2" t="s">
        <v>8222</v>
      </c>
      <c r="O3833" s="2" t="s">
        <v>8223</v>
      </c>
      <c r="P3833" s="2">
        <v>2</v>
      </c>
    </row>
    <row r="3834" spans="1:16" ht="15.75" customHeight="1" x14ac:dyDescent="0.25">
      <c r="A3834" s="2" t="s">
        <v>147</v>
      </c>
      <c r="B3834" s="2" t="s">
        <v>102</v>
      </c>
      <c r="C3834" s="2" t="s">
        <v>103</v>
      </c>
      <c r="D3834" s="2" t="s">
        <v>364</v>
      </c>
      <c r="E3834" s="2" t="s">
        <v>700</v>
      </c>
      <c r="F3834" s="2" t="s">
        <v>47</v>
      </c>
      <c r="G3834" s="2" t="s">
        <v>761</v>
      </c>
      <c r="H3834" s="2" t="s">
        <v>366</v>
      </c>
      <c r="I3834" s="2">
        <v>54</v>
      </c>
      <c r="J3834" s="2">
        <v>0.88120950323974079</v>
      </c>
      <c r="K3834" s="2">
        <v>0.86075949367088611</v>
      </c>
      <c r="L3834" s="2">
        <v>0.90265486725663713</v>
      </c>
      <c r="M3834" s="2" t="s">
        <v>74</v>
      </c>
      <c r="N3834" s="2" t="s">
        <v>8224</v>
      </c>
      <c r="O3834" s="2" t="s">
        <v>8225</v>
      </c>
      <c r="P3834" s="2">
        <v>1.6</v>
      </c>
    </row>
    <row r="3835" spans="1:16" ht="15.75" customHeight="1" x14ac:dyDescent="0.25">
      <c r="A3835" s="2" t="s">
        <v>147</v>
      </c>
      <c r="B3835" s="2" t="s">
        <v>102</v>
      </c>
      <c r="C3835" s="2" t="s">
        <v>103</v>
      </c>
      <c r="D3835" s="2" t="s">
        <v>364</v>
      </c>
      <c r="E3835" s="2" t="s">
        <v>700</v>
      </c>
      <c r="F3835" s="2" t="s">
        <v>47</v>
      </c>
      <c r="G3835" s="2" t="s">
        <v>766</v>
      </c>
      <c r="H3835" s="2" t="s">
        <v>366</v>
      </c>
      <c r="I3835" s="2">
        <v>55</v>
      </c>
      <c r="J3835" s="2">
        <v>0.85652173913043472</v>
      </c>
      <c r="K3835" s="2">
        <v>0.84188034188034189</v>
      </c>
      <c r="L3835" s="2">
        <v>0.87168141592920356</v>
      </c>
      <c r="M3835" s="2" t="s">
        <v>74</v>
      </c>
      <c r="N3835" s="2" t="s">
        <v>8226</v>
      </c>
      <c r="O3835" s="2" t="s">
        <v>8227</v>
      </c>
      <c r="P3835" s="2">
        <v>2</v>
      </c>
    </row>
    <row r="3836" spans="1:16" ht="15.75" customHeight="1" x14ac:dyDescent="0.25">
      <c r="A3836" s="2" t="s">
        <v>147</v>
      </c>
      <c r="B3836" s="2" t="s">
        <v>102</v>
      </c>
      <c r="C3836" s="2" t="s">
        <v>103</v>
      </c>
      <c r="D3836" s="2" t="s">
        <v>364</v>
      </c>
      <c r="E3836" s="2" t="s">
        <v>700</v>
      </c>
      <c r="F3836" s="2" t="s">
        <v>47</v>
      </c>
      <c r="G3836" s="2" t="s">
        <v>771</v>
      </c>
      <c r="H3836" s="2" t="s">
        <v>366</v>
      </c>
      <c r="I3836" s="2">
        <v>56</v>
      </c>
      <c r="J3836" s="2">
        <v>0.86956521739130432</v>
      </c>
      <c r="K3836" s="2">
        <v>0.85470085470085466</v>
      </c>
      <c r="L3836" s="2">
        <v>0.88495575221238942</v>
      </c>
      <c r="M3836" s="2" t="s">
        <v>74</v>
      </c>
      <c r="N3836" s="2" t="s">
        <v>8228</v>
      </c>
      <c r="O3836" s="2" t="s">
        <v>8229</v>
      </c>
      <c r="P3836" s="2">
        <v>1.6</v>
      </c>
    </row>
    <row r="3837" spans="1:16" ht="15.75" customHeight="1" x14ac:dyDescent="0.25">
      <c r="A3837" s="2" t="s">
        <v>147</v>
      </c>
      <c r="B3837" s="2" t="s">
        <v>102</v>
      </c>
      <c r="C3837" s="2" t="s">
        <v>103</v>
      </c>
      <c r="D3837" s="2" t="s">
        <v>364</v>
      </c>
      <c r="E3837" s="2" t="s">
        <v>700</v>
      </c>
      <c r="F3837" s="2" t="s">
        <v>47</v>
      </c>
      <c r="G3837" s="2" t="s">
        <v>776</v>
      </c>
      <c r="H3837" s="2" t="s">
        <v>366</v>
      </c>
      <c r="I3837" s="2">
        <v>57</v>
      </c>
      <c r="J3837" s="2">
        <v>0.875</v>
      </c>
      <c r="K3837" s="2">
        <v>0.8529411764705882</v>
      </c>
      <c r="L3837" s="2">
        <v>0.89823008849557517</v>
      </c>
      <c r="M3837" s="2" t="s">
        <v>74</v>
      </c>
      <c r="N3837" s="2" t="s">
        <v>8230</v>
      </c>
      <c r="O3837" s="2" t="s">
        <v>8231</v>
      </c>
      <c r="P3837" s="2">
        <v>1.6</v>
      </c>
    </row>
    <row r="3838" spans="1:16" ht="15.75" customHeight="1" x14ac:dyDescent="0.25">
      <c r="A3838" s="2" t="s">
        <v>147</v>
      </c>
      <c r="B3838" s="2" t="s">
        <v>102</v>
      </c>
      <c r="C3838" s="2" t="s">
        <v>103</v>
      </c>
      <c r="D3838" s="2" t="s">
        <v>364</v>
      </c>
      <c r="E3838" s="2" t="s">
        <v>700</v>
      </c>
      <c r="F3838" s="2" t="s">
        <v>47</v>
      </c>
      <c r="G3838" s="2" t="s">
        <v>781</v>
      </c>
      <c r="H3838" s="2" t="s">
        <v>366</v>
      </c>
      <c r="I3838" s="2">
        <v>58</v>
      </c>
      <c r="J3838" s="2">
        <v>0.87068965517241381</v>
      </c>
      <c r="K3838" s="2">
        <v>0.84873949579831931</v>
      </c>
      <c r="L3838" s="2">
        <v>0.89380530973451322</v>
      </c>
      <c r="M3838" s="2" t="s">
        <v>74</v>
      </c>
      <c r="N3838" s="2" t="s">
        <v>8232</v>
      </c>
      <c r="O3838" s="2" t="s">
        <v>8233</v>
      </c>
      <c r="P3838" s="2">
        <v>2</v>
      </c>
    </row>
    <row r="3839" spans="1:16" ht="15.75" customHeight="1" x14ac:dyDescent="0.25">
      <c r="A3839" s="2" t="s">
        <v>147</v>
      </c>
      <c r="B3839" s="2" t="s">
        <v>102</v>
      </c>
      <c r="C3839" s="2" t="s">
        <v>103</v>
      </c>
      <c r="D3839" s="2" t="s">
        <v>364</v>
      </c>
      <c r="E3839" s="2" t="s">
        <v>700</v>
      </c>
      <c r="F3839" s="2" t="s">
        <v>47</v>
      </c>
      <c r="G3839" s="2" t="s">
        <v>786</v>
      </c>
      <c r="H3839" s="2" t="s">
        <v>366</v>
      </c>
      <c r="I3839" s="2">
        <v>59</v>
      </c>
      <c r="J3839" s="2">
        <v>0.88017429193899777</v>
      </c>
      <c r="K3839" s="2">
        <v>0.86695278969957079</v>
      </c>
      <c r="L3839" s="2">
        <v>0.89380530973451322</v>
      </c>
      <c r="M3839" s="2" t="s">
        <v>74</v>
      </c>
      <c r="N3839" s="2" t="s">
        <v>8234</v>
      </c>
      <c r="O3839" s="2" t="s">
        <v>8235</v>
      </c>
      <c r="P3839" s="2">
        <v>1.6</v>
      </c>
    </row>
    <row r="3840" spans="1:16" ht="15.75" customHeight="1" x14ac:dyDescent="0.25">
      <c r="A3840" s="2" t="s">
        <v>147</v>
      </c>
      <c r="B3840" s="2" t="s">
        <v>102</v>
      </c>
      <c r="C3840" s="2" t="s">
        <v>103</v>
      </c>
      <c r="D3840" s="2" t="s">
        <v>364</v>
      </c>
      <c r="E3840" s="2" t="s">
        <v>700</v>
      </c>
      <c r="F3840" s="2" t="s">
        <v>47</v>
      </c>
      <c r="G3840" s="2" t="s">
        <v>791</v>
      </c>
      <c r="H3840" s="2" t="s">
        <v>366</v>
      </c>
      <c r="I3840" s="2">
        <v>60</v>
      </c>
      <c r="J3840" s="2">
        <v>0.88503253796095438</v>
      </c>
      <c r="K3840" s="2">
        <v>0.86808510638297876</v>
      </c>
      <c r="L3840" s="2">
        <v>0.90265486725663713</v>
      </c>
      <c r="M3840" s="2" t="s">
        <v>74</v>
      </c>
      <c r="N3840" s="2" t="s">
        <v>8236</v>
      </c>
      <c r="O3840" s="2" t="s">
        <v>8237</v>
      </c>
      <c r="P3840" s="2">
        <v>2</v>
      </c>
    </row>
    <row r="3841" spans="1:16" ht="15.75" customHeight="1" x14ac:dyDescent="0.25">
      <c r="A3841" s="2" t="s">
        <v>147</v>
      </c>
      <c r="B3841" s="2" t="s">
        <v>102</v>
      </c>
      <c r="C3841" s="2" t="s">
        <v>103</v>
      </c>
      <c r="D3841" s="2" t="s">
        <v>364</v>
      </c>
      <c r="E3841" s="2" t="s">
        <v>700</v>
      </c>
      <c r="F3841" s="2" t="s">
        <v>47</v>
      </c>
      <c r="G3841" s="2" t="s">
        <v>796</v>
      </c>
      <c r="H3841" s="2" t="s">
        <v>366</v>
      </c>
      <c r="I3841" s="2">
        <v>61</v>
      </c>
      <c r="J3841" s="2">
        <v>0.87931034482758619</v>
      </c>
      <c r="K3841" s="2">
        <v>0.8571428571428571</v>
      </c>
      <c r="L3841" s="2">
        <v>0.90265486725663713</v>
      </c>
      <c r="M3841" s="2" t="s">
        <v>74</v>
      </c>
      <c r="N3841" s="2" t="s">
        <v>8238</v>
      </c>
      <c r="O3841" s="2" t="s">
        <v>8239</v>
      </c>
      <c r="P3841" s="2">
        <v>1.6</v>
      </c>
    </row>
    <row r="3842" spans="1:16" ht="15.75" customHeight="1" x14ac:dyDescent="0.25">
      <c r="A3842" s="2" t="s">
        <v>190</v>
      </c>
      <c r="B3842" s="2" t="s">
        <v>81</v>
      </c>
      <c r="C3842" s="2" t="s">
        <v>82</v>
      </c>
      <c r="D3842" s="2" t="s">
        <v>55</v>
      </c>
      <c r="E3842" s="2" t="s">
        <v>57</v>
      </c>
      <c r="F3842" s="2" t="s">
        <v>32</v>
      </c>
      <c r="G3842" s="2" t="s">
        <v>59</v>
      </c>
      <c r="H3842" s="2" t="s">
        <v>61</v>
      </c>
      <c r="I3842" s="2">
        <v>42</v>
      </c>
      <c r="J3842" s="2">
        <v>0.68644067796610175</v>
      </c>
      <c r="K3842" s="2">
        <v>0.67219917012448138</v>
      </c>
      <c r="L3842" s="2">
        <v>0.70129870129870131</v>
      </c>
      <c r="M3842" s="2" t="s">
        <v>74</v>
      </c>
      <c r="N3842" s="2" t="s">
        <v>8240</v>
      </c>
      <c r="O3842" s="2" t="s">
        <v>8241</v>
      </c>
      <c r="P3842" s="2">
        <v>113.3</v>
      </c>
    </row>
    <row r="3843" spans="1:16" ht="15.75" customHeight="1" x14ac:dyDescent="0.25">
      <c r="A3843" s="2" t="s">
        <v>190</v>
      </c>
      <c r="B3843" s="2" t="s">
        <v>81</v>
      </c>
      <c r="C3843" s="2" t="s">
        <v>82</v>
      </c>
      <c r="D3843" s="2" t="s">
        <v>55</v>
      </c>
      <c r="E3843" s="2" t="s">
        <v>57</v>
      </c>
      <c r="F3843" s="2" t="s">
        <v>32</v>
      </c>
      <c r="G3843" s="2" t="s">
        <v>71</v>
      </c>
      <c r="H3843" s="2" t="s">
        <v>61</v>
      </c>
      <c r="I3843" s="2">
        <v>43</v>
      </c>
      <c r="J3843" s="2">
        <v>0.68644067796610175</v>
      </c>
      <c r="K3843" s="2">
        <v>0.67219917012448138</v>
      </c>
      <c r="L3843" s="2">
        <v>0.70129870129870131</v>
      </c>
      <c r="M3843" s="2" t="s">
        <v>74</v>
      </c>
      <c r="N3843" s="2" t="s">
        <v>8242</v>
      </c>
      <c r="O3843" s="2" t="s">
        <v>8243</v>
      </c>
      <c r="P3843" s="2">
        <v>96.5</v>
      </c>
    </row>
    <row r="3844" spans="1:16" ht="15.75" customHeight="1" x14ac:dyDescent="0.25">
      <c r="A3844" s="2" t="s">
        <v>190</v>
      </c>
      <c r="B3844" s="2" t="s">
        <v>81</v>
      </c>
      <c r="C3844" s="2" t="s">
        <v>82</v>
      </c>
      <c r="D3844" s="2" t="s">
        <v>55</v>
      </c>
      <c r="E3844" s="2" t="s">
        <v>57</v>
      </c>
      <c r="F3844" s="2" t="s">
        <v>32</v>
      </c>
      <c r="G3844" s="2" t="s">
        <v>79</v>
      </c>
      <c r="H3844" s="2" t="s">
        <v>61</v>
      </c>
      <c r="I3844" s="2">
        <v>44</v>
      </c>
      <c r="J3844" s="2">
        <v>0.68644067796610175</v>
      </c>
      <c r="K3844" s="2">
        <v>0.67219917012448138</v>
      </c>
      <c r="L3844" s="2">
        <v>0.70129870129870131</v>
      </c>
      <c r="M3844" s="2" t="s">
        <v>74</v>
      </c>
      <c r="N3844" s="2" t="s">
        <v>8244</v>
      </c>
      <c r="O3844" s="2" t="s">
        <v>8245</v>
      </c>
      <c r="P3844" s="2">
        <v>62.7</v>
      </c>
    </row>
    <row r="3845" spans="1:16" ht="15.75" customHeight="1" x14ac:dyDescent="0.25">
      <c r="A3845" s="2" t="s">
        <v>190</v>
      </c>
      <c r="B3845" s="2" t="s">
        <v>81</v>
      </c>
      <c r="C3845" s="2" t="s">
        <v>82</v>
      </c>
      <c r="D3845" s="2" t="s">
        <v>55</v>
      </c>
      <c r="E3845" s="2" t="s">
        <v>57</v>
      </c>
      <c r="F3845" s="2" t="s">
        <v>32</v>
      </c>
      <c r="G3845" s="2" t="s">
        <v>86</v>
      </c>
      <c r="H3845" s="2" t="s">
        <v>61</v>
      </c>
      <c r="I3845" s="2">
        <v>45</v>
      </c>
      <c r="J3845" s="2">
        <v>0.68644067796610175</v>
      </c>
      <c r="K3845" s="2">
        <v>0.67219917012448138</v>
      </c>
      <c r="L3845" s="2">
        <v>0.70129870129870131</v>
      </c>
      <c r="M3845" s="2" t="s">
        <v>74</v>
      </c>
      <c r="N3845" s="2" t="s">
        <v>8246</v>
      </c>
      <c r="O3845" s="2" t="s">
        <v>8247</v>
      </c>
      <c r="P3845" s="2">
        <v>95.8</v>
      </c>
    </row>
    <row r="3846" spans="1:16" ht="15.75" customHeight="1" x14ac:dyDescent="0.25">
      <c r="A3846" s="2" t="s">
        <v>190</v>
      </c>
      <c r="B3846" s="2" t="s">
        <v>81</v>
      </c>
      <c r="C3846" s="2" t="s">
        <v>82</v>
      </c>
      <c r="D3846" s="2" t="s">
        <v>55</v>
      </c>
      <c r="E3846" s="2" t="s">
        <v>57</v>
      </c>
      <c r="F3846" s="2" t="s">
        <v>32</v>
      </c>
      <c r="G3846" s="2" t="s">
        <v>93</v>
      </c>
      <c r="H3846" s="2" t="s">
        <v>61</v>
      </c>
      <c r="I3846" s="2">
        <v>46</v>
      </c>
      <c r="J3846" s="2">
        <v>0.68644067796610175</v>
      </c>
      <c r="K3846" s="2">
        <v>0.67219917012448138</v>
      </c>
      <c r="L3846" s="2">
        <v>0.70129870129870131</v>
      </c>
      <c r="M3846" s="2" t="s">
        <v>74</v>
      </c>
      <c r="N3846" s="2" t="s">
        <v>8248</v>
      </c>
      <c r="O3846" s="2" t="s">
        <v>8249</v>
      </c>
      <c r="P3846" s="2">
        <v>99.2</v>
      </c>
    </row>
    <row r="3847" spans="1:16" ht="15.75" customHeight="1" x14ac:dyDescent="0.25">
      <c r="A3847" s="2" t="s">
        <v>190</v>
      </c>
      <c r="B3847" s="2" t="s">
        <v>81</v>
      </c>
      <c r="C3847" s="2" t="s">
        <v>82</v>
      </c>
      <c r="D3847" s="2" t="s">
        <v>55</v>
      </c>
      <c r="E3847" s="2" t="s">
        <v>57</v>
      </c>
      <c r="F3847" s="2" t="s">
        <v>32</v>
      </c>
      <c r="G3847" s="2" t="s">
        <v>100</v>
      </c>
      <c r="H3847" s="2" t="s">
        <v>61</v>
      </c>
      <c r="I3847" s="2">
        <v>47</v>
      </c>
      <c r="J3847" s="2">
        <v>0.68644067796610175</v>
      </c>
      <c r="K3847" s="2">
        <v>0.67219917012448138</v>
      </c>
      <c r="L3847" s="2">
        <v>0.70129870129870131</v>
      </c>
      <c r="M3847" s="2" t="s">
        <v>74</v>
      </c>
      <c r="N3847" s="2" t="s">
        <v>8250</v>
      </c>
      <c r="O3847" s="2" t="s">
        <v>8251</v>
      </c>
      <c r="P3847" s="2">
        <v>100.4</v>
      </c>
    </row>
    <row r="3848" spans="1:16" ht="15.75" customHeight="1" x14ac:dyDescent="0.25">
      <c r="A3848" s="2" t="s">
        <v>190</v>
      </c>
      <c r="B3848" s="2" t="s">
        <v>81</v>
      </c>
      <c r="C3848" s="2" t="s">
        <v>82</v>
      </c>
      <c r="D3848" s="2" t="s">
        <v>55</v>
      </c>
      <c r="E3848" s="2" t="s">
        <v>57</v>
      </c>
      <c r="F3848" s="2" t="s">
        <v>32</v>
      </c>
      <c r="G3848" s="2" t="s">
        <v>108</v>
      </c>
      <c r="H3848" s="2" t="s">
        <v>61</v>
      </c>
      <c r="I3848" s="2">
        <v>48</v>
      </c>
      <c r="J3848" s="2">
        <v>0.68644067796610175</v>
      </c>
      <c r="K3848" s="2">
        <v>0.67219917012448138</v>
      </c>
      <c r="L3848" s="2">
        <v>0.70129870129870131</v>
      </c>
      <c r="M3848" s="2" t="s">
        <v>74</v>
      </c>
      <c r="N3848" s="2" t="s">
        <v>8252</v>
      </c>
      <c r="O3848" s="2" t="s">
        <v>8253</v>
      </c>
      <c r="P3848" s="2">
        <v>101.8</v>
      </c>
    </row>
    <row r="3849" spans="1:16" ht="15.75" customHeight="1" x14ac:dyDescent="0.25">
      <c r="A3849" s="2" t="s">
        <v>190</v>
      </c>
      <c r="B3849" s="2" t="s">
        <v>81</v>
      </c>
      <c r="C3849" s="2" t="s">
        <v>82</v>
      </c>
      <c r="D3849" s="2" t="s">
        <v>55</v>
      </c>
      <c r="E3849" s="2" t="s">
        <v>57</v>
      </c>
      <c r="F3849" s="2" t="s">
        <v>32</v>
      </c>
      <c r="G3849" s="2" t="s">
        <v>113</v>
      </c>
      <c r="H3849" s="2" t="s">
        <v>61</v>
      </c>
      <c r="I3849" s="2">
        <v>49</v>
      </c>
      <c r="J3849" s="2">
        <v>0.68644067796610175</v>
      </c>
      <c r="K3849" s="2">
        <v>0.67219917012448138</v>
      </c>
      <c r="L3849" s="2">
        <v>0.70129870129870131</v>
      </c>
      <c r="M3849" s="2" t="s">
        <v>74</v>
      </c>
      <c r="N3849" s="2" t="s">
        <v>8254</v>
      </c>
      <c r="O3849" s="2" t="s">
        <v>8255</v>
      </c>
      <c r="P3849" s="2">
        <v>102.5</v>
      </c>
    </row>
    <row r="3850" spans="1:16" ht="15.75" customHeight="1" x14ac:dyDescent="0.25">
      <c r="A3850" s="2" t="s">
        <v>190</v>
      </c>
      <c r="B3850" s="2" t="s">
        <v>81</v>
      </c>
      <c r="C3850" s="2" t="s">
        <v>82</v>
      </c>
      <c r="D3850" s="2" t="s">
        <v>55</v>
      </c>
      <c r="E3850" s="2" t="s">
        <v>57</v>
      </c>
      <c r="F3850" s="2" t="s">
        <v>32</v>
      </c>
      <c r="G3850" s="2" t="s">
        <v>118</v>
      </c>
      <c r="H3850" s="2" t="s">
        <v>61</v>
      </c>
      <c r="I3850" s="2">
        <v>50</v>
      </c>
      <c r="J3850" s="2">
        <v>0.68644067796610175</v>
      </c>
      <c r="K3850" s="2">
        <v>0.67219917012448138</v>
      </c>
      <c r="L3850" s="2">
        <v>0.70129870129870131</v>
      </c>
      <c r="M3850" s="2" t="s">
        <v>74</v>
      </c>
      <c r="N3850" s="2" t="s">
        <v>8256</v>
      </c>
      <c r="O3850" s="2" t="s">
        <v>8257</v>
      </c>
      <c r="P3850" s="2">
        <v>99.9</v>
      </c>
    </row>
    <row r="3851" spans="1:16" ht="15.75" customHeight="1" x14ac:dyDescent="0.25">
      <c r="A3851" s="2" t="s">
        <v>190</v>
      </c>
      <c r="B3851" s="2" t="s">
        <v>81</v>
      </c>
      <c r="C3851" s="2" t="s">
        <v>82</v>
      </c>
      <c r="D3851" s="2" t="s">
        <v>55</v>
      </c>
      <c r="E3851" s="2" t="s">
        <v>57</v>
      </c>
      <c r="F3851" s="2" t="s">
        <v>32</v>
      </c>
      <c r="G3851" s="2" t="s">
        <v>123</v>
      </c>
      <c r="H3851" s="2" t="s">
        <v>61</v>
      </c>
      <c r="I3851" s="2">
        <v>51</v>
      </c>
      <c r="J3851" s="2">
        <v>0.68644067796610175</v>
      </c>
      <c r="K3851" s="2">
        <v>0.67219917012448138</v>
      </c>
      <c r="L3851" s="2">
        <v>0.70129870129870131</v>
      </c>
      <c r="M3851" s="2" t="s">
        <v>74</v>
      </c>
      <c r="N3851" s="2" t="s">
        <v>8258</v>
      </c>
      <c r="O3851" s="2" t="s">
        <v>8259</v>
      </c>
      <c r="P3851" s="2">
        <v>99.9</v>
      </c>
    </row>
    <row r="3852" spans="1:16" ht="15.75" customHeight="1" x14ac:dyDescent="0.25">
      <c r="A3852" s="2" t="s">
        <v>190</v>
      </c>
      <c r="B3852" s="2" t="s">
        <v>81</v>
      </c>
      <c r="C3852" s="2" t="s">
        <v>82</v>
      </c>
      <c r="D3852" s="2" t="s">
        <v>55</v>
      </c>
      <c r="E3852" s="2" t="s">
        <v>57</v>
      </c>
      <c r="F3852" s="2" t="s">
        <v>32</v>
      </c>
      <c r="G3852" s="2" t="s">
        <v>128</v>
      </c>
      <c r="H3852" s="2" t="s">
        <v>61</v>
      </c>
      <c r="I3852" s="2">
        <v>52</v>
      </c>
      <c r="J3852" s="2">
        <v>0.68644067796610175</v>
      </c>
      <c r="K3852" s="2">
        <v>0.67219917012448138</v>
      </c>
      <c r="L3852" s="2">
        <v>0.70129870129870131</v>
      </c>
      <c r="M3852" s="2" t="s">
        <v>74</v>
      </c>
      <c r="N3852" s="2" t="s">
        <v>8260</v>
      </c>
      <c r="O3852" s="2" t="s">
        <v>8261</v>
      </c>
      <c r="P3852" s="2">
        <v>100.9</v>
      </c>
    </row>
    <row r="3853" spans="1:16" ht="15.75" customHeight="1" x14ac:dyDescent="0.25">
      <c r="A3853" s="2" t="s">
        <v>190</v>
      </c>
      <c r="B3853" s="2" t="s">
        <v>81</v>
      </c>
      <c r="C3853" s="2" t="s">
        <v>82</v>
      </c>
      <c r="D3853" s="2" t="s">
        <v>55</v>
      </c>
      <c r="E3853" s="2" t="s">
        <v>57</v>
      </c>
      <c r="F3853" s="2" t="s">
        <v>32</v>
      </c>
      <c r="G3853" s="2" t="s">
        <v>133</v>
      </c>
      <c r="H3853" s="2" t="s">
        <v>61</v>
      </c>
      <c r="I3853" s="2">
        <v>53</v>
      </c>
      <c r="J3853" s="2">
        <v>0.68644067796610175</v>
      </c>
      <c r="K3853" s="2">
        <v>0.67219917012448138</v>
      </c>
      <c r="L3853" s="2">
        <v>0.70129870129870131</v>
      </c>
      <c r="M3853" s="2" t="s">
        <v>74</v>
      </c>
      <c r="N3853" s="2" t="s">
        <v>8262</v>
      </c>
      <c r="O3853" s="2" t="s">
        <v>8263</v>
      </c>
      <c r="P3853" s="2">
        <v>101.5</v>
      </c>
    </row>
    <row r="3854" spans="1:16" ht="15.75" customHeight="1" x14ac:dyDescent="0.25">
      <c r="A3854" s="2" t="s">
        <v>190</v>
      </c>
      <c r="B3854" s="2" t="s">
        <v>81</v>
      </c>
      <c r="C3854" s="2" t="s">
        <v>82</v>
      </c>
      <c r="D3854" s="2" t="s">
        <v>55</v>
      </c>
      <c r="E3854" s="2" t="s">
        <v>57</v>
      </c>
      <c r="F3854" s="2" t="s">
        <v>32</v>
      </c>
      <c r="G3854" s="2" t="s">
        <v>138</v>
      </c>
      <c r="H3854" s="2" t="s">
        <v>61</v>
      </c>
      <c r="I3854" s="2">
        <v>54</v>
      </c>
      <c r="J3854" s="2">
        <v>0.68644067796610175</v>
      </c>
      <c r="K3854" s="2">
        <v>0.67219917012448138</v>
      </c>
      <c r="L3854" s="2">
        <v>0.70129870129870131</v>
      </c>
      <c r="M3854" s="2" t="s">
        <v>74</v>
      </c>
      <c r="N3854" s="2" t="s">
        <v>8264</v>
      </c>
      <c r="O3854" s="2" t="s">
        <v>8265</v>
      </c>
      <c r="P3854" s="2">
        <v>101.7</v>
      </c>
    </row>
    <row r="3855" spans="1:16" ht="15.75" customHeight="1" x14ac:dyDescent="0.25">
      <c r="A3855" s="2" t="s">
        <v>190</v>
      </c>
      <c r="B3855" s="2" t="s">
        <v>81</v>
      </c>
      <c r="C3855" s="2" t="s">
        <v>82</v>
      </c>
      <c r="D3855" s="2" t="s">
        <v>55</v>
      </c>
      <c r="E3855" s="2" t="s">
        <v>57</v>
      </c>
      <c r="F3855" s="2" t="s">
        <v>32</v>
      </c>
      <c r="G3855" s="2" t="s">
        <v>143</v>
      </c>
      <c r="H3855" s="2" t="s">
        <v>61</v>
      </c>
      <c r="I3855" s="2">
        <v>55</v>
      </c>
      <c r="J3855" s="2">
        <v>0.68644067796610175</v>
      </c>
      <c r="K3855" s="2">
        <v>0.67219917012448138</v>
      </c>
      <c r="L3855" s="2">
        <v>0.70129870129870131</v>
      </c>
      <c r="M3855" s="2" t="s">
        <v>74</v>
      </c>
      <c r="N3855" s="2" t="s">
        <v>8266</v>
      </c>
      <c r="O3855" s="2" t="s">
        <v>8267</v>
      </c>
      <c r="P3855" s="2">
        <v>102</v>
      </c>
    </row>
    <row r="3856" spans="1:16" ht="15.75" customHeight="1" x14ac:dyDescent="0.25">
      <c r="A3856" s="2" t="s">
        <v>190</v>
      </c>
      <c r="B3856" s="2" t="s">
        <v>81</v>
      </c>
      <c r="C3856" s="2" t="s">
        <v>82</v>
      </c>
      <c r="D3856" s="2" t="s">
        <v>55</v>
      </c>
      <c r="E3856" s="2" t="s">
        <v>57</v>
      </c>
      <c r="F3856" s="2" t="s">
        <v>32</v>
      </c>
      <c r="G3856" s="2" t="s">
        <v>149</v>
      </c>
      <c r="H3856" s="2" t="s">
        <v>61</v>
      </c>
      <c r="I3856" s="2">
        <v>56</v>
      </c>
      <c r="J3856" s="2">
        <v>0.68644067796610175</v>
      </c>
      <c r="K3856" s="2">
        <v>0.67219917012448138</v>
      </c>
      <c r="L3856" s="2">
        <v>0.70129870129870131</v>
      </c>
      <c r="M3856" s="2" t="s">
        <v>74</v>
      </c>
      <c r="N3856" s="2" t="s">
        <v>8268</v>
      </c>
      <c r="O3856" s="2" t="s">
        <v>8269</v>
      </c>
      <c r="P3856" s="2">
        <v>102.2</v>
      </c>
    </row>
    <row r="3857" spans="1:16" ht="15.75" customHeight="1" x14ac:dyDescent="0.25">
      <c r="A3857" s="2" t="s">
        <v>190</v>
      </c>
      <c r="B3857" s="2" t="s">
        <v>81</v>
      </c>
      <c r="C3857" s="2" t="s">
        <v>82</v>
      </c>
      <c r="D3857" s="2" t="s">
        <v>55</v>
      </c>
      <c r="E3857" s="2" t="s">
        <v>57</v>
      </c>
      <c r="F3857" s="2" t="s">
        <v>32</v>
      </c>
      <c r="G3857" s="2" t="s">
        <v>154</v>
      </c>
      <c r="H3857" s="2" t="s">
        <v>61</v>
      </c>
      <c r="I3857" s="2">
        <v>57</v>
      </c>
      <c r="J3857" s="2">
        <v>0.68644067796610175</v>
      </c>
      <c r="K3857" s="2">
        <v>0.67219917012448138</v>
      </c>
      <c r="L3857" s="2">
        <v>0.70129870129870131</v>
      </c>
      <c r="M3857" s="2" t="s">
        <v>74</v>
      </c>
      <c r="N3857" s="2" t="s">
        <v>8270</v>
      </c>
      <c r="O3857" s="2" t="s">
        <v>8271</v>
      </c>
      <c r="P3857" s="2">
        <v>101.6</v>
      </c>
    </row>
    <row r="3858" spans="1:16" ht="15.75" customHeight="1" x14ac:dyDescent="0.25">
      <c r="A3858" s="2" t="s">
        <v>190</v>
      </c>
      <c r="B3858" s="2" t="s">
        <v>81</v>
      </c>
      <c r="C3858" s="2" t="s">
        <v>82</v>
      </c>
      <c r="D3858" s="2" t="s">
        <v>55</v>
      </c>
      <c r="E3858" s="2" t="s">
        <v>57</v>
      </c>
      <c r="F3858" s="2" t="s">
        <v>32</v>
      </c>
      <c r="G3858" s="2" t="s">
        <v>159</v>
      </c>
      <c r="H3858" s="2" t="s">
        <v>61</v>
      </c>
      <c r="I3858" s="2">
        <v>58</v>
      </c>
      <c r="J3858" s="2">
        <v>0.68644067796610175</v>
      </c>
      <c r="K3858" s="2">
        <v>0.67219917012448138</v>
      </c>
      <c r="L3858" s="2">
        <v>0.70129870129870131</v>
      </c>
      <c r="M3858" s="2" t="s">
        <v>74</v>
      </c>
      <c r="N3858" s="2" t="s">
        <v>8272</v>
      </c>
      <c r="O3858" s="2" t="s">
        <v>8273</v>
      </c>
      <c r="P3858" s="2">
        <v>102.4</v>
      </c>
    </row>
    <row r="3859" spans="1:16" ht="15.75" customHeight="1" x14ac:dyDescent="0.25">
      <c r="A3859" s="2" t="s">
        <v>190</v>
      </c>
      <c r="B3859" s="2" t="s">
        <v>81</v>
      </c>
      <c r="C3859" s="2" t="s">
        <v>82</v>
      </c>
      <c r="D3859" s="2" t="s">
        <v>55</v>
      </c>
      <c r="E3859" s="2" t="s">
        <v>57</v>
      </c>
      <c r="F3859" s="2" t="s">
        <v>32</v>
      </c>
      <c r="G3859" s="2" t="s">
        <v>164</v>
      </c>
      <c r="H3859" s="2" t="s">
        <v>61</v>
      </c>
      <c r="I3859" s="2">
        <v>59</v>
      </c>
      <c r="J3859" s="2">
        <v>0.68644067796610175</v>
      </c>
      <c r="K3859" s="2">
        <v>0.67219917012448138</v>
      </c>
      <c r="L3859" s="2">
        <v>0.70129870129870131</v>
      </c>
      <c r="M3859" s="2" t="s">
        <v>74</v>
      </c>
      <c r="N3859" s="2" t="s">
        <v>8274</v>
      </c>
      <c r="O3859" s="2" t="s">
        <v>8275</v>
      </c>
      <c r="P3859" s="2">
        <v>66.099999999999994</v>
      </c>
    </row>
    <row r="3860" spans="1:16" ht="15.75" customHeight="1" x14ac:dyDescent="0.25">
      <c r="A3860" s="2" t="s">
        <v>190</v>
      </c>
      <c r="B3860" s="2" t="s">
        <v>81</v>
      </c>
      <c r="C3860" s="2" t="s">
        <v>82</v>
      </c>
      <c r="D3860" s="2" t="s">
        <v>55</v>
      </c>
      <c r="E3860" s="2" t="s">
        <v>57</v>
      </c>
      <c r="F3860" s="2" t="s">
        <v>32</v>
      </c>
      <c r="G3860" s="2" t="s">
        <v>169</v>
      </c>
      <c r="H3860" s="2" t="s">
        <v>61</v>
      </c>
      <c r="I3860" s="2">
        <v>60</v>
      </c>
      <c r="J3860" s="2">
        <v>0.68644067796610175</v>
      </c>
      <c r="K3860" s="2">
        <v>0.67219917012448138</v>
      </c>
      <c r="L3860" s="2">
        <v>0.70129870129870131</v>
      </c>
      <c r="M3860" s="2" t="s">
        <v>74</v>
      </c>
      <c r="N3860" s="2" t="s">
        <v>8276</v>
      </c>
      <c r="O3860" s="2" t="s">
        <v>8277</v>
      </c>
      <c r="P3860" s="2">
        <v>101.5</v>
      </c>
    </row>
    <row r="3861" spans="1:16" ht="15.75" customHeight="1" x14ac:dyDescent="0.25">
      <c r="A3861" s="2" t="s">
        <v>190</v>
      </c>
      <c r="B3861" s="2" t="s">
        <v>81</v>
      </c>
      <c r="C3861" s="2" t="s">
        <v>82</v>
      </c>
      <c r="D3861" s="2" t="s">
        <v>55</v>
      </c>
      <c r="E3861" s="2" t="s">
        <v>57</v>
      </c>
      <c r="F3861" s="2" t="s">
        <v>32</v>
      </c>
      <c r="G3861" s="2" t="s">
        <v>174</v>
      </c>
      <c r="H3861" s="2" t="s">
        <v>61</v>
      </c>
      <c r="I3861" s="2">
        <v>61</v>
      </c>
      <c r="J3861" s="2">
        <v>0.68644067796610175</v>
      </c>
      <c r="K3861" s="2">
        <v>0.67219917012448138</v>
      </c>
      <c r="L3861" s="2">
        <v>0.70129870129870131</v>
      </c>
      <c r="M3861" s="2" t="s">
        <v>74</v>
      </c>
      <c r="N3861" s="2" t="s">
        <v>8278</v>
      </c>
      <c r="O3861" s="2" t="s">
        <v>8279</v>
      </c>
      <c r="P3861" s="2">
        <v>102.4</v>
      </c>
    </row>
    <row r="3862" spans="1:16" ht="15.75" customHeight="1" x14ac:dyDescent="0.25">
      <c r="A3862" s="2" t="s">
        <v>190</v>
      </c>
      <c r="B3862" s="2" t="s">
        <v>81</v>
      </c>
      <c r="C3862" s="2" t="s">
        <v>82</v>
      </c>
      <c r="D3862" s="2" t="s">
        <v>55</v>
      </c>
      <c r="E3862" s="2" t="s">
        <v>179</v>
      </c>
      <c r="F3862" s="2" t="s">
        <v>12</v>
      </c>
      <c r="G3862" s="2" t="s">
        <v>180</v>
      </c>
      <c r="H3862" s="2" t="s">
        <v>182</v>
      </c>
      <c r="I3862" s="2">
        <v>42</v>
      </c>
      <c r="J3862" s="2">
        <v>0.72625698324022347</v>
      </c>
      <c r="K3862" s="2">
        <v>0.69518716577540107</v>
      </c>
      <c r="L3862" s="2">
        <v>0.76023391812865493</v>
      </c>
      <c r="M3862" s="2" t="s">
        <v>74</v>
      </c>
      <c r="N3862" s="2" t="s">
        <v>8280</v>
      </c>
      <c r="O3862" s="2" t="s">
        <v>8281</v>
      </c>
      <c r="P3862" s="2">
        <v>104.4</v>
      </c>
    </row>
    <row r="3863" spans="1:16" ht="15.75" customHeight="1" x14ac:dyDescent="0.25">
      <c r="A3863" s="2" t="s">
        <v>190</v>
      </c>
      <c r="B3863" s="2" t="s">
        <v>81</v>
      </c>
      <c r="C3863" s="2" t="s">
        <v>82</v>
      </c>
      <c r="D3863" s="2" t="s">
        <v>55</v>
      </c>
      <c r="E3863" s="2" t="s">
        <v>179</v>
      </c>
      <c r="F3863" s="2" t="s">
        <v>12</v>
      </c>
      <c r="G3863" s="2" t="s">
        <v>186</v>
      </c>
      <c r="H3863" s="2" t="s">
        <v>182</v>
      </c>
      <c r="I3863" s="2">
        <v>43</v>
      </c>
      <c r="J3863" s="2">
        <v>0.72625698324022347</v>
      </c>
      <c r="K3863" s="2">
        <v>0.69518716577540107</v>
      </c>
      <c r="L3863" s="2">
        <v>0.76023391812865493</v>
      </c>
      <c r="M3863" s="2" t="s">
        <v>74</v>
      </c>
      <c r="N3863" s="2" t="s">
        <v>8282</v>
      </c>
      <c r="O3863" s="2" t="s">
        <v>8283</v>
      </c>
      <c r="P3863" s="2">
        <v>101.3</v>
      </c>
    </row>
    <row r="3864" spans="1:16" ht="15.75" customHeight="1" x14ac:dyDescent="0.25">
      <c r="A3864" s="2" t="s">
        <v>190</v>
      </c>
      <c r="B3864" s="2" t="s">
        <v>81</v>
      </c>
      <c r="C3864" s="2" t="s">
        <v>82</v>
      </c>
      <c r="D3864" s="2" t="s">
        <v>55</v>
      </c>
      <c r="E3864" s="2" t="s">
        <v>179</v>
      </c>
      <c r="F3864" s="2" t="s">
        <v>12</v>
      </c>
      <c r="G3864" s="2" t="s">
        <v>192</v>
      </c>
      <c r="H3864" s="2" t="s">
        <v>182</v>
      </c>
      <c r="I3864" s="2">
        <v>44</v>
      </c>
      <c r="J3864" s="2">
        <v>0.72625698324022347</v>
      </c>
      <c r="K3864" s="2">
        <v>0.69518716577540107</v>
      </c>
      <c r="L3864" s="2">
        <v>0.76023391812865493</v>
      </c>
      <c r="M3864" s="2" t="s">
        <v>74</v>
      </c>
      <c r="N3864" s="2" t="s">
        <v>8284</v>
      </c>
      <c r="O3864" s="2" t="s">
        <v>8285</v>
      </c>
      <c r="P3864" s="2">
        <v>101.2</v>
      </c>
    </row>
    <row r="3865" spans="1:16" ht="15.75" customHeight="1" x14ac:dyDescent="0.25">
      <c r="A3865" s="2" t="s">
        <v>190</v>
      </c>
      <c r="B3865" s="2" t="s">
        <v>81</v>
      </c>
      <c r="C3865" s="2" t="s">
        <v>82</v>
      </c>
      <c r="D3865" s="2" t="s">
        <v>55</v>
      </c>
      <c r="E3865" s="2" t="s">
        <v>179</v>
      </c>
      <c r="F3865" s="2" t="s">
        <v>12</v>
      </c>
      <c r="G3865" s="2" t="s">
        <v>197</v>
      </c>
      <c r="H3865" s="2" t="s">
        <v>182</v>
      </c>
      <c r="I3865" s="2">
        <v>45</v>
      </c>
      <c r="J3865" s="2">
        <v>0.72625698324022347</v>
      </c>
      <c r="K3865" s="2">
        <v>0.69518716577540107</v>
      </c>
      <c r="L3865" s="2">
        <v>0.76023391812865493</v>
      </c>
      <c r="M3865" s="2" t="s">
        <v>74</v>
      </c>
      <c r="N3865" s="2" t="s">
        <v>8286</v>
      </c>
      <c r="O3865" s="2" t="s">
        <v>8287</v>
      </c>
      <c r="P3865" s="2">
        <v>101.4</v>
      </c>
    </row>
    <row r="3866" spans="1:16" ht="15.75" customHeight="1" x14ac:dyDescent="0.25">
      <c r="A3866" s="2" t="s">
        <v>190</v>
      </c>
      <c r="B3866" s="2" t="s">
        <v>81</v>
      </c>
      <c r="C3866" s="2" t="s">
        <v>82</v>
      </c>
      <c r="D3866" s="2" t="s">
        <v>55</v>
      </c>
      <c r="E3866" s="2" t="s">
        <v>179</v>
      </c>
      <c r="F3866" s="2" t="s">
        <v>12</v>
      </c>
      <c r="G3866" s="2" t="s">
        <v>202</v>
      </c>
      <c r="H3866" s="2" t="s">
        <v>182</v>
      </c>
      <c r="I3866" s="2">
        <v>46</v>
      </c>
      <c r="J3866" s="2">
        <v>0.72625698324022347</v>
      </c>
      <c r="K3866" s="2">
        <v>0.69518716577540107</v>
      </c>
      <c r="L3866" s="2">
        <v>0.76023391812865493</v>
      </c>
      <c r="M3866" s="2" t="s">
        <v>74</v>
      </c>
      <c r="N3866" s="2" t="s">
        <v>8288</v>
      </c>
      <c r="O3866" s="2" t="s">
        <v>8289</v>
      </c>
      <c r="P3866" s="2">
        <v>101.4</v>
      </c>
    </row>
    <row r="3867" spans="1:16" ht="15.75" customHeight="1" x14ac:dyDescent="0.25">
      <c r="A3867" s="2" t="s">
        <v>190</v>
      </c>
      <c r="B3867" s="2" t="s">
        <v>81</v>
      </c>
      <c r="C3867" s="2" t="s">
        <v>82</v>
      </c>
      <c r="D3867" s="2" t="s">
        <v>55</v>
      </c>
      <c r="E3867" s="2" t="s">
        <v>179</v>
      </c>
      <c r="F3867" s="2" t="s">
        <v>12</v>
      </c>
      <c r="G3867" s="2" t="s">
        <v>207</v>
      </c>
      <c r="H3867" s="2" t="s">
        <v>182</v>
      </c>
      <c r="I3867" s="2">
        <v>47</v>
      </c>
      <c r="J3867" s="2">
        <v>0.72625698324022347</v>
      </c>
      <c r="K3867" s="2">
        <v>0.69518716577540107</v>
      </c>
      <c r="L3867" s="2">
        <v>0.76023391812865493</v>
      </c>
      <c r="M3867" s="2" t="s">
        <v>74</v>
      </c>
      <c r="N3867" s="2" t="s">
        <v>8290</v>
      </c>
      <c r="O3867" s="2" t="s">
        <v>8291</v>
      </c>
      <c r="P3867" s="2">
        <v>101.7</v>
      </c>
    </row>
    <row r="3868" spans="1:16" ht="15.75" customHeight="1" x14ac:dyDescent="0.25">
      <c r="A3868" s="2" t="s">
        <v>190</v>
      </c>
      <c r="B3868" s="2" t="s">
        <v>81</v>
      </c>
      <c r="C3868" s="2" t="s">
        <v>82</v>
      </c>
      <c r="D3868" s="2" t="s">
        <v>55</v>
      </c>
      <c r="E3868" s="2" t="s">
        <v>179</v>
      </c>
      <c r="F3868" s="2" t="s">
        <v>12</v>
      </c>
      <c r="G3868" s="2" t="s">
        <v>212</v>
      </c>
      <c r="H3868" s="2" t="s">
        <v>182</v>
      </c>
      <c r="I3868" s="2">
        <v>48</v>
      </c>
      <c r="J3868" s="2">
        <v>0.72625698324022347</v>
      </c>
      <c r="K3868" s="2">
        <v>0.69518716577540107</v>
      </c>
      <c r="L3868" s="2">
        <v>0.76023391812865493</v>
      </c>
      <c r="M3868" s="2" t="s">
        <v>74</v>
      </c>
      <c r="N3868" s="2" t="s">
        <v>8292</v>
      </c>
      <c r="O3868" s="2" t="s">
        <v>8293</v>
      </c>
      <c r="P3868" s="2">
        <v>100.8</v>
      </c>
    </row>
    <row r="3869" spans="1:16" ht="15.75" customHeight="1" x14ac:dyDescent="0.25">
      <c r="A3869" s="2" t="s">
        <v>190</v>
      </c>
      <c r="B3869" s="2" t="s">
        <v>81</v>
      </c>
      <c r="C3869" s="2" t="s">
        <v>82</v>
      </c>
      <c r="D3869" s="2" t="s">
        <v>55</v>
      </c>
      <c r="E3869" s="2" t="s">
        <v>179</v>
      </c>
      <c r="F3869" s="2" t="s">
        <v>12</v>
      </c>
      <c r="G3869" s="2" t="s">
        <v>217</v>
      </c>
      <c r="H3869" s="2" t="s">
        <v>182</v>
      </c>
      <c r="I3869" s="2">
        <v>49</v>
      </c>
      <c r="J3869" s="2">
        <v>0.72625698324022347</v>
      </c>
      <c r="K3869" s="2">
        <v>0.69518716577540107</v>
      </c>
      <c r="L3869" s="2">
        <v>0.76023391812865493</v>
      </c>
      <c r="M3869" s="2" t="s">
        <v>74</v>
      </c>
      <c r="N3869" s="2" t="s">
        <v>8294</v>
      </c>
      <c r="O3869" s="2" t="s">
        <v>8295</v>
      </c>
      <c r="P3869" s="2">
        <v>100.6</v>
      </c>
    </row>
    <row r="3870" spans="1:16" ht="15.75" customHeight="1" x14ac:dyDescent="0.25">
      <c r="A3870" s="2" t="s">
        <v>190</v>
      </c>
      <c r="B3870" s="2" t="s">
        <v>81</v>
      </c>
      <c r="C3870" s="2" t="s">
        <v>82</v>
      </c>
      <c r="D3870" s="2" t="s">
        <v>55</v>
      </c>
      <c r="E3870" s="2" t="s">
        <v>179</v>
      </c>
      <c r="F3870" s="2" t="s">
        <v>12</v>
      </c>
      <c r="G3870" s="2" t="s">
        <v>222</v>
      </c>
      <c r="H3870" s="2" t="s">
        <v>182</v>
      </c>
      <c r="I3870" s="2">
        <v>50</v>
      </c>
      <c r="J3870" s="2">
        <v>0.72625698324022347</v>
      </c>
      <c r="K3870" s="2">
        <v>0.69518716577540107</v>
      </c>
      <c r="L3870" s="2">
        <v>0.76023391812865493</v>
      </c>
      <c r="M3870" s="2" t="s">
        <v>74</v>
      </c>
      <c r="N3870" s="2" t="s">
        <v>8296</v>
      </c>
      <c r="O3870" s="2" t="s">
        <v>8297</v>
      </c>
      <c r="P3870" s="2">
        <v>100.2</v>
      </c>
    </row>
    <row r="3871" spans="1:16" ht="15.75" customHeight="1" x14ac:dyDescent="0.25">
      <c r="A3871" s="2" t="s">
        <v>190</v>
      </c>
      <c r="B3871" s="2" t="s">
        <v>81</v>
      </c>
      <c r="C3871" s="2" t="s">
        <v>82</v>
      </c>
      <c r="D3871" s="2" t="s">
        <v>55</v>
      </c>
      <c r="E3871" s="2" t="s">
        <v>179</v>
      </c>
      <c r="F3871" s="2" t="s">
        <v>12</v>
      </c>
      <c r="G3871" s="2" t="s">
        <v>227</v>
      </c>
      <c r="H3871" s="2" t="s">
        <v>182</v>
      </c>
      <c r="I3871" s="2">
        <v>51</v>
      </c>
      <c r="J3871" s="2">
        <v>0.72625698324022347</v>
      </c>
      <c r="K3871" s="2">
        <v>0.69518716577540107</v>
      </c>
      <c r="L3871" s="2">
        <v>0.76023391812865493</v>
      </c>
      <c r="M3871" s="2" t="s">
        <v>74</v>
      </c>
      <c r="N3871" s="2" t="s">
        <v>8298</v>
      </c>
      <c r="O3871" s="2" t="s">
        <v>8299</v>
      </c>
      <c r="P3871" s="2">
        <v>100.7</v>
      </c>
    </row>
    <row r="3872" spans="1:16" ht="15.75" customHeight="1" x14ac:dyDescent="0.25">
      <c r="A3872" s="2" t="s">
        <v>190</v>
      </c>
      <c r="B3872" s="2" t="s">
        <v>81</v>
      </c>
      <c r="C3872" s="2" t="s">
        <v>82</v>
      </c>
      <c r="D3872" s="2" t="s">
        <v>55</v>
      </c>
      <c r="E3872" s="2" t="s">
        <v>179</v>
      </c>
      <c r="F3872" s="2" t="s">
        <v>12</v>
      </c>
      <c r="G3872" s="2" t="s">
        <v>232</v>
      </c>
      <c r="H3872" s="2" t="s">
        <v>182</v>
      </c>
      <c r="I3872" s="2">
        <v>52</v>
      </c>
      <c r="J3872" s="2">
        <v>0.72625698324022347</v>
      </c>
      <c r="K3872" s="2">
        <v>0.69518716577540107</v>
      </c>
      <c r="L3872" s="2">
        <v>0.76023391812865493</v>
      </c>
      <c r="M3872" s="2" t="s">
        <v>74</v>
      </c>
      <c r="N3872" s="2" t="s">
        <v>8300</v>
      </c>
      <c r="O3872" s="2" t="s">
        <v>8301</v>
      </c>
      <c r="P3872" s="2">
        <v>100.1</v>
      </c>
    </row>
    <row r="3873" spans="1:16" ht="15.75" customHeight="1" x14ac:dyDescent="0.25">
      <c r="A3873" s="2" t="s">
        <v>190</v>
      </c>
      <c r="B3873" s="2" t="s">
        <v>81</v>
      </c>
      <c r="C3873" s="2" t="s">
        <v>82</v>
      </c>
      <c r="D3873" s="2" t="s">
        <v>55</v>
      </c>
      <c r="E3873" s="2" t="s">
        <v>179</v>
      </c>
      <c r="F3873" s="2" t="s">
        <v>12</v>
      </c>
      <c r="G3873" s="2" t="s">
        <v>237</v>
      </c>
      <c r="H3873" s="2" t="s">
        <v>182</v>
      </c>
      <c r="I3873" s="2">
        <v>53</v>
      </c>
      <c r="J3873" s="2">
        <v>0.72625698324022347</v>
      </c>
      <c r="K3873" s="2">
        <v>0.69518716577540107</v>
      </c>
      <c r="L3873" s="2">
        <v>0.76023391812865493</v>
      </c>
      <c r="M3873" s="2" t="s">
        <v>74</v>
      </c>
      <c r="N3873" s="2" t="s">
        <v>8302</v>
      </c>
      <c r="O3873" s="2" t="s">
        <v>8303</v>
      </c>
      <c r="P3873" s="2">
        <v>100.9</v>
      </c>
    </row>
    <row r="3874" spans="1:16" ht="15.75" customHeight="1" x14ac:dyDescent="0.25">
      <c r="A3874" s="2" t="s">
        <v>190</v>
      </c>
      <c r="B3874" s="2" t="s">
        <v>81</v>
      </c>
      <c r="C3874" s="2" t="s">
        <v>82</v>
      </c>
      <c r="D3874" s="2" t="s">
        <v>55</v>
      </c>
      <c r="E3874" s="2" t="s">
        <v>179</v>
      </c>
      <c r="F3874" s="2" t="s">
        <v>12</v>
      </c>
      <c r="G3874" s="2" t="s">
        <v>242</v>
      </c>
      <c r="H3874" s="2" t="s">
        <v>182</v>
      </c>
      <c r="I3874" s="2">
        <v>54</v>
      </c>
      <c r="J3874" s="2">
        <v>0.72625698324022347</v>
      </c>
      <c r="K3874" s="2">
        <v>0.69518716577540107</v>
      </c>
      <c r="L3874" s="2">
        <v>0.76023391812865493</v>
      </c>
      <c r="M3874" s="2" t="s">
        <v>74</v>
      </c>
      <c r="N3874" s="2" t="s">
        <v>8304</v>
      </c>
      <c r="O3874" s="2" t="s">
        <v>8305</v>
      </c>
      <c r="P3874" s="2">
        <v>100.9</v>
      </c>
    </row>
    <row r="3875" spans="1:16" ht="15.75" customHeight="1" x14ac:dyDescent="0.25">
      <c r="A3875" s="2" t="s">
        <v>190</v>
      </c>
      <c r="B3875" s="2" t="s">
        <v>81</v>
      </c>
      <c r="C3875" s="2" t="s">
        <v>82</v>
      </c>
      <c r="D3875" s="2" t="s">
        <v>55</v>
      </c>
      <c r="E3875" s="2" t="s">
        <v>179</v>
      </c>
      <c r="F3875" s="2" t="s">
        <v>12</v>
      </c>
      <c r="G3875" s="2" t="s">
        <v>247</v>
      </c>
      <c r="H3875" s="2" t="s">
        <v>182</v>
      </c>
      <c r="I3875" s="2">
        <v>55</v>
      </c>
      <c r="J3875" s="2">
        <v>0.72625698324022347</v>
      </c>
      <c r="K3875" s="2">
        <v>0.69518716577540107</v>
      </c>
      <c r="L3875" s="2">
        <v>0.76023391812865493</v>
      </c>
      <c r="M3875" s="2" t="s">
        <v>74</v>
      </c>
      <c r="N3875" s="2" t="s">
        <v>8306</v>
      </c>
      <c r="O3875" s="2" t="s">
        <v>8307</v>
      </c>
      <c r="P3875" s="2">
        <v>101.1</v>
      </c>
    </row>
    <row r="3876" spans="1:16" ht="15.75" customHeight="1" x14ac:dyDescent="0.25">
      <c r="A3876" s="2" t="s">
        <v>190</v>
      </c>
      <c r="B3876" s="2" t="s">
        <v>81</v>
      </c>
      <c r="C3876" s="2" t="s">
        <v>82</v>
      </c>
      <c r="D3876" s="2" t="s">
        <v>55</v>
      </c>
      <c r="E3876" s="2" t="s">
        <v>179</v>
      </c>
      <c r="F3876" s="2" t="s">
        <v>12</v>
      </c>
      <c r="G3876" s="2" t="s">
        <v>252</v>
      </c>
      <c r="H3876" s="2" t="s">
        <v>182</v>
      </c>
      <c r="I3876" s="2">
        <v>56</v>
      </c>
      <c r="J3876" s="2">
        <v>0.72625698324022347</v>
      </c>
      <c r="K3876" s="2">
        <v>0.69518716577540107</v>
      </c>
      <c r="L3876" s="2">
        <v>0.76023391812865493</v>
      </c>
      <c r="M3876" s="2" t="s">
        <v>74</v>
      </c>
      <c r="N3876" s="2" t="s">
        <v>8308</v>
      </c>
      <c r="O3876" s="2" t="s">
        <v>8309</v>
      </c>
      <c r="P3876" s="2">
        <v>101.6</v>
      </c>
    </row>
    <row r="3877" spans="1:16" ht="15.75" customHeight="1" x14ac:dyDescent="0.25">
      <c r="A3877" s="2" t="s">
        <v>190</v>
      </c>
      <c r="B3877" s="2" t="s">
        <v>81</v>
      </c>
      <c r="C3877" s="2" t="s">
        <v>82</v>
      </c>
      <c r="D3877" s="2" t="s">
        <v>55</v>
      </c>
      <c r="E3877" s="2" t="s">
        <v>179</v>
      </c>
      <c r="F3877" s="2" t="s">
        <v>12</v>
      </c>
      <c r="G3877" s="2" t="s">
        <v>257</v>
      </c>
      <c r="H3877" s="2" t="s">
        <v>182</v>
      </c>
      <c r="I3877" s="2">
        <v>57</v>
      </c>
      <c r="J3877" s="2">
        <v>0.72625698324022347</v>
      </c>
      <c r="K3877" s="2">
        <v>0.69518716577540107</v>
      </c>
      <c r="L3877" s="2">
        <v>0.76023391812865493</v>
      </c>
      <c r="M3877" s="2" t="s">
        <v>74</v>
      </c>
      <c r="N3877" s="2" t="s">
        <v>8310</v>
      </c>
      <c r="O3877" s="2" t="s">
        <v>8311</v>
      </c>
      <c r="P3877" s="2">
        <v>103</v>
      </c>
    </row>
    <row r="3878" spans="1:16" ht="15.75" customHeight="1" x14ac:dyDescent="0.25">
      <c r="A3878" s="2" t="s">
        <v>190</v>
      </c>
      <c r="B3878" s="2" t="s">
        <v>81</v>
      </c>
      <c r="C3878" s="2" t="s">
        <v>82</v>
      </c>
      <c r="D3878" s="2" t="s">
        <v>55</v>
      </c>
      <c r="E3878" s="2" t="s">
        <v>179</v>
      </c>
      <c r="F3878" s="2" t="s">
        <v>12</v>
      </c>
      <c r="G3878" s="2" t="s">
        <v>262</v>
      </c>
      <c r="H3878" s="2" t="s">
        <v>182</v>
      </c>
      <c r="I3878" s="2">
        <v>58</v>
      </c>
      <c r="J3878" s="2">
        <v>0.72625698324022347</v>
      </c>
      <c r="K3878" s="2">
        <v>0.69518716577540107</v>
      </c>
      <c r="L3878" s="2">
        <v>0.76023391812865493</v>
      </c>
      <c r="M3878" s="2" t="s">
        <v>74</v>
      </c>
      <c r="N3878" s="2" t="s">
        <v>8312</v>
      </c>
      <c r="O3878" s="2" t="s">
        <v>8313</v>
      </c>
      <c r="P3878" s="2">
        <v>100.1</v>
      </c>
    </row>
    <row r="3879" spans="1:16" ht="15.75" customHeight="1" x14ac:dyDescent="0.25">
      <c r="A3879" s="2" t="s">
        <v>190</v>
      </c>
      <c r="B3879" s="2" t="s">
        <v>81</v>
      </c>
      <c r="C3879" s="2" t="s">
        <v>82</v>
      </c>
      <c r="D3879" s="2" t="s">
        <v>55</v>
      </c>
      <c r="E3879" s="2" t="s">
        <v>179</v>
      </c>
      <c r="F3879" s="2" t="s">
        <v>12</v>
      </c>
      <c r="G3879" s="2" t="s">
        <v>267</v>
      </c>
      <c r="H3879" s="2" t="s">
        <v>182</v>
      </c>
      <c r="I3879" s="2">
        <v>59</v>
      </c>
      <c r="J3879" s="2">
        <v>0.72625698324022347</v>
      </c>
      <c r="K3879" s="2">
        <v>0.69518716577540107</v>
      </c>
      <c r="L3879" s="2">
        <v>0.76023391812865493</v>
      </c>
      <c r="M3879" s="2" t="s">
        <v>74</v>
      </c>
      <c r="N3879" s="2" t="s">
        <v>8314</v>
      </c>
      <c r="O3879" s="2" t="s">
        <v>8315</v>
      </c>
      <c r="P3879" s="2">
        <v>99.1</v>
      </c>
    </row>
    <row r="3880" spans="1:16" ht="15.75" customHeight="1" x14ac:dyDescent="0.25">
      <c r="A3880" s="2" t="s">
        <v>190</v>
      </c>
      <c r="B3880" s="2" t="s">
        <v>81</v>
      </c>
      <c r="C3880" s="2" t="s">
        <v>82</v>
      </c>
      <c r="D3880" s="2" t="s">
        <v>55</v>
      </c>
      <c r="E3880" s="2" t="s">
        <v>179</v>
      </c>
      <c r="F3880" s="2" t="s">
        <v>12</v>
      </c>
      <c r="G3880" s="2" t="s">
        <v>272</v>
      </c>
      <c r="H3880" s="2" t="s">
        <v>182</v>
      </c>
      <c r="I3880" s="2">
        <v>60</v>
      </c>
      <c r="J3880" s="2">
        <v>0.72625698324022347</v>
      </c>
      <c r="K3880" s="2">
        <v>0.69518716577540107</v>
      </c>
      <c r="L3880" s="2">
        <v>0.76023391812865493</v>
      </c>
      <c r="M3880" s="2" t="s">
        <v>74</v>
      </c>
      <c r="N3880" s="2" t="s">
        <v>8316</v>
      </c>
      <c r="O3880" s="2" t="s">
        <v>8317</v>
      </c>
      <c r="P3880" s="2">
        <v>101.8</v>
      </c>
    </row>
    <row r="3881" spans="1:16" ht="15.75" customHeight="1" x14ac:dyDescent="0.25">
      <c r="A3881" s="2" t="s">
        <v>190</v>
      </c>
      <c r="B3881" s="2" t="s">
        <v>81</v>
      </c>
      <c r="C3881" s="2" t="s">
        <v>82</v>
      </c>
      <c r="D3881" s="2" t="s">
        <v>55</v>
      </c>
      <c r="E3881" s="2" t="s">
        <v>179</v>
      </c>
      <c r="F3881" s="2" t="s">
        <v>12</v>
      </c>
      <c r="G3881" s="2" t="s">
        <v>277</v>
      </c>
      <c r="H3881" s="2" t="s">
        <v>182</v>
      </c>
      <c r="I3881" s="2">
        <v>61</v>
      </c>
      <c r="J3881" s="2">
        <v>0.72625698324022347</v>
      </c>
      <c r="K3881" s="2">
        <v>0.69518716577540107</v>
      </c>
      <c r="L3881" s="2">
        <v>0.76023391812865493</v>
      </c>
      <c r="M3881" s="2" t="s">
        <v>74</v>
      </c>
      <c r="N3881" s="2" t="s">
        <v>8318</v>
      </c>
      <c r="O3881" s="2" t="s">
        <v>8319</v>
      </c>
      <c r="P3881" s="2">
        <v>102</v>
      </c>
    </row>
    <row r="3882" spans="1:16" ht="15.75" customHeight="1" x14ac:dyDescent="0.25">
      <c r="A3882" s="2" t="s">
        <v>190</v>
      </c>
      <c r="B3882" s="2" t="s">
        <v>81</v>
      </c>
      <c r="C3882" s="2" t="s">
        <v>82</v>
      </c>
      <c r="D3882" s="2" t="s">
        <v>55</v>
      </c>
      <c r="E3882" s="2" t="s">
        <v>282</v>
      </c>
      <c r="F3882" s="2" t="s">
        <v>26</v>
      </c>
      <c r="G3882" s="2" t="s">
        <v>283</v>
      </c>
      <c r="H3882" s="2" t="s">
        <v>285</v>
      </c>
      <c r="I3882" s="2">
        <v>42</v>
      </c>
      <c r="J3882" s="2">
        <v>0.65509761388286336</v>
      </c>
      <c r="K3882" s="2">
        <v>0.64255319148936174</v>
      </c>
      <c r="L3882" s="2">
        <v>0.66814159292035402</v>
      </c>
      <c r="M3882" s="2" t="s">
        <v>74</v>
      </c>
      <c r="N3882" s="2" t="s">
        <v>8320</v>
      </c>
      <c r="O3882" s="2" t="s">
        <v>8321</v>
      </c>
      <c r="P3882" s="2">
        <v>101.8</v>
      </c>
    </row>
    <row r="3883" spans="1:16" ht="15.75" customHeight="1" x14ac:dyDescent="0.25">
      <c r="A3883" s="2" t="s">
        <v>190</v>
      </c>
      <c r="B3883" s="2" t="s">
        <v>81</v>
      </c>
      <c r="C3883" s="2" t="s">
        <v>82</v>
      </c>
      <c r="D3883" s="2" t="s">
        <v>55</v>
      </c>
      <c r="E3883" s="2" t="s">
        <v>282</v>
      </c>
      <c r="F3883" s="2" t="s">
        <v>26</v>
      </c>
      <c r="G3883" s="2" t="s">
        <v>289</v>
      </c>
      <c r="H3883" s="2" t="s">
        <v>285</v>
      </c>
      <c r="I3883" s="2">
        <v>43</v>
      </c>
      <c r="J3883" s="2">
        <v>0.65509761388286336</v>
      </c>
      <c r="K3883" s="2">
        <v>0.64255319148936174</v>
      </c>
      <c r="L3883" s="2">
        <v>0.66814159292035402</v>
      </c>
      <c r="M3883" s="2" t="s">
        <v>74</v>
      </c>
      <c r="N3883" s="2" t="s">
        <v>8322</v>
      </c>
      <c r="O3883" s="2" t="s">
        <v>8323</v>
      </c>
      <c r="P3883" s="2">
        <v>99.9</v>
      </c>
    </row>
    <row r="3884" spans="1:16" ht="15.75" customHeight="1" x14ac:dyDescent="0.25">
      <c r="A3884" s="2" t="s">
        <v>190</v>
      </c>
      <c r="B3884" s="2" t="s">
        <v>81</v>
      </c>
      <c r="C3884" s="2" t="s">
        <v>82</v>
      </c>
      <c r="D3884" s="2" t="s">
        <v>55</v>
      </c>
      <c r="E3884" s="2" t="s">
        <v>282</v>
      </c>
      <c r="F3884" s="2" t="s">
        <v>26</v>
      </c>
      <c r="G3884" s="2" t="s">
        <v>294</v>
      </c>
      <c r="H3884" s="2" t="s">
        <v>285</v>
      </c>
      <c r="I3884" s="2">
        <v>44</v>
      </c>
      <c r="J3884" s="2">
        <v>0.65509761388286336</v>
      </c>
      <c r="K3884" s="2">
        <v>0.64255319148936174</v>
      </c>
      <c r="L3884" s="2">
        <v>0.66814159292035402</v>
      </c>
      <c r="M3884" s="2" t="s">
        <v>74</v>
      </c>
      <c r="N3884" s="2" t="s">
        <v>8324</v>
      </c>
      <c r="O3884" s="2" t="s">
        <v>8325</v>
      </c>
      <c r="P3884" s="2">
        <v>101.3</v>
      </c>
    </row>
    <row r="3885" spans="1:16" ht="15.75" customHeight="1" x14ac:dyDescent="0.25">
      <c r="A3885" s="2" t="s">
        <v>190</v>
      </c>
      <c r="B3885" s="2" t="s">
        <v>81</v>
      </c>
      <c r="C3885" s="2" t="s">
        <v>82</v>
      </c>
      <c r="D3885" s="2" t="s">
        <v>55</v>
      </c>
      <c r="E3885" s="2" t="s">
        <v>282</v>
      </c>
      <c r="F3885" s="2" t="s">
        <v>26</v>
      </c>
      <c r="G3885" s="2" t="s">
        <v>299</v>
      </c>
      <c r="H3885" s="2" t="s">
        <v>285</v>
      </c>
      <c r="I3885" s="2">
        <v>45</v>
      </c>
      <c r="J3885" s="2">
        <v>0.65509761388286336</v>
      </c>
      <c r="K3885" s="2">
        <v>0.64255319148936174</v>
      </c>
      <c r="L3885" s="2">
        <v>0.66814159292035402</v>
      </c>
      <c r="M3885" s="2" t="s">
        <v>74</v>
      </c>
      <c r="N3885" s="2" t="s">
        <v>8326</v>
      </c>
      <c r="O3885" s="2" t="s">
        <v>8327</v>
      </c>
      <c r="P3885" s="2">
        <v>100.9</v>
      </c>
    </row>
    <row r="3886" spans="1:16" ht="15.75" customHeight="1" x14ac:dyDescent="0.25">
      <c r="A3886" s="2" t="s">
        <v>190</v>
      </c>
      <c r="B3886" s="2" t="s">
        <v>81</v>
      </c>
      <c r="C3886" s="2" t="s">
        <v>82</v>
      </c>
      <c r="D3886" s="2" t="s">
        <v>55</v>
      </c>
      <c r="E3886" s="2" t="s">
        <v>282</v>
      </c>
      <c r="F3886" s="2" t="s">
        <v>26</v>
      </c>
      <c r="G3886" s="2" t="s">
        <v>304</v>
      </c>
      <c r="H3886" s="2" t="s">
        <v>285</v>
      </c>
      <c r="I3886" s="2">
        <v>46</v>
      </c>
      <c r="J3886" s="2">
        <v>0.65509761388286336</v>
      </c>
      <c r="K3886" s="2">
        <v>0.64255319148936174</v>
      </c>
      <c r="L3886" s="2">
        <v>0.66814159292035402</v>
      </c>
      <c r="M3886" s="2" t="s">
        <v>74</v>
      </c>
      <c r="N3886" s="2" t="s">
        <v>8328</v>
      </c>
      <c r="O3886" s="2" t="s">
        <v>8329</v>
      </c>
      <c r="P3886" s="2">
        <v>101.2</v>
      </c>
    </row>
    <row r="3887" spans="1:16" ht="15.75" customHeight="1" x14ac:dyDescent="0.25">
      <c r="A3887" s="2" t="s">
        <v>190</v>
      </c>
      <c r="B3887" s="2" t="s">
        <v>81</v>
      </c>
      <c r="C3887" s="2" t="s">
        <v>82</v>
      </c>
      <c r="D3887" s="2" t="s">
        <v>55</v>
      </c>
      <c r="E3887" s="2" t="s">
        <v>282</v>
      </c>
      <c r="F3887" s="2" t="s">
        <v>26</v>
      </c>
      <c r="G3887" s="2" t="s">
        <v>309</v>
      </c>
      <c r="H3887" s="2" t="s">
        <v>285</v>
      </c>
      <c r="I3887" s="2">
        <v>47</v>
      </c>
      <c r="J3887" s="2">
        <v>0.65509761388286336</v>
      </c>
      <c r="K3887" s="2">
        <v>0.64255319148936174</v>
      </c>
      <c r="L3887" s="2">
        <v>0.66814159292035402</v>
      </c>
      <c r="M3887" s="2" t="s">
        <v>74</v>
      </c>
      <c r="N3887" s="2" t="s">
        <v>8330</v>
      </c>
      <c r="O3887" s="2" t="s">
        <v>8331</v>
      </c>
      <c r="P3887" s="2">
        <v>101.2</v>
      </c>
    </row>
    <row r="3888" spans="1:16" ht="15.75" customHeight="1" x14ac:dyDescent="0.25">
      <c r="A3888" s="2" t="s">
        <v>190</v>
      </c>
      <c r="B3888" s="2" t="s">
        <v>81</v>
      </c>
      <c r="C3888" s="2" t="s">
        <v>82</v>
      </c>
      <c r="D3888" s="2" t="s">
        <v>55</v>
      </c>
      <c r="E3888" s="2" t="s">
        <v>282</v>
      </c>
      <c r="F3888" s="2" t="s">
        <v>26</v>
      </c>
      <c r="G3888" s="2" t="s">
        <v>314</v>
      </c>
      <c r="H3888" s="2" t="s">
        <v>285</v>
      </c>
      <c r="I3888" s="2">
        <v>48</v>
      </c>
      <c r="J3888" s="2">
        <v>0.65509761388286336</v>
      </c>
      <c r="K3888" s="2">
        <v>0.64255319148936174</v>
      </c>
      <c r="L3888" s="2">
        <v>0.66814159292035402</v>
      </c>
      <c r="M3888" s="2" t="s">
        <v>74</v>
      </c>
      <c r="N3888" s="2" t="s">
        <v>8332</v>
      </c>
      <c r="O3888" s="2" t="s">
        <v>8333</v>
      </c>
      <c r="P3888" s="2">
        <v>101.5</v>
      </c>
    </row>
    <row r="3889" spans="1:16" ht="15.75" customHeight="1" x14ac:dyDescent="0.25">
      <c r="A3889" s="2" t="s">
        <v>190</v>
      </c>
      <c r="B3889" s="2" t="s">
        <v>81</v>
      </c>
      <c r="C3889" s="2" t="s">
        <v>82</v>
      </c>
      <c r="D3889" s="2" t="s">
        <v>55</v>
      </c>
      <c r="E3889" s="2" t="s">
        <v>282</v>
      </c>
      <c r="F3889" s="2" t="s">
        <v>26</v>
      </c>
      <c r="G3889" s="2" t="s">
        <v>319</v>
      </c>
      <c r="H3889" s="2" t="s">
        <v>285</v>
      </c>
      <c r="I3889" s="2">
        <v>49</v>
      </c>
      <c r="J3889" s="2">
        <v>0.65509761388286336</v>
      </c>
      <c r="K3889" s="2">
        <v>0.64255319148936174</v>
      </c>
      <c r="L3889" s="2">
        <v>0.66814159292035402</v>
      </c>
      <c r="M3889" s="2" t="s">
        <v>74</v>
      </c>
      <c r="N3889" s="2" t="s">
        <v>8334</v>
      </c>
      <c r="O3889" s="2" t="s">
        <v>8335</v>
      </c>
      <c r="P3889" s="2">
        <v>101.7</v>
      </c>
    </row>
    <row r="3890" spans="1:16" ht="15.75" customHeight="1" x14ac:dyDescent="0.25">
      <c r="A3890" s="2" t="s">
        <v>190</v>
      </c>
      <c r="B3890" s="2" t="s">
        <v>81</v>
      </c>
      <c r="C3890" s="2" t="s">
        <v>82</v>
      </c>
      <c r="D3890" s="2" t="s">
        <v>55</v>
      </c>
      <c r="E3890" s="2" t="s">
        <v>282</v>
      </c>
      <c r="F3890" s="2" t="s">
        <v>26</v>
      </c>
      <c r="G3890" s="2" t="s">
        <v>324</v>
      </c>
      <c r="H3890" s="2" t="s">
        <v>285</v>
      </c>
      <c r="I3890" s="2">
        <v>50</v>
      </c>
      <c r="J3890" s="2">
        <v>0.65509761388286336</v>
      </c>
      <c r="K3890" s="2">
        <v>0.64255319148936174</v>
      </c>
      <c r="L3890" s="2">
        <v>0.66814159292035402</v>
      </c>
      <c r="M3890" s="2" t="s">
        <v>74</v>
      </c>
      <c r="N3890" s="2" t="s">
        <v>8336</v>
      </c>
      <c r="O3890" s="2" t="s">
        <v>8337</v>
      </c>
      <c r="P3890" s="2">
        <v>100.2</v>
      </c>
    </row>
    <row r="3891" spans="1:16" ht="15.75" customHeight="1" x14ac:dyDescent="0.25">
      <c r="A3891" s="2" t="s">
        <v>190</v>
      </c>
      <c r="B3891" s="2" t="s">
        <v>81</v>
      </c>
      <c r="C3891" s="2" t="s">
        <v>82</v>
      </c>
      <c r="D3891" s="2" t="s">
        <v>55</v>
      </c>
      <c r="E3891" s="2" t="s">
        <v>282</v>
      </c>
      <c r="F3891" s="2" t="s">
        <v>26</v>
      </c>
      <c r="G3891" s="2" t="s">
        <v>329</v>
      </c>
      <c r="H3891" s="2" t="s">
        <v>285</v>
      </c>
      <c r="I3891" s="2">
        <v>51</v>
      </c>
      <c r="J3891" s="2">
        <v>0.65509761388286336</v>
      </c>
      <c r="K3891" s="2">
        <v>0.64255319148936174</v>
      </c>
      <c r="L3891" s="2">
        <v>0.66814159292035402</v>
      </c>
      <c r="M3891" s="2" t="s">
        <v>74</v>
      </c>
      <c r="N3891" s="2" t="s">
        <v>8338</v>
      </c>
      <c r="O3891" s="2" t="s">
        <v>8339</v>
      </c>
      <c r="P3891" s="2">
        <v>101.5</v>
      </c>
    </row>
    <row r="3892" spans="1:16" ht="15.75" customHeight="1" x14ac:dyDescent="0.25">
      <c r="A3892" s="2" t="s">
        <v>190</v>
      </c>
      <c r="B3892" s="2" t="s">
        <v>81</v>
      </c>
      <c r="C3892" s="2" t="s">
        <v>82</v>
      </c>
      <c r="D3892" s="2" t="s">
        <v>55</v>
      </c>
      <c r="E3892" s="2" t="s">
        <v>282</v>
      </c>
      <c r="F3892" s="2" t="s">
        <v>26</v>
      </c>
      <c r="G3892" s="2" t="s">
        <v>334</v>
      </c>
      <c r="H3892" s="2" t="s">
        <v>285</v>
      </c>
      <c r="I3892" s="2">
        <v>52</v>
      </c>
      <c r="J3892" s="2">
        <v>0.65509761388286336</v>
      </c>
      <c r="K3892" s="2">
        <v>0.64255319148936174</v>
      </c>
      <c r="L3892" s="2">
        <v>0.66814159292035402</v>
      </c>
      <c r="M3892" s="2" t="s">
        <v>74</v>
      </c>
      <c r="N3892" s="2" t="s">
        <v>8340</v>
      </c>
      <c r="O3892" s="2" t="s">
        <v>8341</v>
      </c>
      <c r="P3892" s="2">
        <v>100.5</v>
      </c>
    </row>
    <row r="3893" spans="1:16" ht="15.75" customHeight="1" x14ac:dyDescent="0.25">
      <c r="A3893" s="2" t="s">
        <v>190</v>
      </c>
      <c r="B3893" s="2" t="s">
        <v>81</v>
      </c>
      <c r="C3893" s="2" t="s">
        <v>82</v>
      </c>
      <c r="D3893" s="2" t="s">
        <v>55</v>
      </c>
      <c r="E3893" s="2" t="s">
        <v>282</v>
      </c>
      <c r="F3893" s="2" t="s">
        <v>26</v>
      </c>
      <c r="G3893" s="2" t="s">
        <v>339</v>
      </c>
      <c r="H3893" s="2" t="s">
        <v>285</v>
      </c>
      <c r="I3893" s="2">
        <v>53</v>
      </c>
      <c r="J3893" s="2">
        <v>0.65509761388286336</v>
      </c>
      <c r="K3893" s="2">
        <v>0.64255319148936174</v>
      </c>
      <c r="L3893" s="2">
        <v>0.66814159292035402</v>
      </c>
      <c r="M3893" s="2" t="s">
        <v>74</v>
      </c>
      <c r="N3893" s="2" t="s">
        <v>8342</v>
      </c>
      <c r="O3893" s="2" t="s">
        <v>8343</v>
      </c>
      <c r="P3893" s="2">
        <v>101.4</v>
      </c>
    </row>
    <row r="3894" spans="1:16" ht="15.75" customHeight="1" x14ac:dyDescent="0.25">
      <c r="A3894" s="2" t="s">
        <v>190</v>
      </c>
      <c r="B3894" s="2" t="s">
        <v>81</v>
      </c>
      <c r="C3894" s="2" t="s">
        <v>82</v>
      </c>
      <c r="D3894" s="2" t="s">
        <v>55</v>
      </c>
      <c r="E3894" s="2" t="s">
        <v>282</v>
      </c>
      <c r="F3894" s="2" t="s">
        <v>26</v>
      </c>
      <c r="G3894" s="2" t="s">
        <v>344</v>
      </c>
      <c r="H3894" s="2" t="s">
        <v>285</v>
      </c>
      <c r="I3894" s="2">
        <v>54</v>
      </c>
      <c r="J3894" s="2">
        <v>0.65509761388286336</v>
      </c>
      <c r="K3894" s="2">
        <v>0.64255319148936174</v>
      </c>
      <c r="L3894" s="2">
        <v>0.66814159292035402</v>
      </c>
      <c r="M3894" s="2" t="s">
        <v>74</v>
      </c>
      <c r="N3894" s="2" t="s">
        <v>8344</v>
      </c>
      <c r="O3894" s="2" t="s">
        <v>8345</v>
      </c>
      <c r="P3894" s="2">
        <v>99.2</v>
      </c>
    </row>
    <row r="3895" spans="1:16" ht="15.75" customHeight="1" x14ac:dyDescent="0.25">
      <c r="A3895" s="2" t="s">
        <v>190</v>
      </c>
      <c r="B3895" s="2" t="s">
        <v>81</v>
      </c>
      <c r="C3895" s="2" t="s">
        <v>82</v>
      </c>
      <c r="D3895" s="2" t="s">
        <v>55</v>
      </c>
      <c r="E3895" s="2" t="s">
        <v>282</v>
      </c>
      <c r="F3895" s="2" t="s">
        <v>26</v>
      </c>
      <c r="G3895" s="2" t="s">
        <v>351</v>
      </c>
      <c r="H3895" s="2" t="s">
        <v>285</v>
      </c>
      <c r="I3895" s="2">
        <v>55</v>
      </c>
      <c r="J3895" s="2">
        <v>0.65509761388286336</v>
      </c>
      <c r="K3895" s="2">
        <v>0.64255319148936174</v>
      </c>
      <c r="L3895" s="2">
        <v>0.66814159292035402</v>
      </c>
      <c r="M3895" s="2" t="s">
        <v>74</v>
      </c>
      <c r="N3895" s="2" t="s">
        <v>8346</v>
      </c>
      <c r="O3895" s="2" t="s">
        <v>8347</v>
      </c>
      <c r="P3895" s="2">
        <v>100.5</v>
      </c>
    </row>
    <row r="3896" spans="1:16" ht="15.75" customHeight="1" x14ac:dyDescent="0.25">
      <c r="A3896" s="2" t="s">
        <v>190</v>
      </c>
      <c r="B3896" s="2" t="s">
        <v>81</v>
      </c>
      <c r="C3896" s="2" t="s">
        <v>82</v>
      </c>
      <c r="D3896" s="2" t="s">
        <v>55</v>
      </c>
      <c r="E3896" s="2" t="s">
        <v>282</v>
      </c>
      <c r="F3896" s="2" t="s">
        <v>26</v>
      </c>
      <c r="G3896" s="2" t="s">
        <v>367</v>
      </c>
      <c r="H3896" s="2" t="s">
        <v>285</v>
      </c>
      <c r="I3896" s="2">
        <v>56</v>
      </c>
      <c r="J3896" s="2">
        <v>0.65509761388286336</v>
      </c>
      <c r="K3896" s="2">
        <v>0.64255319148936174</v>
      </c>
      <c r="L3896" s="2">
        <v>0.66814159292035402</v>
      </c>
      <c r="M3896" s="2" t="s">
        <v>74</v>
      </c>
      <c r="N3896" s="2" t="s">
        <v>8348</v>
      </c>
      <c r="O3896" s="2" t="s">
        <v>8349</v>
      </c>
      <c r="P3896" s="2">
        <v>102.1</v>
      </c>
    </row>
    <row r="3897" spans="1:16" ht="15.75" customHeight="1" x14ac:dyDescent="0.25">
      <c r="A3897" s="2" t="s">
        <v>190</v>
      </c>
      <c r="B3897" s="2" t="s">
        <v>81</v>
      </c>
      <c r="C3897" s="2" t="s">
        <v>82</v>
      </c>
      <c r="D3897" s="2" t="s">
        <v>55</v>
      </c>
      <c r="E3897" s="2" t="s">
        <v>282</v>
      </c>
      <c r="F3897" s="2" t="s">
        <v>26</v>
      </c>
      <c r="G3897" s="2" t="s">
        <v>380</v>
      </c>
      <c r="H3897" s="2" t="s">
        <v>285</v>
      </c>
      <c r="I3897" s="2">
        <v>57</v>
      </c>
      <c r="J3897" s="2">
        <v>0.65509761388286336</v>
      </c>
      <c r="K3897" s="2">
        <v>0.64255319148936174</v>
      </c>
      <c r="L3897" s="2">
        <v>0.66814159292035402</v>
      </c>
      <c r="M3897" s="2" t="s">
        <v>74</v>
      </c>
      <c r="N3897" s="2" t="s">
        <v>8350</v>
      </c>
      <c r="O3897" s="2" t="s">
        <v>8351</v>
      </c>
      <c r="P3897" s="2">
        <v>100.8</v>
      </c>
    </row>
    <row r="3898" spans="1:16" ht="15.75" customHeight="1" x14ac:dyDescent="0.25">
      <c r="A3898" s="2" t="s">
        <v>190</v>
      </c>
      <c r="B3898" s="2" t="s">
        <v>81</v>
      </c>
      <c r="C3898" s="2" t="s">
        <v>82</v>
      </c>
      <c r="D3898" s="2" t="s">
        <v>55</v>
      </c>
      <c r="E3898" s="2" t="s">
        <v>282</v>
      </c>
      <c r="F3898" s="2" t="s">
        <v>26</v>
      </c>
      <c r="G3898" s="2" t="s">
        <v>390</v>
      </c>
      <c r="H3898" s="2" t="s">
        <v>285</v>
      </c>
      <c r="I3898" s="2">
        <v>58</v>
      </c>
      <c r="J3898" s="2">
        <v>0.65509761388286336</v>
      </c>
      <c r="K3898" s="2">
        <v>0.64255319148936174</v>
      </c>
      <c r="L3898" s="2">
        <v>0.66814159292035402</v>
      </c>
      <c r="M3898" s="2" t="s">
        <v>74</v>
      </c>
      <c r="N3898" s="2" t="s">
        <v>8352</v>
      </c>
      <c r="O3898" s="2" t="s">
        <v>8353</v>
      </c>
      <c r="P3898" s="2">
        <v>66.099999999999994</v>
      </c>
    </row>
    <row r="3899" spans="1:16" ht="15.75" customHeight="1" x14ac:dyDescent="0.25">
      <c r="A3899" s="2" t="s">
        <v>190</v>
      </c>
      <c r="B3899" s="2" t="s">
        <v>81</v>
      </c>
      <c r="C3899" s="2" t="s">
        <v>82</v>
      </c>
      <c r="D3899" s="2" t="s">
        <v>55</v>
      </c>
      <c r="E3899" s="2" t="s">
        <v>282</v>
      </c>
      <c r="F3899" s="2" t="s">
        <v>26</v>
      </c>
      <c r="G3899" s="2" t="s">
        <v>397</v>
      </c>
      <c r="H3899" s="2" t="s">
        <v>285</v>
      </c>
      <c r="I3899" s="2">
        <v>59</v>
      </c>
      <c r="J3899" s="2">
        <v>0.65509761388286336</v>
      </c>
      <c r="K3899" s="2">
        <v>0.64255319148936174</v>
      </c>
      <c r="L3899" s="2">
        <v>0.66814159292035402</v>
      </c>
      <c r="M3899" s="2" t="s">
        <v>74</v>
      </c>
      <c r="N3899" s="2" t="s">
        <v>8354</v>
      </c>
      <c r="O3899" s="2" t="s">
        <v>8355</v>
      </c>
      <c r="P3899" s="2">
        <v>102.4</v>
      </c>
    </row>
    <row r="3900" spans="1:16" ht="15.75" customHeight="1" x14ac:dyDescent="0.25">
      <c r="A3900" s="2" t="s">
        <v>190</v>
      </c>
      <c r="B3900" s="2" t="s">
        <v>81</v>
      </c>
      <c r="C3900" s="2" t="s">
        <v>82</v>
      </c>
      <c r="D3900" s="2" t="s">
        <v>55</v>
      </c>
      <c r="E3900" s="2" t="s">
        <v>282</v>
      </c>
      <c r="F3900" s="2" t="s">
        <v>26</v>
      </c>
      <c r="G3900" s="2" t="s">
        <v>402</v>
      </c>
      <c r="H3900" s="2" t="s">
        <v>285</v>
      </c>
      <c r="I3900" s="2">
        <v>60</v>
      </c>
      <c r="J3900" s="2">
        <v>0.65509761388286336</v>
      </c>
      <c r="K3900" s="2">
        <v>0.64255319148936174</v>
      </c>
      <c r="L3900" s="2">
        <v>0.66814159292035402</v>
      </c>
      <c r="M3900" s="2" t="s">
        <v>74</v>
      </c>
      <c r="N3900" s="2" t="s">
        <v>8356</v>
      </c>
      <c r="O3900" s="2" t="s">
        <v>8357</v>
      </c>
      <c r="P3900" s="2">
        <v>102.1</v>
      </c>
    </row>
    <row r="3901" spans="1:16" ht="15.75" customHeight="1" x14ac:dyDescent="0.25">
      <c r="A3901" s="2" t="s">
        <v>190</v>
      </c>
      <c r="B3901" s="2" t="s">
        <v>81</v>
      </c>
      <c r="C3901" s="2" t="s">
        <v>82</v>
      </c>
      <c r="D3901" s="2" t="s">
        <v>55</v>
      </c>
      <c r="E3901" s="2" t="s">
        <v>282</v>
      </c>
      <c r="F3901" s="2" t="s">
        <v>26</v>
      </c>
      <c r="G3901" s="2" t="s">
        <v>407</v>
      </c>
      <c r="H3901" s="2" t="s">
        <v>285</v>
      </c>
      <c r="I3901" s="2">
        <v>61</v>
      </c>
      <c r="J3901" s="2">
        <v>0.65509761388286336</v>
      </c>
      <c r="K3901" s="2">
        <v>0.64255319148936174</v>
      </c>
      <c r="L3901" s="2">
        <v>0.66814159292035402</v>
      </c>
      <c r="M3901" s="2" t="s">
        <v>74</v>
      </c>
      <c r="N3901" s="2" t="s">
        <v>8358</v>
      </c>
      <c r="O3901" s="2" t="s">
        <v>8359</v>
      </c>
      <c r="P3901" s="2">
        <v>102.6</v>
      </c>
    </row>
    <row r="3902" spans="1:16" ht="15.75" customHeight="1" x14ac:dyDescent="0.25">
      <c r="A3902" s="2" t="s">
        <v>190</v>
      </c>
      <c r="B3902" s="2" t="s">
        <v>81</v>
      </c>
      <c r="C3902" s="2" t="s">
        <v>82</v>
      </c>
      <c r="D3902" s="2" t="s">
        <v>364</v>
      </c>
      <c r="E3902" s="2" t="s">
        <v>412</v>
      </c>
      <c r="F3902" s="2" t="s">
        <v>54</v>
      </c>
      <c r="G3902" s="2" t="s">
        <v>413</v>
      </c>
      <c r="H3902" s="2" t="s">
        <v>377</v>
      </c>
      <c r="I3902" s="2">
        <v>42</v>
      </c>
      <c r="J3902" s="2">
        <v>0.80165289256198347</v>
      </c>
      <c r="K3902" s="2">
        <v>0.76679841897233203</v>
      </c>
      <c r="L3902" s="2">
        <v>0.83982683982683981</v>
      </c>
      <c r="M3902" s="2" t="s">
        <v>74</v>
      </c>
      <c r="N3902" s="2" t="s">
        <v>8360</v>
      </c>
      <c r="O3902" s="2" t="s">
        <v>8361</v>
      </c>
      <c r="P3902" s="2">
        <v>539.1</v>
      </c>
    </row>
    <row r="3903" spans="1:16" ht="15.75" customHeight="1" x14ac:dyDescent="0.25">
      <c r="A3903" s="2" t="s">
        <v>190</v>
      </c>
      <c r="B3903" s="2" t="s">
        <v>81</v>
      </c>
      <c r="C3903" s="2" t="s">
        <v>82</v>
      </c>
      <c r="D3903" s="2" t="s">
        <v>364</v>
      </c>
      <c r="E3903" s="2" t="s">
        <v>412</v>
      </c>
      <c r="F3903" s="2" t="s">
        <v>54</v>
      </c>
      <c r="G3903" s="2" t="s">
        <v>418</v>
      </c>
      <c r="H3903" s="2" t="s">
        <v>377</v>
      </c>
      <c r="I3903" s="2">
        <v>43</v>
      </c>
      <c r="J3903" s="2">
        <v>0.79423868312757195</v>
      </c>
      <c r="K3903" s="2">
        <v>0.75686274509803919</v>
      </c>
      <c r="L3903" s="2">
        <v>0.83549783549783552</v>
      </c>
      <c r="M3903" s="2" t="s">
        <v>74</v>
      </c>
      <c r="N3903" s="2" t="s">
        <v>8362</v>
      </c>
      <c r="O3903" s="2" t="s">
        <v>8363</v>
      </c>
      <c r="P3903" s="2">
        <v>482.2</v>
      </c>
    </row>
    <row r="3904" spans="1:16" ht="15.75" customHeight="1" x14ac:dyDescent="0.25">
      <c r="A3904" s="2" t="s">
        <v>190</v>
      </c>
      <c r="B3904" s="2" t="s">
        <v>81</v>
      </c>
      <c r="C3904" s="2" t="s">
        <v>82</v>
      </c>
      <c r="D3904" s="2" t="s">
        <v>364</v>
      </c>
      <c r="E3904" s="2" t="s">
        <v>412</v>
      </c>
      <c r="F3904" s="2" t="s">
        <v>54</v>
      </c>
      <c r="G3904" s="2" t="s">
        <v>423</v>
      </c>
      <c r="H3904" s="2" t="s">
        <v>377</v>
      </c>
      <c r="I3904" s="2">
        <v>44</v>
      </c>
      <c r="J3904" s="2">
        <v>0.77938144329896908</v>
      </c>
      <c r="K3904" s="2">
        <v>0.74409448818897639</v>
      </c>
      <c r="L3904" s="2">
        <v>0.81818181818181823</v>
      </c>
      <c r="M3904" s="2" t="s">
        <v>74</v>
      </c>
      <c r="N3904" s="2" t="s">
        <v>8364</v>
      </c>
      <c r="O3904" s="2" t="s">
        <v>8365</v>
      </c>
      <c r="P3904" s="2">
        <v>490.5</v>
      </c>
    </row>
    <row r="3905" spans="1:16" ht="15.75" customHeight="1" x14ac:dyDescent="0.25">
      <c r="A3905" s="2" t="s">
        <v>190</v>
      </c>
      <c r="B3905" s="2" t="s">
        <v>81</v>
      </c>
      <c r="C3905" s="2" t="s">
        <v>82</v>
      </c>
      <c r="D3905" s="2" t="s">
        <v>364</v>
      </c>
      <c r="E3905" s="2" t="s">
        <v>412</v>
      </c>
      <c r="F3905" s="2" t="s">
        <v>54</v>
      </c>
      <c r="G3905" s="2" t="s">
        <v>428</v>
      </c>
      <c r="H3905" s="2" t="s">
        <v>377</v>
      </c>
      <c r="I3905" s="2">
        <v>45</v>
      </c>
      <c r="J3905" s="2">
        <v>0.79917184265010366</v>
      </c>
      <c r="K3905" s="2">
        <v>0.76587301587301593</v>
      </c>
      <c r="L3905" s="2">
        <v>0.83549783549783552</v>
      </c>
      <c r="M3905" s="2" t="s">
        <v>74</v>
      </c>
      <c r="N3905" s="2" t="s">
        <v>8366</v>
      </c>
      <c r="O3905" s="2" t="s">
        <v>8367</v>
      </c>
      <c r="P3905" s="2">
        <v>764</v>
      </c>
    </row>
    <row r="3906" spans="1:16" ht="15.75" customHeight="1" x14ac:dyDescent="0.25">
      <c r="A3906" s="2" t="s">
        <v>190</v>
      </c>
      <c r="B3906" s="2" t="s">
        <v>81</v>
      </c>
      <c r="C3906" s="2" t="s">
        <v>82</v>
      </c>
      <c r="D3906" s="2" t="s">
        <v>364</v>
      </c>
      <c r="E3906" s="2" t="s">
        <v>412</v>
      </c>
      <c r="F3906" s="2" t="s">
        <v>54</v>
      </c>
      <c r="G3906" s="2" t="s">
        <v>433</v>
      </c>
      <c r="H3906" s="2" t="s">
        <v>377</v>
      </c>
      <c r="I3906" s="2">
        <v>46</v>
      </c>
      <c r="J3906" s="2">
        <v>0.80082987551867224</v>
      </c>
      <c r="K3906" s="2">
        <v>0.7689243027888446</v>
      </c>
      <c r="L3906" s="2">
        <v>0.83549783549783552</v>
      </c>
      <c r="M3906" s="2" t="s">
        <v>74</v>
      </c>
      <c r="N3906" s="2" t="s">
        <v>8368</v>
      </c>
      <c r="O3906" s="2" t="s">
        <v>8369</v>
      </c>
      <c r="P3906" s="2">
        <v>598.9</v>
      </c>
    </row>
    <row r="3907" spans="1:16" ht="15.75" customHeight="1" x14ac:dyDescent="0.25">
      <c r="A3907" s="2" t="s">
        <v>190</v>
      </c>
      <c r="B3907" s="2" t="s">
        <v>81</v>
      </c>
      <c r="C3907" s="2" t="s">
        <v>82</v>
      </c>
      <c r="D3907" s="2" t="s">
        <v>364</v>
      </c>
      <c r="E3907" s="2" t="s">
        <v>412</v>
      </c>
      <c r="F3907" s="2" t="s">
        <v>54</v>
      </c>
      <c r="G3907" s="2" t="s">
        <v>438</v>
      </c>
      <c r="H3907" s="2" t="s">
        <v>377</v>
      </c>
      <c r="I3907" s="2">
        <v>47</v>
      </c>
      <c r="J3907" s="2">
        <v>0.78850102669404509</v>
      </c>
      <c r="K3907" s="2">
        <v>0.75</v>
      </c>
      <c r="L3907" s="2">
        <v>0.83116883116883122</v>
      </c>
      <c r="M3907" s="2" t="s">
        <v>74</v>
      </c>
      <c r="N3907" s="2" t="s">
        <v>8370</v>
      </c>
      <c r="O3907" s="2" t="s">
        <v>8371</v>
      </c>
      <c r="P3907" s="2">
        <v>486.8</v>
      </c>
    </row>
    <row r="3908" spans="1:16" ht="15.75" customHeight="1" x14ac:dyDescent="0.25">
      <c r="A3908" s="2" t="s">
        <v>190</v>
      </c>
      <c r="B3908" s="2" t="s">
        <v>81</v>
      </c>
      <c r="C3908" s="2" t="s">
        <v>82</v>
      </c>
      <c r="D3908" s="2" t="s">
        <v>364</v>
      </c>
      <c r="E3908" s="2" t="s">
        <v>412</v>
      </c>
      <c r="F3908" s="2" t="s">
        <v>54</v>
      </c>
      <c r="G3908" s="2" t="s">
        <v>443</v>
      </c>
      <c r="H3908" s="2" t="s">
        <v>377</v>
      </c>
      <c r="I3908" s="2">
        <v>48</v>
      </c>
      <c r="J3908" s="2">
        <v>0.79668049792531126</v>
      </c>
      <c r="K3908" s="2">
        <v>0.76494023904382469</v>
      </c>
      <c r="L3908" s="2">
        <v>0.83116883116883122</v>
      </c>
      <c r="M3908" s="2" t="s">
        <v>74</v>
      </c>
      <c r="N3908" s="2" t="s">
        <v>8372</v>
      </c>
      <c r="O3908" s="2" t="s">
        <v>8373</v>
      </c>
      <c r="P3908" s="2">
        <v>531.9</v>
      </c>
    </row>
    <row r="3909" spans="1:16" ht="15.75" customHeight="1" x14ac:dyDescent="0.25">
      <c r="A3909" s="2" t="s">
        <v>190</v>
      </c>
      <c r="B3909" s="2" t="s">
        <v>81</v>
      </c>
      <c r="C3909" s="2" t="s">
        <v>82</v>
      </c>
      <c r="D3909" s="2" t="s">
        <v>364</v>
      </c>
      <c r="E3909" s="2" t="s">
        <v>412</v>
      </c>
      <c r="F3909" s="2" t="s">
        <v>54</v>
      </c>
      <c r="G3909" s="2" t="s">
        <v>448</v>
      </c>
      <c r="H3909" s="2" t="s">
        <v>377</v>
      </c>
      <c r="I3909" s="2">
        <v>49</v>
      </c>
      <c r="J3909" s="2">
        <v>0.79917184265010366</v>
      </c>
      <c r="K3909" s="2">
        <v>0.76587301587301593</v>
      </c>
      <c r="L3909" s="2">
        <v>0.83549783549783552</v>
      </c>
      <c r="M3909" s="2" t="s">
        <v>74</v>
      </c>
      <c r="N3909" s="2" t="s">
        <v>8374</v>
      </c>
      <c r="O3909" s="2" t="s">
        <v>8375</v>
      </c>
      <c r="P3909" s="2">
        <v>763.8</v>
      </c>
    </row>
    <row r="3910" spans="1:16" ht="15.75" customHeight="1" x14ac:dyDescent="0.25">
      <c r="A3910" s="2" t="s">
        <v>190</v>
      </c>
      <c r="B3910" s="2" t="s">
        <v>81</v>
      </c>
      <c r="C3910" s="2" t="s">
        <v>82</v>
      </c>
      <c r="D3910" s="2" t="s">
        <v>364</v>
      </c>
      <c r="E3910" s="2" t="s">
        <v>412</v>
      </c>
      <c r="F3910" s="2" t="s">
        <v>54</v>
      </c>
      <c r="G3910" s="2" t="s">
        <v>453</v>
      </c>
      <c r="H3910" s="2" t="s">
        <v>377</v>
      </c>
      <c r="I3910" s="2">
        <v>50</v>
      </c>
      <c r="J3910" s="2">
        <v>0.78762886597938131</v>
      </c>
      <c r="K3910" s="2">
        <v>0.75196850393700787</v>
      </c>
      <c r="L3910" s="2">
        <v>0.82683982683982682</v>
      </c>
      <c r="M3910" s="2" t="s">
        <v>74</v>
      </c>
      <c r="N3910" s="2" t="s">
        <v>8376</v>
      </c>
      <c r="O3910" s="2" t="s">
        <v>8377</v>
      </c>
      <c r="P3910" s="2">
        <v>484.3</v>
      </c>
    </row>
    <row r="3911" spans="1:16" ht="15.75" customHeight="1" x14ac:dyDescent="0.25">
      <c r="A3911" s="2" t="s">
        <v>190</v>
      </c>
      <c r="B3911" s="2" t="s">
        <v>81</v>
      </c>
      <c r="C3911" s="2" t="s">
        <v>82</v>
      </c>
      <c r="D3911" s="2" t="s">
        <v>364</v>
      </c>
      <c r="E3911" s="2" t="s">
        <v>412</v>
      </c>
      <c r="F3911" s="2" t="s">
        <v>54</v>
      </c>
      <c r="G3911" s="2" t="s">
        <v>458</v>
      </c>
      <c r="H3911" s="2" t="s">
        <v>377</v>
      </c>
      <c r="I3911" s="2">
        <v>51</v>
      </c>
      <c r="J3911" s="2">
        <v>0.79752066115702491</v>
      </c>
      <c r="K3911" s="2">
        <v>0.76284584980237158</v>
      </c>
      <c r="L3911" s="2">
        <v>0.83549783549783552</v>
      </c>
      <c r="M3911" s="2" t="s">
        <v>74</v>
      </c>
      <c r="N3911" s="2" t="s">
        <v>8378</v>
      </c>
      <c r="O3911" s="2" t="s">
        <v>8379</v>
      </c>
      <c r="P3911" s="2">
        <v>487.1</v>
      </c>
    </row>
    <row r="3912" spans="1:16" ht="15.75" customHeight="1" x14ac:dyDescent="0.25">
      <c r="A3912" s="2" t="s">
        <v>190</v>
      </c>
      <c r="B3912" s="2" t="s">
        <v>81</v>
      </c>
      <c r="C3912" s="2" t="s">
        <v>82</v>
      </c>
      <c r="D3912" s="2" t="s">
        <v>364</v>
      </c>
      <c r="E3912" s="2" t="s">
        <v>412</v>
      </c>
      <c r="F3912" s="2" t="s">
        <v>54</v>
      </c>
      <c r="G3912" s="2" t="s">
        <v>463</v>
      </c>
      <c r="H3912" s="2" t="s">
        <v>377</v>
      </c>
      <c r="I3912" s="2">
        <v>52</v>
      </c>
      <c r="J3912" s="2">
        <v>0.79752066115702491</v>
      </c>
      <c r="K3912" s="2">
        <v>0.76284584980237158</v>
      </c>
      <c r="L3912" s="2">
        <v>0.83549783549783552</v>
      </c>
      <c r="M3912" s="2" t="s">
        <v>74</v>
      </c>
      <c r="N3912" s="2" t="s">
        <v>8380</v>
      </c>
      <c r="O3912" s="2" t="s">
        <v>8381</v>
      </c>
      <c r="P3912" s="2">
        <v>537.6</v>
      </c>
    </row>
    <row r="3913" spans="1:16" ht="15.75" customHeight="1" x14ac:dyDescent="0.25">
      <c r="A3913" s="2" t="s">
        <v>190</v>
      </c>
      <c r="B3913" s="2" t="s">
        <v>81</v>
      </c>
      <c r="C3913" s="2" t="s">
        <v>82</v>
      </c>
      <c r="D3913" s="2" t="s">
        <v>364</v>
      </c>
      <c r="E3913" s="2" t="s">
        <v>412</v>
      </c>
      <c r="F3913" s="2" t="s">
        <v>54</v>
      </c>
      <c r="G3913" s="2" t="s">
        <v>468</v>
      </c>
      <c r="H3913" s="2" t="s">
        <v>377</v>
      </c>
      <c r="I3913" s="2">
        <v>53</v>
      </c>
      <c r="J3913" s="2">
        <v>0.79749478079331948</v>
      </c>
      <c r="K3913" s="2">
        <v>0.77016129032258063</v>
      </c>
      <c r="L3913" s="2">
        <v>0.82683982683982682</v>
      </c>
      <c r="M3913" s="2" t="s">
        <v>74</v>
      </c>
      <c r="N3913" s="2" t="s">
        <v>8382</v>
      </c>
      <c r="O3913" s="2" t="s">
        <v>8383</v>
      </c>
      <c r="P3913" s="2">
        <v>766.1</v>
      </c>
    </row>
    <row r="3914" spans="1:16" ht="15.75" customHeight="1" x14ac:dyDescent="0.25">
      <c r="A3914" s="2" t="s">
        <v>190</v>
      </c>
      <c r="B3914" s="2" t="s">
        <v>81</v>
      </c>
      <c r="C3914" s="2" t="s">
        <v>82</v>
      </c>
      <c r="D3914" s="2" t="s">
        <v>364</v>
      </c>
      <c r="E3914" s="2" t="s">
        <v>412</v>
      </c>
      <c r="F3914" s="2" t="s">
        <v>54</v>
      </c>
      <c r="G3914" s="2" t="s">
        <v>473</v>
      </c>
      <c r="H3914" s="2" t="s">
        <v>377</v>
      </c>
      <c r="I3914" s="2">
        <v>54</v>
      </c>
      <c r="J3914" s="2">
        <v>0.79345603271983645</v>
      </c>
      <c r="K3914" s="2">
        <v>0.75193798449612403</v>
      </c>
      <c r="L3914" s="2">
        <v>0.83982683982683981</v>
      </c>
      <c r="M3914" s="2" t="s">
        <v>74</v>
      </c>
      <c r="N3914" s="2" t="s">
        <v>8384</v>
      </c>
      <c r="O3914" s="2" t="s">
        <v>8385</v>
      </c>
      <c r="P3914" s="2">
        <v>492.9</v>
      </c>
    </row>
    <row r="3915" spans="1:16" ht="15.75" customHeight="1" x14ac:dyDescent="0.25">
      <c r="A3915" s="2" t="s">
        <v>190</v>
      </c>
      <c r="B3915" s="2" t="s">
        <v>81</v>
      </c>
      <c r="C3915" s="2" t="s">
        <v>82</v>
      </c>
      <c r="D3915" s="2" t="s">
        <v>364</v>
      </c>
      <c r="E3915" s="2" t="s">
        <v>412</v>
      </c>
      <c r="F3915" s="2" t="s">
        <v>54</v>
      </c>
      <c r="G3915" s="2" t="s">
        <v>478</v>
      </c>
      <c r="H3915" s="2" t="s">
        <v>377</v>
      </c>
      <c r="I3915" s="2">
        <v>55</v>
      </c>
      <c r="J3915" s="2">
        <v>0.78850102669404509</v>
      </c>
      <c r="K3915" s="2">
        <v>0.75</v>
      </c>
      <c r="L3915" s="2">
        <v>0.83116883116883122</v>
      </c>
      <c r="M3915" s="2" t="s">
        <v>74</v>
      </c>
      <c r="N3915" s="2" t="s">
        <v>8386</v>
      </c>
      <c r="O3915" s="2" t="s">
        <v>8387</v>
      </c>
      <c r="P3915" s="2">
        <v>525.5</v>
      </c>
    </row>
    <row r="3916" spans="1:16" ht="15.75" customHeight="1" x14ac:dyDescent="0.25">
      <c r="A3916" s="2" t="s">
        <v>190</v>
      </c>
      <c r="B3916" s="2" t="s">
        <v>81</v>
      </c>
      <c r="C3916" s="2" t="s">
        <v>82</v>
      </c>
      <c r="D3916" s="2" t="s">
        <v>364</v>
      </c>
      <c r="E3916" s="2" t="s">
        <v>412</v>
      </c>
      <c r="F3916" s="2" t="s">
        <v>54</v>
      </c>
      <c r="G3916" s="2" t="s">
        <v>483</v>
      </c>
      <c r="H3916" s="2" t="s">
        <v>377</v>
      </c>
      <c r="I3916" s="2">
        <v>56</v>
      </c>
      <c r="J3916" s="2">
        <v>0.79338842975206614</v>
      </c>
      <c r="K3916" s="2">
        <v>0.75889328063241102</v>
      </c>
      <c r="L3916" s="2">
        <v>0.83116883116883122</v>
      </c>
      <c r="M3916" s="2" t="s">
        <v>74</v>
      </c>
      <c r="N3916" s="2" t="s">
        <v>8388</v>
      </c>
      <c r="O3916" s="2" t="s">
        <v>8389</v>
      </c>
      <c r="P3916" s="2">
        <v>469.1</v>
      </c>
    </row>
    <row r="3917" spans="1:16" ht="15.75" customHeight="1" x14ac:dyDescent="0.25">
      <c r="A3917" s="2" t="s">
        <v>190</v>
      </c>
      <c r="B3917" s="2" t="s">
        <v>81</v>
      </c>
      <c r="C3917" s="2" t="s">
        <v>82</v>
      </c>
      <c r="D3917" s="2" t="s">
        <v>364</v>
      </c>
      <c r="E3917" s="2" t="s">
        <v>412</v>
      </c>
      <c r="F3917" s="2" t="s">
        <v>54</v>
      </c>
      <c r="G3917" s="2" t="s">
        <v>488</v>
      </c>
      <c r="H3917" s="2" t="s">
        <v>377</v>
      </c>
      <c r="I3917" s="2">
        <v>57</v>
      </c>
      <c r="J3917" s="2">
        <v>0.78674948240165632</v>
      </c>
      <c r="K3917" s="2">
        <v>0.75396825396825395</v>
      </c>
      <c r="L3917" s="2">
        <v>0.82251082251082253</v>
      </c>
      <c r="M3917" s="2" t="s">
        <v>74</v>
      </c>
      <c r="N3917" s="2" t="s">
        <v>8390</v>
      </c>
      <c r="O3917" s="2" t="s">
        <v>8391</v>
      </c>
      <c r="P3917" s="2">
        <v>525</v>
      </c>
    </row>
    <row r="3918" spans="1:16" ht="15.75" customHeight="1" x14ac:dyDescent="0.25">
      <c r="A3918" s="2" t="s">
        <v>190</v>
      </c>
      <c r="B3918" s="2" t="s">
        <v>81</v>
      </c>
      <c r="C3918" s="2" t="s">
        <v>82</v>
      </c>
      <c r="D3918" s="2" t="s">
        <v>364</v>
      </c>
      <c r="E3918" s="2" t="s">
        <v>412</v>
      </c>
      <c r="F3918" s="2" t="s">
        <v>54</v>
      </c>
      <c r="G3918" s="2" t="s">
        <v>493</v>
      </c>
      <c r="H3918" s="2" t="s">
        <v>377</v>
      </c>
      <c r="I3918" s="2">
        <v>58</v>
      </c>
      <c r="J3918" s="2">
        <v>0.79668049792531126</v>
      </c>
      <c r="K3918" s="2">
        <v>0.76494023904382469</v>
      </c>
      <c r="L3918" s="2">
        <v>0.83116883116883122</v>
      </c>
      <c r="M3918" s="2" t="s">
        <v>74</v>
      </c>
      <c r="N3918" s="2" t="s">
        <v>8392</v>
      </c>
      <c r="O3918" s="2" t="s">
        <v>8393</v>
      </c>
      <c r="P3918" s="2">
        <v>468.8</v>
      </c>
    </row>
    <row r="3919" spans="1:16" ht="15.75" customHeight="1" x14ac:dyDescent="0.25">
      <c r="A3919" s="2" t="s">
        <v>190</v>
      </c>
      <c r="B3919" s="2" t="s">
        <v>81</v>
      </c>
      <c r="C3919" s="2" t="s">
        <v>82</v>
      </c>
      <c r="D3919" s="2" t="s">
        <v>364</v>
      </c>
      <c r="E3919" s="2" t="s">
        <v>412</v>
      </c>
      <c r="F3919" s="2" t="s">
        <v>54</v>
      </c>
      <c r="G3919" s="2" t="s">
        <v>498</v>
      </c>
      <c r="H3919" s="2" t="s">
        <v>377</v>
      </c>
      <c r="I3919" s="2">
        <v>59</v>
      </c>
      <c r="J3919" s="2">
        <v>0.80331262939958581</v>
      </c>
      <c r="K3919" s="2">
        <v>0.76984126984126988</v>
      </c>
      <c r="L3919" s="2">
        <v>0.83982683982683981</v>
      </c>
      <c r="M3919" s="2" t="s">
        <v>74</v>
      </c>
      <c r="N3919" s="2" t="s">
        <v>8394</v>
      </c>
      <c r="O3919" s="2" t="s">
        <v>8395</v>
      </c>
      <c r="P3919" s="2">
        <v>692.8</v>
      </c>
    </row>
    <row r="3920" spans="1:16" ht="15.75" customHeight="1" x14ac:dyDescent="0.25">
      <c r="A3920" s="2" t="s">
        <v>190</v>
      </c>
      <c r="B3920" s="2" t="s">
        <v>81</v>
      </c>
      <c r="C3920" s="2" t="s">
        <v>82</v>
      </c>
      <c r="D3920" s="2" t="s">
        <v>364</v>
      </c>
      <c r="E3920" s="2" t="s">
        <v>412</v>
      </c>
      <c r="F3920" s="2" t="s">
        <v>54</v>
      </c>
      <c r="G3920" s="2" t="s">
        <v>503</v>
      </c>
      <c r="H3920" s="2" t="s">
        <v>377</v>
      </c>
      <c r="I3920" s="2">
        <v>60</v>
      </c>
      <c r="J3920" s="2">
        <v>0.80991735537190068</v>
      </c>
      <c r="K3920" s="2">
        <v>0.77470355731225293</v>
      </c>
      <c r="L3920" s="2">
        <v>0.84848484848484851</v>
      </c>
      <c r="M3920" s="2" t="s">
        <v>74</v>
      </c>
      <c r="N3920" s="2" t="s">
        <v>8396</v>
      </c>
      <c r="O3920" s="2" t="s">
        <v>8397</v>
      </c>
      <c r="P3920" s="2">
        <v>466.2</v>
      </c>
    </row>
    <row r="3921" spans="1:16" ht="15.75" customHeight="1" x14ac:dyDescent="0.25">
      <c r="A3921" s="2" t="s">
        <v>190</v>
      </c>
      <c r="B3921" s="2" t="s">
        <v>81</v>
      </c>
      <c r="C3921" s="2" t="s">
        <v>82</v>
      </c>
      <c r="D3921" s="2" t="s">
        <v>364</v>
      </c>
      <c r="E3921" s="2" t="s">
        <v>412</v>
      </c>
      <c r="F3921" s="2" t="s">
        <v>54</v>
      </c>
      <c r="G3921" s="2" t="s">
        <v>508</v>
      </c>
      <c r="H3921" s="2" t="s">
        <v>377</v>
      </c>
      <c r="I3921" s="2">
        <v>61</v>
      </c>
      <c r="J3921" s="2">
        <v>0.79917184265010366</v>
      </c>
      <c r="K3921" s="2">
        <v>0.76587301587301593</v>
      </c>
      <c r="L3921" s="2">
        <v>0.83549783549783552</v>
      </c>
      <c r="M3921" s="2" t="s">
        <v>74</v>
      </c>
      <c r="N3921" s="2" t="s">
        <v>8398</v>
      </c>
      <c r="O3921" s="2" t="s">
        <v>8399</v>
      </c>
      <c r="P3921" s="2">
        <v>472.2</v>
      </c>
    </row>
    <row r="3922" spans="1:16" ht="15.75" customHeight="1" x14ac:dyDescent="0.25">
      <c r="A3922" s="2" t="s">
        <v>190</v>
      </c>
      <c r="B3922" s="2" t="s">
        <v>81</v>
      </c>
      <c r="C3922" s="2" t="s">
        <v>82</v>
      </c>
      <c r="D3922" s="2" t="s">
        <v>364</v>
      </c>
      <c r="E3922" s="2" t="s">
        <v>513</v>
      </c>
      <c r="F3922" s="2" t="s">
        <v>40</v>
      </c>
      <c r="G3922" s="2" t="s">
        <v>514</v>
      </c>
      <c r="H3922" s="2" t="s">
        <v>372</v>
      </c>
      <c r="I3922" s="2">
        <v>42</v>
      </c>
      <c r="J3922" s="2">
        <v>0.82513661202185784</v>
      </c>
      <c r="K3922" s="2">
        <v>0.77435897435897438</v>
      </c>
      <c r="L3922" s="2">
        <v>0.88304093567251463</v>
      </c>
      <c r="M3922" s="2" t="s">
        <v>74</v>
      </c>
      <c r="N3922" s="2" t="s">
        <v>8400</v>
      </c>
      <c r="O3922" s="2" t="s">
        <v>8401</v>
      </c>
      <c r="P3922" s="2">
        <v>677.4</v>
      </c>
    </row>
    <row r="3923" spans="1:16" ht="15.75" customHeight="1" x14ac:dyDescent="0.25">
      <c r="A3923" s="2" t="s">
        <v>190</v>
      </c>
      <c r="B3923" s="2" t="s">
        <v>81</v>
      </c>
      <c r="C3923" s="2" t="s">
        <v>82</v>
      </c>
      <c r="D3923" s="2" t="s">
        <v>364</v>
      </c>
      <c r="E3923" s="2" t="s">
        <v>513</v>
      </c>
      <c r="F3923" s="2" t="s">
        <v>40</v>
      </c>
      <c r="G3923" s="2" t="s">
        <v>519</v>
      </c>
      <c r="H3923" s="2" t="s">
        <v>372</v>
      </c>
      <c r="I3923" s="2">
        <v>43</v>
      </c>
      <c r="J3923" s="2">
        <v>0.84297520661157022</v>
      </c>
      <c r="K3923" s="2">
        <v>0.796875</v>
      </c>
      <c r="L3923" s="2">
        <v>0.89473684210526316</v>
      </c>
      <c r="M3923" s="2" t="s">
        <v>74</v>
      </c>
      <c r="N3923" s="2" t="s">
        <v>8402</v>
      </c>
      <c r="O3923" s="2" t="s">
        <v>8403</v>
      </c>
      <c r="P3923" s="2">
        <v>618.1</v>
      </c>
    </row>
    <row r="3924" spans="1:16" ht="15.75" customHeight="1" x14ac:dyDescent="0.25">
      <c r="A3924" s="2" t="s">
        <v>190</v>
      </c>
      <c r="B3924" s="2" t="s">
        <v>81</v>
      </c>
      <c r="C3924" s="2" t="s">
        <v>82</v>
      </c>
      <c r="D3924" s="2" t="s">
        <v>364</v>
      </c>
      <c r="E3924" s="2" t="s">
        <v>513</v>
      </c>
      <c r="F3924" s="2" t="s">
        <v>40</v>
      </c>
      <c r="G3924" s="2" t="s">
        <v>524</v>
      </c>
      <c r="H3924" s="2" t="s">
        <v>372</v>
      </c>
      <c r="I3924" s="2">
        <v>44</v>
      </c>
      <c r="J3924" s="2">
        <v>0.82608695652173902</v>
      </c>
      <c r="K3924" s="2">
        <v>0.77157360406091369</v>
      </c>
      <c r="L3924" s="2">
        <v>0.88888888888888884</v>
      </c>
      <c r="M3924" s="2" t="s">
        <v>74</v>
      </c>
      <c r="N3924" s="2" t="s">
        <v>8404</v>
      </c>
      <c r="O3924" s="2" t="s">
        <v>8405</v>
      </c>
      <c r="P3924" s="2">
        <v>432.3</v>
      </c>
    </row>
    <row r="3925" spans="1:16" ht="15.75" customHeight="1" x14ac:dyDescent="0.25">
      <c r="A3925" s="2" t="s">
        <v>190</v>
      </c>
      <c r="B3925" s="2" t="s">
        <v>81</v>
      </c>
      <c r="C3925" s="2" t="s">
        <v>82</v>
      </c>
      <c r="D3925" s="2" t="s">
        <v>364</v>
      </c>
      <c r="E3925" s="2" t="s">
        <v>513</v>
      </c>
      <c r="F3925" s="2" t="s">
        <v>40</v>
      </c>
      <c r="G3925" s="2" t="s">
        <v>529</v>
      </c>
      <c r="H3925" s="2" t="s">
        <v>372</v>
      </c>
      <c r="I3925" s="2">
        <v>45</v>
      </c>
      <c r="J3925" s="2">
        <v>0.83060109289617501</v>
      </c>
      <c r="K3925" s="2">
        <v>0.77948717948717949</v>
      </c>
      <c r="L3925" s="2">
        <v>0.88888888888888884</v>
      </c>
      <c r="M3925" s="2" t="s">
        <v>74</v>
      </c>
      <c r="N3925" s="2" t="s">
        <v>8406</v>
      </c>
      <c r="O3925" s="2" t="s">
        <v>8407</v>
      </c>
      <c r="P3925" s="2">
        <v>779.8</v>
      </c>
    </row>
    <row r="3926" spans="1:16" ht="15.75" customHeight="1" x14ac:dyDescent="0.25">
      <c r="A3926" s="2" t="s">
        <v>190</v>
      </c>
      <c r="B3926" s="2" t="s">
        <v>81</v>
      </c>
      <c r="C3926" s="2" t="s">
        <v>82</v>
      </c>
      <c r="D3926" s="2" t="s">
        <v>364</v>
      </c>
      <c r="E3926" s="2" t="s">
        <v>513</v>
      </c>
      <c r="F3926" s="2" t="s">
        <v>40</v>
      </c>
      <c r="G3926" s="2" t="s">
        <v>534</v>
      </c>
      <c r="H3926" s="2" t="s">
        <v>372</v>
      </c>
      <c r="I3926" s="2">
        <v>46</v>
      </c>
      <c r="J3926" s="2">
        <v>0.83606557377049184</v>
      </c>
      <c r="K3926" s="2">
        <v>0.7846153846153846</v>
      </c>
      <c r="L3926" s="2">
        <v>0.89473684210526316</v>
      </c>
      <c r="M3926" s="2" t="s">
        <v>74</v>
      </c>
      <c r="N3926" s="2" t="s">
        <v>8408</v>
      </c>
      <c r="O3926" s="2" t="s">
        <v>8409</v>
      </c>
      <c r="P3926" s="2">
        <v>432.3</v>
      </c>
    </row>
    <row r="3927" spans="1:16" ht="15.75" customHeight="1" x14ac:dyDescent="0.25">
      <c r="A3927" s="2" t="s">
        <v>190</v>
      </c>
      <c r="B3927" s="2" t="s">
        <v>81</v>
      </c>
      <c r="C3927" s="2" t="s">
        <v>82</v>
      </c>
      <c r="D3927" s="2" t="s">
        <v>364</v>
      </c>
      <c r="E3927" s="2" t="s">
        <v>513</v>
      </c>
      <c r="F3927" s="2" t="s">
        <v>40</v>
      </c>
      <c r="G3927" s="2" t="s">
        <v>539</v>
      </c>
      <c r="H3927" s="2" t="s">
        <v>372</v>
      </c>
      <c r="I3927" s="2">
        <v>47</v>
      </c>
      <c r="J3927" s="2">
        <v>0.85558583106267028</v>
      </c>
      <c r="K3927" s="2">
        <v>0.80102040816326525</v>
      </c>
      <c r="L3927" s="2">
        <v>0.91812865497076024</v>
      </c>
      <c r="M3927" s="2" t="s">
        <v>74</v>
      </c>
      <c r="N3927" s="2" t="s">
        <v>8410</v>
      </c>
      <c r="O3927" s="2" t="s">
        <v>8411</v>
      </c>
      <c r="P3927" s="2">
        <v>776.6</v>
      </c>
    </row>
    <row r="3928" spans="1:16" ht="15.75" customHeight="1" x14ac:dyDescent="0.25">
      <c r="A3928" s="2" t="s">
        <v>190</v>
      </c>
      <c r="B3928" s="2" t="s">
        <v>81</v>
      </c>
      <c r="C3928" s="2" t="s">
        <v>82</v>
      </c>
      <c r="D3928" s="2" t="s">
        <v>364</v>
      </c>
      <c r="E3928" s="2" t="s">
        <v>513</v>
      </c>
      <c r="F3928" s="2" t="s">
        <v>40</v>
      </c>
      <c r="G3928" s="2" t="s">
        <v>555</v>
      </c>
      <c r="H3928" s="2" t="s">
        <v>372</v>
      </c>
      <c r="I3928" s="2">
        <v>48</v>
      </c>
      <c r="J3928" s="2">
        <v>0.83606557377049184</v>
      </c>
      <c r="K3928" s="2">
        <v>0.7846153846153846</v>
      </c>
      <c r="L3928" s="2">
        <v>0.89473684210526316</v>
      </c>
      <c r="M3928" s="2" t="s">
        <v>74</v>
      </c>
      <c r="N3928" s="2" t="s">
        <v>8412</v>
      </c>
      <c r="O3928" s="2" t="s">
        <v>8413</v>
      </c>
      <c r="P3928" s="2">
        <v>608</v>
      </c>
    </row>
    <row r="3929" spans="1:16" ht="15.75" customHeight="1" x14ac:dyDescent="0.25">
      <c r="A3929" s="2" t="s">
        <v>190</v>
      </c>
      <c r="B3929" s="2" t="s">
        <v>81</v>
      </c>
      <c r="C3929" s="2" t="s">
        <v>82</v>
      </c>
      <c r="D3929" s="2" t="s">
        <v>364</v>
      </c>
      <c r="E3929" s="2" t="s">
        <v>513</v>
      </c>
      <c r="F3929" s="2" t="s">
        <v>40</v>
      </c>
      <c r="G3929" s="2" t="s">
        <v>575</v>
      </c>
      <c r="H3929" s="2" t="s">
        <v>372</v>
      </c>
      <c r="I3929" s="2">
        <v>49</v>
      </c>
      <c r="J3929" s="2">
        <v>0.85164835164835162</v>
      </c>
      <c r="K3929" s="2">
        <v>0.80310880829015541</v>
      </c>
      <c r="L3929" s="2">
        <v>0.9064327485380117</v>
      </c>
      <c r="M3929" s="2" t="s">
        <v>74</v>
      </c>
      <c r="N3929" s="2" t="s">
        <v>8414</v>
      </c>
      <c r="O3929" s="2" t="s">
        <v>8415</v>
      </c>
      <c r="P3929" s="2">
        <v>492.3</v>
      </c>
    </row>
    <row r="3930" spans="1:16" ht="15.75" customHeight="1" x14ac:dyDescent="0.25">
      <c r="A3930" s="2" t="s">
        <v>190</v>
      </c>
      <c r="B3930" s="2" t="s">
        <v>81</v>
      </c>
      <c r="C3930" s="2" t="s">
        <v>82</v>
      </c>
      <c r="D3930" s="2" t="s">
        <v>364</v>
      </c>
      <c r="E3930" s="2" t="s">
        <v>513</v>
      </c>
      <c r="F3930" s="2" t="s">
        <v>40</v>
      </c>
      <c r="G3930" s="2" t="s">
        <v>589</v>
      </c>
      <c r="H3930" s="2" t="s">
        <v>372</v>
      </c>
      <c r="I3930" s="2">
        <v>50</v>
      </c>
      <c r="J3930" s="2">
        <v>0.81967213114754101</v>
      </c>
      <c r="K3930" s="2">
        <v>0.76923076923076927</v>
      </c>
      <c r="L3930" s="2">
        <v>0.8771929824561403</v>
      </c>
      <c r="M3930" s="2" t="s">
        <v>74</v>
      </c>
      <c r="N3930" s="2" t="s">
        <v>8416</v>
      </c>
      <c r="O3930" s="2" t="s">
        <v>8417</v>
      </c>
      <c r="P3930" s="2">
        <v>620.70000000000005</v>
      </c>
    </row>
    <row r="3931" spans="1:16" ht="15.75" customHeight="1" x14ac:dyDescent="0.25">
      <c r="A3931" s="2" t="s">
        <v>190</v>
      </c>
      <c r="B3931" s="2" t="s">
        <v>81</v>
      </c>
      <c r="C3931" s="2" t="s">
        <v>82</v>
      </c>
      <c r="D3931" s="2" t="s">
        <v>364</v>
      </c>
      <c r="E3931" s="2" t="s">
        <v>513</v>
      </c>
      <c r="F3931" s="2" t="s">
        <v>40</v>
      </c>
      <c r="G3931" s="2" t="s">
        <v>603</v>
      </c>
      <c r="H3931" s="2" t="s">
        <v>372</v>
      </c>
      <c r="I3931" s="2">
        <v>51</v>
      </c>
      <c r="J3931" s="2">
        <v>0.83287671232876714</v>
      </c>
      <c r="K3931" s="2">
        <v>0.78350515463917525</v>
      </c>
      <c r="L3931" s="2">
        <v>0.88888888888888884</v>
      </c>
      <c r="M3931" s="2" t="s">
        <v>74</v>
      </c>
      <c r="N3931" s="2" t="s">
        <v>8418</v>
      </c>
      <c r="O3931" s="2" t="s">
        <v>8419</v>
      </c>
      <c r="P3931" s="2">
        <v>679.1</v>
      </c>
    </row>
    <row r="3932" spans="1:16" ht="15.75" customHeight="1" x14ac:dyDescent="0.25">
      <c r="A3932" s="2" t="s">
        <v>190</v>
      </c>
      <c r="B3932" s="2" t="s">
        <v>81</v>
      </c>
      <c r="C3932" s="2" t="s">
        <v>82</v>
      </c>
      <c r="D3932" s="2" t="s">
        <v>364</v>
      </c>
      <c r="E3932" s="2" t="s">
        <v>513</v>
      </c>
      <c r="F3932" s="2" t="s">
        <v>40</v>
      </c>
      <c r="G3932" s="2" t="s">
        <v>622</v>
      </c>
      <c r="H3932" s="2" t="s">
        <v>372</v>
      </c>
      <c r="I3932" s="2">
        <v>52</v>
      </c>
      <c r="J3932" s="2">
        <v>0.83008356545961004</v>
      </c>
      <c r="K3932" s="2">
        <v>0.79255319148936165</v>
      </c>
      <c r="L3932" s="2">
        <v>0.87134502923976609</v>
      </c>
      <c r="M3932" s="2" t="s">
        <v>74</v>
      </c>
      <c r="N3932" s="2" t="s">
        <v>8420</v>
      </c>
      <c r="O3932" s="2" t="s">
        <v>8421</v>
      </c>
      <c r="P3932" s="2">
        <v>606.70000000000005</v>
      </c>
    </row>
    <row r="3933" spans="1:16" ht="15.75" customHeight="1" x14ac:dyDescent="0.25">
      <c r="A3933" s="2" t="s">
        <v>190</v>
      </c>
      <c r="B3933" s="2" t="s">
        <v>81</v>
      </c>
      <c r="C3933" s="2" t="s">
        <v>82</v>
      </c>
      <c r="D3933" s="2" t="s">
        <v>364</v>
      </c>
      <c r="E3933" s="2" t="s">
        <v>513</v>
      </c>
      <c r="F3933" s="2" t="s">
        <v>40</v>
      </c>
      <c r="G3933" s="2" t="s">
        <v>643</v>
      </c>
      <c r="H3933" s="2" t="s">
        <v>372</v>
      </c>
      <c r="I3933" s="2">
        <v>53</v>
      </c>
      <c r="J3933" s="2">
        <v>0.8292682926829269</v>
      </c>
      <c r="K3933" s="2">
        <v>0.77272727272727271</v>
      </c>
      <c r="L3933" s="2">
        <v>0.89473684210526316</v>
      </c>
      <c r="M3933" s="2" t="s">
        <v>74</v>
      </c>
      <c r="N3933" s="2" t="s">
        <v>8422</v>
      </c>
      <c r="O3933" s="2" t="s">
        <v>8423</v>
      </c>
      <c r="P3933" s="2">
        <v>607.1</v>
      </c>
    </row>
    <row r="3934" spans="1:16" ht="15.75" customHeight="1" x14ac:dyDescent="0.25">
      <c r="A3934" s="2" t="s">
        <v>190</v>
      </c>
      <c r="B3934" s="2" t="s">
        <v>81</v>
      </c>
      <c r="C3934" s="2" t="s">
        <v>82</v>
      </c>
      <c r="D3934" s="2" t="s">
        <v>364</v>
      </c>
      <c r="E3934" s="2" t="s">
        <v>513</v>
      </c>
      <c r="F3934" s="2" t="s">
        <v>40</v>
      </c>
      <c r="G3934" s="2" t="s">
        <v>660</v>
      </c>
      <c r="H3934" s="2" t="s">
        <v>372</v>
      </c>
      <c r="I3934" s="2">
        <v>54</v>
      </c>
      <c r="J3934" s="2">
        <v>0.83287671232876714</v>
      </c>
      <c r="K3934" s="2">
        <v>0.78350515463917525</v>
      </c>
      <c r="L3934" s="2">
        <v>0.88888888888888884</v>
      </c>
      <c r="M3934" s="2" t="s">
        <v>74</v>
      </c>
      <c r="N3934" s="2" t="s">
        <v>8424</v>
      </c>
      <c r="O3934" s="2" t="s">
        <v>8425</v>
      </c>
      <c r="P3934" s="2">
        <v>551.4</v>
      </c>
    </row>
    <row r="3935" spans="1:16" ht="15.75" customHeight="1" x14ac:dyDescent="0.25">
      <c r="A3935" s="2" t="s">
        <v>190</v>
      </c>
      <c r="B3935" s="2" t="s">
        <v>81</v>
      </c>
      <c r="C3935" s="2" t="s">
        <v>82</v>
      </c>
      <c r="D3935" s="2" t="s">
        <v>364</v>
      </c>
      <c r="E3935" s="2" t="s">
        <v>513</v>
      </c>
      <c r="F3935" s="2" t="s">
        <v>40</v>
      </c>
      <c r="G3935" s="2" t="s">
        <v>665</v>
      </c>
      <c r="H3935" s="2" t="s">
        <v>372</v>
      </c>
      <c r="I3935" s="2">
        <v>55</v>
      </c>
      <c r="J3935" s="2">
        <v>0.86956521739130432</v>
      </c>
      <c r="K3935" s="2">
        <v>0.81218274111675126</v>
      </c>
      <c r="L3935" s="2">
        <v>0.93567251461988299</v>
      </c>
      <c r="M3935" s="2" t="s">
        <v>74</v>
      </c>
      <c r="N3935" s="2" t="s">
        <v>8426</v>
      </c>
      <c r="O3935" s="2" t="s">
        <v>8427</v>
      </c>
      <c r="P3935" s="2">
        <v>780.7</v>
      </c>
    </row>
    <row r="3936" spans="1:16" ht="15.75" customHeight="1" x14ac:dyDescent="0.25">
      <c r="A3936" s="2" t="s">
        <v>190</v>
      </c>
      <c r="B3936" s="2" t="s">
        <v>81</v>
      </c>
      <c r="C3936" s="2" t="s">
        <v>82</v>
      </c>
      <c r="D3936" s="2" t="s">
        <v>364</v>
      </c>
      <c r="E3936" s="2" t="s">
        <v>513</v>
      </c>
      <c r="F3936" s="2" t="s">
        <v>40</v>
      </c>
      <c r="G3936" s="2" t="s">
        <v>670</v>
      </c>
      <c r="H3936" s="2" t="s">
        <v>372</v>
      </c>
      <c r="I3936" s="2">
        <v>56</v>
      </c>
      <c r="J3936" s="2">
        <v>0.84010840108401086</v>
      </c>
      <c r="K3936" s="2">
        <v>0.78282828282828287</v>
      </c>
      <c r="L3936" s="2">
        <v>0.9064327485380117</v>
      </c>
      <c r="M3936" s="2" t="s">
        <v>74</v>
      </c>
      <c r="N3936" s="2" t="s">
        <v>8428</v>
      </c>
      <c r="O3936" s="2" t="s">
        <v>8429</v>
      </c>
      <c r="P3936" s="2">
        <v>786.7</v>
      </c>
    </row>
    <row r="3937" spans="1:16" ht="15.75" customHeight="1" x14ac:dyDescent="0.25">
      <c r="A3937" s="2" t="s">
        <v>190</v>
      </c>
      <c r="B3937" s="2" t="s">
        <v>81</v>
      </c>
      <c r="C3937" s="2" t="s">
        <v>82</v>
      </c>
      <c r="D3937" s="2" t="s">
        <v>364</v>
      </c>
      <c r="E3937" s="2" t="s">
        <v>513</v>
      </c>
      <c r="F3937" s="2" t="s">
        <v>40</v>
      </c>
      <c r="G3937" s="2" t="s">
        <v>675</v>
      </c>
      <c r="H3937" s="2" t="s">
        <v>372</v>
      </c>
      <c r="I3937" s="2">
        <v>57</v>
      </c>
      <c r="J3937" s="2">
        <v>0.82288828337874664</v>
      </c>
      <c r="K3937" s="2">
        <v>0.77040816326530615</v>
      </c>
      <c r="L3937" s="2">
        <v>0.88304093567251463</v>
      </c>
      <c r="M3937" s="2" t="s">
        <v>74</v>
      </c>
      <c r="N3937" s="2" t="s">
        <v>8430</v>
      </c>
      <c r="O3937" s="2" t="s">
        <v>8431</v>
      </c>
      <c r="P3937" s="2">
        <v>1037.2</v>
      </c>
    </row>
    <row r="3938" spans="1:16" ht="15.75" customHeight="1" x14ac:dyDescent="0.25">
      <c r="A3938" s="2" t="s">
        <v>190</v>
      </c>
      <c r="B3938" s="2" t="s">
        <v>81</v>
      </c>
      <c r="C3938" s="2" t="s">
        <v>82</v>
      </c>
      <c r="D3938" s="2" t="s">
        <v>364</v>
      </c>
      <c r="E3938" s="2" t="s">
        <v>513</v>
      </c>
      <c r="F3938" s="2" t="s">
        <v>40</v>
      </c>
      <c r="G3938" s="2" t="s">
        <v>680</v>
      </c>
      <c r="H3938" s="2" t="s">
        <v>372</v>
      </c>
      <c r="I3938" s="2">
        <v>58</v>
      </c>
      <c r="J3938" s="2">
        <v>0.83425414364640882</v>
      </c>
      <c r="K3938" s="2">
        <v>0.79057591623036649</v>
      </c>
      <c r="L3938" s="2">
        <v>0.88304093567251463</v>
      </c>
      <c r="M3938" s="2" t="s">
        <v>74</v>
      </c>
      <c r="N3938" s="2" t="s">
        <v>8432</v>
      </c>
      <c r="O3938" s="2" t="s">
        <v>8433</v>
      </c>
      <c r="P3938" s="2">
        <v>434.8</v>
      </c>
    </row>
    <row r="3939" spans="1:16" ht="15.75" customHeight="1" x14ac:dyDescent="0.25">
      <c r="A3939" s="2" t="s">
        <v>190</v>
      </c>
      <c r="B3939" s="2" t="s">
        <v>81</v>
      </c>
      <c r="C3939" s="2" t="s">
        <v>82</v>
      </c>
      <c r="D3939" s="2" t="s">
        <v>364</v>
      </c>
      <c r="E3939" s="2" t="s">
        <v>513</v>
      </c>
      <c r="F3939" s="2" t="s">
        <v>40</v>
      </c>
      <c r="G3939" s="2" t="s">
        <v>685</v>
      </c>
      <c r="H3939" s="2" t="s">
        <v>372</v>
      </c>
      <c r="I3939" s="2">
        <v>59</v>
      </c>
      <c r="J3939" s="2">
        <v>0.82384823848238464</v>
      </c>
      <c r="K3939" s="2">
        <v>0.76767676767676762</v>
      </c>
      <c r="L3939" s="2">
        <v>0.88888888888888884</v>
      </c>
      <c r="M3939" s="2" t="s">
        <v>74</v>
      </c>
      <c r="N3939" s="2" t="s">
        <v>8434</v>
      </c>
      <c r="O3939" s="2" t="s">
        <v>8435</v>
      </c>
      <c r="P3939" s="2">
        <v>608.1</v>
      </c>
    </row>
    <row r="3940" spans="1:16" ht="15.75" customHeight="1" x14ac:dyDescent="0.25">
      <c r="A3940" s="2" t="s">
        <v>190</v>
      </c>
      <c r="B3940" s="2" t="s">
        <v>81</v>
      </c>
      <c r="C3940" s="2" t="s">
        <v>82</v>
      </c>
      <c r="D3940" s="2" t="s">
        <v>364</v>
      </c>
      <c r="E3940" s="2" t="s">
        <v>513</v>
      </c>
      <c r="F3940" s="2" t="s">
        <v>40</v>
      </c>
      <c r="G3940" s="2" t="s">
        <v>690</v>
      </c>
      <c r="H3940" s="2" t="s">
        <v>372</v>
      </c>
      <c r="I3940" s="2">
        <v>60</v>
      </c>
      <c r="J3940" s="2">
        <v>0.84383561643835603</v>
      </c>
      <c r="K3940" s="2">
        <v>0.79381443298969068</v>
      </c>
      <c r="L3940" s="2">
        <v>0.90058479532163738</v>
      </c>
      <c r="M3940" s="2" t="s">
        <v>74</v>
      </c>
      <c r="N3940" s="2" t="s">
        <v>8436</v>
      </c>
      <c r="O3940" s="2" t="s">
        <v>8437</v>
      </c>
      <c r="P3940" s="2">
        <v>798</v>
      </c>
    </row>
    <row r="3941" spans="1:16" ht="15.75" customHeight="1" x14ac:dyDescent="0.25">
      <c r="A3941" s="2" t="s">
        <v>190</v>
      </c>
      <c r="B3941" s="2" t="s">
        <v>81</v>
      </c>
      <c r="C3941" s="2" t="s">
        <v>82</v>
      </c>
      <c r="D3941" s="2" t="s">
        <v>364</v>
      </c>
      <c r="E3941" s="2" t="s">
        <v>513</v>
      </c>
      <c r="F3941" s="2" t="s">
        <v>40</v>
      </c>
      <c r="G3941" s="2" t="s">
        <v>695</v>
      </c>
      <c r="H3941" s="2" t="s">
        <v>372</v>
      </c>
      <c r="I3941" s="2">
        <v>61</v>
      </c>
      <c r="J3941" s="2">
        <v>0.84468664850136244</v>
      </c>
      <c r="K3941" s="2">
        <v>0.79081632653061229</v>
      </c>
      <c r="L3941" s="2">
        <v>0.9064327485380117</v>
      </c>
      <c r="M3941" s="2" t="s">
        <v>74</v>
      </c>
      <c r="N3941" s="2" t="s">
        <v>8438</v>
      </c>
      <c r="O3941" s="2" t="s">
        <v>8439</v>
      </c>
      <c r="P3941" s="2">
        <v>554.20000000000005</v>
      </c>
    </row>
    <row r="3942" spans="1:16" ht="15.75" customHeight="1" x14ac:dyDescent="0.25">
      <c r="A3942" s="2" t="s">
        <v>190</v>
      </c>
      <c r="B3942" s="2" t="s">
        <v>81</v>
      </c>
      <c r="C3942" s="2" t="s">
        <v>82</v>
      </c>
      <c r="D3942" s="2" t="s">
        <v>364</v>
      </c>
      <c r="E3942" s="2" t="s">
        <v>700</v>
      </c>
      <c r="F3942" s="2" t="s">
        <v>47</v>
      </c>
      <c r="G3942" s="2" t="s">
        <v>701</v>
      </c>
      <c r="H3942" s="2" t="s">
        <v>366</v>
      </c>
      <c r="I3942" s="2">
        <v>42</v>
      </c>
      <c r="J3942" s="2">
        <v>0.84434968017057577</v>
      </c>
      <c r="K3942" s="2">
        <v>0.81481481481481477</v>
      </c>
      <c r="L3942" s="2">
        <v>0.87610619469026552</v>
      </c>
      <c r="M3942" s="2" t="s">
        <v>74</v>
      </c>
      <c r="N3942" s="2" t="s">
        <v>8440</v>
      </c>
      <c r="O3942" s="2" t="s">
        <v>8441</v>
      </c>
      <c r="P3942" s="2">
        <v>554.20000000000005</v>
      </c>
    </row>
    <row r="3943" spans="1:16" ht="15.75" customHeight="1" x14ac:dyDescent="0.25">
      <c r="A3943" s="2" t="s">
        <v>190</v>
      </c>
      <c r="B3943" s="2" t="s">
        <v>81</v>
      </c>
      <c r="C3943" s="2" t="s">
        <v>82</v>
      </c>
      <c r="D3943" s="2" t="s">
        <v>364</v>
      </c>
      <c r="E3943" s="2" t="s">
        <v>700</v>
      </c>
      <c r="F3943" s="2" t="s">
        <v>47</v>
      </c>
      <c r="G3943" s="2" t="s">
        <v>706</v>
      </c>
      <c r="H3943" s="2" t="s">
        <v>366</v>
      </c>
      <c r="I3943" s="2">
        <v>43</v>
      </c>
      <c r="J3943" s="2">
        <v>0.82832618025751059</v>
      </c>
      <c r="K3943" s="2">
        <v>0.8041666666666667</v>
      </c>
      <c r="L3943" s="2">
        <v>0.85398230088495575</v>
      </c>
      <c r="M3943" s="2" t="s">
        <v>74</v>
      </c>
      <c r="N3943" s="2" t="s">
        <v>8442</v>
      </c>
      <c r="O3943" s="2" t="s">
        <v>8443</v>
      </c>
      <c r="P3943" s="2">
        <v>672.2</v>
      </c>
    </row>
    <row r="3944" spans="1:16" ht="15.75" customHeight="1" x14ac:dyDescent="0.25">
      <c r="A3944" s="2" t="s">
        <v>190</v>
      </c>
      <c r="B3944" s="2" t="s">
        <v>81</v>
      </c>
      <c r="C3944" s="2" t="s">
        <v>82</v>
      </c>
      <c r="D3944" s="2" t="s">
        <v>364</v>
      </c>
      <c r="E3944" s="2" t="s">
        <v>700</v>
      </c>
      <c r="F3944" s="2" t="s">
        <v>47</v>
      </c>
      <c r="G3944" s="2" t="s">
        <v>711</v>
      </c>
      <c r="H3944" s="2" t="s">
        <v>366</v>
      </c>
      <c r="I3944" s="2">
        <v>44</v>
      </c>
      <c r="J3944" s="2">
        <v>0.85407725321888417</v>
      </c>
      <c r="K3944" s="2">
        <v>0.82916666666666672</v>
      </c>
      <c r="L3944" s="2">
        <v>0.88053097345132747</v>
      </c>
      <c r="M3944" s="2" t="s">
        <v>74</v>
      </c>
      <c r="N3944" s="2" t="s">
        <v>8444</v>
      </c>
      <c r="O3944" s="2" t="s">
        <v>8445</v>
      </c>
      <c r="P3944" s="2">
        <v>829.2</v>
      </c>
    </row>
    <row r="3945" spans="1:16" ht="15.75" customHeight="1" x14ac:dyDescent="0.25">
      <c r="A3945" s="2" t="s">
        <v>190</v>
      </c>
      <c r="B3945" s="2" t="s">
        <v>81</v>
      </c>
      <c r="C3945" s="2" t="s">
        <v>82</v>
      </c>
      <c r="D3945" s="2" t="s">
        <v>364</v>
      </c>
      <c r="E3945" s="2" t="s">
        <v>700</v>
      </c>
      <c r="F3945" s="2" t="s">
        <v>47</v>
      </c>
      <c r="G3945" s="2" t="s">
        <v>716</v>
      </c>
      <c r="H3945" s="2" t="s">
        <v>366</v>
      </c>
      <c r="I3945" s="2">
        <v>45</v>
      </c>
      <c r="J3945" s="2">
        <v>0.82580645161290323</v>
      </c>
      <c r="K3945" s="2">
        <v>0.80334728033472802</v>
      </c>
      <c r="L3945" s="2">
        <v>0.84955752212389379</v>
      </c>
      <c r="M3945" s="2" t="s">
        <v>74</v>
      </c>
      <c r="N3945" s="2" t="s">
        <v>8446</v>
      </c>
      <c r="O3945" s="2" t="s">
        <v>8447</v>
      </c>
      <c r="P3945" s="2">
        <v>662.1</v>
      </c>
    </row>
    <row r="3946" spans="1:16" ht="15.75" customHeight="1" x14ac:dyDescent="0.25">
      <c r="A3946" s="2" t="s">
        <v>190</v>
      </c>
      <c r="B3946" s="2" t="s">
        <v>81</v>
      </c>
      <c r="C3946" s="2" t="s">
        <v>82</v>
      </c>
      <c r="D3946" s="2" t="s">
        <v>364</v>
      </c>
      <c r="E3946" s="2" t="s">
        <v>700</v>
      </c>
      <c r="F3946" s="2" t="s">
        <v>47</v>
      </c>
      <c r="G3946" s="2" t="s">
        <v>721</v>
      </c>
      <c r="H3946" s="2" t="s">
        <v>366</v>
      </c>
      <c r="I3946" s="2">
        <v>46</v>
      </c>
      <c r="J3946" s="2">
        <v>0.83261802575107302</v>
      </c>
      <c r="K3946" s="2">
        <v>0.80833333333333335</v>
      </c>
      <c r="L3946" s="2">
        <v>0.8584070796460177</v>
      </c>
      <c r="M3946" s="2" t="s">
        <v>74</v>
      </c>
      <c r="N3946" s="2" t="s">
        <v>8448</v>
      </c>
      <c r="O3946" s="2" t="s">
        <v>8449</v>
      </c>
      <c r="P3946" s="2">
        <v>621.1</v>
      </c>
    </row>
    <row r="3947" spans="1:16" ht="15.75" customHeight="1" x14ac:dyDescent="0.25">
      <c r="A3947" s="2" t="s">
        <v>190</v>
      </c>
      <c r="B3947" s="2" t="s">
        <v>81</v>
      </c>
      <c r="C3947" s="2" t="s">
        <v>82</v>
      </c>
      <c r="D3947" s="2" t="s">
        <v>364</v>
      </c>
      <c r="E3947" s="2" t="s">
        <v>700</v>
      </c>
      <c r="F3947" s="2" t="s">
        <v>47</v>
      </c>
      <c r="G3947" s="2" t="s">
        <v>726</v>
      </c>
      <c r="H3947" s="2" t="s">
        <v>366</v>
      </c>
      <c r="I3947" s="2">
        <v>47</v>
      </c>
      <c r="J3947" s="2">
        <v>0.84978540772532196</v>
      </c>
      <c r="K3947" s="2">
        <v>0.82499999999999996</v>
      </c>
      <c r="L3947" s="2">
        <v>0.87610619469026552</v>
      </c>
      <c r="M3947" s="2" t="s">
        <v>74</v>
      </c>
      <c r="N3947" s="2" t="s">
        <v>8450</v>
      </c>
      <c r="O3947" s="2" t="s">
        <v>8451</v>
      </c>
      <c r="P3947" s="2">
        <v>552.4</v>
      </c>
    </row>
    <row r="3948" spans="1:16" ht="15.75" customHeight="1" x14ac:dyDescent="0.25">
      <c r="A3948" s="2" t="s">
        <v>190</v>
      </c>
      <c r="B3948" s="2" t="s">
        <v>81</v>
      </c>
      <c r="C3948" s="2" t="s">
        <v>82</v>
      </c>
      <c r="D3948" s="2" t="s">
        <v>364</v>
      </c>
      <c r="E3948" s="2" t="s">
        <v>700</v>
      </c>
      <c r="F3948" s="2" t="s">
        <v>47</v>
      </c>
      <c r="G3948" s="2" t="s">
        <v>731</v>
      </c>
      <c r="H3948" s="2" t="s">
        <v>366</v>
      </c>
      <c r="I3948" s="2">
        <v>48</v>
      </c>
      <c r="J3948" s="2">
        <v>0.85653104925053536</v>
      </c>
      <c r="K3948" s="2">
        <v>0.82987551867219922</v>
      </c>
      <c r="L3948" s="2">
        <v>0.88495575221238942</v>
      </c>
      <c r="M3948" s="2" t="s">
        <v>74</v>
      </c>
      <c r="N3948" s="2" t="s">
        <v>8452</v>
      </c>
      <c r="O3948" s="2" t="s">
        <v>8453</v>
      </c>
      <c r="P3948" s="2">
        <v>610.70000000000005</v>
      </c>
    </row>
    <row r="3949" spans="1:16" ht="15.75" customHeight="1" x14ac:dyDescent="0.25">
      <c r="A3949" s="2" t="s">
        <v>190</v>
      </c>
      <c r="B3949" s="2" t="s">
        <v>81</v>
      </c>
      <c r="C3949" s="2" t="s">
        <v>82</v>
      </c>
      <c r="D3949" s="2" t="s">
        <v>364</v>
      </c>
      <c r="E3949" s="2" t="s">
        <v>700</v>
      </c>
      <c r="F3949" s="2" t="s">
        <v>47</v>
      </c>
      <c r="G3949" s="2" t="s">
        <v>736</v>
      </c>
      <c r="H3949" s="2" t="s">
        <v>366</v>
      </c>
      <c r="I3949" s="2">
        <v>49</v>
      </c>
      <c r="J3949" s="2">
        <v>0.83582089552238814</v>
      </c>
      <c r="K3949" s="2">
        <v>0.80658436213991769</v>
      </c>
      <c r="L3949" s="2">
        <v>0.86725663716814161</v>
      </c>
      <c r="M3949" s="2" t="s">
        <v>74</v>
      </c>
      <c r="N3949" s="2" t="s">
        <v>8454</v>
      </c>
      <c r="O3949" s="2" t="s">
        <v>8455</v>
      </c>
      <c r="P3949" s="2">
        <v>678.4</v>
      </c>
    </row>
    <row r="3950" spans="1:16" ht="15.75" customHeight="1" x14ac:dyDescent="0.25">
      <c r="A3950" s="2" t="s">
        <v>190</v>
      </c>
      <c r="B3950" s="2" t="s">
        <v>81</v>
      </c>
      <c r="C3950" s="2" t="s">
        <v>82</v>
      </c>
      <c r="D3950" s="2" t="s">
        <v>364</v>
      </c>
      <c r="E3950" s="2" t="s">
        <v>700</v>
      </c>
      <c r="F3950" s="2" t="s">
        <v>47</v>
      </c>
      <c r="G3950" s="2" t="s">
        <v>741</v>
      </c>
      <c r="H3950" s="2" t="s">
        <v>366</v>
      </c>
      <c r="I3950" s="2">
        <v>50</v>
      </c>
      <c r="J3950" s="2">
        <v>0.83801295896328298</v>
      </c>
      <c r="K3950" s="2">
        <v>0.81856540084388185</v>
      </c>
      <c r="L3950" s="2">
        <v>0.8584070796460177</v>
      </c>
      <c r="M3950" s="2" t="s">
        <v>74</v>
      </c>
      <c r="N3950" s="2" t="s">
        <v>8456</v>
      </c>
      <c r="O3950" s="2" t="s">
        <v>8457</v>
      </c>
      <c r="P3950" s="2">
        <v>780.8</v>
      </c>
    </row>
    <row r="3951" spans="1:16" ht="15.75" customHeight="1" x14ac:dyDescent="0.25">
      <c r="A3951" s="2" t="s">
        <v>190</v>
      </c>
      <c r="B3951" s="2" t="s">
        <v>81</v>
      </c>
      <c r="C3951" s="2" t="s">
        <v>82</v>
      </c>
      <c r="D3951" s="2" t="s">
        <v>364</v>
      </c>
      <c r="E3951" s="2" t="s">
        <v>700</v>
      </c>
      <c r="F3951" s="2" t="s">
        <v>47</v>
      </c>
      <c r="G3951" s="2" t="s">
        <v>746</v>
      </c>
      <c r="H3951" s="2" t="s">
        <v>366</v>
      </c>
      <c r="I3951" s="2">
        <v>51</v>
      </c>
      <c r="J3951" s="2">
        <v>0.86266094420600858</v>
      </c>
      <c r="K3951" s="2">
        <v>0.83750000000000002</v>
      </c>
      <c r="L3951" s="2">
        <v>0.88938053097345138</v>
      </c>
      <c r="M3951" s="2" t="s">
        <v>74</v>
      </c>
      <c r="N3951" s="2" t="s">
        <v>8458</v>
      </c>
      <c r="O3951" s="2" t="s">
        <v>8459</v>
      </c>
      <c r="P3951" s="2">
        <v>717.9</v>
      </c>
    </row>
    <row r="3952" spans="1:16" ht="15.75" customHeight="1" x14ac:dyDescent="0.25">
      <c r="A3952" s="2" t="s">
        <v>190</v>
      </c>
      <c r="B3952" s="2" t="s">
        <v>81</v>
      </c>
      <c r="C3952" s="2" t="s">
        <v>82</v>
      </c>
      <c r="D3952" s="2" t="s">
        <v>364</v>
      </c>
      <c r="E3952" s="2" t="s">
        <v>700</v>
      </c>
      <c r="F3952" s="2" t="s">
        <v>47</v>
      </c>
      <c r="G3952" s="2" t="s">
        <v>751</v>
      </c>
      <c r="H3952" s="2" t="s">
        <v>366</v>
      </c>
      <c r="I3952" s="2">
        <v>52</v>
      </c>
      <c r="J3952" s="2">
        <v>0.84368308351177734</v>
      </c>
      <c r="K3952" s="2">
        <v>0.81742738589211617</v>
      </c>
      <c r="L3952" s="2">
        <v>0.87168141592920356</v>
      </c>
      <c r="M3952" s="2" t="s">
        <v>74</v>
      </c>
      <c r="N3952" s="2" t="s">
        <v>8460</v>
      </c>
      <c r="O3952" s="2" t="s">
        <v>8461</v>
      </c>
      <c r="P3952" s="2">
        <v>783.4</v>
      </c>
    </row>
    <row r="3953" spans="1:16" ht="15.75" customHeight="1" x14ac:dyDescent="0.25">
      <c r="A3953" s="2" t="s">
        <v>190</v>
      </c>
      <c r="B3953" s="2" t="s">
        <v>81</v>
      </c>
      <c r="C3953" s="2" t="s">
        <v>82</v>
      </c>
      <c r="D3953" s="2" t="s">
        <v>364</v>
      </c>
      <c r="E3953" s="2" t="s">
        <v>700</v>
      </c>
      <c r="F3953" s="2" t="s">
        <v>47</v>
      </c>
      <c r="G3953" s="2" t="s">
        <v>756</v>
      </c>
      <c r="H3953" s="2" t="s">
        <v>366</v>
      </c>
      <c r="I3953" s="2">
        <v>53</v>
      </c>
      <c r="J3953" s="2">
        <v>0.8509719222462202</v>
      </c>
      <c r="K3953" s="2">
        <v>0.83122362869198307</v>
      </c>
      <c r="L3953" s="2">
        <v>0.87168141592920356</v>
      </c>
      <c r="M3953" s="2" t="s">
        <v>74</v>
      </c>
      <c r="N3953" s="2" t="s">
        <v>8462</v>
      </c>
      <c r="O3953" s="2" t="s">
        <v>8463</v>
      </c>
      <c r="P3953" s="2">
        <v>785.3</v>
      </c>
    </row>
    <row r="3954" spans="1:16" ht="15.75" customHeight="1" x14ac:dyDescent="0.25">
      <c r="A3954" s="2" t="s">
        <v>190</v>
      </c>
      <c r="B3954" s="2" t="s">
        <v>81</v>
      </c>
      <c r="C3954" s="2" t="s">
        <v>82</v>
      </c>
      <c r="D3954" s="2" t="s">
        <v>364</v>
      </c>
      <c r="E3954" s="2" t="s">
        <v>700</v>
      </c>
      <c r="F3954" s="2" t="s">
        <v>47</v>
      </c>
      <c r="G3954" s="2" t="s">
        <v>761</v>
      </c>
      <c r="H3954" s="2" t="s">
        <v>366</v>
      </c>
      <c r="I3954" s="2">
        <v>54</v>
      </c>
      <c r="J3954" s="2">
        <v>0.82327586206896552</v>
      </c>
      <c r="K3954" s="2">
        <v>0.80252100840336138</v>
      </c>
      <c r="L3954" s="2">
        <v>0.84513274336283184</v>
      </c>
      <c r="M3954" s="2" t="s">
        <v>74</v>
      </c>
      <c r="N3954" s="2" t="s">
        <v>8464</v>
      </c>
      <c r="O3954" s="2" t="s">
        <v>8465</v>
      </c>
      <c r="P3954" s="2">
        <v>553.6</v>
      </c>
    </row>
    <row r="3955" spans="1:16" ht="15.75" customHeight="1" x14ac:dyDescent="0.25">
      <c r="A3955" s="2" t="s">
        <v>190</v>
      </c>
      <c r="B3955" s="2" t="s">
        <v>81</v>
      </c>
      <c r="C3955" s="2" t="s">
        <v>82</v>
      </c>
      <c r="D3955" s="2" t="s">
        <v>364</v>
      </c>
      <c r="E3955" s="2" t="s">
        <v>700</v>
      </c>
      <c r="F3955" s="2" t="s">
        <v>47</v>
      </c>
      <c r="G3955" s="2" t="s">
        <v>766</v>
      </c>
      <c r="H3955" s="2" t="s">
        <v>366</v>
      </c>
      <c r="I3955" s="2">
        <v>55</v>
      </c>
      <c r="J3955" s="2">
        <v>0.86451612903225816</v>
      </c>
      <c r="K3955" s="2">
        <v>0.84100418410041844</v>
      </c>
      <c r="L3955" s="2">
        <v>0.88938053097345138</v>
      </c>
      <c r="M3955" s="2" t="s">
        <v>74</v>
      </c>
      <c r="N3955" s="2" t="s">
        <v>8466</v>
      </c>
      <c r="O3955" s="2" t="s">
        <v>8467</v>
      </c>
      <c r="P3955" s="2">
        <v>492.6</v>
      </c>
    </row>
    <row r="3956" spans="1:16" ht="15.75" customHeight="1" x14ac:dyDescent="0.25">
      <c r="A3956" s="2" t="s">
        <v>190</v>
      </c>
      <c r="B3956" s="2" t="s">
        <v>81</v>
      </c>
      <c r="C3956" s="2" t="s">
        <v>82</v>
      </c>
      <c r="D3956" s="2" t="s">
        <v>364</v>
      </c>
      <c r="E3956" s="2" t="s">
        <v>700</v>
      </c>
      <c r="F3956" s="2" t="s">
        <v>47</v>
      </c>
      <c r="G3956" s="2" t="s">
        <v>771</v>
      </c>
      <c r="H3956" s="2" t="s">
        <v>366</v>
      </c>
      <c r="I3956" s="2">
        <v>56</v>
      </c>
      <c r="J3956" s="2">
        <v>0.85653104925053536</v>
      </c>
      <c r="K3956" s="2">
        <v>0.82987551867219922</v>
      </c>
      <c r="L3956" s="2">
        <v>0.88495575221238942</v>
      </c>
      <c r="M3956" s="2" t="s">
        <v>74</v>
      </c>
      <c r="N3956" s="2" t="s">
        <v>8468</v>
      </c>
      <c r="O3956" s="2" t="s">
        <v>8469</v>
      </c>
      <c r="P3956" s="2">
        <v>789.2</v>
      </c>
    </row>
    <row r="3957" spans="1:16" ht="15.75" customHeight="1" x14ac:dyDescent="0.25">
      <c r="A3957" s="2" t="s">
        <v>190</v>
      </c>
      <c r="B3957" s="2" t="s">
        <v>81</v>
      </c>
      <c r="C3957" s="2" t="s">
        <v>82</v>
      </c>
      <c r="D3957" s="2" t="s">
        <v>364</v>
      </c>
      <c r="E3957" s="2" t="s">
        <v>700</v>
      </c>
      <c r="F3957" s="2" t="s">
        <v>47</v>
      </c>
      <c r="G3957" s="2" t="s">
        <v>776</v>
      </c>
      <c r="H3957" s="2" t="s">
        <v>366</v>
      </c>
      <c r="I3957" s="2">
        <v>57</v>
      </c>
      <c r="J3957" s="2">
        <v>0.85042735042735051</v>
      </c>
      <c r="K3957" s="2">
        <v>0.8223140495867769</v>
      </c>
      <c r="L3957" s="2">
        <v>0.88053097345132747</v>
      </c>
      <c r="M3957" s="2" t="s">
        <v>74</v>
      </c>
      <c r="N3957" s="2" t="s">
        <v>8470</v>
      </c>
      <c r="O3957" s="2" t="s">
        <v>8471</v>
      </c>
      <c r="P3957" s="2">
        <v>616.29999999999995</v>
      </c>
    </row>
    <row r="3958" spans="1:16" ht="15.75" customHeight="1" x14ac:dyDescent="0.25">
      <c r="A3958" s="2" t="s">
        <v>190</v>
      </c>
      <c r="B3958" s="2" t="s">
        <v>81</v>
      </c>
      <c r="C3958" s="2" t="s">
        <v>82</v>
      </c>
      <c r="D3958" s="2" t="s">
        <v>364</v>
      </c>
      <c r="E3958" s="2" t="s">
        <v>700</v>
      </c>
      <c r="F3958" s="2" t="s">
        <v>47</v>
      </c>
      <c r="G3958" s="2" t="s">
        <v>781</v>
      </c>
      <c r="H3958" s="2" t="s">
        <v>366</v>
      </c>
      <c r="I3958" s="2">
        <v>58</v>
      </c>
      <c r="J3958" s="2">
        <v>0.83870967741935476</v>
      </c>
      <c r="K3958" s="2">
        <v>0.81589958158995812</v>
      </c>
      <c r="L3958" s="2">
        <v>0.86283185840707965</v>
      </c>
      <c r="M3958" s="2" t="s">
        <v>74</v>
      </c>
      <c r="N3958" s="2" t="s">
        <v>8472</v>
      </c>
      <c r="O3958" s="2" t="s">
        <v>8473</v>
      </c>
      <c r="P3958" s="2">
        <v>611</v>
      </c>
    </row>
    <row r="3959" spans="1:16" ht="15.75" customHeight="1" x14ac:dyDescent="0.25">
      <c r="A3959" s="2" t="s">
        <v>190</v>
      </c>
      <c r="B3959" s="2" t="s">
        <v>81</v>
      </c>
      <c r="C3959" s="2" t="s">
        <v>82</v>
      </c>
      <c r="D3959" s="2" t="s">
        <v>364</v>
      </c>
      <c r="E3959" s="2" t="s">
        <v>700</v>
      </c>
      <c r="F3959" s="2" t="s">
        <v>47</v>
      </c>
      <c r="G3959" s="2" t="s">
        <v>786</v>
      </c>
      <c r="H3959" s="2" t="s">
        <v>366</v>
      </c>
      <c r="I3959" s="2">
        <v>59</v>
      </c>
      <c r="J3959" s="2">
        <v>0.84598698481561818</v>
      </c>
      <c r="K3959" s="2">
        <v>0.82978723404255317</v>
      </c>
      <c r="L3959" s="2">
        <v>0.86283185840707965</v>
      </c>
      <c r="M3959" s="2" t="s">
        <v>74</v>
      </c>
      <c r="N3959" s="2" t="s">
        <v>8474</v>
      </c>
      <c r="O3959" s="2" t="s">
        <v>8475</v>
      </c>
      <c r="P3959" s="2">
        <v>561.4</v>
      </c>
    </row>
    <row r="3960" spans="1:16" ht="15.75" customHeight="1" x14ac:dyDescent="0.25">
      <c r="A3960" s="2" t="s">
        <v>190</v>
      </c>
      <c r="B3960" s="2" t="s">
        <v>81</v>
      </c>
      <c r="C3960" s="2" t="s">
        <v>82</v>
      </c>
      <c r="D3960" s="2" t="s">
        <v>364</v>
      </c>
      <c r="E3960" s="2" t="s">
        <v>700</v>
      </c>
      <c r="F3960" s="2" t="s">
        <v>47</v>
      </c>
      <c r="G3960" s="2" t="s">
        <v>791</v>
      </c>
      <c r="H3960" s="2" t="s">
        <v>366</v>
      </c>
      <c r="I3960" s="2">
        <v>60</v>
      </c>
      <c r="J3960" s="2">
        <v>0.86021505376344087</v>
      </c>
      <c r="K3960" s="2">
        <v>0.83682008368200833</v>
      </c>
      <c r="L3960" s="2">
        <v>0.88495575221238942</v>
      </c>
      <c r="M3960" s="2" t="s">
        <v>74</v>
      </c>
      <c r="N3960" s="2" t="s">
        <v>8476</v>
      </c>
      <c r="O3960" s="2" t="s">
        <v>8477</v>
      </c>
      <c r="P3960" s="2">
        <v>615.29999999999995</v>
      </c>
    </row>
    <row r="3961" spans="1:16" ht="15.75" customHeight="1" x14ac:dyDescent="0.25">
      <c r="A3961" s="2" t="s">
        <v>190</v>
      </c>
      <c r="B3961" s="2" t="s">
        <v>81</v>
      </c>
      <c r="C3961" s="2" t="s">
        <v>82</v>
      </c>
      <c r="D3961" s="2" t="s">
        <v>364</v>
      </c>
      <c r="E3961" s="2" t="s">
        <v>700</v>
      </c>
      <c r="F3961" s="2" t="s">
        <v>47</v>
      </c>
      <c r="G3961" s="2" t="s">
        <v>796</v>
      </c>
      <c r="H3961" s="2" t="s">
        <v>366</v>
      </c>
      <c r="I3961" s="2">
        <v>61</v>
      </c>
      <c r="J3961" s="2">
        <v>0.83010752688172051</v>
      </c>
      <c r="K3961" s="2">
        <v>0.80753138075313813</v>
      </c>
      <c r="L3961" s="2">
        <v>0.85398230088495575</v>
      </c>
      <c r="M3961" s="2" t="s">
        <v>65</v>
      </c>
      <c r="N3961" s="2" t="s">
        <v>8478</v>
      </c>
      <c r="O3961" s="2" t="s">
        <v>8479</v>
      </c>
      <c r="P3961" s="2">
        <v>8.5</v>
      </c>
    </row>
    <row r="3962" spans="1:16" ht="15.75" customHeight="1" x14ac:dyDescent="0.25">
      <c r="A3962" s="2" t="s">
        <v>190</v>
      </c>
      <c r="B3962" s="2" t="s">
        <v>88</v>
      </c>
      <c r="C3962" s="2" t="s">
        <v>90</v>
      </c>
      <c r="D3962" s="2" t="s">
        <v>55</v>
      </c>
      <c r="E3962" s="2" t="s">
        <v>57</v>
      </c>
      <c r="F3962" s="2" t="s">
        <v>32</v>
      </c>
      <c r="G3962" s="2" t="s">
        <v>59</v>
      </c>
      <c r="H3962" s="2" t="s">
        <v>61</v>
      </c>
      <c r="I3962" s="2">
        <v>42</v>
      </c>
      <c r="J3962" s="2">
        <v>0.75</v>
      </c>
      <c r="M3962" s="2" t="s">
        <v>65</v>
      </c>
      <c r="N3962" s="2" t="s">
        <v>8480</v>
      </c>
      <c r="O3962" s="2" t="s">
        <v>8481</v>
      </c>
      <c r="P3962" s="2">
        <v>0.7</v>
      </c>
    </row>
    <row r="3963" spans="1:16" ht="15.75" customHeight="1" x14ac:dyDescent="0.25">
      <c r="A3963" s="2" t="s">
        <v>190</v>
      </c>
      <c r="B3963" s="2" t="s">
        <v>88</v>
      </c>
      <c r="C3963" s="2" t="s">
        <v>90</v>
      </c>
      <c r="D3963" s="2" t="s">
        <v>55</v>
      </c>
      <c r="E3963" s="2" t="s">
        <v>57</v>
      </c>
      <c r="F3963" s="2" t="s">
        <v>32</v>
      </c>
      <c r="G3963" s="2" t="s">
        <v>71</v>
      </c>
      <c r="H3963" s="2" t="s">
        <v>61</v>
      </c>
      <c r="I3963" s="2">
        <v>43</v>
      </c>
      <c r="J3963" s="2">
        <v>0.73548387096774204</v>
      </c>
      <c r="M3963" s="2" t="s">
        <v>65</v>
      </c>
      <c r="N3963" s="2" t="s">
        <v>8482</v>
      </c>
      <c r="O3963" s="2" t="s">
        <v>8483</v>
      </c>
      <c r="P3963" s="2">
        <v>0.6</v>
      </c>
    </row>
    <row r="3964" spans="1:16" ht="15.75" customHeight="1" x14ac:dyDescent="0.25">
      <c r="A3964" s="2" t="s">
        <v>190</v>
      </c>
      <c r="B3964" s="2" t="s">
        <v>88</v>
      </c>
      <c r="C3964" s="2" t="s">
        <v>90</v>
      </c>
      <c r="D3964" s="2" t="s">
        <v>55</v>
      </c>
      <c r="E3964" s="2" t="s">
        <v>57</v>
      </c>
      <c r="F3964" s="2" t="s">
        <v>32</v>
      </c>
      <c r="G3964" s="2" t="s">
        <v>79</v>
      </c>
      <c r="H3964" s="2" t="s">
        <v>61</v>
      </c>
      <c r="I3964" s="2">
        <v>44</v>
      </c>
      <c r="J3964" s="2">
        <v>0.69270833333333326</v>
      </c>
      <c r="M3964" s="2" t="s">
        <v>65</v>
      </c>
      <c r="N3964" s="2" t="s">
        <v>8484</v>
      </c>
      <c r="O3964" s="2" t="s">
        <v>8485</v>
      </c>
      <c r="P3964" s="2">
        <v>0.6</v>
      </c>
    </row>
    <row r="3965" spans="1:16" ht="15.75" customHeight="1" x14ac:dyDescent="0.25">
      <c r="A3965" s="2" t="s">
        <v>190</v>
      </c>
      <c r="B3965" s="2" t="s">
        <v>88</v>
      </c>
      <c r="C3965" s="2" t="s">
        <v>90</v>
      </c>
      <c r="D3965" s="2" t="s">
        <v>55</v>
      </c>
      <c r="E3965" s="2" t="s">
        <v>57</v>
      </c>
      <c r="F3965" s="2" t="s">
        <v>32</v>
      </c>
      <c r="G3965" s="2" t="s">
        <v>86</v>
      </c>
      <c r="H3965" s="2" t="s">
        <v>61</v>
      </c>
      <c r="I3965" s="2">
        <v>45</v>
      </c>
      <c r="J3965" s="2">
        <v>0.74089935760171299</v>
      </c>
      <c r="M3965" s="2" t="s">
        <v>65</v>
      </c>
      <c r="N3965" s="2" t="s">
        <v>8486</v>
      </c>
      <c r="O3965" s="2" t="s">
        <v>8487</v>
      </c>
      <c r="P3965" s="2">
        <v>0.6</v>
      </c>
    </row>
    <row r="3966" spans="1:16" ht="15.75" customHeight="1" x14ac:dyDescent="0.25">
      <c r="A3966" s="2" t="s">
        <v>190</v>
      </c>
      <c r="B3966" s="2" t="s">
        <v>88</v>
      </c>
      <c r="C3966" s="2" t="s">
        <v>90</v>
      </c>
      <c r="D3966" s="2" t="s">
        <v>55</v>
      </c>
      <c r="E3966" s="2" t="s">
        <v>57</v>
      </c>
      <c r="F3966" s="2" t="s">
        <v>32</v>
      </c>
      <c r="G3966" s="2" t="s">
        <v>93</v>
      </c>
      <c r="H3966" s="2" t="s">
        <v>61</v>
      </c>
      <c r="I3966" s="2">
        <v>46</v>
      </c>
      <c r="J3966" s="2">
        <v>0.71520342612419707</v>
      </c>
      <c r="M3966" s="2" t="s">
        <v>65</v>
      </c>
      <c r="N3966" s="2" t="s">
        <v>8488</v>
      </c>
      <c r="O3966" s="2" t="s">
        <v>8489</v>
      </c>
      <c r="P3966" s="2">
        <v>0.6</v>
      </c>
    </row>
    <row r="3967" spans="1:16" ht="15.75" customHeight="1" x14ac:dyDescent="0.25">
      <c r="A3967" s="2" t="s">
        <v>190</v>
      </c>
      <c r="B3967" s="2" t="s">
        <v>88</v>
      </c>
      <c r="C3967" s="2" t="s">
        <v>90</v>
      </c>
      <c r="D3967" s="2" t="s">
        <v>55</v>
      </c>
      <c r="E3967" s="2" t="s">
        <v>57</v>
      </c>
      <c r="F3967" s="2" t="s">
        <v>32</v>
      </c>
      <c r="G3967" s="2" t="s">
        <v>100</v>
      </c>
      <c r="H3967" s="2" t="s">
        <v>61</v>
      </c>
      <c r="I3967" s="2">
        <v>47</v>
      </c>
      <c r="J3967" s="2">
        <v>0.75545851528384278</v>
      </c>
      <c r="M3967" s="2" t="s">
        <v>65</v>
      </c>
      <c r="N3967" s="2" t="s">
        <v>8490</v>
      </c>
      <c r="O3967" s="2" t="s">
        <v>8491</v>
      </c>
      <c r="P3967" s="2">
        <v>0.6</v>
      </c>
    </row>
    <row r="3968" spans="1:16" ht="15.75" customHeight="1" x14ac:dyDescent="0.25">
      <c r="A3968" s="2" t="s">
        <v>190</v>
      </c>
      <c r="B3968" s="2" t="s">
        <v>88</v>
      </c>
      <c r="C3968" s="2" t="s">
        <v>90</v>
      </c>
      <c r="D3968" s="2" t="s">
        <v>55</v>
      </c>
      <c r="E3968" s="2" t="s">
        <v>57</v>
      </c>
      <c r="F3968" s="2" t="s">
        <v>32</v>
      </c>
      <c r="G3968" s="2" t="s">
        <v>108</v>
      </c>
      <c r="H3968" s="2" t="s">
        <v>61</v>
      </c>
      <c r="I3968" s="2">
        <v>48</v>
      </c>
      <c r="J3968" s="2">
        <v>0.73076923076923073</v>
      </c>
      <c r="M3968" s="2" t="s">
        <v>65</v>
      </c>
      <c r="N3968" s="2" t="s">
        <v>8492</v>
      </c>
      <c r="O3968" s="2" t="s">
        <v>8493</v>
      </c>
      <c r="P3968" s="2">
        <v>0.7</v>
      </c>
    </row>
    <row r="3969" spans="1:16" ht="15.75" customHeight="1" x14ac:dyDescent="0.25">
      <c r="A3969" s="2" t="s">
        <v>190</v>
      </c>
      <c r="B3969" s="2" t="s">
        <v>88</v>
      </c>
      <c r="C3969" s="2" t="s">
        <v>90</v>
      </c>
      <c r="D3969" s="2" t="s">
        <v>55</v>
      </c>
      <c r="E3969" s="2" t="s">
        <v>57</v>
      </c>
      <c r="F3969" s="2" t="s">
        <v>32</v>
      </c>
      <c r="G3969" s="2" t="s">
        <v>113</v>
      </c>
      <c r="H3969" s="2" t="s">
        <v>61</v>
      </c>
      <c r="I3969" s="2">
        <v>49</v>
      </c>
      <c r="J3969" s="2">
        <v>0.74152542372881347</v>
      </c>
      <c r="M3969" s="2" t="s">
        <v>65</v>
      </c>
      <c r="N3969" s="2" t="s">
        <v>8494</v>
      </c>
      <c r="O3969" s="2" t="s">
        <v>8495</v>
      </c>
      <c r="P3969" s="2">
        <v>0.6</v>
      </c>
    </row>
    <row r="3970" spans="1:16" ht="15.75" customHeight="1" x14ac:dyDescent="0.25">
      <c r="A3970" s="2" t="s">
        <v>190</v>
      </c>
      <c r="B3970" s="2" t="s">
        <v>88</v>
      </c>
      <c r="C3970" s="2" t="s">
        <v>90</v>
      </c>
      <c r="D3970" s="2" t="s">
        <v>55</v>
      </c>
      <c r="E3970" s="2" t="s">
        <v>57</v>
      </c>
      <c r="F3970" s="2" t="s">
        <v>32</v>
      </c>
      <c r="G3970" s="2" t="s">
        <v>118</v>
      </c>
      <c r="H3970" s="2" t="s">
        <v>61</v>
      </c>
      <c r="I3970" s="2">
        <v>50</v>
      </c>
      <c r="J3970" s="2">
        <v>0.7292110874200427</v>
      </c>
      <c r="M3970" s="2" t="s">
        <v>65</v>
      </c>
      <c r="N3970" s="2" t="s">
        <v>8496</v>
      </c>
      <c r="O3970" s="2" t="s">
        <v>8497</v>
      </c>
      <c r="P3970" s="2">
        <v>0.7</v>
      </c>
    </row>
    <row r="3971" spans="1:16" ht="15.75" customHeight="1" x14ac:dyDescent="0.25">
      <c r="A3971" s="2" t="s">
        <v>190</v>
      </c>
      <c r="B3971" s="2" t="s">
        <v>88</v>
      </c>
      <c r="C3971" s="2" t="s">
        <v>90</v>
      </c>
      <c r="D3971" s="2" t="s">
        <v>55</v>
      </c>
      <c r="E3971" s="2" t="s">
        <v>57</v>
      </c>
      <c r="F3971" s="2" t="s">
        <v>32</v>
      </c>
      <c r="G3971" s="2" t="s">
        <v>123</v>
      </c>
      <c r="H3971" s="2" t="s">
        <v>61</v>
      </c>
      <c r="I3971" s="2">
        <v>51</v>
      </c>
      <c r="J3971" s="2">
        <v>0.7531914893617021</v>
      </c>
      <c r="M3971" s="2" t="s">
        <v>65</v>
      </c>
      <c r="N3971" s="2" t="s">
        <v>8498</v>
      </c>
      <c r="O3971" s="2" t="s">
        <v>8499</v>
      </c>
      <c r="P3971" s="2">
        <v>0.6</v>
      </c>
    </row>
    <row r="3972" spans="1:16" ht="15.75" customHeight="1" x14ac:dyDescent="0.25">
      <c r="A3972" s="2" t="s">
        <v>190</v>
      </c>
      <c r="B3972" s="2" t="s">
        <v>88</v>
      </c>
      <c r="C3972" s="2" t="s">
        <v>90</v>
      </c>
      <c r="D3972" s="2" t="s">
        <v>55</v>
      </c>
      <c r="E3972" s="2" t="s">
        <v>57</v>
      </c>
      <c r="F3972" s="2" t="s">
        <v>32</v>
      </c>
      <c r="G3972" s="2" t="s">
        <v>128</v>
      </c>
      <c r="H3972" s="2" t="s">
        <v>61</v>
      </c>
      <c r="I3972" s="2">
        <v>52</v>
      </c>
      <c r="J3972" s="2">
        <v>0.75593952483801297</v>
      </c>
      <c r="M3972" s="2" t="s">
        <v>65</v>
      </c>
      <c r="N3972" s="2" t="s">
        <v>8500</v>
      </c>
      <c r="O3972" s="2" t="s">
        <v>8501</v>
      </c>
      <c r="P3972" s="2">
        <v>0.7</v>
      </c>
    </row>
    <row r="3973" spans="1:16" ht="15.75" customHeight="1" x14ac:dyDescent="0.25">
      <c r="A3973" s="2" t="s">
        <v>190</v>
      </c>
      <c r="B3973" s="2" t="s">
        <v>88</v>
      </c>
      <c r="C3973" s="2" t="s">
        <v>90</v>
      </c>
      <c r="D3973" s="2" t="s">
        <v>55</v>
      </c>
      <c r="E3973" s="2" t="s">
        <v>57</v>
      </c>
      <c r="F3973" s="2" t="s">
        <v>32</v>
      </c>
      <c r="G3973" s="2" t="s">
        <v>133</v>
      </c>
      <c r="H3973" s="2" t="s">
        <v>61</v>
      </c>
      <c r="I3973" s="2">
        <v>53</v>
      </c>
      <c r="J3973" s="2">
        <v>0.72186836518046726</v>
      </c>
      <c r="M3973" s="2" t="s">
        <v>65</v>
      </c>
      <c r="N3973" s="2" t="s">
        <v>8502</v>
      </c>
      <c r="O3973" s="2" t="s">
        <v>8503</v>
      </c>
      <c r="P3973" s="2">
        <v>0.7</v>
      </c>
    </row>
    <row r="3974" spans="1:16" ht="15.75" customHeight="1" x14ac:dyDescent="0.25">
      <c r="A3974" s="2" t="s">
        <v>190</v>
      </c>
      <c r="B3974" s="2" t="s">
        <v>88</v>
      </c>
      <c r="C3974" s="2" t="s">
        <v>90</v>
      </c>
      <c r="D3974" s="2" t="s">
        <v>55</v>
      </c>
      <c r="E3974" s="2" t="s">
        <v>57</v>
      </c>
      <c r="F3974" s="2" t="s">
        <v>32</v>
      </c>
      <c r="G3974" s="2" t="s">
        <v>138</v>
      </c>
      <c r="H3974" s="2" t="s">
        <v>61</v>
      </c>
      <c r="I3974" s="2">
        <v>54</v>
      </c>
      <c r="J3974" s="2">
        <v>0.73233404710920769</v>
      </c>
      <c r="M3974" s="2" t="s">
        <v>65</v>
      </c>
      <c r="N3974" s="2" t="s">
        <v>8504</v>
      </c>
      <c r="O3974" s="2" t="s">
        <v>8505</v>
      </c>
      <c r="P3974" s="2">
        <v>0.6</v>
      </c>
    </row>
    <row r="3975" spans="1:16" ht="15.75" customHeight="1" x14ac:dyDescent="0.25">
      <c r="A3975" s="2" t="s">
        <v>190</v>
      </c>
      <c r="B3975" s="2" t="s">
        <v>88</v>
      </c>
      <c r="C3975" s="2" t="s">
        <v>90</v>
      </c>
      <c r="D3975" s="2" t="s">
        <v>55</v>
      </c>
      <c r="E3975" s="2" t="s">
        <v>57</v>
      </c>
      <c r="F3975" s="2" t="s">
        <v>32</v>
      </c>
      <c r="G3975" s="2" t="s">
        <v>143</v>
      </c>
      <c r="H3975" s="2" t="s">
        <v>61</v>
      </c>
      <c r="I3975" s="2">
        <v>55</v>
      </c>
      <c r="J3975" s="2">
        <v>0.72233820459290177</v>
      </c>
      <c r="M3975" s="2" t="s">
        <v>65</v>
      </c>
      <c r="N3975" s="2" t="s">
        <v>8506</v>
      </c>
      <c r="O3975" s="2" t="s">
        <v>8507</v>
      </c>
      <c r="P3975" s="2">
        <v>0.8</v>
      </c>
    </row>
    <row r="3976" spans="1:16" ht="15.75" customHeight="1" x14ac:dyDescent="0.25">
      <c r="A3976" s="2" t="s">
        <v>190</v>
      </c>
      <c r="B3976" s="2" t="s">
        <v>88</v>
      </c>
      <c r="C3976" s="2" t="s">
        <v>90</v>
      </c>
      <c r="D3976" s="2" t="s">
        <v>55</v>
      </c>
      <c r="E3976" s="2" t="s">
        <v>57</v>
      </c>
      <c r="F3976" s="2" t="s">
        <v>32</v>
      </c>
      <c r="G3976" s="2" t="s">
        <v>149</v>
      </c>
      <c r="H3976" s="2" t="s">
        <v>61</v>
      </c>
      <c r="I3976" s="2">
        <v>56</v>
      </c>
      <c r="J3976" s="2">
        <v>0.73002159827213831</v>
      </c>
      <c r="M3976" s="2" t="s">
        <v>65</v>
      </c>
      <c r="N3976" s="2" t="s">
        <v>8508</v>
      </c>
      <c r="O3976" s="2" t="s">
        <v>8509</v>
      </c>
      <c r="P3976" s="2">
        <v>0.7</v>
      </c>
    </row>
    <row r="3977" spans="1:16" ht="15.75" customHeight="1" x14ac:dyDescent="0.25">
      <c r="A3977" s="2" t="s">
        <v>190</v>
      </c>
      <c r="B3977" s="2" t="s">
        <v>88</v>
      </c>
      <c r="C3977" s="2" t="s">
        <v>90</v>
      </c>
      <c r="D3977" s="2" t="s">
        <v>55</v>
      </c>
      <c r="E3977" s="2" t="s">
        <v>57</v>
      </c>
      <c r="F3977" s="2" t="s">
        <v>32</v>
      </c>
      <c r="G3977" s="2" t="s">
        <v>154</v>
      </c>
      <c r="H3977" s="2" t="s">
        <v>61</v>
      </c>
      <c r="I3977" s="2">
        <v>57</v>
      </c>
      <c r="J3977" s="2">
        <v>0.74089935760171299</v>
      </c>
      <c r="M3977" s="2" t="s">
        <v>65</v>
      </c>
      <c r="N3977" s="2" t="s">
        <v>8510</v>
      </c>
      <c r="O3977" s="2" t="s">
        <v>8511</v>
      </c>
      <c r="P3977" s="2">
        <v>0.6</v>
      </c>
    </row>
    <row r="3978" spans="1:16" ht="15.75" customHeight="1" x14ac:dyDescent="0.25">
      <c r="A3978" s="2" t="s">
        <v>190</v>
      </c>
      <c r="B3978" s="2" t="s">
        <v>88</v>
      </c>
      <c r="C3978" s="2" t="s">
        <v>90</v>
      </c>
      <c r="D3978" s="2" t="s">
        <v>55</v>
      </c>
      <c r="E3978" s="2" t="s">
        <v>57</v>
      </c>
      <c r="F3978" s="2" t="s">
        <v>32</v>
      </c>
      <c r="G3978" s="2" t="s">
        <v>159</v>
      </c>
      <c r="H3978" s="2" t="s">
        <v>61</v>
      </c>
      <c r="I3978" s="2">
        <v>58</v>
      </c>
      <c r="J3978" s="2">
        <v>0.72805139186295509</v>
      </c>
      <c r="M3978" s="2" t="s">
        <v>65</v>
      </c>
      <c r="N3978" s="2" t="s">
        <v>8512</v>
      </c>
      <c r="O3978" s="2" t="s">
        <v>8513</v>
      </c>
      <c r="P3978" s="2">
        <v>0.6</v>
      </c>
    </row>
    <row r="3979" spans="1:16" ht="15.75" customHeight="1" x14ac:dyDescent="0.25">
      <c r="A3979" s="2" t="s">
        <v>190</v>
      </c>
      <c r="B3979" s="2" t="s">
        <v>88</v>
      </c>
      <c r="C3979" s="2" t="s">
        <v>90</v>
      </c>
      <c r="D3979" s="2" t="s">
        <v>55</v>
      </c>
      <c r="E3979" s="2" t="s">
        <v>57</v>
      </c>
      <c r="F3979" s="2" t="s">
        <v>32</v>
      </c>
      <c r="G3979" s="2" t="s">
        <v>164</v>
      </c>
      <c r="H3979" s="2" t="s">
        <v>61</v>
      </c>
      <c r="I3979" s="2">
        <v>59</v>
      </c>
      <c r="J3979" s="2">
        <v>0.68571428571428572</v>
      </c>
      <c r="M3979" s="2" t="s">
        <v>65</v>
      </c>
      <c r="N3979" s="2" t="s">
        <v>8514</v>
      </c>
      <c r="O3979" s="2" t="s">
        <v>8515</v>
      </c>
      <c r="P3979" s="2">
        <v>0.6</v>
      </c>
    </row>
    <row r="3980" spans="1:16" ht="15.75" customHeight="1" x14ac:dyDescent="0.25">
      <c r="A3980" s="2" t="s">
        <v>190</v>
      </c>
      <c r="B3980" s="2" t="s">
        <v>88</v>
      </c>
      <c r="C3980" s="2" t="s">
        <v>90</v>
      </c>
      <c r="D3980" s="2" t="s">
        <v>55</v>
      </c>
      <c r="E3980" s="2" t="s">
        <v>57</v>
      </c>
      <c r="F3980" s="2" t="s">
        <v>32</v>
      </c>
      <c r="G3980" s="2" t="s">
        <v>169</v>
      </c>
      <c r="H3980" s="2" t="s">
        <v>61</v>
      </c>
      <c r="I3980" s="2">
        <v>60</v>
      </c>
      <c r="J3980" s="2">
        <v>0.72103004291845485</v>
      </c>
      <c r="M3980" s="2" t="s">
        <v>65</v>
      </c>
      <c r="N3980" s="2" t="s">
        <v>8516</v>
      </c>
      <c r="O3980" s="2" t="s">
        <v>8517</v>
      </c>
      <c r="P3980" s="2">
        <v>0.6</v>
      </c>
    </row>
    <row r="3981" spans="1:16" ht="15.75" customHeight="1" x14ac:dyDescent="0.25">
      <c r="A3981" s="2" t="s">
        <v>190</v>
      </c>
      <c r="B3981" s="2" t="s">
        <v>88</v>
      </c>
      <c r="C3981" s="2" t="s">
        <v>90</v>
      </c>
      <c r="D3981" s="2" t="s">
        <v>55</v>
      </c>
      <c r="E3981" s="2" t="s">
        <v>57</v>
      </c>
      <c r="F3981" s="2" t="s">
        <v>32</v>
      </c>
      <c r="G3981" s="2" t="s">
        <v>174</v>
      </c>
      <c r="H3981" s="2" t="s">
        <v>61</v>
      </c>
      <c r="I3981" s="2">
        <v>61</v>
      </c>
      <c r="J3981" s="2">
        <v>0.72268907563025209</v>
      </c>
      <c r="M3981" s="2" t="s">
        <v>65</v>
      </c>
      <c r="N3981" s="2" t="s">
        <v>8518</v>
      </c>
      <c r="O3981" s="2" t="s">
        <v>8519</v>
      </c>
      <c r="P3981" s="2">
        <v>0.6</v>
      </c>
    </row>
    <row r="3982" spans="1:16" ht="15.75" customHeight="1" x14ac:dyDescent="0.25">
      <c r="A3982" s="2" t="s">
        <v>190</v>
      </c>
      <c r="B3982" s="2" t="s">
        <v>88</v>
      </c>
      <c r="C3982" s="2" t="s">
        <v>90</v>
      </c>
      <c r="D3982" s="2" t="s">
        <v>55</v>
      </c>
      <c r="E3982" s="2" t="s">
        <v>179</v>
      </c>
      <c r="F3982" s="2" t="s">
        <v>12</v>
      </c>
      <c r="G3982" s="2" t="s">
        <v>180</v>
      </c>
      <c r="H3982" s="2" t="s">
        <v>182</v>
      </c>
      <c r="I3982" s="2">
        <v>42</v>
      </c>
      <c r="J3982" s="2">
        <v>0.79096045197740117</v>
      </c>
      <c r="M3982" s="2" t="s">
        <v>65</v>
      </c>
      <c r="N3982" s="2" t="s">
        <v>8520</v>
      </c>
      <c r="O3982" s="2" t="s">
        <v>8521</v>
      </c>
      <c r="P3982" s="2">
        <v>0.6</v>
      </c>
    </row>
    <row r="3983" spans="1:16" ht="15.75" customHeight="1" x14ac:dyDescent="0.25">
      <c r="A3983" s="2" t="s">
        <v>190</v>
      </c>
      <c r="B3983" s="2" t="s">
        <v>88</v>
      </c>
      <c r="C3983" s="2" t="s">
        <v>90</v>
      </c>
      <c r="D3983" s="2" t="s">
        <v>55</v>
      </c>
      <c r="E3983" s="2" t="s">
        <v>179</v>
      </c>
      <c r="F3983" s="2" t="s">
        <v>12</v>
      </c>
      <c r="G3983" s="2" t="s">
        <v>186</v>
      </c>
      <c r="H3983" s="2" t="s">
        <v>182</v>
      </c>
      <c r="I3983" s="2">
        <v>43</v>
      </c>
      <c r="J3983" s="2">
        <v>0.76704545454545447</v>
      </c>
      <c r="M3983" s="2" t="s">
        <v>65</v>
      </c>
      <c r="N3983" s="2" t="s">
        <v>8522</v>
      </c>
      <c r="O3983" s="2" t="s">
        <v>8523</v>
      </c>
      <c r="P3983" s="2">
        <v>0.6</v>
      </c>
    </row>
    <row r="3984" spans="1:16" ht="15.75" customHeight="1" x14ac:dyDescent="0.25">
      <c r="A3984" s="2" t="s">
        <v>190</v>
      </c>
      <c r="B3984" s="2" t="s">
        <v>88</v>
      </c>
      <c r="C3984" s="2" t="s">
        <v>90</v>
      </c>
      <c r="D3984" s="2" t="s">
        <v>55</v>
      </c>
      <c r="E3984" s="2" t="s">
        <v>179</v>
      </c>
      <c r="F3984" s="2" t="s">
        <v>12</v>
      </c>
      <c r="G3984" s="2" t="s">
        <v>192</v>
      </c>
      <c r="H3984" s="2" t="s">
        <v>182</v>
      </c>
      <c r="I3984" s="2">
        <v>44</v>
      </c>
      <c r="J3984" s="2">
        <v>0.78510028653295139</v>
      </c>
      <c r="M3984" s="2" t="s">
        <v>65</v>
      </c>
      <c r="N3984" s="2" t="s">
        <v>8524</v>
      </c>
      <c r="O3984" s="2" t="s">
        <v>8525</v>
      </c>
      <c r="P3984" s="2">
        <v>0.6</v>
      </c>
    </row>
    <row r="3985" spans="1:16" ht="15.75" customHeight="1" x14ac:dyDescent="0.25">
      <c r="A3985" s="2" t="s">
        <v>190</v>
      </c>
      <c r="B3985" s="2" t="s">
        <v>88</v>
      </c>
      <c r="C3985" s="2" t="s">
        <v>90</v>
      </c>
      <c r="D3985" s="2" t="s">
        <v>55</v>
      </c>
      <c r="E3985" s="2" t="s">
        <v>179</v>
      </c>
      <c r="F3985" s="2" t="s">
        <v>12</v>
      </c>
      <c r="G3985" s="2" t="s">
        <v>197</v>
      </c>
      <c r="H3985" s="2" t="s">
        <v>182</v>
      </c>
      <c r="I3985" s="2">
        <v>45</v>
      </c>
      <c r="J3985" s="2">
        <v>0.8057971014492753</v>
      </c>
      <c r="M3985" s="2" t="s">
        <v>65</v>
      </c>
      <c r="N3985" s="2" t="s">
        <v>8526</v>
      </c>
      <c r="O3985" s="2" t="s">
        <v>8527</v>
      </c>
      <c r="P3985" s="2">
        <v>0.6</v>
      </c>
    </row>
    <row r="3986" spans="1:16" ht="15.75" customHeight="1" x14ac:dyDescent="0.25">
      <c r="A3986" s="2" t="s">
        <v>190</v>
      </c>
      <c r="B3986" s="2" t="s">
        <v>88</v>
      </c>
      <c r="C3986" s="2" t="s">
        <v>90</v>
      </c>
      <c r="D3986" s="2" t="s">
        <v>55</v>
      </c>
      <c r="E3986" s="2" t="s">
        <v>179</v>
      </c>
      <c r="F3986" s="2" t="s">
        <v>12</v>
      </c>
      <c r="G3986" s="2" t="s">
        <v>202</v>
      </c>
      <c r="H3986" s="2" t="s">
        <v>182</v>
      </c>
      <c r="I3986" s="2">
        <v>46</v>
      </c>
      <c r="J3986" s="2">
        <v>0.78431372549019607</v>
      </c>
      <c r="M3986" s="2" t="s">
        <v>65</v>
      </c>
      <c r="N3986" s="2" t="s">
        <v>8528</v>
      </c>
      <c r="O3986" s="2" t="s">
        <v>8529</v>
      </c>
      <c r="P3986" s="2">
        <v>0.6</v>
      </c>
    </row>
    <row r="3987" spans="1:16" ht="15.75" customHeight="1" x14ac:dyDescent="0.25">
      <c r="A3987" s="2" t="s">
        <v>190</v>
      </c>
      <c r="B3987" s="2" t="s">
        <v>88</v>
      </c>
      <c r="C3987" s="2" t="s">
        <v>90</v>
      </c>
      <c r="D3987" s="2" t="s">
        <v>55</v>
      </c>
      <c r="E3987" s="2" t="s">
        <v>179</v>
      </c>
      <c r="F3987" s="2" t="s">
        <v>12</v>
      </c>
      <c r="G3987" s="2" t="s">
        <v>207</v>
      </c>
      <c r="H3987" s="2" t="s">
        <v>182</v>
      </c>
      <c r="I3987" s="2">
        <v>47</v>
      </c>
      <c r="J3987" s="2">
        <v>0.78386167146974062</v>
      </c>
      <c r="M3987" s="2" t="s">
        <v>65</v>
      </c>
      <c r="N3987" s="2" t="s">
        <v>8530</v>
      </c>
      <c r="O3987" s="2" t="s">
        <v>8531</v>
      </c>
      <c r="P3987" s="2">
        <v>0.7</v>
      </c>
    </row>
    <row r="3988" spans="1:16" ht="15.75" customHeight="1" x14ac:dyDescent="0.25">
      <c r="A3988" s="2" t="s">
        <v>190</v>
      </c>
      <c r="B3988" s="2" t="s">
        <v>88</v>
      </c>
      <c r="C3988" s="2" t="s">
        <v>90</v>
      </c>
      <c r="D3988" s="2" t="s">
        <v>55</v>
      </c>
      <c r="E3988" s="2" t="s">
        <v>179</v>
      </c>
      <c r="F3988" s="2" t="s">
        <v>12</v>
      </c>
      <c r="G3988" s="2" t="s">
        <v>212</v>
      </c>
      <c r="H3988" s="2" t="s">
        <v>182</v>
      </c>
      <c r="I3988" s="2">
        <v>48</v>
      </c>
      <c r="J3988" s="2">
        <v>0.78753541076487243</v>
      </c>
      <c r="M3988" s="2" t="s">
        <v>65</v>
      </c>
      <c r="N3988" s="2" t="s">
        <v>8532</v>
      </c>
      <c r="O3988" s="2" t="s">
        <v>8533</v>
      </c>
      <c r="P3988" s="2">
        <v>0.6</v>
      </c>
    </row>
    <row r="3989" spans="1:16" ht="15.75" customHeight="1" x14ac:dyDescent="0.25">
      <c r="A3989" s="2" t="s">
        <v>190</v>
      </c>
      <c r="B3989" s="2" t="s">
        <v>88</v>
      </c>
      <c r="C3989" s="2" t="s">
        <v>90</v>
      </c>
      <c r="D3989" s="2" t="s">
        <v>55</v>
      </c>
      <c r="E3989" s="2" t="s">
        <v>179</v>
      </c>
      <c r="F3989" s="2" t="s">
        <v>12</v>
      </c>
      <c r="G3989" s="2" t="s">
        <v>217</v>
      </c>
      <c r="H3989" s="2" t="s">
        <v>182</v>
      </c>
      <c r="I3989" s="2">
        <v>49</v>
      </c>
      <c r="J3989" s="2">
        <v>0.78857142857142848</v>
      </c>
      <c r="M3989" s="2" t="s">
        <v>65</v>
      </c>
      <c r="N3989" s="2" t="s">
        <v>8534</v>
      </c>
      <c r="O3989" s="2" t="s">
        <v>8535</v>
      </c>
      <c r="P3989" s="2">
        <v>0.6</v>
      </c>
    </row>
    <row r="3990" spans="1:16" ht="15.75" customHeight="1" x14ac:dyDescent="0.25">
      <c r="A3990" s="2" t="s">
        <v>190</v>
      </c>
      <c r="B3990" s="2" t="s">
        <v>88</v>
      </c>
      <c r="C3990" s="2" t="s">
        <v>90</v>
      </c>
      <c r="D3990" s="2" t="s">
        <v>55</v>
      </c>
      <c r="E3990" s="2" t="s">
        <v>179</v>
      </c>
      <c r="F3990" s="2" t="s">
        <v>12</v>
      </c>
      <c r="G3990" s="2" t="s">
        <v>222</v>
      </c>
      <c r="H3990" s="2" t="s">
        <v>182</v>
      </c>
      <c r="I3990" s="2">
        <v>50</v>
      </c>
      <c r="J3990" s="2">
        <v>0.75977653631284903</v>
      </c>
      <c r="M3990" s="2" t="s">
        <v>65</v>
      </c>
      <c r="N3990" s="2" t="s">
        <v>8536</v>
      </c>
      <c r="O3990" s="2" t="s">
        <v>8537</v>
      </c>
      <c r="P3990" s="2">
        <v>0.6</v>
      </c>
    </row>
    <row r="3991" spans="1:16" ht="15.75" customHeight="1" x14ac:dyDescent="0.25">
      <c r="A3991" s="2" t="s">
        <v>190</v>
      </c>
      <c r="B3991" s="2" t="s">
        <v>88</v>
      </c>
      <c r="C3991" s="2" t="s">
        <v>90</v>
      </c>
      <c r="D3991" s="2" t="s">
        <v>55</v>
      </c>
      <c r="E3991" s="2" t="s">
        <v>179</v>
      </c>
      <c r="F3991" s="2" t="s">
        <v>12</v>
      </c>
      <c r="G3991" s="2" t="s">
        <v>227</v>
      </c>
      <c r="H3991" s="2" t="s">
        <v>182</v>
      </c>
      <c r="I3991" s="2">
        <v>51</v>
      </c>
      <c r="J3991" s="2">
        <v>0.78186968838526905</v>
      </c>
      <c r="M3991" s="2" t="s">
        <v>65</v>
      </c>
      <c r="N3991" s="2" t="s">
        <v>8538</v>
      </c>
      <c r="O3991" s="2" t="s">
        <v>8539</v>
      </c>
      <c r="P3991" s="2">
        <v>0.6</v>
      </c>
    </row>
    <row r="3992" spans="1:16" ht="15.75" customHeight="1" x14ac:dyDescent="0.25">
      <c r="A3992" s="2" t="s">
        <v>190</v>
      </c>
      <c r="B3992" s="2" t="s">
        <v>88</v>
      </c>
      <c r="C3992" s="2" t="s">
        <v>90</v>
      </c>
      <c r="D3992" s="2" t="s">
        <v>55</v>
      </c>
      <c r="E3992" s="2" t="s">
        <v>179</v>
      </c>
      <c r="F3992" s="2" t="s">
        <v>12</v>
      </c>
      <c r="G3992" s="2" t="s">
        <v>232</v>
      </c>
      <c r="H3992" s="2" t="s">
        <v>182</v>
      </c>
      <c r="I3992" s="2">
        <v>52</v>
      </c>
      <c r="J3992" s="2">
        <v>0.79083094555873923</v>
      </c>
      <c r="M3992" s="2" t="s">
        <v>65</v>
      </c>
      <c r="N3992" s="2" t="s">
        <v>8540</v>
      </c>
      <c r="O3992" s="2" t="s">
        <v>8541</v>
      </c>
      <c r="P3992" s="2">
        <v>0.6</v>
      </c>
    </row>
    <row r="3993" spans="1:16" ht="15.75" customHeight="1" x14ac:dyDescent="0.25">
      <c r="A3993" s="2" t="s">
        <v>190</v>
      </c>
      <c r="B3993" s="2" t="s">
        <v>88</v>
      </c>
      <c r="C3993" s="2" t="s">
        <v>90</v>
      </c>
      <c r="D3993" s="2" t="s">
        <v>55</v>
      </c>
      <c r="E3993" s="2" t="s">
        <v>179</v>
      </c>
      <c r="F3993" s="2" t="s">
        <v>12</v>
      </c>
      <c r="G3993" s="2" t="s">
        <v>237</v>
      </c>
      <c r="H3993" s="2" t="s">
        <v>182</v>
      </c>
      <c r="I3993" s="2">
        <v>53</v>
      </c>
      <c r="J3993" s="2">
        <v>0.77966101694915257</v>
      </c>
      <c r="M3993" s="2" t="s">
        <v>65</v>
      </c>
      <c r="N3993" s="2" t="s">
        <v>8542</v>
      </c>
      <c r="O3993" s="2" t="s">
        <v>8543</v>
      </c>
      <c r="P3993" s="2">
        <v>0.6</v>
      </c>
    </row>
    <row r="3994" spans="1:16" ht="15.75" customHeight="1" x14ac:dyDescent="0.25">
      <c r="A3994" s="2" t="s">
        <v>190</v>
      </c>
      <c r="B3994" s="2" t="s">
        <v>88</v>
      </c>
      <c r="C3994" s="2" t="s">
        <v>90</v>
      </c>
      <c r="D3994" s="2" t="s">
        <v>55</v>
      </c>
      <c r="E3994" s="2" t="s">
        <v>179</v>
      </c>
      <c r="F3994" s="2" t="s">
        <v>12</v>
      </c>
      <c r="G3994" s="2" t="s">
        <v>242</v>
      </c>
      <c r="H3994" s="2" t="s">
        <v>182</v>
      </c>
      <c r="I3994" s="2">
        <v>54</v>
      </c>
      <c r="J3994" s="2">
        <v>0.7608069164265131</v>
      </c>
      <c r="M3994" s="2" t="s">
        <v>65</v>
      </c>
      <c r="N3994" s="2" t="s">
        <v>8544</v>
      </c>
      <c r="O3994" s="2" t="s">
        <v>8545</v>
      </c>
      <c r="P3994" s="2">
        <v>0.6</v>
      </c>
    </row>
    <row r="3995" spans="1:16" ht="15.75" customHeight="1" x14ac:dyDescent="0.25">
      <c r="A3995" s="2" t="s">
        <v>190</v>
      </c>
      <c r="B3995" s="2" t="s">
        <v>88</v>
      </c>
      <c r="C3995" s="2" t="s">
        <v>90</v>
      </c>
      <c r="D3995" s="2" t="s">
        <v>55</v>
      </c>
      <c r="E3995" s="2" t="s">
        <v>179</v>
      </c>
      <c r="F3995" s="2" t="s">
        <v>12</v>
      </c>
      <c r="G3995" s="2" t="s">
        <v>247</v>
      </c>
      <c r="H3995" s="2" t="s">
        <v>182</v>
      </c>
      <c r="I3995" s="2">
        <v>55</v>
      </c>
      <c r="J3995" s="2">
        <v>0.77966101694915257</v>
      </c>
      <c r="M3995" s="2" t="s">
        <v>65</v>
      </c>
      <c r="N3995" s="2" t="s">
        <v>8546</v>
      </c>
      <c r="O3995" s="2" t="s">
        <v>8547</v>
      </c>
      <c r="P3995" s="2">
        <v>0.6</v>
      </c>
    </row>
    <row r="3996" spans="1:16" ht="15.75" customHeight="1" x14ac:dyDescent="0.25">
      <c r="A3996" s="2" t="s">
        <v>190</v>
      </c>
      <c r="B3996" s="2" t="s">
        <v>88</v>
      </c>
      <c r="C3996" s="2" t="s">
        <v>90</v>
      </c>
      <c r="D3996" s="2" t="s">
        <v>55</v>
      </c>
      <c r="E3996" s="2" t="s">
        <v>179</v>
      </c>
      <c r="F3996" s="2" t="s">
        <v>12</v>
      </c>
      <c r="G3996" s="2" t="s">
        <v>252</v>
      </c>
      <c r="H3996" s="2" t="s">
        <v>182</v>
      </c>
      <c r="I3996" s="2">
        <v>56</v>
      </c>
      <c r="J3996" s="2">
        <v>0.78753541076487243</v>
      </c>
      <c r="M3996" s="2" t="s">
        <v>65</v>
      </c>
      <c r="N3996" s="2" t="s">
        <v>8548</v>
      </c>
      <c r="O3996" s="2" t="s">
        <v>8549</v>
      </c>
      <c r="P3996" s="2">
        <v>0.7</v>
      </c>
    </row>
    <row r="3997" spans="1:16" ht="15.75" customHeight="1" x14ac:dyDescent="0.25">
      <c r="A3997" s="2" t="s">
        <v>190</v>
      </c>
      <c r="B3997" s="2" t="s">
        <v>88</v>
      </c>
      <c r="C3997" s="2" t="s">
        <v>90</v>
      </c>
      <c r="D3997" s="2" t="s">
        <v>55</v>
      </c>
      <c r="E3997" s="2" t="s">
        <v>179</v>
      </c>
      <c r="F3997" s="2" t="s">
        <v>12</v>
      </c>
      <c r="G3997" s="2" t="s">
        <v>257</v>
      </c>
      <c r="H3997" s="2" t="s">
        <v>182</v>
      </c>
      <c r="I3997" s="2">
        <v>57</v>
      </c>
      <c r="J3997" s="2">
        <v>0.76836158192090398</v>
      </c>
      <c r="M3997" s="2" t="s">
        <v>65</v>
      </c>
      <c r="N3997" s="2" t="s">
        <v>8550</v>
      </c>
      <c r="O3997" s="2" t="s">
        <v>8551</v>
      </c>
      <c r="P3997" s="2">
        <v>0.6</v>
      </c>
    </row>
    <row r="3998" spans="1:16" ht="15.75" customHeight="1" x14ac:dyDescent="0.25">
      <c r="A3998" s="2" t="s">
        <v>190</v>
      </c>
      <c r="B3998" s="2" t="s">
        <v>88</v>
      </c>
      <c r="C3998" s="2" t="s">
        <v>90</v>
      </c>
      <c r="D3998" s="2" t="s">
        <v>55</v>
      </c>
      <c r="E3998" s="2" t="s">
        <v>179</v>
      </c>
      <c r="F3998" s="2" t="s">
        <v>12</v>
      </c>
      <c r="G3998" s="2" t="s">
        <v>262</v>
      </c>
      <c r="H3998" s="2" t="s">
        <v>182</v>
      </c>
      <c r="I3998" s="2">
        <v>58</v>
      </c>
      <c r="J3998" s="2">
        <v>0.76836158192090398</v>
      </c>
      <c r="M3998" s="2" t="s">
        <v>65</v>
      </c>
      <c r="N3998" s="2" t="s">
        <v>8552</v>
      </c>
      <c r="O3998" s="2" t="s">
        <v>8553</v>
      </c>
      <c r="P3998" s="2">
        <v>0.6</v>
      </c>
    </row>
    <row r="3999" spans="1:16" ht="15.75" customHeight="1" x14ac:dyDescent="0.25">
      <c r="A3999" s="2" t="s">
        <v>190</v>
      </c>
      <c r="B3999" s="2" t="s">
        <v>88</v>
      </c>
      <c r="C3999" s="2" t="s">
        <v>90</v>
      </c>
      <c r="D3999" s="2" t="s">
        <v>55</v>
      </c>
      <c r="E3999" s="2" t="s">
        <v>179</v>
      </c>
      <c r="F3999" s="2" t="s">
        <v>12</v>
      </c>
      <c r="G3999" s="2" t="s">
        <v>267</v>
      </c>
      <c r="H3999" s="2" t="s">
        <v>182</v>
      </c>
      <c r="I3999" s="2">
        <v>59</v>
      </c>
      <c r="J3999" s="2">
        <v>0.79096045197740117</v>
      </c>
      <c r="M3999" s="2" t="s">
        <v>65</v>
      </c>
      <c r="N3999" s="2" t="s">
        <v>8554</v>
      </c>
      <c r="O3999" s="2" t="s">
        <v>8555</v>
      </c>
      <c r="P3999" s="2">
        <v>0.6</v>
      </c>
    </row>
    <row r="4000" spans="1:16" ht="15.75" customHeight="1" x14ac:dyDescent="0.25">
      <c r="A4000" s="2" t="s">
        <v>190</v>
      </c>
      <c r="B4000" s="2" t="s">
        <v>88</v>
      </c>
      <c r="C4000" s="2" t="s">
        <v>90</v>
      </c>
      <c r="D4000" s="2" t="s">
        <v>55</v>
      </c>
      <c r="E4000" s="2" t="s">
        <v>179</v>
      </c>
      <c r="F4000" s="2" t="s">
        <v>12</v>
      </c>
      <c r="G4000" s="2" t="s">
        <v>272</v>
      </c>
      <c r="H4000" s="2" t="s">
        <v>182</v>
      </c>
      <c r="I4000" s="2">
        <v>60</v>
      </c>
      <c r="J4000" s="2">
        <v>0.78431372549019607</v>
      </c>
      <c r="M4000" s="2" t="s">
        <v>65</v>
      </c>
      <c r="N4000" s="2" t="s">
        <v>8556</v>
      </c>
      <c r="O4000" s="2" t="s">
        <v>8557</v>
      </c>
      <c r="P4000" s="2">
        <v>0.7</v>
      </c>
    </row>
    <row r="4001" spans="1:16" ht="15.75" customHeight="1" x14ac:dyDescent="0.25">
      <c r="A4001" s="2" t="s">
        <v>190</v>
      </c>
      <c r="B4001" s="2" t="s">
        <v>88</v>
      </c>
      <c r="C4001" s="2" t="s">
        <v>90</v>
      </c>
      <c r="D4001" s="2" t="s">
        <v>55</v>
      </c>
      <c r="E4001" s="2" t="s">
        <v>179</v>
      </c>
      <c r="F4001" s="2" t="s">
        <v>12</v>
      </c>
      <c r="G4001" s="2" t="s">
        <v>277</v>
      </c>
      <c r="H4001" s="2" t="s">
        <v>182</v>
      </c>
      <c r="I4001" s="2">
        <v>61</v>
      </c>
      <c r="J4001" s="2">
        <v>0.79083094555873923</v>
      </c>
      <c r="M4001" s="2" t="s">
        <v>65</v>
      </c>
      <c r="N4001" s="2" t="s">
        <v>8558</v>
      </c>
      <c r="O4001" s="2" t="s">
        <v>8559</v>
      </c>
      <c r="P4001" s="2">
        <v>0.7</v>
      </c>
    </row>
    <row r="4002" spans="1:16" ht="15.75" customHeight="1" x14ac:dyDescent="0.25">
      <c r="A4002" s="2" t="s">
        <v>190</v>
      </c>
      <c r="B4002" s="2" t="s">
        <v>88</v>
      </c>
      <c r="C4002" s="2" t="s">
        <v>90</v>
      </c>
      <c r="D4002" s="2" t="s">
        <v>55</v>
      </c>
      <c r="E4002" s="2" t="s">
        <v>282</v>
      </c>
      <c r="F4002" s="2" t="s">
        <v>26</v>
      </c>
      <c r="G4002" s="2" t="s">
        <v>283</v>
      </c>
      <c r="H4002" s="2" t="s">
        <v>285</v>
      </c>
      <c r="I4002" s="2">
        <v>42</v>
      </c>
      <c r="J4002" s="2">
        <v>0.78165938864628826</v>
      </c>
      <c r="M4002" s="2" t="s">
        <v>65</v>
      </c>
      <c r="N4002" s="2" t="s">
        <v>8560</v>
      </c>
      <c r="O4002" s="2" t="s">
        <v>8561</v>
      </c>
      <c r="P4002" s="2">
        <v>0.6</v>
      </c>
    </row>
    <row r="4003" spans="1:16" ht="15.75" customHeight="1" x14ac:dyDescent="0.25">
      <c r="A4003" s="2" t="s">
        <v>190</v>
      </c>
      <c r="B4003" s="2" t="s">
        <v>88</v>
      </c>
      <c r="C4003" s="2" t="s">
        <v>90</v>
      </c>
      <c r="D4003" s="2" t="s">
        <v>55</v>
      </c>
      <c r="E4003" s="2" t="s">
        <v>282</v>
      </c>
      <c r="F4003" s="2" t="s">
        <v>26</v>
      </c>
      <c r="G4003" s="2" t="s">
        <v>289</v>
      </c>
      <c r="H4003" s="2" t="s">
        <v>285</v>
      </c>
      <c r="I4003" s="2">
        <v>43</v>
      </c>
      <c r="J4003" s="2">
        <v>0.74725274725274726</v>
      </c>
      <c r="M4003" s="2" t="s">
        <v>65</v>
      </c>
      <c r="N4003" s="2" t="s">
        <v>8562</v>
      </c>
      <c r="O4003" s="2" t="s">
        <v>8563</v>
      </c>
      <c r="P4003" s="2">
        <v>0.6</v>
      </c>
    </row>
    <row r="4004" spans="1:16" ht="15.75" customHeight="1" x14ac:dyDescent="0.25">
      <c r="A4004" s="2" t="s">
        <v>190</v>
      </c>
      <c r="B4004" s="2" t="s">
        <v>88</v>
      </c>
      <c r="C4004" s="2" t="s">
        <v>90</v>
      </c>
      <c r="D4004" s="2" t="s">
        <v>55</v>
      </c>
      <c r="E4004" s="2" t="s">
        <v>282</v>
      </c>
      <c r="F4004" s="2" t="s">
        <v>26</v>
      </c>
      <c r="G4004" s="2" t="s">
        <v>294</v>
      </c>
      <c r="H4004" s="2" t="s">
        <v>285</v>
      </c>
      <c r="I4004" s="2">
        <v>44</v>
      </c>
      <c r="J4004" s="2">
        <v>0.74122807017543868</v>
      </c>
      <c r="M4004" s="2" t="s">
        <v>65</v>
      </c>
      <c r="N4004" s="2" t="s">
        <v>8564</v>
      </c>
      <c r="O4004" s="2" t="s">
        <v>8565</v>
      </c>
      <c r="P4004" s="2">
        <v>0.6</v>
      </c>
    </row>
    <row r="4005" spans="1:16" ht="15.75" customHeight="1" x14ac:dyDescent="0.25">
      <c r="A4005" s="2" t="s">
        <v>190</v>
      </c>
      <c r="B4005" s="2" t="s">
        <v>88</v>
      </c>
      <c r="C4005" s="2" t="s">
        <v>90</v>
      </c>
      <c r="D4005" s="2" t="s">
        <v>55</v>
      </c>
      <c r="E4005" s="2" t="s">
        <v>282</v>
      </c>
      <c r="F4005" s="2" t="s">
        <v>26</v>
      </c>
      <c r="G4005" s="2" t="s">
        <v>299</v>
      </c>
      <c r="H4005" s="2" t="s">
        <v>285</v>
      </c>
      <c r="I4005" s="2">
        <v>45</v>
      </c>
      <c r="J4005" s="2">
        <v>0.76754385964912275</v>
      </c>
      <c r="M4005" s="2" t="s">
        <v>65</v>
      </c>
      <c r="N4005" s="2" t="s">
        <v>8566</v>
      </c>
      <c r="O4005" s="2" t="s">
        <v>8567</v>
      </c>
      <c r="P4005" s="2">
        <v>0.6</v>
      </c>
    </row>
    <row r="4006" spans="1:16" ht="15.75" customHeight="1" x14ac:dyDescent="0.25">
      <c r="A4006" s="2" t="s">
        <v>190</v>
      </c>
      <c r="B4006" s="2" t="s">
        <v>88</v>
      </c>
      <c r="C4006" s="2" t="s">
        <v>90</v>
      </c>
      <c r="D4006" s="2" t="s">
        <v>55</v>
      </c>
      <c r="E4006" s="2" t="s">
        <v>282</v>
      </c>
      <c r="F4006" s="2" t="s">
        <v>26</v>
      </c>
      <c r="G4006" s="2" t="s">
        <v>304</v>
      </c>
      <c r="H4006" s="2" t="s">
        <v>285</v>
      </c>
      <c r="I4006" s="2">
        <v>46</v>
      </c>
      <c r="J4006" s="2">
        <v>0.74235807860262015</v>
      </c>
      <c r="M4006" s="2" t="s">
        <v>65</v>
      </c>
      <c r="N4006" s="2" t="s">
        <v>8568</v>
      </c>
      <c r="O4006" s="2" t="s">
        <v>8569</v>
      </c>
      <c r="P4006" s="2">
        <v>0.6</v>
      </c>
    </row>
    <row r="4007" spans="1:16" ht="15.75" customHeight="1" x14ac:dyDescent="0.25">
      <c r="A4007" s="2" t="s">
        <v>190</v>
      </c>
      <c r="B4007" s="2" t="s">
        <v>88</v>
      </c>
      <c r="C4007" s="2" t="s">
        <v>90</v>
      </c>
      <c r="D4007" s="2" t="s">
        <v>55</v>
      </c>
      <c r="E4007" s="2" t="s">
        <v>282</v>
      </c>
      <c r="F4007" s="2" t="s">
        <v>26</v>
      </c>
      <c r="G4007" s="2" t="s">
        <v>309</v>
      </c>
      <c r="H4007" s="2" t="s">
        <v>285</v>
      </c>
      <c r="I4007" s="2">
        <v>47</v>
      </c>
      <c r="J4007" s="2">
        <v>0.76148796498905902</v>
      </c>
      <c r="M4007" s="2" t="s">
        <v>65</v>
      </c>
      <c r="N4007" s="2" t="s">
        <v>8570</v>
      </c>
      <c r="O4007" s="2" t="s">
        <v>8571</v>
      </c>
      <c r="P4007" s="2">
        <v>0.6</v>
      </c>
    </row>
    <row r="4008" spans="1:16" ht="15.75" customHeight="1" x14ac:dyDescent="0.25">
      <c r="A4008" s="2" t="s">
        <v>190</v>
      </c>
      <c r="B4008" s="2" t="s">
        <v>88</v>
      </c>
      <c r="C4008" s="2" t="s">
        <v>90</v>
      </c>
      <c r="D4008" s="2" t="s">
        <v>55</v>
      </c>
      <c r="E4008" s="2" t="s">
        <v>282</v>
      </c>
      <c r="F4008" s="2" t="s">
        <v>26</v>
      </c>
      <c r="G4008" s="2" t="s">
        <v>314</v>
      </c>
      <c r="H4008" s="2" t="s">
        <v>285</v>
      </c>
      <c r="I4008" s="2">
        <v>48</v>
      </c>
      <c r="J4008" s="2">
        <v>0.75982532751091691</v>
      </c>
      <c r="M4008" s="2" t="s">
        <v>65</v>
      </c>
      <c r="N4008" s="2" t="s">
        <v>8572</v>
      </c>
      <c r="O4008" s="2" t="s">
        <v>8573</v>
      </c>
      <c r="P4008" s="2">
        <v>0.6</v>
      </c>
    </row>
    <row r="4009" spans="1:16" ht="15.75" customHeight="1" x14ac:dyDescent="0.25">
      <c r="A4009" s="2" t="s">
        <v>190</v>
      </c>
      <c r="B4009" s="2" t="s">
        <v>88</v>
      </c>
      <c r="C4009" s="2" t="s">
        <v>90</v>
      </c>
      <c r="D4009" s="2" t="s">
        <v>55</v>
      </c>
      <c r="E4009" s="2" t="s">
        <v>282</v>
      </c>
      <c r="F4009" s="2" t="s">
        <v>26</v>
      </c>
      <c r="G4009" s="2" t="s">
        <v>319</v>
      </c>
      <c r="H4009" s="2" t="s">
        <v>285</v>
      </c>
      <c r="I4009" s="2">
        <v>49</v>
      </c>
      <c r="J4009" s="2">
        <v>0.76252723311546833</v>
      </c>
      <c r="M4009" s="2" t="s">
        <v>65</v>
      </c>
      <c r="N4009" s="2" t="s">
        <v>8574</v>
      </c>
      <c r="O4009" s="2" t="s">
        <v>8575</v>
      </c>
      <c r="P4009" s="2">
        <v>0.6</v>
      </c>
    </row>
    <row r="4010" spans="1:16" ht="15.75" customHeight="1" x14ac:dyDescent="0.25">
      <c r="A4010" s="2" t="s">
        <v>190</v>
      </c>
      <c r="B4010" s="2" t="s">
        <v>88</v>
      </c>
      <c r="C4010" s="2" t="s">
        <v>90</v>
      </c>
      <c r="D4010" s="2" t="s">
        <v>55</v>
      </c>
      <c r="E4010" s="2" t="s">
        <v>282</v>
      </c>
      <c r="F4010" s="2" t="s">
        <v>26</v>
      </c>
      <c r="G4010" s="2" t="s">
        <v>324</v>
      </c>
      <c r="H4010" s="2" t="s">
        <v>285</v>
      </c>
      <c r="I4010" s="2">
        <v>50</v>
      </c>
      <c r="J4010" s="2">
        <v>0.7549668874172184</v>
      </c>
      <c r="M4010" s="2" t="s">
        <v>65</v>
      </c>
      <c r="N4010" s="2" t="s">
        <v>8576</v>
      </c>
      <c r="O4010" s="2" t="s">
        <v>8577</v>
      </c>
      <c r="P4010" s="2">
        <v>0.7</v>
      </c>
    </row>
    <row r="4011" spans="1:16" ht="15.75" customHeight="1" x14ac:dyDescent="0.25">
      <c r="A4011" s="2" t="s">
        <v>190</v>
      </c>
      <c r="B4011" s="2" t="s">
        <v>88</v>
      </c>
      <c r="C4011" s="2" t="s">
        <v>90</v>
      </c>
      <c r="D4011" s="2" t="s">
        <v>55</v>
      </c>
      <c r="E4011" s="2" t="s">
        <v>282</v>
      </c>
      <c r="F4011" s="2" t="s">
        <v>26</v>
      </c>
      <c r="G4011" s="2" t="s">
        <v>329</v>
      </c>
      <c r="H4011" s="2" t="s">
        <v>285</v>
      </c>
      <c r="I4011" s="2">
        <v>51</v>
      </c>
      <c r="J4011" s="2">
        <v>0.74730021598272134</v>
      </c>
      <c r="M4011" s="2" t="s">
        <v>65</v>
      </c>
      <c r="N4011" s="2" t="s">
        <v>8578</v>
      </c>
      <c r="O4011" s="2" t="s">
        <v>8579</v>
      </c>
      <c r="P4011" s="2">
        <v>0.6</v>
      </c>
    </row>
    <row r="4012" spans="1:16" ht="15.75" customHeight="1" x14ac:dyDescent="0.25">
      <c r="A4012" s="2" t="s">
        <v>190</v>
      </c>
      <c r="B4012" s="2" t="s">
        <v>88</v>
      </c>
      <c r="C4012" s="2" t="s">
        <v>90</v>
      </c>
      <c r="D4012" s="2" t="s">
        <v>55</v>
      </c>
      <c r="E4012" s="2" t="s">
        <v>282</v>
      </c>
      <c r="F4012" s="2" t="s">
        <v>26</v>
      </c>
      <c r="G4012" s="2" t="s">
        <v>334</v>
      </c>
      <c r="H4012" s="2" t="s">
        <v>285</v>
      </c>
      <c r="I4012" s="2">
        <v>52</v>
      </c>
      <c r="J4012" s="2">
        <v>0.77995642701525059</v>
      </c>
      <c r="M4012" s="2" t="s">
        <v>65</v>
      </c>
      <c r="N4012" s="2" t="s">
        <v>8580</v>
      </c>
      <c r="O4012" s="2" t="s">
        <v>8581</v>
      </c>
      <c r="P4012" s="2">
        <v>0.6</v>
      </c>
    </row>
    <row r="4013" spans="1:16" ht="15.75" customHeight="1" x14ac:dyDescent="0.25">
      <c r="A4013" s="2" t="s">
        <v>190</v>
      </c>
      <c r="B4013" s="2" t="s">
        <v>88</v>
      </c>
      <c r="C4013" s="2" t="s">
        <v>90</v>
      </c>
      <c r="D4013" s="2" t="s">
        <v>55</v>
      </c>
      <c r="E4013" s="2" t="s">
        <v>282</v>
      </c>
      <c r="F4013" s="2" t="s">
        <v>26</v>
      </c>
      <c r="G4013" s="2" t="s">
        <v>339</v>
      </c>
      <c r="H4013" s="2" t="s">
        <v>285</v>
      </c>
      <c r="I4013" s="2">
        <v>53</v>
      </c>
      <c r="J4013" s="2">
        <v>0.75388026607538794</v>
      </c>
      <c r="M4013" s="2" t="s">
        <v>65</v>
      </c>
      <c r="N4013" s="2" t="s">
        <v>8582</v>
      </c>
      <c r="O4013" s="2" t="s">
        <v>8583</v>
      </c>
      <c r="P4013" s="2">
        <v>0.6</v>
      </c>
    </row>
    <row r="4014" spans="1:16" ht="15.75" customHeight="1" x14ac:dyDescent="0.25">
      <c r="A4014" s="2" t="s">
        <v>190</v>
      </c>
      <c r="B4014" s="2" t="s">
        <v>88</v>
      </c>
      <c r="C4014" s="2" t="s">
        <v>90</v>
      </c>
      <c r="D4014" s="2" t="s">
        <v>55</v>
      </c>
      <c r="E4014" s="2" t="s">
        <v>282</v>
      </c>
      <c r="F4014" s="2" t="s">
        <v>26</v>
      </c>
      <c r="G4014" s="2" t="s">
        <v>344</v>
      </c>
      <c r="H4014" s="2" t="s">
        <v>285</v>
      </c>
      <c r="I4014" s="2">
        <v>54</v>
      </c>
      <c r="J4014" s="2">
        <v>0.76521739130434796</v>
      </c>
      <c r="M4014" s="2" t="s">
        <v>65</v>
      </c>
      <c r="N4014" s="2" t="s">
        <v>8584</v>
      </c>
      <c r="O4014" s="2" t="s">
        <v>8585</v>
      </c>
      <c r="P4014" s="2">
        <v>0.8</v>
      </c>
    </row>
    <row r="4015" spans="1:16" ht="15.75" customHeight="1" x14ac:dyDescent="0.25">
      <c r="A4015" s="2" t="s">
        <v>190</v>
      </c>
      <c r="B4015" s="2" t="s">
        <v>88</v>
      </c>
      <c r="C4015" s="2" t="s">
        <v>90</v>
      </c>
      <c r="D4015" s="2" t="s">
        <v>55</v>
      </c>
      <c r="E4015" s="2" t="s">
        <v>282</v>
      </c>
      <c r="F4015" s="2" t="s">
        <v>26</v>
      </c>
      <c r="G4015" s="2" t="s">
        <v>351</v>
      </c>
      <c r="H4015" s="2" t="s">
        <v>285</v>
      </c>
      <c r="I4015" s="2">
        <v>55</v>
      </c>
      <c r="J4015" s="2">
        <v>0.74122807017543868</v>
      </c>
      <c r="M4015" s="2" t="s">
        <v>65</v>
      </c>
      <c r="N4015" s="2" t="s">
        <v>8586</v>
      </c>
      <c r="O4015" s="2" t="s">
        <v>8587</v>
      </c>
      <c r="P4015" s="2">
        <v>0.6</v>
      </c>
    </row>
    <row r="4016" spans="1:16" ht="15.75" customHeight="1" x14ac:dyDescent="0.25">
      <c r="A4016" s="2" t="s">
        <v>190</v>
      </c>
      <c r="B4016" s="2" t="s">
        <v>88</v>
      </c>
      <c r="C4016" s="2" t="s">
        <v>90</v>
      </c>
      <c r="D4016" s="2" t="s">
        <v>55</v>
      </c>
      <c r="E4016" s="2" t="s">
        <v>282</v>
      </c>
      <c r="F4016" s="2" t="s">
        <v>26</v>
      </c>
      <c r="G4016" s="2" t="s">
        <v>367</v>
      </c>
      <c r="H4016" s="2" t="s">
        <v>285</v>
      </c>
      <c r="I4016" s="2">
        <v>56</v>
      </c>
      <c r="J4016" s="2">
        <v>0.74835886214442016</v>
      </c>
      <c r="M4016" s="2" t="s">
        <v>65</v>
      </c>
      <c r="N4016" s="2" t="s">
        <v>8588</v>
      </c>
      <c r="O4016" s="2" t="s">
        <v>8589</v>
      </c>
      <c r="P4016" s="2">
        <v>0.6</v>
      </c>
    </row>
    <row r="4017" spans="1:16" ht="15.75" customHeight="1" x14ac:dyDescent="0.25">
      <c r="A4017" s="2" t="s">
        <v>190</v>
      </c>
      <c r="B4017" s="2" t="s">
        <v>88</v>
      </c>
      <c r="C4017" s="2" t="s">
        <v>90</v>
      </c>
      <c r="D4017" s="2" t="s">
        <v>55</v>
      </c>
      <c r="E4017" s="2" t="s">
        <v>282</v>
      </c>
      <c r="F4017" s="2" t="s">
        <v>26</v>
      </c>
      <c r="G4017" s="2" t="s">
        <v>380</v>
      </c>
      <c r="H4017" s="2" t="s">
        <v>285</v>
      </c>
      <c r="I4017" s="2">
        <v>57</v>
      </c>
      <c r="J4017" s="2">
        <v>0.76818181818181819</v>
      </c>
      <c r="M4017" s="2" t="s">
        <v>65</v>
      </c>
      <c r="N4017" s="2" t="s">
        <v>8590</v>
      </c>
      <c r="O4017" s="2" t="s">
        <v>8591</v>
      </c>
      <c r="P4017" s="2">
        <v>0.6</v>
      </c>
    </row>
    <row r="4018" spans="1:16" ht="15.75" customHeight="1" x14ac:dyDescent="0.25">
      <c r="A4018" s="2" t="s">
        <v>190</v>
      </c>
      <c r="B4018" s="2" t="s">
        <v>88</v>
      </c>
      <c r="C4018" s="2" t="s">
        <v>90</v>
      </c>
      <c r="D4018" s="2" t="s">
        <v>55</v>
      </c>
      <c r="E4018" s="2" t="s">
        <v>282</v>
      </c>
      <c r="F4018" s="2" t="s">
        <v>26</v>
      </c>
      <c r="G4018" s="2" t="s">
        <v>390</v>
      </c>
      <c r="H4018" s="2" t="s">
        <v>285</v>
      </c>
      <c r="I4018" s="2">
        <v>58</v>
      </c>
      <c r="J4018" s="2">
        <v>0.66493506493506493</v>
      </c>
      <c r="M4018" s="2" t="s">
        <v>65</v>
      </c>
      <c r="N4018" s="2" t="s">
        <v>8592</v>
      </c>
      <c r="O4018" s="2" t="s">
        <v>8593</v>
      </c>
      <c r="P4018" s="2">
        <v>0.6</v>
      </c>
    </row>
    <row r="4019" spans="1:16" ht="15.75" customHeight="1" x14ac:dyDescent="0.25">
      <c r="A4019" s="2" t="s">
        <v>190</v>
      </c>
      <c r="B4019" s="2" t="s">
        <v>88</v>
      </c>
      <c r="C4019" s="2" t="s">
        <v>90</v>
      </c>
      <c r="D4019" s="2" t="s">
        <v>55</v>
      </c>
      <c r="E4019" s="2" t="s">
        <v>282</v>
      </c>
      <c r="F4019" s="2" t="s">
        <v>26</v>
      </c>
      <c r="G4019" s="2" t="s">
        <v>397</v>
      </c>
      <c r="H4019" s="2" t="s">
        <v>285</v>
      </c>
      <c r="I4019" s="2">
        <v>59</v>
      </c>
      <c r="J4019" s="2">
        <v>0.77729257641921401</v>
      </c>
      <c r="M4019" s="2" t="s">
        <v>65</v>
      </c>
      <c r="N4019" s="2" t="s">
        <v>8594</v>
      </c>
      <c r="O4019" s="2" t="s">
        <v>8595</v>
      </c>
      <c r="P4019" s="2">
        <v>0.9</v>
      </c>
    </row>
    <row r="4020" spans="1:16" ht="15.75" customHeight="1" x14ac:dyDescent="0.25">
      <c r="A4020" s="2" t="s">
        <v>190</v>
      </c>
      <c r="B4020" s="2" t="s">
        <v>88</v>
      </c>
      <c r="C4020" s="2" t="s">
        <v>90</v>
      </c>
      <c r="D4020" s="2" t="s">
        <v>55</v>
      </c>
      <c r="E4020" s="2" t="s">
        <v>282</v>
      </c>
      <c r="F4020" s="2" t="s">
        <v>26</v>
      </c>
      <c r="G4020" s="2" t="s">
        <v>402</v>
      </c>
      <c r="H4020" s="2" t="s">
        <v>285</v>
      </c>
      <c r="I4020" s="2">
        <v>60</v>
      </c>
      <c r="J4020" s="2">
        <v>0.74782608695652175</v>
      </c>
      <c r="M4020" s="2" t="s">
        <v>65</v>
      </c>
      <c r="N4020" s="2" t="s">
        <v>8596</v>
      </c>
      <c r="O4020" s="2" t="s">
        <v>8597</v>
      </c>
      <c r="P4020" s="2">
        <v>0.7</v>
      </c>
    </row>
    <row r="4021" spans="1:16" ht="15.75" customHeight="1" x14ac:dyDescent="0.25">
      <c r="A4021" s="2" t="s">
        <v>190</v>
      </c>
      <c r="B4021" s="2" t="s">
        <v>88</v>
      </c>
      <c r="C4021" s="2" t="s">
        <v>90</v>
      </c>
      <c r="D4021" s="2" t="s">
        <v>55</v>
      </c>
      <c r="E4021" s="2" t="s">
        <v>282</v>
      </c>
      <c r="F4021" s="2" t="s">
        <v>26</v>
      </c>
      <c r="G4021" s="2" t="s">
        <v>407</v>
      </c>
      <c r="H4021" s="2" t="s">
        <v>285</v>
      </c>
      <c r="I4021" s="2">
        <v>61</v>
      </c>
      <c r="J4021" s="2">
        <v>0.74720357941834437</v>
      </c>
      <c r="M4021" s="2" t="s">
        <v>65</v>
      </c>
      <c r="N4021" s="2" t="s">
        <v>8598</v>
      </c>
      <c r="O4021" s="2" t="s">
        <v>8599</v>
      </c>
      <c r="P4021" s="2">
        <v>0.6</v>
      </c>
    </row>
    <row r="4022" spans="1:16" ht="15.75" customHeight="1" x14ac:dyDescent="0.25">
      <c r="A4022" s="2" t="s">
        <v>190</v>
      </c>
      <c r="B4022" s="2" t="s">
        <v>88</v>
      </c>
      <c r="C4022" s="2" t="s">
        <v>90</v>
      </c>
      <c r="D4022" s="2" t="s">
        <v>364</v>
      </c>
      <c r="E4022" s="2" t="s">
        <v>412</v>
      </c>
      <c r="F4022" s="2" t="s">
        <v>54</v>
      </c>
      <c r="G4022" s="2" t="s">
        <v>413</v>
      </c>
      <c r="H4022" s="2" t="s">
        <v>377</v>
      </c>
      <c r="I4022" s="2">
        <v>42</v>
      </c>
      <c r="J4022" s="2">
        <v>0.83966244725738393</v>
      </c>
      <c r="M4022" s="2" t="s">
        <v>65</v>
      </c>
      <c r="N4022" s="2" t="s">
        <v>8600</v>
      </c>
      <c r="O4022" s="2" t="s">
        <v>8601</v>
      </c>
      <c r="P4022" s="2">
        <v>0.7</v>
      </c>
    </row>
    <row r="4023" spans="1:16" ht="15.75" customHeight="1" x14ac:dyDescent="0.25">
      <c r="A4023" s="2" t="s">
        <v>190</v>
      </c>
      <c r="B4023" s="2" t="s">
        <v>88</v>
      </c>
      <c r="C4023" s="2" t="s">
        <v>90</v>
      </c>
      <c r="D4023" s="2" t="s">
        <v>364</v>
      </c>
      <c r="E4023" s="2" t="s">
        <v>412</v>
      </c>
      <c r="F4023" s="2" t="s">
        <v>54</v>
      </c>
      <c r="G4023" s="2" t="s">
        <v>418</v>
      </c>
      <c r="H4023" s="2" t="s">
        <v>377</v>
      </c>
      <c r="I4023" s="2">
        <v>43</v>
      </c>
      <c r="J4023" s="2">
        <v>0.8176100628930818</v>
      </c>
      <c r="M4023" s="2" t="s">
        <v>65</v>
      </c>
      <c r="N4023" s="2" t="s">
        <v>8602</v>
      </c>
      <c r="O4023" s="2" t="s">
        <v>8603</v>
      </c>
      <c r="P4023" s="2">
        <v>0.6</v>
      </c>
    </row>
    <row r="4024" spans="1:16" ht="15.75" customHeight="1" x14ac:dyDescent="0.25">
      <c r="A4024" s="2" t="s">
        <v>190</v>
      </c>
      <c r="B4024" s="2" t="s">
        <v>88</v>
      </c>
      <c r="C4024" s="2" t="s">
        <v>90</v>
      </c>
      <c r="D4024" s="2" t="s">
        <v>364</v>
      </c>
      <c r="E4024" s="2" t="s">
        <v>412</v>
      </c>
      <c r="F4024" s="2" t="s">
        <v>54</v>
      </c>
      <c r="G4024" s="2" t="s">
        <v>423</v>
      </c>
      <c r="H4024" s="2" t="s">
        <v>377</v>
      </c>
      <c r="I4024" s="2">
        <v>44</v>
      </c>
      <c r="J4024" s="2">
        <v>0.83298097251585623</v>
      </c>
      <c r="M4024" s="2" t="s">
        <v>65</v>
      </c>
      <c r="N4024" s="2" t="s">
        <v>8604</v>
      </c>
      <c r="O4024" s="2" t="s">
        <v>8605</v>
      </c>
      <c r="P4024" s="2">
        <v>0.6</v>
      </c>
    </row>
    <row r="4025" spans="1:16" ht="15.75" customHeight="1" x14ac:dyDescent="0.25">
      <c r="A4025" s="2" t="s">
        <v>190</v>
      </c>
      <c r="B4025" s="2" t="s">
        <v>88</v>
      </c>
      <c r="C4025" s="2" t="s">
        <v>90</v>
      </c>
      <c r="D4025" s="2" t="s">
        <v>364</v>
      </c>
      <c r="E4025" s="2" t="s">
        <v>412</v>
      </c>
      <c r="F4025" s="2" t="s">
        <v>54</v>
      </c>
      <c r="G4025" s="2" t="s">
        <v>428</v>
      </c>
      <c r="H4025" s="2" t="s">
        <v>377</v>
      </c>
      <c r="I4025" s="2">
        <v>45</v>
      </c>
      <c r="J4025" s="2">
        <v>0.82083333333333341</v>
      </c>
      <c r="M4025" s="2" t="s">
        <v>65</v>
      </c>
      <c r="N4025" s="2" t="s">
        <v>8606</v>
      </c>
      <c r="O4025" s="2" t="s">
        <v>8607</v>
      </c>
      <c r="P4025" s="2">
        <v>0.6</v>
      </c>
    </row>
    <row r="4026" spans="1:16" ht="15.75" customHeight="1" x14ac:dyDescent="0.25">
      <c r="A4026" s="2" t="s">
        <v>190</v>
      </c>
      <c r="B4026" s="2" t="s">
        <v>88</v>
      </c>
      <c r="C4026" s="2" t="s">
        <v>90</v>
      </c>
      <c r="D4026" s="2" t="s">
        <v>364</v>
      </c>
      <c r="E4026" s="2" t="s">
        <v>412</v>
      </c>
      <c r="F4026" s="2" t="s">
        <v>54</v>
      </c>
      <c r="G4026" s="2" t="s">
        <v>433</v>
      </c>
      <c r="H4026" s="2" t="s">
        <v>377</v>
      </c>
      <c r="I4026" s="2">
        <v>46</v>
      </c>
      <c r="J4026" s="2">
        <v>0.8149688149688149</v>
      </c>
      <c r="M4026" s="2" t="s">
        <v>65</v>
      </c>
      <c r="N4026" s="2" t="s">
        <v>8608</v>
      </c>
      <c r="O4026" s="2" t="s">
        <v>8609</v>
      </c>
      <c r="P4026" s="2">
        <v>0.8</v>
      </c>
    </row>
    <row r="4027" spans="1:16" ht="15.75" customHeight="1" x14ac:dyDescent="0.25">
      <c r="A4027" s="2" t="s">
        <v>190</v>
      </c>
      <c r="B4027" s="2" t="s">
        <v>88</v>
      </c>
      <c r="C4027" s="2" t="s">
        <v>90</v>
      </c>
      <c r="D4027" s="2" t="s">
        <v>364</v>
      </c>
      <c r="E4027" s="2" t="s">
        <v>412</v>
      </c>
      <c r="F4027" s="2" t="s">
        <v>54</v>
      </c>
      <c r="G4027" s="2" t="s">
        <v>438</v>
      </c>
      <c r="H4027" s="2" t="s">
        <v>377</v>
      </c>
      <c r="I4027" s="2">
        <v>47</v>
      </c>
      <c r="J4027" s="2">
        <v>0.83368421052631581</v>
      </c>
      <c r="M4027" s="2" t="s">
        <v>65</v>
      </c>
      <c r="N4027" s="2" t="s">
        <v>8610</v>
      </c>
      <c r="O4027" s="2" t="s">
        <v>8611</v>
      </c>
      <c r="P4027" s="2">
        <v>0.6</v>
      </c>
    </row>
    <row r="4028" spans="1:16" ht="15.75" customHeight="1" x14ac:dyDescent="0.25">
      <c r="A4028" s="2" t="s">
        <v>190</v>
      </c>
      <c r="B4028" s="2" t="s">
        <v>88</v>
      </c>
      <c r="C4028" s="2" t="s">
        <v>90</v>
      </c>
      <c r="D4028" s="2" t="s">
        <v>364</v>
      </c>
      <c r="E4028" s="2" t="s">
        <v>412</v>
      </c>
      <c r="F4028" s="2" t="s">
        <v>54</v>
      </c>
      <c r="G4028" s="2" t="s">
        <v>443</v>
      </c>
      <c r="H4028" s="2" t="s">
        <v>377</v>
      </c>
      <c r="I4028" s="2">
        <v>48</v>
      </c>
      <c r="J4028" s="2">
        <v>0.80672268907563038</v>
      </c>
      <c r="M4028" s="2" t="s">
        <v>65</v>
      </c>
      <c r="N4028" s="2" t="s">
        <v>8612</v>
      </c>
      <c r="O4028" s="2" t="s">
        <v>8613</v>
      </c>
      <c r="P4028" s="2">
        <v>0.6</v>
      </c>
    </row>
    <row r="4029" spans="1:16" ht="15.75" customHeight="1" x14ac:dyDescent="0.25">
      <c r="A4029" s="2" t="s">
        <v>190</v>
      </c>
      <c r="B4029" s="2" t="s">
        <v>88</v>
      </c>
      <c r="C4029" s="2" t="s">
        <v>90</v>
      </c>
      <c r="D4029" s="2" t="s">
        <v>364</v>
      </c>
      <c r="E4029" s="2" t="s">
        <v>412</v>
      </c>
      <c r="F4029" s="2" t="s">
        <v>54</v>
      </c>
      <c r="G4029" s="2" t="s">
        <v>448</v>
      </c>
      <c r="H4029" s="2" t="s">
        <v>377</v>
      </c>
      <c r="I4029" s="2">
        <v>49</v>
      </c>
      <c r="J4029" s="2">
        <v>0.82526315789473681</v>
      </c>
      <c r="M4029" s="2" t="s">
        <v>65</v>
      </c>
      <c r="N4029" s="2" t="s">
        <v>8614</v>
      </c>
      <c r="O4029" s="2" t="s">
        <v>8615</v>
      </c>
      <c r="P4029" s="2">
        <v>0.6</v>
      </c>
    </row>
    <row r="4030" spans="1:16" ht="15.75" customHeight="1" x14ac:dyDescent="0.25">
      <c r="A4030" s="2" t="s">
        <v>190</v>
      </c>
      <c r="B4030" s="2" t="s">
        <v>88</v>
      </c>
      <c r="C4030" s="2" t="s">
        <v>90</v>
      </c>
      <c r="D4030" s="2" t="s">
        <v>364</v>
      </c>
      <c r="E4030" s="2" t="s">
        <v>412</v>
      </c>
      <c r="F4030" s="2" t="s">
        <v>54</v>
      </c>
      <c r="G4030" s="2" t="s">
        <v>453</v>
      </c>
      <c r="H4030" s="2" t="s">
        <v>377</v>
      </c>
      <c r="I4030" s="2">
        <v>50</v>
      </c>
      <c r="J4030" s="2">
        <v>0.8270042194092827</v>
      </c>
      <c r="M4030" s="2" t="s">
        <v>65</v>
      </c>
      <c r="N4030" s="2" t="s">
        <v>8616</v>
      </c>
      <c r="O4030" s="2" t="s">
        <v>8617</v>
      </c>
      <c r="P4030" s="2">
        <v>0.6</v>
      </c>
    </row>
    <row r="4031" spans="1:16" ht="15.75" customHeight="1" x14ac:dyDescent="0.25">
      <c r="A4031" s="2" t="s">
        <v>190</v>
      </c>
      <c r="B4031" s="2" t="s">
        <v>88</v>
      </c>
      <c r="C4031" s="2" t="s">
        <v>90</v>
      </c>
      <c r="D4031" s="2" t="s">
        <v>364</v>
      </c>
      <c r="E4031" s="2" t="s">
        <v>412</v>
      </c>
      <c r="F4031" s="2" t="s">
        <v>54</v>
      </c>
      <c r="G4031" s="2" t="s">
        <v>458</v>
      </c>
      <c r="H4031" s="2" t="s">
        <v>377</v>
      </c>
      <c r="I4031" s="2">
        <v>51</v>
      </c>
      <c r="J4031" s="2">
        <v>0.81684210526315792</v>
      </c>
      <c r="M4031" s="2" t="s">
        <v>65</v>
      </c>
      <c r="N4031" s="2" t="s">
        <v>8618</v>
      </c>
      <c r="O4031" s="2" t="s">
        <v>8619</v>
      </c>
      <c r="P4031" s="2">
        <v>0.6</v>
      </c>
    </row>
    <row r="4032" spans="1:16" ht="15.75" customHeight="1" x14ac:dyDescent="0.25">
      <c r="A4032" s="2" t="s">
        <v>190</v>
      </c>
      <c r="B4032" s="2" t="s">
        <v>88</v>
      </c>
      <c r="C4032" s="2" t="s">
        <v>90</v>
      </c>
      <c r="D4032" s="2" t="s">
        <v>364</v>
      </c>
      <c r="E4032" s="2" t="s">
        <v>412</v>
      </c>
      <c r="F4032" s="2" t="s">
        <v>54</v>
      </c>
      <c r="G4032" s="2" t="s">
        <v>463</v>
      </c>
      <c r="H4032" s="2" t="s">
        <v>377</v>
      </c>
      <c r="I4032" s="2">
        <v>52</v>
      </c>
      <c r="J4032" s="2">
        <v>0.83193277310924374</v>
      </c>
      <c r="M4032" s="2" t="s">
        <v>65</v>
      </c>
      <c r="N4032" s="2" t="s">
        <v>8620</v>
      </c>
      <c r="O4032" s="2" t="s">
        <v>8621</v>
      </c>
      <c r="P4032" s="2">
        <v>0.6</v>
      </c>
    </row>
    <row r="4033" spans="1:16" ht="15.75" customHeight="1" x14ac:dyDescent="0.25">
      <c r="A4033" s="2" t="s">
        <v>190</v>
      </c>
      <c r="B4033" s="2" t="s">
        <v>88</v>
      </c>
      <c r="C4033" s="2" t="s">
        <v>90</v>
      </c>
      <c r="D4033" s="2" t="s">
        <v>364</v>
      </c>
      <c r="E4033" s="2" t="s">
        <v>412</v>
      </c>
      <c r="F4033" s="2" t="s">
        <v>54</v>
      </c>
      <c r="G4033" s="2" t="s">
        <v>468</v>
      </c>
      <c r="H4033" s="2" t="s">
        <v>377</v>
      </c>
      <c r="I4033" s="2">
        <v>53</v>
      </c>
      <c r="J4033" s="2">
        <v>0.82105263157894726</v>
      </c>
      <c r="M4033" s="2" t="s">
        <v>65</v>
      </c>
      <c r="N4033" s="2" t="s">
        <v>8622</v>
      </c>
      <c r="O4033" s="2" t="s">
        <v>8623</v>
      </c>
      <c r="P4033" s="2">
        <v>0.6</v>
      </c>
    </row>
    <row r="4034" spans="1:16" ht="15.75" customHeight="1" x14ac:dyDescent="0.25">
      <c r="A4034" s="2" t="s">
        <v>190</v>
      </c>
      <c r="B4034" s="2" t="s">
        <v>88</v>
      </c>
      <c r="C4034" s="2" t="s">
        <v>90</v>
      </c>
      <c r="D4034" s="2" t="s">
        <v>364</v>
      </c>
      <c r="E4034" s="2" t="s">
        <v>412</v>
      </c>
      <c r="F4034" s="2" t="s">
        <v>54</v>
      </c>
      <c r="G4034" s="2" t="s">
        <v>473</v>
      </c>
      <c r="H4034" s="2" t="s">
        <v>377</v>
      </c>
      <c r="I4034" s="2">
        <v>54</v>
      </c>
      <c r="J4034" s="2">
        <v>0.82947368421052636</v>
      </c>
      <c r="M4034" s="2" t="s">
        <v>65</v>
      </c>
      <c r="N4034" s="2" t="s">
        <v>8624</v>
      </c>
      <c r="O4034" s="2" t="s">
        <v>8625</v>
      </c>
      <c r="P4034" s="2">
        <v>0.6</v>
      </c>
    </row>
    <row r="4035" spans="1:16" ht="15.75" customHeight="1" x14ac:dyDescent="0.25">
      <c r="A4035" s="2" t="s">
        <v>190</v>
      </c>
      <c r="B4035" s="2" t="s">
        <v>88</v>
      </c>
      <c r="C4035" s="2" t="s">
        <v>90</v>
      </c>
      <c r="D4035" s="2" t="s">
        <v>364</v>
      </c>
      <c r="E4035" s="2" t="s">
        <v>412</v>
      </c>
      <c r="F4035" s="2" t="s">
        <v>54</v>
      </c>
      <c r="G4035" s="2" t="s">
        <v>478</v>
      </c>
      <c r="H4035" s="2" t="s">
        <v>377</v>
      </c>
      <c r="I4035" s="2">
        <v>55</v>
      </c>
      <c r="J4035" s="2">
        <v>0.81684210526315792</v>
      </c>
      <c r="M4035" s="2" t="s">
        <v>65</v>
      </c>
      <c r="N4035" s="2" t="s">
        <v>8626</v>
      </c>
      <c r="O4035" s="2" t="s">
        <v>8627</v>
      </c>
      <c r="P4035" s="2">
        <v>0.6</v>
      </c>
    </row>
    <row r="4036" spans="1:16" ht="15.75" customHeight="1" x14ac:dyDescent="0.25">
      <c r="A4036" s="2" t="s">
        <v>190</v>
      </c>
      <c r="B4036" s="2" t="s">
        <v>88</v>
      </c>
      <c r="C4036" s="2" t="s">
        <v>90</v>
      </c>
      <c r="D4036" s="2" t="s">
        <v>364</v>
      </c>
      <c r="E4036" s="2" t="s">
        <v>412</v>
      </c>
      <c r="F4036" s="2" t="s">
        <v>54</v>
      </c>
      <c r="G4036" s="2" t="s">
        <v>483</v>
      </c>
      <c r="H4036" s="2" t="s">
        <v>377</v>
      </c>
      <c r="I4036" s="2">
        <v>56</v>
      </c>
      <c r="J4036" s="2">
        <v>0.82599580712788256</v>
      </c>
      <c r="M4036" s="2" t="s">
        <v>65</v>
      </c>
      <c r="N4036" s="2" t="s">
        <v>8628</v>
      </c>
      <c r="O4036" s="2" t="s">
        <v>8629</v>
      </c>
      <c r="P4036" s="2">
        <v>0.6</v>
      </c>
    </row>
    <row r="4037" spans="1:16" ht="15.75" customHeight="1" x14ac:dyDescent="0.25">
      <c r="A4037" s="2" t="s">
        <v>190</v>
      </c>
      <c r="B4037" s="2" t="s">
        <v>88</v>
      </c>
      <c r="C4037" s="2" t="s">
        <v>90</v>
      </c>
      <c r="D4037" s="2" t="s">
        <v>364</v>
      </c>
      <c r="E4037" s="2" t="s">
        <v>412</v>
      </c>
      <c r="F4037" s="2" t="s">
        <v>54</v>
      </c>
      <c r="G4037" s="2" t="s">
        <v>488</v>
      </c>
      <c r="H4037" s="2" t="s">
        <v>377</v>
      </c>
      <c r="I4037" s="2">
        <v>57</v>
      </c>
      <c r="J4037" s="2">
        <v>0.82203389830508478</v>
      </c>
      <c r="M4037" s="2" t="s">
        <v>65</v>
      </c>
      <c r="N4037" s="2" t="s">
        <v>8630</v>
      </c>
      <c r="O4037" s="2" t="s">
        <v>8631</v>
      </c>
      <c r="P4037" s="2">
        <v>0.6</v>
      </c>
    </row>
    <row r="4038" spans="1:16" ht="15.75" customHeight="1" x14ac:dyDescent="0.25">
      <c r="A4038" s="2" t="s">
        <v>190</v>
      </c>
      <c r="B4038" s="2" t="s">
        <v>88</v>
      </c>
      <c r="C4038" s="2" t="s">
        <v>90</v>
      </c>
      <c r="D4038" s="2" t="s">
        <v>364</v>
      </c>
      <c r="E4038" s="2" t="s">
        <v>412</v>
      </c>
      <c r="F4038" s="2" t="s">
        <v>54</v>
      </c>
      <c r="G4038" s="2" t="s">
        <v>493</v>
      </c>
      <c r="H4038" s="2" t="s">
        <v>377</v>
      </c>
      <c r="I4038" s="2">
        <v>58</v>
      </c>
      <c r="J4038" s="2">
        <v>0.82377919320594484</v>
      </c>
      <c r="M4038" s="2" t="s">
        <v>65</v>
      </c>
      <c r="N4038" s="2" t="s">
        <v>8632</v>
      </c>
      <c r="O4038" s="2" t="s">
        <v>8633</v>
      </c>
      <c r="P4038" s="2">
        <v>0.6</v>
      </c>
    </row>
    <row r="4039" spans="1:16" ht="15.75" customHeight="1" x14ac:dyDescent="0.25">
      <c r="A4039" s="2" t="s">
        <v>190</v>
      </c>
      <c r="B4039" s="2" t="s">
        <v>88</v>
      </c>
      <c r="C4039" s="2" t="s">
        <v>90</v>
      </c>
      <c r="D4039" s="2" t="s">
        <v>364</v>
      </c>
      <c r="E4039" s="2" t="s">
        <v>412</v>
      </c>
      <c r="F4039" s="2" t="s">
        <v>54</v>
      </c>
      <c r="G4039" s="2" t="s">
        <v>498</v>
      </c>
      <c r="H4039" s="2" t="s">
        <v>377</v>
      </c>
      <c r="I4039" s="2">
        <v>59</v>
      </c>
      <c r="J4039" s="2">
        <v>0.82947368421052636</v>
      </c>
      <c r="M4039" s="2" t="s">
        <v>65</v>
      </c>
      <c r="N4039" s="2" t="s">
        <v>8634</v>
      </c>
      <c r="O4039" s="2" t="s">
        <v>8635</v>
      </c>
      <c r="P4039" s="2">
        <v>0.6</v>
      </c>
    </row>
    <row r="4040" spans="1:16" ht="15.75" customHeight="1" x14ac:dyDescent="0.25">
      <c r="A4040" s="2" t="s">
        <v>190</v>
      </c>
      <c r="B4040" s="2" t="s">
        <v>88</v>
      </c>
      <c r="C4040" s="2" t="s">
        <v>90</v>
      </c>
      <c r="D4040" s="2" t="s">
        <v>364</v>
      </c>
      <c r="E4040" s="2" t="s">
        <v>412</v>
      </c>
      <c r="F4040" s="2" t="s">
        <v>54</v>
      </c>
      <c r="G4040" s="2" t="s">
        <v>503</v>
      </c>
      <c r="H4040" s="2" t="s">
        <v>377</v>
      </c>
      <c r="I4040" s="2">
        <v>60</v>
      </c>
      <c r="J4040" s="2">
        <v>0.80922431865828093</v>
      </c>
      <c r="M4040" s="2" t="s">
        <v>65</v>
      </c>
      <c r="N4040" s="2" t="s">
        <v>8636</v>
      </c>
      <c r="O4040" s="2" t="s">
        <v>8637</v>
      </c>
      <c r="P4040" s="2">
        <v>0.7</v>
      </c>
    </row>
    <row r="4041" spans="1:16" ht="15.75" customHeight="1" x14ac:dyDescent="0.25">
      <c r="A4041" s="2" t="s">
        <v>190</v>
      </c>
      <c r="B4041" s="2" t="s">
        <v>88</v>
      </c>
      <c r="C4041" s="2" t="s">
        <v>90</v>
      </c>
      <c r="D4041" s="2" t="s">
        <v>364</v>
      </c>
      <c r="E4041" s="2" t="s">
        <v>412</v>
      </c>
      <c r="F4041" s="2" t="s">
        <v>54</v>
      </c>
      <c r="G4041" s="2" t="s">
        <v>508</v>
      </c>
      <c r="H4041" s="2" t="s">
        <v>377</v>
      </c>
      <c r="I4041" s="2">
        <v>61</v>
      </c>
      <c r="J4041" s="2">
        <v>0.84631578947368424</v>
      </c>
      <c r="M4041" s="2" t="s">
        <v>65</v>
      </c>
      <c r="N4041" s="2" t="s">
        <v>8638</v>
      </c>
      <c r="O4041" s="2" t="s">
        <v>8639</v>
      </c>
      <c r="P4041" s="2">
        <v>0.6</v>
      </c>
    </row>
    <row r="4042" spans="1:16" ht="15.75" customHeight="1" x14ac:dyDescent="0.25">
      <c r="A4042" s="2" t="s">
        <v>190</v>
      </c>
      <c r="B4042" s="2" t="s">
        <v>88</v>
      </c>
      <c r="C4042" s="2" t="s">
        <v>90</v>
      </c>
      <c r="D4042" s="2" t="s">
        <v>364</v>
      </c>
      <c r="E4042" s="2" t="s">
        <v>513</v>
      </c>
      <c r="F4042" s="2" t="s">
        <v>40</v>
      </c>
      <c r="G4042" s="2" t="s">
        <v>514</v>
      </c>
      <c r="H4042" s="2" t="s">
        <v>372</v>
      </c>
      <c r="I4042" s="2">
        <v>42</v>
      </c>
      <c r="J4042" s="2">
        <v>0.83102493074792239</v>
      </c>
      <c r="M4042" s="2" t="s">
        <v>65</v>
      </c>
      <c r="N4042" s="2" t="s">
        <v>8640</v>
      </c>
      <c r="O4042" s="2" t="s">
        <v>8641</v>
      </c>
      <c r="P4042" s="2">
        <v>0.7</v>
      </c>
    </row>
    <row r="4043" spans="1:16" ht="15.75" customHeight="1" x14ac:dyDescent="0.25">
      <c r="A4043" s="2" t="s">
        <v>190</v>
      </c>
      <c r="B4043" s="2" t="s">
        <v>88</v>
      </c>
      <c r="C4043" s="2" t="s">
        <v>90</v>
      </c>
      <c r="D4043" s="2" t="s">
        <v>364</v>
      </c>
      <c r="E4043" s="2" t="s">
        <v>513</v>
      </c>
      <c r="F4043" s="2" t="s">
        <v>40</v>
      </c>
      <c r="G4043" s="2" t="s">
        <v>519</v>
      </c>
      <c r="H4043" s="2" t="s">
        <v>372</v>
      </c>
      <c r="I4043" s="2">
        <v>43</v>
      </c>
      <c r="J4043" s="2">
        <v>0.84444444444444433</v>
      </c>
      <c r="M4043" s="2" t="s">
        <v>65</v>
      </c>
      <c r="N4043" s="2" t="s">
        <v>8642</v>
      </c>
      <c r="O4043" s="2" t="s">
        <v>8643</v>
      </c>
      <c r="P4043" s="2">
        <v>0.6</v>
      </c>
    </row>
    <row r="4044" spans="1:16" ht="15.75" customHeight="1" x14ac:dyDescent="0.25">
      <c r="A4044" s="2" t="s">
        <v>190</v>
      </c>
      <c r="B4044" s="2" t="s">
        <v>88</v>
      </c>
      <c r="C4044" s="2" t="s">
        <v>90</v>
      </c>
      <c r="D4044" s="2" t="s">
        <v>364</v>
      </c>
      <c r="E4044" s="2" t="s">
        <v>513</v>
      </c>
      <c r="F4044" s="2" t="s">
        <v>40</v>
      </c>
      <c r="G4044" s="2" t="s">
        <v>524</v>
      </c>
      <c r="H4044" s="2" t="s">
        <v>372</v>
      </c>
      <c r="I4044" s="2">
        <v>44</v>
      </c>
      <c r="J4044" s="2">
        <v>0.82644628099173556</v>
      </c>
      <c r="M4044" s="2" t="s">
        <v>65</v>
      </c>
      <c r="N4044" s="2" t="s">
        <v>8644</v>
      </c>
      <c r="O4044" s="2" t="s">
        <v>8645</v>
      </c>
      <c r="P4044" s="2">
        <v>0.6</v>
      </c>
    </row>
    <row r="4045" spans="1:16" ht="15.75" customHeight="1" x14ac:dyDescent="0.25">
      <c r="A4045" s="2" t="s">
        <v>190</v>
      </c>
      <c r="B4045" s="2" t="s">
        <v>88</v>
      </c>
      <c r="C4045" s="2" t="s">
        <v>90</v>
      </c>
      <c r="D4045" s="2" t="s">
        <v>364</v>
      </c>
      <c r="E4045" s="2" t="s">
        <v>513</v>
      </c>
      <c r="F4045" s="2" t="s">
        <v>40</v>
      </c>
      <c r="G4045" s="2" t="s">
        <v>529</v>
      </c>
      <c r="H4045" s="2" t="s">
        <v>372</v>
      </c>
      <c r="I4045" s="2">
        <v>45</v>
      </c>
      <c r="J4045" s="2">
        <v>0.84297520661157033</v>
      </c>
      <c r="M4045" s="2" t="s">
        <v>65</v>
      </c>
      <c r="N4045" s="2" t="s">
        <v>8646</v>
      </c>
      <c r="O4045" s="2" t="s">
        <v>8647</v>
      </c>
      <c r="P4045" s="2">
        <v>0.6</v>
      </c>
    </row>
    <row r="4046" spans="1:16" ht="15.75" customHeight="1" x14ac:dyDescent="0.25">
      <c r="A4046" s="2" t="s">
        <v>190</v>
      </c>
      <c r="B4046" s="2" t="s">
        <v>88</v>
      </c>
      <c r="C4046" s="2" t="s">
        <v>90</v>
      </c>
      <c r="D4046" s="2" t="s">
        <v>364</v>
      </c>
      <c r="E4046" s="2" t="s">
        <v>513</v>
      </c>
      <c r="F4046" s="2" t="s">
        <v>40</v>
      </c>
      <c r="G4046" s="2" t="s">
        <v>534</v>
      </c>
      <c r="H4046" s="2" t="s">
        <v>372</v>
      </c>
      <c r="I4046" s="2">
        <v>46</v>
      </c>
      <c r="J4046" s="2">
        <v>0.82548476454293618</v>
      </c>
      <c r="M4046" s="2" t="s">
        <v>65</v>
      </c>
      <c r="N4046" s="2" t="s">
        <v>8648</v>
      </c>
      <c r="O4046" s="2" t="s">
        <v>8649</v>
      </c>
      <c r="P4046" s="2">
        <v>0.6</v>
      </c>
    </row>
    <row r="4047" spans="1:16" ht="15.75" customHeight="1" x14ac:dyDescent="0.25">
      <c r="A4047" s="2" t="s">
        <v>190</v>
      </c>
      <c r="B4047" s="2" t="s">
        <v>88</v>
      </c>
      <c r="C4047" s="2" t="s">
        <v>90</v>
      </c>
      <c r="D4047" s="2" t="s">
        <v>364</v>
      </c>
      <c r="E4047" s="2" t="s">
        <v>513</v>
      </c>
      <c r="F4047" s="2" t="s">
        <v>40</v>
      </c>
      <c r="G4047" s="2" t="s">
        <v>539</v>
      </c>
      <c r="H4047" s="2" t="s">
        <v>372</v>
      </c>
      <c r="I4047" s="2">
        <v>47</v>
      </c>
      <c r="J4047" s="2">
        <v>0.83102493074792239</v>
      </c>
      <c r="M4047" s="2" t="s">
        <v>65</v>
      </c>
      <c r="N4047" s="2" t="s">
        <v>8650</v>
      </c>
      <c r="O4047" s="2" t="s">
        <v>8651</v>
      </c>
      <c r="P4047" s="2">
        <v>0.6</v>
      </c>
    </row>
    <row r="4048" spans="1:16" ht="15.75" customHeight="1" x14ac:dyDescent="0.25">
      <c r="A4048" s="2" t="s">
        <v>190</v>
      </c>
      <c r="B4048" s="2" t="s">
        <v>88</v>
      </c>
      <c r="C4048" s="2" t="s">
        <v>90</v>
      </c>
      <c r="D4048" s="2" t="s">
        <v>364</v>
      </c>
      <c r="E4048" s="2" t="s">
        <v>513</v>
      </c>
      <c r="F4048" s="2" t="s">
        <v>40</v>
      </c>
      <c r="G4048" s="2" t="s">
        <v>555</v>
      </c>
      <c r="H4048" s="2" t="s">
        <v>372</v>
      </c>
      <c r="I4048" s="2">
        <v>48</v>
      </c>
      <c r="J4048" s="2">
        <v>0.81868131868131877</v>
      </c>
      <c r="M4048" s="2" t="s">
        <v>65</v>
      </c>
      <c r="N4048" s="2" t="s">
        <v>8652</v>
      </c>
      <c r="O4048" s="2" t="s">
        <v>8653</v>
      </c>
      <c r="P4048" s="2">
        <v>0.6</v>
      </c>
    </row>
    <row r="4049" spans="1:16" ht="15.75" customHeight="1" x14ac:dyDescent="0.25">
      <c r="A4049" s="2" t="s">
        <v>190</v>
      </c>
      <c r="B4049" s="2" t="s">
        <v>88</v>
      </c>
      <c r="C4049" s="2" t="s">
        <v>90</v>
      </c>
      <c r="D4049" s="2" t="s">
        <v>364</v>
      </c>
      <c r="E4049" s="2" t="s">
        <v>513</v>
      </c>
      <c r="F4049" s="2" t="s">
        <v>40</v>
      </c>
      <c r="G4049" s="2" t="s">
        <v>575</v>
      </c>
      <c r="H4049" s="2" t="s">
        <v>372</v>
      </c>
      <c r="I4049" s="2">
        <v>49</v>
      </c>
      <c r="J4049" s="2">
        <v>0.84848484848484851</v>
      </c>
      <c r="M4049" s="2" t="s">
        <v>65</v>
      </c>
      <c r="N4049" s="2" t="s">
        <v>8654</v>
      </c>
      <c r="O4049" s="2" t="s">
        <v>8655</v>
      </c>
      <c r="P4049" s="2">
        <v>0.6</v>
      </c>
    </row>
    <row r="4050" spans="1:16" ht="15.75" customHeight="1" x14ac:dyDescent="0.25">
      <c r="A4050" s="2" t="s">
        <v>190</v>
      </c>
      <c r="B4050" s="2" t="s">
        <v>88</v>
      </c>
      <c r="C4050" s="2" t="s">
        <v>90</v>
      </c>
      <c r="D4050" s="2" t="s">
        <v>364</v>
      </c>
      <c r="E4050" s="2" t="s">
        <v>513</v>
      </c>
      <c r="F4050" s="2" t="s">
        <v>40</v>
      </c>
      <c r="G4050" s="2" t="s">
        <v>589</v>
      </c>
      <c r="H4050" s="2" t="s">
        <v>372</v>
      </c>
      <c r="I4050" s="2">
        <v>50</v>
      </c>
      <c r="J4050" s="2">
        <v>0.8133704735376045</v>
      </c>
      <c r="M4050" s="2" t="s">
        <v>65</v>
      </c>
      <c r="N4050" s="2" t="s">
        <v>8656</v>
      </c>
      <c r="O4050" s="2" t="s">
        <v>8657</v>
      </c>
      <c r="P4050" s="2">
        <v>0.6</v>
      </c>
    </row>
    <row r="4051" spans="1:16" ht="15.75" customHeight="1" x14ac:dyDescent="0.25">
      <c r="A4051" s="2" t="s">
        <v>190</v>
      </c>
      <c r="B4051" s="2" t="s">
        <v>88</v>
      </c>
      <c r="C4051" s="2" t="s">
        <v>90</v>
      </c>
      <c r="D4051" s="2" t="s">
        <v>364</v>
      </c>
      <c r="E4051" s="2" t="s">
        <v>513</v>
      </c>
      <c r="F4051" s="2" t="s">
        <v>40</v>
      </c>
      <c r="G4051" s="2" t="s">
        <v>603</v>
      </c>
      <c r="H4051" s="2" t="s">
        <v>372</v>
      </c>
      <c r="I4051" s="2">
        <v>51</v>
      </c>
      <c r="J4051" s="2">
        <v>0.8351648351648352</v>
      </c>
      <c r="M4051" s="2" t="s">
        <v>65</v>
      </c>
      <c r="N4051" s="2" t="s">
        <v>8658</v>
      </c>
      <c r="O4051" s="2" t="s">
        <v>8659</v>
      </c>
      <c r="P4051" s="2">
        <v>0.6</v>
      </c>
    </row>
    <row r="4052" spans="1:16" ht="15.75" customHeight="1" x14ac:dyDescent="0.25">
      <c r="A4052" s="2" t="s">
        <v>190</v>
      </c>
      <c r="B4052" s="2" t="s">
        <v>88</v>
      </c>
      <c r="C4052" s="2" t="s">
        <v>90</v>
      </c>
      <c r="D4052" s="2" t="s">
        <v>364</v>
      </c>
      <c r="E4052" s="2" t="s">
        <v>513</v>
      </c>
      <c r="F4052" s="2" t="s">
        <v>40</v>
      </c>
      <c r="G4052" s="2" t="s">
        <v>622</v>
      </c>
      <c r="H4052" s="2" t="s">
        <v>372</v>
      </c>
      <c r="I4052" s="2">
        <v>52</v>
      </c>
      <c r="J4052" s="2">
        <v>0.84122562674094714</v>
      </c>
      <c r="M4052" s="2" t="s">
        <v>65</v>
      </c>
      <c r="N4052" s="2" t="s">
        <v>8660</v>
      </c>
      <c r="O4052" s="2" t="s">
        <v>8661</v>
      </c>
      <c r="P4052" s="2">
        <v>0.7</v>
      </c>
    </row>
    <row r="4053" spans="1:16" ht="15.75" customHeight="1" x14ac:dyDescent="0.25">
      <c r="A4053" s="2" t="s">
        <v>190</v>
      </c>
      <c r="B4053" s="2" t="s">
        <v>88</v>
      </c>
      <c r="C4053" s="2" t="s">
        <v>90</v>
      </c>
      <c r="D4053" s="2" t="s">
        <v>364</v>
      </c>
      <c r="E4053" s="2" t="s">
        <v>513</v>
      </c>
      <c r="F4053" s="2" t="s">
        <v>40</v>
      </c>
      <c r="G4053" s="2" t="s">
        <v>643</v>
      </c>
      <c r="H4053" s="2" t="s">
        <v>372</v>
      </c>
      <c r="I4053" s="2">
        <v>53</v>
      </c>
      <c r="J4053" s="2">
        <v>0.84210526315789469</v>
      </c>
      <c r="M4053" s="2" t="s">
        <v>65</v>
      </c>
      <c r="N4053" s="2" t="s">
        <v>8662</v>
      </c>
      <c r="O4053" s="2" t="s">
        <v>8663</v>
      </c>
      <c r="P4053" s="2">
        <v>0.6</v>
      </c>
    </row>
    <row r="4054" spans="1:16" ht="15.75" customHeight="1" x14ac:dyDescent="0.25">
      <c r="A4054" s="2" t="s">
        <v>190</v>
      </c>
      <c r="B4054" s="2" t="s">
        <v>88</v>
      </c>
      <c r="C4054" s="2" t="s">
        <v>90</v>
      </c>
      <c r="D4054" s="2" t="s">
        <v>364</v>
      </c>
      <c r="E4054" s="2" t="s">
        <v>513</v>
      </c>
      <c r="F4054" s="2" t="s">
        <v>40</v>
      </c>
      <c r="G4054" s="2" t="s">
        <v>660</v>
      </c>
      <c r="H4054" s="2" t="s">
        <v>372</v>
      </c>
      <c r="I4054" s="2">
        <v>54</v>
      </c>
      <c r="J4054" s="2">
        <v>0.85245901639344268</v>
      </c>
      <c r="M4054" s="2" t="s">
        <v>65</v>
      </c>
      <c r="N4054" s="2" t="s">
        <v>8664</v>
      </c>
      <c r="O4054" s="2" t="s">
        <v>8665</v>
      </c>
      <c r="P4054" s="2">
        <v>0.6</v>
      </c>
    </row>
    <row r="4055" spans="1:16" ht="15.75" customHeight="1" x14ac:dyDescent="0.25">
      <c r="A4055" s="2" t="s">
        <v>190</v>
      </c>
      <c r="B4055" s="2" t="s">
        <v>88</v>
      </c>
      <c r="C4055" s="2" t="s">
        <v>90</v>
      </c>
      <c r="D4055" s="2" t="s">
        <v>364</v>
      </c>
      <c r="E4055" s="2" t="s">
        <v>513</v>
      </c>
      <c r="F4055" s="2" t="s">
        <v>40</v>
      </c>
      <c r="G4055" s="2" t="s">
        <v>665</v>
      </c>
      <c r="H4055" s="2" t="s">
        <v>372</v>
      </c>
      <c r="I4055" s="2">
        <v>55</v>
      </c>
      <c r="J4055" s="2">
        <v>0.82967032967032961</v>
      </c>
      <c r="M4055" s="2" t="s">
        <v>65</v>
      </c>
      <c r="N4055" s="2" t="s">
        <v>8666</v>
      </c>
      <c r="O4055" s="2" t="s">
        <v>8667</v>
      </c>
      <c r="P4055" s="2">
        <v>0.7</v>
      </c>
    </row>
    <row r="4056" spans="1:16" ht="15.75" customHeight="1" x14ac:dyDescent="0.25">
      <c r="A4056" s="2" t="s">
        <v>190</v>
      </c>
      <c r="B4056" s="2" t="s">
        <v>88</v>
      </c>
      <c r="C4056" s="2" t="s">
        <v>90</v>
      </c>
      <c r="D4056" s="2" t="s">
        <v>364</v>
      </c>
      <c r="E4056" s="2" t="s">
        <v>513</v>
      </c>
      <c r="F4056" s="2" t="s">
        <v>40</v>
      </c>
      <c r="G4056" s="2" t="s">
        <v>670</v>
      </c>
      <c r="H4056" s="2" t="s">
        <v>372</v>
      </c>
      <c r="I4056" s="2">
        <v>56</v>
      </c>
      <c r="J4056" s="2">
        <v>0.86033519553072624</v>
      </c>
      <c r="M4056" s="2" t="s">
        <v>65</v>
      </c>
      <c r="N4056" s="2" t="s">
        <v>8668</v>
      </c>
      <c r="O4056" s="2" t="s">
        <v>8669</v>
      </c>
      <c r="P4056" s="2">
        <v>0.7</v>
      </c>
    </row>
    <row r="4057" spans="1:16" ht="15.75" customHeight="1" x14ac:dyDescent="0.25">
      <c r="A4057" s="2" t="s">
        <v>190</v>
      </c>
      <c r="B4057" s="2" t="s">
        <v>88</v>
      </c>
      <c r="C4057" s="2" t="s">
        <v>90</v>
      </c>
      <c r="D4057" s="2" t="s">
        <v>364</v>
      </c>
      <c r="E4057" s="2" t="s">
        <v>513</v>
      </c>
      <c r="F4057" s="2" t="s">
        <v>40</v>
      </c>
      <c r="G4057" s="2" t="s">
        <v>675</v>
      </c>
      <c r="H4057" s="2" t="s">
        <v>372</v>
      </c>
      <c r="I4057" s="2">
        <v>57</v>
      </c>
      <c r="J4057" s="2">
        <v>0.83287671232876703</v>
      </c>
      <c r="M4057" s="2" t="s">
        <v>65</v>
      </c>
      <c r="N4057" s="2" t="s">
        <v>8670</v>
      </c>
      <c r="O4057" s="2" t="s">
        <v>8671</v>
      </c>
      <c r="P4057" s="2">
        <v>0.6</v>
      </c>
    </row>
    <row r="4058" spans="1:16" ht="15.75" customHeight="1" x14ac:dyDescent="0.25">
      <c r="A4058" s="2" t="s">
        <v>190</v>
      </c>
      <c r="B4058" s="2" t="s">
        <v>88</v>
      </c>
      <c r="C4058" s="2" t="s">
        <v>90</v>
      </c>
      <c r="D4058" s="2" t="s">
        <v>364</v>
      </c>
      <c r="E4058" s="2" t="s">
        <v>513</v>
      </c>
      <c r="F4058" s="2" t="s">
        <v>40</v>
      </c>
      <c r="G4058" s="2" t="s">
        <v>680</v>
      </c>
      <c r="H4058" s="2" t="s">
        <v>372</v>
      </c>
      <c r="I4058" s="2">
        <v>58</v>
      </c>
      <c r="J4058" s="2">
        <v>0.850828729281768</v>
      </c>
      <c r="M4058" s="2" t="s">
        <v>65</v>
      </c>
      <c r="N4058" s="2" t="s">
        <v>8672</v>
      </c>
      <c r="O4058" s="2" t="s">
        <v>8673</v>
      </c>
      <c r="P4058" s="2">
        <v>0.6</v>
      </c>
    </row>
    <row r="4059" spans="1:16" ht="15.75" customHeight="1" x14ac:dyDescent="0.25">
      <c r="A4059" s="2" t="s">
        <v>190</v>
      </c>
      <c r="B4059" s="2" t="s">
        <v>88</v>
      </c>
      <c r="C4059" s="2" t="s">
        <v>90</v>
      </c>
      <c r="D4059" s="2" t="s">
        <v>364</v>
      </c>
      <c r="E4059" s="2" t="s">
        <v>513</v>
      </c>
      <c r="F4059" s="2" t="s">
        <v>40</v>
      </c>
      <c r="G4059" s="2" t="s">
        <v>685</v>
      </c>
      <c r="H4059" s="2" t="s">
        <v>372</v>
      </c>
      <c r="I4059" s="2">
        <v>59</v>
      </c>
      <c r="J4059" s="2">
        <v>0.82967032967032961</v>
      </c>
      <c r="M4059" s="2" t="s">
        <v>65</v>
      </c>
      <c r="N4059" s="2" t="s">
        <v>8674</v>
      </c>
      <c r="O4059" s="2" t="s">
        <v>8675</v>
      </c>
      <c r="P4059" s="2">
        <v>0.6</v>
      </c>
    </row>
    <row r="4060" spans="1:16" ht="15.75" customHeight="1" x14ac:dyDescent="0.25">
      <c r="A4060" s="2" t="s">
        <v>190</v>
      </c>
      <c r="B4060" s="2" t="s">
        <v>88</v>
      </c>
      <c r="C4060" s="2" t="s">
        <v>90</v>
      </c>
      <c r="D4060" s="2" t="s">
        <v>364</v>
      </c>
      <c r="E4060" s="2" t="s">
        <v>513</v>
      </c>
      <c r="F4060" s="2" t="s">
        <v>40</v>
      </c>
      <c r="G4060" s="2" t="s">
        <v>690</v>
      </c>
      <c r="H4060" s="2" t="s">
        <v>372</v>
      </c>
      <c r="I4060" s="2">
        <v>60</v>
      </c>
      <c r="J4060" s="2">
        <v>0.84615384615384603</v>
      </c>
      <c r="M4060" s="2" t="s">
        <v>65</v>
      </c>
      <c r="N4060" s="2" t="s">
        <v>8676</v>
      </c>
      <c r="O4060" s="2" t="s">
        <v>8677</v>
      </c>
      <c r="P4060" s="2">
        <v>0.6</v>
      </c>
    </row>
    <row r="4061" spans="1:16" ht="15.75" customHeight="1" x14ac:dyDescent="0.25">
      <c r="A4061" s="2" t="s">
        <v>190</v>
      </c>
      <c r="B4061" s="2" t="s">
        <v>88</v>
      </c>
      <c r="C4061" s="2" t="s">
        <v>90</v>
      </c>
      <c r="D4061" s="2" t="s">
        <v>364</v>
      </c>
      <c r="E4061" s="2" t="s">
        <v>513</v>
      </c>
      <c r="F4061" s="2" t="s">
        <v>40</v>
      </c>
      <c r="G4061" s="2" t="s">
        <v>695</v>
      </c>
      <c r="H4061" s="2" t="s">
        <v>372</v>
      </c>
      <c r="I4061" s="2">
        <v>61</v>
      </c>
      <c r="J4061" s="2">
        <v>0.84065934065934067</v>
      </c>
      <c r="M4061" s="2" t="s">
        <v>65</v>
      </c>
      <c r="N4061" s="2" t="s">
        <v>8678</v>
      </c>
      <c r="O4061" s="2" t="s">
        <v>8679</v>
      </c>
      <c r="P4061" s="2">
        <v>0.6</v>
      </c>
    </row>
    <row r="4062" spans="1:16" ht="15.75" customHeight="1" x14ac:dyDescent="0.25">
      <c r="A4062" s="2" t="s">
        <v>190</v>
      </c>
      <c r="B4062" s="2" t="s">
        <v>88</v>
      </c>
      <c r="C4062" s="2" t="s">
        <v>90</v>
      </c>
      <c r="D4062" s="2" t="s">
        <v>364</v>
      </c>
      <c r="E4062" s="2" t="s">
        <v>700</v>
      </c>
      <c r="F4062" s="2" t="s">
        <v>47</v>
      </c>
      <c r="G4062" s="2" t="s">
        <v>701</v>
      </c>
      <c r="H4062" s="2" t="s">
        <v>366</v>
      </c>
      <c r="I4062" s="2">
        <v>42</v>
      </c>
      <c r="J4062" s="2">
        <v>0.8509719222462202</v>
      </c>
      <c r="M4062" s="2" t="s">
        <v>65</v>
      </c>
      <c r="N4062" s="2" t="s">
        <v>8680</v>
      </c>
      <c r="O4062" s="2" t="s">
        <v>8681</v>
      </c>
      <c r="P4062" s="2">
        <v>0.7</v>
      </c>
    </row>
    <row r="4063" spans="1:16" ht="15.75" customHeight="1" x14ac:dyDescent="0.25">
      <c r="A4063" s="2" t="s">
        <v>190</v>
      </c>
      <c r="B4063" s="2" t="s">
        <v>88</v>
      </c>
      <c r="C4063" s="2" t="s">
        <v>90</v>
      </c>
      <c r="D4063" s="2" t="s">
        <v>364</v>
      </c>
      <c r="E4063" s="2" t="s">
        <v>700</v>
      </c>
      <c r="F4063" s="2" t="s">
        <v>47</v>
      </c>
      <c r="G4063" s="2" t="s">
        <v>706</v>
      </c>
      <c r="H4063" s="2" t="s">
        <v>366</v>
      </c>
      <c r="I4063" s="2">
        <v>43</v>
      </c>
      <c r="J4063" s="2">
        <v>0.86021505376344087</v>
      </c>
      <c r="M4063" s="2" t="s">
        <v>65</v>
      </c>
      <c r="N4063" s="2" t="s">
        <v>8682</v>
      </c>
      <c r="O4063" s="2" t="s">
        <v>8683</v>
      </c>
      <c r="P4063" s="2">
        <v>0.6</v>
      </c>
    </row>
    <row r="4064" spans="1:16" ht="15.75" customHeight="1" x14ac:dyDescent="0.25">
      <c r="A4064" s="2" t="s">
        <v>190</v>
      </c>
      <c r="B4064" s="2" t="s">
        <v>88</v>
      </c>
      <c r="C4064" s="2" t="s">
        <v>90</v>
      </c>
      <c r="D4064" s="2" t="s">
        <v>364</v>
      </c>
      <c r="E4064" s="2" t="s">
        <v>700</v>
      </c>
      <c r="F4064" s="2" t="s">
        <v>47</v>
      </c>
      <c r="G4064" s="2" t="s">
        <v>711</v>
      </c>
      <c r="H4064" s="2" t="s">
        <v>366</v>
      </c>
      <c r="I4064" s="2">
        <v>44</v>
      </c>
      <c r="J4064" s="2">
        <v>0.85339168490153172</v>
      </c>
      <c r="M4064" s="2" t="s">
        <v>65</v>
      </c>
      <c r="N4064" s="2" t="s">
        <v>8684</v>
      </c>
      <c r="O4064" s="2" t="s">
        <v>8685</v>
      </c>
      <c r="P4064" s="2">
        <v>0.6</v>
      </c>
    </row>
    <row r="4065" spans="1:16" ht="15.75" customHeight="1" x14ac:dyDescent="0.25">
      <c r="A4065" s="2" t="s">
        <v>190</v>
      </c>
      <c r="B4065" s="2" t="s">
        <v>88</v>
      </c>
      <c r="C4065" s="2" t="s">
        <v>90</v>
      </c>
      <c r="D4065" s="2" t="s">
        <v>364</v>
      </c>
      <c r="E4065" s="2" t="s">
        <v>700</v>
      </c>
      <c r="F4065" s="2" t="s">
        <v>47</v>
      </c>
      <c r="G4065" s="2" t="s">
        <v>716</v>
      </c>
      <c r="H4065" s="2" t="s">
        <v>366</v>
      </c>
      <c r="I4065" s="2">
        <v>45</v>
      </c>
      <c r="J4065" s="2">
        <v>0.85961123110151183</v>
      </c>
      <c r="M4065" s="2" t="s">
        <v>65</v>
      </c>
      <c r="N4065" s="2" t="s">
        <v>8686</v>
      </c>
      <c r="O4065" s="2" t="s">
        <v>8687</v>
      </c>
      <c r="P4065" s="2">
        <v>0.6</v>
      </c>
    </row>
    <row r="4066" spans="1:16" ht="15.75" customHeight="1" x14ac:dyDescent="0.25">
      <c r="A4066" s="2" t="s">
        <v>190</v>
      </c>
      <c r="B4066" s="2" t="s">
        <v>88</v>
      </c>
      <c r="C4066" s="2" t="s">
        <v>90</v>
      </c>
      <c r="D4066" s="2" t="s">
        <v>364</v>
      </c>
      <c r="E4066" s="2" t="s">
        <v>700</v>
      </c>
      <c r="F4066" s="2" t="s">
        <v>47</v>
      </c>
      <c r="G4066" s="2" t="s">
        <v>721</v>
      </c>
      <c r="H4066" s="2" t="s">
        <v>366</v>
      </c>
      <c r="I4066" s="2">
        <v>46</v>
      </c>
      <c r="J4066" s="2">
        <v>0.85466377440347074</v>
      </c>
      <c r="M4066" s="2" t="s">
        <v>65</v>
      </c>
      <c r="N4066" s="2" t="s">
        <v>8688</v>
      </c>
      <c r="O4066" s="2" t="s">
        <v>8689</v>
      </c>
      <c r="P4066" s="2">
        <v>0.6</v>
      </c>
    </row>
    <row r="4067" spans="1:16" ht="15.75" customHeight="1" x14ac:dyDescent="0.25">
      <c r="A4067" s="2" t="s">
        <v>190</v>
      </c>
      <c r="B4067" s="2" t="s">
        <v>88</v>
      </c>
      <c r="C4067" s="2" t="s">
        <v>90</v>
      </c>
      <c r="D4067" s="2" t="s">
        <v>364</v>
      </c>
      <c r="E4067" s="2" t="s">
        <v>700</v>
      </c>
      <c r="F4067" s="2" t="s">
        <v>47</v>
      </c>
      <c r="G4067" s="2" t="s">
        <v>726</v>
      </c>
      <c r="H4067" s="2" t="s">
        <v>366</v>
      </c>
      <c r="I4067" s="2">
        <v>47</v>
      </c>
      <c r="J4067" s="2">
        <v>0.85714285714285721</v>
      </c>
      <c r="M4067" s="2" t="s">
        <v>65</v>
      </c>
      <c r="N4067" s="2" t="s">
        <v>8690</v>
      </c>
      <c r="O4067" s="2" t="s">
        <v>8691</v>
      </c>
      <c r="P4067" s="2">
        <v>0.6</v>
      </c>
    </row>
    <row r="4068" spans="1:16" ht="15.75" customHeight="1" x14ac:dyDescent="0.25">
      <c r="A4068" s="2" t="s">
        <v>190</v>
      </c>
      <c r="B4068" s="2" t="s">
        <v>88</v>
      </c>
      <c r="C4068" s="2" t="s">
        <v>90</v>
      </c>
      <c r="D4068" s="2" t="s">
        <v>364</v>
      </c>
      <c r="E4068" s="2" t="s">
        <v>700</v>
      </c>
      <c r="F4068" s="2" t="s">
        <v>47</v>
      </c>
      <c r="G4068" s="2" t="s">
        <v>731</v>
      </c>
      <c r="H4068" s="2" t="s">
        <v>366</v>
      </c>
      <c r="I4068" s="2">
        <v>48</v>
      </c>
      <c r="J4068" s="2">
        <v>0.86026200873362446</v>
      </c>
      <c r="M4068" s="2" t="s">
        <v>65</v>
      </c>
      <c r="N4068" s="2" t="s">
        <v>8692</v>
      </c>
      <c r="O4068" s="2" t="s">
        <v>8693</v>
      </c>
      <c r="P4068" s="2">
        <v>0.7</v>
      </c>
    </row>
    <row r="4069" spans="1:16" ht="15.75" customHeight="1" x14ac:dyDescent="0.25">
      <c r="A4069" s="2" t="s">
        <v>190</v>
      </c>
      <c r="B4069" s="2" t="s">
        <v>88</v>
      </c>
      <c r="C4069" s="2" t="s">
        <v>90</v>
      </c>
      <c r="D4069" s="2" t="s">
        <v>364</v>
      </c>
      <c r="E4069" s="2" t="s">
        <v>700</v>
      </c>
      <c r="F4069" s="2" t="s">
        <v>47</v>
      </c>
      <c r="G4069" s="2" t="s">
        <v>736</v>
      </c>
      <c r="H4069" s="2" t="s">
        <v>366</v>
      </c>
      <c r="I4069" s="2">
        <v>49</v>
      </c>
      <c r="J4069" s="2">
        <v>0.84463894967177244</v>
      </c>
      <c r="M4069" s="2" t="s">
        <v>65</v>
      </c>
      <c r="N4069" s="2" t="s">
        <v>8694</v>
      </c>
      <c r="O4069" s="2" t="s">
        <v>8695</v>
      </c>
      <c r="P4069" s="2">
        <v>0.7</v>
      </c>
    </row>
    <row r="4070" spans="1:16" ht="15.75" customHeight="1" x14ac:dyDescent="0.25">
      <c r="A4070" s="2" t="s">
        <v>190</v>
      </c>
      <c r="B4070" s="2" t="s">
        <v>88</v>
      </c>
      <c r="C4070" s="2" t="s">
        <v>90</v>
      </c>
      <c r="D4070" s="2" t="s">
        <v>364</v>
      </c>
      <c r="E4070" s="2" t="s">
        <v>700</v>
      </c>
      <c r="F4070" s="2" t="s">
        <v>47</v>
      </c>
      <c r="G4070" s="2" t="s">
        <v>741</v>
      </c>
      <c r="H4070" s="2" t="s">
        <v>366</v>
      </c>
      <c r="I4070" s="2">
        <v>50</v>
      </c>
      <c r="J4070" s="2">
        <v>0.84848484848484851</v>
      </c>
      <c r="M4070" s="2" t="s">
        <v>65</v>
      </c>
      <c r="N4070" s="2" t="s">
        <v>8696</v>
      </c>
      <c r="O4070" s="2" t="s">
        <v>8697</v>
      </c>
      <c r="P4070" s="2">
        <v>0.6</v>
      </c>
    </row>
    <row r="4071" spans="1:16" ht="15.75" customHeight="1" x14ac:dyDescent="0.25">
      <c r="A4071" s="2" t="s">
        <v>190</v>
      </c>
      <c r="B4071" s="2" t="s">
        <v>88</v>
      </c>
      <c r="C4071" s="2" t="s">
        <v>90</v>
      </c>
      <c r="D4071" s="2" t="s">
        <v>364</v>
      </c>
      <c r="E4071" s="2" t="s">
        <v>700</v>
      </c>
      <c r="F4071" s="2" t="s">
        <v>47</v>
      </c>
      <c r="G4071" s="2" t="s">
        <v>746</v>
      </c>
      <c r="H4071" s="2" t="s">
        <v>366</v>
      </c>
      <c r="I4071" s="2">
        <v>51</v>
      </c>
      <c r="J4071" s="2">
        <v>0.86026200873362446</v>
      </c>
      <c r="M4071" s="2" t="s">
        <v>65</v>
      </c>
      <c r="N4071" s="2" t="s">
        <v>8698</v>
      </c>
      <c r="O4071" s="2" t="s">
        <v>8699</v>
      </c>
      <c r="P4071" s="2">
        <v>0.7</v>
      </c>
    </row>
    <row r="4072" spans="1:16" ht="15.75" customHeight="1" x14ac:dyDescent="0.25">
      <c r="A4072" s="2" t="s">
        <v>190</v>
      </c>
      <c r="B4072" s="2" t="s">
        <v>88</v>
      </c>
      <c r="C4072" s="2" t="s">
        <v>90</v>
      </c>
      <c r="D4072" s="2" t="s">
        <v>364</v>
      </c>
      <c r="E4072" s="2" t="s">
        <v>700</v>
      </c>
      <c r="F4072" s="2" t="s">
        <v>47</v>
      </c>
      <c r="G4072" s="2" t="s">
        <v>751</v>
      </c>
      <c r="H4072" s="2" t="s">
        <v>366</v>
      </c>
      <c r="I4072" s="2">
        <v>52</v>
      </c>
      <c r="J4072" s="2">
        <v>0.85961123110151183</v>
      </c>
      <c r="M4072" s="2" t="s">
        <v>65</v>
      </c>
      <c r="N4072" s="2" t="s">
        <v>8700</v>
      </c>
      <c r="O4072" s="2" t="s">
        <v>8701</v>
      </c>
      <c r="P4072" s="2">
        <v>0.6</v>
      </c>
    </row>
    <row r="4073" spans="1:16" ht="15.75" customHeight="1" x14ac:dyDescent="0.25">
      <c r="A4073" s="2" t="s">
        <v>190</v>
      </c>
      <c r="B4073" s="2" t="s">
        <v>88</v>
      </c>
      <c r="C4073" s="2" t="s">
        <v>90</v>
      </c>
      <c r="D4073" s="2" t="s">
        <v>364</v>
      </c>
      <c r="E4073" s="2" t="s">
        <v>700</v>
      </c>
      <c r="F4073" s="2" t="s">
        <v>47</v>
      </c>
      <c r="G4073" s="2" t="s">
        <v>756</v>
      </c>
      <c r="H4073" s="2" t="s">
        <v>366</v>
      </c>
      <c r="I4073" s="2">
        <v>53</v>
      </c>
      <c r="J4073" s="2">
        <v>0.85964912280701755</v>
      </c>
      <c r="M4073" s="2" t="s">
        <v>65</v>
      </c>
      <c r="N4073" s="2" t="s">
        <v>8702</v>
      </c>
      <c r="O4073" s="2" t="s">
        <v>8703</v>
      </c>
      <c r="P4073" s="2">
        <v>0.6</v>
      </c>
    </row>
    <row r="4074" spans="1:16" ht="15.75" customHeight="1" x14ac:dyDescent="0.25">
      <c r="A4074" s="2" t="s">
        <v>190</v>
      </c>
      <c r="B4074" s="2" t="s">
        <v>88</v>
      </c>
      <c r="C4074" s="2" t="s">
        <v>90</v>
      </c>
      <c r="D4074" s="2" t="s">
        <v>364</v>
      </c>
      <c r="E4074" s="2" t="s">
        <v>700</v>
      </c>
      <c r="F4074" s="2" t="s">
        <v>47</v>
      </c>
      <c r="G4074" s="2" t="s">
        <v>761</v>
      </c>
      <c r="H4074" s="2" t="s">
        <v>366</v>
      </c>
      <c r="I4074" s="2">
        <v>54</v>
      </c>
      <c r="J4074" s="2">
        <v>0.84967320261437906</v>
      </c>
      <c r="M4074" s="2" t="s">
        <v>65</v>
      </c>
      <c r="N4074" s="2" t="s">
        <v>8704</v>
      </c>
      <c r="O4074" s="2" t="s">
        <v>8705</v>
      </c>
      <c r="P4074" s="2">
        <v>0.6</v>
      </c>
    </row>
    <row r="4075" spans="1:16" ht="15.75" customHeight="1" x14ac:dyDescent="0.25">
      <c r="A4075" s="2" t="s">
        <v>190</v>
      </c>
      <c r="B4075" s="2" t="s">
        <v>88</v>
      </c>
      <c r="C4075" s="2" t="s">
        <v>90</v>
      </c>
      <c r="D4075" s="2" t="s">
        <v>364</v>
      </c>
      <c r="E4075" s="2" t="s">
        <v>700</v>
      </c>
      <c r="F4075" s="2" t="s">
        <v>47</v>
      </c>
      <c r="G4075" s="2" t="s">
        <v>766</v>
      </c>
      <c r="H4075" s="2" t="s">
        <v>366</v>
      </c>
      <c r="I4075" s="2">
        <v>55</v>
      </c>
      <c r="J4075" s="2">
        <v>0.84347826086956523</v>
      </c>
      <c r="M4075" s="2" t="s">
        <v>65</v>
      </c>
      <c r="N4075" s="2" t="s">
        <v>8706</v>
      </c>
      <c r="O4075" s="2" t="s">
        <v>8707</v>
      </c>
      <c r="P4075" s="2">
        <v>0.6</v>
      </c>
    </row>
    <row r="4076" spans="1:16" ht="15.75" customHeight="1" x14ac:dyDescent="0.25">
      <c r="A4076" s="2" t="s">
        <v>190</v>
      </c>
      <c r="B4076" s="2" t="s">
        <v>88</v>
      </c>
      <c r="C4076" s="2" t="s">
        <v>90</v>
      </c>
      <c r="D4076" s="2" t="s">
        <v>364</v>
      </c>
      <c r="E4076" s="2" t="s">
        <v>700</v>
      </c>
      <c r="F4076" s="2" t="s">
        <v>47</v>
      </c>
      <c r="G4076" s="2" t="s">
        <v>771</v>
      </c>
      <c r="H4076" s="2" t="s">
        <v>366</v>
      </c>
      <c r="I4076" s="2">
        <v>56</v>
      </c>
      <c r="J4076" s="2">
        <v>0.8571428571428571</v>
      </c>
      <c r="M4076" s="2" t="s">
        <v>65</v>
      </c>
      <c r="N4076" s="2" t="s">
        <v>8708</v>
      </c>
      <c r="O4076" s="2" t="s">
        <v>8709</v>
      </c>
      <c r="P4076" s="2">
        <v>0.6</v>
      </c>
    </row>
    <row r="4077" spans="1:16" ht="15.75" customHeight="1" x14ac:dyDescent="0.25">
      <c r="A4077" s="2" t="s">
        <v>190</v>
      </c>
      <c r="B4077" s="2" t="s">
        <v>88</v>
      </c>
      <c r="C4077" s="2" t="s">
        <v>90</v>
      </c>
      <c r="D4077" s="2" t="s">
        <v>364</v>
      </c>
      <c r="E4077" s="2" t="s">
        <v>700</v>
      </c>
      <c r="F4077" s="2" t="s">
        <v>47</v>
      </c>
      <c r="G4077" s="2" t="s">
        <v>776</v>
      </c>
      <c r="H4077" s="2" t="s">
        <v>366</v>
      </c>
      <c r="I4077" s="2">
        <v>57</v>
      </c>
      <c r="J4077" s="2">
        <v>0.86274509803921562</v>
      </c>
      <c r="M4077" s="2" t="s">
        <v>65</v>
      </c>
      <c r="N4077" s="2" t="s">
        <v>8710</v>
      </c>
      <c r="O4077" s="2" t="s">
        <v>8711</v>
      </c>
      <c r="P4077" s="2">
        <v>0.6</v>
      </c>
    </row>
    <row r="4078" spans="1:16" ht="15.75" customHeight="1" x14ac:dyDescent="0.25">
      <c r="A4078" s="2" t="s">
        <v>190</v>
      </c>
      <c r="B4078" s="2" t="s">
        <v>88</v>
      </c>
      <c r="C4078" s="2" t="s">
        <v>90</v>
      </c>
      <c r="D4078" s="2" t="s">
        <v>364</v>
      </c>
      <c r="E4078" s="2" t="s">
        <v>700</v>
      </c>
      <c r="F4078" s="2" t="s">
        <v>47</v>
      </c>
      <c r="G4078" s="2" t="s">
        <v>781</v>
      </c>
      <c r="H4078" s="2" t="s">
        <v>366</v>
      </c>
      <c r="I4078" s="2">
        <v>58</v>
      </c>
      <c r="J4078" s="2">
        <v>0.87089715536105028</v>
      </c>
      <c r="M4078" s="2" t="s">
        <v>65</v>
      </c>
      <c r="N4078" s="2" t="s">
        <v>8712</v>
      </c>
      <c r="O4078" s="2" t="s">
        <v>8713</v>
      </c>
      <c r="P4078" s="2">
        <v>0.6</v>
      </c>
    </row>
    <row r="4079" spans="1:16" ht="15.75" customHeight="1" x14ac:dyDescent="0.25">
      <c r="A4079" s="2" t="s">
        <v>190</v>
      </c>
      <c r="B4079" s="2" t="s">
        <v>88</v>
      </c>
      <c r="C4079" s="2" t="s">
        <v>90</v>
      </c>
      <c r="D4079" s="2" t="s">
        <v>364</v>
      </c>
      <c r="E4079" s="2" t="s">
        <v>700</v>
      </c>
      <c r="F4079" s="2" t="s">
        <v>47</v>
      </c>
      <c r="G4079" s="2" t="s">
        <v>786</v>
      </c>
      <c r="H4079" s="2" t="s">
        <v>366</v>
      </c>
      <c r="I4079" s="2">
        <v>59</v>
      </c>
      <c r="J4079" s="2">
        <v>0.84731182795698923</v>
      </c>
      <c r="M4079" s="2" t="s">
        <v>65</v>
      </c>
      <c r="N4079" s="2" t="s">
        <v>8714</v>
      </c>
      <c r="O4079" s="2" t="s">
        <v>8715</v>
      </c>
      <c r="P4079" s="2">
        <v>0.5</v>
      </c>
    </row>
    <row r="4080" spans="1:16" ht="15.75" customHeight="1" x14ac:dyDescent="0.25">
      <c r="A4080" s="2" t="s">
        <v>190</v>
      </c>
      <c r="B4080" s="2" t="s">
        <v>88</v>
      </c>
      <c r="C4080" s="2" t="s">
        <v>90</v>
      </c>
      <c r="D4080" s="2" t="s">
        <v>364</v>
      </c>
      <c r="E4080" s="2" t="s">
        <v>700</v>
      </c>
      <c r="F4080" s="2" t="s">
        <v>47</v>
      </c>
      <c r="G4080" s="2" t="s">
        <v>791</v>
      </c>
      <c r="H4080" s="2" t="s">
        <v>366</v>
      </c>
      <c r="I4080" s="2">
        <v>60</v>
      </c>
      <c r="J4080" s="2">
        <v>0.8509719222462202</v>
      </c>
      <c r="M4080" s="2" t="s">
        <v>65</v>
      </c>
      <c r="N4080" s="2" t="s">
        <v>8716</v>
      </c>
      <c r="O4080" s="2" t="s">
        <v>8717</v>
      </c>
      <c r="P4080" s="2">
        <v>1.5</v>
      </c>
    </row>
    <row r="4081" spans="1:16" ht="15.75" customHeight="1" x14ac:dyDescent="0.25">
      <c r="A4081" s="2" t="s">
        <v>190</v>
      </c>
      <c r="B4081" s="2" t="s">
        <v>88</v>
      </c>
      <c r="C4081" s="2" t="s">
        <v>90</v>
      </c>
      <c r="D4081" s="2" t="s">
        <v>364</v>
      </c>
      <c r="E4081" s="2" t="s">
        <v>700</v>
      </c>
      <c r="F4081" s="2" t="s">
        <v>47</v>
      </c>
      <c r="G4081" s="2" t="s">
        <v>796</v>
      </c>
      <c r="H4081" s="2" t="s">
        <v>366</v>
      </c>
      <c r="I4081" s="2">
        <v>61</v>
      </c>
      <c r="J4081" s="2">
        <v>0.84782608695652184</v>
      </c>
      <c r="M4081" s="2" t="s">
        <v>65</v>
      </c>
      <c r="N4081" s="2" t="s">
        <v>8718</v>
      </c>
      <c r="O4081" s="2" t="s">
        <v>8719</v>
      </c>
      <c r="P4081" s="2">
        <v>0.6</v>
      </c>
    </row>
    <row r="4082" spans="1:16" ht="15.75" customHeight="1" x14ac:dyDescent="0.25">
      <c r="A4082" s="2" t="s">
        <v>190</v>
      </c>
      <c r="B4082" s="2" t="s">
        <v>94</v>
      </c>
      <c r="C4082" s="2" t="s">
        <v>96</v>
      </c>
      <c r="D4082" s="2" t="s">
        <v>55</v>
      </c>
      <c r="E4082" s="2" t="s">
        <v>57</v>
      </c>
      <c r="F4082" s="2" t="s">
        <v>32</v>
      </c>
      <c r="G4082" s="2" t="s">
        <v>59</v>
      </c>
      <c r="H4082" s="2" t="s">
        <v>61</v>
      </c>
      <c r="I4082" s="2">
        <v>42</v>
      </c>
      <c r="J4082" s="2">
        <v>0.71762208067940558</v>
      </c>
      <c r="K4082" s="2">
        <v>0.70416666666666672</v>
      </c>
      <c r="L4082" s="2">
        <v>0.73160173160173159</v>
      </c>
      <c r="M4082" s="2" t="s">
        <v>74</v>
      </c>
      <c r="N4082" s="2" t="s">
        <v>8720</v>
      </c>
      <c r="O4082" s="2" t="s">
        <v>8721</v>
      </c>
      <c r="P4082" s="2">
        <v>8.6</v>
      </c>
    </row>
    <row r="4083" spans="1:16" ht="15.75" customHeight="1" x14ac:dyDescent="0.25">
      <c r="A4083" s="2" t="s">
        <v>190</v>
      </c>
      <c r="B4083" s="2" t="s">
        <v>94</v>
      </c>
      <c r="C4083" s="2" t="s">
        <v>96</v>
      </c>
      <c r="D4083" s="2" t="s">
        <v>55</v>
      </c>
      <c r="E4083" s="2" t="s">
        <v>57</v>
      </c>
      <c r="F4083" s="2" t="s">
        <v>32</v>
      </c>
      <c r="G4083" s="2" t="s">
        <v>71</v>
      </c>
      <c r="H4083" s="2" t="s">
        <v>61</v>
      </c>
      <c r="I4083" s="2">
        <v>43</v>
      </c>
      <c r="J4083" s="2">
        <v>0.72451193058568319</v>
      </c>
      <c r="K4083" s="2">
        <v>0.72608695652173916</v>
      </c>
      <c r="L4083" s="2">
        <v>0.72294372294372289</v>
      </c>
      <c r="M4083" s="2" t="s">
        <v>74</v>
      </c>
      <c r="N4083" s="2" t="s">
        <v>8722</v>
      </c>
      <c r="O4083" s="2" t="s">
        <v>8723</v>
      </c>
      <c r="P4083" s="2">
        <v>3</v>
      </c>
    </row>
    <row r="4084" spans="1:16" ht="15.75" customHeight="1" x14ac:dyDescent="0.25">
      <c r="A4084" s="2" t="s">
        <v>190</v>
      </c>
      <c r="B4084" s="2" t="s">
        <v>94</v>
      </c>
      <c r="C4084" s="2" t="s">
        <v>96</v>
      </c>
      <c r="D4084" s="2" t="s">
        <v>55</v>
      </c>
      <c r="E4084" s="2" t="s">
        <v>57</v>
      </c>
      <c r="F4084" s="2" t="s">
        <v>32</v>
      </c>
      <c r="G4084" s="2" t="s">
        <v>79</v>
      </c>
      <c r="H4084" s="2" t="s">
        <v>61</v>
      </c>
      <c r="I4084" s="2">
        <v>44</v>
      </c>
      <c r="J4084" s="2">
        <v>0.69109947643979064</v>
      </c>
      <c r="K4084" s="2">
        <v>0.8741721854304636</v>
      </c>
      <c r="L4084" s="2">
        <v>0.5714285714285714</v>
      </c>
      <c r="M4084" s="2" t="s">
        <v>74</v>
      </c>
      <c r="N4084" s="2" t="s">
        <v>8724</v>
      </c>
      <c r="O4084" s="2" t="s">
        <v>8725</v>
      </c>
      <c r="P4084" s="2">
        <v>3.1</v>
      </c>
    </row>
    <row r="4085" spans="1:16" ht="15.75" customHeight="1" x14ac:dyDescent="0.25">
      <c r="A4085" s="2" t="s">
        <v>190</v>
      </c>
      <c r="B4085" s="2" t="s">
        <v>94</v>
      </c>
      <c r="C4085" s="2" t="s">
        <v>96</v>
      </c>
      <c r="D4085" s="2" t="s">
        <v>55</v>
      </c>
      <c r="E4085" s="2" t="s">
        <v>57</v>
      </c>
      <c r="F4085" s="2" t="s">
        <v>32</v>
      </c>
      <c r="G4085" s="2" t="s">
        <v>86</v>
      </c>
      <c r="H4085" s="2" t="s">
        <v>61</v>
      </c>
      <c r="I4085" s="2">
        <v>45</v>
      </c>
      <c r="J4085" s="2">
        <v>0.72727272727272729</v>
      </c>
      <c r="K4085" s="2">
        <v>0.72727272727272729</v>
      </c>
      <c r="L4085" s="2">
        <v>0.72727272727272729</v>
      </c>
      <c r="M4085" s="2" t="s">
        <v>74</v>
      </c>
      <c r="N4085" s="2" t="s">
        <v>8726</v>
      </c>
      <c r="O4085" s="2" t="s">
        <v>8727</v>
      </c>
      <c r="P4085" s="2">
        <v>3.1</v>
      </c>
    </row>
    <row r="4086" spans="1:16" ht="15.75" customHeight="1" x14ac:dyDescent="0.25">
      <c r="A4086" s="2" t="s">
        <v>190</v>
      </c>
      <c r="B4086" s="2" t="s">
        <v>94</v>
      </c>
      <c r="C4086" s="2" t="s">
        <v>96</v>
      </c>
      <c r="D4086" s="2" t="s">
        <v>55</v>
      </c>
      <c r="E4086" s="2" t="s">
        <v>57</v>
      </c>
      <c r="F4086" s="2" t="s">
        <v>32</v>
      </c>
      <c r="G4086" s="2" t="s">
        <v>93</v>
      </c>
      <c r="H4086" s="2" t="s">
        <v>61</v>
      </c>
      <c r="I4086" s="2">
        <v>46</v>
      </c>
      <c r="J4086" s="2">
        <v>0.71615720524017479</v>
      </c>
      <c r="K4086" s="2">
        <v>0.72246696035242286</v>
      </c>
      <c r="L4086" s="2">
        <v>0.70995670995671001</v>
      </c>
      <c r="M4086" s="2" t="s">
        <v>74</v>
      </c>
      <c r="N4086" s="2" t="s">
        <v>8728</v>
      </c>
      <c r="O4086" s="2" t="s">
        <v>8729</v>
      </c>
      <c r="P4086" s="2">
        <v>3</v>
      </c>
    </row>
    <row r="4087" spans="1:16" ht="15.75" customHeight="1" x14ac:dyDescent="0.25">
      <c r="A4087" s="2" t="s">
        <v>190</v>
      </c>
      <c r="B4087" s="2" t="s">
        <v>94</v>
      </c>
      <c r="C4087" s="2" t="s">
        <v>96</v>
      </c>
      <c r="D4087" s="2" t="s">
        <v>55</v>
      </c>
      <c r="E4087" s="2" t="s">
        <v>57</v>
      </c>
      <c r="F4087" s="2" t="s">
        <v>32</v>
      </c>
      <c r="G4087" s="2" t="s">
        <v>100</v>
      </c>
      <c r="H4087" s="2" t="s">
        <v>61</v>
      </c>
      <c r="I4087" s="2">
        <v>47</v>
      </c>
      <c r="J4087" s="2">
        <v>0.73913043478260865</v>
      </c>
      <c r="K4087" s="2">
        <v>0.74235807860262004</v>
      </c>
      <c r="L4087" s="2">
        <v>0.73593073593073588</v>
      </c>
      <c r="M4087" s="2" t="s">
        <v>74</v>
      </c>
      <c r="N4087" s="2" t="s">
        <v>8730</v>
      </c>
      <c r="O4087" s="2" t="s">
        <v>8731</v>
      </c>
      <c r="P4087" s="2">
        <v>3.1</v>
      </c>
    </row>
    <row r="4088" spans="1:16" ht="15.75" customHeight="1" x14ac:dyDescent="0.25">
      <c r="A4088" s="2" t="s">
        <v>190</v>
      </c>
      <c r="B4088" s="2" t="s">
        <v>94</v>
      </c>
      <c r="C4088" s="2" t="s">
        <v>96</v>
      </c>
      <c r="D4088" s="2" t="s">
        <v>55</v>
      </c>
      <c r="E4088" s="2" t="s">
        <v>57</v>
      </c>
      <c r="F4088" s="2" t="s">
        <v>32</v>
      </c>
      <c r="G4088" s="2" t="s">
        <v>108</v>
      </c>
      <c r="H4088" s="2" t="s">
        <v>61</v>
      </c>
      <c r="I4088" s="2">
        <v>48</v>
      </c>
      <c r="J4088" s="2">
        <v>0.72844827586206895</v>
      </c>
      <c r="K4088" s="2">
        <v>0.72532188841201717</v>
      </c>
      <c r="L4088" s="2">
        <v>0.73160173160173159</v>
      </c>
      <c r="M4088" s="2" t="s">
        <v>74</v>
      </c>
      <c r="N4088" s="2" t="s">
        <v>8732</v>
      </c>
      <c r="O4088" s="2" t="s">
        <v>8733</v>
      </c>
      <c r="P4088" s="2">
        <v>3.2</v>
      </c>
    </row>
    <row r="4089" spans="1:16" ht="15.75" customHeight="1" x14ac:dyDescent="0.25">
      <c r="A4089" s="2" t="s">
        <v>190</v>
      </c>
      <c r="B4089" s="2" t="s">
        <v>94</v>
      </c>
      <c r="C4089" s="2" t="s">
        <v>96</v>
      </c>
      <c r="D4089" s="2" t="s">
        <v>55</v>
      </c>
      <c r="E4089" s="2" t="s">
        <v>57</v>
      </c>
      <c r="F4089" s="2" t="s">
        <v>32</v>
      </c>
      <c r="G4089" s="2" t="s">
        <v>113</v>
      </c>
      <c r="H4089" s="2" t="s">
        <v>61</v>
      </c>
      <c r="I4089" s="2">
        <v>49</v>
      </c>
      <c r="J4089" s="2">
        <v>0.72376873661670227</v>
      </c>
      <c r="K4089" s="2">
        <v>0.71610169491525422</v>
      </c>
      <c r="L4089" s="2">
        <v>0.73160173160173159</v>
      </c>
      <c r="M4089" s="2" t="s">
        <v>74</v>
      </c>
      <c r="N4089" s="2" t="s">
        <v>8734</v>
      </c>
      <c r="O4089" s="2" t="s">
        <v>8735</v>
      </c>
      <c r="P4089" s="2">
        <v>2.8</v>
      </c>
    </row>
    <row r="4090" spans="1:16" ht="15.75" customHeight="1" x14ac:dyDescent="0.25">
      <c r="A4090" s="2" t="s">
        <v>190</v>
      </c>
      <c r="B4090" s="2" t="s">
        <v>94</v>
      </c>
      <c r="C4090" s="2" t="s">
        <v>96</v>
      </c>
      <c r="D4090" s="2" t="s">
        <v>55</v>
      </c>
      <c r="E4090" s="2" t="s">
        <v>57</v>
      </c>
      <c r="F4090" s="2" t="s">
        <v>32</v>
      </c>
      <c r="G4090" s="2" t="s">
        <v>118</v>
      </c>
      <c r="H4090" s="2" t="s">
        <v>61</v>
      </c>
      <c r="I4090" s="2">
        <v>50</v>
      </c>
      <c r="J4090" s="2">
        <v>0.71673819742489264</v>
      </c>
      <c r="K4090" s="2">
        <v>0.71063829787234045</v>
      </c>
      <c r="L4090" s="2">
        <v>0.72294372294372289</v>
      </c>
      <c r="M4090" s="2" t="s">
        <v>74</v>
      </c>
      <c r="N4090" s="2" t="s">
        <v>8736</v>
      </c>
      <c r="O4090" s="2" t="s">
        <v>8737</v>
      </c>
      <c r="P4090" s="2">
        <v>3</v>
      </c>
    </row>
    <row r="4091" spans="1:16" ht="15.75" customHeight="1" x14ac:dyDescent="0.25">
      <c r="A4091" s="2" t="s">
        <v>190</v>
      </c>
      <c r="B4091" s="2" t="s">
        <v>94</v>
      </c>
      <c r="C4091" s="2" t="s">
        <v>96</v>
      </c>
      <c r="D4091" s="2" t="s">
        <v>55</v>
      </c>
      <c r="E4091" s="2" t="s">
        <v>57</v>
      </c>
      <c r="F4091" s="2" t="s">
        <v>32</v>
      </c>
      <c r="G4091" s="2" t="s">
        <v>123</v>
      </c>
      <c r="H4091" s="2" t="s">
        <v>61</v>
      </c>
      <c r="I4091" s="2">
        <v>51</v>
      </c>
      <c r="J4091" s="2">
        <v>0.73706896551724144</v>
      </c>
      <c r="K4091" s="2">
        <v>0.73390557939914158</v>
      </c>
      <c r="L4091" s="2">
        <v>0.74025974025974028</v>
      </c>
      <c r="M4091" s="2" t="s">
        <v>74</v>
      </c>
      <c r="N4091" s="2" t="s">
        <v>8738</v>
      </c>
      <c r="O4091" s="2" t="s">
        <v>8739</v>
      </c>
      <c r="P4091" s="2">
        <v>3</v>
      </c>
    </row>
    <row r="4092" spans="1:16" ht="15.75" customHeight="1" x14ac:dyDescent="0.25">
      <c r="A4092" s="2" t="s">
        <v>190</v>
      </c>
      <c r="B4092" s="2" t="s">
        <v>94</v>
      </c>
      <c r="C4092" s="2" t="s">
        <v>96</v>
      </c>
      <c r="D4092" s="2" t="s">
        <v>55</v>
      </c>
      <c r="E4092" s="2" t="s">
        <v>57</v>
      </c>
      <c r="F4092" s="2" t="s">
        <v>32</v>
      </c>
      <c r="G4092" s="2" t="s">
        <v>128</v>
      </c>
      <c r="H4092" s="2" t="s">
        <v>61</v>
      </c>
      <c r="I4092" s="2">
        <v>52</v>
      </c>
      <c r="J4092" s="2">
        <v>0.73318872017353587</v>
      </c>
      <c r="K4092" s="2">
        <v>0.73478260869565215</v>
      </c>
      <c r="L4092" s="2">
        <v>0.73160173160173159</v>
      </c>
      <c r="M4092" s="2" t="s">
        <v>74</v>
      </c>
      <c r="N4092" s="2" t="s">
        <v>8740</v>
      </c>
      <c r="O4092" s="2" t="s">
        <v>8741</v>
      </c>
      <c r="P4092" s="2">
        <v>3.3</v>
      </c>
    </row>
    <row r="4093" spans="1:16" ht="15.75" customHeight="1" x14ac:dyDescent="0.25">
      <c r="A4093" s="2" t="s">
        <v>190</v>
      </c>
      <c r="B4093" s="2" t="s">
        <v>94</v>
      </c>
      <c r="C4093" s="2" t="s">
        <v>96</v>
      </c>
      <c r="D4093" s="2" t="s">
        <v>55</v>
      </c>
      <c r="E4093" s="2" t="s">
        <v>57</v>
      </c>
      <c r="F4093" s="2" t="s">
        <v>32</v>
      </c>
      <c r="G4093" s="2" t="s">
        <v>133</v>
      </c>
      <c r="H4093" s="2" t="s">
        <v>61</v>
      </c>
      <c r="I4093" s="2">
        <v>53</v>
      </c>
      <c r="J4093" s="2">
        <v>0.71641791044776126</v>
      </c>
      <c r="K4093" s="2">
        <v>0.70588235294117652</v>
      </c>
      <c r="L4093" s="2">
        <v>0.72727272727272729</v>
      </c>
      <c r="M4093" s="2" t="s">
        <v>74</v>
      </c>
      <c r="N4093" s="2" t="s">
        <v>8742</v>
      </c>
      <c r="O4093" s="2" t="s">
        <v>8743</v>
      </c>
      <c r="P4093" s="2">
        <v>2.8</v>
      </c>
    </row>
    <row r="4094" spans="1:16" ht="15.75" customHeight="1" x14ac:dyDescent="0.25">
      <c r="A4094" s="2" t="s">
        <v>190</v>
      </c>
      <c r="B4094" s="2" t="s">
        <v>94</v>
      </c>
      <c r="C4094" s="2" t="s">
        <v>96</v>
      </c>
      <c r="D4094" s="2" t="s">
        <v>55</v>
      </c>
      <c r="E4094" s="2" t="s">
        <v>57</v>
      </c>
      <c r="F4094" s="2" t="s">
        <v>32</v>
      </c>
      <c r="G4094" s="2" t="s">
        <v>138</v>
      </c>
      <c r="H4094" s="2" t="s">
        <v>61</v>
      </c>
      <c r="I4094" s="2">
        <v>54</v>
      </c>
      <c r="J4094" s="2">
        <v>0.72608695652173916</v>
      </c>
      <c r="K4094" s="2">
        <v>0.72925764192139741</v>
      </c>
      <c r="L4094" s="2">
        <v>0.72294372294372289</v>
      </c>
      <c r="M4094" s="2" t="s">
        <v>74</v>
      </c>
      <c r="N4094" s="2" t="s">
        <v>8744</v>
      </c>
      <c r="O4094" s="2" t="s">
        <v>8745</v>
      </c>
      <c r="P4094" s="2">
        <v>3</v>
      </c>
    </row>
    <row r="4095" spans="1:16" ht="15.75" customHeight="1" x14ac:dyDescent="0.25">
      <c r="A4095" s="2" t="s">
        <v>190</v>
      </c>
      <c r="B4095" s="2" t="s">
        <v>94</v>
      </c>
      <c r="C4095" s="2" t="s">
        <v>96</v>
      </c>
      <c r="D4095" s="2" t="s">
        <v>55</v>
      </c>
      <c r="E4095" s="2" t="s">
        <v>57</v>
      </c>
      <c r="F4095" s="2" t="s">
        <v>32</v>
      </c>
      <c r="G4095" s="2" t="s">
        <v>143</v>
      </c>
      <c r="H4095" s="2" t="s">
        <v>61</v>
      </c>
      <c r="I4095" s="2">
        <v>55</v>
      </c>
      <c r="J4095" s="2">
        <v>0.71673819742489264</v>
      </c>
      <c r="K4095" s="2">
        <v>0.71063829787234045</v>
      </c>
      <c r="L4095" s="2">
        <v>0.72294372294372289</v>
      </c>
      <c r="M4095" s="2" t="s">
        <v>74</v>
      </c>
      <c r="N4095" s="2" t="s">
        <v>8746</v>
      </c>
      <c r="O4095" s="2" t="s">
        <v>8747</v>
      </c>
      <c r="P4095" s="2">
        <v>2.9</v>
      </c>
    </row>
    <row r="4096" spans="1:16" ht="15.75" customHeight="1" x14ac:dyDescent="0.25">
      <c r="A4096" s="2" t="s">
        <v>190</v>
      </c>
      <c r="B4096" s="2" t="s">
        <v>94</v>
      </c>
      <c r="C4096" s="2" t="s">
        <v>96</v>
      </c>
      <c r="D4096" s="2" t="s">
        <v>55</v>
      </c>
      <c r="E4096" s="2" t="s">
        <v>57</v>
      </c>
      <c r="F4096" s="2" t="s">
        <v>32</v>
      </c>
      <c r="G4096" s="2" t="s">
        <v>149</v>
      </c>
      <c r="H4096" s="2" t="s">
        <v>61</v>
      </c>
      <c r="I4096" s="2">
        <v>56</v>
      </c>
      <c r="J4096" s="2">
        <v>0.72173913043478266</v>
      </c>
      <c r="K4096" s="2">
        <v>0.72489082969432317</v>
      </c>
      <c r="L4096" s="2">
        <v>0.7186147186147186</v>
      </c>
      <c r="M4096" s="2" t="s">
        <v>74</v>
      </c>
      <c r="N4096" s="2" t="s">
        <v>8748</v>
      </c>
      <c r="O4096" s="2" t="s">
        <v>8749</v>
      </c>
      <c r="P4096" s="2">
        <v>3.1</v>
      </c>
    </row>
    <row r="4097" spans="1:16" ht="15.75" customHeight="1" x14ac:dyDescent="0.25">
      <c r="A4097" s="2" t="s">
        <v>190</v>
      </c>
      <c r="B4097" s="2" t="s">
        <v>94</v>
      </c>
      <c r="C4097" s="2" t="s">
        <v>96</v>
      </c>
      <c r="D4097" s="2" t="s">
        <v>55</v>
      </c>
      <c r="E4097" s="2" t="s">
        <v>57</v>
      </c>
      <c r="F4097" s="2" t="s">
        <v>32</v>
      </c>
      <c r="G4097" s="2" t="s">
        <v>154</v>
      </c>
      <c r="H4097" s="2" t="s">
        <v>61</v>
      </c>
      <c r="I4097" s="2">
        <v>57</v>
      </c>
      <c r="J4097" s="2">
        <v>0.72376873661670227</v>
      </c>
      <c r="K4097" s="2">
        <v>0.71610169491525422</v>
      </c>
      <c r="L4097" s="2">
        <v>0.73160173160173159</v>
      </c>
      <c r="M4097" s="2" t="s">
        <v>74</v>
      </c>
      <c r="N4097" s="2" t="s">
        <v>8750</v>
      </c>
      <c r="O4097" s="2" t="s">
        <v>8751</v>
      </c>
      <c r="P4097" s="2">
        <v>3</v>
      </c>
    </row>
    <row r="4098" spans="1:16" ht="15.75" customHeight="1" x14ac:dyDescent="0.25">
      <c r="A4098" s="2" t="s">
        <v>190</v>
      </c>
      <c r="B4098" s="2" t="s">
        <v>94</v>
      </c>
      <c r="C4098" s="2" t="s">
        <v>96</v>
      </c>
      <c r="D4098" s="2" t="s">
        <v>55</v>
      </c>
      <c r="E4098" s="2" t="s">
        <v>57</v>
      </c>
      <c r="F4098" s="2" t="s">
        <v>32</v>
      </c>
      <c r="G4098" s="2" t="s">
        <v>159</v>
      </c>
      <c r="H4098" s="2" t="s">
        <v>61</v>
      </c>
      <c r="I4098" s="2">
        <v>58</v>
      </c>
      <c r="J4098" s="2">
        <v>0.72727272727272729</v>
      </c>
      <c r="K4098" s="2">
        <v>0.72727272727272729</v>
      </c>
      <c r="L4098" s="2">
        <v>0.72727272727272729</v>
      </c>
      <c r="M4098" s="2" t="s">
        <v>74</v>
      </c>
      <c r="N4098" s="2" t="s">
        <v>8752</v>
      </c>
      <c r="O4098" s="2" t="s">
        <v>8753</v>
      </c>
      <c r="P4098" s="2">
        <v>3.5</v>
      </c>
    </row>
    <row r="4099" spans="1:16" ht="15.75" customHeight="1" x14ac:dyDescent="0.25">
      <c r="A4099" s="2" t="s">
        <v>190</v>
      </c>
      <c r="B4099" s="2" t="s">
        <v>94</v>
      </c>
      <c r="C4099" s="2" t="s">
        <v>96</v>
      </c>
      <c r="D4099" s="2" t="s">
        <v>55</v>
      </c>
      <c r="E4099" s="2" t="s">
        <v>57</v>
      </c>
      <c r="F4099" s="2" t="s">
        <v>32</v>
      </c>
      <c r="G4099" s="2" t="s">
        <v>164</v>
      </c>
      <c r="H4099" s="2" t="s">
        <v>61</v>
      </c>
      <c r="I4099" s="2">
        <v>59</v>
      </c>
      <c r="J4099" s="2">
        <v>0.67894736842105263</v>
      </c>
      <c r="K4099" s="2">
        <v>0.86577181208053688</v>
      </c>
      <c r="L4099" s="2">
        <v>0.55844155844155841</v>
      </c>
      <c r="M4099" s="2" t="s">
        <v>74</v>
      </c>
      <c r="N4099" s="2" t="s">
        <v>8754</v>
      </c>
      <c r="O4099" s="2" t="s">
        <v>8755</v>
      </c>
      <c r="P4099" s="2">
        <v>3</v>
      </c>
    </row>
    <row r="4100" spans="1:16" ht="15.75" customHeight="1" x14ac:dyDescent="0.25">
      <c r="A4100" s="2" t="s">
        <v>190</v>
      </c>
      <c r="B4100" s="2" t="s">
        <v>94</v>
      </c>
      <c r="C4100" s="2" t="s">
        <v>96</v>
      </c>
      <c r="D4100" s="2" t="s">
        <v>55</v>
      </c>
      <c r="E4100" s="2" t="s">
        <v>57</v>
      </c>
      <c r="F4100" s="2" t="s">
        <v>32</v>
      </c>
      <c r="G4100" s="2" t="s">
        <v>169</v>
      </c>
      <c r="H4100" s="2" t="s">
        <v>61</v>
      </c>
      <c r="I4100" s="2">
        <v>60</v>
      </c>
      <c r="J4100" s="2">
        <v>0.72489082969432317</v>
      </c>
      <c r="K4100" s="2">
        <v>0.7312775330396476</v>
      </c>
      <c r="L4100" s="2">
        <v>0.7186147186147186</v>
      </c>
      <c r="M4100" s="2" t="s">
        <v>74</v>
      </c>
      <c r="N4100" s="2" t="s">
        <v>8756</v>
      </c>
      <c r="O4100" s="2" t="s">
        <v>8757</v>
      </c>
      <c r="P4100" s="2">
        <v>3.2</v>
      </c>
    </row>
    <row r="4101" spans="1:16" ht="15.75" customHeight="1" x14ac:dyDescent="0.25">
      <c r="A4101" s="2" t="s">
        <v>190</v>
      </c>
      <c r="B4101" s="2" t="s">
        <v>94</v>
      </c>
      <c r="C4101" s="2" t="s">
        <v>96</v>
      </c>
      <c r="D4101" s="2" t="s">
        <v>55</v>
      </c>
      <c r="E4101" s="2" t="s">
        <v>57</v>
      </c>
      <c r="F4101" s="2" t="s">
        <v>32</v>
      </c>
      <c r="G4101" s="2" t="s">
        <v>174</v>
      </c>
      <c r="H4101" s="2" t="s">
        <v>61</v>
      </c>
      <c r="I4101" s="2">
        <v>61</v>
      </c>
      <c r="J4101" s="2">
        <v>0.71948608137044956</v>
      </c>
      <c r="K4101" s="2">
        <v>0.71186440677966101</v>
      </c>
      <c r="L4101" s="2">
        <v>0.72727272727272729</v>
      </c>
      <c r="M4101" s="2" t="s">
        <v>74</v>
      </c>
      <c r="N4101" s="2" t="s">
        <v>8758</v>
      </c>
      <c r="O4101" s="2" t="s">
        <v>8759</v>
      </c>
      <c r="P4101" s="2">
        <v>2.9</v>
      </c>
    </row>
    <row r="4102" spans="1:16" ht="15.75" customHeight="1" x14ac:dyDescent="0.25">
      <c r="A4102" s="2" t="s">
        <v>190</v>
      </c>
      <c r="B4102" s="2" t="s">
        <v>94</v>
      </c>
      <c r="C4102" s="2" t="s">
        <v>96</v>
      </c>
      <c r="D4102" s="2" t="s">
        <v>55</v>
      </c>
      <c r="E4102" s="2" t="s">
        <v>179</v>
      </c>
      <c r="F4102" s="2" t="s">
        <v>12</v>
      </c>
      <c r="G4102" s="2" t="s">
        <v>180</v>
      </c>
      <c r="H4102" s="2" t="s">
        <v>182</v>
      </c>
      <c r="I4102" s="2">
        <v>42</v>
      </c>
      <c r="J4102" s="2">
        <v>0.75766016713091922</v>
      </c>
      <c r="K4102" s="2">
        <v>0.72340425531914898</v>
      </c>
      <c r="L4102" s="2">
        <v>0.79532163742690054</v>
      </c>
      <c r="M4102" s="2" t="s">
        <v>74</v>
      </c>
      <c r="N4102" s="2" t="s">
        <v>8760</v>
      </c>
      <c r="O4102" s="2" t="s">
        <v>8761</v>
      </c>
      <c r="P4102" s="2">
        <v>2.8</v>
      </c>
    </row>
    <row r="4103" spans="1:16" ht="15.75" customHeight="1" x14ac:dyDescent="0.25">
      <c r="A4103" s="2" t="s">
        <v>190</v>
      </c>
      <c r="B4103" s="2" t="s">
        <v>94</v>
      </c>
      <c r="C4103" s="2" t="s">
        <v>96</v>
      </c>
      <c r="D4103" s="2" t="s">
        <v>55</v>
      </c>
      <c r="E4103" s="2" t="s">
        <v>179</v>
      </c>
      <c r="F4103" s="2" t="s">
        <v>12</v>
      </c>
      <c r="G4103" s="2" t="s">
        <v>186</v>
      </c>
      <c r="H4103" s="2" t="s">
        <v>182</v>
      </c>
      <c r="I4103" s="2">
        <v>43</v>
      </c>
      <c r="J4103" s="2">
        <v>0.77401129943502822</v>
      </c>
      <c r="K4103" s="2">
        <v>0.74863387978142082</v>
      </c>
      <c r="L4103" s="2">
        <v>0.80116959064327486</v>
      </c>
      <c r="M4103" s="2" t="s">
        <v>74</v>
      </c>
      <c r="N4103" s="2" t="s">
        <v>8762</v>
      </c>
      <c r="O4103" s="2" t="s">
        <v>8763</v>
      </c>
      <c r="P4103" s="2">
        <v>2.8</v>
      </c>
    </row>
    <row r="4104" spans="1:16" ht="15.75" customHeight="1" x14ac:dyDescent="0.25">
      <c r="A4104" s="2" t="s">
        <v>190</v>
      </c>
      <c r="B4104" s="2" t="s">
        <v>94</v>
      </c>
      <c r="C4104" s="2" t="s">
        <v>96</v>
      </c>
      <c r="D4104" s="2" t="s">
        <v>55</v>
      </c>
      <c r="E4104" s="2" t="s">
        <v>179</v>
      </c>
      <c r="F4104" s="2" t="s">
        <v>12</v>
      </c>
      <c r="G4104" s="2" t="s">
        <v>192</v>
      </c>
      <c r="H4104" s="2" t="s">
        <v>182</v>
      </c>
      <c r="I4104" s="2">
        <v>44</v>
      </c>
      <c r="J4104" s="2">
        <v>0.76353276353276345</v>
      </c>
      <c r="K4104" s="2">
        <v>0.74444444444444446</v>
      </c>
      <c r="L4104" s="2">
        <v>0.783625730994152</v>
      </c>
      <c r="M4104" s="2" t="s">
        <v>74</v>
      </c>
      <c r="N4104" s="2" t="s">
        <v>8764</v>
      </c>
      <c r="O4104" s="2" t="s">
        <v>8765</v>
      </c>
      <c r="P4104" s="2">
        <v>2.8</v>
      </c>
    </row>
    <row r="4105" spans="1:16" ht="15.75" customHeight="1" x14ac:dyDescent="0.25">
      <c r="A4105" s="2" t="s">
        <v>190</v>
      </c>
      <c r="B4105" s="2" t="s">
        <v>94</v>
      </c>
      <c r="C4105" s="2" t="s">
        <v>96</v>
      </c>
      <c r="D4105" s="2" t="s">
        <v>55</v>
      </c>
      <c r="E4105" s="2" t="s">
        <v>179</v>
      </c>
      <c r="F4105" s="2" t="s">
        <v>12</v>
      </c>
      <c r="G4105" s="2" t="s">
        <v>197</v>
      </c>
      <c r="H4105" s="2" t="s">
        <v>182</v>
      </c>
      <c r="I4105" s="2">
        <v>45</v>
      </c>
      <c r="J4105" s="2">
        <v>0.80346820809248565</v>
      </c>
      <c r="K4105" s="2">
        <v>0.79428571428571426</v>
      </c>
      <c r="L4105" s="2">
        <v>0.8128654970760234</v>
      </c>
      <c r="M4105" s="2" t="s">
        <v>74</v>
      </c>
      <c r="N4105" s="2" t="s">
        <v>8766</v>
      </c>
      <c r="O4105" s="2" t="s">
        <v>8767</v>
      </c>
      <c r="P4105" s="2">
        <v>2.6</v>
      </c>
    </row>
    <row r="4106" spans="1:16" ht="15.75" customHeight="1" x14ac:dyDescent="0.25">
      <c r="A4106" s="2" t="s">
        <v>190</v>
      </c>
      <c r="B4106" s="2" t="s">
        <v>94</v>
      </c>
      <c r="C4106" s="2" t="s">
        <v>96</v>
      </c>
      <c r="D4106" s="2" t="s">
        <v>55</v>
      </c>
      <c r="E4106" s="2" t="s">
        <v>179</v>
      </c>
      <c r="F4106" s="2" t="s">
        <v>12</v>
      </c>
      <c r="G4106" s="2" t="s">
        <v>202</v>
      </c>
      <c r="H4106" s="2" t="s">
        <v>182</v>
      </c>
      <c r="I4106" s="2">
        <v>46</v>
      </c>
      <c r="J4106" s="2">
        <v>0.76323119777158777</v>
      </c>
      <c r="K4106" s="2">
        <v>0.72872340425531912</v>
      </c>
      <c r="L4106" s="2">
        <v>0.80116959064327486</v>
      </c>
      <c r="M4106" s="2" t="s">
        <v>74</v>
      </c>
      <c r="N4106" s="2" t="s">
        <v>8768</v>
      </c>
      <c r="O4106" s="2" t="s">
        <v>8769</v>
      </c>
      <c r="P4106" s="2">
        <v>2.8</v>
      </c>
    </row>
    <row r="4107" spans="1:16" ht="15.75" customHeight="1" x14ac:dyDescent="0.25">
      <c r="A4107" s="2" t="s">
        <v>190</v>
      </c>
      <c r="B4107" s="2" t="s">
        <v>94</v>
      </c>
      <c r="C4107" s="2" t="s">
        <v>96</v>
      </c>
      <c r="D4107" s="2" t="s">
        <v>55</v>
      </c>
      <c r="E4107" s="2" t="s">
        <v>179</v>
      </c>
      <c r="F4107" s="2" t="s">
        <v>12</v>
      </c>
      <c r="G4107" s="2" t="s">
        <v>207</v>
      </c>
      <c r="H4107" s="2" t="s">
        <v>182</v>
      </c>
      <c r="I4107" s="2">
        <v>47</v>
      </c>
      <c r="J4107" s="2">
        <v>0.77363896848137526</v>
      </c>
      <c r="K4107" s="2">
        <v>0.7584269662921348</v>
      </c>
      <c r="L4107" s="2">
        <v>0.78947368421052633</v>
      </c>
      <c r="M4107" s="2" t="s">
        <v>74</v>
      </c>
      <c r="N4107" s="2" t="s">
        <v>8770</v>
      </c>
      <c r="O4107" s="2" t="s">
        <v>8771</v>
      </c>
      <c r="P4107" s="2">
        <v>2.9</v>
      </c>
    </row>
    <row r="4108" spans="1:16" ht="15.75" customHeight="1" x14ac:dyDescent="0.25">
      <c r="A4108" s="2" t="s">
        <v>190</v>
      </c>
      <c r="B4108" s="2" t="s">
        <v>94</v>
      </c>
      <c r="C4108" s="2" t="s">
        <v>96</v>
      </c>
      <c r="D4108" s="2" t="s">
        <v>55</v>
      </c>
      <c r="E4108" s="2" t="s">
        <v>179</v>
      </c>
      <c r="F4108" s="2" t="s">
        <v>12</v>
      </c>
      <c r="G4108" s="2" t="s">
        <v>212</v>
      </c>
      <c r="H4108" s="2" t="s">
        <v>182</v>
      </c>
      <c r="I4108" s="2">
        <v>48</v>
      </c>
      <c r="J4108" s="2">
        <v>0.77183098591549293</v>
      </c>
      <c r="K4108" s="2">
        <v>0.74456521739130432</v>
      </c>
      <c r="L4108" s="2">
        <v>0.80116959064327486</v>
      </c>
      <c r="M4108" s="2" t="s">
        <v>74</v>
      </c>
      <c r="N4108" s="2" t="s">
        <v>8772</v>
      </c>
      <c r="O4108" s="2" t="s">
        <v>8773</v>
      </c>
      <c r="P4108" s="2">
        <v>2.8</v>
      </c>
    </row>
    <row r="4109" spans="1:16" ht="15.75" customHeight="1" x14ac:dyDescent="0.25">
      <c r="A4109" s="2" t="s">
        <v>190</v>
      </c>
      <c r="B4109" s="2" t="s">
        <v>94</v>
      </c>
      <c r="C4109" s="2" t="s">
        <v>96</v>
      </c>
      <c r="D4109" s="2" t="s">
        <v>55</v>
      </c>
      <c r="E4109" s="2" t="s">
        <v>179</v>
      </c>
      <c r="F4109" s="2" t="s">
        <v>12</v>
      </c>
      <c r="G4109" s="2" t="s">
        <v>217</v>
      </c>
      <c r="H4109" s="2" t="s">
        <v>182</v>
      </c>
      <c r="I4109" s="2">
        <v>49</v>
      </c>
      <c r="J4109" s="2">
        <v>0.77272727272727282</v>
      </c>
      <c r="K4109" s="2">
        <v>0.75138121546961323</v>
      </c>
      <c r="L4109" s="2">
        <v>0.79532163742690054</v>
      </c>
      <c r="M4109" s="2" t="s">
        <v>74</v>
      </c>
      <c r="N4109" s="2" t="s">
        <v>8774</v>
      </c>
      <c r="O4109" s="2" t="s">
        <v>8775</v>
      </c>
      <c r="P4109" s="2">
        <v>2.8</v>
      </c>
    </row>
    <row r="4110" spans="1:16" ht="15.75" customHeight="1" x14ac:dyDescent="0.25">
      <c r="A4110" s="2" t="s">
        <v>190</v>
      </c>
      <c r="B4110" s="2" t="s">
        <v>94</v>
      </c>
      <c r="C4110" s="2" t="s">
        <v>96</v>
      </c>
      <c r="D4110" s="2" t="s">
        <v>55</v>
      </c>
      <c r="E4110" s="2" t="s">
        <v>179</v>
      </c>
      <c r="F4110" s="2" t="s">
        <v>12</v>
      </c>
      <c r="G4110" s="2" t="s">
        <v>222</v>
      </c>
      <c r="H4110" s="2" t="s">
        <v>182</v>
      </c>
      <c r="I4110" s="2">
        <v>50</v>
      </c>
      <c r="J4110" s="2">
        <v>0.75706214689265539</v>
      </c>
      <c r="K4110" s="2">
        <v>0.73224043715846998</v>
      </c>
      <c r="L4110" s="2">
        <v>0.783625730994152</v>
      </c>
      <c r="M4110" s="2" t="s">
        <v>74</v>
      </c>
      <c r="N4110" s="2" t="s">
        <v>8776</v>
      </c>
      <c r="O4110" s="2" t="s">
        <v>8777</v>
      </c>
      <c r="P4110" s="2">
        <v>2.8</v>
      </c>
    </row>
    <row r="4111" spans="1:16" ht="15.75" customHeight="1" x14ac:dyDescent="0.25">
      <c r="A4111" s="2" t="s">
        <v>190</v>
      </c>
      <c r="B4111" s="2" t="s">
        <v>94</v>
      </c>
      <c r="C4111" s="2" t="s">
        <v>96</v>
      </c>
      <c r="D4111" s="2" t="s">
        <v>55</v>
      </c>
      <c r="E4111" s="2" t="s">
        <v>179</v>
      </c>
      <c r="F4111" s="2" t="s">
        <v>12</v>
      </c>
      <c r="G4111" s="2" t="s">
        <v>227</v>
      </c>
      <c r="H4111" s="2" t="s">
        <v>182</v>
      </c>
      <c r="I4111" s="2">
        <v>51</v>
      </c>
      <c r="J4111" s="2">
        <v>0.78285714285714281</v>
      </c>
      <c r="K4111" s="2">
        <v>0.76536312849162014</v>
      </c>
      <c r="L4111" s="2">
        <v>0.80116959064327486</v>
      </c>
      <c r="M4111" s="2" t="s">
        <v>74</v>
      </c>
      <c r="N4111" s="2" t="s">
        <v>8778</v>
      </c>
      <c r="O4111" s="2" t="s">
        <v>8779</v>
      </c>
      <c r="P4111" s="2">
        <v>2.8</v>
      </c>
    </row>
    <row r="4112" spans="1:16" ht="15.75" customHeight="1" x14ac:dyDescent="0.25">
      <c r="A4112" s="2" t="s">
        <v>190</v>
      </c>
      <c r="B4112" s="2" t="s">
        <v>94</v>
      </c>
      <c r="C4112" s="2" t="s">
        <v>96</v>
      </c>
      <c r="D4112" s="2" t="s">
        <v>55</v>
      </c>
      <c r="E4112" s="2" t="s">
        <v>179</v>
      </c>
      <c r="F4112" s="2" t="s">
        <v>12</v>
      </c>
      <c r="G4112" s="2" t="s">
        <v>232</v>
      </c>
      <c r="H4112" s="2" t="s">
        <v>182</v>
      </c>
      <c r="I4112" s="2">
        <v>52</v>
      </c>
      <c r="J4112" s="2">
        <v>0.77053824362606238</v>
      </c>
      <c r="K4112" s="2">
        <v>0.74725274725274726</v>
      </c>
      <c r="L4112" s="2">
        <v>0.79532163742690054</v>
      </c>
      <c r="M4112" s="2" t="s">
        <v>74</v>
      </c>
      <c r="N4112" s="2" t="s">
        <v>8780</v>
      </c>
      <c r="O4112" s="2" t="s">
        <v>8781</v>
      </c>
      <c r="P4112" s="2">
        <v>2.9</v>
      </c>
    </row>
    <row r="4113" spans="1:16" ht="15.75" customHeight="1" x14ac:dyDescent="0.25">
      <c r="A4113" s="2" t="s">
        <v>190</v>
      </c>
      <c r="B4113" s="2" t="s">
        <v>94</v>
      </c>
      <c r="C4113" s="2" t="s">
        <v>96</v>
      </c>
      <c r="D4113" s="2" t="s">
        <v>55</v>
      </c>
      <c r="E4113" s="2" t="s">
        <v>179</v>
      </c>
      <c r="F4113" s="2" t="s">
        <v>12</v>
      </c>
      <c r="G4113" s="2" t="s">
        <v>237</v>
      </c>
      <c r="H4113" s="2" t="s">
        <v>182</v>
      </c>
      <c r="I4113" s="2">
        <v>53</v>
      </c>
      <c r="J4113" s="2">
        <v>0.76404494382022481</v>
      </c>
      <c r="K4113" s="2">
        <v>0.73513513513513518</v>
      </c>
      <c r="L4113" s="2">
        <v>0.79532163742690054</v>
      </c>
      <c r="M4113" s="2" t="s">
        <v>74</v>
      </c>
      <c r="N4113" s="2" t="s">
        <v>8782</v>
      </c>
      <c r="O4113" s="2" t="s">
        <v>8783</v>
      </c>
      <c r="P4113" s="2">
        <v>2.8</v>
      </c>
    </row>
    <row r="4114" spans="1:16" ht="15.75" customHeight="1" x14ac:dyDescent="0.25">
      <c r="A4114" s="2" t="s">
        <v>190</v>
      </c>
      <c r="B4114" s="2" t="s">
        <v>94</v>
      </c>
      <c r="C4114" s="2" t="s">
        <v>96</v>
      </c>
      <c r="D4114" s="2" t="s">
        <v>55</v>
      </c>
      <c r="E4114" s="2" t="s">
        <v>179</v>
      </c>
      <c r="F4114" s="2" t="s">
        <v>12</v>
      </c>
      <c r="G4114" s="2" t="s">
        <v>242</v>
      </c>
      <c r="H4114" s="2" t="s">
        <v>182</v>
      </c>
      <c r="I4114" s="2">
        <v>54</v>
      </c>
      <c r="J4114" s="2">
        <v>0.7665706051873199</v>
      </c>
      <c r="K4114" s="2">
        <v>0.75568181818181823</v>
      </c>
      <c r="L4114" s="2">
        <v>0.77777777777777779</v>
      </c>
      <c r="M4114" s="2" t="s">
        <v>74</v>
      </c>
      <c r="N4114" s="2" t="s">
        <v>8784</v>
      </c>
      <c r="O4114" s="2" t="s">
        <v>8785</v>
      </c>
      <c r="P4114" s="2">
        <v>3</v>
      </c>
    </row>
    <row r="4115" spans="1:16" ht="15.75" customHeight="1" x14ac:dyDescent="0.25">
      <c r="A4115" s="2" t="s">
        <v>190</v>
      </c>
      <c r="B4115" s="2" t="s">
        <v>94</v>
      </c>
      <c r="C4115" s="2" t="s">
        <v>96</v>
      </c>
      <c r="D4115" s="2" t="s">
        <v>55</v>
      </c>
      <c r="E4115" s="2" t="s">
        <v>179</v>
      </c>
      <c r="F4115" s="2" t="s">
        <v>12</v>
      </c>
      <c r="G4115" s="2" t="s">
        <v>247</v>
      </c>
      <c r="H4115" s="2" t="s">
        <v>182</v>
      </c>
      <c r="I4115" s="2">
        <v>55</v>
      </c>
      <c r="J4115" s="2">
        <v>0.75842696629213491</v>
      </c>
      <c r="K4115" s="2">
        <v>0.72972972972972971</v>
      </c>
      <c r="L4115" s="2">
        <v>0.78947368421052633</v>
      </c>
      <c r="M4115" s="2" t="s">
        <v>74</v>
      </c>
      <c r="N4115" s="2" t="s">
        <v>8786</v>
      </c>
      <c r="O4115" s="2" t="s">
        <v>8787</v>
      </c>
      <c r="P4115" s="2">
        <v>2.8</v>
      </c>
    </row>
    <row r="4116" spans="1:16" ht="15.75" customHeight="1" x14ac:dyDescent="0.25">
      <c r="A4116" s="2" t="s">
        <v>190</v>
      </c>
      <c r="B4116" s="2" t="s">
        <v>94</v>
      </c>
      <c r="C4116" s="2" t="s">
        <v>96</v>
      </c>
      <c r="D4116" s="2" t="s">
        <v>55</v>
      </c>
      <c r="E4116" s="2" t="s">
        <v>179</v>
      </c>
      <c r="F4116" s="2" t="s">
        <v>12</v>
      </c>
      <c r="G4116" s="2" t="s">
        <v>252</v>
      </c>
      <c r="H4116" s="2" t="s">
        <v>182</v>
      </c>
      <c r="I4116" s="2">
        <v>56</v>
      </c>
      <c r="J4116" s="2">
        <v>0.76056338028169013</v>
      </c>
      <c r="K4116" s="2">
        <v>0.73369565217391308</v>
      </c>
      <c r="L4116" s="2">
        <v>0.78947368421052633</v>
      </c>
      <c r="M4116" s="2" t="s">
        <v>74</v>
      </c>
      <c r="N4116" s="2" t="s">
        <v>8788</v>
      </c>
      <c r="O4116" s="2" t="s">
        <v>8789</v>
      </c>
      <c r="P4116" s="2">
        <v>2.8</v>
      </c>
    </row>
    <row r="4117" spans="1:16" ht="15.75" customHeight="1" x14ac:dyDescent="0.25">
      <c r="A4117" s="2" t="s">
        <v>190</v>
      </c>
      <c r="B4117" s="2" t="s">
        <v>94</v>
      </c>
      <c r="C4117" s="2" t="s">
        <v>96</v>
      </c>
      <c r="D4117" s="2" t="s">
        <v>55</v>
      </c>
      <c r="E4117" s="2" t="s">
        <v>179</v>
      </c>
      <c r="F4117" s="2" t="s">
        <v>12</v>
      </c>
      <c r="G4117" s="2" t="s">
        <v>257</v>
      </c>
      <c r="H4117" s="2" t="s">
        <v>182</v>
      </c>
      <c r="I4117" s="2">
        <v>57</v>
      </c>
      <c r="J4117" s="2">
        <v>0.75920679886685549</v>
      </c>
      <c r="K4117" s="2">
        <v>0.73626373626373631</v>
      </c>
      <c r="L4117" s="2">
        <v>0.783625730994152</v>
      </c>
      <c r="M4117" s="2" t="s">
        <v>74</v>
      </c>
      <c r="N4117" s="2" t="s">
        <v>8790</v>
      </c>
      <c r="O4117" s="2" t="s">
        <v>8791</v>
      </c>
      <c r="P4117" s="2">
        <v>3.2</v>
      </c>
    </row>
    <row r="4118" spans="1:16" ht="15.75" customHeight="1" x14ac:dyDescent="0.25">
      <c r="A4118" s="2" t="s">
        <v>190</v>
      </c>
      <c r="B4118" s="2" t="s">
        <v>94</v>
      </c>
      <c r="C4118" s="2" t="s">
        <v>96</v>
      </c>
      <c r="D4118" s="2" t="s">
        <v>55</v>
      </c>
      <c r="E4118" s="2" t="s">
        <v>179</v>
      </c>
      <c r="F4118" s="2" t="s">
        <v>12</v>
      </c>
      <c r="G4118" s="2" t="s">
        <v>262</v>
      </c>
      <c r="H4118" s="2" t="s">
        <v>182</v>
      </c>
      <c r="I4118" s="2">
        <v>58</v>
      </c>
      <c r="J4118" s="2">
        <v>0.75920679886685549</v>
      </c>
      <c r="K4118" s="2">
        <v>0.73626373626373631</v>
      </c>
      <c r="L4118" s="2">
        <v>0.783625730994152</v>
      </c>
      <c r="M4118" s="2" t="s">
        <v>74</v>
      </c>
      <c r="N4118" s="2" t="s">
        <v>8792</v>
      </c>
      <c r="O4118" s="2" t="s">
        <v>8793</v>
      </c>
      <c r="P4118" s="2">
        <v>2.7</v>
      </c>
    </row>
    <row r="4119" spans="1:16" ht="15.75" customHeight="1" x14ac:dyDescent="0.25">
      <c r="A4119" s="2" t="s">
        <v>190</v>
      </c>
      <c r="B4119" s="2" t="s">
        <v>94</v>
      </c>
      <c r="C4119" s="2" t="s">
        <v>96</v>
      </c>
      <c r="D4119" s="2" t="s">
        <v>55</v>
      </c>
      <c r="E4119" s="2" t="s">
        <v>179</v>
      </c>
      <c r="F4119" s="2" t="s">
        <v>12</v>
      </c>
      <c r="G4119" s="2" t="s">
        <v>267</v>
      </c>
      <c r="H4119" s="2" t="s">
        <v>182</v>
      </c>
      <c r="I4119" s="2">
        <v>59</v>
      </c>
      <c r="J4119" s="2">
        <v>0.7675070028011205</v>
      </c>
      <c r="K4119" s="2">
        <v>0.73655913978494625</v>
      </c>
      <c r="L4119" s="2">
        <v>0.80116959064327486</v>
      </c>
      <c r="M4119" s="2" t="s">
        <v>74</v>
      </c>
      <c r="N4119" s="2" t="s">
        <v>8794</v>
      </c>
      <c r="O4119" s="2" t="s">
        <v>8795</v>
      </c>
      <c r="P4119" s="2">
        <v>2.9</v>
      </c>
    </row>
    <row r="4120" spans="1:16" ht="15.75" customHeight="1" x14ac:dyDescent="0.25">
      <c r="A4120" s="2" t="s">
        <v>190</v>
      </c>
      <c r="B4120" s="2" t="s">
        <v>94</v>
      </c>
      <c r="C4120" s="2" t="s">
        <v>96</v>
      </c>
      <c r="D4120" s="2" t="s">
        <v>55</v>
      </c>
      <c r="E4120" s="2" t="s">
        <v>179</v>
      </c>
      <c r="F4120" s="2" t="s">
        <v>12</v>
      </c>
      <c r="G4120" s="2" t="s">
        <v>272</v>
      </c>
      <c r="H4120" s="2" t="s">
        <v>182</v>
      </c>
      <c r="I4120" s="2">
        <v>60</v>
      </c>
      <c r="J4120" s="2">
        <v>0.77094972067039103</v>
      </c>
      <c r="K4120" s="2">
        <v>0.73796791443850263</v>
      </c>
      <c r="L4120" s="2">
        <v>0.80701754385964908</v>
      </c>
      <c r="M4120" s="2" t="s">
        <v>74</v>
      </c>
      <c r="N4120" s="2" t="s">
        <v>8796</v>
      </c>
      <c r="O4120" s="2" t="s">
        <v>8797</v>
      </c>
      <c r="P4120" s="2">
        <v>2.9</v>
      </c>
    </row>
    <row r="4121" spans="1:16" ht="15.75" customHeight="1" x14ac:dyDescent="0.25">
      <c r="A4121" s="2" t="s">
        <v>190</v>
      </c>
      <c r="B4121" s="2" t="s">
        <v>94</v>
      </c>
      <c r="C4121" s="2" t="s">
        <v>96</v>
      </c>
      <c r="D4121" s="2" t="s">
        <v>55</v>
      </c>
      <c r="E4121" s="2" t="s">
        <v>179</v>
      </c>
      <c r="F4121" s="2" t="s">
        <v>12</v>
      </c>
      <c r="G4121" s="2" t="s">
        <v>277</v>
      </c>
      <c r="H4121" s="2" t="s">
        <v>182</v>
      </c>
      <c r="I4121" s="2">
        <v>61</v>
      </c>
      <c r="J4121" s="2">
        <v>0.76353276353276345</v>
      </c>
      <c r="K4121" s="2">
        <v>0.74444444444444446</v>
      </c>
      <c r="L4121" s="2">
        <v>0.783625730994152</v>
      </c>
      <c r="M4121" s="2" t="s">
        <v>74</v>
      </c>
      <c r="N4121" s="2" t="s">
        <v>8798</v>
      </c>
      <c r="O4121" s="2" t="s">
        <v>8799</v>
      </c>
      <c r="P4121" s="2">
        <v>2.8</v>
      </c>
    </row>
    <row r="4122" spans="1:16" ht="15.75" customHeight="1" x14ac:dyDescent="0.25">
      <c r="A4122" s="2" t="s">
        <v>190</v>
      </c>
      <c r="B4122" s="2" t="s">
        <v>94</v>
      </c>
      <c r="C4122" s="2" t="s">
        <v>96</v>
      </c>
      <c r="D4122" s="2" t="s">
        <v>55</v>
      </c>
      <c r="E4122" s="2" t="s">
        <v>282</v>
      </c>
      <c r="F4122" s="2" t="s">
        <v>26</v>
      </c>
      <c r="G4122" s="2" t="s">
        <v>283</v>
      </c>
      <c r="H4122" s="2" t="s">
        <v>285</v>
      </c>
      <c r="I4122" s="2">
        <v>42</v>
      </c>
      <c r="J4122" s="2">
        <v>0.73085339168490149</v>
      </c>
      <c r="K4122" s="2">
        <v>0.72294372294372289</v>
      </c>
      <c r="L4122" s="2">
        <v>0.73893805309734517</v>
      </c>
      <c r="M4122" s="2" t="s">
        <v>74</v>
      </c>
      <c r="N4122" s="2" t="s">
        <v>8800</v>
      </c>
      <c r="O4122" s="2" t="s">
        <v>8801</v>
      </c>
      <c r="P4122" s="2">
        <v>3</v>
      </c>
    </row>
    <row r="4123" spans="1:16" ht="15.75" customHeight="1" x14ac:dyDescent="0.25">
      <c r="A4123" s="2" t="s">
        <v>190</v>
      </c>
      <c r="B4123" s="2" t="s">
        <v>94</v>
      </c>
      <c r="C4123" s="2" t="s">
        <v>96</v>
      </c>
      <c r="D4123" s="2" t="s">
        <v>55</v>
      </c>
      <c r="E4123" s="2" t="s">
        <v>282</v>
      </c>
      <c r="F4123" s="2" t="s">
        <v>26</v>
      </c>
      <c r="G4123" s="2" t="s">
        <v>289</v>
      </c>
      <c r="H4123" s="2" t="s">
        <v>285</v>
      </c>
      <c r="I4123" s="2">
        <v>43</v>
      </c>
      <c r="J4123" s="2">
        <v>0.7139689578713968</v>
      </c>
      <c r="K4123" s="2">
        <v>0.7155555555555555</v>
      </c>
      <c r="L4123" s="2">
        <v>0.71238938053097345</v>
      </c>
      <c r="M4123" s="2" t="s">
        <v>74</v>
      </c>
      <c r="N4123" s="2" t="s">
        <v>8802</v>
      </c>
      <c r="O4123" s="2" t="s">
        <v>8803</v>
      </c>
      <c r="P4123" s="2">
        <v>2.9</v>
      </c>
    </row>
    <row r="4124" spans="1:16" ht="15.75" customHeight="1" x14ac:dyDescent="0.25">
      <c r="A4124" s="2" t="s">
        <v>190</v>
      </c>
      <c r="B4124" s="2" t="s">
        <v>94</v>
      </c>
      <c r="C4124" s="2" t="s">
        <v>96</v>
      </c>
      <c r="D4124" s="2" t="s">
        <v>55</v>
      </c>
      <c r="E4124" s="2" t="s">
        <v>282</v>
      </c>
      <c r="F4124" s="2" t="s">
        <v>26</v>
      </c>
      <c r="G4124" s="2" t="s">
        <v>294</v>
      </c>
      <c r="H4124" s="2" t="s">
        <v>285</v>
      </c>
      <c r="I4124" s="2">
        <v>44</v>
      </c>
      <c r="J4124" s="2">
        <v>0.72087912087912087</v>
      </c>
      <c r="K4124" s="2">
        <v>0.71615720524017468</v>
      </c>
      <c r="L4124" s="2">
        <v>0.72566371681415931</v>
      </c>
      <c r="M4124" s="2" t="s">
        <v>74</v>
      </c>
      <c r="N4124" s="2" t="s">
        <v>8804</v>
      </c>
      <c r="O4124" s="2" t="s">
        <v>8805</v>
      </c>
      <c r="P4124" s="2">
        <v>3.2</v>
      </c>
    </row>
    <row r="4125" spans="1:16" ht="15.75" customHeight="1" x14ac:dyDescent="0.25">
      <c r="A4125" s="2" t="s">
        <v>190</v>
      </c>
      <c r="B4125" s="2" t="s">
        <v>94</v>
      </c>
      <c r="C4125" s="2" t="s">
        <v>96</v>
      </c>
      <c r="D4125" s="2" t="s">
        <v>55</v>
      </c>
      <c r="E4125" s="2" t="s">
        <v>282</v>
      </c>
      <c r="F4125" s="2" t="s">
        <v>26</v>
      </c>
      <c r="G4125" s="2" t="s">
        <v>299</v>
      </c>
      <c r="H4125" s="2" t="s">
        <v>285</v>
      </c>
      <c r="I4125" s="2">
        <v>45</v>
      </c>
      <c r="J4125" s="2">
        <v>0.72925764192139741</v>
      </c>
      <c r="K4125" s="2">
        <v>0.71982758620689657</v>
      </c>
      <c r="L4125" s="2">
        <v>0.73893805309734517</v>
      </c>
      <c r="M4125" s="2" t="s">
        <v>74</v>
      </c>
      <c r="N4125" s="2" t="s">
        <v>8806</v>
      </c>
      <c r="O4125" s="2" t="s">
        <v>8807</v>
      </c>
      <c r="P4125" s="2">
        <v>3</v>
      </c>
    </row>
    <row r="4126" spans="1:16" ht="15.75" customHeight="1" x14ac:dyDescent="0.25">
      <c r="A4126" s="2" t="s">
        <v>190</v>
      </c>
      <c r="B4126" s="2" t="s">
        <v>94</v>
      </c>
      <c r="C4126" s="2" t="s">
        <v>96</v>
      </c>
      <c r="D4126" s="2" t="s">
        <v>55</v>
      </c>
      <c r="E4126" s="2" t="s">
        <v>282</v>
      </c>
      <c r="F4126" s="2" t="s">
        <v>26</v>
      </c>
      <c r="G4126" s="2" t="s">
        <v>304</v>
      </c>
      <c r="H4126" s="2" t="s">
        <v>285</v>
      </c>
      <c r="I4126" s="2">
        <v>46</v>
      </c>
      <c r="J4126" s="2">
        <v>0.71334792122538304</v>
      </c>
      <c r="K4126" s="2">
        <v>0.7056277056277056</v>
      </c>
      <c r="L4126" s="2">
        <v>0.72123893805309736</v>
      </c>
      <c r="M4126" s="2" t="s">
        <v>74</v>
      </c>
      <c r="N4126" s="2" t="s">
        <v>8808</v>
      </c>
      <c r="O4126" s="2" t="s">
        <v>8809</v>
      </c>
      <c r="P4126" s="2">
        <v>2.9</v>
      </c>
    </row>
    <row r="4127" spans="1:16" ht="15.75" customHeight="1" x14ac:dyDescent="0.25">
      <c r="A4127" s="2" t="s">
        <v>190</v>
      </c>
      <c r="B4127" s="2" t="s">
        <v>94</v>
      </c>
      <c r="C4127" s="2" t="s">
        <v>96</v>
      </c>
      <c r="D4127" s="2" t="s">
        <v>55</v>
      </c>
      <c r="E4127" s="2" t="s">
        <v>282</v>
      </c>
      <c r="F4127" s="2" t="s">
        <v>26</v>
      </c>
      <c r="G4127" s="2" t="s">
        <v>309</v>
      </c>
      <c r="H4127" s="2" t="s">
        <v>285</v>
      </c>
      <c r="I4127" s="2">
        <v>47</v>
      </c>
      <c r="J4127" s="2">
        <v>0.72925764192139741</v>
      </c>
      <c r="K4127" s="2">
        <v>0.71982758620689657</v>
      </c>
      <c r="L4127" s="2">
        <v>0.73893805309734517</v>
      </c>
      <c r="M4127" s="2" t="s">
        <v>74</v>
      </c>
      <c r="N4127" s="2" t="s">
        <v>8810</v>
      </c>
      <c r="O4127" s="2" t="s">
        <v>8811</v>
      </c>
      <c r="P4127" s="2">
        <v>3</v>
      </c>
    </row>
    <row r="4128" spans="1:16" ht="15.75" customHeight="1" x14ac:dyDescent="0.25">
      <c r="A4128" s="2" t="s">
        <v>190</v>
      </c>
      <c r="B4128" s="2" t="s">
        <v>94</v>
      </c>
      <c r="C4128" s="2" t="s">
        <v>96</v>
      </c>
      <c r="D4128" s="2" t="s">
        <v>55</v>
      </c>
      <c r="E4128" s="2" t="s">
        <v>282</v>
      </c>
      <c r="F4128" s="2" t="s">
        <v>26</v>
      </c>
      <c r="G4128" s="2" t="s">
        <v>314</v>
      </c>
      <c r="H4128" s="2" t="s">
        <v>285</v>
      </c>
      <c r="I4128" s="2">
        <v>48</v>
      </c>
      <c r="J4128" s="2">
        <v>0.72210065645514232</v>
      </c>
      <c r="K4128" s="2">
        <v>0.7142857142857143</v>
      </c>
      <c r="L4128" s="2">
        <v>0.73008849557522126</v>
      </c>
      <c r="M4128" s="2" t="s">
        <v>74</v>
      </c>
      <c r="N4128" s="2" t="s">
        <v>8812</v>
      </c>
      <c r="O4128" s="2" t="s">
        <v>8813</v>
      </c>
      <c r="P4128" s="2">
        <v>2.9</v>
      </c>
    </row>
    <row r="4129" spans="1:16" ht="15.75" customHeight="1" x14ac:dyDescent="0.25">
      <c r="A4129" s="2" t="s">
        <v>190</v>
      </c>
      <c r="B4129" s="2" t="s">
        <v>94</v>
      </c>
      <c r="C4129" s="2" t="s">
        <v>96</v>
      </c>
      <c r="D4129" s="2" t="s">
        <v>55</v>
      </c>
      <c r="E4129" s="2" t="s">
        <v>282</v>
      </c>
      <c r="F4129" s="2" t="s">
        <v>26</v>
      </c>
      <c r="G4129" s="2" t="s">
        <v>319</v>
      </c>
      <c r="H4129" s="2" t="s">
        <v>285</v>
      </c>
      <c r="I4129" s="2">
        <v>49</v>
      </c>
      <c r="J4129" s="2">
        <v>0.72967032967032963</v>
      </c>
      <c r="K4129" s="2">
        <v>0.72489082969432317</v>
      </c>
      <c r="L4129" s="2">
        <v>0.73451327433628322</v>
      </c>
      <c r="M4129" s="2" t="s">
        <v>74</v>
      </c>
      <c r="N4129" s="2" t="s">
        <v>8814</v>
      </c>
      <c r="O4129" s="2" t="s">
        <v>8815</v>
      </c>
      <c r="P4129" s="2">
        <v>2.9</v>
      </c>
    </row>
    <row r="4130" spans="1:16" ht="15.75" customHeight="1" x14ac:dyDescent="0.25">
      <c r="A4130" s="2" t="s">
        <v>190</v>
      </c>
      <c r="B4130" s="2" t="s">
        <v>94</v>
      </c>
      <c r="C4130" s="2" t="s">
        <v>96</v>
      </c>
      <c r="D4130" s="2" t="s">
        <v>55</v>
      </c>
      <c r="E4130" s="2" t="s">
        <v>282</v>
      </c>
      <c r="F4130" s="2" t="s">
        <v>26</v>
      </c>
      <c r="G4130" s="2" t="s">
        <v>324</v>
      </c>
      <c r="H4130" s="2" t="s">
        <v>285</v>
      </c>
      <c r="I4130" s="2">
        <v>50</v>
      </c>
      <c r="J4130" s="2">
        <v>0.7168141592920354</v>
      </c>
      <c r="K4130" s="2">
        <v>0.7168141592920354</v>
      </c>
      <c r="L4130" s="2">
        <v>0.7168141592920354</v>
      </c>
      <c r="M4130" s="2" t="s">
        <v>74</v>
      </c>
      <c r="N4130" s="2" t="s">
        <v>8816</v>
      </c>
      <c r="O4130" s="2" t="s">
        <v>8817</v>
      </c>
      <c r="P4130" s="2">
        <v>3</v>
      </c>
    </row>
    <row r="4131" spans="1:16" ht="15.75" customHeight="1" x14ac:dyDescent="0.25">
      <c r="A4131" s="2" t="s">
        <v>190</v>
      </c>
      <c r="B4131" s="2" t="s">
        <v>94</v>
      </c>
      <c r="C4131" s="2" t="s">
        <v>96</v>
      </c>
      <c r="D4131" s="2" t="s">
        <v>55</v>
      </c>
      <c r="E4131" s="2" t="s">
        <v>282</v>
      </c>
      <c r="F4131" s="2" t="s">
        <v>26</v>
      </c>
      <c r="G4131" s="2" t="s">
        <v>329</v>
      </c>
      <c r="H4131" s="2" t="s">
        <v>285</v>
      </c>
      <c r="I4131" s="2">
        <v>51</v>
      </c>
      <c r="J4131" s="2">
        <v>0.72017353579175714</v>
      </c>
      <c r="K4131" s="2">
        <v>0.70638297872340428</v>
      </c>
      <c r="L4131" s="2">
        <v>0.73451327433628322</v>
      </c>
      <c r="M4131" s="2" t="s">
        <v>74</v>
      </c>
      <c r="N4131" s="2" t="s">
        <v>8818</v>
      </c>
      <c r="O4131" s="2" t="s">
        <v>8819</v>
      </c>
      <c r="P4131" s="2">
        <v>2.9</v>
      </c>
    </row>
    <row r="4132" spans="1:16" ht="15.75" customHeight="1" x14ac:dyDescent="0.25">
      <c r="A4132" s="2" t="s">
        <v>190</v>
      </c>
      <c r="B4132" s="2" t="s">
        <v>94</v>
      </c>
      <c r="C4132" s="2" t="s">
        <v>96</v>
      </c>
      <c r="D4132" s="2" t="s">
        <v>55</v>
      </c>
      <c r="E4132" s="2" t="s">
        <v>282</v>
      </c>
      <c r="F4132" s="2" t="s">
        <v>26</v>
      </c>
      <c r="G4132" s="2" t="s">
        <v>334</v>
      </c>
      <c r="H4132" s="2" t="s">
        <v>285</v>
      </c>
      <c r="I4132" s="2">
        <v>52</v>
      </c>
      <c r="J4132" s="2">
        <v>0.72925764192139741</v>
      </c>
      <c r="K4132" s="2">
        <v>0.71982758620689657</v>
      </c>
      <c r="L4132" s="2">
        <v>0.73893805309734517</v>
      </c>
      <c r="M4132" s="2" t="s">
        <v>74</v>
      </c>
      <c r="N4132" s="2" t="s">
        <v>8820</v>
      </c>
      <c r="O4132" s="2" t="s">
        <v>8821</v>
      </c>
      <c r="P4132" s="2">
        <v>3</v>
      </c>
    </row>
    <row r="4133" spans="1:16" ht="15.75" customHeight="1" x14ac:dyDescent="0.25">
      <c r="A4133" s="2" t="s">
        <v>190</v>
      </c>
      <c r="B4133" s="2" t="s">
        <v>94</v>
      </c>
      <c r="C4133" s="2" t="s">
        <v>96</v>
      </c>
      <c r="D4133" s="2" t="s">
        <v>55</v>
      </c>
      <c r="E4133" s="2" t="s">
        <v>282</v>
      </c>
      <c r="F4133" s="2" t="s">
        <v>26</v>
      </c>
      <c r="G4133" s="2" t="s">
        <v>339</v>
      </c>
      <c r="H4133" s="2" t="s">
        <v>285</v>
      </c>
      <c r="I4133" s="2">
        <v>53</v>
      </c>
      <c r="J4133" s="2">
        <v>0.70925110132158597</v>
      </c>
      <c r="K4133" s="2">
        <v>0.70614035087719296</v>
      </c>
      <c r="L4133" s="2">
        <v>0.71238938053097345</v>
      </c>
      <c r="M4133" s="2" t="s">
        <v>74</v>
      </c>
      <c r="N4133" s="2" t="s">
        <v>8822</v>
      </c>
      <c r="O4133" s="2" t="s">
        <v>8823</v>
      </c>
      <c r="P4133" s="2">
        <v>3.3</v>
      </c>
    </row>
    <row r="4134" spans="1:16" ht="15.75" customHeight="1" x14ac:dyDescent="0.25">
      <c r="A4134" s="2" t="s">
        <v>190</v>
      </c>
      <c r="B4134" s="2" t="s">
        <v>94</v>
      </c>
      <c r="C4134" s="2" t="s">
        <v>96</v>
      </c>
      <c r="D4134" s="2" t="s">
        <v>55</v>
      </c>
      <c r="E4134" s="2" t="s">
        <v>282</v>
      </c>
      <c r="F4134" s="2" t="s">
        <v>26</v>
      </c>
      <c r="G4134" s="2" t="s">
        <v>344</v>
      </c>
      <c r="H4134" s="2" t="s">
        <v>285</v>
      </c>
      <c r="I4134" s="2">
        <v>54</v>
      </c>
      <c r="J4134" s="2">
        <v>0.73202614379084963</v>
      </c>
      <c r="K4134" s="2">
        <v>0.72103004291845496</v>
      </c>
      <c r="L4134" s="2">
        <v>0.74336283185840712</v>
      </c>
      <c r="M4134" s="2" t="s">
        <v>74</v>
      </c>
      <c r="N4134" s="2" t="s">
        <v>8824</v>
      </c>
      <c r="O4134" s="2" t="s">
        <v>8825</v>
      </c>
      <c r="P4134" s="2">
        <v>3.1</v>
      </c>
    </row>
    <row r="4135" spans="1:16" ht="15.75" customHeight="1" x14ac:dyDescent="0.25">
      <c r="A4135" s="2" t="s">
        <v>190</v>
      </c>
      <c r="B4135" s="2" t="s">
        <v>94</v>
      </c>
      <c r="C4135" s="2" t="s">
        <v>96</v>
      </c>
      <c r="D4135" s="2" t="s">
        <v>55</v>
      </c>
      <c r="E4135" s="2" t="s">
        <v>282</v>
      </c>
      <c r="F4135" s="2" t="s">
        <v>26</v>
      </c>
      <c r="G4135" s="2" t="s">
        <v>351</v>
      </c>
      <c r="H4135" s="2" t="s">
        <v>285</v>
      </c>
      <c r="I4135" s="2">
        <v>55</v>
      </c>
      <c r="J4135" s="2">
        <v>0.71491228070175439</v>
      </c>
      <c r="K4135" s="2">
        <v>0.70869565217391306</v>
      </c>
      <c r="L4135" s="2">
        <v>0.72123893805309736</v>
      </c>
      <c r="M4135" s="2" t="s">
        <v>74</v>
      </c>
      <c r="N4135" s="2" t="s">
        <v>8826</v>
      </c>
      <c r="O4135" s="2" t="s">
        <v>8827</v>
      </c>
      <c r="P4135" s="2">
        <v>2.7</v>
      </c>
    </row>
    <row r="4136" spans="1:16" ht="15.75" customHeight="1" x14ac:dyDescent="0.25">
      <c r="A4136" s="2" t="s">
        <v>190</v>
      </c>
      <c r="B4136" s="2" t="s">
        <v>94</v>
      </c>
      <c r="C4136" s="2" t="s">
        <v>96</v>
      </c>
      <c r="D4136" s="2" t="s">
        <v>55</v>
      </c>
      <c r="E4136" s="2" t="s">
        <v>282</v>
      </c>
      <c r="F4136" s="2" t="s">
        <v>26</v>
      </c>
      <c r="G4136" s="2" t="s">
        <v>367</v>
      </c>
      <c r="H4136" s="2" t="s">
        <v>285</v>
      </c>
      <c r="I4136" s="2">
        <v>56</v>
      </c>
      <c r="J4136" s="2">
        <v>0.71334792122538304</v>
      </c>
      <c r="K4136" s="2">
        <v>0.7056277056277056</v>
      </c>
      <c r="L4136" s="2">
        <v>0.72123893805309736</v>
      </c>
      <c r="M4136" s="2" t="s">
        <v>74</v>
      </c>
      <c r="N4136" s="2" t="s">
        <v>8828</v>
      </c>
      <c r="O4136" s="2" t="s">
        <v>8829</v>
      </c>
      <c r="P4136" s="2">
        <v>2.9</v>
      </c>
    </row>
    <row r="4137" spans="1:16" ht="15.75" customHeight="1" x14ac:dyDescent="0.25">
      <c r="A4137" s="2" t="s">
        <v>190</v>
      </c>
      <c r="B4137" s="2" t="s">
        <v>94</v>
      </c>
      <c r="C4137" s="2" t="s">
        <v>96</v>
      </c>
      <c r="D4137" s="2" t="s">
        <v>55</v>
      </c>
      <c r="E4137" s="2" t="s">
        <v>282</v>
      </c>
      <c r="F4137" s="2" t="s">
        <v>26</v>
      </c>
      <c r="G4137" s="2" t="s">
        <v>380</v>
      </c>
      <c r="H4137" s="2" t="s">
        <v>285</v>
      </c>
      <c r="I4137" s="2">
        <v>57</v>
      </c>
      <c r="J4137" s="2">
        <v>0.72072072072072069</v>
      </c>
      <c r="K4137" s="2">
        <v>0.73394495412844041</v>
      </c>
      <c r="L4137" s="2">
        <v>0.70796460176991149</v>
      </c>
      <c r="M4137" s="2" t="s">
        <v>74</v>
      </c>
      <c r="N4137" s="2" t="s">
        <v>8830</v>
      </c>
      <c r="O4137" s="2" t="s">
        <v>8831</v>
      </c>
      <c r="P4137" s="2">
        <v>2.9</v>
      </c>
    </row>
    <row r="4138" spans="1:16" ht="15.75" customHeight="1" x14ac:dyDescent="0.25">
      <c r="A4138" s="2" t="s">
        <v>190</v>
      </c>
      <c r="B4138" s="2" t="s">
        <v>94</v>
      </c>
      <c r="C4138" s="2" t="s">
        <v>96</v>
      </c>
      <c r="D4138" s="2" t="s">
        <v>55</v>
      </c>
      <c r="E4138" s="2" t="s">
        <v>282</v>
      </c>
      <c r="F4138" s="2" t="s">
        <v>26</v>
      </c>
      <c r="G4138" s="2" t="s">
        <v>390</v>
      </c>
      <c r="H4138" s="2" t="s">
        <v>285</v>
      </c>
      <c r="I4138" s="2">
        <v>58</v>
      </c>
      <c r="J4138" s="2">
        <v>0.65454545454545454</v>
      </c>
      <c r="K4138" s="2">
        <v>0.79245283018867929</v>
      </c>
      <c r="L4138" s="2">
        <v>0.55752212389380529</v>
      </c>
      <c r="M4138" s="2" t="s">
        <v>74</v>
      </c>
      <c r="N4138" s="2" t="s">
        <v>8832</v>
      </c>
      <c r="O4138" s="2" t="s">
        <v>8833</v>
      </c>
      <c r="P4138" s="2">
        <v>2.9</v>
      </c>
    </row>
    <row r="4139" spans="1:16" ht="15.75" customHeight="1" x14ac:dyDescent="0.25">
      <c r="A4139" s="2" t="s">
        <v>190</v>
      </c>
      <c r="B4139" s="2" t="s">
        <v>94</v>
      </c>
      <c r="C4139" s="2" t="s">
        <v>96</v>
      </c>
      <c r="D4139" s="2" t="s">
        <v>55</v>
      </c>
      <c r="E4139" s="2" t="s">
        <v>282</v>
      </c>
      <c r="F4139" s="2" t="s">
        <v>26</v>
      </c>
      <c r="G4139" s="2" t="s">
        <v>397</v>
      </c>
      <c r="H4139" s="2" t="s">
        <v>285</v>
      </c>
      <c r="I4139" s="2">
        <v>59</v>
      </c>
      <c r="J4139" s="2">
        <v>0.73913043478260865</v>
      </c>
      <c r="K4139" s="2">
        <v>0.72649572649572647</v>
      </c>
      <c r="L4139" s="2">
        <v>0.75221238938053092</v>
      </c>
      <c r="M4139" s="2" t="s">
        <v>74</v>
      </c>
      <c r="N4139" s="2" t="s">
        <v>8834</v>
      </c>
      <c r="O4139" s="2" t="s">
        <v>8835</v>
      </c>
      <c r="P4139" s="2">
        <v>3</v>
      </c>
    </row>
    <row r="4140" spans="1:16" ht="15.75" customHeight="1" x14ac:dyDescent="0.25">
      <c r="A4140" s="2" t="s">
        <v>190</v>
      </c>
      <c r="B4140" s="2" t="s">
        <v>94</v>
      </c>
      <c r="C4140" s="2" t="s">
        <v>96</v>
      </c>
      <c r="D4140" s="2" t="s">
        <v>55</v>
      </c>
      <c r="E4140" s="2" t="s">
        <v>282</v>
      </c>
      <c r="F4140" s="2" t="s">
        <v>26</v>
      </c>
      <c r="G4140" s="2" t="s">
        <v>402</v>
      </c>
      <c r="H4140" s="2" t="s">
        <v>285</v>
      </c>
      <c r="I4140" s="2">
        <v>60</v>
      </c>
      <c r="J4140" s="2">
        <v>0.72608695652173927</v>
      </c>
      <c r="K4140" s="2">
        <v>0.71367521367521369</v>
      </c>
      <c r="L4140" s="2">
        <v>0.73893805309734517</v>
      </c>
      <c r="M4140" s="2" t="s">
        <v>74</v>
      </c>
      <c r="N4140" s="2" t="s">
        <v>8836</v>
      </c>
      <c r="O4140" s="2" t="s">
        <v>8837</v>
      </c>
      <c r="P4140" s="2">
        <v>2.9</v>
      </c>
    </row>
    <row r="4141" spans="1:16" ht="15.75" customHeight="1" x14ac:dyDescent="0.25">
      <c r="A4141" s="2" t="s">
        <v>190</v>
      </c>
      <c r="B4141" s="2" t="s">
        <v>94</v>
      </c>
      <c r="C4141" s="2" t="s">
        <v>96</v>
      </c>
      <c r="D4141" s="2" t="s">
        <v>55</v>
      </c>
      <c r="E4141" s="2" t="s">
        <v>282</v>
      </c>
      <c r="F4141" s="2" t="s">
        <v>26</v>
      </c>
      <c r="G4141" s="2" t="s">
        <v>407</v>
      </c>
      <c r="H4141" s="2" t="s">
        <v>285</v>
      </c>
      <c r="I4141" s="2">
        <v>61</v>
      </c>
      <c r="J4141" s="2">
        <v>0.73051224944320703</v>
      </c>
      <c r="K4141" s="2">
        <v>0.73542600896860988</v>
      </c>
      <c r="L4141" s="2">
        <v>0.72566371681415931</v>
      </c>
      <c r="M4141" s="2" t="s">
        <v>74</v>
      </c>
      <c r="N4141" s="2" t="s">
        <v>8838</v>
      </c>
      <c r="O4141" s="2" t="s">
        <v>8839</v>
      </c>
      <c r="P4141" s="2">
        <v>2.9</v>
      </c>
    </row>
    <row r="4142" spans="1:16" ht="15.75" customHeight="1" x14ac:dyDescent="0.25">
      <c r="A4142" s="2" t="s">
        <v>190</v>
      </c>
      <c r="B4142" s="2" t="s">
        <v>94</v>
      </c>
      <c r="C4142" s="2" t="s">
        <v>96</v>
      </c>
      <c r="D4142" s="2" t="s">
        <v>364</v>
      </c>
      <c r="E4142" s="2" t="s">
        <v>412</v>
      </c>
      <c r="F4142" s="2" t="s">
        <v>54</v>
      </c>
      <c r="G4142" s="2" t="s">
        <v>413</v>
      </c>
      <c r="H4142" s="2" t="s">
        <v>377</v>
      </c>
      <c r="I4142" s="2">
        <v>42</v>
      </c>
      <c r="J4142" s="2">
        <v>0.80331262939958581</v>
      </c>
      <c r="K4142" s="2">
        <v>0.76984126984126988</v>
      </c>
      <c r="L4142" s="2">
        <v>0.83982683982683981</v>
      </c>
      <c r="M4142" s="2" t="s">
        <v>74</v>
      </c>
      <c r="N4142" s="2" t="s">
        <v>8840</v>
      </c>
      <c r="O4142" s="2" t="s">
        <v>8841</v>
      </c>
      <c r="P4142" s="2">
        <v>3.1</v>
      </c>
    </row>
    <row r="4143" spans="1:16" ht="15.75" customHeight="1" x14ac:dyDescent="0.25">
      <c r="A4143" s="2" t="s">
        <v>190</v>
      </c>
      <c r="B4143" s="2" t="s">
        <v>94</v>
      </c>
      <c r="C4143" s="2" t="s">
        <v>96</v>
      </c>
      <c r="D4143" s="2" t="s">
        <v>364</v>
      </c>
      <c r="E4143" s="2" t="s">
        <v>412</v>
      </c>
      <c r="F4143" s="2" t="s">
        <v>54</v>
      </c>
      <c r="G4143" s="2" t="s">
        <v>418</v>
      </c>
      <c r="H4143" s="2" t="s">
        <v>377</v>
      </c>
      <c r="I4143" s="2">
        <v>43</v>
      </c>
      <c r="J4143" s="2">
        <v>0.81573498964803315</v>
      </c>
      <c r="K4143" s="2">
        <v>0.78174603174603174</v>
      </c>
      <c r="L4143" s="2">
        <v>0.8528138528138528</v>
      </c>
      <c r="M4143" s="2" t="s">
        <v>74</v>
      </c>
      <c r="N4143" s="2" t="s">
        <v>8842</v>
      </c>
      <c r="O4143" s="2" t="s">
        <v>8843</v>
      </c>
      <c r="P4143" s="2">
        <v>3</v>
      </c>
    </row>
    <row r="4144" spans="1:16" ht="15.75" customHeight="1" x14ac:dyDescent="0.25">
      <c r="A4144" s="2" t="s">
        <v>190</v>
      </c>
      <c r="B4144" s="2" t="s">
        <v>94</v>
      </c>
      <c r="C4144" s="2" t="s">
        <v>96</v>
      </c>
      <c r="D4144" s="2" t="s">
        <v>364</v>
      </c>
      <c r="E4144" s="2" t="s">
        <v>412</v>
      </c>
      <c r="F4144" s="2" t="s">
        <v>54</v>
      </c>
      <c r="G4144" s="2" t="s">
        <v>423</v>
      </c>
      <c r="H4144" s="2" t="s">
        <v>377</v>
      </c>
      <c r="I4144" s="2">
        <v>44</v>
      </c>
      <c r="J4144" s="2">
        <v>0.78512396694214881</v>
      </c>
      <c r="K4144" s="2">
        <v>0.75098814229249011</v>
      </c>
      <c r="L4144" s="2">
        <v>0.82251082251082253</v>
      </c>
      <c r="M4144" s="2" t="s">
        <v>74</v>
      </c>
      <c r="N4144" s="2" t="s">
        <v>8844</v>
      </c>
      <c r="O4144" s="2" t="s">
        <v>8845</v>
      </c>
      <c r="P4144" s="2">
        <v>3</v>
      </c>
    </row>
    <row r="4145" spans="1:16" ht="15.75" customHeight="1" x14ac:dyDescent="0.25">
      <c r="A4145" s="2" t="s">
        <v>190</v>
      </c>
      <c r="B4145" s="2" t="s">
        <v>94</v>
      </c>
      <c r="C4145" s="2" t="s">
        <v>96</v>
      </c>
      <c r="D4145" s="2" t="s">
        <v>364</v>
      </c>
      <c r="E4145" s="2" t="s">
        <v>412</v>
      </c>
      <c r="F4145" s="2" t="s">
        <v>54</v>
      </c>
      <c r="G4145" s="2" t="s">
        <v>428</v>
      </c>
      <c r="H4145" s="2" t="s">
        <v>377</v>
      </c>
      <c r="I4145" s="2">
        <v>45</v>
      </c>
      <c r="J4145" s="2">
        <v>0.80824742268041239</v>
      </c>
      <c r="K4145" s="2">
        <v>0.77165354330708658</v>
      </c>
      <c r="L4145" s="2">
        <v>0.84848484848484851</v>
      </c>
      <c r="M4145" s="2" t="s">
        <v>74</v>
      </c>
      <c r="N4145" s="2" t="s">
        <v>8846</v>
      </c>
      <c r="O4145" s="2" t="s">
        <v>8847</v>
      </c>
      <c r="P4145" s="2">
        <v>3.1</v>
      </c>
    </row>
    <row r="4146" spans="1:16" ht="15.75" customHeight="1" x14ac:dyDescent="0.25">
      <c r="A4146" s="2" t="s">
        <v>190</v>
      </c>
      <c r="B4146" s="2" t="s">
        <v>94</v>
      </c>
      <c r="C4146" s="2" t="s">
        <v>96</v>
      </c>
      <c r="D4146" s="2" t="s">
        <v>364</v>
      </c>
      <c r="E4146" s="2" t="s">
        <v>412</v>
      </c>
      <c r="F4146" s="2" t="s">
        <v>54</v>
      </c>
      <c r="G4146" s="2" t="s">
        <v>433</v>
      </c>
      <c r="H4146" s="2" t="s">
        <v>377</v>
      </c>
      <c r="I4146" s="2">
        <v>46</v>
      </c>
      <c r="J4146" s="2">
        <v>0.80824742268041239</v>
      </c>
      <c r="K4146" s="2">
        <v>0.77165354330708658</v>
      </c>
      <c r="L4146" s="2">
        <v>0.84848484848484851</v>
      </c>
      <c r="M4146" s="2" t="s">
        <v>74</v>
      </c>
      <c r="N4146" s="2" t="s">
        <v>8848</v>
      </c>
      <c r="O4146" s="2" t="s">
        <v>8849</v>
      </c>
      <c r="P4146" s="2">
        <v>3</v>
      </c>
    </row>
    <row r="4147" spans="1:16" ht="15.75" customHeight="1" x14ac:dyDescent="0.25">
      <c r="A4147" s="2" t="s">
        <v>190</v>
      </c>
      <c r="B4147" s="2" t="s">
        <v>94</v>
      </c>
      <c r="C4147" s="2" t="s">
        <v>96</v>
      </c>
      <c r="D4147" s="2" t="s">
        <v>364</v>
      </c>
      <c r="E4147" s="2" t="s">
        <v>412</v>
      </c>
      <c r="F4147" s="2" t="s">
        <v>54</v>
      </c>
      <c r="G4147" s="2" t="s">
        <v>438</v>
      </c>
      <c r="H4147" s="2" t="s">
        <v>377</v>
      </c>
      <c r="I4147" s="2">
        <v>47</v>
      </c>
      <c r="J4147" s="2">
        <v>0.79508196721311475</v>
      </c>
      <c r="K4147" s="2">
        <v>0.75486381322957197</v>
      </c>
      <c r="L4147" s="2">
        <v>0.83982683982683981</v>
      </c>
      <c r="M4147" s="2" t="s">
        <v>74</v>
      </c>
      <c r="N4147" s="2" t="s">
        <v>8850</v>
      </c>
      <c r="O4147" s="2" t="s">
        <v>8851</v>
      </c>
      <c r="P4147" s="2">
        <v>3</v>
      </c>
    </row>
    <row r="4148" spans="1:16" ht="15.75" customHeight="1" x14ac:dyDescent="0.25">
      <c r="A4148" s="2" t="s">
        <v>190</v>
      </c>
      <c r="B4148" s="2" t="s">
        <v>94</v>
      </c>
      <c r="C4148" s="2" t="s">
        <v>96</v>
      </c>
      <c r="D4148" s="2" t="s">
        <v>364</v>
      </c>
      <c r="E4148" s="2" t="s">
        <v>412</v>
      </c>
      <c r="F4148" s="2" t="s">
        <v>54</v>
      </c>
      <c r="G4148" s="2" t="s">
        <v>443</v>
      </c>
      <c r="H4148" s="2" t="s">
        <v>377</v>
      </c>
      <c r="I4148" s="2">
        <v>48</v>
      </c>
      <c r="J4148" s="2">
        <v>0.8074534161490684</v>
      </c>
      <c r="K4148" s="2">
        <v>0.77380952380952384</v>
      </c>
      <c r="L4148" s="2">
        <v>0.8441558441558441</v>
      </c>
      <c r="M4148" s="2" t="s">
        <v>74</v>
      </c>
      <c r="N4148" s="2" t="s">
        <v>8852</v>
      </c>
      <c r="O4148" s="2" t="s">
        <v>8853</v>
      </c>
      <c r="P4148" s="2">
        <v>3.1</v>
      </c>
    </row>
    <row r="4149" spans="1:16" ht="15.75" customHeight="1" x14ac:dyDescent="0.25">
      <c r="A4149" s="2" t="s">
        <v>190</v>
      </c>
      <c r="B4149" s="2" t="s">
        <v>94</v>
      </c>
      <c r="C4149" s="2" t="s">
        <v>96</v>
      </c>
      <c r="D4149" s="2" t="s">
        <v>364</v>
      </c>
      <c r="E4149" s="2" t="s">
        <v>412</v>
      </c>
      <c r="F4149" s="2" t="s">
        <v>54</v>
      </c>
      <c r="G4149" s="2" t="s">
        <v>448</v>
      </c>
      <c r="H4149" s="2" t="s">
        <v>377</v>
      </c>
      <c r="I4149" s="2">
        <v>49</v>
      </c>
      <c r="J4149" s="2">
        <v>0.80082987551867224</v>
      </c>
      <c r="K4149" s="2">
        <v>0.7689243027888446</v>
      </c>
      <c r="L4149" s="2">
        <v>0.83549783549783552</v>
      </c>
      <c r="M4149" s="2" t="s">
        <v>74</v>
      </c>
      <c r="N4149" s="2" t="s">
        <v>8854</v>
      </c>
      <c r="O4149" s="2" t="s">
        <v>8855</v>
      </c>
      <c r="P4149" s="2">
        <v>3.1</v>
      </c>
    </row>
    <row r="4150" spans="1:16" ht="15.75" customHeight="1" x14ac:dyDescent="0.25">
      <c r="A4150" s="2" t="s">
        <v>190</v>
      </c>
      <c r="B4150" s="2" t="s">
        <v>94</v>
      </c>
      <c r="C4150" s="2" t="s">
        <v>96</v>
      </c>
      <c r="D4150" s="2" t="s">
        <v>364</v>
      </c>
      <c r="E4150" s="2" t="s">
        <v>412</v>
      </c>
      <c r="F4150" s="2" t="s">
        <v>54</v>
      </c>
      <c r="G4150" s="2" t="s">
        <v>453</v>
      </c>
      <c r="H4150" s="2" t="s">
        <v>377</v>
      </c>
      <c r="I4150" s="2">
        <v>50</v>
      </c>
      <c r="J4150" s="2">
        <v>0.79917184265010366</v>
      </c>
      <c r="K4150" s="2">
        <v>0.76587301587301593</v>
      </c>
      <c r="L4150" s="2">
        <v>0.83549783549783552</v>
      </c>
      <c r="M4150" s="2" t="s">
        <v>74</v>
      </c>
      <c r="N4150" s="2" t="s">
        <v>8856</v>
      </c>
      <c r="O4150" s="2" t="s">
        <v>8857</v>
      </c>
      <c r="P4150" s="2">
        <v>3</v>
      </c>
    </row>
    <row r="4151" spans="1:16" ht="15.75" customHeight="1" x14ac:dyDescent="0.25">
      <c r="A4151" s="2" t="s">
        <v>190</v>
      </c>
      <c r="B4151" s="2" t="s">
        <v>94</v>
      </c>
      <c r="C4151" s="2" t="s">
        <v>96</v>
      </c>
      <c r="D4151" s="2" t="s">
        <v>364</v>
      </c>
      <c r="E4151" s="2" t="s">
        <v>412</v>
      </c>
      <c r="F4151" s="2" t="s">
        <v>54</v>
      </c>
      <c r="G4151" s="2" t="s">
        <v>458</v>
      </c>
      <c r="H4151" s="2" t="s">
        <v>377</v>
      </c>
      <c r="I4151" s="2">
        <v>51</v>
      </c>
      <c r="J4151" s="2">
        <v>0.80165289256198347</v>
      </c>
      <c r="K4151" s="2">
        <v>0.76679841897233203</v>
      </c>
      <c r="L4151" s="2">
        <v>0.83982683982683981</v>
      </c>
      <c r="M4151" s="2" t="s">
        <v>74</v>
      </c>
      <c r="N4151" s="2" t="s">
        <v>8858</v>
      </c>
      <c r="O4151" s="2" t="s">
        <v>8859</v>
      </c>
      <c r="P4151" s="2">
        <v>3</v>
      </c>
    </row>
    <row r="4152" spans="1:16" ht="15.75" customHeight="1" x14ac:dyDescent="0.25">
      <c r="A4152" s="2" t="s">
        <v>190</v>
      </c>
      <c r="B4152" s="2" t="s">
        <v>94</v>
      </c>
      <c r="C4152" s="2" t="s">
        <v>96</v>
      </c>
      <c r="D4152" s="2" t="s">
        <v>364</v>
      </c>
      <c r="E4152" s="2" t="s">
        <v>412</v>
      </c>
      <c r="F4152" s="2" t="s">
        <v>54</v>
      </c>
      <c r="G4152" s="2" t="s">
        <v>463</v>
      </c>
      <c r="H4152" s="2" t="s">
        <v>377</v>
      </c>
      <c r="I4152" s="2">
        <v>52</v>
      </c>
      <c r="J4152" s="2">
        <v>0.81404958677685946</v>
      </c>
      <c r="K4152" s="2">
        <v>0.77865612648221338</v>
      </c>
      <c r="L4152" s="2">
        <v>0.8528138528138528</v>
      </c>
      <c r="M4152" s="2" t="s">
        <v>74</v>
      </c>
      <c r="N4152" s="2" t="s">
        <v>8860</v>
      </c>
      <c r="O4152" s="2" t="s">
        <v>8861</v>
      </c>
      <c r="P4152" s="2">
        <v>2.9</v>
      </c>
    </row>
    <row r="4153" spans="1:16" ht="15.75" customHeight="1" x14ac:dyDescent="0.25">
      <c r="A4153" s="2" t="s">
        <v>190</v>
      </c>
      <c r="B4153" s="2" t="s">
        <v>94</v>
      </c>
      <c r="C4153" s="2" t="s">
        <v>96</v>
      </c>
      <c r="D4153" s="2" t="s">
        <v>364</v>
      </c>
      <c r="E4153" s="2" t="s">
        <v>412</v>
      </c>
      <c r="F4153" s="2" t="s">
        <v>54</v>
      </c>
      <c r="G4153" s="2" t="s">
        <v>468</v>
      </c>
      <c r="H4153" s="2" t="s">
        <v>377</v>
      </c>
      <c r="I4153" s="2">
        <v>53</v>
      </c>
      <c r="J4153" s="2">
        <v>0.81496881496881501</v>
      </c>
      <c r="K4153" s="2">
        <v>0.78400000000000003</v>
      </c>
      <c r="L4153" s="2">
        <v>0.84848484848484851</v>
      </c>
      <c r="M4153" s="2" t="s">
        <v>74</v>
      </c>
      <c r="N4153" s="2" t="s">
        <v>8862</v>
      </c>
      <c r="O4153" s="2" t="s">
        <v>8863</v>
      </c>
      <c r="P4153" s="2">
        <v>2.9</v>
      </c>
    </row>
    <row r="4154" spans="1:16" ht="15.75" customHeight="1" x14ac:dyDescent="0.25">
      <c r="A4154" s="2" t="s">
        <v>190</v>
      </c>
      <c r="B4154" s="2" t="s">
        <v>94</v>
      </c>
      <c r="C4154" s="2" t="s">
        <v>96</v>
      </c>
      <c r="D4154" s="2" t="s">
        <v>364</v>
      </c>
      <c r="E4154" s="2" t="s">
        <v>412</v>
      </c>
      <c r="F4154" s="2" t="s">
        <v>54</v>
      </c>
      <c r="G4154" s="2" t="s">
        <v>473</v>
      </c>
      <c r="H4154" s="2" t="s">
        <v>377</v>
      </c>
      <c r="I4154" s="2">
        <v>54</v>
      </c>
      <c r="J4154" s="2">
        <v>0.80000000000000016</v>
      </c>
      <c r="K4154" s="2">
        <v>0.7567567567567568</v>
      </c>
      <c r="L4154" s="2">
        <v>0.84848484848484851</v>
      </c>
      <c r="M4154" s="2" t="s">
        <v>74</v>
      </c>
      <c r="N4154" s="2" t="s">
        <v>8864</v>
      </c>
      <c r="O4154" s="2" t="s">
        <v>8865</v>
      </c>
      <c r="P4154" s="2">
        <v>3</v>
      </c>
    </row>
    <row r="4155" spans="1:16" ht="15.75" customHeight="1" x14ac:dyDescent="0.25">
      <c r="A4155" s="2" t="s">
        <v>190</v>
      </c>
      <c r="B4155" s="2" t="s">
        <v>94</v>
      </c>
      <c r="C4155" s="2" t="s">
        <v>96</v>
      </c>
      <c r="D4155" s="2" t="s">
        <v>364</v>
      </c>
      <c r="E4155" s="2" t="s">
        <v>412</v>
      </c>
      <c r="F4155" s="2" t="s">
        <v>54</v>
      </c>
      <c r="G4155" s="2" t="s">
        <v>478</v>
      </c>
      <c r="H4155" s="2" t="s">
        <v>377</v>
      </c>
      <c r="I4155" s="2">
        <v>55</v>
      </c>
      <c r="J4155" s="2">
        <v>0.80082135523613962</v>
      </c>
      <c r="K4155" s="2">
        <v>0.76171875</v>
      </c>
      <c r="L4155" s="2">
        <v>0.8441558441558441</v>
      </c>
      <c r="M4155" s="2" t="s">
        <v>74</v>
      </c>
      <c r="N4155" s="2" t="s">
        <v>8866</v>
      </c>
      <c r="O4155" s="2" t="s">
        <v>8867</v>
      </c>
      <c r="P4155" s="2">
        <v>3</v>
      </c>
    </row>
    <row r="4156" spans="1:16" ht="15.75" customHeight="1" x14ac:dyDescent="0.25">
      <c r="A4156" s="2" t="s">
        <v>190</v>
      </c>
      <c r="B4156" s="2" t="s">
        <v>94</v>
      </c>
      <c r="C4156" s="2" t="s">
        <v>96</v>
      </c>
      <c r="D4156" s="2" t="s">
        <v>364</v>
      </c>
      <c r="E4156" s="2" t="s">
        <v>412</v>
      </c>
      <c r="F4156" s="2" t="s">
        <v>54</v>
      </c>
      <c r="G4156" s="2" t="s">
        <v>483</v>
      </c>
      <c r="H4156" s="2" t="s">
        <v>377</v>
      </c>
      <c r="I4156" s="2">
        <v>56</v>
      </c>
      <c r="J4156" s="2">
        <v>0.8074534161490684</v>
      </c>
      <c r="K4156" s="2">
        <v>0.77380952380952384</v>
      </c>
      <c r="L4156" s="2">
        <v>0.8441558441558441</v>
      </c>
      <c r="M4156" s="2" t="s">
        <v>74</v>
      </c>
      <c r="N4156" s="2" t="s">
        <v>8868</v>
      </c>
      <c r="O4156" s="2" t="s">
        <v>8869</v>
      </c>
      <c r="P4156" s="2">
        <v>3</v>
      </c>
    </row>
    <row r="4157" spans="1:16" ht="15.75" customHeight="1" x14ac:dyDescent="0.25">
      <c r="A4157" s="2" t="s">
        <v>190</v>
      </c>
      <c r="B4157" s="2" t="s">
        <v>94</v>
      </c>
      <c r="C4157" s="2" t="s">
        <v>96</v>
      </c>
      <c r="D4157" s="2" t="s">
        <v>364</v>
      </c>
      <c r="E4157" s="2" t="s">
        <v>412</v>
      </c>
      <c r="F4157" s="2" t="s">
        <v>54</v>
      </c>
      <c r="G4157" s="2" t="s">
        <v>488</v>
      </c>
      <c r="H4157" s="2" t="s">
        <v>377</v>
      </c>
      <c r="I4157" s="2">
        <v>57</v>
      </c>
      <c r="J4157" s="2">
        <v>0.7866108786610877</v>
      </c>
      <c r="K4157" s="2">
        <v>0.76113360323886636</v>
      </c>
      <c r="L4157" s="2">
        <v>0.81385281385281383</v>
      </c>
      <c r="M4157" s="2" t="s">
        <v>74</v>
      </c>
      <c r="N4157" s="2" t="s">
        <v>8870</v>
      </c>
      <c r="O4157" s="2" t="s">
        <v>8871</v>
      </c>
      <c r="P4157" s="2">
        <v>2.8</v>
      </c>
    </row>
    <row r="4158" spans="1:16" ht="15.75" customHeight="1" x14ac:dyDescent="0.25">
      <c r="A4158" s="2" t="s">
        <v>190</v>
      </c>
      <c r="B4158" s="2" t="s">
        <v>94</v>
      </c>
      <c r="C4158" s="2" t="s">
        <v>96</v>
      </c>
      <c r="D4158" s="2" t="s">
        <v>364</v>
      </c>
      <c r="E4158" s="2" t="s">
        <v>412</v>
      </c>
      <c r="F4158" s="2" t="s">
        <v>54</v>
      </c>
      <c r="G4158" s="2" t="s">
        <v>493</v>
      </c>
      <c r="H4158" s="2" t="s">
        <v>377</v>
      </c>
      <c r="I4158" s="2">
        <v>58</v>
      </c>
      <c r="J4158" s="2">
        <v>0.81002087682672241</v>
      </c>
      <c r="K4158" s="2">
        <v>0.782258064516129</v>
      </c>
      <c r="L4158" s="2">
        <v>0.83982683982683981</v>
      </c>
      <c r="M4158" s="2" t="s">
        <v>74</v>
      </c>
      <c r="N4158" s="2" t="s">
        <v>8872</v>
      </c>
      <c r="O4158" s="2" t="s">
        <v>8873</v>
      </c>
      <c r="P4158" s="2">
        <v>3.1</v>
      </c>
    </row>
    <row r="4159" spans="1:16" ht="15.75" customHeight="1" x14ac:dyDescent="0.25">
      <c r="A4159" s="2" t="s">
        <v>190</v>
      </c>
      <c r="B4159" s="2" t="s">
        <v>94</v>
      </c>
      <c r="C4159" s="2" t="s">
        <v>96</v>
      </c>
      <c r="D4159" s="2" t="s">
        <v>364</v>
      </c>
      <c r="E4159" s="2" t="s">
        <v>412</v>
      </c>
      <c r="F4159" s="2" t="s">
        <v>54</v>
      </c>
      <c r="G4159" s="2" t="s">
        <v>498</v>
      </c>
      <c r="H4159" s="2" t="s">
        <v>377</v>
      </c>
      <c r="I4159" s="2">
        <v>59</v>
      </c>
      <c r="J4159" s="2">
        <v>0.81159420289855067</v>
      </c>
      <c r="K4159" s="2">
        <v>0.77777777777777779</v>
      </c>
      <c r="L4159" s="2">
        <v>0.84848484848484851</v>
      </c>
      <c r="M4159" s="2" t="s">
        <v>74</v>
      </c>
      <c r="N4159" s="2" t="s">
        <v>8874</v>
      </c>
      <c r="O4159" s="2" t="s">
        <v>8875</v>
      </c>
      <c r="P4159" s="2">
        <v>2.8</v>
      </c>
    </row>
    <row r="4160" spans="1:16" ht="15.75" customHeight="1" x14ac:dyDescent="0.25">
      <c r="A4160" s="2" t="s">
        <v>190</v>
      </c>
      <c r="B4160" s="2" t="s">
        <v>94</v>
      </c>
      <c r="C4160" s="2" t="s">
        <v>96</v>
      </c>
      <c r="D4160" s="2" t="s">
        <v>364</v>
      </c>
      <c r="E4160" s="2" t="s">
        <v>412</v>
      </c>
      <c r="F4160" s="2" t="s">
        <v>54</v>
      </c>
      <c r="G4160" s="2" t="s">
        <v>503</v>
      </c>
      <c r="H4160" s="2" t="s">
        <v>377</v>
      </c>
      <c r="I4160" s="2">
        <v>60</v>
      </c>
      <c r="J4160" s="2">
        <v>0.82401656314699789</v>
      </c>
      <c r="K4160" s="2">
        <v>0.78968253968253965</v>
      </c>
      <c r="L4160" s="2">
        <v>0.8614718614718615</v>
      </c>
      <c r="M4160" s="2" t="s">
        <v>74</v>
      </c>
      <c r="N4160" s="2" t="s">
        <v>8876</v>
      </c>
      <c r="O4160" s="2" t="s">
        <v>8877</v>
      </c>
      <c r="P4160" s="2">
        <v>3</v>
      </c>
    </row>
    <row r="4161" spans="1:16" ht="15.75" customHeight="1" x14ac:dyDescent="0.25">
      <c r="A4161" s="2" t="s">
        <v>190</v>
      </c>
      <c r="B4161" s="2" t="s">
        <v>94</v>
      </c>
      <c r="C4161" s="2" t="s">
        <v>96</v>
      </c>
      <c r="D4161" s="2" t="s">
        <v>364</v>
      </c>
      <c r="E4161" s="2" t="s">
        <v>412</v>
      </c>
      <c r="F4161" s="2" t="s">
        <v>54</v>
      </c>
      <c r="G4161" s="2" t="s">
        <v>508</v>
      </c>
      <c r="H4161" s="2" t="s">
        <v>377</v>
      </c>
      <c r="I4161" s="2">
        <v>61</v>
      </c>
      <c r="J4161" s="2">
        <v>0.81081081081081074</v>
      </c>
      <c r="K4161" s="2">
        <v>0.78</v>
      </c>
      <c r="L4161" s="2">
        <v>0.8441558441558441</v>
      </c>
      <c r="M4161" s="2" t="s">
        <v>74</v>
      </c>
      <c r="N4161" s="2" t="s">
        <v>8878</v>
      </c>
      <c r="O4161" s="2" t="s">
        <v>8879</v>
      </c>
      <c r="P4161" s="2">
        <v>3</v>
      </c>
    </row>
    <row r="4162" spans="1:16" ht="15.75" customHeight="1" x14ac:dyDescent="0.25">
      <c r="A4162" s="2" t="s">
        <v>190</v>
      </c>
      <c r="B4162" s="2" t="s">
        <v>94</v>
      </c>
      <c r="C4162" s="2" t="s">
        <v>96</v>
      </c>
      <c r="D4162" s="2" t="s">
        <v>364</v>
      </c>
      <c r="E4162" s="2" t="s">
        <v>513</v>
      </c>
      <c r="F4162" s="2" t="s">
        <v>40</v>
      </c>
      <c r="G4162" s="2" t="s">
        <v>514</v>
      </c>
      <c r="H4162" s="2" t="s">
        <v>372</v>
      </c>
      <c r="I4162" s="2">
        <v>42</v>
      </c>
      <c r="J4162" s="2">
        <v>0.83378746594005448</v>
      </c>
      <c r="K4162" s="2">
        <v>0.78061224489795922</v>
      </c>
      <c r="L4162" s="2">
        <v>0.89473684210526316</v>
      </c>
      <c r="M4162" s="2" t="s">
        <v>74</v>
      </c>
      <c r="N4162" s="2" t="s">
        <v>8880</v>
      </c>
      <c r="O4162" s="2" t="s">
        <v>8881</v>
      </c>
      <c r="P4162" s="2">
        <v>3</v>
      </c>
    </row>
    <row r="4163" spans="1:16" ht="15.75" customHeight="1" x14ac:dyDescent="0.25">
      <c r="A4163" s="2" t="s">
        <v>190</v>
      </c>
      <c r="B4163" s="2" t="s">
        <v>94</v>
      </c>
      <c r="C4163" s="2" t="s">
        <v>96</v>
      </c>
      <c r="D4163" s="2" t="s">
        <v>364</v>
      </c>
      <c r="E4163" s="2" t="s">
        <v>513</v>
      </c>
      <c r="F4163" s="2" t="s">
        <v>40</v>
      </c>
      <c r="G4163" s="2" t="s">
        <v>519</v>
      </c>
      <c r="H4163" s="2" t="s">
        <v>372</v>
      </c>
      <c r="I4163" s="2">
        <v>43</v>
      </c>
      <c r="J4163" s="2">
        <v>0.85245901639344268</v>
      </c>
      <c r="K4163" s="2">
        <v>0.8</v>
      </c>
      <c r="L4163" s="2">
        <v>0.91228070175438591</v>
      </c>
      <c r="M4163" s="2" t="s">
        <v>74</v>
      </c>
      <c r="N4163" s="2" t="s">
        <v>8882</v>
      </c>
      <c r="O4163" s="2" t="s">
        <v>8883</v>
      </c>
      <c r="P4163" s="2">
        <v>2.8</v>
      </c>
    </row>
    <row r="4164" spans="1:16" ht="15.75" customHeight="1" x14ac:dyDescent="0.25">
      <c r="A4164" s="2" t="s">
        <v>190</v>
      </c>
      <c r="B4164" s="2" t="s">
        <v>94</v>
      </c>
      <c r="C4164" s="2" t="s">
        <v>96</v>
      </c>
      <c r="D4164" s="2" t="s">
        <v>364</v>
      </c>
      <c r="E4164" s="2" t="s">
        <v>513</v>
      </c>
      <c r="F4164" s="2" t="s">
        <v>40</v>
      </c>
      <c r="G4164" s="2" t="s">
        <v>524</v>
      </c>
      <c r="H4164" s="2" t="s">
        <v>372</v>
      </c>
      <c r="I4164" s="2">
        <v>44</v>
      </c>
      <c r="J4164" s="2">
        <v>0.83018867924528306</v>
      </c>
      <c r="K4164" s="2">
        <v>0.77</v>
      </c>
      <c r="L4164" s="2">
        <v>0.90058479532163738</v>
      </c>
      <c r="M4164" s="2" t="s">
        <v>74</v>
      </c>
      <c r="N4164" s="2" t="s">
        <v>8884</v>
      </c>
      <c r="O4164" s="2" t="s">
        <v>8885</v>
      </c>
      <c r="P4164" s="2">
        <v>2.9</v>
      </c>
    </row>
    <row r="4165" spans="1:16" ht="15.75" customHeight="1" x14ac:dyDescent="0.25">
      <c r="A4165" s="2" t="s">
        <v>190</v>
      </c>
      <c r="B4165" s="2" t="s">
        <v>94</v>
      </c>
      <c r="C4165" s="2" t="s">
        <v>96</v>
      </c>
      <c r="D4165" s="2" t="s">
        <v>364</v>
      </c>
      <c r="E4165" s="2" t="s">
        <v>513</v>
      </c>
      <c r="F4165" s="2" t="s">
        <v>40</v>
      </c>
      <c r="G4165" s="2" t="s">
        <v>529</v>
      </c>
      <c r="H4165" s="2" t="s">
        <v>372</v>
      </c>
      <c r="I4165" s="2">
        <v>45</v>
      </c>
      <c r="J4165" s="2">
        <v>0.8292682926829269</v>
      </c>
      <c r="K4165" s="2">
        <v>0.77272727272727271</v>
      </c>
      <c r="L4165" s="2">
        <v>0.89473684210526316</v>
      </c>
      <c r="M4165" s="2" t="s">
        <v>74</v>
      </c>
      <c r="N4165" s="2" t="s">
        <v>8886</v>
      </c>
      <c r="O4165" s="2" t="s">
        <v>8887</v>
      </c>
      <c r="P4165" s="2">
        <v>2.9</v>
      </c>
    </row>
    <row r="4166" spans="1:16" ht="15.75" customHeight="1" x14ac:dyDescent="0.25">
      <c r="A4166" s="2" t="s">
        <v>190</v>
      </c>
      <c r="B4166" s="2" t="s">
        <v>94</v>
      </c>
      <c r="C4166" s="2" t="s">
        <v>96</v>
      </c>
      <c r="D4166" s="2" t="s">
        <v>364</v>
      </c>
      <c r="E4166" s="2" t="s">
        <v>513</v>
      </c>
      <c r="F4166" s="2" t="s">
        <v>40</v>
      </c>
      <c r="G4166" s="2" t="s">
        <v>534</v>
      </c>
      <c r="H4166" s="2" t="s">
        <v>372</v>
      </c>
      <c r="I4166" s="2">
        <v>46</v>
      </c>
      <c r="J4166" s="2">
        <v>0.8392370572207084</v>
      </c>
      <c r="K4166" s="2">
        <v>0.7857142857142857</v>
      </c>
      <c r="L4166" s="2">
        <v>0.90058479532163738</v>
      </c>
      <c r="M4166" s="2" t="s">
        <v>74</v>
      </c>
      <c r="N4166" s="2" t="s">
        <v>8888</v>
      </c>
      <c r="O4166" s="2" t="s">
        <v>8889</v>
      </c>
      <c r="P4166" s="2">
        <v>2.8</v>
      </c>
    </row>
    <row r="4167" spans="1:16" ht="15.75" customHeight="1" x14ac:dyDescent="0.25">
      <c r="A4167" s="2" t="s">
        <v>190</v>
      </c>
      <c r="B4167" s="2" t="s">
        <v>94</v>
      </c>
      <c r="C4167" s="2" t="s">
        <v>96</v>
      </c>
      <c r="D4167" s="2" t="s">
        <v>364</v>
      </c>
      <c r="E4167" s="2" t="s">
        <v>513</v>
      </c>
      <c r="F4167" s="2" t="s">
        <v>40</v>
      </c>
      <c r="G4167" s="2" t="s">
        <v>539</v>
      </c>
      <c r="H4167" s="2" t="s">
        <v>372</v>
      </c>
      <c r="I4167" s="2">
        <v>47</v>
      </c>
      <c r="J4167" s="2">
        <v>0.85636856368563685</v>
      </c>
      <c r="K4167" s="2">
        <v>0.79797979797979801</v>
      </c>
      <c r="L4167" s="2">
        <v>0.92397660818713445</v>
      </c>
      <c r="M4167" s="2" t="s">
        <v>74</v>
      </c>
      <c r="N4167" s="2" t="s">
        <v>8890</v>
      </c>
      <c r="O4167" s="2" t="s">
        <v>8891</v>
      </c>
      <c r="P4167" s="2">
        <v>2.9</v>
      </c>
    </row>
    <row r="4168" spans="1:16" ht="15.75" customHeight="1" x14ac:dyDescent="0.25">
      <c r="A4168" s="2" t="s">
        <v>190</v>
      </c>
      <c r="B4168" s="2" t="s">
        <v>94</v>
      </c>
      <c r="C4168" s="2" t="s">
        <v>96</v>
      </c>
      <c r="D4168" s="2" t="s">
        <v>364</v>
      </c>
      <c r="E4168" s="2" t="s">
        <v>513</v>
      </c>
      <c r="F4168" s="2" t="s">
        <v>40</v>
      </c>
      <c r="G4168" s="2" t="s">
        <v>555</v>
      </c>
      <c r="H4168" s="2" t="s">
        <v>372</v>
      </c>
      <c r="I4168" s="2">
        <v>48</v>
      </c>
      <c r="J4168" s="2">
        <v>0.83243243243243248</v>
      </c>
      <c r="K4168" s="2">
        <v>0.77386934673366836</v>
      </c>
      <c r="L4168" s="2">
        <v>0.90058479532163738</v>
      </c>
      <c r="M4168" s="2" t="s">
        <v>74</v>
      </c>
      <c r="N4168" s="2" t="s">
        <v>8892</v>
      </c>
      <c r="O4168" s="2" t="s">
        <v>8893</v>
      </c>
      <c r="P4168" s="2">
        <v>2.8</v>
      </c>
    </row>
    <row r="4169" spans="1:16" ht="15.75" customHeight="1" x14ac:dyDescent="0.25">
      <c r="A4169" s="2" t="s">
        <v>190</v>
      </c>
      <c r="B4169" s="2" t="s">
        <v>94</v>
      </c>
      <c r="C4169" s="2" t="s">
        <v>96</v>
      </c>
      <c r="D4169" s="2" t="s">
        <v>364</v>
      </c>
      <c r="E4169" s="2" t="s">
        <v>513</v>
      </c>
      <c r="F4169" s="2" t="s">
        <v>40</v>
      </c>
      <c r="G4169" s="2" t="s">
        <v>575</v>
      </c>
      <c r="H4169" s="2" t="s">
        <v>372</v>
      </c>
      <c r="I4169" s="2">
        <v>49</v>
      </c>
      <c r="J4169" s="2">
        <v>0.86263736263736257</v>
      </c>
      <c r="K4169" s="2">
        <v>0.81347150259067358</v>
      </c>
      <c r="L4169" s="2">
        <v>0.91812865497076024</v>
      </c>
      <c r="M4169" s="2" t="s">
        <v>74</v>
      </c>
      <c r="N4169" s="2" t="s">
        <v>8894</v>
      </c>
      <c r="O4169" s="2" t="s">
        <v>8895</v>
      </c>
      <c r="P4169" s="2">
        <v>3</v>
      </c>
    </row>
    <row r="4170" spans="1:16" ht="15.75" customHeight="1" x14ac:dyDescent="0.25">
      <c r="A4170" s="2" t="s">
        <v>190</v>
      </c>
      <c r="B4170" s="2" t="s">
        <v>94</v>
      </c>
      <c r="C4170" s="2" t="s">
        <v>96</v>
      </c>
      <c r="D4170" s="2" t="s">
        <v>364</v>
      </c>
      <c r="E4170" s="2" t="s">
        <v>513</v>
      </c>
      <c r="F4170" s="2" t="s">
        <v>40</v>
      </c>
      <c r="G4170" s="2" t="s">
        <v>589</v>
      </c>
      <c r="H4170" s="2" t="s">
        <v>372</v>
      </c>
      <c r="I4170" s="2">
        <v>50</v>
      </c>
      <c r="J4170" s="2">
        <v>0.80653950953678466</v>
      </c>
      <c r="K4170" s="2">
        <v>0.75510204081632648</v>
      </c>
      <c r="L4170" s="2">
        <v>0.86549707602339176</v>
      </c>
      <c r="M4170" s="2" t="s">
        <v>74</v>
      </c>
      <c r="N4170" s="2" t="s">
        <v>8896</v>
      </c>
      <c r="O4170" s="2" t="s">
        <v>8897</v>
      </c>
      <c r="P4170" s="2">
        <v>2.9</v>
      </c>
    </row>
    <row r="4171" spans="1:16" ht="15.75" customHeight="1" x14ac:dyDescent="0.25">
      <c r="A4171" s="2" t="s">
        <v>190</v>
      </c>
      <c r="B4171" s="2" t="s">
        <v>94</v>
      </c>
      <c r="C4171" s="2" t="s">
        <v>96</v>
      </c>
      <c r="D4171" s="2" t="s">
        <v>364</v>
      </c>
      <c r="E4171" s="2" t="s">
        <v>513</v>
      </c>
      <c r="F4171" s="2" t="s">
        <v>40</v>
      </c>
      <c r="G4171" s="2" t="s">
        <v>603</v>
      </c>
      <c r="H4171" s="2" t="s">
        <v>372</v>
      </c>
      <c r="I4171" s="2">
        <v>51</v>
      </c>
      <c r="J4171" s="2">
        <v>0.8392370572207084</v>
      </c>
      <c r="K4171" s="2">
        <v>0.7857142857142857</v>
      </c>
      <c r="L4171" s="2">
        <v>0.90058479532163738</v>
      </c>
      <c r="M4171" s="2" t="s">
        <v>74</v>
      </c>
      <c r="N4171" s="2" t="s">
        <v>8898</v>
      </c>
      <c r="O4171" s="2" t="s">
        <v>8899</v>
      </c>
      <c r="P4171" s="2">
        <v>2.9</v>
      </c>
    </row>
    <row r="4172" spans="1:16" ht="15.75" customHeight="1" x14ac:dyDescent="0.25">
      <c r="A4172" s="2" t="s">
        <v>190</v>
      </c>
      <c r="B4172" s="2" t="s">
        <v>94</v>
      </c>
      <c r="C4172" s="2" t="s">
        <v>96</v>
      </c>
      <c r="D4172" s="2" t="s">
        <v>364</v>
      </c>
      <c r="E4172" s="2" t="s">
        <v>513</v>
      </c>
      <c r="F4172" s="2" t="s">
        <v>40</v>
      </c>
      <c r="G4172" s="2" t="s">
        <v>622</v>
      </c>
      <c r="H4172" s="2" t="s">
        <v>372</v>
      </c>
      <c r="I4172" s="2">
        <v>52</v>
      </c>
      <c r="J4172" s="2">
        <v>0.82872928176795568</v>
      </c>
      <c r="K4172" s="2">
        <v>0.78534031413612571</v>
      </c>
      <c r="L4172" s="2">
        <v>0.8771929824561403</v>
      </c>
      <c r="M4172" s="2" t="s">
        <v>74</v>
      </c>
      <c r="N4172" s="2" t="s">
        <v>8900</v>
      </c>
      <c r="O4172" s="2" t="s">
        <v>8901</v>
      </c>
      <c r="P4172" s="2">
        <v>2.8</v>
      </c>
    </row>
    <row r="4173" spans="1:16" ht="15.75" customHeight="1" x14ac:dyDescent="0.25">
      <c r="A4173" s="2" t="s">
        <v>190</v>
      </c>
      <c r="B4173" s="2" t="s">
        <v>94</v>
      </c>
      <c r="C4173" s="2" t="s">
        <v>96</v>
      </c>
      <c r="D4173" s="2" t="s">
        <v>364</v>
      </c>
      <c r="E4173" s="2" t="s">
        <v>513</v>
      </c>
      <c r="F4173" s="2" t="s">
        <v>40</v>
      </c>
      <c r="G4173" s="2" t="s">
        <v>643</v>
      </c>
      <c r="H4173" s="2" t="s">
        <v>372</v>
      </c>
      <c r="I4173" s="2">
        <v>53</v>
      </c>
      <c r="J4173" s="2">
        <v>0.83243243243243248</v>
      </c>
      <c r="K4173" s="2">
        <v>0.77386934673366836</v>
      </c>
      <c r="L4173" s="2">
        <v>0.90058479532163738</v>
      </c>
      <c r="M4173" s="2" t="s">
        <v>74</v>
      </c>
      <c r="N4173" s="2" t="s">
        <v>8902</v>
      </c>
      <c r="O4173" s="2" t="s">
        <v>8903</v>
      </c>
      <c r="P4173" s="2">
        <v>2.8</v>
      </c>
    </row>
    <row r="4174" spans="1:16" ht="15.75" customHeight="1" x14ac:dyDescent="0.25">
      <c r="A4174" s="2" t="s">
        <v>190</v>
      </c>
      <c r="B4174" s="2" t="s">
        <v>94</v>
      </c>
      <c r="C4174" s="2" t="s">
        <v>96</v>
      </c>
      <c r="D4174" s="2" t="s">
        <v>364</v>
      </c>
      <c r="E4174" s="2" t="s">
        <v>513</v>
      </c>
      <c r="F4174" s="2" t="s">
        <v>40</v>
      </c>
      <c r="G4174" s="2" t="s">
        <v>660</v>
      </c>
      <c r="H4174" s="2" t="s">
        <v>372</v>
      </c>
      <c r="I4174" s="2">
        <v>54</v>
      </c>
      <c r="J4174" s="2">
        <v>0.84324324324324307</v>
      </c>
      <c r="K4174" s="2">
        <v>0.7839195979899497</v>
      </c>
      <c r="L4174" s="2">
        <v>0.91228070175438591</v>
      </c>
      <c r="M4174" s="2" t="s">
        <v>74</v>
      </c>
      <c r="N4174" s="2" t="s">
        <v>8904</v>
      </c>
      <c r="O4174" s="2" t="s">
        <v>8905</v>
      </c>
      <c r="P4174" s="2">
        <v>2.8</v>
      </c>
    </row>
    <row r="4175" spans="1:16" ht="15.75" customHeight="1" x14ac:dyDescent="0.25">
      <c r="A4175" s="2" t="s">
        <v>190</v>
      </c>
      <c r="B4175" s="2" t="s">
        <v>94</v>
      </c>
      <c r="C4175" s="2" t="s">
        <v>96</v>
      </c>
      <c r="D4175" s="2" t="s">
        <v>364</v>
      </c>
      <c r="E4175" s="2" t="s">
        <v>513</v>
      </c>
      <c r="F4175" s="2" t="s">
        <v>40</v>
      </c>
      <c r="G4175" s="2" t="s">
        <v>665</v>
      </c>
      <c r="H4175" s="2" t="s">
        <v>372</v>
      </c>
      <c r="I4175" s="2">
        <v>55</v>
      </c>
      <c r="J4175" s="2">
        <v>0.86648501362397812</v>
      </c>
      <c r="K4175" s="2">
        <v>0.81122448979591832</v>
      </c>
      <c r="L4175" s="2">
        <v>0.92982456140350878</v>
      </c>
      <c r="M4175" s="2" t="s">
        <v>74</v>
      </c>
      <c r="N4175" s="2" t="s">
        <v>8906</v>
      </c>
      <c r="O4175" s="2" t="s">
        <v>8907</v>
      </c>
      <c r="P4175" s="2">
        <v>2.8</v>
      </c>
    </row>
    <row r="4176" spans="1:16" ht="15.75" customHeight="1" x14ac:dyDescent="0.25">
      <c r="A4176" s="2" t="s">
        <v>190</v>
      </c>
      <c r="B4176" s="2" t="s">
        <v>94</v>
      </c>
      <c r="C4176" s="2" t="s">
        <v>96</v>
      </c>
      <c r="D4176" s="2" t="s">
        <v>364</v>
      </c>
      <c r="E4176" s="2" t="s">
        <v>513</v>
      </c>
      <c r="F4176" s="2" t="s">
        <v>40</v>
      </c>
      <c r="G4176" s="2" t="s">
        <v>670</v>
      </c>
      <c r="H4176" s="2" t="s">
        <v>372</v>
      </c>
      <c r="I4176" s="2">
        <v>56</v>
      </c>
      <c r="J4176" s="2">
        <v>0.85636856368563685</v>
      </c>
      <c r="K4176" s="2">
        <v>0.79797979797979801</v>
      </c>
      <c r="L4176" s="2">
        <v>0.92397660818713445</v>
      </c>
      <c r="M4176" s="2" t="s">
        <v>74</v>
      </c>
      <c r="N4176" s="2" t="s">
        <v>8908</v>
      </c>
      <c r="O4176" s="2" t="s">
        <v>8909</v>
      </c>
      <c r="P4176" s="2">
        <v>2.7</v>
      </c>
    </row>
    <row r="4177" spans="1:16" ht="15.75" customHeight="1" x14ac:dyDescent="0.25">
      <c r="A4177" s="2" t="s">
        <v>190</v>
      </c>
      <c r="B4177" s="2" t="s">
        <v>94</v>
      </c>
      <c r="C4177" s="2" t="s">
        <v>96</v>
      </c>
      <c r="D4177" s="2" t="s">
        <v>364</v>
      </c>
      <c r="E4177" s="2" t="s">
        <v>513</v>
      </c>
      <c r="F4177" s="2" t="s">
        <v>40</v>
      </c>
      <c r="G4177" s="2" t="s">
        <v>675</v>
      </c>
      <c r="H4177" s="2" t="s">
        <v>372</v>
      </c>
      <c r="I4177" s="2">
        <v>57</v>
      </c>
      <c r="J4177" s="2">
        <v>0.83695652173913049</v>
      </c>
      <c r="K4177" s="2">
        <v>0.78172588832487311</v>
      </c>
      <c r="L4177" s="2">
        <v>0.90058479532163738</v>
      </c>
      <c r="M4177" s="2" t="s">
        <v>74</v>
      </c>
      <c r="N4177" s="2" t="s">
        <v>8910</v>
      </c>
      <c r="O4177" s="2" t="s">
        <v>8911</v>
      </c>
      <c r="P4177" s="2">
        <v>2.9</v>
      </c>
    </row>
    <row r="4178" spans="1:16" ht="15.75" customHeight="1" x14ac:dyDescent="0.25">
      <c r="A4178" s="2" t="s">
        <v>190</v>
      </c>
      <c r="B4178" s="2" t="s">
        <v>94</v>
      </c>
      <c r="C4178" s="2" t="s">
        <v>96</v>
      </c>
      <c r="D4178" s="2" t="s">
        <v>364</v>
      </c>
      <c r="E4178" s="2" t="s">
        <v>513</v>
      </c>
      <c r="F4178" s="2" t="s">
        <v>40</v>
      </c>
      <c r="G4178" s="2" t="s">
        <v>680</v>
      </c>
      <c r="H4178" s="2" t="s">
        <v>372</v>
      </c>
      <c r="I4178" s="2">
        <v>58</v>
      </c>
      <c r="J4178" s="2">
        <v>0.83516483516483508</v>
      </c>
      <c r="K4178" s="2">
        <v>0.78756476683937826</v>
      </c>
      <c r="L4178" s="2">
        <v>0.88888888888888884</v>
      </c>
      <c r="M4178" s="2" t="s">
        <v>74</v>
      </c>
      <c r="N4178" s="2" t="s">
        <v>8912</v>
      </c>
      <c r="O4178" s="2" t="s">
        <v>8913</v>
      </c>
      <c r="P4178" s="2">
        <v>2.8</v>
      </c>
    </row>
    <row r="4179" spans="1:16" ht="15.75" customHeight="1" x14ac:dyDescent="0.25">
      <c r="A4179" s="2" t="s">
        <v>190</v>
      </c>
      <c r="B4179" s="2" t="s">
        <v>94</v>
      </c>
      <c r="C4179" s="2" t="s">
        <v>96</v>
      </c>
      <c r="D4179" s="2" t="s">
        <v>364</v>
      </c>
      <c r="E4179" s="2" t="s">
        <v>513</v>
      </c>
      <c r="F4179" s="2" t="s">
        <v>40</v>
      </c>
      <c r="G4179" s="2" t="s">
        <v>685</v>
      </c>
      <c r="H4179" s="2" t="s">
        <v>372</v>
      </c>
      <c r="I4179" s="2">
        <v>59</v>
      </c>
      <c r="J4179" s="2">
        <v>0.81401617250673852</v>
      </c>
      <c r="K4179" s="2">
        <v>0.755</v>
      </c>
      <c r="L4179" s="2">
        <v>0.88304093567251463</v>
      </c>
      <c r="M4179" s="2" t="s">
        <v>74</v>
      </c>
      <c r="N4179" s="2" t="s">
        <v>8914</v>
      </c>
      <c r="O4179" s="2" t="s">
        <v>8915</v>
      </c>
      <c r="P4179" s="2">
        <v>3</v>
      </c>
    </row>
    <row r="4180" spans="1:16" ht="15.75" customHeight="1" x14ac:dyDescent="0.25">
      <c r="A4180" s="2" t="s">
        <v>190</v>
      </c>
      <c r="B4180" s="2" t="s">
        <v>94</v>
      </c>
      <c r="C4180" s="2" t="s">
        <v>96</v>
      </c>
      <c r="D4180" s="2" t="s">
        <v>364</v>
      </c>
      <c r="E4180" s="2" t="s">
        <v>513</v>
      </c>
      <c r="F4180" s="2" t="s">
        <v>40</v>
      </c>
      <c r="G4180" s="2" t="s">
        <v>690</v>
      </c>
      <c r="H4180" s="2" t="s">
        <v>372</v>
      </c>
      <c r="I4180" s="2">
        <v>60</v>
      </c>
      <c r="J4180" s="2">
        <v>0.85945945945945956</v>
      </c>
      <c r="K4180" s="2">
        <v>0.79899497487437188</v>
      </c>
      <c r="L4180" s="2">
        <v>0.92982456140350878</v>
      </c>
      <c r="M4180" s="2" t="s">
        <v>74</v>
      </c>
      <c r="N4180" s="2" t="s">
        <v>8916</v>
      </c>
      <c r="O4180" s="2" t="s">
        <v>8917</v>
      </c>
      <c r="P4180" s="2">
        <v>2.8</v>
      </c>
    </row>
    <row r="4181" spans="1:16" ht="15.75" customHeight="1" x14ac:dyDescent="0.25">
      <c r="A4181" s="2" t="s">
        <v>190</v>
      </c>
      <c r="B4181" s="2" t="s">
        <v>94</v>
      </c>
      <c r="C4181" s="2" t="s">
        <v>96</v>
      </c>
      <c r="D4181" s="2" t="s">
        <v>364</v>
      </c>
      <c r="E4181" s="2" t="s">
        <v>513</v>
      </c>
      <c r="F4181" s="2" t="s">
        <v>40</v>
      </c>
      <c r="G4181" s="2" t="s">
        <v>695</v>
      </c>
      <c r="H4181" s="2" t="s">
        <v>372</v>
      </c>
      <c r="I4181" s="2">
        <v>61</v>
      </c>
      <c r="J4181" s="2">
        <v>0.85094850948509482</v>
      </c>
      <c r="K4181" s="2">
        <v>0.79292929292929293</v>
      </c>
      <c r="L4181" s="2">
        <v>0.91812865497076024</v>
      </c>
      <c r="M4181" s="2" t="s">
        <v>74</v>
      </c>
      <c r="N4181" s="2" t="s">
        <v>8918</v>
      </c>
      <c r="O4181" s="2" t="s">
        <v>8919</v>
      </c>
      <c r="P4181" s="2">
        <v>2.7</v>
      </c>
    </row>
    <row r="4182" spans="1:16" ht="15.75" customHeight="1" x14ac:dyDescent="0.25">
      <c r="A4182" s="2" t="s">
        <v>190</v>
      </c>
      <c r="B4182" s="2" t="s">
        <v>94</v>
      </c>
      <c r="C4182" s="2" t="s">
        <v>96</v>
      </c>
      <c r="D4182" s="2" t="s">
        <v>364</v>
      </c>
      <c r="E4182" s="2" t="s">
        <v>700</v>
      </c>
      <c r="F4182" s="2" t="s">
        <v>47</v>
      </c>
      <c r="G4182" s="2" t="s">
        <v>701</v>
      </c>
      <c r="H4182" s="2" t="s">
        <v>366</v>
      </c>
      <c r="I4182" s="2">
        <v>42</v>
      </c>
      <c r="J4182" s="2">
        <v>0.83829787234042552</v>
      </c>
      <c r="K4182" s="2">
        <v>0.80737704918032782</v>
      </c>
      <c r="L4182" s="2">
        <v>0.87168141592920356</v>
      </c>
      <c r="M4182" s="2" t="s">
        <v>74</v>
      </c>
      <c r="N4182" s="2" t="s">
        <v>8920</v>
      </c>
      <c r="O4182" s="2" t="s">
        <v>8921</v>
      </c>
      <c r="P4182" s="2">
        <v>2.9</v>
      </c>
    </row>
    <row r="4183" spans="1:16" ht="15.75" customHeight="1" x14ac:dyDescent="0.25">
      <c r="A4183" s="2" t="s">
        <v>190</v>
      </c>
      <c r="B4183" s="2" t="s">
        <v>94</v>
      </c>
      <c r="C4183" s="2" t="s">
        <v>96</v>
      </c>
      <c r="D4183" s="2" t="s">
        <v>364</v>
      </c>
      <c r="E4183" s="2" t="s">
        <v>700</v>
      </c>
      <c r="F4183" s="2" t="s">
        <v>47</v>
      </c>
      <c r="G4183" s="2" t="s">
        <v>706</v>
      </c>
      <c r="H4183" s="2" t="s">
        <v>366</v>
      </c>
      <c r="I4183" s="2">
        <v>43</v>
      </c>
      <c r="J4183" s="2">
        <v>0.85836909871244638</v>
      </c>
      <c r="K4183" s="2">
        <v>0.83333333333333337</v>
      </c>
      <c r="L4183" s="2">
        <v>0.88495575221238942</v>
      </c>
      <c r="M4183" s="2" t="s">
        <v>74</v>
      </c>
      <c r="N4183" s="2" t="s">
        <v>8922</v>
      </c>
      <c r="O4183" s="2" t="s">
        <v>8923</v>
      </c>
      <c r="P4183" s="2">
        <v>2.8</v>
      </c>
    </row>
    <row r="4184" spans="1:16" ht="15.75" customHeight="1" x14ac:dyDescent="0.25">
      <c r="A4184" s="2" t="s">
        <v>190</v>
      </c>
      <c r="B4184" s="2" t="s">
        <v>94</v>
      </c>
      <c r="C4184" s="2" t="s">
        <v>96</v>
      </c>
      <c r="D4184" s="2" t="s">
        <v>364</v>
      </c>
      <c r="E4184" s="2" t="s">
        <v>700</v>
      </c>
      <c r="F4184" s="2" t="s">
        <v>47</v>
      </c>
      <c r="G4184" s="2" t="s">
        <v>711</v>
      </c>
      <c r="H4184" s="2" t="s">
        <v>366</v>
      </c>
      <c r="I4184" s="2">
        <v>44</v>
      </c>
      <c r="J4184" s="2">
        <v>0.86206896551724133</v>
      </c>
      <c r="K4184" s="2">
        <v>0.84033613445378152</v>
      </c>
      <c r="L4184" s="2">
        <v>0.88495575221238942</v>
      </c>
      <c r="M4184" s="2" t="s">
        <v>74</v>
      </c>
      <c r="N4184" s="2" t="s">
        <v>8924</v>
      </c>
      <c r="O4184" s="2" t="s">
        <v>8925</v>
      </c>
      <c r="P4184" s="2">
        <v>3</v>
      </c>
    </row>
    <row r="4185" spans="1:16" ht="15.75" customHeight="1" x14ac:dyDescent="0.25">
      <c r="A4185" s="2" t="s">
        <v>190</v>
      </c>
      <c r="B4185" s="2" t="s">
        <v>94</v>
      </c>
      <c r="C4185" s="2" t="s">
        <v>96</v>
      </c>
      <c r="D4185" s="2" t="s">
        <v>364</v>
      </c>
      <c r="E4185" s="2" t="s">
        <v>700</v>
      </c>
      <c r="F4185" s="2" t="s">
        <v>47</v>
      </c>
      <c r="G4185" s="2" t="s">
        <v>716</v>
      </c>
      <c r="H4185" s="2" t="s">
        <v>366</v>
      </c>
      <c r="I4185" s="2">
        <v>45</v>
      </c>
      <c r="J4185" s="2">
        <v>0.84848484848484851</v>
      </c>
      <c r="K4185" s="2">
        <v>0.83050847457627119</v>
      </c>
      <c r="L4185" s="2">
        <v>0.86725663716814161</v>
      </c>
      <c r="M4185" s="2" t="s">
        <v>74</v>
      </c>
      <c r="N4185" s="2" t="s">
        <v>8926</v>
      </c>
      <c r="O4185" s="2" t="s">
        <v>8927</v>
      </c>
      <c r="P4185" s="2">
        <v>2.8</v>
      </c>
    </row>
    <row r="4186" spans="1:16" ht="15.75" customHeight="1" x14ac:dyDescent="0.25">
      <c r="A4186" s="2" t="s">
        <v>190</v>
      </c>
      <c r="B4186" s="2" t="s">
        <v>94</v>
      </c>
      <c r="C4186" s="2" t="s">
        <v>96</v>
      </c>
      <c r="D4186" s="2" t="s">
        <v>364</v>
      </c>
      <c r="E4186" s="2" t="s">
        <v>700</v>
      </c>
      <c r="F4186" s="2" t="s">
        <v>47</v>
      </c>
      <c r="G4186" s="2" t="s">
        <v>721</v>
      </c>
      <c r="H4186" s="2" t="s">
        <v>366</v>
      </c>
      <c r="I4186" s="2">
        <v>46</v>
      </c>
      <c r="J4186" s="2">
        <v>0.84368308351177734</v>
      </c>
      <c r="K4186" s="2">
        <v>0.81742738589211617</v>
      </c>
      <c r="L4186" s="2">
        <v>0.87168141592920356</v>
      </c>
      <c r="M4186" s="2" t="s">
        <v>74</v>
      </c>
      <c r="N4186" s="2" t="s">
        <v>8928</v>
      </c>
      <c r="O4186" s="2" t="s">
        <v>8929</v>
      </c>
      <c r="P4186" s="2">
        <v>2.8</v>
      </c>
    </row>
    <row r="4187" spans="1:16" ht="15.75" customHeight="1" x14ac:dyDescent="0.25">
      <c r="A4187" s="2" t="s">
        <v>190</v>
      </c>
      <c r="B4187" s="2" t="s">
        <v>94</v>
      </c>
      <c r="C4187" s="2" t="s">
        <v>96</v>
      </c>
      <c r="D4187" s="2" t="s">
        <v>364</v>
      </c>
      <c r="E4187" s="2" t="s">
        <v>700</v>
      </c>
      <c r="F4187" s="2" t="s">
        <v>47</v>
      </c>
      <c r="G4187" s="2" t="s">
        <v>726</v>
      </c>
      <c r="H4187" s="2" t="s">
        <v>366</v>
      </c>
      <c r="I4187" s="2">
        <v>47</v>
      </c>
      <c r="J4187" s="2">
        <v>0.86451612903225816</v>
      </c>
      <c r="K4187" s="2">
        <v>0.84100418410041844</v>
      </c>
      <c r="L4187" s="2">
        <v>0.88938053097345138</v>
      </c>
      <c r="M4187" s="2" t="s">
        <v>74</v>
      </c>
      <c r="N4187" s="2" t="s">
        <v>8930</v>
      </c>
      <c r="O4187" s="2" t="s">
        <v>8931</v>
      </c>
      <c r="P4187" s="2">
        <v>3</v>
      </c>
    </row>
    <row r="4188" spans="1:16" ht="15.75" customHeight="1" x14ac:dyDescent="0.25">
      <c r="A4188" s="2" t="s">
        <v>190</v>
      </c>
      <c r="B4188" s="2" t="s">
        <v>94</v>
      </c>
      <c r="C4188" s="2" t="s">
        <v>96</v>
      </c>
      <c r="D4188" s="2" t="s">
        <v>364</v>
      </c>
      <c r="E4188" s="2" t="s">
        <v>700</v>
      </c>
      <c r="F4188" s="2" t="s">
        <v>47</v>
      </c>
      <c r="G4188" s="2" t="s">
        <v>731</v>
      </c>
      <c r="H4188" s="2" t="s">
        <v>366</v>
      </c>
      <c r="I4188" s="2">
        <v>48</v>
      </c>
      <c r="J4188" s="2">
        <v>0.85653104925053536</v>
      </c>
      <c r="K4188" s="2">
        <v>0.82987551867219922</v>
      </c>
      <c r="L4188" s="2">
        <v>0.88495575221238942</v>
      </c>
      <c r="M4188" s="2" t="s">
        <v>74</v>
      </c>
      <c r="N4188" s="2" t="s">
        <v>8932</v>
      </c>
      <c r="O4188" s="2" t="s">
        <v>8933</v>
      </c>
      <c r="P4188" s="2">
        <v>2.9</v>
      </c>
    </row>
    <row r="4189" spans="1:16" ht="15.75" customHeight="1" x14ac:dyDescent="0.25">
      <c r="A4189" s="2" t="s">
        <v>190</v>
      </c>
      <c r="B4189" s="2" t="s">
        <v>94</v>
      </c>
      <c r="C4189" s="2" t="s">
        <v>96</v>
      </c>
      <c r="D4189" s="2" t="s">
        <v>364</v>
      </c>
      <c r="E4189" s="2" t="s">
        <v>700</v>
      </c>
      <c r="F4189" s="2" t="s">
        <v>47</v>
      </c>
      <c r="G4189" s="2" t="s">
        <v>736</v>
      </c>
      <c r="H4189" s="2" t="s">
        <v>366</v>
      </c>
      <c r="I4189" s="2">
        <v>49</v>
      </c>
      <c r="J4189" s="2">
        <v>0.84188034188034189</v>
      </c>
      <c r="K4189" s="2">
        <v>0.81404958677685946</v>
      </c>
      <c r="L4189" s="2">
        <v>0.87168141592920356</v>
      </c>
      <c r="M4189" s="2" t="s">
        <v>74</v>
      </c>
      <c r="N4189" s="2" t="s">
        <v>8934</v>
      </c>
      <c r="O4189" s="2" t="s">
        <v>8935</v>
      </c>
      <c r="P4189" s="2">
        <v>2.8</v>
      </c>
    </row>
    <row r="4190" spans="1:16" ht="15.75" customHeight="1" x14ac:dyDescent="0.25">
      <c r="A4190" s="2" t="s">
        <v>190</v>
      </c>
      <c r="B4190" s="2" t="s">
        <v>94</v>
      </c>
      <c r="C4190" s="2" t="s">
        <v>96</v>
      </c>
      <c r="D4190" s="2" t="s">
        <v>364</v>
      </c>
      <c r="E4190" s="2" t="s">
        <v>700</v>
      </c>
      <c r="F4190" s="2" t="s">
        <v>47</v>
      </c>
      <c r="G4190" s="2" t="s">
        <v>741</v>
      </c>
      <c r="H4190" s="2" t="s">
        <v>366</v>
      </c>
      <c r="I4190" s="2">
        <v>50</v>
      </c>
      <c r="J4190" s="2">
        <v>0.8466522678185745</v>
      </c>
      <c r="K4190" s="2">
        <v>0.8270042194092827</v>
      </c>
      <c r="L4190" s="2">
        <v>0.86725663716814161</v>
      </c>
      <c r="M4190" s="2" t="s">
        <v>74</v>
      </c>
      <c r="N4190" s="2" t="s">
        <v>8936</v>
      </c>
      <c r="O4190" s="2" t="s">
        <v>8937</v>
      </c>
      <c r="P4190" s="2">
        <v>2.9</v>
      </c>
    </row>
    <row r="4191" spans="1:16" ht="15.75" customHeight="1" x14ac:dyDescent="0.25">
      <c r="A4191" s="2" t="s">
        <v>190</v>
      </c>
      <c r="B4191" s="2" t="s">
        <v>94</v>
      </c>
      <c r="C4191" s="2" t="s">
        <v>96</v>
      </c>
      <c r="D4191" s="2" t="s">
        <v>364</v>
      </c>
      <c r="E4191" s="2" t="s">
        <v>700</v>
      </c>
      <c r="F4191" s="2" t="s">
        <v>47</v>
      </c>
      <c r="G4191" s="2" t="s">
        <v>746</v>
      </c>
      <c r="H4191" s="2" t="s">
        <v>366</v>
      </c>
      <c r="I4191" s="2">
        <v>51</v>
      </c>
      <c r="J4191" s="2">
        <v>0.86695278969957079</v>
      </c>
      <c r="K4191" s="2">
        <v>0.84166666666666667</v>
      </c>
      <c r="L4191" s="2">
        <v>0.89380530973451322</v>
      </c>
      <c r="M4191" s="2" t="s">
        <v>74</v>
      </c>
      <c r="N4191" s="2" t="s">
        <v>8938</v>
      </c>
      <c r="O4191" s="2" t="s">
        <v>8939</v>
      </c>
      <c r="P4191" s="2">
        <v>3</v>
      </c>
    </row>
    <row r="4192" spans="1:16" ht="15.75" customHeight="1" x14ac:dyDescent="0.25">
      <c r="A4192" s="2" t="s">
        <v>190</v>
      </c>
      <c r="B4192" s="2" t="s">
        <v>94</v>
      </c>
      <c r="C4192" s="2" t="s">
        <v>96</v>
      </c>
      <c r="D4192" s="2" t="s">
        <v>364</v>
      </c>
      <c r="E4192" s="2" t="s">
        <v>700</v>
      </c>
      <c r="F4192" s="2" t="s">
        <v>47</v>
      </c>
      <c r="G4192" s="2" t="s">
        <v>751</v>
      </c>
      <c r="H4192" s="2" t="s">
        <v>366</v>
      </c>
      <c r="I4192" s="2">
        <v>52</v>
      </c>
      <c r="J4192" s="2">
        <v>0.84796573875803005</v>
      </c>
      <c r="K4192" s="2">
        <v>0.82157676348547715</v>
      </c>
      <c r="L4192" s="2">
        <v>0.87610619469026552</v>
      </c>
      <c r="M4192" s="2" t="s">
        <v>74</v>
      </c>
      <c r="N4192" s="2" t="s">
        <v>8940</v>
      </c>
      <c r="O4192" s="2" t="s">
        <v>8941</v>
      </c>
      <c r="P4192" s="2">
        <v>2.9</v>
      </c>
    </row>
    <row r="4193" spans="1:16" ht="15.75" customHeight="1" x14ac:dyDescent="0.25">
      <c r="A4193" s="2" t="s">
        <v>190</v>
      </c>
      <c r="B4193" s="2" t="s">
        <v>94</v>
      </c>
      <c r="C4193" s="2" t="s">
        <v>96</v>
      </c>
      <c r="D4193" s="2" t="s">
        <v>364</v>
      </c>
      <c r="E4193" s="2" t="s">
        <v>700</v>
      </c>
      <c r="F4193" s="2" t="s">
        <v>47</v>
      </c>
      <c r="G4193" s="2" t="s">
        <v>756</v>
      </c>
      <c r="H4193" s="2" t="s">
        <v>366</v>
      </c>
      <c r="I4193" s="2">
        <v>53</v>
      </c>
      <c r="J4193" s="2">
        <v>0.86393088552915775</v>
      </c>
      <c r="K4193" s="2">
        <v>0.84388185654008441</v>
      </c>
      <c r="L4193" s="2">
        <v>0.88495575221238942</v>
      </c>
      <c r="M4193" s="2" t="s">
        <v>74</v>
      </c>
      <c r="N4193" s="2" t="s">
        <v>8942</v>
      </c>
      <c r="O4193" s="2" t="s">
        <v>8943</v>
      </c>
      <c r="P4193" s="2">
        <v>2.9</v>
      </c>
    </row>
    <row r="4194" spans="1:16" ht="15.75" customHeight="1" x14ac:dyDescent="0.25">
      <c r="A4194" s="2" t="s">
        <v>190</v>
      </c>
      <c r="B4194" s="2" t="s">
        <v>94</v>
      </c>
      <c r="C4194" s="2" t="s">
        <v>96</v>
      </c>
      <c r="D4194" s="2" t="s">
        <v>364</v>
      </c>
      <c r="E4194" s="2" t="s">
        <v>700</v>
      </c>
      <c r="F4194" s="2" t="s">
        <v>47</v>
      </c>
      <c r="G4194" s="2" t="s">
        <v>761</v>
      </c>
      <c r="H4194" s="2" t="s">
        <v>366</v>
      </c>
      <c r="I4194" s="2">
        <v>54</v>
      </c>
      <c r="J4194" s="2">
        <v>0.83010752688172051</v>
      </c>
      <c r="K4194" s="2">
        <v>0.80753138075313813</v>
      </c>
      <c r="L4194" s="2">
        <v>0.85398230088495575</v>
      </c>
      <c r="M4194" s="2" t="s">
        <v>74</v>
      </c>
      <c r="N4194" s="2" t="s">
        <v>8944</v>
      </c>
      <c r="O4194" s="2" t="s">
        <v>8945</v>
      </c>
      <c r="P4194" s="2">
        <v>2.9</v>
      </c>
    </row>
    <row r="4195" spans="1:16" ht="15.75" customHeight="1" x14ac:dyDescent="0.25">
      <c r="A4195" s="2" t="s">
        <v>190</v>
      </c>
      <c r="B4195" s="2" t="s">
        <v>94</v>
      </c>
      <c r="C4195" s="2" t="s">
        <v>96</v>
      </c>
      <c r="D4195" s="2" t="s">
        <v>364</v>
      </c>
      <c r="E4195" s="2" t="s">
        <v>700</v>
      </c>
      <c r="F4195" s="2" t="s">
        <v>47</v>
      </c>
      <c r="G4195" s="2" t="s">
        <v>766</v>
      </c>
      <c r="H4195" s="2" t="s">
        <v>366</v>
      </c>
      <c r="I4195" s="2">
        <v>55</v>
      </c>
      <c r="J4195" s="2">
        <v>0.86206896551724133</v>
      </c>
      <c r="K4195" s="2">
        <v>0.84033613445378152</v>
      </c>
      <c r="L4195" s="2">
        <v>0.88495575221238942</v>
      </c>
      <c r="M4195" s="2" t="s">
        <v>74</v>
      </c>
      <c r="N4195" s="2" t="s">
        <v>8946</v>
      </c>
      <c r="O4195" s="2" t="s">
        <v>8947</v>
      </c>
      <c r="P4195" s="2">
        <v>2.8</v>
      </c>
    </row>
    <row r="4196" spans="1:16" ht="15.75" customHeight="1" x14ac:dyDescent="0.25">
      <c r="A4196" s="2" t="s">
        <v>190</v>
      </c>
      <c r="B4196" s="2" t="s">
        <v>94</v>
      </c>
      <c r="C4196" s="2" t="s">
        <v>96</v>
      </c>
      <c r="D4196" s="2" t="s">
        <v>364</v>
      </c>
      <c r="E4196" s="2" t="s">
        <v>700</v>
      </c>
      <c r="F4196" s="2" t="s">
        <v>47</v>
      </c>
      <c r="G4196" s="2" t="s">
        <v>771</v>
      </c>
      <c r="H4196" s="2" t="s">
        <v>366</v>
      </c>
      <c r="I4196" s="2">
        <v>56</v>
      </c>
      <c r="J4196" s="2">
        <v>0.84008528784648195</v>
      </c>
      <c r="K4196" s="2">
        <v>0.81069958847736623</v>
      </c>
      <c r="L4196" s="2">
        <v>0.87168141592920356</v>
      </c>
      <c r="M4196" s="2" t="s">
        <v>74</v>
      </c>
      <c r="N4196" s="2" t="s">
        <v>8948</v>
      </c>
      <c r="O4196" s="2" t="s">
        <v>8949</v>
      </c>
      <c r="P4196" s="2">
        <v>2.8</v>
      </c>
    </row>
    <row r="4197" spans="1:16" ht="15.75" customHeight="1" x14ac:dyDescent="0.25">
      <c r="A4197" s="2" t="s">
        <v>190</v>
      </c>
      <c r="B4197" s="2" t="s">
        <v>94</v>
      </c>
      <c r="C4197" s="2" t="s">
        <v>96</v>
      </c>
      <c r="D4197" s="2" t="s">
        <v>364</v>
      </c>
      <c r="E4197" s="2" t="s">
        <v>700</v>
      </c>
      <c r="F4197" s="2" t="s">
        <v>47</v>
      </c>
      <c r="G4197" s="2" t="s">
        <v>776</v>
      </c>
      <c r="H4197" s="2" t="s">
        <v>366</v>
      </c>
      <c r="I4197" s="2">
        <v>57</v>
      </c>
      <c r="J4197" s="2">
        <v>0.84796573875803005</v>
      </c>
      <c r="K4197" s="2">
        <v>0.82157676348547715</v>
      </c>
      <c r="L4197" s="2">
        <v>0.87610619469026552</v>
      </c>
      <c r="M4197" s="2" t="s">
        <v>74</v>
      </c>
      <c r="N4197" s="2" t="s">
        <v>8950</v>
      </c>
      <c r="O4197" s="2" t="s">
        <v>8951</v>
      </c>
      <c r="P4197" s="2">
        <v>2.9</v>
      </c>
    </row>
    <row r="4198" spans="1:16" ht="15.75" customHeight="1" x14ac:dyDescent="0.25">
      <c r="A4198" s="2" t="s">
        <v>190</v>
      </c>
      <c r="B4198" s="2" t="s">
        <v>94</v>
      </c>
      <c r="C4198" s="2" t="s">
        <v>96</v>
      </c>
      <c r="D4198" s="2" t="s">
        <v>364</v>
      </c>
      <c r="E4198" s="2" t="s">
        <v>700</v>
      </c>
      <c r="F4198" s="2" t="s">
        <v>47</v>
      </c>
      <c r="G4198" s="2" t="s">
        <v>781</v>
      </c>
      <c r="H4198" s="2" t="s">
        <v>366</v>
      </c>
      <c r="I4198" s="2">
        <v>58</v>
      </c>
      <c r="J4198" s="2">
        <v>0.85961123110151183</v>
      </c>
      <c r="K4198" s="2">
        <v>0.83966244725738393</v>
      </c>
      <c r="L4198" s="2">
        <v>0.88053097345132747</v>
      </c>
      <c r="M4198" s="2" t="s">
        <v>74</v>
      </c>
      <c r="N4198" s="2" t="s">
        <v>8952</v>
      </c>
      <c r="O4198" s="2" t="s">
        <v>8953</v>
      </c>
      <c r="P4198" s="2">
        <v>2.9</v>
      </c>
    </row>
    <row r="4199" spans="1:16" ht="15.75" customHeight="1" x14ac:dyDescent="0.25">
      <c r="A4199" s="2" t="s">
        <v>190</v>
      </c>
      <c r="B4199" s="2" t="s">
        <v>94</v>
      </c>
      <c r="C4199" s="2" t="s">
        <v>96</v>
      </c>
      <c r="D4199" s="2" t="s">
        <v>364</v>
      </c>
      <c r="E4199" s="2" t="s">
        <v>700</v>
      </c>
      <c r="F4199" s="2" t="s">
        <v>47</v>
      </c>
      <c r="G4199" s="2" t="s">
        <v>786</v>
      </c>
      <c r="H4199" s="2" t="s">
        <v>366</v>
      </c>
      <c r="I4199" s="2">
        <v>59</v>
      </c>
      <c r="J4199" s="2">
        <v>0.85344827586206906</v>
      </c>
      <c r="K4199" s="2">
        <v>0.83193277310924374</v>
      </c>
      <c r="L4199" s="2">
        <v>0.87610619469026552</v>
      </c>
      <c r="M4199" s="2" t="s">
        <v>74</v>
      </c>
      <c r="N4199" s="2" t="s">
        <v>8954</v>
      </c>
      <c r="O4199" s="2" t="s">
        <v>8955</v>
      </c>
      <c r="P4199" s="2">
        <v>2.9</v>
      </c>
    </row>
    <row r="4200" spans="1:16" ht="15.75" customHeight="1" x14ac:dyDescent="0.25">
      <c r="A4200" s="2" t="s">
        <v>190</v>
      </c>
      <c r="B4200" s="2" t="s">
        <v>94</v>
      </c>
      <c r="C4200" s="2" t="s">
        <v>96</v>
      </c>
      <c r="D4200" s="2" t="s">
        <v>364</v>
      </c>
      <c r="E4200" s="2" t="s">
        <v>700</v>
      </c>
      <c r="F4200" s="2" t="s">
        <v>47</v>
      </c>
      <c r="G4200" s="2" t="s">
        <v>791</v>
      </c>
      <c r="H4200" s="2" t="s">
        <v>366</v>
      </c>
      <c r="I4200" s="2">
        <v>60</v>
      </c>
      <c r="J4200" s="2">
        <v>0.85224839400428265</v>
      </c>
      <c r="K4200" s="2">
        <v>0.82572614107883813</v>
      </c>
      <c r="L4200" s="2">
        <v>0.88053097345132747</v>
      </c>
      <c r="M4200" s="2" t="s">
        <v>74</v>
      </c>
      <c r="N4200" s="2" t="s">
        <v>8956</v>
      </c>
      <c r="O4200" s="2" t="s">
        <v>8957</v>
      </c>
      <c r="P4200" s="2">
        <v>2.9</v>
      </c>
    </row>
    <row r="4201" spans="1:16" ht="15.75" customHeight="1" x14ac:dyDescent="0.25">
      <c r="A4201" s="2" t="s">
        <v>190</v>
      </c>
      <c r="B4201" s="2" t="s">
        <v>94</v>
      </c>
      <c r="C4201" s="2" t="s">
        <v>96</v>
      </c>
      <c r="D4201" s="2" t="s">
        <v>364</v>
      </c>
      <c r="E4201" s="2" t="s">
        <v>700</v>
      </c>
      <c r="F4201" s="2" t="s">
        <v>47</v>
      </c>
      <c r="G4201" s="2" t="s">
        <v>796</v>
      </c>
      <c r="H4201" s="2" t="s">
        <v>366</v>
      </c>
      <c r="I4201" s="2">
        <v>61</v>
      </c>
      <c r="J4201" s="2">
        <v>0.84549356223175953</v>
      </c>
      <c r="K4201" s="2">
        <v>0.8208333333333333</v>
      </c>
      <c r="L4201" s="2">
        <v>0.87168141592920356</v>
      </c>
      <c r="M4201" s="2" t="s">
        <v>74</v>
      </c>
      <c r="N4201" s="2" t="s">
        <v>8958</v>
      </c>
      <c r="O4201" s="2" t="s">
        <v>8959</v>
      </c>
      <c r="P4201" s="2">
        <v>3</v>
      </c>
    </row>
    <row r="4202" spans="1:16" ht="15.75" customHeight="1" x14ac:dyDescent="0.25">
      <c r="A4202" s="2" t="s">
        <v>190</v>
      </c>
      <c r="B4202" s="2" t="s">
        <v>102</v>
      </c>
      <c r="C4202" s="2" t="s">
        <v>103</v>
      </c>
      <c r="D4202" s="2" t="s">
        <v>55</v>
      </c>
      <c r="E4202" s="2" t="s">
        <v>57</v>
      </c>
      <c r="F4202" s="2" t="s">
        <v>32</v>
      </c>
      <c r="G4202" s="2" t="s">
        <v>59</v>
      </c>
      <c r="H4202" s="2" t="s">
        <v>61</v>
      </c>
      <c r="I4202" s="2">
        <v>42</v>
      </c>
      <c r="J4202" s="2">
        <v>0.75744680851063839</v>
      </c>
      <c r="K4202" s="2">
        <v>0.74476987447698739</v>
      </c>
      <c r="L4202" s="2">
        <v>0.77056277056277056</v>
      </c>
      <c r="M4202" s="2" t="s">
        <v>74</v>
      </c>
      <c r="N4202" s="2" t="s">
        <v>8960</v>
      </c>
      <c r="O4202" s="2" t="s">
        <v>8961</v>
      </c>
      <c r="P4202" s="2">
        <v>6.1</v>
      </c>
    </row>
    <row r="4203" spans="1:16" ht="15.75" customHeight="1" x14ac:dyDescent="0.25">
      <c r="A4203" s="2" t="s">
        <v>190</v>
      </c>
      <c r="B4203" s="2" t="s">
        <v>102</v>
      </c>
      <c r="C4203" s="2" t="s">
        <v>103</v>
      </c>
      <c r="D4203" s="2" t="s">
        <v>55</v>
      </c>
      <c r="E4203" s="2" t="s">
        <v>57</v>
      </c>
      <c r="F4203" s="2" t="s">
        <v>32</v>
      </c>
      <c r="G4203" s="2" t="s">
        <v>71</v>
      </c>
      <c r="H4203" s="2" t="s">
        <v>61</v>
      </c>
      <c r="I4203" s="2">
        <v>43</v>
      </c>
      <c r="J4203" s="2">
        <v>0.72805139186295487</v>
      </c>
      <c r="K4203" s="2">
        <v>0.72033898305084743</v>
      </c>
      <c r="L4203" s="2">
        <v>0.73593073593073588</v>
      </c>
      <c r="M4203" s="2" t="s">
        <v>74</v>
      </c>
      <c r="N4203" s="2" t="s">
        <v>8962</v>
      </c>
      <c r="O4203" s="2" t="s">
        <v>8963</v>
      </c>
      <c r="P4203" s="2">
        <v>1.8</v>
      </c>
    </row>
    <row r="4204" spans="1:16" ht="15.75" customHeight="1" x14ac:dyDescent="0.25">
      <c r="A4204" s="2" t="s">
        <v>190</v>
      </c>
      <c r="B4204" s="2" t="s">
        <v>102</v>
      </c>
      <c r="C4204" s="2" t="s">
        <v>103</v>
      </c>
      <c r="D4204" s="2" t="s">
        <v>55</v>
      </c>
      <c r="E4204" s="2" t="s">
        <v>57</v>
      </c>
      <c r="F4204" s="2" t="s">
        <v>32</v>
      </c>
      <c r="G4204" s="2" t="s">
        <v>79</v>
      </c>
      <c r="H4204" s="2" t="s">
        <v>61</v>
      </c>
      <c r="I4204" s="2">
        <v>44</v>
      </c>
      <c r="J4204" s="2">
        <v>0.73094170403587433</v>
      </c>
      <c r="K4204" s="2">
        <v>0.75813953488372088</v>
      </c>
      <c r="L4204" s="2">
        <v>0.7056277056277056</v>
      </c>
      <c r="M4204" s="2" t="s">
        <v>74</v>
      </c>
      <c r="N4204" s="2" t="s">
        <v>8964</v>
      </c>
      <c r="O4204" s="2" t="s">
        <v>8965</v>
      </c>
      <c r="P4204" s="2">
        <v>1.8</v>
      </c>
    </row>
    <row r="4205" spans="1:16" ht="15.75" customHeight="1" x14ac:dyDescent="0.25">
      <c r="A4205" s="2" t="s">
        <v>190</v>
      </c>
      <c r="B4205" s="2" t="s">
        <v>102</v>
      </c>
      <c r="C4205" s="2" t="s">
        <v>103</v>
      </c>
      <c r="D4205" s="2" t="s">
        <v>55</v>
      </c>
      <c r="E4205" s="2" t="s">
        <v>57</v>
      </c>
      <c r="F4205" s="2" t="s">
        <v>32</v>
      </c>
      <c r="G4205" s="2" t="s">
        <v>86</v>
      </c>
      <c r="H4205" s="2" t="s">
        <v>61</v>
      </c>
      <c r="I4205" s="2">
        <v>45</v>
      </c>
      <c r="J4205" s="2">
        <v>0.7451820128479657</v>
      </c>
      <c r="K4205" s="2">
        <v>0.73728813559322037</v>
      </c>
      <c r="L4205" s="2">
        <v>0.75324675324675328</v>
      </c>
      <c r="M4205" s="2" t="s">
        <v>74</v>
      </c>
      <c r="N4205" s="2" t="s">
        <v>8966</v>
      </c>
      <c r="O4205" s="2" t="s">
        <v>8967</v>
      </c>
      <c r="P4205" s="2">
        <v>1.8</v>
      </c>
    </row>
    <row r="4206" spans="1:16" ht="15.75" customHeight="1" x14ac:dyDescent="0.25">
      <c r="A4206" s="2" t="s">
        <v>190</v>
      </c>
      <c r="B4206" s="2" t="s">
        <v>102</v>
      </c>
      <c r="C4206" s="2" t="s">
        <v>103</v>
      </c>
      <c r="D4206" s="2" t="s">
        <v>55</v>
      </c>
      <c r="E4206" s="2" t="s">
        <v>57</v>
      </c>
      <c r="F4206" s="2" t="s">
        <v>32</v>
      </c>
      <c r="G4206" s="2" t="s">
        <v>93</v>
      </c>
      <c r="H4206" s="2" t="s">
        <v>61</v>
      </c>
      <c r="I4206" s="2">
        <v>46</v>
      </c>
      <c r="J4206" s="2">
        <v>0.71881606765327699</v>
      </c>
      <c r="K4206" s="2">
        <v>0.7024793388429752</v>
      </c>
      <c r="L4206" s="2">
        <v>0.73593073593073588</v>
      </c>
      <c r="M4206" s="2" t="s">
        <v>74</v>
      </c>
      <c r="N4206" s="2" t="s">
        <v>8968</v>
      </c>
      <c r="O4206" s="2" t="s">
        <v>8969</v>
      </c>
      <c r="P4206" s="2">
        <v>1.6</v>
      </c>
    </row>
    <row r="4207" spans="1:16" ht="15.75" customHeight="1" x14ac:dyDescent="0.25">
      <c r="A4207" s="2" t="s">
        <v>190</v>
      </c>
      <c r="B4207" s="2" t="s">
        <v>102</v>
      </c>
      <c r="C4207" s="2" t="s">
        <v>103</v>
      </c>
      <c r="D4207" s="2" t="s">
        <v>55</v>
      </c>
      <c r="E4207" s="2" t="s">
        <v>57</v>
      </c>
      <c r="F4207" s="2" t="s">
        <v>32</v>
      </c>
      <c r="G4207" s="2" t="s">
        <v>100</v>
      </c>
      <c r="H4207" s="2" t="s">
        <v>61</v>
      </c>
      <c r="I4207" s="2">
        <v>47</v>
      </c>
      <c r="J4207" s="2">
        <v>0.74248927038626611</v>
      </c>
      <c r="K4207" s="2">
        <v>0.7361702127659574</v>
      </c>
      <c r="L4207" s="2">
        <v>0.74891774891774887</v>
      </c>
      <c r="M4207" s="2" t="s">
        <v>74</v>
      </c>
      <c r="N4207" s="2" t="s">
        <v>8970</v>
      </c>
      <c r="O4207" s="2" t="s">
        <v>8971</v>
      </c>
      <c r="P4207" s="2">
        <v>1.8</v>
      </c>
    </row>
    <row r="4208" spans="1:16" ht="15.75" customHeight="1" x14ac:dyDescent="0.25">
      <c r="A4208" s="2" t="s">
        <v>190</v>
      </c>
      <c r="B4208" s="2" t="s">
        <v>102</v>
      </c>
      <c r="C4208" s="2" t="s">
        <v>103</v>
      </c>
      <c r="D4208" s="2" t="s">
        <v>55</v>
      </c>
      <c r="E4208" s="2" t="s">
        <v>57</v>
      </c>
      <c r="F4208" s="2" t="s">
        <v>32</v>
      </c>
      <c r="G4208" s="2" t="s">
        <v>108</v>
      </c>
      <c r="H4208" s="2" t="s">
        <v>61</v>
      </c>
      <c r="I4208" s="2">
        <v>48</v>
      </c>
      <c r="J4208" s="2">
        <v>0.72573839662447259</v>
      </c>
      <c r="K4208" s="2">
        <v>0.70781893004115226</v>
      </c>
      <c r="L4208" s="2">
        <v>0.74458874458874458</v>
      </c>
      <c r="M4208" s="2" t="s">
        <v>74</v>
      </c>
      <c r="N4208" s="2" t="s">
        <v>8972</v>
      </c>
      <c r="O4208" s="2" t="s">
        <v>8973</v>
      </c>
      <c r="P4208" s="2">
        <v>1.8</v>
      </c>
    </row>
    <row r="4209" spans="1:16" ht="15.75" customHeight="1" x14ac:dyDescent="0.25">
      <c r="A4209" s="2" t="s">
        <v>190</v>
      </c>
      <c r="B4209" s="2" t="s">
        <v>102</v>
      </c>
      <c r="C4209" s="2" t="s">
        <v>103</v>
      </c>
      <c r="D4209" s="2" t="s">
        <v>55</v>
      </c>
      <c r="E4209" s="2" t="s">
        <v>57</v>
      </c>
      <c r="F4209" s="2" t="s">
        <v>32</v>
      </c>
      <c r="G4209" s="2" t="s">
        <v>113</v>
      </c>
      <c r="H4209" s="2" t="s">
        <v>61</v>
      </c>
      <c r="I4209" s="2">
        <v>49</v>
      </c>
      <c r="J4209" s="2">
        <v>0.74946466809421841</v>
      </c>
      <c r="K4209" s="2">
        <v>0.74152542372881358</v>
      </c>
      <c r="L4209" s="2">
        <v>0.75757575757575757</v>
      </c>
      <c r="M4209" s="2" t="s">
        <v>74</v>
      </c>
      <c r="N4209" s="2" t="s">
        <v>8974</v>
      </c>
      <c r="O4209" s="2" t="s">
        <v>8975</v>
      </c>
      <c r="P4209" s="2">
        <v>1.8</v>
      </c>
    </row>
    <row r="4210" spans="1:16" ht="15.75" customHeight="1" x14ac:dyDescent="0.25">
      <c r="A4210" s="2" t="s">
        <v>190</v>
      </c>
      <c r="B4210" s="2" t="s">
        <v>102</v>
      </c>
      <c r="C4210" s="2" t="s">
        <v>103</v>
      </c>
      <c r="D4210" s="2" t="s">
        <v>55</v>
      </c>
      <c r="E4210" s="2" t="s">
        <v>57</v>
      </c>
      <c r="F4210" s="2" t="s">
        <v>32</v>
      </c>
      <c r="G4210" s="2" t="s">
        <v>118</v>
      </c>
      <c r="H4210" s="2" t="s">
        <v>61</v>
      </c>
      <c r="I4210" s="2">
        <v>50</v>
      </c>
      <c r="J4210" s="2">
        <v>0.7334754797441364</v>
      </c>
      <c r="K4210" s="2">
        <v>0.72268907563025209</v>
      </c>
      <c r="L4210" s="2">
        <v>0.74458874458874458</v>
      </c>
      <c r="M4210" s="2" t="s">
        <v>74</v>
      </c>
      <c r="N4210" s="2" t="s">
        <v>8976</v>
      </c>
      <c r="O4210" s="2" t="s">
        <v>8977</v>
      </c>
      <c r="P4210" s="2">
        <v>1.8</v>
      </c>
    </row>
    <row r="4211" spans="1:16" ht="15.75" customHeight="1" x14ac:dyDescent="0.25">
      <c r="A4211" s="2" t="s">
        <v>190</v>
      </c>
      <c r="B4211" s="2" t="s">
        <v>102</v>
      </c>
      <c r="C4211" s="2" t="s">
        <v>103</v>
      </c>
      <c r="D4211" s="2" t="s">
        <v>55</v>
      </c>
      <c r="E4211" s="2" t="s">
        <v>57</v>
      </c>
      <c r="F4211" s="2" t="s">
        <v>32</v>
      </c>
      <c r="G4211" s="2" t="s">
        <v>123</v>
      </c>
      <c r="H4211" s="2" t="s">
        <v>61</v>
      </c>
      <c r="I4211" s="2">
        <v>51</v>
      </c>
      <c r="J4211" s="2">
        <v>0.73504273504273498</v>
      </c>
      <c r="K4211" s="2">
        <v>0.72573839662447259</v>
      </c>
      <c r="L4211" s="2">
        <v>0.74458874458874458</v>
      </c>
      <c r="M4211" s="2" t="s">
        <v>74</v>
      </c>
      <c r="N4211" s="2" t="s">
        <v>8978</v>
      </c>
      <c r="O4211" s="2" t="s">
        <v>8979</v>
      </c>
      <c r="P4211" s="2">
        <v>1.8</v>
      </c>
    </row>
    <row r="4212" spans="1:16" ht="15.75" customHeight="1" x14ac:dyDescent="0.25">
      <c r="A4212" s="2" t="s">
        <v>190</v>
      </c>
      <c r="B4212" s="2" t="s">
        <v>102</v>
      </c>
      <c r="C4212" s="2" t="s">
        <v>103</v>
      </c>
      <c r="D4212" s="2" t="s">
        <v>55</v>
      </c>
      <c r="E4212" s="2" t="s">
        <v>57</v>
      </c>
      <c r="F4212" s="2" t="s">
        <v>32</v>
      </c>
      <c r="G4212" s="2" t="s">
        <v>128</v>
      </c>
      <c r="H4212" s="2" t="s">
        <v>61</v>
      </c>
      <c r="I4212" s="2">
        <v>52</v>
      </c>
      <c r="J4212" s="2">
        <v>0.74200426439232403</v>
      </c>
      <c r="K4212" s="2">
        <v>0.73109243697478987</v>
      </c>
      <c r="L4212" s="2">
        <v>0.75324675324675328</v>
      </c>
      <c r="M4212" s="2" t="s">
        <v>74</v>
      </c>
      <c r="N4212" s="2" t="s">
        <v>8980</v>
      </c>
      <c r="O4212" s="2" t="s">
        <v>8981</v>
      </c>
      <c r="P4212" s="2">
        <v>1.9</v>
      </c>
    </row>
    <row r="4213" spans="1:16" ht="15.75" customHeight="1" x14ac:dyDescent="0.25">
      <c r="A4213" s="2" t="s">
        <v>190</v>
      </c>
      <c r="B4213" s="2" t="s">
        <v>102</v>
      </c>
      <c r="C4213" s="2" t="s">
        <v>103</v>
      </c>
      <c r="D4213" s="2" t="s">
        <v>55</v>
      </c>
      <c r="E4213" s="2" t="s">
        <v>57</v>
      </c>
      <c r="F4213" s="2" t="s">
        <v>32</v>
      </c>
      <c r="G4213" s="2" t="s">
        <v>133</v>
      </c>
      <c r="H4213" s="2" t="s">
        <v>61</v>
      </c>
      <c r="I4213" s="2">
        <v>53</v>
      </c>
      <c r="J4213" s="2">
        <v>0.73275862068965525</v>
      </c>
      <c r="K4213" s="2">
        <v>0.72961373390557938</v>
      </c>
      <c r="L4213" s="2">
        <v>0.73593073593073588</v>
      </c>
      <c r="M4213" s="2" t="s">
        <v>74</v>
      </c>
      <c r="N4213" s="2" t="s">
        <v>8982</v>
      </c>
      <c r="O4213" s="2" t="s">
        <v>8983</v>
      </c>
      <c r="P4213" s="2">
        <v>1.6</v>
      </c>
    </row>
    <row r="4214" spans="1:16" ht="15.75" customHeight="1" x14ac:dyDescent="0.25">
      <c r="A4214" s="2" t="s">
        <v>190</v>
      </c>
      <c r="B4214" s="2" t="s">
        <v>102</v>
      </c>
      <c r="C4214" s="2" t="s">
        <v>103</v>
      </c>
      <c r="D4214" s="2" t="s">
        <v>55</v>
      </c>
      <c r="E4214" s="2" t="s">
        <v>57</v>
      </c>
      <c r="F4214" s="2" t="s">
        <v>32</v>
      </c>
      <c r="G4214" s="2" t="s">
        <v>138</v>
      </c>
      <c r="H4214" s="2" t="s">
        <v>61</v>
      </c>
      <c r="I4214" s="2">
        <v>54</v>
      </c>
      <c r="J4214" s="2">
        <v>0.73191489361702122</v>
      </c>
      <c r="K4214" s="2">
        <v>0.71966527196652719</v>
      </c>
      <c r="L4214" s="2">
        <v>0.74458874458874458</v>
      </c>
      <c r="M4214" s="2" t="s">
        <v>74</v>
      </c>
      <c r="N4214" s="2" t="s">
        <v>8984</v>
      </c>
      <c r="O4214" s="2" t="s">
        <v>8985</v>
      </c>
      <c r="P4214" s="2">
        <v>1.8</v>
      </c>
    </row>
    <row r="4215" spans="1:16" ht="15.75" customHeight="1" x14ac:dyDescent="0.25">
      <c r="A4215" s="2" t="s">
        <v>190</v>
      </c>
      <c r="B4215" s="2" t="s">
        <v>102</v>
      </c>
      <c r="C4215" s="2" t="s">
        <v>103</v>
      </c>
      <c r="D4215" s="2" t="s">
        <v>55</v>
      </c>
      <c r="E4215" s="2" t="s">
        <v>57</v>
      </c>
      <c r="F4215" s="2" t="s">
        <v>32</v>
      </c>
      <c r="G4215" s="2" t="s">
        <v>143</v>
      </c>
      <c r="H4215" s="2" t="s">
        <v>61</v>
      </c>
      <c r="I4215" s="2">
        <v>55</v>
      </c>
      <c r="J4215" s="2">
        <v>0.74468085106382986</v>
      </c>
      <c r="K4215" s="2">
        <v>0.73221757322175729</v>
      </c>
      <c r="L4215" s="2">
        <v>0.75757575757575757</v>
      </c>
      <c r="M4215" s="2" t="s">
        <v>74</v>
      </c>
      <c r="N4215" s="2" t="s">
        <v>8986</v>
      </c>
      <c r="O4215" s="2" t="s">
        <v>8987</v>
      </c>
      <c r="P4215" s="2">
        <v>1.8</v>
      </c>
    </row>
    <row r="4216" spans="1:16" ht="15.75" customHeight="1" x14ac:dyDescent="0.25">
      <c r="A4216" s="2" t="s">
        <v>190</v>
      </c>
      <c r="B4216" s="2" t="s">
        <v>102</v>
      </c>
      <c r="C4216" s="2" t="s">
        <v>103</v>
      </c>
      <c r="D4216" s="2" t="s">
        <v>55</v>
      </c>
      <c r="E4216" s="2" t="s">
        <v>57</v>
      </c>
      <c r="F4216" s="2" t="s">
        <v>32</v>
      </c>
      <c r="G4216" s="2" t="s">
        <v>149</v>
      </c>
      <c r="H4216" s="2" t="s">
        <v>61</v>
      </c>
      <c r="I4216" s="2">
        <v>56</v>
      </c>
      <c r="J4216" s="2">
        <v>0.71157894736842109</v>
      </c>
      <c r="K4216" s="2">
        <v>0.69262295081967218</v>
      </c>
      <c r="L4216" s="2">
        <v>0.73160173160173159</v>
      </c>
      <c r="M4216" s="2" t="s">
        <v>74</v>
      </c>
      <c r="N4216" s="2" t="s">
        <v>8988</v>
      </c>
      <c r="O4216" s="2" t="s">
        <v>8989</v>
      </c>
      <c r="P4216" s="2">
        <v>1.9</v>
      </c>
    </row>
    <row r="4217" spans="1:16" ht="15.75" customHeight="1" x14ac:dyDescent="0.25">
      <c r="A4217" s="2" t="s">
        <v>190</v>
      </c>
      <c r="B4217" s="2" t="s">
        <v>102</v>
      </c>
      <c r="C4217" s="2" t="s">
        <v>103</v>
      </c>
      <c r="D4217" s="2" t="s">
        <v>55</v>
      </c>
      <c r="E4217" s="2" t="s">
        <v>57</v>
      </c>
      <c r="F4217" s="2" t="s">
        <v>32</v>
      </c>
      <c r="G4217" s="2" t="s">
        <v>154</v>
      </c>
      <c r="H4217" s="2" t="s">
        <v>61</v>
      </c>
      <c r="I4217" s="2">
        <v>57</v>
      </c>
      <c r="J4217" s="2">
        <v>0.72881355932203384</v>
      </c>
      <c r="K4217" s="2">
        <v>0.7136929460580913</v>
      </c>
      <c r="L4217" s="2">
        <v>0.74458874458874458</v>
      </c>
      <c r="M4217" s="2" t="s">
        <v>74</v>
      </c>
      <c r="N4217" s="2" t="s">
        <v>8990</v>
      </c>
      <c r="O4217" s="2" t="s">
        <v>8991</v>
      </c>
      <c r="P4217" s="2">
        <v>1.8</v>
      </c>
    </row>
    <row r="4218" spans="1:16" ht="15.75" customHeight="1" x14ac:dyDescent="0.25">
      <c r="A4218" s="2" t="s">
        <v>190</v>
      </c>
      <c r="B4218" s="2" t="s">
        <v>102</v>
      </c>
      <c r="C4218" s="2" t="s">
        <v>103</v>
      </c>
      <c r="D4218" s="2" t="s">
        <v>55</v>
      </c>
      <c r="E4218" s="2" t="s">
        <v>57</v>
      </c>
      <c r="F4218" s="2" t="s">
        <v>32</v>
      </c>
      <c r="G4218" s="2" t="s">
        <v>159</v>
      </c>
      <c r="H4218" s="2" t="s">
        <v>61</v>
      </c>
      <c r="I4218" s="2">
        <v>58</v>
      </c>
      <c r="J4218" s="2">
        <v>0.71035940803382658</v>
      </c>
      <c r="K4218" s="2">
        <v>0.69421487603305787</v>
      </c>
      <c r="L4218" s="2">
        <v>0.72727272727272729</v>
      </c>
      <c r="M4218" s="2" t="s">
        <v>74</v>
      </c>
      <c r="N4218" s="2" t="s">
        <v>8992</v>
      </c>
      <c r="O4218" s="2" t="s">
        <v>8993</v>
      </c>
      <c r="P4218" s="2">
        <v>1.8</v>
      </c>
    </row>
    <row r="4219" spans="1:16" ht="15.75" customHeight="1" x14ac:dyDescent="0.25">
      <c r="A4219" s="2" t="s">
        <v>190</v>
      </c>
      <c r="B4219" s="2" t="s">
        <v>102</v>
      </c>
      <c r="C4219" s="2" t="s">
        <v>103</v>
      </c>
      <c r="D4219" s="2" t="s">
        <v>55</v>
      </c>
      <c r="E4219" s="2" t="s">
        <v>57</v>
      </c>
      <c r="F4219" s="2" t="s">
        <v>32</v>
      </c>
      <c r="G4219" s="2" t="s">
        <v>164</v>
      </c>
      <c r="H4219" s="2" t="s">
        <v>61</v>
      </c>
      <c r="I4219" s="2">
        <v>59</v>
      </c>
      <c r="J4219" s="2">
        <v>0.73423423423423428</v>
      </c>
      <c r="K4219" s="2">
        <v>0.76525821596244137</v>
      </c>
      <c r="L4219" s="2">
        <v>0.7056277056277056</v>
      </c>
      <c r="M4219" s="2" t="s">
        <v>74</v>
      </c>
      <c r="N4219" s="2" t="s">
        <v>8994</v>
      </c>
      <c r="O4219" s="2" t="s">
        <v>8995</v>
      </c>
      <c r="P4219" s="2">
        <v>2</v>
      </c>
    </row>
    <row r="4220" spans="1:16" ht="15.75" customHeight="1" x14ac:dyDescent="0.25">
      <c r="A4220" s="2" t="s">
        <v>190</v>
      </c>
      <c r="B4220" s="2" t="s">
        <v>102</v>
      </c>
      <c r="C4220" s="2" t="s">
        <v>103</v>
      </c>
      <c r="D4220" s="2" t="s">
        <v>55</v>
      </c>
      <c r="E4220" s="2" t="s">
        <v>57</v>
      </c>
      <c r="F4220" s="2" t="s">
        <v>32</v>
      </c>
      <c r="G4220" s="2" t="s">
        <v>169</v>
      </c>
      <c r="H4220" s="2" t="s">
        <v>61</v>
      </c>
      <c r="I4220" s="2">
        <v>60</v>
      </c>
      <c r="J4220" s="2">
        <v>0.73076923076923073</v>
      </c>
      <c r="K4220" s="2">
        <v>0.72151898734177211</v>
      </c>
      <c r="L4220" s="2">
        <v>0.74025974025974028</v>
      </c>
      <c r="M4220" s="2" t="s">
        <v>74</v>
      </c>
      <c r="N4220" s="2" t="s">
        <v>8996</v>
      </c>
      <c r="O4220" s="2" t="s">
        <v>8997</v>
      </c>
      <c r="P4220" s="2">
        <v>1.7</v>
      </c>
    </row>
    <row r="4221" spans="1:16" ht="15.75" customHeight="1" x14ac:dyDescent="0.25">
      <c r="A4221" s="2" t="s">
        <v>190</v>
      </c>
      <c r="B4221" s="2" t="s">
        <v>102</v>
      </c>
      <c r="C4221" s="2" t="s">
        <v>103</v>
      </c>
      <c r="D4221" s="2" t="s">
        <v>55</v>
      </c>
      <c r="E4221" s="2" t="s">
        <v>57</v>
      </c>
      <c r="F4221" s="2" t="s">
        <v>32</v>
      </c>
      <c r="G4221" s="2" t="s">
        <v>174</v>
      </c>
      <c r="H4221" s="2" t="s">
        <v>61</v>
      </c>
      <c r="I4221" s="2">
        <v>61</v>
      </c>
      <c r="J4221" s="2">
        <v>0.73504273504273498</v>
      </c>
      <c r="K4221" s="2">
        <v>0.72573839662447259</v>
      </c>
      <c r="L4221" s="2">
        <v>0.74458874458874458</v>
      </c>
      <c r="M4221" s="2" t="s">
        <v>74</v>
      </c>
      <c r="N4221" s="2" t="s">
        <v>8998</v>
      </c>
      <c r="O4221" s="2" t="s">
        <v>8999</v>
      </c>
      <c r="P4221" s="2">
        <v>1.8</v>
      </c>
    </row>
    <row r="4222" spans="1:16" ht="15.75" customHeight="1" x14ac:dyDescent="0.25">
      <c r="A4222" s="2" t="s">
        <v>190</v>
      </c>
      <c r="B4222" s="2" t="s">
        <v>102</v>
      </c>
      <c r="C4222" s="2" t="s">
        <v>103</v>
      </c>
      <c r="D4222" s="2" t="s">
        <v>55</v>
      </c>
      <c r="E4222" s="2" t="s">
        <v>179</v>
      </c>
      <c r="F4222" s="2" t="s">
        <v>12</v>
      </c>
      <c r="G4222" s="2" t="s">
        <v>180</v>
      </c>
      <c r="H4222" s="2" t="s">
        <v>182</v>
      </c>
      <c r="I4222" s="2">
        <v>42</v>
      </c>
      <c r="J4222" s="2">
        <v>0.8125</v>
      </c>
      <c r="K4222" s="2">
        <v>0.79005524861878451</v>
      </c>
      <c r="L4222" s="2">
        <v>0.83625730994152048</v>
      </c>
      <c r="M4222" s="2" t="s">
        <v>74</v>
      </c>
      <c r="N4222" s="2" t="s">
        <v>9000</v>
      </c>
      <c r="O4222" s="2" t="s">
        <v>9001</v>
      </c>
      <c r="P4222" s="2">
        <v>1.7</v>
      </c>
    </row>
    <row r="4223" spans="1:16" ht="15.75" customHeight="1" x14ac:dyDescent="0.25">
      <c r="A4223" s="2" t="s">
        <v>190</v>
      </c>
      <c r="B4223" s="2" t="s">
        <v>102</v>
      </c>
      <c r="C4223" s="2" t="s">
        <v>103</v>
      </c>
      <c r="D4223" s="2" t="s">
        <v>55</v>
      </c>
      <c r="E4223" s="2" t="s">
        <v>179</v>
      </c>
      <c r="F4223" s="2" t="s">
        <v>12</v>
      </c>
      <c r="G4223" s="2" t="s">
        <v>186</v>
      </c>
      <c r="H4223" s="2" t="s">
        <v>182</v>
      </c>
      <c r="I4223" s="2">
        <v>43</v>
      </c>
      <c r="J4223" s="2">
        <v>0.78873239436619713</v>
      </c>
      <c r="K4223" s="2">
        <v>0.76086956521739135</v>
      </c>
      <c r="L4223" s="2">
        <v>0.81871345029239762</v>
      </c>
      <c r="M4223" s="2" t="s">
        <v>74</v>
      </c>
      <c r="N4223" s="2" t="s">
        <v>9002</v>
      </c>
      <c r="O4223" s="2" t="s">
        <v>9003</v>
      </c>
      <c r="P4223" s="2">
        <v>1.6</v>
      </c>
    </row>
    <row r="4224" spans="1:16" ht="15.75" customHeight="1" x14ac:dyDescent="0.25">
      <c r="A4224" s="2" t="s">
        <v>190</v>
      </c>
      <c r="B4224" s="2" t="s">
        <v>102</v>
      </c>
      <c r="C4224" s="2" t="s">
        <v>103</v>
      </c>
      <c r="D4224" s="2" t="s">
        <v>55</v>
      </c>
      <c r="E4224" s="2" t="s">
        <v>179</v>
      </c>
      <c r="F4224" s="2" t="s">
        <v>12</v>
      </c>
      <c r="G4224" s="2" t="s">
        <v>192</v>
      </c>
      <c r="H4224" s="2" t="s">
        <v>182</v>
      </c>
      <c r="I4224" s="2">
        <v>44</v>
      </c>
      <c r="J4224" s="2">
        <v>0.79545454545454553</v>
      </c>
      <c r="K4224" s="2">
        <v>0.77348066298342544</v>
      </c>
      <c r="L4224" s="2">
        <v>0.81871345029239762</v>
      </c>
      <c r="M4224" s="2" t="s">
        <v>74</v>
      </c>
      <c r="N4224" s="2" t="s">
        <v>9004</v>
      </c>
      <c r="O4224" s="2" t="s">
        <v>9005</v>
      </c>
      <c r="P4224" s="2">
        <v>1.6</v>
      </c>
    </row>
    <row r="4225" spans="1:16" ht="15.75" customHeight="1" x14ac:dyDescent="0.25">
      <c r="A4225" s="2" t="s">
        <v>190</v>
      </c>
      <c r="B4225" s="2" t="s">
        <v>102</v>
      </c>
      <c r="C4225" s="2" t="s">
        <v>103</v>
      </c>
      <c r="D4225" s="2" t="s">
        <v>55</v>
      </c>
      <c r="E4225" s="2" t="s">
        <v>179</v>
      </c>
      <c r="F4225" s="2" t="s">
        <v>12</v>
      </c>
      <c r="G4225" s="2" t="s">
        <v>197</v>
      </c>
      <c r="H4225" s="2" t="s">
        <v>182</v>
      </c>
      <c r="I4225" s="2">
        <v>45</v>
      </c>
      <c r="J4225" s="2">
        <v>0.82954545454545447</v>
      </c>
      <c r="K4225" s="2">
        <v>0.8066298342541437</v>
      </c>
      <c r="L4225" s="2">
        <v>0.85380116959064323</v>
      </c>
      <c r="M4225" s="2" t="s">
        <v>74</v>
      </c>
      <c r="N4225" s="2" t="s">
        <v>9006</v>
      </c>
      <c r="O4225" s="2" t="s">
        <v>9007</v>
      </c>
      <c r="P4225" s="2">
        <v>1.6</v>
      </c>
    </row>
    <row r="4226" spans="1:16" ht="15.75" customHeight="1" x14ac:dyDescent="0.25">
      <c r="A4226" s="2" t="s">
        <v>190</v>
      </c>
      <c r="B4226" s="2" t="s">
        <v>102</v>
      </c>
      <c r="C4226" s="2" t="s">
        <v>103</v>
      </c>
      <c r="D4226" s="2" t="s">
        <v>55</v>
      </c>
      <c r="E4226" s="2" t="s">
        <v>179</v>
      </c>
      <c r="F4226" s="2" t="s">
        <v>12</v>
      </c>
      <c r="G4226" s="2" t="s">
        <v>202</v>
      </c>
      <c r="H4226" s="2" t="s">
        <v>182</v>
      </c>
      <c r="I4226" s="2">
        <v>46</v>
      </c>
      <c r="J4226" s="2">
        <v>0.79886685552407932</v>
      </c>
      <c r="K4226" s="2">
        <v>0.77472527472527475</v>
      </c>
      <c r="L4226" s="2">
        <v>0.82456140350877194</v>
      </c>
      <c r="M4226" s="2" t="s">
        <v>74</v>
      </c>
      <c r="N4226" s="2" t="s">
        <v>9008</v>
      </c>
      <c r="O4226" s="2" t="s">
        <v>9009</v>
      </c>
      <c r="P4226" s="2">
        <v>1.5</v>
      </c>
    </row>
    <row r="4227" spans="1:16" ht="15.75" customHeight="1" x14ac:dyDescent="0.25">
      <c r="A4227" s="2" t="s">
        <v>190</v>
      </c>
      <c r="B4227" s="2" t="s">
        <v>102</v>
      </c>
      <c r="C4227" s="2" t="s">
        <v>103</v>
      </c>
      <c r="D4227" s="2" t="s">
        <v>55</v>
      </c>
      <c r="E4227" s="2" t="s">
        <v>179</v>
      </c>
      <c r="F4227" s="2" t="s">
        <v>12</v>
      </c>
      <c r="G4227" s="2" t="s">
        <v>207</v>
      </c>
      <c r="H4227" s="2" t="s">
        <v>182</v>
      </c>
      <c r="I4227" s="2">
        <v>47</v>
      </c>
      <c r="J4227" s="2">
        <v>0.78285714285714281</v>
      </c>
      <c r="K4227" s="2">
        <v>0.76536312849162014</v>
      </c>
      <c r="L4227" s="2">
        <v>0.80116959064327486</v>
      </c>
      <c r="M4227" s="2" t="s">
        <v>74</v>
      </c>
      <c r="N4227" s="2" t="s">
        <v>9010</v>
      </c>
      <c r="O4227" s="2" t="s">
        <v>9011</v>
      </c>
      <c r="P4227" s="2">
        <v>1.7</v>
      </c>
    </row>
    <row r="4228" spans="1:16" ht="15.75" customHeight="1" x14ac:dyDescent="0.25">
      <c r="A4228" s="2" t="s">
        <v>190</v>
      </c>
      <c r="B4228" s="2" t="s">
        <v>102</v>
      </c>
      <c r="C4228" s="2" t="s">
        <v>103</v>
      </c>
      <c r="D4228" s="2" t="s">
        <v>55</v>
      </c>
      <c r="E4228" s="2" t="s">
        <v>179</v>
      </c>
      <c r="F4228" s="2" t="s">
        <v>12</v>
      </c>
      <c r="G4228" s="2" t="s">
        <v>212</v>
      </c>
      <c r="H4228" s="2" t="s">
        <v>182</v>
      </c>
      <c r="I4228" s="2">
        <v>48</v>
      </c>
      <c r="J4228" s="2">
        <v>0.81005586592178769</v>
      </c>
      <c r="K4228" s="2">
        <v>0.77540106951871657</v>
      </c>
      <c r="L4228" s="2">
        <v>0.84795321637426901</v>
      </c>
      <c r="M4228" s="2" t="s">
        <v>74</v>
      </c>
      <c r="N4228" s="2" t="s">
        <v>9012</v>
      </c>
      <c r="O4228" s="2" t="s">
        <v>9013</v>
      </c>
      <c r="P4228" s="2">
        <v>1.6</v>
      </c>
    </row>
    <row r="4229" spans="1:16" ht="15.75" customHeight="1" x14ac:dyDescent="0.25">
      <c r="A4229" s="2" t="s">
        <v>190</v>
      </c>
      <c r="B4229" s="2" t="s">
        <v>102</v>
      </c>
      <c r="C4229" s="2" t="s">
        <v>103</v>
      </c>
      <c r="D4229" s="2" t="s">
        <v>55</v>
      </c>
      <c r="E4229" s="2" t="s">
        <v>179</v>
      </c>
      <c r="F4229" s="2" t="s">
        <v>12</v>
      </c>
      <c r="G4229" s="2" t="s">
        <v>217</v>
      </c>
      <c r="H4229" s="2" t="s">
        <v>182</v>
      </c>
      <c r="I4229" s="2">
        <v>49</v>
      </c>
      <c r="J4229" s="2">
        <v>0.80113636363636365</v>
      </c>
      <c r="K4229" s="2">
        <v>0.77900552486187846</v>
      </c>
      <c r="L4229" s="2">
        <v>0.82456140350877194</v>
      </c>
      <c r="M4229" s="2" t="s">
        <v>74</v>
      </c>
      <c r="N4229" s="2" t="s">
        <v>9014</v>
      </c>
      <c r="O4229" s="2" t="s">
        <v>9015</v>
      </c>
      <c r="P4229" s="2">
        <v>1.6</v>
      </c>
    </row>
    <row r="4230" spans="1:16" ht="15.75" customHeight="1" x14ac:dyDescent="0.25">
      <c r="A4230" s="2" t="s">
        <v>190</v>
      </c>
      <c r="B4230" s="2" t="s">
        <v>102</v>
      </c>
      <c r="C4230" s="2" t="s">
        <v>103</v>
      </c>
      <c r="D4230" s="2" t="s">
        <v>55</v>
      </c>
      <c r="E4230" s="2" t="s">
        <v>179</v>
      </c>
      <c r="F4230" s="2" t="s">
        <v>12</v>
      </c>
      <c r="G4230" s="2" t="s">
        <v>222</v>
      </c>
      <c r="H4230" s="2" t="s">
        <v>182</v>
      </c>
      <c r="I4230" s="2">
        <v>50</v>
      </c>
      <c r="J4230" s="2">
        <v>0.77746478873239444</v>
      </c>
      <c r="K4230" s="2">
        <v>0.75</v>
      </c>
      <c r="L4230" s="2">
        <v>0.80701754385964908</v>
      </c>
      <c r="M4230" s="2" t="s">
        <v>74</v>
      </c>
      <c r="N4230" s="2" t="s">
        <v>9016</v>
      </c>
      <c r="O4230" s="2" t="s">
        <v>9017</v>
      </c>
      <c r="P4230" s="2">
        <v>1.6</v>
      </c>
    </row>
    <row r="4231" spans="1:16" ht="15.75" customHeight="1" x14ac:dyDescent="0.25">
      <c r="A4231" s="2" t="s">
        <v>190</v>
      </c>
      <c r="B4231" s="2" t="s">
        <v>102</v>
      </c>
      <c r="C4231" s="2" t="s">
        <v>103</v>
      </c>
      <c r="D4231" s="2" t="s">
        <v>55</v>
      </c>
      <c r="E4231" s="2" t="s">
        <v>179</v>
      </c>
      <c r="F4231" s="2" t="s">
        <v>12</v>
      </c>
      <c r="G4231" s="2" t="s">
        <v>227</v>
      </c>
      <c r="H4231" s="2" t="s">
        <v>182</v>
      </c>
      <c r="I4231" s="2">
        <v>51</v>
      </c>
      <c r="J4231" s="2">
        <v>0.79661016949152541</v>
      </c>
      <c r="K4231" s="2">
        <v>0.77049180327868849</v>
      </c>
      <c r="L4231" s="2">
        <v>0.82456140350877194</v>
      </c>
      <c r="M4231" s="2" t="s">
        <v>74</v>
      </c>
      <c r="N4231" s="2" t="s">
        <v>9018</v>
      </c>
      <c r="O4231" s="2" t="s">
        <v>9019</v>
      </c>
      <c r="P4231" s="2">
        <v>1.6</v>
      </c>
    </row>
    <row r="4232" spans="1:16" ht="15.75" customHeight="1" x14ac:dyDescent="0.25">
      <c r="A4232" s="2" t="s">
        <v>190</v>
      </c>
      <c r="B4232" s="2" t="s">
        <v>102</v>
      </c>
      <c r="C4232" s="2" t="s">
        <v>103</v>
      </c>
      <c r="D4232" s="2" t="s">
        <v>55</v>
      </c>
      <c r="E4232" s="2" t="s">
        <v>179</v>
      </c>
      <c r="F4232" s="2" t="s">
        <v>12</v>
      </c>
      <c r="G4232" s="2" t="s">
        <v>232</v>
      </c>
      <c r="H4232" s="2" t="s">
        <v>182</v>
      </c>
      <c r="I4232" s="2">
        <v>52</v>
      </c>
      <c r="J4232" s="2">
        <v>0.78212290502793291</v>
      </c>
      <c r="K4232" s="2">
        <v>0.74866310160427807</v>
      </c>
      <c r="L4232" s="2">
        <v>0.81871345029239762</v>
      </c>
      <c r="M4232" s="2" t="s">
        <v>74</v>
      </c>
      <c r="N4232" s="2" t="s">
        <v>9020</v>
      </c>
      <c r="O4232" s="2" t="s">
        <v>9021</v>
      </c>
      <c r="P4232" s="2">
        <v>1.6</v>
      </c>
    </row>
    <row r="4233" spans="1:16" ht="15.75" customHeight="1" x14ac:dyDescent="0.25">
      <c r="A4233" s="2" t="s">
        <v>190</v>
      </c>
      <c r="B4233" s="2" t="s">
        <v>102</v>
      </c>
      <c r="C4233" s="2" t="s">
        <v>103</v>
      </c>
      <c r="D4233" s="2" t="s">
        <v>55</v>
      </c>
      <c r="E4233" s="2" t="s">
        <v>179</v>
      </c>
      <c r="F4233" s="2" t="s">
        <v>12</v>
      </c>
      <c r="G4233" s="2" t="s">
        <v>237</v>
      </c>
      <c r="H4233" s="2" t="s">
        <v>182</v>
      </c>
      <c r="I4233" s="2">
        <v>53</v>
      </c>
      <c r="J4233" s="2">
        <v>0.80225988700564965</v>
      </c>
      <c r="K4233" s="2">
        <v>0.77595628415300544</v>
      </c>
      <c r="L4233" s="2">
        <v>0.83040935672514615</v>
      </c>
      <c r="M4233" s="2" t="s">
        <v>74</v>
      </c>
      <c r="N4233" s="2" t="s">
        <v>9022</v>
      </c>
      <c r="O4233" s="2" t="s">
        <v>9023</v>
      </c>
      <c r="P4233" s="2">
        <v>1.5</v>
      </c>
    </row>
    <row r="4234" spans="1:16" ht="15.75" customHeight="1" x14ac:dyDescent="0.25">
      <c r="A4234" s="2" t="s">
        <v>190</v>
      </c>
      <c r="B4234" s="2" t="s">
        <v>102</v>
      </c>
      <c r="C4234" s="2" t="s">
        <v>103</v>
      </c>
      <c r="D4234" s="2" t="s">
        <v>55</v>
      </c>
      <c r="E4234" s="2" t="s">
        <v>179</v>
      </c>
      <c r="F4234" s="2" t="s">
        <v>12</v>
      </c>
      <c r="G4234" s="2" t="s">
        <v>242</v>
      </c>
      <c r="H4234" s="2" t="s">
        <v>182</v>
      </c>
      <c r="I4234" s="2">
        <v>54</v>
      </c>
      <c r="J4234" s="2">
        <v>0.78977272727272729</v>
      </c>
      <c r="K4234" s="2">
        <v>0.76795580110497241</v>
      </c>
      <c r="L4234" s="2">
        <v>0.8128654970760234</v>
      </c>
      <c r="M4234" s="2" t="s">
        <v>74</v>
      </c>
      <c r="N4234" s="2" t="s">
        <v>9024</v>
      </c>
      <c r="O4234" s="2" t="s">
        <v>9025</v>
      </c>
      <c r="P4234" s="2">
        <v>1.7</v>
      </c>
    </row>
    <row r="4235" spans="1:16" ht="15.75" customHeight="1" x14ac:dyDescent="0.25">
      <c r="A4235" s="2" t="s">
        <v>190</v>
      </c>
      <c r="B4235" s="2" t="s">
        <v>102</v>
      </c>
      <c r="C4235" s="2" t="s">
        <v>103</v>
      </c>
      <c r="D4235" s="2" t="s">
        <v>55</v>
      </c>
      <c r="E4235" s="2" t="s">
        <v>179</v>
      </c>
      <c r="F4235" s="2" t="s">
        <v>12</v>
      </c>
      <c r="G4235" s="2" t="s">
        <v>247</v>
      </c>
      <c r="H4235" s="2" t="s">
        <v>182</v>
      </c>
      <c r="I4235" s="2">
        <v>55</v>
      </c>
      <c r="J4235" s="2">
        <v>0.79661016949152541</v>
      </c>
      <c r="K4235" s="2">
        <v>0.77049180327868849</v>
      </c>
      <c r="L4235" s="2">
        <v>0.82456140350877194</v>
      </c>
      <c r="M4235" s="2" t="s">
        <v>74</v>
      </c>
      <c r="N4235" s="2" t="s">
        <v>9026</v>
      </c>
      <c r="O4235" s="2" t="s">
        <v>9027</v>
      </c>
      <c r="P4235" s="2">
        <v>1.6</v>
      </c>
    </row>
    <row r="4236" spans="1:16" ht="15.75" customHeight="1" x14ac:dyDescent="0.25">
      <c r="A4236" s="2" t="s">
        <v>190</v>
      </c>
      <c r="B4236" s="2" t="s">
        <v>102</v>
      </c>
      <c r="C4236" s="2" t="s">
        <v>103</v>
      </c>
      <c r="D4236" s="2" t="s">
        <v>55</v>
      </c>
      <c r="E4236" s="2" t="s">
        <v>179</v>
      </c>
      <c r="F4236" s="2" t="s">
        <v>12</v>
      </c>
      <c r="G4236" s="2" t="s">
        <v>252</v>
      </c>
      <c r="H4236" s="2" t="s">
        <v>182</v>
      </c>
      <c r="I4236" s="2">
        <v>56</v>
      </c>
      <c r="J4236" s="2">
        <v>0.79886685552407932</v>
      </c>
      <c r="K4236" s="2">
        <v>0.77472527472527475</v>
      </c>
      <c r="L4236" s="2">
        <v>0.82456140350877194</v>
      </c>
      <c r="M4236" s="2" t="s">
        <v>74</v>
      </c>
      <c r="N4236" s="2" t="s">
        <v>9028</v>
      </c>
      <c r="O4236" s="2" t="s">
        <v>9029</v>
      </c>
      <c r="P4236" s="2">
        <v>1.7</v>
      </c>
    </row>
    <row r="4237" spans="1:16" ht="15.75" customHeight="1" x14ac:dyDescent="0.25">
      <c r="A4237" s="2" t="s">
        <v>190</v>
      </c>
      <c r="B4237" s="2" t="s">
        <v>102</v>
      </c>
      <c r="C4237" s="2" t="s">
        <v>103</v>
      </c>
      <c r="D4237" s="2" t="s">
        <v>55</v>
      </c>
      <c r="E4237" s="2" t="s">
        <v>179</v>
      </c>
      <c r="F4237" s="2" t="s">
        <v>12</v>
      </c>
      <c r="G4237" s="2" t="s">
        <v>257</v>
      </c>
      <c r="H4237" s="2" t="s">
        <v>182</v>
      </c>
      <c r="I4237" s="2">
        <v>57</v>
      </c>
      <c r="J4237" s="2">
        <v>0.77620396600566577</v>
      </c>
      <c r="K4237" s="2">
        <v>0.75274725274725274</v>
      </c>
      <c r="L4237" s="2">
        <v>0.80116959064327486</v>
      </c>
      <c r="M4237" s="2" t="s">
        <v>74</v>
      </c>
      <c r="N4237" s="2" t="s">
        <v>9030</v>
      </c>
      <c r="O4237" s="2" t="s">
        <v>9031</v>
      </c>
      <c r="P4237" s="2">
        <v>1.6</v>
      </c>
    </row>
    <row r="4238" spans="1:16" ht="15.75" customHeight="1" x14ac:dyDescent="0.25">
      <c r="A4238" s="2" t="s">
        <v>190</v>
      </c>
      <c r="B4238" s="2" t="s">
        <v>102</v>
      </c>
      <c r="C4238" s="2" t="s">
        <v>103</v>
      </c>
      <c r="D4238" s="2" t="s">
        <v>55</v>
      </c>
      <c r="E4238" s="2" t="s">
        <v>179</v>
      </c>
      <c r="F4238" s="2" t="s">
        <v>12</v>
      </c>
      <c r="G4238" s="2" t="s">
        <v>262</v>
      </c>
      <c r="H4238" s="2" t="s">
        <v>182</v>
      </c>
      <c r="I4238" s="2">
        <v>58</v>
      </c>
      <c r="J4238" s="2">
        <v>0.78753541076487243</v>
      </c>
      <c r="K4238" s="2">
        <v>0.76373626373626369</v>
      </c>
      <c r="L4238" s="2">
        <v>0.8128654970760234</v>
      </c>
      <c r="M4238" s="2" t="s">
        <v>74</v>
      </c>
      <c r="N4238" s="2" t="s">
        <v>9032</v>
      </c>
      <c r="O4238" s="2" t="s">
        <v>9033</v>
      </c>
      <c r="P4238" s="2">
        <v>1.6</v>
      </c>
    </row>
    <row r="4239" spans="1:16" ht="15.75" customHeight="1" x14ac:dyDescent="0.25">
      <c r="A4239" s="2" t="s">
        <v>190</v>
      </c>
      <c r="B4239" s="2" t="s">
        <v>102</v>
      </c>
      <c r="C4239" s="2" t="s">
        <v>103</v>
      </c>
      <c r="D4239" s="2" t="s">
        <v>55</v>
      </c>
      <c r="E4239" s="2" t="s">
        <v>179</v>
      </c>
      <c r="F4239" s="2" t="s">
        <v>12</v>
      </c>
      <c r="G4239" s="2" t="s">
        <v>267</v>
      </c>
      <c r="H4239" s="2" t="s">
        <v>182</v>
      </c>
      <c r="I4239" s="2">
        <v>59</v>
      </c>
      <c r="J4239" s="2">
        <v>0.81126760563380285</v>
      </c>
      <c r="K4239" s="2">
        <v>0.78260869565217395</v>
      </c>
      <c r="L4239" s="2">
        <v>0.84210526315789469</v>
      </c>
      <c r="M4239" s="2" t="s">
        <v>74</v>
      </c>
      <c r="N4239" s="2" t="s">
        <v>9034</v>
      </c>
      <c r="O4239" s="2" t="s">
        <v>9035</v>
      </c>
      <c r="P4239" s="2">
        <v>1.5</v>
      </c>
    </row>
    <row r="4240" spans="1:16" ht="15.75" customHeight="1" x14ac:dyDescent="0.25">
      <c r="A4240" s="2" t="s">
        <v>190</v>
      </c>
      <c r="B4240" s="2" t="s">
        <v>102</v>
      </c>
      <c r="C4240" s="2" t="s">
        <v>103</v>
      </c>
      <c r="D4240" s="2" t="s">
        <v>55</v>
      </c>
      <c r="E4240" s="2" t="s">
        <v>179</v>
      </c>
      <c r="F4240" s="2" t="s">
        <v>12</v>
      </c>
      <c r="G4240" s="2" t="s">
        <v>272</v>
      </c>
      <c r="H4240" s="2" t="s">
        <v>182</v>
      </c>
      <c r="I4240" s="2">
        <v>60</v>
      </c>
      <c r="J4240" s="2">
        <v>0.8101983002832861</v>
      </c>
      <c r="K4240" s="2">
        <v>0.7857142857142857</v>
      </c>
      <c r="L4240" s="2">
        <v>0.83625730994152048</v>
      </c>
      <c r="M4240" s="2" t="s">
        <v>74</v>
      </c>
      <c r="N4240" s="2" t="s">
        <v>9036</v>
      </c>
      <c r="O4240" s="2" t="s">
        <v>9037</v>
      </c>
      <c r="P4240" s="2">
        <v>1.7</v>
      </c>
    </row>
    <row r="4241" spans="1:16" ht="15.75" customHeight="1" x14ac:dyDescent="0.25">
      <c r="A4241" s="2" t="s">
        <v>190</v>
      </c>
      <c r="B4241" s="2" t="s">
        <v>102</v>
      </c>
      <c r="C4241" s="2" t="s">
        <v>103</v>
      </c>
      <c r="D4241" s="2" t="s">
        <v>55</v>
      </c>
      <c r="E4241" s="2" t="s">
        <v>179</v>
      </c>
      <c r="F4241" s="2" t="s">
        <v>12</v>
      </c>
      <c r="G4241" s="2" t="s">
        <v>277</v>
      </c>
      <c r="H4241" s="2" t="s">
        <v>182</v>
      </c>
      <c r="I4241" s="2">
        <v>61</v>
      </c>
      <c r="J4241" s="2">
        <v>0.79775280898876411</v>
      </c>
      <c r="K4241" s="2">
        <v>0.76756756756756761</v>
      </c>
      <c r="L4241" s="2">
        <v>0.83040935672514615</v>
      </c>
      <c r="M4241" s="2" t="s">
        <v>74</v>
      </c>
      <c r="N4241" s="2" t="s">
        <v>9038</v>
      </c>
      <c r="O4241" s="2" t="s">
        <v>9039</v>
      </c>
      <c r="P4241" s="2">
        <v>1.6</v>
      </c>
    </row>
    <row r="4242" spans="1:16" ht="15.75" customHeight="1" x14ac:dyDescent="0.25">
      <c r="A4242" s="2" t="s">
        <v>190</v>
      </c>
      <c r="B4242" s="2" t="s">
        <v>102</v>
      </c>
      <c r="C4242" s="2" t="s">
        <v>103</v>
      </c>
      <c r="D4242" s="2" t="s">
        <v>55</v>
      </c>
      <c r="E4242" s="2" t="s">
        <v>282</v>
      </c>
      <c r="F4242" s="2" t="s">
        <v>26</v>
      </c>
      <c r="G4242" s="2" t="s">
        <v>283</v>
      </c>
      <c r="H4242" s="2" t="s">
        <v>285</v>
      </c>
      <c r="I4242" s="2">
        <v>42</v>
      </c>
      <c r="J4242" s="2">
        <v>0.74458874458874447</v>
      </c>
      <c r="K4242" s="2">
        <v>0.72881355932203384</v>
      </c>
      <c r="L4242" s="2">
        <v>0.76106194690265483</v>
      </c>
      <c r="M4242" s="2" t="s">
        <v>74</v>
      </c>
      <c r="N4242" s="2" t="s">
        <v>9040</v>
      </c>
      <c r="O4242" s="2" t="s">
        <v>9041</v>
      </c>
      <c r="P4242" s="2">
        <v>1.7</v>
      </c>
    </row>
    <row r="4243" spans="1:16" ht="15.75" customHeight="1" x14ac:dyDescent="0.25">
      <c r="A4243" s="2" t="s">
        <v>190</v>
      </c>
      <c r="B4243" s="2" t="s">
        <v>102</v>
      </c>
      <c r="C4243" s="2" t="s">
        <v>103</v>
      </c>
      <c r="D4243" s="2" t="s">
        <v>55</v>
      </c>
      <c r="E4243" s="2" t="s">
        <v>282</v>
      </c>
      <c r="F4243" s="2" t="s">
        <v>26</v>
      </c>
      <c r="G4243" s="2" t="s">
        <v>289</v>
      </c>
      <c r="H4243" s="2" t="s">
        <v>285</v>
      </c>
      <c r="I4243" s="2">
        <v>43</v>
      </c>
      <c r="J4243" s="2">
        <v>0.73593073593073599</v>
      </c>
      <c r="K4243" s="2">
        <v>0.72033898305084743</v>
      </c>
      <c r="L4243" s="2">
        <v>0.75221238938053092</v>
      </c>
      <c r="M4243" s="2" t="s">
        <v>74</v>
      </c>
      <c r="N4243" s="2" t="s">
        <v>9042</v>
      </c>
      <c r="O4243" s="2" t="s">
        <v>9043</v>
      </c>
      <c r="P4243" s="2">
        <v>1.6</v>
      </c>
    </row>
    <row r="4244" spans="1:16" ht="15.75" customHeight="1" x14ac:dyDescent="0.25">
      <c r="A4244" s="2" t="s">
        <v>190</v>
      </c>
      <c r="B4244" s="2" t="s">
        <v>102</v>
      </c>
      <c r="C4244" s="2" t="s">
        <v>103</v>
      </c>
      <c r="D4244" s="2" t="s">
        <v>55</v>
      </c>
      <c r="E4244" s="2" t="s">
        <v>282</v>
      </c>
      <c r="F4244" s="2" t="s">
        <v>26</v>
      </c>
      <c r="G4244" s="2" t="s">
        <v>294</v>
      </c>
      <c r="H4244" s="2" t="s">
        <v>285</v>
      </c>
      <c r="I4244" s="2">
        <v>44</v>
      </c>
      <c r="J4244" s="2">
        <v>0.73478260869565226</v>
      </c>
      <c r="K4244" s="2">
        <v>0.72222222222222221</v>
      </c>
      <c r="L4244" s="2">
        <v>0.74778761061946908</v>
      </c>
      <c r="M4244" s="2" t="s">
        <v>74</v>
      </c>
      <c r="N4244" s="2" t="s">
        <v>9044</v>
      </c>
      <c r="O4244" s="2" t="s">
        <v>9045</v>
      </c>
      <c r="P4244" s="2">
        <v>1.8</v>
      </c>
    </row>
    <row r="4245" spans="1:16" ht="15.75" customHeight="1" x14ac:dyDescent="0.25">
      <c r="A4245" s="2" t="s">
        <v>190</v>
      </c>
      <c r="B4245" s="2" t="s">
        <v>102</v>
      </c>
      <c r="C4245" s="2" t="s">
        <v>103</v>
      </c>
      <c r="D4245" s="2" t="s">
        <v>55</v>
      </c>
      <c r="E4245" s="2" t="s">
        <v>282</v>
      </c>
      <c r="F4245" s="2" t="s">
        <v>26</v>
      </c>
      <c r="G4245" s="2" t="s">
        <v>299</v>
      </c>
      <c r="H4245" s="2" t="s">
        <v>285</v>
      </c>
      <c r="I4245" s="2">
        <v>45</v>
      </c>
      <c r="J4245" s="2">
        <v>0.74945533769063166</v>
      </c>
      <c r="K4245" s="2">
        <v>0.7381974248927039</v>
      </c>
      <c r="L4245" s="2">
        <v>0.76106194690265483</v>
      </c>
      <c r="M4245" s="2" t="s">
        <v>74</v>
      </c>
      <c r="N4245" s="2" t="s">
        <v>9046</v>
      </c>
      <c r="O4245" s="2" t="s">
        <v>9047</v>
      </c>
      <c r="P4245" s="2">
        <v>1.7</v>
      </c>
    </row>
    <row r="4246" spans="1:16" ht="15.75" customHeight="1" x14ac:dyDescent="0.25">
      <c r="A4246" s="2" t="s">
        <v>190</v>
      </c>
      <c r="B4246" s="2" t="s">
        <v>102</v>
      </c>
      <c r="C4246" s="2" t="s">
        <v>103</v>
      </c>
      <c r="D4246" s="2" t="s">
        <v>55</v>
      </c>
      <c r="E4246" s="2" t="s">
        <v>282</v>
      </c>
      <c r="F4246" s="2" t="s">
        <v>26</v>
      </c>
      <c r="G4246" s="2" t="s">
        <v>304</v>
      </c>
      <c r="H4246" s="2" t="s">
        <v>285</v>
      </c>
      <c r="I4246" s="2">
        <v>46</v>
      </c>
      <c r="J4246" s="2">
        <v>0.74782608695652175</v>
      </c>
      <c r="K4246" s="2">
        <v>0.7350427350427351</v>
      </c>
      <c r="L4246" s="2">
        <v>0.76106194690265483</v>
      </c>
      <c r="M4246" s="2" t="s">
        <v>74</v>
      </c>
      <c r="N4246" s="2" t="s">
        <v>9048</v>
      </c>
      <c r="O4246" s="2" t="s">
        <v>9049</v>
      </c>
      <c r="P4246" s="2">
        <v>1.7</v>
      </c>
    </row>
    <row r="4247" spans="1:16" ht="15.75" customHeight="1" x14ac:dyDescent="0.25">
      <c r="A4247" s="2" t="s">
        <v>190</v>
      </c>
      <c r="B4247" s="2" t="s">
        <v>102</v>
      </c>
      <c r="C4247" s="2" t="s">
        <v>103</v>
      </c>
      <c r="D4247" s="2" t="s">
        <v>55</v>
      </c>
      <c r="E4247" s="2" t="s">
        <v>282</v>
      </c>
      <c r="F4247" s="2" t="s">
        <v>26</v>
      </c>
      <c r="G4247" s="2" t="s">
        <v>309</v>
      </c>
      <c r="H4247" s="2" t="s">
        <v>285</v>
      </c>
      <c r="I4247" s="2">
        <v>47</v>
      </c>
      <c r="J4247" s="2">
        <v>0.76586433260393871</v>
      </c>
      <c r="K4247" s="2">
        <v>0.75757575757575757</v>
      </c>
      <c r="L4247" s="2">
        <v>0.77433628318584069</v>
      </c>
      <c r="M4247" s="2" t="s">
        <v>74</v>
      </c>
      <c r="N4247" s="2" t="s">
        <v>9050</v>
      </c>
      <c r="O4247" s="2" t="s">
        <v>9051</v>
      </c>
      <c r="P4247" s="2">
        <v>1.7</v>
      </c>
    </row>
    <row r="4248" spans="1:16" ht="15.75" customHeight="1" x14ac:dyDescent="0.25">
      <c r="A4248" s="2" t="s">
        <v>190</v>
      </c>
      <c r="B4248" s="2" t="s">
        <v>102</v>
      </c>
      <c r="C4248" s="2" t="s">
        <v>103</v>
      </c>
      <c r="D4248" s="2" t="s">
        <v>55</v>
      </c>
      <c r="E4248" s="2" t="s">
        <v>282</v>
      </c>
      <c r="F4248" s="2" t="s">
        <v>26</v>
      </c>
      <c r="G4248" s="2" t="s">
        <v>314</v>
      </c>
      <c r="H4248" s="2" t="s">
        <v>285</v>
      </c>
      <c r="I4248" s="2">
        <v>48</v>
      </c>
      <c r="J4248" s="2">
        <v>0.7456896551724137</v>
      </c>
      <c r="K4248" s="2">
        <v>0.72689075630252098</v>
      </c>
      <c r="L4248" s="2">
        <v>0.76548672566371678</v>
      </c>
      <c r="M4248" s="2" t="s">
        <v>74</v>
      </c>
      <c r="N4248" s="2" t="s">
        <v>9052</v>
      </c>
      <c r="O4248" s="2" t="s">
        <v>9053</v>
      </c>
      <c r="P4248" s="2">
        <v>1.7</v>
      </c>
    </row>
    <row r="4249" spans="1:16" ht="15.75" customHeight="1" x14ac:dyDescent="0.25">
      <c r="A4249" s="2" t="s">
        <v>190</v>
      </c>
      <c r="B4249" s="2" t="s">
        <v>102</v>
      </c>
      <c r="C4249" s="2" t="s">
        <v>103</v>
      </c>
      <c r="D4249" s="2" t="s">
        <v>55</v>
      </c>
      <c r="E4249" s="2" t="s">
        <v>282</v>
      </c>
      <c r="F4249" s="2" t="s">
        <v>26</v>
      </c>
      <c r="G4249" s="2" t="s">
        <v>319</v>
      </c>
      <c r="H4249" s="2" t="s">
        <v>285</v>
      </c>
      <c r="I4249" s="2">
        <v>49</v>
      </c>
      <c r="J4249" s="2">
        <v>0.75593952483801308</v>
      </c>
      <c r="K4249" s="2">
        <v>0.73839662447257381</v>
      </c>
      <c r="L4249" s="2">
        <v>0.77433628318584069</v>
      </c>
      <c r="M4249" s="2" t="s">
        <v>74</v>
      </c>
      <c r="N4249" s="2" t="s">
        <v>9054</v>
      </c>
      <c r="O4249" s="2" t="s">
        <v>9055</v>
      </c>
      <c r="P4249" s="2">
        <v>1.7</v>
      </c>
    </row>
    <row r="4250" spans="1:16" ht="15.75" customHeight="1" x14ac:dyDescent="0.25">
      <c r="A4250" s="2" t="s">
        <v>190</v>
      </c>
      <c r="B4250" s="2" t="s">
        <v>102</v>
      </c>
      <c r="C4250" s="2" t="s">
        <v>103</v>
      </c>
      <c r="D4250" s="2" t="s">
        <v>55</v>
      </c>
      <c r="E4250" s="2" t="s">
        <v>282</v>
      </c>
      <c r="F4250" s="2" t="s">
        <v>26</v>
      </c>
      <c r="G4250" s="2" t="s">
        <v>324</v>
      </c>
      <c r="H4250" s="2" t="s">
        <v>285</v>
      </c>
      <c r="I4250" s="2">
        <v>50</v>
      </c>
      <c r="J4250" s="2">
        <v>0.74408602150537628</v>
      </c>
      <c r="K4250" s="2">
        <v>0.72384937238493718</v>
      </c>
      <c r="L4250" s="2">
        <v>0.76548672566371678</v>
      </c>
      <c r="M4250" s="2" t="s">
        <v>74</v>
      </c>
      <c r="N4250" s="2" t="s">
        <v>9056</v>
      </c>
      <c r="O4250" s="2" t="s">
        <v>9057</v>
      </c>
      <c r="P4250" s="2">
        <v>1.8</v>
      </c>
    </row>
    <row r="4251" spans="1:16" ht="15.75" customHeight="1" x14ac:dyDescent="0.25">
      <c r="A4251" s="2" t="s">
        <v>190</v>
      </c>
      <c r="B4251" s="2" t="s">
        <v>102</v>
      </c>
      <c r="C4251" s="2" t="s">
        <v>103</v>
      </c>
      <c r="D4251" s="2" t="s">
        <v>55</v>
      </c>
      <c r="E4251" s="2" t="s">
        <v>282</v>
      </c>
      <c r="F4251" s="2" t="s">
        <v>26</v>
      </c>
      <c r="G4251" s="2" t="s">
        <v>329</v>
      </c>
      <c r="H4251" s="2" t="s">
        <v>285</v>
      </c>
      <c r="I4251" s="2">
        <v>51</v>
      </c>
      <c r="J4251" s="2">
        <v>0.74782608695652175</v>
      </c>
      <c r="K4251" s="2">
        <v>0.7350427350427351</v>
      </c>
      <c r="L4251" s="2">
        <v>0.76106194690265483</v>
      </c>
      <c r="M4251" s="2" t="s">
        <v>74</v>
      </c>
      <c r="N4251" s="2" t="s">
        <v>9058</v>
      </c>
      <c r="O4251" s="2" t="s">
        <v>9059</v>
      </c>
      <c r="P4251" s="2">
        <v>1.8</v>
      </c>
    </row>
    <row r="4252" spans="1:16" ht="15.75" customHeight="1" x14ac:dyDescent="0.25">
      <c r="A4252" s="2" t="s">
        <v>190</v>
      </c>
      <c r="B4252" s="2" t="s">
        <v>102</v>
      </c>
      <c r="C4252" s="2" t="s">
        <v>103</v>
      </c>
      <c r="D4252" s="2" t="s">
        <v>55</v>
      </c>
      <c r="E4252" s="2" t="s">
        <v>282</v>
      </c>
      <c r="F4252" s="2" t="s">
        <v>26</v>
      </c>
      <c r="G4252" s="2" t="s">
        <v>334</v>
      </c>
      <c r="H4252" s="2" t="s">
        <v>285</v>
      </c>
      <c r="I4252" s="2">
        <v>52</v>
      </c>
      <c r="J4252" s="2">
        <v>0.75965665236051494</v>
      </c>
      <c r="K4252" s="2">
        <v>0.73750000000000004</v>
      </c>
      <c r="L4252" s="2">
        <v>0.7831858407079646</v>
      </c>
      <c r="M4252" s="2" t="s">
        <v>74</v>
      </c>
      <c r="N4252" s="2" t="s">
        <v>9060</v>
      </c>
      <c r="O4252" s="2" t="s">
        <v>9061</v>
      </c>
      <c r="P4252" s="2">
        <v>1.8</v>
      </c>
    </row>
    <row r="4253" spans="1:16" ht="15.75" customHeight="1" x14ac:dyDescent="0.25">
      <c r="A4253" s="2" t="s">
        <v>190</v>
      </c>
      <c r="B4253" s="2" t="s">
        <v>102</v>
      </c>
      <c r="C4253" s="2" t="s">
        <v>103</v>
      </c>
      <c r="D4253" s="2" t="s">
        <v>55</v>
      </c>
      <c r="E4253" s="2" t="s">
        <v>282</v>
      </c>
      <c r="F4253" s="2" t="s">
        <v>26</v>
      </c>
      <c r="G4253" s="2" t="s">
        <v>339</v>
      </c>
      <c r="H4253" s="2" t="s">
        <v>285</v>
      </c>
      <c r="I4253" s="2">
        <v>53</v>
      </c>
      <c r="J4253" s="2">
        <v>0.72570194384449238</v>
      </c>
      <c r="K4253" s="2">
        <v>0.70886075949367089</v>
      </c>
      <c r="L4253" s="2">
        <v>0.74336283185840712</v>
      </c>
      <c r="M4253" s="2" t="s">
        <v>74</v>
      </c>
      <c r="N4253" s="2" t="s">
        <v>9062</v>
      </c>
      <c r="O4253" s="2" t="s">
        <v>9063</v>
      </c>
      <c r="P4253" s="2">
        <v>1.7</v>
      </c>
    </row>
    <row r="4254" spans="1:16" ht="15.75" customHeight="1" x14ac:dyDescent="0.25">
      <c r="A4254" s="2" t="s">
        <v>190</v>
      </c>
      <c r="B4254" s="2" t="s">
        <v>102</v>
      </c>
      <c r="C4254" s="2" t="s">
        <v>103</v>
      </c>
      <c r="D4254" s="2" t="s">
        <v>55</v>
      </c>
      <c r="E4254" s="2" t="s">
        <v>282</v>
      </c>
      <c r="F4254" s="2" t="s">
        <v>26</v>
      </c>
      <c r="G4254" s="2" t="s">
        <v>344</v>
      </c>
      <c r="H4254" s="2" t="s">
        <v>285</v>
      </c>
      <c r="I4254" s="2">
        <v>54</v>
      </c>
      <c r="J4254" s="2">
        <v>0.76190476190476186</v>
      </c>
      <c r="K4254" s="2">
        <v>0.74576271186440679</v>
      </c>
      <c r="L4254" s="2">
        <v>0.77876106194690264</v>
      </c>
      <c r="M4254" s="2" t="s">
        <v>74</v>
      </c>
      <c r="N4254" s="2" t="s">
        <v>9064</v>
      </c>
      <c r="O4254" s="2" t="s">
        <v>9065</v>
      </c>
      <c r="P4254" s="2">
        <v>1.8</v>
      </c>
    </row>
    <row r="4255" spans="1:16" ht="15.75" customHeight="1" x14ac:dyDescent="0.25">
      <c r="A4255" s="2" t="s">
        <v>190</v>
      </c>
      <c r="B4255" s="2" t="s">
        <v>102</v>
      </c>
      <c r="C4255" s="2" t="s">
        <v>103</v>
      </c>
      <c r="D4255" s="2" t="s">
        <v>55</v>
      </c>
      <c r="E4255" s="2" t="s">
        <v>282</v>
      </c>
      <c r="F4255" s="2" t="s">
        <v>26</v>
      </c>
      <c r="G4255" s="2" t="s">
        <v>351</v>
      </c>
      <c r="H4255" s="2" t="s">
        <v>285</v>
      </c>
      <c r="I4255" s="2">
        <v>55</v>
      </c>
      <c r="J4255" s="2">
        <v>0.72532188841201728</v>
      </c>
      <c r="K4255" s="2">
        <v>0.70416666666666672</v>
      </c>
      <c r="L4255" s="2">
        <v>0.74778761061946908</v>
      </c>
      <c r="M4255" s="2" t="s">
        <v>74</v>
      </c>
      <c r="N4255" s="2" t="s">
        <v>9066</v>
      </c>
      <c r="O4255" s="2" t="s">
        <v>9067</v>
      </c>
      <c r="P4255" s="2">
        <v>1.8</v>
      </c>
    </row>
    <row r="4256" spans="1:16" ht="15.75" customHeight="1" x14ac:dyDescent="0.25">
      <c r="A4256" s="2" t="s">
        <v>190</v>
      </c>
      <c r="B4256" s="2" t="s">
        <v>102</v>
      </c>
      <c r="C4256" s="2" t="s">
        <v>103</v>
      </c>
      <c r="D4256" s="2" t="s">
        <v>55</v>
      </c>
      <c r="E4256" s="2" t="s">
        <v>282</v>
      </c>
      <c r="F4256" s="2" t="s">
        <v>26</v>
      </c>
      <c r="G4256" s="2" t="s">
        <v>367</v>
      </c>
      <c r="H4256" s="2" t="s">
        <v>285</v>
      </c>
      <c r="I4256" s="2">
        <v>56</v>
      </c>
      <c r="J4256" s="2">
        <v>0.74186550976138832</v>
      </c>
      <c r="K4256" s="2">
        <v>0.72765957446808516</v>
      </c>
      <c r="L4256" s="2">
        <v>0.75663716814159288</v>
      </c>
      <c r="M4256" s="2" t="s">
        <v>74</v>
      </c>
      <c r="N4256" s="2" t="s">
        <v>9068</v>
      </c>
      <c r="O4256" s="2" t="s">
        <v>9069</v>
      </c>
      <c r="P4256" s="2">
        <v>1.8</v>
      </c>
    </row>
    <row r="4257" spans="1:16" ht="15.75" customHeight="1" x14ac:dyDescent="0.25">
      <c r="A4257" s="2" t="s">
        <v>190</v>
      </c>
      <c r="B4257" s="2" t="s">
        <v>102</v>
      </c>
      <c r="C4257" s="2" t="s">
        <v>103</v>
      </c>
      <c r="D4257" s="2" t="s">
        <v>55</v>
      </c>
      <c r="E4257" s="2" t="s">
        <v>282</v>
      </c>
      <c r="F4257" s="2" t="s">
        <v>26</v>
      </c>
      <c r="G4257" s="2" t="s">
        <v>380</v>
      </c>
      <c r="H4257" s="2" t="s">
        <v>285</v>
      </c>
      <c r="I4257" s="2">
        <v>57</v>
      </c>
      <c r="J4257" s="2">
        <v>0.76419213973799138</v>
      </c>
      <c r="K4257" s="2">
        <v>0.75431034482758619</v>
      </c>
      <c r="L4257" s="2">
        <v>0.77433628318584069</v>
      </c>
      <c r="M4257" s="2" t="s">
        <v>74</v>
      </c>
      <c r="N4257" s="2" t="s">
        <v>9070</v>
      </c>
      <c r="O4257" s="2" t="s">
        <v>9071</v>
      </c>
      <c r="P4257" s="2">
        <v>1.8</v>
      </c>
    </row>
    <row r="4258" spans="1:16" ht="15.75" customHeight="1" x14ac:dyDescent="0.25">
      <c r="A4258" s="2" t="s">
        <v>190</v>
      </c>
      <c r="B4258" s="2" t="s">
        <v>102</v>
      </c>
      <c r="C4258" s="2" t="s">
        <v>103</v>
      </c>
      <c r="D4258" s="2" t="s">
        <v>55</v>
      </c>
      <c r="E4258" s="2" t="s">
        <v>282</v>
      </c>
      <c r="F4258" s="2" t="s">
        <v>26</v>
      </c>
      <c r="G4258" s="2" t="s">
        <v>390</v>
      </c>
      <c r="H4258" s="2" t="s">
        <v>285</v>
      </c>
      <c r="I4258" s="2">
        <v>58</v>
      </c>
      <c r="J4258" s="2">
        <v>0.68778280542986425</v>
      </c>
      <c r="K4258" s="2">
        <v>0.70370370370370372</v>
      </c>
      <c r="L4258" s="2">
        <v>0.67256637168141598</v>
      </c>
      <c r="M4258" s="2" t="s">
        <v>74</v>
      </c>
      <c r="N4258" s="2" t="s">
        <v>9072</v>
      </c>
      <c r="O4258" s="2" t="s">
        <v>9073</v>
      </c>
      <c r="P4258" s="2">
        <v>1.8</v>
      </c>
    </row>
    <row r="4259" spans="1:16" ht="15.75" customHeight="1" x14ac:dyDescent="0.25">
      <c r="A4259" s="2" t="s">
        <v>190</v>
      </c>
      <c r="B4259" s="2" t="s">
        <v>102</v>
      </c>
      <c r="C4259" s="2" t="s">
        <v>103</v>
      </c>
      <c r="D4259" s="2" t="s">
        <v>55</v>
      </c>
      <c r="E4259" s="2" t="s">
        <v>282</v>
      </c>
      <c r="F4259" s="2" t="s">
        <v>26</v>
      </c>
      <c r="G4259" s="2" t="s">
        <v>397</v>
      </c>
      <c r="H4259" s="2" t="s">
        <v>285</v>
      </c>
      <c r="I4259" s="2">
        <v>59</v>
      </c>
      <c r="J4259" s="2">
        <v>0.76923076923076927</v>
      </c>
      <c r="K4259" s="2">
        <v>0.76419213973799127</v>
      </c>
      <c r="L4259" s="2">
        <v>0.77433628318584069</v>
      </c>
      <c r="M4259" s="2" t="s">
        <v>74</v>
      </c>
      <c r="N4259" s="2" t="s">
        <v>9074</v>
      </c>
      <c r="O4259" s="2" t="s">
        <v>9075</v>
      </c>
      <c r="P4259" s="2">
        <v>1.7</v>
      </c>
    </row>
    <row r="4260" spans="1:16" ht="15.75" customHeight="1" x14ac:dyDescent="0.25">
      <c r="A4260" s="2" t="s">
        <v>190</v>
      </c>
      <c r="B4260" s="2" t="s">
        <v>102</v>
      </c>
      <c r="C4260" s="2" t="s">
        <v>103</v>
      </c>
      <c r="D4260" s="2" t="s">
        <v>55</v>
      </c>
      <c r="E4260" s="2" t="s">
        <v>282</v>
      </c>
      <c r="F4260" s="2" t="s">
        <v>26</v>
      </c>
      <c r="G4260" s="2" t="s">
        <v>402</v>
      </c>
      <c r="H4260" s="2" t="s">
        <v>285</v>
      </c>
      <c r="I4260" s="2">
        <v>60</v>
      </c>
      <c r="J4260" s="2">
        <v>0.75324675324675328</v>
      </c>
      <c r="K4260" s="2">
        <v>0.73728813559322037</v>
      </c>
      <c r="L4260" s="2">
        <v>0.76991150442477874</v>
      </c>
      <c r="M4260" s="2" t="s">
        <v>74</v>
      </c>
      <c r="N4260" s="2" t="s">
        <v>9076</v>
      </c>
      <c r="O4260" s="2" t="s">
        <v>9077</v>
      </c>
      <c r="P4260" s="2">
        <v>1.7</v>
      </c>
    </row>
    <row r="4261" spans="1:16" ht="15.75" customHeight="1" x14ac:dyDescent="0.25">
      <c r="A4261" s="2" t="s">
        <v>190</v>
      </c>
      <c r="B4261" s="2" t="s">
        <v>102</v>
      </c>
      <c r="C4261" s="2" t="s">
        <v>103</v>
      </c>
      <c r="D4261" s="2" t="s">
        <v>55</v>
      </c>
      <c r="E4261" s="2" t="s">
        <v>282</v>
      </c>
      <c r="F4261" s="2" t="s">
        <v>26</v>
      </c>
      <c r="G4261" s="2" t="s">
        <v>407</v>
      </c>
      <c r="H4261" s="2" t="s">
        <v>285</v>
      </c>
      <c r="I4261" s="2">
        <v>61</v>
      </c>
      <c r="J4261" s="2">
        <v>0.75161987041036715</v>
      </c>
      <c r="K4261" s="2">
        <v>0.73417721518987344</v>
      </c>
      <c r="L4261" s="2">
        <v>0.76991150442477874</v>
      </c>
      <c r="M4261" s="2" t="s">
        <v>74</v>
      </c>
      <c r="N4261" s="2" t="s">
        <v>9078</v>
      </c>
      <c r="O4261" s="2" t="s">
        <v>9079</v>
      </c>
      <c r="P4261" s="2">
        <v>1.8</v>
      </c>
    </row>
    <row r="4262" spans="1:16" ht="15.75" customHeight="1" x14ac:dyDescent="0.25">
      <c r="A4262" s="2" t="s">
        <v>190</v>
      </c>
      <c r="B4262" s="2" t="s">
        <v>102</v>
      </c>
      <c r="C4262" s="2" t="s">
        <v>103</v>
      </c>
      <c r="D4262" s="2" t="s">
        <v>364</v>
      </c>
      <c r="E4262" s="2" t="s">
        <v>412</v>
      </c>
      <c r="F4262" s="2" t="s">
        <v>54</v>
      </c>
      <c r="G4262" s="2" t="s">
        <v>413</v>
      </c>
      <c r="H4262" s="2" t="s">
        <v>377</v>
      </c>
      <c r="I4262" s="2">
        <v>42</v>
      </c>
      <c r="J4262" s="2">
        <v>0.8434237995824635</v>
      </c>
      <c r="K4262" s="2">
        <v>0.81451612903225812</v>
      </c>
      <c r="L4262" s="2">
        <v>0.87445887445887449</v>
      </c>
      <c r="M4262" s="2" t="s">
        <v>74</v>
      </c>
      <c r="N4262" s="2" t="s">
        <v>9080</v>
      </c>
      <c r="O4262" s="2" t="s">
        <v>9081</v>
      </c>
      <c r="P4262" s="2">
        <v>1.8</v>
      </c>
    </row>
    <row r="4263" spans="1:16" ht="15.75" customHeight="1" x14ac:dyDescent="0.25">
      <c r="A4263" s="2" t="s">
        <v>190</v>
      </c>
      <c r="B4263" s="2" t="s">
        <v>102</v>
      </c>
      <c r="C4263" s="2" t="s">
        <v>103</v>
      </c>
      <c r="D4263" s="2" t="s">
        <v>364</v>
      </c>
      <c r="E4263" s="2" t="s">
        <v>412</v>
      </c>
      <c r="F4263" s="2" t="s">
        <v>54</v>
      </c>
      <c r="G4263" s="2" t="s">
        <v>418</v>
      </c>
      <c r="H4263" s="2" t="s">
        <v>377</v>
      </c>
      <c r="I4263" s="2">
        <v>43</v>
      </c>
      <c r="J4263" s="2">
        <v>0.83682008368200833</v>
      </c>
      <c r="K4263" s="2">
        <v>0.80971659919028338</v>
      </c>
      <c r="L4263" s="2">
        <v>0.86580086580086579</v>
      </c>
      <c r="M4263" s="2" t="s">
        <v>74</v>
      </c>
      <c r="N4263" s="2" t="s">
        <v>9082</v>
      </c>
      <c r="O4263" s="2" t="s">
        <v>9083</v>
      </c>
      <c r="P4263" s="2">
        <v>1.8</v>
      </c>
    </row>
    <row r="4264" spans="1:16" ht="15.75" customHeight="1" x14ac:dyDescent="0.25">
      <c r="A4264" s="2" t="s">
        <v>190</v>
      </c>
      <c r="B4264" s="2" t="s">
        <v>102</v>
      </c>
      <c r="C4264" s="2" t="s">
        <v>103</v>
      </c>
      <c r="D4264" s="2" t="s">
        <v>364</v>
      </c>
      <c r="E4264" s="2" t="s">
        <v>412</v>
      </c>
      <c r="F4264" s="2" t="s">
        <v>54</v>
      </c>
      <c r="G4264" s="2" t="s">
        <v>423</v>
      </c>
      <c r="H4264" s="2" t="s">
        <v>377</v>
      </c>
      <c r="I4264" s="2">
        <v>44</v>
      </c>
      <c r="J4264" s="2">
        <v>0.83750000000000002</v>
      </c>
      <c r="K4264" s="2">
        <v>0.80722891566265065</v>
      </c>
      <c r="L4264" s="2">
        <v>0.87012987012987009</v>
      </c>
      <c r="M4264" s="2" t="s">
        <v>74</v>
      </c>
      <c r="N4264" s="2" t="s">
        <v>9084</v>
      </c>
      <c r="O4264" s="2" t="s">
        <v>9085</v>
      </c>
      <c r="P4264" s="2">
        <v>1.9</v>
      </c>
    </row>
    <row r="4265" spans="1:16" ht="15.75" customHeight="1" x14ac:dyDescent="0.25">
      <c r="A4265" s="2" t="s">
        <v>190</v>
      </c>
      <c r="B4265" s="2" t="s">
        <v>102</v>
      </c>
      <c r="C4265" s="2" t="s">
        <v>103</v>
      </c>
      <c r="D4265" s="2" t="s">
        <v>364</v>
      </c>
      <c r="E4265" s="2" t="s">
        <v>412</v>
      </c>
      <c r="F4265" s="2" t="s">
        <v>54</v>
      </c>
      <c r="G4265" s="2" t="s">
        <v>428</v>
      </c>
      <c r="H4265" s="2" t="s">
        <v>377</v>
      </c>
      <c r="I4265" s="2">
        <v>45</v>
      </c>
      <c r="J4265" s="2">
        <v>0.84166666666666667</v>
      </c>
      <c r="K4265" s="2">
        <v>0.8112449799196787</v>
      </c>
      <c r="L4265" s="2">
        <v>0.87445887445887449</v>
      </c>
      <c r="M4265" s="2" t="s">
        <v>74</v>
      </c>
      <c r="N4265" s="2" t="s">
        <v>9086</v>
      </c>
      <c r="O4265" s="2" t="s">
        <v>9087</v>
      </c>
      <c r="P4265" s="2">
        <v>1.8</v>
      </c>
    </row>
    <row r="4266" spans="1:16" ht="15.75" customHeight="1" x14ac:dyDescent="0.25">
      <c r="A4266" s="2" t="s">
        <v>190</v>
      </c>
      <c r="B4266" s="2" t="s">
        <v>102</v>
      </c>
      <c r="C4266" s="2" t="s">
        <v>103</v>
      </c>
      <c r="D4266" s="2" t="s">
        <v>364</v>
      </c>
      <c r="E4266" s="2" t="s">
        <v>412</v>
      </c>
      <c r="F4266" s="2" t="s">
        <v>54</v>
      </c>
      <c r="G4266" s="2" t="s">
        <v>433</v>
      </c>
      <c r="H4266" s="2" t="s">
        <v>377</v>
      </c>
      <c r="I4266" s="2">
        <v>46</v>
      </c>
      <c r="J4266" s="2">
        <v>0.8340248962655602</v>
      </c>
      <c r="K4266" s="2">
        <v>0.80079681274900394</v>
      </c>
      <c r="L4266" s="2">
        <v>0.87012987012987009</v>
      </c>
      <c r="M4266" s="2" t="s">
        <v>74</v>
      </c>
      <c r="N4266" s="2" t="s">
        <v>9088</v>
      </c>
      <c r="O4266" s="2" t="s">
        <v>9089</v>
      </c>
      <c r="P4266" s="2">
        <v>1.8</v>
      </c>
    </row>
    <row r="4267" spans="1:16" ht="15.75" customHeight="1" x14ac:dyDescent="0.25">
      <c r="A4267" s="2" t="s">
        <v>190</v>
      </c>
      <c r="B4267" s="2" t="s">
        <v>102</v>
      </c>
      <c r="C4267" s="2" t="s">
        <v>103</v>
      </c>
      <c r="D4267" s="2" t="s">
        <v>364</v>
      </c>
      <c r="E4267" s="2" t="s">
        <v>412</v>
      </c>
      <c r="F4267" s="2" t="s">
        <v>54</v>
      </c>
      <c r="G4267" s="2" t="s">
        <v>438</v>
      </c>
      <c r="H4267" s="2" t="s">
        <v>377</v>
      </c>
      <c r="I4267" s="2">
        <v>47</v>
      </c>
      <c r="J4267" s="2">
        <v>0.83057851239669411</v>
      </c>
      <c r="K4267" s="2">
        <v>0.7944664031620553</v>
      </c>
      <c r="L4267" s="2">
        <v>0.87012987012987009</v>
      </c>
      <c r="M4267" s="2" t="s">
        <v>74</v>
      </c>
      <c r="N4267" s="2" t="s">
        <v>9090</v>
      </c>
      <c r="O4267" s="2" t="s">
        <v>9091</v>
      </c>
      <c r="P4267" s="2">
        <v>1.8</v>
      </c>
    </row>
    <row r="4268" spans="1:16" ht="15.75" customHeight="1" x14ac:dyDescent="0.25">
      <c r="A4268" s="2" t="s">
        <v>190</v>
      </c>
      <c r="B4268" s="2" t="s">
        <v>102</v>
      </c>
      <c r="C4268" s="2" t="s">
        <v>103</v>
      </c>
      <c r="D4268" s="2" t="s">
        <v>364</v>
      </c>
      <c r="E4268" s="2" t="s">
        <v>412</v>
      </c>
      <c r="F4268" s="2" t="s">
        <v>54</v>
      </c>
      <c r="G4268" s="2" t="s">
        <v>443</v>
      </c>
      <c r="H4268" s="2" t="s">
        <v>377</v>
      </c>
      <c r="I4268" s="2">
        <v>48</v>
      </c>
      <c r="J4268" s="2">
        <v>0.82008368200836823</v>
      </c>
      <c r="K4268" s="2">
        <v>0.79352226720647778</v>
      </c>
      <c r="L4268" s="2">
        <v>0.84848484848484851</v>
      </c>
      <c r="M4268" s="2" t="s">
        <v>74</v>
      </c>
      <c r="N4268" s="2" t="s">
        <v>9092</v>
      </c>
      <c r="O4268" s="2" t="s">
        <v>9093</v>
      </c>
      <c r="P4268" s="2">
        <v>1.8</v>
      </c>
    </row>
    <row r="4269" spans="1:16" ht="15.75" customHeight="1" x14ac:dyDescent="0.25">
      <c r="A4269" s="2" t="s">
        <v>190</v>
      </c>
      <c r="B4269" s="2" t="s">
        <v>102</v>
      </c>
      <c r="C4269" s="2" t="s">
        <v>103</v>
      </c>
      <c r="D4269" s="2" t="s">
        <v>364</v>
      </c>
      <c r="E4269" s="2" t="s">
        <v>412</v>
      </c>
      <c r="F4269" s="2" t="s">
        <v>54</v>
      </c>
      <c r="G4269" s="2" t="s">
        <v>448</v>
      </c>
      <c r="H4269" s="2" t="s">
        <v>377</v>
      </c>
      <c r="I4269" s="2">
        <v>49</v>
      </c>
      <c r="J4269" s="2">
        <v>0.83924843423799589</v>
      </c>
      <c r="K4269" s="2">
        <v>0.81048387096774188</v>
      </c>
      <c r="L4269" s="2">
        <v>0.87012987012987009</v>
      </c>
      <c r="M4269" s="2" t="s">
        <v>74</v>
      </c>
      <c r="N4269" s="2" t="s">
        <v>9094</v>
      </c>
      <c r="O4269" s="2" t="s">
        <v>9095</v>
      </c>
      <c r="P4269" s="2">
        <v>1.8</v>
      </c>
    </row>
    <row r="4270" spans="1:16" ht="15.75" customHeight="1" x14ac:dyDescent="0.25">
      <c r="A4270" s="2" t="s">
        <v>190</v>
      </c>
      <c r="B4270" s="2" t="s">
        <v>102</v>
      </c>
      <c r="C4270" s="2" t="s">
        <v>103</v>
      </c>
      <c r="D4270" s="2" t="s">
        <v>364</v>
      </c>
      <c r="E4270" s="2" t="s">
        <v>412</v>
      </c>
      <c r="F4270" s="2" t="s">
        <v>54</v>
      </c>
      <c r="G4270" s="2" t="s">
        <v>453</v>
      </c>
      <c r="H4270" s="2" t="s">
        <v>377</v>
      </c>
      <c r="I4270" s="2">
        <v>50</v>
      </c>
      <c r="J4270" s="2">
        <v>0.83789473684210536</v>
      </c>
      <c r="K4270" s="2">
        <v>0.81557377049180324</v>
      </c>
      <c r="L4270" s="2">
        <v>0.8614718614718615</v>
      </c>
      <c r="M4270" s="2" t="s">
        <v>74</v>
      </c>
      <c r="N4270" s="2" t="s">
        <v>9096</v>
      </c>
      <c r="O4270" s="2" t="s">
        <v>9097</v>
      </c>
      <c r="P4270" s="2">
        <v>1.8</v>
      </c>
    </row>
    <row r="4271" spans="1:16" ht="15.75" customHeight="1" x14ac:dyDescent="0.25">
      <c r="A4271" s="2" t="s">
        <v>190</v>
      </c>
      <c r="B4271" s="2" t="s">
        <v>102</v>
      </c>
      <c r="C4271" s="2" t="s">
        <v>103</v>
      </c>
      <c r="D4271" s="2" t="s">
        <v>364</v>
      </c>
      <c r="E4271" s="2" t="s">
        <v>412</v>
      </c>
      <c r="F4271" s="2" t="s">
        <v>54</v>
      </c>
      <c r="G4271" s="2" t="s">
        <v>458</v>
      </c>
      <c r="H4271" s="2" t="s">
        <v>377</v>
      </c>
      <c r="I4271" s="2">
        <v>51</v>
      </c>
      <c r="J4271" s="2">
        <v>0.84518828451882844</v>
      </c>
      <c r="K4271" s="2">
        <v>0.81781376518218618</v>
      </c>
      <c r="L4271" s="2">
        <v>0.87445887445887449</v>
      </c>
      <c r="M4271" s="2" t="s">
        <v>74</v>
      </c>
      <c r="N4271" s="2" t="s">
        <v>9098</v>
      </c>
      <c r="O4271" s="2" t="s">
        <v>9099</v>
      </c>
      <c r="P4271" s="2">
        <v>1.6</v>
      </c>
    </row>
    <row r="4272" spans="1:16" ht="15.75" customHeight="1" x14ac:dyDescent="0.25">
      <c r="A4272" s="2" t="s">
        <v>190</v>
      </c>
      <c r="B4272" s="2" t="s">
        <v>102</v>
      </c>
      <c r="C4272" s="2" t="s">
        <v>103</v>
      </c>
      <c r="D4272" s="2" t="s">
        <v>364</v>
      </c>
      <c r="E4272" s="2" t="s">
        <v>412</v>
      </c>
      <c r="F4272" s="2" t="s">
        <v>54</v>
      </c>
      <c r="G4272" s="2" t="s">
        <v>463</v>
      </c>
      <c r="H4272" s="2" t="s">
        <v>377</v>
      </c>
      <c r="I4272" s="2">
        <v>52</v>
      </c>
      <c r="J4272" s="2">
        <v>0.83160083160083165</v>
      </c>
      <c r="K4272" s="2">
        <v>0.8</v>
      </c>
      <c r="L4272" s="2">
        <v>0.86580086580086579</v>
      </c>
      <c r="M4272" s="2" t="s">
        <v>74</v>
      </c>
      <c r="N4272" s="2" t="s">
        <v>9100</v>
      </c>
      <c r="O4272" s="2" t="s">
        <v>9101</v>
      </c>
      <c r="P4272" s="2">
        <v>1.8</v>
      </c>
    </row>
    <row r="4273" spans="1:16" ht="15.75" customHeight="1" x14ac:dyDescent="0.25">
      <c r="A4273" s="2" t="s">
        <v>190</v>
      </c>
      <c r="B4273" s="2" t="s">
        <v>102</v>
      </c>
      <c r="C4273" s="2" t="s">
        <v>103</v>
      </c>
      <c r="D4273" s="2" t="s">
        <v>364</v>
      </c>
      <c r="E4273" s="2" t="s">
        <v>412</v>
      </c>
      <c r="F4273" s="2" t="s">
        <v>54</v>
      </c>
      <c r="G4273" s="2" t="s">
        <v>468</v>
      </c>
      <c r="H4273" s="2" t="s">
        <v>377</v>
      </c>
      <c r="I4273" s="2">
        <v>53</v>
      </c>
      <c r="J4273" s="2">
        <v>0.82916666666666661</v>
      </c>
      <c r="K4273" s="2">
        <v>0.79919678714859432</v>
      </c>
      <c r="L4273" s="2">
        <v>0.8614718614718615</v>
      </c>
      <c r="M4273" s="2" t="s">
        <v>74</v>
      </c>
      <c r="N4273" s="2" t="s">
        <v>9102</v>
      </c>
      <c r="O4273" s="2" t="s">
        <v>9103</v>
      </c>
      <c r="P4273" s="2">
        <v>1.8</v>
      </c>
    </row>
    <row r="4274" spans="1:16" ht="15.75" customHeight="1" x14ac:dyDescent="0.25">
      <c r="A4274" s="2" t="s">
        <v>190</v>
      </c>
      <c r="B4274" s="2" t="s">
        <v>102</v>
      </c>
      <c r="C4274" s="2" t="s">
        <v>103</v>
      </c>
      <c r="D4274" s="2" t="s">
        <v>364</v>
      </c>
      <c r="E4274" s="2" t="s">
        <v>412</v>
      </c>
      <c r="F4274" s="2" t="s">
        <v>54</v>
      </c>
      <c r="G4274" s="2" t="s">
        <v>473</v>
      </c>
      <c r="H4274" s="2" t="s">
        <v>377</v>
      </c>
      <c r="I4274" s="2">
        <v>54</v>
      </c>
      <c r="J4274" s="2">
        <v>0.83471074380165289</v>
      </c>
      <c r="K4274" s="2">
        <v>0.79841897233201586</v>
      </c>
      <c r="L4274" s="2">
        <v>0.87445887445887449</v>
      </c>
      <c r="M4274" s="2" t="s">
        <v>74</v>
      </c>
      <c r="N4274" s="2" t="s">
        <v>9104</v>
      </c>
      <c r="O4274" s="2" t="s">
        <v>9105</v>
      </c>
      <c r="P4274" s="2">
        <v>1.8</v>
      </c>
    </row>
    <row r="4275" spans="1:16" ht="15.75" customHeight="1" x14ac:dyDescent="0.25">
      <c r="A4275" s="2" t="s">
        <v>190</v>
      </c>
      <c r="B4275" s="2" t="s">
        <v>102</v>
      </c>
      <c r="C4275" s="2" t="s">
        <v>103</v>
      </c>
      <c r="D4275" s="2" t="s">
        <v>364</v>
      </c>
      <c r="E4275" s="2" t="s">
        <v>412</v>
      </c>
      <c r="F4275" s="2" t="s">
        <v>54</v>
      </c>
      <c r="G4275" s="2" t="s">
        <v>478</v>
      </c>
      <c r="H4275" s="2" t="s">
        <v>377</v>
      </c>
      <c r="I4275" s="2">
        <v>55</v>
      </c>
      <c r="J4275" s="2">
        <v>0.81159420289855067</v>
      </c>
      <c r="K4275" s="2">
        <v>0.77777777777777779</v>
      </c>
      <c r="L4275" s="2">
        <v>0.84848484848484851</v>
      </c>
      <c r="M4275" s="2" t="s">
        <v>74</v>
      </c>
      <c r="N4275" s="2" t="s">
        <v>9106</v>
      </c>
      <c r="O4275" s="2" t="s">
        <v>9107</v>
      </c>
      <c r="P4275" s="2">
        <v>1.8</v>
      </c>
    </row>
    <row r="4276" spans="1:16" ht="15.75" customHeight="1" x14ac:dyDescent="0.25">
      <c r="A4276" s="2" t="s">
        <v>190</v>
      </c>
      <c r="B4276" s="2" t="s">
        <v>102</v>
      </c>
      <c r="C4276" s="2" t="s">
        <v>103</v>
      </c>
      <c r="D4276" s="2" t="s">
        <v>364</v>
      </c>
      <c r="E4276" s="2" t="s">
        <v>412</v>
      </c>
      <c r="F4276" s="2" t="s">
        <v>54</v>
      </c>
      <c r="G4276" s="2" t="s">
        <v>483</v>
      </c>
      <c r="H4276" s="2" t="s">
        <v>377</v>
      </c>
      <c r="I4276" s="2">
        <v>56</v>
      </c>
      <c r="J4276" s="2">
        <v>0.84100418410041844</v>
      </c>
      <c r="K4276" s="2">
        <v>0.81376518218623484</v>
      </c>
      <c r="L4276" s="2">
        <v>0.87012987012987009</v>
      </c>
      <c r="M4276" s="2" t="s">
        <v>74</v>
      </c>
      <c r="N4276" s="2" t="s">
        <v>9108</v>
      </c>
      <c r="O4276" s="2" t="s">
        <v>9109</v>
      </c>
      <c r="P4276" s="2">
        <v>1.8</v>
      </c>
    </row>
    <row r="4277" spans="1:16" ht="15.75" customHeight="1" x14ac:dyDescent="0.25">
      <c r="A4277" s="2" t="s">
        <v>190</v>
      </c>
      <c r="B4277" s="2" t="s">
        <v>102</v>
      </c>
      <c r="C4277" s="2" t="s">
        <v>103</v>
      </c>
      <c r="D4277" s="2" t="s">
        <v>364</v>
      </c>
      <c r="E4277" s="2" t="s">
        <v>412</v>
      </c>
      <c r="F4277" s="2" t="s">
        <v>54</v>
      </c>
      <c r="G4277" s="2" t="s">
        <v>488</v>
      </c>
      <c r="H4277" s="2" t="s">
        <v>377</v>
      </c>
      <c r="I4277" s="2">
        <v>57</v>
      </c>
      <c r="J4277" s="2">
        <v>0.8427672955974842</v>
      </c>
      <c r="K4277" s="2">
        <v>0.81707317073170727</v>
      </c>
      <c r="L4277" s="2">
        <v>0.87012987012987009</v>
      </c>
      <c r="M4277" s="2" t="s">
        <v>74</v>
      </c>
      <c r="N4277" s="2" t="s">
        <v>9110</v>
      </c>
      <c r="O4277" s="2" t="s">
        <v>9111</v>
      </c>
      <c r="P4277" s="2">
        <v>1.8</v>
      </c>
    </row>
    <row r="4278" spans="1:16" ht="15.75" customHeight="1" x14ac:dyDescent="0.25">
      <c r="A4278" s="2" t="s">
        <v>190</v>
      </c>
      <c r="B4278" s="2" t="s">
        <v>102</v>
      </c>
      <c r="C4278" s="2" t="s">
        <v>103</v>
      </c>
      <c r="D4278" s="2" t="s">
        <v>364</v>
      </c>
      <c r="E4278" s="2" t="s">
        <v>412</v>
      </c>
      <c r="F4278" s="2" t="s">
        <v>54</v>
      </c>
      <c r="G4278" s="2" t="s">
        <v>493</v>
      </c>
      <c r="H4278" s="2" t="s">
        <v>377</v>
      </c>
      <c r="I4278" s="2">
        <v>58</v>
      </c>
      <c r="J4278" s="2">
        <v>0.84033613445378141</v>
      </c>
      <c r="K4278" s="2">
        <v>0.81632653061224492</v>
      </c>
      <c r="L4278" s="2">
        <v>0.86580086580086579</v>
      </c>
      <c r="M4278" s="2" t="s">
        <v>74</v>
      </c>
      <c r="N4278" s="2" t="s">
        <v>9112</v>
      </c>
      <c r="O4278" s="2" t="s">
        <v>9113</v>
      </c>
      <c r="P4278" s="2">
        <v>1.8</v>
      </c>
    </row>
    <row r="4279" spans="1:16" ht="15.75" customHeight="1" x14ac:dyDescent="0.25">
      <c r="A4279" s="2" t="s">
        <v>190</v>
      </c>
      <c r="B4279" s="2" t="s">
        <v>102</v>
      </c>
      <c r="C4279" s="2" t="s">
        <v>103</v>
      </c>
      <c r="D4279" s="2" t="s">
        <v>364</v>
      </c>
      <c r="E4279" s="2" t="s">
        <v>412</v>
      </c>
      <c r="F4279" s="2" t="s">
        <v>54</v>
      </c>
      <c r="G4279" s="2" t="s">
        <v>498</v>
      </c>
      <c r="H4279" s="2" t="s">
        <v>377</v>
      </c>
      <c r="I4279" s="2">
        <v>59</v>
      </c>
      <c r="J4279" s="2">
        <v>0.84232365145228216</v>
      </c>
      <c r="K4279" s="2">
        <v>0.80876494023904377</v>
      </c>
      <c r="L4279" s="2">
        <v>0.87878787878787878</v>
      </c>
      <c r="M4279" s="2" t="s">
        <v>74</v>
      </c>
      <c r="N4279" s="2" t="s">
        <v>9114</v>
      </c>
      <c r="O4279" s="2" t="s">
        <v>9115</v>
      </c>
      <c r="P4279" s="2">
        <v>1.8</v>
      </c>
    </row>
    <row r="4280" spans="1:16" ht="15.75" customHeight="1" x14ac:dyDescent="0.25">
      <c r="A4280" s="2" t="s">
        <v>190</v>
      </c>
      <c r="B4280" s="2" t="s">
        <v>102</v>
      </c>
      <c r="C4280" s="2" t="s">
        <v>103</v>
      </c>
      <c r="D4280" s="2" t="s">
        <v>364</v>
      </c>
      <c r="E4280" s="2" t="s">
        <v>412</v>
      </c>
      <c r="F4280" s="2" t="s">
        <v>54</v>
      </c>
      <c r="G4280" s="2" t="s">
        <v>503</v>
      </c>
      <c r="H4280" s="2" t="s">
        <v>377</v>
      </c>
      <c r="I4280" s="2">
        <v>60</v>
      </c>
      <c r="J4280" s="2">
        <v>0.83160083160083165</v>
      </c>
      <c r="K4280" s="2">
        <v>0.8</v>
      </c>
      <c r="L4280" s="2">
        <v>0.86580086580086579</v>
      </c>
      <c r="M4280" s="2" t="s">
        <v>74</v>
      </c>
      <c r="N4280" s="2" t="s">
        <v>9116</v>
      </c>
      <c r="O4280" s="2" t="s">
        <v>9117</v>
      </c>
      <c r="P4280" s="2">
        <v>1.8</v>
      </c>
    </row>
    <row r="4281" spans="1:16" ht="15.75" customHeight="1" x14ac:dyDescent="0.25">
      <c r="A4281" s="2" t="s">
        <v>190</v>
      </c>
      <c r="B4281" s="2" t="s">
        <v>102</v>
      </c>
      <c r="C4281" s="2" t="s">
        <v>103</v>
      </c>
      <c r="D4281" s="2" t="s">
        <v>364</v>
      </c>
      <c r="E4281" s="2" t="s">
        <v>412</v>
      </c>
      <c r="F4281" s="2" t="s">
        <v>54</v>
      </c>
      <c r="G4281" s="2" t="s">
        <v>508</v>
      </c>
      <c r="H4281" s="2" t="s">
        <v>377</v>
      </c>
      <c r="I4281" s="2">
        <v>61</v>
      </c>
      <c r="J4281" s="2">
        <v>0.8434237995824635</v>
      </c>
      <c r="K4281" s="2">
        <v>0.81451612903225812</v>
      </c>
      <c r="L4281" s="2">
        <v>0.87445887445887449</v>
      </c>
      <c r="M4281" s="2" t="s">
        <v>74</v>
      </c>
      <c r="N4281" s="2" t="s">
        <v>9118</v>
      </c>
      <c r="O4281" s="2" t="s">
        <v>9119</v>
      </c>
      <c r="P4281" s="2">
        <v>1.8</v>
      </c>
    </row>
    <row r="4282" spans="1:16" ht="15.75" customHeight="1" x14ac:dyDescent="0.25">
      <c r="A4282" s="2" t="s">
        <v>190</v>
      </c>
      <c r="B4282" s="2" t="s">
        <v>102</v>
      </c>
      <c r="C4282" s="2" t="s">
        <v>103</v>
      </c>
      <c r="D4282" s="2" t="s">
        <v>364</v>
      </c>
      <c r="E4282" s="2" t="s">
        <v>513</v>
      </c>
      <c r="F4282" s="2" t="s">
        <v>40</v>
      </c>
      <c r="G4282" s="2" t="s">
        <v>514</v>
      </c>
      <c r="H4282" s="2" t="s">
        <v>372</v>
      </c>
      <c r="I4282" s="2">
        <v>42</v>
      </c>
      <c r="J4282" s="2">
        <v>0.87222222222222234</v>
      </c>
      <c r="K4282" s="2">
        <v>0.8306878306878307</v>
      </c>
      <c r="L4282" s="2">
        <v>0.91812865497076024</v>
      </c>
      <c r="M4282" s="2" t="s">
        <v>74</v>
      </c>
      <c r="N4282" s="2" t="s">
        <v>9120</v>
      </c>
      <c r="O4282" s="2" t="s">
        <v>9121</v>
      </c>
      <c r="P4282" s="2">
        <v>1.7</v>
      </c>
    </row>
    <row r="4283" spans="1:16" ht="15.75" customHeight="1" x14ac:dyDescent="0.25">
      <c r="A4283" s="2" t="s">
        <v>190</v>
      </c>
      <c r="B4283" s="2" t="s">
        <v>102</v>
      </c>
      <c r="C4283" s="2" t="s">
        <v>103</v>
      </c>
      <c r="D4283" s="2" t="s">
        <v>364</v>
      </c>
      <c r="E4283" s="2" t="s">
        <v>513</v>
      </c>
      <c r="F4283" s="2" t="s">
        <v>40</v>
      </c>
      <c r="G4283" s="2" t="s">
        <v>519</v>
      </c>
      <c r="H4283" s="2" t="s">
        <v>372</v>
      </c>
      <c r="I4283" s="2">
        <v>43</v>
      </c>
      <c r="J4283" s="2">
        <v>0.88826815642458101</v>
      </c>
      <c r="K4283" s="2">
        <v>0.85026737967914434</v>
      </c>
      <c r="L4283" s="2">
        <v>0.92982456140350878</v>
      </c>
      <c r="M4283" s="2" t="s">
        <v>74</v>
      </c>
      <c r="N4283" s="2" t="s">
        <v>9122</v>
      </c>
      <c r="O4283" s="2" t="s">
        <v>9123</v>
      </c>
      <c r="P4283" s="2">
        <v>1.7</v>
      </c>
    </row>
    <row r="4284" spans="1:16" ht="15.75" customHeight="1" x14ac:dyDescent="0.25">
      <c r="A4284" s="2" t="s">
        <v>190</v>
      </c>
      <c r="B4284" s="2" t="s">
        <v>102</v>
      </c>
      <c r="C4284" s="2" t="s">
        <v>103</v>
      </c>
      <c r="D4284" s="2" t="s">
        <v>364</v>
      </c>
      <c r="E4284" s="2" t="s">
        <v>513</v>
      </c>
      <c r="F4284" s="2" t="s">
        <v>40</v>
      </c>
      <c r="G4284" s="2" t="s">
        <v>524</v>
      </c>
      <c r="H4284" s="2" t="s">
        <v>372</v>
      </c>
      <c r="I4284" s="2">
        <v>44</v>
      </c>
      <c r="J4284" s="2">
        <v>0.86263736263736257</v>
      </c>
      <c r="K4284" s="2">
        <v>0.81347150259067358</v>
      </c>
      <c r="L4284" s="2">
        <v>0.91812865497076024</v>
      </c>
      <c r="M4284" s="2" t="s">
        <v>74</v>
      </c>
      <c r="N4284" s="2" t="s">
        <v>9124</v>
      </c>
      <c r="O4284" s="2" t="s">
        <v>9125</v>
      </c>
      <c r="P4284" s="2">
        <v>1.5</v>
      </c>
    </row>
    <row r="4285" spans="1:16" ht="15.75" customHeight="1" x14ac:dyDescent="0.25">
      <c r="A4285" s="2" t="s">
        <v>190</v>
      </c>
      <c r="B4285" s="2" t="s">
        <v>102</v>
      </c>
      <c r="C4285" s="2" t="s">
        <v>103</v>
      </c>
      <c r="D4285" s="2" t="s">
        <v>364</v>
      </c>
      <c r="E4285" s="2" t="s">
        <v>513</v>
      </c>
      <c r="F4285" s="2" t="s">
        <v>40</v>
      </c>
      <c r="G4285" s="2" t="s">
        <v>529</v>
      </c>
      <c r="H4285" s="2" t="s">
        <v>372</v>
      </c>
      <c r="I4285" s="2">
        <v>45</v>
      </c>
      <c r="J4285" s="2">
        <v>0.88219178082191785</v>
      </c>
      <c r="K4285" s="2">
        <v>0.82989690721649489</v>
      </c>
      <c r="L4285" s="2">
        <v>0.94152046783625731</v>
      </c>
      <c r="M4285" s="2" t="s">
        <v>74</v>
      </c>
      <c r="N4285" s="2" t="s">
        <v>9126</v>
      </c>
      <c r="O4285" s="2" t="s">
        <v>9127</v>
      </c>
      <c r="P4285" s="2">
        <v>1.7</v>
      </c>
    </row>
    <row r="4286" spans="1:16" ht="15.75" customHeight="1" x14ac:dyDescent="0.25">
      <c r="A4286" s="2" t="s">
        <v>190</v>
      </c>
      <c r="B4286" s="2" t="s">
        <v>102</v>
      </c>
      <c r="C4286" s="2" t="s">
        <v>103</v>
      </c>
      <c r="D4286" s="2" t="s">
        <v>364</v>
      </c>
      <c r="E4286" s="2" t="s">
        <v>513</v>
      </c>
      <c r="F4286" s="2" t="s">
        <v>40</v>
      </c>
      <c r="G4286" s="2" t="s">
        <v>534</v>
      </c>
      <c r="H4286" s="2" t="s">
        <v>372</v>
      </c>
      <c r="I4286" s="2">
        <v>46</v>
      </c>
      <c r="J4286" s="2">
        <v>0.87052341597796146</v>
      </c>
      <c r="K4286" s="2">
        <v>0.82291666666666663</v>
      </c>
      <c r="L4286" s="2">
        <v>0.92397660818713445</v>
      </c>
      <c r="M4286" s="2" t="s">
        <v>74</v>
      </c>
      <c r="N4286" s="2" t="s">
        <v>9128</v>
      </c>
      <c r="O4286" s="2" t="s">
        <v>9129</v>
      </c>
      <c r="P4286" s="2">
        <v>1.7</v>
      </c>
    </row>
    <row r="4287" spans="1:16" ht="15.75" customHeight="1" x14ac:dyDescent="0.25">
      <c r="A4287" s="2" t="s">
        <v>190</v>
      </c>
      <c r="B4287" s="2" t="s">
        <v>102</v>
      </c>
      <c r="C4287" s="2" t="s">
        <v>103</v>
      </c>
      <c r="D4287" s="2" t="s">
        <v>364</v>
      </c>
      <c r="E4287" s="2" t="s">
        <v>513</v>
      </c>
      <c r="F4287" s="2" t="s">
        <v>40</v>
      </c>
      <c r="G4287" s="2" t="s">
        <v>539</v>
      </c>
      <c r="H4287" s="2" t="s">
        <v>372</v>
      </c>
      <c r="I4287" s="2">
        <v>47</v>
      </c>
      <c r="J4287" s="2">
        <v>0.87193460490463215</v>
      </c>
      <c r="K4287" s="2">
        <v>0.81632653061224492</v>
      </c>
      <c r="L4287" s="2">
        <v>0.93567251461988299</v>
      </c>
      <c r="M4287" s="2" t="s">
        <v>74</v>
      </c>
      <c r="N4287" s="2" t="s">
        <v>9130</v>
      </c>
      <c r="O4287" s="2" t="s">
        <v>9131</v>
      </c>
      <c r="P4287" s="2">
        <v>1.7</v>
      </c>
    </row>
    <row r="4288" spans="1:16" ht="15.75" customHeight="1" x14ac:dyDescent="0.25">
      <c r="A4288" s="2" t="s">
        <v>190</v>
      </c>
      <c r="B4288" s="2" t="s">
        <v>102</v>
      </c>
      <c r="C4288" s="2" t="s">
        <v>103</v>
      </c>
      <c r="D4288" s="2" t="s">
        <v>364</v>
      </c>
      <c r="E4288" s="2" t="s">
        <v>513</v>
      </c>
      <c r="F4288" s="2" t="s">
        <v>40</v>
      </c>
      <c r="G4288" s="2" t="s">
        <v>555</v>
      </c>
      <c r="H4288" s="2" t="s">
        <v>372</v>
      </c>
      <c r="I4288" s="2">
        <v>48</v>
      </c>
      <c r="J4288" s="2">
        <v>0.86263736263736257</v>
      </c>
      <c r="K4288" s="2">
        <v>0.81347150259067358</v>
      </c>
      <c r="L4288" s="2">
        <v>0.91812865497076024</v>
      </c>
      <c r="M4288" s="2" t="s">
        <v>74</v>
      </c>
      <c r="N4288" s="2" t="s">
        <v>9132</v>
      </c>
      <c r="O4288" s="2" t="s">
        <v>9133</v>
      </c>
      <c r="P4288" s="2">
        <v>1.6</v>
      </c>
    </row>
    <row r="4289" spans="1:16" ht="15.75" customHeight="1" x14ac:dyDescent="0.25">
      <c r="A4289" s="2" t="s">
        <v>190</v>
      </c>
      <c r="B4289" s="2" t="s">
        <v>102</v>
      </c>
      <c r="C4289" s="2" t="s">
        <v>103</v>
      </c>
      <c r="D4289" s="2" t="s">
        <v>364</v>
      </c>
      <c r="E4289" s="2" t="s">
        <v>513</v>
      </c>
      <c r="F4289" s="2" t="s">
        <v>40</v>
      </c>
      <c r="G4289" s="2" t="s">
        <v>575</v>
      </c>
      <c r="H4289" s="2" t="s">
        <v>372</v>
      </c>
      <c r="I4289" s="2">
        <v>49</v>
      </c>
      <c r="J4289" s="2">
        <v>0.87845303867403313</v>
      </c>
      <c r="K4289" s="2">
        <v>0.83246073298429324</v>
      </c>
      <c r="L4289" s="2">
        <v>0.92982456140350878</v>
      </c>
      <c r="M4289" s="2" t="s">
        <v>74</v>
      </c>
      <c r="N4289" s="2" t="s">
        <v>9134</v>
      </c>
      <c r="O4289" s="2" t="s">
        <v>9135</v>
      </c>
      <c r="P4289" s="2">
        <v>1.6</v>
      </c>
    </row>
    <row r="4290" spans="1:16" ht="15.75" customHeight="1" x14ac:dyDescent="0.25">
      <c r="A4290" s="2" t="s">
        <v>190</v>
      </c>
      <c r="B4290" s="2" t="s">
        <v>102</v>
      </c>
      <c r="C4290" s="2" t="s">
        <v>103</v>
      </c>
      <c r="D4290" s="2" t="s">
        <v>364</v>
      </c>
      <c r="E4290" s="2" t="s">
        <v>513</v>
      </c>
      <c r="F4290" s="2" t="s">
        <v>40</v>
      </c>
      <c r="G4290" s="2" t="s">
        <v>589</v>
      </c>
      <c r="H4290" s="2" t="s">
        <v>372</v>
      </c>
      <c r="I4290" s="2">
        <v>50</v>
      </c>
      <c r="J4290" s="2">
        <v>0.8571428571428571</v>
      </c>
      <c r="K4290" s="2">
        <v>0.80829015544041449</v>
      </c>
      <c r="L4290" s="2">
        <v>0.91228070175438591</v>
      </c>
      <c r="M4290" s="2" t="s">
        <v>74</v>
      </c>
      <c r="N4290" s="2" t="s">
        <v>9136</v>
      </c>
      <c r="O4290" s="2" t="s">
        <v>9137</v>
      </c>
      <c r="P4290" s="2">
        <v>1.7</v>
      </c>
    </row>
    <row r="4291" spans="1:16" ht="15.75" customHeight="1" x14ac:dyDescent="0.25">
      <c r="A4291" s="2" t="s">
        <v>190</v>
      </c>
      <c r="B4291" s="2" t="s">
        <v>102</v>
      </c>
      <c r="C4291" s="2" t="s">
        <v>103</v>
      </c>
      <c r="D4291" s="2" t="s">
        <v>364</v>
      </c>
      <c r="E4291" s="2" t="s">
        <v>513</v>
      </c>
      <c r="F4291" s="2" t="s">
        <v>40</v>
      </c>
      <c r="G4291" s="2" t="s">
        <v>603</v>
      </c>
      <c r="H4291" s="2" t="s">
        <v>372</v>
      </c>
      <c r="I4291" s="2">
        <v>51</v>
      </c>
      <c r="J4291" s="2">
        <v>0.85558583106267028</v>
      </c>
      <c r="K4291" s="2">
        <v>0.80102040816326525</v>
      </c>
      <c r="L4291" s="2">
        <v>0.91812865497076024</v>
      </c>
      <c r="M4291" s="2" t="s">
        <v>74</v>
      </c>
      <c r="N4291" s="2" t="s">
        <v>9138</v>
      </c>
      <c r="O4291" s="2" t="s">
        <v>9139</v>
      </c>
      <c r="P4291" s="2">
        <v>1.5</v>
      </c>
    </row>
    <row r="4292" spans="1:16" ht="15.75" customHeight="1" x14ac:dyDescent="0.25">
      <c r="A4292" s="2" t="s">
        <v>190</v>
      </c>
      <c r="B4292" s="2" t="s">
        <v>102</v>
      </c>
      <c r="C4292" s="2" t="s">
        <v>103</v>
      </c>
      <c r="D4292" s="2" t="s">
        <v>364</v>
      </c>
      <c r="E4292" s="2" t="s">
        <v>513</v>
      </c>
      <c r="F4292" s="2" t="s">
        <v>40</v>
      </c>
      <c r="G4292" s="2" t="s">
        <v>622</v>
      </c>
      <c r="H4292" s="2" t="s">
        <v>372</v>
      </c>
      <c r="I4292" s="2">
        <v>52</v>
      </c>
      <c r="J4292" s="2">
        <v>0.86426592797783919</v>
      </c>
      <c r="K4292" s="2">
        <v>0.82105263157894737</v>
      </c>
      <c r="L4292" s="2">
        <v>0.91228070175438591</v>
      </c>
      <c r="M4292" s="2" t="s">
        <v>74</v>
      </c>
      <c r="N4292" s="2" t="s">
        <v>9140</v>
      </c>
      <c r="O4292" s="2" t="s">
        <v>9141</v>
      </c>
      <c r="P4292" s="2">
        <v>1.7</v>
      </c>
    </row>
    <row r="4293" spans="1:16" ht="15.75" customHeight="1" x14ac:dyDescent="0.25">
      <c r="A4293" s="2" t="s">
        <v>190</v>
      </c>
      <c r="B4293" s="2" t="s">
        <v>102</v>
      </c>
      <c r="C4293" s="2" t="s">
        <v>103</v>
      </c>
      <c r="D4293" s="2" t="s">
        <v>364</v>
      </c>
      <c r="E4293" s="2" t="s">
        <v>513</v>
      </c>
      <c r="F4293" s="2" t="s">
        <v>40</v>
      </c>
      <c r="G4293" s="2" t="s">
        <v>643</v>
      </c>
      <c r="H4293" s="2" t="s">
        <v>372</v>
      </c>
      <c r="I4293" s="2">
        <v>53</v>
      </c>
      <c r="J4293" s="2">
        <v>0.86813186813186816</v>
      </c>
      <c r="K4293" s="2">
        <v>0.81865284974093266</v>
      </c>
      <c r="L4293" s="2">
        <v>0.92397660818713445</v>
      </c>
      <c r="M4293" s="2" t="s">
        <v>74</v>
      </c>
      <c r="N4293" s="2" t="s">
        <v>9142</v>
      </c>
      <c r="O4293" s="2" t="s">
        <v>9143</v>
      </c>
      <c r="P4293" s="2">
        <v>1.6</v>
      </c>
    </row>
    <row r="4294" spans="1:16" ht="15.75" customHeight="1" x14ac:dyDescent="0.25">
      <c r="A4294" s="2" t="s">
        <v>190</v>
      </c>
      <c r="B4294" s="2" t="s">
        <v>102</v>
      </c>
      <c r="C4294" s="2" t="s">
        <v>103</v>
      </c>
      <c r="D4294" s="2" t="s">
        <v>364</v>
      </c>
      <c r="E4294" s="2" t="s">
        <v>513</v>
      </c>
      <c r="F4294" s="2" t="s">
        <v>40</v>
      </c>
      <c r="G4294" s="2" t="s">
        <v>660</v>
      </c>
      <c r="H4294" s="2" t="s">
        <v>372</v>
      </c>
      <c r="I4294" s="2">
        <v>54</v>
      </c>
      <c r="J4294" s="2">
        <v>0.89863013698630145</v>
      </c>
      <c r="K4294" s="2">
        <v>0.84536082474226804</v>
      </c>
      <c r="L4294" s="2">
        <v>0.95906432748538006</v>
      </c>
      <c r="M4294" s="2" t="s">
        <v>74</v>
      </c>
      <c r="N4294" s="2" t="s">
        <v>9144</v>
      </c>
      <c r="O4294" s="2" t="s">
        <v>9145</v>
      </c>
      <c r="P4294" s="2">
        <v>1.7</v>
      </c>
    </row>
    <row r="4295" spans="1:16" ht="15.75" customHeight="1" x14ac:dyDescent="0.25">
      <c r="A4295" s="2" t="s">
        <v>190</v>
      </c>
      <c r="B4295" s="2" t="s">
        <v>102</v>
      </c>
      <c r="C4295" s="2" t="s">
        <v>103</v>
      </c>
      <c r="D4295" s="2" t="s">
        <v>364</v>
      </c>
      <c r="E4295" s="2" t="s">
        <v>513</v>
      </c>
      <c r="F4295" s="2" t="s">
        <v>40</v>
      </c>
      <c r="G4295" s="2" t="s">
        <v>665</v>
      </c>
      <c r="H4295" s="2" t="s">
        <v>372</v>
      </c>
      <c r="I4295" s="2">
        <v>55</v>
      </c>
      <c r="J4295" s="2">
        <v>0.88767123287671235</v>
      </c>
      <c r="K4295" s="2">
        <v>0.83505154639175261</v>
      </c>
      <c r="L4295" s="2">
        <v>0.94736842105263153</v>
      </c>
      <c r="M4295" s="2" t="s">
        <v>74</v>
      </c>
      <c r="N4295" s="2" t="s">
        <v>9146</v>
      </c>
      <c r="O4295" s="2" t="s">
        <v>9147</v>
      </c>
      <c r="P4295" s="2">
        <v>1.6</v>
      </c>
    </row>
    <row r="4296" spans="1:16" ht="15.75" customHeight="1" x14ac:dyDescent="0.25">
      <c r="A4296" s="2" t="s">
        <v>190</v>
      </c>
      <c r="B4296" s="2" t="s">
        <v>102</v>
      </c>
      <c r="C4296" s="2" t="s">
        <v>103</v>
      </c>
      <c r="D4296" s="2" t="s">
        <v>364</v>
      </c>
      <c r="E4296" s="2" t="s">
        <v>513</v>
      </c>
      <c r="F4296" s="2" t="s">
        <v>40</v>
      </c>
      <c r="G4296" s="2" t="s">
        <v>670</v>
      </c>
      <c r="H4296" s="2" t="s">
        <v>372</v>
      </c>
      <c r="I4296" s="2">
        <v>56</v>
      </c>
      <c r="J4296" s="2">
        <v>0.89315068493150684</v>
      </c>
      <c r="K4296" s="2">
        <v>0.84020618556701032</v>
      </c>
      <c r="L4296" s="2">
        <v>0.95321637426900585</v>
      </c>
      <c r="M4296" s="2" t="s">
        <v>74</v>
      </c>
      <c r="N4296" s="2" t="s">
        <v>9148</v>
      </c>
      <c r="O4296" s="2" t="s">
        <v>9149</v>
      </c>
      <c r="P4296" s="2">
        <v>1.7</v>
      </c>
    </row>
    <row r="4297" spans="1:16" ht="15.75" customHeight="1" x14ac:dyDescent="0.25">
      <c r="A4297" s="2" t="s">
        <v>190</v>
      </c>
      <c r="B4297" s="2" t="s">
        <v>102</v>
      </c>
      <c r="C4297" s="2" t="s">
        <v>103</v>
      </c>
      <c r="D4297" s="2" t="s">
        <v>364</v>
      </c>
      <c r="E4297" s="2" t="s">
        <v>513</v>
      </c>
      <c r="F4297" s="2" t="s">
        <v>40</v>
      </c>
      <c r="G4297" s="2" t="s">
        <v>675</v>
      </c>
      <c r="H4297" s="2" t="s">
        <v>372</v>
      </c>
      <c r="I4297" s="2">
        <v>57</v>
      </c>
      <c r="J4297" s="2">
        <v>0.8610354223433242</v>
      </c>
      <c r="K4297" s="2">
        <v>0.80612244897959184</v>
      </c>
      <c r="L4297" s="2">
        <v>0.92397660818713445</v>
      </c>
      <c r="M4297" s="2" t="s">
        <v>74</v>
      </c>
      <c r="N4297" s="2" t="s">
        <v>9150</v>
      </c>
      <c r="O4297" s="2" t="s">
        <v>9151</v>
      </c>
      <c r="P4297" s="2">
        <v>1.7</v>
      </c>
    </row>
    <row r="4298" spans="1:16" ht="15.75" customHeight="1" x14ac:dyDescent="0.25">
      <c r="A4298" s="2" t="s">
        <v>190</v>
      </c>
      <c r="B4298" s="2" t="s">
        <v>102</v>
      </c>
      <c r="C4298" s="2" t="s">
        <v>103</v>
      </c>
      <c r="D4298" s="2" t="s">
        <v>364</v>
      </c>
      <c r="E4298" s="2" t="s">
        <v>513</v>
      </c>
      <c r="F4298" s="2" t="s">
        <v>40</v>
      </c>
      <c r="G4298" s="2" t="s">
        <v>680</v>
      </c>
      <c r="H4298" s="2" t="s">
        <v>372</v>
      </c>
      <c r="I4298" s="2">
        <v>58</v>
      </c>
      <c r="J4298" s="2">
        <v>0.87603305785123964</v>
      </c>
      <c r="K4298" s="2">
        <v>0.828125</v>
      </c>
      <c r="L4298" s="2">
        <v>0.92982456140350878</v>
      </c>
      <c r="M4298" s="2" t="s">
        <v>74</v>
      </c>
      <c r="N4298" s="2" t="s">
        <v>9152</v>
      </c>
      <c r="O4298" s="2" t="s">
        <v>9153</v>
      </c>
      <c r="P4298" s="2">
        <v>1.7</v>
      </c>
    </row>
    <row r="4299" spans="1:16" ht="15.75" customHeight="1" x14ac:dyDescent="0.25">
      <c r="A4299" s="2" t="s">
        <v>190</v>
      </c>
      <c r="B4299" s="2" t="s">
        <v>102</v>
      </c>
      <c r="C4299" s="2" t="s">
        <v>103</v>
      </c>
      <c r="D4299" s="2" t="s">
        <v>364</v>
      </c>
      <c r="E4299" s="2" t="s">
        <v>513</v>
      </c>
      <c r="F4299" s="2" t="s">
        <v>40</v>
      </c>
      <c r="G4299" s="2" t="s">
        <v>685</v>
      </c>
      <c r="H4299" s="2" t="s">
        <v>372</v>
      </c>
      <c r="I4299" s="2">
        <v>59</v>
      </c>
      <c r="J4299" s="2">
        <v>0.85326086956521741</v>
      </c>
      <c r="K4299" s="2">
        <v>0.79695431472081213</v>
      </c>
      <c r="L4299" s="2">
        <v>0.91812865497076024</v>
      </c>
      <c r="M4299" s="2" t="s">
        <v>74</v>
      </c>
      <c r="N4299" s="2" t="s">
        <v>9154</v>
      </c>
      <c r="O4299" s="2" t="s">
        <v>9155</v>
      </c>
      <c r="P4299" s="2">
        <v>1.5</v>
      </c>
    </row>
    <row r="4300" spans="1:16" ht="15.75" customHeight="1" x14ac:dyDescent="0.25">
      <c r="A4300" s="2" t="s">
        <v>190</v>
      </c>
      <c r="B4300" s="2" t="s">
        <v>102</v>
      </c>
      <c r="C4300" s="2" t="s">
        <v>103</v>
      </c>
      <c r="D4300" s="2" t="s">
        <v>364</v>
      </c>
      <c r="E4300" s="2" t="s">
        <v>513</v>
      </c>
      <c r="F4300" s="2" t="s">
        <v>40</v>
      </c>
      <c r="G4300" s="2" t="s">
        <v>690</v>
      </c>
      <c r="H4300" s="2" t="s">
        <v>372</v>
      </c>
      <c r="I4300" s="2">
        <v>60</v>
      </c>
      <c r="J4300" s="2">
        <v>0.89373297002724794</v>
      </c>
      <c r="K4300" s="2">
        <v>0.83673469387755106</v>
      </c>
      <c r="L4300" s="2">
        <v>0.95906432748538006</v>
      </c>
      <c r="M4300" s="2" t="s">
        <v>74</v>
      </c>
      <c r="N4300" s="2" t="s">
        <v>9156</v>
      </c>
      <c r="O4300" s="2" t="s">
        <v>9157</v>
      </c>
      <c r="P4300" s="2">
        <v>1.7</v>
      </c>
    </row>
    <row r="4301" spans="1:16" ht="15.75" customHeight="1" x14ac:dyDescent="0.25">
      <c r="A4301" s="2" t="s">
        <v>190</v>
      </c>
      <c r="B4301" s="2" t="s">
        <v>102</v>
      </c>
      <c r="C4301" s="2" t="s">
        <v>103</v>
      </c>
      <c r="D4301" s="2" t="s">
        <v>364</v>
      </c>
      <c r="E4301" s="2" t="s">
        <v>513</v>
      </c>
      <c r="F4301" s="2" t="s">
        <v>40</v>
      </c>
      <c r="G4301" s="2" t="s">
        <v>695</v>
      </c>
      <c r="H4301" s="2" t="s">
        <v>372</v>
      </c>
      <c r="I4301" s="2">
        <v>61</v>
      </c>
      <c r="J4301" s="2">
        <v>0.88219178082191785</v>
      </c>
      <c r="K4301" s="2">
        <v>0.82989690721649489</v>
      </c>
      <c r="L4301" s="2">
        <v>0.94152046783625731</v>
      </c>
      <c r="M4301" s="2" t="s">
        <v>74</v>
      </c>
      <c r="N4301" s="2" t="s">
        <v>9158</v>
      </c>
      <c r="O4301" s="2" t="s">
        <v>9159</v>
      </c>
      <c r="P4301" s="2">
        <v>1.7</v>
      </c>
    </row>
    <row r="4302" spans="1:16" ht="15.75" customHeight="1" x14ac:dyDescent="0.25">
      <c r="A4302" s="2" t="s">
        <v>190</v>
      </c>
      <c r="B4302" s="2" t="s">
        <v>102</v>
      </c>
      <c r="C4302" s="2" t="s">
        <v>103</v>
      </c>
      <c r="D4302" s="2" t="s">
        <v>364</v>
      </c>
      <c r="E4302" s="2" t="s">
        <v>700</v>
      </c>
      <c r="F4302" s="2" t="s">
        <v>47</v>
      </c>
      <c r="G4302" s="2" t="s">
        <v>701</v>
      </c>
      <c r="H4302" s="2" t="s">
        <v>366</v>
      </c>
      <c r="I4302" s="2">
        <v>42</v>
      </c>
      <c r="J4302" s="2">
        <v>0.86637931034482751</v>
      </c>
      <c r="K4302" s="2">
        <v>0.84453781512605042</v>
      </c>
      <c r="L4302" s="2">
        <v>0.88938053097345138</v>
      </c>
      <c r="M4302" s="2" t="s">
        <v>74</v>
      </c>
      <c r="N4302" s="2" t="s">
        <v>9160</v>
      </c>
      <c r="O4302" s="2" t="s">
        <v>9161</v>
      </c>
      <c r="P4302" s="2">
        <v>1.7</v>
      </c>
    </row>
    <row r="4303" spans="1:16" ht="15.75" customHeight="1" x14ac:dyDescent="0.25">
      <c r="A4303" s="2" t="s">
        <v>190</v>
      </c>
      <c r="B4303" s="2" t="s">
        <v>102</v>
      </c>
      <c r="C4303" s="2" t="s">
        <v>103</v>
      </c>
      <c r="D4303" s="2" t="s">
        <v>364</v>
      </c>
      <c r="E4303" s="2" t="s">
        <v>700</v>
      </c>
      <c r="F4303" s="2" t="s">
        <v>47</v>
      </c>
      <c r="G4303" s="2" t="s">
        <v>706</v>
      </c>
      <c r="H4303" s="2" t="s">
        <v>366</v>
      </c>
      <c r="I4303" s="2">
        <v>43</v>
      </c>
      <c r="J4303" s="2">
        <v>0.871244635193133</v>
      </c>
      <c r="K4303" s="2">
        <v>0.84583333333333333</v>
      </c>
      <c r="L4303" s="2">
        <v>0.89823008849557517</v>
      </c>
      <c r="M4303" s="2" t="s">
        <v>74</v>
      </c>
      <c r="N4303" s="2" t="s">
        <v>9162</v>
      </c>
      <c r="O4303" s="2" t="s">
        <v>9163</v>
      </c>
      <c r="P4303" s="2">
        <v>1.7</v>
      </c>
    </row>
    <row r="4304" spans="1:16" ht="15.75" customHeight="1" x14ac:dyDescent="0.25">
      <c r="A4304" s="2" t="s">
        <v>190</v>
      </c>
      <c r="B4304" s="2" t="s">
        <v>102</v>
      </c>
      <c r="C4304" s="2" t="s">
        <v>103</v>
      </c>
      <c r="D4304" s="2" t="s">
        <v>364</v>
      </c>
      <c r="E4304" s="2" t="s">
        <v>700</v>
      </c>
      <c r="F4304" s="2" t="s">
        <v>47</v>
      </c>
      <c r="G4304" s="2" t="s">
        <v>711</v>
      </c>
      <c r="H4304" s="2" t="s">
        <v>366</v>
      </c>
      <c r="I4304" s="2">
        <v>44</v>
      </c>
      <c r="J4304" s="2">
        <v>0.86956521739130432</v>
      </c>
      <c r="K4304" s="2">
        <v>0.85470085470085466</v>
      </c>
      <c r="L4304" s="2">
        <v>0.88495575221238942</v>
      </c>
      <c r="M4304" s="2" t="s">
        <v>74</v>
      </c>
      <c r="N4304" s="2" t="s">
        <v>9164</v>
      </c>
      <c r="O4304" s="2" t="s">
        <v>9165</v>
      </c>
      <c r="P4304" s="2">
        <v>1.8</v>
      </c>
    </row>
    <row r="4305" spans="1:16" ht="15.75" customHeight="1" x14ac:dyDescent="0.25">
      <c r="A4305" s="2" t="s">
        <v>190</v>
      </c>
      <c r="B4305" s="2" t="s">
        <v>102</v>
      </c>
      <c r="C4305" s="2" t="s">
        <v>103</v>
      </c>
      <c r="D4305" s="2" t="s">
        <v>364</v>
      </c>
      <c r="E4305" s="2" t="s">
        <v>700</v>
      </c>
      <c r="F4305" s="2" t="s">
        <v>47</v>
      </c>
      <c r="G4305" s="2" t="s">
        <v>716</v>
      </c>
      <c r="H4305" s="2" t="s">
        <v>366</v>
      </c>
      <c r="I4305" s="2">
        <v>45</v>
      </c>
      <c r="J4305" s="2">
        <v>0.87311827956989252</v>
      </c>
      <c r="K4305" s="2">
        <v>0.84937238493723854</v>
      </c>
      <c r="L4305" s="2">
        <v>0.89823008849557517</v>
      </c>
      <c r="M4305" s="2" t="s">
        <v>74</v>
      </c>
      <c r="N4305" s="2" t="s">
        <v>9166</v>
      </c>
      <c r="O4305" s="2" t="s">
        <v>9167</v>
      </c>
      <c r="P4305" s="2">
        <v>1.8</v>
      </c>
    </row>
    <row r="4306" spans="1:16" ht="15.75" customHeight="1" x14ac:dyDescent="0.25">
      <c r="A4306" s="2" t="s">
        <v>190</v>
      </c>
      <c r="B4306" s="2" t="s">
        <v>102</v>
      </c>
      <c r="C4306" s="2" t="s">
        <v>103</v>
      </c>
      <c r="D4306" s="2" t="s">
        <v>364</v>
      </c>
      <c r="E4306" s="2" t="s">
        <v>700</v>
      </c>
      <c r="F4306" s="2" t="s">
        <v>47</v>
      </c>
      <c r="G4306" s="2" t="s">
        <v>721</v>
      </c>
      <c r="H4306" s="2" t="s">
        <v>366</v>
      </c>
      <c r="I4306" s="2">
        <v>46</v>
      </c>
      <c r="J4306" s="2">
        <v>0.86451612903225816</v>
      </c>
      <c r="K4306" s="2">
        <v>0.84100418410041844</v>
      </c>
      <c r="L4306" s="2">
        <v>0.88938053097345138</v>
      </c>
      <c r="M4306" s="2" t="s">
        <v>74</v>
      </c>
      <c r="N4306" s="2" t="s">
        <v>9168</v>
      </c>
      <c r="O4306" s="2" t="s">
        <v>9169</v>
      </c>
      <c r="P4306" s="2">
        <v>1.6</v>
      </c>
    </row>
    <row r="4307" spans="1:16" ht="15.75" customHeight="1" x14ac:dyDescent="0.25">
      <c r="A4307" s="2" t="s">
        <v>190</v>
      </c>
      <c r="B4307" s="2" t="s">
        <v>102</v>
      </c>
      <c r="C4307" s="2" t="s">
        <v>103</v>
      </c>
      <c r="D4307" s="2" t="s">
        <v>364</v>
      </c>
      <c r="E4307" s="2" t="s">
        <v>700</v>
      </c>
      <c r="F4307" s="2" t="s">
        <v>47</v>
      </c>
      <c r="G4307" s="2" t="s">
        <v>726</v>
      </c>
      <c r="H4307" s="2" t="s">
        <v>366</v>
      </c>
      <c r="I4307" s="2">
        <v>47</v>
      </c>
      <c r="J4307" s="2">
        <v>0.87878787878787867</v>
      </c>
      <c r="K4307" s="2">
        <v>0.86016949152542377</v>
      </c>
      <c r="L4307" s="2">
        <v>0.89823008849557517</v>
      </c>
      <c r="M4307" s="2" t="s">
        <v>74</v>
      </c>
      <c r="N4307" s="2" t="s">
        <v>9170</v>
      </c>
      <c r="O4307" s="2" t="s">
        <v>9171</v>
      </c>
      <c r="P4307" s="2">
        <v>1.8</v>
      </c>
    </row>
    <row r="4308" spans="1:16" ht="15.75" customHeight="1" x14ac:dyDescent="0.25">
      <c r="A4308" s="2" t="s">
        <v>190</v>
      </c>
      <c r="B4308" s="2" t="s">
        <v>102</v>
      </c>
      <c r="C4308" s="2" t="s">
        <v>103</v>
      </c>
      <c r="D4308" s="2" t="s">
        <v>364</v>
      </c>
      <c r="E4308" s="2" t="s">
        <v>700</v>
      </c>
      <c r="F4308" s="2" t="s">
        <v>47</v>
      </c>
      <c r="G4308" s="2" t="s">
        <v>731</v>
      </c>
      <c r="H4308" s="2" t="s">
        <v>366</v>
      </c>
      <c r="I4308" s="2">
        <v>48</v>
      </c>
      <c r="J4308" s="2">
        <v>0.86393088552915775</v>
      </c>
      <c r="K4308" s="2">
        <v>0.84388185654008441</v>
      </c>
      <c r="L4308" s="2">
        <v>0.88495575221238942</v>
      </c>
      <c r="M4308" s="2" t="s">
        <v>74</v>
      </c>
      <c r="N4308" s="2" t="s">
        <v>9172</v>
      </c>
      <c r="O4308" s="2" t="s">
        <v>9173</v>
      </c>
      <c r="P4308" s="2">
        <v>1.8</v>
      </c>
    </row>
    <row r="4309" spans="1:16" ht="15.75" customHeight="1" x14ac:dyDescent="0.25">
      <c r="A4309" s="2" t="s">
        <v>190</v>
      </c>
      <c r="B4309" s="2" t="s">
        <v>102</v>
      </c>
      <c r="C4309" s="2" t="s">
        <v>103</v>
      </c>
      <c r="D4309" s="2" t="s">
        <v>364</v>
      </c>
      <c r="E4309" s="2" t="s">
        <v>700</v>
      </c>
      <c r="F4309" s="2" t="s">
        <v>47</v>
      </c>
      <c r="G4309" s="2" t="s">
        <v>736</v>
      </c>
      <c r="H4309" s="2" t="s">
        <v>366</v>
      </c>
      <c r="I4309" s="2">
        <v>49</v>
      </c>
      <c r="J4309" s="2">
        <v>0.86825053995680346</v>
      </c>
      <c r="K4309" s="2">
        <v>0.84810126582278478</v>
      </c>
      <c r="L4309" s="2">
        <v>0.88938053097345138</v>
      </c>
      <c r="M4309" s="2" t="s">
        <v>74</v>
      </c>
      <c r="N4309" s="2" t="s">
        <v>9174</v>
      </c>
      <c r="O4309" s="2" t="s">
        <v>9175</v>
      </c>
      <c r="P4309" s="2">
        <v>1.7</v>
      </c>
    </row>
    <row r="4310" spans="1:16" ht="15.75" customHeight="1" x14ac:dyDescent="0.25">
      <c r="A4310" s="2" t="s">
        <v>190</v>
      </c>
      <c r="B4310" s="2" t="s">
        <v>102</v>
      </c>
      <c r="C4310" s="2" t="s">
        <v>103</v>
      </c>
      <c r="D4310" s="2" t="s">
        <v>364</v>
      </c>
      <c r="E4310" s="2" t="s">
        <v>700</v>
      </c>
      <c r="F4310" s="2" t="s">
        <v>47</v>
      </c>
      <c r="G4310" s="2" t="s">
        <v>741</v>
      </c>
      <c r="H4310" s="2" t="s">
        <v>366</v>
      </c>
      <c r="I4310" s="2">
        <v>50</v>
      </c>
      <c r="J4310" s="2">
        <v>0.86393088552915775</v>
      </c>
      <c r="K4310" s="2">
        <v>0.84388185654008441</v>
      </c>
      <c r="L4310" s="2">
        <v>0.88495575221238942</v>
      </c>
      <c r="M4310" s="2" t="s">
        <v>74</v>
      </c>
      <c r="N4310" s="2" t="s">
        <v>9176</v>
      </c>
      <c r="O4310" s="2" t="s">
        <v>9177</v>
      </c>
      <c r="P4310" s="2">
        <v>1.8</v>
      </c>
    </row>
    <row r="4311" spans="1:16" ht="15.75" customHeight="1" x14ac:dyDescent="0.25">
      <c r="A4311" s="2" t="s">
        <v>190</v>
      </c>
      <c r="B4311" s="2" t="s">
        <v>102</v>
      </c>
      <c r="C4311" s="2" t="s">
        <v>103</v>
      </c>
      <c r="D4311" s="2" t="s">
        <v>364</v>
      </c>
      <c r="E4311" s="2" t="s">
        <v>700</v>
      </c>
      <c r="F4311" s="2" t="s">
        <v>47</v>
      </c>
      <c r="G4311" s="2" t="s">
        <v>746</v>
      </c>
      <c r="H4311" s="2" t="s">
        <v>366</v>
      </c>
      <c r="I4311" s="2">
        <v>51</v>
      </c>
      <c r="J4311" s="2">
        <v>0.88311688311688319</v>
      </c>
      <c r="K4311" s="2">
        <v>0.86440677966101698</v>
      </c>
      <c r="L4311" s="2">
        <v>0.90265486725663713</v>
      </c>
      <c r="M4311" s="2" t="s">
        <v>74</v>
      </c>
      <c r="N4311" s="2" t="s">
        <v>9178</v>
      </c>
      <c r="O4311" s="2" t="s">
        <v>9179</v>
      </c>
      <c r="P4311" s="2">
        <v>1.7</v>
      </c>
    </row>
    <row r="4312" spans="1:16" ht="15.75" customHeight="1" x14ac:dyDescent="0.25">
      <c r="A4312" s="2" t="s">
        <v>190</v>
      </c>
      <c r="B4312" s="2" t="s">
        <v>102</v>
      </c>
      <c r="C4312" s="2" t="s">
        <v>103</v>
      </c>
      <c r="D4312" s="2" t="s">
        <v>364</v>
      </c>
      <c r="E4312" s="2" t="s">
        <v>700</v>
      </c>
      <c r="F4312" s="2" t="s">
        <v>47</v>
      </c>
      <c r="G4312" s="2" t="s">
        <v>751</v>
      </c>
      <c r="H4312" s="2" t="s">
        <v>366</v>
      </c>
      <c r="I4312" s="2">
        <v>52</v>
      </c>
      <c r="J4312" s="2">
        <v>0.86206896551724133</v>
      </c>
      <c r="K4312" s="2">
        <v>0.84033613445378152</v>
      </c>
      <c r="L4312" s="2">
        <v>0.88495575221238942</v>
      </c>
      <c r="M4312" s="2" t="s">
        <v>74</v>
      </c>
      <c r="N4312" s="2" t="s">
        <v>9180</v>
      </c>
      <c r="O4312" s="2" t="s">
        <v>9181</v>
      </c>
      <c r="P4312" s="2">
        <v>1.8</v>
      </c>
    </row>
    <row r="4313" spans="1:16" ht="15.75" customHeight="1" x14ac:dyDescent="0.25">
      <c r="A4313" s="2" t="s">
        <v>190</v>
      </c>
      <c r="B4313" s="2" t="s">
        <v>102</v>
      </c>
      <c r="C4313" s="2" t="s">
        <v>103</v>
      </c>
      <c r="D4313" s="2" t="s">
        <v>364</v>
      </c>
      <c r="E4313" s="2" t="s">
        <v>700</v>
      </c>
      <c r="F4313" s="2" t="s">
        <v>47</v>
      </c>
      <c r="G4313" s="2" t="s">
        <v>756</v>
      </c>
      <c r="H4313" s="2" t="s">
        <v>366</v>
      </c>
      <c r="I4313" s="2">
        <v>53</v>
      </c>
      <c r="J4313" s="2">
        <v>0.88503253796095438</v>
      </c>
      <c r="K4313" s="2">
        <v>0.86808510638297876</v>
      </c>
      <c r="L4313" s="2">
        <v>0.90265486725663713</v>
      </c>
      <c r="M4313" s="2" t="s">
        <v>74</v>
      </c>
      <c r="N4313" s="2" t="s">
        <v>9182</v>
      </c>
      <c r="O4313" s="2" t="s">
        <v>9183</v>
      </c>
      <c r="P4313" s="2">
        <v>1.8</v>
      </c>
    </row>
    <row r="4314" spans="1:16" ht="15.75" customHeight="1" x14ac:dyDescent="0.25">
      <c r="A4314" s="2" t="s">
        <v>190</v>
      </c>
      <c r="B4314" s="2" t="s">
        <v>102</v>
      </c>
      <c r="C4314" s="2" t="s">
        <v>103</v>
      </c>
      <c r="D4314" s="2" t="s">
        <v>364</v>
      </c>
      <c r="E4314" s="2" t="s">
        <v>700</v>
      </c>
      <c r="F4314" s="2" t="s">
        <v>47</v>
      </c>
      <c r="G4314" s="2" t="s">
        <v>761</v>
      </c>
      <c r="H4314" s="2" t="s">
        <v>366</v>
      </c>
      <c r="I4314" s="2">
        <v>54</v>
      </c>
      <c r="J4314" s="2">
        <v>0.86637931034482751</v>
      </c>
      <c r="K4314" s="2">
        <v>0.84453781512605042</v>
      </c>
      <c r="L4314" s="2">
        <v>0.88938053097345138</v>
      </c>
      <c r="M4314" s="2" t="s">
        <v>74</v>
      </c>
      <c r="N4314" s="2" t="s">
        <v>9184</v>
      </c>
      <c r="O4314" s="2" t="s">
        <v>9185</v>
      </c>
      <c r="P4314" s="2">
        <v>1.6</v>
      </c>
    </row>
    <row r="4315" spans="1:16" ht="15.75" customHeight="1" x14ac:dyDescent="0.25">
      <c r="A4315" s="2" t="s">
        <v>190</v>
      </c>
      <c r="B4315" s="2" t="s">
        <v>102</v>
      </c>
      <c r="C4315" s="2" t="s">
        <v>103</v>
      </c>
      <c r="D4315" s="2" t="s">
        <v>364</v>
      </c>
      <c r="E4315" s="2" t="s">
        <v>700</v>
      </c>
      <c r="F4315" s="2" t="s">
        <v>47</v>
      </c>
      <c r="G4315" s="2" t="s">
        <v>766</v>
      </c>
      <c r="H4315" s="2" t="s">
        <v>366</v>
      </c>
      <c r="I4315" s="2">
        <v>55</v>
      </c>
      <c r="J4315" s="2">
        <v>0.85466377440347074</v>
      </c>
      <c r="K4315" s="2">
        <v>0.83829787234042552</v>
      </c>
      <c r="L4315" s="2">
        <v>0.87168141592920356</v>
      </c>
      <c r="M4315" s="2" t="s">
        <v>74</v>
      </c>
      <c r="N4315" s="2" t="s">
        <v>9186</v>
      </c>
      <c r="O4315" s="2" t="s">
        <v>9187</v>
      </c>
      <c r="P4315" s="2">
        <v>1.7</v>
      </c>
    </row>
    <row r="4316" spans="1:16" ht="15.75" customHeight="1" x14ac:dyDescent="0.25">
      <c r="A4316" s="2" t="s">
        <v>190</v>
      </c>
      <c r="B4316" s="2" t="s">
        <v>102</v>
      </c>
      <c r="C4316" s="2" t="s">
        <v>103</v>
      </c>
      <c r="D4316" s="2" t="s">
        <v>364</v>
      </c>
      <c r="E4316" s="2" t="s">
        <v>700</v>
      </c>
      <c r="F4316" s="2" t="s">
        <v>47</v>
      </c>
      <c r="G4316" s="2" t="s">
        <v>771</v>
      </c>
      <c r="H4316" s="2" t="s">
        <v>366</v>
      </c>
      <c r="I4316" s="2">
        <v>56</v>
      </c>
      <c r="J4316" s="2">
        <v>0.87089715536105028</v>
      </c>
      <c r="K4316" s="2">
        <v>0.8614718614718615</v>
      </c>
      <c r="L4316" s="2">
        <v>0.88053097345132747</v>
      </c>
      <c r="M4316" s="2" t="s">
        <v>74</v>
      </c>
      <c r="N4316" s="2" t="s">
        <v>9188</v>
      </c>
      <c r="O4316" s="2" t="s">
        <v>9189</v>
      </c>
      <c r="P4316" s="2">
        <v>1.7</v>
      </c>
    </row>
    <row r="4317" spans="1:16" ht="15.75" customHeight="1" x14ac:dyDescent="0.25">
      <c r="A4317" s="2" t="s">
        <v>190</v>
      </c>
      <c r="B4317" s="2" t="s">
        <v>102</v>
      </c>
      <c r="C4317" s="2" t="s">
        <v>103</v>
      </c>
      <c r="D4317" s="2" t="s">
        <v>364</v>
      </c>
      <c r="E4317" s="2" t="s">
        <v>700</v>
      </c>
      <c r="F4317" s="2" t="s">
        <v>47</v>
      </c>
      <c r="G4317" s="2" t="s">
        <v>776</v>
      </c>
      <c r="H4317" s="2" t="s">
        <v>366</v>
      </c>
      <c r="I4317" s="2">
        <v>57</v>
      </c>
      <c r="J4317" s="2">
        <v>0.87688984881209497</v>
      </c>
      <c r="K4317" s="2">
        <v>0.85654008438818563</v>
      </c>
      <c r="L4317" s="2">
        <v>0.89823008849557517</v>
      </c>
      <c r="M4317" s="2" t="s">
        <v>74</v>
      </c>
      <c r="N4317" s="2" t="s">
        <v>9190</v>
      </c>
      <c r="O4317" s="2" t="s">
        <v>9191</v>
      </c>
      <c r="P4317" s="2">
        <v>1.7</v>
      </c>
    </row>
    <row r="4318" spans="1:16" ht="15.75" customHeight="1" x14ac:dyDescent="0.25">
      <c r="A4318" s="2" t="s">
        <v>190</v>
      </c>
      <c r="B4318" s="2" t="s">
        <v>102</v>
      </c>
      <c r="C4318" s="2" t="s">
        <v>103</v>
      </c>
      <c r="D4318" s="2" t="s">
        <v>364</v>
      </c>
      <c r="E4318" s="2" t="s">
        <v>700</v>
      </c>
      <c r="F4318" s="2" t="s">
        <v>47</v>
      </c>
      <c r="G4318" s="2" t="s">
        <v>781</v>
      </c>
      <c r="H4318" s="2" t="s">
        <v>366</v>
      </c>
      <c r="I4318" s="2">
        <v>58</v>
      </c>
      <c r="J4318" s="2">
        <v>0.87068965517241381</v>
      </c>
      <c r="K4318" s="2">
        <v>0.84873949579831931</v>
      </c>
      <c r="L4318" s="2">
        <v>0.89380530973451322</v>
      </c>
      <c r="M4318" s="2" t="s">
        <v>74</v>
      </c>
      <c r="N4318" s="2" t="s">
        <v>9192</v>
      </c>
      <c r="O4318" s="2" t="s">
        <v>9193</v>
      </c>
      <c r="P4318" s="2">
        <v>1.7</v>
      </c>
    </row>
    <row r="4319" spans="1:16" ht="15.75" customHeight="1" x14ac:dyDescent="0.25">
      <c r="A4319" s="2" t="s">
        <v>190</v>
      </c>
      <c r="B4319" s="2" t="s">
        <v>102</v>
      </c>
      <c r="C4319" s="2" t="s">
        <v>103</v>
      </c>
      <c r="D4319" s="2" t="s">
        <v>364</v>
      </c>
      <c r="E4319" s="2" t="s">
        <v>700</v>
      </c>
      <c r="F4319" s="2" t="s">
        <v>47</v>
      </c>
      <c r="G4319" s="2" t="s">
        <v>786</v>
      </c>
      <c r="H4319" s="2" t="s">
        <v>366</v>
      </c>
      <c r="I4319" s="2">
        <v>59</v>
      </c>
      <c r="J4319" s="2">
        <v>0.88552915766738649</v>
      </c>
      <c r="K4319" s="2">
        <v>0.86497890295358648</v>
      </c>
      <c r="L4319" s="2">
        <v>0.90707964601769908</v>
      </c>
      <c r="M4319" s="2" t="s">
        <v>74</v>
      </c>
      <c r="N4319" s="2" t="s">
        <v>9194</v>
      </c>
      <c r="O4319" s="2" t="s">
        <v>9195</v>
      </c>
      <c r="P4319" s="2">
        <v>1.8</v>
      </c>
    </row>
    <row r="4320" spans="1:16" ht="15.75" customHeight="1" x14ac:dyDescent="0.25">
      <c r="A4320" s="2" t="s">
        <v>190</v>
      </c>
      <c r="B4320" s="2" t="s">
        <v>102</v>
      </c>
      <c r="C4320" s="2" t="s">
        <v>103</v>
      </c>
      <c r="D4320" s="2" t="s">
        <v>364</v>
      </c>
      <c r="E4320" s="2" t="s">
        <v>700</v>
      </c>
      <c r="F4320" s="2" t="s">
        <v>47</v>
      </c>
      <c r="G4320" s="2" t="s">
        <v>791</v>
      </c>
      <c r="H4320" s="2" t="s">
        <v>366</v>
      </c>
      <c r="I4320" s="2">
        <v>60</v>
      </c>
      <c r="J4320" s="2">
        <v>0.87878787878787867</v>
      </c>
      <c r="K4320" s="2">
        <v>0.86016949152542377</v>
      </c>
      <c r="L4320" s="2">
        <v>0.89823008849557517</v>
      </c>
      <c r="M4320" s="2" t="s">
        <v>74</v>
      </c>
      <c r="N4320" s="2" t="s">
        <v>9196</v>
      </c>
      <c r="O4320" s="2" t="s">
        <v>9197</v>
      </c>
      <c r="P4320" s="2">
        <v>1.8</v>
      </c>
    </row>
    <row r="4321" spans="1:16" ht="15.75" customHeight="1" x14ac:dyDescent="0.25">
      <c r="A4321" s="2" t="s">
        <v>190</v>
      </c>
      <c r="B4321" s="2" t="s">
        <v>102</v>
      </c>
      <c r="C4321" s="2" t="s">
        <v>103</v>
      </c>
      <c r="D4321" s="2" t="s">
        <v>364</v>
      </c>
      <c r="E4321" s="2" t="s">
        <v>700</v>
      </c>
      <c r="F4321" s="2" t="s">
        <v>47</v>
      </c>
      <c r="G4321" s="2" t="s">
        <v>796</v>
      </c>
      <c r="H4321" s="2" t="s">
        <v>366</v>
      </c>
      <c r="I4321" s="2">
        <v>61</v>
      </c>
      <c r="J4321" s="2">
        <v>0.86147186147186139</v>
      </c>
      <c r="K4321" s="2">
        <v>0.84322033898305082</v>
      </c>
      <c r="L4321" s="2">
        <v>0.88053097345132747</v>
      </c>
      <c r="M4321" s="2" t="s">
        <v>74</v>
      </c>
      <c r="N4321" s="2" t="s">
        <v>9198</v>
      </c>
      <c r="O4321" s="2" t="s">
        <v>9199</v>
      </c>
      <c r="P4321" s="2">
        <v>1.8</v>
      </c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A1" s="1" t="s">
        <v>9200</v>
      </c>
      <c r="B1" s="1" t="s">
        <v>542</v>
      </c>
      <c r="C1" s="1" t="s">
        <v>544</v>
      </c>
    </row>
    <row r="2" spans="1:3" x14ac:dyDescent="0.25">
      <c r="A2" s="2" t="s">
        <v>545</v>
      </c>
      <c r="B2" s="2" t="s">
        <v>546</v>
      </c>
      <c r="C2" s="2" t="s">
        <v>547</v>
      </c>
    </row>
    <row r="3" spans="1:3" x14ac:dyDescent="0.25">
      <c r="A3" s="2" t="s">
        <v>545</v>
      </c>
      <c r="B3" s="2" t="s">
        <v>548</v>
      </c>
      <c r="C3" s="2" t="s">
        <v>549</v>
      </c>
    </row>
    <row r="4" spans="1:3" x14ac:dyDescent="0.25">
      <c r="A4" s="2" t="s">
        <v>551</v>
      </c>
      <c r="B4" s="2" t="s">
        <v>552</v>
      </c>
      <c r="C4" s="2" t="s">
        <v>553</v>
      </c>
    </row>
    <row r="5" spans="1:3" x14ac:dyDescent="0.25">
      <c r="A5" s="2" t="s">
        <v>551</v>
      </c>
      <c r="B5" s="2" t="s">
        <v>554</v>
      </c>
      <c r="C5" s="2" t="s">
        <v>556</v>
      </c>
    </row>
    <row r="6" spans="1:3" x14ac:dyDescent="0.25">
      <c r="A6" s="2" t="s">
        <v>558</v>
      </c>
      <c r="B6" s="2" t="s">
        <v>559</v>
      </c>
      <c r="C6" s="2" t="s">
        <v>560</v>
      </c>
    </row>
    <row r="7" spans="1:3" x14ac:dyDescent="0.25">
      <c r="A7" s="2" t="s">
        <v>558</v>
      </c>
      <c r="B7" s="2" t="s">
        <v>561</v>
      </c>
      <c r="C7" s="2" t="s">
        <v>562</v>
      </c>
    </row>
    <row r="8" spans="1:3" x14ac:dyDescent="0.25">
      <c r="A8" s="2" t="s">
        <v>558</v>
      </c>
      <c r="B8" s="2" t="s">
        <v>563</v>
      </c>
      <c r="C8" s="2" t="s">
        <v>565</v>
      </c>
    </row>
    <row r="9" spans="1:3" x14ac:dyDescent="0.25">
      <c r="A9" s="2" t="s">
        <v>558</v>
      </c>
      <c r="B9" s="2" t="s">
        <v>567</v>
      </c>
      <c r="C9" s="2" t="s">
        <v>568</v>
      </c>
    </row>
    <row r="10" spans="1:3" x14ac:dyDescent="0.25">
      <c r="A10" s="2" t="s">
        <v>569</v>
      </c>
      <c r="B10" s="2" t="s">
        <v>570</v>
      </c>
      <c r="C10" s="2" t="s">
        <v>571</v>
      </c>
    </row>
    <row r="11" spans="1:3" x14ac:dyDescent="0.25">
      <c r="A11" s="2" t="s">
        <v>569</v>
      </c>
      <c r="B11" s="2" t="s">
        <v>573</v>
      </c>
      <c r="C11" s="2" t="s">
        <v>574</v>
      </c>
    </row>
    <row r="12" spans="1:3" x14ac:dyDescent="0.25">
      <c r="A12" s="2" t="s">
        <v>577</v>
      </c>
      <c r="B12" s="2" t="s">
        <v>578</v>
      </c>
      <c r="C12" s="2" t="s">
        <v>579</v>
      </c>
    </row>
    <row r="13" spans="1:3" x14ac:dyDescent="0.25">
      <c r="A13" s="2" t="s">
        <v>577</v>
      </c>
      <c r="B13" s="2" t="s">
        <v>582</v>
      </c>
      <c r="C13" s="2" t="s">
        <v>583</v>
      </c>
    </row>
    <row r="14" spans="1:3" x14ac:dyDescent="0.25">
      <c r="A14" s="2" t="s">
        <v>577</v>
      </c>
      <c r="B14" s="2" t="s">
        <v>584</v>
      </c>
      <c r="C14" s="2" t="s">
        <v>585</v>
      </c>
    </row>
    <row r="15" spans="1:3" x14ac:dyDescent="0.25">
      <c r="A15" s="2" t="s">
        <v>586</v>
      </c>
      <c r="B15" s="2" t="s">
        <v>588</v>
      </c>
      <c r="C15" s="2" t="s">
        <v>590</v>
      </c>
    </row>
    <row r="16" spans="1:3" x14ac:dyDescent="0.25">
      <c r="A16" s="2" t="s">
        <v>586</v>
      </c>
      <c r="B16" s="2" t="s">
        <v>592</v>
      </c>
      <c r="C16" s="2" t="s">
        <v>593</v>
      </c>
    </row>
    <row r="17" spans="1:3" x14ac:dyDescent="0.25">
      <c r="A17" s="2" t="s">
        <v>596</v>
      </c>
      <c r="B17" s="2" t="s">
        <v>597</v>
      </c>
      <c r="C17" s="2" t="s">
        <v>598</v>
      </c>
    </row>
    <row r="18" spans="1:3" x14ac:dyDescent="0.25">
      <c r="A18" s="2" t="s">
        <v>599</v>
      </c>
      <c r="B18" s="2" t="s">
        <v>600</v>
      </c>
      <c r="C18" s="2" t="s">
        <v>602</v>
      </c>
    </row>
    <row r="19" spans="1:3" x14ac:dyDescent="0.25">
      <c r="A19" s="2" t="s">
        <v>599</v>
      </c>
      <c r="B19" s="2" t="s">
        <v>605</v>
      </c>
      <c r="C19" s="2" t="s">
        <v>606</v>
      </c>
    </row>
    <row r="20" spans="1:3" x14ac:dyDescent="0.25">
      <c r="A20" s="2" t="s">
        <v>599</v>
      </c>
      <c r="B20" s="2" t="s">
        <v>607</v>
      </c>
      <c r="C20" s="2" t="s">
        <v>608</v>
      </c>
    </row>
    <row r="21" spans="1:3" ht="15.75" customHeight="1" x14ac:dyDescent="0.25">
      <c r="A21" s="2" t="s">
        <v>599</v>
      </c>
      <c r="B21" s="2" t="s">
        <v>610</v>
      </c>
      <c r="C21" s="2" t="s">
        <v>611</v>
      </c>
    </row>
    <row r="22" spans="1:3" ht="15.75" customHeight="1" x14ac:dyDescent="0.25">
      <c r="A22" s="2" t="s">
        <v>599</v>
      </c>
      <c r="B22" s="2" t="s">
        <v>613</v>
      </c>
      <c r="C22" s="2" t="s">
        <v>614</v>
      </c>
    </row>
    <row r="23" spans="1:3" ht="15.75" customHeight="1" x14ac:dyDescent="0.25">
      <c r="A23" s="2" t="s">
        <v>599</v>
      </c>
      <c r="B23" s="2" t="s">
        <v>615</v>
      </c>
      <c r="C23" s="2" t="s">
        <v>616</v>
      </c>
    </row>
    <row r="24" spans="1:3" ht="15.75" customHeight="1" x14ac:dyDescent="0.25">
      <c r="A24" s="2" t="s">
        <v>599</v>
      </c>
      <c r="B24" s="2" t="s">
        <v>617</v>
      </c>
      <c r="C24" s="2" t="s">
        <v>619</v>
      </c>
    </row>
    <row r="25" spans="1:3" ht="15.75" customHeight="1" x14ac:dyDescent="0.25">
      <c r="A25" s="2" t="s">
        <v>599</v>
      </c>
      <c r="B25" s="2" t="s">
        <v>620</v>
      </c>
      <c r="C25" s="2" t="s">
        <v>621</v>
      </c>
    </row>
    <row r="26" spans="1:3" ht="15.75" customHeight="1" x14ac:dyDescent="0.25">
      <c r="A26" s="2" t="s">
        <v>623</v>
      </c>
      <c r="B26" s="2" t="s">
        <v>625</v>
      </c>
      <c r="C26" s="2" t="s">
        <v>626</v>
      </c>
    </row>
    <row r="27" spans="1:3" ht="15.75" customHeight="1" x14ac:dyDescent="0.25">
      <c r="A27" s="2" t="s">
        <v>623</v>
      </c>
      <c r="B27" s="2" t="s">
        <v>627</v>
      </c>
      <c r="C27" s="2" t="s">
        <v>628</v>
      </c>
    </row>
    <row r="28" spans="1:3" ht="15.75" customHeight="1" x14ac:dyDescent="0.25">
      <c r="A28" s="2" t="s">
        <v>623</v>
      </c>
      <c r="B28" s="2" t="s">
        <v>629</v>
      </c>
      <c r="C28" s="2" t="s">
        <v>630</v>
      </c>
    </row>
    <row r="29" spans="1:3" ht="15.75" customHeight="1" x14ac:dyDescent="0.25">
      <c r="A29" s="2" t="s">
        <v>633</v>
      </c>
      <c r="B29" s="2" t="s">
        <v>634</v>
      </c>
      <c r="C29" s="2" t="s">
        <v>635</v>
      </c>
    </row>
    <row r="30" spans="1:3" ht="15.75" customHeight="1" x14ac:dyDescent="0.25">
      <c r="A30" s="2" t="s">
        <v>633</v>
      </c>
      <c r="B30" s="2" t="s">
        <v>636</v>
      </c>
      <c r="C30" s="2" t="s">
        <v>637</v>
      </c>
    </row>
    <row r="31" spans="1:3" ht="15.75" customHeight="1" x14ac:dyDescent="0.25">
      <c r="A31" s="2" t="s">
        <v>633</v>
      </c>
      <c r="B31" s="2" t="s">
        <v>638</v>
      </c>
      <c r="C31" s="2" t="s">
        <v>639</v>
      </c>
    </row>
    <row r="32" spans="1:3" ht="15.75" customHeight="1" x14ac:dyDescent="0.25">
      <c r="A32" s="2" t="s">
        <v>633</v>
      </c>
      <c r="B32" s="2" t="s">
        <v>641</v>
      </c>
      <c r="C32" s="2" t="s">
        <v>642</v>
      </c>
    </row>
    <row r="33" spans="1:3" ht="15.75" customHeight="1" x14ac:dyDescent="0.25">
      <c r="A33" s="2" t="s">
        <v>633</v>
      </c>
      <c r="B33" s="2" t="s">
        <v>645</v>
      </c>
      <c r="C33" s="2" t="s">
        <v>646</v>
      </c>
    </row>
    <row r="34" spans="1:3" ht="15.75" customHeight="1" x14ac:dyDescent="0.25">
      <c r="A34" s="2" t="s">
        <v>633</v>
      </c>
      <c r="B34" s="2" t="s">
        <v>647</v>
      </c>
      <c r="C34" s="2" t="s">
        <v>648</v>
      </c>
    </row>
    <row r="35" spans="1:3" ht="15.75" customHeight="1" x14ac:dyDescent="0.25">
      <c r="A35" s="2" t="s">
        <v>633</v>
      </c>
      <c r="B35" s="2" t="s">
        <v>649</v>
      </c>
      <c r="C35" s="2" t="s">
        <v>651</v>
      </c>
    </row>
    <row r="36" spans="1:3" ht="15.75" customHeight="1" x14ac:dyDescent="0.25">
      <c r="A36" s="2" t="s">
        <v>633</v>
      </c>
      <c r="B36" s="2" t="s">
        <v>653</v>
      </c>
      <c r="C36" s="2" t="s">
        <v>654</v>
      </c>
    </row>
    <row r="37" spans="1:3" ht="15.75" customHeight="1" x14ac:dyDescent="0.25">
      <c r="A37" s="2" t="s">
        <v>633</v>
      </c>
      <c r="B37" s="2" t="s">
        <v>655</v>
      </c>
      <c r="C37" s="2" t="s">
        <v>656</v>
      </c>
    </row>
    <row r="38" spans="1:3" ht="15.75" customHeight="1" x14ac:dyDescent="0.25">
      <c r="A38" s="2" t="s">
        <v>633</v>
      </c>
      <c r="B38" s="2" t="s">
        <v>657</v>
      </c>
      <c r="C38" s="2" t="s">
        <v>658</v>
      </c>
    </row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9AAB-51FE-49AE-972C-8470EE9B9294}">
  <dimension ref="A2:H20"/>
  <sheetViews>
    <sheetView workbookViewId="0">
      <selection activeCell="B15" sqref="B15"/>
    </sheetView>
  </sheetViews>
  <sheetFormatPr defaultRowHeight="15" x14ac:dyDescent="0.25"/>
  <cols>
    <col min="1" max="1" width="70.140625" bestFit="1" customWidth="1"/>
  </cols>
  <sheetData>
    <row r="2" spans="1:8" ht="15.75" thickBot="1" x14ac:dyDescent="0.3"/>
    <row r="3" spans="1:8" ht="15.75" thickBot="1" x14ac:dyDescent="0.3">
      <c r="A3" s="4"/>
      <c r="B3" s="4"/>
      <c r="C3" s="4"/>
      <c r="D3" s="4"/>
      <c r="E3" s="4"/>
      <c r="F3" s="4"/>
      <c r="G3" s="4"/>
      <c r="H3" s="4"/>
    </row>
    <row r="4" spans="1:8" ht="15.75" thickBot="1" x14ac:dyDescent="0.3">
      <c r="A4" s="4"/>
      <c r="B4" s="4"/>
      <c r="C4" s="4"/>
      <c r="D4" s="4"/>
      <c r="E4" s="4"/>
      <c r="F4" s="4"/>
      <c r="G4" s="4"/>
      <c r="H4" s="4"/>
    </row>
    <row r="5" spans="1:8" ht="15.75" thickBot="1" x14ac:dyDescent="0.3">
      <c r="A5" s="4"/>
      <c r="B5" s="4"/>
      <c r="C5" s="4"/>
      <c r="D5" s="4"/>
      <c r="E5" s="4"/>
      <c r="F5" s="4"/>
      <c r="G5" s="4"/>
      <c r="H5" s="4"/>
    </row>
    <row r="6" spans="1:8" ht="15.75" thickBot="1" x14ac:dyDescent="0.3">
      <c r="A6" s="4"/>
      <c r="B6" s="4"/>
      <c r="C6" s="4"/>
      <c r="D6" s="4"/>
      <c r="E6" s="4"/>
      <c r="F6" s="4"/>
      <c r="G6" s="4"/>
      <c r="H6" s="4"/>
    </row>
    <row r="7" spans="1:8" ht="15.75" thickBot="1" x14ac:dyDescent="0.3">
      <c r="A7" s="4"/>
      <c r="B7" s="4"/>
      <c r="C7" s="4"/>
      <c r="D7" s="4"/>
      <c r="E7" s="4"/>
      <c r="F7" s="4"/>
      <c r="G7" s="4"/>
      <c r="H7" s="4"/>
    </row>
    <row r="8" spans="1:8" ht="15.75" thickBot="1" x14ac:dyDescent="0.3">
      <c r="A8" s="4"/>
      <c r="B8" s="4"/>
      <c r="C8" s="4"/>
      <c r="D8" s="4"/>
      <c r="E8" s="4"/>
      <c r="F8" s="4"/>
      <c r="G8" s="4"/>
      <c r="H8" s="4"/>
    </row>
    <row r="9" spans="1:8" ht="15.75" thickBot="1" x14ac:dyDescent="0.3">
      <c r="A9" s="4"/>
      <c r="B9" s="4"/>
      <c r="C9" s="4"/>
      <c r="D9" s="4"/>
      <c r="E9" s="4"/>
      <c r="F9" s="4"/>
      <c r="G9" s="4"/>
      <c r="H9" s="4"/>
    </row>
    <row r="10" spans="1:8" ht="15.75" thickBot="1" x14ac:dyDescent="0.3">
      <c r="A10" s="4"/>
      <c r="B10" s="4"/>
      <c r="C10" s="4"/>
      <c r="D10" s="4"/>
      <c r="E10" s="4"/>
      <c r="F10" s="4"/>
      <c r="G10" s="4"/>
      <c r="H10" s="4"/>
    </row>
    <row r="11" spans="1:8" ht="15.75" thickBot="1" x14ac:dyDescent="0.3">
      <c r="A11" s="4"/>
      <c r="B11" s="4"/>
      <c r="C11" s="4"/>
      <c r="D11" s="4"/>
      <c r="E11" s="4"/>
      <c r="F11" s="4"/>
      <c r="G11" s="4"/>
      <c r="H11" s="4"/>
    </row>
    <row r="12" spans="1:8" ht="15.75" thickBot="1" x14ac:dyDescent="0.3">
      <c r="A12" s="4"/>
      <c r="B12" s="4"/>
      <c r="C12" s="4"/>
      <c r="D12" s="4"/>
      <c r="E12" s="4"/>
      <c r="F12" s="4"/>
      <c r="G12" s="4"/>
      <c r="H12" s="4"/>
    </row>
    <row r="13" spans="1:8" ht="15.75" thickBot="1" x14ac:dyDescent="0.3">
      <c r="A13" s="4"/>
      <c r="B13" s="4"/>
      <c r="C13" s="4"/>
      <c r="D13" s="4"/>
      <c r="E13" s="4"/>
      <c r="F13" s="4"/>
      <c r="G13" s="4"/>
      <c r="H13" s="4"/>
    </row>
    <row r="14" spans="1:8" ht="15.75" thickBot="1" x14ac:dyDescent="0.3">
      <c r="A14" s="4"/>
      <c r="B14" s="4"/>
      <c r="C14" s="4"/>
      <c r="D14" s="4"/>
      <c r="E14" s="4"/>
      <c r="F14" s="4"/>
      <c r="G14" s="4"/>
      <c r="H14" s="4"/>
    </row>
    <row r="15" spans="1:8" ht="15.75" thickBot="1" x14ac:dyDescent="0.3">
      <c r="A15" s="4"/>
      <c r="B15" s="4"/>
      <c r="C15" s="4"/>
      <c r="D15" s="4"/>
      <c r="E15" s="4"/>
      <c r="F15" s="4"/>
      <c r="G15" s="4"/>
      <c r="H15" s="4"/>
    </row>
    <row r="16" spans="1:8" ht="15.75" thickBot="1" x14ac:dyDescent="0.3">
      <c r="A16" s="4"/>
      <c r="B16" s="4"/>
      <c r="C16" s="4"/>
      <c r="D16" s="4"/>
      <c r="E16" s="4"/>
      <c r="F16" s="4"/>
      <c r="G16" s="4"/>
      <c r="H16" s="4"/>
    </row>
    <row r="17" spans="1:8" ht="15.75" thickBot="1" x14ac:dyDescent="0.3">
      <c r="A17" s="4"/>
      <c r="B17" s="4"/>
      <c r="C17" s="4"/>
      <c r="D17" s="4"/>
      <c r="E17" s="4"/>
      <c r="F17" s="4"/>
      <c r="G17" s="4"/>
      <c r="H17" s="4"/>
    </row>
    <row r="18" spans="1:8" ht="15.75" thickBot="1" x14ac:dyDescent="0.3">
      <c r="A18" s="4"/>
      <c r="B18" s="4"/>
      <c r="C18" s="4"/>
      <c r="D18" s="4"/>
      <c r="E18" s="4"/>
      <c r="F18" s="4"/>
      <c r="G18" s="4"/>
      <c r="H18" s="4"/>
    </row>
    <row r="19" spans="1:8" ht="15.75" thickBot="1" x14ac:dyDescent="0.3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888-90F6-49E9-80A5-1B9313C64593}">
  <dimension ref="A1:Q105"/>
  <sheetViews>
    <sheetView topLeftCell="C48" workbookViewId="0">
      <selection activeCell="C77" sqref="C77"/>
    </sheetView>
  </sheetViews>
  <sheetFormatPr defaultRowHeight="15" x14ac:dyDescent="0.25"/>
  <cols>
    <col min="1" max="1" width="30.5703125" customWidth="1"/>
    <col min="2" max="2" width="38" customWidth="1"/>
    <col min="3" max="3" width="19.7109375" customWidth="1"/>
    <col min="4" max="4" width="15.42578125" customWidth="1"/>
    <col min="5" max="5" width="19.28515625" customWidth="1"/>
    <col min="6" max="6" width="15.28515625" customWidth="1"/>
    <col min="7" max="7" width="20" customWidth="1"/>
    <col min="8" max="8" width="23.140625" customWidth="1"/>
    <col min="9" max="9" width="3.28515625" customWidth="1"/>
    <col min="10" max="10" width="30.5703125" customWidth="1"/>
    <col min="11" max="11" width="38" customWidth="1"/>
    <col min="12" max="15" width="15.28515625" customWidth="1"/>
    <col min="16" max="16" width="20" customWidth="1"/>
    <col min="17" max="17" width="23.140625" customWidth="1"/>
  </cols>
  <sheetData>
    <row r="1" spans="1:17" ht="23.25" x14ac:dyDescent="0.25">
      <c r="A1" s="43" t="s">
        <v>9202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14.45" customHeight="1" x14ac:dyDescent="0.25">
      <c r="A2" s="42" t="s">
        <v>9203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4" spans="1:17" x14ac:dyDescent="0.25">
      <c r="A4" s="38" t="s">
        <v>9204</v>
      </c>
      <c r="B4" s="38"/>
      <c r="C4" s="38"/>
      <c r="D4" s="38"/>
      <c r="E4" s="38"/>
      <c r="F4" s="38"/>
      <c r="H4" s="38" t="s">
        <v>9205</v>
      </c>
      <c r="I4" s="38"/>
      <c r="J4" s="38"/>
      <c r="K4" s="38"/>
      <c r="L4" s="38"/>
      <c r="M4" s="38"/>
    </row>
    <row r="5" spans="1:17" x14ac:dyDescent="0.25">
      <c r="A5" s="5" t="s">
        <v>9201</v>
      </c>
      <c r="B5" s="5" t="s">
        <v>545</v>
      </c>
      <c r="C5" s="5" t="s">
        <v>19</v>
      </c>
      <c r="D5" s="5" t="s">
        <v>106</v>
      </c>
      <c r="E5" s="5" t="s">
        <v>147</v>
      </c>
      <c r="F5" s="5" t="s">
        <v>190</v>
      </c>
      <c r="H5" s="5" t="s">
        <v>9201</v>
      </c>
      <c r="I5" s="5" t="s">
        <v>545</v>
      </c>
      <c r="J5" s="5" t="s">
        <v>19</v>
      </c>
      <c r="K5" s="5" t="s">
        <v>106</v>
      </c>
      <c r="L5" s="5" t="s">
        <v>147</v>
      </c>
      <c r="M5" s="5" t="s">
        <v>190</v>
      </c>
    </row>
    <row r="6" spans="1:17" ht="150" x14ac:dyDescent="0.25">
      <c r="A6" s="6" t="s">
        <v>32</v>
      </c>
      <c r="B6" s="6" t="s">
        <v>24</v>
      </c>
      <c r="C6" s="8" t="str" cm="1">
        <f t="array" ref="C6">_xlfn.LET(_xlpm.v,_xlfn._xlws.FILTER(all_runs!$O$2:$O$4321,(all_runs!$C$2:$C$4321=C$5)*(all_runs!$E$2:$E$4321=$B6)*(all_runs!$F$2:$F$4321="exp07")*(all_runs!$I$2:$I$4321=$A6)),TEXT(ROUND(AVERAGE(_xlpm.v),3),"0.000")&amp;" ± "&amp;TEXT(ROUND(_xlfn.STDEV.S(_xlpm.v),3),"0.000"))</f>
        <v>0.672 ± 0.011</v>
      </c>
      <c r="D6" s="8" t="str" cm="1">
        <f t="array" ref="D6">_xlfn.LET(_xlpm.v,_xlfn._xlws.FILTER(all_runs!$O$2:$O$4321,(all_runs!$C$2:$C$4321=D$5)*(all_runs!$E$2:$E$4321=$B6)*(all_runs!$F$2:$F$4321="exp07")*(all_runs!$I$2:$I$4321=$A6)),TEXT(ROUND(AVERAGE(_xlpm.v),3),"0.000")&amp;" ± "&amp;TEXT(ROUND(_xlfn.STDEV.S(_xlpm.v),3),"0.000"))</f>
        <v>0.705 ± 0.001</v>
      </c>
      <c r="E6" s="8" t="str" cm="1">
        <f t="array" ref="E6">_xlfn.LET(_xlpm.v,_xlfn._xlws.FILTER(all_runs!$O$2:$O$4321,(all_runs!$C$2:$C$4321=E$5)*(all_runs!$E$2:$E$4321=$B6)*(all_runs!$F$2:$F$4321="exp07")*(all_runs!$I$2:$I$4321=$A6)),TEXT(ROUND(AVERAGE(_xlpm.v),3),"0.000")&amp;" ± "&amp;TEXT(ROUND(_xlfn.STDEV.S(_xlpm.v),3),"0.000"))</f>
        <v>0.745 ± 0.010</v>
      </c>
      <c r="F6" s="8" t="str" cm="1">
        <f t="array" ref="F6">_xlfn.LET(_xlpm.v,_xlfn._xlws.FILTER(all_runs!$O$2:$O$4321,(all_runs!$C$2:$C$4321=F$5)*(all_runs!$E$2:$E$4321=$B6)*(all_runs!$F$2:$F$4321="exp07")*(all_runs!$I$2:$I$4321=$A6)),TEXT(ROUND(AVERAGE(_xlpm.v),3),"0.000")&amp;" ± "&amp;TEXT(ROUND(_xlfn.STDEV.S(_xlpm.v),3),"0.000"))</f>
        <v>0.664 ± 0.001</v>
      </c>
      <c r="H6" s="6" t="s">
        <v>32</v>
      </c>
      <c r="I6" s="6" t="s">
        <v>82</v>
      </c>
      <c r="J6" s="8" t="str" cm="1">
        <f t="array" ref="J6">_xlfn.LET(_xlpm.v,_xlfn._xlws.FILTER(all_runs!$O$2:$O$4321,(all_runs!$C$2:$C$4321=J$5)*(all_runs!$E$2:$E$4321=$I6)*(all_runs!$F$2:$F$4321="exp07")*(all_runs!$I$2:$I$4321=$H6)),TEXT(ROUND(AVERAGE(_xlpm.v),3),"0.000")&amp;" ± "&amp;TEXT(ROUND(_xlfn.STDEV.S(_xlpm.v),3),"0.000"))</f>
        <v>0.750 ± 0.004</v>
      </c>
      <c r="K6" s="8" t="str" cm="1">
        <f t="array" ref="K6">_xlfn.LET(_xlpm.v,_xlfn._xlws.FILTER(all_runs!$O$2:$O$4321,(all_runs!$C$2:$C$4321=K$5)*(all_runs!$E$2:$E$4321=$I6)*(all_runs!$F$2:$F$4321="exp07")*(all_runs!$I$2:$I$4321=$H6)),TEXT(ROUND(AVERAGE(_xlpm.v),3),"0.000")&amp;" ± "&amp;TEXT(ROUND(_xlfn.STDEV.S(_xlpm.v),3),"0.000"))</f>
        <v>0.731 ± 0.000</v>
      </c>
      <c r="L6" s="8" t="str" cm="1">
        <f t="array" ref="L6">_xlfn.LET(_xlpm.v,_xlfn._xlws.FILTER(all_runs!$O$2:$O$4321,(all_runs!$C$2:$C$4321=L$5)*(all_runs!$E$2:$E$4321=$I6)*(all_runs!$F$2:$F$4321="exp07")*(all_runs!$I$2:$I$4321=$H6)),TEXT(ROUND(AVERAGE(_xlpm.v),3),"0.000")&amp;" ± "&amp;TEXT(ROUND(_xlfn.STDEV.S(_xlpm.v),3),"0.000"))</f>
        <v>0.764 ± 0.000</v>
      </c>
      <c r="M6" s="8" t="str" cm="1">
        <f t="array" ref="M6">_xlfn.LET(_xlpm.v,_xlfn._xlws.FILTER(all_runs!$O$2:$O$4321,(all_runs!$C$2:$C$4321=M$5)*(all_runs!$E$2:$E$4321=$I6)*(all_runs!$F$2:$F$4321="exp07")*(all_runs!$I$2:$I$4321=$H6)),TEXT(ROUND(AVERAGE(_xlpm.v),3),"0.000")&amp;" ± "&amp;TEXT(ROUND(_xlfn.STDEV.S(_xlpm.v),3),"0.000"))</f>
        <v>0.686 ± 0.000</v>
      </c>
    </row>
    <row r="7" spans="1:17" ht="255" x14ac:dyDescent="0.25">
      <c r="A7" s="6" t="s">
        <v>32</v>
      </c>
      <c r="B7" s="6" t="s">
        <v>46</v>
      </c>
      <c r="C7" s="8" t="str" cm="1">
        <f t="array" ref="C7">_xlfn.LET(_xlpm.v,_xlfn._xlws.FILTER(all_runs!$O$2:$O$4321,(all_runs!$C$2:$C$4321=C$5)*(all_runs!$E$2:$E$4321=$B7)*(all_runs!$F$2:$F$4321="exp07")*(all_runs!$I$2:$I$4321=$A7)),TEXT(ROUND(AVERAGE(_xlpm.v),3),"0.000")&amp;" ± "&amp;TEXT(ROUND(_xlfn.STDEV.S(_xlpm.v),3),"0.000"))</f>
        <v>0.737 ± 0.024</v>
      </c>
      <c r="D7" s="8" t="str" cm="1">
        <f t="array" ref="D7">_xlfn.LET(_xlpm.v,_xlfn._xlws.FILTER(all_runs!$O$2:$O$4321,(all_runs!$C$2:$C$4321=D$5)*(all_runs!$E$2:$E$4321=$B7)*(all_runs!$F$2:$F$4321="exp07")*(all_runs!$I$2:$I$4321=$A7)),TEXT(ROUND(AVERAGE(_xlpm.v),3),"0.000")&amp;" ± "&amp;TEXT(ROUND(_xlfn.STDEV.S(_xlpm.v),3),"0.000"))</f>
        <v>0.635 ± 0.110</v>
      </c>
      <c r="E7" s="8" t="str" cm="1">
        <f t="array" ref="E7">_xlfn.LET(_xlpm.v,_xlfn._xlws.FILTER(all_runs!$O$2:$O$4321,(all_runs!$C$2:$C$4321=E$5)*(all_runs!$E$2:$E$4321=$B7)*(all_runs!$F$2:$F$4321="exp07")*(all_runs!$I$2:$I$4321=$A7)),TEXT(ROUND(AVERAGE(_xlpm.v),3),"0.000")&amp;" ± "&amp;TEXT(ROUND(_xlfn.STDEV.S(_xlpm.v),3),"0.000"))</f>
        <v>0.739 ± 0.028</v>
      </c>
      <c r="F7" s="8" t="str" cm="1">
        <f t="array" ref="F7">_xlfn.LET(_xlpm.v,_xlfn._xlws.FILTER(all_runs!$O$2:$O$4321,(all_runs!$C$2:$C$4321=F$5)*(all_runs!$E$2:$E$4321=$B7)*(all_runs!$F$2:$F$4321="exp07")*(all_runs!$I$2:$I$4321=$A7)),TEXT(ROUND(AVERAGE(_xlpm.v),3),"0.000")&amp;" ± "&amp;TEXT(ROUND(_xlfn.STDEV.S(_xlpm.v),3),"0.000"))</f>
        <v>0.690 ± 0.035</v>
      </c>
      <c r="H7" s="6" t="s">
        <v>32</v>
      </c>
      <c r="I7" s="6" t="s">
        <v>90</v>
      </c>
      <c r="J7" s="8" t="str" cm="1">
        <f t="array" ref="J7">_xlfn.LET(_xlpm.v,_xlfn._xlws.FILTER(all_runs!$O$2:$O$4321,(all_runs!$C$2:$C$4321=J$5)*(all_runs!$E$2:$E$4321=$I7)*(all_runs!$F$2:$F$4321="exp07")*(all_runs!$I$2:$I$4321=$H7)),TEXT(ROUND(AVERAGE(_xlpm.v),3),"0.000")&amp;" ± "&amp;TEXT(ROUND(_xlfn.STDEV.S(_xlpm.v),3),"0.000"))</f>
        <v>0.776 ± 0.014</v>
      </c>
      <c r="K7" s="8" t="str" cm="1">
        <f t="array" ref="K7">_xlfn.LET(_xlpm.v,_xlfn._xlws.FILTER(all_runs!$O$2:$O$4321,(all_runs!$C$2:$C$4321=K$5)*(all_runs!$E$2:$E$4321=$I7)*(all_runs!$F$2:$F$4321="exp07")*(all_runs!$I$2:$I$4321=$H7)),TEXT(ROUND(AVERAGE(_xlpm.v),3),"0.000")&amp;" ± "&amp;TEXT(ROUND(_xlfn.STDEV.S(_xlpm.v),3),"0.000"))</f>
        <v>0.724 ± 0.094</v>
      </c>
      <c r="L7" s="8" t="str" cm="1">
        <f t="array" ref="L7">_xlfn.LET(_xlpm.v,_xlfn._xlws.FILTER(all_runs!$O$2:$O$4321,(all_runs!$C$2:$C$4321=L$5)*(all_runs!$E$2:$E$4321=$I7)*(all_runs!$F$2:$F$4321="exp07")*(all_runs!$I$2:$I$4321=$H7)),TEXT(ROUND(AVERAGE(_xlpm.v),3),"0.000")&amp;" ± "&amp;TEXT(ROUND(_xlfn.STDEV.S(_xlpm.v),3),"0.000"))</f>
        <v>0.789 ± 0.012</v>
      </c>
      <c r="M7" s="8" t="str" cm="1">
        <f t="array" ref="M7">_xlfn.LET(_xlpm.v,_xlfn._xlws.FILTER(all_runs!$O$2:$O$4321,(all_runs!$C$2:$C$4321=M$5)*(all_runs!$E$2:$E$4321=$I7)*(all_runs!$F$2:$F$4321="exp07")*(all_runs!$I$2:$I$4321=$H7)),TEXT(ROUND(AVERAGE(_xlpm.v),3),"0.000")&amp;" ± "&amp;TEXT(ROUND(_xlfn.STDEV.S(_xlpm.v),3),"0.000"))</f>
        <v>0.730 ± 0.018</v>
      </c>
    </row>
    <row r="8" spans="1:17" ht="210" x14ac:dyDescent="0.25">
      <c r="A8" s="9" t="s">
        <v>32</v>
      </c>
      <c r="B8" s="9" t="s">
        <v>75</v>
      </c>
      <c r="C8" s="10" t="str" cm="1">
        <f t="array" ref="C8">_xlfn.LET(_xlpm.v,_xlfn._xlws.FILTER(all_runs!$O$2:$O$4321,(all_runs!$C$2:$C$4321=C$5)*(all_runs!$E$2:$E$4321=$B8)*(all_runs!$F$2:$F$4321="exp07")*(all_runs!$I$2:$I$4321=$A8)),TEXT(ROUND(AVERAGE(_xlpm.v),3),"0.000")&amp;" ± "&amp;TEXT(ROUND(_xlfn.STDEV.S(_xlpm.v),3),"0.000"))</f>
        <v>0.766 ± 0.016</v>
      </c>
      <c r="D8" s="10" t="str" cm="1">
        <f t="array" ref="D8">_xlfn.LET(_xlpm.v,_xlfn._xlws.FILTER(all_runs!$O$2:$O$4321,(all_runs!$C$2:$C$4321=D$5)*(all_runs!$E$2:$E$4321=$B8)*(all_runs!$F$2:$F$4321="exp07")*(all_runs!$I$2:$I$4321=$A8)),TEXT(ROUND(AVERAGE(_xlpm.v),3),"0.000")&amp;" ± "&amp;TEXT(ROUND(_xlfn.STDEV.S(_xlpm.v),3),"0.000"))</f>
        <v>0.771 ± 0.025</v>
      </c>
      <c r="E8" s="10" t="str" cm="1">
        <f t="array" ref="E8">_xlfn.LET(_xlpm.v,_xlfn._xlws.FILTER(all_runs!$O$2:$O$4321,(all_runs!$C$2:$C$4321=E$5)*(all_runs!$E$2:$E$4321=$B8)*(all_runs!$F$2:$F$4321="exp07")*(all_runs!$I$2:$I$4321=$A8)),TEXT(ROUND(AVERAGE(_xlpm.v),3),"0.000")&amp;" ± "&amp;TEXT(ROUND(_xlfn.STDEV.S(_xlpm.v),3),"0.000"))</f>
        <v>0.795 ± 0.013</v>
      </c>
      <c r="F8" s="10" t="str" cm="1">
        <f t="array" ref="F8">_xlfn.LET(_xlpm.v,_xlfn._xlws.FILTER(all_runs!$O$2:$O$4321,(all_runs!$C$2:$C$4321=F$5)*(all_runs!$E$2:$E$4321=$B8)*(all_runs!$F$2:$F$4321="exp07")*(all_runs!$I$2:$I$4321=$A8)),TEXT(ROUND(AVERAGE(_xlpm.v),3),"0.000")&amp;" ± "&amp;TEXT(ROUND(_xlfn.STDEV.S(_xlpm.v),3),"0.000"))</f>
        <v>0.739 ± 0.017</v>
      </c>
      <c r="H8" s="9" t="s">
        <v>32</v>
      </c>
      <c r="I8" s="9" t="s">
        <v>103</v>
      </c>
      <c r="J8" s="10" t="str" cm="1">
        <f t="array" ref="J8">_xlfn.LET(_xlpm.v,_xlfn._xlws.FILTER(all_runs!$O$2:$O$4321,(all_runs!$C$2:$C$4321=J$5)*(all_runs!$E$2:$E$4321=$I8)*(all_runs!$F$2:$F$4321="exp07")*(all_runs!$I$2:$I$4321=$H8)),TEXT(ROUND(AVERAGE(_xlpm.v),3),"0.000")&amp;" ± "&amp;TEXT(ROUND(_xlfn.STDEV.S(_xlpm.v),3),"0.000"))</f>
        <v>0.790 ± 0.011</v>
      </c>
      <c r="K8" s="10" t="str" cm="1">
        <f t="array" ref="K8">_xlfn.LET(_xlpm.v,_xlfn._xlws.FILTER(all_runs!$O$2:$O$4321,(all_runs!$C$2:$C$4321=K$5)*(all_runs!$E$2:$E$4321=$I8)*(all_runs!$F$2:$F$4321="exp07")*(all_runs!$I$2:$I$4321=$H8)),TEXT(ROUND(AVERAGE(_xlpm.v),3),"0.000")&amp;" ± "&amp;TEXT(ROUND(_xlfn.STDEV.S(_xlpm.v),3),"0.000"))</f>
        <v>0.784 ± 0.021</v>
      </c>
      <c r="L8" s="10" t="str" cm="1">
        <f t="array" ref="L8">_xlfn.LET(_xlpm.v,_xlfn._xlws.FILTER(all_runs!$O$2:$O$4321,(all_runs!$C$2:$C$4321=L$5)*(all_runs!$E$2:$E$4321=$I8)*(all_runs!$F$2:$F$4321="exp07")*(all_runs!$I$2:$I$4321=$H8)),TEXT(ROUND(AVERAGE(_xlpm.v),3),"0.000")&amp;" ± "&amp;TEXT(ROUND(_xlfn.STDEV.S(_xlpm.v),3),"0.000"))</f>
        <v>0.827 ± 0.012</v>
      </c>
      <c r="M8" s="10" t="str" cm="1">
        <f t="array" ref="M8">_xlfn.LET(_xlpm.v,_xlfn._xlws.FILTER(all_runs!$O$2:$O$4321,(all_runs!$C$2:$C$4321=M$5)*(all_runs!$E$2:$E$4321=$I8)*(all_runs!$F$2:$F$4321="exp07")*(all_runs!$I$2:$I$4321=$H8)),TEXT(ROUND(AVERAGE(_xlpm.v),3),"0.000")&amp;" ± "&amp;TEXT(ROUND(_xlfn.STDEV.S(_xlpm.v),3),"0.000"))</f>
        <v>0.733 ± 0.012</v>
      </c>
    </row>
    <row r="9" spans="1:17" ht="150" x14ac:dyDescent="0.25">
      <c r="A9" s="6" t="s">
        <v>12</v>
      </c>
      <c r="B9" s="6" t="s">
        <v>24</v>
      </c>
      <c r="C9" s="8" t="str" cm="1">
        <f t="array" ref="C9">_xlfn.LET(_xlpm.v,_xlfn._xlws.FILTER(all_runs!$O$2:$O$4321,(all_runs!$C$2:$C$4321=C$5)*(all_runs!$E$2:$E$4321=$B9)*(all_runs!$F$2:$F$4321="exp07")*(all_runs!$I$2:$I$4321=$A9)),TEXT(ROUND(AVERAGE(_xlpm.v),3),"0.000")&amp;" ± "&amp;TEXT(ROUND(_xlfn.STDEV.S(_xlpm.v),3),"0.000"))</f>
        <v>0.754 ± 0.000</v>
      </c>
      <c r="D9" s="8" t="str" cm="1">
        <f t="array" ref="D9">_xlfn.LET(_xlpm.v,_xlfn._xlws.FILTER(all_runs!$O$2:$O$4321,(all_runs!$C$2:$C$4321=D$5)*(all_runs!$E$2:$E$4321=$B9)*(all_runs!$F$2:$F$4321="exp07")*(all_runs!$I$2:$I$4321=$A9)),TEXT(ROUND(AVERAGE(_xlpm.v),3),"0.000")&amp;" ± "&amp;TEXT(ROUND(_xlfn.STDEV.S(_xlpm.v),3),"0.000"))</f>
        <v>0.707 ± 0.000</v>
      </c>
      <c r="E9" s="8" t="str" cm="1">
        <f t="array" ref="E9">_xlfn.LET(_xlpm.v,_xlfn._xlws.FILTER(all_runs!$O$2:$O$4321,(all_runs!$C$2:$C$4321=E$5)*(all_runs!$E$2:$E$4321=$B9)*(all_runs!$F$2:$F$4321="exp07")*(all_runs!$I$2:$I$4321=$A9)),TEXT(ROUND(AVERAGE(_xlpm.v),3),"0.000")&amp;" ± "&amp;TEXT(ROUND(_xlfn.STDEV.S(_xlpm.v),3),"0.000"))</f>
        <v>0.755 ± 0.000</v>
      </c>
      <c r="F9" s="8" t="str" cm="1">
        <f t="array" ref="F9">_xlfn.LET(_xlpm.v,_xlfn._xlws.FILTER(all_runs!$O$2:$O$4321,(all_runs!$C$2:$C$4321=F$5)*(all_runs!$E$2:$E$4321=$B9)*(all_runs!$F$2:$F$4321="exp07")*(all_runs!$I$2:$I$4321=$A9)),TEXT(ROUND(AVERAGE(_xlpm.v),3),"0.000")&amp;" ± "&amp;TEXT(ROUND(_xlfn.STDEV.S(_xlpm.v),3),"0.000"))</f>
        <v>0.658 ± 0.000</v>
      </c>
      <c r="H9" s="6" t="s">
        <v>12</v>
      </c>
      <c r="I9" s="6" t="s">
        <v>82</v>
      </c>
      <c r="J9" s="8" t="str" cm="1">
        <f t="array" ref="J9">_xlfn.LET(_xlpm.v,_xlfn._xlws.FILTER(all_runs!$O$2:$O$4321,(all_runs!$C$2:$C$4321=J$5)*(all_runs!$E$2:$E$4321=$I9)*(all_runs!$F$2:$F$4321="exp07")*(all_runs!$I$2:$I$4321=$H9)),TEXT(ROUND(AVERAGE(_xlpm.v),3),"0.000")&amp;" ± "&amp;TEXT(ROUND(_xlfn.STDEV.S(_xlpm.v),3),"0.000"))</f>
        <v>0.757 ± 0.000</v>
      </c>
      <c r="K9" s="8" t="str" cm="1">
        <f t="array" ref="K9">_xlfn.LET(_xlpm.v,_xlfn._xlws.FILTER(all_runs!$O$2:$O$4321,(all_runs!$C$2:$C$4321=K$5)*(all_runs!$E$2:$E$4321=$I9)*(all_runs!$F$2:$F$4321="exp07")*(all_runs!$I$2:$I$4321=$H9)),TEXT(ROUND(AVERAGE(_xlpm.v),3),"0.000")&amp;" ± "&amp;TEXT(ROUND(_xlfn.STDEV.S(_xlpm.v),3),"0.000"))</f>
        <v>0.725 ± 0.000</v>
      </c>
      <c r="L9" s="8" t="str" cm="1">
        <f t="array" ref="L9">_xlfn.LET(_xlpm.v,_xlfn._xlws.FILTER(all_runs!$O$2:$O$4321,(all_runs!$C$2:$C$4321=L$5)*(all_runs!$E$2:$E$4321=$I9)*(all_runs!$F$2:$F$4321="exp07")*(all_runs!$I$2:$I$4321=$H9)),TEXT(ROUND(AVERAGE(_xlpm.v),3),"0.000")&amp;" ± "&amp;TEXT(ROUND(_xlfn.STDEV.S(_xlpm.v),3),"0.000"))</f>
        <v>0.802 ± 0.000</v>
      </c>
      <c r="M9" s="8" t="str" cm="1">
        <f t="array" ref="M9">_xlfn.LET(_xlpm.v,_xlfn._xlws.FILTER(all_runs!$O$2:$O$4321,(all_runs!$C$2:$C$4321=M$5)*(all_runs!$E$2:$E$4321=$I9)*(all_runs!$F$2:$F$4321="exp07")*(all_runs!$I$2:$I$4321=$H9)),TEXT(ROUND(AVERAGE(_xlpm.v),3),"0.000")&amp;" ± "&amp;TEXT(ROUND(_xlfn.STDEV.S(_xlpm.v),3),"0.000"))</f>
        <v>0.726 ± 0.000</v>
      </c>
    </row>
    <row r="10" spans="1:17" ht="255" x14ac:dyDescent="0.25">
      <c r="A10" s="6" t="s">
        <v>12</v>
      </c>
      <c r="B10" s="6" t="s">
        <v>46</v>
      </c>
      <c r="C10" s="8" t="str" cm="1">
        <f t="array" ref="C10">_xlfn.LET(_xlpm.v,_xlfn._xlws.FILTER(all_runs!$O$2:$O$4321,(all_runs!$C$2:$C$4321=C$5)*(all_runs!$E$2:$E$4321=$B10)*(all_runs!$F$2:$F$4321="exp07")*(all_runs!$I$2:$I$4321=$A10)),TEXT(ROUND(AVERAGE(_xlpm.v),3),"0.000")&amp;" ± "&amp;TEXT(ROUND(_xlfn.STDEV.S(_xlpm.v),3),"0.000"))</f>
        <v>0.734 ± 0.028</v>
      </c>
      <c r="D10" s="8" t="str" cm="1">
        <f t="array" ref="D10">_xlfn.LET(_xlpm.v,_xlfn._xlws.FILTER(all_runs!$O$2:$O$4321,(all_runs!$C$2:$C$4321=D$5)*(all_runs!$E$2:$E$4321=$B10)*(all_runs!$F$2:$F$4321="exp07")*(all_runs!$I$2:$I$4321=$A10)),TEXT(ROUND(AVERAGE(_xlpm.v),3),"0.000")&amp;" ± "&amp;TEXT(ROUND(_xlfn.STDEV.S(_xlpm.v),3),"0.000"))</f>
        <v>0.652 ± 0.116</v>
      </c>
      <c r="E10" s="8" t="str" cm="1">
        <f t="array" ref="E10">_xlfn.LET(_xlpm.v,_xlfn._xlws.FILTER(all_runs!$O$2:$O$4321,(all_runs!$C$2:$C$4321=E$5)*(all_runs!$E$2:$E$4321=$B10)*(all_runs!$F$2:$F$4321="exp07")*(all_runs!$I$2:$I$4321=$A10)),TEXT(ROUND(AVERAGE(_xlpm.v),3),"0.000")&amp;" ± "&amp;TEXT(ROUND(_xlfn.STDEV.S(_xlpm.v),3),"0.000"))</f>
        <v>0.760 ± 0.019</v>
      </c>
      <c r="F10" s="8" t="str" cm="1">
        <f t="array" ref="F10">_xlfn.LET(_xlpm.v,_xlfn._xlws.FILTER(all_runs!$O$2:$O$4321,(all_runs!$C$2:$C$4321=F$5)*(all_runs!$E$2:$E$4321=$B10)*(all_runs!$F$2:$F$4321="exp07")*(all_runs!$I$2:$I$4321=$A10)),TEXT(ROUND(AVERAGE(_xlpm.v),3),"0.000")&amp;" ± "&amp;TEXT(ROUND(_xlfn.STDEV.S(_xlpm.v),3),"0.000"))</f>
        <v>0.723 ± 0.025</v>
      </c>
      <c r="H10" s="6" t="s">
        <v>12</v>
      </c>
      <c r="I10" s="6" t="s">
        <v>90</v>
      </c>
      <c r="J10" s="8" t="str" cm="1">
        <f t="array" ref="J10">_xlfn.LET(_xlpm.v,_xlfn._xlws.FILTER(all_runs!$O$2:$O$4321,(all_runs!$C$2:$C$4321=J$5)*(all_runs!$E$2:$E$4321=$I10)*(all_runs!$F$2:$F$4321="exp07")*(all_runs!$I$2:$I$4321=$H10)),TEXT(ROUND(AVERAGE(_xlpm.v),3),"0.000")&amp;" ± "&amp;TEXT(ROUND(_xlfn.STDEV.S(_xlpm.v),3),"0.000"))</f>
        <v>0.790 ± 0.022</v>
      </c>
      <c r="K10" s="8" t="str" cm="1">
        <f t="array" ref="K10">_xlfn.LET(_xlpm.v,_xlfn._xlws.FILTER(all_runs!$O$2:$O$4321,(all_runs!$C$2:$C$4321=K$5)*(all_runs!$E$2:$E$4321=$I10)*(all_runs!$F$2:$F$4321="exp07")*(all_runs!$I$2:$I$4321=$H10)),TEXT(ROUND(AVERAGE(_xlpm.v),3),"0.000")&amp;" ± "&amp;TEXT(ROUND(_xlfn.STDEV.S(_xlpm.v),3),"0.000"))</f>
        <v>0.760 ± 0.069</v>
      </c>
      <c r="L10" s="8" t="str" cm="1">
        <f t="array" ref="L10">_xlfn.LET(_xlpm.v,_xlfn._xlws.FILTER(all_runs!$O$2:$O$4321,(all_runs!$C$2:$C$4321=L$5)*(all_runs!$E$2:$E$4321=$I10)*(all_runs!$F$2:$F$4321="exp07")*(all_runs!$I$2:$I$4321=$H10)),TEXT(ROUND(AVERAGE(_xlpm.v),3),"0.000")&amp;" ± "&amp;TEXT(ROUND(_xlfn.STDEV.S(_xlpm.v),3),"0.000"))</f>
        <v>0.805 ± 0.015</v>
      </c>
      <c r="M10" s="8" t="str" cm="1">
        <f t="array" ref="M10">_xlfn.LET(_xlpm.v,_xlfn._xlws.FILTER(all_runs!$O$2:$O$4321,(all_runs!$C$2:$C$4321=M$5)*(all_runs!$E$2:$E$4321=$I10)*(all_runs!$F$2:$F$4321="exp07")*(all_runs!$I$2:$I$4321=$H10)),TEXT(ROUND(AVERAGE(_xlpm.v),3),"0.000")&amp;" ± "&amp;TEXT(ROUND(_xlfn.STDEV.S(_xlpm.v),3),"0.000"))</f>
        <v>0.782 ± 0.012</v>
      </c>
    </row>
    <row r="11" spans="1:17" ht="210" x14ac:dyDescent="0.25">
      <c r="A11" s="9" t="s">
        <v>12</v>
      </c>
      <c r="B11" s="9" t="s">
        <v>75</v>
      </c>
      <c r="C11" s="10" t="str" cm="1">
        <f t="array" ref="C11">_xlfn.LET(_xlpm.v,_xlfn._xlws.FILTER(all_runs!$O$2:$O$4321,(all_runs!$C$2:$C$4321=C$5)*(all_runs!$E$2:$E$4321=$B11)*(all_runs!$F$2:$F$4321="exp07")*(all_runs!$I$2:$I$4321=$A11)),TEXT(ROUND(AVERAGE(_xlpm.v),3),"0.000")&amp;" ± "&amp;TEXT(ROUND(_xlfn.STDEV.S(_xlpm.v),3),"0.000"))</f>
        <v>0.811 ± 0.013</v>
      </c>
      <c r="D11" s="10" t="str" cm="1">
        <f t="array" ref="D11">_xlfn.LET(_xlpm.v,_xlfn._xlws.FILTER(all_runs!$O$2:$O$4321,(all_runs!$C$2:$C$4321=D$5)*(all_runs!$E$2:$E$4321=$B11)*(all_runs!$F$2:$F$4321="exp07")*(all_runs!$I$2:$I$4321=$A11)),TEXT(ROUND(AVERAGE(_xlpm.v),3),"0.000")&amp;" ± "&amp;TEXT(ROUND(_xlfn.STDEV.S(_xlpm.v),3),"0.000"))</f>
        <v>0.790 ± 0.028</v>
      </c>
      <c r="E11" s="10" t="str" cm="1">
        <f t="array" ref="E11">_xlfn.LET(_xlpm.v,_xlfn._xlws.FILTER(all_runs!$O$2:$O$4321,(all_runs!$C$2:$C$4321=E$5)*(all_runs!$E$2:$E$4321=$B11)*(all_runs!$F$2:$F$4321="exp07")*(all_runs!$I$2:$I$4321=$A11)),TEXT(ROUND(AVERAGE(_xlpm.v),3),"0.000")&amp;" ± "&amp;TEXT(ROUND(_xlfn.STDEV.S(_xlpm.v),3),"0.000"))</f>
        <v>0.799 ± 0.012</v>
      </c>
      <c r="F11" s="10" t="str" cm="1">
        <f t="array" ref="F11">_xlfn.LET(_xlpm.v,_xlfn._xlws.FILTER(all_runs!$O$2:$O$4321,(all_runs!$C$2:$C$4321=F$5)*(all_runs!$E$2:$E$4321=$B11)*(all_runs!$F$2:$F$4321="exp07")*(all_runs!$I$2:$I$4321=$A11)),TEXT(ROUND(AVERAGE(_xlpm.v),3),"0.000")&amp;" ± "&amp;TEXT(ROUND(_xlfn.STDEV.S(_xlpm.v),3),"0.000"))</f>
        <v>0.763 ± 0.011</v>
      </c>
      <c r="H11" s="9" t="s">
        <v>12</v>
      </c>
      <c r="I11" s="9" t="s">
        <v>103</v>
      </c>
      <c r="J11" s="10" t="str" cm="1">
        <f t="array" ref="J11">_xlfn.LET(_xlpm.v,_xlfn._xlws.FILTER(all_runs!$O$2:$O$4321,(all_runs!$C$2:$C$4321=J$5)*(all_runs!$E$2:$E$4321=$I11)*(all_runs!$F$2:$F$4321="exp07")*(all_runs!$I$2:$I$4321=$H11)),TEXT(ROUND(AVERAGE(_xlpm.v),3),"0.000")&amp;" ± "&amp;TEXT(ROUND(_xlfn.STDEV.S(_xlpm.v),3),"0.000"))</f>
        <v>0.827 ± 0.021</v>
      </c>
      <c r="K11" s="10" t="str" cm="1">
        <f t="array" ref="K11">_xlfn.LET(_xlpm.v,_xlfn._xlws.FILTER(all_runs!$O$2:$O$4321,(all_runs!$C$2:$C$4321=K$5)*(all_runs!$E$2:$E$4321=$I11)*(all_runs!$F$2:$F$4321="exp07")*(all_runs!$I$2:$I$4321=$H11)),TEXT(ROUND(AVERAGE(_xlpm.v),3),"0.000")&amp;" ± "&amp;TEXT(ROUND(_xlfn.STDEV.S(_xlpm.v),3),"0.000"))</f>
        <v>0.781 ± 0.016</v>
      </c>
      <c r="L11" s="10" t="str" cm="1">
        <f t="array" ref="L11">_xlfn.LET(_xlpm.v,_xlfn._xlws.FILTER(all_runs!$O$2:$O$4321,(all_runs!$C$2:$C$4321=L$5)*(all_runs!$E$2:$E$4321=$I11)*(all_runs!$F$2:$F$4321="exp07")*(all_runs!$I$2:$I$4321=$H11)),TEXT(ROUND(AVERAGE(_xlpm.v),3),"0.000")&amp;" ± "&amp;TEXT(ROUND(_xlfn.STDEV.S(_xlpm.v),3),"0.000"))</f>
        <v>0.841 ± 0.018</v>
      </c>
      <c r="M11" s="10" t="str" cm="1">
        <f t="array" ref="M11">_xlfn.LET(_xlpm.v,_xlfn._xlws.FILTER(all_runs!$O$2:$O$4321,(all_runs!$C$2:$C$4321=M$5)*(all_runs!$E$2:$E$4321=$I11)*(all_runs!$F$2:$F$4321="exp07")*(all_runs!$I$2:$I$4321=$H11)),TEXT(ROUND(AVERAGE(_xlpm.v),3),"0.000")&amp;" ± "&amp;TEXT(ROUND(_xlfn.STDEV.S(_xlpm.v),3),"0.000"))</f>
        <v>0.797 ± 0.013</v>
      </c>
    </row>
    <row r="12" spans="1:17" ht="150" x14ac:dyDescent="0.25">
      <c r="A12" s="6" t="s">
        <v>26</v>
      </c>
      <c r="B12" s="6" t="s">
        <v>24</v>
      </c>
      <c r="C12" s="8" t="str" cm="1">
        <f t="array" ref="C12">_xlfn.LET(_xlpm.v,_xlfn._xlws.FILTER(all_runs!$O$2:$O$4321,(all_runs!$C$2:$C$4321=C$5)*(all_runs!$E$2:$E$4321=$B12)*(all_runs!$F$2:$F$4321="exp07")*(all_runs!$I$2:$I$4321=$A12)),TEXT(ROUND(AVERAGE(_xlpm.v),3),"0.000")&amp;" ± "&amp;TEXT(ROUND(_xlfn.STDEV.S(_xlpm.v),3),"0.000"))</f>
        <v>0.738 ± 0.000</v>
      </c>
      <c r="D12" s="8" t="str" cm="1">
        <f t="array" ref="D12">_xlfn.LET(_xlpm.v,_xlfn._xlws.FILTER(all_runs!$O$2:$O$4321,(all_runs!$C$2:$C$4321=D$5)*(all_runs!$E$2:$E$4321=$B12)*(all_runs!$F$2:$F$4321="exp07")*(all_runs!$I$2:$I$4321=$A12)),TEXT(ROUND(AVERAGE(_xlpm.v),3),"0.000")&amp;" ± "&amp;TEXT(ROUND(_xlfn.STDEV.S(_xlpm.v),3),"0.000"))</f>
        <v>0.731 ± 0.006</v>
      </c>
      <c r="E12" s="8" t="str" cm="1">
        <f t="array" ref="E12">_xlfn.LET(_xlpm.v,_xlfn._xlws.FILTER(all_runs!$O$2:$O$4321,(all_runs!$C$2:$C$4321=E$5)*(all_runs!$E$2:$E$4321=$B12)*(all_runs!$F$2:$F$4321="exp07")*(all_runs!$I$2:$I$4321=$A12)),TEXT(ROUND(AVERAGE(_xlpm.v),3),"0.000")&amp;" ± "&amp;TEXT(ROUND(_xlfn.STDEV.S(_xlpm.v),3),"0.000"))</f>
        <v>0.769 ± 0.000</v>
      </c>
      <c r="F12" s="8" t="str" cm="1">
        <f t="array" ref="F12">_xlfn.LET(_xlpm.v,_xlfn._xlws.FILTER(all_runs!$O$2:$O$4321,(all_runs!$C$2:$C$4321=F$5)*(all_runs!$E$2:$E$4321=$B12)*(all_runs!$F$2:$F$4321="exp07")*(all_runs!$I$2:$I$4321=$A12)),TEXT(ROUND(AVERAGE(_xlpm.v),3),"0.000")&amp;" ± "&amp;TEXT(ROUND(_xlfn.STDEV.S(_xlpm.v),3),"0.000"))</f>
        <v>0.627 ± 0.004</v>
      </c>
      <c r="H12" s="6" t="s">
        <v>26</v>
      </c>
      <c r="I12" s="6" t="s">
        <v>82</v>
      </c>
      <c r="J12" s="8" t="str" cm="1">
        <f t="array" ref="J12">_xlfn.LET(_xlpm.v,_xlfn._xlws.FILTER(all_runs!$O$2:$O$4321,(all_runs!$C$2:$C$4321=J$5)*(all_runs!$E$2:$E$4321=$I12)*(all_runs!$F$2:$F$4321="exp07")*(all_runs!$I$2:$I$4321=$H12)),TEXT(ROUND(AVERAGE(_xlpm.v),3),"0.000")&amp;" ± "&amp;TEXT(ROUND(_xlfn.STDEV.S(_xlpm.v),3),"0.000"))</f>
        <v>0.775 ± 0.000</v>
      </c>
      <c r="K12" s="8" t="str" cm="1">
        <f t="array" ref="K12">_xlfn.LET(_xlpm.v,_xlfn._xlws.FILTER(all_runs!$O$2:$O$4321,(all_runs!$C$2:$C$4321=K$5)*(all_runs!$E$2:$E$4321=$I12)*(all_runs!$F$2:$F$4321="exp07")*(all_runs!$I$2:$I$4321=$H12)),TEXT(ROUND(AVERAGE(_xlpm.v),3),"0.000")&amp;" ± "&amp;TEXT(ROUND(_xlfn.STDEV.S(_xlpm.v),3),"0.000"))</f>
        <v>0.696 ± 0.000</v>
      </c>
      <c r="L12" s="8" t="str" cm="1">
        <f t="array" ref="L12">_xlfn.LET(_xlpm.v,_xlfn._xlws.FILTER(all_runs!$O$2:$O$4321,(all_runs!$C$2:$C$4321=L$5)*(all_runs!$E$2:$E$4321=$I12)*(all_runs!$F$2:$F$4321="exp07")*(all_runs!$I$2:$I$4321=$H12)),TEXT(ROUND(AVERAGE(_xlpm.v),3),"0.000")&amp;" ± "&amp;TEXT(ROUND(_xlfn.STDEV.S(_xlpm.v),3),"0.000"))</f>
        <v>0.814 ± 0.000</v>
      </c>
      <c r="M12" s="8" t="str" cm="1">
        <f t="array" ref="M12">_xlfn.LET(_xlpm.v,_xlfn._xlws.FILTER(all_runs!$O$2:$O$4321,(all_runs!$C$2:$C$4321=M$5)*(all_runs!$E$2:$E$4321=$I12)*(all_runs!$F$2:$F$4321="exp07")*(all_runs!$I$2:$I$4321=$H12)),TEXT(ROUND(AVERAGE(_xlpm.v),3),"0.000")&amp;" ± "&amp;TEXT(ROUND(_xlfn.STDEV.S(_xlpm.v),3),"0.000"))</f>
        <v>0.655 ± 0.000</v>
      </c>
    </row>
    <row r="13" spans="1:17" ht="255" x14ac:dyDescent="0.25">
      <c r="A13" s="6" t="s">
        <v>26</v>
      </c>
      <c r="B13" s="6" t="s">
        <v>46</v>
      </c>
      <c r="C13" s="8" t="str" cm="1">
        <f t="array" ref="C13">_xlfn.LET(_xlpm.v,_xlfn._xlws.FILTER(all_runs!$O$2:$O$4321,(all_runs!$C$2:$C$4321=C$5)*(all_runs!$E$2:$E$4321=$B13)*(all_runs!$F$2:$F$4321="exp07")*(all_runs!$I$2:$I$4321=$A13)),TEXT(ROUND(AVERAGE(_xlpm.v),3),"0.000")&amp;" ± "&amp;TEXT(ROUND(_xlfn.STDEV.S(_xlpm.v),3),"0.000"))</f>
        <v>0.764 ± 0.024</v>
      </c>
      <c r="D13" s="8" t="str" cm="1">
        <f t="array" ref="D13">_xlfn.LET(_xlpm.v,_xlfn._xlws.FILTER(all_runs!$O$2:$O$4321,(all_runs!$C$2:$C$4321=D$5)*(all_runs!$E$2:$E$4321=$B13)*(all_runs!$F$2:$F$4321="exp07")*(all_runs!$I$2:$I$4321=$A13)),TEXT(ROUND(AVERAGE(_xlpm.v),3),"0.000")&amp;" ± "&amp;TEXT(ROUND(_xlfn.STDEV.S(_xlpm.v),3),"0.000"))</f>
        <v>0.639 ± 0.147</v>
      </c>
      <c r="E13" s="8" t="str" cm="1">
        <f t="array" ref="E13">_xlfn.LET(_xlpm.v,_xlfn._xlws.FILTER(all_runs!$O$2:$O$4321,(all_runs!$C$2:$C$4321=E$5)*(all_runs!$E$2:$E$4321=$B13)*(all_runs!$F$2:$F$4321="exp07")*(all_runs!$I$2:$I$4321=$A13)),TEXT(ROUND(AVERAGE(_xlpm.v),3),"0.000")&amp;" ± "&amp;TEXT(ROUND(_xlfn.STDEV.S(_xlpm.v),3),"0.000"))</f>
        <v>0.750 ± 0.022</v>
      </c>
      <c r="F13" s="8" t="str" cm="1">
        <f t="array" ref="F13">_xlfn.LET(_xlpm.v,_xlfn._xlws.FILTER(all_runs!$O$2:$O$4321,(all_runs!$C$2:$C$4321=F$5)*(all_runs!$E$2:$E$4321=$B13)*(all_runs!$F$2:$F$4321="exp07")*(all_runs!$I$2:$I$4321=$A13)),TEXT(ROUND(AVERAGE(_xlpm.v),3),"0.000")&amp;" ± "&amp;TEXT(ROUND(_xlfn.STDEV.S(_xlpm.v),3),"0.000"))</f>
        <v>0.728 ± 0.031</v>
      </c>
      <c r="H13" s="6" t="s">
        <v>26</v>
      </c>
      <c r="I13" s="6" t="s">
        <v>90</v>
      </c>
      <c r="J13" s="8" t="str" cm="1">
        <f t="array" ref="J13">_xlfn.LET(_xlpm.v,_xlfn._xlws.FILTER(all_runs!$O$2:$O$4321,(all_runs!$C$2:$C$4321=J$5)*(all_runs!$E$2:$E$4321=$I13)*(all_runs!$F$2:$F$4321="exp07")*(all_runs!$I$2:$I$4321=$H13)),TEXT(ROUND(AVERAGE(_xlpm.v),3),"0.000")&amp;" ± "&amp;TEXT(ROUND(_xlfn.STDEV.S(_xlpm.v),3),"0.000"))</f>
        <v>0.799 ± 0.017</v>
      </c>
      <c r="K13" s="8" t="str" cm="1">
        <f t="array" ref="K13">_xlfn.LET(_xlpm.v,_xlfn._xlws.FILTER(all_runs!$O$2:$O$4321,(all_runs!$C$2:$C$4321=K$5)*(all_runs!$E$2:$E$4321=$I13)*(all_runs!$F$2:$F$4321="exp07")*(all_runs!$I$2:$I$4321=$H13)),TEXT(ROUND(AVERAGE(_xlpm.v),3),"0.000")&amp;" ± "&amp;TEXT(ROUND(_xlfn.STDEV.S(_xlpm.v),3),"0.000"))</f>
        <v>0.759 ± 0.080</v>
      </c>
      <c r="L13" s="8" t="str" cm="1">
        <f t="array" ref="L13">_xlfn.LET(_xlpm.v,_xlfn._xlws.FILTER(all_runs!$O$2:$O$4321,(all_runs!$C$2:$C$4321=L$5)*(all_runs!$E$2:$E$4321=$I13)*(all_runs!$F$2:$F$4321="exp07")*(all_runs!$I$2:$I$4321=$H13)),TEXT(ROUND(AVERAGE(_xlpm.v),3),"0.000")&amp;" ± "&amp;TEXT(ROUND(_xlfn.STDEV.S(_xlpm.v),3),"0.000"))</f>
        <v>0.831 ± 0.010</v>
      </c>
      <c r="M13" s="8" t="str" cm="1">
        <f t="array" ref="M13">_xlfn.LET(_xlpm.v,_xlfn._xlws.FILTER(all_runs!$O$2:$O$4321,(all_runs!$C$2:$C$4321=M$5)*(all_runs!$E$2:$E$4321=$I13)*(all_runs!$F$2:$F$4321="exp07")*(all_runs!$I$2:$I$4321=$H13)),TEXT(ROUND(AVERAGE(_xlpm.v),3),"0.000")&amp;" ± "&amp;TEXT(ROUND(_xlfn.STDEV.S(_xlpm.v),3),"0.000"))</f>
        <v>0.753 ± 0.024</v>
      </c>
    </row>
    <row r="14" spans="1:17" ht="210" x14ac:dyDescent="0.25">
      <c r="A14" s="6" t="s">
        <v>26</v>
      </c>
      <c r="B14" s="6" t="s">
        <v>75</v>
      </c>
      <c r="C14" s="8" t="str" cm="1">
        <f t="array" ref="C14">_xlfn.LET(_xlpm.v,_xlfn._xlws.FILTER(all_runs!$O$2:$O$4321,(all_runs!$C$2:$C$4321=C$5)*(all_runs!$E$2:$E$4321=$B14)*(all_runs!$F$2:$F$4321="exp07")*(all_runs!$I$2:$I$4321=$A14)),TEXT(ROUND(AVERAGE(_xlpm.v),3),"0.000")&amp;" ± "&amp;TEXT(ROUND(_xlfn.STDEV.S(_xlpm.v),3),"0.000"))</f>
        <v>0.807 ± 0.010</v>
      </c>
      <c r="D14" s="8" t="str" cm="1">
        <f t="array" ref="D14">_xlfn.LET(_xlpm.v,_xlfn._xlws.FILTER(all_runs!$O$2:$O$4321,(all_runs!$C$2:$C$4321=D$5)*(all_runs!$E$2:$E$4321=$B14)*(all_runs!$F$2:$F$4321="exp07")*(all_runs!$I$2:$I$4321=$A14)),TEXT(ROUND(AVERAGE(_xlpm.v),3),"0.000")&amp;" ± "&amp;TEXT(ROUND(_xlfn.STDEV.S(_xlpm.v),3),"0.000"))</f>
        <v>0.795 ± 0.030</v>
      </c>
      <c r="E14" s="8" t="str" cm="1">
        <f t="array" ref="E14">_xlfn.LET(_xlpm.v,_xlfn._xlws.FILTER(all_runs!$O$2:$O$4321,(all_runs!$C$2:$C$4321=E$5)*(all_runs!$E$2:$E$4321=$B14)*(all_runs!$F$2:$F$4321="exp07")*(all_runs!$I$2:$I$4321=$A14)),TEXT(ROUND(AVERAGE(_xlpm.v),3),"0.000")&amp;" ± "&amp;TEXT(ROUND(_xlfn.STDEV.S(_xlpm.v),3),"0.000"))</f>
        <v>0.805 ± 0.011</v>
      </c>
      <c r="F14" s="8" t="str" cm="1">
        <f t="array" ref="F14">_xlfn.LET(_xlpm.v,_xlfn._xlws.FILTER(all_runs!$O$2:$O$4321,(all_runs!$C$2:$C$4321=F$5)*(all_runs!$E$2:$E$4321=$B14)*(all_runs!$F$2:$F$4321="exp07")*(all_runs!$I$2:$I$4321=$A14)),TEXT(ROUND(AVERAGE(_xlpm.v),3),"0.000")&amp;" ± "&amp;TEXT(ROUND(_xlfn.STDEV.S(_xlpm.v),3),"0.000"))</f>
        <v>0.766 ± 0.015</v>
      </c>
      <c r="H14" s="6" t="s">
        <v>26</v>
      </c>
      <c r="I14" s="6" t="s">
        <v>103</v>
      </c>
      <c r="J14" s="8" t="str" cm="1">
        <f t="array" ref="J14">_xlfn.LET(_xlpm.v,_xlfn._xlws.FILTER(all_runs!$O$2:$O$4321,(all_runs!$C$2:$C$4321=J$5)*(all_runs!$E$2:$E$4321=$I14)*(all_runs!$F$2:$F$4321="exp07")*(all_runs!$I$2:$I$4321=$H14)),TEXT(ROUND(AVERAGE(_xlpm.v),3),"0.000")&amp;" ± "&amp;TEXT(ROUND(_xlfn.STDEV.S(_xlpm.v),3),"0.000"))</f>
        <v>0.822 ± 0.013</v>
      </c>
      <c r="K14" s="8" t="str" cm="1">
        <f t="array" ref="K14">_xlfn.LET(_xlpm.v,_xlfn._xlws.FILTER(all_runs!$O$2:$O$4321,(all_runs!$C$2:$C$4321=K$5)*(all_runs!$E$2:$E$4321=$I14)*(all_runs!$F$2:$F$4321="exp07")*(all_runs!$I$2:$I$4321=$H14)),TEXT(ROUND(AVERAGE(_xlpm.v),3),"0.000")&amp;" ± "&amp;TEXT(ROUND(_xlfn.STDEV.S(_xlpm.v),3),"0.000"))</f>
        <v>0.761 ± 0.023</v>
      </c>
      <c r="L14" s="8" t="str" cm="1">
        <f t="array" ref="L14">_xlfn.LET(_xlpm.v,_xlfn._xlws.FILTER(all_runs!$O$2:$O$4321,(all_runs!$C$2:$C$4321=L$5)*(all_runs!$E$2:$E$4321=$I14)*(all_runs!$F$2:$F$4321="exp07")*(all_runs!$I$2:$I$4321=$H14)),TEXT(ROUND(AVERAGE(_xlpm.v),3),"0.000")&amp;" ± "&amp;TEXT(ROUND(_xlfn.STDEV.S(_xlpm.v),3),"0.000"))</f>
        <v>0.854 ± 0.007</v>
      </c>
      <c r="M14" s="8" t="str" cm="1">
        <f t="array" ref="M14">_xlfn.LET(_xlpm.v,_xlfn._xlws.FILTER(all_runs!$O$2:$O$4321,(all_runs!$C$2:$C$4321=M$5)*(all_runs!$E$2:$E$4321=$I14)*(all_runs!$F$2:$F$4321="exp07")*(all_runs!$I$2:$I$4321=$H14)),TEXT(ROUND(AVERAGE(_xlpm.v),3),"0.000")&amp;" ± "&amp;TEXT(ROUND(_xlfn.STDEV.S(_xlpm.v),3),"0.000"))</f>
        <v>0.746 ± 0.018</v>
      </c>
    </row>
    <row r="18" spans="1:13" x14ac:dyDescent="0.25">
      <c r="A18" s="38" t="s">
        <v>9206</v>
      </c>
      <c r="B18" s="38"/>
      <c r="C18" s="38"/>
      <c r="D18" s="38"/>
      <c r="E18" s="38"/>
      <c r="F18" s="38"/>
      <c r="H18" s="38" t="s">
        <v>9207</v>
      </c>
      <c r="I18" s="38"/>
      <c r="J18" s="38"/>
      <c r="K18" s="38"/>
      <c r="L18" s="38"/>
      <c r="M18" s="38"/>
    </row>
    <row r="19" spans="1:13" x14ac:dyDescent="0.25">
      <c r="A19" s="5" t="s">
        <v>9201</v>
      </c>
      <c r="B19" s="5" t="s">
        <v>545</v>
      </c>
      <c r="C19" s="5" t="s">
        <v>19</v>
      </c>
      <c r="D19" s="5" t="s">
        <v>106</v>
      </c>
      <c r="E19" s="5" t="s">
        <v>147</v>
      </c>
      <c r="F19" s="5" t="s">
        <v>190</v>
      </c>
      <c r="H19" s="5" t="s">
        <v>9201</v>
      </c>
      <c r="I19" s="5" t="s">
        <v>545</v>
      </c>
      <c r="J19" s="5" t="s">
        <v>19</v>
      </c>
      <c r="K19" s="5" t="s">
        <v>106</v>
      </c>
      <c r="L19" s="5" t="s">
        <v>147</v>
      </c>
      <c r="M19" s="5" t="s">
        <v>190</v>
      </c>
    </row>
    <row r="20" spans="1:13" ht="150" x14ac:dyDescent="0.25">
      <c r="A20" s="6" t="s">
        <v>32</v>
      </c>
      <c r="B20" s="6" t="s">
        <v>24</v>
      </c>
      <c r="C20" s="8" t="str" cm="1">
        <f t="array" ref="C20">_xlfn.LET(_xlpm.v,_xlfn._xlws.FILTER(all_runs!$O$2:$O$4321,(all_runs!$C$2:$C$4321=C$19)*(all_runs!$E$2:$E$4321=$B20)*(all_runs!$F$2:$F$4321="exp07+aug")*(all_runs!$I$2:$I$4321=$A20&amp;" + Aug")),TEXT(ROUND(AVERAGE(_xlpm.v),3),"0.000")&amp;" ± "&amp;TEXT(ROUND(_xlfn.STDEV.S(_xlpm.v),3),"0.000"))</f>
        <v>0.781 ± 0.011</v>
      </c>
      <c r="D20" s="8" t="str" cm="1">
        <f t="array" ref="D20">_xlfn.LET(_xlpm.v,_xlfn._xlws.FILTER(all_runs!$O$2:$O$4321,(all_runs!$C$2:$C$4321=D$19)*(all_runs!$E$2:$E$4321=$B20)*(all_runs!$F$2:$F$4321="exp07+aug")*(all_runs!$I$2:$I$4321=$A20&amp;" + Aug")),TEXT(ROUND(AVERAGE(_xlpm.v),3),"0.000")&amp;" ± "&amp;TEXT(ROUND(_xlfn.STDEV.S(_xlpm.v),3),"0.000"))</f>
        <v>0.836 ± 0.007</v>
      </c>
      <c r="E20" s="8" t="str" cm="1">
        <f t="array" ref="E20">_xlfn.LET(_xlpm.v,_xlfn._xlws.FILTER(all_runs!$O$2:$O$4321,(all_runs!$C$2:$C$4321=E$19)*(all_runs!$E$2:$E$4321=$B20)*(all_runs!$F$2:$F$4321="exp07+aug")*(all_runs!$I$2:$I$4321=$A20&amp;" + Aug")),TEXT(ROUND(AVERAGE(_xlpm.v),3),"0.000")&amp;" ± "&amp;TEXT(ROUND(_xlfn.STDEV.S(_xlpm.v),3),"0.000"))</f>
        <v>0.792 ± 0.011</v>
      </c>
      <c r="F20" s="8" t="str" cm="1">
        <f t="array" ref="F20">_xlfn.LET(_xlpm.v,_xlfn._xlws.FILTER(all_runs!$O$2:$O$4321,(all_runs!$C$2:$C$4321=F$19)*(all_runs!$E$2:$E$4321=$B20)*(all_runs!$F$2:$F$4321="exp07+aug")*(all_runs!$I$2:$I$4321=$A20&amp;" + Aug")),TEXT(ROUND(AVERAGE(_xlpm.v),3),"0.000")&amp;" ± "&amp;TEXT(ROUND(_xlfn.STDEV.S(_xlpm.v),3),"0.000"))</f>
        <v>0.781 ± 0.008</v>
      </c>
      <c r="H20" s="6" t="s">
        <v>32</v>
      </c>
      <c r="I20" s="6" t="s">
        <v>82</v>
      </c>
      <c r="J20" s="8" t="str" cm="1">
        <f t="array" ref="J20">_xlfn.LET(_xlpm.v,_xlfn._xlws.FILTER(all_runs!$O$2:$O$4321,(all_runs!$C$2:$C$4321=J$19)*(all_runs!$E$2:$E$4321=$I20)*(all_runs!$F$2:$F$4321="exp07+aug")*(all_runs!$I$2:$I$4321=$H20&amp;" + Aug")),TEXT(ROUND(AVERAGE(_xlpm.v),3),"0.000")&amp;" ± "&amp;TEXT(ROUND(_xlfn.STDEV.S(_xlpm.v),3),"0.000"))</f>
        <v>0.820 ± 0.012</v>
      </c>
      <c r="K20" s="8" t="str" cm="1">
        <f t="array" ref="K20">_xlfn.LET(_xlpm.v,_xlfn._xlws.FILTER(all_runs!$O$2:$O$4321,(all_runs!$C$2:$C$4321=K$19)*(all_runs!$E$2:$E$4321=$I20)*(all_runs!$F$2:$F$4321="exp07+aug")*(all_runs!$I$2:$I$4321=$H20&amp;" + Aug")),TEXT(ROUND(AVERAGE(_xlpm.v),3),"0.000")&amp;" ± "&amp;TEXT(ROUND(_xlfn.STDEV.S(_xlpm.v),3),"0.000"))</f>
        <v>0.856 ± 0.010</v>
      </c>
      <c r="L20" s="8" t="str" cm="1">
        <f t="array" ref="L20">_xlfn.LET(_xlpm.v,_xlfn._xlws.FILTER(all_runs!$O$2:$O$4321,(all_runs!$C$2:$C$4321=L$19)*(all_runs!$E$2:$E$4321=$I20)*(all_runs!$F$2:$F$4321="exp07+aug")*(all_runs!$I$2:$I$4321=$H20&amp;" + Aug")),TEXT(ROUND(AVERAGE(_xlpm.v),3),"0.000")&amp;" ± "&amp;TEXT(ROUND(_xlfn.STDEV.S(_xlpm.v),3),"0.000"))</f>
        <v>0.833 ± 0.014</v>
      </c>
      <c r="M20" s="8" t="str" cm="1">
        <f t="array" ref="M20">_xlfn.LET(_xlpm.v,_xlfn._xlws.FILTER(all_runs!$O$2:$O$4321,(all_runs!$C$2:$C$4321=M$19)*(all_runs!$E$2:$E$4321=$I20)*(all_runs!$F$2:$F$4321="exp07+aug")*(all_runs!$I$2:$I$4321=$H20&amp;" + Aug")),TEXT(ROUND(AVERAGE(_xlpm.v),3),"0.000")&amp;" ± "&amp;TEXT(ROUND(_xlfn.STDEV.S(_xlpm.v),3),"0.000"))</f>
        <v>0.796 ± 0.007</v>
      </c>
    </row>
    <row r="21" spans="1:13" ht="255" x14ac:dyDescent="0.25">
      <c r="A21" s="6" t="s">
        <v>32</v>
      </c>
      <c r="B21" s="6" t="s">
        <v>46</v>
      </c>
      <c r="C21" s="8" t="str" cm="1">
        <f t="array" ref="C21">_xlfn.LET(_xlpm.v,_xlfn._xlws.FILTER(all_runs!$O$2:$O$4321,(all_runs!$C$2:$C$4321=C$19)*(all_runs!$E$2:$E$4321=$B21)*(all_runs!$F$2:$F$4321="exp07+aug")*(all_runs!$I$2:$I$4321=$A21&amp;" + Aug")),TEXT(ROUND(AVERAGE(_xlpm.v),3),"0.000")&amp;" ± "&amp;TEXT(ROUND(_xlfn.STDEV.S(_xlpm.v),3),"0.000"))</f>
        <v>0.790 ± 0.011</v>
      </c>
      <c r="D21" s="8" t="str" cm="1">
        <f t="array" ref="D21">_xlfn.LET(_xlpm.v,_xlfn._xlws.FILTER(all_runs!$O$2:$O$4321,(all_runs!$C$2:$C$4321=D$19)*(all_runs!$E$2:$E$4321=$B21)*(all_runs!$F$2:$F$4321="exp07+aug")*(all_runs!$I$2:$I$4321=$A21&amp;" + Aug")),TEXT(ROUND(AVERAGE(_xlpm.v),3),"0.000")&amp;" ± "&amp;TEXT(ROUND(_xlfn.STDEV.S(_xlpm.v),3),"0.000"))</f>
        <v>0.838 ± 0.010</v>
      </c>
      <c r="E21" s="8" t="str" cm="1">
        <f t="array" ref="E21">_xlfn.LET(_xlpm.v,_xlfn._xlws.FILTER(all_runs!$O$2:$O$4321,(all_runs!$C$2:$C$4321=E$19)*(all_runs!$E$2:$E$4321=$B21)*(all_runs!$F$2:$F$4321="exp07+aug")*(all_runs!$I$2:$I$4321=$A21&amp;" + Aug")),TEXT(ROUND(AVERAGE(_xlpm.v),3),"0.000")&amp;" ± "&amp;TEXT(ROUND(_xlfn.STDEV.S(_xlpm.v),3),"0.000"))</f>
        <v>0.796 ± 0.009</v>
      </c>
      <c r="F21" s="8" t="str" cm="1">
        <f t="array" ref="F21">_xlfn.LET(_xlpm.v,_xlfn._xlws.FILTER(all_runs!$O$2:$O$4321,(all_runs!$C$2:$C$4321=F$19)*(all_runs!$E$2:$E$4321=$B21)*(all_runs!$F$2:$F$4321="exp07+aug")*(all_runs!$I$2:$I$4321=$A21&amp;" + Aug")),TEXT(ROUND(AVERAGE(_xlpm.v),3),"0.000")&amp;" ± "&amp;TEXT(ROUND(_xlfn.STDEV.S(_xlpm.v),3),"0.000"))</f>
        <v>0.784 ± 0.011</v>
      </c>
      <c r="H21" s="6" t="s">
        <v>32</v>
      </c>
      <c r="I21" s="6" t="s">
        <v>90</v>
      </c>
      <c r="J21" s="8" t="str" cm="1">
        <f t="array" ref="J21">_xlfn.LET(_xlpm.v,_xlfn._xlws.FILTER(all_runs!$O$2:$O$4321,(all_runs!$C$2:$C$4321=J$19)*(all_runs!$E$2:$E$4321=$I21)*(all_runs!$F$2:$F$4321="exp07+aug")*(all_runs!$I$2:$I$4321=$H21&amp;" + Aug")),TEXT(ROUND(AVERAGE(_xlpm.v),3),"0.000")&amp;" ± "&amp;TEXT(ROUND(_xlfn.STDEV.S(_xlpm.v),3),"0.000"))</f>
        <v>0.832 ± 0.008</v>
      </c>
      <c r="K21" s="8" t="str" cm="1">
        <f t="array" ref="K21">_xlfn.LET(_xlpm.v,_xlfn._xlws.FILTER(all_runs!$O$2:$O$4321,(all_runs!$C$2:$C$4321=K$19)*(all_runs!$E$2:$E$4321=$I21)*(all_runs!$F$2:$F$4321="exp07+aug")*(all_runs!$I$2:$I$4321=$H21&amp;" + Aug")),TEXT(ROUND(AVERAGE(_xlpm.v),3),"0.000")&amp;" ± "&amp;TEXT(ROUND(_xlfn.STDEV.S(_xlpm.v),3),"0.000"))</f>
        <v>0.875 ± 0.006</v>
      </c>
      <c r="L21" s="8" t="str" cm="1">
        <f t="array" ref="L21">_xlfn.LET(_xlpm.v,_xlfn._xlws.FILTER(all_runs!$O$2:$O$4321,(all_runs!$C$2:$C$4321=L$19)*(all_runs!$E$2:$E$4321=$I21)*(all_runs!$F$2:$F$4321="exp07+aug")*(all_runs!$I$2:$I$4321=$H21&amp;" + Aug")),TEXT(ROUND(AVERAGE(_xlpm.v),3),"0.000")&amp;" ± "&amp;TEXT(ROUND(_xlfn.STDEV.S(_xlpm.v),3),"0.000"))</f>
        <v>0.844 ± 0.015</v>
      </c>
      <c r="M21" s="8" t="str" cm="1">
        <f t="array" ref="M21">_xlfn.LET(_xlpm.v,_xlfn._xlws.FILTER(all_runs!$O$2:$O$4321,(all_runs!$C$2:$C$4321=M$19)*(all_runs!$E$2:$E$4321=$I21)*(all_runs!$F$2:$F$4321="exp07+aug")*(all_runs!$I$2:$I$4321=$H21&amp;" + Aug")),TEXT(ROUND(AVERAGE(_xlpm.v),3),"0.000")&amp;" ± "&amp;TEXT(ROUND(_xlfn.STDEV.S(_xlpm.v),3),"0.000"))</f>
        <v>0.825 ± 0.010</v>
      </c>
    </row>
    <row r="22" spans="1:13" ht="18.600000000000001" customHeight="1" x14ac:dyDescent="0.25">
      <c r="A22" s="9" t="s">
        <v>32</v>
      </c>
      <c r="B22" s="9" t="s">
        <v>75</v>
      </c>
      <c r="C22" s="10" t="str" cm="1">
        <f t="array" ref="C22">_xlfn.LET(_xlpm.v,_xlfn._xlws.FILTER(all_runs!$O$2:$O$4321,(all_runs!$C$2:$C$4321=C$19)*(all_runs!$E$2:$E$4321=$B22)*(all_runs!$F$2:$F$4321="exp07+aug")*(all_runs!$I$2:$I$4321=$A22&amp;" + Aug")),TEXT(ROUND(AVERAGE(_xlpm.v),3),"0.000")&amp;" ± "&amp;TEXT(ROUND(_xlfn.STDEV.S(_xlpm.v),3),"0.000"))</f>
        <v>0.813 ± 0.012</v>
      </c>
      <c r="D22" s="12" t="str" cm="1">
        <f t="array" ref="D22">_xlfn.LET(_xlpm.v,_xlfn._xlws.FILTER(all_runs!$O$2:$O$4321,(all_runs!$C$2:$C$4321=D$19)*(all_runs!$E$2:$E$4321=$B22)*(all_runs!$F$2:$F$4321="exp07+aug")*(all_runs!$I$2:$I$4321=$A22&amp;" + Aug")),TEXT(ROUND(AVERAGE(_xlpm.v),3),"0.000")&amp;" ± "&amp;TEXT(ROUND(_xlfn.STDEV.S(_xlpm.v),3),"0.000"))</f>
        <v>0.857 ± 0.008</v>
      </c>
      <c r="E22" s="10" t="str" cm="1">
        <f t="array" ref="E22">_xlfn.LET(_xlpm.v,_xlfn._xlws.FILTER(all_runs!$O$2:$O$4321,(all_runs!$C$2:$C$4321=E$19)*(all_runs!$E$2:$E$4321=$B22)*(all_runs!$F$2:$F$4321="exp07+aug")*(all_runs!$I$2:$I$4321=$A22&amp;" + Aug")),TEXT(ROUND(AVERAGE(_xlpm.v),3),"0.000")&amp;" ± "&amp;TEXT(ROUND(_xlfn.STDEV.S(_xlpm.v),3),"0.000"))</f>
        <v>0.825 ± 0.015</v>
      </c>
      <c r="F22" s="10" t="str" cm="1">
        <f t="array" ref="F22">_xlfn.LET(_xlpm.v,_xlfn._xlws.FILTER(all_runs!$O$2:$O$4321,(all_runs!$C$2:$C$4321=F$19)*(all_runs!$E$2:$E$4321=$B22)*(all_runs!$F$2:$F$4321="exp07+aug")*(all_runs!$I$2:$I$4321=$A22&amp;" + Aug")),TEXT(ROUND(AVERAGE(_xlpm.v),3),"0.000")&amp;" ± "&amp;TEXT(ROUND(_xlfn.STDEV.S(_xlpm.v),3),"0.000"))</f>
        <v>0.809 ± 0.010</v>
      </c>
      <c r="H22" s="9" t="s">
        <v>32</v>
      </c>
      <c r="I22" s="9" t="s">
        <v>103</v>
      </c>
      <c r="J22" s="10" t="str" cm="1">
        <f t="array" ref="J22">_xlfn.LET(_xlpm.v,_xlfn._xlws.FILTER(all_runs!$O$2:$O$4321,(all_runs!$C$2:$C$4321=J$19)*(all_runs!$E$2:$E$4321=$I22)*(all_runs!$F$2:$F$4321="exp07+aug")*(all_runs!$I$2:$I$4321=$H22&amp;" + Aug")),TEXT(ROUND(AVERAGE(_xlpm.v),3),"0.000")&amp;" ± "&amp;TEXT(ROUND(_xlfn.STDEV.S(_xlpm.v),3),"0.000"))</f>
        <v>0.852 ± 0.011</v>
      </c>
      <c r="K22" s="12" t="str" cm="1">
        <f t="array" ref="K22">_xlfn.LET(_xlpm.v,_xlfn._xlws.FILTER(all_runs!$O$2:$O$4321,(all_runs!$C$2:$C$4321=K$19)*(all_runs!$E$2:$E$4321=$I22)*(all_runs!$F$2:$F$4321="exp07+aug")*(all_runs!$I$2:$I$4321=$H22&amp;" + Aug")),TEXT(ROUND(AVERAGE(_xlpm.v),3),"0.000")&amp;" ± "&amp;TEXT(ROUND(_xlfn.STDEV.S(_xlpm.v),3),"0.000"))</f>
        <v>0.887 ± 0.009</v>
      </c>
      <c r="L22" s="10" t="str" cm="1">
        <f t="array" ref="L22">_xlfn.LET(_xlpm.v,_xlfn._xlws.FILTER(all_runs!$O$2:$O$4321,(all_runs!$C$2:$C$4321=L$19)*(all_runs!$E$2:$E$4321=$I22)*(all_runs!$F$2:$F$4321="exp07+aug")*(all_runs!$I$2:$I$4321=$H22&amp;" + Aug")),TEXT(ROUND(AVERAGE(_xlpm.v),3),"0.000")&amp;" ± "&amp;TEXT(ROUND(_xlfn.STDEV.S(_xlpm.v),3),"0.000"))</f>
        <v>0.867 ± 0.015</v>
      </c>
      <c r="M22" s="10" t="str" cm="1">
        <f t="array" ref="M22">_xlfn.LET(_xlpm.v,_xlfn._xlws.FILTER(all_runs!$O$2:$O$4321,(all_runs!$C$2:$C$4321=M$19)*(all_runs!$E$2:$E$4321=$I22)*(all_runs!$F$2:$F$4321="exp07+aug")*(all_runs!$I$2:$I$4321=$H22&amp;" + Aug")),TEXT(ROUND(AVERAGE(_xlpm.v),3),"0.000")&amp;" ± "&amp;TEXT(ROUND(_xlfn.STDEV.S(_xlpm.v),3),"0.000"))</f>
        <v>0.836 ± 0.008</v>
      </c>
    </row>
    <row r="23" spans="1:13" ht="150" x14ac:dyDescent="0.25">
      <c r="A23" s="6" t="s">
        <v>12</v>
      </c>
      <c r="B23" s="6" t="s">
        <v>24</v>
      </c>
      <c r="C23" s="8" t="str" cm="1">
        <f t="array" ref="C23">_xlfn.LET(_xlpm.v,_xlfn._xlws.FILTER(all_runs!$O$2:$O$4321,(all_runs!$C$2:$C$4321=C$19)*(all_runs!$E$2:$E$4321=$B23)*(all_runs!$F$2:$F$4321="exp07+aug")*(all_runs!$I$2:$I$4321=$A23&amp;" + Aug")),TEXT(ROUND(AVERAGE(_xlpm.v),3),"0.000")&amp;" ± "&amp;TEXT(ROUND(_xlfn.STDEV.S(_xlpm.v),3),"0.000"))</f>
        <v>0.802 ± 0.011</v>
      </c>
      <c r="D23" s="8" t="str" cm="1">
        <f t="array" ref="D23">_xlfn.LET(_xlpm.v,_xlfn._xlws.FILTER(all_runs!$O$2:$O$4321,(all_runs!$C$2:$C$4321=D$19)*(all_runs!$E$2:$E$4321=$B23)*(all_runs!$F$2:$F$4321="exp07+aug")*(all_runs!$I$2:$I$4321=$A23&amp;" + Aug")),TEXT(ROUND(AVERAGE(_xlpm.v),3),"0.000")&amp;" ± "&amp;TEXT(ROUND(_xlfn.STDEV.S(_xlpm.v),3),"0.000"))</f>
        <v>0.824 ± 0.013</v>
      </c>
      <c r="E23" s="8" t="str" cm="1">
        <f t="array" ref="E23">_xlfn.LET(_xlpm.v,_xlfn._xlws.FILTER(all_runs!$O$2:$O$4321,(all_runs!$C$2:$C$4321=E$19)*(all_runs!$E$2:$E$4321=$B23)*(all_runs!$F$2:$F$4321="exp07+aug")*(all_runs!$I$2:$I$4321=$A23&amp;" + Aug")),TEXT(ROUND(AVERAGE(_xlpm.v),3),"0.000")&amp;" ± "&amp;TEXT(ROUND(_xlfn.STDEV.S(_xlpm.v),3),"0.000"))</f>
        <v>0.797 ± 0.015</v>
      </c>
      <c r="F23" s="8" t="str" cm="1">
        <f t="array" ref="F23">_xlfn.LET(_xlpm.v,_xlfn._xlws.FILTER(all_runs!$O$2:$O$4321,(all_runs!$C$2:$C$4321=F$19)*(all_runs!$E$2:$E$4321=$B23)*(all_runs!$F$2:$F$4321="exp07+aug")*(all_runs!$I$2:$I$4321=$A23&amp;" + Aug")),TEXT(ROUND(AVERAGE(_xlpm.v),3),"0.000")&amp;" ± "&amp;TEXT(ROUND(_xlfn.STDEV.S(_xlpm.v),3),"0.000"))</f>
        <v>0.813 ± 0.010</v>
      </c>
      <c r="H23" s="6" t="s">
        <v>12</v>
      </c>
      <c r="I23" s="6" t="s">
        <v>82</v>
      </c>
      <c r="J23" s="8" t="str" cm="1">
        <f t="array" ref="J23">_xlfn.LET(_xlpm.v,_xlfn._xlws.FILTER(all_runs!$O$2:$O$4321,(all_runs!$C$2:$C$4321=J$19)*(all_runs!$E$2:$E$4321=$I23)*(all_runs!$F$2:$F$4321="exp07+aug")*(all_runs!$I$2:$I$4321=$H23&amp;" + Aug")),TEXT(ROUND(AVERAGE(_xlpm.v),3),"0.000")&amp;" ± "&amp;TEXT(ROUND(_xlfn.STDEV.S(_xlpm.v),3),"0.000"))</f>
        <v>0.833 ± 0.012</v>
      </c>
      <c r="K23" s="8" t="str" cm="1">
        <f t="array" ref="K23">_xlfn.LET(_xlpm.v,_xlfn._xlws.FILTER(all_runs!$O$2:$O$4321,(all_runs!$C$2:$C$4321=K$19)*(all_runs!$E$2:$E$4321=$I23)*(all_runs!$F$2:$F$4321="exp07+aug")*(all_runs!$I$2:$I$4321=$H23&amp;" + Aug")),TEXT(ROUND(AVERAGE(_xlpm.v),3),"0.000")&amp;" ± "&amp;TEXT(ROUND(_xlfn.STDEV.S(_xlpm.v),3),"0.000"))</f>
        <v>0.840 ± 0.016</v>
      </c>
      <c r="L23" s="8" t="str" cm="1">
        <f t="array" ref="L23">_xlfn.LET(_xlpm.v,_xlfn._xlws.FILTER(all_runs!$O$2:$O$4321,(all_runs!$C$2:$C$4321=L$19)*(all_runs!$E$2:$E$4321=$I23)*(all_runs!$F$2:$F$4321="exp07+aug")*(all_runs!$I$2:$I$4321=$H23&amp;" + Aug")),TEXT(ROUND(AVERAGE(_xlpm.v),3),"0.000")&amp;" ± "&amp;TEXT(ROUND(_xlfn.STDEV.S(_xlpm.v),3),"0.000"))</f>
        <v>0.839 ± 0.013</v>
      </c>
      <c r="M23" s="8" t="str" cm="1">
        <f t="array" ref="M23">_xlfn.LET(_xlpm.v,_xlfn._xlws.FILTER(all_runs!$O$2:$O$4321,(all_runs!$C$2:$C$4321=M$19)*(all_runs!$E$2:$E$4321=$I23)*(all_runs!$F$2:$F$4321="exp07+aug")*(all_runs!$I$2:$I$4321=$H23&amp;" + Aug")),TEXT(ROUND(AVERAGE(_xlpm.v),3),"0.000")&amp;" ± "&amp;TEXT(ROUND(_xlfn.STDEV.S(_xlpm.v),3),"0.000"))</f>
        <v>0.836 ± 0.012</v>
      </c>
    </row>
    <row r="24" spans="1:13" ht="255" x14ac:dyDescent="0.25">
      <c r="A24" s="6" t="s">
        <v>12</v>
      </c>
      <c r="B24" s="6" t="s">
        <v>46</v>
      </c>
      <c r="C24" s="8" t="str" cm="1">
        <f t="array" ref="C24">_xlfn.LET(_xlpm.v,_xlfn._xlws.FILTER(all_runs!$O$2:$O$4321,(all_runs!$C$2:$C$4321=C$19)*(all_runs!$E$2:$E$4321=$B24)*(all_runs!$F$2:$F$4321="exp07+aug")*(all_runs!$I$2:$I$4321=$A24&amp;" + Aug")),TEXT(ROUND(AVERAGE(_xlpm.v),3),"0.000")&amp;" ± "&amp;TEXT(ROUND(_xlfn.STDEV.S(_xlpm.v),3),"0.000"))</f>
        <v>0.805 ± 0.017</v>
      </c>
      <c r="D24" s="8" t="str" cm="1">
        <f t="array" ref="D24">_xlfn.LET(_xlpm.v,_xlfn._xlws.FILTER(all_runs!$O$2:$O$4321,(all_runs!$C$2:$C$4321=D$19)*(all_runs!$E$2:$E$4321=$B24)*(all_runs!$F$2:$F$4321="exp07+aug")*(all_runs!$I$2:$I$4321=$A24&amp;" + Aug")),TEXT(ROUND(AVERAGE(_xlpm.v),3),"0.000")&amp;" ± "&amp;TEXT(ROUND(_xlfn.STDEV.S(_xlpm.v),3),"0.000"))</f>
        <v>0.822 ± 0.007</v>
      </c>
      <c r="E24" s="8" t="str" cm="1">
        <f t="array" ref="E24">_xlfn.LET(_xlpm.v,_xlfn._xlws.FILTER(all_runs!$O$2:$O$4321,(all_runs!$C$2:$C$4321=E$19)*(all_runs!$E$2:$E$4321=$B24)*(all_runs!$F$2:$F$4321="exp07+aug")*(all_runs!$I$2:$I$4321=$A24&amp;" + Aug")),TEXT(ROUND(AVERAGE(_xlpm.v),3),"0.000")&amp;" ± "&amp;TEXT(ROUND(_xlfn.STDEV.S(_xlpm.v),3),"0.000"))</f>
        <v>0.785 ± 0.016</v>
      </c>
      <c r="F24" s="8" t="str" cm="1">
        <f t="array" ref="F24">_xlfn.LET(_xlpm.v,_xlfn._xlws.FILTER(all_runs!$O$2:$O$4321,(all_runs!$C$2:$C$4321=F$19)*(all_runs!$E$2:$E$4321=$B24)*(all_runs!$F$2:$F$4321="exp07+aug")*(all_runs!$I$2:$I$4321=$A24&amp;" + Aug")),TEXT(ROUND(AVERAGE(_xlpm.v),3),"0.000")&amp;" ± "&amp;TEXT(ROUND(_xlfn.STDEV.S(_xlpm.v),3),"0.000"))</f>
        <v>0.799 ± 0.011</v>
      </c>
      <c r="H24" s="6" t="s">
        <v>12</v>
      </c>
      <c r="I24" s="6" t="s">
        <v>90</v>
      </c>
      <c r="J24" s="8" t="str" cm="1">
        <f t="array" ref="J24">_xlfn.LET(_xlpm.v,_xlfn._xlws.FILTER(all_runs!$O$2:$O$4321,(all_runs!$C$2:$C$4321=J$19)*(all_runs!$E$2:$E$4321=$I24)*(all_runs!$F$2:$F$4321="exp07+aug")*(all_runs!$I$2:$I$4321=$H24&amp;" + Aug")),TEXT(ROUND(AVERAGE(_xlpm.v),3),"0.000")&amp;" ± "&amp;TEXT(ROUND(_xlfn.STDEV.S(_xlpm.v),3),"0.000"))</f>
        <v>0.840 ± 0.016</v>
      </c>
      <c r="K24" s="8" t="str" cm="1">
        <f t="array" ref="K24">_xlfn.LET(_xlpm.v,_xlfn._xlws.FILTER(all_runs!$O$2:$O$4321,(all_runs!$C$2:$C$4321=K$19)*(all_runs!$E$2:$E$4321=$I24)*(all_runs!$F$2:$F$4321="exp07+aug")*(all_runs!$I$2:$I$4321=$H24&amp;" + Aug")),TEXT(ROUND(AVERAGE(_xlpm.v),3),"0.000")&amp;" ± "&amp;TEXT(ROUND(_xlfn.STDEV.S(_xlpm.v),3),"0.000"))</f>
        <v>0.872 ± 0.011</v>
      </c>
      <c r="L24" s="8" t="str" cm="1">
        <f t="array" ref="L24">_xlfn.LET(_xlpm.v,_xlfn._xlws.FILTER(all_runs!$O$2:$O$4321,(all_runs!$C$2:$C$4321=L$19)*(all_runs!$E$2:$E$4321=$I24)*(all_runs!$F$2:$F$4321="exp07+aug")*(all_runs!$I$2:$I$4321=$H24&amp;" + Aug")),TEXT(ROUND(AVERAGE(_xlpm.v),3),"0.000")&amp;" ± "&amp;TEXT(ROUND(_xlfn.STDEV.S(_xlpm.v),3),"0.000"))</f>
        <v>0.841 ± 0.015</v>
      </c>
      <c r="M24" s="8" t="str" cm="1">
        <f t="array" ref="M24">_xlfn.LET(_xlpm.v,_xlfn._xlws.FILTER(all_runs!$O$2:$O$4321,(all_runs!$C$2:$C$4321=M$19)*(all_runs!$E$2:$E$4321=$I24)*(all_runs!$F$2:$F$4321="exp07+aug")*(all_runs!$I$2:$I$4321=$H24&amp;" + Aug")),TEXT(ROUND(AVERAGE(_xlpm.v),3),"0.000")&amp;" ± "&amp;TEXT(ROUND(_xlfn.STDEV.S(_xlpm.v),3),"0.000"))</f>
        <v>0.837 ± 0.012</v>
      </c>
    </row>
    <row r="25" spans="1:13" ht="210" x14ac:dyDescent="0.25">
      <c r="A25" s="9" t="s">
        <v>12</v>
      </c>
      <c r="B25" s="9" t="s">
        <v>75</v>
      </c>
      <c r="C25" s="10" t="str" cm="1">
        <f t="array" ref="C25">_xlfn.LET(_xlpm.v,_xlfn._xlws.FILTER(all_runs!$O$2:$O$4321,(all_runs!$C$2:$C$4321=C$19)*(all_runs!$E$2:$E$4321=$B25)*(all_runs!$F$2:$F$4321="exp07+aug")*(all_runs!$I$2:$I$4321=$A25&amp;" + Aug")),TEXT(ROUND(AVERAGE(_xlpm.v),3),"0.000")&amp;" ± "&amp;TEXT(ROUND(_xlfn.STDEV.S(_xlpm.v),3),"0.000"))</f>
        <v>0.841 ± 0.013</v>
      </c>
      <c r="D25" s="10" t="str" cm="1">
        <f t="array" ref="D25">_xlfn.LET(_xlpm.v,_xlfn._xlws.FILTER(all_runs!$O$2:$O$4321,(all_runs!$C$2:$C$4321=D$19)*(all_runs!$E$2:$E$4321=$B25)*(all_runs!$F$2:$F$4321="exp07+aug")*(all_runs!$I$2:$I$4321=$A25&amp;" + Aug")),TEXT(ROUND(AVERAGE(_xlpm.v),3),"0.000")&amp;" ± "&amp;TEXT(ROUND(_xlfn.STDEV.S(_xlpm.v),3),"0.000"))</f>
        <v>0.844 ± 0.012</v>
      </c>
      <c r="E25" s="10" t="str" cm="1">
        <f t="array" ref="E25">_xlfn.LET(_xlpm.v,_xlfn._xlws.FILTER(all_runs!$O$2:$O$4321,(all_runs!$C$2:$C$4321=E$19)*(all_runs!$E$2:$E$4321=$B25)*(all_runs!$F$2:$F$4321="exp07+aug")*(all_runs!$I$2:$I$4321=$A25&amp;" + Aug")),TEXT(ROUND(AVERAGE(_xlpm.v),3),"0.000")&amp;" ± "&amp;TEXT(ROUND(_xlfn.STDEV.S(_xlpm.v),3),"0.000"))</f>
        <v>0.831 ± 0.013</v>
      </c>
      <c r="F25" s="10" t="str" cm="1">
        <f t="array" ref="F25">_xlfn.LET(_xlpm.v,_xlfn._xlws.FILTER(all_runs!$O$2:$O$4321,(all_runs!$C$2:$C$4321=F$19)*(all_runs!$E$2:$E$4321=$B25)*(all_runs!$F$2:$F$4321="exp07+aug")*(all_runs!$I$2:$I$4321=$A25&amp;" + Aug")),TEXT(ROUND(AVERAGE(_xlpm.v),3),"0.000")&amp;" ± "&amp;TEXT(ROUND(_xlfn.STDEV.S(_xlpm.v),3),"0.000"))</f>
        <v>0.841 ± 0.012</v>
      </c>
      <c r="H25" s="9" t="s">
        <v>12</v>
      </c>
      <c r="I25" s="9" t="s">
        <v>103</v>
      </c>
      <c r="J25" s="10" t="str" cm="1">
        <f t="array" ref="J25">_xlfn.LET(_xlpm.v,_xlfn._xlws.FILTER(all_runs!$O$2:$O$4321,(all_runs!$C$2:$C$4321=J$19)*(all_runs!$E$2:$E$4321=$I25)*(all_runs!$F$2:$F$4321="exp07+aug")*(all_runs!$I$2:$I$4321=$H25&amp;" + Aug")),TEXT(ROUND(AVERAGE(_xlpm.v),3),"0.000")&amp;" ± "&amp;TEXT(ROUND(_xlfn.STDEV.S(_xlpm.v),3),"0.000"))</f>
        <v>0.869 ± 0.010</v>
      </c>
      <c r="K25" s="10" t="str" cm="1">
        <f t="array" ref="K25">_xlfn.LET(_xlpm.v,_xlfn._xlws.FILTER(all_runs!$O$2:$O$4321,(all_runs!$C$2:$C$4321=K$19)*(all_runs!$E$2:$E$4321=$I25)*(all_runs!$F$2:$F$4321="exp07+aug")*(all_runs!$I$2:$I$4321=$H25&amp;" + Aug")),TEXT(ROUND(AVERAGE(_xlpm.v),3),"0.000")&amp;" ± "&amp;TEXT(ROUND(_xlfn.STDEV.S(_xlpm.v),3),"0.000"))</f>
        <v>0.878 ± 0.013</v>
      </c>
      <c r="L25" s="10" t="str" cm="1">
        <f t="array" ref="L25">_xlfn.LET(_xlpm.v,_xlfn._xlws.FILTER(all_runs!$O$2:$O$4321,(all_runs!$C$2:$C$4321=L$19)*(all_runs!$E$2:$E$4321=$I25)*(all_runs!$F$2:$F$4321="exp07+aug")*(all_runs!$I$2:$I$4321=$H25&amp;" + Aug")),TEXT(ROUND(AVERAGE(_xlpm.v),3),"0.000")&amp;" ± "&amp;TEXT(ROUND(_xlfn.STDEV.S(_xlpm.v),3),"0.000"))</f>
        <v>0.869 ± 0.011</v>
      </c>
      <c r="M25" s="10" t="str" cm="1">
        <f t="array" ref="M25">_xlfn.LET(_xlpm.v,_xlfn._xlws.FILTER(all_runs!$O$2:$O$4321,(all_runs!$C$2:$C$4321=M$19)*(all_runs!$E$2:$E$4321=$I25)*(all_runs!$F$2:$F$4321="exp07+aug")*(all_runs!$I$2:$I$4321=$H25&amp;" + Aug")),TEXT(ROUND(AVERAGE(_xlpm.v),3),"0.000")&amp;" ± "&amp;TEXT(ROUND(_xlfn.STDEV.S(_xlpm.v),3),"0.000"))</f>
        <v>0.874 ± 0.014</v>
      </c>
    </row>
    <row r="26" spans="1:13" ht="150" x14ac:dyDescent="0.25">
      <c r="A26" s="6" t="s">
        <v>26</v>
      </c>
      <c r="B26" s="6" t="s">
        <v>24</v>
      </c>
      <c r="C26" s="8" t="str" cm="1">
        <f t="array" ref="C26">_xlfn.LET(_xlpm.v,_xlfn._xlws.FILTER(all_runs!$O$2:$O$4321,(all_runs!$C$2:$C$4321=C$19)*(all_runs!$E$2:$E$4321=$B26)*(all_runs!$F$2:$F$4321="exp07+aug")*(all_runs!$I$2:$I$4321=$A26&amp;" + Aug")),TEXT(ROUND(AVERAGE(_xlpm.v),3),"0.000")&amp;" ± "&amp;TEXT(ROUND(_xlfn.STDEV.S(_xlpm.v),3),"0.000"))</f>
        <v>0.808 ± 0.010</v>
      </c>
      <c r="D26" s="8" t="str" cm="1">
        <f t="array" ref="D26">_xlfn.LET(_xlpm.v,_xlfn._xlws.FILTER(all_runs!$O$2:$O$4321,(all_runs!$C$2:$C$4321=D$19)*(all_runs!$E$2:$E$4321=$B26)*(all_runs!$F$2:$F$4321="exp07+aug")*(all_runs!$I$2:$I$4321=$A26&amp;" + Aug")),TEXT(ROUND(AVERAGE(_xlpm.v),3),"0.000")&amp;" ± "&amp;TEXT(ROUND(_xlfn.STDEV.S(_xlpm.v),3),"0.000"))</f>
        <v>0.847 ± 0.008</v>
      </c>
      <c r="E26" s="8" t="str" cm="1">
        <f t="array" ref="E26">_xlfn.LET(_xlpm.v,_xlfn._xlws.FILTER(all_runs!$O$2:$O$4321,(all_runs!$C$2:$C$4321=E$19)*(all_runs!$E$2:$E$4321=$B26)*(all_runs!$F$2:$F$4321="exp07+aug")*(all_runs!$I$2:$I$4321=$A26&amp;" + Aug")),TEXT(ROUND(AVERAGE(_xlpm.v),3),"0.000")&amp;" ± "&amp;TEXT(ROUND(_xlfn.STDEV.S(_xlpm.v),3),"0.000"))</f>
        <v>0.821 ± 0.009</v>
      </c>
      <c r="F26" s="8" t="str" cm="1">
        <f t="array" ref="F26">_xlfn.LET(_xlpm.v,_xlfn._xlws.FILTER(all_runs!$O$2:$O$4321,(all_runs!$C$2:$C$4321=F$19)*(all_runs!$E$2:$E$4321=$B26)*(all_runs!$F$2:$F$4321="exp07+aug")*(all_runs!$I$2:$I$4321=$A26&amp;" + Aug")),TEXT(ROUND(AVERAGE(_xlpm.v),3),"0.000")&amp;" ± "&amp;TEXT(ROUND(_xlfn.STDEV.S(_xlpm.v),3),"0.000"))</f>
        <v>0.834 ± 0.006</v>
      </c>
      <c r="H26" s="6" t="s">
        <v>26</v>
      </c>
      <c r="I26" s="6" t="s">
        <v>82</v>
      </c>
      <c r="J26" s="8" t="str" cm="1">
        <f t="array" ref="J26">_xlfn.LET(_xlpm.v,_xlfn._xlws.FILTER(all_runs!$O$2:$O$4321,(all_runs!$C$2:$C$4321=J$19)*(all_runs!$E$2:$E$4321=$I26)*(all_runs!$F$2:$F$4321="exp07+aug")*(all_runs!$I$2:$I$4321=$H26&amp;" + Aug")),TEXT(ROUND(AVERAGE(_xlpm.v),3),"0.000")&amp;" ± "&amp;TEXT(ROUND(_xlfn.STDEV.S(_xlpm.v),3),"0.000"))</f>
        <v>0.840 ± 0.013</v>
      </c>
      <c r="K26" s="8" t="str" cm="1">
        <f t="array" ref="K26">_xlfn.LET(_xlpm.v,_xlfn._xlws.FILTER(all_runs!$O$2:$O$4321,(all_runs!$C$2:$C$4321=K$19)*(all_runs!$E$2:$E$4321=$I26)*(all_runs!$F$2:$F$4321="exp07+aug")*(all_runs!$I$2:$I$4321=$H26&amp;" + Aug")),TEXT(ROUND(AVERAGE(_xlpm.v),3),"0.000")&amp;" ± "&amp;TEXT(ROUND(_xlfn.STDEV.S(_xlpm.v),3),"0.000"))</f>
        <v>0.855 ± 0.012</v>
      </c>
      <c r="L26" s="8" t="str" cm="1">
        <f t="array" ref="L26">_xlfn.LET(_xlpm.v,_xlfn._xlws.FILTER(all_runs!$O$2:$O$4321,(all_runs!$C$2:$C$4321=L$19)*(all_runs!$E$2:$E$4321=$I26)*(all_runs!$F$2:$F$4321="exp07+aug")*(all_runs!$I$2:$I$4321=$H26&amp;" + Aug")),TEXT(ROUND(AVERAGE(_xlpm.v),3),"0.000")&amp;" ± "&amp;TEXT(ROUND(_xlfn.STDEV.S(_xlpm.v),3),"0.000"))</f>
        <v>0.848 ± 0.010</v>
      </c>
      <c r="M26" s="8" t="str" cm="1">
        <f t="array" ref="M26">_xlfn.LET(_xlpm.v,_xlfn._xlws.FILTER(all_runs!$O$2:$O$4321,(all_runs!$C$2:$C$4321=M$19)*(all_runs!$E$2:$E$4321=$I26)*(all_runs!$F$2:$F$4321="exp07+aug")*(all_runs!$I$2:$I$4321=$H26&amp;" + Aug")),TEXT(ROUND(AVERAGE(_xlpm.v),3),"0.000")&amp;" ± "&amp;TEXT(ROUND(_xlfn.STDEV.S(_xlpm.v),3),"0.000"))</f>
        <v>0.845 ± 0.013</v>
      </c>
    </row>
    <row r="27" spans="1:13" ht="255" x14ac:dyDescent="0.25">
      <c r="A27" s="6" t="s">
        <v>26</v>
      </c>
      <c r="B27" s="6" t="s">
        <v>46</v>
      </c>
      <c r="C27" s="8" t="str" cm="1">
        <f t="array" ref="C27">_xlfn.LET(_xlpm.v,_xlfn._xlws.FILTER(all_runs!$O$2:$O$4321,(all_runs!$C$2:$C$4321=C$19)*(all_runs!$E$2:$E$4321=$B27)*(all_runs!$F$2:$F$4321="exp07+aug")*(all_runs!$I$2:$I$4321=$A27&amp;" + Aug")),TEXT(ROUND(AVERAGE(_xlpm.v),3),"0.000")&amp;" ± "&amp;TEXT(ROUND(_xlfn.STDEV.S(_xlpm.v),3),"0.000"))</f>
        <v>0.828 ± 0.009</v>
      </c>
      <c r="D27" s="8" t="str" cm="1">
        <f t="array" ref="D27">_xlfn.LET(_xlpm.v,_xlfn._xlws.FILTER(all_runs!$O$2:$O$4321,(all_runs!$C$2:$C$4321=D$19)*(all_runs!$E$2:$E$4321=$B27)*(all_runs!$F$2:$F$4321="exp07+aug")*(all_runs!$I$2:$I$4321=$A27&amp;" + Aug")),TEXT(ROUND(AVERAGE(_xlpm.v),3),"0.000")&amp;" ± "&amp;TEXT(ROUND(_xlfn.STDEV.S(_xlpm.v),3),"0.000"))</f>
        <v>0.846 ± 0.008</v>
      </c>
      <c r="E27" s="8" t="str" cm="1">
        <f t="array" ref="E27">_xlfn.LET(_xlpm.v,_xlfn._xlws.FILTER(all_runs!$O$2:$O$4321,(all_runs!$C$2:$C$4321=E$19)*(all_runs!$E$2:$E$4321=$B27)*(all_runs!$F$2:$F$4321="exp07+aug")*(all_runs!$I$2:$I$4321=$A27&amp;" + Aug")),TEXT(ROUND(AVERAGE(_xlpm.v),3),"0.000")&amp;" ± "&amp;TEXT(ROUND(_xlfn.STDEV.S(_xlpm.v),3),"0.000"))</f>
        <v>0.825 ± 0.014</v>
      </c>
      <c r="F27" s="8" t="str" cm="1">
        <f t="array" ref="F27">_xlfn.LET(_xlpm.v,_xlfn._xlws.FILTER(all_runs!$O$2:$O$4321,(all_runs!$C$2:$C$4321=F$19)*(all_runs!$E$2:$E$4321=$B27)*(all_runs!$F$2:$F$4321="exp07+aug")*(all_runs!$I$2:$I$4321=$A27&amp;" + Aug")),TEXT(ROUND(AVERAGE(_xlpm.v),3),"0.000")&amp;" ± "&amp;TEXT(ROUND(_xlfn.STDEV.S(_xlpm.v),3),"0.000"))</f>
        <v>0.839 ± 0.010</v>
      </c>
      <c r="H27" s="6" t="s">
        <v>26</v>
      </c>
      <c r="I27" s="6" t="s">
        <v>90</v>
      </c>
      <c r="J27" s="8" t="str" cm="1">
        <f t="array" ref="J27">_xlfn.LET(_xlpm.v,_xlfn._xlws.FILTER(all_runs!$O$2:$O$4321,(all_runs!$C$2:$C$4321=J$19)*(all_runs!$E$2:$E$4321=$I27)*(all_runs!$F$2:$F$4321="exp07+aug")*(all_runs!$I$2:$I$4321=$H27&amp;" + Aug")),TEXT(ROUND(AVERAGE(_xlpm.v),3),"0.000")&amp;" ± "&amp;TEXT(ROUND(_xlfn.STDEV.S(_xlpm.v),3),"0.000"))</f>
        <v>0.858 ± 0.011</v>
      </c>
      <c r="K27" s="8" t="str" cm="1">
        <f t="array" ref="K27">_xlfn.LET(_xlpm.v,_xlfn._xlws.FILTER(all_runs!$O$2:$O$4321,(all_runs!$C$2:$C$4321=K$19)*(all_runs!$E$2:$E$4321=$I27)*(all_runs!$F$2:$F$4321="exp07+aug")*(all_runs!$I$2:$I$4321=$H27&amp;" + Aug")),TEXT(ROUND(AVERAGE(_xlpm.v),3),"0.000")&amp;" ± "&amp;TEXT(ROUND(_xlfn.STDEV.S(_xlpm.v),3),"0.000"))</f>
        <v>0.864 ± 0.008</v>
      </c>
      <c r="L27" s="8" t="str" cm="1">
        <f t="array" ref="L27">_xlfn.LET(_xlpm.v,_xlfn._xlws.FILTER(all_runs!$O$2:$O$4321,(all_runs!$C$2:$C$4321=L$19)*(all_runs!$E$2:$E$4321=$I27)*(all_runs!$F$2:$F$4321="exp07+aug")*(all_runs!$I$2:$I$4321=$H27&amp;" + Aug")),TEXT(ROUND(AVERAGE(_xlpm.v),3),"0.000")&amp;" ± "&amp;TEXT(ROUND(_xlfn.STDEV.S(_xlpm.v),3),"0.000"))</f>
        <v>0.855 ± 0.011</v>
      </c>
      <c r="M27" s="8" t="str" cm="1">
        <f t="array" ref="M27">_xlfn.LET(_xlpm.v,_xlfn._xlws.FILTER(all_runs!$O$2:$O$4321,(all_runs!$C$2:$C$4321=M$19)*(all_runs!$E$2:$E$4321=$I27)*(all_runs!$F$2:$F$4321="exp07+aug")*(all_runs!$I$2:$I$4321=$H27&amp;" + Aug")),TEXT(ROUND(AVERAGE(_xlpm.v),3),"0.000")&amp;" ± "&amp;TEXT(ROUND(_xlfn.STDEV.S(_xlpm.v),3),"0.000"))</f>
        <v>0.855 ± 0.007</v>
      </c>
    </row>
    <row r="28" spans="1:13" ht="13.15" customHeight="1" x14ac:dyDescent="0.25">
      <c r="A28" s="6" t="s">
        <v>26</v>
      </c>
      <c r="B28" s="6" t="s">
        <v>75</v>
      </c>
      <c r="C28" s="8" t="str" cm="1">
        <f t="array" ref="C28">_xlfn.LET(_xlpm.v,_xlfn._xlws.FILTER(all_runs!$O$2:$O$4321,(all_runs!$C$2:$C$4321=C$19)*(all_runs!$E$2:$E$4321=$B28)*(all_runs!$F$2:$F$4321="exp07+aug")*(all_runs!$I$2:$I$4321=$A28&amp;" + Aug")),TEXT(ROUND(AVERAGE(_xlpm.v),3),"0.000")&amp;" ± "&amp;TEXT(ROUND(_xlfn.STDEV.S(_xlpm.v),3),"0.000"))</f>
        <v>0.836 ± 0.008</v>
      </c>
      <c r="D28" s="13" t="str" cm="1">
        <f t="array" ref="D28">_xlfn.LET(_xlpm.v,_xlfn._xlws.FILTER(all_runs!$O$2:$O$4321,(all_runs!$C$2:$C$4321=D$19)*(all_runs!$E$2:$E$4321=$B28)*(all_runs!$F$2:$F$4321="exp07+aug")*(all_runs!$I$2:$I$4321=$A28&amp;" + Aug")),TEXT(ROUND(AVERAGE(_xlpm.v),3),"0.000")&amp;" ± "&amp;TEXT(ROUND(_xlfn.STDEV.S(_xlpm.v),3),"0.000"))</f>
        <v>0.852 ± 0.008</v>
      </c>
      <c r="E28" s="8" t="str" cm="1">
        <f t="array" ref="E28">_xlfn.LET(_xlpm.v,_xlfn._xlws.FILTER(all_runs!$O$2:$O$4321,(all_runs!$C$2:$C$4321=E$19)*(all_runs!$E$2:$E$4321=$B28)*(all_runs!$F$2:$F$4321="exp07+aug")*(all_runs!$I$2:$I$4321=$A28&amp;" + Aug")),TEXT(ROUND(AVERAGE(_xlpm.v),3),"0.000")&amp;" ± "&amp;TEXT(ROUND(_xlfn.STDEV.S(_xlpm.v),3),"0.000"))</f>
        <v>0.841 ± 0.010</v>
      </c>
      <c r="F28" s="8" t="str" cm="1">
        <f t="array" ref="F28">_xlfn.LET(_xlpm.v,_xlfn._xlws.FILTER(all_runs!$O$2:$O$4321,(all_runs!$C$2:$C$4321=F$19)*(all_runs!$E$2:$E$4321=$B28)*(all_runs!$F$2:$F$4321="exp07+aug")*(all_runs!$I$2:$I$4321=$A28&amp;" + Aug")),TEXT(ROUND(AVERAGE(_xlpm.v),3),"0.000")&amp;" ± "&amp;TEXT(ROUND(_xlfn.STDEV.S(_xlpm.v),3),"0.000"))</f>
        <v>0.847 ± 0.008</v>
      </c>
      <c r="H28" s="6" t="s">
        <v>26</v>
      </c>
      <c r="I28" s="6" t="s">
        <v>103</v>
      </c>
      <c r="J28" s="8" t="str" cm="1">
        <f t="array" ref="J28">_xlfn.LET(_xlpm.v,_xlfn._xlws.FILTER(all_runs!$O$2:$O$4321,(all_runs!$C$2:$C$4321=J$19)*(all_runs!$E$2:$E$4321=$I28)*(all_runs!$F$2:$F$4321="exp07+aug")*(all_runs!$I$2:$I$4321=$H28&amp;" + Aug")),TEXT(ROUND(AVERAGE(_xlpm.v),3),"0.000")&amp;" ± "&amp;TEXT(ROUND(_xlfn.STDEV.S(_xlpm.v),3),"0.000"))</f>
        <v>0.873 ± 0.010</v>
      </c>
      <c r="K28" s="14" t="str" cm="1">
        <f t="array" ref="K28">_xlfn.LET(_xlpm.v,_xlfn._xlws.FILTER(all_runs!$O$2:$O$4321,(all_runs!$C$2:$C$4321=K$19)*(all_runs!$E$2:$E$4321=$I28)*(all_runs!$F$2:$F$4321="exp07+aug")*(all_runs!$I$2:$I$4321=$H28&amp;" + Aug")),TEXT(ROUND(AVERAGE(_xlpm.v),3),"0.000")&amp;" ± "&amp;TEXT(ROUND(_xlfn.STDEV.S(_xlpm.v),3),"0.000"))</f>
        <v>0.875 ± 0.011</v>
      </c>
      <c r="L28" s="8" t="str" cm="1">
        <f t="array" ref="L28">_xlfn.LET(_xlpm.v,_xlfn._xlws.FILTER(all_runs!$O$2:$O$4321,(all_runs!$C$2:$C$4321=L$19)*(all_runs!$E$2:$E$4321=$I28)*(all_runs!$F$2:$F$4321="exp07+aug")*(all_runs!$I$2:$I$4321=$H28&amp;" + Aug")),TEXT(ROUND(AVERAGE(_xlpm.v),3),"0.000")&amp;" ± "&amp;TEXT(ROUND(_xlfn.STDEV.S(_xlpm.v),3),"0.000"))</f>
        <v>0.874 ± 0.009</v>
      </c>
      <c r="M28" s="8" t="str" cm="1">
        <f t="array" ref="M28">_xlfn.LET(_xlpm.v,_xlfn._xlws.FILTER(all_runs!$O$2:$O$4321,(all_runs!$C$2:$C$4321=M$19)*(all_runs!$E$2:$E$4321=$I28)*(all_runs!$F$2:$F$4321="exp07+aug")*(all_runs!$I$2:$I$4321=$H28&amp;" + Aug")),TEXT(ROUND(AVERAGE(_xlpm.v),3),"0.000")&amp;" ± "&amp;TEXT(ROUND(_xlfn.STDEV.S(_xlpm.v),3),"0.000"))</f>
        <v>0.871 ± 0.008</v>
      </c>
    </row>
    <row r="31" spans="1:13" x14ac:dyDescent="0.25">
      <c r="A31" s="38" t="s">
        <v>9208</v>
      </c>
      <c r="B31" s="38"/>
      <c r="C31" s="38"/>
      <c r="D31" s="38"/>
      <c r="E31" s="38"/>
      <c r="F31" s="38"/>
      <c r="H31" s="38" t="s">
        <v>9209</v>
      </c>
      <c r="I31" s="38"/>
      <c r="J31" s="38"/>
      <c r="K31" s="38"/>
      <c r="L31" s="38"/>
      <c r="M31" s="38"/>
    </row>
    <row r="32" spans="1:13" ht="90" x14ac:dyDescent="0.25">
      <c r="A32" s="15" t="s">
        <v>9201</v>
      </c>
      <c r="B32" s="15" t="s">
        <v>545</v>
      </c>
      <c r="C32" s="15" t="s">
        <v>9210</v>
      </c>
      <c r="D32" s="15" t="s">
        <v>9211</v>
      </c>
      <c r="E32" s="15" t="s">
        <v>9212</v>
      </c>
      <c r="F32" s="15" t="s">
        <v>9213</v>
      </c>
      <c r="H32" s="15" t="s">
        <v>9201</v>
      </c>
      <c r="I32" s="15" t="s">
        <v>545</v>
      </c>
      <c r="J32" s="15" t="s">
        <v>9210</v>
      </c>
      <c r="K32" s="15" t="s">
        <v>9211</v>
      </c>
      <c r="L32" s="15" t="s">
        <v>9212</v>
      </c>
      <c r="M32" s="15" t="s">
        <v>9213</v>
      </c>
    </row>
    <row r="33" spans="1:17" ht="150" x14ac:dyDescent="0.25">
      <c r="A33" s="6" t="s">
        <v>32</v>
      </c>
      <c r="B33" s="6" t="s">
        <v>24</v>
      </c>
      <c r="C33" s="16">
        <f>AVERAGEIFS(all_runs!$O$2:$O$4321,all_runs!$C$2:$C$4321,SUBSTITUTE(C$32," Δ",""),all_runs!$E$2:$E$4321,$B33,all_runs!$F$2:$F$4321,"exp07+aug",all_runs!$I$2:$I$4321,$A33&amp;" + Aug")-AVERAGEIFS(all_runs!$O$2:$O$4321,all_runs!$C$2:$C$4321,SUBSTITUTE(C$32," Δ",""),all_runs!$E$2:$E$4321,$B33,all_runs!$F$2:$F$4321,"exp07",all_runs!$I$2:$I$4321,$A33)</f>
        <v>0.10872604568794819</v>
      </c>
      <c r="D33" s="16">
        <f>AVERAGEIFS(all_runs!$O$2:$O$4321,all_runs!$C$2:$C$4321,SUBSTITUTE(D$32," Δ",""),all_runs!$E$2:$E$4321,$B33,all_runs!$F$2:$F$4321,"exp07+aug",all_runs!$I$2:$I$4321,$A33&amp;" + Aug")-AVERAGEIFS(all_runs!$O$2:$O$4321,all_runs!$C$2:$C$4321,SUBSTITUTE(D$32," Δ",""),all_runs!$E$2:$E$4321,$B33,all_runs!$F$2:$F$4321,"exp07",all_runs!$I$2:$I$4321,$A33)</f>
        <v>0.1310369825860328</v>
      </c>
      <c r="E33" s="16">
        <f>AVERAGEIFS(all_runs!$O$2:$O$4321,all_runs!$C$2:$C$4321,SUBSTITUTE(E$32," Δ",""),all_runs!$E$2:$E$4321,$B33,all_runs!$F$2:$F$4321,"exp07+aug",all_runs!$I$2:$I$4321,$A33&amp;" + Aug")-AVERAGEIFS(all_runs!$O$2:$O$4321,all_runs!$C$2:$C$4321,SUBSTITUTE(E$32," Δ",""),all_runs!$E$2:$E$4321,$B33,all_runs!$F$2:$F$4321,"exp07",all_runs!$I$2:$I$4321,$A33)</f>
        <v>4.7639300139736274E-2</v>
      </c>
      <c r="F33" s="16">
        <f>AVERAGEIFS(all_runs!$O$2:$O$4321,all_runs!$C$2:$C$4321,SUBSTITUTE(F$32," Δ",""),all_runs!$E$2:$E$4321,$B33,all_runs!$F$2:$F$4321,"exp07+aug",all_runs!$I$2:$I$4321,$A33&amp;" + Aug")-AVERAGEIFS(all_runs!$O$2:$O$4321,all_runs!$C$2:$C$4321,SUBSTITUTE(F$32," Δ",""),all_runs!$E$2:$E$4321,$B33,all_runs!$F$2:$F$4321,"exp07",all_runs!$I$2:$I$4321,$A33)</f>
        <v>0.11702343277111904</v>
      </c>
      <c r="H33" s="6" t="s">
        <v>32</v>
      </c>
      <c r="I33" s="6" t="s">
        <v>82</v>
      </c>
      <c r="J33" s="16">
        <f>AVERAGEIFS(all_runs!$O$2:$O$4321,all_runs!$C$2:$C$4321,SUBSTITUTE(J$32," Δ",""),all_runs!$E$2:$E$4321,$I33,all_runs!$F$2:$F$4321,"exp07+aug",all_runs!$I$2:$I$4321,$H33&amp;" + Aug")-AVERAGEIFS(all_runs!$O$2:$O$4321,all_runs!$C$2:$C$4321,SUBSTITUTE(J$32," Δ",""),all_runs!$E$2:$E$4321,$I33,all_runs!$F$2:$F$4321,"exp07",all_runs!$I$2:$I$4321,$H33)</f>
        <v>7.0000263586698197E-2</v>
      </c>
      <c r="K33" s="16">
        <f>AVERAGEIFS(all_runs!$O$2:$O$4321,all_runs!$C$2:$C$4321,SUBSTITUTE(K$32," Δ",""),all_runs!$E$2:$E$4321,$I33,all_runs!$F$2:$F$4321,"exp07+aug",all_runs!$I$2:$I$4321,$H33&amp;" + Aug")-AVERAGEIFS(all_runs!$O$2:$O$4321,all_runs!$C$2:$C$4321,SUBSTITUTE(K$32," Δ",""),all_runs!$E$2:$E$4321,$I33,all_runs!$F$2:$F$4321,"exp07",all_runs!$I$2:$I$4321,$H33)</f>
        <v>0.12533820327256373</v>
      </c>
      <c r="L33" s="16">
        <f>AVERAGEIFS(all_runs!$O$2:$O$4321,all_runs!$C$2:$C$4321,SUBSTITUTE(L$32," Δ",""),all_runs!$E$2:$E$4321,$I33,all_runs!$F$2:$F$4321,"exp07+aug",all_runs!$I$2:$I$4321,$H33&amp;" + Aug")-AVERAGEIFS(all_runs!$O$2:$O$4321,all_runs!$C$2:$C$4321,SUBSTITUTE(L$32," Δ",""),all_runs!$E$2:$E$4321,$I33,all_runs!$F$2:$F$4321,"exp07",all_runs!$I$2:$I$4321,$H33)</f>
        <v>6.8845386125721997E-2</v>
      </c>
      <c r="M33" s="16">
        <f>AVERAGEIFS(all_runs!$O$2:$O$4321,all_runs!$C$2:$C$4321,SUBSTITUTE(M$32," Δ",""),all_runs!$E$2:$E$4321,$I33,all_runs!$F$2:$F$4321,"exp07+aug",all_runs!$I$2:$I$4321,$H33&amp;" + Aug")-AVERAGEIFS(all_runs!$O$2:$O$4321,all_runs!$C$2:$C$4321,SUBSTITUTE(M$32," Δ",""),all_runs!$E$2:$E$4321,$I33,all_runs!$F$2:$F$4321,"exp07",all_runs!$I$2:$I$4321,$H33)</f>
        <v>0.10910784055529887</v>
      </c>
    </row>
    <row r="34" spans="1:17" ht="255" x14ac:dyDescent="0.25">
      <c r="A34" s="6" t="s">
        <v>32</v>
      </c>
      <c r="B34" s="6" t="s">
        <v>46</v>
      </c>
      <c r="C34" s="16">
        <f>AVERAGEIFS(all_runs!$O$2:$O$4321,all_runs!$C$2:$C$4321,SUBSTITUTE(C$32," Δ",""),all_runs!$E$2:$E$4321,$B34,all_runs!$F$2:$F$4321,"exp07+aug",all_runs!$I$2:$I$4321,$A34&amp;" + Aug")-AVERAGEIFS(all_runs!$O$2:$O$4321,all_runs!$C$2:$C$4321,SUBSTITUTE(C$32," Δ",""),all_runs!$E$2:$E$4321,$B34,all_runs!$F$2:$F$4321,"exp07",all_runs!$I$2:$I$4321,$A34)</f>
        <v>5.2510957435512262E-2</v>
      </c>
      <c r="D34" s="16">
        <f>AVERAGEIFS(all_runs!$O$2:$O$4321,all_runs!$C$2:$C$4321,SUBSTITUTE(D$32," Δ",""),all_runs!$E$2:$E$4321,$B34,all_runs!$F$2:$F$4321,"exp07+aug",all_runs!$I$2:$I$4321,$A34&amp;" + Aug")-AVERAGEIFS(all_runs!$O$2:$O$4321,all_runs!$C$2:$C$4321,SUBSTITUTE(D$32," Δ",""),all_runs!$E$2:$E$4321,$B34,all_runs!$F$2:$F$4321,"exp07",all_runs!$I$2:$I$4321,$A34)</f>
        <v>0.20313629366958519</v>
      </c>
      <c r="E34" s="16">
        <f>AVERAGEIFS(all_runs!$O$2:$O$4321,all_runs!$C$2:$C$4321,SUBSTITUTE(E$32," Δ",""),all_runs!$E$2:$E$4321,$B34,all_runs!$F$2:$F$4321,"exp07+aug",all_runs!$I$2:$I$4321,$A34&amp;" + Aug")-AVERAGEIFS(all_runs!$O$2:$O$4321,all_runs!$C$2:$C$4321,SUBSTITUTE(E$32," Δ",""),all_runs!$E$2:$E$4321,$B34,all_runs!$F$2:$F$4321,"exp07",all_runs!$I$2:$I$4321,$A34)</f>
        <v>5.7605108652341697E-2</v>
      </c>
      <c r="F34" s="16">
        <f>AVERAGEIFS(all_runs!$O$2:$O$4321,all_runs!$C$2:$C$4321,SUBSTITUTE(F$32," Δ",""),all_runs!$E$2:$E$4321,$B34,all_runs!$F$2:$F$4321,"exp07+aug",all_runs!$I$2:$I$4321,$A34&amp;" + Aug")-AVERAGEIFS(all_runs!$O$2:$O$4321,all_runs!$C$2:$C$4321,SUBSTITUTE(F$32," Δ",""),all_runs!$E$2:$E$4321,$B34,all_runs!$F$2:$F$4321,"exp07",all_runs!$I$2:$I$4321,$A34)</f>
        <v>9.4385630210183202E-2</v>
      </c>
      <c r="H34" s="6" t="s">
        <v>32</v>
      </c>
      <c r="I34" s="6" t="s">
        <v>90</v>
      </c>
      <c r="J34" s="16">
        <f>AVERAGEIFS(all_runs!$O$2:$O$4321,all_runs!$C$2:$C$4321,SUBSTITUTE(J$32," Δ",""),all_runs!$E$2:$E$4321,$I34,all_runs!$F$2:$F$4321,"exp07+aug",all_runs!$I$2:$I$4321,$H34&amp;" + Aug")-AVERAGEIFS(all_runs!$O$2:$O$4321,all_runs!$C$2:$C$4321,SUBSTITUTE(J$32," Δ",""),all_runs!$E$2:$E$4321,$I34,all_runs!$F$2:$F$4321,"exp07",all_runs!$I$2:$I$4321,$H34)</f>
        <v>5.67338831937092E-2</v>
      </c>
      <c r="K34" s="16">
        <f>AVERAGEIFS(all_runs!$O$2:$O$4321,all_runs!$C$2:$C$4321,SUBSTITUTE(K$32," Δ",""),all_runs!$E$2:$E$4321,$I34,all_runs!$F$2:$F$4321,"exp07+aug",all_runs!$I$2:$I$4321,$H34&amp;" + Aug")-AVERAGEIFS(all_runs!$O$2:$O$4321,all_runs!$C$2:$C$4321,SUBSTITUTE(K$32," Δ",""),all_runs!$E$2:$E$4321,$I34,all_runs!$F$2:$F$4321,"exp07",all_runs!$I$2:$I$4321,$H34)</f>
        <v>0.15013369810757815</v>
      </c>
      <c r="L34" s="16">
        <f>AVERAGEIFS(all_runs!$O$2:$O$4321,all_runs!$C$2:$C$4321,SUBSTITUTE(L$32," Δ",""),all_runs!$E$2:$E$4321,$I34,all_runs!$F$2:$F$4321,"exp07+aug",all_runs!$I$2:$I$4321,$H34&amp;" + Aug")-AVERAGEIFS(all_runs!$O$2:$O$4321,all_runs!$C$2:$C$4321,SUBSTITUTE(L$32," Δ",""),all_runs!$E$2:$E$4321,$I34,all_runs!$F$2:$F$4321,"exp07",all_runs!$I$2:$I$4321,$H34)</f>
        <v>5.5604692204935469E-2</v>
      </c>
      <c r="M34" s="16">
        <f>AVERAGEIFS(all_runs!$O$2:$O$4321,all_runs!$C$2:$C$4321,SUBSTITUTE(M$32," Δ",""),all_runs!$E$2:$E$4321,$I34,all_runs!$F$2:$F$4321,"exp07+aug",all_runs!$I$2:$I$4321,$H34&amp;" + Aug")-AVERAGEIFS(all_runs!$O$2:$O$4321,all_runs!$C$2:$C$4321,SUBSTITUTE(M$32," Δ",""),all_runs!$E$2:$E$4321,$I34,all_runs!$F$2:$F$4321,"exp07",all_runs!$I$2:$I$4321,$H34)</f>
        <v>9.4317963498493418E-2</v>
      </c>
    </row>
    <row r="35" spans="1:17" ht="210" x14ac:dyDescent="0.25">
      <c r="A35" s="9" t="s">
        <v>32</v>
      </c>
      <c r="B35" s="9" t="s">
        <v>75</v>
      </c>
      <c r="C35" s="19">
        <f>AVERAGEIFS(all_runs!$O$2:$O$4321,all_runs!$C$2:$C$4321,SUBSTITUTE(C$32," Δ",""),all_runs!$E$2:$E$4321,$B35,all_runs!$F$2:$F$4321,"exp07+aug",all_runs!$I$2:$I$4321,$A35&amp;" + Aug")-AVERAGEIFS(all_runs!$O$2:$O$4321,all_runs!$C$2:$C$4321,SUBSTITUTE(C$32," Δ",""),all_runs!$E$2:$E$4321,$B35,all_runs!$F$2:$F$4321,"exp07",all_runs!$I$2:$I$4321,$A35)</f>
        <v>4.7777118894489878E-2</v>
      </c>
      <c r="D35" s="19">
        <f>AVERAGEIFS(all_runs!$O$2:$O$4321,all_runs!$C$2:$C$4321,SUBSTITUTE(D$32," Δ",""),all_runs!$E$2:$E$4321,$B35,all_runs!$F$2:$F$4321,"exp07+aug",all_runs!$I$2:$I$4321,$A35&amp;" + Aug")-AVERAGEIFS(all_runs!$O$2:$O$4321,all_runs!$C$2:$C$4321,SUBSTITUTE(D$32," Δ",""),all_runs!$E$2:$E$4321,$B35,all_runs!$F$2:$F$4321,"exp07",all_runs!$I$2:$I$4321,$A35)</f>
        <v>8.5936088736375704E-2</v>
      </c>
      <c r="E35" s="19">
        <f>AVERAGEIFS(all_runs!$O$2:$O$4321,all_runs!$C$2:$C$4321,SUBSTITUTE(E$32," Δ",""),all_runs!$E$2:$E$4321,$B35,all_runs!$F$2:$F$4321,"exp07+aug",all_runs!$I$2:$I$4321,$A35&amp;" + Aug")-AVERAGEIFS(all_runs!$O$2:$O$4321,all_runs!$C$2:$C$4321,SUBSTITUTE(E$32," Δ",""),all_runs!$E$2:$E$4321,$B35,all_runs!$F$2:$F$4321,"exp07",all_runs!$I$2:$I$4321,$A35)</f>
        <v>3.0145248579073858E-2</v>
      </c>
      <c r="F35" s="19">
        <f>AVERAGEIFS(all_runs!$O$2:$O$4321,all_runs!$C$2:$C$4321,SUBSTITUTE(F$32," Δ",""),all_runs!$E$2:$E$4321,$B35,all_runs!$F$2:$F$4321,"exp07+aug",all_runs!$I$2:$I$4321,$A35&amp;" + Aug")-AVERAGEIFS(all_runs!$O$2:$O$4321,all_runs!$C$2:$C$4321,SUBSTITUTE(F$32," Δ",""),all_runs!$E$2:$E$4321,$B35,all_runs!$F$2:$F$4321,"exp07",all_runs!$I$2:$I$4321,$A35)</f>
        <v>7.0588481998249519E-2</v>
      </c>
      <c r="H35" s="9" t="s">
        <v>32</v>
      </c>
      <c r="I35" s="9" t="s">
        <v>103</v>
      </c>
      <c r="J35" s="19">
        <f>AVERAGEIFS(all_runs!$O$2:$O$4321,all_runs!$C$2:$C$4321,SUBSTITUTE(J$32," Δ",""),all_runs!$E$2:$E$4321,$I35,all_runs!$F$2:$F$4321,"exp07+aug",all_runs!$I$2:$I$4321,$H35&amp;" + Aug")-AVERAGEIFS(all_runs!$O$2:$O$4321,all_runs!$C$2:$C$4321,SUBSTITUTE(J$32," Δ",""),all_runs!$E$2:$E$4321,$I35,all_runs!$F$2:$F$4321,"exp07",all_runs!$I$2:$I$4321,$H35)</f>
        <v>6.2759322520680172E-2</v>
      </c>
      <c r="K35" s="19">
        <f>AVERAGEIFS(all_runs!$O$2:$O$4321,all_runs!$C$2:$C$4321,SUBSTITUTE(K$32," Δ",""),all_runs!$E$2:$E$4321,$I35,all_runs!$F$2:$F$4321,"exp07+aug",all_runs!$I$2:$I$4321,$H35&amp;" + Aug")-AVERAGEIFS(all_runs!$O$2:$O$4321,all_runs!$C$2:$C$4321,SUBSTITUTE(K$32," Δ",""),all_runs!$E$2:$E$4321,$I35,all_runs!$F$2:$F$4321,"exp07",all_runs!$I$2:$I$4321,$H35)</f>
        <v>0.10316127783296902</v>
      </c>
      <c r="L35" s="19">
        <f>AVERAGEIFS(all_runs!$O$2:$O$4321,all_runs!$C$2:$C$4321,SUBSTITUTE(L$32," Δ",""),all_runs!$E$2:$E$4321,$I35,all_runs!$F$2:$F$4321,"exp07+aug",all_runs!$I$2:$I$4321,$H35&amp;" + Aug")-AVERAGEIFS(all_runs!$O$2:$O$4321,all_runs!$C$2:$C$4321,SUBSTITUTE(L$32," Δ",""),all_runs!$E$2:$E$4321,$I35,all_runs!$F$2:$F$4321,"exp07",all_runs!$I$2:$I$4321,$H35)</f>
        <v>4.0274541593531055E-2</v>
      </c>
      <c r="M35" s="19">
        <f>AVERAGEIFS(all_runs!$O$2:$O$4321,all_runs!$C$2:$C$4321,SUBSTITUTE(M$32," Δ",""),all_runs!$E$2:$E$4321,$I35,all_runs!$F$2:$F$4321,"exp07+aug",all_runs!$I$2:$I$4321,$H35&amp;" + Aug")-AVERAGEIFS(all_runs!$O$2:$O$4321,all_runs!$C$2:$C$4321,SUBSTITUTE(M$32," Δ",""),all_runs!$E$2:$E$4321,$I35,all_runs!$F$2:$F$4321,"exp07",all_runs!$I$2:$I$4321,$H35)</f>
        <v>0.10230760793099014</v>
      </c>
    </row>
    <row r="36" spans="1:17" ht="150" x14ac:dyDescent="0.25">
      <c r="A36" s="6" t="s">
        <v>12</v>
      </c>
      <c r="B36" s="6" t="s">
        <v>24</v>
      </c>
      <c r="C36" s="16">
        <f>AVERAGEIFS(all_runs!$O$2:$O$4321,all_runs!$C$2:$C$4321,SUBSTITUTE(C$32," Δ",""),all_runs!$E$2:$E$4321,$B36,all_runs!$F$2:$F$4321,"exp07+aug",all_runs!$I$2:$I$4321,$A36&amp;" + Aug")-AVERAGEIFS(all_runs!$O$2:$O$4321,all_runs!$C$2:$C$4321,SUBSTITUTE(C$32," Δ",""),all_runs!$E$2:$E$4321,$B36,all_runs!$F$2:$F$4321,"exp07",all_runs!$I$2:$I$4321,$A36)</f>
        <v>4.7422618939506278E-2</v>
      </c>
      <c r="D36" s="16">
        <f>AVERAGEIFS(all_runs!$O$2:$O$4321,all_runs!$C$2:$C$4321,SUBSTITUTE(D$32," Δ",""),all_runs!$E$2:$E$4321,$B36,all_runs!$F$2:$F$4321,"exp07+aug",all_runs!$I$2:$I$4321,$A36&amp;" + Aug")-AVERAGEIFS(all_runs!$O$2:$O$4321,all_runs!$C$2:$C$4321,SUBSTITUTE(D$32," Δ",""),all_runs!$E$2:$E$4321,$B36,all_runs!$F$2:$F$4321,"exp07",all_runs!$I$2:$I$4321,$A36)</f>
        <v>0.11691958545822123</v>
      </c>
      <c r="E36" s="16">
        <f>AVERAGEIFS(all_runs!$O$2:$O$4321,all_runs!$C$2:$C$4321,SUBSTITUTE(E$32," Δ",""),all_runs!$E$2:$E$4321,$B36,all_runs!$F$2:$F$4321,"exp07+aug",all_runs!$I$2:$I$4321,$A36&amp;" + Aug")-AVERAGEIFS(all_runs!$O$2:$O$4321,all_runs!$C$2:$C$4321,SUBSTITUTE(E$32," Δ",""),all_runs!$E$2:$E$4321,$B36,all_runs!$F$2:$F$4321,"exp07",all_runs!$I$2:$I$4321,$A36)</f>
        <v>4.1949116996109259E-2</v>
      </c>
      <c r="F36" s="16">
        <f>AVERAGEIFS(all_runs!$O$2:$O$4321,all_runs!$C$2:$C$4321,SUBSTITUTE(F$32," Δ",""),all_runs!$E$2:$E$4321,$B36,all_runs!$F$2:$F$4321,"exp07+aug",all_runs!$I$2:$I$4321,$A36&amp;" + Aug")-AVERAGEIFS(all_runs!$O$2:$O$4321,all_runs!$C$2:$C$4321,SUBSTITUTE(F$32," Δ",""),all_runs!$E$2:$E$4321,$B36,all_runs!$F$2:$F$4321,"exp07",all_runs!$I$2:$I$4321,$A36)</f>
        <v>0.15525554776843387</v>
      </c>
      <c r="H36" s="6" t="s">
        <v>12</v>
      </c>
      <c r="I36" s="6" t="s">
        <v>82</v>
      </c>
      <c r="J36" s="16">
        <f>AVERAGEIFS(all_runs!$O$2:$O$4321,all_runs!$C$2:$C$4321,SUBSTITUTE(J$32," Δ",""),all_runs!$E$2:$E$4321,$I36,all_runs!$F$2:$F$4321,"exp07+aug",all_runs!$I$2:$I$4321,$H36&amp;" + Aug")-AVERAGEIFS(all_runs!$O$2:$O$4321,all_runs!$C$2:$C$4321,SUBSTITUTE(J$32," Δ",""),all_runs!$E$2:$E$4321,$I36,all_runs!$F$2:$F$4321,"exp07",all_runs!$I$2:$I$4321,$H36)</f>
        <v>7.5820082779499476E-2</v>
      </c>
      <c r="K36" s="16">
        <f>AVERAGEIFS(all_runs!$O$2:$O$4321,all_runs!$C$2:$C$4321,SUBSTITUTE(K$32," Δ",""),all_runs!$E$2:$E$4321,$I36,all_runs!$F$2:$F$4321,"exp07+aug",all_runs!$I$2:$I$4321,$H36&amp;" + Aug")-AVERAGEIFS(all_runs!$O$2:$O$4321,all_runs!$C$2:$C$4321,SUBSTITUTE(K$32," Δ",""),all_runs!$E$2:$E$4321,$I36,all_runs!$F$2:$F$4321,"exp07",all_runs!$I$2:$I$4321,$H36)</f>
        <v>0.11465844609217823</v>
      </c>
      <c r="L36" s="16">
        <f>AVERAGEIFS(all_runs!$O$2:$O$4321,all_runs!$C$2:$C$4321,SUBSTITUTE(L$32," Δ",""),all_runs!$E$2:$E$4321,$I36,all_runs!$F$2:$F$4321,"exp07+aug",all_runs!$I$2:$I$4321,$H36&amp;" + Aug")-AVERAGEIFS(all_runs!$O$2:$O$4321,all_runs!$C$2:$C$4321,SUBSTITUTE(L$32," Δ",""),all_runs!$E$2:$E$4321,$I36,all_runs!$F$2:$F$4321,"exp07",all_runs!$I$2:$I$4321,$H36)</f>
        <v>3.7292894270737009E-2</v>
      </c>
      <c r="M36" s="16">
        <f>AVERAGEIFS(all_runs!$O$2:$O$4321,all_runs!$C$2:$C$4321,SUBSTITUTE(M$32," Δ",""),all_runs!$E$2:$E$4321,$I36,all_runs!$F$2:$F$4321,"exp07+aug",all_runs!$I$2:$I$4321,$H36&amp;" + Aug")-AVERAGEIFS(all_runs!$O$2:$O$4321,all_runs!$C$2:$C$4321,SUBSTITUTE(M$32," Δ",""),all_runs!$E$2:$E$4321,$I36,all_runs!$F$2:$F$4321,"exp07",all_runs!$I$2:$I$4321,$H36)</f>
        <v>0.1101494748184535</v>
      </c>
    </row>
    <row r="37" spans="1:17" ht="255" x14ac:dyDescent="0.25">
      <c r="A37" s="6" t="s">
        <v>12</v>
      </c>
      <c r="B37" s="6" t="s">
        <v>46</v>
      </c>
      <c r="C37" s="16">
        <f>AVERAGEIFS(all_runs!$O$2:$O$4321,all_runs!$C$2:$C$4321,SUBSTITUTE(C$32," Δ",""),all_runs!$E$2:$E$4321,$B37,all_runs!$F$2:$F$4321,"exp07+aug",all_runs!$I$2:$I$4321,$A37&amp;" + Aug")-AVERAGEIFS(all_runs!$O$2:$O$4321,all_runs!$C$2:$C$4321,SUBSTITUTE(C$32," Δ",""),all_runs!$E$2:$E$4321,$B37,all_runs!$F$2:$F$4321,"exp07",all_runs!$I$2:$I$4321,$A37)</f>
        <v>7.0644734437309342E-2</v>
      </c>
      <c r="D37" s="16">
        <f>AVERAGEIFS(all_runs!$O$2:$O$4321,all_runs!$C$2:$C$4321,SUBSTITUTE(D$32," Δ",""),all_runs!$E$2:$E$4321,$B37,all_runs!$F$2:$F$4321,"exp07+aug",all_runs!$I$2:$I$4321,$A37&amp;" + Aug")-AVERAGEIFS(all_runs!$O$2:$O$4321,all_runs!$C$2:$C$4321,SUBSTITUTE(D$32," Δ",""),all_runs!$E$2:$E$4321,$B37,all_runs!$F$2:$F$4321,"exp07",all_runs!$I$2:$I$4321,$A37)</f>
        <v>0.16940455220558226</v>
      </c>
      <c r="E37" s="16">
        <f>AVERAGEIFS(all_runs!$O$2:$O$4321,all_runs!$C$2:$C$4321,SUBSTITUTE(E$32," Δ",""),all_runs!$E$2:$E$4321,$B37,all_runs!$F$2:$F$4321,"exp07+aug",all_runs!$I$2:$I$4321,$A37&amp;" + Aug")-AVERAGEIFS(all_runs!$O$2:$O$4321,all_runs!$C$2:$C$4321,SUBSTITUTE(E$32," Δ",""),all_runs!$E$2:$E$4321,$B37,all_runs!$F$2:$F$4321,"exp07",all_runs!$I$2:$I$4321,$A37)</f>
        <v>2.4302506945960367E-2</v>
      </c>
      <c r="F37" s="16">
        <f>AVERAGEIFS(all_runs!$O$2:$O$4321,all_runs!$C$2:$C$4321,SUBSTITUTE(F$32," Δ",""),all_runs!$E$2:$E$4321,$B37,all_runs!$F$2:$F$4321,"exp07+aug",all_runs!$I$2:$I$4321,$A37&amp;" + Aug")-AVERAGEIFS(all_runs!$O$2:$O$4321,all_runs!$C$2:$C$4321,SUBSTITUTE(F$32," Δ",""),all_runs!$E$2:$E$4321,$B37,all_runs!$F$2:$F$4321,"exp07",all_runs!$I$2:$I$4321,$A37)</f>
        <v>7.5851163355614815E-2</v>
      </c>
      <c r="H37" s="6" t="s">
        <v>12</v>
      </c>
      <c r="I37" s="6" t="s">
        <v>90</v>
      </c>
      <c r="J37" s="16">
        <f>AVERAGEIFS(all_runs!$O$2:$O$4321,all_runs!$C$2:$C$4321,SUBSTITUTE(J$32," Δ",""),all_runs!$E$2:$E$4321,$I37,all_runs!$F$2:$F$4321,"exp07+aug",all_runs!$I$2:$I$4321,$H37&amp;" + Aug")-AVERAGEIFS(all_runs!$O$2:$O$4321,all_runs!$C$2:$C$4321,SUBSTITUTE(J$32," Δ",""),all_runs!$E$2:$E$4321,$I37,all_runs!$F$2:$F$4321,"exp07",all_runs!$I$2:$I$4321,$H37)</f>
        <v>4.9305120961461113E-2</v>
      </c>
      <c r="K37" s="16">
        <f>AVERAGEIFS(all_runs!$O$2:$O$4321,all_runs!$C$2:$C$4321,SUBSTITUTE(K$32," Δ",""),all_runs!$E$2:$E$4321,$I37,all_runs!$F$2:$F$4321,"exp07+aug",all_runs!$I$2:$I$4321,$H37&amp;" + Aug")-AVERAGEIFS(all_runs!$O$2:$O$4321,all_runs!$C$2:$C$4321,SUBSTITUTE(K$32," Δ",""),all_runs!$E$2:$E$4321,$I37,all_runs!$F$2:$F$4321,"exp07",all_runs!$I$2:$I$4321,$H37)</f>
        <v>0.11215477977200405</v>
      </c>
      <c r="L37" s="16">
        <f>AVERAGEIFS(all_runs!$O$2:$O$4321,all_runs!$C$2:$C$4321,SUBSTITUTE(L$32," Δ",""),all_runs!$E$2:$E$4321,$I37,all_runs!$F$2:$F$4321,"exp07+aug",all_runs!$I$2:$I$4321,$H37&amp;" + Aug")-AVERAGEIFS(all_runs!$O$2:$O$4321,all_runs!$C$2:$C$4321,SUBSTITUTE(L$32," Δ",""),all_runs!$E$2:$E$4321,$I37,all_runs!$F$2:$F$4321,"exp07",all_runs!$I$2:$I$4321,$H37)</f>
        <v>3.5252241473078927E-2</v>
      </c>
      <c r="M37" s="16">
        <f>AVERAGEIFS(all_runs!$O$2:$O$4321,all_runs!$C$2:$C$4321,SUBSTITUTE(M$32," Δ",""),all_runs!$E$2:$E$4321,$I37,all_runs!$F$2:$F$4321,"exp07+aug",all_runs!$I$2:$I$4321,$H37&amp;" + Aug")-AVERAGEIFS(all_runs!$O$2:$O$4321,all_runs!$C$2:$C$4321,SUBSTITUTE(M$32," Δ",""),all_runs!$E$2:$E$4321,$I37,all_runs!$F$2:$F$4321,"exp07",all_runs!$I$2:$I$4321,$H37)</f>
        <v>5.5346553726325798E-2</v>
      </c>
    </row>
    <row r="38" spans="1:17" ht="210" x14ac:dyDescent="0.25">
      <c r="A38" s="9" t="s">
        <v>12</v>
      </c>
      <c r="B38" s="9" t="s">
        <v>75</v>
      </c>
      <c r="C38" s="19">
        <f>AVERAGEIFS(all_runs!$O$2:$O$4321,all_runs!$C$2:$C$4321,SUBSTITUTE(C$32," Δ",""),all_runs!$E$2:$E$4321,$B38,all_runs!$F$2:$F$4321,"exp07+aug",all_runs!$I$2:$I$4321,$A38&amp;" + Aug")-AVERAGEIFS(all_runs!$O$2:$O$4321,all_runs!$C$2:$C$4321,SUBSTITUTE(C$32," Δ",""),all_runs!$E$2:$E$4321,$B38,all_runs!$F$2:$F$4321,"exp07",all_runs!$I$2:$I$4321,$A38)</f>
        <v>2.9528361337078701E-2</v>
      </c>
      <c r="D38" s="19">
        <f>AVERAGEIFS(all_runs!$O$2:$O$4321,all_runs!$C$2:$C$4321,SUBSTITUTE(D$32," Δ",""),all_runs!$E$2:$E$4321,$B38,all_runs!$F$2:$F$4321,"exp07+aug",all_runs!$I$2:$I$4321,$A38&amp;" + Aug")-AVERAGEIFS(all_runs!$O$2:$O$4321,all_runs!$C$2:$C$4321,SUBSTITUTE(D$32," Δ",""),all_runs!$E$2:$E$4321,$B38,all_runs!$F$2:$F$4321,"exp07",all_runs!$I$2:$I$4321,$A38)</f>
        <v>5.4395688666153408E-2</v>
      </c>
      <c r="E38" s="19">
        <f>AVERAGEIFS(all_runs!$O$2:$O$4321,all_runs!$C$2:$C$4321,SUBSTITUTE(E$32," Δ",""),all_runs!$E$2:$E$4321,$B38,all_runs!$F$2:$F$4321,"exp07+aug",all_runs!$I$2:$I$4321,$A38&amp;" + Aug")-AVERAGEIFS(all_runs!$O$2:$O$4321,all_runs!$C$2:$C$4321,SUBSTITUTE(E$32," Δ",""),all_runs!$E$2:$E$4321,$B38,all_runs!$F$2:$F$4321,"exp07",all_runs!$I$2:$I$4321,$A38)</f>
        <v>3.1942758078588041E-2</v>
      </c>
      <c r="F38" s="19">
        <f>AVERAGEIFS(all_runs!$O$2:$O$4321,all_runs!$C$2:$C$4321,SUBSTITUTE(F$32," Δ",""),all_runs!$E$2:$E$4321,$B38,all_runs!$F$2:$F$4321,"exp07+aug",all_runs!$I$2:$I$4321,$A38&amp;" + Aug")-AVERAGEIFS(all_runs!$O$2:$O$4321,all_runs!$C$2:$C$4321,SUBSTITUTE(F$32," Δ",""),all_runs!$E$2:$E$4321,$B38,all_runs!$F$2:$F$4321,"exp07",all_runs!$I$2:$I$4321,$A38)</f>
        <v>7.7973528209747012E-2</v>
      </c>
      <c r="H38" s="9" t="s">
        <v>12</v>
      </c>
      <c r="I38" s="9" t="s">
        <v>103</v>
      </c>
      <c r="J38" s="19">
        <f>AVERAGEIFS(all_runs!$O$2:$O$4321,all_runs!$C$2:$C$4321,SUBSTITUTE(J$32," Δ",""),all_runs!$E$2:$E$4321,$I38,all_runs!$F$2:$F$4321,"exp07+aug",all_runs!$I$2:$I$4321,$H38&amp;" + Aug")-AVERAGEIFS(all_runs!$O$2:$O$4321,all_runs!$C$2:$C$4321,SUBSTITUTE(J$32," Δ",""),all_runs!$E$2:$E$4321,$I38,all_runs!$F$2:$F$4321,"exp07",all_runs!$I$2:$I$4321,$H38)</f>
        <v>4.2250398714502091E-2</v>
      </c>
      <c r="K38" s="19">
        <f>AVERAGEIFS(all_runs!$O$2:$O$4321,all_runs!$C$2:$C$4321,SUBSTITUTE(K$32," Δ",""),all_runs!$E$2:$E$4321,$I38,all_runs!$F$2:$F$4321,"exp07+aug",all_runs!$I$2:$I$4321,$H38&amp;" + Aug")-AVERAGEIFS(all_runs!$O$2:$O$4321,all_runs!$C$2:$C$4321,SUBSTITUTE(K$32," Δ",""),all_runs!$E$2:$E$4321,$I38,all_runs!$F$2:$F$4321,"exp07",all_runs!$I$2:$I$4321,$H38)</f>
        <v>9.6416260054176917E-2</v>
      </c>
      <c r="L38" s="19">
        <f>AVERAGEIFS(all_runs!$O$2:$O$4321,all_runs!$C$2:$C$4321,SUBSTITUTE(L$32," Δ",""),all_runs!$E$2:$E$4321,$I38,all_runs!$F$2:$F$4321,"exp07+aug",all_runs!$I$2:$I$4321,$H38&amp;" + Aug")-AVERAGEIFS(all_runs!$O$2:$O$4321,all_runs!$C$2:$C$4321,SUBSTITUTE(L$32," Δ",""),all_runs!$E$2:$E$4321,$I38,all_runs!$F$2:$F$4321,"exp07",all_runs!$I$2:$I$4321,$H38)</f>
        <v>2.7591813217581307E-2</v>
      </c>
      <c r="M38" s="19">
        <f>AVERAGEIFS(all_runs!$O$2:$O$4321,all_runs!$C$2:$C$4321,SUBSTITUTE(M$32," Δ",""),all_runs!$E$2:$E$4321,$I38,all_runs!$F$2:$F$4321,"exp07+aug",all_runs!$I$2:$I$4321,$H38&amp;" + Aug")-AVERAGEIFS(all_runs!$O$2:$O$4321,all_runs!$C$2:$C$4321,SUBSTITUTE(M$32," Δ",""),all_runs!$E$2:$E$4321,$I38,all_runs!$F$2:$F$4321,"exp07",all_runs!$I$2:$I$4321,$H38)</f>
        <v>7.6694318374548986E-2</v>
      </c>
    </row>
    <row r="39" spans="1:17" ht="150" x14ac:dyDescent="0.25">
      <c r="A39" s="6" t="s">
        <v>26</v>
      </c>
      <c r="B39" s="6" t="s">
        <v>24</v>
      </c>
      <c r="C39" s="16">
        <f>AVERAGEIFS(all_runs!$O$2:$O$4321,all_runs!$C$2:$C$4321,SUBSTITUTE(C$32," Δ",""),all_runs!$E$2:$E$4321,$B39,all_runs!$F$2:$F$4321,"exp07+aug",all_runs!$I$2:$I$4321,$A39&amp;" + Aug")-AVERAGEIFS(all_runs!$O$2:$O$4321,all_runs!$C$2:$C$4321,SUBSTITUTE(C$32," Δ",""),all_runs!$E$2:$E$4321,$B39,all_runs!$F$2:$F$4321,"exp07",all_runs!$I$2:$I$4321,$A39)</f>
        <v>7.0271537336619505E-2</v>
      </c>
      <c r="D39" s="16">
        <f>AVERAGEIFS(all_runs!$O$2:$O$4321,all_runs!$C$2:$C$4321,SUBSTITUTE(D$32," Δ",""),all_runs!$E$2:$E$4321,$B39,all_runs!$F$2:$F$4321,"exp07+aug",all_runs!$I$2:$I$4321,$A39&amp;" + Aug")-AVERAGEIFS(all_runs!$O$2:$O$4321,all_runs!$C$2:$C$4321,SUBSTITUTE(D$32," Δ",""),all_runs!$E$2:$E$4321,$B39,all_runs!$F$2:$F$4321,"exp07",all_runs!$I$2:$I$4321,$A39)</f>
        <v>0.11608775489676415</v>
      </c>
      <c r="E39" s="16">
        <f>AVERAGEIFS(all_runs!$O$2:$O$4321,all_runs!$C$2:$C$4321,SUBSTITUTE(E$32," Δ",""),all_runs!$E$2:$E$4321,$B39,all_runs!$F$2:$F$4321,"exp07+aug",all_runs!$I$2:$I$4321,$A39&amp;" + Aug")-AVERAGEIFS(all_runs!$O$2:$O$4321,all_runs!$C$2:$C$4321,SUBSTITUTE(E$32," Δ",""),all_runs!$E$2:$E$4321,$B39,all_runs!$F$2:$F$4321,"exp07",all_runs!$I$2:$I$4321,$A39)</f>
        <v>5.2098986991591101E-2</v>
      </c>
      <c r="F39" s="16">
        <f>AVERAGEIFS(all_runs!$O$2:$O$4321,all_runs!$C$2:$C$4321,SUBSTITUTE(F$32," Δ",""),all_runs!$E$2:$E$4321,$B39,all_runs!$F$2:$F$4321,"exp07+aug",all_runs!$I$2:$I$4321,$A39&amp;" + Aug")-AVERAGEIFS(all_runs!$O$2:$O$4321,all_runs!$C$2:$C$4321,SUBSTITUTE(F$32," Δ",""),all_runs!$E$2:$E$4321,$B39,all_runs!$F$2:$F$4321,"exp07",all_runs!$I$2:$I$4321,$A39)</f>
        <v>0.20627229392527835</v>
      </c>
      <c r="H39" s="6" t="s">
        <v>26</v>
      </c>
      <c r="I39" s="6" t="s">
        <v>82</v>
      </c>
      <c r="J39" s="16">
        <f>AVERAGEIFS(all_runs!$O$2:$O$4321,all_runs!$C$2:$C$4321,SUBSTITUTE(J$32," Δ",""),all_runs!$E$2:$E$4321,$I39,all_runs!$F$2:$F$4321,"exp07+aug",all_runs!$I$2:$I$4321,$H39&amp;" + Aug")-AVERAGEIFS(all_runs!$O$2:$O$4321,all_runs!$C$2:$C$4321,SUBSTITUTE(J$32," Δ",""),all_runs!$E$2:$E$4321,$I39,all_runs!$F$2:$F$4321,"exp07",all_runs!$I$2:$I$4321,$H39)</f>
        <v>6.4594161642253178E-2</v>
      </c>
      <c r="K39" s="16">
        <f>AVERAGEIFS(all_runs!$O$2:$O$4321,all_runs!$C$2:$C$4321,SUBSTITUTE(K$32," Δ",""),all_runs!$E$2:$E$4321,$I39,all_runs!$F$2:$F$4321,"exp07+aug",all_runs!$I$2:$I$4321,$H39&amp;" + Aug")-AVERAGEIFS(all_runs!$O$2:$O$4321,all_runs!$C$2:$C$4321,SUBSTITUTE(K$32," Δ",""),all_runs!$E$2:$E$4321,$I39,all_runs!$F$2:$F$4321,"exp07",all_runs!$I$2:$I$4321,$H39)</f>
        <v>0.15946347504685643</v>
      </c>
      <c r="L39" s="16">
        <f>AVERAGEIFS(all_runs!$O$2:$O$4321,all_runs!$C$2:$C$4321,SUBSTITUTE(L$32," Δ",""),all_runs!$E$2:$E$4321,$I39,all_runs!$F$2:$F$4321,"exp07+aug",all_runs!$I$2:$I$4321,$H39&amp;" + Aug")-AVERAGEIFS(all_runs!$O$2:$O$4321,all_runs!$C$2:$C$4321,SUBSTITUTE(L$32," Δ",""),all_runs!$E$2:$E$4321,$I39,all_runs!$F$2:$F$4321,"exp07",all_runs!$I$2:$I$4321,$H39)</f>
        <v>3.4502496835357555E-2</v>
      </c>
      <c r="M39" s="16">
        <f>AVERAGEIFS(all_runs!$O$2:$O$4321,all_runs!$C$2:$C$4321,SUBSTITUTE(M$32," Δ",""),all_runs!$E$2:$E$4321,$I39,all_runs!$F$2:$F$4321,"exp07+aug",all_runs!$I$2:$I$4321,$H39&amp;" + Aug")-AVERAGEIFS(all_runs!$O$2:$O$4321,all_runs!$C$2:$C$4321,SUBSTITUTE(M$32," Δ",""),all_runs!$E$2:$E$4321,$I39,all_runs!$F$2:$F$4321,"exp07",all_runs!$I$2:$I$4321,$H39)</f>
        <v>0.1895230604219228</v>
      </c>
    </row>
    <row r="40" spans="1:17" ht="255" x14ac:dyDescent="0.25">
      <c r="A40" s="6" t="s">
        <v>26</v>
      </c>
      <c r="B40" s="6" t="s">
        <v>46</v>
      </c>
      <c r="C40" s="16">
        <f>AVERAGEIFS(all_runs!$O$2:$O$4321,all_runs!$C$2:$C$4321,SUBSTITUTE(C$32," Δ",""),all_runs!$E$2:$E$4321,$B40,all_runs!$F$2:$F$4321,"exp07+aug",all_runs!$I$2:$I$4321,$A40&amp;" + Aug")-AVERAGEIFS(all_runs!$O$2:$O$4321,all_runs!$C$2:$C$4321,SUBSTITUTE(C$32," Δ",""),all_runs!$E$2:$E$4321,$B40,all_runs!$F$2:$F$4321,"exp07",all_runs!$I$2:$I$4321,$A40)</f>
        <v>6.3741623548084214E-2</v>
      </c>
      <c r="D40" s="16">
        <f>AVERAGEIFS(all_runs!$O$2:$O$4321,all_runs!$C$2:$C$4321,SUBSTITUTE(D$32," Δ",""),all_runs!$E$2:$E$4321,$B40,all_runs!$F$2:$F$4321,"exp07+aug",all_runs!$I$2:$I$4321,$A40&amp;" + Aug")-AVERAGEIFS(all_runs!$O$2:$O$4321,all_runs!$C$2:$C$4321,SUBSTITUTE(D$32," Δ",""),all_runs!$E$2:$E$4321,$B40,all_runs!$F$2:$F$4321,"exp07",all_runs!$I$2:$I$4321,$A40)</f>
        <v>0.20682863822386444</v>
      </c>
      <c r="E40" s="16">
        <f>AVERAGEIFS(all_runs!$O$2:$O$4321,all_runs!$C$2:$C$4321,SUBSTITUTE(E$32," Δ",""),all_runs!$E$2:$E$4321,$B40,all_runs!$F$2:$F$4321,"exp07+aug",all_runs!$I$2:$I$4321,$A40&amp;" + Aug")-AVERAGEIFS(all_runs!$O$2:$O$4321,all_runs!$C$2:$C$4321,SUBSTITUTE(E$32," Δ",""),all_runs!$E$2:$E$4321,$B40,all_runs!$F$2:$F$4321,"exp07",all_runs!$I$2:$I$4321,$A40)</f>
        <v>7.5246469545127925E-2</v>
      </c>
      <c r="F40" s="16">
        <f>AVERAGEIFS(all_runs!$O$2:$O$4321,all_runs!$C$2:$C$4321,SUBSTITUTE(F$32," Δ",""),all_runs!$E$2:$E$4321,$B40,all_runs!$F$2:$F$4321,"exp07+aug",all_runs!$I$2:$I$4321,$A40&amp;" + Aug")-AVERAGEIFS(all_runs!$O$2:$O$4321,all_runs!$C$2:$C$4321,SUBSTITUTE(F$32," Δ",""),all_runs!$E$2:$E$4321,$B40,all_runs!$F$2:$F$4321,"exp07",all_runs!$I$2:$I$4321,$A40)</f>
        <v>0.11076998928996007</v>
      </c>
      <c r="H40" s="6" t="s">
        <v>26</v>
      </c>
      <c r="I40" s="6" t="s">
        <v>90</v>
      </c>
      <c r="J40" s="16">
        <f>AVERAGEIFS(all_runs!$O$2:$O$4321,all_runs!$C$2:$C$4321,SUBSTITUTE(J$32," Δ",""),all_runs!$E$2:$E$4321,$I40,all_runs!$F$2:$F$4321,"exp07+aug",all_runs!$I$2:$I$4321,$H40&amp;" + Aug")-AVERAGEIFS(all_runs!$O$2:$O$4321,all_runs!$C$2:$C$4321,SUBSTITUTE(J$32," Δ",""),all_runs!$E$2:$E$4321,$I40,all_runs!$F$2:$F$4321,"exp07",all_runs!$I$2:$I$4321,$H40)</f>
        <v>5.8322521738109812E-2</v>
      </c>
      <c r="K40" s="16">
        <f>AVERAGEIFS(all_runs!$O$2:$O$4321,all_runs!$C$2:$C$4321,SUBSTITUTE(K$32," Δ",""),all_runs!$E$2:$E$4321,$I40,all_runs!$F$2:$F$4321,"exp07+aug",all_runs!$I$2:$I$4321,$H40&amp;" + Aug")-AVERAGEIFS(all_runs!$O$2:$O$4321,all_runs!$C$2:$C$4321,SUBSTITUTE(K$32," Δ",""),all_runs!$E$2:$E$4321,$I40,all_runs!$F$2:$F$4321,"exp07",all_runs!$I$2:$I$4321,$H40)</f>
        <v>0.10529688273255544</v>
      </c>
      <c r="L40" s="16">
        <f>AVERAGEIFS(all_runs!$O$2:$O$4321,all_runs!$C$2:$C$4321,SUBSTITUTE(L$32," Δ",""),all_runs!$E$2:$E$4321,$I40,all_runs!$F$2:$F$4321,"exp07+aug",all_runs!$I$2:$I$4321,$H40&amp;" + Aug")-AVERAGEIFS(all_runs!$O$2:$O$4321,all_runs!$C$2:$C$4321,SUBSTITUTE(L$32," Δ",""),all_runs!$E$2:$E$4321,$I40,all_runs!$F$2:$F$4321,"exp07",all_runs!$I$2:$I$4321,$H40)</f>
        <v>2.3409081223504158E-2</v>
      </c>
      <c r="M40" s="16">
        <f>AVERAGEIFS(all_runs!$O$2:$O$4321,all_runs!$C$2:$C$4321,SUBSTITUTE(M$32," Δ",""),all_runs!$E$2:$E$4321,$I40,all_runs!$F$2:$F$4321,"exp07+aug",all_runs!$I$2:$I$4321,$H40&amp;" + Aug")-AVERAGEIFS(all_runs!$O$2:$O$4321,all_runs!$C$2:$C$4321,SUBSTITUTE(M$32," Δ",""),all_runs!$E$2:$E$4321,$I40,all_runs!$F$2:$F$4321,"exp07",all_runs!$I$2:$I$4321,$H40)</f>
        <v>0.10193605941554118</v>
      </c>
    </row>
    <row r="41" spans="1:17" ht="210" x14ac:dyDescent="0.25">
      <c r="A41" s="6" t="s">
        <v>26</v>
      </c>
      <c r="B41" s="6" t="s">
        <v>75</v>
      </c>
      <c r="C41" s="16">
        <f>AVERAGEIFS(all_runs!$O$2:$O$4321,all_runs!$C$2:$C$4321,SUBSTITUTE(C$32," Δ",""),all_runs!$E$2:$E$4321,$B41,all_runs!$F$2:$F$4321,"exp07+aug",all_runs!$I$2:$I$4321,$A41&amp;" + Aug")-AVERAGEIFS(all_runs!$O$2:$O$4321,all_runs!$C$2:$C$4321,SUBSTITUTE(C$32," Δ",""),all_runs!$E$2:$E$4321,$B41,all_runs!$F$2:$F$4321,"exp07",all_runs!$I$2:$I$4321,$A41)</f>
        <v>2.8356955610219003E-2</v>
      </c>
      <c r="D41" s="16">
        <f>AVERAGEIFS(all_runs!$O$2:$O$4321,all_runs!$C$2:$C$4321,SUBSTITUTE(D$32," Δ",""),all_runs!$E$2:$E$4321,$B41,all_runs!$F$2:$F$4321,"exp07+aug",all_runs!$I$2:$I$4321,$A41&amp;" + Aug")-AVERAGEIFS(all_runs!$O$2:$O$4321,all_runs!$C$2:$C$4321,SUBSTITUTE(D$32," Δ",""),all_runs!$E$2:$E$4321,$B41,all_runs!$F$2:$F$4321,"exp07",all_runs!$I$2:$I$4321,$A41)</f>
        <v>5.6485885998934116E-2</v>
      </c>
      <c r="E41" s="16">
        <f>AVERAGEIFS(all_runs!$O$2:$O$4321,all_runs!$C$2:$C$4321,SUBSTITUTE(E$32," Δ",""),all_runs!$E$2:$E$4321,$B41,all_runs!$F$2:$F$4321,"exp07+aug",all_runs!$I$2:$I$4321,$A41&amp;" + Aug")-AVERAGEIFS(all_runs!$O$2:$O$4321,all_runs!$C$2:$C$4321,SUBSTITUTE(E$32," Δ",""),all_runs!$E$2:$E$4321,$B41,all_runs!$F$2:$F$4321,"exp07",all_runs!$I$2:$I$4321,$A41)</f>
        <v>3.6728741070473192E-2</v>
      </c>
      <c r="F41" s="16">
        <f>AVERAGEIFS(all_runs!$O$2:$O$4321,all_runs!$C$2:$C$4321,SUBSTITUTE(F$32," Δ",""),all_runs!$E$2:$E$4321,$B41,all_runs!$F$2:$F$4321,"exp07+aug",all_runs!$I$2:$I$4321,$A41&amp;" + Aug")-AVERAGEIFS(all_runs!$O$2:$O$4321,all_runs!$C$2:$C$4321,SUBSTITUTE(F$32," Δ",""),all_runs!$E$2:$E$4321,$B41,all_runs!$F$2:$F$4321,"exp07",all_runs!$I$2:$I$4321,$A41)</f>
        <v>8.0220903174495262E-2</v>
      </c>
      <c r="H41" s="6" t="s">
        <v>26</v>
      </c>
      <c r="I41" s="6" t="s">
        <v>103</v>
      </c>
      <c r="J41" s="16">
        <f>AVERAGEIFS(all_runs!$O$2:$O$4321,all_runs!$C$2:$C$4321,SUBSTITUTE(J$32," Δ",""),all_runs!$E$2:$E$4321,$I41,all_runs!$F$2:$F$4321,"exp07+aug",all_runs!$I$2:$I$4321,$H41&amp;" + Aug")-AVERAGEIFS(all_runs!$O$2:$O$4321,all_runs!$C$2:$C$4321,SUBSTITUTE(J$32," Δ",""),all_runs!$E$2:$E$4321,$I41,all_runs!$F$2:$F$4321,"exp07",all_runs!$I$2:$I$4321,$H41)</f>
        <v>5.096131581612795E-2</v>
      </c>
      <c r="K41" s="16">
        <f>AVERAGEIFS(all_runs!$O$2:$O$4321,all_runs!$C$2:$C$4321,SUBSTITUTE(K$32," Δ",""),all_runs!$E$2:$E$4321,$I41,all_runs!$F$2:$F$4321,"exp07+aug",all_runs!$I$2:$I$4321,$H41&amp;" + Aug")-AVERAGEIFS(all_runs!$O$2:$O$4321,all_runs!$C$2:$C$4321,SUBSTITUTE(K$32," Δ",""),all_runs!$E$2:$E$4321,$I41,all_runs!$F$2:$F$4321,"exp07",all_runs!$I$2:$I$4321,$H41)</f>
        <v>0.11348813304598648</v>
      </c>
      <c r="L41" s="16">
        <f>AVERAGEIFS(all_runs!$O$2:$O$4321,all_runs!$C$2:$C$4321,SUBSTITUTE(L$32," Δ",""),all_runs!$E$2:$E$4321,$I41,all_runs!$F$2:$F$4321,"exp07+aug",all_runs!$I$2:$I$4321,$H41&amp;" + Aug")-AVERAGEIFS(all_runs!$O$2:$O$4321,all_runs!$C$2:$C$4321,SUBSTITUTE(L$32," Δ",""),all_runs!$E$2:$E$4321,$I41,all_runs!$F$2:$F$4321,"exp07",all_runs!$I$2:$I$4321,$H41)</f>
        <v>1.997551676149123E-2</v>
      </c>
      <c r="M41" s="16">
        <f>AVERAGEIFS(all_runs!$O$2:$O$4321,all_runs!$C$2:$C$4321,SUBSTITUTE(M$32," Δ",""),all_runs!$E$2:$E$4321,$I41,all_runs!$F$2:$F$4321,"exp07+aug",all_runs!$I$2:$I$4321,$H41&amp;" + Aug")-AVERAGEIFS(all_runs!$O$2:$O$4321,all_runs!$C$2:$C$4321,SUBSTITUTE(M$32," Δ",""),all_runs!$E$2:$E$4321,$I41,all_runs!$F$2:$F$4321,"exp07",all_runs!$I$2:$I$4321,$H41)</f>
        <v>0.12513692803365029</v>
      </c>
    </row>
    <row r="42" spans="1:17" ht="120" x14ac:dyDescent="0.25">
      <c r="A42" s="17" t="s">
        <v>9214</v>
      </c>
      <c r="B42" s="17" t="s">
        <v>9215</v>
      </c>
      <c r="C42" s="18">
        <f>AVERAGE(C33:C41)</f>
        <v>5.7664439247418597E-2</v>
      </c>
      <c r="D42" s="18">
        <f t="shared" ref="D42:F42" si="0">AVERAGE(D33:D41)</f>
        <v>0.1266923856046126</v>
      </c>
      <c r="E42" s="18">
        <f t="shared" si="0"/>
        <v>4.4184248555444637E-2</v>
      </c>
      <c r="F42" s="18">
        <f t="shared" si="0"/>
        <v>0.10981566341145346</v>
      </c>
      <c r="H42" s="17" t="s">
        <v>9214</v>
      </c>
      <c r="I42" s="17" t="s">
        <v>9215</v>
      </c>
      <c r="J42" s="18">
        <f>AVERAGE(J33:J41)</f>
        <v>5.897189677256013E-2</v>
      </c>
      <c r="K42" s="18">
        <f t="shared" ref="K42:M42" si="1">AVERAGE(K33:K41)</f>
        <v>0.12001235066187427</v>
      </c>
      <c r="L42" s="18">
        <f t="shared" si="1"/>
        <v>3.808318485621541E-2</v>
      </c>
      <c r="M42" s="18">
        <f t="shared" si="1"/>
        <v>0.10716886741946945</v>
      </c>
    </row>
    <row r="46" spans="1:17" x14ac:dyDescent="0.25">
      <c r="A46" s="38" t="s">
        <v>9221</v>
      </c>
      <c r="B46" s="38"/>
      <c r="C46" s="38"/>
      <c r="D46" s="38"/>
      <c r="E46" s="38"/>
      <c r="F46" s="38"/>
      <c r="G46" s="38"/>
      <c r="H46" s="38"/>
      <c r="J46" s="38" t="s">
        <v>9222</v>
      </c>
      <c r="K46" s="38"/>
      <c r="L46" s="38"/>
      <c r="M46" s="38"/>
      <c r="N46" s="38"/>
      <c r="O46" s="38"/>
      <c r="P46" s="38"/>
      <c r="Q46" s="38"/>
    </row>
    <row r="47" spans="1:17" x14ac:dyDescent="0.25">
      <c r="A47" s="42" t="s">
        <v>9223</v>
      </c>
      <c r="B47" s="42"/>
      <c r="C47" s="42"/>
      <c r="D47" s="42"/>
      <c r="E47" s="42"/>
      <c r="F47" s="42"/>
      <c r="G47" s="42"/>
      <c r="H47" s="42"/>
      <c r="J47" s="42" t="s">
        <v>9223</v>
      </c>
      <c r="K47" s="42"/>
      <c r="L47" s="42"/>
      <c r="M47" s="42"/>
      <c r="N47" s="42"/>
      <c r="O47" s="42"/>
      <c r="P47" s="42"/>
      <c r="Q47" s="42"/>
    </row>
    <row r="49" spans="1:17" ht="45" x14ac:dyDescent="0.25">
      <c r="A49" s="20" t="s">
        <v>9201</v>
      </c>
      <c r="B49" s="20" t="s">
        <v>545</v>
      </c>
      <c r="C49" s="20" t="s">
        <v>9216</v>
      </c>
      <c r="D49" s="20" t="s">
        <v>9217</v>
      </c>
      <c r="E49" s="20" t="s">
        <v>9218</v>
      </c>
      <c r="F49" s="20" t="s">
        <v>9224</v>
      </c>
      <c r="G49" s="20" t="s">
        <v>9219</v>
      </c>
      <c r="H49" s="20" t="s">
        <v>9220</v>
      </c>
      <c r="J49" s="20" t="s">
        <v>9201</v>
      </c>
      <c r="K49" s="20" t="s">
        <v>545</v>
      </c>
      <c r="L49" s="20" t="s">
        <v>9216</v>
      </c>
      <c r="M49" s="20" t="s">
        <v>9217</v>
      </c>
      <c r="N49" s="20" t="s">
        <v>9218</v>
      </c>
      <c r="O49" s="20" t="s">
        <v>9224</v>
      </c>
      <c r="P49" s="20" t="s">
        <v>9219</v>
      </c>
      <c r="Q49" s="20" t="s">
        <v>9220</v>
      </c>
    </row>
    <row r="50" spans="1:17" x14ac:dyDescent="0.25">
      <c r="A50" s="6" t="s">
        <v>32</v>
      </c>
      <c r="B50" s="6" t="s">
        <v>24</v>
      </c>
      <c r="C50" s="21" cm="1">
        <f t="array" ref="C50">_xlfn.LET(_xlpm.model,SUBSTITUTE(C$49,"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D50" s="21" cm="1">
        <f t="array" ref="D50">_xlfn.LET(_xlpm.model,SUBSTITUTE(D$49,"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8.8198702041944528E-5</v>
      </c>
      <c r="E50" s="21" cm="1">
        <f t="array" ref="E50">_xlfn.LET(_xlpm.model,SUBSTITUTE(E$49,"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1.032027839634719E-4</v>
      </c>
      <c r="F50" s="21" cm="1">
        <f t="array" ref="F50">_xlfn.LET(_xlpm.model,SUBSTITUTE(F$49,"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G50" s="22" t="str">
        <f>IF(MAX(C50:F50)&lt;0.05,"✓ All p&lt;0.05","Not all p&lt;0.05")</f>
        <v>✓ All p&lt;0.05</v>
      </c>
      <c r="H50" s="22" t="str">
        <f>IF(MAX(C50:F50)&lt;0.001,"p &lt; 0.001 (highly sig.)",IF(MAX(C50:F50)&lt;0.05,"p &lt; 0.05 (significant)","p ≥ 0.05 (not sig.)"))</f>
        <v>p &lt; 0.001 (highly sig.)</v>
      </c>
      <c r="J50" s="6" t="s">
        <v>32</v>
      </c>
      <c r="K50" s="6" t="s">
        <v>82</v>
      </c>
      <c r="L50" s="21" cm="1">
        <f t="array" ref="L50">_xlfn.LET(_xlpm.model,SUBSTITUTE(L$49,"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M50" s="21" cm="1">
        <f t="array" ref="M50">_xlfn.LET(_xlpm.model,SUBSTITUTE(M$49,"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8.8198702041944528E-5</v>
      </c>
      <c r="N50" s="21" cm="1">
        <f t="array" ref="N50">_xlfn.LET(_xlpm.model,SUBSTITUTE(N$49,"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0" s="21" cm="1">
        <f t="array" ref="O50">_xlfn.LET(_xlpm.model,SUBSTITUTE(O$49,"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8.7699423755902142E-5</v>
      </c>
      <c r="P50" s="22" t="str">
        <f>IF(MAX(L50:O50)&lt;0.05,"✓ All p&lt;0.05","Not all p&lt;0.05")</f>
        <v>✓ All p&lt;0.05</v>
      </c>
      <c r="Q50" s="22" t="str">
        <f>IF(MAX(L50:O50)&lt;0.001,"p &lt; 0.001 (highly sig.)",IF(MAX(L50:O50)&lt;0.05,"p &lt; 0.05 (significant)","p ≥ 0.05 (not sig.)"))</f>
        <v>p &lt; 0.001 (highly sig.)</v>
      </c>
    </row>
    <row r="51" spans="1:17" ht="30" x14ac:dyDescent="0.25">
      <c r="A51" s="6" t="s">
        <v>32</v>
      </c>
      <c r="B51" s="6" t="s">
        <v>46</v>
      </c>
      <c r="C51" s="21" cm="1">
        <f t="array" ref="C51">_xlfn.LET(_xlpm.model,SUBSTITUTE(C$49," p-value",""),_xlpm.exp,_xlfn.SWITCH($B51,"Regular NER","exp01","AUC Cascaded Step-3 Consistency (Ready)","exp05_ready","SVM Router Fusion (Ready)","exp06_svm_ready"),_xlpm.cond,_xlfn.SWITCH($A51,"Baseline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3.814697265625E-6</v>
      </c>
      <c r="D51" s="21" cm="1">
        <f t="array" ref="D51">_xlfn.LET(_xlpm.model,SUBSTITUTE(D$49," p-value",""),_xlpm.exp,_xlfn.SWITCH($B51,"Regular NER","exp01","AUC Cascaded Step-3 Consistency (Ready)","exp05_ready","SVM Router Fusion (Ready)","exp06_svm_ready"),_xlpm.cond,_xlfn.SWITCH($A51,"Baseline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1" s="21" cm="1">
        <f t="array" ref="E51">_xlfn.LET(_xlpm.model,SUBSTITUTE(E$49," p-value",""),_xlpm.exp,_xlfn.SWITCH($B51,"Regular NER","exp01","AUC Cascaded Step-3 Consistency (Ready)","exp05_ready","SVM Router Fusion (Ready)","exp06_svm_ready"),_xlpm.cond,_xlfn.SWITCH($A51,"Baseline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9.5367431640625E-6</v>
      </c>
      <c r="F51" s="21" cm="1">
        <f t="array" ref="F51">_xlfn.LET(_xlpm.model,SUBSTITUTE(F$49," p-value",""),_xlpm.exp,_xlfn.SWITCH($B51,"Regular NER","exp01","AUC Cascaded Step-3 Consistency (Ready)","exp05_ready","SVM Router Fusion (Ready)","exp06_svm_ready"),_xlpm.cond,_xlfn.SWITCH($A51,"Baseline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1" s="22" t="str">
        <f t="shared" ref="G51:G58" si="2">IF(MAX(C51:F51)&lt;0.05,"✓ All p&lt;0.05","Not all p&lt;0.05")</f>
        <v>✓ All p&lt;0.05</v>
      </c>
      <c r="H51" s="22" t="str">
        <f t="shared" ref="H51:H58" si="3">IF(MAX(C51:F51)&lt;0.001,"p &lt; 0.001 (highly sig.)",IF(MAX(C51:F51)&lt;0.05,"p &lt; 0.05 (significant)","p ≥ 0.05 (not sig.)"))</f>
        <v>p &lt; 0.001 (highly sig.)</v>
      </c>
      <c r="J51" s="6" t="s">
        <v>32</v>
      </c>
      <c r="K51" s="6" t="s">
        <v>90</v>
      </c>
      <c r="L51" s="21" cm="1">
        <f t="array" ref="L51">_xlfn.LET(_xlpm.model,SUBSTITUTE(L$49," p-value",""),_xlpm.exp,_xlfn.SWITCH($K51,"Regular NER (BERT-CRF)","exp10_regular","Cascaded Pipeline (CRF + Consistency)","exp10_cascade","SVM Router Fusion CRF (Ready)","exp10_svm_ready"),_xlpm.cond,_xlfn.SWITCH($J51,"Baseline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1" s="21" cm="1">
        <f t="array" ref="M51">_xlfn.LET(_xlpm.model,SUBSTITUTE(M$49," p-value",""),_xlpm.exp,_xlfn.SWITCH($K51,"Regular NER (BERT-CRF)","exp10_regular","Cascaded Pipeline (CRF + Consistency)","exp10_cascade","SVM Router Fusion CRF (Ready)","exp10_svm_ready"),_xlpm.cond,_xlfn.SWITCH($J51,"Baseline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1" s="21" cm="1">
        <f t="array" ref="N51">_xlfn.LET(_xlpm.model,SUBSTITUTE(N$49," p-value",""),_xlpm.exp,_xlfn.SWITCH($K51,"Regular NER (BERT-CRF)","exp10_regular","Cascaded Pipeline (CRF + Consistency)","exp10_cascade","SVM Router Fusion CRF (Ready)","exp10_svm_ready"),_xlpm.cond,_xlfn.SWITCH($J51,"Baseline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1" s="21" cm="1">
        <f t="array" ref="O51">_xlfn.LET(_xlpm.model,SUBSTITUTE(O$49," p-value",""),_xlpm.exp,_xlfn.SWITCH($K51,"Regular NER (BERT-CRF)","exp10_regular","Cascaded Pipeline (CRF + Consistency)","exp10_cascade","SVM Router Fusion CRF (Ready)","exp10_svm_ready"),_xlpm.cond,_xlfn.SWITCH($J51,"Baseline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1" s="22" t="str">
        <f t="shared" ref="P51:P58" si="4">IF(MAX(L51:O51)&lt;0.05,"✓ All p&lt;0.05","Not all p&lt;0.05")</f>
        <v>✓ All p&lt;0.05</v>
      </c>
      <c r="Q51" s="22" t="str">
        <f t="shared" ref="Q51:Q58" si="5">IF(MAX(L51:O51)&lt;0.001,"p &lt; 0.001 (highly sig.)",IF(MAX(L51:O51)&lt;0.05,"p &lt; 0.05 (significant)","p ≥ 0.05 (not sig.)"))</f>
        <v>p &lt; 0.001 (highly sig.)</v>
      </c>
    </row>
    <row r="52" spans="1:17" x14ac:dyDescent="0.25">
      <c r="A52" s="9" t="s">
        <v>32</v>
      </c>
      <c r="B52" s="9" t="s">
        <v>75</v>
      </c>
      <c r="C52" s="23" cm="1">
        <f t="array" ref="C52">_xlfn.LET(_xlpm.model,SUBSTITUTE(C$49," p-value",""),_xlpm.exp,_xlfn.SWITCH($B52,"Regular NER","exp01","AUC Cascaded Step-3 Consistency (Ready)","exp05_ready","SVM Router Fusion (Ready)","exp06_svm_ready"),_xlpm.cond,_xlfn.SWITCH($A52,"Baseline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D52" s="23" cm="1">
        <f t="array" ref="D52">_xlfn.LET(_xlpm.model,SUBSTITUTE(D$49," p-value",""),_xlpm.exp,_xlfn.SWITCH($B52,"Regular NER","exp01","AUC Cascaded Step-3 Consistency (Ready)","exp05_ready","SVM Router Fusion (Ready)","exp06_svm_ready"),_xlpm.cond,_xlfn.SWITCH($A52,"Baseline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E52" s="23" cm="1">
        <f t="array" ref="E52">_xlfn.LET(_xlpm.model,SUBSTITUTE(E$49," p-value",""),_xlpm.exp,_xlfn.SWITCH($B52,"Regular NER","exp01","AUC Cascaded Step-3 Consistency (Ready)","exp05_ready","SVM Router Fusion (Ready)","exp06_svm_ready"),_xlpm.cond,_xlfn.SWITCH($A52,"Baseline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8.20159912109375E-5</v>
      </c>
      <c r="F52" s="23" cm="1">
        <f t="array" ref="F52">_xlfn.LET(_xlpm.model,SUBSTITUTE(F$49," p-value",""),_xlpm.exp,_xlfn.SWITCH($B52,"Regular NER","exp01","AUC Cascaded Step-3 Consistency (Ready)","exp05_ready","SVM Router Fusion (Ready)","exp06_svm_ready"),_xlpm.cond,_xlfn.SWITCH($A52,"Baseline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2" s="24" t="str">
        <f t="shared" si="2"/>
        <v>✓ All p&lt;0.05</v>
      </c>
      <c r="H52" s="24" t="str">
        <f t="shared" si="3"/>
        <v>p &lt; 0.001 (highly sig.)</v>
      </c>
      <c r="J52" s="9" t="s">
        <v>32</v>
      </c>
      <c r="K52" s="9" t="s">
        <v>103</v>
      </c>
      <c r="L52" s="23" cm="1">
        <f t="array" ref="L52">_xlfn.LET(_xlpm.model,SUBSTITUTE(L$49," p-value",""),_xlpm.exp,_xlfn.SWITCH($K52,"Regular NER (BERT-CRF)","exp10_regular","Cascaded Pipeline (CRF + Consistency)","exp10_cascade","SVM Router Fusion CRF (Ready)","exp10_svm_ready"),_xlpm.cond,_xlfn.SWITCH($J52,"Baseline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2" s="23" cm="1">
        <f t="array" ref="M52">_xlfn.LET(_xlpm.model,SUBSTITUTE(M$49," p-value",""),_xlpm.exp,_xlfn.SWITCH($K52,"Regular NER (BERT-CRF)","exp10_regular","Cascaded Pipeline (CRF + Consistency)","exp10_cascade","SVM Router Fusion CRF (Ready)","exp10_svm_ready"),_xlpm.cond,_xlfn.SWITCH($J52,"Baseline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2" s="23" cm="1">
        <f t="array" ref="N52">_xlfn.LET(_xlpm.model,SUBSTITUTE(N$49," p-value",""),_xlpm.exp,_xlfn.SWITCH($K52,"Regular NER (BERT-CRF)","exp10_regular","Cascaded Pipeline (CRF + Consistency)","exp10_cascade","SVM Router Fusion CRF (Ready)","exp10_svm_ready"),_xlpm.cond,_xlfn.SWITCH($J52,"Baseline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2" s="23" cm="1">
        <f t="array" ref="O52">_xlfn.LET(_xlpm.model,SUBSTITUTE(O$49," p-value",""),_xlpm.exp,_xlfn.SWITCH($K52,"Regular NER (BERT-CRF)","exp10_regular","Cascaded Pipeline (CRF + Consistency)","exp10_cascade","SVM Router Fusion CRF (Ready)","exp10_svm_ready"),_xlpm.cond,_xlfn.SWITCH($J52,"Baseline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2" s="24" t="str">
        <f t="shared" si="4"/>
        <v>✓ All p&lt;0.05</v>
      </c>
      <c r="Q52" s="24" t="str">
        <f t="shared" si="5"/>
        <v>p &lt; 0.001 (highly sig.)</v>
      </c>
    </row>
    <row r="53" spans="1:17" x14ac:dyDescent="0.25">
      <c r="A53" s="6" t="s">
        <v>12</v>
      </c>
      <c r="B53" s="6" t="s">
        <v>24</v>
      </c>
      <c r="C53" s="21" cm="1">
        <f t="array" ref="C53">_xlfn.LET(_xlpm.model,SUBSTITUTE(C$49," p-value",""),_xlpm.exp,_xlfn.SWITCH($B53,"Regular NER","exp01","AUC Cascaded Step-3 Consistency (Ready)","exp05_ready","SVM Router Fusion (Ready)","exp06_svm_ready"),_xlpm.cond,_xlfn.SWITCH($A53,"Baseline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D53" s="21" cm="1">
        <f t="array" ref="D53">_xlfn.LET(_xlpm.model,SUBSTITUTE(D$49," p-value",""),_xlpm.exp,_xlfn.SWITCH($B53,"Regular NER","exp01","AUC Cascaded Step-3 Consistency (Ready)","exp05_ready","SVM Router Fusion (Ready)","exp06_svm_ready"),_xlpm.cond,_xlfn.SWITCH($A53,"Baseline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E53" s="21" cm="1">
        <f t="array" ref="E53">_xlfn.LET(_xlpm.model,SUBSTITUTE(E$49," p-value",""),_xlpm.exp,_xlfn.SWITCH($B53,"Regular NER","exp01","AUC Cascaded Step-3 Consistency (Ready)","exp05_ready","SVM Router Fusion (Ready)","exp06_svm_ready"),_xlpm.cond,_xlfn.SWITCH($A53,"Baseline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F53" s="21" cm="1">
        <f t="array" ref="F53">_xlfn.LET(_xlpm.model,SUBSTITUTE(F$49," p-value",""),_xlpm.exp,_xlfn.SWITCH($B53,"Regular NER","exp01","AUC Cascaded Step-3 Consistency (Ready)","exp05_ready","SVM Router Fusion (Ready)","exp06_svm_ready"),_xlpm.cond,_xlfn.SWITCH($A53,"Baseline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8.8073680352755032E-5</v>
      </c>
      <c r="G53" s="22" t="str">
        <f t="shared" si="2"/>
        <v>✓ All p&lt;0.05</v>
      </c>
      <c r="H53" s="22" t="str">
        <f t="shared" si="3"/>
        <v>p &lt; 0.001 (highly sig.)</v>
      </c>
      <c r="J53" s="6" t="s">
        <v>12</v>
      </c>
      <c r="K53" s="6" t="s">
        <v>82</v>
      </c>
      <c r="L53" s="21" cm="1">
        <f t="array" ref="L53">_xlfn.LET(_xlpm.model,SUBSTITUTE(L$49," p-value",""),_xlpm.exp,_xlfn.SWITCH($K53,"Regular NER (BERT-CRF)","exp10_regular","Cascaded Pipeline (CRF + Consistency)","exp10_cascade","SVM Router Fusion CRF (Ready)","exp10_svm_ready"),_xlpm.cond,_xlfn.SWITCH($J53,"Baseline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M53" s="21" cm="1">
        <f t="array" ref="M53">_xlfn.LET(_xlpm.model,SUBSTITUTE(M$49," p-value",""),_xlpm.exp,_xlfn.SWITCH($K53,"Regular NER (BERT-CRF)","exp10_regular","Cascaded Pipeline (CRF + Consistency)","exp10_cascade","SVM Router Fusion CRF (Ready)","exp10_svm_ready"),_xlpm.cond,_xlfn.SWITCH($J53,"Baseline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N53" s="21" cm="1">
        <f t="array" ref="N53">_xlfn.LET(_xlpm.model,SUBSTITUTE(N$49," p-value",""),_xlpm.exp,_xlfn.SWITCH($K53,"Regular NER (BERT-CRF)","exp10_regular","Cascaded Pipeline (CRF + Consistency)","exp10_cascade","SVM Router Fusion CRF (Ready)","exp10_svm_ready"),_xlpm.cond,_xlfn.SWITCH($J53,"Baseline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O53" s="21" cm="1">
        <f t="array" ref="O53">_xlfn.LET(_xlpm.model,SUBSTITUTE(O$49," p-value",""),_xlpm.exp,_xlfn.SWITCH($K53,"Regular NER (BERT-CRF)","exp10_regular","Cascaded Pipeline (CRF + Consistency)","exp10_cascade","SVM Router Fusion CRF (Ready)","exp10_svm_ready"),_xlpm.cond,_xlfn.SWITCH($J53,"Baseline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P53" s="22" t="str">
        <f t="shared" si="4"/>
        <v>✓ All p&lt;0.05</v>
      </c>
      <c r="Q53" s="22" t="str">
        <f t="shared" si="5"/>
        <v>p &lt; 0.001 (highly sig.)</v>
      </c>
    </row>
    <row r="54" spans="1:17" ht="30" x14ac:dyDescent="0.25">
      <c r="A54" s="6" t="s">
        <v>12</v>
      </c>
      <c r="B54" s="6" t="s">
        <v>46</v>
      </c>
      <c r="C54" s="21" cm="1">
        <f t="array" ref="C54">_xlfn.LET(_xlpm.model,SUBSTITUTE(C$49," p-value",""),_xlpm.exp,_xlfn.SWITCH($B54,"Regular NER","exp01","AUC Cascaded Step-3 Consistency (Ready)","exp05_ready","SVM Router Fusion (Ready)","exp06_svm_ready"),_xlpm.cond,_xlfn.SWITCH($A54,"Baseline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D54" s="21" cm="1">
        <f t="array" ref="D54">_xlfn.LET(_xlpm.model,SUBSTITUTE(D$49," p-value",""),_xlpm.exp,_xlfn.SWITCH($B54,"Regular NER","exp01","AUC Cascaded Step-3 Consistency (Ready)","exp05_ready","SVM Router Fusion (Ready)","exp06_svm_ready"),_xlpm.cond,_xlfn.SWITCH($A54,"Baseline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4" s="21" cm="1">
        <f t="array" ref="E54">_xlfn.LET(_xlpm.model,SUBSTITUTE(E$49," p-value",""),_xlpm.exp,_xlfn.SWITCH($B54,"Regular NER","exp01","AUC Cascaded Step-3 Consistency (Ready)","exp05_ready","SVM Router Fusion (Ready)","exp06_svm_ready"),_xlpm.cond,_xlfn.SWITCH($A54,"Baseline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3.948211669921875E-4</v>
      </c>
      <c r="F54" s="21" cm="1">
        <f t="array" ref="F54">_xlfn.LET(_xlpm.model,SUBSTITUTE(F$49," p-value",""),_xlpm.exp,_xlfn.SWITCH($B54,"Regular NER","exp01","AUC Cascaded Step-3 Consistency (Ready)","exp05_ready","SVM Router Fusion (Ready)","exp06_svm_ready"),_xlpm.cond,_xlfn.SWITCH($A54,"Baseline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4" s="22" t="str">
        <f t="shared" si="2"/>
        <v>✓ All p&lt;0.05</v>
      </c>
      <c r="H54" s="22" t="str">
        <f t="shared" si="3"/>
        <v>p &lt; 0.001 (highly sig.)</v>
      </c>
      <c r="J54" s="6" t="s">
        <v>12</v>
      </c>
      <c r="K54" s="6" t="s">
        <v>90</v>
      </c>
      <c r="L54" s="21" cm="1">
        <f t="array" ref="L54">_xlfn.LET(_xlpm.model,SUBSTITUTE(L$49," p-value",""),_xlpm.exp,_xlfn.SWITCH($K54,"Regular NER (BERT-CRF)","exp10_regular","Cascaded Pipeline (CRF + Consistency)","exp10_cascade","SVM Router Fusion CRF (Ready)","exp10_svm_ready"),_xlpm.cond,_xlfn.SWITCH($J54,"Baseline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4" s="21" cm="1">
        <f t="array" ref="M54">_xlfn.LET(_xlpm.model,SUBSTITUTE(M$49," p-value",""),_xlpm.exp,_xlfn.SWITCH($K54,"Regular NER (BERT-CRF)","exp10_regular","Cascaded Pipeline (CRF + Consistency)","exp10_cascade","SVM Router Fusion CRF (Ready)","exp10_svm_ready"),_xlpm.cond,_xlfn.SWITCH($J54,"Baseline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4" s="21" cm="1">
        <f t="array" ref="N54">_xlfn.LET(_xlpm.model,SUBSTITUTE(N$49," p-value",""),_xlpm.exp,_xlfn.SWITCH($K54,"Regular NER (BERT-CRF)","exp10_regular","Cascaded Pipeline (CRF + Consistency)","exp10_cascade","SVM Router Fusion CRF (Ready)","exp10_svm_ready"),_xlpm.cond,_xlfn.SWITCH($J54,"Baseline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1.9073486328125E-5</v>
      </c>
      <c r="O54" s="21" cm="1">
        <f t="array" ref="O54">_xlfn.LET(_xlpm.model,SUBSTITUTE(O$49," p-value",""),_xlpm.exp,_xlfn.SWITCH($K54,"Regular NER (BERT-CRF)","exp10_regular","Cascaded Pipeline (CRF + Consistency)","exp10_cascade","SVM Router Fusion CRF (Ready)","exp10_svm_ready"),_xlpm.cond,_xlfn.SWITCH($J54,"Baseline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4" s="22" t="str">
        <f t="shared" si="4"/>
        <v>✓ All p&lt;0.05</v>
      </c>
      <c r="Q54" s="22" t="str">
        <f t="shared" si="5"/>
        <v>p &lt; 0.001 (highly sig.)</v>
      </c>
    </row>
    <row r="55" spans="1:17" x14ac:dyDescent="0.25">
      <c r="A55" s="9" t="s">
        <v>12</v>
      </c>
      <c r="B55" s="9" t="s">
        <v>75</v>
      </c>
      <c r="C55" s="23" cm="1">
        <f t="array" ref="C55">_xlfn.LET(_xlpm.model,SUBSTITUTE(C$49," p-value",""),_xlpm.exp,_xlfn.SWITCH($B55,"Regular NER","exp01","AUC Cascaded Step-3 Consistency (Ready)","exp05_ready","SVM Router Fusion (Ready)","exp06_svm_ready"),_xlpm.cond,_xlfn.SWITCH($A55,"Baseline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3.814697265625E-6</v>
      </c>
      <c r="D55" s="23" cm="1">
        <f t="array" ref="D55">_xlfn.LET(_xlpm.model,SUBSTITUTE(D$49," p-value",""),_xlpm.exp,_xlfn.SWITCH($B55,"Regular NER","exp01","AUC Cascaded Step-3 Consistency (Ready)","exp05_ready","SVM Router Fusion (Ready)","exp06_svm_ready"),_xlpm.cond,_xlfn.SWITCH($A55,"Baseline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5" s="23" cm="1">
        <f t="array" ref="E55">_xlfn.LET(_xlpm.model,SUBSTITUTE(E$49," p-value",""),_xlpm.exp,_xlfn.SWITCH($B55,"Regular NER","exp01","AUC Cascaded Step-3 Consistency (Ready)","exp05_ready","SVM Router Fusion (Ready)","exp06_svm_ready"),_xlpm.cond,_xlfn.SWITCH($A55,"Baseline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9.5367431640625E-6</v>
      </c>
      <c r="F55" s="23" cm="1">
        <f t="array" ref="F55">_xlfn.LET(_xlpm.model,SUBSTITUTE(F$49," p-value",""),_xlpm.exp,_xlfn.SWITCH($B55,"Regular NER","exp01","AUC Cascaded Step-3 Consistency (Ready)","exp05_ready","SVM Router Fusion (Ready)","exp06_svm_ready"),_xlpm.cond,_xlfn.SWITCH($A55,"Baseline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5" s="24" t="str">
        <f t="shared" si="2"/>
        <v>✓ All p&lt;0.05</v>
      </c>
      <c r="H55" s="24" t="str">
        <f t="shared" si="3"/>
        <v>p &lt; 0.001 (highly sig.)</v>
      </c>
      <c r="J55" s="9" t="s">
        <v>12</v>
      </c>
      <c r="K55" s="9" t="s">
        <v>103</v>
      </c>
      <c r="L55" s="23" cm="1">
        <f t="array" ref="L55">_xlfn.LET(_xlpm.model,SUBSTITUTE(L$49," p-value",""),_xlpm.exp,_xlfn.SWITCH($K55,"Regular NER (BERT-CRF)","exp10_regular","Cascaded Pipeline (CRF + Consistency)","exp10_cascade","SVM Router Fusion CRF (Ready)","exp10_svm_ready"),_xlpm.cond,_xlfn.SWITCH($J55,"Baseline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1.399457931085244E-4</v>
      </c>
      <c r="M55" s="23" cm="1">
        <f t="array" ref="M55">_xlfn.LET(_xlpm.model,SUBSTITUTE(M$49," p-value",""),_xlpm.exp,_xlfn.SWITCH($K55,"Regular NER (BERT-CRF)","exp10_regular","Cascaded Pipeline (CRF + Consistency)","exp10_cascade","SVM Router Fusion CRF (Ready)","exp10_svm_ready"),_xlpm.cond,_xlfn.SWITCH($J55,"Baseline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5" s="23" cm="1">
        <f t="array" ref="N55">_xlfn.LET(_xlpm.model,SUBSTITUTE(N$49," p-value",""),_xlpm.exp,_xlfn.SWITCH($K55,"Regular NER (BERT-CRF)","exp10_regular","Cascaded Pipeline (CRF + Consistency)","exp10_cascade","SVM Router Fusion CRF (Ready)","exp10_svm_ready"),_xlpm.cond,_xlfn.SWITCH($J55,"Baseline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8.20159912109375E-5</v>
      </c>
      <c r="O55" s="23" cm="1">
        <f t="array" ref="O55">_xlfn.LET(_xlpm.model,SUBSTITUTE(O$49," p-value",""),_xlpm.exp,_xlfn.SWITCH($K55,"Regular NER (BERT-CRF)","exp10_regular","Cascaded Pipeline (CRF + Consistency)","exp10_cascade","SVM Router Fusion CRF (Ready)","exp10_svm_ready"),_xlpm.cond,_xlfn.SWITCH($J55,"Baseline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5" s="24" t="str">
        <f t="shared" si="4"/>
        <v>✓ All p&lt;0.05</v>
      </c>
      <c r="Q55" s="24" t="str">
        <f t="shared" si="5"/>
        <v>p &lt; 0.001 (highly sig.)</v>
      </c>
    </row>
    <row r="56" spans="1:17" ht="30" x14ac:dyDescent="0.25">
      <c r="A56" s="6" t="s">
        <v>26</v>
      </c>
      <c r="B56" s="6" t="s">
        <v>24</v>
      </c>
      <c r="C56" s="21" cm="1">
        <f t="array" ref="C56">_xlfn.LET(_xlpm.model,SUBSTITUTE(C$49," p-value",""),_xlpm.exp,_xlfn.SWITCH($B56,"Regular NER","exp01","AUC Cascaded Step-3 Consistency (Ready)","exp05_ready","SVM Router Fusion (Ready)","exp06_svm_ready"),_xlpm.cond,_xlfn.SWITCH($A56,"Baseline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D56" s="21" cm="1">
        <f t="array" ref="D56">_xlfn.LET(_xlpm.model,SUBSTITUTE(D$49," p-value",""),_xlpm.exp,_xlfn.SWITCH($B56,"Regular NER","exp01","AUC Cascaded Step-3 Consistency (Ready)","exp05_ready","SVM Router Fusion (Ready)","exp06_svm_ready"),_xlpm.cond,_xlfn.SWITCH($A56,"Baseline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E56" s="21" cm="1">
        <f t="array" ref="E56">_xlfn.LET(_xlpm.model,SUBSTITUTE(E$49," p-value",""),_xlpm.exp,_xlfn.SWITCH($B56,"Regular NER","exp01","AUC Cascaded Step-3 Consistency (Ready)","exp05_ready","SVM Router Fusion (Ready)","exp06_svm_ready"),_xlpm.cond,_xlfn.SWITCH($A56,"Baseline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F56" s="21" cm="1">
        <f t="array" ref="F56">_xlfn.LET(_xlpm.model,SUBSTITUTE(F$49," p-value",""),_xlpm.exp,_xlfn.SWITCH($B56,"Regular NER","exp01","AUC Cascaded Step-3 Consistency (Ready)","exp05_ready","SVM Router Fusion (Ready)","exp06_svm_ready"),_xlpm.cond,_xlfn.SWITCH($A56,"Baseline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8.8198702041944528E-5</v>
      </c>
      <c r="G56" s="22" t="str">
        <f t="shared" si="2"/>
        <v>✓ All p&lt;0.05</v>
      </c>
      <c r="H56" s="22" t="str">
        <f t="shared" si="3"/>
        <v>p &lt; 0.001 (highly sig.)</v>
      </c>
      <c r="J56" s="6" t="s">
        <v>26</v>
      </c>
      <c r="K56" s="6" t="s">
        <v>82</v>
      </c>
      <c r="L56" s="21" cm="1">
        <f t="array" ref="L56">_xlfn.LET(_xlpm.model,SUBSTITUTE(L$49," p-value",""),_xlpm.exp,_xlfn.SWITCH($K56,"Regular NER (BERT-CRF)","exp10_regular","Cascaded Pipeline (CRF + Consistency)","exp10_cascade","SVM Router Fusion CRF (Ready)","exp10_svm_ready"),_xlpm.cond,_xlfn.SWITCH($J56,"Baseline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M56" s="21" cm="1">
        <f t="array" ref="M56">_xlfn.LET(_xlpm.model,SUBSTITUTE(M$49," p-value",""),_xlpm.exp,_xlfn.SWITCH($K56,"Regular NER (BERT-CRF)","exp10_regular","Cascaded Pipeline (CRF + Consistency)","exp10_cascade","SVM Router Fusion CRF (Ready)","exp10_svm_ready"),_xlpm.cond,_xlfn.SWITCH($J56,"Baseline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N56" s="21" cm="1">
        <f t="array" ref="N56">_xlfn.LET(_xlpm.model,SUBSTITUTE(N$49," p-value",""),_xlpm.exp,_xlfn.SWITCH($K56,"Regular NER (BERT-CRF)","exp10_regular","Cascaded Pipeline (CRF + Consistency)","exp10_cascade","SVM Router Fusion CRF (Ready)","exp10_svm_ready"),_xlpm.cond,_xlfn.SWITCH($J56,"Baseline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O56" s="21" cm="1">
        <f t="array" ref="O56">_xlfn.LET(_xlpm.model,SUBSTITUTE(O$49," p-value",""),_xlpm.exp,_xlfn.SWITCH($K56,"Regular NER (BERT-CRF)","exp10_regular","Cascaded Pipeline (CRF + Consistency)","exp10_cascade","SVM Router Fusion CRF (Ready)","exp10_svm_ready"),_xlpm.cond,_xlfn.SWITCH($J56,"Baseline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P56" s="22" t="str">
        <f t="shared" si="4"/>
        <v>✓ All p&lt;0.05</v>
      </c>
      <c r="Q56" s="22" t="str">
        <f t="shared" si="5"/>
        <v>p &lt; 0.001 (highly sig.)</v>
      </c>
    </row>
    <row r="57" spans="1:17" ht="30" x14ac:dyDescent="0.25">
      <c r="A57" s="6" t="s">
        <v>26</v>
      </c>
      <c r="B57" s="6" t="s">
        <v>46</v>
      </c>
      <c r="C57" s="21" cm="1">
        <f t="array" ref="C57">_xlfn.LET(_xlpm.model,SUBSTITUTE(C$49," p-value",""),_xlpm.exp,_xlfn.SWITCH($B57,"Regular NER","exp01","AUC Cascaded Step-3 Consistency (Ready)","exp05_ready","SVM Router Fusion (Ready)","exp06_svm_ready"),_xlpm.cond,_xlfn.SWITCH($A57,"Baseline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D57" s="21" cm="1">
        <f t="array" ref="D57">_xlfn.LET(_xlpm.model,SUBSTITUTE(D$49," p-value",""),_xlpm.exp,_xlfn.SWITCH($B57,"Regular NER","exp01","AUC Cascaded Step-3 Consistency (Ready)","exp05_ready","SVM Router Fusion (Ready)","exp06_svm_ready"),_xlpm.cond,_xlfn.SWITCH($A57,"Baseline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7" s="21" cm="1">
        <f t="array" ref="E57">_xlfn.LET(_xlpm.model,SUBSTITUTE(E$49," p-value",""),_xlpm.exp,_xlfn.SWITCH($B57,"Regular NER","exp01","AUC Cascaded Step-3 Consistency (Ready)","exp05_ready","SVM Router Fusion (Ready)","exp06_svm_ready"),_xlpm.cond,_xlfn.SWITCH($A57,"Baseline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F57" s="21" cm="1">
        <f t="array" ref="F57">_xlfn.LET(_xlpm.model,SUBSTITUTE(F$49," p-value",""),_xlpm.exp,_xlfn.SWITCH($B57,"Regular NER","exp01","AUC Cascaded Step-3 Consistency (Ready)","exp05_ready","SVM Router Fusion (Ready)","exp06_svm_ready"),_xlpm.cond,_xlfn.SWITCH($A57,"Baseline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7" s="22" t="str">
        <f t="shared" si="2"/>
        <v>✓ All p&lt;0.05</v>
      </c>
      <c r="H57" s="22" t="str">
        <f t="shared" si="3"/>
        <v>p &lt; 0.001 (highly sig.)</v>
      </c>
      <c r="J57" s="6" t="s">
        <v>26</v>
      </c>
      <c r="K57" s="6" t="s">
        <v>90</v>
      </c>
      <c r="L57" s="21" cm="1">
        <f t="array" ref="L57">_xlfn.LET(_xlpm.model,SUBSTITUTE(L$49," p-value",""),_xlpm.exp,_xlfn.SWITCH($K57,"Regular NER (BERT-CRF)","exp10_regular","Cascaded Pipeline (CRF + Consistency)","exp10_cascade","SVM Router Fusion CRF (Ready)","exp10_svm_ready"),_xlpm.cond,_xlfn.SWITCH($J57,"Baseline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7" s="21" cm="1">
        <f t="array" ref="M57">_xlfn.LET(_xlpm.model,SUBSTITUTE(M$49," p-value",""),_xlpm.exp,_xlfn.SWITCH($K57,"Regular NER (BERT-CRF)","exp10_regular","Cascaded Pipeline (CRF + Consistency)","exp10_cascade","SVM Router Fusion CRF (Ready)","exp10_svm_ready"),_xlpm.cond,_xlfn.SWITCH($J57,"Baseline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7" s="21" cm="1">
        <f t="array" ref="N57">_xlfn.LET(_xlpm.model,SUBSTITUTE(N$49," p-value",""),_xlpm.exp,_xlfn.SWITCH($K57,"Regular NER (BERT-CRF)","exp10_regular","Cascaded Pipeline (CRF + Consistency)","exp10_cascade","SVM Router Fusion CRF (Ready)","exp10_svm_ready"),_xlpm.cond,_xlfn.SWITCH($J57,"Baseline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7" s="21" cm="1">
        <f t="array" ref="O57">_xlfn.LET(_xlpm.model,SUBSTITUTE(O$49," p-value",""),_xlpm.exp,_xlfn.SWITCH($K57,"Regular NER (BERT-CRF)","exp10_regular","Cascaded Pipeline (CRF + Consistency)","exp10_cascade","SVM Router Fusion CRF (Ready)","exp10_svm_ready"),_xlpm.cond,_xlfn.SWITCH($J57,"Baseline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7" s="22" t="str">
        <f t="shared" si="4"/>
        <v>✓ All p&lt;0.05</v>
      </c>
      <c r="Q57" s="22" t="str">
        <f t="shared" si="5"/>
        <v>p &lt; 0.001 (highly sig.)</v>
      </c>
    </row>
    <row r="58" spans="1:17" ht="30" x14ac:dyDescent="0.25">
      <c r="A58" s="6" t="s">
        <v>26</v>
      </c>
      <c r="B58" s="6" t="s">
        <v>75</v>
      </c>
      <c r="C58" s="21" cm="1">
        <f t="array" ref="C58">_xlfn.LET(_xlpm.model,SUBSTITUTE(C$49," p-value",""),_xlpm.exp,_xlfn.SWITCH($B58,"Regular NER","exp01","AUC Cascaded Step-3 Consistency (Ready)","exp05_ready","SVM Router Fusion (Ready)","exp06_svm_ready"),_xlpm.cond,_xlfn.SWITCH($A58,"Baseline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D58" s="21" cm="1">
        <f t="array" ref="D58">_xlfn.LET(_xlpm.model,SUBSTITUTE(D$49," p-value",""),_xlpm.exp,_xlfn.SWITCH($B58,"Regular NER","exp01","AUC Cascaded Step-3 Consistency (Ready)","exp05_ready","SVM Router Fusion (Ready)","exp06_svm_ready"),_xlpm.cond,_xlfn.SWITCH($A58,"Baseline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8" s="21" cm="1">
        <f t="array" ref="E58">_xlfn.LET(_xlpm.model,SUBSTITUTE(E$49," p-value",""),_xlpm.exp,_xlfn.SWITCH($B58,"Regular NER","exp01","AUC Cascaded Step-3 Consistency (Ready)","exp05_ready","SVM Router Fusion (Ready)","exp06_svm_ready"),_xlpm.cond,_xlfn.SWITCH($A58,"Baseline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3.814697265625E-6</v>
      </c>
      <c r="F58" s="21" cm="1">
        <f t="array" ref="F58">_xlfn.LET(_xlpm.model,SUBSTITUTE(F$49," p-value",""),_xlpm.exp,_xlfn.SWITCH($B58,"Regular NER","exp01","AUC Cascaded Step-3 Consistency (Ready)","exp05_ready","SVM Router Fusion (Ready)","exp06_svm_ready"),_xlpm.cond,_xlfn.SWITCH($A58,"Baseline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8" s="22" t="str">
        <f t="shared" si="2"/>
        <v>✓ All p&lt;0.05</v>
      </c>
      <c r="H58" s="22" t="str">
        <f t="shared" si="3"/>
        <v>p &lt; 0.001 (highly sig.)</v>
      </c>
      <c r="J58" s="6" t="s">
        <v>26</v>
      </c>
      <c r="K58" s="6" t="s">
        <v>103</v>
      </c>
      <c r="L58" s="21" cm="1">
        <f t="array" ref="L58">_xlfn.LET(_xlpm.model,SUBSTITUTE(L$49," p-value",""),_xlpm.exp,_xlfn.SWITCH($K58,"Regular NER (BERT-CRF)","exp10_regular","Cascaded Pipeline (CRF + Consistency)","exp10_cascade","SVM Router Fusion CRF (Ready)","exp10_svm_ready"),_xlpm.cond,_xlfn.SWITCH($J58,"Baseline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8" s="21" cm="1">
        <f t="array" ref="M58">_xlfn.LET(_xlpm.model,SUBSTITUTE(M$49," p-value",""),_xlpm.exp,_xlfn.SWITCH($K58,"Regular NER (BERT-CRF)","exp10_regular","Cascaded Pipeline (CRF + Consistency)","exp10_cascade","SVM Router Fusion CRF (Ready)","exp10_svm_ready"),_xlpm.cond,_xlfn.SWITCH($J58,"Baseline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8" s="21" cm="1">
        <f t="array" ref="N58">_xlfn.LET(_xlpm.model,SUBSTITUTE(N$49," p-value",""),_xlpm.exp,_xlfn.SWITCH($K58,"Regular NER (BERT-CRF)","exp10_regular","Cascaded Pipeline (CRF + Consistency)","exp10_cascade","SVM Router Fusion CRF (Ready)","exp10_svm_ready"),_xlpm.cond,_xlfn.SWITCH($J58,"Baseline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8" s="21" cm="1">
        <f t="array" ref="O58">_xlfn.LET(_xlpm.model,SUBSTITUTE(O$49," p-value",""),_xlpm.exp,_xlfn.SWITCH($K58,"Regular NER (BERT-CRF)","exp10_regular","Cascaded Pipeline (CRF + Consistency)","exp10_cascade","SVM Router Fusion CRF (Ready)","exp10_svm_ready"),_xlpm.cond,_xlfn.SWITCH($J58,"Baseline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8" s="22" t="str">
        <f t="shared" si="4"/>
        <v>✓ All p&lt;0.05</v>
      </c>
      <c r="Q58" s="22" t="str">
        <f t="shared" si="5"/>
        <v>p &lt; 0.001 (highly sig.)</v>
      </c>
    </row>
    <row r="73" ht="31.9" customHeight="1" x14ac:dyDescent="0.25"/>
    <row r="74" ht="31.9" customHeight="1" x14ac:dyDescent="0.25"/>
    <row r="75" ht="31.9" customHeight="1" x14ac:dyDescent="0.25"/>
    <row r="91" ht="30" customHeight="1" x14ac:dyDescent="0.25"/>
    <row r="92" ht="30" customHeight="1" x14ac:dyDescent="0.25"/>
    <row r="93" ht="30" customHeight="1" x14ac:dyDescent="0.25"/>
    <row r="104" ht="30" customHeight="1" x14ac:dyDescent="0.25"/>
    <row r="105" ht="30" customHeight="1" x14ac:dyDescent="0.25"/>
  </sheetData>
  <mergeCells count="12">
    <mergeCell ref="A1:Q1"/>
    <mergeCell ref="A47:H47"/>
    <mergeCell ref="J47:Q47"/>
    <mergeCell ref="A4:F4"/>
    <mergeCell ref="H4:M4"/>
    <mergeCell ref="A18:F18"/>
    <mergeCell ref="H18:M18"/>
    <mergeCell ref="A2:Q2"/>
    <mergeCell ref="A31:F31"/>
    <mergeCell ref="H31:M31"/>
    <mergeCell ref="A46:H46"/>
    <mergeCell ref="J46:Q46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FDA3-D85D-41E1-B658-11594BCC6178}">
  <dimension ref="A1:AD64"/>
  <sheetViews>
    <sheetView topLeftCell="A11" workbookViewId="0">
      <selection activeCell="B34" sqref="B34"/>
    </sheetView>
  </sheetViews>
  <sheetFormatPr defaultRowHeight="15" x14ac:dyDescent="0.25"/>
  <cols>
    <col min="1" max="1" width="30.5703125" customWidth="1"/>
    <col min="2" max="2" width="38" customWidth="1"/>
    <col min="3" max="6" width="15.28515625" customWidth="1"/>
    <col min="7" max="7" width="19.42578125" customWidth="1"/>
    <col min="8" max="8" width="23.140625" customWidth="1"/>
    <col min="9" max="9" width="3.28515625" customWidth="1"/>
    <col min="10" max="10" width="30.5703125" customWidth="1"/>
    <col min="11" max="11" width="38" customWidth="1"/>
    <col min="12" max="15" width="15.28515625" customWidth="1"/>
    <col min="16" max="16" width="19.42578125" customWidth="1"/>
    <col min="17" max="17" width="23.140625" customWidth="1"/>
  </cols>
  <sheetData>
    <row r="1" spans="1:30" x14ac:dyDescent="0.25">
      <c r="A1" s="38" t="s">
        <v>9225</v>
      </c>
      <c r="B1" s="38"/>
      <c r="C1" s="38"/>
      <c r="D1" s="38"/>
      <c r="E1" s="38"/>
      <c r="F1" s="38"/>
      <c r="G1" s="38"/>
      <c r="H1" s="38"/>
      <c r="J1" s="38" t="s">
        <v>9226</v>
      </c>
      <c r="K1" s="38"/>
      <c r="L1" s="38"/>
      <c r="M1" s="38"/>
      <c r="N1" s="38"/>
      <c r="O1" s="38"/>
      <c r="P1" s="38"/>
      <c r="Q1" s="38"/>
      <c r="S1" s="25">
        <f t="shared" ref="S1:S6" si="0">D21-C21</f>
        <v>-2.6592291946829771E-3</v>
      </c>
      <c r="T1" cm="1">
        <f t="array" ref="T1">1+SUMPRODUCT(--(ABS($S$1:$S$6)&lt;ABS(S1)))+(SUMPRODUCT(--(ABS($S$1:$S$6)=ABS(S1)))-1)/2</f>
        <v>1</v>
      </c>
      <c r="U1" s="25">
        <f t="shared" ref="U1:U6" si="1">M21-L21</f>
        <v>3.7726179888716849E-2</v>
      </c>
      <c r="V1" cm="1">
        <f t="array" ref="V1">1+SUMPRODUCT(--(ABS($U$1:$U$6)&lt;ABS(U1)))+(SUMPRODUCT(--(ABS($U$1:$U$6)=ABS(U1)))-1)/2</f>
        <v>5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f t="shared" ref="AC1:AC32" si="2">W1*$T$1+X1*$T$2+Y1*$T$3+Z1*$T$4+AA1*$T$5+AB1*$T$6</f>
        <v>0</v>
      </c>
      <c r="AD1">
        <f t="shared" ref="AD1:AD32" si="3">W1*$V$1+X1*$V$2+Y1*$V$3+Z1*$V$4+AA1*$V$5+AB1*$V$6</f>
        <v>0</v>
      </c>
    </row>
    <row r="2" spans="1:30" x14ac:dyDescent="0.25">
      <c r="A2" s="15" t="s">
        <v>9227</v>
      </c>
      <c r="B2" s="15" t="s">
        <v>9201</v>
      </c>
      <c r="C2" s="15" t="s">
        <v>9228</v>
      </c>
      <c r="D2" s="15" t="s">
        <v>9229</v>
      </c>
      <c r="E2" s="15" t="s">
        <v>9230</v>
      </c>
      <c r="F2" s="15" t="s">
        <v>9231</v>
      </c>
      <c r="G2" s="15" t="s">
        <v>9232</v>
      </c>
      <c r="H2" s="15" t="s">
        <v>623</v>
      </c>
      <c r="J2" s="15" t="s">
        <v>9227</v>
      </c>
      <c r="K2" s="15" t="s">
        <v>9201</v>
      </c>
      <c r="L2" s="15" t="s">
        <v>9228</v>
      </c>
      <c r="M2" s="15" t="s">
        <v>9229</v>
      </c>
      <c r="N2" s="15" t="s">
        <v>9230</v>
      </c>
      <c r="O2" s="15" t="s">
        <v>9231</v>
      </c>
      <c r="P2" s="15" t="s">
        <v>9232</v>
      </c>
      <c r="Q2" s="15" t="s">
        <v>623</v>
      </c>
      <c r="S2" s="25">
        <f t="shared" si="0"/>
        <v>-1.9956612733698087E-2</v>
      </c>
      <c r="T2" cm="1">
        <f t="array" ref="T2">1+SUMPRODUCT(--(ABS($S$1:$S$6)&lt;ABS(S2)))+(SUMPRODUCT(--(ABS($S$1:$S$6)=ABS(S2)))-1)/2</f>
        <v>4</v>
      </c>
      <c r="U2" s="25">
        <f t="shared" si="1"/>
        <v>1.1580616909690478E-2</v>
      </c>
      <c r="V2" cm="1">
        <f t="array" ref="V2">1+SUMPRODUCT(--(ABS($U$1:$U$6)&lt;ABS(U2)))+(SUMPRODUCT(--(ABS($U$1:$U$6)=ABS(U2)))-1)/2</f>
        <v>3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f t="shared" si="2"/>
        <v>1</v>
      </c>
      <c r="AD2">
        <f t="shared" si="3"/>
        <v>5</v>
      </c>
    </row>
    <row r="3" spans="1:30" x14ac:dyDescent="0.25">
      <c r="A3" s="28" t="s">
        <v>9233</v>
      </c>
      <c r="B3" s="28" t="s">
        <v>32</v>
      </c>
      <c r="C3" s="26" cm="1">
        <f t="array" ref="C3">_xlfn.LET(_xlpm.ds,IF($A3="Augmented","exp07+aug","exp07"),_xlpm.cond,$B3&amp;IF($A3="Augmented","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8.0446193505003594E-2</v>
      </c>
      <c r="D3" s="26" cm="1">
        <f t="array" ref="D3">_xlfn.LET(_xlpm.ds,IF($A3="Augmented","exp07+aug","exp07"),_xlpm.cond,$B3&amp;IF($A3="Augmented","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5.5904404164985655E-2</v>
      </c>
      <c r="E3" s="26">
        <f>D3-C3</f>
        <v>-2.4541789340017939E-2</v>
      </c>
      <c r="F3" s="27">
        <f>(C3-D3)/C3</f>
        <v>0.30507085880317614</v>
      </c>
      <c r="G3" t="str">
        <f>IF(D3&lt;C3,"Yes","No")</f>
        <v>Yes</v>
      </c>
      <c r="H3" s="28" t="str">
        <f>IF(D3&lt;C3,"SVM narrows model gap","SVM widens model gap")</f>
        <v>SVM narrows model gap</v>
      </c>
      <c r="J3" s="28" t="s">
        <v>9233</v>
      </c>
      <c r="K3" s="28" t="s">
        <v>32</v>
      </c>
      <c r="L3" s="26" cm="1">
        <f t="array" ref="L3">_xlfn.LET(_xlpm.ds,IF($J3="Augmented","exp07+aug","exp07"),_xlpm.cond,$K3&amp;IF($J3="Augmented","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7.7786964310320617E-2</v>
      </c>
      <c r="M3" s="26" cm="1">
        <f t="array" ref="M3">_xlfn.LET(_xlpm.ds,IF($J3="Augmented","exp07+aug","exp07"),_xlpm.cond,$K3&amp;IF($J3="Augmented","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9.3630584053702504E-2</v>
      </c>
      <c r="N3" s="26">
        <f>M3-L3</f>
        <v>1.5843619743381887E-2</v>
      </c>
      <c r="O3" s="27">
        <f>(L3-M3)/L3</f>
        <v>-0.20367962529268915</v>
      </c>
      <c r="P3" t="str">
        <f>IF(M3&lt;L3,"Yes","No")</f>
        <v>No</v>
      </c>
      <c r="Q3" s="28" t="str">
        <f>IF(M3&lt;L3,"SVM narrows model gap","SVM widens model gap")</f>
        <v>SVM widens model gap</v>
      </c>
      <c r="S3" s="25">
        <f t="shared" si="0"/>
        <v>1.6877869362138198E-2</v>
      </c>
      <c r="T3" cm="1">
        <f t="array" ref="T3">1+SUMPRODUCT(--(ABS($S$1:$S$6)&lt;ABS(S3)))+(SUMPRODUCT(--(ABS($S$1:$S$6)=ABS(S3)))-1)/2</f>
        <v>3</v>
      </c>
      <c r="U3" s="25">
        <f t="shared" si="1"/>
        <v>6.7233926336852878E-2</v>
      </c>
      <c r="V3" cm="1">
        <f t="array" ref="V3">1+SUMPRODUCT(--(ABS($U$1:$U$6)&lt;ABS(U3)))+(SUMPRODUCT(--(ABS($U$1:$U$6)=ABS(U3)))-1)/2</f>
        <v>6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f t="shared" si="2"/>
        <v>4</v>
      </c>
      <c r="AD3">
        <f t="shared" si="3"/>
        <v>3</v>
      </c>
    </row>
    <row r="4" spans="1:30" x14ac:dyDescent="0.25">
      <c r="A4" s="28" t="s">
        <v>9233</v>
      </c>
      <c r="B4" s="28" t="s">
        <v>12</v>
      </c>
      <c r="C4" s="26" cm="1">
        <f t="array" ref="C4">_xlfn.LET(_xlpm.ds,IF($A4="Augmented","exp07+aug","exp07"),_xlpm.cond,$B4&amp;IF($A4="Augmented","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9.7286690063775882E-2</v>
      </c>
      <c r="D4" s="26" cm="1">
        <f t="array" ref="D4">_xlfn.LET(_xlpm.ds,IF($A4="Augmented","exp07+aug","exp07"),_xlpm.cond,$B4&amp;IF($A4="Augmented","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4.8443719839685317E-2</v>
      </c>
      <c r="E4" s="26">
        <f t="shared" ref="E4:E8" si="4">D4-C4</f>
        <v>-4.8842970224090565E-2</v>
      </c>
      <c r="F4" s="27">
        <f t="shared" ref="F4:F8" si="5">(C4-D4)/C4</f>
        <v>0.50205192706290824</v>
      </c>
      <c r="G4" t="str">
        <f t="shared" ref="G4:G8" si="6">IF(D4&lt;C4,"Yes","No")</f>
        <v>Yes</v>
      </c>
      <c r="H4" s="28" t="str">
        <f t="shared" ref="H4:H8" si="7">IF(D4&lt;C4,"SVM narrows model gap","SVM widens model gap")</f>
        <v>SVM narrows model gap</v>
      </c>
      <c r="J4" s="28" t="s">
        <v>9233</v>
      </c>
      <c r="K4" s="28" t="s">
        <v>12</v>
      </c>
      <c r="L4" s="26" cm="1">
        <f t="array" ref="L4">_xlfn.LET(_xlpm.ds,IF($J4="Augmented","exp07+aug","exp07"),_xlpm.cond,$K4&amp;IF($J4="Augmented","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7.7330077330077795E-2</v>
      </c>
      <c r="M4" s="26" cm="1">
        <f t="array" ref="M4">_xlfn.LET(_xlpm.ds,IF($J4="Augmented","exp07+aug","exp07"),_xlpm.cond,$K4&amp;IF($J4="Augmented","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6.0024336749375795E-2</v>
      </c>
      <c r="N4" s="26">
        <f t="shared" ref="N4:N8" si="8">M4-L4</f>
        <v>-1.7305740580702E-2</v>
      </c>
      <c r="O4" s="27">
        <f t="shared" ref="O4:O8" si="9">(L4-M4)/L4</f>
        <v>0.22379055056202399</v>
      </c>
      <c r="P4" t="str">
        <f t="shared" ref="P4:P8" si="10">IF(M4&lt;L4,"Yes","No")</f>
        <v>Yes</v>
      </c>
      <c r="Q4" s="28" t="str">
        <f t="shared" ref="Q4:Q8" si="11">IF(M4&lt;L4,"SVM narrows model gap","SVM widens model gap")</f>
        <v>SVM narrows model gap</v>
      </c>
      <c r="S4" s="25">
        <f t="shared" si="0"/>
        <v>4.7962594013423177E-3</v>
      </c>
      <c r="T4" cm="1">
        <f t="array" ref="T4">1+SUMPRODUCT(--(ABS($S$1:$S$6)&lt;ABS(S4)))+(SUMPRODUCT(--(ABS($S$1:$S$6)=ABS(S4)))-1)/2</f>
        <v>2</v>
      </c>
      <c r="U4" s="25">
        <f t="shared" si="1"/>
        <v>3.4694232001403202E-3</v>
      </c>
      <c r="V4" cm="1">
        <f t="array" ref="V4">1+SUMPRODUCT(--(ABS($U$1:$U$6)&lt;ABS(U4)))+(SUMPRODUCT(--(ABS($U$1:$U$6)=ABS(U4)))-1)/2</f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f t="shared" si="2"/>
        <v>5</v>
      </c>
      <c r="AD4">
        <f t="shared" si="3"/>
        <v>8</v>
      </c>
    </row>
    <row r="5" spans="1:30" x14ac:dyDescent="0.25">
      <c r="A5" s="28" t="s">
        <v>9233</v>
      </c>
      <c r="B5" s="28" t="s">
        <v>26</v>
      </c>
      <c r="C5" s="26" cm="1">
        <f t="array" ref="C5">_xlfn.LET(_xlpm.ds,IF($A5="Augmented","exp07+aug","exp07"),_xlpm.cond,$B5&amp;IF($A5="Augmented","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0.14187733060781182</v>
      </c>
      <c r="D5" s="26" cm="1">
        <f t="array" ref="D5">_xlfn.LET(_xlpm.ds,IF($A5="Augmented","exp07+aug","exp07"),_xlpm.cond,$B5&amp;IF($A5="Augmented","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4.0856288130948326E-2</v>
      </c>
      <c r="E5" s="26">
        <f t="shared" si="4"/>
        <v>-0.1010210424768635</v>
      </c>
      <c r="F5" s="27">
        <f t="shared" si="5"/>
        <v>0.71203089347736315</v>
      </c>
      <c r="G5" t="str">
        <f t="shared" si="6"/>
        <v>Yes</v>
      </c>
      <c r="H5" s="28" t="str">
        <f t="shared" si="7"/>
        <v>SVM narrows model gap</v>
      </c>
      <c r="J5" s="28" t="s">
        <v>9233</v>
      </c>
      <c r="K5" s="28" t="s">
        <v>26</v>
      </c>
      <c r="L5" s="26" cm="1">
        <f t="array" ref="L5">_xlfn.LET(_xlpm.ds,IF($J5="Augmented","exp07+aug","exp07"),_xlpm.cond,$K5&amp;IF($J5="Augmented","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0.15875519996995002</v>
      </c>
      <c r="M5" s="26" cm="1">
        <f t="array" ref="M5">_xlfn.LET(_xlpm.ds,IF($J5="Augmented","exp07+aug","exp07"),_xlpm.cond,$K5&amp;IF($J5="Augmented","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0.1080902144678012</v>
      </c>
      <c r="N5" s="26">
        <f t="shared" si="8"/>
        <v>-5.0664985502148818E-2</v>
      </c>
      <c r="O5" s="27">
        <f t="shared" si="9"/>
        <v>0.31913906134563741</v>
      </c>
      <c r="P5" t="str">
        <f t="shared" si="10"/>
        <v>Yes</v>
      </c>
      <c r="Q5" s="28" t="str">
        <f t="shared" si="11"/>
        <v>SVM narrows model gap</v>
      </c>
      <c r="S5" s="25">
        <f t="shared" si="0"/>
        <v>-2.1383440164127632E-2</v>
      </c>
      <c r="T5" cm="1">
        <f t="array" ref="T5">1+SUMPRODUCT(--(ABS($S$1:$S$6)&lt;ABS(S5)))+(SUMPRODUCT(--(ABS($S$1:$S$6)=ABS(S5)))-1)/2</f>
        <v>5</v>
      </c>
      <c r="U5" s="25">
        <f t="shared" si="1"/>
        <v>-4.480451981752176E-3</v>
      </c>
      <c r="V5" cm="1">
        <f t="array" ref="V5">1+SUMPRODUCT(--(ABS($U$1:$U$6)&lt;ABS(U5)))+(SUMPRODUCT(--(ABS($U$1:$U$6)=ABS(U5)))-1)/2</f>
        <v>2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f t="shared" si="2"/>
        <v>3</v>
      </c>
      <c r="AD5">
        <f t="shared" si="3"/>
        <v>6</v>
      </c>
    </row>
    <row r="6" spans="1:30" x14ac:dyDescent="0.25">
      <c r="A6" s="28" t="s">
        <v>9234</v>
      </c>
      <c r="B6" s="28" t="s">
        <v>32</v>
      </c>
      <c r="C6" s="26" cm="1">
        <f t="array" ref="C6">_xlfn.LET(_xlpm.ds,IF($A6="Augmented","exp07+aug","exp07"),_xlpm.cond,$B6&amp;IF($A6="Augmented","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5.5605670247779515E-2</v>
      </c>
      <c r="D6" s="26" cm="1">
        <f t="array" ref="D6">_xlfn.LET(_xlpm.ds,IF($A6="Augmented","exp07+aug","exp07"),_xlpm.cond,$B6&amp;IF($A6="Augmented","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4.8135573097543016E-2</v>
      </c>
      <c r="E6" s="26">
        <f t="shared" si="4"/>
        <v>-7.4700971502364988E-3</v>
      </c>
      <c r="F6" s="27">
        <f t="shared" si="5"/>
        <v>0.1343405648551606</v>
      </c>
      <c r="G6" t="str">
        <f t="shared" si="6"/>
        <v>Yes</v>
      </c>
      <c r="H6" s="28" t="str">
        <f t="shared" si="7"/>
        <v>SVM narrows model gap</v>
      </c>
      <c r="J6" s="28" t="s">
        <v>9234</v>
      </c>
      <c r="K6" s="28" t="s">
        <v>32</v>
      </c>
      <c r="L6" s="26" cm="1">
        <f t="array" ref="L6">_xlfn.LET(_xlpm.ds,IF($J6="Augmented","exp07+aug","exp07"),_xlpm.cond,$K6&amp;IF($J6="Augmented","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6.0401929649121833E-2</v>
      </c>
      <c r="M6" s="26" cm="1">
        <f t="array" ref="M6">_xlfn.LET(_xlpm.ds,IF($J6="Augmented","exp07+aug","exp07"),_xlpm.cond,$K6&amp;IF($J6="Augmented","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5.1604996297683337E-2</v>
      </c>
      <c r="N6" s="26">
        <f t="shared" si="8"/>
        <v>-8.7969333514384962E-3</v>
      </c>
      <c r="O6" s="27">
        <f t="shared" si="9"/>
        <v>0.14563993903076228</v>
      </c>
      <c r="P6" t="str">
        <f t="shared" si="10"/>
        <v>Yes</v>
      </c>
      <c r="Q6" s="28" t="str">
        <f t="shared" si="11"/>
        <v>SVM narrows model gap</v>
      </c>
      <c r="S6" s="25">
        <f t="shared" si="0"/>
        <v>-2.2670511732812981E-2</v>
      </c>
      <c r="T6" cm="1">
        <f t="array" ref="T6">1+SUMPRODUCT(--(ABS($S$1:$S$6)&lt;ABS(S6)))+(SUMPRODUCT(--(ABS($S$1:$S$6)=ABS(S6)))-1)/2</f>
        <v>6</v>
      </c>
      <c r="U6" s="25">
        <f t="shared" si="1"/>
        <v>-1.2293340947649334E-2</v>
      </c>
      <c r="V6" cm="1">
        <f t="array" ref="V6">1+SUMPRODUCT(--(ABS($U$1:$U$6)&lt;ABS(U6)))+(SUMPRODUCT(--(ABS($U$1:$U$6)=ABS(U6)))-1)/2</f>
        <v>4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f t="shared" si="2"/>
        <v>4</v>
      </c>
      <c r="AD6">
        <f t="shared" si="3"/>
        <v>11</v>
      </c>
    </row>
    <row r="7" spans="1:30" x14ac:dyDescent="0.25">
      <c r="A7" s="28" t="s">
        <v>9234</v>
      </c>
      <c r="B7" s="28" t="s">
        <v>12</v>
      </c>
      <c r="C7" s="26" cm="1">
        <f t="array" ref="C7">_xlfn.LET(_xlpm.ds,IF($A7="Augmented","exp07+aug","exp07"),_xlpm.cond,$B7&amp;IF($A7="Augmented","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2.7596340333631786E-2</v>
      </c>
      <c r="D7" s="26" cm="1">
        <f t="array" ref="D7">_xlfn.LET(_xlpm.ds,IF($A7="Augmented","exp07+aug","exp07"),_xlpm.cond,$B7&amp;IF($A7="Augmented","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1.3350052926544453E-2</v>
      </c>
      <c r="E7" s="26">
        <f t="shared" si="4"/>
        <v>-1.4246287407087332E-2</v>
      </c>
      <c r="F7" s="27">
        <f t="shared" si="5"/>
        <v>0.51623828503540081</v>
      </c>
      <c r="G7" t="str">
        <f t="shared" si="6"/>
        <v>Yes</v>
      </c>
      <c r="H7" s="28" t="str">
        <f t="shared" si="7"/>
        <v>SVM narrows model gap</v>
      </c>
      <c r="J7" s="28" t="s">
        <v>9234</v>
      </c>
      <c r="K7" s="28" t="s">
        <v>12</v>
      </c>
      <c r="L7" s="26" cm="1">
        <f t="array" ref="L7">_xlfn.LET(_xlpm.ds,IF($J7="Augmented","exp07+aug","exp07"),_xlpm.cond,$K7&amp;IF($J7="Augmented","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6.2129001695041541E-3</v>
      </c>
      <c r="M7" s="26" cm="1">
        <f t="array" ref="M7">_xlfn.LET(_xlpm.ds,IF($J7="Augmented","exp07+aug","exp07"),_xlpm.cond,$K7&amp;IF($J7="Augmented","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8.8696009447922775E-3</v>
      </c>
      <c r="N7" s="26">
        <f t="shared" si="8"/>
        <v>2.6567007752881233E-3</v>
      </c>
      <c r="O7" s="27">
        <f t="shared" si="9"/>
        <v>-0.42761040782989956</v>
      </c>
      <c r="P7" t="str">
        <f t="shared" si="10"/>
        <v>No</v>
      </c>
      <c r="Q7" s="28" t="str">
        <f t="shared" si="11"/>
        <v>SVM widens model gap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f t="shared" si="2"/>
        <v>7</v>
      </c>
      <c r="AD7">
        <f t="shared" si="3"/>
        <v>9</v>
      </c>
    </row>
    <row r="8" spans="1:30" x14ac:dyDescent="0.25">
      <c r="A8" s="28" t="s">
        <v>9234</v>
      </c>
      <c r="B8" s="28" t="s">
        <v>26</v>
      </c>
      <c r="C8" s="26" cm="1">
        <f t="array" ref="C8">_xlfn.LET(_xlpm.ds,IF($A8="Augmented","exp07+aug","exp07"),_xlpm.cond,$B8&amp;IF($A8="Augmented","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3.8395997054151643E-2</v>
      </c>
      <c r="D8" s="26" cm="1">
        <f t="array" ref="D8">_xlfn.LET(_xlpm.ds,IF($A8="Augmented","exp07+aug","exp07"),_xlpm.cond,$B8&amp;IF($A8="Augmented","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1.6222315155015821E-2</v>
      </c>
      <c r="E8" s="26">
        <f t="shared" si="4"/>
        <v>-2.2173681899135822E-2</v>
      </c>
      <c r="F8" s="27">
        <f t="shared" si="5"/>
        <v>0.57749983332541821</v>
      </c>
      <c r="G8" t="str">
        <f t="shared" si="6"/>
        <v>Yes</v>
      </c>
      <c r="H8" s="28" t="str">
        <f t="shared" si="7"/>
        <v>SVM narrows model gap</v>
      </c>
      <c r="J8" s="28" t="s">
        <v>9234</v>
      </c>
      <c r="K8" s="28" t="s">
        <v>26</v>
      </c>
      <c r="L8" s="26" cm="1">
        <f t="array" ref="L8">_xlfn.LET(_xlpm.ds,IF($J8="Augmented","exp07+aug","exp07"),_xlpm.cond,$K8&amp;IF($J8="Augmented","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1.5725485321338661E-2</v>
      </c>
      <c r="M8" s="26" cm="1">
        <f t="array" ref="M8">_xlfn.LET(_xlpm.ds,IF($J8="Augmented","exp07+aug","exp07"),_xlpm.cond,$K8&amp;IF($J8="Augmented","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3.9289742073664868E-3</v>
      </c>
      <c r="N8" s="26">
        <f t="shared" si="8"/>
        <v>-1.1796511113972175E-2</v>
      </c>
      <c r="O8" s="27">
        <f t="shared" si="9"/>
        <v>0.75015243554772371</v>
      </c>
      <c r="P8" t="str">
        <f t="shared" si="10"/>
        <v>Yes</v>
      </c>
      <c r="Q8" s="28" t="str">
        <f t="shared" si="11"/>
        <v>SVM narrows model gap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f t="shared" si="2"/>
        <v>8</v>
      </c>
      <c r="AD8">
        <f t="shared" si="3"/>
        <v>14</v>
      </c>
    </row>
    <row r="9" spans="1:30" x14ac:dyDescent="0.25">
      <c r="A9" s="29" t="s">
        <v>9235</v>
      </c>
      <c r="B9" s="29" t="s">
        <v>9236</v>
      </c>
      <c r="C9" s="30">
        <f>AVERAGE(C3:C8)</f>
        <v>7.3534703635359036E-2</v>
      </c>
      <c r="D9" s="30">
        <f>AVERAGE(D3:D8)</f>
        <v>3.7152058885787098E-2</v>
      </c>
      <c r="E9" s="30">
        <f>D9-C9</f>
        <v>-3.6382644749571938E-2</v>
      </c>
      <c r="F9" s="31">
        <f>(C9-D9)/C9</f>
        <v>0.49476836039191441</v>
      </c>
      <c r="G9" s="32" t="str">
        <f>COUNTIF(G3:G8,"Yes")&amp;" of 6"</f>
        <v>6 of 6</v>
      </c>
      <c r="H9" s="29" t="str">
        <f>IF(COUNTIF(G3:G8,"Yes")=6,"Consistent reduction","Mixed evidence")</f>
        <v>Consistent reduction</v>
      </c>
      <c r="J9" s="29" t="s">
        <v>9235</v>
      </c>
      <c r="K9" s="29" t="s">
        <v>9236</v>
      </c>
      <c r="L9" s="30">
        <f>AVERAGE(L3:L8)</f>
        <v>6.6035426125052185E-2</v>
      </c>
      <c r="M9" s="30">
        <f>AVERAGE(M3:M8)</f>
        <v>5.4358117786786932E-2</v>
      </c>
      <c r="N9" s="30">
        <f>M9-L9</f>
        <v>-1.1677308338265253E-2</v>
      </c>
      <c r="O9" s="31">
        <f>(L9-M9)/L9</f>
        <v>0.17683399689360338</v>
      </c>
      <c r="P9" s="32" t="str">
        <f>COUNTIF(P3:P8,"Yes")&amp;" of 6"</f>
        <v>4 of 6</v>
      </c>
      <c r="Q9" s="29" t="str">
        <f>IF(COUNTIF(P3:P8,"Yes")=6,"Consistent reduction","Mixed evidence")</f>
        <v>Mixed evidence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f t="shared" si="2"/>
        <v>2</v>
      </c>
      <c r="AD9">
        <f t="shared" si="3"/>
        <v>1</v>
      </c>
    </row>
    <row r="10" spans="1:30" x14ac:dyDescent="0.25"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f t="shared" si="2"/>
        <v>3</v>
      </c>
      <c r="AD10">
        <f t="shared" si="3"/>
        <v>6</v>
      </c>
    </row>
    <row r="11" spans="1:30" x14ac:dyDescent="0.25"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f t="shared" si="2"/>
        <v>6</v>
      </c>
      <c r="AD11">
        <f t="shared" si="3"/>
        <v>4</v>
      </c>
    </row>
    <row r="12" spans="1:30" x14ac:dyDescent="0.25">
      <c r="A12" s="38" t="s">
        <v>9237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W12">
        <v>1</v>
      </c>
      <c r="X12">
        <v>1</v>
      </c>
      <c r="Y12">
        <v>0</v>
      </c>
      <c r="Z12">
        <v>1</v>
      </c>
      <c r="AA12">
        <v>0</v>
      </c>
      <c r="AB12">
        <v>0</v>
      </c>
      <c r="AC12">
        <f t="shared" si="2"/>
        <v>7</v>
      </c>
      <c r="AD12">
        <f t="shared" si="3"/>
        <v>9</v>
      </c>
    </row>
    <row r="13" spans="1:30" x14ac:dyDescent="0.25">
      <c r="A13" s="39" t="s">
        <v>9238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f t="shared" si="2"/>
        <v>5</v>
      </c>
      <c r="AD13">
        <f t="shared" si="3"/>
        <v>7</v>
      </c>
    </row>
    <row r="14" spans="1:30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f t="shared" si="2"/>
        <v>6</v>
      </c>
      <c r="AD14">
        <f t="shared" si="3"/>
        <v>12</v>
      </c>
    </row>
    <row r="15" spans="1:30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W15">
        <v>0</v>
      </c>
      <c r="X15">
        <v>1</v>
      </c>
      <c r="Y15">
        <v>1</v>
      </c>
      <c r="Z15">
        <v>1</v>
      </c>
      <c r="AA15">
        <v>0</v>
      </c>
      <c r="AB15">
        <v>0</v>
      </c>
      <c r="AC15">
        <f t="shared" si="2"/>
        <v>9</v>
      </c>
      <c r="AD15">
        <f t="shared" si="3"/>
        <v>10</v>
      </c>
    </row>
    <row r="16" spans="1:30" x14ac:dyDescent="0.25">
      <c r="W16">
        <v>1</v>
      </c>
      <c r="X16">
        <v>1</v>
      </c>
      <c r="Y16">
        <v>1</v>
      </c>
      <c r="Z16">
        <v>1</v>
      </c>
      <c r="AA16">
        <v>0</v>
      </c>
      <c r="AB16">
        <v>0</v>
      </c>
      <c r="AC16">
        <f t="shared" si="2"/>
        <v>10</v>
      </c>
      <c r="AD16">
        <f t="shared" si="3"/>
        <v>15</v>
      </c>
    </row>
    <row r="17" spans="1:30" x14ac:dyDescent="0.25"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f t="shared" si="2"/>
        <v>5</v>
      </c>
      <c r="AD17">
        <f t="shared" si="3"/>
        <v>2</v>
      </c>
    </row>
    <row r="18" spans="1:30" x14ac:dyDescent="0.25"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f t="shared" si="2"/>
        <v>6</v>
      </c>
      <c r="AD18">
        <f t="shared" si="3"/>
        <v>7</v>
      </c>
    </row>
    <row r="19" spans="1:30" x14ac:dyDescent="0.25">
      <c r="A19" s="38" t="s">
        <v>9239</v>
      </c>
      <c r="B19" s="38"/>
      <c r="C19" s="38"/>
      <c r="D19" s="38"/>
      <c r="E19" s="38"/>
      <c r="F19" s="38"/>
      <c r="G19" s="38"/>
      <c r="H19" s="38"/>
      <c r="J19" s="38" t="s">
        <v>9240</v>
      </c>
      <c r="K19" s="38"/>
      <c r="L19" s="38"/>
      <c r="M19" s="38"/>
      <c r="N19" s="38"/>
      <c r="O19" s="38"/>
      <c r="P19" s="38"/>
      <c r="Q19" s="38"/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f t="shared" si="2"/>
        <v>9</v>
      </c>
      <c r="AD19">
        <f t="shared" si="3"/>
        <v>5</v>
      </c>
    </row>
    <row r="20" spans="1:30" x14ac:dyDescent="0.25">
      <c r="A20" s="15" t="s">
        <v>9227</v>
      </c>
      <c r="B20" s="15" t="s">
        <v>9201</v>
      </c>
      <c r="C20" s="15" t="s">
        <v>9241</v>
      </c>
      <c r="D20" s="15" t="s">
        <v>9242</v>
      </c>
      <c r="E20" s="15" t="s">
        <v>9230</v>
      </c>
      <c r="F20" s="15" t="s">
        <v>9231</v>
      </c>
      <c r="G20" s="15" t="s">
        <v>9243</v>
      </c>
      <c r="H20" s="15" t="s">
        <v>623</v>
      </c>
      <c r="J20" s="15" t="s">
        <v>9227</v>
      </c>
      <c r="K20" s="15" t="s">
        <v>9201</v>
      </c>
      <c r="L20" s="15" t="s">
        <v>9241</v>
      </c>
      <c r="M20" s="15" t="s">
        <v>9242</v>
      </c>
      <c r="N20" s="15" t="s">
        <v>9230</v>
      </c>
      <c r="O20" s="15" t="s">
        <v>9231</v>
      </c>
      <c r="P20" s="15" t="s">
        <v>9243</v>
      </c>
      <c r="Q20" s="15" t="s">
        <v>623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f t="shared" si="2"/>
        <v>10</v>
      </c>
      <c r="AD20">
        <f t="shared" si="3"/>
        <v>10</v>
      </c>
    </row>
    <row r="21" spans="1:30" x14ac:dyDescent="0.25">
      <c r="A21" s="28" t="s">
        <v>9233</v>
      </c>
      <c r="B21" s="28" t="s">
        <v>32</v>
      </c>
      <c r="C21" s="26">
        <f>C3</f>
        <v>8.0446193505003594E-2</v>
      </c>
      <c r="D21" s="26">
        <f>L3</f>
        <v>7.7786964310320617E-2</v>
      </c>
      <c r="E21" s="26">
        <f>D21-C21</f>
        <v>-2.6592291946829771E-3</v>
      </c>
      <c r="F21" s="33">
        <f>(C21-D21)/C21</f>
        <v>3.3055997789598064E-2</v>
      </c>
      <c r="G21" t="str">
        <f>IF(D21&lt;C21,"Yes","No")</f>
        <v>Yes</v>
      </c>
      <c r="H21" s="28" t="str">
        <f>IF(D21&lt;C21,"CRF narrows model gap","CRF widens model gap")</f>
        <v>CRF narrows model gap</v>
      </c>
      <c r="J21" s="28" t="s">
        <v>9233</v>
      </c>
      <c r="K21" s="28" t="s">
        <v>32</v>
      </c>
      <c r="L21" s="26">
        <f>D3</f>
        <v>5.5904404164985655E-2</v>
      </c>
      <c r="M21" s="26">
        <f>M3</f>
        <v>9.3630584053702504E-2</v>
      </c>
      <c r="N21" s="26">
        <f>M21-L21</f>
        <v>3.7726179888716849E-2</v>
      </c>
      <c r="O21" s="33">
        <f>(L21-M21)/L21</f>
        <v>-0.67483377118874133</v>
      </c>
      <c r="P21" t="str">
        <f>IF(M21&lt;L21,"Yes","No")</f>
        <v>No</v>
      </c>
      <c r="Q21" s="28" t="str">
        <f>IF(M21&lt;L21,"CRF narrows model gap","CRF widens model gap")</f>
        <v>CRF widens model gap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f t="shared" si="2"/>
        <v>8</v>
      </c>
      <c r="AD21">
        <f t="shared" si="3"/>
        <v>8</v>
      </c>
    </row>
    <row r="22" spans="1:30" x14ac:dyDescent="0.25">
      <c r="A22" s="28" t="s">
        <v>9233</v>
      </c>
      <c r="B22" s="28" t="s">
        <v>12</v>
      </c>
      <c r="C22" s="26">
        <f t="shared" ref="C22:C26" si="12">C4</f>
        <v>9.7286690063775882E-2</v>
      </c>
      <c r="D22" s="26">
        <f t="shared" ref="D22:D26" si="13">L4</f>
        <v>7.7330077330077795E-2</v>
      </c>
      <c r="E22" s="26">
        <f t="shared" ref="E22:E26" si="14">D22-C22</f>
        <v>-1.9956612733698087E-2</v>
      </c>
      <c r="F22" s="33">
        <f t="shared" ref="F22:F26" si="15">(C22-D22)/C22</f>
        <v>0.20513199411569674</v>
      </c>
      <c r="G22" t="str">
        <f t="shared" ref="G22:G26" si="16">IF(D22&lt;C22,"Yes","No")</f>
        <v>Yes</v>
      </c>
      <c r="H22" s="28" t="str">
        <f t="shared" ref="H22:H26" si="17">IF(D22&lt;C22,"CRF narrows model gap","CRF widens model gap")</f>
        <v>CRF narrows model gap</v>
      </c>
      <c r="J22" s="28" t="s">
        <v>9233</v>
      </c>
      <c r="K22" s="28" t="s">
        <v>12</v>
      </c>
      <c r="L22" s="26">
        <f t="shared" ref="L22:L26" si="18">D4</f>
        <v>4.8443719839685317E-2</v>
      </c>
      <c r="M22" s="26">
        <f t="shared" ref="M22:M26" si="19">M4</f>
        <v>6.0024336749375795E-2</v>
      </c>
      <c r="N22" s="26">
        <f t="shared" ref="N22:N26" si="20">M22-L22</f>
        <v>1.1580616909690478E-2</v>
      </c>
      <c r="O22" s="33">
        <f t="shared" ref="O22:O26" si="21">(L22-M22)/L22</f>
        <v>-0.23905300724251119</v>
      </c>
      <c r="P22" t="str">
        <f t="shared" ref="P22:P26" si="22">IF(M22&lt;L22,"Yes","No")</f>
        <v>No</v>
      </c>
      <c r="Q22" s="28" t="str">
        <f t="shared" ref="Q22:Q26" si="23">IF(M22&lt;L22,"CRF narrows model gap","CRF widens model gap")</f>
        <v>CRF widens model gap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f t="shared" si="2"/>
        <v>9</v>
      </c>
      <c r="AD22">
        <f t="shared" si="3"/>
        <v>13</v>
      </c>
    </row>
    <row r="23" spans="1:30" x14ac:dyDescent="0.25">
      <c r="A23" s="28" t="s">
        <v>9233</v>
      </c>
      <c r="B23" s="28" t="s">
        <v>26</v>
      </c>
      <c r="C23" s="26">
        <f t="shared" si="12"/>
        <v>0.14187733060781182</v>
      </c>
      <c r="D23" s="26">
        <f t="shared" si="13"/>
        <v>0.15875519996995002</v>
      </c>
      <c r="E23" s="26">
        <f t="shared" si="14"/>
        <v>1.6877869362138198E-2</v>
      </c>
      <c r="F23" s="33">
        <f t="shared" si="15"/>
        <v>-0.11896100166131048</v>
      </c>
      <c r="G23" t="str">
        <f t="shared" si="16"/>
        <v>No</v>
      </c>
      <c r="H23" s="37" t="str">
        <f t="shared" si="17"/>
        <v>CRF widens model gap</v>
      </c>
      <c r="J23" s="28" t="s">
        <v>9233</v>
      </c>
      <c r="K23" s="28" t="s">
        <v>26</v>
      </c>
      <c r="L23" s="26">
        <f t="shared" si="18"/>
        <v>4.0856288130948326E-2</v>
      </c>
      <c r="M23" s="26">
        <f t="shared" si="19"/>
        <v>0.1080902144678012</v>
      </c>
      <c r="N23" s="26">
        <f t="shared" si="20"/>
        <v>6.7233926336852878E-2</v>
      </c>
      <c r="O23" s="33">
        <f t="shared" si="21"/>
        <v>-1.6456200358035877</v>
      </c>
      <c r="P23" t="str">
        <f t="shared" si="22"/>
        <v>No</v>
      </c>
      <c r="Q23" s="28" t="str">
        <f t="shared" si="23"/>
        <v>CRF widens model gap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f t="shared" si="2"/>
        <v>12</v>
      </c>
      <c r="AD23">
        <f t="shared" si="3"/>
        <v>11</v>
      </c>
    </row>
    <row r="24" spans="1:30" x14ac:dyDescent="0.25">
      <c r="A24" s="28" t="s">
        <v>9234</v>
      </c>
      <c r="B24" s="28" t="s">
        <v>32</v>
      </c>
      <c r="C24" s="26">
        <f t="shared" si="12"/>
        <v>5.5605670247779515E-2</v>
      </c>
      <c r="D24" s="26">
        <f t="shared" si="13"/>
        <v>6.0401929649121833E-2</v>
      </c>
      <c r="E24" s="26">
        <f t="shared" si="14"/>
        <v>4.7962594013423177E-3</v>
      </c>
      <c r="F24" s="33">
        <f t="shared" si="15"/>
        <v>-8.6254861778846115E-2</v>
      </c>
      <c r="G24" t="str">
        <f t="shared" si="16"/>
        <v>No</v>
      </c>
      <c r="H24" s="37" t="str">
        <f t="shared" si="17"/>
        <v>CRF widens model gap</v>
      </c>
      <c r="J24" s="28" t="s">
        <v>9234</v>
      </c>
      <c r="K24" s="28" t="s">
        <v>32</v>
      </c>
      <c r="L24" s="26">
        <f t="shared" si="18"/>
        <v>4.8135573097543016E-2</v>
      </c>
      <c r="M24" s="26">
        <f t="shared" si="19"/>
        <v>5.1604996297683337E-2</v>
      </c>
      <c r="N24" s="26">
        <f t="shared" si="20"/>
        <v>3.4694232001403202E-3</v>
      </c>
      <c r="O24" s="33">
        <f t="shared" si="21"/>
        <v>-7.2076075485998731E-2</v>
      </c>
      <c r="P24" t="str">
        <f t="shared" si="22"/>
        <v>No</v>
      </c>
      <c r="Q24" s="28" t="str">
        <f t="shared" si="23"/>
        <v>CRF widens model gap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f t="shared" si="2"/>
        <v>13</v>
      </c>
      <c r="AD24">
        <f t="shared" si="3"/>
        <v>16</v>
      </c>
    </row>
    <row r="25" spans="1:30" x14ac:dyDescent="0.25">
      <c r="A25" s="28" t="s">
        <v>9234</v>
      </c>
      <c r="B25" s="28" t="s">
        <v>12</v>
      </c>
      <c r="C25" s="26">
        <f t="shared" si="12"/>
        <v>2.7596340333631786E-2</v>
      </c>
      <c r="D25" s="26">
        <f t="shared" si="13"/>
        <v>6.2129001695041541E-3</v>
      </c>
      <c r="E25" s="26">
        <f t="shared" si="14"/>
        <v>-2.1383440164127632E-2</v>
      </c>
      <c r="F25" s="33">
        <f t="shared" si="15"/>
        <v>0.77486506926672216</v>
      </c>
      <c r="G25" t="str">
        <f t="shared" si="16"/>
        <v>Yes</v>
      </c>
      <c r="H25" s="28" t="str">
        <f t="shared" si="17"/>
        <v>CRF narrows model gap</v>
      </c>
      <c r="J25" s="28" t="s">
        <v>9234</v>
      </c>
      <c r="K25" s="28" t="s">
        <v>12</v>
      </c>
      <c r="L25" s="26">
        <f t="shared" si="18"/>
        <v>1.3350052926544453E-2</v>
      </c>
      <c r="M25" s="26">
        <f t="shared" si="19"/>
        <v>8.8696009447922775E-3</v>
      </c>
      <c r="N25" s="26">
        <f t="shared" si="20"/>
        <v>-4.480451981752176E-3</v>
      </c>
      <c r="O25" s="33">
        <f t="shared" si="21"/>
        <v>0.33561305010585474</v>
      </c>
      <c r="P25" t="str">
        <f t="shared" si="22"/>
        <v>Yes</v>
      </c>
      <c r="Q25" s="28" t="str">
        <f t="shared" si="23"/>
        <v>CRF narrows model gap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f t="shared" si="2"/>
        <v>7</v>
      </c>
      <c r="AD25">
        <f t="shared" si="3"/>
        <v>3</v>
      </c>
    </row>
    <row r="26" spans="1:30" x14ac:dyDescent="0.25">
      <c r="A26" s="28" t="s">
        <v>9234</v>
      </c>
      <c r="B26" s="28" t="s">
        <v>26</v>
      </c>
      <c r="C26" s="26">
        <f t="shared" si="12"/>
        <v>3.8395997054151643E-2</v>
      </c>
      <c r="D26" s="26">
        <f t="shared" si="13"/>
        <v>1.5725485321338661E-2</v>
      </c>
      <c r="E26" s="26">
        <f t="shared" si="14"/>
        <v>-2.2670511732812981E-2</v>
      </c>
      <c r="F26" s="33">
        <f t="shared" si="15"/>
        <v>0.5904394591144414</v>
      </c>
      <c r="G26" t="str">
        <f t="shared" si="16"/>
        <v>Yes</v>
      </c>
      <c r="H26" s="28" t="str">
        <f t="shared" si="17"/>
        <v>CRF narrows model gap</v>
      </c>
      <c r="J26" s="28" t="s">
        <v>9234</v>
      </c>
      <c r="K26" s="28" t="s">
        <v>26</v>
      </c>
      <c r="L26" s="26">
        <f t="shared" si="18"/>
        <v>1.6222315155015821E-2</v>
      </c>
      <c r="M26" s="26">
        <f t="shared" si="19"/>
        <v>3.9289742073664868E-3</v>
      </c>
      <c r="N26" s="26">
        <f t="shared" si="20"/>
        <v>-1.2293340947649334E-2</v>
      </c>
      <c r="O26" s="33">
        <f t="shared" si="21"/>
        <v>0.75780434729430857</v>
      </c>
      <c r="P26" t="str">
        <f t="shared" si="22"/>
        <v>Yes</v>
      </c>
      <c r="Q26" s="28" t="str">
        <f t="shared" si="23"/>
        <v>CRF narrows model gap</v>
      </c>
      <c r="W26">
        <v>1</v>
      </c>
      <c r="X26">
        <v>0</v>
      </c>
      <c r="Y26">
        <v>0</v>
      </c>
      <c r="Z26">
        <v>1</v>
      </c>
      <c r="AA26">
        <v>1</v>
      </c>
      <c r="AB26">
        <v>0</v>
      </c>
      <c r="AC26">
        <f t="shared" si="2"/>
        <v>8</v>
      </c>
      <c r="AD26">
        <f t="shared" si="3"/>
        <v>8</v>
      </c>
    </row>
    <row r="27" spans="1:30" x14ac:dyDescent="0.25">
      <c r="A27" s="29" t="s">
        <v>9235</v>
      </c>
      <c r="B27" s="29" t="s">
        <v>9236</v>
      </c>
      <c r="C27" s="30">
        <f>AVERAGE(C21:C26)</f>
        <v>7.3534703635359036E-2</v>
      </c>
      <c r="D27" s="30">
        <f>AVERAGE(D21:D26)</f>
        <v>6.6035426125052185E-2</v>
      </c>
      <c r="E27" s="30">
        <f>D27-C27</f>
        <v>-7.499277510306851E-3</v>
      </c>
      <c r="F27" s="34">
        <f>(C27-D27)/C27</f>
        <v>0.10198283449259508</v>
      </c>
      <c r="G27" s="32" t="str">
        <f>COUNTIF(G21:G26,"Yes")&amp;" of 6"</f>
        <v>4 of 6</v>
      </c>
      <c r="H27" s="29" t="str">
        <f>IF(COUNTIF(G21:G26,"Yes")&gt;=4,"Generally narrows","Mixed or widening")</f>
        <v>Generally narrows</v>
      </c>
      <c r="J27" s="29" t="s">
        <v>9235</v>
      </c>
      <c r="K27" s="29" t="s">
        <v>9236</v>
      </c>
      <c r="L27" s="30">
        <f>AVERAGE(L21:L26)</f>
        <v>3.7152058885787098E-2</v>
      </c>
      <c r="M27" s="30">
        <f>AVERAGE(M21:M26)</f>
        <v>5.4358117786786932E-2</v>
      </c>
      <c r="N27" s="30">
        <f>M27-L27</f>
        <v>1.7206058900999834E-2</v>
      </c>
      <c r="O27" s="34">
        <f>(L27-M27)/L27</f>
        <v>-0.46312531302490445</v>
      </c>
      <c r="P27" s="32" t="str">
        <f>COUNTIF(P21:P26,"Yes")&amp;" of 6"</f>
        <v>2 of 6</v>
      </c>
      <c r="Q27" s="29" t="str">
        <f>IF(COUNTIF(P21:P26,"Yes")&gt;=4,"Generally narrows","Mixed or widening")</f>
        <v>Mixed or widening</v>
      </c>
      <c r="W27">
        <v>0</v>
      </c>
      <c r="X27">
        <v>1</v>
      </c>
      <c r="Y27">
        <v>0</v>
      </c>
      <c r="Z27">
        <v>1</v>
      </c>
      <c r="AA27">
        <v>1</v>
      </c>
      <c r="AB27">
        <v>0</v>
      </c>
      <c r="AC27">
        <f t="shared" si="2"/>
        <v>11</v>
      </c>
      <c r="AD27">
        <f t="shared" si="3"/>
        <v>6</v>
      </c>
    </row>
    <row r="28" spans="1:30" x14ac:dyDescent="0.25">
      <c r="W28">
        <v>1</v>
      </c>
      <c r="X28">
        <v>1</v>
      </c>
      <c r="Y28">
        <v>0</v>
      </c>
      <c r="Z28">
        <v>1</v>
      </c>
      <c r="AA28">
        <v>1</v>
      </c>
      <c r="AB28">
        <v>0</v>
      </c>
      <c r="AC28">
        <f t="shared" si="2"/>
        <v>12</v>
      </c>
      <c r="AD28">
        <f t="shared" si="3"/>
        <v>11</v>
      </c>
    </row>
    <row r="29" spans="1:30" x14ac:dyDescent="0.25">
      <c r="W29">
        <v>0</v>
      </c>
      <c r="X29">
        <v>0</v>
      </c>
      <c r="Y29">
        <v>1</v>
      </c>
      <c r="Z29">
        <v>1</v>
      </c>
      <c r="AA29">
        <v>1</v>
      </c>
      <c r="AB29">
        <v>0</v>
      </c>
      <c r="AC29">
        <f t="shared" si="2"/>
        <v>10</v>
      </c>
      <c r="AD29">
        <f t="shared" si="3"/>
        <v>9</v>
      </c>
    </row>
    <row r="30" spans="1:30" x14ac:dyDescent="0.25">
      <c r="A30" s="38" t="s">
        <v>9244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W30">
        <v>1</v>
      </c>
      <c r="X30">
        <v>0</v>
      </c>
      <c r="Y30">
        <v>1</v>
      </c>
      <c r="Z30">
        <v>1</v>
      </c>
      <c r="AA30">
        <v>1</v>
      </c>
      <c r="AB30">
        <v>0</v>
      </c>
      <c r="AC30">
        <f t="shared" si="2"/>
        <v>11</v>
      </c>
      <c r="AD30">
        <f t="shared" si="3"/>
        <v>14</v>
      </c>
    </row>
    <row r="31" spans="1:30" x14ac:dyDescent="0.25">
      <c r="A31" s="39" t="str">
        <f>"CRF does not narrow the model-selection gap overall. For Regular NER, the average gap changes from "&amp;TEXT(C27,"0.000")&amp;" without CRF to "&amp;TEXT(D27,"0.000")&amp;" with CRF ("&amp;TEXT(F27,"0.0%")&amp;" reduction; "&amp;G27&amp;" scenarios narrowed). For SVM Fusion, the average gap changes from "&amp;TEXT(L27,"0.000")&amp;" to "&amp;TEXT(M27,"0.000")&amp;" ("&amp;TEXT(O27,"0.0%")&amp;" reduction; "&amp;P27&amp;" scenarios narrowed). The strongest and most consistent narrowing comes from SVM Fusion itself, while adding CRF produces mixed results."</f>
        <v>CRF does not narrow the model-selection gap overall. For Regular NER, the average gap changes from 0.074 without CRF to 0.066 with CRF (10.2% reduction; 4 of 6 scenarios narrowed). For SVM Fusion, the average gap changes from 0.037 to 0.054 (-46.3% reduction; 2 of 6 scenarios narrowed). The strongest and most consistent narrowing comes from SVM Fusion itself, while adding CRF produces mixed results.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W31">
        <v>0</v>
      </c>
      <c r="X31">
        <v>1</v>
      </c>
      <c r="Y31">
        <v>1</v>
      </c>
      <c r="Z31">
        <v>1</v>
      </c>
      <c r="AA31">
        <v>1</v>
      </c>
      <c r="AB31">
        <v>0</v>
      </c>
      <c r="AC31">
        <f t="shared" si="2"/>
        <v>14</v>
      </c>
      <c r="AD31">
        <f t="shared" si="3"/>
        <v>12</v>
      </c>
    </row>
    <row r="32" spans="1:30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f t="shared" si="2"/>
        <v>15</v>
      </c>
      <c r="AD32">
        <f t="shared" si="3"/>
        <v>17</v>
      </c>
    </row>
    <row r="33" spans="1:30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f t="shared" ref="AC33:AC64" si="24">W33*$T$1+X33*$T$2+Y33*$T$3+Z33*$T$4+AA33*$T$5+AB33*$T$6</f>
        <v>6</v>
      </c>
      <c r="AD33">
        <f t="shared" ref="AD33:AD64" si="25">W33*$V$1+X33*$V$2+Y33*$V$3+Z33*$V$4+AA33*$V$5+AB33*$V$6</f>
        <v>4</v>
      </c>
    </row>
    <row r="34" spans="1:30" x14ac:dyDescent="0.25"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f t="shared" si="24"/>
        <v>7</v>
      </c>
      <c r="AD34">
        <f t="shared" si="25"/>
        <v>9</v>
      </c>
    </row>
    <row r="35" spans="1:30" x14ac:dyDescent="0.25"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f t="shared" si="24"/>
        <v>10</v>
      </c>
      <c r="AD35">
        <f t="shared" si="25"/>
        <v>7</v>
      </c>
    </row>
    <row r="36" spans="1:30" x14ac:dyDescent="0.25">
      <c r="A36" s="40" t="s">
        <v>9245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f t="shared" si="24"/>
        <v>11</v>
      </c>
      <c r="AD36">
        <f t="shared" si="25"/>
        <v>12</v>
      </c>
    </row>
    <row r="37" spans="1:30" x14ac:dyDescent="0.25">
      <c r="A37" s="41" t="s">
        <v>9246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f t="shared" si="24"/>
        <v>9</v>
      </c>
      <c r="AD37">
        <f t="shared" si="25"/>
        <v>10</v>
      </c>
    </row>
    <row r="38" spans="1:30" x14ac:dyDescent="0.25"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f t="shared" si="24"/>
        <v>10</v>
      </c>
      <c r="AD38">
        <f t="shared" si="25"/>
        <v>15</v>
      </c>
    </row>
    <row r="39" spans="1:30" ht="30" x14ac:dyDescent="0.25">
      <c r="A39" s="15" t="s">
        <v>9247</v>
      </c>
      <c r="B39" s="15" t="s">
        <v>9248</v>
      </c>
      <c r="C39" s="15" t="s">
        <v>9249</v>
      </c>
      <c r="D39" s="15" t="s">
        <v>9250</v>
      </c>
      <c r="E39" s="15" t="s">
        <v>9251</v>
      </c>
      <c r="F39" s="15" t="s">
        <v>9252</v>
      </c>
      <c r="G39" s="15" t="s">
        <v>9253</v>
      </c>
      <c r="H39" s="15" t="s">
        <v>9254</v>
      </c>
      <c r="W39">
        <v>0</v>
      </c>
      <c r="X39">
        <v>1</v>
      </c>
      <c r="Y39">
        <v>1</v>
      </c>
      <c r="Z39">
        <v>0</v>
      </c>
      <c r="AA39">
        <v>0</v>
      </c>
      <c r="AB39">
        <v>1</v>
      </c>
      <c r="AC39">
        <f t="shared" si="24"/>
        <v>13</v>
      </c>
      <c r="AD39">
        <f t="shared" si="25"/>
        <v>13</v>
      </c>
    </row>
    <row r="40" spans="1:30" x14ac:dyDescent="0.25">
      <c r="A40" s="11" t="s">
        <v>9255</v>
      </c>
      <c r="B40" s="7">
        <v>6</v>
      </c>
      <c r="C40" s="26">
        <f>AVERAGE(C21:C26)</f>
        <v>7.3534703635359036E-2</v>
      </c>
      <c r="D40" s="26">
        <f>AVERAGE(D21:D26)</f>
        <v>6.6035426125052185E-2</v>
      </c>
      <c r="E40" s="26" cm="1">
        <f t="array" ref="E40">MEDIAN(D21:D26-C21:C26)</f>
        <v>-1.1307920964190532E-2</v>
      </c>
      <c r="F40" s="35">
        <f>SUMIF(S1:S6,"&gt;0",T1:T6)</f>
        <v>5</v>
      </c>
      <c r="G40" s="36">
        <f>COUNTIF(AC1:AC64,"&lt;="&amp;F40)/64</f>
        <v>0.15625</v>
      </c>
      <c r="H40" s="7" t="str">
        <f>IF(G40&lt;0.05,"Significant reduction","Not significant")</f>
        <v>Not significant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f t="shared" si="24"/>
        <v>14</v>
      </c>
      <c r="AD40">
        <f t="shared" si="25"/>
        <v>18</v>
      </c>
    </row>
    <row r="41" spans="1:30" x14ac:dyDescent="0.25">
      <c r="A41" s="11" t="s">
        <v>9256</v>
      </c>
      <c r="B41" s="7">
        <v>6</v>
      </c>
      <c r="C41" s="26">
        <f>AVERAGE(L21:L26)</f>
        <v>3.7152058885787098E-2</v>
      </c>
      <c r="D41" s="26">
        <f>AVERAGE(M21:M26)</f>
        <v>5.4358117786786932E-2</v>
      </c>
      <c r="E41" s="26" cm="1">
        <f t="array" ref="E41">MEDIAN(M21:M26-L21:L26)</f>
        <v>7.5250200549153989E-3</v>
      </c>
      <c r="F41" s="35">
        <f>SUMIF(U1:U6,"&gt;0",V1:V6)</f>
        <v>15</v>
      </c>
      <c r="G41" s="36">
        <f>COUNTIF(AD1:AD64,"&lt;="&amp;F41)/64</f>
        <v>0.84375</v>
      </c>
      <c r="H41" s="7" t="str">
        <f>IF(G41&lt;0.05,"Significant reduction","Not significant")</f>
        <v>Not significant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>
        <f t="shared" si="24"/>
        <v>8</v>
      </c>
      <c r="AD41">
        <f t="shared" si="25"/>
        <v>5</v>
      </c>
    </row>
    <row r="42" spans="1:30" x14ac:dyDescent="0.25"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f t="shared" si="24"/>
        <v>9</v>
      </c>
      <c r="AD42">
        <f t="shared" si="25"/>
        <v>10</v>
      </c>
    </row>
    <row r="43" spans="1:30" x14ac:dyDescent="0.25">
      <c r="A43" s="40" t="s">
        <v>9257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f t="shared" si="24"/>
        <v>12</v>
      </c>
      <c r="AD43">
        <f t="shared" si="25"/>
        <v>8</v>
      </c>
    </row>
    <row r="44" spans="1:30" ht="37.9" customHeight="1" x14ac:dyDescent="0.25">
      <c r="A44" s="39" t="str">
        <f>"The test compared the best-to-worst model F1 gap with CRF against the matched non-CRF gap across six split × augmentation scenarios, testing whether CRF significantly reduced that gap. At α = 0.05, the CRF gap reduction is "&amp;IF(G40&lt;0.05,"statistically significant","not statistically significant")&amp;" for Regular NER (exact one-sided p = "&amp;TEXT(G40,"0.0000")&amp;") and "&amp;IF(G41&lt;0.05,"statistically significant","not statistically significant")&amp;" for SVM Fusion (p = "&amp;TEXT(G41,"0.0000")&amp;"). With only six matched scenarios, the test has limited power; interpret the descriptive gap changes alongside these p-values."</f>
        <v>The test compared the best-to-worst model F1 gap with CRF against the matched non-CRF gap across six split × augmentation scenarios, testing whether CRF significantly reduced that gap. At α = 0.05, the CRF gap reduction is not statistically significant for Regular NER (exact one-sided p = 0.1563) and not statistically significant for SVM Fusion (p = 0.8438). With only six matched scenarios, the test has limited power; interpret the descriptive gap changes alongside these p-values.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W44">
        <v>1</v>
      </c>
      <c r="X44">
        <v>1</v>
      </c>
      <c r="Y44">
        <v>0</v>
      </c>
      <c r="Z44">
        <v>1</v>
      </c>
      <c r="AA44">
        <v>0</v>
      </c>
      <c r="AB44">
        <v>1</v>
      </c>
      <c r="AC44">
        <f t="shared" si="24"/>
        <v>13</v>
      </c>
      <c r="AD44">
        <f t="shared" si="25"/>
        <v>13</v>
      </c>
    </row>
    <row r="45" spans="1:30" ht="37.9" customHeight="1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W45">
        <v>0</v>
      </c>
      <c r="X45">
        <v>0</v>
      </c>
      <c r="Y45">
        <v>1</v>
      </c>
      <c r="Z45">
        <v>1</v>
      </c>
      <c r="AA45">
        <v>0</v>
      </c>
      <c r="AB45">
        <v>1</v>
      </c>
      <c r="AC45">
        <f t="shared" si="24"/>
        <v>11</v>
      </c>
      <c r="AD45">
        <f t="shared" si="25"/>
        <v>11</v>
      </c>
    </row>
    <row r="46" spans="1:30" x14ac:dyDescent="0.25">
      <c r="W46">
        <v>1</v>
      </c>
      <c r="X46">
        <v>0</v>
      </c>
      <c r="Y46">
        <v>1</v>
      </c>
      <c r="Z46">
        <v>1</v>
      </c>
      <c r="AA46">
        <v>0</v>
      </c>
      <c r="AB46">
        <v>1</v>
      </c>
      <c r="AC46">
        <f t="shared" si="24"/>
        <v>12</v>
      </c>
      <c r="AD46">
        <f t="shared" si="25"/>
        <v>16</v>
      </c>
    </row>
    <row r="47" spans="1:30" x14ac:dyDescent="0.25">
      <c r="W47">
        <v>0</v>
      </c>
      <c r="X47">
        <v>1</v>
      </c>
      <c r="Y47">
        <v>1</v>
      </c>
      <c r="Z47">
        <v>1</v>
      </c>
      <c r="AA47">
        <v>0</v>
      </c>
      <c r="AB47">
        <v>1</v>
      </c>
      <c r="AC47">
        <f t="shared" si="24"/>
        <v>15</v>
      </c>
      <c r="AD47">
        <f t="shared" si="25"/>
        <v>14</v>
      </c>
    </row>
    <row r="48" spans="1:30" x14ac:dyDescent="0.25">
      <c r="W48">
        <v>1</v>
      </c>
      <c r="X48">
        <v>1</v>
      </c>
      <c r="Y48">
        <v>1</v>
      </c>
      <c r="Z48">
        <v>1</v>
      </c>
      <c r="AA48">
        <v>0</v>
      </c>
      <c r="AB48">
        <v>1</v>
      </c>
      <c r="AC48">
        <f t="shared" si="24"/>
        <v>16</v>
      </c>
      <c r="AD48">
        <f t="shared" si="25"/>
        <v>19</v>
      </c>
    </row>
    <row r="49" spans="23:30" x14ac:dyDescent="0.25"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f t="shared" si="24"/>
        <v>11</v>
      </c>
      <c r="AD49">
        <f t="shared" si="25"/>
        <v>6</v>
      </c>
    </row>
    <row r="50" spans="23:30" x14ac:dyDescent="0.25">
      <c r="W50">
        <v>1</v>
      </c>
      <c r="X50">
        <v>0</v>
      </c>
      <c r="Y50">
        <v>0</v>
      </c>
      <c r="Z50">
        <v>0</v>
      </c>
      <c r="AA50">
        <v>1</v>
      </c>
      <c r="AB50">
        <v>1</v>
      </c>
      <c r="AC50">
        <f t="shared" si="24"/>
        <v>12</v>
      </c>
      <c r="AD50">
        <f t="shared" si="25"/>
        <v>11</v>
      </c>
    </row>
    <row r="51" spans="23:30" x14ac:dyDescent="0.25">
      <c r="W51">
        <v>0</v>
      </c>
      <c r="X51">
        <v>1</v>
      </c>
      <c r="Y51">
        <v>0</v>
      </c>
      <c r="Z51">
        <v>0</v>
      </c>
      <c r="AA51">
        <v>1</v>
      </c>
      <c r="AB51">
        <v>1</v>
      </c>
      <c r="AC51">
        <f t="shared" si="24"/>
        <v>15</v>
      </c>
      <c r="AD51">
        <f t="shared" si="25"/>
        <v>9</v>
      </c>
    </row>
    <row r="52" spans="23:30" x14ac:dyDescent="0.25"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f t="shared" si="24"/>
        <v>16</v>
      </c>
      <c r="AD52">
        <f t="shared" si="25"/>
        <v>14</v>
      </c>
    </row>
    <row r="53" spans="23:30" x14ac:dyDescent="0.25">
      <c r="W53">
        <v>0</v>
      </c>
      <c r="X53">
        <v>0</v>
      </c>
      <c r="Y53">
        <v>1</v>
      </c>
      <c r="Z53">
        <v>0</v>
      </c>
      <c r="AA53">
        <v>1</v>
      </c>
      <c r="AB53">
        <v>1</v>
      </c>
      <c r="AC53">
        <f t="shared" si="24"/>
        <v>14</v>
      </c>
      <c r="AD53">
        <f t="shared" si="25"/>
        <v>12</v>
      </c>
    </row>
    <row r="54" spans="23:30" x14ac:dyDescent="0.25">
      <c r="W54">
        <v>1</v>
      </c>
      <c r="X54">
        <v>0</v>
      </c>
      <c r="Y54">
        <v>1</v>
      </c>
      <c r="Z54">
        <v>0</v>
      </c>
      <c r="AA54">
        <v>1</v>
      </c>
      <c r="AB54">
        <v>1</v>
      </c>
      <c r="AC54">
        <f t="shared" si="24"/>
        <v>15</v>
      </c>
      <c r="AD54">
        <f t="shared" si="25"/>
        <v>17</v>
      </c>
    </row>
    <row r="55" spans="23:30" x14ac:dyDescent="0.25">
      <c r="W55">
        <v>0</v>
      </c>
      <c r="X55">
        <v>1</v>
      </c>
      <c r="Y55">
        <v>1</v>
      </c>
      <c r="Z55">
        <v>0</v>
      </c>
      <c r="AA55">
        <v>1</v>
      </c>
      <c r="AB55">
        <v>1</v>
      </c>
      <c r="AC55">
        <f t="shared" si="24"/>
        <v>18</v>
      </c>
      <c r="AD55">
        <f t="shared" si="25"/>
        <v>15</v>
      </c>
    </row>
    <row r="56" spans="23:30" x14ac:dyDescent="0.25"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f t="shared" si="24"/>
        <v>19</v>
      </c>
      <c r="AD56">
        <f t="shared" si="25"/>
        <v>20</v>
      </c>
    </row>
    <row r="57" spans="23:30" x14ac:dyDescent="0.25"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f t="shared" si="24"/>
        <v>13</v>
      </c>
      <c r="AD57">
        <f t="shared" si="25"/>
        <v>7</v>
      </c>
    </row>
    <row r="58" spans="23:30" x14ac:dyDescent="0.25">
      <c r="W58">
        <v>1</v>
      </c>
      <c r="X58">
        <v>0</v>
      </c>
      <c r="Y58">
        <v>0</v>
      </c>
      <c r="Z58">
        <v>1</v>
      </c>
      <c r="AA58">
        <v>1</v>
      </c>
      <c r="AB58">
        <v>1</v>
      </c>
      <c r="AC58">
        <f t="shared" si="24"/>
        <v>14</v>
      </c>
      <c r="AD58">
        <f t="shared" si="25"/>
        <v>12</v>
      </c>
    </row>
    <row r="59" spans="23:30" x14ac:dyDescent="0.25">
      <c r="W59">
        <v>0</v>
      </c>
      <c r="X59">
        <v>1</v>
      </c>
      <c r="Y59">
        <v>0</v>
      </c>
      <c r="Z59">
        <v>1</v>
      </c>
      <c r="AA59">
        <v>1</v>
      </c>
      <c r="AB59">
        <v>1</v>
      </c>
      <c r="AC59">
        <f t="shared" si="24"/>
        <v>17</v>
      </c>
      <c r="AD59">
        <f t="shared" si="25"/>
        <v>10</v>
      </c>
    </row>
    <row r="60" spans="23:30" x14ac:dyDescent="0.25">
      <c r="W60">
        <v>1</v>
      </c>
      <c r="X60">
        <v>1</v>
      </c>
      <c r="Y60">
        <v>0</v>
      </c>
      <c r="Z60">
        <v>1</v>
      </c>
      <c r="AA60">
        <v>1</v>
      </c>
      <c r="AB60">
        <v>1</v>
      </c>
      <c r="AC60">
        <f t="shared" si="24"/>
        <v>18</v>
      </c>
      <c r="AD60">
        <f t="shared" si="25"/>
        <v>15</v>
      </c>
    </row>
    <row r="61" spans="23:30" x14ac:dyDescent="0.25">
      <c r="W61">
        <v>0</v>
      </c>
      <c r="X61">
        <v>0</v>
      </c>
      <c r="Y61">
        <v>1</v>
      </c>
      <c r="Z61">
        <v>1</v>
      </c>
      <c r="AA61">
        <v>1</v>
      </c>
      <c r="AB61">
        <v>1</v>
      </c>
      <c r="AC61">
        <f t="shared" si="24"/>
        <v>16</v>
      </c>
      <c r="AD61">
        <f t="shared" si="25"/>
        <v>13</v>
      </c>
    </row>
    <row r="62" spans="23:30" x14ac:dyDescent="0.25">
      <c r="W62">
        <v>1</v>
      </c>
      <c r="X62">
        <v>0</v>
      </c>
      <c r="Y62">
        <v>1</v>
      </c>
      <c r="Z62">
        <v>1</v>
      </c>
      <c r="AA62">
        <v>1</v>
      </c>
      <c r="AB62">
        <v>1</v>
      </c>
      <c r="AC62">
        <f t="shared" si="24"/>
        <v>17</v>
      </c>
      <c r="AD62">
        <f t="shared" si="25"/>
        <v>18</v>
      </c>
    </row>
    <row r="63" spans="23:30" x14ac:dyDescent="0.25">
      <c r="W63">
        <v>0</v>
      </c>
      <c r="X63">
        <v>1</v>
      </c>
      <c r="Y63">
        <v>1</v>
      </c>
      <c r="Z63">
        <v>1</v>
      </c>
      <c r="AA63">
        <v>1</v>
      </c>
      <c r="AB63">
        <v>1</v>
      </c>
      <c r="AC63">
        <f t="shared" si="24"/>
        <v>20</v>
      </c>
      <c r="AD63">
        <f t="shared" si="25"/>
        <v>16</v>
      </c>
    </row>
    <row r="64" spans="23:30" x14ac:dyDescent="0.25"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f t="shared" si="24"/>
        <v>21</v>
      </c>
      <c r="AD64">
        <f t="shared" si="25"/>
        <v>21</v>
      </c>
    </row>
  </sheetData>
  <mergeCells count="12">
    <mergeCell ref="A44:Q45"/>
    <mergeCell ref="A1:H1"/>
    <mergeCell ref="J1:Q1"/>
    <mergeCell ref="A12:Q12"/>
    <mergeCell ref="A13:Q15"/>
    <mergeCell ref="A19:H19"/>
    <mergeCell ref="J19:Q19"/>
    <mergeCell ref="A30:Q30"/>
    <mergeCell ref="A31:Q33"/>
    <mergeCell ref="A36:Q36"/>
    <mergeCell ref="A37:Q37"/>
    <mergeCell ref="A43:Q43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C503-372F-4BAD-82A2-667C42E7D752}">
  <dimension ref="A1:J149"/>
  <sheetViews>
    <sheetView topLeftCell="A138" workbookViewId="0">
      <selection activeCell="L22" sqref="L22"/>
    </sheetView>
  </sheetViews>
  <sheetFormatPr defaultRowHeight="15" x14ac:dyDescent="0.25"/>
  <cols>
    <col min="1" max="1" width="29.5703125" customWidth="1"/>
    <col min="2" max="3" width="11.42578125" customWidth="1"/>
    <col min="4" max="4" width="17.140625" customWidth="1"/>
    <col min="5" max="5" width="11.42578125" customWidth="1"/>
    <col min="6" max="6" width="17.140625" customWidth="1"/>
    <col min="7" max="7" width="11.42578125" customWidth="1"/>
    <col min="8" max="8" width="17.140625" customWidth="1"/>
    <col min="9" max="9" width="13.28515625" customWidth="1"/>
    <col min="10" max="10" width="17.140625" customWidth="1"/>
  </cols>
  <sheetData>
    <row r="1" spans="1:10" ht="32.1" customHeight="1" x14ac:dyDescent="0.35">
      <c r="A1" s="50" t="s">
        <v>9312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4.95" customHeight="1" x14ac:dyDescent="0.25">
      <c r="A2" s="41" t="s">
        <v>9313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21.95" customHeight="1" x14ac:dyDescent="0.25">
      <c r="A4" s="51" t="s">
        <v>9308</v>
      </c>
      <c r="B4" s="51"/>
      <c r="C4" s="51"/>
      <c r="D4" s="51"/>
      <c r="E4" s="51"/>
      <c r="F4" s="51"/>
      <c r="G4" s="51"/>
      <c r="H4" s="51"/>
      <c r="I4" s="51"/>
      <c r="J4" s="51"/>
    </row>
    <row r="5" spans="1:10" ht="27.95" customHeight="1" x14ac:dyDescent="0.25">
      <c r="A5" s="44" t="s">
        <v>9314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32.1" customHeight="1" x14ac:dyDescent="0.25">
      <c r="A6" s="15" t="s">
        <v>9201</v>
      </c>
      <c r="B6" s="15" t="s">
        <v>9258</v>
      </c>
      <c r="C6" s="15" t="s">
        <v>9210</v>
      </c>
      <c r="D6" s="15" t="s">
        <v>9315</v>
      </c>
      <c r="E6" s="15" t="s">
        <v>9211</v>
      </c>
      <c r="F6" s="15" t="s">
        <v>9316</v>
      </c>
      <c r="G6" s="15" t="s">
        <v>9212</v>
      </c>
      <c r="H6" s="15" t="s">
        <v>9317</v>
      </c>
      <c r="I6" s="15" t="s">
        <v>9213</v>
      </c>
      <c r="J6" s="15" t="s">
        <v>9318</v>
      </c>
    </row>
    <row r="7" spans="1:10" ht="22.15" customHeight="1" x14ac:dyDescent="0.25">
      <c r="A7" s="11" t="s">
        <v>32</v>
      </c>
      <c r="B7" s="11" t="s">
        <v>9259</v>
      </c>
      <c r="C7" s="52">
        <f>'Method Test Calc'!AU2</f>
        <v>5.9246394821136375E-2</v>
      </c>
      <c r="D7" s="11" t="str">
        <f>IF('Method Test Calc'!AX2&lt;0.01,"✓ p&lt;0.01 ("&amp;TEXT('Method Test Calc'!AX2,"0.0000")&amp;")","✗ NS ("&amp;TEXT('Method Test Calc'!AX2,"0.0000")&amp;")")</f>
        <v>✓ p&lt;0.01 (0.0001)</v>
      </c>
      <c r="E7" s="52">
        <f>'Method Test Calc'!AU3</f>
        <v>-7.7312525858811543E-2</v>
      </c>
      <c r="F7" s="11" t="str">
        <f>IF('Method Test Calc'!AX3&lt;0.01,"✓ p&lt;0.01 ("&amp;TEXT('Method Test Calc'!AX3,"0.0000")&amp;")","✗ NS ("&amp;TEXT('Method Test Calc'!AX3,"0.0000")&amp;")")</f>
        <v>✗ NS (0.0646)</v>
      </c>
      <c r="G7" s="52">
        <f>'Method Test Calc'!AU4</f>
        <v>-4.9222028613193029E-3</v>
      </c>
      <c r="H7" s="11" t="str">
        <f>IF('Method Test Calc'!AX4&lt;0.01,"✓ p&lt;0.01 ("&amp;TEXT('Method Test Calc'!AX4,"0.0000")&amp;")","✗ NS ("&amp;TEXT('Method Test Calc'!AX4,"0.0000")&amp;")")</f>
        <v>✗ NS (0.1506)</v>
      </c>
      <c r="I7" s="52">
        <f>'Method Test Calc'!AU5</f>
        <v>2.5024358319911379E-2</v>
      </c>
      <c r="J7" s="11" t="str">
        <f>IF('Method Test Calc'!AX5&lt;0.01,"✓ p&lt;0.01 ("&amp;TEXT('Method Test Calc'!AX5,"0.0000")&amp;")","✗ NS ("&amp;TEXT('Method Test Calc'!AX5,"0.0000")&amp;")")</f>
        <v>✗ NS (0.0130)</v>
      </c>
    </row>
    <row r="8" spans="1:10" ht="28.15" customHeight="1" x14ac:dyDescent="0.25">
      <c r="A8" s="11" t="s">
        <v>12</v>
      </c>
      <c r="B8" s="11" t="s">
        <v>9259</v>
      </c>
      <c r="C8" s="52">
        <f>'Method Test Calc'!AU6</f>
        <v>-2.7245178124609554E-2</v>
      </c>
      <c r="D8" s="11" t="str">
        <f>IF('Method Test Calc'!AX6&lt;0.01,"✓ p&lt;0.01 ("&amp;TEXT('Method Test Calc'!AX6,"0.0000")&amp;")","✗ NS ("&amp;TEXT('Method Test Calc'!AX6,"0.0000")&amp;")")</f>
        <v>✓ p&lt;0.01 (0.0006)</v>
      </c>
      <c r="E8" s="52">
        <f>'Method Test Calc'!AU7</f>
        <v>-6.0397932663060663E-2</v>
      </c>
      <c r="F8" s="11" t="str">
        <f>IF('Method Test Calc'!AX7&lt;0.01,"✓ p&lt;0.01 ("&amp;TEXT('Method Test Calc'!AX7,"0.0000")&amp;")","✗ NS ("&amp;TEXT('Method Test Calc'!AX7,"0.0000")&amp;")")</f>
        <v>✗ NS (0.1615)</v>
      </c>
      <c r="G8" s="52">
        <f>'Method Test Calc'!AU8</f>
        <v>4.3146463236093226E-3</v>
      </c>
      <c r="H8" s="11" t="str">
        <f>IF('Method Test Calc'!AX8&lt;0.01,"✓ p&lt;0.01 ("&amp;TEXT('Method Test Calc'!AX8,"0.0000")&amp;")","✗ NS ("&amp;TEXT('Method Test Calc'!AX8,"0.0000")&amp;")")</f>
        <v>✗ NS (0.2549)</v>
      </c>
      <c r="I8" s="52">
        <f>'Method Test Calc'!AU9</f>
        <v>6.0925777842890161E-2</v>
      </c>
      <c r="J8" s="11" t="str">
        <f>IF('Method Test Calc'!AX9&lt;0.01,"✓ p&lt;0.01 ("&amp;TEXT('Method Test Calc'!AX9,"0.0000")&amp;")","✗ NS ("&amp;TEXT('Method Test Calc'!AX9,"0.0000")&amp;")")</f>
        <v>✓ p&lt;0.01 (0.0001)</v>
      </c>
    </row>
    <row r="9" spans="1:10" ht="30" x14ac:dyDescent="0.25">
      <c r="A9" s="11" t="s">
        <v>26</v>
      </c>
      <c r="B9" s="11" t="s">
        <v>9259</v>
      </c>
      <c r="C9" s="52">
        <f>'Method Test Calc'!AU10</f>
        <v>2.6194922108329521E-2</v>
      </c>
      <c r="D9" s="11" t="str">
        <f>IF('Method Test Calc'!AX10&lt;0.01,"✓ p&lt;0.01 ("&amp;TEXT('Method Test Calc'!AX10,"0.0000")&amp;")","✗ NS ("&amp;TEXT('Method Test Calc'!AX10,"0.0000")&amp;")")</f>
        <v>✓ p&lt;0.01 (0.0016)</v>
      </c>
      <c r="E9" s="52">
        <f>'Method Test Calc'!AU11</f>
        <v>-9.6180832946617056E-2</v>
      </c>
      <c r="F9" s="11" t="str">
        <f>IF('Method Test Calc'!AX11&lt;0.01,"✓ p&lt;0.01 ("&amp;TEXT('Method Test Calc'!AX11,"0.0000")&amp;")","✗ NS ("&amp;TEXT('Method Test Calc'!AX11,"0.0000")&amp;")")</f>
        <v>✗ NS (0.1506)</v>
      </c>
      <c r="G9" s="52">
        <f>'Method Test Calc'!AU12</f>
        <v>-2.0802993705810773E-2</v>
      </c>
      <c r="H9" s="11" t="str">
        <f>IF('Method Test Calc'!AX12&lt;0.01,"✓ p&lt;0.01 ("&amp;TEXT('Method Test Calc'!AX12,"0.0000")&amp;")","✗ NS ("&amp;TEXT('Method Test Calc'!AX12,"0.0000")&amp;")")</f>
        <v>✓ p&lt;0.01 (0.0021)</v>
      </c>
      <c r="I9" s="52">
        <f>'Method Test Calc'!AU13</f>
        <v>0.10080353399080393</v>
      </c>
      <c r="J9" s="11" t="str">
        <f>IF('Method Test Calc'!AX13&lt;0.01,"✓ p&lt;0.01 ("&amp;TEXT('Method Test Calc'!AX13,"0.0000")&amp;")","✗ NS ("&amp;TEXT('Method Test Calc'!AX13,"0.0000")&amp;")")</f>
        <v>✓ p&lt;0.01 (0.0001)</v>
      </c>
    </row>
    <row r="10" spans="1:10" ht="30" x14ac:dyDescent="0.25">
      <c r="A10" s="11" t="s">
        <v>54</v>
      </c>
      <c r="B10" s="11" t="s">
        <v>9260</v>
      </c>
      <c r="C10" s="52">
        <f>'Method Test Calc'!AU14</f>
        <v>8.496851578516507E-3</v>
      </c>
      <c r="D10" s="11" t="str">
        <f>IF('Method Test Calc'!AX14&lt;0.01,"✓ p&lt;0.01 ("&amp;TEXT('Method Test Calc'!AX14,"0.0000")&amp;")","✗ NS ("&amp;TEXT('Method Test Calc'!AX14,"0.0000")&amp;")")</f>
        <v>✗ NS (0.0105)</v>
      </c>
      <c r="E10" s="52">
        <f>'Method Test Calc'!AU15</f>
        <v>-7.4014917290913026E-3</v>
      </c>
      <c r="F10" s="11" t="str">
        <f>IF('Method Test Calc'!AX15&lt;0.01,"✓ p&lt;0.01 ("&amp;TEXT('Method Test Calc'!AX15,"0.0000")&amp;")","✗ NS ("&amp;TEXT('Method Test Calc'!AX15,"0.0000")&amp;")")</f>
        <v>✗ NS (0.1615)</v>
      </c>
      <c r="G10" s="52">
        <f>'Method Test Calc'!AU16</f>
        <v>-1.90173814738957E-3</v>
      </c>
      <c r="H10" s="11" t="str">
        <f>IF('Method Test Calc'!AX16&lt;0.01,"✓ p&lt;0.01 ("&amp;TEXT('Method Test Calc'!AX16,"0.0000")&amp;")","✗ NS ("&amp;TEXT('Method Test Calc'!AX16,"0.0000")&amp;")")</f>
        <v>✗ NS (0.3604)</v>
      </c>
      <c r="I10" s="52">
        <f>'Method Test Calc'!AU17</f>
        <v>-1.2482212806359694E-3</v>
      </c>
      <c r="J10" s="11" t="str">
        <f>IF('Method Test Calc'!AX17&lt;0.01,"✓ p&lt;0.01 ("&amp;TEXT('Method Test Calc'!AX17,"0.0000")&amp;")","✗ NS ("&amp;TEXT('Method Test Calc'!AX17,"0.0000")&amp;")")</f>
        <v>✗ NS (0.6435)</v>
      </c>
    </row>
    <row r="11" spans="1:10" x14ac:dyDescent="0.25">
      <c r="A11" s="11" t="s">
        <v>40</v>
      </c>
      <c r="B11" s="11" t="s">
        <v>9260</v>
      </c>
      <c r="C11" s="52">
        <f>'Method Test Calc'!AU18</f>
        <v>-4.2516372323697814E-3</v>
      </c>
      <c r="D11" s="11" t="str">
        <f>IF('Method Test Calc'!AX18&lt;0.01,"✓ p&lt;0.01 ("&amp;TEXT('Method Test Calc'!AX18,"0.0000")&amp;")","✗ NS ("&amp;TEXT('Method Test Calc'!AX18,"0.0000")&amp;")")</f>
        <v>✗ NS (0.4441)</v>
      </c>
      <c r="E11" s="52">
        <f>'Method Test Calc'!AU19</f>
        <v>-8.4106526313509726E-3</v>
      </c>
      <c r="F11" s="11" t="str">
        <f>IF('Method Test Calc'!AX19&lt;0.01,"✓ p&lt;0.01 ("&amp;TEXT('Method Test Calc'!AX19,"0.0000")&amp;")","✗ NS ("&amp;TEXT('Method Test Calc'!AX19,"0.0000")&amp;")")</f>
        <v>✗ NS (0.0349)</v>
      </c>
      <c r="G11" s="52">
        <f>'Method Test Calc'!AU20</f>
        <v>-1.2561130238291552E-2</v>
      </c>
      <c r="H11" s="11" t="str">
        <f>IF('Method Test Calc'!AX20&lt;0.01,"✓ p&lt;0.01 ("&amp;TEXT('Method Test Calc'!AX20,"0.0000")&amp;")","✗ NS ("&amp;TEXT('Method Test Calc'!AX20,"0.0000")&amp;")")</f>
        <v>✗ NS (0.0290)</v>
      </c>
      <c r="I11" s="52">
        <f>'Method Test Calc'!AU21</f>
        <v>-1.3301135754525462E-2</v>
      </c>
      <c r="J11" s="11" t="str">
        <f>IF('Method Test Calc'!AX21&lt;0.01,"✓ p&lt;0.01 ("&amp;TEXT('Method Test Calc'!AX21,"0.0000")&amp;")","✗ NS ("&amp;TEXT('Method Test Calc'!AX21,"0.0000")&amp;")")</f>
        <v>✓ p&lt;0.01 (0.0027)</v>
      </c>
    </row>
    <row r="12" spans="1:10" ht="30" x14ac:dyDescent="0.25">
      <c r="A12" s="11" t="s">
        <v>47</v>
      </c>
      <c r="B12" s="11" t="s">
        <v>9260</v>
      </c>
      <c r="C12" s="52">
        <f>'Method Test Calc'!AU22</f>
        <v>1.4837392333932099E-2</v>
      </c>
      <c r="D12" s="11" t="str">
        <f>IF('Method Test Calc'!AX22&lt;0.01,"✓ p&lt;0.01 ("&amp;TEXT('Method Test Calc'!AX22,"0.0000")&amp;")","✗ NS ("&amp;TEXT('Method Test Calc'!AX22,"0.0000")&amp;")")</f>
        <v>✓ p&lt;0.01 (0.0004)</v>
      </c>
      <c r="E12" s="52">
        <f>'Method Test Calc'!AU23</f>
        <v>-1.0739662168422221E-2</v>
      </c>
      <c r="F12" s="11" t="str">
        <f>IF('Method Test Calc'!AX23&lt;0.01,"✓ p&lt;0.01 ("&amp;TEXT('Method Test Calc'!AX23,"0.0000")&amp;")","✗ NS ("&amp;TEXT('Method Test Calc'!AX23,"0.0000")&amp;")")</f>
        <v>✓ p&lt;0.01 (0.0012)</v>
      </c>
      <c r="G12" s="52">
        <f>'Method Test Calc'!AU24</f>
        <v>1.7984593436843055E-3</v>
      </c>
      <c r="H12" s="11" t="str">
        <f>IF('Method Test Calc'!AX24&lt;0.01,"✓ p&lt;0.01 ("&amp;TEXT('Method Test Calc'!AX24,"0.0000")&amp;")","✗ NS ("&amp;TEXT('Method Test Calc'!AX24,"0.0000")&amp;")")</f>
        <v>✗ NS (0.3443)</v>
      </c>
      <c r="I12" s="52">
        <f>'Method Test Calc'!AU25</f>
        <v>3.9149118427576511E-3</v>
      </c>
      <c r="J12" s="11" t="str">
        <f>IF('Method Test Calc'!AX25&lt;0.01,"✓ p&lt;0.01 ("&amp;TEXT('Method Test Calc'!AX25,"0.0000")&amp;")","✗ NS ("&amp;TEXT('Method Test Calc'!AX25,"0.0000")&amp;")")</f>
        <v>✗ NS (0.1403)</v>
      </c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21.95" customHeight="1" x14ac:dyDescent="0.25">
      <c r="A14" s="51" t="s">
        <v>9309</v>
      </c>
      <c r="B14" s="51"/>
      <c r="C14" s="51"/>
      <c r="D14" s="51"/>
      <c r="E14" s="51"/>
      <c r="F14" s="51"/>
      <c r="G14" s="51"/>
      <c r="H14" s="51"/>
      <c r="I14" s="51"/>
      <c r="J14" s="51"/>
    </row>
    <row r="15" spans="1:10" ht="27.95" customHeight="1" x14ac:dyDescent="0.25">
      <c r="A15" s="46" t="s">
        <v>9319</v>
      </c>
      <c r="B15" s="46"/>
      <c r="C15" s="46"/>
      <c r="D15" s="46"/>
      <c r="E15" s="46"/>
      <c r="F15" s="46"/>
      <c r="G15" s="46"/>
      <c r="H15" s="46"/>
      <c r="I15" s="46"/>
      <c r="J15" s="46"/>
    </row>
    <row r="16" spans="1:10" ht="32.1" customHeight="1" x14ac:dyDescent="0.25">
      <c r="A16" s="15" t="s">
        <v>9201</v>
      </c>
      <c r="B16" s="15" t="s">
        <v>9258</v>
      </c>
      <c r="C16" s="15" t="s">
        <v>9210</v>
      </c>
      <c r="D16" s="15" t="s">
        <v>9315</v>
      </c>
      <c r="E16" s="15" t="s">
        <v>9211</v>
      </c>
      <c r="F16" s="15" t="s">
        <v>9316</v>
      </c>
      <c r="G16" s="15" t="s">
        <v>9212</v>
      </c>
      <c r="H16" s="15" t="s">
        <v>9317</v>
      </c>
      <c r="I16" s="15" t="s">
        <v>9213</v>
      </c>
      <c r="J16" s="15" t="s">
        <v>9318</v>
      </c>
    </row>
    <row r="17" spans="1:10" x14ac:dyDescent="0.25">
      <c r="A17" s="11" t="s">
        <v>32</v>
      </c>
      <c r="B17" s="11" t="s">
        <v>9259</v>
      </c>
      <c r="C17" s="52">
        <f>'Method Test Calc'!AU26</f>
        <v>-4.4973501826218287E-2</v>
      </c>
      <c r="D17" s="11" t="str">
        <f>IF('Method Test Calc'!AX26&lt;0.01,"✓ p&lt;0.01 ("&amp;TEXT('Method Test Calc'!AX26,"0.0000")&amp;")","✗ NS ("&amp;TEXT('Method Test Calc'!AX26,"0.0000")&amp;")")</f>
        <v>✓ p&lt;0.01 (0.0001)</v>
      </c>
      <c r="E17" s="52">
        <f>'Method Test Calc'!AU27</f>
        <v>8.26493896593294E-2</v>
      </c>
      <c r="F17" s="11" t="str">
        <f>IF('Method Test Calc'!AX27&lt;0.01,"✓ p&lt;0.01 ("&amp;TEXT('Method Test Calc'!AX27,"0.0000")&amp;")","✗ NS ("&amp;TEXT('Method Test Calc'!AX27,"0.0000")&amp;")")</f>
        <v>✗ NS (0.0594)</v>
      </c>
      <c r="G17" s="52">
        <f>'Method Test Calc'!AU28</f>
        <v>1.3013420418459621E-2</v>
      </c>
      <c r="H17" s="11" t="str">
        <f>IF('Method Test Calc'!AX28&lt;0.01,"✓ p&lt;0.01 ("&amp;TEXT('Method Test Calc'!AX28,"0.0000")&amp;")","✗ NS ("&amp;TEXT('Method Test Calc'!AX28,"0.0000")&amp;")")</f>
        <v>✗ NS (0.0145)</v>
      </c>
      <c r="I17" s="52">
        <f>'Method Test Calc'!AU29</f>
        <v>2.1299678455322878E-3</v>
      </c>
      <c r="J17" s="11" t="str">
        <f>IF('Method Test Calc'!AX29&lt;0.01,"✓ p&lt;0.01 ("&amp;TEXT('Method Test Calc'!AX29,"0.0000")&amp;")","✗ NS ("&amp;TEXT('Method Test Calc'!AX29,"0.0000")&amp;")")</f>
        <v>✗ NS (0.9519)</v>
      </c>
    </row>
    <row r="18" spans="1:10" x14ac:dyDescent="0.25">
      <c r="A18" s="11" t="s">
        <v>12</v>
      </c>
      <c r="B18" s="11" t="s">
        <v>9259</v>
      </c>
      <c r="C18" s="52">
        <f>'Method Test Calc'!AU30</f>
        <v>1.103748876386732E-2</v>
      </c>
      <c r="D18" s="11" t="str">
        <f>IF('Method Test Calc'!AX30&lt;0.01,"✓ p&lt;0.01 ("&amp;TEXT('Method Test Calc'!AX30,"0.0000")&amp;")","✗ NS ("&amp;TEXT('Method Test Calc'!AX30,"0.0000")&amp;")")</f>
        <v>✗ NS (0.1615)</v>
      </c>
      <c r="E18" s="52">
        <f>'Method Test Calc'!AU31</f>
        <v>6.8203508309776978E-2</v>
      </c>
      <c r="F18" s="11" t="str">
        <f>IF('Method Test Calc'!AX31&lt;0.01,"✓ p&lt;0.01 ("&amp;TEXT('Method Test Calc'!AX31,"0.0000")&amp;")","✗ NS ("&amp;TEXT('Method Test Calc'!AX31,"0.0000")&amp;")")</f>
        <v>✗ NS (0.1213)</v>
      </c>
      <c r="G18" s="52">
        <f>'Method Test Calc'!AU32</f>
        <v>-1.0800766991928778E-3</v>
      </c>
      <c r="H18" s="11" t="str">
        <f>IF('Method Test Calc'!AX32&lt;0.01,"✓ p&lt;0.01 ("&amp;TEXT('Method Test Calc'!AX32,"0.0000")&amp;")","✗ NS ("&amp;TEXT('Method Test Calc'!AX32,"0.0000")&amp;")")</f>
        <v>✗ NS (0.9553)</v>
      </c>
      <c r="I18" s="52">
        <f>'Method Test Calc'!AU33</f>
        <v>-8.7454362833440154E-3</v>
      </c>
      <c r="J18" s="11" t="str">
        <f>IF('Method Test Calc'!AX33&lt;0.01,"✓ p&lt;0.01 ("&amp;TEXT('Method Test Calc'!AX33,"0.0000")&amp;")","✗ NS ("&amp;TEXT('Method Test Calc'!AX33,"0.0000")&amp;")")</f>
        <v>✗ NS (0.0318)</v>
      </c>
    </row>
    <row r="19" spans="1:10" ht="30" x14ac:dyDescent="0.25">
      <c r="A19" s="11" t="s">
        <v>26</v>
      </c>
      <c r="B19" s="11" t="s">
        <v>9259</v>
      </c>
      <c r="C19" s="52">
        <f>'Method Test Calc'!AU34</f>
        <v>-1.8712105425678933E-2</v>
      </c>
      <c r="D19" s="11" t="str">
        <f>IF('Method Test Calc'!AX34&lt;0.01,"✓ p&lt;0.01 ("&amp;TEXT('Method Test Calc'!AX34,"0.0000")&amp;")","✗ NS ("&amp;TEXT('Method Test Calc'!AX34,"0.0000")&amp;")")</f>
        <v>✓ p&lt;0.01 (0.0018)</v>
      </c>
      <c r="E19" s="52">
        <f>'Method Test Calc'!AU35</f>
        <v>0.10442651887868401</v>
      </c>
      <c r="F19" s="11" t="str">
        <f>IF('Method Test Calc'!AX35&lt;0.01,"✓ p&lt;0.01 ("&amp;TEXT('Method Test Calc'!AX35,"0.0000")&amp;")","✗ NS ("&amp;TEXT('Method Test Calc'!AX35,"0.0000")&amp;")")</f>
        <v>✗ NS (0.0349)</v>
      </c>
      <c r="G19" s="52">
        <f>'Method Test Calc'!AU36</f>
        <v>2.8054607055629972E-2</v>
      </c>
      <c r="H19" s="11" t="str">
        <f>IF('Method Test Calc'!AX36&lt;0.01,"✓ p&lt;0.01 ("&amp;TEXT('Method Test Calc'!AX36,"0.0000")&amp;")","✗ NS ("&amp;TEXT('Method Test Calc'!AX36,"0.0000")&amp;")")</f>
        <v>✓ p&lt;0.01 (0.0002)</v>
      </c>
      <c r="I19" s="52">
        <f>'Method Test Calc'!AU37</f>
        <v>-2.6039509960651842E-2</v>
      </c>
      <c r="J19" s="11" t="str">
        <f>IF('Method Test Calc'!AX37&lt;0.01,"✓ p&lt;0.01 ("&amp;TEXT('Method Test Calc'!AX37,"0.0000")&amp;")","✗ NS ("&amp;TEXT('Method Test Calc'!AX37,"0.0000")&amp;")")</f>
        <v>✓ p&lt;0.01 (0.0002)</v>
      </c>
    </row>
    <row r="20" spans="1:10" ht="30" x14ac:dyDescent="0.25">
      <c r="A20" s="11" t="s">
        <v>54</v>
      </c>
      <c r="B20" s="11" t="s">
        <v>9260</v>
      </c>
      <c r="C20" s="52">
        <f>'Method Test Calc'!AU38</f>
        <v>-6.9289652624837108E-4</v>
      </c>
      <c r="D20" s="11" t="str">
        <f>IF('Method Test Calc'!AX38&lt;0.01,"✓ p&lt;0.01 ("&amp;TEXT('Method Test Calc'!AX38,"0.0000")&amp;")","✗ NS ("&amp;TEXT('Method Test Calc'!AX38,"0.0000")&amp;")")</f>
        <v>✗ NS (0.6951)</v>
      </c>
      <c r="E20" s="52">
        <f>'Method Test Calc'!AU39</f>
        <v>6.7812823682270986E-3</v>
      </c>
      <c r="F20" s="11" t="str">
        <f>IF('Method Test Calc'!AX39&lt;0.01,"✓ p&lt;0.01 ("&amp;TEXT('Method Test Calc'!AX39,"0.0000")&amp;")","✗ NS ("&amp;TEXT('Method Test Calc'!AX39,"0.0000")&amp;")")</f>
        <v>✗ NS (0.1305)</v>
      </c>
      <c r="G20" s="52">
        <f>'Method Test Calc'!AU40</f>
        <v>-5.6811152773567023E-3</v>
      </c>
      <c r="H20" s="11" t="str">
        <f>IF('Method Test Calc'!AX40&lt;0.01,"✓ p&lt;0.01 ("&amp;TEXT('Method Test Calc'!AX40,"0.0000")&amp;")","✗ NS ("&amp;TEXT('Method Test Calc'!AX40,"0.0000")&amp;")")</f>
        <v>✗ NS (0.0949)</v>
      </c>
      <c r="I20" s="52">
        <f>'Method Test Calc'!AU41</f>
        <v>4.721443993566438E-3</v>
      </c>
      <c r="J20" s="11" t="str">
        <f>IF('Method Test Calc'!AX41&lt;0.01,"✓ p&lt;0.01 ("&amp;TEXT('Method Test Calc'!AX41,"0.0000")&amp;")","✗ NS ("&amp;TEXT('Method Test Calc'!AX41,"0.0000")&amp;")")</f>
        <v>✗ NS (0.0702)</v>
      </c>
    </row>
    <row r="21" spans="1:10" x14ac:dyDescent="0.25">
      <c r="A21" s="11" t="s">
        <v>40</v>
      </c>
      <c r="B21" s="11" t="s">
        <v>9260</v>
      </c>
      <c r="C21" s="52">
        <f>'Method Test Calc'!AU42</f>
        <v>9.5528557216856269E-3</v>
      </c>
      <c r="D21" s="11" t="str">
        <f>IF('Method Test Calc'!AX42&lt;0.01,"✓ p&lt;0.01 ("&amp;TEXT('Method Test Calc'!AX42,"0.0000")&amp;")","✗ NS ("&amp;TEXT('Method Test Calc'!AX42,"0.0000")&amp;")")</f>
        <v>✓ p&lt;0.01 (0.0076)</v>
      </c>
      <c r="E21" s="52">
        <f>'Method Test Calc'!AU43</f>
        <v>6.9331390731848961E-3</v>
      </c>
      <c r="F21" s="11" t="str">
        <f>IF('Method Test Calc'!AX43&lt;0.01,"✓ p&lt;0.01 ("&amp;TEXT('Method Test Calc'!AX43,"0.0000")&amp;")","✗ NS ("&amp;TEXT('Method Test Calc'!AX43,"0.0000")&amp;")")</f>
        <v>✗ NS (0.0290)</v>
      </c>
      <c r="G21" s="52">
        <f>'Method Test Calc'!AU44</f>
        <v>2.8013934608540347E-3</v>
      </c>
      <c r="H21" s="11" t="str">
        <f>IF('Method Test Calc'!AX44&lt;0.01,"✓ p&lt;0.01 ("&amp;TEXT('Method Test Calc'!AX44,"0.0000")&amp;")","✗ NS ("&amp;TEXT('Method Test Calc'!AX44,"0.0000")&amp;")")</f>
        <v>✗ NS (0.7795)</v>
      </c>
      <c r="I21" s="52">
        <f>'Method Test Calc'!AU45</f>
        <v>1.5440035614612841E-2</v>
      </c>
      <c r="J21" s="11" t="str">
        <f>IF('Method Test Calc'!AX45&lt;0.01,"✓ p&lt;0.01 ("&amp;TEXT('Method Test Calc'!AX45,"0.0000")&amp;")","✗ NS ("&amp;TEXT('Method Test Calc'!AX45,"0.0000")&amp;")")</f>
        <v>✓ p&lt;0.01 (0.0006)</v>
      </c>
    </row>
    <row r="22" spans="1:10" ht="30" x14ac:dyDescent="0.25">
      <c r="A22" s="11" t="s">
        <v>47</v>
      </c>
      <c r="B22" s="11" t="s">
        <v>9260</v>
      </c>
      <c r="C22" s="52">
        <f>'Method Test Calc'!AU46</f>
        <v>-9.0292135263596029E-3</v>
      </c>
      <c r="D22" s="11" t="str">
        <f>IF('Method Test Calc'!AX46&lt;0.01,"✓ p&lt;0.01 ("&amp;TEXT('Method Test Calc'!AX46,"0.0000")&amp;")","✗ NS ("&amp;TEXT('Method Test Calc'!AX46,"0.0000")&amp;")")</f>
        <v>✗ NS (0.0290)</v>
      </c>
      <c r="E22" s="52">
        <f>'Method Test Calc'!AU47</f>
        <v>1.1911987461249145E-2</v>
      </c>
      <c r="F22" s="11" t="str">
        <f>IF('Method Test Calc'!AX47&lt;0.01,"✓ p&lt;0.01 ("&amp;TEXT('Method Test Calc'!AX47,"0.0000")&amp;")","✗ NS ("&amp;TEXT('Method Test Calc'!AX47,"0.0000")&amp;")")</f>
        <v>✓ p&lt;0.01 (0.0002)</v>
      </c>
      <c r="G22" s="52">
        <f>'Method Test Calc'!AU48</f>
        <v>9.7991925099399907E-5</v>
      </c>
      <c r="H22" s="11" t="str">
        <f>IF('Method Test Calc'!AX48&lt;0.01,"✓ p&lt;0.01 ("&amp;TEXT('Method Test Calc'!AX48,"0.0000")&amp;")","✗ NS ("&amp;TEXT('Method Test Calc'!AX48,"0.0000")&amp;")")</f>
        <v>✗ NS (0.9851)</v>
      </c>
      <c r="I22" s="52">
        <f>'Method Test Calc'!AU49</f>
        <v>-5.5022059655465807E-3</v>
      </c>
      <c r="J22" s="11" t="str">
        <f>IF('Method Test Calc'!AX49&lt;0.01,"✓ p&lt;0.01 ("&amp;TEXT('Method Test Calc'!AX49,"0.0000")&amp;")","✗ NS ("&amp;TEXT('Method Test Calc'!AX49,"0.0000")&amp;")")</f>
        <v>✗ NS (0.0702)</v>
      </c>
    </row>
    <row r="23" spans="1:10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21.95" customHeight="1" x14ac:dyDescent="0.25">
      <c r="A24" s="51" t="s">
        <v>9310</v>
      </c>
      <c r="B24" s="51"/>
      <c r="C24" s="51"/>
      <c r="D24" s="51"/>
      <c r="E24" s="51"/>
      <c r="F24" s="51"/>
      <c r="G24" s="51"/>
      <c r="H24" s="51"/>
      <c r="I24" s="51"/>
      <c r="J24" s="51"/>
    </row>
    <row r="25" spans="1:10" ht="27.95" customHeight="1" x14ac:dyDescent="0.25">
      <c r="A25" s="46" t="s">
        <v>9320</v>
      </c>
      <c r="B25" s="46"/>
      <c r="C25" s="46"/>
      <c r="D25" s="46"/>
      <c r="E25" s="46"/>
      <c r="F25" s="46"/>
      <c r="G25" s="46"/>
      <c r="H25" s="46"/>
      <c r="I25" s="46"/>
      <c r="J25" s="46"/>
    </row>
    <row r="26" spans="1:10" ht="32.1" customHeight="1" x14ac:dyDescent="0.25">
      <c r="A26" s="15" t="s">
        <v>9201</v>
      </c>
      <c r="B26" s="15" t="s">
        <v>9258</v>
      </c>
      <c r="C26" s="15" t="s">
        <v>9210</v>
      </c>
      <c r="D26" s="15" t="s">
        <v>9315</v>
      </c>
      <c r="E26" s="15" t="s">
        <v>9211</v>
      </c>
      <c r="F26" s="15" t="s">
        <v>9316</v>
      </c>
      <c r="G26" s="15" t="s">
        <v>9212</v>
      </c>
      <c r="H26" s="15" t="s">
        <v>9317</v>
      </c>
      <c r="I26" s="15" t="s">
        <v>9213</v>
      </c>
      <c r="J26" s="15" t="s">
        <v>9318</v>
      </c>
    </row>
    <row r="27" spans="1:10" x14ac:dyDescent="0.25">
      <c r="A27" s="11" t="s">
        <v>32</v>
      </c>
      <c r="B27" s="11" t="s">
        <v>9259</v>
      </c>
      <c r="C27" s="52">
        <f>'Method Test Calc'!AU50</f>
        <v>3.4650407681408563E-2</v>
      </c>
      <c r="D27" s="11" t="str">
        <f>IF('Method Test Calc'!AX50&lt;0.01,"✓ p&lt;0.01 ("&amp;TEXT('Method Test Calc'!AX50,"0.0000")&amp;")","✗ NS ("&amp;TEXT('Method Test Calc'!AX50,"0.0000")&amp;")")</f>
        <v>✓ p&lt;0.01 (0.0002)</v>
      </c>
      <c r="E27" s="52">
        <f>'Method Test Calc'!AU51</f>
        <v>0.14362367966599643</v>
      </c>
      <c r="F27" s="11" t="str">
        <f>IF('Method Test Calc'!AX51&lt;0.01,"✓ p&lt;0.01 ("&amp;TEXT('Method Test Calc'!AX51,"0.0000")&amp;")","✗ NS ("&amp;TEXT('Method Test Calc'!AX51,"0.0000")&amp;")")</f>
        <v>✓ p&lt;0.01 (0.0001)</v>
      </c>
      <c r="G27" s="52">
        <f>'Method Test Calc'!AU52</f>
        <v>5.493777850174817E-2</v>
      </c>
      <c r="H27" s="11" t="str">
        <f>IF('Method Test Calc'!AX52&lt;0.01,"✓ p&lt;0.01 ("&amp;TEXT('Method Test Calc'!AX52,"0.0000")&amp;")","✗ NS ("&amp;TEXT('Method Test Calc'!AX52,"0.0000")&amp;")")</f>
        <v>✓ p&lt;0.01 (0.0001)</v>
      </c>
      <c r="I27" s="52">
        <f>'Method Test Calc'!AU53</f>
        <v>4.9533006660535832E-2</v>
      </c>
      <c r="J27" s="11" t="str">
        <f>IF('Method Test Calc'!AX53&lt;0.01,"✓ p&lt;0.01 ("&amp;TEXT('Method Test Calc'!AX53,"0.0000")&amp;")","✗ NS ("&amp;TEXT('Method Test Calc'!AX53,"0.0000")&amp;")")</f>
        <v>✓ p&lt;0.01 (0.0001)</v>
      </c>
    </row>
    <row r="28" spans="1:10" x14ac:dyDescent="0.25">
      <c r="A28" s="11" t="s">
        <v>12</v>
      </c>
      <c r="B28" s="11" t="s">
        <v>9259</v>
      </c>
      <c r="C28" s="52">
        <f>'Method Test Calc'!AU54</f>
        <v>8.4175502195779184E-2</v>
      </c>
      <c r="D28" s="11" t="str">
        <f>IF('Method Test Calc'!AX54&lt;0.01,"✓ p&lt;0.01 ("&amp;TEXT('Method Test Calc'!AX54,"0.0000")&amp;")","✗ NS ("&amp;TEXT('Method Test Calc'!AX54,"0.0000")&amp;")")</f>
        <v>✓ p&lt;0.01 (0.0001)</v>
      </c>
      <c r="E28" s="52">
        <f>'Method Test Calc'!AU55</f>
        <v>0.14292650290612269</v>
      </c>
      <c r="F28" s="11" t="str">
        <f>IF('Method Test Calc'!AX55&lt;0.01,"✓ p&lt;0.01 ("&amp;TEXT('Method Test Calc'!AX55,"0.0000")&amp;")","✗ NS ("&amp;TEXT('Method Test Calc'!AX55,"0.0000")&amp;")")</f>
        <v>✓ p&lt;0.01 (0.0001)</v>
      </c>
      <c r="G28" s="52">
        <f>'Method Test Calc'!AU56</f>
        <v>3.9942673451993378E-2</v>
      </c>
      <c r="H28" s="11" t="str">
        <f>IF('Method Test Calc'!AX56&lt;0.01,"✓ p&lt;0.01 ("&amp;TEXT('Method Test Calc'!AX56,"0.0000")&amp;")","✗ NS ("&amp;TEXT('Method Test Calc'!AX56,"0.0000")&amp;")")</f>
        <v>✓ p&lt;0.01 (0.0001)</v>
      </c>
      <c r="I28" s="52">
        <f>'Method Test Calc'!AU57</f>
        <v>4.4124940468989272E-2</v>
      </c>
      <c r="J28" s="11" t="str">
        <f>IF('Method Test Calc'!AX57&lt;0.01,"✓ p&lt;0.01 ("&amp;TEXT('Method Test Calc'!AX57,"0.0000")&amp;")","✗ NS ("&amp;TEXT('Method Test Calc'!AX57,"0.0000")&amp;")")</f>
        <v>✓ p&lt;0.01 (0.0001)</v>
      </c>
    </row>
    <row r="29" spans="1:10" ht="30" x14ac:dyDescent="0.25">
      <c r="A29" s="11" t="s">
        <v>26</v>
      </c>
      <c r="B29" s="11" t="s">
        <v>9259</v>
      </c>
      <c r="C29" s="52">
        <f>'Method Test Calc'!AU58</f>
        <v>4.3055046865091109E-2</v>
      </c>
      <c r="D29" s="11" t="str">
        <f>IF('Method Test Calc'!AX58&lt;0.01,"✓ p&lt;0.01 ("&amp;TEXT('Method Test Calc'!AX58,"0.0000")&amp;")","✗ NS ("&amp;TEXT('Method Test Calc'!AX58,"0.0000")&amp;")")</f>
        <v>✓ p&lt;0.01 (0.0001)</v>
      </c>
      <c r="E29" s="52">
        <f>'Method Test Calc'!AU59</f>
        <v>0.16094440719233088</v>
      </c>
      <c r="F29" s="11" t="str">
        <f>IF('Method Test Calc'!AX59&lt;0.01,"✓ p&lt;0.01 ("&amp;TEXT('Method Test Calc'!AX59,"0.0000")&amp;")","✗ NS ("&amp;TEXT('Method Test Calc'!AX59,"0.0000")&amp;")")</f>
        <v>✓ p&lt;0.01 (0.0001)</v>
      </c>
      <c r="G29" s="52">
        <f>'Method Test Calc'!AU60</f>
        <v>5.6080345858488513E-2</v>
      </c>
      <c r="H29" s="11" t="str">
        <f>IF('Method Test Calc'!AX60&lt;0.01,"✓ p&lt;0.01 ("&amp;TEXT('Method Test Calc'!AX60,"0.0000")&amp;")","✗ NS ("&amp;TEXT('Method Test Calc'!AX60,"0.0000")&amp;")")</f>
        <v>✓ p&lt;0.01 (0.0001)</v>
      </c>
      <c r="I29" s="52">
        <f>'Method Test Calc'!AU61</f>
        <v>3.8227974604256212E-2</v>
      </c>
      <c r="J29" s="11" t="str">
        <f>IF('Method Test Calc'!AX61&lt;0.01,"✓ p&lt;0.01 ("&amp;TEXT('Method Test Calc'!AX61,"0.0000")&amp;")","✗ NS ("&amp;TEXT('Method Test Calc'!AX61,"0.0000")&amp;")")</f>
        <v>✓ p&lt;0.01 (0.0002)</v>
      </c>
    </row>
    <row r="30" spans="1:10" ht="30" x14ac:dyDescent="0.25">
      <c r="A30" s="11" t="s">
        <v>54</v>
      </c>
      <c r="B30" s="11" t="s">
        <v>9260</v>
      </c>
      <c r="C30" s="52">
        <f>'Method Test Calc'!AU62</f>
        <v>2.445102413057031E-2</v>
      </c>
      <c r="D30" s="11" t="str">
        <f>IF('Method Test Calc'!AX62&lt;0.01,"✓ p&lt;0.01 ("&amp;TEXT('Method Test Calc'!AX62,"0.0000")&amp;")","✗ NS ("&amp;TEXT('Method Test Calc'!AX62,"0.0000")&amp;")")</f>
        <v>✓ p&lt;0.01 (0.0001)</v>
      </c>
      <c r="E30" s="52">
        <f>'Method Test Calc'!AU63</f>
        <v>2.8611751686619356E-2</v>
      </c>
      <c r="F30" s="11" t="str">
        <f>IF('Method Test Calc'!AX63&lt;0.01,"✓ p&lt;0.01 ("&amp;TEXT('Method Test Calc'!AX63,"0.0000")&amp;")","✗ NS ("&amp;TEXT('Method Test Calc'!AX63,"0.0000")&amp;")")</f>
        <v>✓ p&lt;0.01 (0.0001)</v>
      </c>
      <c r="G30" s="52">
        <f>'Method Test Calc'!AU64</f>
        <v>3.4423262227156394E-2</v>
      </c>
      <c r="H30" s="11" t="str">
        <f>IF('Method Test Calc'!AX64&lt;0.01,"✓ p&lt;0.01 ("&amp;TEXT('Method Test Calc'!AX64,"0.0000")&amp;")","✗ NS ("&amp;TEXT('Method Test Calc'!AX64,"0.0000")&amp;")")</f>
        <v>✓ p&lt;0.01 (0.0001)</v>
      </c>
      <c r="I30" s="52">
        <f>'Method Test Calc'!AU65</f>
        <v>2.9370635488213771E-2</v>
      </c>
      <c r="J30" s="11" t="str">
        <f>IF('Method Test Calc'!AX65&lt;0.01,"✓ p&lt;0.01 ("&amp;TEXT('Method Test Calc'!AX65,"0.0000")&amp;")","✗ NS ("&amp;TEXT('Method Test Calc'!AX65,"0.0000")&amp;")")</f>
        <v>✓ p&lt;0.01 (0.0001)</v>
      </c>
    </row>
    <row r="31" spans="1:10" x14ac:dyDescent="0.25">
      <c r="A31" s="11" t="s">
        <v>40</v>
      </c>
      <c r="B31" s="11" t="s">
        <v>9260</v>
      </c>
      <c r="C31" s="52">
        <f>'Method Test Calc'!AU66</f>
        <v>4.3287703701112019E-2</v>
      </c>
      <c r="D31" s="11" t="str">
        <f>IF('Method Test Calc'!AX66&lt;0.01,"✓ p&lt;0.01 ("&amp;TEXT('Method Test Calc'!AX66,"0.0000")&amp;")","✗ NS ("&amp;TEXT('Method Test Calc'!AX66,"0.0000")&amp;")")</f>
        <v>✓ p&lt;0.01 (0.0001)</v>
      </c>
      <c r="E31" s="52">
        <f>'Method Test Calc'!AU67</f>
        <v>2.8415326082345056E-2</v>
      </c>
      <c r="F31" s="11" t="str">
        <f>IF('Method Test Calc'!AX67&lt;0.01,"✓ p&lt;0.01 ("&amp;TEXT('Method Test Calc'!AX67,"0.0000")&amp;")","✗ NS ("&amp;TEXT('Method Test Calc'!AX67,"0.0000")&amp;")")</f>
        <v>✓ p&lt;0.01 (0.0001)</v>
      </c>
      <c r="G31" s="52">
        <f>'Method Test Calc'!AU68</f>
        <v>4.6812091096372972E-2</v>
      </c>
      <c r="H31" s="11" t="str">
        <f>IF('Method Test Calc'!AX68&lt;0.01,"✓ p&lt;0.01 ("&amp;TEXT('Method Test Calc'!AX68,"0.0000")&amp;")","✗ NS ("&amp;TEXT('Method Test Calc'!AX68,"0.0000")&amp;")")</f>
        <v>✓ p&lt;0.01 (0.0001)</v>
      </c>
      <c r="I31" s="52">
        <f>'Method Test Calc'!AU69</f>
        <v>4.1069834507717687E-2</v>
      </c>
      <c r="J31" s="11" t="str">
        <f>IF('Method Test Calc'!AX69&lt;0.01,"✓ p&lt;0.01 ("&amp;TEXT('Method Test Calc'!AX69,"0.0000")&amp;")","✗ NS ("&amp;TEXT('Method Test Calc'!AX69,"0.0000")&amp;")")</f>
        <v>✓ p&lt;0.01 (0.0001)</v>
      </c>
    </row>
    <row r="32" spans="1:10" ht="30" x14ac:dyDescent="0.25">
      <c r="A32" s="11" t="s">
        <v>47</v>
      </c>
      <c r="B32" s="11" t="s">
        <v>9260</v>
      </c>
      <c r="C32" s="52">
        <f>'Method Test Calc'!AU70</f>
        <v>1.2497994913087635E-2</v>
      </c>
      <c r="D32" s="11" t="str">
        <f>IF('Method Test Calc'!AX70&lt;0.01,"✓ p&lt;0.01 ("&amp;TEXT('Method Test Calc'!AX70,"0.0000")&amp;")","✗ NS ("&amp;TEXT('Method Test Calc'!AX70,"0.0000")&amp;")")</f>
        <v>✓ p&lt;0.01 (0.0002)</v>
      </c>
      <c r="E32" s="52">
        <f>'Method Test Calc'!AU71</f>
        <v>1.590136751630607E-2</v>
      </c>
      <c r="F32" s="11" t="str">
        <f>IF('Method Test Calc'!AX71&lt;0.01,"✓ p&lt;0.01 ("&amp;TEXT('Method Test Calc'!AX71,"0.0000")&amp;")","✗ NS ("&amp;TEXT('Method Test Calc'!AX71,"0.0000")&amp;")")</f>
        <v>✓ p&lt;0.01 (0.0001)</v>
      </c>
      <c r="G32" s="52">
        <f>'Method Test Calc'!AU72</f>
        <v>1.8108646887875335E-2</v>
      </c>
      <c r="H32" s="11" t="str">
        <f>IF('Method Test Calc'!AX72&lt;0.01,"✓ p&lt;0.01 ("&amp;TEXT('Method Test Calc'!AX72,"0.0000")&amp;")","✗ NS ("&amp;TEXT('Method Test Calc'!AX72,"0.0000")&amp;")")</f>
        <v>✓ p&lt;0.01 (0.0003)</v>
      </c>
      <c r="I32" s="52">
        <f>'Method Test Calc'!AU73</f>
        <v>9.0652060015196101E-3</v>
      </c>
      <c r="J32" s="11" t="str">
        <f>IF('Method Test Calc'!AX73&lt;0.01,"✓ p&lt;0.01 ("&amp;TEXT('Method Test Calc'!AX73,"0.0000")&amp;")","✗ NS ("&amp;TEXT('Method Test Calc'!AX73,"0.0000")&amp;")")</f>
        <v>✓ p&lt;0.01 (0.0048)</v>
      </c>
    </row>
    <row r="33" spans="1:10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21.95" customHeight="1" x14ac:dyDescent="0.25">
      <c r="A34" s="51" t="s">
        <v>9311</v>
      </c>
      <c r="B34" s="51"/>
      <c r="C34" s="51"/>
      <c r="D34" s="51"/>
      <c r="E34" s="51"/>
      <c r="F34" s="51"/>
      <c r="G34" s="51"/>
      <c r="H34" s="51"/>
      <c r="I34" s="51"/>
      <c r="J34" s="51"/>
    </row>
    <row r="35" spans="1:10" ht="27.95" customHeight="1" x14ac:dyDescent="0.25">
      <c r="A35" s="46" t="s">
        <v>9321</v>
      </c>
      <c r="B35" s="46"/>
      <c r="C35" s="46"/>
      <c r="D35" s="46"/>
      <c r="E35" s="46"/>
      <c r="F35" s="46"/>
      <c r="G35" s="46"/>
      <c r="H35" s="46"/>
      <c r="I35" s="46"/>
      <c r="J35" s="46"/>
    </row>
    <row r="36" spans="1:10" ht="32.1" customHeight="1" x14ac:dyDescent="0.25">
      <c r="A36" s="15" t="s">
        <v>9201</v>
      </c>
      <c r="B36" s="15" t="s">
        <v>9258</v>
      </c>
      <c r="C36" s="15" t="s">
        <v>9210</v>
      </c>
      <c r="D36" s="15" t="s">
        <v>9315</v>
      </c>
      <c r="E36" s="15" t="s">
        <v>9211</v>
      </c>
      <c r="F36" s="15" t="s">
        <v>9316</v>
      </c>
      <c r="G36" s="15" t="s">
        <v>9212</v>
      </c>
      <c r="H36" s="15" t="s">
        <v>9317</v>
      </c>
      <c r="I36" s="15" t="s">
        <v>9213</v>
      </c>
      <c r="J36" s="15" t="s">
        <v>9318</v>
      </c>
    </row>
    <row r="37" spans="1:10" x14ac:dyDescent="0.25">
      <c r="A37" s="11" t="s">
        <v>32</v>
      </c>
      <c r="B37" s="11" t="s">
        <v>9259</v>
      </c>
      <c r="C37" s="52">
        <f>'Method Test Calc'!AU74</f>
        <v>7.962390950762685E-2</v>
      </c>
      <c r="D37" s="11" t="str">
        <f>IF('Method Test Calc'!AX74&lt;0.01,"✓ p&lt;0.01 ("&amp;TEXT('Method Test Calc'!AX74,"0.0000")&amp;")","✗ NS ("&amp;TEXT('Method Test Calc'!AX74,"0.0000")&amp;")")</f>
        <v>✓ p&lt;0.01 (0.0001)</v>
      </c>
      <c r="E37" s="52">
        <f>'Method Test Calc'!AU75</f>
        <v>6.0974290006667098E-2</v>
      </c>
      <c r="F37" s="11" t="str">
        <f>IF('Method Test Calc'!AX75&lt;0.01,"✓ p&lt;0.01 ("&amp;TEXT('Method Test Calc'!AX75,"0.0000")&amp;")","✗ NS ("&amp;TEXT('Method Test Calc'!AX75,"0.0000")&amp;")")</f>
        <v>✓ p&lt;0.01 (0.0001)</v>
      </c>
      <c r="G37" s="52">
        <f>'Method Test Calc'!AU76</f>
        <v>4.1924358083288545E-2</v>
      </c>
      <c r="H37" s="11" t="str">
        <f>IF('Method Test Calc'!AX76&lt;0.01,"✓ p&lt;0.01 ("&amp;TEXT('Method Test Calc'!AX76,"0.0000")&amp;")","✗ NS ("&amp;TEXT('Method Test Calc'!AX76,"0.0000")&amp;")")</f>
        <v>✓ p&lt;0.01 (0.0001)</v>
      </c>
      <c r="I37" s="52">
        <f>'Method Test Calc'!AU77</f>
        <v>4.7403038815003552E-2</v>
      </c>
      <c r="J37" s="11" t="str">
        <f>IF('Method Test Calc'!AX77&lt;0.01,"✓ p&lt;0.01 ("&amp;TEXT('Method Test Calc'!AX77,"0.0000")&amp;")","✗ NS ("&amp;TEXT('Method Test Calc'!AX77,"0.0000")&amp;")")</f>
        <v>✓ p&lt;0.01 (0.0001)</v>
      </c>
    </row>
    <row r="38" spans="1:10" x14ac:dyDescent="0.25">
      <c r="A38" s="11" t="s">
        <v>12</v>
      </c>
      <c r="B38" s="11" t="s">
        <v>9259</v>
      </c>
      <c r="C38" s="52">
        <f>'Method Test Calc'!AU78</f>
        <v>7.3138013431911869E-2</v>
      </c>
      <c r="D38" s="11" t="str">
        <f>IF('Method Test Calc'!AX78&lt;0.01,"✓ p&lt;0.01 ("&amp;TEXT('Method Test Calc'!AX78,"0.0000")&amp;")","✗ NS ("&amp;TEXT('Method Test Calc'!AX78,"0.0000")&amp;")")</f>
        <v>✓ p&lt;0.01 (0.0001)</v>
      </c>
      <c r="E38" s="52">
        <f>'Method Test Calc'!AU79</f>
        <v>7.4722994596345751E-2</v>
      </c>
      <c r="F38" s="11" t="str">
        <f>IF('Method Test Calc'!AX79&lt;0.01,"✓ p&lt;0.01 ("&amp;TEXT('Method Test Calc'!AX79,"0.0000")&amp;")","✗ NS ("&amp;TEXT('Method Test Calc'!AX79,"0.0000")&amp;")")</f>
        <v>✓ p&lt;0.01 (0.0001)</v>
      </c>
      <c r="G38" s="52">
        <f>'Method Test Calc'!AU80</f>
        <v>4.1022750151186255E-2</v>
      </c>
      <c r="H38" s="11" t="str">
        <f>IF('Method Test Calc'!AX80&lt;0.01,"✓ p&lt;0.01 ("&amp;TEXT('Method Test Calc'!AX80,"0.0000")&amp;")","✗ NS ("&amp;TEXT('Method Test Calc'!AX80,"0.0000")&amp;")")</f>
        <v>✓ p&lt;0.01 (0.0001)</v>
      </c>
      <c r="I38" s="52">
        <f>'Method Test Calc'!AU81</f>
        <v>5.2870376752333283E-2</v>
      </c>
      <c r="J38" s="11" t="str">
        <f>IF('Method Test Calc'!AX81&lt;0.01,"✓ p&lt;0.01 ("&amp;TEXT('Method Test Calc'!AX81,"0.0000")&amp;")","✗ NS ("&amp;TEXT('Method Test Calc'!AX81,"0.0000")&amp;")")</f>
        <v>✓ p&lt;0.01 (0.0001)</v>
      </c>
    </row>
    <row r="39" spans="1:10" ht="30" x14ac:dyDescent="0.25">
      <c r="A39" s="11" t="s">
        <v>26</v>
      </c>
      <c r="B39" s="11" t="s">
        <v>9259</v>
      </c>
      <c r="C39" s="52">
        <f>'Method Test Calc'!AU82</f>
        <v>6.1767152290770046E-2</v>
      </c>
      <c r="D39" s="11" t="str">
        <f>IF('Method Test Calc'!AX82&lt;0.01,"✓ p&lt;0.01 ("&amp;TEXT('Method Test Calc'!AX82,"0.0000")&amp;")","✗ NS ("&amp;TEXT('Method Test Calc'!AX82,"0.0000")&amp;")")</f>
        <v>✓ p&lt;0.01 (0.0001)</v>
      </c>
      <c r="E39" s="52">
        <f>'Method Test Calc'!AU83</f>
        <v>5.6517888313646882E-2</v>
      </c>
      <c r="F39" s="11" t="str">
        <f>IF('Method Test Calc'!AX83&lt;0.01,"✓ p&lt;0.01 ("&amp;TEXT('Method Test Calc'!AX83,"0.0000")&amp;")","✗ NS ("&amp;TEXT('Method Test Calc'!AX83,"0.0000")&amp;")")</f>
        <v>✓ p&lt;0.01 (0.0002)</v>
      </c>
      <c r="G39" s="52">
        <f>'Method Test Calc'!AU84</f>
        <v>2.8025738802858531E-2</v>
      </c>
      <c r="H39" s="11" t="str">
        <f>IF('Method Test Calc'!AX84&lt;0.01,"✓ p&lt;0.01 ("&amp;TEXT('Method Test Calc'!AX84,"0.0000")&amp;")","✗ NS ("&amp;TEXT('Method Test Calc'!AX84,"0.0000")&amp;")")</f>
        <v>✓ p&lt;0.01 (0.0001)</v>
      </c>
      <c r="I39" s="52">
        <f>'Method Test Calc'!AU85</f>
        <v>6.4267484564908051E-2</v>
      </c>
      <c r="J39" s="11" t="str">
        <f>IF('Method Test Calc'!AX85&lt;0.01,"✓ p&lt;0.01 ("&amp;TEXT('Method Test Calc'!AX85,"0.0000")&amp;")","✗ NS ("&amp;TEXT('Method Test Calc'!AX85,"0.0000")&amp;")")</f>
        <v>✓ p&lt;0.01 (0.0001)</v>
      </c>
    </row>
    <row r="40" spans="1:10" ht="30" x14ac:dyDescent="0.25">
      <c r="A40" s="11" t="s">
        <v>54</v>
      </c>
      <c r="B40" s="11" t="s">
        <v>9260</v>
      </c>
      <c r="C40" s="52">
        <f>'Method Test Calc'!AU86</f>
        <v>2.5143920656818679E-2</v>
      </c>
      <c r="D40" s="11" t="str">
        <f>IF('Method Test Calc'!AX86&lt;0.01,"✓ p&lt;0.01 ("&amp;TEXT('Method Test Calc'!AX86,"0.0000")&amp;")","✗ NS ("&amp;TEXT('Method Test Calc'!AX86,"0.0000")&amp;")")</f>
        <v>✓ p&lt;0.01 (0.0001)</v>
      </c>
      <c r="E40" s="52">
        <f>'Method Test Calc'!AU87</f>
        <v>2.1830469318392259E-2</v>
      </c>
      <c r="F40" s="11" t="str">
        <f>IF('Method Test Calc'!AX87&lt;0.01,"✓ p&lt;0.01 ("&amp;TEXT('Method Test Calc'!AX87,"0.0000")&amp;")","✗ NS ("&amp;TEXT('Method Test Calc'!AX87,"0.0000")&amp;")")</f>
        <v>✓ p&lt;0.01 (0.0001)</v>
      </c>
      <c r="G40" s="52">
        <f>'Method Test Calc'!AU88</f>
        <v>4.0104377504513095E-2</v>
      </c>
      <c r="H40" s="11" t="str">
        <f>IF('Method Test Calc'!AX88&lt;0.01,"✓ p&lt;0.01 ("&amp;TEXT('Method Test Calc'!AX88,"0.0000")&amp;")","✗ NS ("&amp;TEXT('Method Test Calc'!AX88,"0.0000")&amp;")")</f>
        <v>✓ p&lt;0.01 (0.0001)</v>
      </c>
      <c r="I40" s="52">
        <f>'Method Test Calc'!AU89</f>
        <v>2.4649191494647331E-2</v>
      </c>
      <c r="J40" s="11" t="str">
        <f>IF('Method Test Calc'!AX89&lt;0.01,"✓ p&lt;0.01 ("&amp;TEXT('Method Test Calc'!AX89,"0.0000")&amp;")","✗ NS ("&amp;TEXT('Method Test Calc'!AX89,"0.0000")&amp;")")</f>
        <v>✓ p&lt;0.01 (0.0001)</v>
      </c>
    </row>
    <row r="41" spans="1:10" x14ac:dyDescent="0.25">
      <c r="A41" s="11" t="s">
        <v>40</v>
      </c>
      <c r="B41" s="11" t="s">
        <v>9260</v>
      </c>
      <c r="C41" s="52">
        <f>'Method Test Calc'!AU90</f>
        <v>3.3734847979426393E-2</v>
      </c>
      <c r="D41" s="11" t="str">
        <f>IF('Method Test Calc'!AX90&lt;0.01,"✓ p&lt;0.01 ("&amp;TEXT('Method Test Calc'!AX90,"0.0000")&amp;")","✗ NS ("&amp;TEXT('Method Test Calc'!AX90,"0.0000")&amp;")")</f>
        <v>✓ p&lt;0.01 (0.0001)</v>
      </c>
      <c r="E41" s="52">
        <f>'Method Test Calc'!AU91</f>
        <v>2.1482187009160159E-2</v>
      </c>
      <c r="F41" s="11" t="str">
        <f>IF('Method Test Calc'!AX91&lt;0.01,"✓ p&lt;0.01 ("&amp;TEXT('Method Test Calc'!AX91,"0.0000")&amp;")","✗ NS ("&amp;TEXT('Method Test Calc'!AX91,"0.0000")&amp;")")</f>
        <v>✓ p&lt;0.01 (0.0001)</v>
      </c>
      <c r="G41" s="52">
        <f>'Method Test Calc'!AU92</f>
        <v>4.4010697635518937E-2</v>
      </c>
      <c r="H41" s="11" t="str">
        <f>IF('Method Test Calc'!AX92&lt;0.01,"✓ p&lt;0.01 ("&amp;TEXT('Method Test Calc'!AX92,"0.0000")&amp;")","✗ NS ("&amp;TEXT('Method Test Calc'!AX92,"0.0000")&amp;")")</f>
        <v>✓ p&lt;0.01 (0.0001)</v>
      </c>
      <c r="I41" s="52">
        <f>'Method Test Calc'!AU93</f>
        <v>2.5629798893104842E-2</v>
      </c>
      <c r="J41" s="11" t="str">
        <f>IF('Method Test Calc'!AX93&lt;0.01,"✓ p&lt;0.01 ("&amp;TEXT('Method Test Calc'!AX93,"0.0000")&amp;")","✗ NS ("&amp;TEXT('Method Test Calc'!AX93,"0.0000")&amp;")")</f>
        <v>✓ p&lt;0.01 (0.0001)</v>
      </c>
    </row>
    <row r="42" spans="1:10" ht="30" x14ac:dyDescent="0.25">
      <c r="A42" s="11" t="s">
        <v>47</v>
      </c>
      <c r="B42" s="11" t="s">
        <v>9260</v>
      </c>
      <c r="C42" s="52">
        <f>'Method Test Calc'!AU94</f>
        <v>2.1527208439447238E-2</v>
      </c>
      <c r="D42" s="11" t="str">
        <f>IF('Method Test Calc'!AX94&lt;0.01,"✓ p&lt;0.01 ("&amp;TEXT('Method Test Calc'!AX94,"0.0000")&amp;")","✗ NS ("&amp;TEXT('Method Test Calc'!AX94,"0.0000")&amp;")")</f>
        <v>✓ p&lt;0.01 (0.0001)</v>
      </c>
      <c r="E42" s="52">
        <f>'Method Test Calc'!AU95</f>
        <v>3.9893800550569233E-3</v>
      </c>
      <c r="F42" s="11" t="str">
        <f>IF('Method Test Calc'!AX95&lt;0.01,"✓ p&lt;0.01 ("&amp;TEXT('Method Test Calc'!AX95,"0.0000")&amp;")","✗ NS ("&amp;TEXT('Method Test Calc'!AX95,"0.0000")&amp;")")</f>
        <v>✗ NS (0.0762)</v>
      </c>
      <c r="G42" s="52">
        <f>'Method Test Calc'!AU96</f>
        <v>1.8010654962775936E-2</v>
      </c>
      <c r="H42" s="11" t="str">
        <f>IF('Method Test Calc'!AX96&lt;0.01,"✓ p&lt;0.01 ("&amp;TEXT('Method Test Calc'!AX96,"0.0000")&amp;")","✗ NS ("&amp;TEXT('Method Test Calc'!AX96,"0.0000")&amp;")")</f>
        <v>✓ p&lt;0.01 (0.0001)</v>
      </c>
      <c r="I42" s="52">
        <f>'Method Test Calc'!AU97</f>
        <v>1.456741196706619E-2</v>
      </c>
      <c r="J42" s="11" t="str">
        <f>IF('Method Test Calc'!AX97&lt;0.01,"✓ p&lt;0.01 ("&amp;TEXT('Method Test Calc'!AX97,"0.0000")&amp;")","✗ NS ("&amp;TEXT('Method Test Calc'!AX97,"0.0000")&amp;")")</f>
        <v>✓ p&lt;0.01 (0.0001)</v>
      </c>
    </row>
    <row r="43" spans="1:10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21.95" customHeight="1" x14ac:dyDescent="0.25">
      <c r="A44" s="51" t="s">
        <v>9322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7.95" customHeight="1" x14ac:dyDescent="0.25">
      <c r="A45" s="46" t="s">
        <v>9326</v>
      </c>
      <c r="B45" s="46"/>
      <c r="C45" s="46"/>
      <c r="D45" s="46"/>
      <c r="E45" s="46"/>
      <c r="F45" s="46"/>
      <c r="G45" s="46"/>
      <c r="H45" s="46"/>
      <c r="I45" s="46"/>
      <c r="J45" s="46"/>
    </row>
    <row r="46" spans="1:10" ht="32.1" customHeight="1" x14ac:dyDescent="0.25">
      <c r="A46" s="15" t="s">
        <v>9201</v>
      </c>
      <c r="B46" s="15" t="s">
        <v>9258</v>
      </c>
      <c r="C46" s="15" t="s">
        <v>9210</v>
      </c>
      <c r="D46" s="15" t="s">
        <v>9315</v>
      </c>
      <c r="E46" s="15" t="s">
        <v>9211</v>
      </c>
      <c r="F46" s="15" t="s">
        <v>9316</v>
      </c>
      <c r="G46" s="15" t="s">
        <v>9212</v>
      </c>
      <c r="H46" s="15" t="s">
        <v>9317</v>
      </c>
      <c r="I46" s="15" t="s">
        <v>9213</v>
      </c>
      <c r="J46" s="15" t="s">
        <v>9318</v>
      </c>
    </row>
    <row r="47" spans="1:10" x14ac:dyDescent="0.25">
      <c r="A47" s="11" t="s">
        <v>32</v>
      </c>
      <c r="B47" s="11" t="s">
        <v>9259</v>
      </c>
      <c r="C47" s="52">
        <f>'Method Test Calc'!AU98</f>
        <v>2.8270137853316096E-2</v>
      </c>
      <c r="D47" s="11" t="str">
        <f>IF('Method Test Calc'!AX98&lt;0.01,"✓ p&lt;0.01 ("&amp;TEXT('Method Test Calc'!AX98,"0.0000")&amp;")","✗ NS ("&amp;TEXT('Method Test Calc'!AX98,"0.0000")&amp;")")</f>
        <v>✓ p&lt;0.01 (0.0008)</v>
      </c>
      <c r="E47" s="52">
        <f>'Method Test Calc'!AU99</f>
        <v>0.13628231287244755</v>
      </c>
      <c r="F47" s="11" t="str">
        <f>IF('Method Test Calc'!AX99&lt;0.01,"✓ p&lt;0.01 ("&amp;TEXT('Method Test Calc'!AX99,"0.0000")&amp;")","✗ NS ("&amp;TEXT('Method Test Calc'!AX99,"0.0000")&amp;")")</f>
        <v>✓ p&lt;0.01 (0.0001)</v>
      </c>
      <c r="G47" s="52">
        <f>'Method Test Calc'!AU100</f>
        <v>5.5815415763389775E-2</v>
      </c>
      <c r="H47" s="11" t="str">
        <f>IF('Method Test Calc'!AX100&lt;0.01,"✓ p&lt;0.01 ("&amp;TEXT('Method Test Calc'!AX100,"0.0000")&amp;")","✗ NS ("&amp;TEXT('Method Test Calc'!AX100,"0.0000")&amp;")")</f>
        <v>✓ p&lt;0.01 (0.0002)</v>
      </c>
      <c r="I47" s="52">
        <f>'Method Test Calc'!AU101</f>
        <v>4.9114014500743049E-2</v>
      </c>
      <c r="J47" s="11" t="str">
        <f>IF('Method Test Calc'!AX101&lt;0.01,"✓ p&lt;0.01 ("&amp;TEXT('Method Test Calc'!AX101,"0.0000")&amp;")","✗ NS ("&amp;TEXT('Method Test Calc'!AX101,"0.0000")&amp;")")</f>
        <v>✓ p&lt;0.01 (0.0001)</v>
      </c>
    </row>
    <row r="48" spans="1:10" x14ac:dyDescent="0.25">
      <c r="A48" s="11" t="s">
        <v>12</v>
      </c>
      <c r="B48" s="11" t="s">
        <v>9259</v>
      </c>
      <c r="C48" s="52">
        <f>'Method Test Calc'!AU102</f>
        <v>7.6589770608688018E-2</v>
      </c>
      <c r="D48" s="11" t="str">
        <f>IF('Method Test Calc'!AX102&lt;0.01,"✓ p&lt;0.01 ("&amp;TEXT('Method Test Calc'!AX102,"0.0000")&amp;")","✗ NS ("&amp;TEXT('Method Test Calc'!AX102,"0.0000")&amp;")")</f>
        <v>✓ p&lt;0.01 (0.0001)</v>
      </c>
      <c r="E48" s="52">
        <f>'Method Test Calc'!AU103</f>
        <v>0.13772667786422993</v>
      </c>
      <c r="F48" s="11" t="str">
        <f>IF('Method Test Calc'!AX103&lt;0.01,"✓ p&lt;0.01 ("&amp;TEXT('Method Test Calc'!AX103,"0.0000")&amp;")","✗ NS ("&amp;TEXT('Method Test Calc'!AX103,"0.0000")&amp;")")</f>
        <v>✓ p&lt;0.01 (0.0001)</v>
      </c>
      <c r="G48" s="52">
        <f>'Method Test Calc'!AU104</f>
        <v>3.882203175143277E-2</v>
      </c>
      <c r="H48" s="11" t="str">
        <f>IF('Method Test Calc'!AX104&lt;0.01,"✓ p&lt;0.01 ("&amp;TEXT('Method Test Calc'!AX104,"0.0000")&amp;")","✗ NS ("&amp;TEXT('Method Test Calc'!AX104,"0.0000")&amp;")")</f>
        <v>✓ p&lt;0.01 (0.0001)</v>
      </c>
      <c r="I48" s="52">
        <f>'Method Test Calc'!AU105</f>
        <v>3.9430337584231694E-2</v>
      </c>
      <c r="J48" s="11" t="str">
        <f>IF('Method Test Calc'!AX105&lt;0.01,"✓ p&lt;0.01 ("&amp;TEXT('Method Test Calc'!AX105,"0.0000")&amp;")","✗ NS ("&amp;TEXT('Method Test Calc'!AX105,"0.0000")&amp;")")</f>
        <v>✓ p&lt;0.01 (0.0003)</v>
      </c>
    </row>
    <row r="49" spans="1:10" ht="30" x14ac:dyDescent="0.25">
      <c r="A49" s="11" t="s">
        <v>26</v>
      </c>
      <c r="B49" s="11" t="s">
        <v>9259</v>
      </c>
      <c r="C49" s="52">
        <f>'Method Test Calc'!AU106</f>
        <v>4.3285942183208734E-2</v>
      </c>
      <c r="D49" s="11" t="str">
        <f>IF('Method Test Calc'!AX106&lt;0.01,"✓ p&lt;0.01 ("&amp;TEXT('Method Test Calc'!AX106,"0.0000")&amp;")","✗ NS ("&amp;TEXT('Method Test Calc'!AX106,"0.0000")&amp;")")</f>
        <v>✓ p&lt;0.01 (0.0001)</v>
      </c>
      <c r="E49" s="52">
        <f>'Method Test Calc'!AU107</f>
        <v>0.15630654576242542</v>
      </c>
      <c r="F49" s="11" t="str">
        <f>IF('Method Test Calc'!AX107&lt;0.01,"✓ p&lt;0.01 ("&amp;TEXT('Method Test Calc'!AX107,"0.0000")&amp;")","✗ NS ("&amp;TEXT('Method Test Calc'!AX107,"0.0000")&amp;")")</f>
        <v>✓ p&lt;0.01 (0.0001)</v>
      </c>
      <c r="G49" s="52">
        <f>'Method Test Calc'!AU108</f>
        <v>5.4279992167673562E-2</v>
      </c>
      <c r="H49" s="11" t="str">
        <f>IF('Method Test Calc'!AX108&lt;0.01,"✓ p&lt;0.01 ("&amp;TEXT('Method Test Calc'!AX108,"0.0000")&amp;")","✗ NS ("&amp;TEXT('Method Test Calc'!AX108,"0.0000")&amp;")")</f>
        <v>✓ p&lt;0.01 (0.0001)</v>
      </c>
      <c r="I49" s="52">
        <f>'Method Test Calc'!AU109</f>
        <v>3.8194089278248619E-2</v>
      </c>
      <c r="J49" s="11" t="str">
        <f>IF('Method Test Calc'!AX109&lt;0.01,"✓ p&lt;0.01 ("&amp;TEXT('Method Test Calc'!AX109,"0.0000")&amp;")","✗ NS ("&amp;TEXT('Method Test Calc'!AX109,"0.0000")&amp;")")</f>
        <v>✓ p&lt;0.01 (0.0002)</v>
      </c>
    </row>
    <row r="50" spans="1:10" ht="30" x14ac:dyDescent="0.25">
      <c r="A50" s="11" t="s">
        <v>54</v>
      </c>
      <c r="B50" s="11" t="s">
        <v>9260</v>
      </c>
      <c r="C50" s="52">
        <f>'Method Test Calc'!AU110</f>
        <v>2.3536299312293611E-2</v>
      </c>
      <c r="D50" s="11" t="str">
        <f>IF('Method Test Calc'!AX110&lt;0.01,"✓ p&lt;0.01 ("&amp;TEXT('Method Test Calc'!AX110,"0.0000")&amp;")","✗ NS ("&amp;TEXT('Method Test Calc'!AX110,"0.0000")&amp;")")</f>
        <v>✓ p&lt;0.01 (0.0001)</v>
      </c>
      <c r="E50" s="52">
        <f>'Method Test Calc'!AU111</f>
        <v>1.908210793923807E-2</v>
      </c>
      <c r="F50" s="11" t="str">
        <f>IF('Method Test Calc'!AX111&lt;0.01,"✓ p&lt;0.01 ("&amp;TEXT('Method Test Calc'!AX111,"0.0000")&amp;")","✗ NS ("&amp;TEXT('Method Test Calc'!AX111,"0.0000")&amp;")")</f>
        <v>✓ p&lt;0.01 (0.0001)</v>
      </c>
      <c r="G50" s="52">
        <f>'Method Test Calc'!AU112</f>
        <v>2.8355555690122113E-2</v>
      </c>
      <c r="H50" s="11" t="str">
        <f>IF('Method Test Calc'!AX112&lt;0.01,"✓ p&lt;0.01 ("&amp;TEXT('Method Test Calc'!AX112,"0.0000")&amp;")","✗ NS ("&amp;TEXT('Method Test Calc'!AX112,"0.0000")&amp;")")</f>
        <v>✓ p&lt;0.01 (0.0002)</v>
      </c>
      <c r="I50" s="52">
        <f>'Method Test Calc'!AU113</f>
        <v>2.5316866288809487E-2</v>
      </c>
      <c r="J50" s="11" t="str">
        <f>IF('Method Test Calc'!AX113&lt;0.01,"✓ p&lt;0.01 ("&amp;TEXT('Method Test Calc'!AX113,"0.0000")&amp;")","✗ NS ("&amp;TEXT('Method Test Calc'!AX113,"0.0000")&amp;")")</f>
        <v>✓ p&lt;0.01 (0.0001)</v>
      </c>
    </row>
    <row r="51" spans="1:10" x14ac:dyDescent="0.25">
      <c r="A51" s="11" t="s">
        <v>40</v>
      </c>
      <c r="B51" s="11" t="s">
        <v>9260</v>
      </c>
      <c r="C51" s="52">
        <f>'Method Test Calc'!AU114</f>
        <v>3.5473397508457148E-2</v>
      </c>
      <c r="D51" s="11" t="str">
        <f>IF('Method Test Calc'!AX114&lt;0.01,"✓ p&lt;0.01 ("&amp;TEXT('Method Test Calc'!AX114,"0.0000")&amp;")","✗ NS ("&amp;TEXT('Method Test Calc'!AX114,"0.0000")&amp;")")</f>
        <v>✓ p&lt;0.01 (0.0001)</v>
      </c>
      <c r="E51" s="52">
        <f>'Method Test Calc'!AU115</f>
        <v>2.2717814324800967E-2</v>
      </c>
      <c r="F51" s="11" t="str">
        <f>IF('Method Test Calc'!AX115&lt;0.01,"✓ p&lt;0.01 ("&amp;TEXT('Method Test Calc'!AX115,"0.0000")&amp;")","✗ NS ("&amp;TEXT('Method Test Calc'!AX115,"0.0000")&amp;")")</f>
        <v>✓ p&lt;0.01 (0.0001)</v>
      </c>
      <c r="G51" s="52">
        <f>'Method Test Calc'!AU116</f>
        <v>4.6462282884060666E-2</v>
      </c>
      <c r="H51" s="11" t="str">
        <f>IF('Method Test Calc'!AX116&lt;0.01,"✓ p&lt;0.01 ("&amp;TEXT('Method Test Calc'!AX116,"0.0000")&amp;")","✗ NS ("&amp;TEXT('Method Test Calc'!AX116,"0.0000")&amp;")")</f>
        <v>✓ p&lt;0.01 (0.0001)</v>
      </c>
      <c r="I51" s="52">
        <f>'Method Test Calc'!AU117</f>
        <v>4.155270243836405E-2</v>
      </c>
      <c r="J51" s="11" t="str">
        <f>IF('Method Test Calc'!AX117&lt;0.01,"✓ p&lt;0.01 ("&amp;TEXT('Method Test Calc'!AX117,"0.0000")&amp;")","✗ NS ("&amp;TEXT('Method Test Calc'!AX117,"0.0000")&amp;")")</f>
        <v>✓ p&lt;0.01 (0.0001)</v>
      </c>
    </row>
    <row r="52" spans="1:10" ht="30" x14ac:dyDescent="0.25">
      <c r="A52" s="11" t="s">
        <v>47</v>
      </c>
      <c r="B52" s="11" t="s">
        <v>9260</v>
      </c>
      <c r="C52" s="52">
        <f>'Method Test Calc'!AU118</f>
        <v>7.901274245343537E-3</v>
      </c>
      <c r="D52" s="11" t="str">
        <f>IF('Method Test Calc'!AX118&lt;0.01,"✓ p&lt;0.01 ("&amp;TEXT('Method Test Calc'!AX118,"0.0000")&amp;")","✗ NS ("&amp;TEXT('Method Test Calc'!AX118,"0.0000")&amp;")")</f>
        <v>✓ p&lt;0.01 (0.0048)</v>
      </c>
      <c r="E52" s="52">
        <f>'Method Test Calc'!AU119</f>
        <v>5.9637935374950105E-3</v>
      </c>
      <c r="F52" s="11" t="str">
        <f>IF('Method Test Calc'!AX119&lt;0.01,"✓ p&lt;0.01 ("&amp;TEXT('Method Test Calc'!AX119,"0.0000")&amp;")","✗ NS ("&amp;TEXT('Method Test Calc'!AX119,"0.0000")&amp;")")</f>
        <v>✓ p&lt;0.01 (0.0043)</v>
      </c>
      <c r="G52" s="52">
        <f>'Method Test Calc'!AU120</f>
        <v>1.5762263693018884E-2</v>
      </c>
      <c r="H52" s="11" t="str">
        <f>IF('Method Test Calc'!AX120&lt;0.01,"✓ p&lt;0.01 ("&amp;TEXT('Method Test Calc'!AX120,"0.0000")&amp;")","✗ NS ("&amp;TEXT('Method Test Calc'!AX120,"0.0000")&amp;")")</f>
        <v>✓ p&lt;0.01 (0.0011)</v>
      </c>
      <c r="I52" s="52">
        <f>'Method Test Calc'!AU121</f>
        <v>7.6450031627835983E-3</v>
      </c>
      <c r="J52" s="11" t="str">
        <f>IF('Method Test Calc'!AX121&lt;0.01,"✓ p&lt;0.01 ("&amp;TEXT('Method Test Calc'!AX121,"0.0000")&amp;")","✗ NS ("&amp;TEXT('Method Test Calc'!AX121,"0.0000")&amp;")")</f>
        <v>✗ NS (0.0263)</v>
      </c>
    </row>
    <row r="53" spans="1:10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21.95" customHeight="1" x14ac:dyDescent="0.25">
      <c r="A54" s="51" t="s">
        <v>9323</v>
      </c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7.95" customHeight="1" x14ac:dyDescent="0.25">
      <c r="A55" s="46" t="s">
        <v>9327</v>
      </c>
      <c r="B55" s="46"/>
      <c r="C55" s="46"/>
      <c r="D55" s="46"/>
      <c r="E55" s="46"/>
      <c r="F55" s="46"/>
      <c r="G55" s="46"/>
      <c r="H55" s="46"/>
      <c r="I55" s="46"/>
      <c r="J55" s="46"/>
    </row>
    <row r="56" spans="1:10" ht="32.1" customHeight="1" x14ac:dyDescent="0.25">
      <c r="A56" s="15" t="s">
        <v>9201</v>
      </c>
      <c r="B56" s="15" t="s">
        <v>9258</v>
      </c>
      <c r="C56" s="15" t="s">
        <v>9210</v>
      </c>
      <c r="D56" s="15" t="s">
        <v>9315</v>
      </c>
      <c r="E56" s="15" t="s">
        <v>9211</v>
      </c>
      <c r="F56" s="15" t="s">
        <v>9316</v>
      </c>
      <c r="G56" s="15" t="s">
        <v>9212</v>
      </c>
      <c r="H56" s="15" t="s">
        <v>9317</v>
      </c>
      <c r="I56" s="15" t="s">
        <v>9213</v>
      </c>
      <c r="J56" s="15" t="s">
        <v>9318</v>
      </c>
    </row>
    <row r="57" spans="1:10" x14ac:dyDescent="0.25">
      <c r="A57" s="11" t="s">
        <v>32</v>
      </c>
      <c r="B57" s="11" t="s">
        <v>9259</v>
      </c>
      <c r="C57" s="52">
        <f>'Method Test Calc'!AU122</f>
        <v>-5.1353771654310751E-2</v>
      </c>
      <c r="D57" s="11" t="str">
        <f>IF('Method Test Calc'!AX122&lt;0.01,"✓ p&lt;0.01 ("&amp;TEXT('Method Test Calc'!AX122,"0.0000")&amp;")","✗ NS ("&amp;TEXT('Method Test Calc'!AX122,"0.0000")&amp;")")</f>
        <v>✓ p&lt;0.01 (0.0001)</v>
      </c>
      <c r="E57" s="52">
        <f>'Method Test Calc'!AU123</f>
        <v>7.5308022865780491E-2</v>
      </c>
      <c r="F57" s="11" t="str">
        <f>IF('Method Test Calc'!AX123&lt;0.01,"✓ p&lt;0.01 ("&amp;TEXT('Method Test Calc'!AX123,"0.0000")&amp;")","✗ NS ("&amp;TEXT('Method Test Calc'!AX123,"0.0000")&amp;")")</f>
        <v>✗ NS (0.0594)</v>
      </c>
      <c r="G57" s="52">
        <f>'Method Test Calc'!AU124</f>
        <v>1.3891057680101215E-2</v>
      </c>
      <c r="H57" s="11" t="str">
        <f>IF('Method Test Calc'!AX124&lt;0.01,"✓ p&lt;0.01 ("&amp;TEXT('Method Test Calc'!AX124,"0.0000")&amp;")","✗ NS ("&amp;TEXT('Method Test Calc'!AX124,"0.0000")&amp;")")</f>
        <v>✗ NS (0.0130)</v>
      </c>
      <c r="I57" s="52">
        <f>'Method Test Calc'!AU125</f>
        <v>1.7109756857394964E-3</v>
      </c>
      <c r="J57" s="11" t="str">
        <f>IF('Method Test Calc'!AX125&lt;0.01,"✓ p&lt;0.01 ("&amp;TEXT('Method Test Calc'!AX125,"0.0000")&amp;")","✗ NS ("&amp;TEXT('Method Test Calc'!AX125,"0.0000")&amp;")")</f>
        <v>✗ NS (0.9256)</v>
      </c>
    </row>
    <row r="58" spans="1:10" x14ac:dyDescent="0.25">
      <c r="A58" s="11" t="s">
        <v>12</v>
      </c>
      <c r="B58" s="11" t="s">
        <v>9259</v>
      </c>
      <c r="C58" s="52">
        <f>'Method Test Calc'!AU126</f>
        <v>3.4517571767761325E-3</v>
      </c>
      <c r="D58" s="11" t="str">
        <f>IF('Method Test Calc'!AX126&lt;0.01,"✓ p&lt;0.01 ("&amp;TEXT('Method Test Calc'!AX126,"0.0000")&amp;")","✗ NS ("&amp;TEXT('Method Test Calc'!AX126,"0.0000")&amp;")")</f>
        <v>✗ NS (0.8960)</v>
      </c>
      <c r="E58" s="52">
        <f>'Method Test Calc'!AU127</f>
        <v>6.300368326788422E-2</v>
      </c>
      <c r="F58" s="11" t="str">
        <f>IF('Method Test Calc'!AX127&lt;0.01,"✓ p&lt;0.01 ("&amp;TEXT('Method Test Calc'!AX127,"0.0000")&amp;")","✗ NS ("&amp;TEXT('Method Test Calc'!AX127,"0.0000")&amp;")")</f>
        <v>✗ NS (0.1978)</v>
      </c>
      <c r="G58" s="52">
        <f>'Method Test Calc'!AU128</f>
        <v>-2.200718399753482E-3</v>
      </c>
      <c r="H58" s="11" t="str">
        <f>IF('Method Test Calc'!AX128&lt;0.01,"✓ p&lt;0.01 ("&amp;TEXT('Method Test Calc'!AX128,"0.0000")&amp;")","✗ NS ("&amp;TEXT('Method Test Calc'!AX128,"0.0000")&amp;")")</f>
        <v>✗ NS (0.6149)</v>
      </c>
      <c r="I58" s="52">
        <f>'Method Test Calc'!AU129</f>
        <v>-1.3440039168101593E-2</v>
      </c>
      <c r="J58" s="11" t="str">
        <f>IF('Method Test Calc'!AX129&lt;0.01,"✓ p&lt;0.01 ("&amp;TEXT('Method Test Calc'!AX129,"0.0000")&amp;")","✗ NS ("&amp;TEXT('Method Test Calc'!AX129,"0.0000")&amp;")")</f>
        <v>✓ p&lt;0.01 (0.0061)</v>
      </c>
    </row>
    <row r="59" spans="1:10" ht="30" x14ac:dyDescent="0.25">
      <c r="A59" s="11" t="s">
        <v>26</v>
      </c>
      <c r="B59" s="11" t="s">
        <v>9259</v>
      </c>
      <c r="C59" s="52">
        <f>'Method Test Calc'!AU130</f>
        <v>-1.8481210107561308E-2</v>
      </c>
      <c r="D59" s="11" t="str">
        <f>IF('Method Test Calc'!AX130&lt;0.01,"✓ p&lt;0.01 ("&amp;TEXT('Method Test Calc'!AX130,"0.0000")&amp;")","✗ NS ("&amp;TEXT('Method Test Calc'!AX130,"0.0000")&amp;")")</f>
        <v>✓ p&lt;0.01 (0.0021)</v>
      </c>
      <c r="E59" s="52">
        <f>'Method Test Calc'!AU131</f>
        <v>9.9788657448778545E-2</v>
      </c>
      <c r="F59" s="11" t="str">
        <f>IF('Method Test Calc'!AX131&lt;0.01,"✓ p&lt;0.01 ("&amp;TEXT('Method Test Calc'!AX131,"0.0000")&amp;")","✗ NS ("&amp;TEXT('Method Test Calc'!AX131,"0.0000")&amp;")")</f>
        <v>✗ NS (0.1213)</v>
      </c>
      <c r="G59" s="52">
        <f>'Method Test Calc'!AU132</f>
        <v>2.6254253364815034E-2</v>
      </c>
      <c r="H59" s="11" t="str">
        <f>IF('Method Test Calc'!AX132&lt;0.01,"✓ p&lt;0.01 ("&amp;TEXT('Method Test Calc'!AX132,"0.0000")&amp;")","✗ NS ("&amp;TEXT('Method Test Calc'!AX132,"0.0000")&amp;")")</f>
        <v>✓ p&lt;0.01 (0.0002)</v>
      </c>
      <c r="I59" s="52">
        <f>'Method Test Calc'!AU133</f>
        <v>-2.6073395286659428E-2</v>
      </c>
      <c r="J59" s="11" t="str">
        <f>IF('Method Test Calc'!AX133&lt;0.01,"✓ p&lt;0.01 ("&amp;TEXT('Method Test Calc'!AX133,"0.0000")&amp;")","✗ NS ("&amp;TEXT('Method Test Calc'!AX133,"0.0000")&amp;")")</f>
        <v>✓ p&lt;0.01 (0.0002)</v>
      </c>
    </row>
    <row r="60" spans="1:10" ht="30" x14ac:dyDescent="0.25">
      <c r="A60" s="11" t="s">
        <v>54</v>
      </c>
      <c r="B60" s="11" t="s">
        <v>9260</v>
      </c>
      <c r="C60" s="52">
        <f>'Method Test Calc'!AU134</f>
        <v>-1.6076213445250676E-3</v>
      </c>
      <c r="D60" s="11" t="str">
        <f>IF('Method Test Calc'!AX134&lt;0.01,"✓ p&lt;0.01 ("&amp;TEXT('Method Test Calc'!AX134,"0.0000")&amp;")","✗ NS ("&amp;TEXT('Method Test Calc'!AX134,"0.0000")&amp;")")</f>
        <v>✗ NS (0.4898)</v>
      </c>
      <c r="E60" s="52">
        <f>'Method Test Calc'!AU135</f>
        <v>-2.7483613791541906E-3</v>
      </c>
      <c r="F60" s="11" t="str">
        <f>IF('Method Test Calc'!AX135&lt;0.01,"✓ p&lt;0.01 ("&amp;TEXT('Method Test Calc'!AX135,"0.0000")&amp;")","✗ NS ("&amp;TEXT('Method Test Calc'!AX135,"0.0000")&amp;")")</f>
        <v>✗ NS (0.3046)</v>
      </c>
      <c r="G60" s="52">
        <f>'Method Test Calc'!AU136</f>
        <v>-1.1748821814390981E-2</v>
      </c>
      <c r="H60" s="11" t="str">
        <f>IF('Method Test Calc'!AX136&lt;0.01,"✓ p&lt;0.01 ("&amp;TEXT('Method Test Calc'!AX136,"0.0000")&amp;")","✗ NS ("&amp;TEXT('Method Test Calc'!AX136,"0.0000")&amp;")")</f>
        <v>✓ p&lt;0.01 (0.0061)</v>
      </c>
      <c r="I60" s="52">
        <f>'Method Test Calc'!AU137</f>
        <v>6.6767479416215416E-4</v>
      </c>
      <c r="J60" s="11" t="str">
        <f>IF('Method Test Calc'!AX137&lt;0.01,"✓ p&lt;0.01 ("&amp;TEXT('Method Test Calc'!AX137,"0.0000")&amp;")","✗ NS ("&amp;TEXT('Method Test Calc'!AX137,"0.0000")&amp;")")</f>
        <v>✗ NS (0.4666)</v>
      </c>
    </row>
    <row r="61" spans="1:10" x14ac:dyDescent="0.25">
      <c r="A61" s="11" t="s">
        <v>40</v>
      </c>
      <c r="B61" s="11" t="s">
        <v>9260</v>
      </c>
      <c r="C61" s="52">
        <f>'Method Test Calc'!AU138</f>
        <v>1.7385495290307585E-3</v>
      </c>
      <c r="D61" s="11" t="str">
        <f>IF('Method Test Calc'!AX138&lt;0.01,"✓ p&lt;0.01 ("&amp;TEXT('Method Test Calc'!AX138,"0.0000")&amp;")","✗ NS ("&amp;TEXT('Method Test Calc'!AX138,"0.0000")&amp;")")</f>
        <v>✗ NS (0.4666)</v>
      </c>
      <c r="E61" s="52">
        <f>'Method Test Calc'!AU139</f>
        <v>1.2356273156408082E-3</v>
      </c>
      <c r="F61" s="11" t="str">
        <f>IF('Method Test Calc'!AX139&lt;0.01,"✓ p&lt;0.01 ("&amp;TEXT('Method Test Calc'!AX139,"0.0000")&amp;")","✗ NS ("&amp;TEXT('Method Test Calc'!AX139,"0.0000")&amp;")")</f>
        <v>✗ NS (0.7510)</v>
      </c>
      <c r="G61" s="52">
        <f>'Method Test Calc'!AU140</f>
        <v>2.4515852485417324E-3</v>
      </c>
      <c r="H61" s="11" t="str">
        <f>IF('Method Test Calc'!AX140&lt;0.01,"✓ p&lt;0.01 ("&amp;TEXT('Method Test Calc'!AX140,"0.0000")&amp;")","✗ NS ("&amp;TEXT('Method Test Calc'!AX140,"0.0000")&amp;")")</f>
        <v>✗ NS (0.7228)</v>
      </c>
      <c r="I61" s="52">
        <f>'Method Test Calc'!AU141</f>
        <v>1.5922903545259208E-2</v>
      </c>
      <c r="J61" s="11" t="str">
        <f>IF('Method Test Calc'!AX141&lt;0.01,"✓ p&lt;0.01 ("&amp;TEXT('Method Test Calc'!AX141,"0.0000")&amp;")","✗ NS ("&amp;TEXT('Method Test Calc'!AX141,"0.0000")&amp;")")</f>
        <v>✓ p&lt;0.01 (0.0004)</v>
      </c>
    </row>
    <row r="62" spans="1:10" ht="30" x14ac:dyDescent="0.25">
      <c r="A62" s="11" t="s">
        <v>47</v>
      </c>
      <c r="B62" s="11" t="s">
        <v>9260</v>
      </c>
      <c r="C62" s="52">
        <f>'Method Test Calc'!AU142</f>
        <v>-1.3625934194103701E-2</v>
      </c>
      <c r="D62" s="11" t="str">
        <f>IF('Method Test Calc'!AX142&lt;0.01,"✓ p&lt;0.01 ("&amp;TEXT('Method Test Calc'!AX142,"0.0000")&amp;")","✗ NS ("&amp;TEXT('Method Test Calc'!AX142,"0.0000")&amp;")")</f>
        <v>✓ p&lt;0.01 (0.0068)</v>
      </c>
      <c r="E62" s="52">
        <f>'Method Test Calc'!AU143</f>
        <v>1.9744134824380864E-3</v>
      </c>
      <c r="F62" s="11" t="str">
        <f>IF('Method Test Calc'!AX143&lt;0.01,"✓ p&lt;0.01 ("&amp;TEXT('Method Test Calc'!AX143,"0.0000")&amp;")","✗ NS ("&amp;TEXT('Method Test Calc'!AX143,"0.0000")&amp;")")</f>
        <v>✗ NS (0.2514)</v>
      </c>
      <c r="G62" s="52">
        <f>'Method Test Calc'!AU144</f>
        <v>-2.2483912697570498E-3</v>
      </c>
      <c r="H62" s="11" t="str">
        <f>IF('Method Test Calc'!AX144&lt;0.01,"✓ p&lt;0.01 ("&amp;TEXT('Method Test Calc'!AX144,"0.0000")&amp;")","✗ NS ("&amp;TEXT('Method Test Calc'!AX144,"0.0000")&amp;")")</f>
        <v>✗ NS (0.3242)</v>
      </c>
      <c r="I62" s="52">
        <f>'Method Test Calc'!AU145</f>
        <v>-6.9224088042825925E-3</v>
      </c>
      <c r="J62" s="11" t="str">
        <f>IF('Method Test Calc'!AX145&lt;0.01,"✓ p&lt;0.01 ("&amp;TEXT('Method Test Calc'!AX145,"0.0000")&amp;")","✗ NS ("&amp;TEXT('Method Test Calc'!AX145,"0.0000")&amp;")")</f>
        <v>✗ NS (0.0458)</v>
      </c>
    </row>
    <row r="63" spans="1:10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21.95" customHeight="1" x14ac:dyDescent="0.25">
      <c r="A64" s="51" t="s">
        <v>9324</v>
      </c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7.95" customHeight="1" x14ac:dyDescent="0.25">
      <c r="A65" s="46" t="s">
        <v>9328</v>
      </c>
      <c r="B65" s="46"/>
      <c r="C65" s="46"/>
      <c r="D65" s="46"/>
      <c r="E65" s="46"/>
      <c r="F65" s="46"/>
      <c r="G65" s="46"/>
      <c r="H65" s="46"/>
      <c r="I65" s="46"/>
      <c r="J65" s="46"/>
    </row>
    <row r="66" spans="1:10" ht="32.1" customHeight="1" x14ac:dyDescent="0.25">
      <c r="A66" s="15" t="s">
        <v>9201</v>
      </c>
      <c r="B66" s="15" t="s">
        <v>9258</v>
      </c>
      <c r="C66" s="15" t="s">
        <v>9210</v>
      </c>
      <c r="D66" s="15" t="s">
        <v>9315</v>
      </c>
      <c r="E66" s="15" t="s">
        <v>9211</v>
      </c>
      <c r="F66" s="15" t="s">
        <v>9316</v>
      </c>
      <c r="G66" s="15" t="s">
        <v>9212</v>
      </c>
      <c r="H66" s="15" t="s">
        <v>9317</v>
      </c>
      <c r="I66" s="15" t="s">
        <v>9213</v>
      </c>
      <c r="J66" s="15" t="s">
        <v>9318</v>
      </c>
    </row>
    <row r="67" spans="1:10" x14ac:dyDescent="0.25">
      <c r="A67" s="11" t="s">
        <v>32</v>
      </c>
      <c r="B67" s="11" t="s">
        <v>9259</v>
      </c>
      <c r="C67" s="52">
        <f>'Method Test Calc'!AU146</f>
        <v>-6.5626664649228839E-2</v>
      </c>
      <c r="D67" s="11" t="str">
        <f>IF('Method Test Calc'!AX146&lt;0.01,"✓ p&lt;0.01 ("&amp;TEXT('Method Test Calc'!AX146,"0.0000")&amp;")","✗ NS ("&amp;TEXT('Method Test Calc'!AX146,"0.0000")&amp;")")</f>
        <v>✓ p&lt;0.01 (0.0001)</v>
      </c>
      <c r="E67" s="52">
        <f>'Method Test Calc'!AU147</f>
        <v>6.9971159065262634E-2</v>
      </c>
      <c r="F67" s="11" t="str">
        <f>IF('Method Test Calc'!AX147&lt;0.01,"✓ p&lt;0.01 ("&amp;TEXT('Method Test Calc'!AX147,"0.0000")&amp;")","✗ NS ("&amp;TEXT('Method Test Calc'!AX147,"0.0000")&amp;")")</f>
        <v>✗ NS (0.0646)</v>
      </c>
      <c r="G67" s="52">
        <f>'Method Test Calc'!AU148</f>
        <v>5.7998401229608972E-3</v>
      </c>
      <c r="H67" s="11" t="str">
        <f>IF('Method Test Calc'!AX148&lt;0.01,"✓ p&lt;0.01 ("&amp;TEXT('Method Test Calc'!AX148,"0.0000")&amp;")","✗ NS ("&amp;TEXT('Method Test Calc'!AX148,"0.0000")&amp;")")</f>
        <v>✗ NS (0.0967)</v>
      </c>
      <c r="I67" s="52">
        <f>'Method Test Calc'!AU149</f>
        <v>-2.5443350479704162E-2</v>
      </c>
      <c r="J67" s="11" t="str">
        <f>IF('Method Test Calc'!AX149&lt;0.01,"✓ p&lt;0.01 ("&amp;TEXT('Method Test Calc'!AX149,"0.0000")&amp;")","✗ NS ("&amp;TEXT('Method Test Calc'!AX149,"0.0000")&amp;")")</f>
        <v>✗ NS (0.0105)</v>
      </c>
    </row>
    <row r="68" spans="1:10" x14ac:dyDescent="0.25">
      <c r="A68" s="11" t="s">
        <v>12</v>
      </c>
      <c r="B68" s="11" t="s">
        <v>9259</v>
      </c>
      <c r="C68" s="52">
        <f>'Method Test Calc'!AU150</f>
        <v>1.9659446537518367E-2</v>
      </c>
      <c r="D68" s="11" t="str">
        <f>IF('Method Test Calc'!AX150&lt;0.01,"✓ p&lt;0.01 ("&amp;TEXT('Method Test Calc'!AX150,"0.0000")&amp;")","✗ NS ("&amp;TEXT('Method Test Calc'!AX150,"0.0000")&amp;")")</f>
        <v>✓ p&lt;0.01 (0.0054)</v>
      </c>
      <c r="E68" s="52">
        <f>'Method Test Calc'!AU151</f>
        <v>5.5198107621167905E-2</v>
      </c>
      <c r="F68" s="11" t="str">
        <f>IF('Method Test Calc'!AX151&lt;0.01,"✓ p&lt;0.01 ("&amp;TEXT('Method Test Calc'!AX151,"0.0000")&amp;")","✗ NS ("&amp;TEXT('Method Test Calc'!AX151,"0.0000")&amp;")")</f>
        <v>✗ NS (0.2250)</v>
      </c>
      <c r="G68" s="52">
        <f>'Method Test Calc'!AU152</f>
        <v>-5.4352880241699264E-3</v>
      </c>
      <c r="H68" s="11" t="str">
        <f>IF('Method Test Calc'!AX152&lt;0.01,"✓ p&lt;0.01 ("&amp;TEXT('Method Test Calc'!AX152,"0.0000")&amp;")","✗ NS ("&amp;TEXT('Method Test Calc'!AX152,"0.0000")&amp;")")</f>
        <v>✗ NS (0.1615)</v>
      </c>
      <c r="I68" s="52">
        <f>'Method Test Calc'!AU153</f>
        <v>-6.5620380727647726E-2</v>
      </c>
      <c r="J68" s="11" t="str">
        <f>IF('Method Test Calc'!AX153&lt;0.01,"✓ p&lt;0.01 ("&amp;TEXT('Method Test Calc'!AX153,"0.0000")&amp;")","✗ NS ("&amp;TEXT('Method Test Calc'!AX153,"0.0000")&amp;")")</f>
        <v>✓ p&lt;0.01 (0.0001)</v>
      </c>
    </row>
    <row r="69" spans="1:10" ht="30" x14ac:dyDescent="0.25">
      <c r="A69" s="11" t="s">
        <v>26</v>
      </c>
      <c r="B69" s="11" t="s">
        <v>9259</v>
      </c>
      <c r="C69" s="52">
        <f>'Method Test Calc'!AU154</f>
        <v>-2.5964026790211897E-2</v>
      </c>
      <c r="D69" s="11" t="str">
        <f>IF('Method Test Calc'!AX154&lt;0.01,"✓ p&lt;0.01 ("&amp;TEXT('Method Test Calc'!AX154,"0.0000")&amp;")","✗ NS ("&amp;TEXT('Method Test Calc'!AX154,"0.0000")&amp;")")</f>
        <v>✓ p&lt;0.01 (0.0011)</v>
      </c>
      <c r="E69" s="52">
        <f>'Method Test Calc'!AU155</f>
        <v>9.1542971516711605E-2</v>
      </c>
      <c r="F69" s="11" t="str">
        <f>IF('Method Test Calc'!AX155&lt;0.01,"✓ p&lt;0.01 ("&amp;TEXT('Method Test Calc'!AX155,"0.0000")&amp;")","✗ NS ("&amp;TEXT('Method Test Calc'!AX155,"0.0000")&amp;")")</f>
        <v>✗ NS (0.2396)</v>
      </c>
      <c r="G69" s="52">
        <f>'Method Test Calc'!AU156</f>
        <v>1.9002640014995843E-2</v>
      </c>
      <c r="H69" s="11" t="str">
        <f>IF('Method Test Calc'!AX156&lt;0.01,"✓ p&lt;0.01 ("&amp;TEXT('Method Test Calc'!AX156,"0.0000")&amp;")","✗ NS ("&amp;TEXT('Method Test Calc'!AX156,"0.0000")&amp;")")</f>
        <v>✓ p&lt;0.01 (0.0031)</v>
      </c>
      <c r="I69" s="52">
        <f>'Method Test Calc'!AU157</f>
        <v>-0.10083741931681149</v>
      </c>
      <c r="J69" s="11" t="str">
        <f>IF('Method Test Calc'!AX157&lt;0.01,"✓ p&lt;0.01 ("&amp;TEXT('Method Test Calc'!AX157,"0.0000")&amp;")","✗ NS ("&amp;TEXT('Method Test Calc'!AX157,"0.0000")&amp;")")</f>
        <v>✓ p&lt;0.01 (0.0001)</v>
      </c>
    </row>
    <row r="70" spans="1:10" ht="30" x14ac:dyDescent="0.25">
      <c r="A70" s="11" t="s">
        <v>54</v>
      </c>
      <c r="B70" s="11" t="s">
        <v>9260</v>
      </c>
      <c r="C70" s="52">
        <f>'Method Test Calc'!AU158</f>
        <v>-9.4115763967932038E-3</v>
      </c>
      <c r="D70" s="11" t="str">
        <f>IF('Method Test Calc'!AX158&lt;0.01,"✓ p&lt;0.01 ("&amp;TEXT('Method Test Calc'!AX158,"0.0000")&amp;")","✗ NS ("&amp;TEXT('Method Test Calc'!AX158,"0.0000")&amp;")")</f>
        <v>✗ NS (0.0160)</v>
      </c>
      <c r="E70" s="52">
        <f>'Method Test Calc'!AU159</f>
        <v>-2.1281520182899862E-3</v>
      </c>
      <c r="F70" s="11" t="str">
        <f>IF('Method Test Calc'!AX159&lt;0.01,"✓ p&lt;0.01 ("&amp;TEXT('Method Test Calc'!AX159,"0.0000")&amp;")","✗ NS ("&amp;TEXT('Method Test Calc'!AX159,"0.0000")&amp;")")</f>
        <v>✗ NS (0.4813)</v>
      </c>
      <c r="G70" s="52">
        <f>'Method Test Calc'!AU160</f>
        <v>-4.1659683896447088E-3</v>
      </c>
      <c r="H70" s="11" t="str">
        <f>IF('Method Test Calc'!AX160&lt;0.01,"✓ p&lt;0.01 ("&amp;TEXT('Method Test Calc'!AX160,"0.0000")&amp;")","✗ NS ("&amp;TEXT('Method Test Calc'!AX160,"0.0000")&amp;")")</f>
        <v>✗ NS (0.3046)</v>
      </c>
      <c r="I70" s="52">
        <f>'Method Test Calc'!AU161</f>
        <v>-2.8055479187683251E-3</v>
      </c>
      <c r="J70" s="11" t="str">
        <f>IF('Method Test Calc'!AX161&lt;0.01,"✓ p&lt;0.01 ("&amp;TEXT('Method Test Calc'!AX161,"0.0000")&amp;")","✗ NS ("&amp;TEXT('Method Test Calc'!AX161,"0.0000")&amp;")")</f>
        <v>✗ NS (0.1403)</v>
      </c>
    </row>
    <row r="71" spans="1:10" x14ac:dyDescent="0.25">
      <c r="A71" s="11" t="s">
        <v>40</v>
      </c>
      <c r="B71" s="11" t="s">
        <v>9260</v>
      </c>
      <c r="C71" s="52">
        <f>'Method Test Calc'!AU162</f>
        <v>-3.5626689602850869E-3</v>
      </c>
      <c r="D71" s="11" t="str">
        <f>IF('Method Test Calc'!AX162&lt;0.01,"✓ p&lt;0.01 ("&amp;TEXT('Method Test Calc'!AX162,"0.0000")&amp;")","✗ NS ("&amp;TEXT('Method Test Calc'!AX162,"0.0000")&amp;")")</f>
        <v>✗ NS (0.3604)</v>
      </c>
      <c r="E71" s="52">
        <f>'Method Test Calc'!AU163</f>
        <v>2.7131408738068851E-3</v>
      </c>
      <c r="F71" s="11" t="str">
        <f>IF('Method Test Calc'!AX163&lt;0.01,"✓ p&lt;0.01 ("&amp;TEXT('Method Test Calc'!AX163,"0.0000")&amp;")","✗ NS ("&amp;TEXT('Method Test Calc'!AX163,"0.0000")&amp;")")</f>
        <v>✗ NS (0.5628)</v>
      </c>
      <c r="G71" s="52">
        <f>'Method Test Calc'!AU164</f>
        <v>1.2211322025979248E-2</v>
      </c>
      <c r="H71" s="11" t="str">
        <f>IF('Method Test Calc'!AX164&lt;0.01,"✓ p&lt;0.01 ("&amp;TEXT('Method Test Calc'!AX164,"0.0000")&amp;")","✗ NS ("&amp;TEXT('Method Test Calc'!AX164,"0.0000")&amp;")")</f>
        <v>✗ NS (0.0263)</v>
      </c>
      <c r="I71" s="52">
        <f>'Method Test Calc'!AU165</f>
        <v>1.378400368517183E-2</v>
      </c>
      <c r="J71" s="11" t="str">
        <f>IF('Method Test Calc'!AX165&lt;0.01,"✓ p&lt;0.01 ("&amp;TEXT('Method Test Calc'!AX165,"0.0000")&amp;")","✗ NS ("&amp;TEXT('Method Test Calc'!AX165,"0.0000")&amp;")")</f>
        <v>✓ p&lt;0.01 (0.0018)</v>
      </c>
    </row>
    <row r="72" spans="1:10" ht="30" x14ac:dyDescent="0.25">
      <c r="A72" s="11" t="s">
        <v>47</v>
      </c>
      <c r="B72" s="11" t="s">
        <v>9260</v>
      </c>
      <c r="C72" s="52">
        <f>'Method Test Calc'!AU166</f>
        <v>-1.9434113001676197E-2</v>
      </c>
      <c r="D72" s="11" t="str">
        <f>IF('Method Test Calc'!AX166&lt;0.01,"✓ p&lt;0.01 ("&amp;TEXT('Method Test Calc'!AX166,"0.0000")&amp;")","✗ NS ("&amp;TEXT('Method Test Calc'!AX166,"0.0000")&amp;")")</f>
        <v>✓ p&lt;0.01 (0.0002)</v>
      </c>
      <c r="E72" s="52">
        <f>'Method Test Calc'!AU167</f>
        <v>8.0208818961116093E-4</v>
      </c>
      <c r="F72" s="11" t="str">
        <f>IF('Method Test Calc'!AX167&lt;0.01,"✓ p&lt;0.01 ("&amp;TEXT('Method Test Calc'!AX167,"0.0000")&amp;")","✗ NS ("&amp;TEXT('Method Test Calc'!AX167,"0.0000")&amp;")")</f>
        <v>✗ NS (0.7510)</v>
      </c>
      <c r="G72" s="52">
        <f>'Method Test Calc'!AU168</f>
        <v>-4.1448425385407547E-3</v>
      </c>
      <c r="H72" s="11" t="str">
        <f>IF('Method Test Calc'!AX168&lt;0.01,"✓ p&lt;0.01 ("&amp;TEXT('Method Test Calc'!AX168,"0.0000")&amp;")","✗ NS ("&amp;TEXT('Method Test Calc'!AX168,"0.0000")&amp;")")</f>
        <v>✗ NS (0.1119)</v>
      </c>
      <c r="I72" s="52">
        <f>'Method Test Calc'!AU169</f>
        <v>-5.3351146814936638E-3</v>
      </c>
      <c r="J72" s="11" t="str">
        <f>IF('Method Test Calc'!AX169&lt;0.01,"✓ p&lt;0.01 ("&amp;TEXT('Method Test Calc'!AX169,"0.0000")&amp;")","✗ NS ("&amp;TEXT('Method Test Calc'!AX169,"0.0000")&amp;")")</f>
        <v>✗ NS (0.1305)</v>
      </c>
    </row>
    <row r="73" spans="1:10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21.95" customHeight="1" x14ac:dyDescent="0.25">
      <c r="A74" s="51" t="s">
        <v>9325</v>
      </c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7.95" customHeight="1" x14ac:dyDescent="0.25">
      <c r="A75" s="46" t="s">
        <v>9329</v>
      </c>
      <c r="B75" s="46"/>
      <c r="C75" s="46"/>
      <c r="D75" s="46"/>
      <c r="E75" s="46"/>
      <c r="F75" s="46"/>
      <c r="G75" s="46"/>
      <c r="H75" s="46"/>
      <c r="I75" s="46"/>
      <c r="J75" s="46"/>
    </row>
    <row r="76" spans="1:10" ht="32.1" customHeight="1" x14ac:dyDescent="0.25">
      <c r="A76" s="15" t="s">
        <v>9201</v>
      </c>
      <c r="B76" s="15" t="s">
        <v>9258</v>
      </c>
      <c r="C76" s="15" t="s">
        <v>9210</v>
      </c>
      <c r="D76" s="15" t="s">
        <v>9315</v>
      </c>
      <c r="E76" s="15" t="s">
        <v>9211</v>
      </c>
      <c r="F76" s="15" t="s">
        <v>9316</v>
      </c>
      <c r="G76" s="15" t="s">
        <v>9212</v>
      </c>
      <c r="H76" s="15" t="s">
        <v>9317</v>
      </c>
      <c r="I76" s="15" t="s">
        <v>9213</v>
      </c>
      <c r="J76" s="15" t="s">
        <v>9318</v>
      </c>
    </row>
    <row r="77" spans="1:10" x14ac:dyDescent="0.25">
      <c r="A77" s="11" t="s">
        <v>32</v>
      </c>
      <c r="B77" s="11" t="s">
        <v>9259</v>
      </c>
      <c r="C77" s="52">
        <f>'Method Test Calc'!AU170</f>
        <v>-6.3802698280924662E-3</v>
      </c>
      <c r="D77" s="11" t="str">
        <f>IF('Method Test Calc'!AX170&lt;0.01,"✓ p&lt;0.01 ("&amp;TEXT('Method Test Calc'!AX170,"0.0000")&amp;")","✗ NS ("&amp;TEXT('Method Test Calc'!AX170,"0.0000")&amp;")")</f>
        <v>✓ p&lt;0.01 (0.0001)</v>
      </c>
      <c r="E77" s="52">
        <f>'Method Test Calc'!AU171</f>
        <v>-7.3413667935489143E-3</v>
      </c>
      <c r="F77" s="11" t="str">
        <f>IF('Method Test Calc'!AX171&lt;0.01,"✓ p&lt;0.01 ("&amp;TEXT('Method Test Calc'!AX171,"0.0000")&amp;")","✗ NS ("&amp;TEXT('Method Test Calc'!AX171,"0.0000")&amp;")")</f>
        <v>✓ p&lt;0.01 (0.0016)</v>
      </c>
      <c r="G77" s="52">
        <f>'Method Test Calc'!AU172</f>
        <v>8.7763726164159501E-4</v>
      </c>
      <c r="H77" s="11" t="str">
        <f>IF('Method Test Calc'!AX172&lt;0.01,"✓ p&lt;0.01 ("&amp;TEXT('Method Test Calc'!AX172,"0.0000")&amp;")","✗ NS ("&amp;TEXT('Method Test Calc'!AX172,"0.0000")&amp;")")</f>
        <v>✗ NS (0.6677)</v>
      </c>
      <c r="I77" s="52">
        <f>'Method Test Calc'!AU173</f>
        <v>-4.1899215979278591E-4</v>
      </c>
      <c r="J77" s="11" t="str">
        <f>IF('Method Test Calc'!AX173&lt;0.01,"✓ p&lt;0.01 ("&amp;TEXT('Method Test Calc'!AX173,"0.0000")&amp;")","✗ NS ("&amp;TEXT('Method Test Calc'!AX173,"0.0000")&amp;")")</f>
        <v>✗ NS (0.3604)</v>
      </c>
    </row>
    <row r="78" spans="1:10" x14ac:dyDescent="0.25">
      <c r="A78" s="11" t="s">
        <v>12</v>
      </c>
      <c r="B78" s="11" t="s">
        <v>9259</v>
      </c>
      <c r="C78" s="52">
        <f>'Method Test Calc'!AU174</f>
        <v>-7.5857315870911882E-3</v>
      </c>
      <c r="D78" s="11" t="str">
        <f>IF('Method Test Calc'!AX174&lt;0.01,"✓ p&lt;0.01 ("&amp;TEXT('Method Test Calc'!AX174,"0.0000")&amp;")","✗ NS ("&amp;TEXT('Method Test Calc'!AX174,"0.0000")&amp;")")</f>
        <v>✓ p&lt;0.01 (0.0001)</v>
      </c>
      <c r="E78" s="52">
        <f>'Method Test Calc'!AU175</f>
        <v>-5.1998250418927496E-3</v>
      </c>
      <c r="F78" s="11" t="str">
        <f>IF('Method Test Calc'!AX175&lt;0.01,"✓ p&lt;0.01 ("&amp;TEXT('Method Test Calc'!AX175,"0.0000")&amp;")","✗ NS ("&amp;TEXT('Method Test Calc'!AX175,"0.0000")&amp;")")</f>
        <v>✓ p&lt;0.01 (0.0027)</v>
      </c>
      <c r="G78" s="52">
        <f>'Method Test Calc'!AU176</f>
        <v>-1.120641700560604E-3</v>
      </c>
      <c r="H78" s="11" t="str">
        <f>IF('Method Test Calc'!AX176&lt;0.01,"✓ p&lt;0.01 ("&amp;TEXT('Method Test Calc'!AX176,"0.0000")&amp;")","✗ NS ("&amp;TEXT('Method Test Calc'!AX176,"0.0000")&amp;")")</f>
        <v>✗ NS (0.1126)</v>
      </c>
      <c r="I78" s="52">
        <f>'Method Test Calc'!AU177</f>
        <v>-4.6946028847575762E-3</v>
      </c>
      <c r="J78" s="11" t="str">
        <f>IF('Method Test Calc'!AX177&lt;0.01,"✓ p&lt;0.01 ("&amp;TEXT('Method Test Calc'!AX177,"0.0000")&amp;")","✗ NS ("&amp;TEXT('Method Test Calc'!AX177,"0.0000")&amp;")")</f>
        <v>✓ p&lt;0.01 (0.0008)</v>
      </c>
    </row>
    <row r="79" spans="1:10" ht="30" x14ac:dyDescent="0.25">
      <c r="A79" s="11" t="s">
        <v>26</v>
      </c>
      <c r="B79" s="11" t="s">
        <v>9259</v>
      </c>
      <c r="C79" s="52">
        <f>'Method Test Calc'!AU178</f>
        <v>2.3089531811762432E-4</v>
      </c>
      <c r="D79" s="11" t="str">
        <f>IF('Method Test Calc'!AX178&lt;0.01,"✓ p&lt;0.01 ("&amp;TEXT('Method Test Calc'!AX178,"0.0000")&amp;")","✗ NS ("&amp;TEXT('Method Test Calc'!AX178,"0.0000")&amp;")")</f>
        <v>✗ NS (0.4102)</v>
      </c>
      <c r="E79" s="52">
        <f>'Method Test Calc'!AU179</f>
        <v>-4.6378614299054403E-3</v>
      </c>
      <c r="F79" s="11" t="str">
        <f>IF('Method Test Calc'!AX179&lt;0.01,"✓ p&lt;0.01 ("&amp;TEXT('Method Test Calc'!AX179,"0.0000")&amp;")","✗ NS ("&amp;TEXT('Method Test Calc'!AX179,"0.0000")&amp;")")</f>
        <v>✗ NS (0.0553)</v>
      </c>
      <c r="G79" s="52">
        <f>'Method Test Calc'!AU180</f>
        <v>-1.8003536908149376E-3</v>
      </c>
      <c r="H79" s="11" t="str">
        <f>IF('Method Test Calc'!AX180&lt;0.01,"✓ p&lt;0.01 ("&amp;TEXT('Method Test Calc'!AX180,"0.0000")&amp;")","✗ NS ("&amp;TEXT('Method Test Calc'!AX180,"0.0000")&amp;")")</f>
        <v>✗ NS (0.2559)</v>
      </c>
      <c r="I79" s="52">
        <f>'Method Test Calc'!AU181</f>
        <v>-3.3885326007587759E-5</v>
      </c>
      <c r="J79" s="11" t="str">
        <f>IF('Method Test Calc'!AX181&lt;0.01,"✓ p&lt;0.01 ("&amp;TEXT('Method Test Calc'!AX181,"0.0000")&amp;")","✗ NS ("&amp;TEXT('Method Test Calc'!AX181,"0.0000")&amp;")")</f>
        <v>✗ NS (0.6155)</v>
      </c>
    </row>
    <row r="80" spans="1:10" ht="30" x14ac:dyDescent="0.25">
      <c r="A80" s="11" t="s">
        <v>54</v>
      </c>
      <c r="B80" s="11" t="s">
        <v>9260</v>
      </c>
      <c r="C80" s="52">
        <f>'Method Test Calc'!AU182</f>
        <v>-9.1472481827669652E-4</v>
      </c>
      <c r="D80" s="11" t="str">
        <f>IF('Method Test Calc'!AX182&lt;0.01,"✓ p&lt;0.01 ("&amp;TEXT('Method Test Calc'!AX182,"0.0000")&amp;")","✗ NS ("&amp;TEXT('Method Test Calc'!AX182,"0.0000")&amp;")")</f>
        <v>✗ NS (0.5135)</v>
      </c>
      <c r="E80" s="52">
        <f>'Method Test Calc'!AU183</f>
        <v>-9.5296437473812896E-3</v>
      </c>
      <c r="F80" s="11" t="str">
        <f>IF('Method Test Calc'!AX183&lt;0.01,"✓ p&lt;0.01 ("&amp;TEXT('Method Test Calc'!AX183,"0.0000")&amp;")","✗ NS ("&amp;TEXT('Method Test Calc'!AX183,"0.0000")&amp;")")</f>
        <v>✓ p&lt;0.01 (0.0002)</v>
      </c>
      <c r="G80" s="52">
        <f>'Method Test Calc'!AU184</f>
        <v>-6.067706537034279E-3</v>
      </c>
      <c r="H80" s="11" t="str">
        <f>IF('Method Test Calc'!AX184&lt;0.01,"✓ p&lt;0.01 ("&amp;TEXT('Method Test Calc'!AX184,"0.0000")&amp;")","✗ NS ("&amp;TEXT('Method Test Calc'!AX184,"0.0000")&amp;")")</f>
        <v>✓ p&lt;0.01 (0.0001)</v>
      </c>
      <c r="I80" s="52">
        <f>'Method Test Calc'!AU185</f>
        <v>-4.0537691994042835E-3</v>
      </c>
      <c r="J80" s="11" t="str">
        <f>IF('Method Test Calc'!AX185&lt;0.01,"✓ p&lt;0.01 ("&amp;TEXT('Method Test Calc'!AX185,"0.0000")&amp;")","✗ NS ("&amp;TEXT('Method Test Calc'!AX185,"0.0000")&amp;")")</f>
        <v>✓ p&lt;0.01 (0.0043)</v>
      </c>
    </row>
    <row r="81" spans="1:10" x14ac:dyDescent="0.25">
      <c r="A81" s="11" t="s">
        <v>40</v>
      </c>
      <c r="B81" s="11" t="s">
        <v>9260</v>
      </c>
      <c r="C81" s="52">
        <f>'Method Test Calc'!AU186</f>
        <v>-7.8143061926548678E-3</v>
      </c>
      <c r="D81" s="11" t="str">
        <f>IF('Method Test Calc'!AX186&lt;0.01,"✓ p&lt;0.01 ("&amp;TEXT('Method Test Calc'!AX186,"0.0000")&amp;")","✗ NS ("&amp;TEXT('Method Test Calc'!AX186,"0.0000")&amp;")")</f>
        <v>✓ p&lt;0.01 (0.0004)</v>
      </c>
      <c r="E81" s="52">
        <f>'Method Test Calc'!AU187</f>
        <v>-5.6975117575440879E-3</v>
      </c>
      <c r="F81" s="11" t="str">
        <f>IF('Method Test Calc'!AX187&lt;0.01,"✓ p&lt;0.01 ("&amp;TEXT('Method Test Calc'!AX187,"0.0000")&amp;")","✗ NS ("&amp;TEXT('Method Test Calc'!AX187,"0.0000")&amp;")")</f>
        <v>✓ p&lt;0.01 (0.0002)</v>
      </c>
      <c r="G81" s="52">
        <f>'Method Test Calc'!AU188</f>
        <v>-3.4980821231230251E-4</v>
      </c>
      <c r="H81" s="11" t="str">
        <f>IF('Method Test Calc'!AX188&lt;0.01,"✓ p&lt;0.01 ("&amp;TEXT('Method Test Calc'!AX188,"0.0000")&amp;")","✗ NS ("&amp;TEXT('Method Test Calc'!AX188,"0.0000")&amp;")")</f>
        <v>✗ NS (0.5379)</v>
      </c>
      <c r="I81" s="52">
        <f>'Method Test Calc'!AU189</f>
        <v>4.8286793064636899E-4</v>
      </c>
      <c r="J81" s="11" t="str">
        <f>IF('Method Test Calc'!AX189&lt;0.01,"✓ p&lt;0.01 ("&amp;TEXT('Method Test Calc'!AX189,"0.0000")&amp;")","✗ NS ("&amp;TEXT('Method Test Calc'!AX189,"0.0000")&amp;")")</f>
        <v>✗ NS (0.8666)</v>
      </c>
    </row>
    <row r="82" spans="1:10" ht="30" x14ac:dyDescent="0.25">
      <c r="A82" s="11" t="s">
        <v>47</v>
      </c>
      <c r="B82" s="11" t="s">
        <v>9260</v>
      </c>
      <c r="C82" s="52">
        <f>'Method Test Calc'!AU190</f>
        <v>-4.5967206677440973E-3</v>
      </c>
      <c r="D82" s="11" t="str">
        <f>IF('Method Test Calc'!AX190&lt;0.01,"✓ p&lt;0.01 ("&amp;TEXT('Method Test Calc'!AX190,"0.0000")&amp;")","✗ NS ("&amp;TEXT('Method Test Calc'!AX190,"0.0000")&amp;")")</f>
        <v>✓ p&lt;0.01 (0.0007)</v>
      </c>
      <c r="E82" s="52">
        <f>'Method Test Calc'!AU191</f>
        <v>-9.9375739788110599E-3</v>
      </c>
      <c r="F82" s="11" t="str">
        <f>IF('Method Test Calc'!AX191&lt;0.01,"✓ p&lt;0.01 ("&amp;TEXT('Method Test Calc'!AX191,"0.0000")&amp;")","✗ NS ("&amp;TEXT('Method Test Calc'!AX191,"0.0000")&amp;")")</f>
        <v>✓ p&lt;0.01 (0.0001)</v>
      </c>
      <c r="G82" s="52">
        <f>'Method Test Calc'!AU192</f>
        <v>-2.3463831948564496E-3</v>
      </c>
      <c r="H82" s="11" t="str">
        <f>IF('Method Test Calc'!AX192&lt;0.01,"✓ p&lt;0.01 ("&amp;TEXT('Method Test Calc'!AX192,"0.0000")&amp;")","✗ NS ("&amp;TEXT('Method Test Calc'!AX192,"0.0000")&amp;")")</f>
        <v>✗ NS (0.0253)</v>
      </c>
      <c r="I82" s="52">
        <f>'Method Test Calc'!AU193</f>
        <v>-1.4202028387360122E-3</v>
      </c>
      <c r="J82" s="11" t="str">
        <f>IF('Method Test Calc'!AX193&lt;0.01,"✓ p&lt;0.01 ("&amp;TEXT('Method Test Calc'!AX193,"0.0000")&amp;")","✗ NS ("&amp;TEXT('Method Test Calc'!AX193,"0.0000")&amp;")")</f>
        <v>✗ NS (0.1029)</v>
      </c>
    </row>
    <row r="83" spans="1:10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21.95" customHeight="1" x14ac:dyDescent="0.25">
      <c r="A84" s="51" t="s">
        <v>9330</v>
      </c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7.95" customHeight="1" x14ac:dyDescent="0.25">
      <c r="A85" s="47" t="s">
        <v>9333</v>
      </c>
      <c r="B85" s="47"/>
      <c r="C85" s="47"/>
      <c r="D85" s="47"/>
      <c r="E85" s="47"/>
      <c r="F85" s="47"/>
      <c r="G85" s="47"/>
      <c r="H85" s="47"/>
      <c r="I85" s="47"/>
      <c r="J85" s="47"/>
    </row>
    <row r="86" spans="1:10" ht="32.1" customHeight="1" x14ac:dyDescent="0.25">
      <c r="A86" s="45" t="s">
        <v>9201</v>
      </c>
      <c r="B86" s="45" t="s">
        <v>9258</v>
      </c>
      <c r="C86" s="45" t="s">
        <v>9210</v>
      </c>
      <c r="D86" s="45" t="s">
        <v>9315</v>
      </c>
      <c r="E86" s="45" t="s">
        <v>9211</v>
      </c>
      <c r="F86" s="45" t="s">
        <v>9316</v>
      </c>
      <c r="G86" s="45" t="s">
        <v>9212</v>
      </c>
      <c r="H86" s="45" t="s">
        <v>9317</v>
      </c>
      <c r="I86" s="45" t="s">
        <v>9213</v>
      </c>
      <c r="J86" s="45" t="s">
        <v>9318</v>
      </c>
    </row>
    <row r="87" spans="1:10" x14ac:dyDescent="0.25">
      <c r="A87" s="11" t="s">
        <v>32</v>
      </c>
      <c r="B87" s="11" t="s">
        <v>9259</v>
      </c>
      <c r="C87" s="52">
        <f>'Method Test Calc'!AU194</f>
        <v>2.6039668321553945E-2</v>
      </c>
      <c r="D87" s="11" t="str">
        <f>IF('Method Test Calc'!AX194&lt;0.01,"✓ p&lt;0.01 ("&amp;TEXT('Method Test Calc'!AX194,"0.0000")&amp;")","✗ NS ("&amp;TEXT('Method Test Calc'!AX194,"0.0000")&amp;")")</f>
        <v>✓ p&lt;0.01 (0.0001)</v>
      </c>
      <c r="E87" s="52">
        <f>'Method Test Calc'!AU195</f>
        <v>-6.1521877464027711E-3</v>
      </c>
      <c r="F87" s="11" t="str">
        <f>IF('Method Test Calc'!AX195&lt;0.01,"✓ p&lt;0.01 ("&amp;TEXT('Method Test Calc'!AX195,"0.0000")&amp;")","✗ NS ("&amp;TEXT('Method Test Calc'!AX195,"0.0000")&amp;")")</f>
        <v>✗ NS (0.6143)</v>
      </c>
      <c r="G87" s="52">
        <f>'Method Test Calc'!AU196</f>
        <v>2.4374642468396501E-2</v>
      </c>
      <c r="H87" s="11" t="str">
        <f>IF('Method Test Calc'!AX196&lt;0.01,"✓ p&lt;0.01 ("&amp;TEXT('Method Test Calc'!AX196,"0.0000")&amp;")","✗ NS ("&amp;TEXT('Method Test Calc'!AX196,"0.0000")&amp;")")</f>
        <v>✓ p&lt;0.01 (0.0001)</v>
      </c>
      <c r="I87" s="52">
        <f>'Method Test Calc'!AU197</f>
        <v>4.3826153449448541E-2</v>
      </c>
      <c r="J87" s="11" t="str">
        <f>IF('Method Test Calc'!AX197&lt;0.01,"✓ p&lt;0.01 ("&amp;TEXT('Method Test Calc'!AX197,"0.0000")&amp;")","✗ NS ("&amp;TEXT('Method Test Calc'!AX197,"0.0000")&amp;")")</f>
        <v>✓ p&lt;0.01 (0.0001)</v>
      </c>
    </row>
    <row r="88" spans="1:10" x14ac:dyDescent="0.25">
      <c r="A88" s="11" t="s">
        <v>12</v>
      </c>
      <c r="B88" s="11" t="s">
        <v>9259</v>
      </c>
      <c r="C88" s="52">
        <f>'Method Test Calc'!AU198</f>
        <v>3.2912310141235218E-2</v>
      </c>
      <c r="D88" s="11" t="str">
        <f>IF('Method Test Calc'!AX198&lt;0.01,"✓ p&lt;0.01 ("&amp;TEXT('Method Test Calc'!AX198,"0.0000")&amp;")","✗ NS ("&amp;TEXT('Method Test Calc'!AX198,"0.0000")&amp;")")</f>
        <v>✓ p&lt;0.01 (0.0008)</v>
      </c>
      <c r="E88" s="52">
        <f>'Method Test Calc'!AU199</f>
        <v>3.4779466499326367E-2</v>
      </c>
      <c r="F88" s="11" t="str">
        <f>IF('Method Test Calc'!AX199&lt;0.01,"✓ p&lt;0.01 ("&amp;TEXT('Method Test Calc'!AX199,"0.0000")&amp;")","✗ NS ("&amp;TEXT('Method Test Calc'!AX199,"0.0000")&amp;")")</f>
        <v>✗ NS (0.0383)</v>
      </c>
      <c r="G88" s="52">
        <f>'Method Test Calc'!AU200</f>
        <v>3.0566220424126378E-3</v>
      </c>
      <c r="H88" s="11" t="str">
        <f>IF('Method Test Calc'!AX200&lt;0.01,"✓ p&lt;0.01 ("&amp;TEXT('Method Test Calc'!AX200,"0.0000")&amp;")","✗ NS ("&amp;TEXT('Method Test Calc'!AX200,"0.0000")&amp;")")</f>
        <v>✗ NS (0.3242)</v>
      </c>
      <c r="I88" s="52">
        <f>'Method Test Calc'!AU201</f>
        <v>5.5550784210577145E-2</v>
      </c>
      <c r="J88" s="11" t="str">
        <f>IF('Method Test Calc'!AX201&lt;0.01,"✓ p&lt;0.01 ("&amp;TEXT('Method Test Calc'!AX201,"0.0000")&amp;")","✗ NS ("&amp;TEXT('Method Test Calc'!AX201,"0.0000")&amp;")")</f>
        <v>✓ p&lt;0.01 (0.0001)</v>
      </c>
    </row>
    <row r="89" spans="1:10" ht="30" x14ac:dyDescent="0.25">
      <c r="A89" s="11" t="s">
        <v>26</v>
      </c>
      <c r="B89" s="11" t="s">
        <v>9259</v>
      </c>
      <c r="C89" s="52">
        <f>'Method Test Calc'!AU202</f>
        <v>2.4068421212495882E-2</v>
      </c>
      <c r="D89" s="11" t="str">
        <f>IF('Method Test Calc'!AX202&lt;0.01,"✓ p&lt;0.01 ("&amp;TEXT('Method Test Calc'!AX202,"0.0000")&amp;")","✗ NS ("&amp;TEXT('Method Test Calc'!AX202,"0.0000")&amp;")")</f>
        <v>✓ p&lt;0.01 (0.0002)</v>
      </c>
      <c r="E89" s="52">
        <f>'Method Test Calc'!AU203</f>
        <v>6.280130373679399E-2</v>
      </c>
      <c r="F89" s="11" t="str">
        <f>IF('Method Test Calc'!AX203&lt;0.01,"✓ p&lt;0.01 ("&amp;TEXT('Method Test Calc'!AX203,"0.0000")&amp;")","✗ NS ("&amp;TEXT('Method Test Calc'!AX203,"0.0000")&amp;")")</f>
        <v>✓ p&lt;0.01 (0.0038)</v>
      </c>
      <c r="G89" s="52">
        <f>'Method Test Calc'!AU204</f>
        <v>1.7613432879323414E-2</v>
      </c>
      <c r="H89" s="11" t="str">
        <f>IF('Method Test Calc'!AX204&lt;0.01,"✓ p&lt;0.01 ("&amp;TEXT('Method Test Calc'!AX204,"0.0000")&amp;")","✗ NS ("&amp;TEXT('Method Test Calc'!AX204,"0.0000")&amp;")")</f>
        <v>✓ p&lt;0.01 (0.0001)</v>
      </c>
      <c r="I89" s="52">
        <f>'Method Test Calc'!AU205</f>
        <v>9.7913881915507109E-2</v>
      </c>
      <c r="J89" s="11" t="str">
        <f>IF('Method Test Calc'!AX205&lt;0.01,"✓ p&lt;0.01 ("&amp;TEXT('Method Test Calc'!AX205,"0.0000")&amp;")","✗ NS ("&amp;TEXT('Method Test Calc'!AX205,"0.0000")&amp;")")</f>
        <v>✓ p&lt;0.01 (0.0001)</v>
      </c>
    </row>
    <row r="90" spans="1:10" ht="30" x14ac:dyDescent="0.25">
      <c r="A90" s="11" t="s">
        <v>54</v>
      </c>
      <c r="B90" s="11" t="s">
        <v>9260</v>
      </c>
      <c r="C90" s="52">
        <f>'Method Test Calc'!AU206</f>
        <v>1.2773287928564386E-2</v>
      </c>
      <c r="D90" s="11" t="str">
        <f>IF('Method Test Calc'!AX206&lt;0.01,"✓ p&lt;0.01 ("&amp;TEXT('Method Test Calc'!AX206,"0.0000")&amp;")","✗ NS ("&amp;TEXT('Method Test Calc'!AX206,"0.0000")&amp;")")</f>
        <v>✓ p&lt;0.01 (0.0016)</v>
      </c>
      <c r="E90" s="52">
        <f>'Method Test Calc'!AU207</f>
        <v>1.8643307088611734E-2</v>
      </c>
      <c r="F90" s="11" t="str">
        <f>IF('Method Test Calc'!AX207&lt;0.01,"✓ p&lt;0.01 ("&amp;TEXT('Method Test Calc'!AX207,"0.0000")&amp;")","✗ NS ("&amp;TEXT('Method Test Calc'!AX207,"0.0000")&amp;")")</f>
        <v>✓ p&lt;0.01 (0.0001)</v>
      </c>
      <c r="G90" s="52">
        <f>'Method Test Calc'!AU208</f>
        <v>1.1133948547610666E-2</v>
      </c>
      <c r="H90" s="11" t="str">
        <f>IF('Method Test Calc'!AX208&lt;0.01,"✓ p&lt;0.01 ("&amp;TEXT('Method Test Calc'!AX208,"0.0000")&amp;")","✗ NS ("&amp;TEXT('Method Test Calc'!AX208,"0.0000")&amp;")")</f>
        <v>✗ NS (0.0263)</v>
      </c>
      <c r="I90" s="52">
        <f>'Method Test Calc'!AU209</f>
        <v>2.9036276392642824E-2</v>
      </c>
      <c r="J90" s="11" t="str">
        <f>IF('Method Test Calc'!AX209&lt;0.01,"✓ p&lt;0.01 ("&amp;TEXT('Method Test Calc'!AX209,"0.0000")&amp;")","✗ NS ("&amp;TEXT('Method Test Calc'!AX209,"0.0000")&amp;")")</f>
        <v>✓ p&lt;0.01 (0.0001)</v>
      </c>
    </row>
    <row r="91" spans="1:10" x14ac:dyDescent="0.25">
      <c r="A91" s="11" t="s">
        <v>40</v>
      </c>
      <c r="B91" s="11" t="s">
        <v>9260</v>
      </c>
      <c r="C91" s="52">
        <f>'Method Test Calc'!AU210</f>
        <v>6.397348323196916E-3</v>
      </c>
      <c r="D91" s="11" t="str">
        <f>IF('Method Test Calc'!AX210&lt;0.01,"✓ p&lt;0.01 ("&amp;TEXT('Method Test Calc'!AX210,"0.0000")&amp;")","✗ NS ("&amp;TEXT('Method Test Calc'!AX210,"0.0000")&amp;")")</f>
        <v>✗ NS (0.1730)</v>
      </c>
      <c r="E91" s="52">
        <f>'Method Test Calc'!AU211</f>
        <v>3.2275800179152089E-2</v>
      </c>
      <c r="F91" s="11" t="str">
        <f>IF('Method Test Calc'!AX211&lt;0.01,"✓ p&lt;0.01 ("&amp;TEXT('Method Test Calc'!AX211,"0.0000")&amp;")","✗ NS ("&amp;TEXT('Method Test Calc'!AX211,"0.0000")&amp;")")</f>
        <v>✓ p&lt;0.01 (0.0002)</v>
      </c>
      <c r="G91" s="52">
        <f>'Method Test Calc'!AU212</f>
        <v>1.0159692447542501E-3</v>
      </c>
      <c r="H91" s="11" t="str">
        <f>IF('Method Test Calc'!AX212&lt;0.01,"✓ p&lt;0.01 ("&amp;TEXT('Method Test Calc'!AX212,"0.0000")&amp;")","✗ NS ("&amp;TEXT('Method Test Calc'!AX212,"0.0000")&amp;")")</f>
        <v>✗ NS (0.8666)</v>
      </c>
      <c r="I91" s="52">
        <f>'Method Test Calc'!AU213</f>
        <v>7.4786311844980973E-4</v>
      </c>
      <c r="J91" s="11" t="str">
        <f>IF('Method Test Calc'!AX213&lt;0.01,"✓ p&lt;0.01 ("&amp;TEXT('Method Test Calc'!AX213,"0.0000")&amp;")","✗ NS ("&amp;TEXT('Method Test Calc'!AX213,"0.0000")&amp;")")</f>
        <v>✗ NS (0.4898)</v>
      </c>
    </row>
    <row r="92" spans="1:10" ht="30" x14ac:dyDescent="0.25">
      <c r="A92" s="11" t="s">
        <v>47</v>
      </c>
      <c r="B92" s="11" t="s">
        <v>9260</v>
      </c>
      <c r="C92" s="52">
        <f>'Method Test Calc'!AU214</f>
        <v>1.7796781308352834E-2</v>
      </c>
      <c r="D92" s="11" t="str">
        <f>IF('Method Test Calc'!AX214&lt;0.01,"✓ p&lt;0.01 ("&amp;TEXT('Method Test Calc'!AX214,"0.0000")&amp;")","✗ NS ("&amp;TEXT('Method Test Calc'!AX214,"0.0000")&amp;")")</f>
        <v>✓ p&lt;0.01 (0.0014)</v>
      </c>
      <c r="E92" s="52">
        <f>'Method Test Calc'!AU215</f>
        <v>8.6347114224928859E-3</v>
      </c>
      <c r="F92" s="11" t="str">
        <f>IF('Method Test Calc'!AX215&lt;0.01,"✓ p&lt;0.01 ("&amp;TEXT('Method Test Calc'!AX215,"0.0000")&amp;")","✗ NS ("&amp;TEXT('Method Test Calc'!AX215,"0.0000")&amp;")")</f>
        <v>✓ p&lt;0.01 (0.0076)</v>
      </c>
      <c r="G92" s="52">
        <f>'Method Test Calc'!AU216</f>
        <v>6.5200172674702624E-3</v>
      </c>
      <c r="H92" s="11" t="str">
        <f>IF('Method Test Calc'!AX216&lt;0.01,"✓ p&lt;0.01 ("&amp;TEXT('Method Test Calc'!AX216,"0.0000")&amp;")","✗ NS ("&amp;TEXT('Method Test Calc'!AX216,"0.0000")&amp;")")</f>
        <v>✗ NS (0.0419)</v>
      </c>
      <c r="I92" s="52">
        <f>'Method Test Calc'!AU217</f>
        <v>1.0326880909125258E-2</v>
      </c>
      <c r="J92" s="11" t="str">
        <f>IF('Method Test Calc'!AX217&lt;0.01,"✓ p&lt;0.01 ("&amp;TEXT('Method Test Calc'!AX217,"0.0000")&amp;")","✗ NS ("&amp;TEXT('Method Test Calc'!AX217,"0.0000")&amp;")")</f>
        <v>✓ p&lt;0.01 (0.0061)</v>
      </c>
    </row>
    <row r="93" spans="1:10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ht="21.95" customHeight="1" x14ac:dyDescent="0.25">
      <c r="A94" s="51" t="s">
        <v>9331</v>
      </c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7.95" customHeight="1" x14ac:dyDescent="0.25">
      <c r="A95" s="47" t="s">
        <v>9333</v>
      </c>
      <c r="B95" s="47"/>
      <c r="C95" s="47"/>
      <c r="D95" s="47"/>
      <c r="E95" s="47"/>
      <c r="F95" s="47"/>
      <c r="G95" s="47"/>
      <c r="H95" s="47"/>
      <c r="I95" s="47"/>
      <c r="J95" s="47"/>
    </row>
    <row r="96" spans="1:10" ht="32.1" customHeight="1" x14ac:dyDescent="0.25">
      <c r="A96" s="45" t="s">
        <v>9201</v>
      </c>
      <c r="B96" s="45" t="s">
        <v>9258</v>
      </c>
      <c r="C96" s="45" t="s">
        <v>9210</v>
      </c>
      <c r="D96" s="45" t="s">
        <v>9315</v>
      </c>
      <c r="E96" s="45" t="s">
        <v>9211</v>
      </c>
      <c r="F96" s="45" t="s">
        <v>9316</v>
      </c>
      <c r="G96" s="45" t="s">
        <v>9212</v>
      </c>
      <c r="H96" s="45" t="s">
        <v>9317</v>
      </c>
      <c r="I96" s="45" t="s">
        <v>9213</v>
      </c>
      <c r="J96" s="45" t="s">
        <v>9318</v>
      </c>
    </row>
    <row r="97" spans="1:10" x14ac:dyDescent="0.25">
      <c r="A97" s="11" t="s">
        <v>32</v>
      </c>
      <c r="B97" s="11" t="s">
        <v>9259</v>
      </c>
      <c r="C97" s="52">
        <f>'Method Test Calc'!AU218</f>
        <v>3.4074468994539642E-3</v>
      </c>
      <c r="D97" s="11" t="str">
        <f>IF('Method Test Calc'!AX218&lt;0.01,"✓ p&lt;0.01 ("&amp;TEXT('Method Test Calc'!AX218,"0.0000")&amp;")","✗ NS ("&amp;TEXT('Method Test Calc'!AX218,"0.0000")&amp;")")</f>
        <v>✗ NS (0.1506)</v>
      </c>
      <c r="E97" s="52">
        <f>'Method Test Calc'!AU219</f>
        <v>1.0962732430844552E-2</v>
      </c>
      <c r="F97" s="11" t="str">
        <f>IF('Method Test Calc'!AX219&lt;0.01,"✓ p&lt;0.01 ("&amp;TEXT('Method Test Calc'!AX219,"0.0000")&amp;")","✗ NS ("&amp;TEXT('Method Test Calc'!AX219,"0.0000")&amp;")")</f>
        <v>✗ NS (0.0419)</v>
      </c>
      <c r="G97" s="52">
        <f>'Method Test Calc'!AU220</f>
        <v>1.4772483487660543E-2</v>
      </c>
      <c r="H97" s="11" t="str">
        <f>IF('Method Test Calc'!AX220&lt;0.01,"✓ p&lt;0.01 ("&amp;TEXT('Method Test Calc'!AX220,"0.0000")&amp;")","✗ NS ("&amp;TEXT('Method Test Calc'!AX220,"0.0000")&amp;")")</f>
        <v>✓ p&lt;0.01 (0.0001)</v>
      </c>
      <c r="I97" s="52">
        <f>'Method Test Calc'!AU221</f>
        <v>3.4077056473861347E-2</v>
      </c>
      <c r="J97" s="11" t="str">
        <f>IF('Method Test Calc'!AX221&lt;0.01,"✓ p&lt;0.01 ("&amp;TEXT('Method Test Calc'!AX221,"0.0000")&amp;")","✗ NS ("&amp;TEXT('Method Test Calc'!AX221,"0.0000")&amp;")")</f>
        <v>✓ p&lt;0.01 (0.0001)</v>
      </c>
    </row>
    <row r="98" spans="1:10" x14ac:dyDescent="0.25">
      <c r="A98" s="11" t="s">
        <v>12</v>
      </c>
      <c r="B98" s="11" t="s">
        <v>9259</v>
      </c>
      <c r="C98" s="52">
        <f>'Method Test Calc'!AU222</f>
        <v>1.5452542590779578E-2</v>
      </c>
      <c r="D98" s="11" t="str">
        <f>IF('Method Test Calc'!AX222&lt;0.01,"✓ p&lt;0.01 ("&amp;TEXT('Method Test Calc'!AX222,"0.0000")&amp;")","✗ NS ("&amp;TEXT('Method Test Calc'!AX222,"0.0000")&amp;")")</f>
        <v>✓ p&lt;0.01 (0.0001)</v>
      </c>
      <c r="E98" s="52">
        <f>'Method Test Calc'!AU223</f>
        <v>4.1909415250953472E-2</v>
      </c>
      <c r="F98" s="11" t="str">
        <f>IF('Method Test Calc'!AX223&lt;0.01,"✓ p&lt;0.01 ("&amp;TEXT('Method Test Calc'!AX223,"0.0000")&amp;")","✗ NS ("&amp;TEXT('Method Test Calc'!AX223,"0.0000")&amp;")")</f>
        <v>✓ p&lt;0.01 (0.0002)</v>
      </c>
      <c r="G98" s="52">
        <f>'Method Test Calc'!AU224</f>
        <v>-1.1825218810932181E-3</v>
      </c>
      <c r="H98" s="11" t="str">
        <f>IF('Method Test Calc'!AX224&lt;0.01,"✓ p&lt;0.01 ("&amp;TEXT('Method Test Calc'!AX224,"0.0000")&amp;")","✗ NS ("&amp;TEXT('Method Test Calc'!AX224,"0.0000")&amp;")")</f>
        <v>✗ NS (0.2575)</v>
      </c>
      <c r="I98" s="52">
        <f>'Method Test Calc'!AU225</f>
        <v>4.1771385598883604E-2</v>
      </c>
      <c r="J98" s="11" t="str">
        <f>IF('Method Test Calc'!AX225&lt;0.01,"✓ p&lt;0.01 ("&amp;TEXT('Method Test Calc'!AX225,"0.0000")&amp;")","✗ NS ("&amp;TEXT('Method Test Calc'!AX225,"0.0000")&amp;")")</f>
        <v>✓ p&lt;0.01 (0.0001)</v>
      </c>
    </row>
    <row r="99" spans="1:10" ht="30" x14ac:dyDescent="0.25">
      <c r="A99" s="11" t="s">
        <v>26</v>
      </c>
      <c r="B99" s="11" t="s">
        <v>9259</v>
      </c>
      <c r="C99" s="52">
        <f>'Method Test Calc'!AU226</f>
        <v>-7.5435062077668204E-3</v>
      </c>
      <c r="D99" s="11" t="str">
        <f>IF('Method Test Calc'!AX226&lt;0.01,"✓ p&lt;0.01 ("&amp;TEXT('Method Test Calc'!AX226,"0.0000")&amp;")","✗ NS ("&amp;TEXT('Method Test Calc'!AX226,"0.0000")&amp;")")</f>
        <v>✓ p&lt;0.01 (0.0052)</v>
      </c>
      <c r="E99" s="52">
        <f>'Method Test Calc'!AU227</f>
        <v>4.2343973955589226E-2</v>
      </c>
      <c r="F99" s="11" t="str">
        <f>IF('Method Test Calc'!AX227&lt;0.01,"✓ p&lt;0.01 ("&amp;TEXT('Method Test Calc'!AX227,"0.0000")&amp;")","✗ NS ("&amp;TEXT('Method Test Calc'!AX227,"0.0000")&amp;")")</f>
        <v>✓ p&lt;0.01 (0.0004)</v>
      </c>
      <c r="G99" s="52">
        <f>'Method Test Calc'!AU228</f>
        <v>1.4603189740765455E-2</v>
      </c>
      <c r="H99" s="11" t="str">
        <f>IF('Method Test Calc'!AX228&lt;0.01,"✓ p&lt;0.01 ("&amp;TEXT('Method Test Calc'!AX228,"0.0000")&amp;")","✗ NS ("&amp;TEXT('Method Test Calc'!AX228,"0.0000")&amp;")")</f>
        <v>✓ p&lt;0.01 (0.0001)</v>
      </c>
      <c r="I99" s="52">
        <f>'Method Test Calc'!AU229</f>
        <v>6.470809920151474E-2</v>
      </c>
      <c r="J99" s="11" t="str">
        <f>IF('Method Test Calc'!AX229&lt;0.01,"✓ p&lt;0.01 ("&amp;TEXT('Method Test Calc'!AX229,"0.0000")&amp;")","✗ NS ("&amp;TEXT('Method Test Calc'!AX229,"0.0000")&amp;")")</f>
        <v>✓ p&lt;0.01 (0.0001)</v>
      </c>
    </row>
    <row r="100" spans="1:10" ht="30" x14ac:dyDescent="0.25">
      <c r="A100" s="11" t="s">
        <v>54</v>
      </c>
      <c r="B100" s="11" t="s">
        <v>9260</v>
      </c>
      <c r="C100" s="52">
        <f>'Method Test Calc'!AU230</f>
        <v>3.87751978624003E-3</v>
      </c>
      <c r="D100" s="11" t="str">
        <f>IF('Method Test Calc'!AX230&lt;0.01,"✓ p&lt;0.01 ("&amp;TEXT('Method Test Calc'!AX230,"0.0000")&amp;")","✗ NS ("&amp;TEXT('Method Test Calc'!AX230,"0.0000")&amp;")")</f>
        <v>✗ NS (0.0967)</v>
      </c>
      <c r="E100" s="52">
        <f>'Method Test Calc'!AU231</f>
        <v>3.2154482657624052E-3</v>
      </c>
      <c r="F100" s="11" t="str">
        <f>IF('Method Test Calc'!AX231&lt;0.01,"✓ p&lt;0.01 ("&amp;TEXT('Method Test Calc'!AX231,"0.0000")&amp;")","✗ NS ("&amp;TEXT('Method Test Calc'!AX231,"0.0000")&amp;")")</f>
        <v>✗ NS (0.1403)</v>
      </c>
      <c r="G100" s="52">
        <f>'Method Test Calc'!AU232</f>
        <v>-3.9517892086762488E-3</v>
      </c>
      <c r="H100" s="11" t="str">
        <f>IF('Method Test Calc'!AX232&lt;0.01,"✓ p&lt;0.01 ("&amp;TEXT('Method Test Calc'!AX232,"0.0000")&amp;")","✗ NS ("&amp;TEXT('Method Test Calc'!AX232,"0.0000")&amp;")")</f>
        <v>✗ NS (0.4441)</v>
      </c>
      <c r="I100" s="52">
        <f>'Method Test Calc'!AU233</f>
        <v>9.7116280245285354E-3</v>
      </c>
      <c r="J100" s="11" t="str">
        <f>IF('Method Test Calc'!AX233&lt;0.01,"✓ p&lt;0.01 ("&amp;TEXT('Method Test Calc'!AX233,"0.0000")&amp;")","✗ NS ("&amp;TEXT('Method Test Calc'!AX233,"0.0000")&amp;")")</f>
        <v>✓ p&lt;0.01 (0.0001)</v>
      </c>
    </row>
    <row r="101" spans="1:10" x14ac:dyDescent="0.25">
      <c r="A101" s="11" t="s">
        <v>40</v>
      </c>
      <c r="B101" s="11" t="s">
        <v>9260</v>
      </c>
      <c r="C101" s="52">
        <f>'Method Test Calc'!AU234</f>
        <v>2.9408834507008096E-3</v>
      </c>
      <c r="D101" s="11" t="str">
        <f>IF('Method Test Calc'!AX234&lt;0.01,"✓ p&lt;0.01 ("&amp;TEXT('Method Test Calc'!AX234,"0.0000")&amp;")","✗ NS ("&amp;TEXT('Method Test Calc'!AX234,"0.0000")&amp;")")</f>
        <v>✗ NS (0.2352)</v>
      </c>
      <c r="E101" s="52">
        <f>'Method Test Calc'!AU235</f>
        <v>1.1369365638957457E-2</v>
      </c>
      <c r="F101" s="11" t="str">
        <f>IF('Method Test Calc'!AX235&lt;0.01,"✓ p&lt;0.01 ("&amp;TEXT('Method Test Calc'!AX235,"0.0000")&amp;")","✗ NS ("&amp;TEXT('Method Test Calc'!AX235,"0.0000")&amp;")")</f>
        <v>✓ p&lt;0.01 (0.0005)</v>
      </c>
      <c r="G101" s="52">
        <f>'Method Test Calc'!AU236</f>
        <v>-1.6525708839405851E-3</v>
      </c>
      <c r="H101" s="11" t="str">
        <f>IF('Method Test Calc'!AX236&lt;0.01,"✓ p&lt;0.01 ("&amp;TEXT('Method Test Calc'!AX236,"0.0000")&amp;")","✗ NS ("&amp;TEXT('Method Test Calc'!AX236,"0.0000")&amp;")")</f>
        <v>✗ NS (0.5713)</v>
      </c>
      <c r="I101" s="52">
        <f>'Method Test Calc'!AU237</f>
        <v>3.8915154465155753E-3</v>
      </c>
      <c r="J101" s="11" t="str">
        <f>IF('Method Test Calc'!AX237&lt;0.01,"✓ p&lt;0.01 ("&amp;TEXT('Method Test Calc'!AX237,"0.0000")&amp;")","✗ NS ("&amp;TEXT('Method Test Calc'!AX237,"0.0000")&amp;")")</f>
        <v>✗ NS (0.0458)</v>
      </c>
    </row>
    <row r="102" spans="1:10" ht="30" x14ac:dyDescent="0.25">
      <c r="A102" s="11" t="s">
        <v>47</v>
      </c>
      <c r="B102" s="11" t="s">
        <v>9260</v>
      </c>
      <c r="C102" s="52">
        <f>'Method Test Calc'!AU238</f>
        <v>7.1235544694546573E-3</v>
      </c>
      <c r="D102" s="11" t="str">
        <f>IF('Method Test Calc'!AX238&lt;0.01,"✓ p&lt;0.01 ("&amp;TEXT('Method Test Calc'!AX238,"0.0000")&amp;")","✗ NS ("&amp;TEXT('Method Test Calc'!AX238,"0.0000")&amp;")")</f>
        <v>✓ p&lt;0.01 (0.0030)</v>
      </c>
      <c r="E102" s="52">
        <f>'Method Test Calc'!AU239</f>
        <v>1.6149630234136292E-4</v>
      </c>
      <c r="F102" s="11" t="str">
        <f>IF('Method Test Calc'!AX239&lt;0.01,"✓ p&lt;0.01 ("&amp;TEXT('Method Test Calc'!AX239,"0.0000")&amp;")","✗ NS ("&amp;TEXT('Method Test Calc'!AX239,"0.0000")&amp;")")</f>
        <v>✗ NS (1.0000)</v>
      </c>
      <c r="G102" s="52">
        <f>'Method Test Calc'!AU240</f>
        <v>-6.3592172583444291E-4</v>
      </c>
      <c r="H102" s="11" t="str">
        <f>IF('Method Test Calc'!AX240&lt;0.01,"✓ p&lt;0.01 ("&amp;TEXT('Method Test Calc'!AX240,"0.0000")&amp;")","✗ NS ("&amp;TEXT('Method Test Calc'!AX240,"0.0000")&amp;")")</f>
        <v>✗ NS (0.7939)</v>
      </c>
      <c r="I102" s="52">
        <f>'Method Test Calc'!AU241</f>
        <v>6.8974283321289629E-3</v>
      </c>
      <c r="J102" s="11" t="str">
        <f>IF('Method Test Calc'!AX241&lt;0.01,"✓ p&lt;0.01 ("&amp;TEXT('Method Test Calc'!AX241,"0.0000")&amp;")","✗ NS ("&amp;TEXT('Method Test Calc'!AX241,"0.0000")&amp;")")</f>
        <v>✗ NS (0.0133)</v>
      </c>
    </row>
    <row r="103" spans="1:10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ht="21.95" customHeight="1" x14ac:dyDescent="0.25">
      <c r="A104" s="51" t="s">
        <v>9332</v>
      </c>
      <c r="B104" s="51"/>
      <c r="C104" s="51"/>
      <c r="D104" s="51"/>
      <c r="E104" s="51"/>
      <c r="F104" s="51"/>
      <c r="G104" s="51"/>
      <c r="H104" s="51"/>
      <c r="I104" s="51"/>
      <c r="J104" s="51"/>
    </row>
    <row r="105" spans="1:10" ht="27.95" customHeight="1" x14ac:dyDescent="0.25">
      <c r="A105" s="47" t="s">
        <v>9333</v>
      </c>
      <c r="B105" s="47"/>
      <c r="C105" s="47"/>
      <c r="D105" s="47"/>
      <c r="E105" s="47"/>
      <c r="F105" s="47"/>
      <c r="G105" s="47"/>
      <c r="H105" s="47"/>
      <c r="I105" s="47"/>
      <c r="J105" s="47"/>
    </row>
    <row r="106" spans="1:10" ht="32.1" customHeight="1" x14ac:dyDescent="0.25">
      <c r="A106" s="45" t="s">
        <v>9201</v>
      </c>
      <c r="B106" s="45" t="s">
        <v>9258</v>
      </c>
      <c r="C106" s="45" t="s">
        <v>9210</v>
      </c>
      <c r="D106" s="45" t="s">
        <v>9315</v>
      </c>
      <c r="E106" s="45" t="s">
        <v>9211</v>
      </c>
      <c r="F106" s="45" t="s">
        <v>9316</v>
      </c>
      <c r="G106" s="45" t="s">
        <v>9212</v>
      </c>
      <c r="H106" s="45" t="s">
        <v>9317</v>
      </c>
      <c r="I106" s="45" t="s">
        <v>9213</v>
      </c>
      <c r="J106" s="45" t="s">
        <v>9318</v>
      </c>
    </row>
    <row r="107" spans="1:10" x14ac:dyDescent="0.25">
      <c r="A107" s="11" t="s">
        <v>32</v>
      </c>
      <c r="B107" s="11" t="s">
        <v>9259</v>
      </c>
      <c r="C107" s="52">
        <f>'Method Test Calc'!AU242</f>
        <v>3.983030246380425E-2</v>
      </c>
      <c r="D107" s="11" t="str">
        <f>IF('Method Test Calc'!AX242&lt;0.01,"✓ p&lt;0.01 ("&amp;TEXT('Method Test Calc'!AX242,"0.0000")&amp;")","✗ NS ("&amp;TEXT('Method Test Calc'!AX242,"0.0000")&amp;")")</f>
        <v>✓ p&lt;0.01 (0.0001)</v>
      </c>
      <c r="E107" s="52">
        <f>'Method Test Calc'!AU243</f>
        <v>5.3579345464537707E-2</v>
      </c>
      <c r="F107" s="11" t="str">
        <f>IF('Method Test Calc'!AX243&lt;0.01,"✓ p&lt;0.01 ("&amp;TEXT('Method Test Calc'!AX243,"0.0000")&amp;")","✗ NS ("&amp;TEXT('Method Test Calc'!AX243,"0.0000")&amp;")")</f>
        <v>✓ p&lt;0.01 (0.0001)</v>
      </c>
      <c r="G107" s="52">
        <f>'Method Test Calc'!AU244</f>
        <v>6.284320574407247E-2</v>
      </c>
      <c r="H107" s="11" t="str">
        <f>IF('Method Test Calc'!AX244&lt;0.01,"✓ p&lt;0.01 ("&amp;TEXT('Method Test Calc'!AX244,"0.0000")&amp;")","✗ NS ("&amp;TEXT('Method Test Calc'!AX244,"0.0000")&amp;")")</f>
        <v>✓ p&lt;0.01 (0.0001)</v>
      </c>
      <c r="I107" s="52">
        <f>'Method Test Calc'!AU245</f>
        <v>4.6999586000690777E-2</v>
      </c>
      <c r="J107" s="11" t="str">
        <f>IF('Method Test Calc'!AX245&lt;0.01,"✓ p&lt;0.01 ("&amp;TEXT('Method Test Calc'!AX245,"0.0000")&amp;")","✗ NS ("&amp;TEXT('Method Test Calc'!AX245,"0.0000")&amp;")")</f>
        <v>✓ p&lt;0.01 (0.0001)</v>
      </c>
    </row>
    <row r="108" spans="1:10" x14ac:dyDescent="0.25">
      <c r="A108" s="11" t="s">
        <v>12</v>
      </c>
      <c r="B108" s="11" t="s">
        <v>9259</v>
      </c>
      <c r="C108" s="52">
        <f>'Method Test Calc'!AU246</f>
        <v>6.9162395735906518E-2</v>
      </c>
      <c r="D108" s="11" t="str">
        <f>IF('Method Test Calc'!AX246&lt;0.01,"✓ p&lt;0.01 ("&amp;TEXT('Method Test Calc'!AX246,"0.0000")&amp;")","✗ NS ("&amp;TEXT('Method Test Calc'!AX246,"0.0000")&amp;")")</f>
        <v>✓ p&lt;0.01 (0.0001)</v>
      </c>
      <c r="E108" s="52">
        <f>'Method Test Calc'!AU247</f>
        <v>5.6491598484198366E-2</v>
      </c>
      <c r="F108" s="11" t="str">
        <f>IF('Method Test Calc'!AX247&lt;0.01,"✓ p&lt;0.01 ("&amp;TEXT('Method Test Calc'!AX247,"0.0000")&amp;")","✗ NS ("&amp;TEXT('Method Test Calc'!AX247,"0.0000")&amp;")")</f>
        <v>✓ p&lt;0.01 (0.0001)</v>
      </c>
      <c r="G108" s="52">
        <f>'Method Test Calc'!AU248</f>
        <v>3.9185857903496962E-2</v>
      </c>
      <c r="H108" s="11" t="str">
        <f>IF('Method Test Calc'!AX248&lt;0.01,"✓ p&lt;0.01 ("&amp;TEXT('Method Test Calc'!AX248,"0.0000")&amp;")","✗ NS ("&amp;TEXT('Method Test Calc'!AX248,"0.0000")&amp;")")</f>
        <v>✓ p&lt;0.01 (0.0001)</v>
      </c>
      <c r="I108" s="52">
        <f>'Method Test Calc'!AU249</f>
        <v>7.1033727586166329E-2</v>
      </c>
      <c r="J108" s="11" t="str">
        <f>IF('Method Test Calc'!AX249&lt;0.01,"✓ p&lt;0.01 ("&amp;TEXT('Method Test Calc'!AX249,"0.0000")&amp;")","✗ NS ("&amp;TEXT('Method Test Calc'!AX249,"0.0000")&amp;")")</f>
        <v>✓ p&lt;0.01 (0.0001)</v>
      </c>
    </row>
    <row r="109" spans="1:10" ht="30" x14ac:dyDescent="0.25">
      <c r="A109" s="11" t="s">
        <v>26</v>
      </c>
      <c r="B109" s="11" t="s">
        <v>9259</v>
      </c>
      <c r="C109" s="52">
        <f>'Method Test Calc'!AU250</f>
        <v>4.682599202088527E-2</v>
      </c>
      <c r="D109" s="11" t="str">
        <f>IF('Method Test Calc'!AX250&lt;0.01,"✓ p&lt;0.01 ("&amp;TEXT('Method Test Calc'!AX250,"0.0000")&amp;")","✗ NS ("&amp;TEXT('Method Test Calc'!AX250,"0.0000")&amp;")")</f>
        <v>✓ p&lt;0.01 (0.0001)</v>
      </c>
      <c r="E109" s="52">
        <f>'Method Test Calc'!AU251</f>
        <v>6.518660917043409E-2</v>
      </c>
      <c r="F109" s="11" t="str">
        <f>IF('Method Test Calc'!AX251&lt;0.01,"✓ p&lt;0.01 ("&amp;TEXT('Method Test Calc'!AX251,"0.0000")&amp;")","✗ NS ("&amp;TEXT('Method Test Calc'!AX251,"0.0000")&amp;")")</f>
        <v>✓ p&lt;0.01 (0.0001)</v>
      </c>
      <c r="G109" s="52">
        <f>'Method Test Calc'!AU252</f>
        <v>3.9863012078861032E-2</v>
      </c>
      <c r="H109" s="11" t="str">
        <f>IF('Method Test Calc'!AX252&lt;0.01,"✓ p&lt;0.01 ("&amp;TEXT('Method Test Calc'!AX252,"0.0000")&amp;")","✗ NS ("&amp;TEXT('Method Test Calc'!AX252,"0.0000")&amp;")")</f>
        <v>✓ p&lt;0.01 (0.0001)</v>
      </c>
      <c r="I109" s="52">
        <f>'Method Test Calc'!AU253</f>
        <v>9.0527997581010128E-2</v>
      </c>
      <c r="J109" s="11" t="str">
        <f>IF('Method Test Calc'!AX253&lt;0.01,"✓ p&lt;0.01 ("&amp;TEXT('Method Test Calc'!AX253,"0.0000")&amp;")","✗ NS ("&amp;TEXT('Method Test Calc'!AX253,"0.0000")&amp;")")</f>
        <v>✓ p&lt;0.01 (0.0001)</v>
      </c>
    </row>
    <row r="110" spans="1:10" ht="30" x14ac:dyDescent="0.25">
      <c r="A110" s="11" t="s">
        <v>54</v>
      </c>
      <c r="B110" s="11" t="s">
        <v>9260</v>
      </c>
      <c r="C110" s="52">
        <f>'Method Test Calc'!AU254</f>
        <v>3.2589361397786058E-2</v>
      </c>
      <c r="D110" s="11" t="str">
        <f>IF('Method Test Calc'!AX254&lt;0.01,"✓ p&lt;0.01 ("&amp;TEXT('Method Test Calc'!AX254,"0.0000")&amp;")","✗ NS ("&amp;TEXT('Method Test Calc'!AX254,"0.0000")&amp;")")</f>
        <v>✓ p&lt;0.01 (0.0001)</v>
      </c>
      <c r="E110" s="52">
        <f>'Method Test Calc'!AU255</f>
        <v>3.140242002494318E-2</v>
      </c>
      <c r="F110" s="11" t="str">
        <f>IF('Method Test Calc'!AX255&lt;0.01,"✓ p&lt;0.01 ("&amp;TEXT('Method Test Calc'!AX255,"0.0000")&amp;")","✗ NS ("&amp;TEXT('Method Test Calc'!AX255,"0.0000")&amp;")")</f>
        <v>✓ p&lt;0.01 (0.0001)</v>
      </c>
      <c r="G110" s="52">
        <f>'Method Test Calc'!AU256</f>
        <v>3.4272361211881791E-2</v>
      </c>
      <c r="H110" s="11" t="str">
        <f>IF('Method Test Calc'!AX256&lt;0.01,"✓ p&lt;0.01 ("&amp;TEXT('Method Test Calc'!AX256,"0.0000")&amp;")","✗ NS ("&amp;TEXT('Method Test Calc'!AX256,"0.0000")&amp;")")</f>
        <v>✓ p&lt;0.01 (0.0001)</v>
      </c>
      <c r="I110" s="52">
        <f>'Method Test Calc'!AU257</f>
        <v>4.0199353376381877E-2</v>
      </c>
      <c r="J110" s="11" t="str">
        <f>IF('Method Test Calc'!AX257&lt;0.01,"✓ p&lt;0.01 ("&amp;TEXT('Method Test Calc'!AX257,"0.0000")&amp;")","✗ NS ("&amp;TEXT('Method Test Calc'!AX257,"0.0000")&amp;")")</f>
        <v>✓ p&lt;0.01 (0.0001)</v>
      </c>
    </row>
    <row r="111" spans="1:10" x14ac:dyDescent="0.25">
      <c r="A111" s="11" t="s">
        <v>40</v>
      </c>
      <c r="B111" s="11" t="s">
        <v>9260</v>
      </c>
      <c r="C111" s="52">
        <f>'Method Test Calc'!AU258</f>
        <v>3.5592711670909126E-2</v>
      </c>
      <c r="D111" s="11" t="str">
        <f>IF('Method Test Calc'!AX258&lt;0.01,"✓ p&lt;0.01 ("&amp;TEXT('Method Test Calc'!AX258,"0.0000")&amp;")","✗ NS ("&amp;TEXT('Method Test Calc'!AX258,"0.0000")&amp;")")</f>
        <v>✓ p&lt;0.01 (0.0001)</v>
      </c>
      <c r="E111" s="52">
        <f>'Method Test Calc'!AU259</f>
        <v>3.8249412446197027E-2</v>
      </c>
      <c r="F111" s="11" t="str">
        <f>IF('Method Test Calc'!AX259&lt;0.01,"✓ p&lt;0.01 ("&amp;TEXT('Method Test Calc'!AX259,"0.0000")&amp;")","✗ NS ("&amp;TEXT('Method Test Calc'!AX259,"0.0000")&amp;")")</f>
        <v>✓ p&lt;0.01 (0.0001)</v>
      </c>
      <c r="G111" s="52">
        <f>'Method Test Calc'!AU260</f>
        <v>2.948477685034076E-2</v>
      </c>
      <c r="H111" s="11" t="str">
        <f>IF('Method Test Calc'!AX260&lt;0.01,"✓ p&lt;0.01 ("&amp;TEXT('Method Test Calc'!AX260,"0.0000")&amp;")","✗ NS ("&amp;TEXT('Method Test Calc'!AX260,"0.0000")&amp;")")</f>
        <v>✓ p&lt;0.01 (0.0001)</v>
      </c>
      <c r="I111" s="52">
        <f>'Method Test Calc'!AU261</f>
        <v>3.7578571142262089E-2</v>
      </c>
      <c r="J111" s="11" t="str">
        <f>IF('Method Test Calc'!AX261&lt;0.01,"✓ p&lt;0.01 ("&amp;TEXT('Method Test Calc'!AX261,"0.0000")&amp;")","✗ NS ("&amp;TEXT('Method Test Calc'!AX261,"0.0000")&amp;")")</f>
        <v>✓ p&lt;0.01 (0.0001)</v>
      </c>
    </row>
    <row r="112" spans="1:10" ht="30" x14ac:dyDescent="0.25">
      <c r="A112" s="11" t="s">
        <v>47</v>
      </c>
      <c r="B112" s="11" t="s">
        <v>9260</v>
      </c>
      <c r="C112" s="52">
        <f>'Method Test Calc'!AU262</f>
        <v>3.3193146194760409E-2</v>
      </c>
      <c r="D112" s="11" t="str">
        <f>IF('Method Test Calc'!AX262&lt;0.01,"✓ p&lt;0.01 ("&amp;TEXT('Method Test Calc'!AX262,"0.0000")&amp;")","✗ NS ("&amp;TEXT('Method Test Calc'!AX262,"0.0000")&amp;")")</f>
        <v>✓ p&lt;0.01 (0.0001)</v>
      </c>
      <c r="E112" s="52">
        <f>'Method Test Calc'!AU263</f>
        <v>1.9211267169564138E-2</v>
      </c>
      <c r="F112" s="11" t="str">
        <f>IF('Method Test Calc'!AX263&lt;0.01,"✓ p&lt;0.01 ("&amp;TEXT('Method Test Calc'!AX263,"0.0000")&amp;")","✗ NS ("&amp;TEXT('Method Test Calc'!AX263,"0.0000")&amp;")")</f>
        <v>✓ p&lt;0.01 (0.0001)</v>
      </c>
      <c r="G112" s="52">
        <f>'Method Test Calc'!AU264</f>
        <v>2.5336032004994697E-2</v>
      </c>
      <c r="H112" s="11" t="str">
        <f>IF('Method Test Calc'!AX264&lt;0.01,"✓ p&lt;0.01 ("&amp;TEXT('Method Test Calc'!AX264,"0.0000")&amp;")","✗ NS ("&amp;TEXT('Method Test Calc'!AX264,"0.0000")&amp;")")</f>
        <v>✓ p&lt;0.01 (0.0001)</v>
      </c>
      <c r="I112" s="52">
        <f>'Method Test Calc'!AU265</f>
        <v>2.6141865192737535E-2</v>
      </c>
      <c r="J112" s="11" t="str">
        <f>IF('Method Test Calc'!AX265&lt;0.01,"✓ p&lt;0.01 ("&amp;TEXT('Method Test Calc'!AX265,"0.0000")&amp;")","✗ NS ("&amp;TEXT('Method Test Calc'!AX265,"0.0000")&amp;")")</f>
        <v>✓ p&lt;0.01 (0.0001)</v>
      </c>
    </row>
    <row r="113" spans="1:10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21.95" customHeight="1" x14ac:dyDescent="0.25">
      <c r="A114" s="51" t="s">
        <v>9334</v>
      </c>
      <c r="B114" s="51"/>
      <c r="C114" s="51"/>
      <c r="D114" s="51"/>
      <c r="E114" s="51"/>
      <c r="F114" s="51"/>
      <c r="G114" s="51"/>
      <c r="H114" s="51"/>
      <c r="I114" s="51"/>
      <c r="J114" s="51"/>
    </row>
    <row r="115" spans="1:10" ht="27.95" customHeight="1" x14ac:dyDescent="0.25">
      <c r="A115" s="47" t="s">
        <v>9333</v>
      </c>
      <c r="B115" s="47"/>
      <c r="C115" s="47"/>
      <c r="D115" s="47"/>
      <c r="E115" s="47"/>
      <c r="F115" s="47"/>
      <c r="G115" s="47"/>
      <c r="H115" s="47"/>
      <c r="I115" s="47"/>
      <c r="J115" s="47"/>
    </row>
    <row r="116" spans="1:10" ht="32.1" customHeight="1" x14ac:dyDescent="0.25">
      <c r="A116" s="45" t="s">
        <v>9201</v>
      </c>
      <c r="B116" s="45" t="s">
        <v>9258</v>
      </c>
      <c r="C116" s="45" t="s">
        <v>9210</v>
      </c>
      <c r="D116" s="45" t="s">
        <v>9315</v>
      </c>
      <c r="E116" s="45" t="s">
        <v>9211</v>
      </c>
      <c r="F116" s="45" t="s">
        <v>9316</v>
      </c>
      <c r="G116" s="45" t="s">
        <v>9212</v>
      </c>
      <c r="H116" s="45" t="s">
        <v>9317</v>
      </c>
      <c r="I116" s="45" t="s">
        <v>9213</v>
      </c>
      <c r="J116" s="45" t="s">
        <v>9318</v>
      </c>
    </row>
    <row r="117" spans="1:10" x14ac:dyDescent="0.25">
      <c r="A117" s="11" t="s">
        <v>32</v>
      </c>
      <c r="B117" s="11" t="s">
        <v>9259</v>
      </c>
      <c r="C117" s="52">
        <f>'Method Test Calc'!AU266</f>
        <v>-2.2632221422099981E-2</v>
      </c>
      <c r="D117" s="11" t="str">
        <f>IF('Method Test Calc'!AX266&lt;0.01,"✓ p&lt;0.01 ("&amp;TEXT('Method Test Calc'!AX266,"0.0000")&amp;")","✗ NS ("&amp;TEXT('Method Test Calc'!AX266,"0.0000")&amp;")")</f>
        <v>✓ p&lt;0.01 (0.0001)</v>
      </c>
      <c r="E117" s="52">
        <f>'Method Test Calc'!AU267</f>
        <v>1.7114920177247323E-2</v>
      </c>
      <c r="F117" s="11" t="str">
        <f>IF('Method Test Calc'!AX267&lt;0.01,"✓ p&lt;0.01 ("&amp;TEXT('Method Test Calc'!AX267,"0.0000")&amp;")","✗ NS ("&amp;TEXT('Method Test Calc'!AX267,"0.0000")&amp;")")</f>
        <v>✗ NS (0.6143)</v>
      </c>
      <c r="G117" s="52">
        <f>'Method Test Calc'!AU268</f>
        <v>-9.602158980735959E-3</v>
      </c>
      <c r="H117" s="11" t="str">
        <f>IF('Method Test Calc'!AX268&lt;0.01,"✓ p&lt;0.01 ("&amp;TEXT('Method Test Calc'!AX268,"0.0000")&amp;")","✗ NS ("&amp;TEXT('Method Test Calc'!AX268,"0.0000")&amp;")")</f>
        <v>✓ p&lt;0.01 (0.0054)</v>
      </c>
      <c r="I117" s="52">
        <f>'Method Test Calc'!AU269</f>
        <v>-9.7490969755871966E-3</v>
      </c>
      <c r="J117" s="11" t="str">
        <f>IF('Method Test Calc'!AX269&lt;0.01,"✓ p&lt;0.01 ("&amp;TEXT('Method Test Calc'!AX269,"0.0000")&amp;")","✗ NS ("&amp;TEXT('Method Test Calc'!AX269,"0.0000")&amp;")")</f>
        <v>✓ p&lt;0.01 (0.0003)</v>
      </c>
    </row>
    <row r="118" spans="1:10" x14ac:dyDescent="0.25">
      <c r="A118" s="11" t="s">
        <v>12</v>
      </c>
      <c r="B118" s="11" t="s">
        <v>9259</v>
      </c>
      <c r="C118" s="52">
        <f>'Method Test Calc'!AU270</f>
        <v>-1.745976755045564E-2</v>
      </c>
      <c r="D118" s="11" t="str">
        <f>IF('Method Test Calc'!AX270&lt;0.01,"✓ p&lt;0.01 ("&amp;TEXT('Method Test Calc'!AX270,"0.0000")&amp;")","✗ NS ("&amp;TEXT('Method Test Calc'!AX270,"0.0000")&amp;")")</f>
        <v>✓ p&lt;0.01 (0.0016)</v>
      </c>
      <c r="E118" s="52">
        <f>'Method Test Calc'!AU271</f>
        <v>7.1299487516271022E-3</v>
      </c>
      <c r="F118" s="11" t="str">
        <f>IF('Method Test Calc'!AX271&lt;0.01,"✓ p&lt;0.01 ("&amp;TEXT('Method Test Calc'!AX271,"0.0000")&amp;")","✗ NS ("&amp;TEXT('Method Test Calc'!AX271,"0.0000")&amp;")")</f>
        <v>✗ NS (1.0000)</v>
      </c>
      <c r="G118" s="52">
        <f>'Method Test Calc'!AU272</f>
        <v>-4.2391439235058559E-3</v>
      </c>
      <c r="H118" s="11" t="str">
        <f>IF('Method Test Calc'!AX272&lt;0.01,"✓ p&lt;0.01 ("&amp;TEXT('Method Test Calc'!AX272,"0.0000")&amp;")","✗ NS ("&amp;TEXT('Method Test Calc'!AX272,"0.0000")&amp;")")</f>
        <v>✗ NS (0.1126)</v>
      </c>
      <c r="I118" s="52">
        <f>'Method Test Calc'!AU273</f>
        <v>-1.3779398611693538E-2</v>
      </c>
      <c r="J118" s="11" t="str">
        <f>IF('Method Test Calc'!AX273&lt;0.01,"✓ p&lt;0.01 ("&amp;TEXT('Method Test Calc'!AX273,"0.0000")&amp;")","✗ NS ("&amp;TEXT('Method Test Calc'!AX273,"0.0000")&amp;")")</f>
        <v>✓ p&lt;0.01 (0.0004)</v>
      </c>
    </row>
    <row r="119" spans="1:10" ht="30" x14ac:dyDescent="0.25">
      <c r="A119" s="11" t="s">
        <v>26</v>
      </c>
      <c r="B119" s="11" t="s">
        <v>9259</v>
      </c>
      <c r="C119" s="52">
        <f>'Method Test Calc'!AU274</f>
        <v>-3.1611927420262705E-2</v>
      </c>
      <c r="D119" s="11" t="str">
        <f>IF('Method Test Calc'!AX274&lt;0.01,"✓ p&lt;0.01 ("&amp;TEXT('Method Test Calc'!AX274,"0.0000")&amp;")","✗ NS ("&amp;TEXT('Method Test Calc'!AX274,"0.0000")&amp;")")</f>
        <v>✓ p&lt;0.01 (0.0001)</v>
      </c>
      <c r="E119" s="52">
        <f>'Method Test Calc'!AU275</f>
        <v>-2.0457329781204771E-2</v>
      </c>
      <c r="F119" s="11" t="str">
        <f>IF('Method Test Calc'!AX275&lt;0.01,"✓ p&lt;0.01 ("&amp;TEXT('Method Test Calc'!AX275,"0.0000")&amp;")","✗ NS ("&amp;TEXT('Method Test Calc'!AX275,"0.0000")&amp;")")</f>
        <v>✗ NS (0.1615)</v>
      </c>
      <c r="G119" s="52">
        <f>'Method Test Calc'!AU276</f>
        <v>-3.0102431385579608E-3</v>
      </c>
      <c r="H119" s="11" t="str">
        <f>IF('Method Test Calc'!AX276&lt;0.01,"✓ p&lt;0.01 ("&amp;TEXT('Method Test Calc'!AX276,"0.0000")&amp;")","✗ NS ("&amp;TEXT('Method Test Calc'!AX276,"0.0000")&amp;")")</f>
        <v>✗ NS (0.1615)</v>
      </c>
      <c r="I119" s="52">
        <f>'Method Test Calc'!AU277</f>
        <v>-3.3205782713992375E-2</v>
      </c>
      <c r="J119" s="11" t="str">
        <f>IF('Method Test Calc'!AX277&lt;0.01,"✓ p&lt;0.01 ("&amp;TEXT('Method Test Calc'!AX277,"0.0000")&amp;")","✗ NS ("&amp;TEXT('Method Test Calc'!AX277,"0.0000")&amp;")")</f>
        <v>✓ p&lt;0.01 (0.0001)</v>
      </c>
    </row>
    <row r="120" spans="1:10" ht="30" x14ac:dyDescent="0.25">
      <c r="A120" s="11" t="s">
        <v>54</v>
      </c>
      <c r="B120" s="11" t="s">
        <v>9260</v>
      </c>
      <c r="C120" s="52">
        <f>'Method Test Calc'!AU278</f>
        <v>-8.8957681423243555E-3</v>
      </c>
      <c r="D120" s="11" t="str">
        <f>IF('Method Test Calc'!AX278&lt;0.01,"✓ p&lt;0.01 ("&amp;TEXT('Method Test Calc'!AX278,"0.0000")&amp;")","✗ NS ("&amp;TEXT('Method Test Calc'!AX278,"0.0000")&amp;")")</f>
        <v>✗ NS (0.0178)</v>
      </c>
      <c r="E120" s="52">
        <f>'Method Test Calc'!AU279</f>
        <v>-1.5427858822849328E-2</v>
      </c>
      <c r="F120" s="11" t="str">
        <f>IF('Method Test Calc'!AX279&lt;0.01,"✓ p&lt;0.01 ("&amp;TEXT('Method Test Calc'!AX279,"0.0000")&amp;")","✗ NS ("&amp;TEXT('Method Test Calc'!AX279,"0.0000")&amp;")")</f>
        <v>✓ p&lt;0.01 (0.0001)</v>
      </c>
      <c r="G120" s="52">
        <f>'Method Test Calc'!AU280</f>
        <v>-1.508573775628692E-2</v>
      </c>
      <c r="H120" s="11" t="str">
        <f>IF('Method Test Calc'!AX280&lt;0.01,"✓ p&lt;0.01 ("&amp;TEXT('Method Test Calc'!AX280,"0.0000")&amp;")","✗ NS ("&amp;TEXT('Method Test Calc'!AX280,"0.0000")&amp;")")</f>
        <v>✓ p&lt;0.01 (0.0002)</v>
      </c>
      <c r="I120" s="52">
        <f>'Method Test Calc'!AU281</f>
        <v>-1.9324648368114289E-2</v>
      </c>
      <c r="J120" s="11" t="str">
        <f>IF('Method Test Calc'!AX281&lt;0.01,"✓ p&lt;0.01 ("&amp;TEXT('Method Test Calc'!AX281,"0.0000")&amp;")","✗ NS ("&amp;TEXT('Method Test Calc'!AX281,"0.0000")&amp;")")</f>
        <v>✓ p&lt;0.01 (0.0003)</v>
      </c>
    </row>
    <row r="121" spans="1:10" x14ac:dyDescent="0.25">
      <c r="A121" s="11" t="s">
        <v>40</v>
      </c>
      <c r="B121" s="11" t="s">
        <v>9260</v>
      </c>
      <c r="C121" s="52">
        <f>'Method Test Calc'!AU282</f>
        <v>-3.4564648724961069E-3</v>
      </c>
      <c r="D121" s="11" t="str">
        <f>IF('Method Test Calc'!AX282&lt;0.01,"✓ p&lt;0.01 ("&amp;TEXT('Method Test Calc'!AX282,"0.0000")&amp;")","✗ NS ("&amp;TEXT('Method Test Calc'!AX282,"0.0000")&amp;")")</f>
        <v>✗ NS (0.1851)</v>
      </c>
      <c r="E121" s="52">
        <f>'Method Test Calc'!AU283</f>
        <v>-2.090643454019463E-2</v>
      </c>
      <c r="F121" s="11" t="str">
        <f>IF('Method Test Calc'!AX283&lt;0.01,"✓ p&lt;0.01 ("&amp;TEXT('Method Test Calc'!AX283,"0.0000")&amp;")","✗ NS ("&amp;TEXT('Method Test Calc'!AX283,"0.0000")&amp;")")</f>
        <v>✓ p&lt;0.01 (0.0004)</v>
      </c>
      <c r="G121" s="52">
        <f>'Method Test Calc'!AU284</f>
        <v>-2.6685401286948352E-3</v>
      </c>
      <c r="H121" s="11" t="str">
        <f>IF('Method Test Calc'!AX284&lt;0.01,"✓ p&lt;0.01 ("&amp;TEXT('Method Test Calc'!AX284,"0.0000")&amp;")","✗ NS ("&amp;TEXT('Method Test Calc'!AX284,"0.0000")&amp;")")</f>
        <v>✗ NS (0.5883)</v>
      </c>
      <c r="I121" s="52">
        <f>'Method Test Calc'!AU285</f>
        <v>3.1436523280657658E-3</v>
      </c>
      <c r="J121" s="11" t="str">
        <f>IF('Method Test Calc'!AX285&lt;0.01,"✓ p&lt;0.01 ("&amp;TEXT('Method Test Calc'!AX285,"0.0000")&amp;")","✗ NS ("&amp;TEXT('Method Test Calc'!AX285,"0.0000")&amp;")")</f>
        <v>✗ NS (0.4666)</v>
      </c>
    </row>
    <row r="122" spans="1:10" ht="30" x14ac:dyDescent="0.25">
      <c r="A122" s="11" t="s">
        <v>47</v>
      </c>
      <c r="B122" s="11" t="s">
        <v>9260</v>
      </c>
      <c r="C122" s="52">
        <f>'Method Test Calc'!AU286</f>
        <v>-1.0673226838898176E-2</v>
      </c>
      <c r="D122" s="11" t="str">
        <f>IF('Method Test Calc'!AX286&lt;0.01,"✓ p&lt;0.01 ("&amp;TEXT('Method Test Calc'!AX286,"0.0000")&amp;")","✗ NS ("&amp;TEXT('Method Test Calc'!AX286,"0.0000")&amp;")")</f>
        <v>✓ p&lt;0.01 (0.0061)</v>
      </c>
      <c r="E122" s="52">
        <f>'Method Test Calc'!AU287</f>
        <v>-8.4732151201515234E-3</v>
      </c>
      <c r="F122" s="11" t="str">
        <f>IF('Method Test Calc'!AX287&lt;0.01,"✓ p&lt;0.01 ("&amp;TEXT('Method Test Calc'!AX287,"0.0000")&amp;")","✗ NS ("&amp;TEXT('Method Test Calc'!AX287,"0.0000")&amp;")")</f>
        <v>✓ p&lt;0.01 (0.0021)</v>
      </c>
      <c r="G122" s="52">
        <f>'Method Test Calc'!AU288</f>
        <v>-7.1559389933047056E-3</v>
      </c>
      <c r="H122" s="11" t="str">
        <f>IF('Method Test Calc'!AX288&lt;0.01,"✓ p&lt;0.01 ("&amp;TEXT('Method Test Calc'!AX288,"0.0000")&amp;")","✗ NS ("&amp;TEXT('Method Test Calc'!AX288,"0.0000")&amp;")")</f>
        <v>✗ NS (0.0145)</v>
      </c>
      <c r="I122" s="52">
        <f>'Method Test Calc'!AU289</f>
        <v>-3.4294525769962949E-3</v>
      </c>
      <c r="J122" s="11" t="str">
        <f>IF('Method Test Calc'!AX289&lt;0.01,"✓ p&lt;0.01 ("&amp;TEXT('Method Test Calc'!AX289,"0.0000")&amp;")","✗ NS ("&amp;TEXT('Method Test Calc'!AX289,"0.0000")&amp;")")</f>
        <v>✗ NS (0.1403)</v>
      </c>
    </row>
    <row r="123" spans="1:10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ht="21.95" customHeight="1" x14ac:dyDescent="0.25">
      <c r="A124" s="51" t="s">
        <v>9335</v>
      </c>
      <c r="B124" s="51"/>
      <c r="C124" s="51"/>
      <c r="D124" s="51"/>
      <c r="E124" s="51"/>
      <c r="F124" s="51"/>
      <c r="G124" s="51"/>
      <c r="H124" s="51"/>
      <c r="I124" s="51"/>
      <c r="J124" s="51"/>
    </row>
    <row r="125" spans="1:10" ht="27.95" customHeight="1" x14ac:dyDescent="0.25">
      <c r="A125" s="47" t="s">
        <v>9333</v>
      </c>
      <c r="B125" s="47"/>
      <c r="C125" s="47"/>
      <c r="D125" s="47"/>
      <c r="E125" s="47"/>
      <c r="F125" s="47"/>
      <c r="G125" s="47"/>
      <c r="H125" s="47"/>
      <c r="I125" s="47"/>
      <c r="J125" s="47"/>
    </row>
    <row r="126" spans="1:10" ht="32.1" customHeight="1" x14ac:dyDescent="0.25">
      <c r="A126" s="45" t="s">
        <v>9201</v>
      </c>
      <c r="B126" s="45" t="s">
        <v>9258</v>
      </c>
      <c r="C126" s="45" t="s">
        <v>9210</v>
      </c>
      <c r="D126" s="45" t="s">
        <v>9315</v>
      </c>
      <c r="E126" s="45" t="s">
        <v>9211</v>
      </c>
      <c r="F126" s="45" t="s">
        <v>9316</v>
      </c>
      <c r="G126" s="45" t="s">
        <v>9212</v>
      </c>
      <c r="H126" s="45" t="s">
        <v>9317</v>
      </c>
      <c r="I126" s="45" t="s">
        <v>9213</v>
      </c>
      <c r="J126" s="45" t="s">
        <v>9318</v>
      </c>
    </row>
    <row r="127" spans="1:10" x14ac:dyDescent="0.25">
      <c r="A127" s="11" t="s">
        <v>32</v>
      </c>
      <c r="B127" s="11" t="s">
        <v>9259</v>
      </c>
      <c r="C127" s="52">
        <f>'Method Test Calc'!AU290</f>
        <v>1.3790634142250308E-2</v>
      </c>
      <c r="D127" s="11" t="str">
        <f>IF('Method Test Calc'!AX290&lt;0.01,"✓ p&lt;0.01 ("&amp;TEXT('Method Test Calc'!AX290,"0.0000")&amp;")","✗ NS ("&amp;TEXT('Method Test Calc'!AX290,"0.0000")&amp;")")</f>
        <v>✓ p&lt;0.01 (0.0001)</v>
      </c>
      <c r="E127" s="52">
        <f>'Method Test Calc'!AU291</f>
        <v>5.973153321094047E-2</v>
      </c>
      <c r="F127" s="11" t="str">
        <f>IF('Method Test Calc'!AX291&lt;0.01,"✓ p&lt;0.01 ("&amp;TEXT('Method Test Calc'!AX291,"0.0000")&amp;")","✗ NS ("&amp;TEXT('Method Test Calc'!AX291,"0.0000")&amp;")")</f>
        <v>✓ p&lt;0.01 (0.0004)</v>
      </c>
      <c r="G127" s="52">
        <f>'Method Test Calc'!AU292</f>
        <v>3.8468563275675979E-2</v>
      </c>
      <c r="H127" s="11" t="str">
        <f>IF('Method Test Calc'!AX292&lt;0.01,"✓ p&lt;0.01 ("&amp;TEXT('Method Test Calc'!AX292,"0.0000")&amp;")","✗ NS ("&amp;TEXT('Method Test Calc'!AX292,"0.0000")&amp;")")</f>
        <v>✓ p&lt;0.01 (0.0001)</v>
      </c>
      <c r="I127" s="52">
        <f>'Method Test Calc'!AU293</f>
        <v>3.1734325512422388E-3</v>
      </c>
      <c r="J127" s="11" t="str">
        <f>IF('Method Test Calc'!AX293&lt;0.01,"✓ p&lt;0.01 ("&amp;TEXT('Method Test Calc'!AX293,"0.0000")&amp;")","✗ NS ("&amp;TEXT('Method Test Calc'!AX293,"0.0000")&amp;")")</f>
        <v>✗ NS (0.8083)</v>
      </c>
    </row>
    <row r="128" spans="1:10" x14ac:dyDescent="0.25">
      <c r="A128" s="11" t="s">
        <v>12</v>
      </c>
      <c r="B128" s="11" t="s">
        <v>9259</v>
      </c>
      <c r="C128" s="52">
        <f>'Method Test Calc'!AU294</f>
        <v>3.6250085594671314E-2</v>
      </c>
      <c r="D128" s="11" t="str">
        <f>IF('Method Test Calc'!AX294&lt;0.01,"✓ p&lt;0.01 ("&amp;TEXT('Method Test Calc'!AX294,"0.0000")&amp;")","✗ NS ("&amp;TEXT('Method Test Calc'!AX294,"0.0000")&amp;")")</f>
        <v>✓ p&lt;0.01 (0.0001)</v>
      </c>
      <c r="E128" s="52">
        <f>'Method Test Calc'!AU295</f>
        <v>2.1712131984872006E-2</v>
      </c>
      <c r="F128" s="11" t="str">
        <f>IF('Method Test Calc'!AX295&lt;0.01,"✓ p&lt;0.01 ("&amp;TEXT('Method Test Calc'!AX295,"0.0000")&amp;")","✗ NS ("&amp;TEXT('Method Test Calc'!AX295,"0.0000")&amp;")")</f>
        <v>✗ NS (0.9553)</v>
      </c>
      <c r="G128" s="52">
        <f>'Method Test Calc'!AU296</f>
        <v>3.6129235861084324E-2</v>
      </c>
      <c r="H128" s="11" t="str">
        <f>IF('Method Test Calc'!AX296&lt;0.01,"✓ p&lt;0.01 ("&amp;TEXT('Method Test Calc'!AX296,"0.0000")&amp;")","✗ NS ("&amp;TEXT('Method Test Calc'!AX296,"0.0000")&amp;")")</f>
        <v>✓ p&lt;0.01 (0.0001)</v>
      </c>
      <c r="I128" s="52">
        <f>'Method Test Calc'!AU297</f>
        <v>1.5482943375589198E-2</v>
      </c>
      <c r="J128" s="11" t="str">
        <f>IF('Method Test Calc'!AX297&lt;0.01,"✓ p&lt;0.01 ("&amp;TEXT('Method Test Calc'!AX297,"0.0000")&amp;")","✗ NS ("&amp;TEXT('Method Test Calc'!AX297,"0.0000")&amp;")")</f>
        <v>✓ p&lt;0.01 (0.0002)</v>
      </c>
    </row>
    <row r="129" spans="1:10" ht="30" x14ac:dyDescent="0.25">
      <c r="A129" s="11" t="s">
        <v>26</v>
      </c>
      <c r="B129" s="11" t="s">
        <v>9259</v>
      </c>
      <c r="C129" s="52">
        <f>'Method Test Calc'!AU298</f>
        <v>2.2757570808389388E-2</v>
      </c>
      <c r="D129" s="11" t="str">
        <f>IF('Method Test Calc'!AX298&lt;0.01,"✓ p&lt;0.01 ("&amp;TEXT('Method Test Calc'!AX298,"0.0000")&amp;")","✗ NS ("&amp;TEXT('Method Test Calc'!AX298,"0.0000")&amp;")")</f>
        <v>✓ p&lt;0.01 (0.0001)</v>
      </c>
      <c r="E129" s="52">
        <f>'Method Test Calc'!AU299</f>
        <v>2.3853054336401003E-3</v>
      </c>
      <c r="F129" s="11" t="str">
        <f>IF('Method Test Calc'!AX299&lt;0.01,"✓ p&lt;0.01 ("&amp;TEXT('Method Test Calc'!AX299,"0.0000")&amp;")","✗ NS ("&amp;TEXT('Method Test Calc'!AX299,"0.0000")&amp;")")</f>
        <v>✗ NS (0.2549)</v>
      </c>
      <c r="G129" s="52">
        <f>'Method Test Calc'!AU300</f>
        <v>2.2249579199537618E-2</v>
      </c>
      <c r="H129" s="11" t="str">
        <f>IF('Method Test Calc'!AX300&lt;0.01,"✓ p&lt;0.01 ("&amp;TEXT('Method Test Calc'!AX300,"0.0000")&amp;")","✗ NS ("&amp;TEXT('Method Test Calc'!AX300,"0.0000")&amp;")")</f>
        <v>✓ p&lt;0.01 (0.0001)</v>
      </c>
      <c r="I129" s="52">
        <f>'Method Test Calc'!AU301</f>
        <v>-7.3858843344969949E-3</v>
      </c>
      <c r="J129" s="11" t="str">
        <f>IF('Method Test Calc'!AX301&lt;0.01,"✓ p&lt;0.01 ("&amp;TEXT('Method Test Calc'!AX301,"0.0000")&amp;")","✗ NS ("&amp;TEXT('Method Test Calc'!AX301,"0.0000")&amp;")")</f>
        <v>✗ NS (0.0178)</v>
      </c>
    </row>
    <row r="130" spans="1:10" ht="30" x14ac:dyDescent="0.25">
      <c r="A130" s="11" t="s">
        <v>54</v>
      </c>
      <c r="B130" s="11" t="s">
        <v>9260</v>
      </c>
      <c r="C130" s="52">
        <f>'Method Test Calc'!AU302</f>
        <v>1.9816073469221672E-2</v>
      </c>
      <c r="D130" s="11" t="str">
        <f>IF('Method Test Calc'!AX302&lt;0.01,"✓ p&lt;0.01 ("&amp;TEXT('Method Test Calc'!AX302,"0.0000")&amp;")","✗ NS ("&amp;TEXT('Method Test Calc'!AX302,"0.0000")&amp;")")</f>
        <v>✓ p&lt;0.01 (0.0001)</v>
      </c>
      <c r="E130" s="52">
        <f>'Method Test Calc'!AU303</f>
        <v>1.2759112936331446E-2</v>
      </c>
      <c r="F130" s="11" t="str">
        <f>IF('Method Test Calc'!AX303&lt;0.01,"✓ p&lt;0.01 ("&amp;TEXT('Method Test Calc'!AX303,"0.0000")&amp;")","✗ NS ("&amp;TEXT('Method Test Calc'!AX303,"0.0000")&amp;")")</f>
        <v>✓ p&lt;0.01 (0.0002)</v>
      </c>
      <c r="G130" s="52">
        <f>'Method Test Calc'!AU304</f>
        <v>2.3138412664271125E-2</v>
      </c>
      <c r="H130" s="11" t="str">
        <f>IF('Method Test Calc'!AX304&lt;0.01,"✓ p&lt;0.01 ("&amp;TEXT('Method Test Calc'!AX304,"0.0000")&amp;")","✗ NS ("&amp;TEXT('Method Test Calc'!AX304,"0.0000")&amp;")")</f>
        <v>✓ p&lt;0.01 (0.0001)</v>
      </c>
      <c r="I130" s="52">
        <f>'Method Test Calc'!AU305</f>
        <v>1.1163076983739051E-2</v>
      </c>
      <c r="J130" s="11" t="str">
        <f>IF('Method Test Calc'!AX305&lt;0.01,"✓ p&lt;0.01 ("&amp;TEXT('Method Test Calc'!AX305,"0.0000")&amp;")","✗ NS ("&amp;TEXT('Method Test Calc'!AX305,"0.0000")&amp;")")</f>
        <v>✓ p&lt;0.01 (0.0006)</v>
      </c>
    </row>
    <row r="131" spans="1:10" x14ac:dyDescent="0.25">
      <c r="A131" s="11" t="s">
        <v>40</v>
      </c>
      <c r="B131" s="11" t="s">
        <v>9260</v>
      </c>
      <c r="C131" s="52">
        <f>'Method Test Calc'!AU306</f>
        <v>2.9195363347712212E-2</v>
      </c>
      <c r="D131" s="11" t="str">
        <f>IF('Method Test Calc'!AX306&lt;0.01,"✓ p&lt;0.01 ("&amp;TEXT('Method Test Calc'!AX306,"0.0000")&amp;")","✗ NS ("&amp;TEXT('Method Test Calc'!AX306,"0.0000")&amp;")")</f>
        <v>✓ p&lt;0.01 (0.0001)</v>
      </c>
      <c r="E131" s="52">
        <f>'Method Test Calc'!AU307</f>
        <v>5.9736122670449423E-3</v>
      </c>
      <c r="F131" s="11" t="str">
        <f>IF('Method Test Calc'!AX307&lt;0.01,"✓ p&lt;0.01 ("&amp;TEXT('Method Test Calc'!AX307,"0.0000")&amp;")","✗ NS ("&amp;TEXT('Method Test Calc'!AX307,"0.0000")&amp;")")</f>
        <v>✗ NS (0.1044)</v>
      </c>
      <c r="G131" s="52">
        <f>'Method Test Calc'!AU308</f>
        <v>2.846880760558651E-2</v>
      </c>
      <c r="H131" s="11" t="str">
        <f>IF('Method Test Calc'!AX308&lt;0.01,"✓ p&lt;0.01 ("&amp;TEXT('Method Test Calc'!AX308,"0.0000")&amp;")","✗ NS ("&amp;TEXT('Method Test Calc'!AX308,"0.0000")&amp;")")</f>
        <v>✓ p&lt;0.01 (0.0001)</v>
      </c>
      <c r="I131" s="52">
        <f>'Method Test Calc'!AU309</f>
        <v>3.6830708023812282E-2</v>
      </c>
      <c r="J131" s="11" t="str">
        <f>IF('Method Test Calc'!AX309&lt;0.01,"✓ p&lt;0.01 ("&amp;TEXT('Method Test Calc'!AX309,"0.0000")&amp;")","✗ NS ("&amp;TEXT('Method Test Calc'!AX309,"0.0000")&amp;")")</f>
        <v>✓ p&lt;0.01 (0.0001)</v>
      </c>
    </row>
    <row r="132" spans="1:10" ht="30" x14ac:dyDescent="0.25">
      <c r="A132" s="11" t="s">
        <v>47</v>
      </c>
      <c r="B132" s="11" t="s">
        <v>9260</v>
      </c>
      <c r="C132" s="52">
        <f>'Method Test Calc'!AU310</f>
        <v>1.5396364886407577E-2</v>
      </c>
      <c r="D132" s="11" t="str">
        <f>IF('Method Test Calc'!AX310&lt;0.01,"✓ p&lt;0.01 ("&amp;TEXT('Method Test Calc'!AX310,"0.0000")&amp;")","✗ NS ("&amp;TEXT('Method Test Calc'!AX310,"0.0000")&amp;")")</f>
        <v>✓ p&lt;0.01 (0.0004)</v>
      </c>
      <c r="E132" s="52">
        <f>'Method Test Calc'!AU311</f>
        <v>1.0576555747071253E-2</v>
      </c>
      <c r="F132" s="11" t="str">
        <f>IF('Method Test Calc'!AX311&lt;0.01,"✓ p&lt;0.01 ("&amp;TEXT('Method Test Calc'!AX311,"0.0000")&amp;")","✗ NS ("&amp;TEXT('Method Test Calc'!AX311,"0.0000")&amp;")")</f>
        <v>✓ p&lt;0.01 (0.0005)</v>
      </c>
      <c r="G132" s="52">
        <f>'Method Test Calc'!AU312</f>
        <v>1.8816014737524433E-2</v>
      </c>
      <c r="H132" s="11" t="str">
        <f>IF('Method Test Calc'!AX312&lt;0.01,"✓ p&lt;0.01 ("&amp;TEXT('Method Test Calc'!AX312,"0.0000")&amp;")","✗ NS ("&amp;TEXT('Method Test Calc'!AX312,"0.0000")&amp;")")</f>
        <v>✓ p&lt;0.01 (0.0001)</v>
      </c>
      <c r="I132" s="52">
        <f>'Method Test Calc'!AU313</f>
        <v>1.5814984283612277E-2</v>
      </c>
      <c r="J132" s="11" t="str">
        <f>IF('Method Test Calc'!AX313&lt;0.01,"✓ p&lt;0.01 ("&amp;TEXT('Method Test Calc'!AX313,"0.0000")&amp;")","✗ NS ("&amp;TEXT('Method Test Calc'!AX313,"0.0000")&amp;")")</f>
        <v>✓ p&lt;0.01 (0.0001)</v>
      </c>
    </row>
    <row r="133" spans="1:10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21.95" customHeight="1" x14ac:dyDescent="0.25">
      <c r="A134" s="51" t="s">
        <v>9336</v>
      </c>
      <c r="B134" s="51"/>
      <c r="C134" s="51"/>
      <c r="D134" s="51"/>
      <c r="E134" s="51"/>
      <c r="F134" s="51"/>
      <c r="G134" s="51"/>
      <c r="H134" s="51"/>
      <c r="I134" s="51"/>
      <c r="J134" s="51"/>
    </row>
    <row r="135" spans="1:10" ht="27.95" customHeight="1" x14ac:dyDescent="0.25">
      <c r="A135" s="47" t="s">
        <v>9333</v>
      </c>
      <c r="B135" s="47"/>
      <c r="C135" s="47"/>
      <c r="D135" s="47"/>
      <c r="E135" s="47"/>
      <c r="F135" s="47"/>
      <c r="G135" s="47"/>
      <c r="H135" s="47"/>
      <c r="I135" s="47"/>
      <c r="J135" s="47"/>
    </row>
    <row r="136" spans="1:10" ht="32.1" customHeight="1" x14ac:dyDescent="0.25">
      <c r="A136" s="45" t="s">
        <v>9201</v>
      </c>
      <c r="B136" s="45" t="s">
        <v>9258</v>
      </c>
      <c r="C136" s="45" t="s">
        <v>9210</v>
      </c>
      <c r="D136" s="45" t="s">
        <v>9315</v>
      </c>
      <c r="E136" s="45" t="s">
        <v>9211</v>
      </c>
      <c r="F136" s="45" t="s">
        <v>9316</v>
      </c>
      <c r="G136" s="45" t="s">
        <v>9212</v>
      </c>
      <c r="H136" s="45" t="s">
        <v>9317</v>
      </c>
      <c r="I136" s="45" t="s">
        <v>9213</v>
      </c>
      <c r="J136" s="45" t="s">
        <v>9318</v>
      </c>
    </row>
    <row r="137" spans="1:10" x14ac:dyDescent="0.25">
      <c r="A137" s="11" t="s">
        <v>32</v>
      </c>
      <c r="B137" s="11" t="s">
        <v>9259</v>
      </c>
      <c r="C137" s="52">
        <f>'Method Test Calc'!AU314</f>
        <v>3.6422855564350286E-2</v>
      </c>
      <c r="D137" s="11" t="str">
        <f>IF('Method Test Calc'!AX314&lt;0.01,"✓ p&lt;0.01 ("&amp;TEXT('Method Test Calc'!AX314,"0.0000")&amp;")","✗ NS ("&amp;TEXT('Method Test Calc'!AX314,"0.0000")&amp;")")</f>
        <v>✓ p&lt;0.01 (0.0001)</v>
      </c>
      <c r="E137" s="52">
        <f>'Method Test Calc'!AU315</f>
        <v>4.261661303369315E-2</v>
      </c>
      <c r="F137" s="11" t="str">
        <f>IF('Method Test Calc'!AX315&lt;0.01,"✓ p&lt;0.01 ("&amp;TEXT('Method Test Calc'!AX315,"0.0000")&amp;")","✗ NS ("&amp;TEXT('Method Test Calc'!AX315,"0.0000")&amp;")")</f>
        <v>✓ p&lt;0.01 (0.0001)</v>
      </c>
      <c r="G137" s="52">
        <f>'Method Test Calc'!AU316</f>
        <v>4.8070722256411937E-2</v>
      </c>
      <c r="H137" s="11" t="str">
        <f>IF('Method Test Calc'!AX316&lt;0.01,"✓ p&lt;0.01 ("&amp;TEXT('Method Test Calc'!AX316,"0.0000")&amp;")","✗ NS ("&amp;TEXT('Method Test Calc'!AX316,"0.0000")&amp;")")</f>
        <v>✓ p&lt;0.01 (0.0001)</v>
      </c>
      <c r="I137" s="52">
        <f>'Method Test Calc'!AU317</f>
        <v>1.2922529526829435E-2</v>
      </c>
      <c r="J137" s="11" t="str">
        <f>IF('Method Test Calc'!AX317&lt;0.01,"✓ p&lt;0.01 ("&amp;TEXT('Method Test Calc'!AX317,"0.0000")&amp;")","✗ NS ("&amp;TEXT('Method Test Calc'!AX317,"0.0000")&amp;")")</f>
        <v>✓ p&lt;0.01 (0.0043)</v>
      </c>
    </row>
    <row r="138" spans="1:10" x14ac:dyDescent="0.25">
      <c r="A138" s="11" t="s">
        <v>12</v>
      </c>
      <c r="B138" s="11" t="s">
        <v>9259</v>
      </c>
      <c r="C138" s="52">
        <f>'Method Test Calc'!AU318</f>
        <v>5.3709853145126954E-2</v>
      </c>
      <c r="D138" s="11" t="str">
        <f>IF('Method Test Calc'!AX318&lt;0.01,"✓ p&lt;0.01 ("&amp;TEXT('Method Test Calc'!AX318,"0.0000")&amp;")","✗ NS ("&amp;TEXT('Method Test Calc'!AX318,"0.0000")&amp;")")</f>
        <v>✓ p&lt;0.01 (0.0001)</v>
      </c>
      <c r="E138" s="52">
        <f>'Method Test Calc'!AU319</f>
        <v>1.4582183233244905E-2</v>
      </c>
      <c r="F138" s="11" t="str">
        <f>IF('Method Test Calc'!AX319&lt;0.01,"✓ p&lt;0.01 ("&amp;TEXT('Method Test Calc'!AX319,"0.0000")&amp;")","✗ NS ("&amp;TEXT('Method Test Calc'!AX319,"0.0000")&amp;")")</f>
        <v>✓ p&lt;0.01 (0.0043)</v>
      </c>
      <c r="G138" s="52">
        <f>'Method Test Calc'!AU320</f>
        <v>4.036837978459018E-2</v>
      </c>
      <c r="H138" s="11" t="str">
        <f>IF('Method Test Calc'!AX320&lt;0.01,"✓ p&lt;0.01 ("&amp;TEXT('Method Test Calc'!AX320,"0.0000")&amp;")","✗ NS ("&amp;TEXT('Method Test Calc'!AX320,"0.0000")&amp;")")</f>
        <v>✓ p&lt;0.01 (0.0001)</v>
      </c>
      <c r="I138" s="52">
        <f>'Method Test Calc'!AU321</f>
        <v>2.9262341987282735E-2</v>
      </c>
      <c r="J138" s="11" t="str">
        <f>IF('Method Test Calc'!AX321&lt;0.01,"✓ p&lt;0.01 ("&amp;TEXT('Method Test Calc'!AX321,"0.0000")&amp;")","✗ NS ("&amp;TEXT('Method Test Calc'!AX321,"0.0000")&amp;")")</f>
        <v>✓ p&lt;0.01 (0.0001)</v>
      </c>
    </row>
    <row r="139" spans="1:10" ht="30" x14ac:dyDescent="0.25">
      <c r="A139" s="11" t="s">
        <v>26</v>
      </c>
      <c r="B139" s="11" t="s">
        <v>9259</v>
      </c>
      <c r="C139" s="52">
        <f>'Method Test Calc'!AU322</f>
        <v>5.4369498228652093E-2</v>
      </c>
      <c r="D139" s="11" t="str">
        <f>IF('Method Test Calc'!AX322&lt;0.01,"✓ p&lt;0.01 ("&amp;TEXT('Method Test Calc'!AX322,"0.0000")&amp;")","✗ NS ("&amp;TEXT('Method Test Calc'!AX322,"0.0000")&amp;")")</f>
        <v>✓ p&lt;0.01 (0.0001)</v>
      </c>
      <c r="E139" s="52">
        <f>'Method Test Calc'!AU323</f>
        <v>2.2842635214844871E-2</v>
      </c>
      <c r="F139" s="11" t="str">
        <f>IF('Method Test Calc'!AX323&lt;0.01,"✓ p&lt;0.01 ("&amp;TEXT('Method Test Calc'!AX323,"0.0000")&amp;")","✗ NS ("&amp;TEXT('Method Test Calc'!AX323,"0.0000")&amp;")")</f>
        <v>✓ p&lt;0.01 (0.0001)</v>
      </c>
      <c r="G139" s="52">
        <f>'Method Test Calc'!AU324</f>
        <v>2.5259822338095577E-2</v>
      </c>
      <c r="H139" s="11" t="str">
        <f>IF('Method Test Calc'!AX324&lt;0.01,"✓ p&lt;0.01 ("&amp;TEXT('Method Test Calc'!AX324,"0.0000")&amp;")","✗ NS ("&amp;TEXT('Method Test Calc'!AX324,"0.0000")&amp;")")</f>
        <v>✓ p&lt;0.01 (0.0001)</v>
      </c>
      <c r="I139" s="52">
        <f>'Method Test Calc'!AU325</f>
        <v>2.581989837949538E-2</v>
      </c>
      <c r="J139" s="11" t="str">
        <f>IF('Method Test Calc'!AX325&lt;0.01,"✓ p&lt;0.01 ("&amp;TEXT('Method Test Calc'!AX325,"0.0000")&amp;")","✗ NS ("&amp;TEXT('Method Test Calc'!AX325,"0.0000")&amp;")")</f>
        <v>✓ p&lt;0.01 (0.0001)</v>
      </c>
    </row>
    <row r="140" spans="1:10" ht="30" x14ac:dyDescent="0.25">
      <c r="A140" s="11" t="s">
        <v>54</v>
      </c>
      <c r="B140" s="11" t="s">
        <v>9260</v>
      </c>
      <c r="C140" s="52">
        <f>'Method Test Calc'!AU326</f>
        <v>2.8711841611546031E-2</v>
      </c>
      <c r="D140" s="11" t="str">
        <f>IF('Method Test Calc'!AX326&lt;0.01,"✓ p&lt;0.01 ("&amp;TEXT('Method Test Calc'!AX326,"0.0000")&amp;")","✗ NS ("&amp;TEXT('Method Test Calc'!AX326,"0.0000")&amp;")")</f>
        <v>✓ p&lt;0.01 (0.0001)</v>
      </c>
      <c r="E140" s="52">
        <f>'Method Test Calc'!AU327</f>
        <v>2.8186971759180772E-2</v>
      </c>
      <c r="F140" s="11" t="str">
        <f>IF('Method Test Calc'!AX327&lt;0.01,"✓ p&lt;0.01 ("&amp;TEXT('Method Test Calc'!AX327,"0.0000")&amp;")","✗ NS ("&amp;TEXT('Method Test Calc'!AX327,"0.0000")&amp;")")</f>
        <v>✓ p&lt;0.01 (0.0001)</v>
      </c>
      <c r="G140" s="52">
        <f>'Method Test Calc'!AU328</f>
        <v>3.8224150420558038E-2</v>
      </c>
      <c r="H140" s="11" t="str">
        <f>IF('Method Test Calc'!AX328&lt;0.01,"✓ p&lt;0.01 ("&amp;TEXT('Method Test Calc'!AX328,"0.0000")&amp;")","✗ NS ("&amp;TEXT('Method Test Calc'!AX328,"0.0000")&amp;")")</f>
        <v>✓ p&lt;0.01 (0.0001)</v>
      </c>
      <c r="I140" s="52">
        <f>'Method Test Calc'!AU329</f>
        <v>3.0487725351853338E-2</v>
      </c>
      <c r="J140" s="11" t="str">
        <f>IF('Method Test Calc'!AX329&lt;0.01,"✓ p&lt;0.01 ("&amp;TEXT('Method Test Calc'!AX329,"0.0000")&amp;")","✗ NS ("&amp;TEXT('Method Test Calc'!AX329,"0.0000")&amp;")")</f>
        <v>✓ p&lt;0.01 (0.0001)</v>
      </c>
    </row>
    <row r="141" spans="1:10" x14ac:dyDescent="0.25">
      <c r="A141" s="11" t="s">
        <v>40</v>
      </c>
      <c r="B141" s="11" t="s">
        <v>9260</v>
      </c>
      <c r="C141" s="52">
        <f>'Method Test Calc'!AU330</f>
        <v>3.2651828220208318E-2</v>
      </c>
      <c r="D141" s="11" t="str">
        <f>IF('Method Test Calc'!AX330&lt;0.01,"✓ p&lt;0.01 ("&amp;TEXT('Method Test Calc'!AX330,"0.0000")&amp;")","✗ NS ("&amp;TEXT('Method Test Calc'!AX330,"0.0000")&amp;")")</f>
        <v>✓ p&lt;0.01 (0.0001)</v>
      </c>
      <c r="E141" s="52">
        <f>'Method Test Calc'!AU331</f>
        <v>2.6880046807239572E-2</v>
      </c>
      <c r="F141" s="11" t="str">
        <f>IF('Method Test Calc'!AX331&lt;0.01,"✓ p&lt;0.01 ("&amp;TEXT('Method Test Calc'!AX331,"0.0000")&amp;")","✗ NS ("&amp;TEXT('Method Test Calc'!AX331,"0.0000")&amp;")")</f>
        <v>✓ p&lt;0.01 (0.0001)</v>
      </c>
      <c r="G141" s="52">
        <f>'Method Test Calc'!AU332</f>
        <v>3.1137347734281347E-2</v>
      </c>
      <c r="H141" s="11" t="str">
        <f>IF('Method Test Calc'!AX332&lt;0.01,"✓ p&lt;0.01 ("&amp;TEXT('Method Test Calc'!AX332,"0.0000")&amp;")","✗ NS ("&amp;TEXT('Method Test Calc'!AX332,"0.0000")&amp;")")</f>
        <v>✓ p&lt;0.01 (0.0001)</v>
      </c>
      <c r="I141" s="52">
        <f>'Method Test Calc'!AU333</f>
        <v>3.3687055695746516E-2</v>
      </c>
      <c r="J141" s="11" t="str">
        <f>IF('Method Test Calc'!AX333&lt;0.01,"✓ p&lt;0.01 ("&amp;TEXT('Method Test Calc'!AX333,"0.0000")&amp;")","✗ NS ("&amp;TEXT('Method Test Calc'!AX333,"0.0000")&amp;")")</f>
        <v>✓ p&lt;0.01 (0.0001)</v>
      </c>
    </row>
    <row r="142" spans="1:10" ht="30" x14ac:dyDescent="0.25">
      <c r="A142" s="11" t="s">
        <v>47</v>
      </c>
      <c r="B142" s="11" t="s">
        <v>9260</v>
      </c>
      <c r="C142" s="52">
        <f>'Method Test Calc'!AU334</f>
        <v>2.6069591725305753E-2</v>
      </c>
      <c r="D142" s="11" t="str">
        <f>IF('Method Test Calc'!AX334&lt;0.01,"✓ p&lt;0.01 ("&amp;TEXT('Method Test Calc'!AX334,"0.0000")&amp;")","✗ NS ("&amp;TEXT('Method Test Calc'!AX334,"0.0000")&amp;")")</f>
        <v>✓ p&lt;0.01 (0.0001)</v>
      </c>
      <c r="E142" s="52">
        <f>'Method Test Calc'!AU335</f>
        <v>1.9049770867222777E-2</v>
      </c>
      <c r="F142" s="11" t="str">
        <f>IF('Method Test Calc'!AX335&lt;0.01,"✓ p&lt;0.01 ("&amp;TEXT('Method Test Calc'!AX335,"0.0000")&amp;")","✗ NS ("&amp;TEXT('Method Test Calc'!AX335,"0.0000")&amp;")")</f>
        <v>✓ p&lt;0.01 (0.0001)</v>
      </c>
      <c r="G142" s="52">
        <f>'Method Test Calc'!AU336</f>
        <v>2.5971953730829139E-2</v>
      </c>
      <c r="H142" s="11" t="str">
        <f>IF('Method Test Calc'!AX336&lt;0.01,"✓ p&lt;0.01 ("&amp;TEXT('Method Test Calc'!AX336,"0.0000")&amp;")","✗ NS ("&amp;TEXT('Method Test Calc'!AX336,"0.0000")&amp;")")</f>
        <v>✓ p&lt;0.01 (0.0001)</v>
      </c>
      <c r="I142" s="52">
        <f>'Method Test Calc'!AU337</f>
        <v>1.9244436860608571E-2</v>
      </c>
      <c r="J142" s="11" t="str">
        <f>IF('Method Test Calc'!AX337&lt;0.01,"✓ p&lt;0.01 ("&amp;TEXT('Method Test Calc'!AX337,"0.0000")&amp;")","✗ NS ("&amp;TEXT('Method Test Calc'!AX337,"0.0000")&amp;")")</f>
        <v>✓ p&lt;0.01 (0.0001)</v>
      </c>
    </row>
    <row r="143" spans="1:10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 ht="21.95" customHeight="1" x14ac:dyDescent="0.25">
      <c r="A144" s="51" t="s">
        <v>9337</v>
      </c>
      <c r="B144" s="51"/>
      <c r="C144" s="51"/>
      <c r="D144" s="51"/>
      <c r="E144" s="51"/>
      <c r="F144" s="51"/>
      <c r="G144" s="51"/>
      <c r="H144" s="51"/>
      <c r="I144" s="51"/>
      <c r="J144" s="51"/>
    </row>
    <row r="145" spans="1:10" ht="27.95" customHeight="1" x14ac:dyDescent="0.25">
      <c r="A145" s="48" t="s">
        <v>9338</v>
      </c>
      <c r="B145" s="48"/>
      <c r="C145" s="48"/>
      <c r="D145" s="48"/>
      <c r="E145" s="48"/>
      <c r="F145" s="48"/>
      <c r="G145" s="48"/>
      <c r="H145" s="48"/>
      <c r="I145" s="48"/>
      <c r="J145" s="48"/>
    </row>
    <row r="146" spans="1:10" ht="27.95" customHeight="1" x14ac:dyDescent="0.25">
      <c r="A146" s="48" t="s">
        <v>9339</v>
      </c>
      <c r="B146" s="48"/>
      <c r="C146" s="48"/>
      <c r="D146" s="48"/>
      <c r="E146" s="48"/>
      <c r="F146" s="48"/>
      <c r="G146" s="48"/>
      <c r="H146" s="48"/>
      <c r="I146" s="48"/>
      <c r="J146" s="48"/>
    </row>
    <row r="147" spans="1:10" ht="27.95" customHeight="1" x14ac:dyDescent="0.25">
      <c r="A147" s="49" t="s">
        <v>9340</v>
      </c>
      <c r="B147" s="49"/>
      <c r="C147" s="49"/>
      <c r="D147" s="49"/>
      <c r="E147" s="49"/>
      <c r="F147" s="49"/>
      <c r="G147" s="49"/>
      <c r="H147" s="49"/>
      <c r="I147" s="49"/>
      <c r="J147" s="49"/>
    </row>
    <row r="148" spans="1:10" ht="30" customHeight="1" x14ac:dyDescent="0.25">
      <c r="A148" s="48" t="str">
        <f>"Across all 14 method-comparison sections, "&amp;COUNTIF(D7:J142,"✓*")&amp;" of "&amp;(COUNTIF(D7:J142,"✓*")+COUNTIF(D7:J142,"✗*"))&amp;" model × split × augmentation comparisons are significant at α = 0.01. Interpret this aggregate cautiously because it combines different method pairs."</f>
        <v>Across all 14 method-comparison sections, 222 of 336 model × split × augmentation comparisons are significant at α = 0.01. Interpret this aggregate cautiously because it combines different method pairs.</v>
      </c>
      <c r="B148" s="48"/>
      <c r="C148" s="48"/>
      <c r="D148" s="48"/>
      <c r="E148" s="48"/>
      <c r="F148" s="48"/>
      <c r="G148" s="48"/>
      <c r="H148" s="48"/>
      <c r="I148" s="48"/>
      <c r="J148" s="48"/>
    </row>
    <row r="149" spans="1:10" ht="30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</row>
  </sheetData>
  <mergeCells count="35">
    <mergeCell ref="A146:J146"/>
    <mergeCell ref="A147:J147"/>
    <mergeCell ref="A148:J149"/>
    <mergeCell ref="A125:J125"/>
    <mergeCell ref="A134:J134"/>
    <mergeCell ref="A135:J135"/>
    <mergeCell ref="A144:J144"/>
    <mergeCell ref="A145:J145"/>
    <mergeCell ref="A104:J104"/>
    <mergeCell ref="A105:J105"/>
    <mergeCell ref="A114:J114"/>
    <mergeCell ref="A115:J115"/>
    <mergeCell ref="A124:J124"/>
    <mergeCell ref="A75:J75"/>
    <mergeCell ref="A84:J84"/>
    <mergeCell ref="A85:J85"/>
    <mergeCell ref="A94:J94"/>
    <mergeCell ref="A95:J95"/>
    <mergeCell ref="A54:J54"/>
    <mergeCell ref="A55:J55"/>
    <mergeCell ref="A64:J64"/>
    <mergeCell ref="A65:J65"/>
    <mergeCell ref="A74:J74"/>
    <mergeCell ref="A25:J25"/>
    <mergeCell ref="A34:J34"/>
    <mergeCell ref="A35:J35"/>
    <mergeCell ref="A44:J44"/>
    <mergeCell ref="A45:J45"/>
    <mergeCell ref="A4:J4"/>
    <mergeCell ref="A14:J14"/>
    <mergeCell ref="A15:J15"/>
    <mergeCell ref="A24:J24"/>
    <mergeCell ref="A1:J1"/>
    <mergeCell ref="A2:J2"/>
    <mergeCell ref="A5:J5"/>
  </mergeCells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3D2C-86AC-4D09-B59C-D74E2F4E228F}">
  <dimension ref="A1:AX337"/>
  <sheetViews>
    <sheetView workbookViewId="0"/>
  </sheetViews>
  <sheetFormatPr defaultRowHeight="15" x14ac:dyDescent="0.25"/>
  <sheetData>
    <row r="1" spans="1:50" x14ac:dyDescent="0.25">
      <c r="A1" t="s">
        <v>9247</v>
      </c>
      <c r="B1" t="s">
        <v>569</v>
      </c>
      <c r="C1" t="s">
        <v>9261</v>
      </c>
      <c r="D1" t="s">
        <v>9234</v>
      </c>
      <c r="E1" t="s">
        <v>9262</v>
      </c>
      <c r="F1" t="s">
        <v>9263</v>
      </c>
      <c r="G1" t="s">
        <v>9264</v>
      </c>
      <c r="H1" t="s">
        <v>9265</v>
      </c>
      <c r="I1" t="s">
        <v>9266</v>
      </c>
      <c r="J1" t="s">
        <v>9267</v>
      </c>
      <c r="K1" t="s">
        <v>9268</v>
      </c>
      <c r="L1" t="s">
        <v>9269</v>
      </c>
      <c r="M1" t="s">
        <v>9270</v>
      </c>
      <c r="N1" t="s">
        <v>9271</v>
      </c>
      <c r="O1" t="s">
        <v>9272</v>
      </c>
      <c r="P1" t="s">
        <v>9273</v>
      </c>
      <c r="Q1" t="s">
        <v>9274</v>
      </c>
      <c r="R1" t="s">
        <v>9275</v>
      </c>
      <c r="S1" t="s">
        <v>9276</v>
      </c>
      <c r="T1" t="s">
        <v>9277</v>
      </c>
      <c r="U1" t="s">
        <v>9278</v>
      </c>
      <c r="V1" t="s">
        <v>9279</v>
      </c>
      <c r="W1" t="s">
        <v>9280</v>
      </c>
      <c r="X1" t="s">
        <v>9281</v>
      </c>
      <c r="Y1" t="s">
        <v>9282</v>
      </c>
      <c r="Z1" t="s">
        <v>9283</v>
      </c>
      <c r="AA1" t="s">
        <v>9284</v>
      </c>
      <c r="AB1" t="s">
        <v>9285</v>
      </c>
      <c r="AC1" t="s">
        <v>9286</v>
      </c>
      <c r="AD1" t="s">
        <v>9287</v>
      </c>
      <c r="AE1" t="s">
        <v>9288</v>
      </c>
      <c r="AF1" t="s">
        <v>9289</v>
      </c>
      <c r="AG1" t="s">
        <v>9290</v>
      </c>
      <c r="AH1" t="s">
        <v>9291</v>
      </c>
      <c r="AI1" t="s">
        <v>9292</v>
      </c>
      <c r="AJ1" t="s">
        <v>9293</v>
      </c>
      <c r="AK1" t="s">
        <v>9294</v>
      </c>
      <c r="AL1" t="s">
        <v>9295</v>
      </c>
      <c r="AM1" t="s">
        <v>9296</v>
      </c>
      <c r="AN1" t="s">
        <v>9297</v>
      </c>
      <c r="AO1" t="s">
        <v>9298</v>
      </c>
      <c r="AP1" t="s">
        <v>9299</v>
      </c>
      <c r="AQ1" t="s">
        <v>9300</v>
      </c>
      <c r="AR1" t="s">
        <v>9301</v>
      </c>
      <c r="AS1" t="s">
        <v>9302</v>
      </c>
      <c r="AT1" t="s">
        <v>9303</v>
      </c>
      <c r="AU1" t="s">
        <v>9304</v>
      </c>
      <c r="AV1" t="s">
        <v>9305</v>
      </c>
      <c r="AW1" t="s">
        <v>9306</v>
      </c>
      <c r="AX1" t="s">
        <v>9307</v>
      </c>
    </row>
    <row r="2" spans="1:50" x14ac:dyDescent="0.25">
      <c r="A2" t="s">
        <v>9308</v>
      </c>
      <c r="B2" t="s">
        <v>19</v>
      </c>
      <c r="C2" t="s">
        <v>32</v>
      </c>
      <c r="D2" t="s">
        <v>9259</v>
      </c>
      <c r="E2" t="s">
        <v>37</v>
      </c>
      <c r="F2" t="s">
        <v>23</v>
      </c>
      <c r="G2">
        <f>all_runs!O122-all_runs!O2</f>
        <v>3.0078472887365426E-2</v>
      </c>
      <c r="H2">
        <f>all_runs!O123-all_runs!O3</f>
        <v>4.9762446240795954E-2</v>
      </c>
      <c r="I2">
        <f>all_runs!O124-all_runs!O4</f>
        <v>3.2951398981168278E-2</v>
      </c>
      <c r="J2">
        <f>all_runs!O125-all_runs!O5</f>
        <v>5.9474881967324422E-2</v>
      </c>
      <c r="K2">
        <f>all_runs!O126-all_runs!O6</f>
        <v>2.8335741249941648E-2</v>
      </c>
      <c r="L2">
        <f>all_runs!O127-all_runs!O7</f>
        <v>8.5935584248665986E-2</v>
      </c>
      <c r="M2">
        <f>all_runs!O128-all_runs!O8</f>
        <v>6.2878895867047757E-2</v>
      </c>
      <c r="N2">
        <f>all_runs!O129-all_runs!O9</f>
        <v>6.5525623271595279E-2</v>
      </c>
      <c r="O2">
        <f>all_runs!O130-all_runs!O10</f>
        <v>7.9615297540687968E-2</v>
      </c>
      <c r="P2">
        <f>all_runs!O131-all_runs!O11</f>
        <v>4.464879654925713E-2</v>
      </c>
      <c r="Q2">
        <f>all_runs!O132-all_runs!O12</f>
        <v>4.1582093523234831E-2</v>
      </c>
      <c r="R2">
        <f>all_runs!O133-all_runs!O13</f>
        <v>7.4358801636887017E-2</v>
      </c>
      <c r="S2">
        <f>all_runs!O134-all_runs!O14</f>
        <v>7.0330744132893863E-2</v>
      </c>
      <c r="T2">
        <f>all_runs!O135-all_runs!O15</f>
        <v>4.1020730679117046E-2</v>
      </c>
      <c r="U2">
        <f>all_runs!O136-all_runs!O16</f>
        <v>3.8759251082202018E-2</v>
      </c>
      <c r="V2">
        <f>all_runs!O137-all_runs!O17</f>
        <v>0.1017953432638472</v>
      </c>
      <c r="W2">
        <f>all_runs!O138-all_runs!O18</f>
        <v>0.1017953432638472</v>
      </c>
      <c r="X2">
        <f>all_runs!O139-all_runs!O19</f>
        <v>9.8296177417074748E-2</v>
      </c>
      <c r="Y2">
        <f>all_runs!O140-all_runs!O20</f>
        <v>3.045428330781641E-2</v>
      </c>
      <c r="Z2">
        <f>all_runs!O141-all_runs!O21</f>
        <v>4.7327989311957142E-2</v>
      </c>
      <c r="AA2" cm="1">
        <f t="array" ref="AA2">IF(G2=0,"",1+SUMPRODUCT(--(ABS($G2:$Z2)&lt;ABS(G2)),--($G2:$Z2&lt;&gt;0))+(SUMPRODUCT(--(ABS($G2:$Z2)=ABS(G2)),--($G2:$Z2&lt;&gt;0))-1)/2)</f>
        <v>2</v>
      </c>
      <c r="AB2" cm="1">
        <f t="array" ref="AB2">IF(H2=0,"",1+SUMPRODUCT(--(ABS($G2:$Z2)&lt;ABS(H2)),--($G2:$Z2&lt;&gt;0))+(SUMPRODUCT(--(ABS($G2:$Z2)=ABS(H2)),--($G2:$Z2&lt;&gt;0))-1)/2)</f>
        <v>10</v>
      </c>
      <c r="AC2" cm="1">
        <f t="array" ref="AC2">IF(I2=0,"",1+SUMPRODUCT(--(ABS($G2:$Z2)&lt;ABS(I2)),--($G2:$Z2&lt;&gt;0))+(SUMPRODUCT(--(ABS($G2:$Z2)=ABS(I2)),--($G2:$Z2&lt;&gt;0))-1)/2)</f>
        <v>4</v>
      </c>
      <c r="AD2" cm="1">
        <f t="array" ref="AD2">IF(J2=0,"",1+SUMPRODUCT(--(ABS($G2:$Z2)&lt;ABS(J2)),--($G2:$Z2&lt;&gt;0))+(SUMPRODUCT(--(ABS($G2:$Z2)=ABS(J2)),--($G2:$Z2&lt;&gt;0))-1)/2)</f>
        <v>11</v>
      </c>
      <c r="AE2" cm="1">
        <f t="array" ref="AE2">IF(K2=0,"",1+SUMPRODUCT(--(ABS($G2:$Z2)&lt;ABS(K2)),--($G2:$Z2&lt;&gt;0))+(SUMPRODUCT(--(ABS($G2:$Z2)=ABS(K2)),--($G2:$Z2&lt;&gt;0))-1)/2)</f>
        <v>1</v>
      </c>
      <c r="AF2" cm="1">
        <f t="array" ref="AF2">IF(L2=0,"",1+SUMPRODUCT(--(ABS($G2:$Z2)&lt;ABS(L2)),--($G2:$Z2&lt;&gt;0))+(SUMPRODUCT(--(ABS($G2:$Z2)=ABS(L2)),--($G2:$Z2&lt;&gt;0))-1)/2)</f>
        <v>17</v>
      </c>
      <c r="AG2" cm="1">
        <f t="array" ref="AG2">IF(M2=0,"",1+SUMPRODUCT(--(ABS($G2:$Z2)&lt;ABS(M2)),--($G2:$Z2&lt;&gt;0))+(SUMPRODUCT(--(ABS($G2:$Z2)=ABS(M2)),--($G2:$Z2&lt;&gt;0))-1)/2)</f>
        <v>12</v>
      </c>
      <c r="AH2" cm="1">
        <f t="array" ref="AH2">IF(N2=0,"",1+SUMPRODUCT(--(ABS($G2:$Z2)&lt;ABS(N2)),--($G2:$Z2&lt;&gt;0))+(SUMPRODUCT(--(ABS($G2:$Z2)=ABS(N2)),--($G2:$Z2&lt;&gt;0))-1)/2)</f>
        <v>13</v>
      </c>
      <c r="AI2" cm="1">
        <f t="array" ref="AI2">IF(O2=0,"",1+SUMPRODUCT(--(ABS($G2:$Z2)&lt;ABS(O2)),--($G2:$Z2&lt;&gt;0))+(SUMPRODUCT(--(ABS($G2:$Z2)=ABS(O2)),--($G2:$Z2&lt;&gt;0))-1)/2)</f>
        <v>16</v>
      </c>
      <c r="AJ2" cm="1">
        <f t="array" ref="AJ2">IF(P2=0,"",1+SUMPRODUCT(--(ABS($G2:$Z2)&lt;ABS(P2)),--($G2:$Z2&lt;&gt;0))+(SUMPRODUCT(--(ABS($G2:$Z2)=ABS(P2)),--($G2:$Z2&lt;&gt;0))-1)/2)</f>
        <v>8</v>
      </c>
      <c r="AK2" cm="1">
        <f t="array" ref="AK2">IF(Q2=0,"",1+SUMPRODUCT(--(ABS($G2:$Z2)&lt;ABS(Q2)),--($G2:$Z2&lt;&gt;0))+(SUMPRODUCT(--(ABS($G2:$Z2)=ABS(Q2)),--($G2:$Z2&lt;&gt;0))-1)/2)</f>
        <v>7</v>
      </c>
      <c r="AL2" cm="1">
        <f t="array" ref="AL2">IF(R2=0,"",1+SUMPRODUCT(--(ABS($G2:$Z2)&lt;ABS(R2)),--($G2:$Z2&lt;&gt;0))+(SUMPRODUCT(--(ABS($G2:$Z2)=ABS(R2)),--($G2:$Z2&lt;&gt;0))-1)/2)</f>
        <v>15</v>
      </c>
      <c r="AM2" cm="1">
        <f t="array" ref="AM2">IF(S2=0,"",1+SUMPRODUCT(--(ABS($G2:$Z2)&lt;ABS(S2)),--($G2:$Z2&lt;&gt;0))+(SUMPRODUCT(--(ABS($G2:$Z2)=ABS(S2)),--($G2:$Z2&lt;&gt;0))-1)/2)</f>
        <v>14</v>
      </c>
      <c r="AN2" cm="1">
        <f t="array" ref="AN2">IF(T2=0,"",1+SUMPRODUCT(--(ABS($G2:$Z2)&lt;ABS(T2)),--($G2:$Z2&lt;&gt;0))+(SUMPRODUCT(--(ABS($G2:$Z2)=ABS(T2)),--($G2:$Z2&lt;&gt;0))-1)/2)</f>
        <v>6</v>
      </c>
      <c r="AO2" cm="1">
        <f t="array" ref="AO2">IF(U2=0,"",1+SUMPRODUCT(--(ABS($G2:$Z2)&lt;ABS(U2)),--($G2:$Z2&lt;&gt;0))+(SUMPRODUCT(--(ABS($G2:$Z2)=ABS(U2)),--($G2:$Z2&lt;&gt;0))-1)/2)</f>
        <v>5</v>
      </c>
      <c r="AP2" cm="1">
        <f t="array" ref="AP2">IF(V2=0,"",1+SUMPRODUCT(--(ABS($G2:$Z2)&lt;ABS(V2)),--($G2:$Z2&lt;&gt;0))+(SUMPRODUCT(--(ABS($G2:$Z2)=ABS(V2)),--($G2:$Z2&lt;&gt;0))-1)/2)</f>
        <v>19.5</v>
      </c>
      <c r="AQ2" cm="1">
        <f t="array" ref="AQ2">IF(W2=0,"",1+SUMPRODUCT(--(ABS($G2:$Z2)&lt;ABS(W2)),--($G2:$Z2&lt;&gt;0))+(SUMPRODUCT(--(ABS($G2:$Z2)=ABS(W2)),--($G2:$Z2&lt;&gt;0))-1)/2)</f>
        <v>19.5</v>
      </c>
      <c r="AR2" cm="1">
        <f t="array" ref="AR2">IF(X2=0,"",1+SUMPRODUCT(--(ABS($G2:$Z2)&lt;ABS(X2)),--($G2:$Z2&lt;&gt;0))+(SUMPRODUCT(--(ABS($G2:$Z2)=ABS(X2)),--($G2:$Z2&lt;&gt;0))-1)/2)</f>
        <v>18</v>
      </c>
      <c r="AS2" cm="1">
        <f t="array" ref="AS2">IF(Y2=0,"",1+SUMPRODUCT(--(ABS($G2:$Z2)&lt;ABS(Y2)),--($G2:$Z2&lt;&gt;0))+(SUMPRODUCT(--(ABS($G2:$Z2)=ABS(Y2)),--($G2:$Z2&lt;&gt;0))-1)/2)</f>
        <v>3</v>
      </c>
      <c r="AT2" cm="1">
        <f t="array" ref="AT2">IF(Z2=0,"",1+SUMPRODUCT(--(ABS($G2:$Z2)&lt;ABS(Z2)),--($G2:$Z2&lt;&gt;0))+(SUMPRODUCT(--(ABS($G2:$Z2)=ABS(Z2)),--($G2:$Z2&lt;&gt;0))-1)/2)</f>
        <v>9</v>
      </c>
      <c r="AU2">
        <f>AVERAGE(G2:Z2)</f>
        <v>5.9246394821136375E-2</v>
      </c>
      <c r="AV2">
        <f>SUMIF(G2:Z2,"&gt;0",AA2:AT2)</f>
        <v>210</v>
      </c>
      <c r="AW2">
        <f>COUNTIF(G2:Z2,"&lt;&gt;0")</f>
        <v>20</v>
      </c>
      <c r="AX2">
        <f>_xlfn.LET(_xlpm.n,AW2,_xlpm.w,AV2,_xlpm.mu,_xlpm.n*(_xlpm.n+1)/4,_xlpm.sd,SQRT(_xlpm.n*(_xlpm.n+1)*(2*_xlpm.n+1)/24),_xlpm.z,(ABS(_xlpm.w-_xlpm.mu)-0.5)/_xlpm.sd,MIN(1,2*(1-_xlfn.NORM.S.DIST(_xlpm.z,TRUE))))</f>
        <v>9.5691731570646255E-5</v>
      </c>
    </row>
    <row r="3" spans="1:50" x14ac:dyDescent="0.25">
      <c r="A3" t="s">
        <v>9308</v>
      </c>
      <c r="B3" t="s">
        <v>106</v>
      </c>
      <c r="C3" t="s">
        <v>32</v>
      </c>
      <c r="D3" t="s">
        <v>9259</v>
      </c>
      <c r="E3" t="s">
        <v>37</v>
      </c>
      <c r="F3" t="s">
        <v>23</v>
      </c>
      <c r="G3">
        <f>all_runs!O722-all_runs!O602</f>
        <v>1.3553140632316385E-3</v>
      </c>
      <c r="H3">
        <f>all_runs!O723-all_runs!O603</f>
        <v>-0.1843992061967864</v>
      </c>
      <c r="I3">
        <f>all_runs!O724-all_runs!O604</f>
        <v>-0.12410210129638899</v>
      </c>
      <c r="J3">
        <f>all_runs!O725-all_runs!O605</f>
        <v>1.3438429799615292E-2</v>
      </c>
      <c r="K3">
        <f>all_runs!O726-all_runs!O606</f>
        <v>-0.15726304079539721</v>
      </c>
      <c r="L3">
        <f>all_runs!O727-all_runs!O607</f>
        <v>1.1631698211636565E-2</v>
      </c>
      <c r="M3">
        <f>all_runs!O728-all_runs!O608</f>
        <v>4.0457603399146946E-2</v>
      </c>
      <c r="N3">
        <f>all_runs!O729-all_runs!O609</f>
        <v>1.2488705305279568E-2</v>
      </c>
      <c r="O3">
        <f>all_runs!O730-all_runs!O610</f>
        <v>2.1013987175653615E-2</v>
      </c>
      <c r="P3">
        <f>all_runs!O731-all_runs!O611</f>
        <v>-0.24142165715524094</v>
      </c>
      <c r="Q3">
        <f>all_runs!O732-all_runs!O612</f>
        <v>2.3696643182759991E-2</v>
      </c>
      <c r="R3">
        <f>all_runs!O733-all_runs!O613</f>
        <v>-0.22992766148133914</v>
      </c>
      <c r="S3">
        <f>all_runs!O734-all_runs!O614</f>
        <v>-0.19320367212162981</v>
      </c>
      <c r="T3">
        <f>all_runs!O735-all_runs!O615</f>
        <v>-0.17020325131964298</v>
      </c>
      <c r="U3">
        <f>all_runs!O736-all_runs!O616</f>
        <v>3.233563195904865E-2</v>
      </c>
      <c r="V3">
        <f>all_runs!O737-all_runs!O617</f>
        <v>-0.161345414015029</v>
      </c>
      <c r="W3">
        <f>all_runs!O738-all_runs!O618</f>
        <v>3.3221083213654912E-2</v>
      </c>
      <c r="X3">
        <f>all_runs!O739-all_runs!O619</f>
        <v>1.4283855013990987E-2</v>
      </c>
      <c r="Y3">
        <f>all_runs!O740-all_runs!O620</f>
        <v>-0.11227157926013964</v>
      </c>
      <c r="Z3">
        <f>all_runs!O741-all_runs!O621</f>
        <v>-0.17603588485865496</v>
      </c>
      <c r="AA3" cm="1">
        <f t="array" ref="AA3">IF(G3=0,"",1+SUMPRODUCT(--(ABS($G3:$Z3)&lt;ABS(G3)),--($G3:$Z3&lt;&gt;0))+(SUMPRODUCT(--(ABS($G3:$Z3)=ABS(G3)),--($G3:$Z3&lt;&gt;0))-1)/2)</f>
        <v>1</v>
      </c>
      <c r="AB3" cm="1">
        <f t="array" ref="AB3">IF(H3=0,"",1+SUMPRODUCT(--(ABS($G3:$Z3)&lt;ABS(H3)),--($G3:$Z3&lt;&gt;0))+(SUMPRODUCT(--(ABS($G3:$Z3)=ABS(H3)),--($G3:$Z3&lt;&gt;0))-1)/2)</f>
        <v>17</v>
      </c>
      <c r="AC3" cm="1">
        <f t="array" ref="AC3">IF(I3=0,"",1+SUMPRODUCT(--(ABS($G3:$Z3)&lt;ABS(I3)),--($G3:$Z3&lt;&gt;0))+(SUMPRODUCT(--(ABS($G3:$Z3)=ABS(I3)),--($G3:$Z3&lt;&gt;0))-1)/2)</f>
        <v>12</v>
      </c>
      <c r="AD3" cm="1">
        <f t="array" ref="AD3">IF(J3=0,"",1+SUMPRODUCT(--(ABS($G3:$Z3)&lt;ABS(J3)),--($G3:$Z3&lt;&gt;0))+(SUMPRODUCT(--(ABS($G3:$Z3)=ABS(J3)),--($G3:$Z3&lt;&gt;0))-1)/2)</f>
        <v>4</v>
      </c>
      <c r="AE3" cm="1">
        <f t="array" ref="AE3">IF(K3=0,"",1+SUMPRODUCT(--(ABS($G3:$Z3)&lt;ABS(K3)),--($G3:$Z3&lt;&gt;0))+(SUMPRODUCT(--(ABS($G3:$Z3)=ABS(K3)),--($G3:$Z3&lt;&gt;0))-1)/2)</f>
        <v>13</v>
      </c>
      <c r="AF3" cm="1">
        <f t="array" ref="AF3">IF(L3=0,"",1+SUMPRODUCT(--(ABS($G3:$Z3)&lt;ABS(L3)),--($G3:$Z3&lt;&gt;0))+(SUMPRODUCT(--(ABS($G3:$Z3)=ABS(L3)),--($G3:$Z3&lt;&gt;0))-1)/2)</f>
        <v>2</v>
      </c>
      <c r="AG3" cm="1">
        <f t="array" ref="AG3">IF(M3=0,"",1+SUMPRODUCT(--(ABS($G3:$Z3)&lt;ABS(M3)),--($G3:$Z3&lt;&gt;0))+(SUMPRODUCT(--(ABS($G3:$Z3)=ABS(M3)),--($G3:$Z3&lt;&gt;0))-1)/2)</f>
        <v>10</v>
      </c>
      <c r="AH3" cm="1">
        <f t="array" ref="AH3">IF(N3=0,"",1+SUMPRODUCT(--(ABS($G3:$Z3)&lt;ABS(N3)),--($G3:$Z3&lt;&gt;0))+(SUMPRODUCT(--(ABS($G3:$Z3)=ABS(N3)),--($G3:$Z3&lt;&gt;0))-1)/2)</f>
        <v>3</v>
      </c>
      <c r="AI3" cm="1">
        <f t="array" ref="AI3">IF(O3=0,"",1+SUMPRODUCT(--(ABS($G3:$Z3)&lt;ABS(O3)),--($G3:$Z3&lt;&gt;0))+(SUMPRODUCT(--(ABS($G3:$Z3)=ABS(O3)),--($G3:$Z3&lt;&gt;0))-1)/2)</f>
        <v>6</v>
      </c>
      <c r="AJ3" cm="1">
        <f t="array" ref="AJ3">IF(P3=0,"",1+SUMPRODUCT(--(ABS($G3:$Z3)&lt;ABS(P3)),--($G3:$Z3&lt;&gt;0))+(SUMPRODUCT(--(ABS($G3:$Z3)=ABS(P3)),--($G3:$Z3&lt;&gt;0))-1)/2)</f>
        <v>20</v>
      </c>
      <c r="AK3" cm="1">
        <f t="array" ref="AK3">IF(Q3=0,"",1+SUMPRODUCT(--(ABS($G3:$Z3)&lt;ABS(Q3)),--($G3:$Z3&lt;&gt;0))+(SUMPRODUCT(--(ABS($G3:$Z3)=ABS(Q3)),--($G3:$Z3&lt;&gt;0))-1)/2)</f>
        <v>7</v>
      </c>
      <c r="AL3" cm="1">
        <f t="array" ref="AL3">IF(R3=0,"",1+SUMPRODUCT(--(ABS($G3:$Z3)&lt;ABS(R3)),--($G3:$Z3&lt;&gt;0))+(SUMPRODUCT(--(ABS($G3:$Z3)=ABS(R3)),--($G3:$Z3&lt;&gt;0))-1)/2)</f>
        <v>19</v>
      </c>
      <c r="AM3" cm="1">
        <f t="array" ref="AM3">IF(S3=0,"",1+SUMPRODUCT(--(ABS($G3:$Z3)&lt;ABS(S3)),--($G3:$Z3&lt;&gt;0))+(SUMPRODUCT(--(ABS($G3:$Z3)=ABS(S3)),--($G3:$Z3&lt;&gt;0))-1)/2)</f>
        <v>18</v>
      </c>
      <c r="AN3" cm="1">
        <f t="array" ref="AN3">IF(T3=0,"",1+SUMPRODUCT(--(ABS($G3:$Z3)&lt;ABS(T3)),--($G3:$Z3&lt;&gt;0))+(SUMPRODUCT(--(ABS($G3:$Z3)=ABS(T3)),--($G3:$Z3&lt;&gt;0))-1)/2)</f>
        <v>15</v>
      </c>
      <c r="AO3" cm="1">
        <f t="array" ref="AO3">IF(U3=0,"",1+SUMPRODUCT(--(ABS($G3:$Z3)&lt;ABS(U3)),--($G3:$Z3&lt;&gt;0))+(SUMPRODUCT(--(ABS($G3:$Z3)=ABS(U3)),--($G3:$Z3&lt;&gt;0))-1)/2)</f>
        <v>8</v>
      </c>
      <c r="AP3" cm="1">
        <f t="array" ref="AP3">IF(V3=0,"",1+SUMPRODUCT(--(ABS($G3:$Z3)&lt;ABS(V3)),--($G3:$Z3&lt;&gt;0))+(SUMPRODUCT(--(ABS($G3:$Z3)=ABS(V3)),--($G3:$Z3&lt;&gt;0))-1)/2)</f>
        <v>14</v>
      </c>
      <c r="AQ3" cm="1">
        <f t="array" ref="AQ3">IF(W3=0,"",1+SUMPRODUCT(--(ABS($G3:$Z3)&lt;ABS(W3)),--($G3:$Z3&lt;&gt;0))+(SUMPRODUCT(--(ABS($G3:$Z3)=ABS(W3)),--($G3:$Z3&lt;&gt;0))-1)/2)</f>
        <v>9</v>
      </c>
      <c r="AR3" cm="1">
        <f t="array" ref="AR3">IF(X3=0,"",1+SUMPRODUCT(--(ABS($G3:$Z3)&lt;ABS(X3)),--($G3:$Z3&lt;&gt;0))+(SUMPRODUCT(--(ABS($G3:$Z3)=ABS(X3)),--($G3:$Z3&lt;&gt;0))-1)/2)</f>
        <v>5</v>
      </c>
      <c r="AS3" cm="1">
        <f t="array" ref="AS3">IF(Y3=0,"",1+SUMPRODUCT(--(ABS($G3:$Z3)&lt;ABS(Y3)),--($G3:$Z3&lt;&gt;0))+(SUMPRODUCT(--(ABS($G3:$Z3)=ABS(Y3)),--($G3:$Z3&lt;&gt;0))-1)/2)</f>
        <v>11</v>
      </c>
      <c r="AT3" cm="1">
        <f t="array" ref="AT3">IF(Z3=0,"",1+SUMPRODUCT(--(ABS($G3:$Z3)&lt;ABS(Z3)),--($G3:$Z3&lt;&gt;0))+(SUMPRODUCT(--(ABS($G3:$Z3)=ABS(Z3)),--($G3:$Z3&lt;&gt;0))-1)/2)</f>
        <v>16</v>
      </c>
      <c r="AU3">
        <f>AVERAGE(G3:Z3)</f>
        <v>-7.7312525858811543E-2</v>
      </c>
      <c r="AV3">
        <f>SUMIF(G3:Z3,"&gt;0",AA3:AT3)</f>
        <v>55</v>
      </c>
      <c r="AW3">
        <f>COUNTIF(G3:Z3,"&lt;&gt;0")</f>
        <v>20</v>
      </c>
      <c r="AX3">
        <f>_xlfn.LET(_xlpm.n,AW3,_xlpm.w,AV3,_xlpm.mu,_xlpm.n*(_xlpm.n+1)/4,_xlpm.sd,SQRT(_xlpm.n*(_xlpm.n+1)*(2*_xlpm.n+1)/24),_xlpm.z,(ABS(_xlpm.w-_xlpm.mu)-0.5)/_xlpm.sd,MIN(1,2*(1-_xlfn.NORM.S.DIST(_xlpm.z,TRUE))))</f>
        <v>6.4607095537442039E-2</v>
      </c>
    </row>
    <row r="4" spans="1:50" x14ac:dyDescent="0.25">
      <c r="A4" t="s">
        <v>9308</v>
      </c>
      <c r="B4" t="s">
        <v>147</v>
      </c>
      <c r="C4" t="s">
        <v>32</v>
      </c>
      <c r="D4" t="s">
        <v>9259</v>
      </c>
      <c r="E4" t="s">
        <v>37</v>
      </c>
      <c r="F4" t="s">
        <v>23</v>
      </c>
      <c r="G4">
        <f>all_runs!O1322-all_runs!O1202</f>
        <v>-7.8986210656489808E-3</v>
      </c>
      <c r="H4">
        <f>all_runs!O1323-all_runs!O1203</f>
        <v>-2.6291814212534792E-2</v>
      </c>
      <c r="I4">
        <f>all_runs!O1324-all_runs!O1204</f>
        <v>3.082463342080688E-2</v>
      </c>
      <c r="J4">
        <f>all_runs!O1325-all_runs!O1205</f>
        <v>-2.9995697338497385E-3</v>
      </c>
      <c r="K4">
        <f>all_runs!O1326-all_runs!O1206</f>
        <v>-5.7768067723287242E-3</v>
      </c>
      <c r="L4">
        <f>all_runs!O1327-all_runs!O1207</f>
        <v>-1.2885312406477722E-2</v>
      </c>
      <c r="M4">
        <f>all_runs!O1328-all_runs!O1208</f>
        <v>-2.1072105592819801E-3</v>
      </c>
      <c r="N4">
        <f>all_runs!O1329-all_runs!O1209</f>
        <v>-1.9161185895465782E-2</v>
      </c>
      <c r="O4">
        <f>all_runs!O1330-all_runs!O1210</f>
        <v>-6.9496312866106913E-2</v>
      </c>
      <c r="P4">
        <f>all_runs!O1331-all_runs!O1211</f>
        <v>-1.0287169659486395E-2</v>
      </c>
      <c r="Q4">
        <f>all_runs!O1332-all_runs!O1212</f>
        <v>-3.9968846552151938E-3</v>
      </c>
      <c r="R4">
        <f>all_runs!O1333-all_runs!O1213</f>
        <v>-4.2982710325509821E-3</v>
      </c>
      <c r="S4">
        <f>all_runs!O1334-all_runs!O1214</f>
        <v>-1.8624772511086629E-2</v>
      </c>
      <c r="T4">
        <f>all_runs!O1335-all_runs!O1215</f>
        <v>1.8668437774865709E-2</v>
      </c>
      <c r="U4">
        <f>all_runs!O1336-all_runs!O1216</f>
        <v>1.9511252776972632E-2</v>
      </c>
      <c r="V4">
        <f>all_runs!O1337-all_runs!O1217</f>
        <v>-4.0567951318458695E-3</v>
      </c>
      <c r="W4">
        <f>all_runs!O1338-all_runs!O1218</f>
        <v>-1.4023287799821316E-2</v>
      </c>
      <c r="X4">
        <f>all_runs!O1339-all_runs!O1219</f>
        <v>-6.2232963618317205E-3</v>
      </c>
      <c r="Y4">
        <f>all_runs!O1340-all_runs!O1220</f>
        <v>5.9388228065974769E-2</v>
      </c>
      <c r="Z4">
        <f>all_runs!O1341-all_runs!O1221</f>
        <v>-1.8709298601473301E-2</v>
      </c>
      <c r="AA4" cm="1">
        <f t="array" ref="AA4">IF(G4=0,"",1+SUMPRODUCT(--(ABS($G4:$Z4)&lt;ABS(G4)),--($G4:$Z4&lt;&gt;0))+(SUMPRODUCT(--(ABS($G4:$Z4)=ABS(G4)),--($G4:$Z4&lt;&gt;0))-1)/2)</f>
        <v>8</v>
      </c>
      <c r="AB4" cm="1">
        <f t="array" ref="AB4">IF(H4=0,"",1+SUMPRODUCT(--(ABS($G4:$Z4)&lt;ABS(H4)),--($G4:$Z4&lt;&gt;0))+(SUMPRODUCT(--(ABS($G4:$Z4)=ABS(H4)),--($G4:$Z4&lt;&gt;0))-1)/2)</f>
        <v>17</v>
      </c>
      <c r="AC4" cm="1">
        <f t="array" ref="AC4">IF(I4=0,"",1+SUMPRODUCT(--(ABS($G4:$Z4)&lt;ABS(I4)),--($G4:$Z4&lt;&gt;0))+(SUMPRODUCT(--(ABS($G4:$Z4)=ABS(I4)),--($G4:$Z4&lt;&gt;0))-1)/2)</f>
        <v>18</v>
      </c>
      <c r="AD4" cm="1">
        <f t="array" ref="AD4">IF(J4=0,"",1+SUMPRODUCT(--(ABS($G4:$Z4)&lt;ABS(J4)),--($G4:$Z4&lt;&gt;0))+(SUMPRODUCT(--(ABS($G4:$Z4)=ABS(J4)),--($G4:$Z4&lt;&gt;0))-1)/2)</f>
        <v>2</v>
      </c>
      <c r="AE4" cm="1">
        <f t="array" ref="AE4">IF(K4=0,"",1+SUMPRODUCT(--(ABS($G4:$Z4)&lt;ABS(K4)),--($G4:$Z4&lt;&gt;0))+(SUMPRODUCT(--(ABS($G4:$Z4)=ABS(K4)),--($G4:$Z4&lt;&gt;0))-1)/2)</f>
        <v>6</v>
      </c>
      <c r="AF4" cm="1">
        <f t="array" ref="AF4">IF(L4=0,"",1+SUMPRODUCT(--(ABS($G4:$Z4)&lt;ABS(L4)),--($G4:$Z4&lt;&gt;0))+(SUMPRODUCT(--(ABS($G4:$Z4)=ABS(L4)),--($G4:$Z4&lt;&gt;0))-1)/2)</f>
        <v>10</v>
      </c>
      <c r="AG4" cm="1">
        <f t="array" ref="AG4">IF(M4=0,"",1+SUMPRODUCT(--(ABS($G4:$Z4)&lt;ABS(M4)),--($G4:$Z4&lt;&gt;0))+(SUMPRODUCT(--(ABS($G4:$Z4)=ABS(M4)),--($G4:$Z4&lt;&gt;0))-1)/2)</f>
        <v>1</v>
      </c>
      <c r="AH4" cm="1">
        <f t="array" ref="AH4">IF(N4=0,"",1+SUMPRODUCT(--(ABS($G4:$Z4)&lt;ABS(N4)),--($G4:$Z4&lt;&gt;0))+(SUMPRODUCT(--(ABS($G4:$Z4)=ABS(N4)),--($G4:$Z4&lt;&gt;0))-1)/2)</f>
        <v>15</v>
      </c>
      <c r="AI4" cm="1">
        <f t="array" ref="AI4">IF(O4=0,"",1+SUMPRODUCT(--(ABS($G4:$Z4)&lt;ABS(O4)),--($G4:$Z4&lt;&gt;0))+(SUMPRODUCT(--(ABS($G4:$Z4)=ABS(O4)),--($G4:$Z4&lt;&gt;0))-1)/2)</f>
        <v>20</v>
      </c>
      <c r="AJ4" cm="1">
        <f t="array" ref="AJ4">IF(P4=0,"",1+SUMPRODUCT(--(ABS($G4:$Z4)&lt;ABS(P4)),--($G4:$Z4&lt;&gt;0))+(SUMPRODUCT(--(ABS($G4:$Z4)=ABS(P4)),--($G4:$Z4&lt;&gt;0))-1)/2)</f>
        <v>9</v>
      </c>
      <c r="AK4" cm="1">
        <f t="array" ref="AK4">IF(Q4=0,"",1+SUMPRODUCT(--(ABS($G4:$Z4)&lt;ABS(Q4)),--($G4:$Z4&lt;&gt;0))+(SUMPRODUCT(--(ABS($G4:$Z4)=ABS(Q4)),--($G4:$Z4&lt;&gt;0))-1)/2)</f>
        <v>3</v>
      </c>
      <c r="AL4" cm="1">
        <f t="array" ref="AL4">IF(R4=0,"",1+SUMPRODUCT(--(ABS($G4:$Z4)&lt;ABS(R4)),--($G4:$Z4&lt;&gt;0))+(SUMPRODUCT(--(ABS($G4:$Z4)=ABS(R4)),--($G4:$Z4&lt;&gt;0))-1)/2)</f>
        <v>5</v>
      </c>
      <c r="AM4" cm="1">
        <f t="array" ref="AM4">IF(S4=0,"",1+SUMPRODUCT(--(ABS($G4:$Z4)&lt;ABS(S4)),--($G4:$Z4&lt;&gt;0))+(SUMPRODUCT(--(ABS($G4:$Z4)=ABS(S4)),--($G4:$Z4&lt;&gt;0))-1)/2)</f>
        <v>12</v>
      </c>
      <c r="AN4" cm="1">
        <f t="array" ref="AN4">IF(T4=0,"",1+SUMPRODUCT(--(ABS($G4:$Z4)&lt;ABS(T4)),--($G4:$Z4&lt;&gt;0))+(SUMPRODUCT(--(ABS($G4:$Z4)=ABS(T4)),--($G4:$Z4&lt;&gt;0))-1)/2)</f>
        <v>13</v>
      </c>
      <c r="AO4" cm="1">
        <f t="array" ref="AO4">IF(U4=0,"",1+SUMPRODUCT(--(ABS($G4:$Z4)&lt;ABS(U4)),--($G4:$Z4&lt;&gt;0))+(SUMPRODUCT(--(ABS($G4:$Z4)=ABS(U4)),--($G4:$Z4&lt;&gt;0))-1)/2)</f>
        <v>16</v>
      </c>
      <c r="AP4" cm="1">
        <f t="array" ref="AP4">IF(V4=0,"",1+SUMPRODUCT(--(ABS($G4:$Z4)&lt;ABS(V4)),--($G4:$Z4&lt;&gt;0))+(SUMPRODUCT(--(ABS($G4:$Z4)=ABS(V4)),--($G4:$Z4&lt;&gt;0))-1)/2)</f>
        <v>4</v>
      </c>
      <c r="AQ4" cm="1">
        <f t="array" ref="AQ4">IF(W4=0,"",1+SUMPRODUCT(--(ABS($G4:$Z4)&lt;ABS(W4)),--($G4:$Z4&lt;&gt;0))+(SUMPRODUCT(--(ABS($G4:$Z4)=ABS(W4)),--($G4:$Z4&lt;&gt;0))-1)/2)</f>
        <v>11</v>
      </c>
      <c r="AR4" cm="1">
        <f t="array" ref="AR4">IF(X4=0,"",1+SUMPRODUCT(--(ABS($G4:$Z4)&lt;ABS(X4)),--($G4:$Z4&lt;&gt;0))+(SUMPRODUCT(--(ABS($G4:$Z4)=ABS(X4)),--($G4:$Z4&lt;&gt;0))-1)/2)</f>
        <v>7</v>
      </c>
      <c r="AS4" cm="1">
        <f t="array" ref="AS4">IF(Y4=0,"",1+SUMPRODUCT(--(ABS($G4:$Z4)&lt;ABS(Y4)),--($G4:$Z4&lt;&gt;0))+(SUMPRODUCT(--(ABS($G4:$Z4)=ABS(Y4)),--($G4:$Z4&lt;&gt;0))-1)/2)</f>
        <v>19</v>
      </c>
      <c r="AT4" cm="1">
        <f t="array" ref="AT4">IF(Z4=0,"",1+SUMPRODUCT(--(ABS($G4:$Z4)&lt;ABS(Z4)),--($G4:$Z4&lt;&gt;0))+(SUMPRODUCT(--(ABS($G4:$Z4)=ABS(Z4)),--($G4:$Z4&lt;&gt;0))-1)/2)</f>
        <v>14</v>
      </c>
      <c r="AU4">
        <f>AVERAGE(G4:Z4)</f>
        <v>-4.9222028613193029E-3</v>
      </c>
      <c r="AV4">
        <f>SUMIF(G4:Z4,"&gt;0",AA4:AT4)</f>
        <v>66</v>
      </c>
      <c r="AW4">
        <f>COUNTIF(G4:Z4,"&lt;&gt;0")</f>
        <v>20</v>
      </c>
      <c r="AX4">
        <f>_xlfn.LET(_xlpm.n,AW4,_xlpm.w,AV4,_xlpm.mu,_xlpm.n*(_xlpm.n+1)/4,_xlpm.sd,SQRT(_xlpm.n*(_xlpm.n+1)*(2*_xlpm.n+1)/24),_xlpm.z,(ABS(_xlpm.w-_xlpm.mu)-0.5)/_xlpm.sd,MIN(1,2*(1-_xlfn.NORM.S.DIST(_xlpm.z,TRUE))))</f>
        <v>0.15063055879143028</v>
      </c>
    </row>
    <row r="5" spans="1:50" x14ac:dyDescent="0.25">
      <c r="A5" t="s">
        <v>9308</v>
      </c>
      <c r="B5" t="s">
        <v>190</v>
      </c>
      <c r="C5" t="s">
        <v>32</v>
      </c>
      <c r="D5" t="s">
        <v>9259</v>
      </c>
      <c r="E5" t="s">
        <v>37</v>
      </c>
      <c r="F5" t="s">
        <v>23</v>
      </c>
      <c r="G5">
        <f>all_runs!O1922-all_runs!O1802</f>
        <v>3.4510096959976533E-2</v>
      </c>
      <c r="H5">
        <f>all_runs!O1923-all_runs!O1803</f>
        <v>2.0670536255739336E-2</v>
      </c>
      <c r="I5">
        <f>all_runs!O1924-all_runs!O1804</f>
        <v>5.5142718244322486E-2</v>
      </c>
      <c r="J5">
        <f>all_runs!O1925-all_runs!O1805</f>
        <v>5.2490561441968064E-2</v>
      </c>
      <c r="K5">
        <f>all_runs!O1926-all_runs!O1806</f>
        <v>-9.5445585641663611E-3</v>
      </c>
      <c r="L5">
        <f>all_runs!O1927-all_runs!O1807</f>
        <v>3.5520956848997254E-2</v>
      </c>
      <c r="M5">
        <f>all_runs!O1928-all_runs!O1808</f>
        <v>-5.205120022692622E-2</v>
      </c>
      <c r="N5">
        <f>all_runs!O1929-all_runs!O1809</f>
        <v>4.8877434343067683E-2</v>
      </c>
      <c r="O5">
        <f>all_runs!O1930-all_runs!O1810</f>
        <v>4.2195601644913205E-3</v>
      </c>
      <c r="P5">
        <f>all_runs!O1931-all_runs!O1811</f>
        <v>5.5962039988409318E-2</v>
      </c>
      <c r="Q5">
        <f>all_runs!O1932-all_runs!O1812</f>
        <v>-8.2275588059491644E-2</v>
      </c>
      <c r="R5">
        <f>all_runs!O1933-all_runs!O1813</f>
        <v>4.2517432504917019E-2</v>
      </c>
      <c r="S5">
        <f>all_runs!O1934-all_runs!O1814</f>
        <v>5.0112948405168556E-2</v>
      </c>
      <c r="T5">
        <f>all_runs!O1935-all_runs!O1815</f>
        <v>2.7645840945073719E-2</v>
      </c>
      <c r="U5">
        <f>all_runs!O1936-all_runs!O1816</f>
        <v>4.7790895499303931E-2</v>
      </c>
      <c r="V5">
        <f>all_runs!O1937-all_runs!O1817</f>
        <v>1.3752523596707644E-2</v>
      </c>
      <c r="W5">
        <f>all_runs!O1938-all_runs!O1818</f>
        <v>3.1607704810319159E-2</v>
      </c>
      <c r="X5">
        <f>all_runs!O1939-all_runs!O1819</f>
        <v>3.1256405001024778E-2</v>
      </c>
      <c r="Y5">
        <f>all_runs!O1940-all_runs!O1820</f>
        <v>4.3451526952244413E-2</v>
      </c>
      <c r="Z5">
        <f>all_runs!O1941-all_runs!O1821</f>
        <v>4.8829331287080557E-2</v>
      </c>
      <c r="AA5" cm="1">
        <f t="array" ref="AA5">IF(G5=0,"",1+SUMPRODUCT(--(ABS($G5:$Z5)&lt;ABS(G5)),--($G5:$Z5&lt;&gt;0))+(SUMPRODUCT(--(ABS($G5:$Z5)=ABS(G5)),--($G5:$Z5&lt;&gt;0))-1)/2)</f>
        <v>8</v>
      </c>
      <c r="AB5" cm="1">
        <f t="array" ref="AB5">IF(H5=0,"",1+SUMPRODUCT(--(ABS($G5:$Z5)&lt;ABS(H5)),--($G5:$Z5&lt;&gt;0))+(SUMPRODUCT(--(ABS($G5:$Z5)=ABS(H5)),--($G5:$Z5&lt;&gt;0))-1)/2)</f>
        <v>4</v>
      </c>
      <c r="AC5" cm="1">
        <f t="array" ref="AC5">IF(I5=0,"",1+SUMPRODUCT(--(ABS($G5:$Z5)&lt;ABS(I5)),--($G5:$Z5&lt;&gt;0))+(SUMPRODUCT(--(ABS($G5:$Z5)=ABS(I5)),--($G5:$Z5&lt;&gt;0))-1)/2)</f>
        <v>18</v>
      </c>
      <c r="AD5" cm="1">
        <f t="array" ref="AD5">IF(J5=0,"",1+SUMPRODUCT(--(ABS($G5:$Z5)&lt;ABS(J5)),--($G5:$Z5&lt;&gt;0))+(SUMPRODUCT(--(ABS($G5:$Z5)=ABS(J5)),--($G5:$Z5&lt;&gt;0))-1)/2)</f>
        <v>17</v>
      </c>
      <c r="AE5" cm="1">
        <f t="array" ref="AE5">IF(K5=0,"",1+SUMPRODUCT(--(ABS($G5:$Z5)&lt;ABS(K5)),--($G5:$Z5&lt;&gt;0))+(SUMPRODUCT(--(ABS($G5:$Z5)=ABS(K5)),--($G5:$Z5&lt;&gt;0))-1)/2)</f>
        <v>2</v>
      </c>
      <c r="AF5" cm="1">
        <f t="array" ref="AF5">IF(L5=0,"",1+SUMPRODUCT(--(ABS($G5:$Z5)&lt;ABS(L5)),--($G5:$Z5&lt;&gt;0))+(SUMPRODUCT(--(ABS($G5:$Z5)=ABS(L5)),--($G5:$Z5&lt;&gt;0))-1)/2)</f>
        <v>9</v>
      </c>
      <c r="AG5" cm="1">
        <f t="array" ref="AG5">IF(M5=0,"",1+SUMPRODUCT(--(ABS($G5:$Z5)&lt;ABS(M5)),--($G5:$Z5&lt;&gt;0))+(SUMPRODUCT(--(ABS($G5:$Z5)=ABS(M5)),--($G5:$Z5&lt;&gt;0))-1)/2)</f>
        <v>16</v>
      </c>
      <c r="AH5" cm="1">
        <f t="array" ref="AH5">IF(N5=0,"",1+SUMPRODUCT(--(ABS($G5:$Z5)&lt;ABS(N5)),--($G5:$Z5&lt;&gt;0))+(SUMPRODUCT(--(ABS($G5:$Z5)=ABS(N5)),--($G5:$Z5&lt;&gt;0))-1)/2)</f>
        <v>14</v>
      </c>
      <c r="AI5" cm="1">
        <f t="array" ref="AI5">IF(O5=0,"",1+SUMPRODUCT(--(ABS($G5:$Z5)&lt;ABS(O5)),--($G5:$Z5&lt;&gt;0))+(SUMPRODUCT(--(ABS($G5:$Z5)=ABS(O5)),--($G5:$Z5&lt;&gt;0))-1)/2)</f>
        <v>1</v>
      </c>
      <c r="AJ5" cm="1">
        <f t="array" ref="AJ5">IF(P5=0,"",1+SUMPRODUCT(--(ABS($G5:$Z5)&lt;ABS(P5)),--($G5:$Z5&lt;&gt;0))+(SUMPRODUCT(--(ABS($G5:$Z5)=ABS(P5)),--($G5:$Z5&lt;&gt;0))-1)/2)</f>
        <v>19</v>
      </c>
      <c r="AK5" cm="1">
        <f t="array" ref="AK5">IF(Q5=0,"",1+SUMPRODUCT(--(ABS($G5:$Z5)&lt;ABS(Q5)),--($G5:$Z5&lt;&gt;0))+(SUMPRODUCT(--(ABS($G5:$Z5)=ABS(Q5)),--($G5:$Z5&lt;&gt;0))-1)/2)</f>
        <v>20</v>
      </c>
      <c r="AL5" cm="1">
        <f t="array" ref="AL5">IF(R5=0,"",1+SUMPRODUCT(--(ABS($G5:$Z5)&lt;ABS(R5)),--($G5:$Z5&lt;&gt;0))+(SUMPRODUCT(--(ABS($G5:$Z5)=ABS(R5)),--($G5:$Z5&lt;&gt;0))-1)/2)</f>
        <v>10</v>
      </c>
      <c r="AM5" cm="1">
        <f t="array" ref="AM5">IF(S5=0,"",1+SUMPRODUCT(--(ABS($G5:$Z5)&lt;ABS(S5)),--($G5:$Z5&lt;&gt;0))+(SUMPRODUCT(--(ABS($G5:$Z5)=ABS(S5)),--($G5:$Z5&lt;&gt;0))-1)/2)</f>
        <v>15</v>
      </c>
      <c r="AN5" cm="1">
        <f t="array" ref="AN5">IF(T5=0,"",1+SUMPRODUCT(--(ABS($G5:$Z5)&lt;ABS(T5)),--($G5:$Z5&lt;&gt;0))+(SUMPRODUCT(--(ABS($G5:$Z5)=ABS(T5)),--($G5:$Z5&lt;&gt;0))-1)/2)</f>
        <v>5</v>
      </c>
      <c r="AO5" cm="1">
        <f t="array" ref="AO5">IF(U5=0,"",1+SUMPRODUCT(--(ABS($G5:$Z5)&lt;ABS(U5)),--($G5:$Z5&lt;&gt;0))+(SUMPRODUCT(--(ABS($G5:$Z5)=ABS(U5)),--($G5:$Z5&lt;&gt;0))-1)/2)</f>
        <v>12</v>
      </c>
      <c r="AP5" cm="1">
        <f t="array" ref="AP5">IF(V5=0,"",1+SUMPRODUCT(--(ABS($G5:$Z5)&lt;ABS(V5)),--($G5:$Z5&lt;&gt;0))+(SUMPRODUCT(--(ABS($G5:$Z5)=ABS(V5)),--($G5:$Z5&lt;&gt;0))-1)/2)</f>
        <v>3</v>
      </c>
      <c r="AQ5" cm="1">
        <f t="array" ref="AQ5">IF(W5=0,"",1+SUMPRODUCT(--(ABS($G5:$Z5)&lt;ABS(W5)),--($G5:$Z5&lt;&gt;0))+(SUMPRODUCT(--(ABS($G5:$Z5)=ABS(W5)),--($G5:$Z5&lt;&gt;0))-1)/2)</f>
        <v>7</v>
      </c>
      <c r="AR5" cm="1">
        <f t="array" ref="AR5">IF(X5=0,"",1+SUMPRODUCT(--(ABS($G5:$Z5)&lt;ABS(X5)),--($G5:$Z5&lt;&gt;0))+(SUMPRODUCT(--(ABS($G5:$Z5)=ABS(X5)),--($G5:$Z5&lt;&gt;0))-1)/2)</f>
        <v>6</v>
      </c>
      <c r="AS5" cm="1">
        <f t="array" ref="AS5">IF(Y5=0,"",1+SUMPRODUCT(--(ABS($G5:$Z5)&lt;ABS(Y5)),--($G5:$Z5&lt;&gt;0))+(SUMPRODUCT(--(ABS($G5:$Z5)=ABS(Y5)),--($G5:$Z5&lt;&gt;0))-1)/2)</f>
        <v>11</v>
      </c>
      <c r="AT5" cm="1">
        <f t="array" ref="AT5">IF(Z5=0,"",1+SUMPRODUCT(--(ABS($G5:$Z5)&lt;ABS(Z5)),--($G5:$Z5&lt;&gt;0))+(SUMPRODUCT(--(ABS($G5:$Z5)=ABS(Z5)),--($G5:$Z5&lt;&gt;0))-1)/2)</f>
        <v>13</v>
      </c>
      <c r="AU5">
        <f>AVERAGE(G5:Z5)</f>
        <v>2.5024358319911379E-2</v>
      </c>
      <c r="AV5">
        <f>SUMIF(G5:Z5,"&gt;0",AA5:AT5)</f>
        <v>172</v>
      </c>
      <c r="AW5">
        <f>COUNTIF(G5:Z5,"&lt;&gt;0")</f>
        <v>20</v>
      </c>
      <c r="AX5">
        <f>_xlfn.LET(_xlpm.n,AW5,_xlpm.w,AV5,_xlpm.mu,_xlpm.n*(_xlpm.n+1)/4,_xlpm.sd,SQRT(_xlpm.n*(_xlpm.n+1)*(2*_xlpm.n+1)/24),_xlpm.z,(ABS(_xlpm.w-_xlpm.mu)-0.5)/_xlpm.sd,MIN(1,2*(1-_xlfn.NORM.S.DIST(_xlpm.z,TRUE))))</f>
        <v>1.304192051393116E-2</v>
      </c>
    </row>
    <row r="6" spans="1:50" x14ac:dyDescent="0.25">
      <c r="A6" t="s">
        <v>9308</v>
      </c>
      <c r="B6" t="s">
        <v>19</v>
      </c>
      <c r="C6" t="s">
        <v>12</v>
      </c>
      <c r="D6" t="s">
        <v>9259</v>
      </c>
      <c r="E6" t="s">
        <v>37</v>
      </c>
      <c r="F6" t="s">
        <v>23</v>
      </c>
      <c r="G6">
        <f>all_runs!O142-all_runs!O22</f>
        <v>-3.9014561773056067E-2</v>
      </c>
      <c r="H6">
        <f>all_runs!O143-all_runs!O23</f>
        <v>-2.4368630926007939E-2</v>
      </c>
      <c r="I6">
        <f>all_runs!O144-all_runs!O24</f>
        <v>-2.3220173686898993E-2</v>
      </c>
      <c r="J6">
        <f>all_runs!O145-all_runs!O25</f>
        <v>-2.0402708481824572E-2</v>
      </c>
      <c r="K6">
        <f>all_runs!O146-all_runs!O26</f>
        <v>-2.7811097783108862E-2</v>
      </c>
      <c r="L6">
        <f>all_runs!O147-all_runs!O27</f>
        <v>-4.098360655737654E-3</v>
      </c>
      <c r="M6">
        <f>all_runs!O148-all_runs!O28</f>
        <v>-6.6598360655737654E-2</v>
      </c>
      <c r="N6">
        <f>all_runs!O149-all_runs!O29</f>
        <v>3.5618064751816725E-3</v>
      </c>
      <c r="O6">
        <f>all_runs!O150-all_runs!O30</f>
        <v>-4.1454682494818096E-2</v>
      </c>
      <c r="P6">
        <f>all_runs!O151-all_runs!O31</f>
        <v>-5.1395657953034912E-2</v>
      </c>
      <c r="Q6">
        <f>all_runs!O152-all_runs!O32</f>
        <v>-3.8651206184192932E-2</v>
      </c>
      <c r="R6">
        <f>all_runs!O153-all_runs!O33</f>
        <v>-8.3544424795679362E-2</v>
      </c>
      <c r="S6">
        <f>all_runs!O154-all_runs!O34</f>
        <v>-8.2420070645773391E-3</v>
      </c>
      <c r="T6">
        <f>all_runs!O155-all_runs!O35</f>
        <v>-7.8274184831561899E-2</v>
      </c>
      <c r="U6">
        <f>all_runs!O156-all_runs!O36</f>
        <v>-1.2921890067502328E-2</v>
      </c>
      <c r="V6">
        <f>all_runs!O157-all_runs!O37</f>
        <v>1.5564560692577056E-2</v>
      </c>
      <c r="W6">
        <f>all_runs!O158-all_runs!O38</f>
        <v>-6.3575677762139904E-4</v>
      </c>
      <c r="X6">
        <f>all_runs!O159-all_runs!O39</f>
        <v>2.6583961010191448E-3</v>
      </c>
      <c r="Y6">
        <f>all_runs!O160-all_runs!O40</f>
        <v>-2.2391043582566827E-2</v>
      </c>
      <c r="Z6">
        <f>all_runs!O161-all_runs!O41</f>
        <v>-2.3663578047042111E-2</v>
      </c>
      <c r="AA6" cm="1">
        <f t="array" ref="AA6">IF(G6=0,"",1+SUMPRODUCT(--(ABS($G6:$Z6)&lt;ABS(G6)),--($G6:$Z6&lt;&gt;0))+(SUMPRODUCT(--(ABS($G6:$Z6)=ABS(G6)),--($G6:$Z6&lt;&gt;0))-1)/2)</f>
        <v>15</v>
      </c>
      <c r="AB6" cm="1">
        <f t="array" ref="AB6">IF(H6=0,"",1+SUMPRODUCT(--(ABS($G6:$Z6)&lt;ABS(H6)),--($G6:$Z6&lt;&gt;0))+(SUMPRODUCT(--(ABS($G6:$Z6)=ABS(H6)),--($G6:$Z6&lt;&gt;0))-1)/2)</f>
        <v>12</v>
      </c>
      <c r="AC6" cm="1">
        <f t="array" ref="AC6">IF(I6=0,"",1+SUMPRODUCT(--(ABS($G6:$Z6)&lt;ABS(I6)),--($G6:$Z6&lt;&gt;0))+(SUMPRODUCT(--(ABS($G6:$Z6)=ABS(I6)),--($G6:$Z6&lt;&gt;0))-1)/2)</f>
        <v>10</v>
      </c>
      <c r="AD6" cm="1">
        <f t="array" ref="AD6">IF(J6=0,"",1+SUMPRODUCT(--(ABS($G6:$Z6)&lt;ABS(J6)),--($G6:$Z6&lt;&gt;0))+(SUMPRODUCT(--(ABS($G6:$Z6)=ABS(J6)),--($G6:$Z6&lt;&gt;0))-1)/2)</f>
        <v>8</v>
      </c>
      <c r="AE6" cm="1">
        <f t="array" ref="AE6">IF(K6=0,"",1+SUMPRODUCT(--(ABS($G6:$Z6)&lt;ABS(K6)),--($G6:$Z6&lt;&gt;0))+(SUMPRODUCT(--(ABS($G6:$Z6)=ABS(K6)),--($G6:$Z6&lt;&gt;0))-1)/2)</f>
        <v>13</v>
      </c>
      <c r="AF6" cm="1">
        <f t="array" ref="AF6">IF(L6=0,"",1+SUMPRODUCT(--(ABS($G6:$Z6)&lt;ABS(L6)),--($G6:$Z6&lt;&gt;0))+(SUMPRODUCT(--(ABS($G6:$Z6)=ABS(L6)),--($G6:$Z6&lt;&gt;0))-1)/2)</f>
        <v>4</v>
      </c>
      <c r="AG6" cm="1">
        <f t="array" ref="AG6">IF(M6=0,"",1+SUMPRODUCT(--(ABS($G6:$Z6)&lt;ABS(M6)),--($G6:$Z6&lt;&gt;0))+(SUMPRODUCT(--(ABS($G6:$Z6)=ABS(M6)),--($G6:$Z6&lt;&gt;0))-1)/2)</f>
        <v>18</v>
      </c>
      <c r="AH6" cm="1">
        <f t="array" ref="AH6">IF(N6=0,"",1+SUMPRODUCT(--(ABS($G6:$Z6)&lt;ABS(N6)),--($G6:$Z6&lt;&gt;0))+(SUMPRODUCT(--(ABS($G6:$Z6)=ABS(N6)),--($G6:$Z6&lt;&gt;0))-1)/2)</f>
        <v>3</v>
      </c>
      <c r="AI6" cm="1">
        <f t="array" ref="AI6">IF(O6=0,"",1+SUMPRODUCT(--(ABS($G6:$Z6)&lt;ABS(O6)),--($G6:$Z6&lt;&gt;0))+(SUMPRODUCT(--(ABS($G6:$Z6)=ABS(O6)),--($G6:$Z6&lt;&gt;0))-1)/2)</f>
        <v>16</v>
      </c>
      <c r="AJ6" cm="1">
        <f t="array" ref="AJ6">IF(P6=0,"",1+SUMPRODUCT(--(ABS($G6:$Z6)&lt;ABS(P6)),--($G6:$Z6&lt;&gt;0))+(SUMPRODUCT(--(ABS($G6:$Z6)=ABS(P6)),--($G6:$Z6&lt;&gt;0))-1)/2)</f>
        <v>17</v>
      </c>
      <c r="AK6" cm="1">
        <f t="array" ref="AK6">IF(Q6=0,"",1+SUMPRODUCT(--(ABS($G6:$Z6)&lt;ABS(Q6)),--($G6:$Z6&lt;&gt;0))+(SUMPRODUCT(--(ABS($G6:$Z6)=ABS(Q6)),--($G6:$Z6&lt;&gt;0))-1)/2)</f>
        <v>14</v>
      </c>
      <c r="AL6" cm="1">
        <f t="array" ref="AL6">IF(R6=0,"",1+SUMPRODUCT(--(ABS($G6:$Z6)&lt;ABS(R6)),--($G6:$Z6&lt;&gt;0))+(SUMPRODUCT(--(ABS($G6:$Z6)=ABS(R6)),--($G6:$Z6&lt;&gt;0))-1)/2)</f>
        <v>20</v>
      </c>
      <c r="AM6" cm="1">
        <f t="array" ref="AM6">IF(S6=0,"",1+SUMPRODUCT(--(ABS($G6:$Z6)&lt;ABS(S6)),--($G6:$Z6&lt;&gt;0))+(SUMPRODUCT(--(ABS($G6:$Z6)=ABS(S6)),--($G6:$Z6&lt;&gt;0))-1)/2)</f>
        <v>5</v>
      </c>
      <c r="AN6" cm="1">
        <f t="array" ref="AN6">IF(T6=0,"",1+SUMPRODUCT(--(ABS($G6:$Z6)&lt;ABS(T6)),--($G6:$Z6&lt;&gt;0))+(SUMPRODUCT(--(ABS($G6:$Z6)=ABS(T6)),--($G6:$Z6&lt;&gt;0))-1)/2)</f>
        <v>19</v>
      </c>
      <c r="AO6" cm="1">
        <f t="array" ref="AO6">IF(U6=0,"",1+SUMPRODUCT(--(ABS($G6:$Z6)&lt;ABS(U6)),--($G6:$Z6&lt;&gt;0))+(SUMPRODUCT(--(ABS($G6:$Z6)=ABS(U6)),--($G6:$Z6&lt;&gt;0))-1)/2)</f>
        <v>6</v>
      </c>
      <c r="AP6" cm="1">
        <f t="array" ref="AP6">IF(V6=0,"",1+SUMPRODUCT(--(ABS($G6:$Z6)&lt;ABS(V6)),--($G6:$Z6&lt;&gt;0))+(SUMPRODUCT(--(ABS($G6:$Z6)=ABS(V6)),--($G6:$Z6&lt;&gt;0))-1)/2)</f>
        <v>7</v>
      </c>
      <c r="AQ6" cm="1">
        <f t="array" ref="AQ6">IF(W6=0,"",1+SUMPRODUCT(--(ABS($G6:$Z6)&lt;ABS(W6)),--($G6:$Z6&lt;&gt;0))+(SUMPRODUCT(--(ABS($G6:$Z6)=ABS(W6)),--($G6:$Z6&lt;&gt;0))-1)/2)</f>
        <v>1</v>
      </c>
      <c r="AR6" cm="1">
        <f t="array" ref="AR6">IF(X6=0,"",1+SUMPRODUCT(--(ABS($G6:$Z6)&lt;ABS(X6)),--($G6:$Z6&lt;&gt;0))+(SUMPRODUCT(--(ABS($G6:$Z6)=ABS(X6)),--($G6:$Z6&lt;&gt;0))-1)/2)</f>
        <v>2</v>
      </c>
      <c r="AS6" cm="1">
        <f t="array" ref="AS6">IF(Y6=0,"",1+SUMPRODUCT(--(ABS($G6:$Z6)&lt;ABS(Y6)),--($G6:$Z6&lt;&gt;0))+(SUMPRODUCT(--(ABS($G6:$Z6)=ABS(Y6)),--($G6:$Z6&lt;&gt;0))-1)/2)</f>
        <v>9</v>
      </c>
      <c r="AT6" cm="1">
        <f t="array" ref="AT6">IF(Z6=0,"",1+SUMPRODUCT(--(ABS($G6:$Z6)&lt;ABS(Z6)),--($G6:$Z6&lt;&gt;0))+(SUMPRODUCT(--(ABS($G6:$Z6)=ABS(Z6)),--($G6:$Z6&lt;&gt;0))-1)/2)</f>
        <v>11</v>
      </c>
      <c r="AU6">
        <f>AVERAGE(G6:Z6)</f>
        <v>-2.7245178124609554E-2</v>
      </c>
      <c r="AV6">
        <f>SUMIF(G6:Z6,"&gt;0",AA6:AT6)</f>
        <v>12</v>
      </c>
      <c r="AW6">
        <f>COUNTIF(G6:Z6,"&lt;&gt;0")</f>
        <v>20</v>
      </c>
      <c r="AX6">
        <f>_xlfn.LET(_xlpm.n,AW6,_xlpm.w,AV6,_xlpm.mu,_xlpm.n*(_xlpm.n+1)/4,_xlpm.sd,SQRT(_xlpm.n*(_xlpm.n+1)*(2*_xlpm.n+1)/24),_xlpm.z,(ABS(_xlpm.w-_xlpm.mu)-0.5)/_xlpm.sd,MIN(1,2*(1-_xlfn.NORM.S.DIST(_xlpm.z,TRUE))))</f>
        <v>5.5383037686085324E-4</v>
      </c>
    </row>
    <row r="7" spans="1:50" x14ac:dyDescent="0.25">
      <c r="A7" t="s">
        <v>9308</v>
      </c>
      <c r="B7" t="s">
        <v>106</v>
      </c>
      <c r="C7" t="s">
        <v>12</v>
      </c>
      <c r="D7" t="s">
        <v>9259</v>
      </c>
      <c r="E7" t="s">
        <v>37</v>
      </c>
      <c r="F7" t="s">
        <v>23</v>
      </c>
      <c r="G7">
        <f>all_runs!O742-all_runs!O622</f>
        <v>-0.25730435836818816</v>
      </c>
      <c r="H7">
        <f>all_runs!O743-all_runs!O623</f>
        <v>-9.971200188080398E-2</v>
      </c>
      <c r="I7">
        <f>all_runs!O744-all_runs!O624</f>
        <v>-0.12611347517730487</v>
      </c>
      <c r="J7">
        <f>all_runs!O745-all_runs!O625</f>
        <v>-3.7205521647367457E-2</v>
      </c>
      <c r="K7">
        <f>all_runs!O746-all_runs!O626</f>
        <v>3.5722590396465526E-2</v>
      </c>
      <c r="L7">
        <f>all_runs!O747-all_runs!O627</f>
        <v>5.6289455225625451E-2</v>
      </c>
      <c r="M7">
        <f>all_runs!O748-all_runs!O628</f>
        <v>2.4123464189392818E-3</v>
      </c>
      <c r="N7">
        <f>all_runs!O749-all_runs!O629</f>
        <v>-0.29860702950511336</v>
      </c>
      <c r="O7">
        <f>all_runs!O750-all_runs!O630</f>
        <v>2.1964956195244079E-2</v>
      </c>
      <c r="P7">
        <f>all_runs!O751-all_runs!O631</f>
        <v>3.3500266698275438E-2</v>
      </c>
      <c r="Q7">
        <f>all_runs!O752-all_runs!O632</f>
        <v>-0.14222941720629034</v>
      </c>
      <c r="R7">
        <f>all_runs!O753-all_runs!O633</f>
        <v>-2.2126487310240028E-3</v>
      </c>
      <c r="S7">
        <f>all_runs!O754-all_runs!O634</f>
        <v>2.2358205416938337E-2</v>
      </c>
      <c r="T7">
        <f>all_runs!O755-all_runs!O635</f>
        <v>4.8717575051005602E-2</v>
      </c>
      <c r="U7">
        <f>all_runs!O756-all_runs!O636</f>
        <v>1.8810174729585238E-2</v>
      </c>
      <c r="V7">
        <f>all_runs!O757-all_runs!O637</f>
        <v>3.0845202508645531E-2</v>
      </c>
      <c r="W7">
        <f>all_runs!O758-all_runs!O638</f>
        <v>-0.19270150019964616</v>
      </c>
      <c r="X7">
        <f>all_runs!O759-all_runs!O639</f>
        <v>-0.20098686019022471</v>
      </c>
      <c r="Y7">
        <f>all_runs!O760-all_runs!O640</f>
        <v>-0.13297872340425521</v>
      </c>
      <c r="Z7">
        <f>all_runs!O761-all_runs!O641</f>
        <v>1.1472110408280667E-2</v>
      </c>
      <c r="AA7" cm="1">
        <f t="array" ref="AA7">IF(G7=0,"",1+SUMPRODUCT(--(ABS($G7:$Z7)&lt;ABS(G7)),--($G7:$Z7&lt;&gt;0))+(SUMPRODUCT(--(ABS($G7:$Z7)=ABS(G7)),--($G7:$Z7&lt;&gt;0))-1)/2)</f>
        <v>19</v>
      </c>
      <c r="AB7" cm="1">
        <f t="array" ref="AB7">IF(H7=0,"",1+SUMPRODUCT(--(ABS($G7:$Z7)&lt;ABS(H7)),--($G7:$Z7&lt;&gt;0))+(SUMPRODUCT(--(ABS($G7:$Z7)=ABS(H7)),--($G7:$Z7&lt;&gt;0))-1)/2)</f>
        <v>13</v>
      </c>
      <c r="AC7" cm="1">
        <f t="array" ref="AC7">IF(I7=0,"",1+SUMPRODUCT(--(ABS($G7:$Z7)&lt;ABS(I7)),--($G7:$Z7&lt;&gt;0))+(SUMPRODUCT(--(ABS($G7:$Z7)=ABS(I7)),--($G7:$Z7&lt;&gt;0))-1)/2)</f>
        <v>14</v>
      </c>
      <c r="AD7" cm="1">
        <f t="array" ref="AD7">IF(J7=0,"",1+SUMPRODUCT(--(ABS($G7:$Z7)&lt;ABS(J7)),--($G7:$Z7&lt;&gt;0))+(SUMPRODUCT(--(ABS($G7:$Z7)=ABS(J7)),--($G7:$Z7&lt;&gt;0))-1)/2)</f>
        <v>10</v>
      </c>
      <c r="AE7" cm="1">
        <f t="array" ref="AE7">IF(K7=0,"",1+SUMPRODUCT(--(ABS($G7:$Z7)&lt;ABS(K7)),--($G7:$Z7&lt;&gt;0))+(SUMPRODUCT(--(ABS($G7:$Z7)=ABS(K7)),--($G7:$Z7&lt;&gt;0))-1)/2)</f>
        <v>9</v>
      </c>
      <c r="AF7" cm="1">
        <f t="array" ref="AF7">IF(L7=0,"",1+SUMPRODUCT(--(ABS($G7:$Z7)&lt;ABS(L7)),--($G7:$Z7&lt;&gt;0))+(SUMPRODUCT(--(ABS($G7:$Z7)=ABS(L7)),--($G7:$Z7&lt;&gt;0))-1)/2)</f>
        <v>12</v>
      </c>
      <c r="AG7" cm="1">
        <f t="array" ref="AG7">IF(M7=0,"",1+SUMPRODUCT(--(ABS($G7:$Z7)&lt;ABS(M7)),--($G7:$Z7&lt;&gt;0))+(SUMPRODUCT(--(ABS($G7:$Z7)=ABS(M7)),--($G7:$Z7&lt;&gt;0))-1)/2)</f>
        <v>2</v>
      </c>
      <c r="AH7" cm="1">
        <f t="array" ref="AH7">IF(N7=0,"",1+SUMPRODUCT(--(ABS($G7:$Z7)&lt;ABS(N7)),--($G7:$Z7&lt;&gt;0))+(SUMPRODUCT(--(ABS($G7:$Z7)=ABS(N7)),--($G7:$Z7&lt;&gt;0))-1)/2)</f>
        <v>20</v>
      </c>
      <c r="AI7" cm="1">
        <f t="array" ref="AI7">IF(O7=0,"",1+SUMPRODUCT(--(ABS($G7:$Z7)&lt;ABS(O7)),--($G7:$Z7&lt;&gt;0))+(SUMPRODUCT(--(ABS($G7:$Z7)=ABS(O7)),--($G7:$Z7&lt;&gt;0))-1)/2)</f>
        <v>5</v>
      </c>
      <c r="AJ7" cm="1">
        <f t="array" ref="AJ7">IF(P7=0,"",1+SUMPRODUCT(--(ABS($G7:$Z7)&lt;ABS(P7)),--($G7:$Z7&lt;&gt;0))+(SUMPRODUCT(--(ABS($G7:$Z7)=ABS(P7)),--($G7:$Z7&lt;&gt;0))-1)/2)</f>
        <v>8</v>
      </c>
      <c r="AK7" cm="1">
        <f t="array" ref="AK7">IF(Q7=0,"",1+SUMPRODUCT(--(ABS($G7:$Z7)&lt;ABS(Q7)),--($G7:$Z7&lt;&gt;0))+(SUMPRODUCT(--(ABS($G7:$Z7)=ABS(Q7)),--($G7:$Z7&lt;&gt;0))-1)/2)</f>
        <v>16</v>
      </c>
      <c r="AL7" cm="1">
        <f t="array" ref="AL7">IF(R7=0,"",1+SUMPRODUCT(--(ABS($G7:$Z7)&lt;ABS(R7)),--($G7:$Z7&lt;&gt;0))+(SUMPRODUCT(--(ABS($G7:$Z7)=ABS(R7)),--($G7:$Z7&lt;&gt;0))-1)/2)</f>
        <v>1</v>
      </c>
      <c r="AM7" cm="1">
        <f t="array" ref="AM7">IF(S7=0,"",1+SUMPRODUCT(--(ABS($G7:$Z7)&lt;ABS(S7)),--($G7:$Z7&lt;&gt;0))+(SUMPRODUCT(--(ABS($G7:$Z7)=ABS(S7)),--($G7:$Z7&lt;&gt;0))-1)/2)</f>
        <v>6</v>
      </c>
      <c r="AN7" cm="1">
        <f t="array" ref="AN7">IF(T7=0,"",1+SUMPRODUCT(--(ABS($G7:$Z7)&lt;ABS(T7)),--($G7:$Z7&lt;&gt;0))+(SUMPRODUCT(--(ABS($G7:$Z7)=ABS(T7)),--($G7:$Z7&lt;&gt;0))-1)/2)</f>
        <v>11</v>
      </c>
      <c r="AO7" cm="1">
        <f t="array" ref="AO7">IF(U7=0,"",1+SUMPRODUCT(--(ABS($G7:$Z7)&lt;ABS(U7)),--($G7:$Z7&lt;&gt;0))+(SUMPRODUCT(--(ABS($G7:$Z7)=ABS(U7)),--($G7:$Z7&lt;&gt;0))-1)/2)</f>
        <v>4</v>
      </c>
      <c r="AP7" cm="1">
        <f t="array" ref="AP7">IF(V7=0,"",1+SUMPRODUCT(--(ABS($G7:$Z7)&lt;ABS(V7)),--($G7:$Z7&lt;&gt;0))+(SUMPRODUCT(--(ABS($G7:$Z7)=ABS(V7)),--($G7:$Z7&lt;&gt;0))-1)/2)</f>
        <v>7</v>
      </c>
      <c r="AQ7" cm="1">
        <f t="array" ref="AQ7">IF(W7=0,"",1+SUMPRODUCT(--(ABS($G7:$Z7)&lt;ABS(W7)),--($G7:$Z7&lt;&gt;0))+(SUMPRODUCT(--(ABS($G7:$Z7)=ABS(W7)),--($G7:$Z7&lt;&gt;0))-1)/2)</f>
        <v>17</v>
      </c>
      <c r="AR7" cm="1">
        <f t="array" ref="AR7">IF(X7=0,"",1+SUMPRODUCT(--(ABS($G7:$Z7)&lt;ABS(X7)),--($G7:$Z7&lt;&gt;0))+(SUMPRODUCT(--(ABS($G7:$Z7)=ABS(X7)),--($G7:$Z7&lt;&gt;0))-1)/2)</f>
        <v>18</v>
      </c>
      <c r="AS7" cm="1">
        <f t="array" ref="AS7">IF(Y7=0,"",1+SUMPRODUCT(--(ABS($G7:$Z7)&lt;ABS(Y7)),--($G7:$Z7&lt;&gt;0))+(SUMPRODUCT(--(ABS($G7:$Z7)=ABS(Y7)),--($G7:$Z7&lt;&gt;0))-1)/2)</f>
        <v>15</v>
      </c>
      <c r="AT7" cm="1">
        <f t="array" ref="AT7">IF(Z7=0,"",1+SUMPRODUCT(--(ABS($G7:$Z7)&lt;ABS(Z7)),--($G7:$Z7&lt;&gt;0))+(SUMPRODUCT(--(ABS($G7:$Z7)=ABS(Z7)),--($G7:$Z7&lt;&gt;0))-1)/2)</f>
        <v>3</v>
      </c>
      <c r="AU7">
        <f>AVERAGE(G7:Z7)</f>
        <v>-6.0397932663060663E-2</v>
      </c>
      <c r="AV7">
        <f>SUMIF(G7:Z7,"&gt;0",AA7:AT7)</f>
        <v>67</v>
      </c>
      <c r="AW7">
        <f>COUNTIF(G7:Z7,"&lt;&gt;0")</f>
        <v>20</v>
      </c>
      <c r="AX7">
        <f>_xlfn.LET(_xlpm.n,AW7,_xlpm.w,AV7,_xlpm.mu,_xlpm.n*(_xlpm.n+1)/4,_xlpm.sd,SQRT(_xlpm.n*(_xlpm.n+1)*(2*_xlpm.n+1)/24),_xlpm.z,(ABS(_xlpm.w-_xlpm.mu)-0.5)/_xlpm.sd,MIN(1,2*(1-_xlfn.NORM.S.DIST(_xlpm.z,TRUE))))</f>
        <v>0.16152077149915356</v>
      </c>
    </row>
    <row r="8" spans="1:50" x14ac:dyDescent="0.25">
      <c r="A8" t="s">
        <v>9308</v>
      </c>
      <c r="B8" t="s">
        <v>147</v>
      </c>
      <c r="C8" t="s">
        <v>12</v>
      </c>
      <c r="D8" t="s">
        <v>9259</v>
      </c>
      <c r="E8" t="s">
        <v>37</v>
      </c>
      <c r="F8" t="s">
        <v>23</v>
      </c>
      <c r="G8">
        <f>all_runs!O1342-all_runs!O1222</f>
        <v>-6.1870568576974927E-3</v>
      </c>
      <c r="H8">
        <f>all_runs!O1343-all_runs!O1223</f>
        <v>3.0138211956394212E-3</v>
      </c>
      <c r="I8">
        <f>all_runs!O1344-all_runs!O1224</f>
        <v>3.946477764659595E-2</v>
      </c>
      <c r="J8">
        <f>all_runs!O1345-all_runs!O1225</f>
        <v>-2.754820936639113E-2</v>
      </c>
      <c r="K8">
        <f>all_runs!O1346-all_runs!O1226</f>
        <v>-1.0502754820936655E-2</v>
      </c>
      <c r="L8">
        <f>all_runs!O1347-all_runs!O1227</f>
        <v>1.5717306986943846E-2</v>
      </c>
      <c r="M8">
        <f>all_runs!O1348-all_runs!O1228</f>
        <v>8.1848437077024494E-3</v>
      </c>
      <c r="N8">
        <f>all_runs!O1349-all_runs!O1229</f>
        <v>-2.8209366391183099E-3</v>
      </c>
      <c r="O8">
        <f>all_runs!O1350-all_runs!O1230</f>
        <v>7.6100025874009658E-3</v>
      </c>
      <c r="P8">
        <f>all_runs!O1351-all_runs!O1231</f>
        <v>-2.9608472049883261E-2</v>
      </c>
      <c r="Q8">
        <f>all_runs!O1352-all_runs!O1232</f>
        <v>1.4815843692849162E-3</v>
      </c>
      <c r="R8">
        <f>all_runs!O1353-all_runs!O1233</f>
        <v>1.0864082567030309E-4</v>
      </c>
      <c r="S8">
        <f>all_runs!O1354-all_runs!O1234</f>
        <v>5.5096418732782926E-3</v>
      </c>
      <c r="T8">
        <f>all_runs!O1355-all_runs!O1235</f>
        <v>1.8659726344306904E-2</v>
      </c>
      <c r="U8">
        <f>all_runs!O1356-all_runs!O1236</f>
        <v>-1.8797601685300869E-3</v>
      </c>
      <c r="V8">
        <f>all_runs!O1357-all_runs!O1237</f>
        <v>2.7787759013055524E-2</v>
      </c>
      <c r="W8">
        <f>all_runs!O1358-all_runs!O1238</f>
        <v>-1.9685801503983247E-2</v>
      </c>
      <c r="X8">
        <f>all_runs!O1359-all_runs!O1239</f>
        <v>7.6100025874009658E-3</v>
      </c>
      <c r="Y8">
        <f>all_runs!O1360-all_runs!O1240</f>
        <v>2.9269972451790638E-2</v>
      </c>
      <c r="Z8">
        <f>all_runs!O1361-all_runs!O1241</f>
        <v>2.0107838289656454E-2</v>
      </c>
      <c r="AA8" cm="1">
        <f t="array" ref="AA8">IF(G8=0,"",1+SUMPRODUCT(--(ABS($G8:$Z8)&lt;ABS(G8)),--($G8:$Z8&lt;&gt;0))+(SUMPRODUCT(--(ABS($G8:$Z8)=ABS(G8)),--($G8:$Z8&lt;&gt;0))-1)/2)</f>
        <v>7</v>
      </c>
      <c r="AB8" cm="1">
        <f t="array" ref="AB8">IF(H8=0,"",1+SUMPRODUCT(--(ABS($G8:$Z8)&lt;ABS(H8)),--($G8:$Z8&lt;&gt;0))+(SUMPRODUCT(--(ABS($G8:$Z8)=ABS(H8)),--($G8:$Z8&lt;&gt;0))-1)/2)</f>
        <v>5</v>
      </c>
      <c r="AC8" cm="1">
        <f t="array" ref="AC8">IF(I8=0,"",1+SUMPRODUCT(--(ABS($G8:$Z8)&lt;ABS(I8)),--($G8:$Z8&lt;&gt;0))+(SUMPRODUCT(--(ABS($G8:$Z8)=ABS(I8)),--($G8:$Z8&lt;&gt;0))-1)/2)</f>
        <v>20</v>
      </c>
      <c r="AD8" cm="1">
        <f t="array" ref="AD8">IF(J8=0,"",1+SUMPRODUCT(--(ABS($G8:$Z8)&lt;ABS(J8)),--($G8:$Z8&lt;&gt;0))+(SUMPRODUCT(--(ABS($G8:$Z8)=ABS(J8)),--($G8:$Z8&lt;&gt;0))-1)/2)</f>
        <v>16</v>
      </c>
      <c r="AE8" cm="1">
        <f t="array" ref="AE8">IF(K8=0,"",1+SUMPRODUCT(--(ABS($G8:$Z8)&lt;ABS(K8)),--($G8:$Z8&lt;&gt;0))+(SUMPRODUCT(--(ABS($G8:$Z8)=ABS(K8)),--($G8:$Z8&lt;&gt;0))-1)/2)</f>
        <v>11</v>
      </c>
      <c r="AF8" cm="1">
        <f t="array" ref="AF8">IF(L8=0,"",1+SUMPRODUCT(--(ABS($G8:$Z8)&lt;ABS(L8)),--($G8:$Z8&lt;&gt;0))+(SUMPRODUCT(--(ABS($G8:$Z8)=ABS(L8)),--($G8:$Z8&lt;&gt;0))-1)/2)</f>
        <v>12</v>
      </c>
      <c r="AG8" cm="1">
        <f t="array" ref="AG8">IF(M8=0,"",1+SUMPRODUCT(--(ABS($G8:$Z8)&lt;ABS(M8)),--($G8:$Z8&lt;&gt;0))+(SUMPRODUCT(--(ABS($G8:$Z8)=ABS(M8)),--($G8:$Z8&lt;&gt;0))-1)/2)</f>
        <v>10</v>
      </c>
      <c r="AH8" cm="1">
        <f t="array" ref="AH8">IF(N8=0,"",1+SUMPRODUCT(--(ABS($G8:$Z8)&lt;ABS(N8)),--($G8:$Z8&lt;&gt;0))+(SUMPRODUCT(--(ABS($G8:$Z8)=ABS(N8)),--($G8:$Z8&lt;&gt;0))-1)/2)</f>
        <v>4</v>
      </c>
      <c r="AI8" cm="1">
        <f t="array" ref="AI8">IF(O8=0,"",1+SUMPRODUCT(--(ABS($G8:$Z8)&lt;ABS(O8)),--($G8:$Z8&lt;&gt;0))+(SUMPRODUCT(--(ABS($G8:$Z8)=ABS(O8)),--($G8:$Z8&lt;&gt;0))-1)/2)</f>
        <v>8.5</v>
      </c>
      <c r="AJ8" cm="1">
        <f t="array" ref="AJ8">IF(P8=0,"",1+SUMPRODUCT(--(ABS($G8:$Z8)&lt;ABS(P8)),--($G8:$Z8&lt;&gt;0))+(SUMPRODUCT(--(ABS($G8:$Z8)=ABS(P8)),--($G8:$Z8&lt;&gt;0))-1)/2)</f>
        <v>19</v>
      </c>
      <c r="AK8" cm="1">
        <f t="array" ref="AK8">IF(Q8=0,"",1+SUMPRODUCT(--(ABS($G8:$Z8)&lt;ABS(Q8)),--($G8:$Z8&lt;&gt;0))+(SUMPRODUCT(--(ABS($G8:$Z8)=ABS(Q8)),--($G8:$Z8&lt;&gt;0))-1)/2)</f>
        <v>2</v>
      </c>
      <c r="AL8" cm="1">
        <f t="array" ref="AL8">IF(R8=0,"",1+SUMPRODUCT(--(ABS($G8:$Z8)&lt;ABS(R8)),--($G8:$Z8&lt;&gt;0))+(SUMPRODUCT(--(ABS($G8:$Z8)=ABS(R8)),--($G8:$Z8&lt;&gt;0))-1)/2)</f>
        <v>1</v>
      </c>
      <c r="AM8" cm="1">
        <f t="array" ref="AM8">IF(S8=0,"",1+SUMPRODUCT(--(ABS($G8:$Z8)&lt;ABS(S8)),--($G8:$Z8&lt;&gt;0))+(SUMPRODUCT(--(ABS($G8:$Z8)=ABS(S8)),--($G8:$Z8&lt;&gt;0))-1)/2)</f>
        <v>6</v>
      </c>
      <c r="AN8" cm="1">
        <f t="array" ref="AN8">IF(T8=0,"",1+SUMPRODUCT(--(ABS($G8:$Z8)&lt;ABS(T8)),--($G8:$Z8&lt;&gt;0))+(SUMPRODUCT(--(ABS($G8:$Z8)=ABS(T8)),--($G8:$Z8&lt;&gt;0))-1)/2)</f>
        <v>13</v>
      </c>
      <c r="AO8" cm="1">
        <f t="array" ref="AO8">IF(U8=0,"",1+SUMPRODUCT(--(ABS($G8:$Z8)&lt;ABS(U8)),--($G8:$Z8&lt;&gt;0))+(SUMPRODUCT(--(ABS($G8:$Z8)=ABS(U8)),--($G8:$Z8&lt;&gt;0))-1)/2)</f>
        <v>3</v>
      </c>
      <c r="AP8" cm="1">
        <f t="array" ref="AP8">IF(V8=0,"",1+SUMPRODUCT(--(ABS($G8:$Z8)&lt;ABS(V8)),--($G8:$Z8&lt;&gt;0))+(SUMPRODUCT(--(ABS($G8:$Z8)=ABS(V8)),--($G8:$Z8&lt;&gt;0))-1)/2)</f>
        <v>17</v>
      </c>
      <c r="AQ8" cm="1">
        <f t="array" ref="AQ8">IF(W8=0,"",1+SUMPRODUCT(--(ABS($G8:$Z8)&lt;ABS(W8)),--($G8:$Z8&lt;&gt;0))+(SUMPRODUCT(--(ABS($G8:$Z8)=ABS(W8)),--($G8:$Z8&lt;&gt;0))-1)/2)</f>
        <v>14</v>
      </c>
      <c r="AR8" cm="1">
        <f t="array" ref="AR8">IF(X8=0,"",1+SUMPRODUCT(--(ABS($G8:$Z8)&lt;ABS(X8)),--($G8:$Z8&lt;&gt;0))+(SUMPRODUCT(--(ABS($G8:$Z8)=ABS(X8)),--($G8:$Z8&lt;&gt;0))-1)/2)</f>
        <v>8.5</v>
      </c>
      <c r="AS8" cm="1">
        <f t="array" ref="AS8">IF(Y8=0,"",1+SUMPRODUCT(--(ABS($G8:$Z8)&lt;ABS(Y8)),--($G8:$Z8&lt;&gt;0))+(SUMPRODUCT(--(ABS($G8:$Z8)=ABS(Y8)),--($G8:$Z8&lt;&gt;0))-1)/2)</f>
        <v>18</v>
      </c>
      <c r="AT8" cm="1">
        <f t="array" ref="AT8">IF(Z8=0,"",1+SUMPRODUCT(--(ABS($G8:$Z8)&lt;ABS(Z8)),--($G8:$Z8&lt;&gt;0))+(SUMPRODUCT(--(ABS($G8:$Z8)=ABS(Z8)),--($G8:$Z8&lt;&gt;0))-1)/2)</f>
        <v>15</v>
      </c>
      <c r="AU8">
        <f>AVERAGE(G8:Z8)</f>
        <v>4.3146463236093226E-3</v>
      </c>
      <c r="AV8">
        <f>SUMIF(G8:Z8,"&gt;0",AA8:AT8)</f>
        <v>136</v>
      </c>
      <c r="AW8">
        <f>COUNTIF(G8:Z8,"&lt;&gt;0")</f>
        <v>20</v>
      </c>
      <c r="AX8">
        <f>_xlfn.LET(_xlpm.n,AW8,_xlpm.w,AV8,_xlpm.mu,_xlpm.n*(_xlpm.n+1)/4,_xlpm.sd,SQRT(_xlpm.n*(_xlpm.n+1)*(2*_xlpm.n+1)/24),_xlpm.z,(ABS(_xlpm.w-_xlpm.mu)-0.5)/_xlpm.sd,MIN(1,2*(1-_xlfn.NORM.S.DIST(_xlpm.z,TRUE))))</f>
        <v>0.25485065701245935</v>
      </c>
    </row>
    <row r="9" spans="1:50" x14ac:dyDescent="0.25">
      <c r="A9" t="s">
        <v>9308</v>
      </c>
      <c r="B9" t="s">
        <v>190</v>
      </c>
      <c r="C9" t="s">
        <v>12</v>
      </c>
      <c r="D9" t="s">
        <v>9259</v>
      </c>
      <c r="E9" t="s">
        <v>37</v>
      </c>
      <c r="F9" t="s">
        <v>23</v>
      </c>
      <c r="G9">
        <f>all_runs!O1942-all_runs!O1822</f>
        <v>3.2876712328766988E-2</v>
      </c>
      <c r="H9">
        <f>all_runs!O1943-all_runs!O1823</f>
        <v>4.4312719123865918E-2</v>
      </c>
      <c r="I9">
        <f>all_runs!O1944-all_runs!O1824</f>
        <v>5.7519516865517706E-2</v>
      </c>
      <c r="J9">
        <f>all_runs!O1945-all_runs!O1825</f>
        <v>7.0243531202435316E-2</v>
      </c>
      <c r="K9">
        <f>all_runs!O1946-all_runs!O1826</f>
        <v>3.6232691094034264E-2</v>
      </c>
      <c r="L9">
        <f>all_runs!O1947-all_runs!O1827</f>
        <v>4.16061545707892E-2</v>
      </c>
      <c r="M9">
        <f>all_runs!O1948-all_runs!O1828</f>
        <v>7.5248122570663045E-2</v>
      </c>
      <c r="N9">
        <f>all_runs!O1949-all_runs!O1829</f>
        <v>8.9592190206266742E-2</v>
      </c>
      <c r="O9">
        <f>all_runs!O1950-all_runs!O1830</f>
        <v>8.320649416539827E-2</v>
      </c>
      <c r="P9">
        <f>all_runs!O1951-all_runs!O1831</f>
        <v>5.1768079006052847E-2</v>
      </c>
      <c r="Q9">
        <f>all_runs!O1952-all_runs!O1832</f>
        <v>8.5828585283064474E-2</v>
      </c>
      <c r="R9">
        <f>all_runs!O1953-all_runs!O1833</f>
        <v>6.4837721079644028E-2</v>
      </c>
      <c r="S9">
        <f>all_runs!O1954-all_runs!O1834</f>
        <v>7.6712328767123306E-2</v>
      </c>
      <c r="T9">
        <f>all_runs!O1955-all_runs!O1835</f>
        <v>6.2687360072856912E-2</v>
      </c>
      <c r="U9">
        <f>all_runs!O1956-all_runs!O1836</f>
        <v>8.5155811904189638E-2</v>
      </c>
      <c r="V9">
        <f>all_runs!O1957-all_runs!O1837</f>
        <v>4.1852256492142081E-2</v>
      </c>
      <c r="W9">
        <f>all_runs!O1958-all_runs!O1838</f>
        <v>1.450876417734559E-2</v>
      </c>
      <c r="X9">
        <f>all_runs!O1959-all_runs!O1839</f>
        <v>8.8027883602172174E-2</v>
      </c>
      <c r="Y9">
        <f>all_runs!O1960-all_runs!O1840</f>
        <v>2.5261452349388591E-2</v>
      </c>
      <c r="Z9">
        <f>all_runs!O1961-all_runs!O1841</f>
        <v>9.1037181996086014E-2</v>
      </c>
      <c r="AA9" cm="1">
        <f t="array" ref="AA9">IF(G9=0,"",1+SUMPRODUCT(--(ABS($G9:$Z9)&lt;ABS(G9)),--($G9:$Z9&lt;&gt;0))+(SUMPRODUCT(--(ABS($G9:$Z9)=ABS(G9)),--($G9:$Z9&lt;&gt;0))-1)/2)</f>
        <v>3</v>
      </c>
      <c r="AB9" cm="1">
        <f t="array" ref="AB9">IF(H9=0,"",1+SUMPRODUCT(--(ABS($G9:$Z9)&lt;ABS(H9)),--($G9:$Z9&lt;&gt;0))+(SUMPRODUCT(--(ABS($G9:$Z9)=ABS(H9)),--($G9:$Z9&lt;&gt;0))-1)/2)</f>
        <v>7</v>
      </c>
      <c r="AC9" cm="1">
        <f t="array" ref="AC9">IF(I9=0,"",1+SUMPRODUCT(--(ABS($G9:$Z9)&lt;ABS(I9)),--($G9:$Z9&lt;&gt;0))+(SUMPRODUCT(--(ABS($G9:$Z9)=ABS(I9)),--($G9:$Z9&lt;&gt;0))-1)/2)</f>
        <v>9</v>
      </c>
      <c r="AD9" cm="1">
        <f t="array" ref="AD9">IF(J9=0,"",1+SUMPRODUCT(--(ABS($G9:$Z9)&lt;ABS(J9)),--($G9:$Z9&lt;&gt;0))+(SUMPRODUCT(--(ABS($G9:$Z9)=ABS(J9)),--($G9:$Z9&lt;&gt;0))-1)/2)</f>
        <v>12</v>
      </c>
      <c r="AE9" cm="1">
        <f t="array" ref="AE9">IF(K9=0,"",1+SUMPRODUCT(--(ABS($G9:$Z9)&lt;ABS(K9)),--($G9:$Z9&lt;&gt;0))+(SUMPRODUCT(--(ABS($G9:$Z9)=ABS(K9)),--($G9:$Z9&lt;&gt;0))-1)/2)</f>
        <v>4</v>
      </c>
      <c r="AF9" cm="1">
        <f t="array" ref="AF9">IF(L9=0,"",1+SUMPRODUCT(--(ABS($G9:$Z9)&lt;ABS(L9)),--($G9:$Z9&lt;&gt;0))+(SUMPRODUCT(--(ABS($G9:$Z9)=ABS(L9)),--($G9:$Z9&lt;&gt;0))-1)/2)</f>
        <v>5</v>
      </c>
      <c r="AG9" cm="1">
        <f t="array" ref="AG9">IF(M9=0,"",1+SUMPRODUCT(--(ABS($G9:$Z9)&lt;ABS(M9)),--($G9:$Z9&lt;&gt;0))+(SUMPRODUCT(--(ABS($G9:$Z9)=ABS(M9)),--($G9:$Z9&lt;&gt;0))-1)/2)</f>
        <v>13</v>
      </c>
      <c r="AH9" cm="1">
        <f t="array" ref="AH9">IF(N9=0,"",1+SUMPRODUCT(--(ABS($G9:$Z9)&lt;ABS(N9)),--($G9:$Z9&lt;&gt;0))+(SUMPRODUCT(--(ABS($G9:$Z9)=ABS(N9)),--($G9:$Z9&lt;&gt;0))-1)/2)</f>
        <v>19</v>
      </c>
      <c r="AI9" cm="1">
        <f t="array" ref="AI9">IF(O9=0,"",1+SUMPRODUCT(--(ABS($G9:$Z9)&lt;ABS(O9)),--($G9:$Z9&lt;&gt;0))+(SUMPRODUCT(--(ABS($G9:$Z9)=ABS(O9)),--($G9:$Z9&lt;&gt;0))-1)/2)</f>
        <v>15</v>
      </c>
      <c r="AJ9" cm="1">
        <f t="array" ref="AJ9">IF(P9=0,"",1+SUMPRODUCT(--(ABS($G9:$Z9)&lt;ABS(P9)),--($G9:$Z9&lt;&gt;0))+(SUMPRODUCT(--(ABS($G9:$Z9)=ABS(P9)),--($G9:$Z9&lt;&gt;0))-1)/2)</f>
        <v>8</v>
      </c>
      <c r="AK9" cm="1">
        <f t="array" ref="AK9">IF(Q9=0,"",1+SUMPRODUCT(--(ABS($G9:$Z9)&lt;ABS(Q9)),--($G9:$Z9&lt;&gt;0))+(SUMPRODUCT(--(ABS($G9:$Z9)=ABS(Q9)),--($G9:$Z9&lt;&gt;0))-1)/2)</f>
        <v>17</v>
      </c>
      <c r="AL9" cm="1">
        <f t="array" ref="AL9">IF(R9=0,"",1+SUMPRODUCT(--(ABS($G9:$Z9)&lt;ABS(R9)),--($G9:$Z9&lt;&gt;0))+(SUMPRODUCT(--(ABS($G9:$Z9)=ABS(R9)),--($G9:$Z9&lt;&gt;0))-1)/2)</f>
        <v>11</v>
      </c>
      <c r="AM9" cm="1">
        <f t="array" ref="AM9">IF(S9=0,"",1+SUMPRODUCT(--(ABS($G9:$Z9)&lt;ABS(S9)),--($G9:$Z9&lt;&gt;0))+(SUMPRODUCT(--(ABS($G9:$Z9)=ABS(S9)),--($G9:$Z9&lt;&gt;0))-1)/2)</f>
        <v>14</v>
      </c>
      <c r="AN9" cm="1">
        <f t="array" ref="AN9">IF(T9=0,"",1+SUMPRODUCT(--(ABS($G9:$Z9)&lt;ABS(T9)),--($G9:$Z9&lt;&gt;0))+(SUMPRODUCT(--(ABS($G9:$Z9)=ABS(T9)),--($G9:$Z9&lt;&gt;0))-1)/2)</f>
        <v>10</v>
      </c>
      <c r="AO9" cm="1">
        <f t="array" ref="AO9">IF(U9=0,"",1+SUMPRODUCT(--(ABS($G9:$Z9)&lt;ABS(U9)),--($G9:$Z9&lt;&gt;0))+(SUMPRODUCT(--(ABS($G9:$Z9)=ABS(U9)),--($G9:$Z9&lt;&gt;0))-1)/2)</f>
        <v>16</v>
      </c>
      <c r="AP9" cm="1">
        <f t="array" ref="AP9">IF(V9=0,"",1+SUMPRODUCT(--(ABS($G9:$Z9)&lt;ABS(V9)),--($G9:$Z9&lt;&gt;0))+(SUMPRODUCT(--(ABS($G9:$Z9)=ABS(V9)),--($G9:$Z9&lt;&gt;0))-1)/2)</f>
        <v>6</v>
      </c>
      <c r="AQ9" cm="1">
        <f t="array" ref="AQ9">IF(W9=0,"",1+SUMPRODUCT(--(ABS($G9:$Z9)&lt;ABS(W9)),--($G9:$Z9&lt;&gt;0))+(SUMPRODUCT(--(ABS($G9:$Z9)=ABS(W9)),--($G9:$Z9&lt;&gt;0))-1)/2)</f>
        <v>1</v>
      </c>
      <c r="AR9" cm="1">
        <f t="array" ref="AR9">IF(X9=0,"",1+SUMPRODUCT(--(ABS($G9:$Z9)&lt;ABS(X9)),--($G9:$Z9&lt;&gt;0))+(SUMPRODUCT(--(ABS($G9:$Z9)=ABS(X9)),--($G9:$Z9&lt;&gt;0))-1)/2)</f>
        <v>18</v>
      </c>
      <c r="AS9" cm="1">
        <f t="array" ref="AS9">IF(Y9=0,"",1+SUMPRODUCT(--(ABS($G9:$Z9)&lt;ABS(Y9)),--($G9:$Z9&lt;&gt;0))+(SUMPRODUCT(--(ABS($G9:$Z9)=ABS(Y9)),--($G9:$Z9&lt;&gt;0))-1)/2)</f>
        <v>2</v>
      </c>
      <c r="AT9" cm="1">
        <f t="array" ref="AT9">IF(Z9=0,"",1+SUMPRODUCT(--(ABS($G9:$Z9)&lt;ABS(Z9)),--($G9:$Z9&lt;&gt;0))+(SUMPRODUCT(--(ABS($G9:$Z9)=ABS(Z9)),--($G9:$Z9&lt;&gt;0))-1)/2)</f>
        <v>20</v>
      </c>
      <c r="AU9">
        <f>AVERAGE(G9:Z9)</f>
        <v>6.0925777842890161E-2</v>
      </c>
      <c r="AV9">
        <f>SUMIF(G9:Z9,"&gt;0",AA9:AT9)</f>
        <v>210</v>
      </c>
      <c r="AW9">
        <f>COUNTIF(G9:Z9,"&lt;&gt;0")</f>
        <v>20</v>
      </c>
      <c r="AX9">
        <f>_xlfn.LET(_xlpm.n,AW9,_xlpm.w,AV9,_xlpm.mu,_xlpm.n*(_xlpm.n+1)/4,_xlpm.sd,SQRT(_xlpm.n*(_xlpm.n+1)*(2*_xlpm.n+1)/24),_xlpm.z,(ABS(_xlpm.w-_xlpm.mu)-0.5)/_xlpm.sd,MIN(1,2*(1-_xlfn.NORM.S.DIST(_xlpm.z,TRUE))))</f>
        <v>9.5691731570646255E-5</v>
      </c>
    </row>
    <row r="10" spans="1:50" x14ac:dyDescent="0.25">
      <c r="A10" t="s">
        <v>9308</v>
      </c>
      <c r="B10" t="s">
        <v>19</v>
      </c>
      <c r="C10" t="s">
        <v>26</v>
      </c>
      <c r="D10" t="s">
        <v>9259</v>
      </c>
      <c r="E10" t="s">
        <v>37</v>
      </c>
      <c r="F10" t="s">
        <v>23</v>
      </c>
      <c r="G10">
        <f>all_runs!O162-all_runs!O42</f>
        <v>2.1192407093841847E-2</v>
      </c>
      <c r="H10">
        <f>all_runs!O163-all_runs!O43</f>
        <v>5.2401746724890952E-2</v>
      </c>
      <c r="I10">
        <f>all_runs!O164-all_runs!O44</f>
        <v>2.2878298841845446E-2</v>
      </c>
      <c r="J10">
        <f>all_runs!O165-all_runs!O45</f>
        <v>1.2515833015934841E-2</v>
      </c>
      <c r="K10">
        <f>all_runs!O166-all_runs!O46</f>
        <v>-3.7586408075950706E-2</v>
      </c>
      <c r="L10">
        <f>all_runs!O167-all_runs!O47</f>
        <v>2.5111458991330493E-2</v>
      </c>
      <c r="M10">
        <f>all_runs!O168-all_runs!O48</f>
        <v>4.9754904302791281E-2</v>
      </c>
      <c r="N10">
        <f>all_runs!O169-all_runs!O49</f>
        <v>2.6843898459619098E-2</v>
      </c>
      <c r="O10">
        <f>all_runs!O170-all_runs!O50</f>
        <v>3.5921777102715047E-2</v>
      </c>
      <c r="P10">
        <f>all_runs!O171-all_runs!O51</f>
        <v>-2.8634834275897969E-4</v>
      </c>
      <c r="Q10">
        <f>all_runs!O172-all_runs!O52</f>
        <v>4.2054085098377159E-2</v>
      </c>
      <c r="R10">
        <f>all_runs!O173-all_runs!O53</f>
        <v>1.7664842221739252E-2</v>
      </c>
      <c r="S10">
        <f>all_runs!O174-all_runs!O54</f>
        <v>-1.5727553091473556E-3</v>
      </c>
      <c r="T10">
        <f>all_runs!O175-all_runs!O55</f>
        <v>-4.3847089984966336E-3</v>
      </c>
      <c r="U10">
        <f>all_runs!O176-all_runs!O56</f>
        <v>3.5342066957787632E-2</v>
      </c>
      <c r="V10">
        <f>all_runs!O177-all_runs!O57</f>
        <v>5.8507639532550448E-2</v>
      </c>
      <c r="W10">
        <f>all_runs!O178-all_runs!O58</f>
        <v>3.2610069927349494E-2</v>
      </c>
      <c r="X10">
        <f>all_runs!O179-all_runs!O59</f>
        <v>3.9786511402231994E-2</v>
      </c>
      <c r="Y10">
        <f>all_runs!O180-all_runs!O60</f>
        <v>6.2893689376666617E-2</v>
      </c>
      <c r="Z10">
        <f>all_runs!O181-all_runs!O61</f>
        <v>3.2249433843272501E-2</v>
      </c>
      <c r="AA10" cm="1">
        <f t="array" ref="AA10">IF(G10=0,"",1+SUMPRODUCT(--(ABS($G10:$Z10)&lt;ABS(G10)),--($G10:$Z10&lt;&gt;0))+(SUMPRODUCT(--(ABS($G10:$Z10)=ABS(G10)),--($G10:$Z10&lt;&gt;0))-1)/2)</f>
        <v>6</v>
      </c>
      <c r="AB10" cm="1">
        <f t="array" ref="AB10">IF(H10=0,"",1+SUMPRODUCT(--(ABS($G10:$Z10)&lt;ABS(H10)),--($G10:$Z10&lt;&gt;0))+(SUMPRODUCT(--(ABS($G10:$Z10)=ABS(H10)),--($G10:$Z10&lt;&gt;0))-1)/2)</f>
        <v>18</v>
      </c>
      <c r="AC10" cm="1">
        <f t="array" ref="AC10">IF(I10=0,"",1+SUMPRODUCT(--(ABS($G10:$Z10)&lt;ABS(I10)),--($G10:$Z10&lt;&gt;0))+(SUMPRODUCT(--(ABS($G10:$Z10)=ABS(I10)),--($G10:$Z10&lt;&gt;0))-1)/2)</f>
        <v>7</v>
      </c>
      <c r="AD10" cm="1">
        <f t="array" ref="AD10">IF(J10=0,"",1+SUMPRODUCT(--(ABS($G10:$Z10)&lt;ABS(J10)),--($G10:$Z10&lt;&gt;0))+(SUMPRODUCT(--(ABS($G10:$Z10)=ABS(J10)),--($G10:$Z10&lt;&gt;0))-1)/2)</f>
        <v>4</v>
      </c>
      <c r="AE10" cm="1">
        <f t="array" ref="AE10">IF(K10=0,"",1+SUMPRODUCT(--(ABS($G10:$Z10)&lt;ABS(K10)),--($G10:$Z10&lt;&gt;0))+(SUMPRODUCT(--(ABS($G10:$Z10)=ABS(K10)),--($G10:$Z10&lt;&gt;0))-1)/2)</f>
        <v>14</v>
      </c>
      <c r="AF10" cm="1">
        <f t="array" ref="AF10">IF(L10=0,"",1+SUMPRODUCT(--(ABS($G10:$Z10)&lt;ABS(L10)),--($G10:$Z10&lt;&gt;0))+(SUMPRODUCT(--(ABS($G10:$Z10)=ABS(L10)),--($G10:$Z10&lt;&gt;0))-1)/2)</f>
        <v>8</v>
      </c>
      <c r="AG10" cm="1">
        <f t="array" ref="AG10">IF(M10=0,"",1+SUMPRODUCT(--(ABS($G10:$Z10)&lt;ABS(M10)),--($G10:$Z10&lt;&gt;0))+(SUMPRODUCT(--(ABS($G10:$Z10)=ABS(M10)),--($G10:$Z10&lt;&gt;0))-1)/2)</f>
        <v>17</v>
      </c>
      <c r="AH10" cm="1">
        <f t="array" ref="AH10">IF(N10=0,"",1+SUMPRODUCT(--(ABS($G10:$Z10)&lt;ABS(N10)),--($G10:$Z10&lt;&gt;0))+(SUMPRODUCT(--(ABS($G10:$Z10)=ABS(N10)),--($G10:$Z10&lt;&gt;0))-1)/2)</f>
        <v>9</v>
      </c>
      <c r="AI10" cm="1">
        <f t="array" ref="AI10">IF(O10=0,"",1+SUMPRODUCT(--(ABS($G10:$Z10)&lt;ABS(O10)),--($G10:$Z10&lt;&gt;0))+(SUMPRODUCT(--(ABS($G10:$Z10)=ABS(O10)),--($G10:$Z10&lt;&gt;0))-1)/2)</f>
        <v>13</v>
      </c>
      <c r="AJ10" cm="1">
        <f t="array" ref="AJ10">IF(P10=0,"",1+SUMPRODUCT(--(ABS($G10:$Z10)&lt;ABS(P10)),--($G10:$Z10&lt;&gt;0))+(SUMPRODUCT(--(ABS($G10:$Z10)=ABS(P10)),--($G10:$Z10&lt;&gt;0))-1)/2)</f>
        <v>1</v>
      </c>
      <c r="AK10" cm="1">
        <f t="array" ref="AK10">IF(Q10=0,"",1+SUMPRODUCT(--(ABS($G10:$Z10)&lt;ABS(Q10)),--($G10:$Z10&lt;&gt;0))+(SUMPRODUCT(--(ABS($G10:$Z10)=ABS(Q10)),--($G10:$Z10&lt;&gt;0))-1)/2)</f>
        <v>16</v>
      </c>
      <c r="AL10" cm="1">
        <f t="array" ref="AL10">IF(R10=0,"",1+SUMPRODUCT(--(ABS($G10:$Z10)&lt;ABS(R10)),--($G10:$Z10&lt;&gt;0))+(SUMPRODUCT(--(ABS($G10:$Z10)=ABS(R10)),--($G10:$Z10&lt;&gt;0))-1)/2)</f>
        <v>5</v>
      </c>
      <c r="AM10" cm="1">
        <f t="array" ref="AM10">IF(S10=0,"",1+SUMPRODUCT(--(ABS($G10:$Z10)&lt;ABS(S10)),--($G10:$Z10&lt;&gt;0))+(SUMPRODUCT(--(ABS($G10:$Z10)=ABS(S10)),--($G10:$Z10&lt;&gt;0))-1)/2)</f>
        <v>2</v>
      </c>
      <c r="AN10" cm="1">
        <f t="array" ref="AN10">IF(T10=0,"",1+SUMPRODUCT(--(ABS($G10:$Z10)&lt;ABS(T10)),--($G10:$Z10&lt;&gt;0))+(SUMPRODUCT(--(ABS($G10:$Z10)=ABS(T10)),--($G10:$Z10&lt;&gt;0))-1)/2)</f>
        <v>3</v>
      </c>
      <c r="AO10" cm="1">
        <f t="array" ref="AO10">IF(U10=0,"",1+SUMPRODUCT(--(ABS($G10:$Z10)&lt;ABS(U10)),--($G10:$Z10&lt;&gt;0))+(SUMPRODUCT(--(ABS($G10:$Z10)=ABS(U10)),--($G10:$Z10&lt;&gt;0))-1)/2)</f>
        <v>12</v>
      </c>
      <c r="AP10" cm="1">
        <f t="array" ref="AP10">IF(V10=0,"",1+SUMPRODUCT(--(ABS($G10:$Z10)&lt;ABS(V10)),--($G10:$Z10&lt;&gt;0))+(SUMPRODUCT(--(ABS($G10:$Z10)=ABS(V10)),--($G10:$Z10&lt;&gt;0))-1)/2)</f>
        <v>19</v>
      </c>
      <c r="AQ10" cm="1">
        <f t="array" ref="AQ10">IF(W10=0,"",1+SUMPRODUCT(--(ABS($G10:$Z10)&lt;ABS(W10)),--($G10:$Z10&lt;&gt;0))+(SUMPRODUCT(--(ABS($G10:$Z10)=ABS(W10)),--($G10:$Z10&lt;&gt;0))-1)/2)</f>
        <v>11</v>
      </c>
      <c r="AR10" cm="1">
        <f t="array" ref="AR10">IF(X10=0,"",1+SUMPRODUCT(--(ABS($G10:$Z10)&lt;ABS(X10)),--($G10:$Z10&lt;&gt;0))+(SUMPRODUCT(--(ABS($G10:$Z10)=ABS(X10)),--($G10:$Z10&lt;&gt;0))-1)/2)</f>
        <v>15</v>
      </c>
      <c r="AS10" cm="1">
        <f t="array" ref="AS10">IF(Y10=0,"",1+SUMPRODUCT(--(ABS($G10:$Z10)&lt;ABS(Y10)),--($G10:$Z10&lt;&gt;0))+(SUMPRODUCT(--(ABS($G10:$Z10)=ABS(Y10)),--($G10:$Z10&lt;&gt;0))-1)/2)</f>
        <v>20</v>
      </c>
      <c r="AT10" cm="1">
        <f t="array" ref="AT10">IF(Z10=0,"",1+SUMPRODUCT(--(ABS($G10:$Z10)&lt;ABS(Z10)),--($G10:$Z10&lt;&gt;0))+(SUMPRODUCT(--(ABS($G10:$Z10)=ABS(Z10)),--($G10:$Z10&lt;&gt;0))-1)/2)</f>
        <v>10</v>
      </c>
      <c r="AU10">
        <f>AVERAGE(G10:Z10)</f>
        <v>2.6194922108329521E-2</v>
      </c>
      <c r="AV10">
        <f>SUMIF(G10:Z10,"&gt;0",AA10:AT10)</f>
        <v>190</v>
      </c>
      <c r="AW10">
        <f>COUNTIF(G10:Z10,"&lt;&gt;0")</f>
        <v>20</v>
      </c>
      <c r="AX10">
        <f>_xlfn.LET(_xlpm.n,AW10,_xlpm.w,AV10,_xlpm.mu,_xlpm.n*(_xlpm.n+1)/4,_xlpm.sd,SQRT(_xlpm.n*(_xlpm.n+1)*(2*_xlpm.n+1)/24),_xlpm.z,(ABS(_xlpm.w-_xlpm.mu)-0.5)/_xlpm.sd,MIN(1,2*(1-_xlfn.NORM.S.DIST(_xlpm.z,TRUE))))</f>
        <v>1.6071245871007722E-3</v>
      </c>
    </row>
    <row r="11" spans="1:50" x14ac:dyDescent="0.25">
      <c r="A11" t="s">
        <v>9308</v>
      </c>
      <c r="B11" t="s">
        <v>106</v>
      </c>
      <c r="C11" t="s">
        <v>26</v>
      </c>
      <c r="D11" t="s">
        <v>9259</v>
      </c>
      <c r="E11" t="s">
        <v>37</v>
      </c>
      <c r="F11" t="s">
        <v>23</v>
      </c>
      <c r="G11">
        <f>all_runs!O762-all_runs!O642</f>
        <v>-0.16333635739844432</v>
      </c>
      <c r="H11">
        <f>all_runs!O763-all_runs!O643</f>
        <v>-0.29775041326273921</v>
      </c>
      <c r="I11">
        <f>all_runs!O764-all_runs!O644</f>
        <v>-0.25261534273919162</v>
      </c>
      <c r="J11">
        <f>all_runs!O765-all_runs!O645</f>
        <v>2.5099257407543707E-2</v>
      </c>
      <c r="K11">
        <f>all_runs!O766-all_runs!O646</f>
        <v>2.566960672312435E-2</v>
      </c>
      <c r="L11">
        <f>all_runs!O767-all_runs!O647</f>
        <v>5.831647622692393E-3</v>
      </c>
      <c r="M11">
        <f>all_runs!O768-all_runs!O648</f>
        <v>-0.23761444876458049</v>
      </c>
      <c r="N11">
        <f>all_runs!O769-all_runs!O649</f>
        <v>3.3316145695425736E-2</v>
      </c>
      <c r="O11">
        <f>all_runs!O770-all_runs!O650</f>
        <v>-0.22815845584109518</v>
      </c>
      <c r="P11">
        <f>all_runs!O771-all_runs!O651</f>
        <v>6.9591253459149183E-3</v>
      </c>
      <c r="Q11">
        <f>all_runs!O772-all_runs!O652</f>
        <v>-0.27487853472683421</v>
      </c>
      <c r="R11">
        <f>all_runs!O773-all_runs!O653</f>
        <v>2.7903469079939569E-2</v>
      </c>
      <c r="S11">
        <f>all_runs!O774-all_runs!O654</f>
        <v>-1.8786376995332255E-2</v>
      </c>
      <c r="T11">
        <f>all_runs!O775-all_runs!O655</f>
        <v>-0.32921108742004257</v>
      </c>
      <c r="U11">
        <f>all_runs!O776-all_runs!O656</f>
        <v>-0.3016644590125821</v>
      </c>
      <c r="V11">
        <f>all_runs!O777-all_runs!O657</f>
        <v>3.5624077415122302E-2</v>
      </c>
      <c r="W11">
        <f>all_runs!O778-all_runs!O658</f>
        <v>2.6344468135512833E-2</v>
      </c>
      <c r="X11">
        <f>all_runs!O779-all_runs!O659</f>
        <v>-1.9959986098456617E-2</v>
      </c>
      <c r="Y11">
        <f>all_runs!O780-all_runs!O660</f>
        <v>-3.5091435755502109E-3</v>
      </c>
      <c r="Z11">
        <f>all_runs!O781-all_runs!O661</f>
        <v>1.7120149477232061E-2</v>
      </c>
      <c r="AA11" cm="1">
        <f t="array" ref="AA11">IF(G11=0,"",1+SUMPRODUCT(--(ABS($G11:$Z11)&lt;ABS(G11)),--($G11:$Z11&lt;&gt;0))+(SUMPRODUCT(--(ABS($G11:$Z11)=ABS(G11)),--($G11:$Z11&lt;&gt;0))-1)/2)</f>
        <v>13</v>
      </c>
      <c r="AB11" cm="1">
        <f t="array" ref="AB11">IF(H11=0,"",1+SUMPRODUCT(--(ABS($G11:$Z11)&lt;ABS(H11)),--($G11:$Z11&lt;&gt;0))+(SUMPRODUCT(--(ABS($G11:$Z11)=ABS(H11)),--($G11:$Z11&lt;&gt;0))-1)/2)</f>
        <v>18</v>
      </c>
      <c r="AC11" cm="1">
        <f t="array" ref="AC11">IF(I11=0,"",1+SUMPRODUCT(--(ABS($G11:$Z11)&lt;ABS(I11)),--($G11:$Z11&lt;&gt;0))+(SUMPRODUCT(--(ABS($G11:$Z11)=ABS(I11)),--($G11:$Z11&lt;&gt;0))-1)/2)</f>
        <v>16</v>
      </c>
      <c r="AD11" cm="1">
        <f t="array" ref="AD11">IF(J11=0,"",1+SUMPRODUCT(--(ABS($G11:$Z11)&lt;ABS(J11)),--($G11:$Z11&lt;&gt;0))+(SUMPRODUCT(--(ABS($G11:$Z11)=ABS(J11)),--($G11:$Z11&lt;&gt;0))-1)/2)</f>
        <v>7</v>
      </c>
      <c r="AE11" cm="1">
        <f t="array" ref="AE11">IF(K11=0,"",1+SUMPRODUCT(--(ABS($G11:$Z11)&lt;ABS(K11)),--($G11:$Z11&lt;&gt;0))+(SUMPRODUCT(--(ABS($G11:$Z11)=ABS(K11)),--($G11:$Z11&lt;&gt;0))-1)/2)</f>
        <v>8</v>
      </c>
      <c r="AF11" cm="1">
        <f t="array" ref="AF11">IF(L11=0,"",1+SUMPRODUCT(--(ABS($G11:$Z11)&lt;ABS(L11)),--($G11:$Z11&lt;&gt;0))+(SUMPRODUCT(--(ABS($G11:$Z11)=ABS(L11)),--($G11:$Z11&lt;&gt;0))-1)/2)</f>
        <v>2</v>
      </c>
      <c r="AG11" cm="1">
        <f t="array" ref="AG11">IF(M11=0,"",1+SUMPRODUCT(--(ABS($G11:$Z11)&lt;ABS(M11)),--($G11:$Z11&lt;&gt;0))+(SUMPRODUCT(--(ABS($G11:$Z11)=ABS(M11)),--($G11:$Z11&lt;&gt;0))-1)/2)</f>
        <v>15</v>
      </c>
      <c r="AH11" cm="1">
        <f t="array" ref="AH11">IF(N11=0,"",1+SUMPRODUCT(--(ABS($G11:$Z11)&lt;ABS(N11)),--($G11:$Z11&lt;&gt;0))+(SUMPRODUCT(--(ABS($G11:$Z11)=ABS(N11)),--($G11:$Z11&lt;&gt;0))-1)/2)</f>
        <v>11</v>
      </c>
      <c r="AI11" cm="1">
        <f t="array" ref="AI11">IF(O11=0,"",1+SUMPRODUCT(--(ABS($G11:$Z11)&lt;ABS(O11)),--($G11:$Z11&lt;&gt;0))+(SUMPRODUCT(--(ABS($G11:$Z11)=ABS(O11)),--($G11:$Z11&lt;&gt;0))-1)/2)</f>
        <v>14</v>
      </c>
      <c r="AJ11" cm="1">
        <f t="array" ref="AJ11">IF(P11=0,"",1+SUMPRODUCT(--(ABS($G11:$Z11)&lt;ABS(P11)),--($G11:$Z11&lt;&gt;0))+(SUMPRODUCT(--(ABS($G11:$Z11)=ABS(P11)),--($G11:$Z11&lt;&gt;0))-1)/2)</f>
        <v>3</v>
      </c>
      <c r="AK11" cm="1">
        <f t="array" ref="AK11">IF(Q11=0,"",1+SUMPRODUCT(--(ABS($G11:$Z11)&lt;ABS(Q11)),--($G11:$Z11&lt;&gt;0))+(SUMPRODUCT(--(ABS($G11:$Z11)=ABS(Q11)),--($G11:$Z11&lt;&gt;0))-1)/2)</f>
        <v>17</v>
      </c>
      <c r="AL11" cm="1">
        <f t="array" ref="AL11">IF(R11=0,"",1+SUMPRODUCT(--(ABS($G11:$Z11)&lt;ABS(R11)),--($G11:$Z11&lt;&gt;0))+(SUMPRODUCT(--(ABS($G11:$Z11)=ABS(R11)),--($G11:$Z11&lt;&gt;0))-1)/2)</f>
        <v>10</v>
      </c>
      <c r="AM11" cm="1">
        <f t="array" ref="AM11">IF(S11=0,"",1+SUMPRODUCT(--(ABS($G11:$Z11)&lt;ABS(S11)),--($G11:$Z11&lt;&gt;0))+(SUMPRODUCT(--(ABS($G11:$Z11)=ABS(S11)),--($G11:$Z11&lt;&gt;0))-1)/2)</f>
        <v>5</v>
      </c>
      <c r="AN11" cm="1">
        <f t="array" ref="AN11">IF(T11=0,"",1+SUMPRODUCT(--(ABS($G11:$Z11)&lt;ABS(T11)),--($G11:$Z11&lt;&gt;0))+(SUMPRODUCT(--(ABS($G11:$Z11)=ABS(T11)),--($G11:$Z11&lt;&gt;0))-1)/2)</f>
        <v>20</v>
      </c>
      <c r="AO11" cm="1">
        <f t="array" ref="AO11">IF(U11=0,"",1+SUMPRODUCT(--(ABS($G11:$Z11)&lt;ABS(U11)),--($G11:$Z11&lt;&gt;0))+(SUMPRODUCT(--(ABS($G11:$Z11)=ABS(U11)),--($G11:$Z11&lt;&gt;0))-1)/2)</f>
        <v>19</v>
      </c>
      <c r="AP11" cm="1">
        <f t="array" ref="AP11">IF(V11=0,"",1+SUMPRODUCT(--(ABS($G11:$Z11)&lt;ABS(V11)),--($G11:$Z11&lt;&gt;0))+(SUMPRODUCT(--(ABS($G11:$Z11)=ABS(V11)),--($G11:$Z11&lt;&gt;0))-1)/2)</f>
        <v>12</v>
      </c>
      <c r="AQ11" cm="1">
        <f t="array" ref="AQ11">IF(W11=0,"",1+SUMPRODUCT(--(ABS($G11:$Z11)&lt;ABS(W11)),--($G11:$Z11&lt;&gt;0))+(SUMPRODUCT(--(ABS($G11:$Z11)=ABS(W11)),--($G11:$Z11&lt;&gt;0))-1)/2)</f>
        <v>9</v>
      </c>
      <c r="AR11" cm="1">
        <f t="array" ref="AR11">IF(X11=0,"",1+SUMPRODUCT(--(ABS($G11:$Z11)&lt;ABS(X11)),--($G11:$Z11&lt;&gt;0))+(SUMPRODUCT(--(ABS($G11:$Z11)=ABS(X11)),--($G11:$Z11&lt;&gt;0))-1)/2)</f>
        <v>6</v>
      </c>
      <c r="AS11" cm="1">
        <f t="array" ref="AS11">IF(Y11=0,"",1+SUMPRODUCT(--(ABS($G11:$Z11)&lt;ABS(Y11)),--($G11:$Z11&lt;&gt;0))+(SUMPRODUCT(--(ABS($G11:$Z11)=ABS(Y11)),--($G11:$Z11&lt;&gt;0))-1)/2)</f>
        <v>1</v>
      </c>
      <c r="AT11" cm="1">
        <f t="array" ref="AT11">IF(Z11=0,"",1+SUMPRODUCT(--(ABS($G11:$Z11)&lt;ABS(Z11)),--($G11:$Z11&lt;&gt;0))+(SUMPRODUCT(--(ABS($G11:$Z11)=ABS(Z11)),--($G11:$Z11&lt;&gt;0))-1)/2)</f>
        <v>4</v>
      </c>
      <c r="AU11">
        <f>AVERAGE(G11:Z11)</f>
        <v>-9.6180832946617056E-2</v>
      </c>
      <c r="AV11">
        <f>SUMIF(G11:Z11,"&gt;0",AA11:AT11)</f>
        <v>66</v>
      </c>
      <c r="AW11">
        <f>COUNTIF(G11:Z11,"&lt;&gt;0")</f>
        <v>20</v>
      </c>
      <c r="AX11">
        <f>_xlfn.LET(_xlpm.n,AW11,_xlpm.w,AV11,_xlpm.mu,_xlpm.n*(_xlpm.n+1)/4,_xlpm.sd,SQRT(_xlpm.n*(_xlpm.n+1)*(2*_xlpm.n+1)/24),_xlpm.z,(ABS(_xlpm.w-_xlpm.mu)-0.5)/_xlpm.sd,MIN(1,2*(1-_xlfn.NORM.S.DIST(_xlpm.z,TRUE))))</f>
        <v>0.15063055879143028</v>
      </c>
    </row>
    <row r="12" spans="1:50" x14ac:dyDescent="0.25">
      <c r="A12" t="s">
        <v>9308</v>
      </c>
      <c r="B12" t="s">
        <v>147</v>
      </c>
      <c r="C12" t="s">
        <v>26</v>
      </c>
      <c r="D12" t="s">
        <v>9259</v>
      </c>
      <c r="E12" t="s">
        <v>37</v>
      </c>
      <c r="F12" t="s">
        <v>23</v>
      </c>
      <c r="G12">
        <f>all_runs!O1362-all_runs!O1242</f>
        <v>-1.763841254287124E-2</v>
      </c>
      <c r="H12">
        <f>all_runs!O1363-all_runs!O1243</f>
        <v>-1.6039279869067169E-2</v>
      </c>
      <c r="I12">
        <f>all_runs!O1364-all_runs!O1244</f>
        <v>-2.4048756382803682E-2</v>
      </c>
      <c r="J12">
        <f>all_runs!O1365-all_runs!O1245</f>
        <v>-6.7269984917043724E-2</v>
      </c>
      <c r="K12">
        <f>all_runs!O1366-all_runs!O1246</f>
        <v>-6.5189048239895353E-3</v>
      </c>
      <c r="L12">
        <f>all_runs!O1367-all_runs!O1247</f>
        <v>5.6610056610056914E-3</v>
      </c>
      <c r="M12">
        <f>all_runs!O1368-all_runs!O1248</f>
        <v>-3.1942633637548901E-2</v>
      </c>
      <c r="N12">
        <f>all_runs!O1369-all_runs!O1249</f>
        <v>-3.8940312799234045E-2</v>
      </c>
      <c r="O12">
        <f>all_runs!O1370-all_runs!O1250</f>
        <v>-3.9671020803096368E-2</v>
      </c>
      <c r="P12">
        <f>all_runs!O1371-all_runs!O1251</f>
        <v>-2.2780464971134395E-2</v>
      </c>
      <c r="Q12">
        <f>all_runs!O1372-all_runs!O1252</f>
        <v>-1.016893554206999E-2</v>
      </c>
      <c r="R12">
        <f>all_runs!O1373-all_runs!O1253</f>
        <v>1.6641195449142332E-2</v>
      </c>
      <c r="S12">
        <f>all_runs!O1374-all_runs!O1254</f>
        <v>-1.9230769230769273E-2</v>
      </c>
      <c r="T12">
        <f>all_runs!O1375-all_runs!O1255</f>
        <v>2.5351623545754376E-2</v>
      </c>
      <c r="U12">
        <f>all_runs!O1376-all_runs!O1256</f>
        <v>-5.6116015132408603E-2</v>
      </c>
      <c r="V12">
        <f>all_runs!O1377-all_runs!O1257</f>
        <v>-2.6354801515401372E-3</v>
      </c>
      <c r="W12">
        <f>all_runs!O1378-all_runs!O1258</f>
        <v>-2.613098154499427E-2</v>
      </c>
      <c r="X12">
        <f>all_runs!O1379-all_runs!O1259</f>
        <v>-4.9066160177271168E-2</v>
      </c>
      <c r="Y12">
        <f>all_runs!O1380-all_runs!O1260</f>
        <v>-2.1840372571061528E-2</v>
      </c>
      <c r="Z12">
        <f>all_runs!O1381-all_runs!O1261</f>
        <v>-1.3675213675213849E-2</v>
      </c>
      <c r="AA12" cm="1">
        <f t="array" ref="AA12">IF(G12=0,"",1+SUMPRODUCT(--(ABS($G12:$Z12)&lt;ABS(G12)),--($G12:$Z12&lt;&gt;0))+(SUMPRODUCT(--(ABS($G12:$Z12)=ABS(G12)),--($G12:$Z12&lt;&gt;0))-1)/2)</f>
        <v>8</v>
      </c>
      <c r="AB12" cm="1">
        <f t="array" ref="AB12">IF(H12=0,"",1+SUMPRODUCT(--(ABS($G12:$Z12)&lt;ABS(H12)),--($G12:$Z12&lt;&gt;0))+(SUMPRODUCT(--(ABS($G12:$Z12)=ABS(H12)),--($G12:$Z12&lt;&gt;0))-1)/2)</f>
        <v>6</v>
      </c>
      <c r="AC12" cm="1">
        <f t="array" ref="AC12">IF(I12=0,"",1+SUMPRODUCT(--(ABS($G12:$Z12)&lt;ABS(I12)),--($G12:$Z12&lt;&gt;0))+(SUMPRODUCT(--(ABS($G12:$Z12)=ABS(I12)),--($G12:$Z12&lt;&gt;0))-1)/2)</f>
        <v>12</v>
      </c>
      <c r="AD12" cm="1">
        <f t="array" ref="AD12">IF(J12=0,"",1+SUMPRODUCT(--(ABS($G12:$Z12)&lt;ABS(J12)),--($G12:$Z12&lt;&gt;0))+(SUMPRODUCT(--(ABS($G12:$Z12)=ABS(J12)),--($G12:$Z12&lt;&gt;0))-1)/2)</f>
        <v>20</v>
      </c>
      <c r="AE12" cm="1">
        <f t="array" ref="AE12">IF(K12=0,"",1+SUMPRODUCT(--(ABS($G12:$Z12)&lt;ABS(K12)),--($G12:$Z12&lt;&gt;0))+(SUMPRODUCT(--(ABS($G12:$Z12)=ABS(K12)),--($G12:$Z12&lt;&gt;0))-1)/2)</f>
        <v>3</v>
      </c>
      <c r="AF12" cm="1">
        <f t="array" ref="AF12">IF(L12=0,"",1+SUMPRODUCT(--(ABS($G12:$Z12)&lt;ABS(L12)),--($G12:$Z12&lt;&gt;0))+(SUMPRODUCT(--(ABS($G12:$Z12)=ABS(L12)),--($G12:$Z12&lt;&gt;0))-1)/2)</f>
        <v>2</v>
      </c>
      <c r="AG12" cm="1">
        <f t="array" ref="AG12">IF(M12=0,"",1+SUMPRODUCT(--(ABS($G12:$Z12)&lt;ABS(M12)),--($G12:$Z12&lt;&gt;0))+(SUMPRODUCT(--(ABS($G12:$Z12)=ABS(M12)),--($G12:$Z12&lt;&gt;0))-1)/2)</f>
        <v>15</v>
      </c>
      <c r="AH12" cm="1">
        <f t="array" ref="AH12">IF(N12=0,"",1+SUMPRODUCT(--(ABS($G12:$Z12)&lt;ABS(N12)),--($G12:$Z12&lt;&gt;0))+(SUMPRODUCT(--(ABS($G12:$Z12)=ABS(N12)),--($G12:$Z12&lt;&gt;0))-1)/2)</f>
        <v>16</v>
      </c>
      <c r="AI12" cm="1">
        <f t="array" ref="AI12">IF(O12=0,"",1+SUMPRODUCT(--(ABS($G12:$Z12)&lt;ABS(O12)),--($G12:$Z12&lt;&gt;0))+(SUMPRODUCT(--(ABS($G12:$Z12)=ABS(O12)),--($G12:$Z12&lt;&gt;0))-1)/2)</f>
        <v>17</v>
      </c>
      <c r="AJ12" cm="1">
        <f t="array" ref="AJ12">IF(P12=0,"",1+SUMPRODUCT(--(ABS($G12:$Z12)&lt;ABS(P12)),--($G12:$Z12&lt;&gt;0))+(SUMPRODUCT(--(ABS($G12:$Z12)=ABS(P12)),--($G12:$Z12&lt;&gt;0))-1)/2)</f>
        <v>11</v>
      </c>
      <c r="AK12" cm="1">
        <f t="array" ref="AK12">IF(Q12=0,"",1+SUMPRODUCT(--(ABS($G12:$Z12)&lt;ABS(Q12)),--($G12:$Z12&lt;&gt;0))+(SUMPRODUCT(--(ABS($G12:$Z12)=ABS(Q12)),--($G12:$Z12&lt;&gt;0))-1)/2)</f>
        <v>4</v>
      </c>
      <c r="AL12" cm="1">
        <f t="array" ref="AL12">IF(R12=0,"",1+SUMPRODUCT(--(ABS($G12:$Z12)&lt;ABS(R12)),--($G12:$Z12&lt;&gt;0))+(SUMPRODUCT(--(ABS($G12:$Z12)=ABS(R12)),--($G12:$Z12&lt;&gt;0))-1)/2)</f>
        <v>7</v>
      </c>
      <c r="AM12" cm="1">
        <f t="array" ref="AM12">IF(S12=0,"",1+SUMPRODUCT(--(ABS($G12:$Z12)&lt;ABS(S12)),--($G12:$Z12&lt;&gt;0))+(SUMPRODUCT(--(ABS($G12:$Z12)=ABS(S12)),--($G12:$Z12&lt;&gt;0))-1)/2)</f>
        <v>9</v>
      </c>
      <c r="AN12" cm="1">
        <f t="array" ref="AN12">IF(T12=0,"",1+SUMPRODUCT(--(ABS($G12:$Z12)&lt;ABS(T12)),--($G12:$Z12&lt;&gt;0))+(SUMPRODUCT(--(ABS($G12:$Z12)=ABS(T12)),--($G12:$Z12&lt;&gt;0))-1)/2)</f>
        <v>13</v>
      </c>
      <c r="AO12" cm="1">
        <f t="array" ref="AO12">IF(U12=0,"",1+SUMPRODUCT(--(ABS($G12:$Z12)&lt;ABS(U12)),--($G12:$Z12&lt;&gt;0))+(SUMPRODUCT(--(ABS($G12:$Z12)=ABS(U12)),--($G12:$Z12&lt;&gt;0))-1)/2)</f>
        <v>19</v>
      </c>
      <c r="AP12" cm="1">
        <f t="array" ref="AP12">IF(V12=0,"",1+SUMPRODUCT(--(ABS($G12:$Z12)&lt;ABS(V12)),--($G12:$Z12&lt;&gt;0))+(SUMPRODUCT(--(ABS($G12:$Z12)=ABS(V12)),--($G12:$Z12&lt;&gt;0))-1)/2)</f>
        <v>1</v>
      </c>
      <c r="AQ12" cm="1">
        <f t="array" ref="AQ12">IF(W12=0,"",1+SUMPRODUCT(--(ABS($G12:$Z12)&lt;ABS(W12)),--($G12:$Z12&lt;&gt;0))+(SUMPRODUCT(--(ABS($G12:$Z12)=ABS(W12)),--($G12:$Z12&lt;&gt;0))-1)/2)</f>
        <v>14</v>
      </c>
      <c r="AR12" cm="1">
        <f t="array" ref="AR12">IF(X12=0,"",1+SUMPRODUCT(--(ABS($G12:$Z12)&lt;ABS(X12)),--($G12:$Z12&lt;&gt;0))+(SUMPRODUCT(--(ABS($G12:$Z12)=ABS(X12)),--($G12:$Z12&lt;&gt;0))-1)/2)</f>
        <v>18</v>
      </c>
      <c r="AS12" cm="1">
        <f t="array" ref="AS12">IF(Y12=0,"",1+SUMPRODUCT(--(ABS($G12:$Z12)&lt;ABS(Y12)),--($G12:$Z12&lt;&gt;0))+(SUMPRODUCT(--(ABS($G12:$Z12)=ABS(Y12)),--($G12:$Z12&lt;&gt;0))-1)/2)</f>
        <v>10</v>
      </c>
      <c r="AT12" cm="1">
        <f t="array" ref="AT12">IF(Z12=0,"",1+SUMPRODUCT(--(ABS($G12:$Z12)&lt;ABS(Z12)),--($G12:$Z12&lt;&gt;0))+(SUMPRODUCT(--(ABS($G12:$Z12)=ABS(Z12)),--($G12:$Z12&lt;&gt;0))-1)/2)</f>
        <v>5</v>
      </c>
      <c r="AU12">
        <f>AVERAGE(G12:Z12)</f>
        <v>-2.0802993705810773E-2</v>
      </c>
      <c r="AV12">
        <f>SUMIF(G12:Z12,"&gt;0",AA12:AT12)</f>
        <v>22</v>
      </c>
      <c r="AW12">
        <f>COUNTIF(G12:Z12,"&lt;&gt;0")</f>
        <v>20</v>
      </c>
      <c r="AX12">
        <f>_xlfn.LET(_xlpm.n,AW12,_xlpm.w,AV12,_xlpm.mu,_xlpm.n*(_xlpm.n+1)/4,_xlpm.sd,SQRT(_xlpm.n*(_xlpm.n+1)*(2*_xlpm.n+1)/24),_xlpm.z,(ABS(_xlpm.w-_xlpm.mu)-0.5)/_xlpm.sd,MIN(1,2*(1-_xlfn.NORM.S.DIST(_xlpm.z,TRUE))))</f>
        <v>2.070386531132673E-3</v>
      </c>
    </row>
    <row r="13" spans="1:50" x14ac:dyDescent="0.25">
      <c r="A13" t="s">
        <v>9308</v>
      </c>
      <c r="B13" t="s">
        <v>190</v>
      </c>
      <c r="C13" t="s">
        <v>26</v>
      </c>
      <c r="D13" t="s">
        <v>9259</v>
      </c>
      <c r="E13" t="s">
        <v>37</v>
      </c>
      <c r="F13" t="s">
        <v>23</v>
      </c>
      <c r="G13">
        <f>all_runs!O1962-all_runs!O1842</f>
        <v>5.0973965284147549E-2</v>
      </c>
      <c r="H13">
        <f>all_runs!O1963-all_runs!O1843</f>
        <v>4.3253632220435545E-2</v>
      </c>
      <c r="I13">
        <f>all_runs!O1964-all_runs!O1844</f>
        <v>9.5623202161764342E-2</v>
      </c>
      <c r="J13">
        <f>all_runs!O1965-all_runs!O1845</f>
        <v>0.15447202579957986</v>
      </c>
      <c r="K13">
        <f>all_runs!O1966-all_runs!O1846</f>
        <v>0.13848527282652556</v>
      </c>
      <c r="L13">
        <f>all_runs!O1967-all_runs!O1847</f>
        <v>0.13534275832543641</v>
      </c>
      <c r="M13">
        <f>all_runs!O1968-all_runs!O1848</f>
        <v>5.8707579255728448E-2</v>
      </c>
      <c r="N13">
        <f>all_runs!O1969-all_runs!O1849</f>
        <v>0.12147619494788231</v>
      </c>
      <c r="O13">
        <f>all_runs!O1970-all_runs!O1850</f>
        <v>0.12811439370564637</v>
      </c>
      <c r="P13">
        <f>all_runs!O1971-all_runs!O1851</f>
        <v>0.12594368597301209</v>
      </c>
      <c r="Q13">
        <f>all_runs!O1972-all_runs!O1852</f>
        <v>0.10401104217395085</v>
      </c>
      <c r="R13">
        <f>all_runs!O1973-all_runs!O1853</f>
        <v>0.10286119541140326</v>
      </c>
      <c r="S13">
        <f>all_runs!O1974-all_runs!O1854</f>
        <v>8.2621661601863905E-2</v>
      </c>
      <c r="T13">
        <f>all_runs!O1975-all_runs!O1855</f>
        <v>0.12739743133183168</v>
      </c>
      <c r="U13">
        <f>all_runs!O1976-all_runs!O1856</f>
        <v>0.11307104340338747</v>
      </c>
      <c r="V13">
        <f>all_runs!O1977-all_runs!O1857</f>
        <v>7.8533335167581431E-2</v>
      </c>
      <c r="W13">
        <f>all_runs!O1978-all_runs!O1858</f>
        <v>6.663256413171148E-2</v>
      </c>
      <c r="X13">
        <f>all_runs!O1979-all_runs!O1859</f>
        <v>6.3305280405153708E-2</v>
      </c>
      <c r="Y13">
        <f>all_runs!O1980-all_runs!O1860</f>
        <v>0.12031677465802737</v>
      </c>
      <c r="Z13">
        <f>all_runs!O1981-all_runs!O1861</f>
        <v>0.10492764103100838</v>
      </c>
      <c r="AA13" cm="1">
        <f t="array" ref="AA13">IF(G13=0,"",1+SUMPRODUCT(--(ABS($G13:$Z13)&lt;ABS(G13)),--($G13:$Z13&lt;&gt;0))+(SUMPRODUCT(--(ABS($G13:$Z13)=ABS(G13)),--($G13:$Z13&lt;&gt;0))-1)/2)</f>
        <v>2</v>
      </c>
      <c r="AB13" cm="1">
        <f t="array" ref="AB13">IF(H13=0,"",1+SUMPRODUCT(--(ABS($G13:$Z13)&lt;ABS(H13)),--($G13:$Z13&lt;&gt;0))+(SUMPRODUCT(--(ABS($G13:$Z13)=ABS(H13)),--($G13:$Z13&lt;&gt;0))-1)/2)</f>
        <v>1</v>
      </c>
      <c r="AC13" cm="1">
        <f t="array" ref="AC13">IF(I13=0,"",1+SUMPRODUCT(--(ABS($G13:$Z13)&lt;ABS(I13)),--($G13:$Z13&lt;&gt;0))+(SUMPRODUCT(--(ABS($G13:$Z13)=ABS(I13)),--($G13:$Z13&lt;&gt;0))-1)/2)</f>
        <v>8</v>
      </c>
      <c r="AD13" cm="1">
        <f t="array" ref="AD13">IF(J13=0,"",1+SUMPRODUCT(--(ABS($G13:$Z13)&lt;ABS(J13)),--($G13:$Z13&lt;&gt;0))+(SUMPRODUCT(--(ABS($G13:$Z13)=ABS(J13)),--($G13:$Z13&lt;&gt;0))-1)/2)</f>
        <v>20</v>
      </c>
      <c r="AE13" cm="1">
        <f t="array" ref="AE13">IF(K13=0,"",1+SUMPRODUCT(--(ABS($G13:$Z13)&lt;ABS(K13)),--($G13:$Z13&lt;&gt;0))+(SUMPRODUCT(--(ABS($G13:$Z13)=ABS(K13)),--($G13:$Z13&lt;&gt;0))-1)/2)</f>
        <v>19</v>
      </c>
      <c r="AF13" cm="1">
        <f t="array" ref="AF13">IF(L13=0,"",1+SUMPRODUCT(--(ABS($G13:$Z13)&lt;ABS(L13)),--($G13:$Z13&lt;&gt;0))+(SUMPRODUCT(--(ABS($G13:$Z13)=ABS(L13)),--($G13:$Z13&lt;&gt;0))-1)/2)</f>
        <v>18</v>
      </c>
      <c r="AG13" cm="1">
        <f t="array" ref="AG13">IF(M13=0,"",1+SUMPRODUCT(--(ABS($G13:$Z13)&lt;ABS(M13)),--($G13:$Z13&lt;&gt;0))+(SUMPRODUCT(--(ABS($G13:$Z13)=ABS(M13)),--($G13:$Z13&lt;&gt;0))-1)/2)</f>
        <v>3</v>
      </c>
      <c r="AH13" cm="1">
        <f t="array" ref="AH13">IF(N13=0,"",1+SUMPRODUCT(--(ABS($G13:$Z13)&lt;ABS(N13)),--($G13:$Z13&lt;&gt;0))+(SUMPRODUCT(--(ABS($G13:$Z13)=ABS(N13)),--($G13:$Z13&lt;&gt;0))-1)/2)</f>
        <v>14</v>
      </c>
      <c r="AI13" cm="1">
        <f t="array" ref="AI13">IF(O13=0,"",1+SUMPRODUCT(--(ABS($G13:$Z13)&lt;ABS(O13)),--($G13:$Z13&lt;&gt;0))+(SUMPRODUCT(--(ABS($G13:$Z13)=ABS(O13)),--($G13:$Z13&lt;&gt;0))-1)/2)</f>
        <v>17</v>
      </c>
      <c r="AJ13" cm="1">
        <f t="array" ref="AJ13">IF(P13=0,"",1+SUMPRODUCT(--(ABS($G13:$Z13)&lt;ABS(P13)),--($G13:$Z13&lt;&gt;0))+(SUMPRODUCT(--(ABS($G13:$Z13)=ABS(P13)),--($G13:$Z13&lt;&gt;0))-1)/2)</f>
        <v>15</v>
      </c>
      <c r="AK13" cm="1">
        <f t="array" ref="AK13">IF(Q13=0,"",1+SUMPRODUCT(--(ABS($G13:$Z13)&lt;ABS(Q13)),--($G13:$Z13&lt;&gt;0))+(SUMPRODUCT(--(ABS($G13:$Z13)=ABS(Q13)),--($G13:$Z13&lt;&gt;0))-1)/2)</f>
        <v>10</v>
      </c>
      <c r="AL13" cm="1">
        <f t="array" ref="AL13">IF(R13=0,"",1+SUMPRODUCT(--(ABS($G13:$Z13)&lt;ABS(R13)),--($G13:$Z13&lt;&gt;0))+(SUMPRODUCT(--(ABS($G13:$Z13)=ABS(R13)),--($G13:$Z13&lt;&gt;0))-1)/2)</f>
        <v>9</v>
      </c>
      <c r="AM13" cm="1">
        <f t="array" ref="AM13">IF(S13=0,"",1+SUMPRODUCT(--(ABS($G13:$Z13)&lt;ABS(S13)),--($G13:$Z13&lt;&gt;0))+(SUMPRODUCT(--(ABS($G13:$Z13)=ABS(S13)),--($G13:$Z13&lt;&gt;0))-1)/2)</f>
        <v>7</v>
      </c>
      <c r="AN13" cm="1">
        <f t="array" ref="AN13">IF(T13=0,"",1+SUMPRODUCT(--(ABS($G13:$Z13)&lt;ABS(T13)),--($G13:$Z13&lt;&gt;0))+(SUMPRODUCT(--(ABS($G13:$Z13)=ABS(T13)),--($G13:$Z13&lt;&gt;0))-1)/2)</f>
        <v>16</v>
      </c>
      <c r="AO13" cm="1">
        <f t="array" ref="AO13">IF(U13=0,"",1+SUMPRODUCT(--(ABS($G13:$Z13)&lt;ABS(U13)),--($G13:$Z13&lt;&gt;0))+(SUMPRODUCT(--(ABS($G13:$Z13)=ABS(U13)),--($G13:$Z13&lt;&gt;0))-1)/2)</f>
        <v>12</v>
      </c>
      <c r="AP13" cm="1">
        <f t="array" ref="AP13">IF(V13=0,"",1+SUMPRODUCT(--(ABS($G13:$Z13)&lt;ABS(V13)),--($G13:$Z13&lt;&gt;0))+(SUMPRODUCT(--(ABS($G13:$Z13)=ABS(V13)),--($G13:$Z13&lt;&gt;0))-1)/2)</f>
        <v>6</v>
      </c>
      <c r="AQ13" cm="1">
        <f t="array" ref="AQ13">IF(W13=0,"",1+SUMPRODUCT(--(ABS($G13:$Z13)&lt;ABS(W13)),--($G13:$Z13&lt;&gt;0))+(SUMPRODUCT(--(ABS($G13:$Z13)=ABS(W13)),--($G13:$Z13&lt;&gt;0))-1)/2)</f>
        <v>5</v>
      </c>
      <c r="AR13" cm="1">
        <f t="array" ref="AR13">IF(X13=0,"",1+SUMPRODUCT(--(ABS($G13:$Z13)&lt;ABS(X13)),--($G13:$Z13&lt;&gt;0))+(SUMPRODUCT(--(ABS($G13:$Z13)=ABS(X13)),--($G13:$Z13&lt;&gt;0))-1)/2)</f>
        <v>4</v>
      </c>
      <c r="AS13" cm="1">
        <f t="array" ref="AS13">IF(Y13=0,"",1+SUMPRODUCT(--(ABS($G13:$Z13)&lt;ABS(Y13)),--($G13:$Z13&lt;&gt;0))+(SUMPRODUCT(--(ABS($G13:$Z13)=ABS(Y13)),--($G13:$Z13&lt;&gt;0))-1)/2)</f>
        <v>13</v>
      </c>
      <c r="AT13" cm="1">
        <f t="array" ref="AT13">IF(Z13=0,"",1+SUMPRODUCT(--(ABS($G13:$Z13)&lt;ABS(Z13)),--($G13:$Z13&lt;&gt;0))+(SUMPRODUCT(--(ABS($G13:$Z13)=ABS(Z13)),--($G13:$Z13&lt;&gt;0))-1)/2)</f>
        <v>11</v>
      </c>
      <c r="AU13">
        <f>AVERAGE(G13:Z13)</f>
        <v>0.10080353399080393</v>
      </c>
      <c r="AV13">
        <f>SUMIF(G13:Z13,"&gt;0",AA13:AT13)</f>
        <v>210</v>
      </c>
      <c r="AW13">
        <f>COUNTIF(G13:Z13,"&lt;&gt;0")</f>
        <v>20</v>
      </c>
      <c r="AX13">
        <f>_xlfn.LET(_xlpm.n,AW13,_xlpm.w,AV13,_xlpm.mu,_xlpm.n*(_xlpm.n+1)/4,_xlpm.sd,SQRT(_xlpm.n*(_xlpm.n+1)*(2*_xlpm.n+1)/24),_xlpm.z,(ABS(_xlpm.w-_xlpm.mu)-0.5)/_xlpm.sd,MIN(1,2*(1-_xlfn.NORM.S.DIST(_xlpm.z,TRUE))))</f>
        <v>9.5691731570646255E-5</v>
      </c>
    </row>
    <row r="14" spans="1:50" x14ac:dyDescent="0.25">
      <c r="A14" t="s">
        <v>9308</v>
      </c>
      <c r="B14" t="s">
        <v>19</v>
      </c>
      <c r="C14" t="s">
        <v>32</v>
      </c>
      <c r="D14" t="s">
        <v>9260</v>
      </c>
      <c r="E14" t="s">
        <v>37</v>
      </c>
      <c r="F14" t="s">
        <v>23</v>
      </c>
      <c r="G14">
        <f>all_runs!O182-all_runs!O62</f>
        <v>2.5477707006368311E-3</v>
      </c>
      <c r="H14">
        <f>all_runs!O183-all_runs!O63</f>
        <v>1.3714707705291929E-2</v>
      </c>
      <c r="I14">
        <f>all_runs!O184-all_runs!O64</f>
        <v>5.5792808926848902E-3</v>
      </c>
      <c r="J14">
        <f>all_runs!O185-all_runs!O65</f>
        <v>2.5783069261330005E-2</v>
      </c>
      <c r="K14">
        <f>all_runs!O186-all_runs!O66</f>
        <v>-2.196574832464615E-2</v>
      </c>
      <c r="L14">
        <f>all_runs!O187-all_runs!O67</f>
        <v>7.5819672131147708E-3</v>
      </c>
      <c r="M14">
        <f>all_runs!O188-all_runs!O68</f>
        <v>1.5995458491952275E-2</v>
      </c>
      <c r="N14">
        <f>all_runs!O189-all_runs!O69</f>
        <v>-1.3570988242911364E-3</v>
      </c>
      <c r="O14">
        <f>all_runs!O190-all_runs!O70</f>
        <v>1.3684711450656639E-2</v>
      </c>
      <c r="P14">
        <f>all_runs!O191-all_runs!O71</f>
        <v>9.4504153887128295E-3</v>
      </c>
      <c r="Q14">
        <f>all_runs!O192-all_runs!O72</f>
        <v>1.142641133362543E-2</v>
      </c>
      <c r="R14">
        <f>all_runs!O193-all_runs!O73</f>
        <v>6.3661828367710394E-3</v>
      </c>
      <c r="S14">
        <f>all_runs!O194-all_runs!O74</f>
        <v>2.5373387644266332E-3</v>
      </c>
      <c r="T14">
        <f>all_runs!O195-all_runs!O75</f>
        <v>1.1760966306420984E-2</v>
      </c>
      <c r="U14">
        <f>all_runs!O196-all_runs!O76</f>
        <v>9.3676814988290502E-3</v>
      </c>
      <c r="V14">
        <f>all_runs!O197-all_runs!O77</f>
        <v>2.74325818473663E-2</v>
      </c>
      <c r="W14">
        <f>all_runs!O198-all_runs!O78</f>
        <v>-3.1326489058447593E-2</v>
      </c>
      <c r="X14">
        <f>all_runs!O199-all_runs!O79</f>
        <v>2.941176470588247E-2</v>
      </c>
      <c r="Y14">
        <f>all_runs!O200-all_runs!O80</f>
        <v>4.2711622606712574E-3</v>
      </c>
      <c r="Z14">
        <f>all_runs!O201-all_runs!O81</f>
        <v>2.7674897119341679E-2</v>
      </c>
      <c r="AA14" cm="1">
        <f t="array" ref="AA14">IF(G14=0,"",1+SUMPRODUCT(--(ABS($G14:$Z14)&lt;ABS(G14)),--($G14:$Z14&lt;&gt;0))+(SUMPRODUCT(--(ABS($G14:$Z14)=ABS(G14)),--($G14:$Z14&lt;&gt;0))-1)/2)</f>
        <v>3</v>
      </c>
      <c r="AB14" cm="1">
        <f t="array" ref="AB14">IF(H14=0,"",1+SUMPRODUCT(--(ABS($G14:$Z14)&lt;ABS(H14)),--($G14:$Z14&lt;&gt;0))+(SUMPRODUCT(--(ABS($G14:$Z14)=ABS(H14)),--($G14:$Z14&lt;&gt;0))-1)/2)</f>
        <v>13</v>
      </c>
      <c r="AC14" cm="1">
        <f t="array" ref="AC14">IF(I14=0,"",1+SUMPRODUCT(--(ABS($G14:$Z14)&lt;ABS(I14)),--($G14:$Z14&lt;&gt;0))+(SUMPRODUCT(--(ABS($G14:$Z14)=ABS(I14)),--($G14:$Z14&lt;&gt;0))-1)/2)</f>
        <v>5</v>
      </c>
      <c r="AD14" cm="1">
        <f t="array" ref="AD14">IF(J14=0,"",1+SUMPRODUCT(--(ABS($G14:$Z14)&lt;ABS(J14)),--($G14:$Z14&lt;&gt;0))+(SUMPRODUCT(--(ABS($G14:$Z14)=ABS(J14)),--($G14:$Z14&lt;&gt;0))-1)/2)</f>
        <v>16</v>
      </c>
      <c r="AE14" cm="1">
        <f t="array" ref="AE14">IF(K14=0,"",1+SUMPRODUCT(--(ABS($G14:$Z14)&lt;ABS(K14)),--($G14:$Z14&lt;&gt;0))+(SUMPRODUCT(--(ABS($G14:$Z14)=ABS(K14)),--($G14:$Z14&lt;&gt;0))-1)/2)</f>
        <v>15</v>
      </c>
      <c r="AF14" cm="1">
        <f t="array" ref="AF14">IF(L14=0,"",1+SUMPRODUCT(--(ABS($G14:$Z14)&lt;ABS(L14)),--($G14:$Z14&lt;&gt;0))+(SUMPRODUCT(--(ABS($G14:$Z14)=ABS(L14)),--($G14:$Z14&lt;&gt;0))-1)/2)</f>
        <v>7</v>
      </c>
      <c r="AG14" cm="1">
        <f t="array" ref="AG14">IF(M14=0,"",1+SUMPRODUCT(--(ABS($G14:$Z14)&lt;ABS(M14)),--($G14:$Z14&lt;&gt;0))+(SUMPRODUCT(--(ABS($G14:$Z14)=ABS(M14)),--($G14:$Z14&lt;&gt;0))-1)/2)</f>
        <v>14</v>
      </c>
      <c r="AH14" cm="1">
        <f t="array" ref="AH14">IF(N14=0,"",1+SUMPRODUCT(--(ABS($G14:$Z14)&lt;ABS(N14)),--($G14:$Z14&lt;&gt;0))+(SUMPRODUCT(--(ABS($G14:$Z14)=ABS(N14)),--($G14:$Z14&lt;&gt;0))-1)/2)</f>
        <v>1</v>
      </c>
      <c r="AI14" cm="1">
        <f t="array" ref="AI14">IF(O14=0,"",1+SUMPRODUCT(--(ABS($G14:$Z14)&lt;ABS(O14)),--($G14:$Z14&lt;&gt;0))+(SUMPRODUCT(--(ABS($G14:$Z14)=ABS(O14)),--($G14:$Z14&lt;&gt;0))-1)/2)</f>
        <v>12</v>
      </c>
      <c r="AJ14" cm="1">
        <f t="array" ref="AJ14">IF(P14=0,"",1+SUMPRODUCT(--(ABS($G14:$Z14)&lt;ABS(P14)),--($G14:$Z14&lt;&gt;0))+(SUMPRODUCT(--(ABS($G14:$Z14)=ABS(P14)),--($G14:$Z14&lt;&gt;0))-1)/2)</f>
        <v>9</v>
      </c>
      <c r="AK14" cm="1">
        <f t="array" ref="AK14">IF(Q14=0,"",1+SUMPRODUCT(--(ABS($G14:$Z14)&lt;ABS(Q14)),--($G14:$Z14&lt;&gt;0))+(SUMPRODUCT(--(ABS($G14:$Z14)=ABS(Q14)),--($G14:$Z14&lt;&gt;0))-1)/2)</f>
        <v>10</v>
      </c>
      <c r="AL14" cm="1">
        <f t="array" ref="AL14">IF(R14=0,"",1+SUMPRODUCT(--(ABS($G14:$Z14)&lt;ABS(R14)),--($G14:$Z14&lt;&gt;0))+(SUMPRODUCT(--(ABS($G14:$Z14)=ABS(R14)),--($G14:$Z14&lt;&gt;0))-1)/2)</f>
        <v>6</v>
      </c>
      <c r="AM14" cm="1">
        <f t="array" ref="AM14">IF(S14=0,"",1+SUMPRODUCT(--(ABS($G14:$Z14)&lt;ABS(S14)),--($G14:$Z14&lt;&gt;0))+(SUMPRODUCT(--(ABS($G14:$Z14)=ABS(S14)),--($G14:$Z14&lt;&gt;0))-1)/2)</f>
        <v>2</v>
      </c>
      <c r="AN14" cm="1">
        <f t="array" ref="AN14">IF(T14=0,"",1+SUMPRODUCT(--(ABS($G14:$Z14)&lt;ABS(T14)),--($G14:$Z14&lt;&gt;0))+(SUMPRODUCT(--(ABS($G14:$Z14)=ABS(T14)),--($G14:$Z14&lt;&gt;0))-1)/2)</f>
        <v>11</v>
      </c>
      <c r="AO14" cm="1">
        <f t="array" ref="AO14">IF(U14=0,"",1+SUMPRODUCT(--(ABS($G14:$Z14)&lt;ABS(U14)),--($G14:$Z14&lt;&gt;0))+(SUMPRODUCT(--(ABS($G14:$Z14)=ABS(U14)),--($G14:$Z14&lt;&gt;0))-1)/2)</f>
        <v>8</v>
      </c>
      <c r="AP14" cm="1">
        <f t="array" ref="AP14">IF(V14=0,"",1+SUMPRODUCT(--(ABS($G14:$Z14)&lt;ABS(V14)),--($G14:$Z14&lt;&gt;0))+(SUMPRODUCT(--(ABS($G14:$Z14)=ABS(V14)),--($G14:$Z14&lt;&gt;0))-1)/2)</f>
        <v>17</v>
      </c>
      <c r="AQ14" cm="1">
        <f t="array" ref="AQ14">IF(W14=0,"",1+SUMPRODUCT(--(ABS($G14:$Z14)&lt;ABS(W14)),--($G14:$Z14&lt;&gt;0))+(SUMPRODUCT(--(ABS($G14:$Z14)=ABS(W14)),--($G14:$Z14&lt;&gt;0))-1)/2)</f>
        <v>20</v>
      </c>
      <c r="AR14" cm="1">
        <f t="array" ref="AR14">IF(X14=0,"",1+SUMPRODUCT(--(ABS($G14:$Z14)&lt;ABS(X14)),--($G14:$Z14&lt;&gt;0))+(SUMPRODUCT(--(ABS($G14:$Z14)=ABS(X14)),--($G14:$Z14&lt;&gt;0))-1)/2)</f>
        <v>19</v>
      </c>
      <c r="AS14" cm="1">
        <f t="array" ref="AS14">IF(Y14=0,"",1+SUMPRODUCT(--(ABS($G14:$Z14)&lt;ABS(Y14)),--($G14:$Z14&lt;&gt;0))+(SUMPRODUCT(--(ABS($G14:$Z14)=ABS(Y14)),--($G14:$Z14&lt;&gt;0))-1)/2)</f>
        <v>4</v>
      </c>
      <c r="AT14" cm="1">
        <f t="array" ref="AT14">IF(Z14=0,"",1+SUMPRODUCT(--(ABS($G14:$Z14)&lt;ABS(Z14)),--($G14:$Z14&lt;&gt;0))+(SUMPRODUCT(--(ABS($G14:$Z14)=ABS(Z14)),--($G14:$Z14&lt;&gt;0))-1)/2)</f>
        <v>18</v>
      </c>
      <c r="AU14">
        <f>AVERAGE(G14:Z14)</f>
        <v>8.496851578516507E-3</v>
      </c>
      <c r="AV14">
        <f>SUMIF(G14:Z14,"&gt;0",AA14:AT14)</f>
        <v>174</v>
      </c>
      <c r="AW14">
        <f>COUNTIF(G14:Z14,"&lt;&gt;0")</f>
        <v>20</v>
      </c>
      <c r="AX14">
        <f>_xlfn.LET(_xlpm.n,AW14,_xlpm.w,AV14,_xlpm.mu,_xlpm.n*(_xlpm.n+1)/4,_xlpm.sd,SQRT(_xlpm.n*(_xlpm.n+1)*(2*_xlpm.n+1)/24),_xlpm.z,(ABS(_xlpm.w-_xlpm.mu)-0.5)/_xlpm.sd,MIN(1,2*(1-_xlfn.NORM.S.DIST(_xlpm.z,TRUE))))</f>
        <v>1.0549187712342256E-2</v>
      </c>
    </row>
    <row r="15" spans="1:50" x14ac:dyDescent="0.25">
      <c r="A15" t="s">
        <v>9308</v>
      </c>
      <c r="B15" t="s">
        <v>106</v>
      </c>
      <c r="C15" t="s">
        <v>32</v>
      </c>
      <c r="D15" t="s">
        <v>9260</v>
      </c>
      <c r="E15" t="s">
        <v>37</v>
      </c>
      <c r="F15" t="s">
        <v>23</v>
      </c>
      <c r="G15">
        <f>all_runs!O782-all_runs!O662</f>
        <v>1.0704191472728497E-2</v>
      </c>
      <c r="H15">
        <f>all_runs!O783-all_runs!O663</f>
        <v>1.1435395599391884E-2</v>
      </c>
      <c r="I15">
        <f>all_runs!O784-all_runs!O664</f>
        <v>-3.7574840592240477E-2</v>
      </c>
      <c r="J15">
        <f>all_runs!O785-all_runs!O665</f>
        <v>-2.4439130740558479E-2</v>
      </c>
      <c r="K15">
        <f>all_runs!O786-all_runs!O666</f>
        <v>-8.5276448426840901E-3</v>
      </c>
      <c r="L15">
        <f>all_runs!O787-all_runs!O667</f>
        <v>-2.6928954221638657E-2</v>
      </c>
      <c r="M15">
        <f>all_runs!O788-all_runs!O668</f>
        <v>3.74733708067021E-3</v>
      </c>
      <c r="N15">
        <f>all_runs!O789-all_runs!O669</f>
        <v>-4.4937760418931827E-2</v>
      </c>
      <c r="O15">
        <f>all_runs!O790-all_runs!O670</f>
        <v>-9.7284639358093949E-3</v>
      </c>
      <c r="P15">
        <f>all_runs!O791-all_runs!O671</f>
        <v>-8.9846027228147607E-3</v>
      </c>
      <c r="Q15">
        <f>all_runs!O792-all_runs!O672</f>
        <v>-4.801605616269633E-3</v>
      </c>
      <c r="R15">
        <f>all_runs!O793-all_runs!O673</f>
        <v>7.2684744000693913E-3</v>
      </c>
      <c r="S15">
        <f>all_runs!O794-all_runs!O674</f>
        <v>9.8768660782391215E-3</v>
      </c>
      <c r="T15">
        <f>all_runs!O795-all_runs!O675</f>
        <v>-1.7462283842720638E-2</v>
      </c>
      <c r="U15">
        <f>all_runs!O796-all_runs!O676</f>
        <v>-5.2495257235420922E-3</v>
      </c>
      <c r="V15">
        <f>all_runs!O797-all_runs!O677</f>
        <v>-2.4874278144332518E-2</v>
      </c>
      <c r="W15">
        <f>all_runs!O798-all_runs!O678</f>
        <v>4.1841004184098862E-3</v>
      </c>
      <c r="X15">
        <f>all_runs!O799-all_runs!O679</f>
        <v>4.1407867494825945E-3</v>
      </c>
      <c r="Y15">
        <f>all_runs!O800-all_runs!O680</f>
        <v>1.1699486446961171E-2</v>
      </c>
      <c r="Z15">
        <f>all_runs!O801-all_runs!O681</f>
        <v>2.4226179737637521E-3</v>
      </c>
      <c r="AA15" cm="1">
        <f t="array" ref="AA15">IF(G15=0,"",1+SUMPRODUCT(--(ABS($G15:$Z15)&lt;ABS(G15)),--($G15:$Z15&lt;&gt;0))+(SUMPRODUCT(--(ABS($G15:$Z15)=ABS(G15)),--($G15:$Z15&lt;&gt;0))-1)/2)</f>
        <v>12</v>
      </c>
      <c r="AB15" cm="1">
        <f t="array" ref="AB15">IF(H15=0,"",1+SUMPRODUCT(--(ABS($G15:$Z15)&lt;ABS(H15)),--($G15:$Z15&lt;&gt;0))+(SUMPRODUCT(--(ABS($G15:$Z15)=ABS(H15)),--($G15:$Z15&lt;&gt;0))-1)/2)</f>
        <v>13</v>
      </c>
      <c r="AC15" cm="1">
        <f t="array" ref="AC15">IF(I15=0,"",1+SUMPRODUCT(--(ABS($G15:$Z15)&lt;ABS(I15)),--($G15:$Z15&lt;&gt;0))+(SUMPRODUCT(--(ABS($G15:$Z15)=ABS(I15)),--($G15:$Z15&lt;&gt;0))-1)/2)</f>
        <v>19</v>
      </c>
      <c r="AD15" cm="1">
        <f t="array" ref="AD15">IF(J15=0,"",1+SUMPRODUCT(--(ABS($G15:$Z15)&lt;ABS(J15)),--($G15:$Z15&lt;&gt;0))+(SUMPRODUCT(--(ABS($G15:$Z15)=ABS(J15)),--($G15:$Z15&lt;&gt;0))-1)/2)</f>
        <v>16</v>
      </c>
      <c r="AE15" cm="1">
        <f t="array" ref="AE15">IF(K15=0,"",1+SUMPRODUCT(--(ABS($G15:$Z15)&lt;ABS(K15)),--($G15:$Z15&lt;&gt;0))+(SUMPRODUCT(--(ABS($G15:$Z15)=ABS(K15)),--($G15:$Z15&lt;&gt;0))-1)/2)</f>
        <v>8</v>
      </c>
      <c r="AF15" cm="1">
        <f t="array" ref="AF15">IF(L15=0,"",1+SUMPRODUCT(--(ABS($G15:$Z15)&lt;ABS(L15)),--($G15:$Z15&lt;&gt;0))+(SUMPRODUCT(--(ABS($G15:$Z15)=ABS(L15)),--($G15:$Z15&lt;&gt;0))-1)/2)</f>
        <v>18</v>
      </c>
      <c r="AG15" cm="1">
        <f t="array" ref="AG15">IF(M15=0,"",1+SUMPRODUCT(--(ABS($G15:$Z15)&lt;ABS(M15)),--($G15:$Z15&lt;&gt;0))+(SUMPRODUCT(--(ABS($G15:$Z15)=ABS(M15)),--($G15:$Z15&lt;&gt;0))-1)/2)</f>
        <v>2</v>
      </c>
      <c r="AH15" cm="1">
        <f t="array" ref="AH15">IF(N15=0,"",1+SUMPRODUCT(--(ABS($G15:$Z15)&lt;ABS(N15)),--($G15:$Z15&lt;&gt;0))+(SUMPRODUCT(--(ABS($G15:$Z15)=ABS(N15)),--($G15:$Z15&lt;&gt;0))-1)/2)</f>
        <v>20</v>
      </c>
      <c r="AI15" cm="1">
        <f t="array" ref="AI15">IF(O15=0,"",1+SUMPRODUCT(--(ABS($G15:$Z15)&lt;ABS(O15)),--($G15:$Z15&lt;&gt;0))+(SUMPRODUCT(--(ABS($G15:$Z15)=ABS(O15)),--($G15:$Z15&lt;&gt;0))-1)/2)</f>
        <v>10</v>
      </c>
      <c r="AJ15" cm="1">
        <f t="array" ref="AJ15">IF(P15=0,"",1+SUMPRODUCT(--(ABS($G15:$Z15)&lt;ABS(P15)),--($G15:$Z15&lt;&gt;0))+(SUMPRODUCT(--(ABS($G15:$Z15)=ABS(P15)),--($G15:$Z15&lt;&gt;0))-1)/2)</f>
        <v>9</v>
      </c>
      <c r="AK15" cm="1">
        <f t="array" ref="AK15">IF(Q15=0,"",1+SUMPRODUCT(--(ABS($G15:$Z15)&lt;ABS(Q15)),--($G15:$Z15&lt;&gt;0))+(SUMPRODUCT(--(ABS($G15:$Z15)=ABS(Q15)),--($G15:$Z15&lt;&gt;0))-1)/2)</f>
        <v>5</v>
      </c>
      <c r="AL15" cm="1">
        <f t="array" ref="AL15">IF(R15=0,"",1+SUMPRODUCT(--(ABS($G15:$Z15)&lt;ABS(R15)),--($G15:$Z15&lt;&gt;0))+(SUMPRODUCT(--(ABS($G15:$Z15)=ABS(R15)),--($G15:$Z15&lt;&gt;0))-1)/2)</f>
        <v>7</v>
      </c>
      <c r="AM15" cm="1">
        <f t="array" ref="AM15">IF(S15=0,"",1+SUMPRODUCT(--(ABS($G15:$Z15)&lt;ABS(S15)),--($G15:$Z15&lt;&gt;0))+(SUMPRODUCT(--(ABS($G15:$Z15)=ABS(S15)),--($G15:$Z15&lt;&gt;0))-1)/2)</f>
        <v>11</v>
      </c>
      <c r="AN15" cm="1">
        <f t="array" ref="AN15">IF(T15=0,"",1+SUMPRODUCT(--(ABS($G15:$Z15)&lt;ABS(T15)),--($G15:$Z15&lt;&gt;0))+(SUMPRODUCT(--(ABS($G15:$Z15)=ABS(T15)),--($G15:$Z15&lt;&gt;0))-1)/2)</f>
        <v>15</v>
      </c>
      <c r="AO15" cm="1">
        <f t="array" ref="AO15">IF(U15=0,"",1+SUMPRODUCT(--(ABS($G15:$Z15)&lt;ABS(U15)),--($G15:$Z15&lt;&gt;0))+(SUMPRODUCT(--(ABS($G15:$Z15)=ABS(U15)),--($G15:$Z15&lt;&gt;0))-1)/2)</f>
        <v>6</v>
      </c>
      <c r="AP15" cm="1">
        <f t="array" ref="AP15">IF(V15=0,"",1+SUMPRODUCT(--(ABS($G15:$Z15)&lt;ABS(V15)),--($G15:$Z15&lt;&gt;0))+(SUMPRODUCT(--(ABS($G15:$Z15)=ABS(V15)),--($G15:$Z15&lt;&gt;0))-1)/2)</f>
        <v>17</v>
      </c>
      <c r="AQ15" cm="1">
        <f t="array" ref="AQ15">IF(W15=0,"",1+SUMPRODUCT(--(ABS($G15:$Z15)&lt;ABS(W15)),--($G15:$Z15&lt;&gt;0))+(SUMPRODUCT(--(ABS($G15:$Z15)=ABS(W15)),--($G15:$Z15&lt;&gt;0))-1)/2)</f>
        <v>4</v>
      </c>
      <c r="AR15" cm="1">
        <f t="array" ref="AR15">IF(X15=0,"",1+SUMPRODUCT(--(ABS($G15:$Z15)&lt;ABS(X15)),--($G15:$Z15&lt;&gt;0))+(SUMPRODUCT(--(ABS($G15:$Z15)=ABS(X15)),--($G15:$Z15&lt;&gt;0))-1)/2)</f>
        <v>3</v>
      </c>
      <c r="AS15" cm="1">
        <f t="array" ref="AS15">IF(Y15=0,"",1+SUMPRODUCT(--(ABS($G15:$Z15)&lt;ABS(Y15)),--($G15:$Z15&lt;&gt;0))+(SUMPRODUCT(--(ABS($G15:$Z15)=ABS(Y15)),--($G15:$Z15&lt;&gt;0))-1)/2)</f>
        <v>14</v>
      </c>
      <c r="AT15" cm="1">
        <f t="array" ref="AT15">IF(Z15=0,"",1+SUMPRODUCT(--(ABS($G15:$Z15)&lt;ABS(Z15)),--($G15:$Z15&lt;&gt;0))+(SUMPRODUCT(--(ABS($G15:$Z15)=ABS(Z15)),--($G15:$Z15&lt;&gt;0))-1)/2)</f>
        <v>1</v>
      </c>
      <c r="AU15">
        <f>AVERAGE(G15:Z15)</f>
        <v>-7.4014917290913026E-3</v>
      </c>
      <c r="AV15">
        <f>SUMIF(G15:Z15,"&gt;0",AA15:AT15)</f>
        <v>67</v>
      </c>
      <c r="AW15">
        <f>COUNTIF(G15:Z15,"&lt;&gt;0")</f>
        <v>20</v>
      </c>
      <c r="AX15">
        <f>_xlfn.LET(_xlpm.n,AW15,_xlpm.w,AV15,_xlpm.mu,_xlpm.n*(_xlpm.n+1)/4,_xlpm.sd,SQRT(_xlpm.n*(_xlpm.n+1)*(2*_xlpm.n+1)/24),_xlpm.z,(ABS(_xlpm.w-_xlpm.mu)-0.5)/_xlpm.sd,MIN(1,2*(1-_xlfn.NORM.S.DIST(_xlpm.z,TRUE))))</f>
        <v>0.16152077149915356</v>
      </c>
    </row>
    <row r="16" spans="1:50" x14ac:dyDescent="0.25">
      <c r="A16" t="s">
        <v>9308</v>
      </c>
      <c r="B16" t="s">
        <v>147</v>
      </c>
      <c r="C16" t="s">
        <v>32</v>
      </c>
      <c r="D16" t="s">
        <v>9260</v>
      </c>
      <c r="E16" t="s">
        <v>37</v>
      </c>
      <c r="F16" t="s">
        <v>23</v>
      </c>
      <c r="G16">
        <f>all_runs!O1382-all_runs!O1262</f>
        <v>2.1425748698476021E-2</v>
      </c>
      <c r="H16">
        <f>all_runs!O1383-all_runs!O1263</f>
        <v>3.3433454909533866E-3</v>
      </c>
      <c r="I16">
        <f>all_runs!O1384-all_runs!O1264</f>
        <v>-1.8180107112913513E-2</v>
      </c>
      <c r="J16">
        <f>all_runs!O1385-all_runs!O1265</f>
        <v>-1.9315577893901814E-2</v>
      </c>
      <c r="K16">
        <f>all_runs!O1386-all_runs!O1266</f>
        <v>-2.8780772966819357E-2</v>
      </c>
      <c r="L16">
        <f>all_runs!O1387-all_runs!O1267</f>
        <v>-1.9441498762814424E-3</v>
      </c>
      <c r="M16">
        <f>all_runs!O1388-all_runs!O1268</f>
        <v>1.6931235890637053E-3</v>
      </c>
      <c r="N16">
        <f>all_runs!O1389-all_runs!O1269</f>
        <v>-8.5097330071259858E-4</v>
      </c>
      <c r="O16">
        <f>all_runs!O1390-all_runs!O1270</f>
        <v>-1.2712091205909104E-2</v>
      </c>
      <c r="P16">
        <f>all_runs!O1391-all_runs!O1271</f>
        <v>-7.5840043182939798E-3</v>
      </c>
      <c r="Q16">
        <f>all_runs!O1392-all_runs!O1272</f>
        <v>3.9783925180062241E-2</v>
      </c>
      <c r="R16">
        <f>all_runs!O1393-all_runs!O1273</f>
        <v>-5.8469703670942508E-3</v>
      </c>
      <c r="S16">
        <f>all_runs!O1394-all_runs!O1274</f>
        <v>-6.8565400843882962E-3</v>
      </c>
      <c r="T16">
        <f>all_runs!O1395-all_runs!O1275</f>
        <v>-2.0921985815602784E-2</v>
      </c>
      <c r="U16">
        <f>all_runs!O1396-all_runs!O1276</f>
        <v>1.9278978686959714E-2</v>
      </c>
      <c r="V16">
        <f>all_runs!O1397-all_runs!O1277</f>
        <v>-3.2281551268893427E-3</v>
      </c>
      <c r="W16">
        <f>all_runs!O1398-all_runs!O1278</f>
        <v>1.4336886056477316E-2</v>
      </c>
      <c r="X16">
        <f>all_runs!O1399-all_runs!O1279</f>
        <v>5.2517400343486953E-3</v>
      </c>
      <c r="Y16">
        <f>all_runs!O1400-all_runs!O1280</f>
        <v>-1.2009149828440702E-2</v>
      </c>
      <c r="Z16">
        <f>all_runs!O1401-all_runs!O1281</f>
        <v>-4.9180327868852958E-3</v>
      </c>
      <c r="AA16" cm="1">
        <f t="array" ref="AA16">IF(G16=0,"",1+SUMPRODUCT(--(ABS($G16:$Z16)&lt;ABS(G16)),--($G16:$Z16&lt;&gt;0))+(SUMPRODUCT(--(ABS($G16:$Z16)=ABS(G16)),--($G16:$Z16&lt;&gt;0))-1)/2)</f>
        <v>18</v>
      </c>
      <c r="AB16" cm="1">
        <f t="array" ref="AB16">IF(H16=0,"",1+SUMPRODUCT(--(ABS($G16:$Z16)&lt;ABS(H16)),--($G16:$Z16&lt;&gt;0))+(SUMPRODUCT(--(ABS($G16:$Z16)=ABS(H16)),--($G16:$Z16&lt;&gt;0))-1)/2)</f>
        <v>5</v>
      </c>
      <c r="AC16" cm="1">
        <f t="array" ref="AC16">IF(I16=0,"",1+SUMPRODUCT(--(ABS($G16:$Z16)&lt;ABS(I16)),--($G16:$Z16&lt;&gt;0))+(SUMPRODUCT(--(ABS($G16:$Z16)=ABS(I16)),--($G16:$Z16&lt;&gt;0))-1)/2)</f>
        <v>14</v>
      </c>
      <c r="AD16" cm="1">
        <f t="array" ref="AD16">IF(J16=0,"",1+SUMPRODUCT(--(ABS($G16:$Z16)&lt;ABS(J16)),--($G16:$Z16&lt;&gt;0))+(SUMPRODUCT(--(ABS($G16:$Z16)=ABS(J16)),--($G16:$Z16&lt;&gt;0))-1)/2)</f>
        <v>16</v>
      </c>
      <c r="AE16" cm="1">
        <f t="array" ref="AE16">IF(K16=0,"",1+SUMPRODUCT(--(ABS($G16:$Z16)&lt;ABS(K16)),--($G16:$Z16&lt;&gt;0))+(SUMPRODUCT(--(ABS($G16:$Z16)=ABS(K16)),--($G16:$Z16&lt;&gt;0))-1)/2)</f>
        <v>19</v>
      </c>
      <c r="AF16" cm="1">
        <f t="array" ref="AF16">IF(L16=0,"",1+SUMPRODUCT(--(ABS($G16:$Z16)&lt;ABS(L16)),--($G16:$Z16&lt;&gt;0))+(SUMPRODUCT(--(ABS($G16:$Z16)=ABS(L16)),--($G16:$Z16&lt;&gt;0))-1)/2)</f>
        <v>3</v>
      </c>
      <c r="AG16" cm="1">
        <f t="array" ref="AG16">IF(M16=0,"",1+SUMPRODUCT(--(ABS($G16:$Z16)&lt;ABS(M16)),--($G16:$Z16&lt;&gt;0))+(SUMPRODUCT(--(ABS($G16:$Z16)=ABS(M16)),--($G16:$Z16&lt;&gt;0))-1)/2)</f>
        <v>2</v>
      </c>
      <c r="AH16" cm="1">
        <f t="array" ref="AH16">IF(N16=0,"",1+SUMPRODUCT(--(ABS($G16:$Z16)&lt;ABS(N16)),--($G16:$Z16&lt;&gt;0))+(SUMPRODUCT(--(ABS($G16:$Z16)=ABS(N16)),--($G16:$Z16&lt;&gt;0))-1)/2)</f>
        <v>1</v>
      </c>
      <c r="AI16" cm="1">
        <f t="array" ref="AI16">IF(O16=0,"",1+SUMPRODUCT(--(ABS($G16:$Z16)&lt;ABS(O16)),--($G16:$Z16&lt;&gt;0))+(SUMPRODUCT(--(ABS($G16:$Z16)=ABS(O16)),--($G16:$Z16&lt;&gt;0))-1)/2)</f>
        <v>12</v>
      </c>
      <c r="AJ16" cm="1">
        <f t="array" ref="AJ16">IF(P16=0,"",1+SUMPRODUCT(--(ABS($G16:$Z16)&lt;ABS(P16)),--($G16:$Z16&lt;&gt;0))+(SUMPRODUCT(--(ABS($G16:$Z16)=ABS(P16)),--($G16:$Z16&lt;&gt;0))-1)/2)</f>
        <v>10</v>
      </c>
      <c r="AK16" cm="1">
        <f t="array" ref="AK16">IF(Q16=0,"",1+SUMPRODUCT(--(ABS($G16:$Z16)&lt;ABS(Q16)),--($G16:$Z16&lt;&gt;0))+(SUMPRODUCT(--(ABS($G16:$Z16)=ABS(Q16)),--($G16:$Z16&lt;&gt;0))-1)/2)</f>
        <v>20</v>
      </c>
      <c r="AL16" cm="1">
        <f t="array" ref="AL16">IF(R16=0,"",1+SUMPRODUCT(--(ABS($G16:$Z16)&lt;ABS(R16)),--($G16:$Z16&lt;&gt;0))+(SUMPRODUCT(--(ABS($G16:$Z16)=ABS(R16)),--($G16:$Z16&lt;&gt;0))-1)/2)</f>
        <v>8</v>
      </c>
      <c r="AM16" cm="1">
        <f t="array" ref="AM16">IF(S16=0,"",1+SUMPRODUCT(--(ABS($G16:$Z16)&lt;ABS(S16)),--($G16:$Z16&lt;&gt;0))+(SUMPRODUCT(--(ABS($G16:$Z16)=ABS(S16)),--($G16:$Z16&lt;&gt;0))-1)/2)</f>
        <v>9</v>
      </c>
      <c r="AN16" cm="1">
        <f t="array" ref="AN16">IF(T16=0,"",1+SUMPRODUCT(--(ABS($G16:$Z16)&lt;ABS(T16)),--($G16:$Z16&lt;&gt;0))+(SUMPRODUCT(--(ABS($G16:$Z16)=ABS(T16)),--($G16:$Z16&lt;&gt;0))-1)/2)</f>
        <v>17</v>
      </c>
      <c r="AO16" cm="1">
        <f t="array" ref="AO16">IF(U16=0,"",1+SUMPRODUCT(--(ABS($G16:$Z16)&lt;ABS(U16)),--($G16:$Z16&lt;&gt;0))+(SUMPRODUCT(--(ABS($G16:$Z16)=ABS(U16)),--($G16:$Z16&lt;&gt;0))-1)/2)</f>
        <v>15</v>
      </c>
      <c r="AP16" cm="1">
        <f t="array" ref="AP16">IF(V16=0,"",1+SUMPRODUCT(--(ABS($G16:$Z16)&lt;ABS(V16)),--($G16:$Z16&lt;&gt;0))+(SUMPRODUCT(--(ABS($G16:$Z16)=ABS(V16)),--($G16:$Z16&lt;&gt;0))-1)/2)</f>
        <v>4</v>
      </c>
      <c r="AQ16" cm="1">
        <f t="array" ref="AQ16">IF(W16=0,"",1+SUMPRODUCT(--(ABS($G16:$Z16)&lt;ABS(W16)),--($G16:$Z16&lt;&gt;0))+(SUMPRODUCT(--(ABS($G16:$Z16)=ABS(W16)),--($G16:$Z16&lt;&gt;0))-1)/2)</f>
        <v>13</v>
      </c>
      <c r="AR16" cm="1">
        <f t="array" ref="AR16">IF(X16=0,"",1+SUMPRODUCT(--(ABS($G16:$Z16)&lt;ABS(X16)),--($G16:$Z16&lt;&gt;0))+(SUMPRODUCT(--(ABS($G16:$Z16)=ABS(X16)),--($G16:$Z16&lt;&gt;0))-1)/2)</f>
        <v>7</v>
      </c>
      <c r="AS16" cm="1">
        <f t="array" ref="AS16">IF(Y16=0,"",1+SUMPRODUCT(--(ABS($G16:$Z16)&lt;ABS(Y16)),--($G16:$Z16&lt;&gt;0))+(SUMPRODUCT(--(ABS($G16:$Z16)=ABS(Y16)),--($G16:$Z16&lt;&gt;0))-1)/2)</f>
        <v>11</v>
      </c>
      <c r="AT16" cm="1">
        <f t="array" ref="AT16">IF(Z16=0,"",1+SUMPRODUCT(--(ABS($G16:$Z16)&lt;ABS(Z16)),--($G16:$Z16&lt;&gt;0))+(SUMPRODUCT(--(ABS($G16:$Z16)=ABS(Z16)),--($G16:$Z16&lt;&gt;0))-1)/2)</f>
        <v>6</v>
      </c>
      <c r="AU16">
        <f>AVERAGE(G16:Z16)</f>
        <v>-1.90173814738957E-3</v>
      </c>
      <c r="AV16">
        <f>SUMIF(G16:Z16,"&gt;0",AA16:AT16)</f>
        <v>80</v>
      </c>
      <c r="AW16">
        <f>COUNTIF(G16:Z16,"&lt;&gt;0")</f>
        <v>20</v>
      </c>
      <c r="AX16">
        <f>_xlfn.LET(_xlpm.n,AW16,_xlpm.w,AV16,_xlpm.mu,_xlpm.n*(_xlpm.n+1)/4,_xlpm.sd,SQRT(_xlpm.n*(_xlpm.n+1)*(2*_xlpm.n+1)/24),_xlpm.z,(ABS(_xlpm.w-_xlpm.mu)-0.5)/_xlpm.sd,MIN(1,2*(1-_xlfn.NORM.S.DIST(_xlpm.z,TRUE))))</f>
        <v>0.36037518754493347</v>
      </c>
    </row>
    <row r="17" spans="1:50" x14ac:dyDescent="0.25">
      <c r="A17" t="s">
        <v>9308</v>
      </c>
      <c r="B17" t="s">
        <v>190</v>
      </c>
      <c r="C17" t="s">
        <v>32</v>
      </c>
      <c r="D17" t="s">
        <v>9260</v>
      </c>
      <c r="E17" t="s">
        <v>37</v>
      </c>
      <c r="F17" t="s">
        <v>23</v>
      </c>
      <c r="G17">
        <f>all_runs!O1982-all_runs!O1862</f>
        <v>-9.2387779939417936E-4</v>
      </c>
      <c r="H17">
        <f>all_runs!O1983-all_runs!O1863</f>
        <v>3.368421052631565E-2</v>
      </c>
      <c r="I17">
        <f>all_runs!O1984-all_runs!O1864</f>
        <v>7.7848549186128047E-3</v>
      </c>
      <c r="J17">
        <f>all_runs!O1985-all_runs!O1865</f>
        <v>4.8887910151949043E-3</v>
      </c>
      <c r="K17">
        <f>all_runs!O1986-all_runs!O1866</f>
        <v>-4.1580041580042693E-3</v>
      </c>
      <c r="L17">
        <f>all_runs!O1987-all_runs!O1867</f>
        <v>6.2635951463689832E-3</v>
      </c>
      <c r="M17">
        <f>all_runs!O1988-all_runs!O1868</f>
        <v>-3.4420289855072728E-3</v>
      </c>
      <c r="N17">
        <f>all_runs!O1989-all_runs!O1869</f>
        <v>-5.9016157472382424E-3</v>
      </c>
      <c r="O17">
        <f>all_runs!O1990-all_runs!O1870</f>
        <v>-2.1327412492149311E-2</v>
      </c>
      <c r="P17">
        <f>all_runs!O1991-all_runs!O1871</f>
        <v>-5.8697067822766069E-3</v>
      </c>
      <c r="Q17">
        <f>all_runs!O1992-all_runs!O1872</f>
        <v>-1.8282077548440578E-2</v>
      </c>
      <c r="R17">
        <f>all_runs!O1993-all_runs!O1873</f>
        <v>1.6172019695533946E-3</v>
      </c>
      <c r="S17">
        <f>all_runs!O1994-all_runs!O1874</f>
        <v>1.0013502797007745E-2</v>
      </c>
      <c r="T17">
        <f>all_runs!O1995-all_runs!O1875</f>
        <v>0</v>
      </c>
      <c r="U17">
        <f>all_runs!O1996-all_runs!O1876</f>
        <v>-2.0920502092050319E-2</v>
      </c>
      <c r="V17">
        <f>all_runs!O1997-all_runs!O1877</f>
        <v>-2.0158039025962582E-3</v>
      </c>
      <c r="W17">
        <f>all_runs!O1998-all_runs!O1878</f>
        <v>-1.8131734021409551E-2</v>
      </c>
      <c r="X17">
        <f>all_runs!O1999-all_runs!O1879</f>
        <v>1.2848656446280193E-2</v>
      </c>
      <c r="Y17">
        <f>all_runs!O2000-all_runs!O1880</f>
        <v>-1.0825790591127649E-2</v>
      </c>
      <c r="Z17">
        <f>all_runs!O2001-all_runs!O1881</f>
        <v>9.7333156881411753E-3</v>
      </c>
      <c r="AA17" cm="1">
        <f t="array" ref="AA17">IF(G17=0,"",1+SUMPRODUCT(--(ABS($G17:$Z17)&lt;ABS(G17)),--($G17:$Z17&lt;&gt;0))+(SUMPRODUCT(--(ABS($G17:$Z17)=ABS(G17)),--($G17:$Z17&lt;&gt;0))-1)/2)</f>
        <v>1</v>
      </c>
      <c r="AB17" cm="1">
        <f t="array" ref="AB17">IF(H17=0,"",1+SUMPRODUCT(--(ABS($G17:$Z17)&lt;ABS(H17)),--($G17:$Z17&lt;&gt;0))+(SUMPRODUCT(--(ABS($G17:$Z17)=ABS(H17)),--($G17:$Z17&lt;&gt;0))-1)/2)</f>
        <v>19</v>
      </c>
      <c r="AC17" cm="1">
        <f t="array" ref="AC17">IF(I17=0,"",1+SUMPRODUCT(--(ABS($G17:$Z17)&lt;ABS(I17)),--($G17:$Z17&lt;&gt;0))+(SUMPRODUCT(--(ABS($G17:$Z17)=ABS(I17)),--($G17:$Z17&lt;&gt;0))-1)/2)</f>
        <v>10</v>
      </c>
      <c r="AD17" cm="1">
        <f t="array" ref="AD17">IF(J17=0,"",1+SUMPRODUCT(--(ABS($G17:$Z17)&lt;ABS(J17)),--($G17:$Z17&lt;&gt;0))+(SUMPRODUCT(--(ABS($G17:$Z17)=ABS(J17)),--($G17:$Z17&lt;&gt;0))-1)/2)</f>
        <v>6</v>
      </c>
      <c r="AE17" cm="1">
        <f t="array" ref="AE17">IF(K17=0,"",1+SUMPRODUCT(--(ABS($G17:$Z17)&lt;ABS(K17)),--($G17:$Z17&lt;&gt;0))+(SUMPRODUCT(--(ABS($G17:$Z17)=ABS(K17)),--($G17:$Z17&lt;&gt;0))-1)/2)</f>
        <v>5</v>
      </c>
      <c r="AF17" cm="1">
        <f t="array" ref="AF17">IF(L17=0,"",1+SUMPRODUCT(--(ABS($G17:$Z17)&lt;ABS(L17)),--($G17:$Z17&lt;&gt;0))+(SUMPRODUCT(--(ABS($G17:$Z17)=ABS(L17)),--($G17:$Z17&lt;&gt;0))-1)/2)</f>
        <v>9</v>
      </c>
      <c r="AG17" cm="1">
        <f t="array" ref="AG17">IF(M17=0,"",1+SUMPRODUCT(--(ABS($G17:$Z17)&lt;ABS(M17)),--($G17:$Z17&lt;&gt;0))+(SUMPRODUCT(--(ABS($G17:$Z17)=ABS(M17)),--($G17:$Z17&lt;&gt;0))-1)/2)</f>
        <v>4</v>
      </c>
      <c r="AH17" cm="1">
        <f t="array" ref="AH17">IF(N17=0,"",1+SUMPRODUCT(--(ABS($G17:$Z17)&lt;ABS(N17)),--($G17:$Z17&lt;&gt;0))+(SUMPRODUCT(--(ABS($G17:$Z17)=ABS(N17)),--($G17:$Z17&lt;&gt;0))-1)/2)</f>
        <v>8</v>
      </c>
      <c r="AI17" cm="1">
        <f t="array" ref="AI17">IF(O17=0,"",1+SUMPRODUCT(--(ABS($G17:$Z17)&lt;ABS(O17)),--($G17:$Z17&lt;&gt;0))+(SUMPRODUCT(--(ABS($G17:$Z17)=ABS(O17)),--($G17:$Z17&lt;&gt;0))-1)/2)</f>
        <v>18</v>
      </c>
      <c r="AJ17" cm="1">
        <f t="array" ref="AJ17">IF(P17=0,"",1+SUMPRODUCT(--(ABS($G17:$Z17)&lt;ABS(P17)),--($G17:$Z17&lt;&gt;0))+(SUMPRODUCT(--(ABS($G17:$Z17)=ABS(P17)),--($G17:$Z17&lt;&gt;0))-1)/2)</f>
        <v>7</v>
      </c>
      <c r="AK17" cm="1">
        <f t="array" ref="AK17">IF(Q17=0,"",1+SUMPRODUCT(--(ABS($G17:$Z17)&lt;ABS(Q17)),--($G17:$Z17&lt;&gt;0))+(SUMPRODUCT(--(ABS($G17:$Z17)=ABS(Q17)),--($G17:$Z17&lt;&gt;0))-1)/2)</f>
        <v>16</v>
      </c>
      <c r="AL17" cm="1">
        <f t="array" ref="AL17">IF(R17=0,"",1+SUMPRODUCT(--(ABS($G17:$Z17)&lt;ABS(R17)),--($G17:$Z17&lt;&gt;0))+(SUMPRODUCT(--(ABS($G17:$Z17)=ABS(R17)),--($G17:$Z17&lt;&gt;0))-1)/2)</f>
        <v>2</v>
      </c>
      <c r="AM17" cm="1">
        <f t="array" ref="AM17">IF(S17=0,"",1+SUMPRODUCT(--(ABS($G17:$Z17)&lt;ABS(S17)),--($G17:$Z17&lt;&gt;0))+(SUMPRODUCT(--(ABS($G17:$Z17)=ABS(S17)),--($G17:$Z17&lt;&gt;0))-1)/2)</f>
        <v>12</v>
      </c>
      <c r="AN17" t="str" cm="1">
        <f t="array" ref="AN17">IF(T17=0,"",1+SUMPRODUCT(--(ABS($G17:$Z17)&lt;ABS(T17)),--($G17:$Z17&lt;&gt;0))+(SUMPRODUCT(--(ABS($G17:$Z17)=ABS(T17)),--($G17:$Z17&lt;&gt;0))-1)/2)</f>
        <v/>
      </c>
      <c r="AO17" cm="1">
        <f t="array" ref="AO17">IF(U17=0,"",1+SUMPRODUCT(--(ABS($G17:$Z17)&lt;ABS(U17)),--($G17:$Z17&lt;&gt;0))+(SUMPRODUCT(--(ABS($G17:$Z17)=ABS(U17)),--($G17:$Z17&lt;&gt;0))-1)/2)</f>
        <v>17</v>
      </c>
      <c r="AP17" cm="1">
        <f t="array" ref="AP17">IF(V17=0,"",1+SUMPRODUCT(--(ABS($G17:$Z17)&lt;ABS(V17)),--($G17:$Z17&lt;&gt;0))+(SUMPRODUCT(--(ABS($G17:$Z17)=ABS(V17)),--($G17:$Z17&lt;&gt;0))-1)/2)</f>
        <v>3</v>
      </c>
      <c r="AQ17" cm="1">
        <f t="array" ref="AQ17">IF(W17=0,"",1+SUMPRODUCT(--(ABS($G17:$Z17)&lt;ABS(W17)),--($G17:$Z17&lt;&gt;0))+(SUMPRODUCT(--(ABS($G17:$Z17)=ABS(W17)),--($G17:$Z17&lt;&gt;0))-1)/2)</f>
        <v>15</v>
      </c>
      <c r="AR17" cm="1">
        <f t="array" ref="AR17">IF(X17=0,"",1+SUMPRODUCT(--(ABS($G17:$Z17)&lt;ABS(X17)),--($G17:$Z17&lt;&gt;0))+(SUMPRODUCT(--(ABS($G17:$Z17)=ABS(X17)),--($G17:$Z17&lt;&gt;0))-1)/2)</f>
        <v>14</v>
      </c>
      <c r="AS17" cm="1">
        <f t="array" ref="AS17">IF(Y17=0,"",1+SUMPRODUCT(--(ABS($G17:$Z17)&lt;ABS(Y17)),--($G17:$Z17&lt;&gt;0))+(SUMPRODUCT(--(ABS($G17:$Z17)=ABS(Y17)),--($G17:$Z17&lt;&gt;0))-1)/2)</f>
        <v>13</v>
      </c>
      <c r="AT17" cm="1">
        <f t="array" ref="AT17">IF(Z17=0,"",1+SUMPRODUCT(--(ABS($G17:$Z17)&lt;ABS(Z17)),--($G17:$Z17&lt;&gt;0))+(SUMPRODUCT(--(ABS($G17:$Z17)=ABS(Z17)),--($G17:$Z17&lt;&gt;0))-1)/2)</f>
        <v>11</v>
      </c>
      <c r="AU17">
        <f>AVERAGE(G17:Z17)</f>
        <v>-1.2482212806359694E-3</v>
      </c>
      <c r="AV17">
        <f>SUMIF(G17:Z17,"&gt;0",AA17:AT17)</f>
        <v>83</v>
      </c>
      <c r="AW17">
        <f>COUNTIF(G17:Z17,"&lt;&gt;0")</f>
        <v>19</v>
      </c>
      <c r="AX17">
        <f>_xlfn.LET(_xlpm.n,AW17,_xlpm.w,AV17,_xlpm.mu,_xlpm.n*(_xlpm.n+1)/4,_xlpm.sd,SQRT(_xlpm.n*(_xlpm.n+1)*(2*_xlpm.n+1)/24),_xlpm.z,(ABS(_xlpm.w-_xlpm.mu)-0.5)/_xlpm.sd,MIN(1,2*(1-_xlfn.NORM.S.DIST(_xlpm.z,TRUE))))</f>
        <v>0.64351841882578587</v>
      </c>
    </row>
    <row r="18" spans="1:50" x14ac:dyDescent="0.25">
      <c r="A18" t="s">
        <v>9308</v>
      </c>
      <c r="B18" t="s">
        <v>19</v>
      </c>
      <c r="C18" t="s">
        <v>12</v>
      </c>
      <c r="D18" t="s">
        <v>9260</v>
      </c>
      <c r="E18" t="s">
        <v>37</v>
      </c>
      <c r="F18" t="s">
        <v>23</v>
      </c>
      <c r="G18">
        <f>all_runs!O202-all_runs!O82</f>
        <v>-4.6639569733546438E-3</v>
      </c>
      <c r="H18">
        <f>all_runs!O203-all_runs!O83</f>
        <v>1.6789999581922399E-2</v>
      </c>
      <c r="I18">
        <f>all_runs!O204-all_runs!O84</f>
        <v>2.3611111111111027E-2</v>
      </c>
      <c r="J18">
        <f>all_runs!O205-all_runs!O85</f>
        <v>-1.4685341968709964E-2</v>
      </c>
      <c r="K18">
        <f>all_runs!O206-all_runs!O86</f>
        <v>-2.6572569289134207E-2</v>
      </c>
      <c r="L18">
        <f>all_runs!O207-all_runs!O87</f>
        <v>-5.6713769723084617E-3</v>
      </c>
      <c r="M18">
        <f>all_runs!O208-all_runs!O88</f>
        <v>2.1729682746640666E-4</v>
      </c>
      <c r="N18">
        <f>all_runs!O209-all_runs!O89</f>
        <v>1.9481784531462987E-2</v>
      </c>
      <c r="O18">
        <f>all_runs!O210-all_runs!O90</f>
        <v>-1.9744414851160741E-2</v>
      </c>
      <c r="P18">
        <f>all_runs!O211-all_runs!O91</f>
        <v>2.6862770933526625E-2</v>
      </c>
      <c r="Q18">
        <f>all_runs!O212-all_runs!O92</f>
        <v>-1.0957725884832126E-2</v>
      </c>
      <c r="R18">
        <f>all_runs!O213-all_runs!O93</f>
        <v>-5.0473445862494803E-2</v>
      </c>
      <c r="S18">
        <f>all_runs!O214-all_runs!O94</f>
        <v>3.8767330310796044E-3</v>
      </c>
      <c r="T18">
        <f>all_runs!O215-all_runs!O95</f>
        <v>2.6283107543203066E-2</v>
      </c>
      <c r="U18">
        <f>all_runs!O216-all_runs!O96</f>
        <v>1.2882024318107144E-2</v>
      </c>
      <c r="V18">
        <f>all_runs!O217-all_runs!O97</f>
        <v>-1.1429129627820611E-2</v>
      </c>
      <c r="W18">
        <f>all_runs!O218-all_runs!O98</f>
        <v>-9.0721982323741512E-3</v>
      </c>
      <c r="X18">
        <f>all_runs!O219-all_runs!O99</f>
        <v>-2.941176470588247E-2</v>
      </c>
      <c r="Y18">
        <f>all_runs!O220-all_runs!O100</f>
        <v>6.9629989474528919E-4</v>
      </c>
      <c r="Z18">
        <f>all_runs!O221-all_runs!O101</f>
        <v>-3.3051948051947999E-2</v>
      </c>
      <c r="AA18" cm="1">
        <f t="array" ref="AA18">IF(G18=0,"",1+SUMPRODUCT(--(ABS($G18:$Z18)&lt;ABS(G18)),--($G18:$Z18&lt;&gt;0))+(SUMPRODUCT(--(ABS($G18:$Z18)=ABS(G18)),--($G18:$Z18&lt;&gt;0))-1)/2)</f>
        <v>4</v>
      </c>
      <c r="AB18" cm="1">
        <f t="array" ref="AB18">IF(H18=0,"",1+SUMPRODUCT(--(ABS($G18:$Z18)&lt;ABS(H18)),--($G18:$Z18&lt;&gt;0))+(SUMPRODUCT(--(ABS($G18:$Z18)=ABS(H18)),--($G18:$Z18&lt;&gt;0))-1)/2)</f>
        <v>11</v>
      </c>
      <c r="AC18" cm="1">
        <f t="array" ref="AC18">IF(I18=0,"",1+SUMPRODUCT(--(ABS($G18:$Z18)&lt;ABS(I18)),--($G18:$Z18&lt;&gt;0))+(SUMPRODUCT(--(ABS($G18:$Z18)=ABS(I18)),--($G18:$Z18&lt;&gt;0))-1)/2)</f>
        <v>14</v>
      </c>
      <c r="AD18" cm="1">
        <f t="array" ref="AD18">IF(J18=0,"",1+SUMPRODUCT(--(ABS($G18:$Z18)&lt;ABS(J18)),--($G18:$Z18&lt;&gt;0))+(SUMPRODUCT(--(ABS($G18:$Z18)=ABS(J18)),--($G18:$Z18&lt;&gt;0))-1)/2)</f>
        <v>10</v>
      </c>
      <c r="AE18" cm="1">
        <f t="array" ref="AE18">IF(K18=0,"",1+SUMPRODUCT(--(ABS($G18:$Z18)&lt;ABS(K18)),--($G18:$Z18&lt;&gt;0))+(SUMPRODUCT(--(ABS($G18:$Z18)=ABS(K18)),--($G18:$Z18&lt;&gt;0))-1)/2)</f>
        <v>16</v>
      </c>
      <c r="AF18" cm="1">
        <f t="array" ref="AF18">IF(L18=0,"",1+SUMPRODUCT(--(ABS($G18:$Z18)&lt;ABS(L18)),--($G18:$Z18&lt;&gt;0))+(SUMPRODUCT(--(ABS($G18:$Z18)=ABS(L18)),--($G18:$Z18&lt;&gt;0))-1)/2)</f>
        <v>5</v>
      </c>
      <c r="AG18" cm="1">
        <f t="array" ref="AG18">IF(M18=0,"",1+SUMPRODUCT(--(ABS($G18:$Z18)&lt;ABS(M18)),--($G18:$Z18&lt;&gt;0))+(SUMPRODUCT(--(ABS($G18:$Z18)=ABS(M18)),--($G18:$Z18&lt;&gt;0))-1)/2)</f>
        <v>1</v>
      </c>
      <c r="AH18" cm="1">
        <f t="array" ref="AH18">IF(N18=0,"",1+SUMPRODUCT(--(ABS($G18:$Z18)&lt;ABS(N18)),--($G18:$Z18&lt;&gt;0))+(SUMPRODUCT(--(ABS($G18:$Z18)=ABS(N18)),--($G18:$Z18&lt;&gt;0))-1)/2)</f>
        <v>12</v>
      </c>
      <c r="AI18" cm="1">
        <f t="array" ref="AI18">IF(O18=0,"",1+SUMPRODUCT(--(ABS($G18:$Z18)&lt;ABS(O18)),--($G18:$Z18&lt;&gt;0))+(SUMPRODUCT(--(ABS($G18:$Z18)=ABS(O18)),--($G18:$Z18&lt;&gt;0))-1)/2)</f>
        <v>13</v>
      </c>
      <c r="AJ18" cm="1">
        <f t="array" ref="AJ18">IF(P18=0,"",1+SUMPRODUCT(--(ABS($G18:$Z18)&lt;ABS(P18)),--($G18:$Z18&lt;&gt;0))+(SUMPRODUCT(--(ABS($G18:$Z18)=ABS(P18)),--($G18:$Z18&lt;&gt;0))-1)/2)</f>
        <v>17</v>
      </c>
      <c r="AK18" cm="1">
        <f t="array" ref="AK18">IF(Q18=0,"",1+SUMPRODUCT(--(ABS($G18:$Z18)&lt;ABS(Q18)),--($G18:$Z18&lt;&gt;0))+(SUMPRODUCT(--(ABS($G18:$Z18)=ABS(Q18)),--($G18:$Z18&lt;&gt;0))-1)/2)</f>
        <v>7</v>
      </c>
      <c r="AL18" cm="1">
        <f t="array" ref="AL18">IF(R18=0,"",1+SUMPRODUCT(--(ABS($G18:$Z18)&lt;ABS(R18)),--($G18:$Z18&lt;&gt;0))+(SUMPRODUCT(--(ABS($G18:$Z18)=ABS(R18)),--($G18:$Z18&lt;&gt;0))-1)/2)</f>
        <v>20</v>
      </c>
      <c r="AM18" cm="1">
        <f t="array" ref="AM18">IF(S18=0,"",1+SUMPRODUCT(--(ABS($G18:$Z18)&lt;ABS(S18)),--($G18:$Z18&lt;&gt;0))+(SUMPRODUCT(--(ABS($G18:$Z18)=ABS(S18)),--($G18:$Z18&lt;&gt;0))-1)/2)</f>
        <v>3</v>
      </c>
      <c r="AN18" cm="1">
        <f t="array" ref="AN18">IF(T18=0,"",1+SUMPRODUCT(--(ABS($G18:$Z18)&lt;ABS(T18)),--($G18:$Z18&lt;&gt;0))+(SUMPRODUCT(--(ABS($G18:$Z18)=ABS(T18)),--($G18:$Z18&lt;&gt;0))-1)/2)</f>
        <v>15</v>
      </c>
      <c r="AO18" cm="1">
        <f t="array" ref="AO18">IF(U18=0,"",1+SUMPRODUCT(--(ABS($G18:$Z18)&lt;ABS(U18)),--($G18:$Z18&lt;&gt;0))+(SUMPRODUCT(--(ABS($G18:$Z18)=ABS(U18)),--($G18:$Z18&lt;&gt;0))-1)/2)</f>
        <v>9</v>
      </c>
      <c r="AP18" cm="1">
        <f t="array" ref="AP18">IF(V18=0,"",1+SUMPRODUCT(--(ABS($G18:$Z18)&lt;ABS(V18)),--($G18:$Z18&lt;&gt;0))+(SUMPRODUCT(--(ABS($G18:$Z18)=ABS(V18)),--($G18:$Z18&lt;&gt;0))-1)/2)</f>
        <v>8</v>
      </c>
      <c r="AQ18" cm="1">
        <f t="array" ref="AQ18">IF(W18=0,"",1+SUMPRODUCT(--(ABS($G18:$Z18)&lt;ABS(W18)),--($G18:$Z18&lt;&gt;0))+(SUMPRODUCT(--(ABS($G18:$Z18)=ABS(W18)),--($G18:$Z18&lt;&gt;0))-1)/2)</f>
        <v>6</v>
      </c>
      <c r="AR18" cm="1">
        <f t="array" ref="AR18">IF(X18=0,"",1+SUMPRODUCT(--(ABS($G18:$Z18)&lt;ABS(X18)),--($G18:$Z18&lt;&gt;0))+(SUMPRODUCT(--(ABS($G18:$Z18)=ABS(X18)),--($G18:$Z18&lt;&gt;0))-1)/2)</f>
        <v>18</v>
      </c>
      <c r="AS18" cm="1">
        <f t="array" ref="AS18">IF(Y18=0,"",1+SUMPRODUCT(--(ABS($G18:$Z18)&lt;ABS(Y18)),--($G18:$Z18&lt;&gt;0))+(SUMPRODUCT(--(ABS($G18:$Z18)=ABS(Y18)),--($G18:$Z18&lt;&gt;0))-1)/2)</f>
        <v>2</v>
      </c>
      <c r="AT18" cm="1">
        <f t="array" ref="AT18">IF(Z18=0,"",1+SUMPRODUCT(--(ABS($G18:$Z18)&lt;ABS(Z18)),--($G18:$Z18&lt;&gt;0))+(SUMPRODUCT(--(ABS($G18:$Z18)=ABS(Z18)),--($G18:$Z18&lt;&gt;0))-1)/2)</f>
        <v>19</v>
      </c>
      <c r="AU18">
        <f>AVERAGE(G18:Z18)</f>
        <v>-4.2516372323697814E-3</v>
      </c>
      <c r="AV18">
        <f>SUMIF(G18:Z18,"&gt;0",AA18:AT18)</f>
        <v>84</v>
      </c>
      <c r="AW18">
        <f>COUNTIF(G18:Z18,"&lt;&gt;0")</f>
        <v>20</v>
      </c>
      <c r="AX18">
        <f>_xlfn.LET(_xlpm.n,AW18,_xlpm.w,AV18,_xlpm.mu,_xlpm.n*(_xlpm.n+1)/4,_xlpm.sd,SQRT(_xlpm.n*(_xlpm.n+1)*(2*_xlpm.n+1)/24),_xlpm.z,(ABS(_xlpm.w-_xlpm.mu)-0.5)/_xlpm.sd,MIN(1,2*(1-_xlfn.NORM.S.DIST(_xlpm.z,TRUE))))</f>
        <v>0.444081179535047</v>
      </c>
    </row>
    <row r="19" spans="1:50" x14ac:dyDescent="0.25">
      <c r="A19" t="s">
        <v>9308</v>
      </c>
      <c r="B19" t="s">
        <v>106</v>
      </c>
      <c r="C19" t="s">
        <v>12</v>
      </c>
      <c r="D19" t="s">
        <v>9260</v>
      </c>
      <c r="E19" t="s">
        <v>37</v>
      </c>
      <c r="F19" t="s">
        <v>23</v>
      </c>
      <c r="G19">
        <f>all_runs!O802-all_runs!O682</f>
        <v>-1.0669949728121408E-2</v>
      </c>
      <c r="H19">
        <f>all_runs!O803-all_runs!O683</f>
        <v>1.6285584001042297E-3</v>
      </c>
      <c r="I19">
        <f>all_runs!O804-all_runs!O684</f>
        <v>-7.582343282140358E-3</v>
      </c>
      <c r="J19">
        <f>all_runs!O805-all_runs!O685</f>
        <v>-4.3458607774764291E-2</v>
      </c>
      <c r="K19">
        <f>all_runs!O806-all_runs!O686</f>
        <v>-9.4508382276117242E-3</v>
      </c>
      <c r="L19">
        <f>all_runs!O807-all_runs!O687</f>
        <v>4.2628944574388816E-3</v>
      </c>
      <c r="M19">
        <f>all_runs!O808-all_runs!O688</f>
        <v>-3.1424581005585761E-3</v>
      </c>
      <c r="N19">
        <f>all_runs!O809-all_runs!O689</f>
        <v>-7.6066029100780863E-3</v>
      </c>
      <c r="O19">
        <f>all_runs!O810-all_runs!O690</f>
        <v>-1.9430727849371721E-2</v>
      </c>
      <c r="P19">
        <f>all_runs!O811-all_runs!O691</f>
        <v>2.3072576594675986E-2</v>
      </c>
      <c r="Q19">
        <f>all_runs!O812-all_runs!O692</f>
        <v>-1.4167707232734639E-2</v>
      </c>
      <c r="R19">
        <f>all_runs!O813-all_runs!O693</f>
        <v>-1.1022109341929598E-2</v>
      </c>
      <c r="S19">
        <f>all_runs!O814-all_runs!O694</f>
        <v>-2.9965904179539371E-2</v>
      </c>
      <c r="T19">
        <f>all_runs!O815-all_runs!O695</f>
        <v>-2.898269134243181E-3</v>
      </c>
      <c r="U19">
        <f>all_runs!O816-all_runs!O696</f>
        <v>-1.3162581355438241E-2</v>
      </c>
      <c r="V19">
        <f>all_runs!O817-all_runs!O697</f>
        <v>1.7485148831921538E-2</v>
      </c>
      <c r="W19">
        <f>all_runs!O818-all_runs!O698</f>
        <v>-6.2001485452255478E-3</v>
      </c>
      <c r="X19">
        <f>all_runs!O819-all_runs!O699</f>
        <v>-1.3256320424202328E-2</v>
      </c>
      <c r="Y19">
        <f>all_runs!O820-all_runs!O700</f>
        <v>1.3132539875313709E-2</v>
      </c>
      <c r="Z19">
        <f>all_runs!O821-all_runs!O701</f>
        <v>-3.578020270051474E-2</v>
      </c>
      <c r="AA19" cm="1">
        <f t="array" ref="AA19">IF(G19=0,"",1+SUMPRODUCT(--(ABS($G19:$Z19)&lt;ABS(G19)),--($G19:$Z19&lt;&gt;0))+(SUMPRODUCT(--(ABS($G19:$Z19)=ABS(G19)),--($G19:$Z19&lt;&gt;0))-1)/2)</f>
        <v>9</v>
      </c>
      <c r="AB19" cm="1">
        <f t="array" ref="AB19">IF(H19=0,"",1+SUMPRODUCT(--(ABS($G19:$Z19)&lt;ABS(H19)),--($G19:$Z19&lt;&gt;0))+(SUMPRODUCT(--(ABS($G19:$Z19)=ABS(H19)),--($G19:$Z19&lt;&gt;0))-1)/2)</f>
        <v>1</v>
      </c>
      <c r="AC19" cm="1">
        <f t="array" ref="AC19">IF(I19=0,"",1+SUMPRODUCT(--(ABS($G19:$Z19)&lt;ABS(I19)),--($G19:$Z19&lt;&gt;0))+(SUMPRODUCT(--(ABS($G19:$Z19)=ABS(I19)),--($G19:$Z19&lt;&gt;0))-1)/2)</f>
        <v>6</v>
      </c>
      <c r="AD19" cm="1">
        <f t="array" ref="AD19">IF(J19=0,"",1+SUMPRODUCT(--(ABS($G19:$Z19)&lt;ABS(J19)),--($G19:$Z19&lt;&gt;0))+(SUMPRODUCT(--(ABS($G19:$Z19)=ABS(J19)),--($G19:$Z19&lt;&gt;0))-1)/2)</f>
        <v>20</v>
      </c>
      <c r="AE19" cm="1">
        <f t="array" ref="AE19">IF(K19=0,"",1+SUMPRODUCT(--(ABS($G19:$Z19)&lt;ABS(K19)),--($G19:$Z19&lt;&gt;0))+(SUMPRODUCT(--(ABS($G19:$Z19)=ABS(K19)),--($G19:$Z19&lt;&gt;0))-1)/2)</f>
        <v>8</v>
      </c>
      <c r="AF19" cm="1">
        <f t="array" ref="AF19">IF(L19=0,"",1+SUMPRODUCT(--(ABS($G19:$Z19)&lt;ABS(L19)),--($G19:$Z19&lt;&gt;0))+(SUMPRODUCT(--(ABS($G19:$Z19)=ABS(L19)),--($G19:$Z19&lt;&gt;0))-1)/2)</f>
        <v>4</v>
      </c>
      <c r="AG19" cm="1">
        <f t="array" ref="AG19">IF(M19=0,"",1+SUMPRODUCT(--(ABS($G19:$Z19)&lt;ABS(M19)),--($G19:$Z19&lt;&gt;0))+(SUMPRODUCT(--(ABS($G19:$Z19)=ABS(M19)),--($G19:$Z19&lt;&gt;0))-1)/2)</f>
        <v>3</v>
      </c>
      <c r="AH19" cm="1">
        <f t="array" ref="AH19">IF(N19=0,"",1+SUMPRODUCT(--(ABS($G19:$Z19)&lt;ABS(N19)),--($G19:$Z19&lt;&gt;0))+(SUMPRODUCT(--(ABS($G19:$Z19)=ABS(N19)),--($G19:$Z19&lt;&gt;0))-1)/2)</f>
        <v>7</v>
      </c>
      <c r="AI19" cm="1">
        <f t="array" ref="AI19">IF(O19=0,"",1+SUMPRODUCT(--(ABS($G19:$Z19)&lt;ABS(O19)),--($G19:$Z19&lt;&gt;0))+(SUMPRODUCT(--(ABS($G19:$Z19)=ABS(O19)),--($G19:$Z19&lt;&gt;0))-1)/2)</f>
        <v>16</v>
      </c>
      <c r="AJ19" cm="1">
        <f t="array" ref="AJ19">IF(P19=0,"",1+SUMPRODUCT(--(ABS($G19:$Z19)&lt;ABS(P19)),--($G19:$Z19&lt;&gt;0))+(SUMPRODUCT(--(ABS($G19:$Z19)=ABS(P19)),--($G19:$Z19&lt;&gt;0))-1)/2)</f>
        <v>17</v>
      </c>
      <c r="AK19" cm="1">
        <f t="array" ref="AK19">IF(Q19=0,"",1+SUMPRODUCT(--(ABS($G19:$Z19)&lt;ABS(Q19)),--($G19:$Z19&lt;&gt;0))+(SUMPRODUCT(--(ABS($G19:$Z19)=ABS(Q19)),--($G19:$Z19&lt;&gt;0))-1)/2)</f>
        <v>14</v>
      </c>
      <c r="AL19" cm="1">
        <f t="array" ref="AL19">IF(R19=0,"",1+SUMPRODUCT(--(ABS($G19:$Z19)&lt;ABS(R19)),--($G19:$Z19&lt;&gt;0))+(SUMPRODUCT(--(ABS($G19:$Z19)=ABS(R19)),--($G19:$Z19&lt;&gt;0))-1)/2)</f>
        <v>10</v>
      </c>
      <c r="AM19" cm="1">
        <f t="array" ref="AM19">IF(S19=0,"",1+SUMPRODUCT(--(ABS($G19:$Z19)&lt;ABS(S19)),--($G19:$Z19&lt;&gt;0))+(SUMPRODUCT(--(ABS($G19:$Z19)=ABS(S19)),--($G19:$Z19&lt;&gt;0))-1)/2)</f>
        <v>18</v>
      </c>
      <c r="AN19" cm="1">
        <f t="array" ref="AN19">IF(T19=0,"",1+SUMPRODUCT(--(ABS($G19:$Z19)&lt;ABS(T19)),--($G19:$Z19&lt;&gt;0))+(SUMPRODUCT(--(ABS($G19:$Z19)=ABS(T19)),--($G19:$Z19&lt;&gt;0))-1)/2)</f>
        <v>2</v>
      </c>
      <c r="AO19" cm="1">
        <f t="array" ref="AO19">IF(U19=0,"",1+SUMPRODUCT(--(ABS($G19:$Z19)&lt;ABS(U19)),--($G19:$Z19&lt;&gt;0))+(SUMPRODUCT(--(ABS($G19:$Z19)=ABS(U19)),--($G19:$Z19&lt;&gt;0))-1)/2)</f>
        <v>12</v>
      </c>
      <c r="AP19" cm="1">
        <f t="array" ref="AP19">IF(V19=0,"",1+SUMPRODUCT(--(ABS($G19:$Z19)&lt;ABS(V19)),--($G19:$Z19&lt;&gt;0))+(SUMPRODUCT(--(ABS($G19:$Z19)=ABS(V19)),--($G19:$Z19&lt;&gt;0))-1)/2)</f>
        <v>15</v>
      </c>
      <c r="AQ19" cm="1">
        <f t="array" ref="AQ19">IF(W19=0,"",1+SUMPRODUCT(--(ABS($G19:$Z19)&lt;ABS(W19)),--($G19:$Z19&lt;&gt;0))+(SUMPRODUCT(--(ABS($G19:$Z19)=ABS(W19)),--($G19:$Z19&lt;&gt;0))-1)/2)</f>
        <v>5</v>
      </c>
      <c r="AR19" cm="1">
        <f t="array" ref="AR19">IF(X19=0,"",1+SUMPRODUCT(--(ABS($G19:$Z19)&lt;ABS(X19)),--($G19:$Z19&lt;&gt;0))+(SUMPRODUCT(--(ABS($G19:$Z19)=ABS(X19)),--($G19:$Z19&lt;&gt;0))-1)/2)</f>
        <v>13</v>
      </c>
      <c r="AS19" cm="1">
        <f t="array" ref="AS19">IF(Y19=0,"",1+SUMPRODUCT(--(ABS($G19:$Z19)&lt;ABS(Y19)),--($G19:$Z19&lt;&gt;0))+(SUMPRODUCT(--(ABS($G19:$Z19)=ABS(Y19)),--($G19:$Z19&lt;&gt;0))-1)/2)</f>
        <v>11</v>
      </c>
      <c r="AT19" cm="1">
        <f t="array" ref="AT19">IF(Z19=0,"",1+SUMPRODUCT(--(ABS($G19:$Z19)&lt;ABS(Z19)),--($G19:$Z19&lt;&gt;0))+(SUMPRODUCT(--(ABS($G19:$Z19)=ABS(Z19)),--($G19:$Z19&lt;&gt;0))-1)/2)</f>
        <v>19</v>
      </c>
      <c r="AU19">
        <f>AVERAGE(G19:Z19)</f>
        <v>-8.4106526313509726E-3</v>
      </c>
      <c r="AV19">
        <f>SUMIF(G19:Z19,"&gt;0",AA19:AT19)</f>
        <v>48</v>
      </c>
      <c r="AW19">
        <f>COUNTIF(G19:Z19,"&lt;&gt;0")</f>
        <v>20</v>
      </c>
      <c r="AX19">
        <f>_xlfn.LET(_xlpm.n,AW19,_xlpm.w,AV19,_xlpm.mu,_xlpm.n*(_xlpm.n+1)/4,_xlpm.sd,SQRT(_xlpm.n*(_xlpm.n+1)*(2*_xlpm.n+1)/24),_xlpm.z,(ABS(_xlpm.w-_xlpm.mu)-0.5)/_xlpm.sd,MIN(1,2*(1-_xlfn.NORM.S.DIST(_xlpm.z,TRUE))))</f>
        <v>3.4919054081726575E-2</v>
      </c>
    </row>
    <row r="20" spans="1:50" x14ac:dyDescent="0.25">
      <c r="A20" t="s">
        <v>9308</v>
      </c>
      <c r="B20" t="s">
        <v>147</v>
      </c>
      <c r="C20" t="s">
        <v>12</v>
      </c>
      <c r="D20" t="s">
        <v>9260</v>
      </c>
      <c r="E20" t="s">
        <v>37</v>
      </c>
      <c r="F20" t="s">
        <v>23</v>
      </c>
      <c r="G20">
        <f>all_runs!O1402-all_runs!O1282</f>
        <v>5.6163217186271375E-3</v>
      </c>
      <c r="H20">
        <f>all_runs!O1403-all_runs!O1283</f>
        <v>-3.1086488150200098E-2</v>
      </c>
      <c r="I20">
        <f>all_runs!O1404-all_runs!O1284</f>
        <v>2.0542810016494273E-2</v>
      </c>
      <c r="J20">
        <f>all_runs!O1405-all_runs!O1285</f>
        <v>1.295574409539102E-2</v>
      </c>
      <c r="K20">
        <f>all_runs!O1406-all_runs!O1286</f>
        <v>-2.1184484871635711E-2</v>
      </c>
      <c r="L20">
        <f>all_runs!O1407-all_runs!O1287</f>
        <v>2.3889154323937234E-3</v>
      </c>
      <c r="M20">
        <f>all_runs!O1408-all_runs!O1288</f>
        <v>-6.9799114742933321E-3</v>
      </c>
      <c r="N20">
        <f>all_runs!O1409-all_runs!O1289</f>
        <v>4.3697478991597816E-3</v>
      </c>
      <c r="O20">
        <f>all_runs!O1410-all_runs!O1290</f>
        <v>-4.6411688869789303E-2</v>
      </c>
      <c r="P20">
        <f>all_runs!O1411-all_runs!O1291</f>
        <v>-2.7272727272727115E-2</v>
      </c>
      <c r="Q20">
        <f>all_runs!O1412-all_runs!O1292</f>
        <v>-6.5254435767183594E-3</v>
      </c>
      <c r="R20">
        <f>all_runs!O1413-all_runs!O1293</f>
        <v>-2.5152918310181738E-3</v>
      </c>
      <c r="S20">
        <f>all_runs!O1414-all_runs!O1294</f>
        <v>-1.1347270799373255E-2</v>
      </c>
      <c r="T20">
        <f>all_runs!O1415-all_runs!O1295</f>
        <v>-1.3368009541479098E-2</v>
      </c>
      <c r="U20">
        <f>all_runs!O1416-all_runs!O1296</f>
        <v>-3.2558139534883512E-2</v>
      </c>
      <c r="V20">
        <f>all_runs!O1417-all_runs!O1297</f>
        <v>-7.0074321249810501E-2</v>
      </c>
      <c r="W20">
        <f>all_runs!O1418-all_runs!O1298</f>
        <v>7.7098078867543496E-3</v>
      </c>
      <c r="X20">
        <f>all_runs!O1419-all_runs!O1299</f>
        <v>1.022027858762542E-2</v>
      </c>
      <c r="Y20">
        <f>all_runs!O1420-all_runs!O1300</f>
        <v>-1.3932960713882947E-2</v>
      </c>
      <c r="Z20">
        <f>all_runs!O1421-all_runs!O1301</f>
        <v>-3.1769492516465325E-2</v>
      </c>
      <c r="AA20" cm="1">
        <f t="array" ref="AA20">IF(G20=0,"",1+SUMPRODUCT(--(ABS($G20:$Z20)&lt;ABS(G20)),--($G20:$Z20&lt;&gt;0))+(SUMPRODUCT(--(ABS($G20:$Z20)=ABS(G20)),--($G20:$Z20&lt;&gt;0))-1)/2)</f>
        <v>4</v>
      </c>
      <c r="AB20" cm="1">
        <f t="array" ref="AB20">IF(H20=0,"",1+SUMPRODUCT(--(ABS($G20:$Z20)&lt;ABS(H20)),--($G20:$Z20&lt;&gt;0))+(SUMPRODUCT(--(ABS($G20:$Z20)=ABS(H20)),--($G20:$Z20&lt;&gt;0))-1)/2)</f>
        <v>16</v>
      </c>
      <c r="AC20" cm="1">
        <f t="array" ref="AC20">IF(I20=0,"",1+SUMPRODUCT(--(ABS($G20:$Z20)&lt;ABS(I20)),--($G20:$Z20&lt;&gt;0))+(SUMPRODUCT(--(ABS($G20:$Z20)=ABS(I20)),--($G20:$Z20&lt;&gt;0))-1)/2)</f>
        <v>13</v>
      </c>
      <c r="AD20" cm="1">
        <f t="array" ref="AD20">IF(J20=0,"",1+SUMPRODUCT(--(ABS($G20:$Z20)&lt;ABS(J20)),--($G20:$Z20&lt;&gt;0))+(SUMPRODUCT(--(ABS($G20:$Z20)=ABS(J20)),--($G20:$Z20&lt;&gt;0))-1)/2)</f>
        <v>10</v>
      </c>
      <c r="AE20" cm="1">
        <f t="array" ref="AE20">IF(K20=0,"",1+SUMPRODUCT(--(ABS($G20:$Z20)&lt;ABS(K20)),--($G20:$Z20&lt;&gt;0))+(SUMPRODUCT(--(ABS($G20:$Z20)=ABS(K20)),--($G20:$Z20&lt;&gt;0))-1)/2)</f>
        <v>14</v>
      </c>
      <c r="AF20" cm="1">
        <f t="array" ref="AF20">IF(L20=0,"",1+SUMPRODUCT(--(ABS($G20:$Z20)&lt;ABS(L20)),--($G20:$Z20&lt;&gt;0))+(SUMPRODUCT(--(ABS($G20:$Z20)=ABS(L20)),--($G20:$Z20&lt;&gt;0))-1)/2)</f>
        <v>1</v>
      </c>
      <c r="AG20" cm="1">
        <f t="array" ref="AG20">IF(M20=0,"",1+SUMPRODUCT(--(ABS($G20:$Z20)&lt;ABS(M20)),--($G20:$Z20&lt;&gt;0))+(SUMPRODUCT(--(ABS($G20:$Z20)=ABS(M20)),--($G20:$Z20&lt;&gt;0))-1)/2)</f>
        <v>6</v>
      </c>
      <c r="AH20" cm="1">
        <f t="array" ref="AH20">IF(N20=0,"",1+SUMPRODUCT(--(ABS($G20:$Z20)&lt;ABS(N20)),--($G20:$Z20&lt;&gt;0))+(SUMPRODUCT(--(ABS($G20:$Z20)=ABS(N20)),--($G20:$Z20&lt;&gt;0))-1)/2)</f>
        <v>3</v>
      </c>
      <c r="AI20" cm="1">
        <f t="array" ref="AI20">IF(O20=0,"",1+SUMPRODUCT(--(ABS($G20:$Z20)&lt;ABS(O20)),--($G20:$Z20&lt;&gt;0))+(SUMPRODUCT(--(ABS($G20:$Z20)=ABS(O20)),--($G20:$Z20&lt;&gt;0))-1)/2)</f>
        <v>19</v>
      </c>
      <c r="AJ20" cm="1">
        <f t="array" ref="AJ20">IF(P20=0,"",1+SUMPRODUCT(--(ABS($G20:$Z20)&lt;ABS(P20)),--($G20:$Z20&lt;&gt;0))+(SUMPRODUCT(--(ABS($G20:$Z20)=ABS(P20)),--($G20:$Z20&lt;&gt;0))-1)/2)</f>
        <v>15</v>
      </c>
      <c r="AK20" cm="1">
        <f t="array" ref="AK20">IF(Q20=0,"",1+SUMPRODUCT(--(ABS($G20:$Z20)&lt;ABS(Q20)),--($G20:$Z20&lt;&gt;0))+(SUMPRODUCT(--(ABS($G20:$Z20)=ABS(Q20)),--($G20:$Z20&lt;&gt;0))-1)/2)</f>
        <v>5</v>
      </c>
      <c r="AL20" cm="1">
        <f t="array" ref="AL20">IF(R20=0,"",1+SUMPRODUCT(--(ABS($G20:$Z20)&lt;ABS(R20)),--($G20:$Z20&lt;&gt;0))+(SUMPRODUCT(--(ABS($G20:$Z20)=ABS(R20)),--($G20:$Z20&lt;&gt;0))-1)/2)</f>
        <v>2</v>
      </c>
      <c r="AM20" cm="1">
        <f t="array" ref="AM20">IF(S20=0,"",1+SUMPRODUCT(--(ABS($G20:$Z20)&lt;ABS(S20)),--($G20:$Z20&lt;&gt;0))+(SUMPRODUCT(--(ABS($G20:$Z20)=ABS(S20)),--($G20:$Z20&lt;&gt;0))-1)/2)</f>
        <v>9</v>
      </c>
      <c r="AN20" cm="1">
        <f t="array" ref="AN20">IF(T20=0,"",1+SUMPRODUCT(--(ABS($G20:$Z20)&lt;ABS(T20)),--($G20:$Z20&lt;&gt;0))+(SUMPRODUCT(--(ABS($G20:$Z20)=ABS(T20)),--($G20:$Z20&lt;&gt;0))-1)/2)</f>
        <v>11</v>
      </c>
      <c r="AO20" cm="1">
        <f t="array" ref="AO20">IF(U20=0,"",1+SUMPRODUCT(--(ABS($G20:$Z20)&lt;ABS(U20)),--($G20:$Z20&lt;&gt;0))+(SUMPRODUCT(--(ABS($G20:$Z20)=ABS(U20)),--($G20:$Z20&lt;&gt;0))-1)/2)</f>
        <v>18</v>
      </c>
      <c r="AP20" cm="1">
        <f t="array" ref="AP20">IF(V20=0,"",1+SUMPRODUCT(--(ABS($G20:$Z20)&lt;ABS(V20)),--($G20:$Z20&lt;&gt;0))+(SUMPRODUCT(--(ABS($G20:$Z20)=ABS(V20)),--($G20:$Z20&lt;&gt;0))-1)/2)</f>
        <v>20</v>
      </c>
      <c r="AQ20" cm="1">
        <f t="array" ref="AQ20">IF(W20=0,"",1+SUMPRODUCT(--(ABS($G20:$Z20)&lt;ABS(W20)),--($G20:$Z20&lt;&gt;0))+(SUMPRODUCT(--(ABS($G20:$Z20)=ABS(W20)),--($G20:$Z20&lt;&gt;0))-1)/2)</f>
        <v>7</v>
      </c>
      <c r="AR20" cm="1">
        <f t="array" ref="AR20">IF(X20=0,"",1+SUMPRODUCT(--(ABS($G20:$Z20)&lt;ABS(X20)),--($G20:$Z20&lt;&gt;0))+(SUMPRODUCT(--(ABS($G20:$Z20)=ABS(X20)),--($G20:$Z20&lt;&gt;0))-1)/2)</f>
        <v>8</v>
      </c>
      <c r="AS20" cm="1">
        <f t="array" ref="AS20">IF(Y20=0,"",1+SUMPRODUCT(--(ABS($G20:$Z20)&lt;ABS(Y20)),--($G20:$Z20&lt;&gt;0))+(SUMPRODUCT(--(ABS($G20:$Z20)=ABS(Y20)),--($G20:$Z20&lt;&gt;0))-1)/2)</f>
        <v>12</v>
      </c>
      <c r="AT20" cm="1">
        <f t="array" ref="AT20">IF(Z20=0,"",1+SUMPRODUCT(--(ABS($G20:$Z20)&lt;ABS(Z20)),--($G20:$Z20&lt;&gt;0))+(SUMPRODUCT(--(ABS($G20:$Z20)=ABS(Z20)),--($G20:$Z20&lt;&gt;0))-1)/2)</f>
        <v>17</v>
      </c>
      <c r="AU20">
        <f>AVERAGE(G20:Z20)</f>
        <v>-1.2561130238291552E-2</v>
      </c>
      <c r="AV20">
        <f>SUMIF(G20:Z20,"&gt;0",AA20:AT20)</f>
        <v>46</v>
      </c>
      <c r="AW20">
        <f>COUNTIF(G20:Z20,"&lt;&gt;0")</f>
        <v>20</v>
      </c>
      <c r="AX20">
        <f>_xlfn.LET(_xlpm.n,AW20,_xlpm.w,AV20,_xlpm.mu,_xlpm.n*(_xlpm.n+1)/4,_xlpm.sd,SQRT(_xlpm.n*(_xlpm.n+1)*(2*_xlpm.n+1)/24),_xlpm.z,(ABS(_xlpm.w-_xlpm.mu)-0.5)/_xlpm.sd,MIN(1,2*(1-_xlfn.NORM.S.DIST(_xlpm.z,TRUE))))</f>
        <v>2.8965101153413331E-2</v>
      </c>
    </row>
    <row r="21" spans="1:50" x14ac:dyDescent="0.25">
      <c r="A21" t="s">
        <v>9308</v>
      </c>
      <c r="B21" t="s">
        <v>190</v>
      </c>
      <c r="C21" t="s">
        <v>12</v>
      </c>
      <c r="D21" t="s">
        <v>9260</v>
      </c>
      <c r="E21" t="s">
        <v>37</v>
      </c>
      <c r="F21" t="s">
        <v>23</v>
      </c>
      <c r="G21">
        <f>all_runs!O2002-all_runs!O1882</f>
        <v>9.8092643051770345E-3</v>
      </c>
      <c r="H21">
        <f>all_runs!O2003-all_runs!O1883</f>
        <v>-7.7994428969359042E-3</v>
      </c>
      <c r="I21">
        <f>all_runs!O2004-all_runs!O1884</f>
        <v>-9.1212011722670017E-3</v>
      </c>
      <c r="J21">
        <f>all_runs!O2005-all_runs!O1885</f>
        <v>1.837337787485549E-2</v>
      </c>
      <c r="K21">
        <f>all_runs!O2006-all_runs!O1886</f>
        <v>-5.5335772512162817E-3</v>
      </c>
      <c r="L21">
        <f>all_runs!O2007-all_runs!O1887</f>
        <v>-1.2427159460416504E-2</v>
      </c>
      <c r="M21">
        <f>all_runs!O2008-all_runs!O1888</f>
        <v>-2.029199514135327E-2</v>
      </c>
      <c r="N21">
        <f>all_runs!O2009-all_runs!O1889</f>
        <v>-9.9747474747474696E-3</v>
      </c>
      <c r="O21">
        <f>all_runs!O2010-all_runs!O1890</f>
        <v>-3.1653290529695011E-2</v>
      </c>
      <c r="P21">
        <f>all_runs!O2011-all_runs!O1891</f>
        <v>-3.2823253177880263E-2</v>
      </c>
      <c r="Q21">
        <f>all_runs!O2012-all_runs!O1892</f>
        <v>1.4461672459552544E-3</v>
      </c>
      <c r="R21">
        <f>all_runs!O2013-all_runs!O1893</f>
        <v>-3.1041420496279448E-2</v>
      </c>
      <c r="S21">
        <f>all_runs!O2014-all_runs!O1894</f>
        <v>1.1726957343192179E-3</v>
      </c>
      <c r="T21">
        <f>all_runs!O2015-all_runs!O1895</f>
        <v>-2.1398365972820965E-2</v>
      </c>
      <c r="U21">
        <f>all_runs!O2016-all_runs!O1896</f>
        <v>-2.4557376495805805E-2</v>
      </c>
      <c r="V21">
        <f>all_runs!O2017-all_runs!O1897</f>
        <v>-1.2518489684702261E-2</v>
      </c>
      <c r="W21">
        <f>all_runs!O2018-all_runs!O1898</f>
        <v>-2.5826951279126598E-2</v>
      </c>
      <c r="X21">
        <f>all_runs!O2019-all_runs!O1899</f>
        <v>-6.1548428895374929E-4</v>
      </c>
      <c r="Y21">
        <f>all_runs!O2020-all_runs!O1900</f>
        <v>-4.0130353817504627E-2</v>
      </c>
      <c r="Z21">
        <f>all_runs!O2021-all_runs!O1901</f>
        <v>-1.1111111111111072E-2</v>
      </c>
      <c r="AA21" cm="1">
        <f t="array" ref="AA21">IF(G21=0,"",1+SUMPRODUCT(--(ABS($G21:$Z21)&lt;ABS(G21)),--($G21:$Z21&lt;&gt;0))+(SUMPRODUCT(--(ABS($G21:$Z21)=ABS(G21)),--($G21:$Z21&lt;&gt;0))-1)/2)</f>
        <v>7</v>
      </c>
      <c r="AB21" cm="1">
        <f t="array" ref="AB21">IF(H21=0,"",1+SUMPRODUCT(--(ABS($G21:$Z21)&lt;ABS(H21)),--($G21:$Z21&lt;&gt;0))+(SUMPRODUCT(--(ABS($G21:$Z21)=ABS(H21)),--($G21:$Z21&lt;&gt;0))-1)/2)</f>
        <v>5</v>
      </c>
      <c r="AC21" cm="1">
        <f t="array" ref="AC21">IF(I21=0,"",1+SUMPRODUCT(--(ABS($G21:$Z21)&lt;ABS(I21)),--($G21:$Z21&lt;&gt;0))+(SUMPRODUCT(--(ABS($G21:$Z21)=ABS(I21)),--($G21:$Z21&lt;&gt;0))-1)/2)</f>
        <v>6</v>
      </c>
      <c r="AD21" cm="1">
        <f t="array" ref="AD21">IF(J21=0,"",1+SUMPRODUCT(--(ABS($G21:$Z21)&lt;ABS(J21)),--($G21:$Z21&lt;&gt;0))+(SUMPRODUCT(--(ABS($G21:$Z21)=ABS(J21)),--($G21:$Z21&lt;&gt;0))-1)/2)</f>
        <v>12</v>
      </c>
      <c r="AE21" cm="1">
        <f t="array" ref="AE21">IF(K21=0,"",1+SUMPRODUCT(--(ABS($G21:$Z21)&lt;ABS(K21)),--($G21:$Z21&lt;&gt;0))+(SUMPRODUCT(--(ABS($G21:$Z21)=ABS(K21)),--($G21:$Z21&lt;&gt;0))-1)/2)</f>
        <v>4</v>
      </c>
      <c r="AF21" cm="1">
        <f t="array" ref="AF21">IF(L21=0,"",1+SUMPRODUCT(--(ABS($G21:$Z21)&lt;ABS(L21)),--($G21:$Z21&lt;&gt;0))+(SUMPRODUCT(--(ABS($G21:$Z21)=ABS(L21)),--($G21:$Z21&lt;&gt;0))-1)/2)</f>
        <v>10</v>
      </c>
      <c r="AG21" cm="1">
        <f t="array" ref="AG21">IF(M21=0,"",1+SUMPRODUCT(--(ABS($G21:$Z21)&lt;ABS(M21)),--($G21:$Z21&lt;&gt;0))+(SUMPRODUCT(--(ABS($G21:$Z21)=ABS(M21)),--($G21:$Z21&lt;&gt;0))-1)/2)</f>
        <v>13</v>
      </c>
      <c r="AH21" cm="1">
        <f t="array" ref="AH21">IF(N21=0,"",1+SUMPRODUCT(--(ABS($G21:$Z21)&lt;ABS(N21)),--($G21:$Z21&lt;&gt;0))+(SUMPRODUCT(--(ABS($G21:$Z21)=ABS(N21)),--($G21:$Z21&lt;&gt;0))-1)/2)</f>
        <v>8</v>
      </c>
      <c r="AI21" cm="1">
        <f t="array" ref="AI21">IF(O21=0,"",1+SUMPRODUCT(--(ABS($G21:$Z21)&lt;ABS(O21)),--($G21:$Z21&lt;&gt;0))+(SUMPRODUCT(--(ABS($G21:$Z21)=ABS(O21)),--($G21:$Z21&lt;&gt;0))-1)/2)</f>
        <v>18</v>
      </c>
      <c r="AJ21" cm="1">
        <f t="array" ref="AJ21">IF(P21=0,"",1+SUMPRODUCT(--(ABS($G21:$Z21)&lt;ABS(P21)),--($G21:$Z21&lt;&gt;0))+(SUMPRODUCT(--(ABS($G21:$Z21)=ABS(P21)),--($G21:$Z21&lt;&gt;0))-1)/2)</f>
        <v>19</v>
      </c>
      <c r="AK21" cm="1">
        <f t="array" ref="AK21">IF(Q21=0,"",1+SUMPRODUCT(--(ABS($G21:$Z21)&lt;ABS(Q21)),--($G21:$Z21&lt;&gt;0))+(SUMPRODUCT(--(ABS($G21:$Z21)=ABS(Q21)),--($G21:$Z21&lt;&gt;0))-1)/2)</f>
        <v>3</v>
      </c>
      <c r="AL21" cm="1">
        <f t="array" ref="AL21">IF(R21=0,"",1+SUMPRODUCT(--(ABS($G21:$Z21)&lt;ABS(R21)),--($G21:$Z21&lt;&gt;0))+(SUMPRODUCT(--(ABS($G21:$Z21)=ABS(R21)),--($G21:$Z21&lt;&gt;0))-1)/2)</f>
        <v>17</v>
      </c>
      <c r="AM21" cm="1">
        <f t="array" ref="AM21">IF(S21=0,"",1+SUMPRODUCT(--(ABS($G21:$Z21)&lt;ABS(S21)),--($G21:$Z21&lt;&gt;0))+(SUMPRODUCT(--(ABS($G21:$Z21)=ABS(S21)),--($G21:$Z21&lt;&gt;0))-1)/2)</f>
        <v>2</v>
      </c>
      <c r="AN21" cm="1">
        <f t="array" ref="AN21">IF(T21=0,"",1+SUMPRODUCT(--(ABS($G21:$Z21)&lt;ABS(T21)),--($G21:$Z21&lt;&gt;0))+(SUMPRODUCT(--(ABS($G21:$Z21)=ABS(T21)),--($G21:$Z21&lt;&gt;0))-1)/2)</f>
        <v>14</v>
      </c>
      <c r="AO21" cm="1">
        <f t="array" ref="AO21">IF(U21=0,"",1+SUMPRODUCT(--(ABS($G21:$Z21)&lt;ABS(U21)),--($G21:$Z21&lt;&gt;0))+(SUMPRODUCT(--(ABS($G21:$Z21)=ABS(U21)),--($G21:$Z21&lt;&gt;0))-1)/2)</f>
        <v>15</v>
      </c>
      <c r="AP21" cm="1">
        <f t="array" ref="AP21">IF(V21=0,"",1+SUMPRODUCT(--(ABS($G21:$Z21)&lt;ABS(V21)),--($G21:$Z21&lt;&gt;0))+(SUMPRODUCT(--(ABS($G21:$Z21)=ABS(V21)),--($G21:$Z21&lt;&gt;0))-1)/2)</f>
        <v>11</v>
      </c>
      <c r="AQ21" cm="1">
        <f t="array" ref="AQ21">IF(W21=0,"",1+SUMPRODUCT(--(ABS($G21:$Z21)&lt;ABS(W21)),--($G21:$Z21&lt;&gt;0))+(SUMPRODUCT(--(ABS($G21:$Z21)=ABS(W21)),--($G21:$Z21&lt;&gt;0))-1)/2)</f>
        <v>16</v>
      </c>
      <c r="AR21" cm="1">
        <f t="array" ref="AR21">IF(X21=0,"",1+SUMPRODUCT(--(ABS($G21:$Z21)&lt;ABS(X21)),--($G21:$Z21&lt;&gt;0))+(SUMPRODUCT(--(ABS($G21:$Z21)=ABS(X21)),--($G21:$Z21&lt;&gt;0))-1)/2)</f>
        <v>1</v>
      </c>
      <c r="AS21" cm="1">
        <f t="array" ref="AS21">IF(Y21=0,"",1+SUMPRODUCT(--(ABS($G21:$Z21)&lt;ABS(Y21)),--($G21:$Z21&lt;&gt;0))+(SUMPRODUCT(--(ABS($G21:$Z21)=ABS(Y21)),--($G21:$Z21&lt;&gt;0))-1)/2)</f>
        <v>20</v>
      </c>
      <c r="AT21" cm="1">
        <f t="array" ref="AT21">IF(Z21=0,"",1+SUMPRODUCT(--(ABS($G21:$Z21)&lt;ABS(Z21)),--($G21:$Z21&lt;&gt;0))+(SUMPRODUCT(--(ABS($G21:$Z21)=ABS(Z21)),--($G21:$Z21&lt;&gt;0))-1)/2)</f>
        <v>9</v>
      </c>
      <c r="AU21">
        <f>AVERAGE(G21:Z21)</f>
        <v>-1.3301135754525462E-2</v>
      </c>
      <c r="AV21">
        <f>SUMIF(G21:Z21,"&gt;0",AA21:AT21)</f>
        <v>24</v>
      </c>
      <c r="AW21">
        <f>COUNTIF(G21:Z21,"&lt;&gt;0")</f>
        <v>20</v>
      </c>
      <c r="AX21">
        <f>_xlfn.LET(_xlpm.n,AW21,_xlpm.w,AV21,_xlpm.mu,_xlpm.n*(_xlpm.n+1)/4,_xlpm.sd,SQRT(_xlpm.n*(_xlpm.n+1)*(2*_xlpm.n+1)/24),_xlpm.z,(ABS(_xlpm.w-_xlpm.mu)-0.5)/_xlpm.sd,MIN(1,2*(1-_xlfn.NORM.S.DIST(_xlpm.z,TRUE))))</f>
        <v>2.6533654828535536E-3</v>
      </c>
    </row>
    <row r="22" spans="1:50" x14ac:dyDescent="0.25">
      <c r="A22" t="s">
        <v>9308</v>
      </c>
      <c r="B22" t="s">
        <v>19</v>
      </c>
      <c r="C22" t="s">
        <v>26</v>
      </c>
      <c r="D22" t="s">
        <v>9260</v>
      </c>
      <c r="E22" t="s">
        <v>37</v>
      </c>
      <c r="F22" t="s">
        <v>23</v>
      </c>
      <c r="G22">
        <f>all_runs!O222-all_runs!O102</f>
        <v>2.7204195345788218E-2</v>
      </c>
      <c r="H22">
        <f>all_runs!O223-all_runs!O103</f>
        <v>3.5728715728715721E-2</v>
      </c>
      <c r="I22">
        <f>all_runs!O224-all_runs!O104</f>
        <v>1.1237301848910697E-2</v>
      </c>
      <c r="J22">
        <f>all_runs!O225-all_runs!O105</f>
        <v>2.0777222008464991E-2</v>
      </c>
      <c r="K22">
        <f>all_runs!O226-all_runs!O106</f>
        <v>2.8259960517742599E-2</v>
      </c>
      <c r="L22">
        <f>all_runs!O227-all_runs!O107</f>
        <v>2.1321272815377212E-2</v>
      </c>
      <c r="M22">
        <f>all_runs!O228-all_runs!O108</f>
        <v>1.1136399004046171E-2</v>
      </c>
      <c r="N22">
        <f>all_runs!O229-all_runs!O109</f>
        <v>-3.3647768161042535E-3</v>
      </c>
      <c r="O22">
        <f>all_runs!O230-all_runs!O110</f>
        <v>1.5777707106138794E-2</v>
      </c>
      <c r="P22">
        <f>all_runs!O231-all_runs!O111</f>
        <v>-1.121602288984247E-2</v>
      </c>
      <c r="Q22">
        <f>all_runs!O232-all_runs!O112</f>
        <v>4.3956043956041579E-3</v>
      </c>
      <c r="R22">
        <f>all_runs!O233-all_runs!O113</f>
        <v>-7.6285287905597521E-5</v>
      </c>
      <c r="S22">
        <f>all_runs!O234-all_runs!O114</f>
        <v>1.8337912087912023E-2</v>
      </c>
      <c r="T22">
        <f>all_runs!O235-all_runs!O115</f>
        <v>1.7234381650976571E-2</v>
      </c>
      <c r="U22">
        <f>all_runs!O236-all_runs!O116</f>
        <v>1.783549783549776E-2</v>
      </c>
      <c r="V22">
        <f>all_runs!O237-all_runs!O117</f>
        <v>2.0318662559111522E-2</v>
      </c>
      <c r="W22">
        <f>all_runs!O238-all_runs!O118</f>
        <v>3.2464804556600835E-2</v>
      </c>
      <c r="X22">
        <f>all_runs!O239-all_runs!O119</f>
        <v>1.202501202501205E-2</v>
      </c>
      <c r="Y22">
        <f>all_runs!O240-all_runs!O120</f>
        <v>1.1322096860242326E-2</v>
      </c>
      <c r="Z22">
        <f>all_runs!O241-all_runs!O121</f>
        <v>6.0281853263526308E-3</v>
      </c>
      <c r="AA22" cm="1">
        <f t="array" ref="AA22">IF(G22=0,"",1+SUMPRODUCT(--(ABS($G22:$Z22)&lt;ABS(G22)),--($G22:$Z22&lt;&gt;0))+(SUMPRODUCT(--(ABS($G22:$Z22)=ABS(G22)),--($G22:$Z22&lt;&gt;0))-1)/2)</f>
        <v>17</v>
      </c>
      <c r="AB22" cm="1">
        <f t="array" ref="AB22">IF(H22=0,"",1+SUMPRODUCT(--(ABS($G22:$Z22)&lt;ABS(H22)),--($G22:$Z22&lt;&gt;0))+(SUMPRODUCT(--(ABS($G22:$Z22)=ABS(H22)),--($G22:$Z22&lt;&gt;0))-1)/2)</f>
        <v>20</v>
      </c>
      <c r="AC22" cm="1">
        <f t="array" ref="AC22">IF(I22=0,"",1+SUMPRODUCT(--(ABS($G22:$Z22)&lt;ABS(I22)),--($G22:$Z22&lt;&gt;0))+(SUMPRODUCT(--(ABS($G22:$Z22)=ABS(I22)),--($G22:$Z22&lt;&gt;0))-1)/2)</f>
        <v>7</v>
      </c>
      <c r="AD22" cm="1">
        <f t="array" ref="AD22">IF(J22=0,"",1+SUMPRODUCT(--(ABS($G22:$Z22)&lt;ABS(J22)),--($G22:$Z22&lt;&gt;0))+(SUMPRODUCT(--(ABS($G22:$Z22)=ABS(J22)),--($G22:$Z22&lt;&gt;0))-1)/2)</f>
        <v>15</v>
      </c>
      <c r="AE22" cm="1">
        <f t="array" ref="AE22">IF(K22=0,"",1+SUMPRODUCT(--(ABS($G22:$Z22)&lt;ABS(K22)),--($G22:$Z22&lt;&gt;0))+(SUMPRODUCT(--(ABS($G22:$Z22)=ABS(K22)),--($G22:$Z22&lt;&gt;0))-1)/2)</f>
        <v>18</v>
      </c>
      <c r="AF22" cm="1">
        <f t="array" ref="AF22">IF(L22=0,"",1+SUMPRODUCT(--(ABS($G22:$Z22)&lt;ABS(L22)),--($G22:$Z22&lt;&gt;0))+(SUMPRODUCT(--(ABS($G22:$Z22)=ABS(L22)),--($G22:$Z22&lt;&gt;0))-1)/2)</f>
        <v>16</v>
      </c>
      <c r="AG22" cm="1">
        <f t="array" ref="AG22">IF(M22=0,"",1+SUMPRODUCT(--(ABS($G22:$Z22)&lt;ABS(M22)),--($G22:$Z22&lt;&gt;0))+(SUMPRODUCT(--(ABS($G22:$Z22)=ABS(M22)),--($G22:$Z22&lt;&gt;0))-1)/2)</f>
        <v>5</v>
      </c>
      <c r="AH22" cm="1">
        <f t="array" ref="AH22">IF(N22=0,"",1+SUMPRODUCT(--(ABS($G22:$Z22)&lt;ABS(N22)),--($G22:$Z22&lt;&gt;0))+(SUMPRODUCT(--(ABS($G22:$Z22)=ABS(N22)),--($G22:$Z22&lt;&gt;0))-1)/2)</f>
        <v>2</v>
      </c>
      <c r="AI22" cm="1">
        <f t="array" ref="AI22">IF(O22=0,"",1+SUMPRODUCT(--(ABS($G22:$Z22)&lt;ABS(O22)),--($G22:$Z22&lt;&gt;0))+(SUMPRODUCT(--(ABS($G22:$Z22)=ABS(O22)),--($G22:$Z22&lt;&gt;0))-1)/2)</f>
        <v>10</v>
      </c>
      <c r="AJ22" cm="1">
        <f t="array" ref="AJ22">IF(P22=0,"",1+SUMPRODUCT(--(ABS($G22:$Z22)&lt;ABS(P22)),--($G22:$Z22&lt;&gt;0))+(SUMPRODUCT(--(ABS($G22:$Z22)=ABS(P22)),--($G22:$Z22&lt;&gt;0))-1)/2)</f>
        <v>6</v>
      </c>
      <c r="AK22" cm="1">
        <f t="array" ref="AK22">IF(Q22=0,"",1+SUMPRODUCT(--(ABS($G22:$Z22)&lt;ABS(Q22)),--($G22:$Z22&lt;&gt;0))+(SUMPRODUCT(--(ABS($G22:$Z22)=ABS(Q22)),--($G22:$Z22&lt;&gt;0))-1)/2)</f>
        <v>3</v>
      </c>
      <c r="AL22" cm="1">
        <f t="array" ref="AL22">IF(R22=0,"",1+SUMPRODUCT(--(ABS($G22:$Z22)&lt;ABS(R22)),--($G22:$Z22&lt;&gt;0))+(SUMPRODUCT(--(ABS($G22:$Z22)=ABS(R22)),--($G22:$Z22&lt;&gt;0))-1)/2)</f>
        <v>1</v>
      </c>
      <c r="AM22" cm="1">
        <f t="array" ref="AM22">IF(S22=0,"",1+SUMPRODUCT(--(ABS($G22:$Z22)&lt;ABS(S22)),--($G22:$Z22&lt;&gt;0))+(SUMPRODUCT(--(ABS($G22:$Z22)=ABS(S22)),--($G22:$Z22&lt;&gt;0))-1)/2)</f>
        <v>13</v>
      </c>
      <c r="AN22" cm="1">
        <f t="array" ref="AN22">IF(T22=0,"",1+SUMPRODUCT(--(ABS($G22:$Z22)&lt;ABS(T22)),--($G22:$Z22&lt;&gt;0))+(SUMPRODUCT(--(ABS($G22:$Z22)=ABS(T22)),--($G22:$Z22&lt;&gt;0))-1)/2)</f>
        <v>11</v>
      </c>
      <c r="AO22" cm="1">
        <f t="array" ref="AO22">IF(U22=0,"",1+SUMPRODUCT(--(ABS($G22:$Z22)&lt;ABS(U22)),--($G22:$Z22&lt;&gt;0))+(SUMPRODUCT(--(ABS($G22:$Z22)=ABS(U22)),--($G22:$Z22&lt;&gt;0))-1)/2)</f>
        <v>12</v>
      </c>
      <c r="AP22" cm="1">
        <f t="array" ref="AP22">IF(V22=0,"",1+SUMPRODUCT(--(ABS($G22:$Z22)&lt;ABS(V22)),--($G22:$Z22&lt;&gt;0))+(SUMPRODUCT(--(ABS($G22:$Z22)=ABS(V22)),--($G22:$Z22&lt;&gt;0))-1)/2)</f>
        <v>14</v>
      </c>
      <c r="AQ22" cm="1">
        <f t="array" ref="AQ22">IF(W22=0,"",1+SUMPRODUCT(--(ABS($G22:$Z22)&lt;ABS(W22)),--($G22:$Z22&lt;&gt;0))+(SUMPRODUCT(--(ABS($G22:$Z22)=ABS(W22)),--($G22:$Z22&lt;&gt;0))-1)/2)</f>
        <v>19</v>
      </c>
      <c r="AR22" cm="1">
        <f t="array" ref="AR22">IF(X22=0,"",1+SUMPRODUCT(--(ABS($G22:$Z22)&lt;ABS(X22)),--($G22:$Z22&lt;&gt;0))+(SUMPRODUCT(--(ABS($G22:$Z22)=ABS(X22)),--($G22:$Z22&lt;&gt;0))-1)/2)</f>
        <v>9</v>
      </c>
      <c r="AS22" cm="1">
        <f t="array" ref="AS22">IF(Y22=0,"",1+SUMPRODUCT(--(ABS($G22:$Z22)&lt;ABS(Y22)),--($G22:$Z22&lt;&gt;0))+(SUMPRODUCT(--(ABS($G22:$Z22)=ABS(Y22)),--($G22:$Z22&lt;&gt;0))-1)/2)</f>
        <v>8</v>
      </c>
      <c r="AT22" cm="1">
        <f t="array" ref="AT22">IF(Z22=0,"",1+SUMPRODUCT(--(ABS($G22:$Z22)&lt;ABS(Z22)),--($G22:$Z22&lt;&gt;0))+(SUMPRODUCT(--(ABS($G22:$Z22)=ABS(Z22)),--($G22:$Z22&lt;&gt;0))-1)/2)</f>
        <v>4</v>
      </c>
      <c r="AU22">
        <f>AVERAGE(G22:Z22)</f>
        <v>1.4837392333932099E-2</v>
      </c>
      <c r="AV22">
        <f>SUMIF(G22:Z22,"&gt;0",AA22:AT22)</f>
        <v>201</v>
      </c>
      <c r="AW22">
        <f>COUNTIF(G22:Z22,"&lt;&gt;0")</f>
        <v>20</v>
      </c>
      <c r="AX22">
        <f>_xlfn.LET(_xlpm.n,AW22,_xlpm.w,AV22,_xlpm.mu,_xlpm.n*(_xlpm.n+1)/4,_xlpm.sd,SQRT(_xlpm.n*(_xlpm.n+1)*(2*_xlpm.n+1)/24),_xlpm.z,(ABS(_xlpm.w-_xlpm.mu)-0.5)/_xlpm.sd,MIN(1,2*(1-_xlfn.NORM.S.DIST(_xlpm.z,TRUE))))</f>
        <v>3.6348186820167605E-4</v>
      </c>
    </row>
    <row r="23" spans="1:50" x14ac:dyDescent="0.25">
      <c r="A23" t="s">
        <v>9308</v>
      </c>
      <c r="B23" t="s">
        <v>106</v>
      </c>
      <c r="C23" t="s">
        <v>26</v>
      </c>
      <c r="D23" t="s">
        <v>9260</v>
      </c>
      <c r="E23" t="s">
        <v>37</v>
      </c>
      <c r="F23" t="s">
        <v>23</v>
      </c>
      <c r="G23">
        <f>all_runs!O822-all_runs!O702</f>
        <v>-1.1892303301301865E-3</v>
      </c>
      <c r="H23">
        <f>all_runs!O823-all_runs!O703</f>
        <v>-2.2472454057822389E-2</v>
      </c>
      <c r="I23">
        <f>all_runs!O824-all_runs!O704</f>
        <v>-2.0361296708735543E-2</v>
      </c>
      <c r="J23">
        <f>all_runs!O825-all_runs!O705</f>
        <v>-2.6299370403282119E-2</v>
      </c>
      <c r="K23">
        <f>all_runs!O826-all_runs!O706</f>
        <v>-1.028566992702995E-2</v>
      </c>
      <c r="L23">
        <f>all_runs!O827-all_runs!O707</f>
        <v>-4.5501080650665382E-2</v>
      </c>
      <c r="M23">
        <f>all_runs!O828-all_runs!O708</f>
        <v>-6.9424138093665544E-3</v>
      </c>
      <c r="N23">
        <f>all_runs!O829-all_runs!O709</f>
        <v>-8.3942111619250692E-3</v>
      </c>
      <c r="O23">
        <f>all_runs!O830-all_runs!O710</f>
        <v>-1.9775452313413044E-2</v>
      </c>
      <c r="P23">
        <f>all_runs!O831-all_runs!O711</f>
        <v>-1.8739085218687501E-3</v>
      </c>
      <c r="Q23">
        <f>all_runs!O832-all_runs!O712</f>
        <v>-3.5857776539166553E-3</v>
      </c>
      <c r="R23">
        <f>all_runs!O833-all_runs!O713</f>
        <v>3.0202181482408275E-3</v>
      </c>
      <c r="S23">
        <f>all_runs!O834-all_runs!O714</f>
        <v>-3.9072039072030051E-4</v>
      </c>
      <c r="T23">
        <f>all_runs!O835-all_runs!O715</f>
        <v>-1.1826953003423624E-2</v>
      </c>
      <c r="U23">
        <f>all_runs!O836-all_runs!O716</f>
        <v>-1.161845009875706E-3</v>
      </c>
      <c r="V23">
        <f>all_runs!O837-all_runs!O717</f>
        <v>-6.6468292305909005E-3</v>
      </c>
      <c r="W23">
        <f>all_runs!O838-all_runs!O718</f>
        <v>-7.2969243274919604E-3</v>
      </c>
      <c r="X23">
        <f>all_runs!O839-all_runs!O719</f>
        <v>-3.0268767467927615E-2</v>
      </c>
      <c r="Y23">
        <f>all_runs!O840-all_runs!O720</f>
        <v>5.0754615797136138E-3</v>
      </c>
      <c r="Z23">
        <f>all_runs!O841-all_runs!O721</f>
        <v>1.383981871786899E-3</v>
      </c>
      <c r="AA23" cm="1">
        <f t="array" ref="AA23">IF(G23=0,"",1+SUMPRODUCT(--(ABS($G23:$Z23)&lt;ABS(G23)),--($G23:$Z23&lt;&gt;0))+(SUMPRODUCT(--(ABS($G23:$Z23)=ABS(G23)),--($G23:$Z23&lt;&gt;0))-1)/2)</f>
        <v>3</v>
      </c>
      <c r="AB23" cm="1">
        <f t="array" ref="AB23">IF(H23=0,"",1+SUMPRODUCT(--(ABS($G23:$Z23)&lt;ABS(H23)),--($G23:$Z23&lt;&gt;0))+(SUMPRODUCT(--(ABS($G23:$Z23)=ABS(H23)),--($G23:$Z23&lt;&gt;0))-1)/2)</f>
        <v>17</v>
      </c>
      <c r="AC23" cm="1">
        <f t="array" ref="AC23">IF(I23=0,"",1+SUMPRODUCT(--(ABS($G23:$Z23)&lt;ABS(I23)),--($G23:$Z23&lt;&gt;0))+(SUMPRODUCT(--(ABS($G23:$Z23)=ABS(I23)),--($G23:$Z23&lt;&gt;0))-1)/2)</f>
        <v>16</v>
      </c>
      <c r="AD23" cm="1">
        <f t="array" ref="AD23">IF(J23=0,"",1+SUMPRODUCT(--(ABS($G23:$Z23)&lt;ABS(J23)),--($G23:$Z23&lt;&gt;0))+(SUMPRODUCT(--(ABS($G23:$Z23)=ABS(J23)),--($G23:$Z23&lt;&gt;0))-1)/2)</f>
        <v>18</v>
      </c>
      <c r="AE23" cm="1">
        <f t="array" ref="AE23">IF(K23=0,"",1+SUMPRODUCT(--(ABS($G23:$Z23)&lt;ABS(K23)),--($G23:$Z23&lt;&gt;0))+(SUMPRODUCT(--(ABS($G23:$Z23)=ABS(K23)),--($G23:$Z23&lt;&gt;0))-1)/2)</f>
        <v>13</v>
      </c>
      <c r="AF23" cm="1">
        <f t="array" ref="AF23">IF(L23=0,"",1+SUMPRODUCT(--(ABS($G23:$Z23)&lt;ABS(L23)),--($G23:$Z23&lt;&gt;0))+(SUMPRODUCT(--(ABS($G23:$Z23)=ABS(L23)),--($G23:$Z23&lt;&gt;0))-1)/2)</f>
        <v>20</v>
      </c>
      <c r="AG23" cm="1">
        <f t="array" ref="AG23">IF(M23=0,"",1+SUMPRODUCT(--(ABS($G23:$Z23)&lt;ABS(M23)),--($G23:$Z23&lt;&gt;0))+(SUMPRODUCT(--(ABS($G23:$Z23)=ABS(M23)),--($G23:$Z23&lt;&gt;0))-1)/2)</f>
        <v>10</v>
      </c>
      <c r="AH23" cm="1">
        <f t="array" ref="AH23">IF(N23=0,"",1+SUMPRODUCT(--(ABS($G23:$Z23)&lt;ABS(N23)),--($G23:$Z23&lt;&gt;0))+(SUMPRODUCT(--(ABS($G23:$Z23)=ABS(N23)),--($G23:$Z23&lt;&gt;0))-1)/2)</f>
        <v>12</v>
      </c>
      <c r="AI23" cm="1">
        <f t="array" ref="AI23">IF(O23=0,"",1+SUMPRODUCT(--(ABS($G23:$Z23)&lt;ABS(O23)),--($G23:$Z23&lt;&gt;0))+(SUMPRODUCT(--(ABS($G23:$Z23)=ABS(O23)),--($G23:$Z23&lt;&gt;0))-1)/2)</f>
        <v>15</v>
      </c>
      <c r="AJ23" cm="1">
        <f t="array" ref="AJ23">IF(P23=0,"",1+SUMPRODUCT(--(ABS($G23:$Z23)&lt;ABS(P23)),--($G23:$Z23&lt;&gt;0))+(SUMPRODUCT(--(ABS($G23:$Z23)=ABS(P23)),--($G23:$Z23&lt;&gt;0))-1)/2)</f>
        <v>5</v>
      </c>
      <c r="AK23" cm="1">
        <f t="array" ref="AK23">IF(Q23=0,"",1+SUMPRODUCT(--(ABS($G23:$Z23)&lt;ABS(Q23)),--($G23:$Z23&lt;&gt;0))+(SUMPRODUCT(--(ABS($G23:$Z23)=ABS(Q23)),--($G23:$Z23&lt;&gt;0))-1)/2)</f>
        <v>7</v>
      </c>
      <c r="AL23" cm="1">
        <f t="array" ref="AL23">IF(R23=0,"",1+SUMPRODUCT(--(ABS($G23:$Z23)&lt;ABS(R23)),--($G23:$Z23&lt;&gt;0))+(SUMPRODUCT(--(ABS($G23:$Z23)=ABS(R23)),--($G23:$Z23&lt;&gt;0))-1)/2)</f>
        <v>6</v>
      </c>
      <c r="AM23" cm="1">
        <f t="array" ref="AM23">IF(S23=0,"",1+SUMPRODUCT(--(ABS($G23:$Z23)&lt;ABS(S23)),--($G23:$Z23&lt;&gt;0))+(SUMPRODUCT(--(ABS($G23:$Z23)=ABS(S23)),--($G23:$Z23&lt;&gt;0))-1)/2)</f>
        <v>1</v>
      </c>
      <c r="AN23" cm="1">
        <f t="array" ref="AN23">IF(T23=0,"",1+SUMPRODUCT(--(ABS($G23:$Z23)&lt;ABS(T23)),--($G23:$Z23&lt;&gt;0))+(SUMPRODUCT(--(ABS($G23:$Z23)=ABS(T23)),--($G23:$Z23&lt;&gt;0))-1)/2)</f>
        <v>14</v>
      </c>
      <c r="AO23" cm="1">
        <f t="array" ref="AO23">IF(U23=0,"",1+SUMPRODUCT(--(ABS($G23:$Z23)&lt;ABS(U23)),--($G23:$Z23&lt;&gt;0))+(SUMPRODUCT(--(ABS($G23:$Z23)=ABS(U23)),--($G23:$Z23&lt;&gt;0))-1)/2)</f>
        <v>2</v>
      </c>
      <c r="AP23" cm="1">
        <f t="array" ref="AP23">IF(V23=0,"",1+SUMPRODUCT(--(ABS($G23:$Z23)&lt;ABS(V23)),--($G23:$Z23&lt;&gt;0))+(SUMPRODUCT(--(ABS($G23:$Z23)=ABS(V23)),--($G23:$Z23&lt;&gt;0))-1)/2)</f>
        <v>9</v>
      </c>
      <c r="AQ23" cm="1">
        <f t="array" ref="AQ23">IF(W23=0,"",1+SUMPRODUCT(--(ABS($G23:$Z23)&lt;ABS(W23)),--($G23:$Z23&lt;&gt;0))+(SUMPRODUCT(--(ABS($G23:$Z23)=ABS(W23)),--($G23:$Z23&lt;&gt;0))-1)/2)</f>
        <v>11</v>
      </c>
      <c r="AR23" cm="1">
        <f t="array" ref="AR23">IF(X23=0,"",1+SUMPRODUCT(--(ABS($G23:$Z23)&lt;ABS(X23)),--($G23:$Z23&lt;&gt;0))+(SUMPRODUCT(--(ABS($G23:$Z23)=ABS(X23)),--($G23:$Z23&lt;&gt;0))-1)/2)</f>
        <v>19</v>
      </c>
      <c r="AS23" cm="1">
        <f t="array" ref="AS23">IF(Y23=0,"",1+SUMPRODUCT(--(ABS($G23:$Z23)&lt;ABS(Y23)),--($G23:$Z23&lt;&gt;0))+(SUMPRODUCT(--(ABS($G23:$Z23)=ABS(Y23)),--($G23:$Z23&lt;&gt;0))-1)/2)</f>
        <v>8</v>
      </c>
      <c r="AT23" cm="1">
        <f t="array" ref="AT23">IF(Z23=0,"",1+SUMPRODUCT(--(ABS($G23:$Z23)&lt;ABS(Z23)),--($G23:$Z23&lt;&gt;0))+(SUMPRODUCT(--(ABS($G23:$Z23)=ABS(Z23)),--($G23:$Z23&lt;&gt;0))-1)/2)</f>
        <v>4</v>
      </c>
      <c r="AU23">
        <f>AVERAGE(G23:Z23)</f>
        <v>-1.0739662168422221E-2</v>
      </c>
      <c r="AV23">
        <f>SUMIF(G23:Z23,"&gt;0",AA23:AT23)</f>
        <v>18</v>
      </c>
      <c r="AW23">
        <f>COUNTIF(G23:Z23,"&lt;&gt;0")</f>
        <v>20</v>
      </c>
      <c r="AX23">
        <f>_xlfn.LET(_xlpm.n,AW23,_xlpm.w,AV23,_xlpm.mu,_xlpm.n*(_xlpm.n+1)/4,_xlpm.sd,SQRT(_xlpm.n*(_xlpm.n+1)*(2*_xlpm.n+1)/24),_xlpm.z,(ABS(_xlpm.w-_xlpm.mu)-0.5)/_xlpm.sd,MIN(1,2*(1-_xlfn.NORM.S.DIST(_xlpm.z,TRUE))))</f>
        <v>1.2410409283112322E-3</v>
      </c>
    </row>
    <row r="24" spans="1:50" x14ac:dyDescent="0.25">
      <c r="A24" t="s">
        <v>9308</v>
      </c>
      <c r="B24" t="s">
        <v>147</v>
      </c>
      <c r="C24" t="s">
        <v>26</v>
      </c>
      <c r="D24" t="s">
        <v>9260</v>
      </c>
      <c r="E24" t="s">
        <v>37</v>
      </c>
      <c r="F24" t="s">
        <v>23</v>
      </c>
      <c r="G24">
        <f>all_runs!O1422-all_runs!O1302</f>
        <v>4.1064699273165584E-3</v>
      </c>
      <c r="H24">
        <f>all_runs!O1423-all_runs!O1303</f>
        <v>5.8387799564270093E-3</v>
      </c>
      <c r="I24">
        <f>all_runs!O1424-all_runs!O1304</f>
        <v>-4.1564139246542564E-2</v>
      </c>
      <c r="J24">
        <f>all_runs!O1425-all_runs!O1305</f>
        <v>0</v>
      </c>
      <c r="K24">
        <f>all_runs!O1426-all_runs!O1306</f>
        <v>6.859373188545681E-3</v>
      </c>
      <c r="L24">
        <f>all_runs!O1427-all_runs!O1307</f>
        <v>-1.8380743982494563E-2</v>
      </c>
      <c r="M24">
        <f>all_runs!O1428-all_runs!O1308</f>
        <v>-4.1136655385691778E-3</v>
      </c>
      <c r="N24">
        <f>all_runs!O1429-all_runs!O1309</f>
        <v>2.262873433509538E-2</v>
      </c>
      <c r="O24">
        <f>all_runs!O1430-all_runs!O1310</f>
        <v>1.777777777777767E-2</v>
      </c>
      <c r="P24">
        <f>all_runs!O1431-all_runs!O1311</f>
        <v>8.8684265147083163E-3</v>
      </c>
      <c r="Q24">
        <f>all_runs!O1432-all_runs!O1312</f>
        <v>1.4107142857142985E-2</v>
      </c>
      <c r="R24">
        <f>all_runs!O1433-all_runs!O1313</f>
        <v>8.053756398127554E-4</v>
      </c>
      <c r="S24">
        <f>all_runs!O1434-all_runs!O1314</f>
        <v>-6.1964467250811284E-3</v>
      </c>
      <c r="T24">
        <f>all_runs!O1435-all_runs!O1315</f>
        <v>4.8306309516737977E-3</v>
      </c>
      <c r="U24">
        <f>all_runs!O1436-all_runs!O1316</f>
        <v>-1.0294583465316753E-3</v>
      </c>
      <c r="V24">
        <f>all_runs!O1437-all_runs!O1317</f>
        <v>6.1813186813197696E-4</v>
      </c>
      <c r="W24">
        <f>all_runs!O1438-all_runs!O1318</f>
        <v>-4.4247787610619538E-3</v>
      </c>
      <c r="X24">
        <f>all_runs!O1439-all_runs!O1319</f>
        <v>2.9255370203290387E-2</v>
      </c>
      <c r="Y24">
        <f>all_runs!O1440-all_runs!O1320</f>
        <v>-5.4797464274202179E-3</v>
      </c>
      <c r="Z24">
        <f>all_runs!O1441-all_runs!O1321</f>
        <v>1.4619526814648731E-3</v>
      </c>
      <c r="AA24" cm="1">
        <f t="array" ref="AA24">IF(G24=0,"",1+SUMPRODUCT(--(ABS($G24:$Z24)&lt;ABS(G24)),--($G24:$Z24&lt;&gt;0))+(SUMPRODUCT(--(ABS($G24:$Z24)=ABS(G24)),--($G24:$Z24&lt;&gt;0))-1)/2)</f>
        <v>5</v>
      </c>
      <c r="AB24" cm="1">
        <f t="array" ref="AB24">IF(H24=0,"",1+SUMPRODUCT(--(ABS($G24:$Z24)&lt;ABS(H24)),--($G24:$Z24&lt;&gt;0))+(SUMPRODUCT(--(ABS($G24:$Z24)=ABS(H24)),--($G24:$Z24&lt;&gt;0))-1)/2)</f>
        <v>10</v>
      </c>
      <c r="AC24" cm="1">
        <f t="array" ref="AC24">IF(I24=0,"",1+SUMPRODUCT(--(ABS($G24:$Z24)&lt;ABS(I24)),--($G24:$Z24&lt;&gt;0))+(SUMPRODUCT(--(ABS($G24:$Z24)=ABS(I24)),--($G24:$Z24&lt;&gt;0))-1)/2)</f>
        <v>19</v>
      </c>
      <c r="AD24" t="str" cm="1">
        <f t="array" ref="AD24">IF(J24=0,"",1+SUMPRODUCT(--(ABS($G24:$Z24)&lt;ABS(J24)),--($G24:$Z24&lt;&gt;0))+(SUMPRODUCT(--(ABS($G24:$Z24)=ABS(J24)),--($G24:$Z24&lt;&gt;0))-1)/2)</f>
        <v/>
      </c>
      <c r="AE24" cm="1">
        <f t="array" ref="AE24">IF(K24=0,"",1+SUMPRODUCT(--(ABS($G24:$Z24)&lt;ABS(K24)),--($G24:$Z24&lt;&gt;0))+(SUMPRODUCT(--(ABS($G24:$Z24)=ABS(K24)),--($G24:$Z24&lt;&gt;0))-1)/2)</f>
        <v>12</v>
      </c>
      <c r="AF24" cm="1">
        <f t="array" ref="AF24">IF(L24=0,"",1+SUMPRODUCT(--(ABS($G24:$Z24)&lt;ABS(L24)),--($G24:$Z24&lt;&gt;0))+(SUMPRODUCT(--(ABS($G24:$Z24)=ABS(L24)),--($G24:$Z24&lt;&gt;0))-1)/2)</f>
        <v>16</v>
      </c>
      <c r="AG24" cm="1">
        <f t="array" ref="AG24">IF(M24=0,"",1+SUMPRODUCT(--(ABS($G24:$Z24)&lt;ABS(M24)),--($G24:$Z24&lt;&gt;0))+(SUMPRODUCT(--(ABS($G24:$Z24)=ABS(M24)),--($G24:$Z24&lt;&gt;0))-1)/2)</f>
        <v>6</v>
      </c>
      <c r="AH24" cm="1">
        <f t="array" ref="AH24">IF(N24=0,"",1+SUMPRODUCT(--(ABS($G24:$Z24)&lt;ABS(N24)),--($G24:$Z24&lt;&gt;0))+(SUMPRODUCT(--(ABS($G24:$Z24)=ABS(N24)),--($G24:$Z24&lt;&gt;0))-1)/2)</f>
        <v>17</v>
      </c>
      <c r="AI24" cm="1">
        <f t="array" ref="AI24">IF(O24=0,"",1+SUMPRODUCT(--(ABS($G24:$Z24)&lt;ABS(O24)),--($G24:$Z24&lt;&gt;0))+(SUMPRODUCT(--(ABS($G24:$Z24)=ABS(O24)),--($G24:$Z24&lt;&gt;0))-1)/2)</f>
        <v>15</v>
      </c>
      <c r="AJ24" cm="1">
        <f t="array" ref="AJ24">IF(P24=0,"",1+SUMPRODUCT(--(ABS($G24:$Z24)&lt;ABS(P24)),--($G24:$Z24&lt;&gt;0))+(SUMPRODUCT(--(ABS($G24:$Z24)=ABS(P24)),--($G24:$Z24&lt;&gt;0))-1)/2)</f>
        <v>13</v>
      </c>
      <c r="AK24" cm="1">
        <f t="array" ref="AK24">IF(Q24=0,"",1+SUMPRODUCT(--(ABS($G24:$Z24)&lt;ABS(Q24)),--($G24:$Z24&lt;&gt;0))+(SUMPRODUCT(--(ABS($G24:$Z24)=ABS(Q24)),--($G24:$Z24&lt;&gt;0))-1)/2)</f>
        <v>14</v>
      </c>
      <c r="AL24" cm="1">
        <f t="array" ref="AL24">IF(R24=0,"",1+SUMPRODUCT(--(ABS($G24:$Z24)&lt;ABS(R24)),--($G24:$Z24&lt;&gt;0))+(SUMPRODUCT(--(ABS($G24:$Z24)=ABS(R24)),--($G24:$Z24&lt;&gt;0))-1)/2)</f>
        <v>2</v>
      </c>
      <c r="AM24" cm="1">
        <f t="array" ref="AM24">IF(S24=0,"",1+SUMPRODUCT(--(ABS($G24:$Z24)&lt;ABS(S24)),--($G24:$Z24&lt;&gt;0))+(SUMPRODUCT(--(ABS($G24:$Z24)=ABS(S24)),--($G24:$Z24&lt;&gt;0))-1)/2)</f>
        <v>11</v>
      </c>
      <c r="AN24" cm="1">
        <f t="array" ref="AN24">IF(T24=0,"",1+SUMPRODUCT(--(ABS($G24:$Z24)&lt;ABS(T24)),--($G24:$Z24&lt;&gt;0))+(SUMPRODUCT(--(ABS($G24:$Z24)=ABS(T24)),--($G24:$Z24&lt;&gt;0))-1)/2)</f>
        <v>8</v>
      </c>
      <c r="AO24" cm="1">
        <f t="array" ref="AO24">IF(U24=0,"",1+SUMPRODUCT(--(ABS($G24:$Z24)&lt;ABS(U24)),--($G24:$Z24&lt;&gt;0))+(SUMPRODUCT(--(ABS($G24:$Z24)=ABS(U24)),--($G24:$Z24&lt;&gt;0))-1)/2)</f>
        <v>3</v>
      </c>
      <c r="AP24" cm="1">
        <f t="array" ref="AP24">IF(V24=0,"",1+SUMPRODUCT(--(ABS($G24:$Z24)&lt;ABS(V24)),--($G24:$Z24&lt;&gt;0))+(SUMPRODUCT(--(ABS($G24:$Z24)=ABS(V24)),--($G24:$Z24&lt;&gt;0))-1)/2)</f>
        <v>1</v>
      </c>
      <c r="AQ24" cm="1">
        <f t="array" ref="AQ24">IF(W24=0,"",1+SUMPRODUCT(--(ABS($G24:$Z24)&lt;ABS(W24)),--($G24:$Z24&lt;&gt;0))+(SUMPRODUCT(--(ABS($G24:$Z24)=ABS(W24)),--($G24:$Z24&lt;&gt;0))-1)/2)</f>
        <v>7</v>
      </c>
      <c r="AR24" cm="1">
        <f t="array" ref="AR24">IF(X24=0,"",1+SUMPRODUCT(--(ABS($G24:$Z24)&lt;ABS(X24)),--($G24:$Z24&lt;&gt;0))+(SUMPRODUCT(--(ABS($G24:$Z24)=ABS(X24)),--($G24:$Z24&lt;&gt;0))-1)/2)</f>
        <v>18</v>
      </c>
      <c r="AS24" cm="1">
        <f t="array" ref="AS24">IF(Y24=0,"",1+SUMPRODUCT(--(ABS($G24:$Z24)&lt;ABS(Y24)),--($G24:$Z24&lt;&gt;0))+(SUMPRODUCT(--(ABS($G24:$Z24)=ABS(Y24)),--($G24:$Z24&lt;&gt;0))-1)/2)</f>
        <v>9</v>
      </c>
      <c r="AT24" cm="1">
        <f t="array" ref="AT24">IF(Z24=0,"",1+SUMPRODUCT(--(ABS($G24:$Z24)&lt;ABS(Z24)),--($G24:$Z24&lt;&gt;0))+(SUMPRODUCT(--(ABS($G24:$Z24)=ABS(Z24)),--($G24:$Z24&lt;&gt;0))-1)/2)</f>
        <v>4</v>
      </c>
      <c r="AU24">
        <f>AVERAGE(G24:Z24)</f>
        <v>1.7984593436843055E-3</v>
      </c>
      <c r="AV24">
        <f>SUMIF(G24:Z24,"&gt;0",AA24:AT24)</f>
        <v>119</v>
      </c>
      <c r="AW24">
        <f>COUNTIF(G24:Z24,"&lt;&gt;0")</f>
        <v>19</v>
      </c>
      <c r="AX24">
        <f>_xlfn.LET(_xlpm.n,AW24,_xlpm.w,AV24,_xlpm.mu,_xlpm.n*(_xlpm.n+1)/4,_xlpm.sd,SQRT(_xlpm.n*(_xlpm.n+1)*(2*_xlpm.n+1)/24),_xlpm.z,(ABS(_xlpm.w-_xlpm.mu)-0.5)/_xlpm.sd,MIN(1,2*(1-_xlfn.NORM.S.DIST(_xlpm.z,TRUE))))</f>
        <v>0.34430607498749777</v>
      </c>
    </row>
    <row r="25" spans="1:50" x14ac:dyDescent="0.25">
      <c r="A25" t="s">
        <v>9308</v>
      </c>
      <c r="B25" t="s">
        <v>190</v>
      </c>
      <c r="C25" t="s">
        <v>26</v>
      </c>
      <c r="D25" t="s">
        <v>9260</v>
      </c>
      <c r="E25" t="s">
        <v>37</v>
      </c>
      <c r="F25" t="s">
        <v>23</v>
      </c>
      <c r="G25">
        <f>all_runs!O2022-all_runs!O1902</f>
        <v>2.0473220473220533E-2</v>
      </c>
      <c r="H25">
        <f>all_runs!O2023-all_runs!O1903</f>
        <v>5.2920335461109635E-3</v>
      </c>
      <c r="I25">
        <f>all_runs!O2024-all_runs!O1904</f>
        <v>2.1987010811183816E-2</v>
      </c>
      <c r="J25">
        <f>all_runs!O2025-all_runs!O1905</f>
        <v>1.9902454373819989E-2</v>
      </c>
      <c r="K25">
        <f>all_runs!O2026-all_runs!O1906</f>
        <v>5.1333490677366589E-3</v>
      </c>
      <c r="L25">
        <f>all_runs!O2027-all_runs!O1907</f>
        <v>4.504953455458871E-3</v>
      </c>
      <c r="M25">
        <f>all_runs!O2028-all_runs!O1908</f>
        <v>1.176384591018742E-2</v>
      </c>
      <c r="N25">
        <f>all_runs!O2029-all_runs!O1909</f>
        <v>-1.7098143342787475E-3</v>
      </c>
      <c r="O25">
        <f>all_runs!O2030-all_runs!O1910</f>
        <v>-1.9734739533397216E-2</v>
      </c>
      <c r="P25">
        <f>all_runs!O2031-all_runs!O1911</f>
        <v>-1.448849730788182E-3</v>
      </c>
      <c r="Q25">
        <f>all_runs!O2032-all_runs!O1912</f>
        <v>1.8602009996132818E-2</v>
      </c>
      <c r="R25">
        <f>all_runs!O2033-all_runs!O1913</f>
        <v>-1.8292916523005021E-2</v>
      </c>
      <c r="S25">
        <f>all_runs!O2034-all_runs!O1914</f>
        <v>-1.613456419769066E-3</v>
      </c>
      <c r="T25">
        <f>all_runs!O2035-all_runs!O1915</f>
        <v>1.1184694628403324E-3</v>
      </c>
      <c r="U25">
        <f>all_runs!O2036-all_runs!O1916</f>
        <v>-4.1133684474548016E-4</v>
      </c>
      <c r="V25">
        <f>all_runs!O2037-all_runs!O1917</f>
        <v>1.6355878634639498E-2</v>
      </c>
      <c r="W25">
        <f>all_runs!O2038-all_runs!O1918</f>
        <v>-1.7528089887640541E-2</v>
      </c>
      <c r="X25">
        <f>all_runs!O2039-all_runs!O1919</f>
        <v>4.8664187671083603E-3</v>
      </c>
      <c r="Y25">
        <f>all_runs!O2040-all_runs!O1920</f>
        <v>-3.637650177646945E-3</v>
      </c>
      <c r="Z25">
        <f>all_runs!O2041-all_runs!O1921</f>
        <v>1.2675445807984964E-2</v>
      </c>
      <c r="AA25" cm="1">
        <f t="array" ref="AA25">IF(G25=0,"",1+SUMPRODUCT(--(ABS($G25:$Z25)&lt;ABS(G25)),--($G25:$Z25&lt;&gt;0))+(SUMPRODUCT(--(ABS($G25:$Z25)=ABS(G25)),--($G25:$Z25&lt;&gt;0))-1)/2)</f>
        <v>19</v>
      </c>
      <c r="AB25" cm="1">
        <f t="array" ref="AB25">IF(H25=0,"",1+SUMPRODUCT(--(ABS($G25:$Z25)&lt;ABS(H25)),--($G25:$Z25&lt;&gt;0))+(SUMPRODUCT(--(ABS($G25:$Z25)=ABS(H25)),--($G25:$Z25&lt;&gt;0))-1)/2)</f>
        <v>10</v>
      </c>
      <c r="AC25" cm="1">
        <f t="array" ref="AC25">IF(I25=0,"",1+SUMPRODUCT(--(ABS($G25:$Z25)&lt;ABS(I25)),--($G25:$Z25&lt;&gt;0))+(SUMPRODUCT(--(ABS($G25:$Z25)=ABS(I25)),--($G25:$Z25&lt;&gt;0))-1)/2)</f>
        <v>20</v>
      </c>
      <c r="AD25" cm="1">
        <f t="array" ref="AD25">IF(J25=0,"",1+SUMPRODUCT(--(ABS($G25:$Z25)&lt;ABS(J25)),--($G25:$Z25&lt;&gt;0))+(SUMPRODUCT(--(ABS($G25:$Z25)=ABS(J25)),--($G25:$Z25&lt;&gt;0))-1)/2)</f>
        <v>18</v>
      </c>
      <c r="AE25" cm="1">
        <f t="array" ref="AE25">IF(K25=0,"",1+SUMPRODUCT(--(ABS($G25:$Z25)&lt;ABS(K25)),--($G25:$Z25&lt;&gt;0))+(SUMPRODUCT(--(ABS($G25:$Z25)=ABS(K25)),--($G25:$Z25&lt;&gt;0))-1)/2)</f>
        <v>9</v>
      </c>
      <c r="AF25" cm="1">
        <f t="array" ref="AF25">IF(L25=0,"",1+SUMPRODUCT(--(ABS($G25:$Z25)&lt;ABS(L25)),--($G25:$Z25&lt;&gt;0))+(SUMPRODUCT(--(ABS($G25:$Z25)=ABS(L25)),--($G25:$Z25&lt;&gt;0))-1)/2)</f>
        <v>7</v>
      </c>
      <c r="AG25" cm="1">
        <f t="array" ref="AG25">IF(M25=0,"",1+SUMPRODUCT(--(ABS($G25:$Z25)&lt;ABS(M25)),--($G25:$Z25&lt;&gt;0))+(SUMPRODUCT(--(ABS($G25:$Z25)=ABS(M25)),--($G25:$Z25&lt;&gt;0))-1)/2)</f>
        <v>11</v>
      </c>
      <c r="AH25" cm="1">
        <f t="array" ref="AH25">IF(N25=0,"",1+SUMPRODUCT(--(ABS($G25:$Z25)&lt;ABS(N25)),--($G25:$Z25&lt;&gt;0))+(SUMPRODUCT(--(ABS($G25:$Z25)=ABS(N25)),--($G25:$Z25&lt;&gt;0))-1)/2)</f>
        <v>5</v>
      </c>
      <c r="AI25" cm="1">
        <f t="array" ref="AI25">IF(O25=0,"",1+SUMPRODUCT(--(ABS($G25:$Z25)&lt;ABS(O25)),--($G25:$Z25&lt;&gt;0))+(SUMPRODUCT(--(ABS($G25:$Z25)=ABS(O25)),--($G25:$Z25&lt;&gt;0))-1)/2)</f>
        <v>17</v>
      </c>
      <c r="AJ25" cm="1">
        <f t="array" ref="AJ25">IF(P25=0,"",1+SUMPRODUCT(--(ABS($G25:$Z25)&lt;ABS(P25)),--($G25:$Z25&lt;&gt;0))+(SUMPRODUCT(--(ABS($G25:$Z25)=ABS(P25)),--($G25:$Z25&lt;&gt;0))-1)/2)</f>
        <v>3</v>
      </c>
      <c r="AK25" cm="1">
        <f t="array" ref="AK25">IF(Q25=0,"",1+SUMPRODUCT(--(ABS($G25:$Z25)&lt;ABS(Q25)),--($G25:$Z25&lt;&gt;0))+(SUMPRODUCT(--(ABS($G25:$Z25)=ABS(Q25)),--($G25:$Z25&lt;&gt;0))-1)/2)</f>
        <v>16</v>
      </c>
      <c r="AL25" cm="1">
        <f t="array" ref="AL25">IF(R25=0,"",1+SUMPRODUCT(--(ABS($G25:$Z25)&lt;ABS(R25)),--($G25:$Z25&lt;&gt;0))+(SUMPRODUCT(--(ABS($G25:$Z25)=ABS(R25)),--($G25:$Z25&lt;&gt;0))-1)/2)</f>
        <v>15</v>
      </c>
      <c r="AM25" cm="1">
        <f t="array" ref="AM25">IF(S25=0,"",1+SUMPRODUCT(--(ABS($G25:$Z25)&lt;ABS(S25)),--($G25:$Z25&lt;&gt;0))+(SUMPRODUCT(--(ABS($G25:$Z25)=ABS(S25)),--($G25:$Z25&lt;&gt;0))-1)/2)</f>
        <v>4</v>
      </c>
      <c r="AN25" cm="1">
        <f t="array" ref="AN25">IF(T25=0,"",1+SUMPRODUCT(--(ABS($G25:$Z25)&lt;ABS(T25)),--($G25:$Z25&lt;&gt;0))+(SUMPRODUCT(--(ABS($G25:$Z25)=ABS(T25)),--($G25:$Z25&lt;&gt;0))-1)/2)</f>
        <v>2</v>
      </c>
      <c r="AO25" cm="1">
        <f t="array" ref="AO25">IF(U25=0,"",1+SUMPRODUCT(--(ABS($G25:$Z25)&lt;ABS(U25)),--($G25:$Z25&lt;&gt;0))+(SUMPRODUCT(--(ABS($G25:$Z25)=ABS(U25)),--($G25:$Z25&lt;&gt;0))-1)/2)</f>
        <v>1</v>
      </c>
      <c r="AP25" cm="1">
        <f t="array" ref="AP25">IF(V25=0,"",1+SUMPRODUCT(--(ABS($G25:$Z25)&lt;ABS(V25)),--($G25:$Z25&lt;&gt;0))+(SUMPRODUCT(--(ABS($G25:$Z25)=ABS(V25)),--($G25:$Z25&lt;&gt;0))-1)/2)</f>
        <v>13</v>
      </c>
      <c r="AQ25" cm="1">
        <f t="array" ref="AQ25">IF(W25=0,"",1+SUMPRODUCT(--(ABS($G25:$Z25)&lt;ABS(W25)),--($G25:$Z25&lt;&gt;0))+(SUMPRODUCT(--(ABS($G25:$Z25)=ABS(W25)),--($G25:$Z25&lt;&gt;0))-1)/2)</f>
        <v>14</v>
      </c>
      <c r="AR25" cm="1">
        <f t="array" ref="AR25">IF(X25=0,"",1+SUMPRODUCT(--(ABS($G25:$Z25)&lt;ABS(X25)),--($G25:$Z25&lt;&gt;0))+(SUMPRODUCT(--(ABS($G25:$Z25)=ABS(X25)),--($G25:$Z25&lt;&gt;0))-1)/2)</f>
        <v>8</v>
      </c>
      <c r="AS25" cm="1">
        <f t="array" ref="AS25">IF(Y25=0,"",1+SUMPRODUCT(--(ABS($G25:$Z25)&lt;ABS(Y25)),--($G25:$Z25&lt;&gt;0))+(SUMPRODUCT(--(ABS($G25:$Z25)=ABS(Y25)),--($G25:$Z25&lt;&gt;0))-1)/2)</f>
        <v>6</v>
      </c>
      <c r="AT25" cm="1">
        <f t="array" ref="AT25">IF(Z25=0,"",1+SUMPRODUCT(--(ABS($G25:$Z25)&lt;ABS(Z25)),--($G25:$Z25&lt;&gt;0))+(SUMPRODUCT(--(ABS($G25:$Z25)=ABS(Z25)),--($G25:$Z25&lt;&gt;0))-1)/2)</f>
        <v>12</v>
      </c>
      <c r="AU25">
        <f>AVERAGE(G25:Z25)</f>
        <v>3.9149118427576511E-3</v>
      </c>
      <c r="AV25">
        <f>SUMIF(G25:Z25,"&gt;0",AA25:AT25)</f>
        <v>145</v>
      </c>
      <c r="AW25">
        <f>COUNTIF(G25:Z25,"&lt;&gt;0")</f>
        <v>20</v>
      </c>
      <c r="AX25">
        <f>_xlfn.LET(_xlpm.n,AW25,_xlpm.w,AV25,_xlpm.mu,_xlpm.n*(_xlpm.n+1)/4,_xlpm.sd,SQRT(_xlpm.n*(_xlpm.n+1)*(2*_xlpm.n+1)/24),_xlpm.z,(ABS(_xlpm.w-_xlpm.mu)-0.5)/_xlpm.sd,MIN(1,2*(1-_xlfn.NORM.S.DIST(_xlpm.z,TRUE))))</f>
        <v>0.14030923357671488</v>
      </c>
    </row>
    <row r="26" spans="1:50" x14ac:dyDescent="0.25">
      <c r="A26" t="s">
        <v>9309</v>
      </c>
      <c r="B26" t="s">
        <v>19</v>
      </c>
      <c r="C26" t="s">
        <v>32</v>
      </c>
      <c r="D26" t="s">
        <v>9259</v>
      </c>
      <c r="E26" t="s">
        <v>62</v>
      </c>
      <c r="F26" t="s">
        <v>37</v>
      </c>
      <c r="G26">
        <f>all_runs!O362-all_runs!O122</f>
        <v>-3.4366237051845716E-2</v>
      </c>
      <c r="H26">
        <f>all_runs!O363-all_runs!O123</f>
        <v>-4.8105452599834453E-2</v>
      </c>
      <c r="I26">
        <f>all_runs!O364-all_runs!O124</f>
        <v>-1.2634903922084773E-2</v>
      </c>
      <c r="J26">
        <f>all_runs!O365-all_runs!O125</f>
        <v>-2.9661016949152574E-2</v>
      </c>
      <c r="K26">
        <f>all_runs!O366-all_runs!O126</f>
        <v>-2.1141649048625921E-2</v>
      </c>
      <c r="L26">
        <f>all_runs!O367-all_runs!O127</f>
        <v>-7.8925713885533155E-2</v>
      </c>
      <c r="M26">
        <f>all_runs!O368-all_runs!O128</f>
        <v>-5.9913133475457014E-2</v>
      </c>
      <c r="N26">
        <f>all_runs!O369-all_runs!O129</f>
        <v>-4.1918242535018413E-2</v>
      </c>
      <c r="O26">
        <f>all_runs!O370-all_runs!O130</f>
        <v>-6.4306671990833175E-2</v>
      </c>
      <c r="P26">
        <f>all_runs!O371-all_runs!O131</f>
        <v>-2.3155917400768389E-2</v>
      </c>
      <c r="Q26">
        <f>all_runs!O372-all_runs!O132</f>
        <v>-6.279420666973845E-3</v>
      </c>
      <c r="R26">
        <f>all_runs!O373-all_runs!O133</f>
        <v>-7.7030812324929809E-2</v>
      </c>
      <c r="S26">
        <f>all_runs!O374-all_runs!O134</f>
        <v>-5.3598735416917287E-2</v>
      </c>
      <c r="T26">
        <f>all_runs!O375-all_runs!O135</f>
        <v>-1.8051715726134288E-2</v>
      </c>
      <c r="U26">
        <f>all_runs!O376-all_runs!O136</f>
        <v>-3.3350453689436788E-2</v>
      </c>
      <c r="V26">
        <f>all_runs!O377-all_runs!O137</f>
        <v>-6.4768517538474568E-2</v>
      </c>
      <c r="W26">
        <f>all_runs!O378-all_runs!O138</f>
        <v>-7.566076958975021E-2</v>
      </c>
      <c r="X26">
        <f>all_runs!O379-all_runs!O139</f>
        <v>-7.4851349617145124E-2</v>
      </c>
      <c r="Y26">
        <f>all_runs!O380-all_runs!O140</f>
        <v>-3.4538723374390345E-2</v>
      </c>
      <c r="Z26">
        <f>all_runs!O381-all_runs!O141</f>
        <v>-4.7210599721059898E-2</v>
      </c>
      <c r="AA26" cm="1">
        <f t="array" ref="AA26">IF(G26=0,"",1+SUMPRODUCT(--(ABS($G26:$Z26)&lt;ABS(G26)),--($G26:$Z26&lt;&gt;0))+(SUMPRODUCT(--(ABS($G26:$Z26)=ABS(G26)),--($G26:$Z26&lt;&gt;0))-1)/2)</f>
        <v>8</v>
      </c>
      <c r="AB26" cm="1">
        <f t="array" ref="AB26">IF(H26=0,"",1+SUMPRODUCT(--(ABS($G26:$Z26)&lt;ABS(H26)),--($G26:$Z26&lt;&gt;0))+(SUMPRODUCT(--(ABS($G26:$Z26)=ABS(H26)),--($G26:$Z26&lt;&gt;0))-1)/2)</f>
        <v>12</v>
      </c>
      <c r="AC26" cm="1">
        <f t="array" ref="AC26">IF(I26=0,"",1+SUMPRODUCT(--(ABS($G26:$Z26)&lt;ABS(I26)),--($G26:$Z26&lt;&gt;0))+(SUMPRODUCT(--(ABS($G26:$Z26)=ABS(I26)),--($G26:$Z26&lt;&gt;0))-1)/2)</f>
        <v>2</v>
      </c>
      <c r="AD26" cm="1">
        <f t="array" ref="AD26">IF(J26=0,"",1+SUMPRODUCT(--(ABS($G26:$Z26)&lt;ABS(J26)),--($G26:$Z26&lt;&gt;0))+(SUMPRODUCT(--(ABS($G26:$Z26)=ABS(J26)),--($G26:$Z26&lt;&gt;0))-1)/2)</f>
        <v>6</v>
      </c>
      <c r="AE26" cm="1">
        <f t="array" ref="AE26">IF(K26=0,"",1+SUMPRODUCT(--(ABS($G26:$Z26)&lt;ABS(K26)),--($G26:$Z26&lt;&gt;0))+(SUMPRODUCT(--(ABS($G26:$Z26)=ABS(K26)),--($G26:$Z26&lt;&gt;0))-1)/2)</f>
        <v>4</v>
      </c>
      <c r="AF26" cm="1">
        <f t="array" ref="AF26">IF(L26=0,"",1+SUMPRODUCT(--(ABS($G26:$Z26)&lt;ABS(L26)),--($G26:$Z26&lt;&gt;0))+(SUMPRODUCT(--(ABS($G26:$Z26)=ABS(L26)),--($G26:$Z26&lt;&gt;0))-1)/2)</f>
        <v>20</v>
      </c>
      <c r="AG26" cm="1">
        <f t="array" ref="AG26">IF(M26=0,"",1+SUMPRODUCT(--(ABS($G26:$Z26)&lt;ABS(M26)),--($G26:$Z26&lt;&gt;0))+(SUMPRODUCT(--(ABS($G26:$Z26)=ABS(M26)),--($G26:$Z26&lt;&gt;0))-1)/2)</f>
        <v>14</v>
      </c>
      <c r="AH26" cm="1">
        <f t="array" ref="AH26">IF(N26=0,"",1+SUMPRODUCT(--(ABS($G26:$Z26)&lt;ABS(N26)),--($G26:$Z26&lt;&gt;0))+(SUMPRODUCT(--(ABS($G26:$Z26)=ABS(N26)),--($G26:$Z26&lt;&gt;0))-1)/2)</f>
        <v>10</v>
      </c>
      <c r="AI26" cm="1">
        <f t="array" ref="AI26">IF(O26=0,"",1+SUMPRODUCT(--(ABS($G26:$Z26)&lt;ABS(O26)),--($G26:$Z26&lt;&gt;0))+(SUMPRODUCT(--(ABS($G26:$Z26)=ABS(O26)),--($G26:$Z26&lt;&gt;0))-1)/2)</f>
        <v>15</v>
      </c>
      <c r="AJ26" cm="1">
        <f t="array" ref="AJ26">IF(P26=0,"",1+SUMPRODUCT(--(ABS($G26:$Z26)&lt;ABS(P26)),--($G26:$Z26&lt;&gt;0))+(SUMPRODUCT(--(ABS($G26:$Z26)=ABS(P26)),--($G26:$Z26&lt;&gt;0))-1)/2)</f>
        <v>5</v>
      </c>
      <c r="AK26" cm="1">
        <f t="array" ref="AK26">IF(Q26=0,"",1+SUMPRODUCT(--(ABS($G26:$Z26)&lt;ABS(Q26)),--($G26:$Z26&lt;&gt;0))+(SUMPRODUCT(--(ABS($G26:$Z26)=ABS(Q26)),--($G26:$Z26&lt;&gt;0))-1)/2)</f>
        <v>1</v>
      </c>
      <c r="AL26" cm="1">
        <f t="array" ref="AL26">IF(R26=0,"",1+SUMPRODUCT(--(ABS($G26:$Z26)&lt;ABS(R26)),--($G26:$Z26&lt;&gt;0))+(SUMPRODUCT(--(ABS($G26:$Z26)=ABS(R26)),--($G26:$Z26&lt;&gt;0))-1)/2)</f>
        <v>19</v>
      </c>
      <c r="AM26" cm="1">
        <f t="array" ref="AM26">IF(S26=0,"",1+SUMPRODUCT(--(ABS($G26:$Z26)&lt;ABS(S26)),--($G26:$Z26&lt;&gt;0))+(SUMPRODUCT(--(ABS($G26:$Z26)=ABS(S26)),--($G26:$Z26&lt;&gt;0))-1)/2)</f>
        <v>13</v>
      </c>
      <c r="AN26" cm="1">
        <f t="array" ref="AN26">IF(T26=0,"",1+SUMPRODUCT(--(ABS($G26:$Z26)&lt;ABS(T26)),--($G26:$Z26&lt;&gt;0))+(SUMPRODUCT(--(ABS($G26:$Z26)=ABS(T26)),--($G26:$Z26&lt;&gt;0))-1)/2)</f>
        <v>3</v>
      </c>
      <c r="AO26" cm="1">
        <f t="array" ref="AO26">IF(U26=0,"",1+SUMPRODUCT(--(ABS($G26:$Z26)&lt;ABS(U26)),--($G26:$Z26&lt;&gt;0))+(SUMPRODUCT(--(ABS($G26:$Z26)=ABS(U26)),--($G26:$Z26&lt;&gt;0))-1)/2)</f>
        <v>7</v>
      </c>
      <c r="AP26" cm="1">
        <f t="array" ref="AP26">IF(V26=0,"",1+SUMPRODUCT(--(ABS($G26:$Z26)&lt;ABS(V26)),--($G26:$Z26&lt;&gt;0))+(SUMPRODUCT(--(ABS($G26:$Z26)=ABS(V26)),--($G26:$Z26&lt;&gt;0))-1)/2)</f>
        <v>16</v>
      </c>
      <c r="AQ26" cm="1">
        <f t="array" ref="AQ26">IF(W26=0,"",1+SUMPRODUCT(--(ABS($G26:$Z26)&lt;ABS(W26)),--($G26:$Z26&lt;&gt;0))+(SUMPRODUCT(--(ABS($G26:$Z26)=ABS(W26)),--($G26:$Z26&lt;&gt;0))-1)/2)</f>
        <v>18</v>
      </c>
      <c r="AR26" cm="1">
        <f t="array" ref="AR26">IF(X26=0,"",1+SUMPRODUCT(--(ABS($G26:$Z26)&lt;ABS(X26)),--($G26:$Z26&lt;&gt;0))+(SUMPRODUCT(--(ABS($G26:$Z26)=ABS(X26)),--($G26:$Z26&lt;&gt;0))-1)/2)</f>
        <v>17</v>
      </c>
      <c r="AS26" cm="1">
        <f t="array" ref="AS26">IF(Y26=0,"",1+SUMPRODUCT(--(ABS($G26:$Z26)&lt;ABS(Y26)),--($G26:$Z26&lt;&gt;0))+(SUMPRODUCT(--(ABS($G26:$Z26)=ABS(Y26)),--($G26:$Z26&lt;&gt;0))-1)/2)</f>
        <v>9</v>
      </c>
      <c r="AT26" cm="1">
        <f t="array" ref="AT26">IF(Z26=0,"",1+SUMPRODUCT(--(ABS($G26:$Z26)&lt;ABS(Z26)),--($G26:$Z26&lt;&gt;0))+(SUMPRODUCT(--(ABS($G26:$Z26)=ABS(Z26)),--($G26:$Z26&lt;&gt;0))-1)/2)</f>
        <v>11</v>
      </c>
      <c r="AU26">
        <f>AVERAGE(G26:Z26)</f>
        <v>-4.4973501826218287E-2</v>
      </c>
      <c r="AV26">
        <f>SUMIF(G26:Z26,"&gt;0",AA26:AT26)</f>
        <v>0</v>
      </c>
      <c r="AW26">
        <f>COUNTIF(G26:Z26,"&lt;&gt;0")</f>
        <v>20</v>
      </c>
      <c r="AX26">
        <f>_xlfn.LET(_xlpm.n,AW26,_xlpm.w,AV26,_xlpm.mu,_xlpm.n*(_xlpm.n+1)/4,_xlpm.sd,SQRT(_xlpm.n*(_xlpm.n+1)*(2*_xlpm.n+1)/24),_xlpm.z,(ABS(_xlpm.w-_xlpm.mu)-0.5)/_xlpm.sd,MIN(1,2*(1-_xlfn.NORM.S.DIST(_xlpm.z,TRUE))))</f>
        <v>9.5691731570646255E-5</v>
      </c>
    </row>
    <row r="27" spans="1:50" x14ac:dyDescent="0.25">
      <c r="A27" t="s">
        <v>9309</v>
      </c>
      <c r="B27" t="s">
        <v>106</v>
      </c>
      <c r="C27" t="s">
        <v>32</v>
      </c>
      <c r="D27" t="s">
        <v>9259</v>
      </c>
      <c r="E27" t="s">
        <v>62</v>
      </c>
      <c r="F27" t="s">
        <v>37</v>
      </c>
      <c r="G27">
        <f>all_runs!O962-all_runs!O722</f>
        <v>2.0533175253657499E-3</v>
      </c>
      <c r="H27">
        <f>all_runs!O963-all_runs!O723</f>
        <v>0.19302271797335036</v>
      </c>
      <c r="I27">
        <f>all_runs!O964-all_runs!O724</f>
        <v>0.13973749717130568</v>
      </c>
      <c r="J27">
        <f>all_runs!O965-all_runs!O725</f>
        <v>-1.568350040545885E-2</v>
      </c>
      <c r="K27">
        <f>all_runs!O966-all_runs!O726</f>
        <v>0.16492801187755179</v>
      </c>
      <c r="L27">
        <f>all_runs!O967-all_runs!O727</f>
        <v>-2.5149563693175225E-2</v>
      </c>
      <c r="M27">
        <f>all_runs!O968-all_runs!O728</f>
        <v>-2.0902177457019278E-2</v>
      </c>
      <c r="N27">
        <f>all_runs!O969-all_runs!O729</f>
        <v>-2.1560940841054865E-2</v>
      </c>
      <c r="O27">
        <f>all_runs!O970-all_runs!O730</f>
        <v>-1.0862363566621291E-2</v>
      </c>
      <c r="P27">
        <f>all_runs!O971-all_runs!O731</f>
        <v>0.25192903578589226</v>
      </c>
      <c r="Q27">
        <f>all_runs!O972-all_runs!O732</f>
        <v>-1.9919028340080858E-2</v>
      </c>
      <c r="R27">
        <f>all_runs!O973-all_runs!O733</f>
        <v>0.25670430911497255</v>
      </c>
      <c r="S27">
        <f>all_runs!O974-all_runs!O734</f>
        <v>0.18273213623602935</v>
      </c>
      <c r="T27">
        <f>all_runs!O975-all_runs!O735</f>
        <v>0.17241396491332972</v>
      </c>
      <c r="U27">
        <f>all_runs!O976-all_runs!O736</f>
        <v>-1.2780206016920981E-2</v>
      </c>
      <c r="V27">
        <f>all_runs!O977-all_runs!O737</f>
        <v>0.14193568988089544</v>
      </c>
      <c r="W27">
        <f>all_runs!O978-all_runs!O738</f>
        <v>-2.8929099219850873E-2</v>
      </c>
      <c r="X27">
        <f>all_runs!O979-all_runs!O739</f>
        <v>-1.6305561760107112E-2</v>
      </c>
      <c r="Y27">
        <f>all_runs!O980-all_runs!O740</f>
        <v>0.14115372718836994</v>
      </c>
      <c r="Z27">
        <f>all_runs!O981-all_runs!O741</f>
        <v>0.17846982681981449</v>
      </c>
      <c r="AA27" cm="1">
        <f t="array" ref="AA27">IF(G27=0,"",1+SUMPRODUCT(--(ABS($G27:$Z27)&lt;ABS(G27)),--($G27:$Z27&lt;&gt;0))+(SUMPRODUCT(--(ABS($G27:$Z27)=ABS(G27)),--($G27:$Z27&lt;&gt;0))-1)/2)</f>
        <v>1</v>
      </c>
      <c r="AB27" cm="1">
        <f t="array" ref="AB27">IF(H27=0,"",1+SUMPRODUCT(--(ABS($G27:$Z27)&lt;ABS(H27)),--($G27:$Z27&lt;&gt;0))+(SUMPRODUCT(--(ABS($G27:$Z27)=ABS(H27)),--($G27:$Z27&lt;&gt;0))-1)/2)</f>
        <v>18</v>
      </c>
      <c r="AC27" cm="1">
        <f t="array" ref="AC27">IF(I27=0,"",1+SUMPRODUCT(--(ABS($G27:$Z27)&lt;ABS(I27)),--($G27:$Z27&lt;&gt;0))+(SUMPRODUCT(--(ABS($G27:$Z27)=ABS(I27)),--($G27:$Z27&lt;&gt;0))-1)/2)</f>
        <v>11</v>
      </c>
      <c r="AD27" cm="1">
        <f t="array" ref="AD27">IF(J27=0,"",1+SUMPRODUCT(--(ABS($G27:$Z27)&lt;ABS(J27)),--($G27:$Z27&lt;&gt;0))+(SUMPRODUCT(--(ABS($G27:$Z27)=ABS(J27)),--($G27:$Z27&lt;&gt;0))-1)/2)</f>
        <v>4</v>
      </c>
      <c r="AE27" cm="1">
        <f t="array" ref="AE27">IF(K27=0,"",1+SUMPRODUCT(--(ABS($G27:$Z27)&lt;ABS(K27)),--($G27:$Z27&lt;&gt;0))+(SUMPRODUCT(--(ABS($G27:$Z27)=ABS(K27)),--($G27:$Z27&lt;&gt;0))-1)/2)</f>
        <v>14</v>
      </c>
      <c r="AF27" cm="1">
        <f t="array" ref="AF27">IF(L27=0,"",1+SUMPRODUCT(--(ABS($G27:$Z27)&lt;ABS(L27)),--($G27:$Z27&lt;&gt;0))+(SUMPRODUCT(--(ABS($G27:$Z27)=ABS(L27)),--($G27:$Z27&lt;&gt;0))-1)/2)</f>
        <v>9</v>
      </c>
      <c r="AG27" cm="1">
        <f t="array" ref="AG27">IF(M27=0,"",1+SUMPRODUCT(--(ABS($G27:$Z27)&lt;ABS(M27)),--($G27:$Z27&lt;&gt;0))+(SUMPRODUCT(--(ABS($G27:$Z27)=ABS(M27)),--($G27:$Z27&lt;&gt;0))-1)/2)</f>
        <v>7</v>
      </c>
      <c r="AH27" cm="1">
        <f t="array" ref="AH27">IF(N27=0,"",1+SUMPRODUCT(--(ABS($G27:$Z27)&lt;ABS(N27)),--($G27:$Z27&lt;&gt;0))+(SUMPRODUCT(--(ABS($G27:$Z27)=ABS(N27)),--($G27:$Z27&lt;&gt;0))-1)/2)</f>
        <v>8</v>
      </c>
      <c r="AI27" cm="1">
        <f t="array" ref="AI27">IF(O27=0,"",1+SUMPRODUCT(--(ABS($G27:$Z27)&lt;ABS(O27)),--($G27:$Z27&lt;&gt;0))+(SUMPRODUCT(--(ABS($G27:$Z27)=ABS(O27)),--($G27:$Z27&lt;&gt;0))-1)/2)</f>
        <v>2</v>
      </c>
      <c r="AJ27" cm="1">
        <f t="array" ref="AJ27">IF(P27=0,"",1+SUMPRODUCT(--(ABS($G27:$Z27)&lt;ABS(P27)),--($G27:$Z27&lt;&gt;0))+(SUMPRODUCT(--(ABS($G27:$Z27)=ABS(P27)),--($G27:$Z27&lt;&gt;0))-1)/2)</f>
        <v>19</v>
      </c>
      <c r="AK27" cm="1">
        <f t="array" ref="AK27">IF(Q27=0,"",1+SUMPRODUCT(--(ABS($G27:$Z27)&lt;ABS(Q27)),--($G27:$Z27&lt;&gt;0))+(SUMPRODUCT(--(ABS($G27:$Z27)=ABS(Q27)),--($G27:$Z27&lt;&gt;0))-1)/2)</f>
        <v>6</v>
      </c>
      <c r="AL27" cm="1">
        <f t="array" ref="AL27">IF(R27=0,"",1+SUMPRODUCT(--(ABS($G27:$Z27)&lt;ABS(R27)),--($G27:$Z27&lt;&gt;0))+(SUMPRODUCT(--(ABS($G27:$Z27)=ABS(R27)),--($G27:$Z27&lt;&gt;0))-1)/2)</f>
        <v>20</v>
      </c>
      <c r="AM27" cm="1">
        <f t="array" ref="AM27">IF(S27=0,"",1+SUMPRODUCT(--(ABS($G27:$Z27)&lt;ABS(S27)),--($G27:$Z27&lt;&gt;0))+(SUMPRODUCT(--(ABS($G27:$Z27)=ABS(S27)),--($G27:$Z27&lt;&gt;0))-1)/2)</f>
        <v>17</v>
      </c>
      <c r="AN27" cm="1">
        <f t="array" ref="AN27">IF(T27=0,"",1+SUMPRODUCT(--(ABS($G27:$Z27)&lt;ABS(T27)),--($G27:$Z27&lt;&gt;0))+(SUMPRODUCT(--(ABS($G27:$Z27)=ABS(T27)),--($G27:$Z27&lt;&gt;0))-1)/2)</f>
        <v>15</v>
      </c>
      <c r="AO27" cm="1">
        <f t="array" ref="AO27">IF(U27=0,"",1+SUMPRODUCT(--(ABS($G27:$Z27)&lt;ABS(U27)),--($G27:$Z27&lt;&gt;0))+(SUMPRODUCT(--(ABS($G27:$Z27)=ABS(U27)),--($G27:$Z27&lt;&gt;0))-1)/2)</f>
        <v>3</v>
      </c>
      <c r="AP27" cm="1">
        <f t="array" ref="AP27">IF(V27=0,"",1+SUMPRODUCT(--(ABS($G27:$Z27)&lt;ABS(V27)),--($G27:$Z27&lt;&gt;0))+(SUMPRODUCT(--(ABS($G27:$Z27)=ABS(V27)),--($G27:$Z27&lt;&gt;0))-1)/2)</f>
        <v>13</v>
      </c>
      <c r="AQ27" cm="1">
        <f t="array" ref="AQ27">IF(W27=0,"",1+SUMPRODUCT(--(ABS($G27:$Z27)&lt;ABS(W27)),--($G27:$Z27&lt;&gt;0))+(SUMPRODUCT(--(ABS($G27:$Z27)=ABS(W27)),--($G27:$Z27&lt;&gt;0))-1)/2)</f>
        <v>10</v>
      </c>
      <c r="AR27" cm="1">
        <f t="array" ref="AR27">IF(X27=0,"",1+SUMPRODUCT(--(ABS($G27:$Z27)&lt;ABS(X27)),--($G27:$Z27&lt;&gt;0))+(SUMPRODUCT(--(ABS($G27:$Z27)=ABS(X27)),--($G27:$Z27&lt;&gt;0))-1)/2)</f>
        <v>5</v>
      </c>
      <c r="AS27" cm="1">
        <f t="array" ref="AS27">IF(Y27=0,"",1+SUMPRODUCT(--(ABS($G27:$Z27)&lt;ABS(Y27)),--($G27:$Z27&lt;&gt;0))+(SUMPRODUCT(--(ABS($G27:$Z27)=ABS(Y27)),--($G27:$Z27&lt;&gt;0))-1)/2)</f>
        <v>12</v>
      </c>
      <c r="AT27" cm="1">
        <f t="array" ref="AT27">IF(Z27=0,"",1+SUMPRODUCT(--(ABS($G27:$Z27)&lt;ABS(Z27)),--($G27:$Z27&lt;&gt;0))+(SUMPRODUCT(--(ABS($G27:$Z27)=ABS(Z27)),--($G27:$Z27&lt;&gt;0))-1)/2)</f>
        <v>16</v>
      </c>
      <c r="AU27">
        <f>AVERAGE(G27:Z27)</f>
        <v>8.26493896593294E-2</v>
      </c>
      <c r="AV27">
        <f>SUMIF(G27:Z27,"&gt;0",AA27:AT27)</f>
        <v>156</v>
      </c>
      <c r="AW27">
        <f>COUNTIF(G27:Z27,"&lt;&gt;0")</f>
        <v>20</v>
      </c>
      <c r="AX27">
        <f>_xlfn.LET(_xlpm.n,AW27,_xlpm.w,AV27,_xlpm.mu,_xlpm.n*(_xlpm.n+1)/4,_xlpm.sd,SQRT(_xlpm.n*(_xlpm.n+1)*(2*_xlpm.n+1)/24),_xlpm.z,(ABS(_xlpm.w-_xlpm.mu)-0.5)/_xlpm.sd,MIN(1,2*(1-_xlfn.NORM.S.DIST(_xlpm.z,TRUE))))</f>
        <v>5.9389370830247756E-2</v>
      </c>
    </row>
    <row r="28" spans="1:50" x14ac:dyDescent="0.25">
      <c r="A28" t="s">
        <v>9309</v>
      </c>
      <c r="B28" t="s">
        <v>147</v>
      </c>
      <c r="C28" t="s">
        <v>32</v>
      </c>
      <c r="D28" t="s">
        <v>9259</v>
      </c>
      <c r="E28" t="s">
        <v>62</v>
      </c>
      <c r="F28" t="s">
        <v>37</v>
      </c>
      <c r="G28">
        <f>all_runs!O1562-all_runs!O1322</f>
        <v>-1.6463348807080891E-3</v>
      </c>
      <c r="H28">
        <f>all_runs!O1563-all_runs!O1323</f>
        <v>3.7582515611061407E-2</v>
      </c>
      <c r="I28">
        <f>all_runs!O1564-all_runs!O1324</f>
        <v>-2.0575436417517801E-2</v>
      </c>
      <c r="J28">
        <f>all_runs!O1565-all_runs!O1325</f>
        <v>1.7362817362817307E-2</v>
      </c>
      <c r="K28">
        <f>all_runs!O1566-all_runs!O1326</f>
        <v>1.9685818652942944E-2</v>
      </c>
      <c r="L28">
        <f>all_runs!O1567-all_runs!O1327</f>
        <v>1.5754961173425452E-2</v>
      </c>
      <c r="M28">
        <f>all_runs!O1568-all_runs!O1328</f>
        <v>1.2851776745300358E-2</v>
      </c>
      <c r="N28">
        <f>all_runs!O1569-all_runs!O1329</f>
        <v>1.2304866850321172E-2</v>
      </c>
      <c r="O28">
        <f>all_runs!O1570-all_runs!O1330</f>
        <v>7.6576487948844085E-2</v>
      </c>
      <c r="P28">
        <f>all_runs!O1571-all_runs!O1331</f>
        <v>1.4285413109016876E-2</v>
      </c>
      <c r="Q28">
        <f>all_runs!O1572-all_runs!O1332</f>
        <v>2.2107577208098306E-2</v>
      </c>
      <c r="R28">
        <f>all_runs!O1573-all_runs!O1333</f>
        <v>3.9215686274509887E-2</v>
      </c>
      <c r="S28">
        <f>all_runs!O1574-all_runs!O1334</f>
        <v>9.9838839283709069E-3</v>
      </c>
      <c r="T28">
        <f>all_runs!O1575-all_runs!O1335</f>
        <v>-4.6516904923984415E-3</v>
      </c>
      <c r="U28">
        <f>all_runs!O1576-all_runs!O1336</f>
        <v>-5.7064147973238111E-3</v>
      </c>
      <c r="V28">
        <f>all_runs!O1577-all_runs!O1337</f>
        <v>1.1145687660371384E-2</v>
      </c>
      <c r="W28">
        <f>all_runs!O1578-all_runs!O1338</f>
        <v>1.2215552730609702E-2</v>
      </c>
      <c r="X28">
        <f>all_runs!O1579-all_runs!O1339</f>
        <v>2.8694532048150201E-3</v>
      </c>
      <c r="Y28">
        <f>all_runs!O1580-all_runs!O1340</f>
        <v>-3.4191118856876868E-2</v>
      </c>
      <c r="Z28">
        <f>all_runs!O1581-all_runs!O1341</f>
        <v>2.3096905353512609E-2</v>
      </c>
      <c r="AA28" cm="1">
        <f t="array" ref="AA28">IF(G28=0,"",1+SUMPRODUCT(--(ABS($G28:$Z28)&lt;ABS(G28)),--($G28:$Z28&lt;&gt;0))+(SUMPRODUCT(--(ABS($G28:$Z28)=ABS(G28)),--($G28:$Z28&lt;&gt;0))-1)/2)</f>
        <v>1</v>
      </c>
      <c r="AB28" cm="1">
        <f t="array" ref="AB28">IF(H28=0,"",1+SUMPRODUCT(--(ABS($G28:$Z28)&lt;ABS(H28)),--($G28:$Z28&lt;&gt;0))+(SUMPRODUCT(--(ABS($G28:$Z28)=ABS(H28)),--($G28:$Z28&lt;&gt;0))-1)/2)</f>
        <v>18</v>
      </c>
      <c r="AC28" cm="1">
        <f t="array" ref="AC28">IF(I28=0,"",1+SUMPRODUCT(--(ABS($G28:$Z28)&lt;ABS(I28)),--($G28:$Z28&lt;&gt;0))+(SUMPRODUCT(--(ABS($G28:$Z28)=ABS(I28)),--($G28:$Z28&lt;&gt;0))-1)/2)</f>
        <v>14</v>
      </c>
      <c r="AD28" cm="1">
        <f t="array" ref="AD28">IF(J28=0,"",1+SUMPRODUCT(--(ABS($G28:$Z28)&lt;ABS(J28)),--($G28:$Z28&lt;&gt;0))+(SUMPRODUCT(--(ABS($G28:$Z28)=ABS(J28)),--($G28:$Z28&lt;&gt;0))-1)/2)</f>
        <v>12</v>
      </c>
      <c r="AE28" cm="1">
        <f t="array" ref="AE28">IF(K28=0,"",1+SUMPRODUCT(--(ABS($G28:$Z28)&lt;ABS(K28)),--($G28:$Z28&lt;&gt;0))+(SUMPRODUCT(--(ABS($G28:$Z28)=ABS(K28)),--($G28:$Z28&lt;&gt;0))-1)/2)</f>
        <v>13</v>
      </c>
      <c r="AF28" cm="1">
        <f t="array" ref="AF28">IF(L28=0,"",1+SUMPRODUCT(--(ABS($G28:$Z28)&lt;ABS(L28)),--($G28:$Z28&lt;&gt;0))+(SUMPRODUCT(--(ABS($G28:$Z28)=ABS(L28)),--($G28:$Z28&lt;&gt;0))-1)/2)</f>
        <v>11</v>
      </c>
      <c r="AG28" cm="1">
        <f t="array" ref="AG28">IF(M28=0,"",1+SUMPRODUCT(--(ABS($G28:$Z28)&lt;ABS(M28)),--($G28:$Z28&lt;&gt;0))+(SUMPRODUCT(--(ABS($G28:$Z28)=ABS(M28)),--($G28:$Z28&lt;&gt;0))-1)/2)</f>
        <v>9</v>
      </c>
      <c r="AH28" cm="1">
        <f t="array" ref="AH28">IF(N28=0,"",1+SUMPRODUCT(--(ABS($G28:$Z28)&lt;ABS(N28)),--($G28:$Z28&lt;&gt;0))+(SUMPRODUCT(--(ABS($G28:$Z28)=ABS(N28)),--($G28:$Z28&lt;&gt;0))-1)/2)</f>
        <v>8</v>
      </c>
      <c r="AI28" cm="1">
        <f t="array" ref="AI28">IF(O28=0,"",1+SUMPRODUCT(--(ABS($G28:$Z28)&lt;ABS(O28)),--($G28:$Z28&lt;&gt;0))+(SUMPRODUCT(--(ABS($G28:$Z28)=ABS(O28)),--($G28:$Z28&lt;&gt;0))-1)/2)</f>
        <v>20</v>
      </c>
      <c r="AJ28" cm="1">
        <f t="array" ref="AJ28">IF(P28=0,"",1+SUMPRODUCT(--(ABS($G28:$Z28)&lt;ABS(P28)),--($G28:$Z28&lt;&gt;0))+(SUMPRODUCT(--(ABS($G28:$Z28)=ABS(P28)),--($G28:$Z28&lt;&gt;0))-1)/2)</f>
        <v>10</v>
      </c>
      <c r="AK28" cm="1">
        <f t="array" ref="AK28">IF(Q28=0,"",1+SUMPRODUCT(--(ABS($G28:$Z28)&lt;ABS(Q28)),--($G28:$Z28&lt;&gt;0))+(SUMPRODUCT(--(ABS($G28:$Z28)=ABS(Q28)),--($G28:$Z28&lt;&gt;0))-1)/2)</f>
        <v>15</v>
      </c>
      <c r="AL28" cm="1">
        <f t="array" ref="AL28">IF(R28=0,"",1+SUMPRODUCT(--(ABS($G28:$Z28)&lt;ABS(R28)),--($G28:$Z28&lt;&gt;0))+(SUMPRODUCT(--(ABS($G28:$Z28)=ABS(R28)),--($G28:$Z28&lt;&gt;0))-1)/2)</f>
        <v>19</v>
      </c>
      <c r="AM28" cm="1">
        <f t="array" ref="AM28">IF(S28=0,"",1+SUMPRODUCT(--(ABS($G28:$Z28)&lt;ABS(S28)),--($G28:$Z28&lt;&gt;0))+(SUMPRODUCT(--(ABS($G28:$Z28)=ABS(S28)),--($G28:$Z28&lt;&gt;0))-1)/2)</f>
        <v>5</v>
      </c>
      <c r="AN28" cm="1">
        <f t="array" ref="AN28">IF(T28=0,"",1+SUMPRODUCT(--(ABS($G28:$Z28)&lt;ABS(T28)),--($G28:$Z28&lt;&gt;0))+(SUMPRODUCT(--(ABS($G28:$Z28)=ABS(T28)),--($G28:$Z28&lt;&gt;0))-1)/2)</f>
        <v>3</v>
      </c>
      <c r="AO28" cm="1">
        <f t="array" ref="AO28">IF(U28=0,"",1+SUMPRODUCT(--(ABS($G28:$Z28)&lt;ABS(U28)),--($G28:$Z28&lt;&gt;0))+(SUMPRODUCT(--(ABS($G28:$Z28)=ABS(U28)),--($G28:$Z28&lt;&gt;0))-1)/2)</f>
        <v>4</v>
      </c>
      <c r="AP28" cm="1">
        <f t="array" ref="AP28">IF(V28=0,"",1+SUMPRODUCT(--(ABS($G28:$Z28)&lt;ABS(V28)),--($G28:$Z28&lt;&gt;0))+(SUMPRODUCT(--(ABS($G28:$Z28)=ABS(V28)),--($G28:$Z28&lt;&gt;0))-1)/2)</f>
        <v>6</v>
      </c>
      <c r="AQ28" cm="1">
        <f t="array" ref="AQ28">IF(W28=0,"",1+SUMPRODUCT(--(ABS($G28:$Z28)&lt;ABS(W28)),--($G28:$Z28&lt;&gt;0))+(SUMPRODUCT(--(ABS($G28:$Z28)=ABS(W28)),--($G28:$Z28&lt;&gt;0))-1)/2)</f>
        <v>7</v>
      </c>
      <c r="AR28" cm="1">
        <f t="array" ref="AR28">IF(X28=0,"",1+SUMPRODUCT(--(ABS($G28:$Z28)&lt;ABS(X28)),--($G28:$Z28&lt;&gt;0))+(SUMPRODUCT(--(ABS($G28:$Z28)=ABS(X28)),--($G28:$Z28&lt;&gt;0))-1)/2)</f>
        <v>2</v>
      </c>
      <c r="AS28" cm="1">
        <f t="array" ref="AS28">IF(Y28=0,"",1+SUMPRODUCT(--(ABS($G28:$Z28)&lt;ABS(Y28)),--($G28:$Z28&lt;&gt;0))+(SUMPRODUCT(--(ABS($G28:$Z28)=ABS(Y28)),--($G28:$Z28&lt;&gt;0))-1)/2)</f>
        <v>17</v>
      </c>
      <c r="AT28" cm="1">
        <f t="array" ref="AT28">IF(Z28=0,"",1+SUMPRODUCT(--(ABS($G28:$Z28)&lt;ABS(Z28)),--($G28:$Z28&lt;&gt;0))+(SUMPRODUCT(--(ABS($G28:$Z28)=ABS(Z28)),--($G28:$Z28&lt;&gt;0))-1)/2)</f>
        <v>16</v>
      </c>
      <c r="AU28">
        <f>AVERAGE(G28:Z28)</f>
        <v>1.3013420418459621E-2</v>
      </c>
      <c r="AV28">
        <f>SUMIF(G28:Z28,"&gt;0",AA28:AT28)</f>
        <v>171</v>
      </c>
      <c r="AW28">
        <f>COUNTIF(G28:Z28,"&lt;&gt;0")</f>
        <v>20</v>
      </c>
      <c r="AX28">
        <f>_xlfn.LET(_xlpm.n,AW28,_xlpm.w,AV28,_xlpm.mu,_xlpm.n*(_xlpm.n+1)/4,_xlpm.sd,SQRT(_xlpm.n*(_xlpm.n+1)*(2*_xlpm.n+1)/24),_xlpm.z,(ABS(_xlpm.w-_xlpm.mu)-0.5)/_xlpm.sd,MIN(1,2*(1-_xlfn.NORM.S.DIST(_xlpm.z,TRUE))))</f>
        <v>1.4473576534758559E-2</v>
      </c>
    </row>
    <row r="29" spans="1:50" x14ac:dyDescent="0.25">
      <c r="A29" t="s">
        <v>9309</v>
      </c>
      <c r="B29" t="s">
        <v>190</v>
      </c>
      <c r="C29" t="s">
        <v>32</v>
      </c>
      <c r="D29" t="s">
        <v>9259</v>
      </c>
      <c r="E29" t="s">
        <v>62</v>
      </c>
      <c r="F29" t="s">
        <v>37</v>
      </c>
      <c r="G29">
        <f>all_runs!O2162-all_runs!O1922</f>
        <v>-1.9210184264851771E-3</v>
      </c>
      <c r="H29">
        <f>all_runs!O2163-all_runs!O1923</f>
        <v>1.3945479347899026E-2</v>
      </c>
      <c r="I29">
        <f>all_runs!O2164-all_runs!O1924</f>
        <v>-5.6324682844658414E-3</v>
      </c>
      <c r="J29">
        <f>all_runs!O2165-all_runs!O1925</f>
        <v>-1.9774911079258772E-2</v>
      </c>
      <c r="K29">
        <f>all_runs!O2166-all_runs!O1926</f>
        <v>3.5635344223408194E-2</v>
      </c>
      <c r="L29">
        <f>all_runs!O2167-all_runs!O1927</f>
        <v>-7.4033807046154365E-3</v>
      </c>
      <c r="M29">
        <f>all_runs!O2168-all_runs!O1928</f>
        <v>3.3783848139364414E-2</v>
      </c>
      <c r="N29">
        <f>all_runs!O2169-all_runs!O1929</f>
        <v>-2.1755856098035764E-2</v>
      </c>
      <c r="O29">
        <f>all_runs!O2170-all_runs!O1930</f>
        <v>1.0486322188449915E-2</v>
      </c>
      <c r="P29">
        <f>all_runs!O2171-all_runs!O1931</f>
        <v>-2.586206896551746E-2</v>
      </c>
      <c r="Q29">
        <f>all_runs!O2172-all_runs!O1932</f>
        <v>5.7865824153929379E-2</v>
      </c>
      <c r="R29">
        <f>all_runs!O2173-all_runs!O1933</f>
        <v>-1.2592828830470748E-2</v>
      </c>
      <c r="S29">
        <f>all_runs!O2174-all_runs!O1934</f>
        <v>3.4128097241701294E-3</v>
      </c>
      <c r="T29">
        <f>all_runs!O2175-all_runs!O1935</f>
        <v>-6.5219579880854139E-3</v>
      </c>
      <c r="U29">
        <f>all_runs!O2176-all_runs!O1936</f>
        <v>1.423727058580071E-3</v>
      </c>
      <c r="V29">
        <f>all_runs!O2177-all_runs!O1937</f>
        <v>6.2528979267404416E-3</v>
      </c>
      <c r="W29">
        <f>all_runs!O2178-all_runs!O1938</f>
        <v>9.6549540993985383E-3</v>
      </c>
      <c r="X29">
        <f>all_runs!O2179-all_runs!O1939</f>
        <v>-1.0015568240788753E-2</v>
      </c>
      <c r="Y29">
        <f>all_runs!O2180-all_runs!O1940</f>
        <v>-1.8381791333570985E-2</v>
      </c>
      <c r="Z29">
        <f>all_runs!O2181-all_runs!O1941</f>
        <v>0</v>
      </c>
      <c r="AA29" cm="1">
        <f t="array" ref="AA29">IF(G29=0,"",1+SUMPRODUCT(--(ABS($G29:$Z29)&lt;ABS(G29)),--($G29:$Z29&lt;&gt;0))+(SUMPRODUCT(--(ABS($G29:$Z29)=ABS(G29)),--($G29:$Z29&lt;&gt;0))-1)/2)</f>
        <v>2</v>
      </c>
      <c r="AB29" cm="1">
        <f t="array" ref="AB29">IF(H29=0,"",1+SUMPRODUCT(--(ABS($G29:$Z29)&lt;ABS(H29)),--($G29:$Z29&lt;&gt;0))+(SUMPRODUCT(--(ABS($G29:$Z29)=ABS(H29)),--($G29:$Z29&lt;&gt;0))-1)/2)</f>
        <v>12</v>
      </c>
      <c r="AC29" cm="1">
        <f t="array" ref="AC29">IF(I29=0,"",1+SUMPRODUCT(--(ABS($G29:$Z29)&lt;ABS(I29)),--($G29:$Z29&lt;&gt;0))+(SUMPRODUCT(--(ABS($G29:$Z29)=ABS(I29)),--($G29:$Z29&lt;&gt;0))-1)/2)</f>
        <v>4</v>
      </c>
      <c r="AD29" cm="1">
        <f t="array" ref="AD29">IF(J29=0,"",1+SUMPRODUCT(--(ABS($G29:$Z29)&lt;ABS(J29)),--($G29:$Z29&lt;&gt;0))+(SUMPRODUCT(--(ABS($G29:$Z29)=ABS(J29)),--($G29:$Z29&lt;&gt;0))-1)/2)</f>
        <v>14</v>
      </c>
      <c r="AE29" cm="1">
        <f t="array" ref="AE29">IF(K29=0,"",1+SUMPRODUCT(--(ABS($G29:$Z29)&lt;ABS(K29)),--($G29:$Z29&lt;&gt;0))+(SUMPRODUCT(--(ABS($G29:$Z29)=ABS(K29)),--($G29:$Z29&lt;&gt;0))-1)/2)</f>
        <v>18</v>
      </c>
      <c r="AF29" cm="1">
        <f t="array" ref="AF29">IF(L29=0,"",1+SUMPRODUCT(--(ABS($G29:$Z29)&lt;ABS(L29)),--($G29:$Z29&lt;&gt;0))+(SUMPRODUCT(--(ABS($G29:$Z29)=ABS(L29)),--($G29:$Z29&lt;&gt;0))-1)/2)</f>
        <v>7</v>
      </c>
      <c r="AG29" cm="1">
        <f t="array" ref="AG29">IF(M29=0,"",1+SUMPRODUCT(--(ABS($G29:$Z29)&lt;ABS(M29)),--($G29:$Z29&lt;&gt;0))+(SUMPRODUCT(--(ABS($G29:$Z29)=ABS(M29)),--($G29:$Z29&lt;&gt;0))-1)/2)</f>
        <v>17</v>
      </c>
      <c r="AH29" cm="1">
        <f t="array" ref="AH29">IF(N29=0,"",1+SUMPRODUCT(--(ABS($G29:$Z29)&lt;ABS(N29)),--($G29:$Z29&lt;&gt;0))+(SUMPRODUCT(--(ABS($G29:$Z29)=ABS(N29)),--($G29:$Z29&lt;&gt;0))-1)/2)</f>
        <v>15</v>
      </c>
      <c r="AI29" cm="1">
        <f t="array" ref="AI29">IF(O29=0,"",1+SUMPRODUCT(--(ABS($G29:$Z29)&lt;ABS(O29)),--($G29:$Z29&lt;&gt;0))+(SUMPRODUCT(--(ABS($G29:$Z29)=ABS(O29)),--($G29:$Z29&lt;&gt;0))-1)/2)</f>
        <v>10</v>
      </c>
      <c r="AJ29" cm="1">
        <f t="array" ref="AJ29">IF(P29=0,"",1+SUMPRODUCT(--(ABS($G29:$Z29)&lt;ABS(P29)),--($G29:$Z29&lt;&gt;0))+(SUMPRODUCT(--(ABS($G29:$Z29)=ABS(P29)),--($G29:$Z29&lt;&gt;0))-1)/2)</f>
        <v>16</v>
      </c>
      <c r="AK29" cm="1">
        <f t="array" ref="AK29">IF(Q29=0,"",1+SUMPRODUCT(--(ABS($G29:$Z29)&lt;ABS(Q29)),--($G29:$Z29&lt;&gt;0))+(SUMPRODUCT(--(ABS($G29:$Z29)=ABS(Q29)),--($G29:$Z29&lt;&gt;0))-1)/2)</f>
        <v>19</v>
      </c>
      <c r="AL29" cm="1">
        <f t="array" ref="AL29">IF(R29=0,"",1+SUMPRODUCT(--(ABS($G29:$Z29)&lt;ABS(R29)),--($G29:$Z29&lt;&gt;0))+(SUMPRODUCT(--(ABS($G29:$Z29)=ABS(R29)),--($G29:$Z29&lt;&gt;0))-1)/2)</f>
        <v>11</v>
      </c>
      <c r="AM29" cm="1">
        <f t="array" ref="AM29">IF(S29=0,"",1+SUMPRODUCT(--(ABS($G29:$Z29)&lt;ABS(S29)),--($G29:$Z29&lt;&gt;0))+(SUMPRODUCT(--(ABS($G29:$Z29)=ABS(S29)),--($G29:$Z29&lt;&gt;0))-1)/2)</f>
        <v>3</v>
      </c>
      <c r="AN29" cm="1">
        <f t="array" ref="AN29">IF(T29=0,"",1+SUMPRODUCT(--(ABS($G29:$Z29)&lt;ABS(T29)),--($G29:$Z29&lt;&gt;0))+(SUMPRODUCT(--(ABS($G29:$Z29)=ABS(T29)),--($G29:$Z29&lt;&gt;0))-1)/2)</f>
        <v>6</v>
      </c>
      <c r="AO29" cm="1">
        <f t="array" ref="AO29">IF(U29=0,"",1+SUMPRODUCT(--(ABS($G29:$Z29)&lt;ABS(U29)),--($G29:$Z29&lt;&gt;0))+(SUMPRODUCT(--(ABS($G29:$Z29)=ABS(U29)),--($G29:$Z29&lt;&gt;0))-1)/2)</f>
        <v>1</v>
      </c>
      <c r="AP29" cm="1">
        <f t="array" ref="AP29">IF(V29=0,"",1+SUMPRODUCT(--(ABS($G29:$Z29)&lt;ABS(V29)),--($G29:$Z29&lt;&gt;0))+(SUMPRODUCT(--(ABS($G29:$Z29)=ABS(V29)),--($G29:$Z29&lt;&gt;0))-1)/2)</f>
        <v>5</v>
      </c>
      <c r="AQ29" cm="1">
        <f t="array" ref="AQ29">IF(W29=0,"",1+SUMPRODUCT(--(ABS($G29:$Z29)&lt;ABS(W29)),--($G29:$Z29&lt;&gt;0))+(SUMPRODUCT(--(ABS($G29:$Z29)=ABS(W29)),--($G29:$Z29&lt;&gt;0))-1)/2)</f>
        <v>8</v>
      </c>
      <c r="AR29" cm="1">
        <f t="array" ref="AR29">IF(X29=0,"",1+SUMPRODUCT(--(ABS($G29:$Z29)&lt;ABS(X29)),--($G29:$Z29&lt;&gt;0))+(SUMPRODUCT(--(ABS($G29:$Z29)=ABS(X29)),--($G29:$Z29&lt;&gt;0))-1)/2)</f>
        <v>9</v>
      </c>
      <c r="AS29" cm="1">
        <f t="array" ref="AS29">IF(Y29=0,"",1+SUMPRODUCT(--(ABS($G29:$Z29)&lt;ABS(Y29)),--($G29:$Z29&lt;&gt;0))+(SUMPRODUCT(--(ABS($G29:$Z29)=ABS(Y29)),--($G29:$Z29&lt;&gt;0))-1)/2)</f>
        <v>13</v>
      </c>
      <c r="AT29" t="str" cm="1">
        <f t="array" ref="AT29">IF(Z29=0,"",1+SUMPRODUCT(--(ABS($G29:$Z29)&lt;ABS(Z29)),--($G29:$Z29&lt;&gt;0))+(SUMPRODUCT(--(ABS($G29:$Z29)=ABS(Z29)),--($G29:$Z29&lt;&gt;0))-1)/2)</f>
        <v/>
      </c>
      <c r="AU29">
        <f>AVERAGE(G29:Z29)</f>
        <v>2.1299678455322878E-3</v>
      </c>
      <c r="AV29">
        <f>SUMIF(G29:Z29,"&gt;0",AA29:AT29)</f>
        <v>93</v>
      </c>
      <c r="AW29">
        <f>COUNTIF(G29:Z29,"&lt;&gt;0")</f>
        <v>19</v>
      </c>
      <c r="AX29">
        <f>_xlfn.LET(_xlpm.n,AW29,_xlpm.w,AV29,_xlpm.mu,_xlpm.n*(_xlpm.n+1)/4,_xlpm.sd,SQRT(_xlpm.n*(_xlpm.n+1)*(2*_xlpm.n+1)/24),_xlpm.z,(ABS(_xlpm.w-_xlpm.mu)-0.5)/_xlpm.sd,MIN(1,2*(1-_xlfn.NORM.S.DIST(_xlpm.z,TRUE))))</f>
        <v>0.95186630939776062</v>
      </c>
    </row>
    <row r="30" spans="1:50" x14ac:dyDescent="0.25">
      <c r="A30" t="s">
        <v>9309</v>
      </c>
      <c r="B30" t="s">
        <v>19</v>
      </c>
      <c r="C30" t="s">
        <v>12</v>
      </c>
      <c r="D30" t="s">
        <v>9259</v>
      </c>
      <c r="E30" t="s">
        <v>62</v>
      </c>
      <c r="F30" t="s">
        <v>37</v>
      </c>
      <c r="G30">
        <f>all_runs!O382-all_runs!O142</f>
        <v>3.0014240333004705E-2</v>
      </c>
      <c r="H30">
        <f>all_runs!O383-all_runs!O143</f>
        <v>-7.9666443302807144E-3</v>
      </c>
      <c r="I30">
        <f>all_runs!O384-all_runs!O144</f>
        <v>2.1930801795206345E-2</v>
      </c>
      <c r="J30">
        <f>all_runs!O385-all_runs!O145</f>
        <v>1.0748792270531271E-2</v>
      </c>
      <c r="K30">
        <f>all_runs!O386-all_runs!O146</f>
        <v>1.2004748146654975E-2</v>
      </c>
      <c r="L30">
        <f>all_runs!O387-all_runs!O147</f>
        <v>-9.6685082872928207E-3</v>
      </c>
      <c r="M30">
        <f>all_runs!O388-all_runs!O148</f>
        <v>4.7876044568245235E-2</v>
      </c>
      <c r="N30">
        <f>all_runs!O389-all_runs!O149</f>
        <v>-3.470222996841188E-3</v>
      </c>
      <c r="O30">
        <f>all_runs!O390-all_runs!O150</f>
        <v>1.7601553446709883E-2</v>
      </c>
      <c r="P30">
        <f>all_runs!O391-all_runs!O151</f>
        <v>2.0123384253818988E-2</v>
      </c>
      <c r="Q30">
        <f>all_runs!O392-all_runs!O152</f>
        <v>5.4200542005420349E-3</v>
      </c>
      <c r="R30">
        <f>all_runs!O393-all_runs!O153</f>
        <v>8.3731778425656045E-2</v>
      </c>
      <c r="S30">
        <f>all_runs!O394-all_runs!O154</f>
        <v>1.3963936615869477E-3</v>
      </c>
      <c r="T30">
        <f>all_runs!O395-all_runs!O155</f>
        <v>5.7871476349737216E-2</v>
      </c>
      <c r="U30">
        <f>all_runs!O396-all_runs!O156</f>
        <v>-2.0954863940035873E-2</v>
      </c>
      <c r="V30">
        <f>all_runs!O397-all_runs!O157</f>
        <v>-2.3806567757154506E-2</v>
      </c>
      <c r="W30">
        <f>all_runs!O398-all_runs!O158</f>
        <v>-1.1704362119874689E-2</v>
      </c>
      <c r="X30">
        <f>all_runs!O399-all_runs!O159</f>
        <v>-1.9326589158991547E-2</v>
      </c>
      <c r="Y30">
        <f>all_runs!O400-all_runs!O160</f>
        <v>3.0993127610833282E-3</v>
      </c>
      <c r="Z30">
        <f>all_runs!O401-all_runs!O161</f>
        <v>5.8289536550407695E-3</v>
      </c>
      <c r="AA30" cm="1">
        <f t="array" ref="AA30">IF(G30=0,"",1+SUMPRODUCT(--(ABS($G30:$Z30)&lt;ABS(G30)),--($G30:$Z30&lt;&gt;0))+(SUMPRODUCT(--(ABS($G30:$Z30)=ABS(G30)),--($G30:$Z30&lt;&gt;0))-1)/2)</f>
        <v>17</v>
      </c>
      <c r="AB30" cm="1">
        <f t="array" ref="AB30">IF(H30=0,"",1+SUMPRODUCT(--(ABS($G30:$Z30)&lt;ABS(H30)),--($G30:$Z30&lt;&gt;0))+(SUMPRODUCT(--(ABS($G30:$Z30)=ABS(H30)),--($G30:$Z30&lt;&gt;0))-1)/2)</f>
        <v>6</v>
      </c>
      <c r="AC30" cm="1">
        <f t="array" ref="AC30">IF(I30=0,"",1+SUMPRODUCT(--(ABS($G30:$Z30)&lt;ABS(I30)),--($G30:$Z30&lt;&gt;0))+(SUMPRODUCT(--(ABS($G30:$Z30)=ABS(I30)),--($G30:$Z30&lt;&gt;0))-1)/2)</f>
        <v>15</v>
      </c>
      <c r="AD30" cm="1">
        <f t="array" ref="AD30">IF(J30=0,"",1+SUMPRODUCT(--(ABS($G30:$Z30)&lt;ABS(J30)),--($G30:$Z30&lt;&gt;0))+(SUMPRODUCT(--(ABS($G30:$Z30)=ABS(J30)),--($G30:$Z30&lt;&gt;0))-1)/2)</f>
        <v>8</v>
      </c>
      <c r="AE30" cm="1">
        <f t="array" ref="AE30">IF(K30=0,"",1+SUMPRODUCT(--(ABS($G30:$Z30)&lt;ABS(K30)),--($G30:$Z30&lt;&gt;0))+(SUMPRODUCT(--(ABS($G30:$Z30)=ABS(K30)),--($G30:$Z30&lt;&gt;0))-1)/2)</f>
        <v>10</v>
      </c>
      <c r="AF30" cm="1">
        <f t="array" ref="AF30">IF(L30=0,"",1+SUMPRODUCT(--(ABS($G30:$Z30)&lt;ABS(L30)),--($G30:$Z30&lt;&gt;0))+(SUMPRODUCT(--(ABS($G30:$Z30)=ABS(L30)),--($G30:$Z30&lt;&gt;0))-1)/2)</f>
        <v>7</v>
      </c>
      <c r="AG30" cm="1">
        <f t="array" ref="AG30">IF(M30=0,"",1+SUMPRODUCT(--(ABS($G30:$Z30)&lt;ABS(M30)),--($G30:$Z30&lt;&gt;0))+(SUMPRODUCT(--(ABS($G30:$Z30)=ABS(M30)),--($G30:$Z30&lt;&gt;0))-1)/2)</f>
        <v>18</v>
      </c>
      <c r="AH30" cm="1">
        <f t="array" ref="AH30">IF(N30=0,"",1+SUMPRODUCT(--(ABS($G30:$Z30)&lt;ABS(N30)),--($G30:$Z30&lt;&gt;0))+(SUMPRODUCT(--(ABS($G30:$Z30)=ABS(N30)),--($G30:$Z30&lt;&gt;0))-1)/2)</f>
        <v>3</v>
      </c>
      <c r="AI30" cm="1">
        <f t="array" ref="AI30">IF(O30=0,"",1+SUMPRODUCT(--(ABS($G30:$Z30)&lt;ABS(O30)),--($G30:$Z30&lt;&gt;0))+(SUMPRODUCT(--(ABS($G30:$Z30)=ABS(O30)),--($G30:$Z30&lt;&gt;0))-1)/2)</f>
        <v>11</v>
      </c>
      <c r="AJ30" cm="1">
        <f t="array" ref="AJ30">IF(P30=0,"",1+SUMPRODUCT(--(ABS($G30:$Z30)&lt;ABS(P30)),--($G30:$Z30&lt;&gt;0))+(SUMPRODUCT(--(ABS($G30:$Z30)=ABS(P30)),--($G30:$Z30&lt;&gt;0))-1)/2)</f>
        <v>13</v>
      </c>
      <c r="AK30" cm="1">
        <f t="array" ref="AK30">IF(Q30=0,"",1+SUMPRODUCT(--(ABS($G30:$Z30)&lt;ABS(Q30)),--($G30:$Z30&lt;&gt;0))+(SUMPRODUCT(--(ABS($G30:$Z30)=ABS(Q30)),--($G30:$Z30&lt;&gt;0))-1)/2)</f>
        <v>4</v>
      </c>
      <c r="AL30" cm="1">
        <f t="array" ref="AL30">IF(R30=0,"",1+SUMPRODUCT(--(ABS($G30:$Z30)&lt;ABS(R30)),--($G30:$Z30&lt;&gt;0))+(SUMPRODUCT(--(ABS($G30:$Z30)=ABS(R30)),--($G30:$Z30&lt;&gt;0))-1)/2)</f>
        <v>20</v>
      </c>
      <c r="AM30" cm="1">
        <f t="array" ref="AM30">IF(S30=0,"",1+SUMPRODUCT(--(ABS($G30:$Z30)&lt;ABS(S30)),--($G30:$Z30&lt;&gt;0))+(SUMPRODUCT(--(ABS($G30:$Z30)=ABS(S30)),--($G30:$Z30&lt;&gt;0))-1)/2)</f>
        <v>1</v>
      </c>
      <c r="AN30" cm="1">
        <f t="array" ref="AN30">IF(T30=0,"",1+SUMPRODUCT(--(ABS($G30:$Z30)&lt;ABS(T30)),--($G30:$Z30&lt;&gt;0))+(SUMPRODUCT(--(ABS($G30:$Z30)=ABS(T30)),--($G30:$Z30&lt;&gt;0))-1)/2)</f>
        <v>19</v>
      </c>
      <c r="AO30" cm="1">
        <f t="array" ref="AO30">IF(U30=0,"",1+SUMPRODUCT(--(ABS($G30:$Z30)&lt;ABS(U30)),--($G30:$Z30&lt;&gt;0))+(SUMPRODUCT(--(ABS($G30:$Z30)=ABS(U30)),--($G30:$Z30&lt;&gt;0))-1)/2)</f>
        <v>14</v>
      </c>
      <c r="AP30" cm="1">
        <f t="array" ref="AP30">IF(V30=0,"",1+SUMPRODUCT(--(ABS($G30:$Z30)&lt;ABS(V30)),--($G30:$Z30&lt;&gt;0))+(SUMPRODUCT(--(ABS($G30:$Z30)=ABS(V30)),--($G30:$Z30&lt;&gt;0))-1)/2)</f>
        <v>16</v>
      </c>
      <c r="AQ30" cm="1">
        <f t="array" ref="AQ30">IF(W30=0,"",1+SUMPRODUCT(--(ABS($G30:$Z30)&lt;ABS(W30)),--($G30:$Z30&lt;&gt;0))+(SUMPRODUCT(--(ABS($G30:$Z30)=ABS(W30)),--($G30:$Z30&lt;&gt;0))-1)/2)</f>
        <v>9</v>
      </c>
      <c r="AR30" cm="1">
        <f t="array" ref="AR30">IF(X30=0,"",1+SUMPRODUCT(--(ABS($G30:$Z30)&lt;ABS(X30)),--($G30:$Z30&lt;&gt;0))+(SUMPRODUCT(--(ABS($G30:$Z30)=ABS(X30)),--($G30:$Z30&lt;&gt;0))-1)/2)</f>
        <v>12</v>
      </c>
      <c r="AS30" cm="1">
        <f t="array" ref="AS30">IF(Y30=0,"",1+SUMPRODUCT(--(ABS($G30:$Z30)&lt;ABS(Y30)),--($G30:$Z30&lt;&gt;0))+(SUMPRODUCT(--(ABS($G30:$Z30)=ABS(Y30)),--($G30:$Z30&lt;&gt;0))-1)/2)</f>
        <v>2</v>
      </c>
      <c r="AT30" cm="1">
        <f t="array" ref="AT30">IF(Z30=0,"",1+SUMPRODUCT(--(ABS($G30:$Z30)&lt;ABS(Z30)),--($G30:$Z30&lt;&gt;0))+(SUMPRODUCT(--(ABS($G30:$Z30)=ABS(Z30)),--($G30:$Z30&lt;&gt;0))-1)/2)</f>
        <v>5</v>
      </c>
      <c r="AU30">
        <f>AVERAGE(G30:Z30)</f>
        <v>1.103748876386732E-2</v>
      </c>
      <c r="AV30">
        <f>SUMIF(G30:Z30,"&gt;0",AA30:AT30)</f>
        <v>143</v>
      </c>
      <c r="AW30">
        <f>COUNTIF(G30:Z30,"&lt;&gt;0")</f>
        <v>20</v>
      </c>
      <c r="AX30">
        <f>_xlfn.LET(_xlpm.n,AW30,_xlpm.w,AV30,_xlpm.mu,_xlpm.n*(_xlpm.n+1)/4,_xlpm.sd,SQRT(_xlpm.n*(_xlpm.n+1)*(2*_xlpm.n+1)/24),_xlpm.z,(ABS(_xlpm.w-_xlpm.mu)-0.5)/_xlpm.sd,MIN(1,2*(1-_xlfn.NORM.S.DIST(_xlpm.z,TRUE))))</f>
        <v>0.16152077149915356</v>
      </c>
    </row>
    <row r="31" spans="1:50" x14ac:dyDescent="0.25">
      <c r="A31" t="s">
        <v>9309</v>
      </c>
      <c r="B31" t="s">
        <v>106</v>
      </c>
      <c r="C31" t="s">
        <v>12</v>
      </c>
      <c r="D31" t="s">
        <v>9259</v>
      </c>
      <c r="E31" t="s">
        <v>62</v>
      </c>
      <c r="F31" t="s">
        <v>37</v>
      </c>
      <c r="G31">
        <f>all_runs!O982-all_runs!O742</f>
        <v>0.25644437620485533</v>
      </c>
      <c r="H31">
        <f>all_runs!O983-all_runs!O743</f>
        <v>0.11007341254824787</v>
      </c>
      <c r="I31">
        <f>all_runs!O984-all_runs!O744</f>
        <v>0.13933705772811922</v>
      </c>
      <c r="J31">
        <f>all_runs!O985-all_runs!O745</f>
        <v>2.7306397060434917E-2</v>
      </c>
      <c r="K31">
        <f>all_runs!O986-all_runs!O746</f>
        <v>-4.2082442385364627E-2</v>
      </c>
      <c r="L31">
        <f>all_runs!O987-all_runs!O747</f>
        <v>-4.9839805970596007E-2</v>
      </c>
      <c r="M31">
        <f>all_runs!O988-all_runs!O748</f>
        <v>7.9490642485046115E-3</v>
      </c>
      <c r="N31">
        <f>all_runs!O989-all_runs!O749</f>
        <v>0.30665317874095394</v>
      </c>
      <c r="O31">
        <f>all_runs!O990-all_runs!O750</f>
        <v>-1.3564770170363172E-2</v>
      </c>
      <c r="P31">
        <f>all_runs!O991-all_runs!O751</f>
        <v>-1.4659812336284772E-2</v>
      </c>
      <c r="Q31">
        <f>all_runs!O992-all_runs!O752</f>
        <v>0.17015865326389734</v>
      </c>
      <c r="R31">
        <f>all_runs!O993-all_runs!O753</f>
        <v>1.0212994691930488E-2</v>
      </c>
      <c r="S31">
        <f>all_runs!O994-all_runs!O754</f>
        <v>-2.3283274797141762E-2</v>
      </c>
      <c r="T31">
        <f>all_runs!O995-all_runs!O755</f>
        <v>-4.6486964206805204E-2</v>
      </c>
      <c r="U31">
        <f>all_runs!O996-all_runs!O756</f>
        <v>-7.3380643213045715E-3</v>
      </c>
      <c r="V31">
        <f>all_runs!O997-all_runs!O757</f>
        <v>-2.0900706671457714E-2</v>
      </c>
      <c r="W31">
        <f>all_runs!O998-all_runs!O758</f>
        <v>0.18948004380168404</v>
      </c>
      <c r="X31">
        <f>all_runs!O999-all_runs!O759</f>
        <v>0.22609819121447028</v>
      </c>
      <c r="Y31">
        <f>all_runs!O1000-all_runs!O760</f>
        <v>0.14775413711583929</v>
      </c>
      <c r="Z31">
        <f>all_runs!O1001-all_runs!O761</f>
        <v>-9.2414995640802688E-3</v>
      </c>
      <c r="AA31" cm="1">
        <f t="array" ref="AA31">IF(G31=0,"",1+SUMPRODUCT(--(ABS($G31:$Z31)&lt;ABS(G31)),--($G31:$Z31&lt;&gt;0))+(SUMPRODUCT(--(ABS($G31:$Z31)=ABS(G31)),--($G31:$Z31&lt;&gt;0))-1)/2)</f>
        <v>19</v>
      </c>
      <c r="AB31" cm="1">
        <f t="array" ref="AB31">IF(H31=0,"",1+SUMPRODUCT(--(ABS($G31:$Z31)&lt;ABS(H31)),--($G31:$Z31&lt;&gt;0))+(SUMPRODUCT(--(ABS($G31:$Z31)=ABS(H31)),--($G31:$Z31&lt;&gt;0))-1)/2)</f>
        <v>13</v>
      </c>
      <c r="AC31" cm="1">
        <f t="array" ref="AC31">IF(I31=0,"",1+SUMPRODUCT(--(ABS($G31:$Z31)&lt;ABS(I31)),--($G31:$Z31&lt;&gt;0))+(SUMPRODUCT(--(ABS($G31:$Z31)=ABS(I31)),--($G31:$Z31&lt;&gt;0))-1)/2)</f>
        <v>14</v>
      </c>
      <c r="AD31" cm="1">
        <f t="array" ref="AD31">IF(J31=0,"",1+SUMPRODUCT(--(ABS($G31:$Z31)&lt;ABS(J31)),--($G31:$Z31&lt;&gt;0))+(SUMPRODUCT(--(ABS($G31:$Z31)=ABS(J31)),--($G31:$Z31&lt;&gt;0))-1)/2)</f>
        <v>9</v>
      </c>
      <c r="AE31" cm="1">
        <f t="array" ref="AE31">IF(K31=0,"",1+SUMPRODUCT(--(ABS($G31:$Z31)&lt;ABS(K31)),--($G31:$Z31&lt;&gt;0))+(SUMPRODUCT(--(ABS($G31:$Z31)=ABS(K31)),--($G31:$Z31&lt;&gt;0))-1)/2)</f>
        <v>10</v>
      </c>
      <c r="AF31" cm="1">
        <f t="array" ref="AF31">IF(L31=0,"",1+SUMPRODUCT(--(ABS($G31:$Z31)&lt;ABS(L31)),--($G31:$Z31&lt;&gt;0))+(SUMPRODUCT(--(ABS($G31:$Z31)=ABS(L31)),--($G31:$Z31&lt;&gt;0))-1)/2)</f>
        <v>12</v>
      </c>
      <c r="AG31" cm="1">
        <f t="array" ref="AG31">IF(M31=0,"",1+SUMPRODUCT(--(ABS($G31:$Z31)&lt;ABS(M31)),--($G31:$Z31&lt;&gt;0))+(SUMPRODUCT(--(ABS($G31:$Z31)=ABS(M31)),--($G31:$Z31&lt;&gt;0))-1)/2)</f>
        <v>2</v>
      </c>
      <c r="AH31" cm="1">
        <f t="array" ref="AH31">IF(N31=0,"",1+SUMPRODUCT(--(ABS($G31:$Z31)&lt;ABS(N31)),--($G31:$Z31&lt;&gt;0))+(SUMPRODUCT(--(ABS($G31:$Z31)=ABS(N31)),--($G31:$Z31&lt;&gt;0))-1)/2)</f>
        <v>20</v>
      </c>
      <c r="AI31" cm="1">
        <f t="array" ref="AI31">IF(O31=0,"",1+SUMPRODUCT(--(ABS($G31:$Z31)&lt;ABS(O31)),--($G31:$Z31&lt;&gt;0))+(SUMPRODUCT(--(ABS($G31:$Z31)=ABS(O31)),--($G31:$Z31&lt;&gt;0))-1)/2)</f>
        <v>5</v>
      </c>
      <c r="AJ31" cm="1">
        <f t="array" ref="AJ31">IF(P31=0,"",1+SUMPRODUCT(--(ABS($G31:$Z31)&lt;ABS(P31)),--($G31:$Z31&lt;&gt;0))+(SUMPRODUCT(--(ABS($G31:$Z31)=ABS(P31)),--($G31:$Z31&lt;&gt;0))-1)/2)</f>
        <v>6</v>
      </c>
      <c r="AK31" cm="1">
        <f t="array" ref="AK31">IF(Q31=0,"",1+SUMPRODUCT(--(ABS($G31:$Z31)&lt;ABS(Q31)),--($G31:$Z31&lt;&gt;0))+(SUMPRODUCT(--(ABS($G31:$Z31)=ABS(Q31)),--($G31:$Z31&lt;&gt;0))-1)/2)</f>
        <v>16</v>
      </c>
      <c r="AL31" cm="1">
        <f t="array" ref="AL31">IF(R31=0,"",1+SUMPRODUCT(--(ABS($G31:$Z31)&lt;ABS(R31)),--($G31:$Z31&lt;&gt;0))+(SUMPRODUCT(--(ABS($G31:$Z31)=ABS(R31)),--($G31:$Z31&lt;&gt;0))-1)/2)</f>
        <v>4</v>
      </c>
      <c r="AM31" cm="1">
        <f t="array" ref="AM31">IF(S31=0,"",1+SUMPRODUCT(--(ABS($G31:$Z31)&lt;ABS(S31)),--($G31:$Z31&lt;&gt;0))+(SUMPRODUCT(--(ABS($G31:$Z31)=ABS(S31)),--($G31:$Z31&lt;&gt;0))-1)/2)</f>
        <v>8</v>
      </c>
      <c r="AN31" cm="1">
        <f t="array" ref="AN31">IF(T31=0,"",1+SUMPRODUCT(--(ABS($G31:$Z31)&lt;ABS(T31)),--($G31:$Z31&lt;&gt;0))+(SUMPRODUCT(--(ABS($G31:$Z31)=ABS(T31)),--($G31:$Z31&lt;&gt;0))-1)/2)</f>
        <v>11</v>
      </c>
      <c r="AO31" cm="1">
        <f t="array" ref="AO31">IF(U31=0,"",1+SUMPRODUCT(--(ABS($G31:$Z31)&lt;ABS(U31)),--($G31:$Z31&lt;&gt;0))+(SUMPRODUCT(--(ABS($G31:$Z31)=ABS(U31)),--($G31:$Z31&lt;&gt;0))-1)/2)</f>
        <v>1</v>
      </c>
      <c r="AP31" cm="1">
        <f t="array" ref="AP31">IF(V31=0,"",1+SUMPRODUCT(--(ABS($G31:$Z31)&lt;ABS(V31)),--($G31:$Z31&lt;&gt;0))+(SUMPRODUCT(--(ABS($G31:$Z31)=ABS(V31)),--($G31:$Z31&lt;&gt;0))-1)/2)</f>
        <v>7</v>
      </c>
      <c r="AQ31" cm="1">
        <f t="array" ref="AQ31">IF(W31=0,"",1+SUMPRODUCT(--(ABS($G31:$Z31)&lt;ABS(W31)),--($G31:$Z31&lt;&gt;0))+(SUMPRODUCT(--(ABS($G31:$Z31)=ABS(W31)),--($G31:$Z31&lt;&gt;0))-1)/2)</f>
        <v>17</v>
      </c>
      <c r="AR31" cm="1">
        <f t="array" ref="AR31">IF(X31=0,"",1+SUMPRODUCT(--(ABS($G31:$Z31)&lt;ABS(X31)),--($G31:$Z31&lt;&gt;0))+(SUMPRODUCT(--(ABS($G31:$Z31)=ABS(X31)),--($G31:$Z31&lt;&gt;0))-1)/2)</f>
        <v>18</v>
      </c>
      <c r="AS31" cm="1">
        <f t="array" ref="AS31">IF(Y31=0,"",1+SUMPRODUCT(--(ABS($G31:$Z31)&lt;ABS(Y31)),--($G31:$Z31&lt;&gt;0))+(SUMPRODUCT(--(ABS($G31:$Z31)=ABS(Y31)),--($G31:$Z31&lt;&gt;0))-1)/2)</f>
        <v>15</v>
      </c>
      <c r="AT31" cm="1">
        <f t="array" ref="AT31">IF(Z31=0,"",1+SUMPRODUCT(--(ABS($G31:$Z31)&lt;ABS(Z31)),--($G31:$Z31&lt;&gt;0))+(SUMPRODUCT(--(ABS($G31:$Z31)=ABS(Z31)),--($G31:$Z31&lt;&gt;0))-1)/2)</f>
        <v>3</v>
      </c>
      <c r="AU31">
        <f>AVERAGE(G31:Z31)</f>
        <v>6.8203508309776978E-2</v>
      </c>
      <c r="AV31">
        <f>SUMIF(G31:Z31,"&gt;0",AA31:AT31)</f>
        <v>147</v>
      </c>
      <c r="AW31">
        <f>COUNTIF(G31:Z31,"&lt;&gt;0")</f>
        <v>20</v>
      </c>
      <c r="AX31">
        <f>_xlfn.LET(_xlpm.n,AW31,_xlpm.w,AV31,_xlpm.mu,_xlpm.n*(_xlpm.n+1)/4,_xlpm.sd,SQRT(_xlpm.n*(_xlpm.n+1)*(2*_xlpm.n+1)/24),_xlpm.z,(ABS(_xlpm.w-_xlpm.mu)-0.5)/_xlpm.sd,MIN(1,2*(1-_xlfn.NORM.S.DIST(_xlpm.z,TRUE))))</f>
        <v>0.12130822847739031</v>
      </c>
    </row>
    <row r="32" spans="1:50" x14ac:dyDescent="0.25">
      <c r="A32" t="s">
        <v>9309</v>
      </c>
      <c r="B32" t="s">
        <v>147</v>
      </c>
      <c r="C32" t="s">
        <v>12</v>
      </c>
      <c r="D32" t="s">
        <v>9259</v>
      </c>
      <c r="E32" t="s">
        <v>62</v>
      </c>
      <c r="F32" t="s">
        <v>37</v>
      </c>
      <c r="G32">
        <f>all_runs!O1582-all_runs!O1342</f>
        <v>1.4597317990166836E-2</v>
      </c>
      <c r="H32">
        <f>all_runs!O1583-all_runs!O1343</f>
        <v>5.922084573769526E-4</v>
      </c>
      <c r="I32">
        <f>all_runs!O1584-all_runs!O1344</f>
        <v>-3.3722334004024246E-2</v>
      </c>
      <c r="J32">
        <f>all_runs!O1585-all_runs!O1345</f>
        <v>2.3427552839317523E-2</v>
      </c>
      <c r="K32">
        <f>all_runs!O1586-all_runs!O1346</f>
        <v>1.785946861161769E-2</v>
      </c>
      <c r="L32">
        <f>all_runs!O1587-all_runs!O1347</f>
        <v>2.5710000714167514E-3</v>
      </c>
      <c r="M32">
        <f>all_runs!O1588-all_runs!O1348</f>
        <v>-2.3509982027493215E-2</v>
      </c>
      <c r="N32">
        <f>all_runs!O1589-all_runs!O1349</f>
        <v>7.4725274725262469E-4</v>
      </c>
      <c r="O32">
        <f>all_runs!O1590-all_runs!O1350</f>
        <v>4.2357274401472189E-3</v>
      </c>
      <c r="P32">
        <f>all_runs!O1591-all_runs!O1351</f>
        <v>4.0150663902384864E-2</v>
      </c>
      <c r="Q32">
        <f>all_runs!O1592-all_runs!O1352</f>
        <v>1.3576461225158765E-3</v>
      </c>
      <c r="R32">
        <f>all_runs!O1593-all_runs!O1353</f>
        <v>-2.1205887007437196E-3</v>
      </c>
      <c r="S32">
        <f>all_runs!O1594-all_runs!O1354</f>
        <v>2.9006192591910507E-3</v>
      </c>
      <c r="T32">
        <f>all_runs!O1595-all_runs!O1355</f>
        <v>1.0833062506770741E-2</v>
      </c>
      <c r="U32">
        <f>all_runs!O1596-all_runs!O1356</f>
        <v>-9.924416694051974E-3</v>
      </c>
      <c r="V32">
        <f>all_runs!O1597-all_runs!O1357</f>
        <v>-1.6411512553582308E-2</v>
      </c>
      <c r="W32">
        <f>all_runs!O1598-all_runs!O1358</f>
        <v>1.1382970714446938E-2</v>
      </c>
      <c r="X32">
        <f>all_runs!O1599-all_runs!O1359</f>
        <v>-8.2409950924412501E-3</v>
      </c>
      <c r="Y32">
        <f>all_runs!O1600-all_runs!O1360</f>
        <v>-3.5487557135601699E-2</v>
      </c>
      <c r="Z32">
        <f>all_runs!O1601-all_runs!O1361</f>
        <v>-2.2839638438524212E-2</v>
      </c>
      <c r="AA32" cm="1">
        <f t="array" ref="AA32">IF(G32=0,"",1+SUMPRODUCT(--(ABS($G32:$Z32)&lt;ABS(G32)),--($G32:$Z32&lt;&gt;0))+(SUMPRODUCT(--(ABS($G32:$Z32)=ABS(G32)),--($G32:$Z32&lt;&gt;0))-1)/2)</f>
        <v>12</v>
      </c>
      <c r="AB32" cm="1">
        <f t="array" ref="AB32">IF(H32=0,"",1+SUMPRODUCT(--(ABS($G32:$Z32)&lt;ABS(H32)),--($G32:$Z32&lt;&gt;0))+(SUMPRODUCT(--(ABS($G32:$Z32)=ABS(H32)),--($G32:$Z32&lt;&gt;0))-1)/2)</f>
        <v>1</v>
      </c>
      <c r="AC32" cm="1">
        <f t="array" ref="AC32">IF(I32=0,"",1+SUMPRODUCT(--(ABS($G32:$Z32)&lt;ABS(I32)),--($G32:$Z32&lt;&gt;0))+(SUMPRODUCT(--(ABS($G32:$Z32)=ABS(I32)),--($G32:$Z32&lt;&gt;0))-1)/2)</f>
        <v>18</v>
      </c>
      <c r="AD32" cm="1">
        <f t="array" ref="AD32">IF(J32=0,"",1+SUMPRODUCT(--(ABS($G32:$Z32)&lt;ABS(J32)),--($G32:$Z32&lt;&gt;0))+(SUMPRODUCT(--(ABS($G32:$Z32)=ABS(J32)),--($G32:$Z32&lt;&gt;0))-1)/2)</f>
        <v>16</v>
      </c>
      <c r="AE32" cm="1">
        <f t="array" ref="AE32">IF(K32=0,"",1+SUMPRODUCT(--(ABS($G32:$Z32)&lt;ABS(K32)),--($G32:$Z32&lt;&gt;0))+(SUMPRODUCT(--(ABS($G32:$Z32)=ABS(K32)),--($G32:$Z32&lt;&gt;0))-1)/2)</f>
        <v>14</v>
      </c>
      <c r="AF32" cm="1">
        <f t="array" ref="AF32">IF(L32=0,"",1+SUMPRODUCT(--(ABS($G32:$Z32)&lt;ABS(L32)),--($G32:$Z32&lt;&gt;0))+(SUMPRODUCT(--(ABS($G32:$Z32)=ABS(L32)),--($G32:$Z32&lt;&gt;0))-1)/2)</f>
        <v>5</v>
      </c>
      <c r="AG32" cm="1">
        <f t="array" ref="AG32">IF(M32=0,"",1+SUMPRODUCT(--(ABS($G32:$Z32)&lt;ABS(M32)),--($G32:$Z32&lt;&gt;0))+(SUMPRODUCT(--(ABS($G32:$Z32)=ABS(M32)),--($G32:$Z32&lt;&gt;0))-1)/2)</f>
        <v>17</v>
      </c>
      <c r="AH32" cm="1">
        <f t="array" ref="AH32">IF(N32=0,"",1+SUMPRODUCT(--(ABS($G32:$Z32)&lt;ABS(N32)),--($G32:$Z32&lt;&gt;0))+(SUMPRODUCT(--(ABS($G32:$Z32)=ABS(N32)),--($G32:$Z32&lt;&gt;0))-1)/2)</f>
        <v>2</v>
      </c>
      <c r="AI32" cm="1">
        <f t="array" ref="AI32">IF(O32=0,"",1+SUMPRODUCT(--(ABS($G32:$Z32)&lt;ABS(O32)),--($G32:$Z32&lt;&gt;0))+(SUMPRODUCT(--(ABS($G32:$Z32)=ABS(O32)),--($G32:$Z32&lt;&gt;0))-1)/2)</f>
        <v>7</v>
      </c>
      <c r="AJ32" cm="1">
        <f t="array" ref="AJ32">IF(P32=0,"",1+SUMPRODUCT(--(ABS($G32:$Z32)&lt;ABS(P32)),--($G32:$Z32&lt;&gt;0))+(SUMPRODUCT(--(ABS($G32:$Z32)=ABS(P32)),--($G32:$Z32&lt;&gt;0))-1)/2)</f>
        <v>20</v>
      </c>
      <c r="AK32" cm="1">
        <f t="array" ref="AK32">IF(Q32=0,"",1+SUMPRODUCT(--(ABS($G32:$Z32)&lt;ABS(Q32)),--($G32:$Z32&lt;&gt;0))+(SUMPRODUCT(--(ABS($G32:$Z32)=ABS(Q32)),--($G32:$Z32&lt;&gt;0))-1)/2)</f>
        <v>3</v>
      </c>
      <c r="AL32" cm="1">
        <f t="array" ref="AL32">IF(R32=0,"",1+SUMPRODUCT(--(ABS($G32:$Z32)&lt;ABS(R32)),--($G32:$Z32&lt;&gt;0))+(SUMPRODUCT(--(ABS($G32:$Z32)=ABS(R32)),--($G32:$Z32&lt;&gt;0))-1)/2)</f>
        <v>4</v>
      </c>
      <c r="AM32" cm="1">
        <f t="array" ref="AM32">IF(S32=0,"",1+SUMPRODUCT(--(ABS($G32:$Z32)&lt;ABS(S32)),--($G32:$Z32&lt;&gt;0))+(SUMPRODUCT(--(ABS($G32:$Z32)=ABS(S32)),--($G32:$Z32&lt;&gt;0))-1)/2)</f>
        <v>6</v>
      </c>
      <c r="AN32" cm="1">
        <f t="array" ref="AN32">IF(T32=0,"",1+SUMPRODUCT(--(ABS($G32:$Z32)&lt;ABS(T32)),--($G32:$Z32&lt;&gt;0))+(SUMPRODUCT(--(ABS($G32:$Z32)=ABS(T32)),--($G32:$Z32&lt;&gt;0))-1)/2)</f>
        <v>10</v>
      </c>
      <c r="AO32" cm="1">
        <f t="array" ref="AO32">IF(U32=0,"",1+SUMPRODUCT(--(ABS($G32:$Z32)&lt;ABS(U32)),--($G32:$Z32&lt;&gt;0))+(SUMPRODUCT(--(ABS($G32:$Z32)=ABS(U32)),--($G32:$Z32&lt;&gt;0))-1)/2)</f>
        <v>9</v>
      </c>
      <c r="AP32" cm="1">
        <f t="array" ref="AP32">IF(V32=0,"",1+SUMPRODUCT(--(ABS($G32:$Z32)&lt;ABS(V32)),--($G32:$Z32&lt;&gt;0))+(SUMPRODUCT(--(ABS($G32:$Z32)=ABS(V32)),--($G32:$Z32&lt;&gt;0))-1)/2)</f>
        <v>13</v>
      </c>
      <c r="AQ32" cm="1">
        <f t="array" ref="AQ32">IF(W32=0,"",1+SUMPRODUCT(--(ABS($G32:$Z32)&lt;ABS(W32)),--($G32:$Z32&lt;&gt;0))+(SUMPRODUCT(--(ABS($G32:$Z32)=ABS(W32)),--($G32:$Z32&lt;&gt;0))-1)/2)</f>
        <v>11</v>
      </c>
      <c r="AR32" cm="1">
        <f t="array" ref="AR32">IF(X32=0,"",1+SUMPRODUCT(--(ABS($G32:$Z32)&lt;ABS(X32)),--($G32:$Z32&lt;&gt;0))+(SUMPRODUCT(--(ABS($G32:$Z32)=ABS(X32)),--($G32:$Z32&lt;&gt;0))-1)/2)</f>
        <v>8</v>
      </c>
      <c r="AS32" cm="1">
        <f t="array" ref="AS32">IF(Y32=0,"",1+SUMPRODUCT(--(ABS($G32:$Z32)&lt;ABS(Y32)),--($G32:$Z32&lt;&gt;0))+(SUMPRODUCT(--(ABS($G32:$Z32)=ABS(Y32)),--($G32:$Z32&lt;&gt;0))-1)/2)</f>
        <v>19</v>
      </c>
      <c r="AT32" cm="1">
        <f t="array" ref="AT32">IF(Z32=0,"",1+SUMPRODUCT(--(ABS($G32:$Z32)&lt;ABS(Z32)),--($G32:$Z32&lt;&gt;0))+(SUMPRODUCT(--(ABS($G32:$Z32)=ABS(Z32)),--($G32:$Z32&lt;&gt;0))-1)/2)</f>
        <v>15</v>
      </c>
      <c r="AU32">
        <f>AVERAGE(G32:Z32)</f>
        <v>-1.0800766991928778E-3</v>
      </c>
      <c r="AV32">
        <f>SUMIF(G32:Z32,"&gt;0",AA32:AT32)</f>
        <v>107</v>
      </c>
      <c r="AW32">
        <f>COUNTIF(G32:Z32,"&lt;&gt;0")</f>
        <v>20</v>
      </c>
      <c r="AX32">
        <f>_xlfn.LET(_xlpm.n,AW32,_xlpm.w,AV32,_xlpm.mu,_xlpm.n*(_xlpm.n+1)/4,_xlpm.sd,SQRT(_xlpm.n*(_xlpm.n+1)*(2*_xlpm.n+1)/24),_xlpm.z,(ABS(_xlpm.w-_xlpm.mu)-0.5)/_xlpm.sd,MIN(1,2*(1-_xlfn.NORM.S.DIST(_xlpm.z,TRUE))))</f>
        <v>0.95534260023553585</v>
      </c>
    </row>
    <row r="33" spans="1:50" x14ac:dyDescent="0.25">
      <c r="A33" t="s">
        <v>9309</v>
      </c>
      <c r="B33" t="s">
        <v>190</v>
      </c>
      <c r="C33" t="s">
        <v>12</v>
      </c>
      <c r="D33" t="s">
        <v>9259</v>
      </c>
      <c r="E33" t="s">
        <v>62</v>
      </c>
      <c r="F33" t="s">
        <v>37</v>
      </c>
      <c r="G33">
        <f>all_runs!O2182-all_runs!O1942</f>
        <v>-1.041095890410948E-2</v>
      </c>
      <c r="H33">
        <f>all_runs!O2183-all_runs!O1943</f>
        <v>2.0636488259311303E-3</v>
      </c>
      <c r="I33">
        <f>all_runs!O2184-all_runs!O1944</f>
        <v>6.5371456500489256E-3</v>
      </c>
      <c r="J33">
        <f>all_runs!O2185-all_runs!O1945</f>
        <v>-3.6969978334880915E-2</v>
      </c>
      <c r="K33">
        <f>all_runs!O2186-all_runs!O1946</f>
        <v>3.6394023882601045E-3</v>
      </c>
      <c r="L33">
        <f>all_runs!O2187-all_runs!O1947</f>
        <v>-3.7381022955571552E-3</v>
      </c>
      <c r="M33">
        <f>all_runs!O2188-all_runs!O1948</f>
        <v>-1.1655608582625376E-2</v>
      </c>
      <c r="N33">
        <f>all_runs!O2189-all_runs!O1949</f>
        <v>-6.6016554405013972E-3</v>
      </c>
      <c r="O33">
        <f>all_runs!O2190-all_runs!O1950</f>
        <v>-2.0279645639876276E-2</v>
      </c>
      <c r="P33">
        <f>all_runs!O2191-all_runs!O1951</f>
        <v>8.3447332421339171E-3</v>
      </c>
      <c r="Q33">
        <f>all_runs!O2192-all_runs!O1952</f>
        <v>-3.9874459765383841E-2</v>
      </c>
      <c r="R33">
        <f>all_runs!O2193-all_runs!O1953</f>
        <v>6.441591667047275E-3</v>
      </c>
      <c r="S33">
        <f>all_runs!O2194-all_runs!O1954</f>
        <v>-2.8691019786910354E-2</v>
      </c>
      <c r="T33">
        <f>all_runs!O2195-all_runs!O1955</f>
        <v>1.6322302700242486E-2</v>
      </c>
      <c r="U33">
        <f>all_runs!O2196-all_runs!O1956</f>
        <v>-1.8552127445049416E-2</v>
      </c>
      <c r="V33">
        <f>all_runs!O2197-all_runs!O1957</f>
        <v>-1.0155733836715308E-2</v>
      </c>
      <c r="W33">
        <f>all_runs!O2198-all_runs!O1958</f>
        <v>-7.2542783583219306E-3</v>
      </c>
      <c r="X33">
        <f>all_runs!O2199-all_runs!O1959</f>
        <v>-3.0445851107747224E-2</v>
      </c>
      <c r="Y33">
        <f>all_runs!O2200-all_runs!O1960</f>
        <v>2.7567090072802003E-3</v>
      </c>
      <c r="Z33">
        <f>all_runs!O2201-all_runs!O1961</f>
        <v>3.6151603498543183E-3</v>
      </c>
      <c r="AA33" cm="1">
        <f t="array" ref="AA33">IF(G33=0,"",1+SUMPRODUCT(--(ABS($G33:$Z33)&lt;ABS(G33)),--($G33:$Z33&lt;&gt;0))+(SUMPRODUCT(--(ABS($G33:$Z33)=ABS(G33)),--($G33:$Z33&lt;&gt;0))-1)/2)</f>
        <v>12</v>
      </c>
      <c r="AB33" cm="1">
        <f t="array" ref="AB33">IF(H33=0,"",1+SUMPRODUCT(--(ABS($G33:$Z33)&lt;ABS(H33)),--($G33:$Z33&lt;&gt;0))+(SUMPRODUCT(--(ABS($G33:$Z33)=ABS(H33)),--($G33:$Z33&lt;&gt;0))-1)/2)</f>
        <v>1</v>
      </c>
      <c r="AC33" cm="1">
        <f t="array" ref="AC33">IF(I33=0,"",1+SUMPRODUCT(--(ABS($G33:$Z33)&lt;ABS(I33)),--($G33:$Z33&lt;&gt;0))+(SUMPRODUCT(--(ABS($G33:$Z33)=ABS(I33)),--($G33:$Z33&lt;&gt;0))-1)/2)</f>
        <v>7</v>
      </c>
      <c r="AD33" cm="1">
        <f t="array" ref="AD33">IF(J33=0,"",1+SUMPRODUCT(--(ABS($G33:$Z33)&lt;ABS(J33)),--($G33:$Z33&lt;&gt;0))+(SUMPRODUCT(--(ABS($G33:$Z33)=ABS(J33)),--($G33:$Z33&lt;&gt;0))-1)/2)</f>
        <v>19</v>
      </c>
      <c r="AE33" cm="1">
        <f t="array" ref="AE33">IF(K33=0,"",1+SUMPRODUCT(--(ABS($G33:$Z33)&lt;ABS(K33)),--($G33:$Z33&lt;&gt;0))+(SUMPRODUCT(--(ABS($G33:$Z33)=ABS(K33)),--($G33:$Z33&lt;&gt;0))-1)/2)</f>
        <v>4</v>
      </c>
      <c r="AF33" cm="1">
        <f t="array" ref="AF33">IF(L33=0,"",1+SUMPRODUCT(--(ABS($G33:$Z33)&lt;ABS(L33)),--($G33:$Z33&lt;&gt;0))+(SUMPRODUCT(--(ABS($G33:$Z33)=ABS(L33)),--($G33:$Z33&lt;&gt;0))-1)/2)</f>
        <v>5</v>
      </c>
      <c r="AG33" cm="1">
        <f t="array" ref="AG33">IF(M33=0,"",1+SUMPRODUCT(--(ABS($G33:$Z33)&lt;ABS(M33)),--($G33:$Z33&lt;&gt;0))+(SUMPRODUCT(--(ABS($G33:$Z33)=ABS(M33)),--($G33:$Z33&lt;&gt;0))-1)/2)</f>
        <v>13</v>
      </c>
      <c r="AH33" cm="1">
        <f t="array" ref="AH33">IF(N33=0,"",1+SUMPRODUCT(--(ABS($G33:$Z33)&lt;ABS(N33)),--($G33:$Z33&lt;&gt;0))+(SUMPRODUCT(--(ABS($G33:$Z33)=ABS(N33)),--($G33:$Z33&lt;&gt;0))-1)/2)</f>
        <v>8</v>
      </c>
      <c r="AI33" cm="1">
        <f t="array" ref="AI33">IF(O33=0,"",1+SUMPRODUCT(--(ABS($G33:$Z33)&lt;ABS(O33)),--($G33:$Z33&lt;&gt;0))+(SUMPRODUCT(--(ABS($G33:$Z33)=ABS(O33)),--($G33:$Z33&lt;&gt;0))-1)/2)</f>
        <v>16</v>
      </c>
      <c r="AJ33" cm="1">
        <f t="array" ref="AJ33">IF(P33=0,"",1+SUMPRODUCT(--(ABS($G33:$Z33)&lt;ABS(P33)),--($G33:$Z33&lt;&gt;0))+(SUMPRODUCT(--(ABS($G33:$Z33)=ABS(P33)),--($G33:$Z33&lt;&gt;0))-1)/2)</f>
        <v>10</v>
      </c>
      <c r="AK33" cm="1">
        <f t="array" ref="AK33">IF(Q33=0,"",1+SUMPRODUCT(--(ABS($G33:$Z33)&lt;ABS(Q33)),--($G33:$Z33&lt;&gt;0))+(SUMPRODUCT(--(ABS($G33:$Z33)=ABS(Q33)),--($G33:$Z33&lt;&gt;0))-1)/2)</f>
        <v>20</v>
      </c>
      <c r="AL33" cm="1">
        <f t="array" ref="AL33">IF(R33=0,"",1+SUMPRODUCT(--(ABS($G33:$Z33)&lt;ABS(R33)),--($G33:$Z33&lt;&gt;0))+(SUMPRODUCT(--(ABS($G33:$Z33)=ABS(R33)),--($G33:$Z33&lt;&gt;0))-1)/2)</f>
        <v>6</v>
      </c>
      <c r="AM33" cm="1">
        <f t="array" ref="AM33">IF(S33=0,"",1+SUMPRODUCT(--(ABS($G33:$Z33)&lt;ABS(S33)),--($G33:$Z33&lt;&gt;0))+(SUMPRODUCT(--(ABS($G33:$Z33)=ABS(S33)),--($G33:$Z33&lt;&gt;0))-1)/2)</f>
        <v>17</v>
      </c>
      <c r="AN33" cm="1">
        <f t="array" ref="AN33">IF(T33=0,"",1+SUMPRODUCT(--(ABS($G33:$Z33)&lt;ABS(T33)),--($G33:$Z33&lt;&gt;0))+(SUMPRODUCT(--(ABS($G33:$Z33)=ABS(T33)),--($G33:$Z33&lt;&gt;0))-1)/2)</f>
        <v>14</v>
      </c>
      <c r="AO33" cm="1">
        <f t="array" ref="AO33">IF(U33=0,"",1+SUMPRODUCT(--(ABS($G33:$Z33)&lt;ABS(U33)),--($G33:$Z33&lt;&gt;0))+(SUMPRODUCT(--(ABS($G33:$Z33)=ABS(U33)),--($G33:$Z33&lt;&gt;0))-1)/2)</f>
        <v>15</v>
      </c>
      <c r="AP33" cm="1">
        <f t="array" ref="AP33">IF(V33=0,"",1+SUMPRODUCT(--(ABS($G33:$Z33)&lt;ABS(V33)),--($G33:$Z33&lt;&gt;0))+(SUMPRODUCT(--(ABS($G33:$Z33)=ABS(V33)),--($G33:$Z33&lt;&gt;0))-1)/2)</f>
        <v>11</v>
      </c>
      <c r="AQ33" cm="1">
        <f t="array" ref="AQ33">IF(W33=0,"",1+SUMPRODUCT(--(ABS($G33:$Z33)&lt;ABS(W33)),--($G33:$Z33&lt;&gt;0))+(SUMPRODUCT(--(ABS($G33:$Z33)=ABS(W33)),--($G33:$Z33&lt;&gt;0))-1)/2)</f>
        <v>9</v>
      </c>
      <c r="AR33" cm="1">
        <f t="array" ref="AR33">IF(X33=0,"",1+SUMPRODUCT(--(ABS($G33:$Z33)&lt;ABS(X33)),--($G33:$Z33&lt;&gt;0))+(SUMPRODUCT(--(ABS($G33:$Z33)=ABS(X33)),--($G33:$Z33&lt;&gt;0))-1)/2)</f>
        <v>18</v>
      </c>
      <c r="AS33" cm="1">
        <f t="array" ref="AS33">IF(Y33=0,"",1+SUMPRODUCT(--(ABS($G33:$Z33)&lt;ABS(Y33)),--($G33:$Z33&lt;&gt;0))+(SUMPRODUCT(--(ABS($G33:$Z33)=ABS(Y33)),--($G33:$Z33&lt;&gt;0))-1)/2)</f>
        <v>2</v>
      </c>
      <c r="AT33" cm="1">
        <f t="array" ref="AT33">IF(Z33=0,"",1+SUMPRODUCT(--(ABS($G33:$Z33)&lt;ABS(Z33)),--($G33:$Z33&lt;&gt;0))+(SUMPRODUCT(--(ABS($G33:$Z33)=ABS(Z33)),--($G33:$Z33&lt;&gt;0))-1)/2)</f>
        <v>3</v>
      </c>
      <c r="AU33">
        <f>AVERAGE(G33:Z33)</f>
        <v>-8.7454362833440154E-3</v>
      </c>
      <c r="AV33">
        <f>SUMIF(G33:Z33,"&gt;0",AA33:AT33)</f>
        <v>47</v>
      </c>
      <c r="AW33">
        <f>COUNTIF(G33:Z33,"&lt;&gt;0")</f>
        <v>20</v>
      </c>
      <c r="AX33">
        <f>_xlfn.LET(_xlpm.n,AW33,_xlpm.w,AV33,_xlpm.mu,_xlpm.n*(_xlpm.n+1)/4,_xlpm.sd,SQRT(_xlpm.n*(_xlpm.n+1)*(2*_xlpm.n+1)/24),_xlpm.z,(ABS(_xlpm.w-_xlpm.mu)-0.5)/_xlpm.sd,MIN(1,2*(1-_xlfn.NORM.S.DIST(_xlpm.z,TRUE))))</f>
        <v>3.1822868734635135E-2</v>
      </c>
    </row>
    <row r="34" spans="1:50" x14ac:dyDescent="0.25">
      <c r="A34" t="s">
        <v>9309</v>
      </c>
      <c r="B34" t="s">
        <v>19</v>
      </c>
      <c r="C34" t="s">
        <v>26</v>
      </c>
      <c r="D34" t="s">
        <v>9259</v>
      </c>
      <c r="E34" t="s">
        <v>62</v>
      </c>
      <c r="F34" t="s">
        <v>37</v>
      </c>
      <c r="G34">
        <f>all_runs!O402-all_runs!O162</f>
        <v>-1.3046808127224363E-2</v>
      </c>
      <c r="H34">
        <f>all_runs!O403-all_runs!O163</f>
        <v>-2.7000155957579652E-2</v>
      </c>
      <c r="I34">
        <f>all_runs!O404-all_runs!O164</f>
        <v>-1.0869565217391131E-2</v>
      </c>
      <c r="J34">
        <f>all_runs!O405-all_runs!O165</f>
        <v>-8.7852450868448617E-3</v>
      </c>
      <c r="K34">
        <f>all_runs!O406-all_runs!O166</f>
        <v>1.515069725596041E-2</v>
      </c>
      <c r="L34">
        <f>all_runs!O407-all_runs!O167</f>
        <v>-2.7872966067095106E-2</v>
      </c>
      <c r="M34">
        <f>all_runs!O408-all_runs!O168</f>
        <v>-2.7746170678336957E-2</v>
      </c>
      <c r="N34">
        <f>all_runs!O409-all_runs!O169</f>
        <v>-3.3893460799290454E-2</v>
      </c>
      <c r="O34">
        <f>all_runs!O410-all_runs!O170</f>
        <v>-2.612595047767563E-3</v>
      </c>
      <c r="P34">
        <f>all_runs!O411-all_runs!O171</f>
        <v>1.3406193078324358E-2</v>
      </c>
      <c r="Q34">
        <f>all_runs!O412-all_runs!O172</f>
        <v>-4.081632653061229E-2</v>
      </c>
      <c r="R34">
        <f>all_runs!O413-all_runs!O173</f>
        <v>-2.4279133427984823E-2</v>
      </c>
      <c r="S34">
        <f>all_runs!O414-all_runs!O174</f>
        <v>-2.3525770004645397E-3</v>
      </c>
      <c r="T34">
        <f>all_runs!O415-all_runs!O175</f>
        <v>1.9177406988207024E-2</v>
      </c>
      <c r="U34">
        <f>all_runs!O416-all_runs!O176</f>
        <v>-2.7797619047619126E-2</v>
      </c>
      <c r="V34">
        <f>all_runs!O417-all_runs!O177</f>
        <v>-4.3194941150387134E-2</v>
      </c>
      <c r="W34">
        <f>all_runs!O418-all_runs!O178</f>
        <v>-2.2853588555147408E-2</v>
      </c>
      <c r="X34">
        <f>all_runs!O419-all_runs!O179</f>
        <v>-4.3264503441494684E-2</v>
      </c>
      <c r="Y34">
        <f>all_runs!O420-all_runs!O180</f>
        <v>-4.1956384323641016E-2</v>
      </c>
      <c r="Z34">
        <f>all_runs!O421-all_runs!O181</f>
        <v>-2.3634365377189326E-2</v>
      </c>
      <c r="AA34" cm="1">
        <f t="array" ref="AA34">IF(G34=0,"",1+SUMPRODUCT(--(ABS($G34:$Z34)&lt;ABS(G34)),--($G34:$Z34&lt;&gt;0))+(SUMPRODUCT(--(ABS($G34:$Z34)=ABS(G34)),--($G34:$Z34&lt;&gt;0))-1)/2)</f>
        <v>5</v>
      </c>
      <c r="AB34" cm="1">
        <f t="array" ref="AB34">IF(H34=0,"",1+SUMPRODUCT(--(ABS($G34:$Z34)&lt;ABS(H34)),--($G34:$Z34&lt;&gt;0))+(SUMPRODUCT(--(ABS($G34:$Z34)=ABS(H34)),--($G34:$Z34&lt;&gt;0))-1)/2)</f>
        <v>12</v>
      </c>
      <c r="AC34" cm="1">
        <f t="array" ref="AC34">IF(I34=0,"",1+SUMPRODUCT(--(ABS($G34:$Z34)&lt;ABS(I34)),--($G34:$Z34&lt;&gt;0))+(SUMPRODUCT(--(ABS($G34:$Z34)=ABS(I34)),--($G34:$Z34&lt;&gt;0))-1)/2)</f>
        <v>4</v>
      </c>
      <c r="AD34" cm="1">
        <f t="array" ref="AD34">IF(J34=0,"",1+SUMPRODUCT(--(ABS($G34:$Z34)&lt;ABS(J34)),--($G34:$Z34&lt;&gt;0))+(SUMPRODUCT(--(ABS($G34:$Z34)=ABS(J34)),--($G34:$Z34&lt;&gt;0))-1)/2)</f>
        <v>3</v>
      </c>
      <c r="AE34" cm="1">
        <f t="array" ref="AE34">IF(K34=0,"",1+SUMPRODUCT(--(ABS($G34:$Z34)&lt;ABS(K34)),--($G34:$Z34&lt;&gt;0))+(SUMPRODUCT(--(ABS($G34:$Z34)=ABS(K34)),--($G34:$Z34&lt;&gt;0))-1)/2)</f>
        <v>7</v>
      </c>
      <c r="AF34" cm="1">
        <f t="array" ref="AF34">IF(L34=0,"",1+SUMPRODUCT(--(ABS($G34:$Z34)&lt;ABS(L34)),--($G34:$Z34&lt;&gt;0))+(SUMPRODUCT(--(ABS($G34:$Z34)=ABS(L34)),--($G34:$Z34&lt;&gt;0))-1)/2)</f>
        <v>15</v>
      </c>
      <c r="AG34" cm="1">
        <f t="array" ref="AG34">IF(M34=0,"",1+SUMPRODUCT(--(ABS($G34:$Z34)&lt;ABS(M34)),--($G34:$Z34&lt;&gt;0))+(SUMPRODUCT(--(ABS($G34:$Z34)=ABS(M34)),--($G34:$Z34&lt;&gt;0))-1)/2)</f>
        <v>13</v>
      </c>
      <c r="AH34" cm="1">
        <f t="array" ref="AH34">IF(N34=0,"",1+SUMPRODUCT(--(ABS($G34:$Z34)&lt;ABS(N34)),--($G34:$Z34&lt;&gt;0))+(SUMPRODUCT(--(ABS($G34:$Z34)=ABS(N34)),--($G34:$Z34&lt;&gt;0))-1)/2)</f>
        <v>16</v>
      </c>
      <c r="AI34" cm="1">
        <f t="array" ref="AI34">IF(O34=0,"",1+SUMPRODUCT(--(ABS($G34:$Z34)&lt;ABS(O34)),--($G34:$Z34&lt;&gt;0))+(SUMPRODUCT(--(ABS($G34:$Z34)=ABS(O34)),--($G34:$Z34&lt;&gt;0))-1)/2)</f>
        <v>2</v>
      </c>
      <c r="AJ34" cm="1">
        <f t="array" ref="AJ34">IF(P34=0,"",1+SUMPRODUCT(--(ABS($G34:$Z34)&lt;ABS(P34)),--($G34:$Z34&lt;&gt;0))+(SUMPRODUCT(--(ABS($G34:$Z34)=ABS(P34)),--($G34:$Z34&lt;&gt;0))-1)/2)</f>
        <v>6</v>
      </c>
      <c r="AK34" cm="1">
        <f t="array" ref="AK34">IF(Q34=0,"",1+SUMPRODUCT(--(ABS($G34:$Z34)&lt;ABS(Q34)),--($G34:$Z34&lt;&gt;0))+(SUMPRODUCT(--(ABS($G34:$Z34)=ABS(Q34)),--($G34:$Z34&lt;&gt;0))-1)/2)</f>
        <v>17</v>
      </c>
      <c r="AL34" cm="1">
        <f t="array" ref="AL34">IF(R34=0,"",1+SUMPRODUCT(--(ABS($G34:$Z34)&lt;ABS(R34)),--($G34:$Z34&lt;&gt;0))+(SUMPRODUCT(--(ABS($G34:$Z34)=ABS(R34)),--($G34:$Z34&lt;&gt;0))-1)/2)</f>
        <v>11</v>
      </c>
      <c r="AM34" cm="1">
        <f t="array" ref="AM34">IF(S34=0,"",1+SUMPRODUCT(--(ABS($G34:$Z34)&lt;ABS(S34)),--($G34:$Z34&lt;&gt;0))+(SUMPRODUCT(--(ABS($G34:$Z34)=ABS(S34)),--($G34:$Z34&lt;&gt;0))-1)/2)</f>
        <v>1</v>
      </c>
      <c r="AN34" cm="1">
        <f t="array" ref="AN34">IF(T34=0,"",1+SUMPRODUCT(--(ABS($G34:$Z34)&lt;ABS(T34)),--($G34:$Z34&lt;&gt;0))+(SUMPRODUCT(--(ABS($G34:$Z34)=ABS(T34)),--($G34:$Z34&lt;&gt;0))-1)/2)</f>
        <v>8</v>
      </c>
      <c r="AO34" cm="1">
        <f t="array" ref="AO34">IF(U34=0,"",1+SUMPRODUCT(--(ABS($G34:$Z34)&lt;ABS(U34)),--($G34:$Z34&lt;&gt;0))+(SUMPRODUCT(--(ABS($G34:$Z34)=ABS(U34)),--($G34:$Z34&lt;&gt;0))-1)/2)</f>
        <v>14</v>
      </c>
      <c r="AP34" cm="1">
        <f t="array" ref="AP34">IF(V34=0,"",1+SUMPRODUCT(--(ABS($G34:$Z34)&lt;ABS(V34)),--($G34:$Z34&lt;&gt;0))+(SUMPRODUCT(--(ABS($G34:$Z34)=ABS(V34)),--($G34:$Z34&lt;&gt;0))-1)/2)</f>
        <v>19</v>
      </c>
      <c r="AQ34" cm="1">
        <f t="array" ref="AQ34">IF(W34=0,"",1+SUMPRODUCT(--(ABS($G34:$Z34)&lt;ABS(W34)),--($G34:$Z34&lt;&gt;0))+(SUMPRODUCT(--(ABS($G34:$Z34)=ABS(W34)),--($G34:$Z34&lt;&gt;0))-1)/2)</f>
        <v>9</v>
      </c>
      <c r="AR34" cm="1">
        <f t="array" ref="AR34">IF(X34=0,"",1+SUMPRODUCT(--(ABS($G34:$Z34)&lt;ABS(X34)),--($G34:$Z34&lt;&gt;0))+(SUMPRODUCT(--(ABS($G34:$Z34)=ABS(X34)),--($G34:$Z34&lt;&gt;0))-1)/2)</f>
        <v>20</v>
      </c>
      <c r="AS34" cm="1">
        <f t="array" ref="AS34">IF(Y34=0,"",1+SUMPRODUCT(--(ABS($G34:$Z34)&lt;ABS(Y34)),--($G34:$Z34&lt;&gt;0))+(SUMPRODUCT(--(ABS($G34:$Z34)=ABS(Y34)),--($G34:$Z34&lt;&gt;0))-1)/2)</f>
        <v>18</v>
      </c>
      <c r="AT34" cm="1">
        <f t="array" ref="AT34">IF(Z34=0,"",1+SUMPRODUCT(--(ABS($G34:$Z34)&lt;ABS(Z34)),--($G34:$Z34&lt;&gt;0))+(SUMPRODUCT(--(ABS($G34:$Z34)=ABS(Z34)),--($G34:$Z34&lt;&gt;0))-1)/2)</f>
        <v>10</v>
      </c>
      <c r="AU34">
        <f>AVERAGE(G34:Z34)</f>
        <v>-1.8712105425678933E-2</v>
      </c>
      <c r="AV34">
        <f>SUMIF(G34:Z34,"&gt;0",AA34:AT34)</f>
        <v>21</v>
      </c>
      <c r="AW34">
        <f>COUNTIF(G34:Z34,"&lt;&gt;0")</f>
        <v>20</v>
      </c>
      <c r="AX34">
        <f>_xlfn.LET(_xlpm.n,AW34,_xlpm.w,AV34,_xlpm.mu,_xlpm.n*(_xlpm.n+1)/4,_xlpm.sd,SQRT(_xlpm.n*(_xlpm.n+1)*(2*_xlpm.n+1)/24),_xlpm.z,(ABS(_xlpm.w-_xlpm.mu)-0.5)/_xlpm.sd,MIN(1,2*(1-_xlfn.NORM.S.DIST(_xlpm.z,TRUE))))</f>
        <v>1.8252941314766957E-3</v>
      </c>
    </row>
    <row r="35" spans="1:50" x14ac:dyDescent="0.25">
      <c r="A35" t="s">
        <v>9309</v>
      </c>
      <c r="B35" t="s">
        <v>106</v>
      </c>
      <c r="C35" t="s">
        <v>26</v>
      </c>
      <c r="D35" t="s">
        <v>9259</v>
      </c>
      <c r="E35" t="s">
        <v>62</v>
      </c>
      <c r="F35" t="s">
        <v>37</v>
      </c>
      <c r="G35">
        <f>all_runs!O1002-all_runs!O762</f>
        <v>0.17435515503587307</v>
      </c>
      <c r="H35">
        <f>all_runs!O1003-all_runs!O763</f>
        <v>0.30106944632462429</v>
      </c>
      <c r="I35">
        <f>all_runs!O1004-all_runs!O764</f>
        <v>0.26263328026245969</v>
      </c>
      <c r="J35">
        <f>all_runs!O1005-all_runs!O765</f>
        <v>-1.4222239100714074E-2</v>
      </c>
      <c r="K35">
        <f>all_runs!O1006-all_runs!O766</f>
        <v>-2.7211848827262797E-2</v>
      </c>
      <c r="L35">
        <f>all_runs!O1007-all_runs!O767</f>
        <v>2.1001221001221149E-2</v>
      </c>
      <c r="M35">
        <f>all_runs!O1008-all_runs!O768</f>
        <v>0.22750448494004338</v>
      </c>
      <c r="N35">
        <f>all_runs!O1009-all_runs!O769</f>
        <v>-2.8902778966996667E-2</v>
      </c>
      <c r="O35">
        <f>all_runs!O1010-all_runs!O770</f>
        <v>0.24773963895245343</v>
      </c>
      <c r="P35">
        <f>all_runs!O1011-all_runs!O771</f>
        <v>6.6869300911853724E-3</v>
      </c>
      <c r="Q35">
        <f>all_runs!O1012-all_runs!O772</f>
        <v>0.29505917480070887</v>
      </c>
      <c r="R35">
        <f>all_runs!O1013-all_runs!O773</f>
        <v>-1.0400682011935225E-2</v>
      </c>
      <c r="S35">
        <f>all_runs!O1014-all_runs!O774</f>
        <v>3.416403416403424E-2</v>
      </c>
      <c r="T35">
        <f>all_runs!O1015-all_runs!O775</f>
        <v>0.33933649289099521</v>
      </c>
      <c r="U35">
        <f>all_runs!O1016-all_runs!O776</f>
        <v>0.30052354703113604</v>
      </c>
      <c r="V35">
        <f>all_runs!O1017-all_runs!O777</f>
        <v>-3.0493912135380774E-2</v>
      </c>
      <c r="W35">
        <f>all_runs!O1018-all_runs!O778</f>
        <v>-1.9172113289760317E-2</v>
      </c>
      <c r="X35">
        <f>all_runs!O1019-all_runs!O779</f>
        <v>2.3205039029291274E-2</v>
      </c>
      <c r="Y35">
        <f>all_runs!O1020-all_runs!O780</f>
        <v>3.8501267724666555E-4</v>
      </c>
      <c r="Z35">
        <f>all_runs!O1021-all_runs!O781</f>
        <v>-1.4729505295542955E-2</v>
      </c>
      <c r="AA35" cm="1">
        <f t="array" ref="AA35">IF(G35=0,"",1+SUMPRODUCT(--(ABS($G35:$Z35)&lt;ABS(G35)),--($G35:$Z35&lt;&gt;0))+(SUMPRODUCT(--(ABS($G35:$Z35)=ABS(G35)),--($G35:$Z35&lt;&gt;0))-1)/2)</f>
        <v>13</v>
      </c>
      <c r="AB35" cm="1">
        <f t="array" ref="AB35">IF(H35=0,"",1+SUMPRODUCT(--(ABS($G35:$Z35)&lt;ABS(H35)),--($G35:$Z35&lt;&gt;0))+(SUMPRODUCT(--(ABS($G35:$Z35)=ABS(H35)),--($G35:$Z35&lt;&gt;0))-1)/2)</f>
        <v>19</v>
      </c>
      <c r="AC35" cm="1">
        <f t="array" ref="AC35">IF(I35=0,"",1+SUMPRODUCT(--(ABS($G35:$Z35)&lt;ABS(I35)),--($G35:$Z35&lt;&gt;0))+(SUMPRODUCT(--(ABS($G35:$Z35)=ABS(I35)),--($G35:$Z35&lt;&gt;0))-1)/2)</f>
        <v>16</v>
      </c>
      <c r="AD35" cm="1">
        <f t="array" ref="AD35">IF(J35=0,"",1+SUMPRODUCT(--(ABS($G35:$Z35)&lt;ABS(J35)),--($G35:$Z35&lt;&gt;0))+(SUMPRODUCT(--(ABS($G35:$Z35)=ABS(J35)),--($G35:$Z35&lt;&gt;0))-1)/2)</f>
        <v>4</v>
      </c>
      <c r="AE35" cm="1">
        <f t="array" ref="AE35">IF(K35=0,"",1+SUMPRODUCT(--(ABS($G35:$Z35)&lt;ABS(K35)),--($G35:$Z35&lt;&gt;0))+(SUMPRODUCT(--(ABS($G35:$Z35)=ABS(K35)),--($G35:$Z35&lt;&gt;0))-1)/2)</f>
        <v>9</v>
      </c>
      <c r="AF35" cm="1">
        <f t="array" ref="AF35">IF(L35=0,"",1+SUMPRODUCT(--(ABS($G35:$Z35)&lt;ABS(L35)),--($G35:$Z35&lt;&gt;0))+(SUMPRODUCT(--(ABS($G35:$Z35)=ABS(L35)),--($G35:$Z35&lt;&gt;0))-1)/2)</f>
        <v>7</v>
      </c>
      <c r="AG35" cm="1">
        <f t="array" ref="AG35">IF(M35=0,"",1+SUMPRODUCT(--(ABS($G35:$Z35)&lt;ABS(M35)),--($G35:$Z35&lt;&gt;0))+(SUMPRODUCT(--(ABS($G35:$Z35)=ABS(M35)),--($G35:$Z35&lt;&gt;0))-1)/2)</f>
        <v>14</v>
      </c>
      <c r="AH35" cm="1">
        <f t="array" ref="AH35">IF(N35=0,"",1+SUMPRODUCT(--(ABS($G35:$Z35)&lt;ABS(N35)),--($G35:$Z35&lt;&gt;0))+(SUMPRODUCT(--(ABS($G35:$Z35)=ABS(N35)),--($G35:$Z35&lt;&gt;0))-1)/2)</f>
        <v>10</v>
      </c>
      <c r="AI35" cm="1">
        <f t="array" ref="AI35">IF(O35=0,"",1+SUMPRODUCT(--(ABS($G35:$Z35)&lt;ABS(O35)),--($G35:$Z35&lt;&gt;0))+(SUMPRODUCT(--(ABS($G35:$Z35)=ABS(O35)),--($G35:$Z35&lt;&gt;0))-1)/2)</f>
        <v>15</v>
      </c>
      <c r="AJ35" cm="1">
        <f t="array" ref="AJ35">IF(P35=0,"",1+SUMPRODUCT(--(ABS($G35:$Z35)&lt;ABS(P35)),--($G35:$Z35&lt;&gt;0))+(SUMPRODUCT(--(ABS($G35:$Z35)=ABS(P35)),--($G35:$Z35&lt;&gt;0))-1)/2)</f>
        <v>2</v>
      </c>
      <c r="AK35" cm="1">
        <f t="array" ref="AK35">IF(Q35=0,"",1+SUMPRODUCT(--(ABS($G35:$Z35)&lt;ABS(Q35)),--($G35:$Z35&lt;&gt;0))+(SUMPRODUCT(--(ABS($G35:$Z35)=ABS(Q35)),--($G35:$Z35&lt;&gt;0))-1)/2)</f>
        <v>17</v>
      </c>
      <c r="AL35" cm="1">
        <f t="array" ref="AL35">IF(R35=0,"",1+SUMPRODUCT(--(ABS($G35:$Z35)&lt;ABS(R35)),--($G35:$Z35&lt;&gt;0))+(SUMPRODUCT(--(ABS($G35:$Z35)=ABS(R35)),--($G35:$Z35&lt;&gt;0))-1)/2)</f>
        <v>3</v>
      </c>
      <c r="AM35" cm="1">
        <f t="array" ref="AM35">IF(S35=0,"",1+SUMPRODUCT(--(ABS($G35:$Z35)&lt;ABS(S35)),--($G35:$Z35&lt;&gt;0))+(SUMPRODUCT(--(ABS($G35:$Z35)=ABS(S35)),--($G35:$Z35&lt;&gt;0))-1)/2)</f>
        <v>12</v>
      </c>
      <c r="AN35" cm="1">
        <f t="array" ref="AN35">IF(T35=0,"",1+SUMPRODUCT(--(ABS($G35:$Z35)&lt;ABS(T35)),--($G35:$Z35&lt;&gt;0))+(SUMPRODUCT(--(ABS($G35:$Z35)=ABS(T35)),--($G35:$Z35&lt;&gt;0))-1)/2)</f>
        <v>20</v>
      </c>
      <c r="AO35" cm="1">
        <f t="array" ref="AO35">IF(U35=0,"",1+SUMPRODUCT(--(ABS($G35:$Z35)&lt;ABS(U35)),--($G35:$Z35&lt;&gt;0))+(SUMPRODUCT(--(ABS($G35:$Z35)=ABS(U35)),--($G35:$Z35&lt;&gt;0))-1)/2)</f>
        <v>18</v>
      </c>
      <c r="AP35" cm="1">
        <f t="array" ref="AP35">IF(V35=0,"",1+SUMPRODUCT(--(ABS($G35:$Z35)&lt;ABS(V35)),--($G35:$Z35&lt;&gt;0))+(SUMPRODUCT(--(ABS($G35:$Z35)=ABS(V35)),--($G35:$Z35&lt;&gt;0))-1)/2)</f>
        <v>11</v>
      </c>
      <c r="AQ35" cm="1">
        <f t="array" ref="AQ35">IF(W35=0,"",1+SUMPRODUCT(--(ABS($G35:$Z35)&lt;ABS(W35)),--($G35:$Z35&lt;&gt;0))+(SUMPRODUCT(--(ABS($G35:$Z35)=ABS(W35)),--($G35:$Z35&lt;&gt;0))-1)/2)</f>
        <v>6</v>
      </c>
      <c r="AR35" cm="1">
        <f t="array" ref="AR35">IF(X35=0,"",1+SUMPRODUCT(--(ABS($G35:$Z35)&lt;ABS(X35)),--($G35:$Z35&lt;&gt;0))+(SUMPRODUCT(--(ABS($G35:$Z35)=ABS(X35)),--($G35:$Z35&lt;&gt;0))-1)/2)</f>
        <v>8</v>
      </c>
      <c r="AS35" cm="1">
        <f t="array" ref="AS35">IF(Y35=0,"",1+SUMPRODUCT(--(ABS($G35:$Z35)&lt;ABS(Y35)),--($G35:$Z35&lt;&gt;0))+(SUMPRODUCT(--(ABS($G35:$Z35)=ABS(Y35)),--($G35:$Z35&lt;&gt;0))-1)/2)</f>
        <v>1</v>
      </c>
      <c r="AT35" cm="1">
        <f t="array" ref="AT35">IF(Z35=0,"",1+SUMPRODUCT(--(ABS($G35:$Z35)&lt;ABS(Z35)),--($G35:$Z35&lt;&gt;0))+(SUMPRODUCT(--(ABS($G35:$Z35)=ABS(Z35)),--($G35:$Z35&lt;&gt;0))-1)/2)</f>
        <v>5</v>
      </c>
      <c r="AU35">
        <f>AVERAGE(G35:Z35)</f>
        <v>0.10442651887868401</v>
      </c>
      <c r="AV35">
        <f>SUMIF(G35:Z35,"&gt;0",AA35:AT35)</f>
        <v>162</v>
      </c>
      <c r="AW35">
        <f>COUNTIF(G35:Z35,"&lt;&gt;0")</f>
        <v>20</v>
      </c>
      <c r="AX35">
        <f>_xlfn.LET(_xlpm.n,AW35,_xlpm.w,AV35,_xlpm.mu,_xlpm.n*(_xlpm.n+1)/4,_xlpm.sd,SQRT(_xlpm.n*(_xlpm.n+1)*(2*_xlpm.n+1)/24),_xlpm.z,(ABS(_xlpm.w-_xlpm.mu)-0.5)/_xlpm.sd,MIN(1,2*(1-_xlfn.NORM.S.DIST(_xlpm.z,TRUE))))</f>
        <v>3.4919054081726575E-2</v>
      </c>
    </row>
    <row r="36" spans="1:50" x14ac:dyDescent="0.25">
      <c r="A36" t="s">
        <v>9309</v>
      </c>
      <c r="B36" t="s">
        <v>147</v>
      </c>
      <c r="C36" t="s">
        <v>26</v>
      </c>
      <c r="D36" t="s">
        <v>9259</v>
      </c>
      <c r="E36" t="s">
        <v>62</v>
      </c>
      <c r="F36" t="s">
        <v>37</v>
      </c>
      <c r="G36">
        <f>all_runs!O1602-all_runs!O1362</f>
        <v>2.1740976645435395E-2</v>
      </c>
      <c r="H36">
        <f>all_runs!O1603-all_runs!O1363</f>
        <v>1.1643675473462789E-2</v>
      </c>
      <c r="I36">
        <f>all_runs!O1604-all_runs!O1364</f>
        <v>2.7139415723463012E-2</v>
      </c>
      <c r="J36">
        <f>all_runs!O1605-all_runs!O1365</f>
        <v>7.3369612162045295E-2</v>
      </c>
      <c r="K36">
        <f>all_runs!O1606-all_runs!O1366</f>
        <v>1.0914509219593915E-2</v>
      </c>
      <c r="L36">
        <f>all_runs!O1607-all_runs!O1367</f>
        <v>6.5651787506091352E-3</v>
      </c>
      <c r="M36">
        <f>all_runs!O1608-all_runs!O1368</f>
        <v>4.0489642184557306E-2</v>
      </c>
      <c r="N36">
        <f>all_runs!O1609-all_runs!O1369</f>
        <v>4.9445226387848096E-2</v>
      </c>
      <c r="O36">
        <f>all_runs!O1610-all_runs!O1370</f>
        <v>4.9201313519229739E-2</v>
      </c>
      <c r="P36">
        <f>all_runs!O1611-all_runs!O1371</f>
        <v>2.7176069366738775E-2</v>
      </c>
      <c r="Q36">
        <f>all_runs!O1612-all_runs!O1372</f>
        <v>1.9699228258203361E-2</v>
      </c>
      <c r="R36">
        <f>all_runs!O1613-all_runs!O1373</f>
        <v>-1.907599423786932E-3</v>
      </c>
      <c r="S36">
        <f>all_runs!O1614-all_runs!O1374</f>
        <v>3.125E-2</v>
      </c>
      <c r="T36">
        <f>all_runs!O1615-all_runs!O1375</f>
        <v>-6.1636845359892556E-3</v>
      </c>
      <c r="U36">
        <f>all_runs!O1616-all_runs!O1376</f>
        <v>5.9512177468968308E-2</v>
      </c>
      <c r="V36">
        <f>all_runs!O1617-all_runs!O1377</f>
        <v>1.5626933142993016E-2</v>
      </c>
      <c r="W36">
        <f>all_runs!O1618-all_runs!O1378</f>
        <v>2.9221640885653599E-2</v>
      </c>
      <c r="X36">
        <f>all_runs!O1619-all_runs!O1379</f>
        <v>5.5888606024107279E-2</v>
      </c>
      <c r="Y36">
        <f>all_runs!O1620-all_runs!O1380</f>
        <v>2.149849222918121E-2</v>
      </c>
      <c r="Z36">
        <f>all_runs!O1621-all_runs!O1381</f>
        <v>1.8780727630285377E-2</v>
      </c>
      <c r="AA36" cm="1">
        <f t="array" ref="AA36">IF(G36=0,"",1+SUMPRODUCT(--(ABS($G36:$Z36)&lt;ABS(G36)),--($G36:$Z36&lt;&gt;0))+(SUMPRODUCT(--(ABS($G36:$Z36)=ABS(G36)),--($G36:$Z36&lt;&gt;0))-1)/2)</f>
        <v>10</v>
      </c>
      <c r="AB36" cm="1">
        <f t="array" ref="AB36">IF(H36=0,"",1+SUMPRODUCT(--(ABS($G36:$Z36)&lt;ABS(H36)),--($G36:$Z36&lt;&gt;0))+(SUMPRODUCT(--(ABS($G36:$Z36)=ABS(H36)),--($G36:$Z36&lt;&gt;0))-1)/2)</f>
        <v>5</v>
      </c>
      <c r="AC36" cm="1">
        <f t="array" ref="AC36">IF(I36=0,"",1+SUMPRODUCT(--(ABS($G36:$Z36)&lt;ABS(I36)),--($G36:$Z36&lt;&gt;0))+(SUMPRODUCT(--(ABS($G36:$Z36)=ABS(I36)),--($G36:$Z36&lt;&gt;0))-1)/2)</f>
        <v>11</v>
      </c>
      <c r="AD36" cm="1">
        <f t="array" ref="AD36">IF(J36=0,"",1+SUMPRODUCT(--(ABS($G36:$Z36)&lt;ABS(J36)),--($G36:$Z36&lt;&gt;0))+(SUMPRODUCT(--(ABS($G36:$Z36)=ABS(J36)),--($G36:$Z36&lt;&gt;0))-1)/2)</f>
        <v>20</v>
      </c>
      <c r="AE36" cm="1">
        <f t="array" ref="AE36">IF(K36=0,"",1+SUMPRODUCT(--(ABS($G36:$Z36)&lt;ABS(K36)),--($G36:$Z36&lt;&gt;0))+(SUMPRODUCT(--(ABS($G36:$Z36)=ABS(K36)),--($G36:$Z36&lt;&gt;0))-1)/2)</f>
        <v>4</v>
      </c>
      <c r="AF36" cm="1">
        <f t="array" ref="AF36">IF(L36=0,"",1+SUMPRODUCT(--(ABS($G36:$Z36)&lt;ABS(L36)),--($G36:$Z36&lt;&gt;0))+(SUMPRODUCT(--(ABS($G36:$Z36)=ABS(L36)),--($G36:$Z36&lt;&gt;0))-1)/2)</f>
        <v>3</v>
      </c>
      <c r="AG36" cm="1">
        <f t="array" ref="AG36">IF(M36=0,"",1+SUMPRODUCT(--(ABS($G36:$Z36)&lt;ABS(M36)),--($G36:$Z36&lt;&gt;0))+(SUMPRODUCT(--(ABS($G36:$Z36)=ABS(M36)),--($G36:$Z36&lt;&gt;0))-1)/2)</f>
        <v>15</v>
      </c>
      <c r="AH36" cm="1">
        <f t="array" ref="AH36">IF(N36=0,"",1+SUMPRODUCT(--(ABS($G36:$Z36)&lt;ABS(N36)),--($G36:$Z36&lt;&gt;0))+(SUMPRODUCT(--(ABS($G36:$Z36)=ABS(N36)),--($G36:$Z36&lt;&gt;0))-1)/2)</f>
        <v>17</v>
      </c>
      <c r="AI36" cm="1">
        <f t="array" ref="AI36">IF(O36=0,"",1+SUMPRODUCT(--(ABS($G36:$Z36)&lt;ABS(O36)),--($G36:$Z36&lt;&gt;0))+(SUMPRODUCT(--(ABS($G36:$Z36)=ABS(O36)),--($G36:$Z36&lt;&gt;0))-1)/2)</f>
        <v>16</v>
      </c>
      <c r="AJ36" cm="1">
        <f t="array" ref="AJ36">IF(P36=0,"",1+SUMPRODUCT(--(ABS($G36:$Z36)&lt;ABS(P36)),--($G36:$Z36&lt;&gt;0))+(SUMPRODUCT(--(ABS($G36:$Z36)=ABS(P36)),--($G36:$Z36&lt;&gt;0))-1)/2)</f>
        <v>12</v>
      </c>
      <c r="AK36" cm="1">
        <f t="array" ref="AK36">IF(Q36=0,"",1+SUMPRODUCT(--(ABS($G36:$Z36)&lt;ABS(Q36)),--($G36:$Z36&lt;&gt;0))+(SUMPRODUCT(--(ABS($G36:$Z36)=ABS(Q36)),--($G36:$Z36&lt;&gt;0))-1)/2)</f>
        <v>8</v>
      </c>
      <c r="AL36" cm="1">
        <f t="array" ref="AL36">IF(R36=0,"",1+SUMPRODUCT(--(ABS($G36:$Z36)&lt;ABS(R36)),--($G36:$Z36&lt;&gt;0))+(SUMPRODUCT(--(ABS($G36:$Z36)=ABS(R36)),--($G36:$Z36&lt;&gt;0))-1)/2)</f>
        <v>1</v>
      </c>
      <c r="AM36" cm="1">
        <f t="array" ref="AM36">IF(S36=0,"",1+SUMPRODUCT(--(ABS($G36:$Z36)&lt;ABS(S36)),--($G36:$Z36&lt;&gt;0))+(SUMPRODUCT(--(ABS($G36:$Z36)=ABS(S36)),--($G36:$Z36&lt;&gt;0))-1)/2)</f>
        <v>14</v>
      </c>
      <c r="AN36" cm="1">
        <f t="array" ref="AN36">IF(T36=0,"",1+SUMPRODUCT(--(ABS($G36:$Z36)&lt;ABS(T36)),--($G36:$Z36&lt;&gt;0))+(SUMPRODUCT(--(ABS($G36:$Z36)=ABS(T36)),--($G36:$Z36&lt;&gt;0))-1)/2)</f>
        <v>2</v>
      </c>
      <c r="AO36" cm="1">
        <f t="array" ref="AO36">IF(U36=0,"",1+SUMPRODUCT(--(ABS($G36:$Z36)&lt;ABS(U36)),--($G36:$Z36&lt;&gt;0))+(SUMPRODUCT(--(ABS($G36:$Z36)=ABS(U36)),--($G36:$Z36&lt;&gt;0))-1)/2)</f>
        <v>19</v>
      </c>
      <c r="AP36" cm="1">
        <f t="array" ref="AP36">IF(V36=0,"",1+SUMPRODUCT(--(ABS($G36:$Z36)&lt;ABS(V36)),--($G36:$Z36&lt;&gt;0))+(SUMPRODUCT(--(ABS($G36:$Z36)=ABS(V36)),--($G36:$Z36&lt;&gt;0))-1)/2)</f>
        <v>6</v>
      </c>
      <c r="AQ36" cm="1">
        <f t="array" ref="AQ36">IF(W36=0,"",1+SUMPRODUCT(--(ABS($G36:$Z36)&lt;ABS(W36)),--($G36:$Z36&lt;&gt;0))+(SUMPRODUCT(--(ABS($G36:$Z36)=ABS(W36)),--($G36:$Z36&lt;&gt;0))-1)/2)</f>
        <v>13</v>
      </c>
      <c r="AR36" cm="1">
        <f t="array" ref="AR36">IF(X36=0,"",1+SUMPRODUCT(--(ABS($G36:$Z36)&lt;ABS(X36)),--($G36:$Z36&lt;&gt;0))+(SUMPRODUCT(--(ABS($G36:$Z36)=ABS(X36)),--($G36:$Z36&lt;&gt;0))-1)/2)</f>
        <v>18</v>
      </c>
      <c r="AS36" cm="1">
        <f t="array" ref="AS36">IF(Y36=0,"",1+SUMPRODUCT(--(ABS($G36:$Z36)&lt;ABS(Y36)),--($G36:$Z36&lt;&gt;0))+(SUMPRODUCT(--(ABS($G36:$Z36)=ABS(Y36)),--($G36:$Z36&lt;&gt;0))-1)/2)</f>
        <v>9</v>
      </c>
      <c r="AT36" cm="1">
        <f t="array" ref="AT36">IF(Z36=0,"",1+SUMPRODUCT(--(ABS($G36:$Z36)&lt;ABS(Z36)),--($G36:$Z36&lt;&gt;0))+(SUMPRODUCT(--(ABS($G36:$Z36)=ABS(Z36)),--($G36:$Z36&lt;&gt;0))-1)/2)</f>
        <v>7</v>
      </c>
      <c r="AU36">
        <f>AVERAGE(G36:Z36)</f>
        <v>2.8054607055629972E-2</v>
      </c>
      <c r="AV36">
        <f>SUMIF(G36:Z36,"&gt;0",AA36:AT36)</f>
        <v>207</v>
      </c>
      <c r="AW36">
        <f>COUNTIF(G36:Z36,"&lt;&gt;0")</f>
        <v>20</v>
      </c>
      <c r="AX36">
        <f>_xlfn.LET(_xlpm.n,AW36,_xlpm.w,AV36,_xlpm.mu,_xlpm.n*(_xlpm.n+1)/4,_xlpm.sd,SQRT(_xlpm.n*(_xlpm.n+1)*(2*_xlpm.n+1)/24),_xlpm.z,(ABS(_xlpm.w-_xlpm.mu)-0.5)/_xlpm.sd,MIN(1,2*(1-_xlfn.NORM.S.DIST(_xlpm.z,TRUE))))</f>
        <v>1.5109307838723218E-4</v>
      </c>
    </row>
    <row r="37" spans="1:50" x14ac:dyDescent="0.25">
      <c r="A37" t="s">
        <v>9309</v>
      </c>
      <c r="B37" t="s">
        <v>190</v>
      </c>
      <c r="C37" t="s">
        <v>26</v>
      </c>
      <c r="D37" t="s">
        <v>9259</v>
      </c>
      <c r="E37" t="s">
        <v>62</v>
      </c>
      <c r="F37" t="s">
        <v>37</v>
      </c>
      <c r="G37">
        <f>all_runs!O2202-all_runs!O1962</f>
        <v>-8.9416305377639782E-3</v>
      </c>
      <c r="H37">
        <f>all_runs!O2203-all_runs!O1963</f>
        <v>1.8570293720143738E-4</v>
      </c>
      <c r="I37">
        <f>all_runs!O2204-all_runs!O1964</f>
        <v>-1.6090741229227157E-2</v>
      </c>
      <c r="J37">
        <f>all_runs!O2205-all_runs!O1965</f>
        <v>-5.2315130477902483E-2</v>
      </c>
      <c r="K37">
        <f>all_runs!O2206-all_runs!O1966</f>
        <v>-4.0390720390720447E-2</v>
      </c>
      <c r="L37">
        <f>all_runs!O2207-all_runs!O1967</f>
        <v>-3.6860435568975003E-2</v>
      </c>
      <c r="M37">
        <f>all_runs!O2208-all_runs!O1968</f>
        <v>-1.993045047914821E-2</v>
      </c>
      <c r="N37">
        <f>all_runs!O2209-all_runs!O1969</f>
        <v>-3.5131209450953604E-2</v>
      </c>
      <c r="O37">
        <f>all_runs!O2210-all_runs!O1970</f>
        <v>-3.6631328603676239E-2</v>
      </c>
      <c r="P37">
        <f>all_runs!O2211-all_runs!O1971</f>
        <v>-2.6669995215211517E-2</v>
      </c>
      <c r="Q37">
        <f>all_runs!O2212-all_runs!O1972</f>
        <v>-3.8730978235453573E-2</v>
      </c>
      <c r="R37">
        <f>all_runs!O2213-all_runs!O1973</f>
        <v>-1.3655531864487092E-2</v>
      </c>
      <c r="S37">
        <f>all_runs!O2214-all_runs!O1974</f>
        <v>-2.0749844603574763E-2</v>
      </c>
      <c r="T37">
        <f>all_runs!O2215-all_runs!O1975</f>
        <v>-3.8835042638716621E-2</v>
      </c>
      <c r="U37">
        <f>all_runs!O2216-all_runs!O1976</f>
        <v>-3.4063792554883898E-2</v>
      </c>
      <c r="V37">
        <f>all_runs!O2217-all_runs!O1977</f>
        <v>-2.3368750561521434E-2</v>
      </c>
      <c r="W37">
        <f>all_runs!O2218-all_runs!O1978</f>
        <v>-2.1749579428022026E-2</v>
      </c>
      <c r="X37">
        <f>all_runs!O2219-all_runs!O1979</f>
        <v>5.0350930729325949E-3</v>
      </c>
      <c r="Y37">
        <f>all_runs!O2220-all_runs!O1980</f>
        <v>-5.0436067997043588E-2</v>
      </c>
      <c r="Z37">
        <f>all_runs!O2221-all_runs!O1981</f>
        <v>-1.145976538588922E-2</v>
      </c>
      <c r="AA37" cm="1">
        <f t="array" ref="AA37">IF(G37=0,"",1+SUMPRODUCT(--(ABS($G37:$Z37)&lt;ABS(G37)),--($G37:$Z37&lt;&gt;0))+(SUMPRODUCT(--(ABS($G37:$Z37)=ABS(G37)),--($G37:$Z37&lt;&gt;0))-1)/2)</f>
        <v>3</v>
      </c>
      <c r="AB37" cm="1">
        <f t="array" ref="AB37">IF(H37=0,"",1+SUMPRODUCT(--(ABS($G37:$Z37)&lt;ABS(H37)),--($G37:$Z37&lt;&gt;0))+(SUMPRODUCT(--(ABS($G37:$Z37)=ABS(H37)),--($G37:$Z37&lt;&gt;0))-1)/2)</f>
        <v>1</v>
      </c>
      <c r="AC37" cm="1">
        <f t="array" ref="AC37">IF(I37=0,"",1+SUMPRODUCT(--(ABS($G37:$Z37)&lt;ABS(I37)),--($G37:$Z37&lt;&gt;0))+(SUMPRODUCT(--(ABS($G37:$Z37)=ABS(I37)),--($G37:$Z37&lt;&gt;0))-1)/2)</f>
        <v>6</v>
      </c>
      <c r="AD37" cm="1">
        <f t="array" ref="AD37">IF(J37=0,"",1+SUMPRODUCT(--(ABS($G37:$Z37)&lt;ABS(J37)),--($G37:$Z37&lt;&gt;0))+(SUMPRODUCT(--(ABS($G37:$Z37)=ABS(J37)),--($G37:$Z37&lt;&gt;0))-1)/2)</f>
        <v>20</v>
      </c>
      <c r="AE37" cm="1">
        <f t="array" ref="AE37">IF(K37=0,"",1+SUMPRODUCT(--(ABS($G37:$Z37)&lt;ABS(K37)),--($G37:$Z37&lt;&gt;0))+(SUMPRODUCT(--(ABS($G37:$Z37)=ABS(K37)),--($G37:$Z37&lt;&gt;0))-1)/2)</f>
        <v>18</v>
      </c>
      <c r="AF37" cm="1">
        <f t="array" ref="AF37">IF(L37=0,"",1+SUMPRODUCT(--(ABS($G37:$Z37)&lt;ABS(L37)),--($G37:$Z37&lt;&gt;0))+(SUMPRODUCT(--(ABS($G37:$Z37)=ABS(L37)),--($G37:$Z37&lt;&gt;0))-1)/2)</f>
        <v>15</v>
      </c>
      <c r="AG37" cm="1">
        <f t="array" ref="AG37">IF(M37=0,"",1+SUMPRODUCT(--(ABS($G37:$Z37)&lt;ABS(M37)),--($G37:$Z37&lt;&gt;0))+(SUMPRODUCT(--(ABS($G37:$Z37)=ABS(M37)),--($G37:$Z37&lt;&gt;0))-1)/2)</f>
        <v>7</v>
      </c>
      <c r="AH37" cm="1">
        <f t="array" ref="AH37">IF(N37=0,"",1+SUMPRODUCT(--(ABS($G37:$Z37)&lt;ABS(N37)),--($G37:$Z37&lt;&gt;0))+(SUMPRODUCT(--(ABS($G37:$Z37)=ABS(N37)),--($G37:$Z37&lt;&gt;0))-1)/2)</f>
        <v>13</v>
      </c>
      <c r="AI37" cm="1">
        <f t="array" ref="AI37">IF(O37=0,"",1+SUMPRODUCT(--(ABS($G37:$Z37)&lt;ABS(O37)),--($G37:$Z37&lt;&gt;0))+(SUMPRODUCT(--(ABS($G37:$Z37)=ABS(O37)),--($G37:$Z37&lt;&gt;0))-1)/2)</f>
        <v>14</v>
      </c>
      <c r="AJ37" cm="1">
        <f t="array" ref="AJ37">IF(P37=0,"",1+SUMPRODUCT(--(ABS($G37:$Z37)&lt;ABS(P37)),--($G37:$Z37&lt;&gt;0))+(SUMPRODUCT(--(ABS($G37:$Z37)=ABS(P37)),--($G37:$Z37&lt;&gt;0))-1)/2)</f>
        <v>11</v>
      </c>
      <c r="AK37" cm="1">
        <f t="array" ref="AK37">IF(Q37=0,"",1+SUMPRODUCT(--(ABS($G37:$Z37)&lt;ABS(Q37)),--($G37:$Z37&lt;&gt;0))+(SUMPRODUCT(--(ABS($G37:$Z37)=ABS(Q37)),--($G37:$Z37&lt;&gt;0))-1)/2)</f>
        <v>16</v>
      </c>
      <c r="AL37" cm="1">
        <f t="array" ref="AL37">IF(R37=0,"",1+SUMPRODUCT(--(ABS($G37:$Z37)&lt;ABS(R37)),--($G37:$Z37&lt;&gt;0))+(SUMPRODUCT(--(ABS($G37:$Z37)=ABS(R37)),--($G37:$Z37&lt;&gt;0))-1)/2)</f>
        <v>5</v>
      </c>
      <c r="AM37" cm="1">
        <f t="array" ref="AM37">IF(S37=0,"",1+SUMPRODUCT(--(ABS($G37:$Z37)&lt;ABS(S37)),--($G37:$Z37&lt;&gt;0))+(SUMPRODUCT(--(ABS($G37:$Z37)=ABS(S37)),--($G37:$Z37&lt;&gt;0))-1)/2)</f>
        <v>8</v>
      </c>
      <c r="AN37" cm="1">
        <f t="array" ref="AN37">IF(T37=0,"",1+SUMPRODUCT(--(ABS($G37:$Z37)&lt;ABS(T37)),--($G37:$Z37&lt;&gt;0))+(SUMPRODUCT(--(ABS($G37:$Z37)=ABS(T37)),--($G37:$Z37&lt;&gt;0))-1)/2)</f>
        <v>17</v>
      </c>
      <c r="AO37" cm="1">
        <f t="array" ref="AO37">IF(U37=0,"",1+SUMPRODUCT(--(ABS($G37:$Z37)&lt;ABS(U37)),--($G37:$Z37&lt;&gt;0))+(SUMPRODUCT(--(ABS($G37:$Z37)=ABS(U37)),--($G37:$Z37&lt;&gt;0))-1)/2)</f>
        <v>12</v>
      </c>
      <c r="AP37" cm="1">
        <f t="array" ref="AP37">IF(V37=0,"",1+SUMPRODUCT(--(ABS($G37:$Z37)&lt;ABS(V37)),--($G37:$Z37&lt;&gt;0))+(SUMPRODUCT(--(ABS($G37:$Z37)=ABS(V37)),--($G37:$Z37&lt;&gt;0))-1)/2)</f>
        <v>10</v>
      </c>
      <c r="AQ37" cm="1">
        <f t="array" ref="AQ37">IF(W37=0,"",1+SUMPRODUCT(--(ABS($G37:$Z37)&lt;ABS(W37)),--($G37:$Z37&lt;&gt;0))+(SUMPRODUCT(--(ABS($G37:$Z37)=ABS(W37)),--($G37:$Z37&lt;&gt;0))-1)/2)</f>
        <v>9</v>
      </c>
      <c r="AR37" cm="1">
        <f t="array" ref="AR37">IF(X37=0,"",1+SUMPRODUCT(--(ABS($G37:$Z37)&lt;ABS(X37)),--($G37:$Z37&lt;&gt;0))+(SUMPRODUCT(--(ABS($G37:$Z37)=ABS(X37)),--($G37:$Z37&lt;&gt;0))-1)/2)</f>
        <v>2</v>
      </c>
      <c r="AS37" cm="1">
        <f t="array" ref="AS37">IF(Y37=0,"",1+SUMPRODUCT(--(ABS($G37:$Z37)&lt;ABS(Y37)),--($G37:$Z37&lt;&gt;0))+(SUMPRODUCT(--(ABS($G37:$Z37)=ABS(Y37)),--($G37:$Z37&lt;&gt;0))-1)/2)</f>
        <v>19</v>
      </c>
      <c r="AT37" cm="1">
        <f t="array" ref="AT37">IF(Z37=0,"",1+SUMPRODUCT(--(ABS($G37:$Z37)&lt;ABS(Z37)),--($G37:$Z37&lt;&gt;0))+(SUMPRODUCT(--(ABS($G37:$Z37)=ABS(Z37)),--($G37:$Z37&lt;&gt;0))-1)/2)</f>
        <v>4</v>
      </c>
      <c r="AU37">
        <f>AVERAGE(G37:Z37)</f>
        <v>-2.6039509960651842E-2</v>
      </c>
      <c r="AV37">
        <f>SUMIF(G37:Z37,"&gt;0",AA37:AT37)</f>
        <v>3</v>
      </c>
      <c r="AW37">
        <f>COUNTIF(G37:Z37,"&lt;&gt;0")</f>
        <v>20</v>
      </c>
      <c r="AX37">
        <f>_xlfn.LET(_xlpm.n,AW37,_xlpm.w,AV37,_xlpm.mu,_xlpm.n*(_xlpm.n+1)/4,_xlpm.sd,SQRT(_xlpm.n*(_xlpm.n+1)*(2*_xlpm.n+1)/24),_xlpm.z,(ABS(_xlpm.w-_xlpm.mu)-0.5)/_xlpm.sd,MIN(1,2*(1-_xlfn.NORM.S.DIST(_xlpm.z,TRUE))))</f>
        <v>1.5109307838723218E-4</v>
      </c>
    </row>
    <row r="38" spans="1:50" x14ac:dyDescent="0.25">
      <c r="A38" t="s">
        <v>9309</v>
      </c>
      <c r="B38" t="s">
        <v>19</v>
      </c>
      <c r="C38" t="s">
        <v>32</v>
      </c>
      <c r="D38" t="s">
        <v>9260</v>
      </c>
      <c r="E38" t="s">
        <v>62</v>
      </c>
      <c r="F38" t="s">
        <v>37</v>
      </c>
      <c r="G38">
        <f>all_runs!O422-all_runs!O182</f>
        <v>-3.3845907843188527E-3</v>
      </c>
      <c r="H38">
        <f>all_runs!O423-all_runs!O183</f>
        <v>-1.444033860104299E-2</v>
      </c>
      <c r="I38">
        <f>all_runs!O424-all_runs!O184</f>
        <v>8.6798964624675845E-3</v>
      </c>
      <c r="J38">
        <f>all_runs!O425-all_runs!O185</f>
        <v>-8.5251491901094933E-4</v>
      </c>
      <c r="K38">
        <f>all_runs!O426-all_runs!O186</f>
        <v>2.4458270757348077E-2</v>
      </c>
      <c r="L38">
        <f>all_runs!O427-all_runs!O187</f>
        <v>-3.415300546448008E-3</v>
      </c>
      <c r="M38">
        <f>all_runs!O428-all_runs!O188</f>
        <v>-3.7117019840734455E-3</v>
      </c>
      <c r="N38">
        <f>all_runs!O429-all_runs!O189</f>
        <v>4.9351816763754108E-3</v>
      </c>
      <c r="O38">
        <f>all_runs!O430-all_runs!O190</f>
        <v>-2.7551745086461521E-3</v>
      </c>
      <c r="P38">
        <f>all_runs!O431-all_runs!O191</f>
        <v>-1.5226337448559835E-2</v>
      </c>
      <c r="Q38">
        <f>all_runs!O432-all_runs!O192</f>
        <v>-1.3236427896984537E-2</v>
      </c>
      <c r="R38">
        <f>all_runs!O433-all_runs!O193</f>
        <v>1.2121212121212199E-2</v>
      </c>
      <c r="S38">
        <f>all_runs!O434-all_runs!O194</f>
        <v>6.6607744431207427E-3</v>
      </c>
      <c r="T38">
        <f>all_runs!O435-all_runs!O195</f>
        <v>4.8710503255957605E-3</v>
      </c>
      <c r="U38">
        <f>all_runs!O436-all_runs!O196</f>
        <v>-7.7135461604832534E-3</v>
      </c>
      <c r="V38">
        <f>all_runs!O437-all_runs!O197</f>
        <v>-8.368525047460551E-3</v>
      </c>
      <c r="W38">
        <f>all_runs!O438-all_runs!O198</f>
        <v>3.3819566240321453E-2</v>
      </c>
      <c r="X38">
        <f>all_runs!O439-all_runs!O199</f>
        <v>-3.1023730246815706E-2</v>
      </c>
      <c r="Y38">
        <f>all_runs!O440-all_runs!O200</f>
        <v>4.1145819741295053E-3</v>
      </c>
      <c r="Z38">
        <f>all_runs!O441-all_runs!O201</f>
        <v>-9.3902763816938739E-3</v>
      </c>
      <c r="AA38" cm="1">
        <f t="array" ref="AA38">IF(G38=0,"",1+SUMPRODUCT(--(ABS($G38:$Z38)&lt;ABS(G38)),--($G38:$Z38&lt;&gt;0))+(SUMPRODUCT(--(ABS($G38:$Z38)=ABS(G38)),--($G38:$Z38&lt;&gt;0))-1)/2)</f>
        <v>3</v>
      </c>
      <c r="AB38" cm="1">
        <f t="array" ref="AB38">IF(H38=0,"",1+SUMPRODUCT(--(ABS($G38:$Z38)&lt;ABS(H38)),--($G38:$Z38&lt;&gt;0))+(SUMPRODUCT(--(ABS($G38:$Z38)=ABS(H38)),--($G38:$Z38&lt;&gt;0))-1)/2)</f>
        <v>16</v>
      </c>
      <c r="AC38" cm="1">
        <f t="array" ref="AC38">IF(I38=0,"",1+SUMPRODUCT(--(ABS($G38:$Z38)&lt;ABS(I38)),--($G38:$Z38&lt;&gt;0))+(SUMPRODUCT(--(ABS($G38:$Z38)=ABS(I38)),--($G38:$Z38&lt;&gt;0))-1)/2)</f>
        <v>12</v>
      </c>
      <c r="AD38" cm="1">
        <f t="array" ref="AD38">IF(J38=0,"",1+SUMPRODUCT(--(ABS($G38:$Z38)&lt;ABS(J38)),--($G38:$Z38&lt;&gt;0))+(SUMPRODUCT(--(ABS($G38:$Z38)=ABS(J38)),--($G38:$Z38&lt;&gt;0))-1)/2)</f>
        <v>1</v>
      </c>
      <c r="AE38" cm="1">
        <f t="array" ref="AE38">IF(K38=0,"",1+SUMPRODUCT(--(ABS($G38:$Z38)&lt;ABS(K38)),--($G38:$Z38&lt;&gt;0))+(SUMPRODUCT(--(ABS($G38:$Z38)=ABS(K38)),--($G38:$Z38&lt;&gt;0))-1)/2)</f>
        <v>18</v>
      </c>
      <c r="AF38" cm="1">
        <f t="array" ref="AF38">IF(L38=0,"",1+SUMPRODUCT(--(ABS($G38:$Z38)&lt;ABS(L38)),--($G38:$Z38&lt;&gt;0))+(SUMPRODUCT(--(ABS($G38:$Z38)=ABS(L38)),--($G38:$Z38&lt;&gt;0))-1)/2)</f>
        <v>4</v>
      </c>
      <c r="AG38" cm="1">
        <f t="array" ref="AG38">IF(M38=0,"",1+SUMPRODUCT(--(ABS($G38:$Z38)&lt;ABS(M38)),--($G38:$Z38&lt;&gt;0))+(SUMPRODUCT(--(ABS($G38:$Z38)=ABS(M38)),--($G38:$Z38&lt;&gt;0))-1)/2)</f>
        <v>5</v>
      </c>
      <c r="AH38" cm="1">
        <f t="array" ref="AH38">IF(N38=0,"",1+SUMPRODUCT(--(ABS($G38:$Z38)&lt;ABS(N38)),--($G38:$Z38&lt;&gt;0))+(SUMPRODUCT(--(ABS($G38:$Z38)=ABS(N38)),--($G38:$Z38&lt;&gt;0))-1)/2)</f>
        <v>8</v>
      </c>
      <c r="AI38" cm="1">
        <f t="array" ref="AI38">IF(O38=0,"",1+SUMPRODUCT(--(ABS($G38:$Z38)&lt;ABS(O38)),--($G38:$Z38&lt;&gt;0))+(SUMPRODUCT(--(ABS($G38:$Z38)=ABS(O38)),--($G38:$Z38&lt;&gt;0))-1)/2)</f>
        <v>2</v>
      </c>
      <c r="AJ38" cm="1">
        <f t="array" ref="AJ38">IF(P38=0,"",1+SUMPRODUCT(--(ABS($G38:$Z38)&lt;ABS(P38)),--($G38:$Z38&lt;&gt;0))+(SUMPRODUCT(--(ABS($G38:$Z38)=ABS(P38)),--($G38:$Z38&lt;&gt;0))-1)/2)</f>
        <v>17</v>
      </c>
      <c r="AK38" cm="1">
        <f t="array" ref="AK38">IF(Q38=0,"",1+SUMPRODUCT(--(ABS($G38:$Z38)&lt;ABS(Q38)),--($G38:$Z38&lt;&gt;0))+(SUMPRODUCT(--(ABS($G38:$Z38)=ABS(Q38)),--($G38:$Z38&lt;&gt;0))-1)/2)</f>
        <v>15</v>
      </c>
      <c r="AL38" cm="1">
        <f t="array" ref="AL38">IF(R38=0,"",1+SUMPRODUCT(--(ABS($G38:$Z38)&lt;ABS(R38)),--($G38:$Z38&lt;&gt;0))+(SUMPRODUCT(--(ABS($G38:$Z38)=ABS(R38)),--($G38:$Z38&lt;&gt;0))-1)/2)</f>
        <v>14</v>
      </c>
      <c r="AM38" cm="1">
        <f t="array" ref="AM38">IF(S38=0,"",1+SUMPRODUCT(--(ABS($G38:$Z38)&lt;ABS(S38)),--($G38:$Z38&lt;&gt;0))+(SUMPRODUCT(--(ABS($G38:$Z38)=ABS(S38)),--($G38:$Z38&lt;&gt;0))-1)/2)</f>
        <v>9</v>
      </c>
      <c r="AN38" cm="1">
        <f t="array" ref="AN38">IF(T38=0,"",1+SUMPRODUCT(--(ABS($G38:$Z38)&lt;ABS(T38)),--($G38:$Z38&lt;&gt;0))+(SUMPRODUCT(--(ABS($G38:$Z38)=ABS(T38)),--($G38:$Z38&lt;&gt;0))-1)/2)</f>
        <v>7</v>
      </c>
      <c r="AO38" cm="1">
        <f t="array" ref="AO38">IF(U38=0,"",1+SUMPRODUCT(--(ABS($G38:$Z38)&lt;ABS(U38)),--($G38:$Z38&lt;&gt;0))+(SUMPRODUCT(--(ABS($G38:$Z38)=ABS(U38)),--($G38:$Z38&lt;&gt;0))-1)/2)</f>
        <v>10</v>
      </c>
      <c r="AP38" cm="1">
        <f t="array" ref="AP38">IF(V38=0,"",1+SUMPRODUCT(--(ABS($G38:$Z38)&lt;ABS(V38)),--($G38:$Z38&lt;&gt;0))+(SUMPRODUCT(--(ABS($G38:$Z38)=ABS(V38)),--($G38:$Z38&lt;&gt;0))-1)/2)</f>
        <v>11</v>
      </c>
      <c r="AQ38" cm="1">
        <f t="array" ref="AQ38">IF(W38=0,"",1+SUMPRODUCT(--(ABS($G38:$Z38)&lt;ABS(W38)),--($G38:$Z38&lt;&gt;0))+(SUMPRODUCT(--(ABS($G38:$Z38)=ABS(W38)),--($G38:$Z38&lt;&gt;0))-1)/2)</f>
        <v>20</v>
      </c>
      <c r="AR38" cm="1">
        <f t="array" ref="AR38">IF(X38=0,"",1+SUMPRODUCT(--(ABS($G38:$Z38)&lt;ABS(X38)),--($G38:$Z38&lt;&gt;0))+(SUMPRODUCT(--(ABS($G38:$Z38)=ABS(X38)),--($G38:$Z38&lt;&gt;0))-1)/2)</f>
        <v>19</v>
      </c>
      <c r="AS38" cm="1">
        <f t="array" ref="AS38">IF(Y38=0,"",1+SUMPRODUCT(--(ABS($G38:$Z38)&lt;ABS(Y38)),--($G38:$Z38&lt;&gt;0))+(SUMPRODUCT(--(ABS($G38:$Z38)=ABS(Y38)),--($G38:$Z38&lt;&gt;0))-1)/2)</f>
        <v>6</v>
      </c>
      <c r="AT38" cm="1">
        <f t="array" ref="AT38">IF(Z38=0,"",1+SUMPRODUCT(--(ABS($G38:$Z38)&lt;ABS(Z38)),--($G38:$Z38&lt;&gt;0))+(SUMPRODUCT(--(ABS($G38:$Z38)=ABS(Z38)),--($G38:$Z38&lt;&gt;0))-1)/2)</f>
        <v>13</v>
      </c>
      <c r="AU38">
        <f>AVERAGE(G38:Z38)</f>
        <v>-6.9289652624837108E-4</v>
      </c>
      <c r="AV38">
        <f>SUMIF(G38:Z38,"&gt;0",AA38:AT38)</f>
        <v>94</v>
      </c>
      <c r="AW38">
        <f>COUNTIF(G38:Z38,"&lt;&gt;0")</f>
        <v>20</v>
      </c>
      <c r="AX38">
        <f>_xlfn.LET(_xlpm.n,AW38,_xlpm.w,AV38,_xlpm.mu,_xlpm.n*(_xlpm.n+1)/4,_xlpm.sd,SQRT(_xlpm.n*(_xlpm.n+1)*(2*_xlpm.n+1)/24),_xlpm.z,(ABS(_xlpm.w-_xlpm.mu)-0.5)/_xlpm.sd,MIN(1,2*(1-_xlfn.NORM.S.DIST(_xlpm.z,TRUE))))</f>
        <v>0.69506336282601988</v>
      </c>
    </row>
    <row r="39" spans="1:50" x14ac:dyDescent="0.25">
      <c r="A39" t="s">
        <v>9309</v>
      </c>
      <c r="B39" t="s">
        <v>106</v>
      </c>
      <c r="C39" t="s">
        <v>32</v>
      </c>
      <c r="D39" t="s">
        <v>9260</v>
      </c>
      <c r="E39" t="s">
        <v>62</v>
      </c>
      <c r="F39" t="s">
        <v>37</v>
      </c>
      <c r="G39">
        <f>all_runs!O1022-all_runs!O782</f>
        <v>-2.4844720496894568E-2</v>
      </c>
      <c r="H39">
        <f>all_runs!O1023-all_runs!O783</f>
        <v>-2.8299102414973687E-3</v>
      </c>
      <c r="I39">
        <f>all_runs!O1024-all_runs!O784</f>
        <v>3.2816060770482935E-2</v>
      </c>
      <c r="J39">
        <f>all_runs!O1025-all_runs!O785</f>
        <v>3.2132768361581965E-2</v>
      </c>
      <c r="K39">
        <f>all_runs!O1026-all_runs!O786</f>
        <v>8.5276448426840901E-3</v>
      </c>
      <c r="L39">
        <f>all_runs!O1027-all_runs!O787</f>
        <v>2.3421994556015124E-2</v>
      </c>
      <c r="M39">
        <f>all_runs!O1028-all_runs!O788</f>
        <v>2.1604938271606589E-3</v>
      </c>
      <c r="N39">
        <f>all_runs!O1029-all_runs!O789</f>
        <v>4.6687587168758649E-2</v>
      </c>
      <c r="O39">
        <f>all_runs!O1030-all_runs!O790</f>
        <v>3.7973487289190144E-3</v>
      </c>
      <c r="P39">
        <f>all_runs!O1031-all_runs!O791</f>
        <v>8.2987551867220732E-3</v>
      </c>
      <c r="Q39">
        <f>all_runs!O1032-all_runs!O792</f>
        <v>7.2170437163550094E-3</v>
      </c>
      <c r="R39">
        <f>all_runs!O1033-all_runs!O793</f>
        <v>-3.7561802267682687E-4</v>
      </c>
      <c r="S39">
        <f>all_runs!O1034-all_runs!O794</f>
        <v>1.5723957195890037E-4</v>
      </c>
      <c r="T39">
        <f>all_runs!O1035-all_runs!O795</f>
        <v>1.6776436306627951E-2</v>
      </c>
      <c r="U39">
        <f>all_runs!O1036-all_runs!O796</f>
        <v>-3.1012049653932339E-3</v>
      </c>
      <c r="V39">
        <f>all_runs!O1037-all_runs!O797</f>
        <v>2.133791001191121E-2</v>
      </c>
      <c r="W39">
        <f>all_runs!O1038-all_runs!O798</f>
        <v>6.9735006973503655E-4</v>
      </c>
      <c r="X39">
        <f>all_runs!O1039-all_runs!O799</f>
        <v>-1.4116318464144628E-2</v>
      </c>
      <c r="Y39">
        <f>all_runs!O1040-all_runs!O800</f>
        <v>-8.2644628099173278E-3</v>
      </c>
      <c r="Z39">
        <f>all_runs!O1041-all_runs!O801</f>
        <v>-1.4870750753846695E-2</v>
      </c>
      <c r="AA39" cm="1">
        <f t="array" ref="AA39">IF(G39=0,"",1+SUMPRODUCT(--(ABS($G39:$Z39)&lt;ABS(G39)),--($G39:$Z39&lt;&gt;0))+(SUMPRODUCT(--(ABS($G39:$Z39)=ABS(G39)),--($G39:$Z39&lt;&gt;0))-1)/2)</f>
        <v>17</v>
      </c>
      <c r="AB39" cm="1">
        <f t="array" ref="AB39">IF(H39=0,"",1+SUMPRODUCT(--(ABS($G39:$Z39)&lt;ABS(H39)),--($G39:$Z39&lt;&gt;0))+(SUMPRODUCT(--(ABS($G39:$Z39)=ABS(H39)),--($G39:$Z39&lt;&gt;0))-1)/2)</f>
        <v>5</v>
      </c>
      <c r="AC39" cm="1">
        <f t="array" ref="AC39">IF(I39=0,"",1+SUMPRODUCT(--(ABS($G39:$Z39)&lt;ABS(I39)),--($G39:$Z39&lt;&gt;0))+(SUMPRODUCT(--(ABS($G39:$Z39)=ABS(I39)),--($G39:$Z39&lt;&gt;0))-1)/2)</f>
        <v>19</v>
      </c>
      <c r="AD39" cm="1">
        <f t="array" ref="AD39">IF(J39=0,"",1+SUMPRODUCT(--(ABS($G39:$Z39)&lt;ABS(J39)),--($G39:$Z39&lt;&gt;0))+(SUMPRODUCT(--(ABS($G39:$Z39)=ABS(J39)),--($G39:$Z39&lt;&gt;0))-1)/2)</f>
        <v>18</v>
      </c>
      <c r="AE39" cm="1">
        <f t="array" ref="AE39">IF(K39=0,"",1+SUMPRODUCT(--(ABS($G39:$Z39)&lt;ABS(K39)),--($G39:$Z39&lt;&gt;0))+(SUMPRODUCT(--(ABS($G39:$Z39)=ABS(K39)),--($G39:$Z39&lt;&gt;0))-1)/2)</f>
        <v>11</v>
      </c>
      <c r="AF39" cm="1">
        <f t="array" ref="AF39">IF(L39=0,"",1+SUMPRODUCT(--(ABS($G39:$Z39)&lt;ABS(L39)),--($G39:$Z39&lt;&gt;0))+(SUMPRODUCT(--(ABS($G39:$Z39)=ABS(L39)),--($G39:$Z39&lt;&gt;0))-1)/2)</f>
        <v>16</v>
      </c>
      <c r="AG39" cm="1">
        <f t="array" ref="AG39">IF(M39=0,"",1+SUMPRODUCT(--(ABS($G39:$Z39)&lt;ABS(M39)),--($G39:$Z39&lt;&gt;0))+(SUMPRODUCT(--(ABS($G39:$Z39)=ABS(M39)),--($G39:$Z39&lt;&gt;0))-1)/2)</f>
        <v>4</v>
      </c>
      <c r="AH39" cm="1">
        <f t="array" ref="AH39">IF(N39=0,"",1+SUMPRODUCT(--(ABS($G39:$Z39)&lt;ABS(N39)),--($G39:$Z39&lt;&gt;0))+(SUMPRODUCT(--(ABS($G39:$Z39)=ABS(N39)),--($G39:$Z39&lt;&gt;0))-1)/2)</f>
        <v>20</v>
      </c>
      <c r="AI39" cm="1">
        <f t="array" ref="AI39">IF(O39=0,"",1+SUMPRODUCT(--(ABS($G39:$Z39)&lt;ABS(O39)),--($G39:$Z39&lt;&gt;0))+(SUMPRODUCT(--(ABS($G39:$Z39)=ABS(O39)),--($G39:$Z39&lt;&gt;0))-1)/2)</f>
        <v>7</v>
      </c>
      <c r="AJ39" cm="1">
        <f t="array" ref="AJ39">IF(P39=0,"",1+SUMPRODUCT(--(ABS($G39:$Z39)&lt;ABS(P39)),--($G39:$Z39&lt;&gt;0))+(SUMPRODUCT(--(ABS($G39:$Z39)=ABS(P39)),--($G39:$Z39&lt;&gt;0))-1)/2)</f>
        <v>10</v>
      </c>
      <c r="AK39" cm="1">
        <f t="array" ref="AK39">IF(Q39=0,"",1+SUMPRODUCT(--(ABS($G39:$Z39)&lt;ABS(Q39)),--($G39:$Z39&lt;&gt;0))+(SUMPRODUCT(--(ABS($G39:$Z39)=ABS(Q39)),--($G39:$Z39&lt;&gt;0))-1)/2)</f>
        <v>8</v>
      </c>
      <c r="AL39" cm="1">
        <f t="array" ref="AL39">IF(R39=0,"",1+SUMPRODUCT(--(ABS($G39:$Z39)&lt;ABS(R39)),--($G39:$Z39&lt;&gt;0))+(SUMPRODUCT(--(ABS($G39:$Z39)=ABS(R39)),--($G39:$Z39&lt;&gt;0))-1)/2)</f>
        <v>2</v>
      </c>
      <c r="AM39" cm="1">
        <f t="array" ref="AM39">IF(S39=0,"",1+SUMPRODUCT(--(ABS($G39:$Z39)&lt;ABS(S39)),--($G39:$Z39&lt;&gt;0))+(SUMPRODUCT(--(ABS($G39:$Z39)=ABS(S39)),--($G39:$Z39&lt;&gt;0))-1)/2)</f>
        <v>1</v>
      </c>
      <c r="AN39" cm="1">
        <f t="array" ref="AN39">IF(T39=0,"",1+SUMPRODUCT(--(ABS($G39:$Z39)&lt;ABS(T39)),--($G39:$Z39&lt;&gt;0))+(SUMPRODUCT(--(ABS($G39:$Z39)=ABS(T39)),--($G39:$Z39&lt;&gt;0))-1)/2)</f>
        <v>14</v>
      </c>
      <c r="AO39" cm="1">
        <f t="array" ref="AO39">IF(U39=0,"",1+SUMPRODUCT(--(ABS($G39:$Z39)&lt;ABS(U39)),--($G39:$Z39&lt;&gt;0))+(SUMPRODUCT(--(ABS($G39:$Z39)=ABS(U39)),--($G39:$Z39&lt;&gt;0))-1)/2)</f>
        <v>6</v>
      </c>
      <c r="AP39" cm="1">
        <f t="array" ref="AP39">IF(V39=0,"",1+SUMPRODUCT(--(ABS($G39:$Z39)&lt;ABS(V39)),--($G39:$Z39&lt;&gt;0))+(SUMPRODUCT(--(ABS($G39:$Z39)=ABS(V39)),--($G39:$Z39&lt;&gt;0))-1)/2)</f>
        <v>15</v>
      </c>
      <c r="AQ39" cm="1">
        <f t="array" ref="AQ39">IF(W39=0,"",1+SUMPRODUCT(--(ABS($G39:$Z39)&lt;ABS(W39)),--($G39:$Z39&lt;&gt;0))+(SUMPRODUCT(--(ABS($G39:$Z39)=ABS(W39)),--($G39:$Z39&lt;&gt;0))-1)/2)</f>
        <v>3</v>
      </c>
      <c r="AR39" cm="1">
        <f t="array" ref="AR39">IF(X39=0,"",1+SUMPRODUCT(--(ABS($G39:$Z39)&lt;ABS(X39)),--($G39:$Z39&lt;&gt;0))+(SUMPRODUCT(--(ABS($G39:$Z39)=ABS(X39)),--($G39:$Z39&lt;&gt;0))-1)/2)</f>
        <v>12</v>
      </c>
      <c r="AS39" cm="1">
        <f t="array" ref="AS39">IF(Y39=0,"",1+SUMPRODUCT(--(ABS($G39:$Z39)&lt;ABS(Y39)),--($G39:$Z39&lt;&gt;0))+(SUMPRODUCT(--(ABS($G39:$Z39)=ABS(Y39)),--($G39:$Z39&lt;&gt;0))-1)/2)</f>
        <v>9</v>
      </c>
      <c r="AT39" cm="1">
        <f t="array" ref="AT39">IF(Z39=0,"",1+SUMPRODUCT(--(ABS($G39:$Z39)&lt;ABS(Z39)),--($G39:$Z39&lt;&gt;0))+(SUMPRODUCT(--(ABS($G39:$Z39)=ABS(Z39)),--($G39:$Z39&lt;&gt;0))-1)/2)</f>
        <v>13</v>
      </c>
      <c r="AU39">
        <f>AVERAGE(G39:Z39)</f>
        <v>6.7812823682270986E-3</v>
      </c>
      <c r="AV39">
        <f>SUMIF(G39:Z39,"&gt;0",AA39:AT39)</f>
        <v>146</v>
      </c>
      <c r="AW39">
        <f>COUNTIF(G39:Z39,"&lt;&gt;0")</f>
        <v>20</v>
      </c>
      <c r="AX39">
        <f>_xlfn.LET(_xlpm.n,AW39,_xlpm.w,AV39,_xlpm.mu,_xlpm.n*(_xlpm.n+1)/4,_xlpm.sd,SQRT(_xlpm.n*(_xlpm.n+1)*(2*_xlpm.n+1)/24),_xlpm.z,(ABS(_xlpm.w-_xlpm.mu)-0.5)/_xlpm.sd,MIN(1,2*(1-_xlfn.NORM.S.DIST(_xlpm.z,TRUE))))</f>
        <v>0.13054070066070977</v>
      </c>
    </row>
    <row r="40" spans="1:50" x14ac:dyDescent="0.25">
      <c r="A40" t="s">
        <v>9309</v>
      </c>
      <c r="B40" t="s">
        <v>147</v>
      </c>
      <c r="C40" t="s">
        <v>32</v>
      </c>
      <c r="D40" t="s">
        <v>9260</v>
      </c>
      <c r="E40" t="s">
        <v>62</v>
      </c>
      <c r="F40" t="s">
        <v>37</v>
      </c>
      <c r="G40">
        <f>all_runs!O1622-all_runs!O1382</f>
        <v>-1.2474012474012475E-2</v>
      </c>
      <c r="H40">
        <f>all_runs!O1623-all_runs!O1383</f>
        <v>-1.5754927284951203E-2</v>
      </c>
      <c r="I40">
        <f>all_runs!O1624-all_runs!O1384</f>
        <v>1.3187058641604077E-2</v>
      </c>
      <c r="J40">
        <f>all_runs!O1625-all_runs!O1385</f>
        <v>1.0911993544029497E-2</v>
      </c>
      <c r="K40">
        <f>all_runs!O1626-all_runs!O1386</f>
        <v>1.4676339775249403E-2</v>
      </c>
      <c r="L40">
        <f>all_runs!O1627-all_runs!O1387</f>
        <v>-1.8381053375751133E-2</v>
      </c>
      <c r="M40">
        <f>all_runs!O1628-all_runs!O1388</f>
        <v>0</v>
      </c>
      <c r="N40">
        <f>all_runs!O1629-all_runs!O1389</f>
        <v>-1.4310459693537836E-2</v>
      </c>
      <c r="O40">
        <f>all_runs!O1630-all_runs!O1390</f>
        <v>-3.198038536364356E-3</v>
      </c>
      <c r="P40">
        <f>all_runs!O1631-all_runs!O1391</f>
        <v>-1.5995361077657422E-2</v>
      </c>
      <c r="Q40">
        <f>all_runs!O1632-all_runs!O1392</f>
        <v>-2.9536652098212657E-2</v>
      </c>
      <c r="R40">
        <f>all_runs!O1633-all_runs!O1393</f>
        <v>-9.0437009877019081E-3</v>
      </c>
      <c r="S40">
        <f>all_runs!O1634-all_runs!O1394</f>
        <v>-3.1053448774966963E-3</v>
      </c>
      <c r="T40">
        <f>all_runs!O1635-all_runs!O1395</f>
        <v>1.1645746164574478E-2</v>
      </c>
      <c r="U40">
        <f>all_runs!O1636-all_runs!O1396</f>
        <v>-2.18315430931596E-2</v>
      </c>
      <c r="V40">
        <f>all_runs!O1637-all_runs!O1397</f>
        <v>-2.4693094460536469E-2</v>
      </c>
      <c r="W40">
        <f>all_runs!O1638-all_runs!O1398</f>
        <v>5.0000217014830595E-3</v>
      </c>
      <c r="X40">
        <f>all_runs!O1639-all_runs!O1399</f>
        <v>-1.9321666967346274E-2</v>
      </c>
      <c r="Y40">
        <f>all_runs!O1640-all_runs!O1400</f>
        <v>2.1311475409836134E-2</v>
      </c>
      <c r="Z40">
        <f>all_runs!O1641-all_runs!O1401</f>
        <v>-2.7090858571826582E-3</v>
      </c>
      <c r="AA40" cm="1">
        <f t="array" ref="AA40">IF(G40=0,"",1+SUMPRODUCT(--(ABS($G40:$Z40)&lt;ABS(G40)),--($G40:$Z40&lt;&gt;0))+(SUMPRODUCT(--(ABS($G40:$Z40)=ABS(G40)),--($G40:$Z40&lt;&gt;0))-1)/2)</f>
        <v>8</v>
      </c>
      <c r="AB40" cm="1">
        <f t="array" ref="AB40">IF(H40=0,"",1+SUMPRODUCT(--(ABS($G40:$Z40)&lt;ABS(H40)),--($G40:$Z40&lt;&gt;0))+(SUMPRODUCT(--(ABS($G40:$Z40)=ABS(H40)),--($G40:$Z40&lt;&gt;0))-1)/2)</f>
        <v>12</v>
      </c>
      <c r="AC40" cm="1">
        <f t="array" ref="AC40">IF(I40=0,"",1+SUMPRODUCT(--(ABS($G40:$Z40)&lt;ABS(I40)),--($G40:$Z40&lt;&gt;0))+(SUMPRODUCT(--(ABS($G40:$Z40)=ABS(I40)),--($G40:$Z40&lt;&gt;0))-1)/2)</f>
        <v>9</v>
      </c>
      <c r="AD40" cm="1">
        <f t="array" ref="AD40">IF(J40=0,"",1+SUMPRODUCT(--(ABS($G40:$Z40)&lt;ABS(J40)),--($G40:$Z40&lt;&gt;0))+(SUMPRODUCT(--(ABS($G40:$Z40)=ABS(J40)),--($G40:$Z40&lt;&gt;0))-1)/2)</f>
        <v>6</v>
      </c>
      <c r="AE40" cm="1">
        <f t="array" ref="AE40">IF(K40=0,"",1+SUMPRODUCT(--(ABS($G40:$Z40)&lt;ABS(K40)),--($G40:$Z40&lt;&gt;0))+(SUMPRODUCT(--(ABS($G40:$Z40)=ABS(K40)),--($G40:$Z40&lt;&gt;0))-1)/2)</f>
        <v>11</v>
      </c>
      <c r="AF40" cm="1">
        <f t="array" ref="AF40">IF(L40=0,"",1+SUMPRODUCT(--(ABS($G40:$Z40)&lt;ABS(L40)),--($G40:$Z40&lt;&gt;0))+(SUMPRODUCT(--(ABS($G40:$Z40)=ABS(L40)),--($G40:$Z40&lt;&gt;0))-1)/2)</f>
        <v>14</v>
      </c>
      <c r="AG40" t="str" cm="1">
        <f t="array" ref="AG40">IF(M40=0,"",1+SUMPRODUCT(--(ABS($G40:$Z40)&lt;ABS(M40)),--($G40:$Z40&lt;&gt;0))+(SUMPRODUCT(--(ABS($G40:$Z40)=ABS(M40)),--($G40:$Z40&lt;&gt;0))-1)/2)</f>
        <v/>
      </c>
      <c r="AH40" cm="1">
        <f t="array" ref="AH40">IF(N40=0,"",1+SUMPRODUCT(--(ABS($G40:$Z40)&lt;ABS(N40)),--($G40:$Z40&lt;&gt;0))+(SUMPRODUCT(--(ABS($G40:$Z40)=ABS(N40)),--($G40:$Z40&lt;&gt;0))-1)/2)</f>
        <v>10</v>
      </c>
      <c r="AI40" cm="1">
        <f t="array" ref="AI40">IF(O40=0,"",1+SUMPRODUCT(--(ABS($G40:$Z40)&lt;ABS(O40)),--($G40:$Z40&lt;&gt;0))+(SUMPRODUCT(--(ABS($G40:$Z40)=ABS(O40)),--($G40:$Z40&lt;&gt;0))-1)/2)</f>
        <v>3</v>
      </c>
      <c r="AJ40" cm="1">
        <f t="array" ref="AJ40">IF(P40=0,"",1+SUMPRODUCT(--(ABS($G40:$Z40)&lt;ABS(P40)),--($G40:$Z40&lt;&gt;0))+(SUMPRODUCT(--(ABS($G40:$Z40)=ABS(P40)),--($G40:$Z40&lt;&gt;0))-1)/2)</f>
        <v>13</v>
      </c>
      <c r="AK40" cm="1">
        <f t="array" ref="AK40">IF(Q40=0,"",1+SUMPRODUCT(--(ABS($G40:$Z40)&lt;ABS(Q40)),--($G40:$Z40&lt;&gt;0))+(SUMPRODUCT(--(ABS($G40:$Z40)=ABS(Q40)),--($G40:$Z40&lt;&gt;0))-1)/2)</f>
        <v>19</v>
      </c>
      <c r="AL40" cm="1">
        <f t="array" ref="AL40">IF(R40=0,"",1+SUMPRODUCT(--(ABS($G40:$Z40)&lt;ABS(R40)),--($G40:$Z40&lt;&gt;0))+(SUMPRODUCT(--(ABS($G40:$Z40)=ABS(R40)),--($G40:$Z40&lt;&gt;0))-1)/2)</f>
        <v>5</v>
      </c>
      <c r="AM40" cm="1">
        <f t="array" ref="AM40">IF(S40=0,"",1+SUMPRODUCT(--(ABS($G40:$Z40)&lt;ABS(S40)),--($G40:$Z40&lt;&gt;0))+(SUMPRODUCT(--(ABS($G40:$Z40)=ABS(S40)),--($G40:$Z40&lt;&gt;0))-1)/2)</f>
        <v>2</v>
      </c>
      <c r="AN40" cm="1">
        <f t="array" ref="AN40">IF(T40=0,"",1+SUMPRODUCT(--(ABS($G40:$Z40)&lt;ABS(T40)),--($G40:$Z40&lt;&gt;0))+(SUMPRODUCT(--(ABS($G40:$Z40)=ABS(T40)),--($G40:$Z40&lt;&gt;0))-1)/2)</f>
        <v>7</v>
      </c>
      <c r="AO40" cm="1">
        <f t="array" ref="AO40">IF(U40=0,"",1+SUMPRODUCT(--(ABS($G40:$Z40)&lt;ABS(U40)),--($G40:$Z40&lt;&gt;0))+(SUMPRODUCT(--(ABS($G40:$Z40)=ABS(U40)),--($G40:$Z40&lt;&gt;0))-1)/2)</f>
        <v>17</v>
      </c>
      <c r="AP40" cm="1">
        <f t="array" ref="AP40">IF(V40=0,"",1+SUMPRODUCT(--(ABS($G40:$Z40)&lt;ABS(V40)),--($G40:$Z40&lt;&gt;0))+(SUMPRODUCT(--(ABS($G40:$Z40)=ABS(V40)),--($G40:$Z40&lt;&gt;0))-1)/2)</f>
        <v>18</v>
      </c>
      <c r="AQ40" cm="1">
        <f t="array" ref="AQ40">IF(W40=0,"",1+SUMPRODUCT(--(ABS($G40:$Z40)&lt;ABS(W40)),--($G40:$Z40&lt;&gt;0))+(SUMPRODUCT(--(ABS($G40:$Z40)=ABS(W40)),--($G40:$Z40&lt;&gt;0))-1)/2)</f>
        <v>4</v>
      </c>
      <c r="AR40" cm="1">
        <f t="array" ref="AR40">IF(X40=0,"",1+SUMPRODUCT(--(ABS($G40:$Z40)&lt;ABS(X40)),--($G40:$Z40&lt;&gt;0))+(SUMPRODUCT(--(ABS($G40:$Z40)=ABS(X40)),--($G40:$Z40&lt;&gt;0))-1)/2)</f>
        <v>15</v>
      </c>
      <c r="AS40" cm="1">
        <f t="array" ref="AS40">IF(Y40=0,"",1+SUMPRODUCT(--(ABS($G40:$Z40)&lt;ABS(Y40)),--($G40:$Z40&lt;&gt;0))+(SUMPRODUCT(--(ABS($G40:$Z40)=ABS(Y40)),--($G40:$Z40&lt;&gt;0))-1)/2)</f>
        <v>16</v>
      </c>
      <c r="AT40" cm="1">
        <f t="array" ref="AT40">IF(Z40=0,"",1+SUMPRODUCT(--(ABS($G40:$Z40)&lt;ABS(Z40)),--($G40:$Z40&lt;&gt;0))+(SUMPRODUCT(--(ABS($G40:$Z40)=ABS(Z40)),--($G40:$Z40&lt;&gt;0))-1)/2)</f>
        <v>1</v>
      </c>
      <c r="AU40">
        <f>AVERAGE(G40:Z40)</f>
        <v>-5.6811152773567023E-3</v>
      </c>
      <c r="AV40">
        <f>SUMIF(G40:Z40,"&gt;0",AA40:AT40)</f>
        <v>53</v>
      </c>
      <c r="AW40">
        <f>COUNTIF(G40:Z40,"&lt;&gt;0")</f>
        <v>19</v>
      </c>
      <c r="AX40">
        <f>_xlfn.LET(_xlpm.n,AW40,_xlpm.w,AV40,_xlpm.mu,_xlpm.n*(_xlpm.n+1)/4,_xlpm.sd,SQRT(_xlpm.n*(_xlpm.n+1)*(2*_xlpm.n+1)/24),_xlpm.z,(ABS(_xlpm.w-_xlpm.mu)-0.5)/_xlpm.sd,MIN(1,2*(1-_xlfn.NORM.S.DIST(_xlpm.z,TRUE))))</f>
        <v>9.4909363471102015E-2</v>
      </c>
    </row>
    <row r="41" spans="1:50" x14ac:dyDescent="0.25">
      <c r="A41" t="s">
        <v>9309</v>
      </c>
      <c r="B41" t="s">
        <v>190</v>
      </c>
      <c r="C41" t="s">
        <v>32</v>
      </c>
      <c r="D41" t="s">
        <v>9260</v>
      </c>
      <c r="E41" t="s">
        <v>62</v>
      </c>
      <c r="F41" t="s">
        <v>37</v>
      </c>
      <c r="G41">
        <f>all_runs!O2222-all_runs!O1982</f>
        <v>-4.139235311959033E-3</v>
      </c>
      <c r="H41">
        <f>all_runs!O2223-all_runs!O1983</f>
        <v>-1.0101724900486442E-2</v>
      </c>
      <c r="I41">
        <f>all_runs!O2224-all_runs!O1984</f>
        <v>6.1040339702760349E-3</v>
      </c>
      <c r="J41">
        <f>all_runs!O2225-all_runs!O1985</f>
        <v>3.2936463781017E-3</v>
      </c>
      <c r="K41">
        <f>all_runs!O2226-all_runs!O1986</f>
        <v>1.4128551628551533E-2</v>
      </c>
      <c r="L41">
        <f>all_runs!O2227-all_runs!O1987</f>
        <v>3.6416478456502421E-3</v>
      </c>
      <c r="M41">
        <f>all_runs!O2228-all_runs!O1988</f>
        <v>7.4442119944212459E-3</v>
      </c>
      <c r="N41">
        <f>all_runs!O2229-all_runs!O1989</f>
        <v>5.9016157472382424E-3</v>
      </c>
      <c r="O41">
        <f>all_runs!O2230-all_runs!O1990</f>
        <v>1.200987794695052E-2</v>
      </c>
      <c r="P41">
        <f>all_runs!O2231-all_runs!O1991</f>
        <v>1.4326366401726909E-2</v>
      </c>
      <c r="Q41">
        <f>all_runs!O2232-all_runs!O1992</f>
        <v>1.5518588320452609E-2</v>
      </c>
      <c r="R41">
        <f>all_runs!O2233-all_runs!O1993</f>
        <v>-1.7021276595744816E-2</v>
      </c>
      <c r="S41">
        <f>all_runs!O2234-all_runs!O1994</f>
        <v>2.4605096770046186E-3</v>
      </c>
      <c r="T41">
        <f>all_runs!O2235-all_runs!O1995</f>
        <v>-7.5754239154379732E-4</v>
      </c>
      <c r="U41">
        <f>all_runs!O2236-all_runs!O1996</f>
        <v>5.1429567642956586E-3</v>
      </c>
      <c r="V41">
        <f>all_runs!O2237-all_runs!O1997</f>
        <v>-1.1524966261808545E-2</v>
      </c>
      <c r="W41">
        <f>all_runs!O2238-all_runs!O1998</f>
        <v>2.9054342058334903E-2</v>
      </c>
      <c r="X41">
        <f>all_runs!O2239-all_runs!O1999</f>
        <v>1.1336950360353093E-2</v>
      </c>
      <c r="Y41">
        <f>all_runs!O2240-all_runs!O2000</f>
        <v>1.3398751115075824E-2</v>
      </c>
      <c r="Z41">
        <f>all_runs!O2241-all_runs!O2001</f>
        <v>-5.7884248755617485E-3</v>
      </c>
      <c r="AA41" cm="1">
        <f t="array" ref="AA41">IF(G41=0,"",1+SUMPRODUCT(--(ABS($G41:$Z41)&lt;ABS(G41)),--($G41:$Z41&lt;&gt;0))+(SUMPRODUCT(--(ABS($G41:$Z41)=ABS(G41)),--($G41:$Z41&lt;&gt;0))-1)/2)</f>
        <v>5</v>
      </c>
      <c r="AB41" cm="1">
        <f t="array" ref="AB41">IF(H41=0,"",1+SUMPRODUCT(--(ABS($G41:$Z41)&lt;ABS(H41)),--($G41:$Z41&lt;&gt;0))+(SUMPRODUCT(--(ABS($G41:$Z41)=ABS(H41)),--($G41:$Z41&lt;&gt;0))-1)/2)</f>
        <v>11</v>
      </c>
      <c r="AC41" cm="1">
        <f t="array" ref="AC41">IF(I41=0,"",1+SUMPRODUCT(--(ABS($G41:$Z41)&lt;ABS(I41)),--($G41:$Z41&lt;&gt;0))+(SUMPRODUCT(--(ABS($G41:$Z41)=ABS(I41)),--($G41:$Z41&lt;&gt;0))-1)/2)</f>
        <v>9</v>
      </c>
      <c r="AD41" cm="1">
        <f t="array" ref="AD41">IF(J41=0,"",1+SUMPRODUCT(--(ABS($G41:$Z41)&lt;ABS(J41)),--($G41:$Z41&lt;&gt;0))+(SUMPRODUCT(--(ABS($G41:$Z41)=ABS(J41)),--($G41:$Z41&lt;&gt;0))-1)/2)</f>
        <v>3</v>
      </c>
      <c r="AE41" cm="1">
        <f t="array" ref="AE41">IF(K41=0,"",1+SUMPRODUCT(--(ABS($G41:$Z41)&lt;ABS(K41)),--($G41:$Z41&lt;&gt;0))+(SUMPRODUCT(--(ABS($G41:$Z41)=ABS(K41)),--($G41:$Z41&lt;&gt;0))-1)/2)</f>
        <v>16</v>
      </c>
      <c r="AF41" cm="1">
        <f t="array" ref="AF41">IF(L41=0,"",1+SUMPRODUCT(--(ABS($G41:$Z41)&lt;ABS(L41)),--($G41:$Z41&lt;&gt;0))+(SUMPRODUCT(--(ABS($G41:$Z41)=ABS(L41)),--($G41:$Z41&lt;&gt;0))-1)/2)</f>
        <v>4</v>
      </c>
      <c r="AG41" cm="1">
        <f t="array" ref="AG41">IF(M41=0,"",1+SUMPRODUCT(--(ABS($G41:$Z41)&lt;ABS(M41)),--($G41:$Z41&lt;&gt;0))+(SUMPRODUCT(--(ABS($G41:$Z41)=ABS(M41)),--($G41:$Z41&lt;&gt;0))-1)/2)</f>
        <v>10</v>
      </c>
      <c r="AH41" cm="1">
        <f t="array" ref="AH41">IF(N41=0,"",1+SUMPRODUCT(--(ABS($G41:$Z41)&lt;ABS(N41)),--($G41:$Z41&lt;&gt;0))+(SUMPRODUCT(--(ABS($G41:$Z41)=ABS(N41)),--($G41:$Z41&lt;&gt;0))-1)/2)</f>
        <v>8</v>
      </c>
      <c r="AI41" cm="1">
        <f t="array" ref="AI41">IF(O41=0,"",1+SUMPRODUCT(--(ABS($G41:$Z41)&lt;ABS(O41)),--($G41:$Z41&lt;&gt;0))+(SUMPRODUCT(--(ABS($G41:$Z41)=ABS(O41)),--($G41:$Z41&lt;&gt;0))-1)/2)</f>
        <v>14</v>
      </c>
      <c r="AJ41" cm="1">
        <f t="array" ref="AJ41">IF(P41=0,"",1+SUMPRODUCT(--(ABS($G41:$Z41)&lt;ABS(P41)),--($G41:$Z41&lt;&gt;0))+(SUMPRODUCT(--(ABS($G41:$Z41)=ABS(P41)),--($G41:$Z41&lt;&gt;0))-1)/2)</f>
        <v>17</v>
      </c>
      <c r="AK41" cm="1">
        <f t="array" ref="AK41">IF(Q41=0,"",1+SUMPRODUCT(--(ABS($G41:$Z41)&lt;ABS(Q41)),--($G41:$Z41&lt;&gt;0))+(SUMPRODUCT(--(ABS($G41:$Z41)=ABS(Q41)),--($G41:$Z41&lt;&gt;0))-1)/2)</f>
        <v>18</v>
      </c>
      <c r="AL41" cm="1">
        <f t="array" ref="AL41">IF(R41=0,"",1+SUMPRODUCT(--(ABS($G41:$Z41)&lt;ABS(R41)),--($G41:$Z41&lt;&gt;0))+(SUMPRODUCT(--(ABS($G41:$Z41)=ABS(R41)),--($G41:$Z41&lt;&gt;0))-1)/2)</f>
        <v>19</v>
      </c>
      <c r="AM41" cm="1">
        <f t="array" ref="AM41">IF(S41=0,"",1+SUMPRODUCT(--(ABS($G41:$Z41)&lt;ABS(S41)),--($G41:$Z41&lt;&gt;0))+(SUMPRODUCT(--(ABS($G41:$Z41)=ABS(S41)),--($G41:$Z41&lt;&gt;0))-1)/2)</f>
        <v>2</v>
      </c>
      <c r="AN41" cm="1">
        <f t="array" ref="AN41">IF(T41=0,"",1+SUMPRODUCT(--(ABS($G41:$Z41)&lt;ABS(T41)),--($G41:$Z41&lt;&gt;0))+(SUMPRODUCT(--(ABS($G41:$Z41)=ABS(T41)),--($G41:$Z41&lt;&gt;0))-1)/2)</f>
        <v>1</v>
      </c>
      <c r="AO41" cm="1">
        <f t="array" ref="AO41">IF(U41=0,"",1+SUMPRODUCT(--(ABS($G41:$Z41)&lt;ABS(U41)),--($G41:$Z41&lt;&gt;0))+(SUMPRODUCT(--(ABS($G41:$Z41)=ABS(U41)),--($G41:$Z41&lt;&gt;0))-1)/2)</f>
        <v>6</v>
      </c>
      <c r="AP41" cm="1">
        <f t="array" ref="AP41">IF(V41=0,"",1+SUMPRODUCT(--(ABS($G41:$Z41)&lt;ABS(V41)),--($G41:$Z41&lt;&gt;0))+(SUMPRODUCT(--(ABS($G41:$Z41)=ABS(V41)),--($G41:$Z41&lt;&gt;0))-1)/2)</f>
        <v>13</v>
      </c>
      <c r="AQ41" cm="1">
        <f t="array" ref="AQ41">IF(W41=0,"",1+SUMPRODUCT(--(ABS($G41:$Z41)&lt;ABS(W41)),--($G41:$Z41&lt;&gt;0))+(SUMPRODUCT(--(ABS($G41:$Z41)=ABS(W41)),--($G41:$Z41&lt;&gt;0))-1)/2)</f>
        <v>20</v>
      </c>
      <c r="AR41" cm="1">
        <f t="array" ref="AR41">IF(X41=0,"",1+SUMPRODUCT(--(ABS($G41:$Z41)&lt;ABS(X41)),--($G41:$Z41&lt;&gt;0))+(SUMPRODUCT(--(ABS($G41:$Z41)=ABS(X41)),--($G41:$Z41&lt;&gt;0))-1)/2)</f>
        <v>12</v>
      </c>
      <c r="AS41" cm="1">
        <f t="array" ref="AS41">IF(Y41=0,"",1+SUMPRODUCT(--(ABS($G41:$Z41)&lt;ABS(Y41)),--($G41:$Z41&lt;&gt;0))+(SUMPRODUCT(--(ABS($G41:$Z41)=ABS(Y41)),--($G41:$Z41&lt;&gt;0))-1)/2)</f>
        <v>15</v>
      </c>
      <c r="AT41" cm="1">
        <f t="array" ref="AT41">IF(Z41=0,"",1+SUMPRODUCT(--(ABS($G41:$Z41)&lt;ABS(Z41)),--($G41:$Z41&lt;&gt;0))+(SUMPRODUCT(--(ABS($G41:$Z41)=ABS(Z41)),--($G41:$Z41&lt;&gt;0))-1)/2)</f>
        <v>7</v>
      </c>
      <c r="AU41">
        <f>AVERAGE(G41:Z41)</f>
        <v>4.721443993566438E-3</v>
      </c>
      <c r="AV41">
        <f>SUMIF(G41:Z41,"&gt;0",AA41:AT41)</f>
        <v>154</v>
      </c>
      <c r="AW41">
        <f>COUNTIF(G41:Z41,"&lt;&gt;0")</f>
        <v>20</v>
      </c>
      <c r="AX41">
        <f>_xlfn.LET(_xlpm.n,AW41,_xlpm.w,AV41,_xlpm.mu,_xlpm.n*(_xlpm.n+1)/4,_xlpm.sd,SQRT(_xlpm.n*(_xlpm.n+1)*(2*_xlpm.n+1)/24),_xlpm.z,(ABS(_xlpm.w-_xlpm.mu)-0.5)/_xlpm.sd,MIN(1,2*(1-_xlfn.NORM.S.DIST(_xlpm.z,TRUE))))</f>
        <v>7.019745149302703E-2</v>
      </c>
    </row>
    <row r="42" spans="1:50" x14ac:dyDescent="0.25">
      <c r="A42" t="s">
        <v>9309</v>
      </c>
      <c r="B42" t="s">
        <v>19</v>
      </c>
      <c r="C42" t="s">
        <v>12</v>
      </c>
      <c r="D42" t="s">
        <v>9260</v>
      </c>
      <c r="E42" t="s">
        <v>62</v>
      </c>
      <c r="F42" t="s">
        <v>37</v>
      </c>
      <c r="G42">
        <f>all_runs!O442-all_runs!O202</f>
        <v>8.0569884549250848E-3</v>
      </c>
      <c r="H42">
        <f>all_runs!O443-all_runs!O203</f>
        <v>-2.0464250983045496E-3</v>
      </c>
      <c r="I42">
        <f>all_runs!O444-all_runs!O204</f>
        <v>-4.7005571030640514E-3</v>
      </c>
      <c r="J42">
        <f>all_runs!O445-all_runs!O205</f>
        <v>2.1370682193721069E-2</v>
      </c>
      <c r="K42">
        <f>all_runs!O446-all_runs!O206</f>
        <v>1.0740466188946529E-2</v>
      </c>
      <c r="L42">
        <f>all_runs!O447-all_runs!O207</f>
        <v>5.4606192984709701E-3</v>
      </c>
      <c r="M42">
        <f>all_runs!O448-all_runs!O208</f>
        <v>1.5294815369728765E-2</v>
      </c>
      <c r="N42">
        <f>all_runs!O449-all_runs!O209</f>
        <v>-8.1823495032145033E-3</v>
      </c>
      <c r="O42">
        <f>all_runs!O450-all_runs!O210</f>
        <v>1.6246791756995838E-2</v>
      </c>
      <c r="P42">
        <f>all_runs!O451-all_runs!O211</f>
        <v>-1.5531326174319737E-2</v>
      </c>
      <c r="Q42">
        <f>all_runs!O452-all_runs!O212</f>
        <v>1.4459443234249858E-2</v>
      </c>
      <c r="R42">
        <f>all_runs!O453-all_runs!O213</f>
        <v>3.1018826407875455E-2</v>
      </c>
      <c r="S42">
        <f>all_runs!O454-all_runs!O214</f>
        <v>-3.654970760234022E-4</v>
      </c>
      <c r="T42">
        <f>all_runs!O455-all_runs!O215</f>
        <v>7.7112267344172647E-3</v>
      </c>
      <c r="U42">
        <f>all_runs!O456-all_runs!O216</f>
        <v>-1.708839960565145E-3</v>
      </c>
      <c r="V42">
        <f>all_runs!O457-all_runs!O217</f>
        <v>3.1755308786284853E-2</v>
      </c>
      <c r="W42">
        <f>all_runs!O458-all_runs!O218</f>
        <v>7.9709733191553056E-3</v>
      </c>
      <c r="X42">
        <f>all_runs!O459-all_runs!O219</f>
        <v>2.486631016042784E-2</v>
      </c>
      <c r="Y42">
        <f>all_runs!O460-all_runs!O220</f>
        <v>1.159420289855051E-2</v>
      </c>
      <c r="Z42">
        <f>all_runs!O461-all_runs!O221</f>
        <v>1.7045454545454586E-2</v>
      </c>
      <c r="AA42" cm="1">
        <f t="array" ref="AA42">IF(G42=0,"",1+SUMPRODUCT(--(ABS($G42:$Z42)&lt;ABS(G42)),--($G42:$Z42&lt;&gt;0))+(SUMPRODUCT(--(ABS($G42:$Z42)=ABS(G42)),--($G42:$Z42&lt;&gt;0))-1)/2)</f>
        <v>8</v>
      </c>
      <c r="AB42" cm="1">
        <f t="array" ref="AB42">IF(H42=0,"",1+SUMPRODUCT(--(ABS($G42:$Z42)&lt;ABS(H42)),--($G42:$Z42&lt;&gt;0))+(SUMPRODUCT(--(ABS($G42:$Z42)=ABS(H42)),--($G42:$Z42&lt;&gt;0))-1)/2)</f>
        <v>3</v>
      </c>
      <c r="AC42" cm="1">
        <f t="array" ref="AC42">IF(I42=0,"",1+SUMPRODUCT(--(ABS($G42:$Z42)&lt;ABS(I42)),--($G42:$Z42&lt;&gt;0))+(SUMPRODUCT(--(ABS($G42:$Z42)=ABS(I42)),--($G42:$Z42&lt;&gt;0))-1)/2)</f>
        <v>4</v>
      </c>
      <c r="AD42" cm="1">
        <f t="array" ref="AD42">IF(J42=0,"",1+SUMPRODUCT(--(ABS($G42:$Z42)&lt;ABS(J42)),--($G42:$Z42&lt;&gt;0))+(SUMPRODUCT(--(ABS($G42:$Z42)=ABS(J42)),--($G42:$Z42&lt;&gt;0))-1)/2)</f>
        <v>17</v>
      </c>
      <c r="AE42" cm="1">
        <f t="array" ref="AE42">IF(K42=0,"",1+SUMPRODUCT(--(ABS($G42:$Z42)&lt;ABS(K42)),--($G42:$Z42&lt;&gt;0))+(SUMPRODUCT(--(ABS($G42:$Z42)=ABS(K42)),--($G42:$Z42&lt;&gt;0))-1)/2)</f>
        <v>10</v>
      </c>
      <c r="AF42" cm="1">
        <f t="array" ref="AF42">IF(L42=0,"",1+SUMPRODUCT(--(ABS($G42:$Z42)&lt;ABS(L42)),--($G42:$Z42&lt;&gt;0))+(SUMPRODUCT(--(ABS($G42:$Z42)=ABS(L42)),--($G42:$Z42&lt;&gt;0))-1)/2)</f>
        <v>5</v>
      </c>
      <c r="AG42" cm="1">
        <f t="array" ref="AG42">IF(M42=0,"",1+SUMPRODUCT(--(ABS($G42:$Z42)&lt;ABS(M42)),--($G42:$Z42&lt;&gt;0))+(SUMPRODUCT(--(ABS($G42:$Z42)=ABS(M42)),--($G42:$Z42&lt;&gt;0))-1)/2)</f>
        <v>13</v>
      </c>
      <c r="AH42" cm="1">
        <f t="array" ref="AH42">IF(N42=0,"",1+SUMPRODUCT(--(ABS($G42:$Z42)&lt;ABS(N42)),--($G42:$Z42&lt;&gt;0))+(SUMPRODUCT(--(ABS($G42:$Z42)=ABS(N42)),--($G42:$Z42&lt;&gt;0))-1)/2)</f>
        <v>9</v>
      </c>
      <c r="AI42" cm="1">
        <f t="array" ref="AI42">IF(O42=0,"",1+SUMPRODUCT(--(ABS($G42:$Z42)&lt;ABS(O42)),--($G42:$Z42&lt;&gt;0))+(SUMPRODUCT(--(ABS($G42:$Z42)=ABS(O42)),--($G42:$Z42&lt;&gt;0))-1)/2)</f>
        <v>15</v>
      </c>
      <c r="AJ42" cm="1">
        <f t="array" ref="AJ42">IF(P42=0,"",1+SUMPRODUCT(--(ABS($G42:$Z42)&lt;ABS(P42)),--($G42:$Z42&lt;&gt;0))+(SUMPRODUCT(--(ABS($G42:$Z42)=ABS(P42)),--($G42:$Z42&lt;&gt;0))-1)/2)</f>
        <v>14</v>
      </c>
      <c r="AK42" cm="1">
        <f t="array" ref="AK42">IF(Q42=0,"",1+SUMPRODUCT(--(ABS($G42:$Z42)&lt;ABS(Q42)),--($G42:$Z42&lt;&gt;0))+(SUMPRODUCT(--(ABS($G42:$Z42)=ABS(Q42)),--($G42:$Z42&lt;&gt;0))-1)/2)</f>
        <v>12</v>
      </c>
      <c r="AL42" cm="1">
        <f t="array" ref="AL42">IF(R42=0,"",1+SUMPRODUCT(--(ABS($G42:$Z42)&lt;ABS(R42)),--($G42:$Z42&lt;&gt;0))+(SUMPRODUCT(--(ABS($G42:$Z42)=ABS(R42)),--($G42:$Z42&lt;&gt;0))-1)/2)</f>
        <v>19</v>
      </c>
      <c r="AM42" cm="1">
        <f t="array" ref="AM42">IF(S42=0,"",1+SUMPRODUCT(--(ABS($G42:$Z42)&lt;ABS(S42)),--($G42:$Z42&lt;&gt;0))+(SUMPRODUCT(--(ABS($G42:$Z42)=ABS(S42)),--($G42:$Z42&lt;&gt;0))-1)/2)</f>
        <v>1</v>
      </c>
      <c r="AN42" cm="1">
        <f t="array" ref="AN42">IF(T42=0,"",1+SUMPRODUCT(--(ABS($G42:$Z42)&lt;ABS(T42)),--($G42:$Z42&lt;&gt;0))+(SUMPRODUCT(--(ABS($G42:$Z42)=ABS(T42)),--($G42:$Z42&lt;&gt;0))-1)/2)</f>
        <v>6</v>
      </c>
      <c r="AO42" cm="1">
        <f t="array" ref="AO42">IF(U42=0,"",1+SUMPRODUCT(--(ABS($G42:$Z42)&lt;ABS(U42)),--($G42:$Z42&lt;&gt;0))+(SUMPRODUCT(--(ABS($G42:$Z42)=ABS(U42)),--($G42:$Z42&lt;&gt;0))-1)/2)</f>
        <v>2</v>
      </c>
      <c r="AP42" cm="1">
        <f t="array" ref="AP42">IF(V42=0,"",1+SUMPRODUCT(--(ABS($G42:$Z42)&lt;ABS(V42)),--($G42:$Z42&lt;&gt;0))+(SUMPRODUCT(--(ABS($G42:$Z42)=ABS(V42)),--($G42:$Z42&lt;&gt;0))-1)/2)</f>
        <v>20</v>
      </c>
      <c r="AQ42" cm="1">
        <f t="array" ref="AQ42">IF(W42=0,"",1+SUMPRODUCT(--(ABS($G42:$Z42)&lt;ABS(W42)),--($G42:$Z42&lt;&gt;0))+(SUMPRODUCT(--(ABS($G42:$Z42)=ABS(W42)),--($G42:$Z42&lt;&gt;0))-1)/2)</f>
        <v>7</v>
      </c>
      <c r="AR42" cm="1">
        <f t="array" ref="AR42">IF(X42=0,"",1+SUMPRODUCT(--(ABS($G42:$Z42)&lt;ABS(X42)),--($G42:$Z42&lt;&gt;0))+(SUMPRODUCT(--(ABS($G42:$Z42)=ABS(X42)),--($G42:$Z42&lt;&gt;0))-1)/2)</f>
        <v>18</v>
      </c>
      <c r="AS42" cm="1">
        <f t="array" ref="AS42">IF(Y42=0,"",1+SUMPRODUCT(--(ABS($G42:$Z42)&lt;ABS(Y42)),--($G42:$Z42&lt;&gt;0))+(SUMPRODUCT(--(ABS($G42:$Z42)=ABS(Y42)),--($G42:$Z42&lt;&gt;0))-1)/2)</f>
        <v>11</v>
      </c>
      <c r="AT42" cm="1">
        <f t="array" ref="AT42">IF(Z42=0,"",1+SUMPRODUCT(--(ABS($G42:$Z42)&lt;ABS(Z42)),--($G42:$Z42&lt;&gt;0))+(SUMPRODUCT(--(ABS($G42:$Z42)=ABS(Z42)),--($G42:$Z42&lt;&gt;0))-1)/2)</f>
        <v>16</v>
      </c>
      <c r="AU42">
        <f>AVERAGE(G42:Z42)</f>
        <v>9.5528557216856269E-3</v>
      </c>
      <c r="AV42">
        <f>SUMIF(G42:Z42,"&gt;0",AA42:AT42)</f>
        <v>177</v>
      </c>
      <c r="AW42">
        <f>COUNTIF(G42:Z42,"&lt;&gt;0")</f>
        <v>20</v>
      </c>
      <c r="AX42">
        <f>_xlfn.LET(_xlpm.n,AW42,_xlpm.w,AV42,_xlpm.mu,_xlpm.n*(_xlpm.n+1)/4,_xlpm.sd,SQRT(_xlpm.n*(_xlpm.n+1)*(2*_xlpm.n+1)/24),_xlpm.z,(ABS(_xlpm.w-_xlpm.mu)-0.5)/_xlpm.sd,MIN(1,2*(1-_xlfn.NORM.S.DIST(_xlpm.z,TRUE))))</f>
        <v>7.6012721653908599E-3</v>
      </c>
    </row>
    <row r="43" spans="1:50" x14ac:dyDescent="0.25">
      <c r="A43" t="s">
        <v>9309</v>
      </c>
      <c r="B43" t="s">
        <v>106</v>
      </c>
      <c r="C43" t="s">
        <v>12</v>
      </c>
      <c r="D43" t="s">
        <v>9260</v>
      </c>
      <c r="E43" t="s">
        <v>62</v>
      </c>
      <c r="F43" t="s">
        <v>37</v>
      </c>
      <c r="G43">
        <f>all_runs!O1042-all_runs!O802</f>
        <v>1.6210115933107616E-2</v>
      </c>
      <c r="H43">
        <f>all_runs!O1043-all_runs!O803</f>
        <v>-1.837337787485549E-2</v>
      </c>
      <c r="I43">
        <f>all_runs!O1044-all_runs!O804</f>
        <v>1.4513929475939991E-2</v>
      </c>
      <c r="J43">
        <f>all_runs!O1045-all_runs!O805</f>
        <v>1.8641939534434382E-2</v>
      </c>
      <c r="K43">
        <f>all_runs!O1046-all_runs!O806</f>
        <v>1.6329983797718994E-2</v>
      </c>
      <c r="L43">
        <f>all_runs!O1047-all_runs!O807</f>
        <v>-5.2659886171160242E-3</v>
      </c>
      <c r="M43">
        <f>all_runs!O1048-all_runs!O808</f>
        <v>7.7247191011234895E-3</v>
      </c>
      <c r="N43">
        <f>all_runs!O1049-all_runs!O809</f>
        <v>-5.8385660104179893E-3</v>
      </c>
      <c r="O43">
        <f>all_runs!O1050-all_runs!O810</f>
        <v>6.0853551124989691E-3</v>
      </c>
      <c r="P43">
        <f>all_runs!O1051-all_runs!O811</f>
        <v>-1.8939393939394478E-3</v>
      </c>
      <c r="Q43">
        <f>all_runs!O1052-all_runs!O812</f>
        <v>7.582343282140358E-3</v>
      </c>
      <c r="R43">
        <f>all_runs!O1053-all_runs!O813</f>
        <v>1.9070010449320884E-2</v>
      </c>
      <c r="S43">
        <f>all_runs!O1054-all_runs!O814</f>
        <v>2.4379312000768483E-2</v>
      </c>
      <c r="T43">
        <f>all_runs!O1055-all_runs!O815</f>
        <v>-4.2216016107043952E-4</v>
      </c>
      <c r="U43">
        <f>all_runs!O1056-all_runs!O816</f>
        <v>5.2470555945719477E-3</v>
      </c>
      <c r="V43">
        <f>all_runs!O1057-all_runs!O817</f>
        <v>-9.6981374438021017E-3</v>
      </c>
      <c r="W43">
        <f>all_runs!O1058-all_runs!O818</f>
        <v>1.6431772423199376E-2</v>
      </c>
      <c r="X43">
        <f>all_runs!O1059-all_runs!O819</f>
        <v>5.382182144374692E-3</v>
      </c>
      <c r="Y43">
        <f>all_runs!O1060-all_runs!O820</f>
        <v>-5.2612349287542992E-3</v>
      </c>
      <c r="Z43">
        <f>all_runs!O1061-all_runs!O821</f>
        <v>2.7817467044454536E-2</v>
      </c>
      <c r="AA43" cm="1">
        <f t="array" ref="AA43">IF(G43=0,"",1+SUMPRODUCT(--(ABS($G43:$Z43)&lt;ABS(G43)),--($G43:$Z43&lt;&gt;0))+(SUMPRODUCT(--(ABS($G43:$Z43)=ABS(G43)),--($G43:$Z43&lt;&gt;0))-1)/2)</f>
        <v>13</v>
      </c>
      <c r="AB43" cm="1">
        <f t="array" ref="AB43">IF(H43=0,"",1+SUMPRODUCT(--(ABS($G43:$Z43)&lt;ABS(H43)),--($G43:$Z43&lt;&gt;0))+(SUMPRODUCT(--(ABS($G43:$Z43)=ABS(H43)),--($G43:$Z43&lt;&gt;0))-1)/2)</f>
        <v>16</v>
      </c>
      <c r="AC43" cm="1">
        <f t="array" ref="AC43">IF(I43=0,"",1+SUMPRODUCT(--(ABS($G43:$Z43)&lt;ABS(I43)),--($G43:$Z43&lt;&gt;0))+(SUMPRODUCT(--(ABS($G43:$Z43)=ABS(I43)),--($G43:$Z43&lt;&gt;0))-1)/2)</f>
        <v>12</v>
      </c>
      <c r="AD43" cm="1">
        <f t="array" ref="AD43">IF(J43=0,"",1+SUMPRODUCT(--(ABS($G43:$Z43)&lt;ABS(J43)),--($G43:$Z43&lt;&gt;0))+(SUMPRODUCT(--(ABS($G43:$Z43)=ABS(J43)),--($G43:$Z43&lt;&gt;0))-1)/2)</f>
        <v>17</v>
      </c>
      <c r="AE43" cm="1">
        <f t="array" ref="AE43">IF(K43=0,"",1+SUMPRODUCT(--(ABS($G43:$Z43)&lt;ABS(K43)),--($G43:$Z43&lt;&gt;0))+(SUMPRODUCT(--(ABS($G43:$Z43)=ABS(K43)),--($G43:$Z43&lt;&gt;0))-1)/2)</f>
        <v>14</v>
      </c>
      <c r="AF43" cm="1">
        <f t="array" ref="AF43">IF(L43=0,"",1+SUMPRODUCT(--(ABS($G43:$Z43)&lt;ABS(L43)),--($G43:$Z43&lt;&gt;0))+(SUMPRODUCT(--(ABS($G43:$Z43)=ABS(L43)),--($G43:$Z43&lt;&gt;0))-1)/2)</f>
        <v>5</v>
      </c>
      <c r="AG43" cm="1">
        <f t="array" ref="AG43">IF(M43=0,"",1+SUMPRODUCT(--(ABS($G43:$Z43)&lt;ABS(M43)),--($G43:$Z43&lt;&gt;0))+(SUMPRODUCT(--(ABS($G43:$Z43)=ABS(M43)),--($G43:$Z43&lt;&gt;0))-1)/2)</f>
        <v>10</v>
      </c>
      <c r="AH43" cm="1">
        <f t="array" ref="AH43">IF(N43=0,"",1+SUMPRODUCT(--(ABS($G43:$Z43)&lt;ABS(N43)),--($G43:$Z43&lt;&gt;0))+(SUMPRODUCT(--(ABS($G43:$Z43)=ABS(N43)),--($G43:$Z43&lt;&gt;0))-1)/2)</f>
        <v>7</v>
      </c>
      <c r="AI43" cm="1">
        <f t="array" ref="AI43">IF(O43=0,"",1+SUMPRODUCT(--(ABS($G43:$Z43)&lt;ABS(O43)),--($G43:$Z43&lt;&gt;0))+(SUMPRODUCT(--(ABS($G43:$Z43)=ABS(O43)),--($G43:$Z43&lt;&gt;0))-1)/2)</f>
        <v>8</v>
      </c>
      <c r="AJ43" cm="1">
        <f t="array" ref="AJ43">IF(P43=0,"",1+SUMPRODUCT(--(ABS($G43:$Z43)&lt;ABS(P43)),--($G43:$Z43&lt;&gt;0))+(SUMPRODUCT(--(ABS($G43:$Z43)=ABS(P43)),--($G43:$Z43&lt;&gt;0))-1)/2)</f>
        <v>2</v>
      </c>
      <c r="AK43" cm="1">
        <f t="array" ref="AK43">IF(Q43=0,"",1+SUMPRODUCT(--(ABS($G43:$Z43)&lt;ABS(Q43)),--($G43:$Z43&lt;&gt;0))+(SUMPRODUCT(--(ABS($G43:$Z43)=ABS(Q43)),--($G43:$Z43&lt;&gt;0))-1)/2)</f>
        <v>9</v>
      </c>
      <c r="AL43" cm="1">
        <f t="array" ref="AL43">IF(R43=0,"",1+SUMPRODUCT(--(ABS($G43:$Z43)&lt;ABS(R43)),--($G43:$Z43&lt;&gt;0))+(SUMPRODUCT(--(ABS($G43:$Z43)=ABS(R43)),--($G43:$Z43&lt;&gt;0))-1)/2)</f>
        <v>18</v>
      </c>
      <c r="AM43" cm="1">
        <f t="array" ref="AM43">IF(S43=0,"",1+SUMPRODUCT(--(ABS($G43:$Z43)&lt;ABS(S43)),--($G43:$Z43&lt;&gt;0))+(SUMPRODUCT(--(ABS($G43:$Z43)=ABS(S43)),--($G43:$Z43&lt;&gt;0))-1)/2)</f>
        <v>19</v>
      </c>
      <c r="AN43" cm="1">
        <f t="array" ref="AN43">IF(T43=0,"",1+SUMPRODUCT(--(ABS($G43:$Z43)&lt;ABS(T43)),--($G43:$Z43&lt;&gt;0))+(SUMPRODUCT(--(ABS($G43:$Z43)=ABS(T43)),--($G43:$Z43&lt;&gt;0))-1)/2)</f>
        <v>1</v>
      </c>
      <c r="AO43" cm="1">
        <f t="array" ref="AO43">IF(U43=0,"",1+SUMPRODUCT(--(ABS($G43:$Z43)&lt;ABS(U43)),--($G43:$Z43&lt;&gt;0))+(SUMPRODUCT(--(ABS($G43:$Z43)=ABS(U43)),--($G43:$Z43&lt;&gt;0))-1)/2)</f>
        <v>3</v>
      </c>
      <c r="AP43" cm="1">
        <f t="array" ref="AP43">IF(V43=0,"",1+SUMPRODUCT(--(ABS($G43:$Z43)&lt;ABS(V43)),--($G43:$Z43&lt;&gt;0))+(SUMPRODUCT(--(ABS($G43:$Z43)=ABS(V43)),--($G43:$Z43&lt;&gt;0))-1)/2)</f>
        <v>11</v>
      </c>
      <c r="AQ43" cm="1">
        <f t="array" ref="AQ43">IF(W43=0,"",1+SUMPRODUCT(--(ABS($G43:$Z43)&lt;ABS(W43)),--($G43:$Z43&lt;&gt;0))+(SUMPRODUCT(--(ABS($G43:$Z43)=ABS(W43)),--($G43:$Z43&lt;&gt;0))-1)/2)</f>
        <v>15</v>
      </c>
      <c r="AR43" cm="1">
        <f t="array" ref="AR43">IF(X43=0,"",1+SUMPRODUCT(--(ABS($G43:$Z43)&lt;ABS(X43)),--($G43:$Z43&lt;&gt;0))+(SUMPRODUCT(--(ABS($G43:$Z43)=ABS(X43)),--($G43:$Z43&lt;&gt;0))-1)/2)</f>
        <v>6</v>
      </c>
      <c r="AS43" cm="1">
        <f t="array" ref="AS43">IF(Y43=0,"",1+SUMPRODUCT(--(ABS($G43:$Z43)&lt;ABS(Y43)),--($G43:$Z43&lt;&gt;0))+(SUMPRODUCT(--(ABS($G43:$Z43)=ABS(Y43)),--($G43:$Z43&lt;&gt;0))-1)/2)</f>
        <v>4</v>
      </c>
      <c r="AT43" cm="1">
        <f t="array" ref="AT43">IF(Z43=0,"",1+SUMPRODUCT(--(ABS($G43:$Z43)&lt;ABS(Z43)),--($G43:$Z43&lt;&gt;0))+(SUMPRODUCT(--(ABS($G43:$Z43)=ABS(Z43)),--($G43:$Z43&lt;&gt;0))-1)/2)</f>
        <v>20</v>
      </c>
      <c r="AU43">
        <f>AVERAGE(G43:Z43)</f>
        <v>6.9331390731848961E-3</v>
      </c>
      <c r="AV43">
        <f>SUMIF(G43:Z43,"&gt;0",AA43:AT43)</f>
        <v>164</v>
      </c>
      <c r="AW43">
        <f>COUNTIF(G43:Z43,"&lt;&gt;0")</f>
        <v>20</v>
      </c>
      <c r="AX43">
        <f>_xlfn.LET(_xlpm.n,AW43,_xlpm.w,AV43,_xlpm.mu,_xlpm.n*(_xlpm.n+1)/4,_xlpm.sd,SQRT(_xlpm.n*(_xlpm.n+1)*(2*_xlpm.n+1)/24),_xlpm.z,(ABS(_xlpm.w-_xlpm.mu)-0.5)/_xlpm.sd,MIN(1,2*(1-_xlfn.NORM.S.DIST(_xlpm.z,TRUE))))</f>
        <v>2.8965101153413331E-2</v>
      </c>
    </row>
    <row r="44" spans="1:50" x14ac:dyDescent="0.25">
      <c r="A44" t="s">
        <v>9309</v>
      </c>
      <c r="B44" t="s">
        <v>147</v>
      </c>
      <c r="C44" t="s">
        <v>12</v>
      </c>
      <c r="D44" t="s">
        <v>9260</v>
      </c>
      <c r="E44" t="s">
        <v>62</v>
      </c>
      <c r="F44" t="s">
        <v>37</v>
      </c>
      <c r="G44">
        <f>all_runs!O1642-all_runs!O1402</f>
        <v>-1.9185082985688662E-2</v>
      </c>
      <c r="H44">
        <f>all_runs!O1643-all_runs!O1403</f>
        <v>2.332719459791277E-2</v>
      </c>
      <c r="I44">
        <f>all_runs!O1644-all_runs!O1404</f>
        <v>-2.3190159306312186E-3</v>
      </c>
      <c r="J44">
        <f>all_runs!O1645-all_runs!O1405</f>
        <v>-2.8791119847372371E-2</v>
      </c>
      <c r="K44">
        <f>all_runs!O1646-all_runs!O1406</f>
        <v>-8.1747309282580449E-3</v>
      </c>
      <c r="L44">
        <f>all_runs!O1647-all_runs!O1407</f>
        <v>-3.6031707902953736E-3</v>
      </c>
      <c r="M44">
        <f>all_runs!O1648-all_runs!O1408</f>
        <v>9.1563722142899984E-3</v>
      </c>
      <c r="N44">
        <f>all_runs!O1649-all_runs!O1409</f>
        <v>-2.4622792937399884E-2</v>
      </c>
      <c r="O44">
        <f>all_runs!O1650-all_runs!O1410</f>
        <v>4.9710734947503665E-2</v>
      </c>
      <c r="P44">
        <f>all_runs!O1651-all_runs!O1411</f>
        <v>1.7188693659281884E-2</v>
      </c>
      <c r="Q44">
        <f>all_runs!O1652-all_runs!O1412</f>
        <v>-1.4215839818808251E-2</v>
      </c>
      <c r="R44">
        <f>all_runs!O1653-all_runs!O1413</f>
        <v>-8.6808399122084712E-4</v>
      </c>
      <c r="S44">
        <f>all_runs!O1654-all_runs!O1414</f>
        <v>-1.6185548505919356E-2</v>
      </c>
      <c r="T44">
        <f>all_runs!O1655-all_runs!O1415</f>
        <v>8.7134127258652327E-3</v>
      </c>
      <c r="U44">
        <f>all_runs!O1656-all_runs!O1416</f>
        <v>1.9074993467467882E-2</v>
      </c>
      <c r="V44">
        <f>all_runs!O1657-all_runs!O1417</f>
        <v>4.3784675363622738E-2</v>
      </c>
      <c r="W44">
        <f>all_runs!O1658-all_runs!O1418</f>
        <v>4.1573749601784282E-3</v>
      </c>
      <c r="X44">
        <f>all_runs!O1659-all_runs!O1419</f>
        <v>-2.0134336291738442E-2</v>
      </c>
      <c r="Y44">
        <f>all_runs!O1660-all_runs!O1420</f>
        <v>1.7297262081209186E-2</v>
      </c>
      <c r="Z44">
        <f>all_runs!O1661-all_runs!O1421</f>
        <v>1.7168772270813593E-3</v>
      </c>
      <c r="AA44" cm="1">
        <f t="array" ref="AA44">IF(G44=0,"",1+SUMPRODUCT(--(ABS($G44:$Z44)&lt;ABS(G44)),--($G44:$Z44&lt;&gt;0))+(SUMPRODUCT(--(ABS($G44:$Z44)=ABS(G44)),--($G44:$Z44&lt;&gt;0))-1)/2)</f>
        <v>14</v>
      </c>
      <c r="AB44" cm="1">
        <f t="array" ref="AB44">IF(H44=0,"",1+SUMPRODUCT(--(ABS($G44:$Z44)&lt;ABS(H44)),--($G44:$Z44&lt;&gt;0))+(SUMPRODUCT(--(ABS($G44:$Z44)=ABS(H44)),--($G44:$Z44&lt;&gt;0))-1)/2)</f>
        <v>16</v>
      </c>
      <c r="AC44" cm="1">
        <f t="array" ref="AC44">IF(I44=0,"",1+SUMPRODUCT(--(ABS($G44:$Z44)&lt;ABS(I44)),--($G44:$Z44&lt;&gt;0))+(SUMPRODUCT(--(ABS($G44:$Z44)=ABS(I44)),--($G44:$Z44&lt;&gt;0))-1)/2)</f>
        <v>3</v>
      </c>
      <c r="AD44" cm="1">
        <f t="array" ref="AD44">IF(J44=0,"",1+SUMPRODUCT(--(ABS($G44:$Z44)&lt;ABS(J44)),--($G44:$Z44&lt;&gt;0))+(SUMPRODUCT(--(ABS($G44:$Z44)=ABS(J44)),--($G44:$Z44&lt;&gt;0))-1)/2)</f>
        <v>18</v>
      </c>
      <c r="AE44" cm="1">
        <f t="array" ref="AE44">IF(K44=0,"",1+SUMPRODUCT(--(ABS($G44:$Z44)&lt;ABS(K44)),--($G44:$Z44&lt;&gt;0))+(SUMPRODUCT(--(ABS($G44:$Z44)=ABS(K44)),--($G44:$Z44&lt;&gt;0))-1)/2)</f>
        <v>6</v>
      </c>
      <c r="AF44" cm="1">
        <f t="array" ref="AF44">IF(L44=0,"",1+SUMPRODUCT(--(ABS($G44:$Z44)&lt;ABS(L44)),--($G44:$Z44&lt;&gt;0))+(SUMPRODUCT(--(ABS($G44:$Z44)=ABS(L44)),--($G44:$Z44&lt;&gt;0))-1)/2)</f>
        <v>4</v>
      </c>
      <c r="AG44" cm="1">
        <f t="array" ref="AG44">IF(M44=0,"",1+SUMPRODUCT(--(ABS($G44:$Z44)&lt;ABS(M44)),--($G44:$Z44&lt;&gt;0))+(SUMPRODUCT(--(ABS($G44:$Z44)=ABS(M44)),--($G44:$Z44&lt;&gt;0))-1)/2)</f>
        <v>8</v>
      </c>
      <c r="AH44" cm="1">
        <f t="array" ref="AH44">IF(N44=0,"",1+SUMPRODUCT(--(ABS($G44:$Z44)&lt;ABS(N44)),--($G44:$Z44&lt;&gt;0))+(SUMPRODUCT(--(ABS($G44:$Z44)=ABS(N44)),--($G44:$Z44&lt;&gt;0))-1)/2)</f>
        <v>17</v>
      </c>
      <c r="AI44" cm="1">
        <f t="array" ref="AI44">IF(O44=0,"",1+SUMPRODUCT(--(ABS($G44:$Z44)&lt;ABS(O44)),--($G44:$Z44&lt;&gt;0))+(SUMPRODUCT(--(ABS($G44:$Z44)=ABS(O44)),--($G44:$Z44&lt;&gt;0))-1)/2)</f>
        <v>20</v>
      </c>
      <c r="AJ44" cm="1">
        <f t="array" ref="AJ44">IF(P44=0,"",1+SUMPRODUCT(--(ABS($G44:$Z44)&lt;ABS(P44)),--($G44:$Z44&lt;&gt;0))+(SUMPRODUCT(--(ABS($G44:$Z44)=ABS(P44)),--($G44:$Z44&lt;&gt;0))-1)/2)</f>
        <v>11</v>
      </c>
      <c r="AK44" cm="1">
        <f t="array" ref="AK44">IF(Q44=0,"",1+SUMPRODUCT(--(ABS($G44:$Z44)&lt;ABS(Q44)),--($G44:$Z44&lt;&gt;0))+(SUMPRODUCT(--(ABS($G44:$Z44)=ABS(Q44)),--($G44:$Z44&lt;&gt;0))-1)/2)</f>
        <v>9</v>
      </c>
      <c r="AL44" cm="1">
        <f t="array" ref="AL44">IF(R44=0,"",1+SUMPRODUCT(--(ABS($G44:$Z44)&lt;ABS(R44)),--($G44:$Z44&lt;&gt;0))+(SUMPRODUCT(--(ABS($G44:$Z44)=ABS(R44)),--($G44:$Z44&lt;&gt;0))-1)/2)</f>
        <v>1</v>
      </c>
      <c r="AM44" cm="1">
        <f t="array" ref="AM44">IF(S44=0,"",1+SUMPRODUCT(--(ABS($G44:$Z44)&lt;ABS(S44)),--($G44:$Z44&lt;&gt;0))+(SUMPRODUCT(--(ABS($G44:$Z44)=ABS(S44)),--($G44:$Z44&lt;&gt;0))-1)/2)</f>
        <v>10</v>
      </c>
      <c r="AN44" cm="1">
        <f t="array" ref="AN44">IF(T44=0,"",1+SUMPRODUCT(--(ABS($G44:$Z44)&lt;ABS(T44)),--($G44:$Z44&lt;&gt;0))+(SUMPRODUCT(--(ABS($G44:$Z44)=ABS(T44)),--($G44:$Z44&lt;&gt;0))-1)/2)</f>
        <v>7</v>
      </c>
      <c r="AO44" cm="1">
        <f t="array" ref="AO44">IF(U44=0,"",1+SUMPRODUCT(--(ABS($G44:$Z44)&lt;ABS(U44)),--($G44:$Z44&lt;&gt;0))+(SUMPRODUCT(--(ABS($G44:$Z44)=ABS(U44)),--($G44:$Z44&lt;&gt;0))-1)/2)</f>
        <v>13</v>
      </c>
      <c r="AP44" cm="1">
        <f t="array" ref="AP44">IF(V44=0,"",1+SUMPRODUCT(--(ABS($G44:$Z44)&lt;ABS(V44)),--($G44:$Z44&lt;&gt;0))+(SUMPRODUCT(--(ABS($G44:$Z44)=ABS(V44)),--($G44:$Z44&lt;&gt;0))-1)/2)</f>
        <v>19</v>
      </c>
      <c r="AQ44" cm="1">
        <f t="array" ref="AQ44">IF(W44=0,"",1+SUMPRODUCT(--(ABS($G44:$Z44)&lt;ABS(W44)),--($G44:$Z44&lt;&gt;0))+(SUMPRODUCT(--(ABS($G44:$Z44)=ABS(W44)),--($G44:$Z44&lt;&gt;0))-1)/2)</f>
        <v>5</v>
      </c>
      <c r="AR44" cm="1">
        <f t="array" ref="AR44">IF(X44=0,"",1+SUMPRODUCT(--(ABS($G44:$Z44)&lt;ABS(X44)),--($G44:$Z44&lt;&gt;0))+(SUMPRODUCT(--(ABS($G44:$Z44)=ABS(X44)),--($G44:$Z44&lt;&gt;0))-1)/2)</f>
        <v>15</v>
      </c>
      <c r="AS44" cm="1">
        <f t="array" ref="AS44">IF(Y44=0,"",1+SUMPRODUCT(--(ABS($G44:$Z44)&lt;ABS(Y44)),--($G44:$Z44&lt;&gt;0))+(SUMPRODUCT(--(ABS($G44:$Z44)=ABS(Y44)),--($G44:$Z44&lt;&gt;0))-1)/2)</f>
        <v>12</v>
      </c>
      <c r="AT44" cm="1">
        <f t="array" ref="AT44">IF(Z44=0,"",1+SUMPRODUCT(--(ABS($G44:$Z44)&lt;ABS(Z44)),--($G44:$Z44&lt;&gt;0))+(SUMPRODUCT(--(ABS($G44:$Z44)=ABS(Z44)),--($G44:$Z44&lt;&gt;0))-1)/2)</f>
        <v>2</v>
      </c>
      <c r="AU44">
        <f>AVERAGE(G44:Z44)</f>
        <v>2.8013934608540347E-3</v>
      </c>
      <c r="AV44">
        <f>SUMIF(G44:Z44,"&gt;0",AA44:AT44)</f>
        <v>113</v>
      </c>
      <c r="AW44">
        <f>COUNTIF(G44:Z44,"&lt;&gt;0")</f>
        <v>20</v>
      </c>
      <c r="AX44">
        <f>_xlfn.LET(_xlpm.n,AW44,_xlpm.w,AV44,_xlpm.mu,_xlpm.n*(_xlpm.n+1)/4,_xlpm.sd,SQRT(_xlpm.n*(_xlpm.n+1)*(2*_xlpm.n+1)/24),_xlpm.z,(ABS(_xlpm.w-_xlpm.mu)-0.5)/_xlpm.sd,MIN(1,2*(1-_xlfn.NORM.S.DIST(_xlpm.z,TRUE))))</f>
        <v>0.77948132380298252</v>
      </c>
    </row>
    <row r="45" spans="1:50" x14ac:dyDescent="0.25">
      <c r="A45" t="s">
        <v>9309</v>
      </c>
      <c r="B45" t="s">
        <v>190</v>
      </c>
      <c r="C45" t="s">
        <v>12</v>
      </c>
      <c r="D45" t="s">
        <v>9260</v>
      </c>
      <c r="E45" t="s">
        <v>62</v>
      </c>
      <c r="F45" t="s">
        <v>37</v>
      </c>
      <c r="G45">
        <f>all_runs!O2242-all_runs!O2002</f>
        <v>-6.6115702479339067E-3</v>
      </c>
      <c r="H45">
        <f>all_runs!O2243-all_runs!O2003</f>
        <v>1.4606741573033544E-2</v>
      </c>
      <c r="I45">
        <f>all_runs!O2244-all_runs!O2004</f>
        <v>1.8122031421264229E-2</v>
      </c>
      <c r="J45">
        <f>all_runs!O2245-all_runs!O2005</f>
        <v>-1.0629388649101457E-2</v>
      </c>
      <c r="K45">
        <f>all_runs!O2246-all_runs!O2006</f>
        <v>2.5843751544201155E-2</v>
      </c>
      <c r="L45">
        <f>all_runs!O2247-all_runs!O2007</f>
        <v>9.0721982323741512E-3</v>
      </c>
      <c r="M45">
        <f>all_runs!O2248-all_runs!O2008</f>
        <v>1.8174082666388425E-2</v>
      </c>
      <c r="N45">
        <f>all_runs!O2249-all_runs!O2009</f>
        <v>3.332910106653153E-3</v>
      </c>
      <c r="O45">
        <f>all_runs!O2250-all_runs!O2010</f>
        <v>2.3753501400560428E-2</v>
      </c>
      <c r="P45">
        <f>all_runs!O2251-all_runs!O2011</f>
        <v>1.8316891974180849E-2</v>
      </c>
      <c r="Q45">
        <f>all_runs!O2252-all_runs!O2012</f>
        <v>-1.0999450027499025E-3</v>
      </c>
      <c r="R45">
        <f>all_runs!O2253-all_runs!O2013</f>
        <v>2.4534360950545842E-2</v>
      </c>
      <c r="S45">
        <f>all_runs!O2254-all_runs!O2014</f>
        <v>6.7455553650030975E-3</v>
      </c>
      <c r="T45">
        <f>all_runs!O2255-all_runs!O2015</f>
        <v>2.8488612836439109E-2</v>
      </c>
      <c r="U45">
        <f>all_runs!O2256-all_runs!O2016</f>
        <v>1.1158892189616854E-2</v>
      </c>
      <c r="V45">
        <f>all_runs!O2257-all_runs!O2017</f>
        <v>2.9108129439621155E-2</v>
      </c>
      <c r="W45">
        <f>all_runs!O2258-all_runs!O2018</f>
        <v>2.941176470588247E-2</v>
      </c>
      <c r="X45">
        <f>all_runs!O2259-all_runs!O2019</f>
        <v>6.1710398445092851E-3</v>
      </c>
      <c r="Y45">
        <f>all_runs!O2260-all_runs!O2020</f>
        <v>4.7976221969779465E-2</v>
      </c>
      <c r="Z45">
        <f>all_runs!O2261-all_runs!O2021</f>
        <v>1.2324929971988863E-2</v>
      </c>
      <c r="AA45" cm="1">
        <f t="array" ref="AA45">IF(G45=0,"",1+SUMPRODUCT(--(ABS($G45:$Z45)&lt;ABS(G45)),--($G45:$Z45&lt;&gt;0))+(SUMPRODUCT(--(ABS($G45:$Z45)=ABS(G45)),--($G45:$Z45&lt;&gt;0))-1)/2)</f>
        <v>4</v>
      </c>
      <c r="AB45" cm="1">
        <f t="array" ref="AB45">IF(H45=0,"",1+SUMPRODUCT(--(ABS($G45:$Z45)&lt;ABS(H45)),--($G45:$Z45&lt;&gt;0))+(SUMPRODUCT(--(ABS($G45:$Z45)=ABS(H45)),--($G45:$Z45&lt;&gt;0))-1)/2)</f>
        <v>10</v>
      </c>
      <c r="AC45" cm="1">
        <f t="array" ref="AC45">IF(I45=0,"",1+SUMPRODUCT(--(ABS($G45:$Z45)&lt;ABS(I45)),--($G45:$Z45&lt;&gt;0))+(SUMPRODUCT(--(ABS($G45:$Z45)=ABS(I45)),--($G45:$Z45&lt;&gt;0))-1)/2)</f>
        <v>11</v>
      </c>
      <c r="AD45" cm="1">
        <f t="array" ref="AD45">IF(J45=0,"",1+SUMPRODUCT(--(ABS($G45:$Z45)&lt;ABS(J45)),--($G45:$Z45&lt;&gt;0))+(SUMPRODUCT(--(ABS($G45:$Z45)=ABS(J45)),--($G45:$Z45&lt;&gt;0))-1)/2)</f>
        <v>7</v>
      </c>
      <c r="AE45" cm="1">
        <f t="array" ref="AE45">IF(K45=0,"",1+SUMPRODUCT(--(ABS($G45:$Z45)&lt;ABS(K45)),--($G45:$Z45&lt;&gt;0))+(SUMPRODUCT(--(ABS($G45:$Z45)=ABS(K45)),--($G45:$Z45&lt;&gt;0))-1)/2)</f>
        <v>16</v>
      </c>
      <c r="AF45" cm="1">
        <f t="array" ref="AF45">IF(L45=0,"",1+SUMPRODUCT(--(ABS($G45:$Z45)&lt;ABS(L45)),--($G45:$Z45&lt;&gt;0))+(SUMPRODUCT(--(ABS($G45:$Z45)=ABS(L45)),--($G45:$Z45&lt;&gt;0))-1)/2)</f>
        <v>6</v>
      </c>
      <c r="AG45" cm="1">
        <f t="array" ref="AG45">IF(M45=0,"",1+SUMPRODUCT(--(ABS($G45:$Z45)&lt;ABS(M45)),--($G45:$Z45&lt;&gt;0))+(SUMPRODUCT(--(ABS($G45:$Z45)=ABS(M45)),--($G45:$Z45&lt;&gt;0))-1)/2)</f>
        <v>12</v>
      </c>
      <c r="AH45" cm="1">
        <f t="array" ref="AH45">IF(N45=0,"",1+SUMPRODUCT(--(ABS($G45:$Z45)&lt;ABS(N45)),--($G45:$Z45&lt;&gt;0))+(SUMPRODUCT(--(ABS($G45:$Z45)=ABS(N45)),--($G45:$Z45&lt;&gt;0))-1)/2)</f>
        <v>2</v>
      </c>
      <c r="AI45" cm="1">
        <f t="array" ref="AI45">IF(O45=0,"",1+SUMPRODUCT(--(ABS($G45:$Z45)&lt;ABS(O45)),--($G45:$Z45&lt;&gt;0))+(SUMPRODUCT(--(ABS($G45:$Z45)=ABS(O45)),--($G45:$Z45&lt;&gt;0))-1)/2)</f>
        <v>14</v>
      </c>
      <c r="AJ45" cm="1">
        <f t="array" ref="AJ45">IF(P45=0,"",1+SUMPRODUCT(--(ABS($G45:$Z45)&lt;ABS(P45)),--($G45:$Z45&lt;&gt;0))+(SUMPRODUCT(--(ABS($G45:$Z45)=ABS(P45)),--($G45:$Z45&lt;&gt;0))-1)/2)</f>
        <v>13</v>
      </c>
      <c r="AK45" cm="1">
        <f t="array" ref="AK45">IF(Q45=0,"",1+SUMPRODUCT(--(ABS($G45:$Z45)&lt;ABS(Q45)),--($G45:$Z45&lt;&gt;0))+(SUMPRODUCT(--(ABS($G45:$Z45)=ABS(Q45)),--($G45:$Z45&lt;&gt;0))-1)/2)</f>
        <v>1</v>
      </c>
      <c r="AL45" cm="1">
        <f t="array" ref="AL45">IF(R45=0,"",1+SUMPRODUCT(--(ABS($G45:$Z45)&lt;ABS(R45)),--($G45:$Z45&lt;&gt;0))+(SUMPRODUCT(--(ABS($G45:$Z45)=ABS(R45)),--($G45:$Z45&lt;&gt;0))-1)/2)</f>
        <v>15</v>
      </c>
      <c r="AM45" cm="1">
        <f t="array" ref="AM45">IF(S45=0,"",1+SUMPRODUCT(--(ABS($G45:$Z45)&lt;ABS(S45)),--($G45:$Z45&lt;&gt;0))+(SUMPRODUCT(--(ABS($G45:$Z45)=ABS(S45)),--($G45:$Z45&lt;&gt;0))-1)/2)</f>
        <v>5</v>
      </c>
      <c r="AN45" cm="1">
        <f t="array" ref="AN45">IF(T45=0,"",1+SUMPRODUCT(--(ABS($G45:$Z45)&lt;ABS(T45)),--($G45:$Z45&lt;&gt;0))+(SUMPRODUCT(--(ABS($G45:$Z45)=ABS(T45)),--($G45:$Z45&lt;&gt;0))-1)/2)</f>
        <v>17</v>
      </c>
      <c r="AO45" cm="1">
        <f t="array" ref="AO45">IF(U45=0,"",1+SUMPRODUCT(--(ABS($G45:$Z45)&lt;ABS(U45)),--($G45:$Z45&lt;&gt;0))+(SUMPRODUCT(--(ABS($G45:$Z45)=ABS(U45)),--($G45:$Z45&lt;&gt;0))-1)/2)</f>
        <v>8</v>
      </c>
      <c r="AP45" cm="1">
        <f t="array" ref="AP45">IF(V45=0,"",1+SUMPRODUCT(--(ABS($G45:$Z45)&lt;ABS(V45)),--($G45:$Z45&lt;&gt;0))+(SUMPRODUCT(--(ABS($G45:$Z45)=ABS(V45)),--($G45:$Z45&lt;&gt;0))-1)/2)</f>
        <v>18</v>
      </c>
      <c r="AQ45" cm="1">
        <f t="array" ref="AQ45">IF(W45=0,"",1+SUMPRODUCT(--(ABS($G45:$Z45)&lt;ABS(W45)),--($G45:$Z45&lt;&gt;0))+(SUMPRODUCT(--(ABS($G45:$Z45)=ABS(W45)),--($G45:$Z45&lt;&gt;0))-1)/2)</f>
        <v>19</v>
      </c>
      <c r="AR45" cm="1">
        <f t="array" ref="AR45">IF(X45=0,"",1+SUMPRODUCT(--(ABS($G45:$Z45)&lt;ABS(X45)),--($G45:$Z45&lt;&gt;0))+(SUMPRODUCT(--(ABS($G45:$Z45)=ABS(X45)),--($G45:$Z45&lt;&gt;0))-1)/2)</f>
        <v>3</v>
      </c>
      <c r="AS45" cm="1">
        <f t="array" ref="AS45">IF(Y45=0,"",1+SUMPRODUCT(--(ABS($G45:$Z45)&lt;ABS(Y45)),--($G45:$Z45&lt;&gt;0))+(SUMPRODUCT(--(ABS($G45:$Z45)=ABS(Y45)),--($G45:$Z45&lt;&gt;0))-1)/2)</f>
        <v>20</v>
      </c>
      <c r="AT45" cm="1">
        <f t="array" ref="AT45">IF(Z45=0,"",1+SUMPRODUCT(--(ABS($G45:$Z45)&lt;ABS(Z45)),--($G45:$Z45&lt;&gt;0))+(SUMPRODUCT(--(ABS($G45:$Z45)=ABS(Z45)),--($G45:$Z45&lt;&gt;0))-1)/2)</f>
        <v>9</v>
      </c>
      <c r="AU45">
        <f>AVERAGE(G45:Z45)</f>
        <v>1.5440035614612841E-2</v>
      </c>
      <c r="AV45">
        <f>SUMIF(G45:Z45,"&gt;0",AA45:AT45)</f>
        <v>198</v>
      </c>
      <c r="AW45">
        <f>COUNTIF(G45:Z45,"&lt;&gt;0")</f>
        <v>20</v>
      </c>
      <c r="AX45">
        <f>_xlfn.LET(_xlpm.n,AW45,_xlpm.w,AV45,_xlpm.mu,_xlpm.n*(_xlpm.n+1)/4,_xlpm.sd,SQRT(_xlpm.n*(_xlpm.n+1)*(2*_xlpm.n+1)/24),_xlpm.z,(ABS(_xlpm.w-_xlpm.mu)-0.5)/_xlpm.sd,MIN(1,2*(1-_xlfn.NORM.S.DIST(_xlpm.z,TRUE))))</f>
        <v>5.5383037686085324E-4</v>
      </c>
    </row>
    <row r="46" spans="1:50" x14ac:dyDescent="0.25">
      <c r="A46" t="s">
        <v>9309</v>
      </c>
      <c r="B46" t="s">
        <v>19</v>
      </c>
      <c r="C46" t="s">
        <v>26</v>
      </c>
      <c r="D46" t="s">
        <v>9260</v>
      </c>
      <c r="E46" t="s">
        <v>62</v>
      </c>
      <c r="F46" t="s">
        <v>37</v>
      </c>
      <c r="G46">
        <f>all_runs!O462-all_runs!O222</f>
        <v>-1.3929859062602357E-2</v>
      </c>
      <c r="H46">
        <f>all_runs!O463-all_runs!O223</f>
        <v>-3.6552851122387708E-2</v>
      </c>
      <c r="I46">
        <f>all_runs!O464-all_runs!O224</f>
        <v>-1.674760853568813E-2</v>
      </c>
      <c r="J46">
        <f>all_runs!O465-all_runs!O225</f>
        <v>-2.7841342486651599E-2</v>
      </c>
      <c r="K46">
        <f>all_runs!O466-all_runs!O226</f>
        <v>-1.3245033112582627E-2</v>
      </c>
      <c r="L46">
        <f>all_runs!O467-all_runs!O227</f>
        <v>7.0148931577811435E-3</v>
      </c>
      <c r="M46">
        <f>all_runs!O468-all_runs!O228</f>
        <v>4.8813388260524615E-3</v>
      </c>
      <c r="N46">
        <f>all_runs!O469-all_runs!O229</f>
        <v>1.5525539512498687E-3</v>
      </c>
      <c r="O46">
        <f>all_runs!O470-all_runs!O230</f>
        <v>1.0025159293997055E-3</v>
      </c>
      <c r="P46">
        <f>all_runs!O471-all_runs!O231</f>
        <v>1.0156420240835962E-2</v>
      </c>
      <c r="Q46">
        <f>all_runs!O472-all_runs!O232</f>
        <v>4.6886446886447164E-3</v>
      </c>
      <c r="R46">
        <f>all_runs!O473-all_runs!O233</f>
        <v>1.070356849328169E-2</v>
      </c>
      <c r="S46">
        <f>all_runs!O474-all_runs!O234</f>
        <v>-1.4843692892473337E-2</v>
      </c>
      <c r="T46">
        <f>all_runs!O475-all_runs!O235</f>
        <v>-2.1736150547320032E-2</v>
      </c>
      <c r="U46">
        <f>all_runs!O476-all_runs!O236</f>
        <v>-8.9466089466090359E-3</v>
      </c>
      <c r="V46">
        <f>all_runs!O477-all_runs!O237</f>
        <v>-2.2123893805309658E-2</v>
      </c>
      <c r="W46">
        <f>all_runs!O478-all_runs!O238</f>
        <v>-3.2464804556600835E-2</v>
      </c>
      <c r="X46">
        <f>all_runs!O479-all_runs!O239</f>
        <v>-2.0388213936601063E-2</v>
      </c>
      <c r="Y46">
        <f>all_runs!O480-all_runs!O240</f>
        <v>-6.8579467190292842E-3</v>
      </c>
      <c r="Z46">
        <f>all_runs!O481-all_runs!O241</f>
        <v>1.509379990941806E-2</v>
      </c>
      <c r="AA46" cm="1">
        <f t="array" ref="AA46">IF(G46=0,"",1+SUMPRODUCT(--(ABS($G46:$Z46)&lt;ABS(G46)),--($G46:$Z46&lt;&gt;0))+(SUMPRODUCT(--(ABS($G46:$Z46)=ABS(G46)),--($G46:$Z46&lt;&gt;0))-1)/2)</f>
        <v>11</v>
      </c>
      <c r="AB46" cm="1">
        <f t="array" ref="AB46">IF(H46=0,"",1+SUMPRODUCT(--(ABS($G46:$Z46)&lt;ABS(H46)),--($G46:$Z46&lt;&gt;0))+(SUMPRODUCT(--(ABS($G46:$Z46)=ABS(H46)),--($G46:$Z46&lt;&gt;0))-1)/2)</f>
        <v>20</v>
      </c>
      <c r="AC46" cm="1">
        <f t="array" ref="AC46">IF(I46=0,"",1+SUMPRODUCT(--(ABS($G46:$Z46)&lt;ABS(I46)),--($G46:$Z46&lt;&gt;0))+(SUMPRODUCT(--(ABS($G46:$Z46)=ABS(I46)),--($G46:$Z46&lt;&gt;0))-1)/2)</f>
        <v>14</v>
      </c>
      <c r="AD46" cm="1">
        <f t="array" ref="AD46">IF(J46=0,"",1+SUMPRODUCT(--(ABS($G46:$Z46)&lt;ABS(J46)),--($G46:$Z46&lt;&gt;0))+(SUMPRODUCT(--(ABS($G46:$Z46)=ABS(J46)),--($G46:$Z46&lt;&gt;0))-1)/2)</f>
        <v>18</v>
      </c>
      <c r="AE46" cm="1">
        <f t="array" ref="AE46">IF(K46=0,"",1+SUMPRODUCT(--(ABS($G46:$Z46)&lt;ABS(K46)),--($G46:$Z46&lt;&gt;0))+(SUMPRODUCT(--(ABS($G46:$Z46)=ABS(K46)),--($G46:$Z46&lt;&gt;0))-1)/2)</f>
        <v>10</v>
      </c>
      <c r="AF46" cm="1">
        <f t="array" ref="AF46">IF(L46=0,"",1+SUMPRODUCT(--(ABS($G46:$Z46)&lt;ABS(L46)),--($G46:$Z46&lt;&gt;0))+(SUMPRODUCT(--(ABS($G46:$Z46)=ABS(L46)),--($G46:$Z46&lt;&gt;0))-1)/2)</f>
        <v>6</v>
      </c>
      <c r="AG46" cm="1">
        <f t="array" ref="AG46">IF(M46=0,"",1+SUMPRODUCT(--(ABS($G46:$Z46)&lt;ABS(M46)),--($G46:$Z46&lt;&gt;0))+(SUMPRODUCT(--(ABS($G46:$Z46)=ABS(M46)),--($G46:$Z46&lt;&gt;0))-1)/2)</f>
        <v>4</v>
      </c>
      <c r="AH46" cm="1">
        <f t="array" ref="AH46">IF(N46=0,"",1+SUMPRODUCT(--(ABS($G46:$Z46)&lt;ABS(N46)),--($G46:$Z46&lt;&gt;0))+(SUMPRODUCT(--(ABS($G46:$Z46)=ABS(N46)),--($G46:$Z46&lt;&gt;0))-1)/2)</f>
        <v>2</v>
      </c>
      <c r="AI46" cm="1">
        <f t="array" ref="AI46">IF(O46=0,"",1+SUMPRODUCT(--(ABS($G46:$Z46)&lt;ABS(O46)),--($G46:$Z46&lt;&gt;0))+(SUMPRODUCT(--(ABS($G46:$Z46)=ABS(O46)),--($G46:$Z46&lt;&gt;0))-1)/2)</f>
        <v>1</v>
      </c>
      <c r="AJ46" cm="1">
        <f t="array" ref="AJ46">IF(P46=0,"",1+SUMPRODUCT(--(ABS($G46:$Z46)&lt;ABS(P46)),--($G46:$Z46&lt;&gt;0))+(SUMPRODUCT(--(ABS($G46:$Z46)=ABS(P46)),--($G46:$Z46&lt;&gt;0))-1)/2)</f>
        <v>8</v>
      </c>
      <c r="AK46" cm="1">
        <f t="array" ref="AK46">IF(Q46=0,"",1+SUMPRODUCT(--(ABS($G46:$Z46)&lt;ABS(Q46)),--($G46:$Z46&lt;&gt;0))+(SUMPRODUCT(--(ABS($G46:$Z46)=ABS(Q46)),--($G46:$Z46&lt;&gt;0))-1)/2)</f>
        <v>3</v>
      </c>
      <c r="AL46" cm="1">
        <f t="array" ref="AL46">IF(R46=0,"",1+SUMPRODUCT(--(ABS($G46:$Z46)&lt;ABS(R46)),--($G46:$Z46&lt;&gt;0))+(SUMPRODUCT(--(ABS($G46:$Z46)=ABS(R46)),--($G46:$Z46&lt;&gt;0))-1)/2)</f>
        <v>9</v>
      </c>
      <c r="AM46" cm="1">
        <f t="array" ref="AM46">IF(S46=0,"",1+SUMPRODUCT(--(ABS($G46:$Z46)&lt;ABS(S46)),--($G46:$Z46&lt;&gt;0))+(SUMPRODUCT(--(ABS($G46:$Z46)=ABS(S46)),--($G46:$Z46&lt;&gt;0))-1)/2)</f>
        <v>12</v>
      </c>
      <c r="AN46" cm="1">
        <f t="array" ref="AN46">IF(T46=0,"",1+SUMPRODUCT(--(ABS($G46:$Z46)&lt;ABS(T46)),--($G46:$Z46&lt;&gt;0))+(SUMPRODUCT(--(ABS($G46:$Z46)=ABS(T46)),--($G46:$Z46&lt;&gt;0))-1)/2)</f>
        <v>16</v>
      </c>
      <c r="AO46" cm="1">
        <f t="array" ref="AO46">IF(U46=0,"",1+SUMPRODUCT(--(ABS($G46:$Z46)&lt;ABS(U46)),--($G46:$Z46&lt;&gt;0))+(SUMPRODUCT(--(ABS($G46:$Z46)=ABS(U46)),--($G46:$Z46&lt;&gt;0))-1)/2)</f>
        <v>7</v>
      </c>
      <c r="AP46" cm="1">
        <f t="array" ref="AP46">IF(V46=0,"",1+SUMPRODUCT(--(ABS($G46:$Z46)&lt;ABS(V46)),--($G46:$Z46&lt;&gt;0))+(SUMPRODUCT(--(ABS($G46:$Z46)=ABS(V46)),--($G46:$Z46&lt;&gt;0))-1)/2)</f>
        <v>17</v>
      </c>
      <c r="AQ46" cm="1">
        <f t="array" ref="AQ46">IF(W46=0,"",1+SUMPRODUCT(--(ABS($G46:$Z46)&lt;ABS(W46)),--($G46:$Z46&lt;&gt;0))+(SUMPRODUCT(--(ABS($G46:$Z46)=ABS(W46)),--($G46:$Z46&lt;&gt;0))-1)/2)</f>
        <v>19</v>
      </c>
      <c r="AR46" cm="1">
        <f t="array" ref="AR46">IF(X46=0,"",1+SUMPRODUCT(--(ABS($G46:$Z46)&lt;ABS(X46)),--($G46:$Z46&lt;&gt;0))+(SUMPRODUCT(--(ABS($G46:$Z46)=ABS(X46)),--($G46:$Z46&lt;&gt;0))-1)/2)</f>
        <v>15</v>
      </c>
      <c r="AS46" cm="1">
        <f t="array" ref="AS46">IF(Y46=0,"",1+SUMPRODUCT(--(ABS($G46:$Z46)&lt;ABS(Y46)),--($G46:$Z46&lt;&gt;0))+(SUMPRODUCT(--(ABS($G46:$Z46)=ABS(Y46)),--($G46:$Z46&lt;&gt;0))-1)/2)</f>
        <v>5</v>
      </c>
      <c r="AT46" cm="1">
        <f t="array" ref="AT46">IF(Z46=0,"",1+SUMPRODUCT(--(ABS($G46:$Z46)&lt;ABS(Z46)),--($G46:$Z46&lt;&gt;0))+(SUMPRODUCT(--(ABS($G46:$Z46)=ABS(Z46)),--($G46:$Z46&lt;&gt;0))-1)/2)</f>
        <v>13</v>
      </c>
      <c r="AU46">
        <f>AVERAGE(G46:Z46)</f>
        <v>-9.0292135263596029E-3</v>
      </c>
      <c r="AV46">
        <f>SUMIF(G46:Z46,"&gt;0",AA46:AT46)</f>
        <v>46</v>
      </c>
      <c r="AW46">
        <f>COUNTIF(G46:Z46,"&lt;&gt;0")</f>
        <v>20</v>
      </c>
      <c r="AX46">
        <f>_xlfn.LET(_xlpm.n,AW46,_xlpm.w,AV46,_xlpm.mu,_xlpm.n*(_xlpm.n+1)/4,_xlpm.sd,SQRT(_xlpm.n*(_xlpm.n+1)*(2*_xlpm.n+1)/24),_xlpm.z,(ABS(_xlpm.w-_xlpm.mu)-0.5)/_xlpm.sd,MIN(1,2*(1-_xlfn.NORM.S.DIST(_xlpm.z,TRUE))))</f>
        <v>2.8965101153413331E-2</v>
      </c>
    </row>
    <row r="47" spans="1:50" x14ac:dyDescent="0.25">
      <c r="A47" t="s">
        <v>9309</v>
      </c>
      <c r="B47" t="s">
        <v>106</v>
      </c>
      <c r="C47" t="s">
        <v>26</v>
      </c>
      <c r="D47" t="s">
        <v>9260</v>
      </c>
      <c r="E47" t="s">
        <v>62</v>
      </c>
      <c r="F47" t="s">
        <v>37</v>
      </c>
      <c r="G47">
        <f>all_runs!O1062-all_runs!O822</f>
        <v>1.561003639149583E-2</v>
      </c>
      <c r="H47">
        <f>all_runs!O1063-all_runs!O823</f>
        <v>1.4305131146434835E-2</v>
      </c>
      <c r="I47">
        <f>all_runs!O1064-all_runs!O824</f>
        <v>1.1472407819846597E-2</v>
      </c>
      <c r="J47">
        <f>all_runs!O1065-all_runs!O825</f>
        <v>2.189408405966986E-2</v>
      </c>
      <c r="K47">
        <f>all_runs!O1066-all_runs!O826</f>
        <v>1.2126811241855662E-2</v>
      </c>
      <c r="L47">
        <f>all_runs!O1067-all_runs!O827</f>
        <v>2.901274005035881E-2</v>
      </c>
      <c r="M47">
        <f>all_runs!O1068-all_runs!O828</f>
        <v>2.0129226996179583E-2</v>
      </c>
      <c r="N47">
        <f>all_runs!O1069-all_runs!O829</f>
        <v>5.8433409227318656E-3</v>
      </c>
      <c r="O47">
        <f>all_runs!O1070-all_runs!O830</f>
        <v>1.7248463883341003E-2</v>
      </c>
      <c r="P47">
        <f>all_runs!O1071-all_runs!O831</f>
        <v>1.3898093641573461E-2</v>
      </c>
      <c r="Q47">
        <f>all_runs!O1072-all_runs!O832</f>
        <v>1.0613042871107092E-3</v>
      </c>
      <c r="R47">
        <f>all_runs!O1073-all_runs!O833</f>
        <v>2.5366703780801414E-3</v>
      </c>
      <c r="S47">
        <f>all_runs!O1074-all_runs!O834</f>
        <v>1.1160331873026674E-2</v>
      </c>
      <c r="T47">
        <f>all_runs!O1075-all_runs!O835</f>
        <v>5.4636058828382295E-3</v>
      </c>
      <c r="U47">
        <f>all_runs!O1076-all_runs!O836</f>
        <v>-5.1008578715510122E-3</v>
      </c>
      <c r="V47">
        <f>all_runs!O1077-all_runs!O837</f>
        <v>6.6468292305909005E-3</v>
      </c>
      <c r="W47">
        <f>all_runs!O1078-all_runs!O838</f>
        <v>1.7249417249417087E-2</v>
      </c>
      <c r="X47">
        <f>all_runs!O1079-all_runs!O839</f>
        <v>3.0905077262693093E-2</v>
      </c>
      <c r="Y47">
        <f>all_runs!O1080-all_runs!O840</f>
        <v>1.8441898464448547E-3</v>
      </c>
      <c r="Z47">
        <f>all_runs!O1081-all_runs!O841</f>
        <v>4.9328449328447377E-3</v>
      </c>
      <c r="AA47" cm="1">
        <f t="array" ref="AA47">IF(G47=0,"",1+SUMPRODUCT(--(ABS($G47:$Z47)&lt;ABS(G47)),--($G47:$Z47&lt;&gt;0))+(SUMPRODUCT(--(ABS($G47:$Z47)=ABS(G47)),--($G47:$Z47&lt;&gt;0))-1)/2)</f>
        <v>14</v>
      </c>
      <c r="AB47" cm="1">
        <f t="array" ref="AB47">IF(H47=0,"",1+SUMPRODUCT(--(ABS($G47:$Z47)&lt;ABS(H47)),--($G47:$Z47&lt;&gt;0))+(SUMPRODUCT(--(ABS($G47:$Z47)=ABS(H47)),--($G47:$Z47&lt;&gt;0))-1)/2)</f>
        <v>13</v>
      </c>
      <c r="AC47" cm="1">
        <f t="array" ref="AC47">IF(I47=0,"",1+SUMPRODUCT(--(ABS($G47:$Z47)&lt;ABS(I47)),--($G47:$Z47&lt;&gt;0))+(SUMPRODUCT(--(ABS($G47:$Z47)=ABS(I47)),--($G47:$Z47&lt;&gt;0))-1)/2)</f>
        <v>10</v>
      </c>
      <c r="AD47" cm="1">
        <f t="array" ref="AD47">IF(J47=0,"",1+SUMPRODUCT(--(ABS($G47:$Z47)&lt;ABS(J47)),--($G47:$Z47&lt;&gt;0))+(SUMPRODUCT(--(ABS($G47:$Z47)=ABS(J47)),--($G47:$Z47&lt;&gt;0))-1)/2)</f>
        <v>18</v>
      </c>
      <c r="AE47" cm="1">
        <f t="array" ref="AE47">IF(K47=0,"",1+SUMPRODUCT(--(ABS($G47:$Z47)&lt;ABS(K47)),--($G47:$Z47&lt;&gt;0))+(SUMPRODUCT(--(ABS($G47:$Z47)=ABS(K47)),--($G47:$Z47&lt;&gt;0))-1)/2)</f>
        <v>11</v>
      </c>
      <c r="AF47" cm="1">
        <f t="array" ref="AF47">IF(L47=0,"",1+SUMPRODUCT(--(ABS($G47:$Z47)&lt;ABS(L47)),--($G47:$Z47&lt;&gt;0))+(SUMPRODUCT(--(ABS($G47:$Z47)=ABS(L47)),--($G47:$Z47&lt;&gt;0))-1)/2)</f>
        <v>19</v>
      </c>
      <c r="AG47" cm="1">
        <f t="array" ref="AG47">IF(M47=0,"",1+SUMPRODUCT(--(ABS($G47:$Z47)&lt;ABS(M47)),--($G47:$Z47&lt;&gt;0))+(SUMPRODUCT(--(ABS($G47:$Z47)=ABS(M47)),--($G47:$Z47&lt;&gt;0))-1)/2)</f>
        <v>17</v>
      </c>
      <c r="AH47" cm="1">
        <f t="array" ref="AH47">IF(N47=0,"",1+SUMPRODUCT(--(ABS($G47:$Z47)&lt;ABS(N47)),--($G47:$Z47&lt;&gt;0))+(SUMPRODUCT(--(ABS($G47:$Z47)=ABS(N47)),--($G47:$Z47&lt;&gt;0))-1)/2)</f>
        <v>7</v>
      </c>
      <c r="AI47" cm="1">
        <f t="array" ref="AI47">IF(O47=0,"",1+SUMPRODUCT(--(ABS($G47:$Z47)&lt;ABS(O47)),--($G47:$Z47&lt;&gt;0))+(SUMPRODUCT(--(ABS($G47:$Z47)=ABS(O47)),--($G47:$Z47&lt;&gt;0))-1)/2)</f>
        <v>15</v>
      </c>
      <c r="AJ47" cm="1">
        <f t="array" ref="AJ47">IF(P47=0,"",1+SUMPRODUCT(--(ABS($G47:$Z47)&lt;ABS(P47)),--($G47:$Z47&lt;&gt;0))+(SUMPRODUCT(--(ABS($G47:$Z47)=ABS(P47)),--($G47:$Z47&lt;&gt;0))-1)/2)</f>
        <v>12</v>
      </c>
      <c r="AK47" cm="1">
        <f t="array" ref="AK47">IF(Q47=0,"",1+SUMPRODUCT(--(ABS($G47:$Z47)&lt;ABS(Q47)),--($G47:$Z47&lt;&gt;0))+(SUMPRODUCT(--(ABS($G47:$Z47)=ABS(Q47)),--($G47:$Z47&lt;&gt;0))-1)/2)</f>
        <v>1</v>
      </c>
      <c r="AL47" cm="1">
        <f t="array" ref="AL47">IF(R47=0,"",1+SUMPRODUCT(--(ABS($G47:$Z47)&lt;ABS(R47)),--($G47:$Z47&lt;&gt;0))+(SUMPRODUCT(--(ABS($G47:$Z47)=ABS(R47)),--($G47:$Z47&lt;&gt;0))-1)/2)</f>
        <v>3</v>
      </c>
      <c r="AM47" cm="1">
        <f t="array" ref="AM47">IF(S47=0,"",1+SUMPRODUCT(--(ABS($G47:$Z47)&lt;ABS(S47)),--($G47:$Z47&lt;&gt;0))+(SUMPRODUCT(--(ABS($G47:$Z47)=ABS(S47)),--($G47:$Z47&lt;&gt;0))-1)/2)</f>
        <v>9</v>
      </c>
      <c r="AN47" cm="1">
        <f t="array" ref="AN47">IF(T47=0,"",1+SUMPRODUCT(--(ABS($G47:$Z47)&lt;ABS(T47)),--($G47:$Z47&lt;&gt;0))+(SUMPRODUCT(--(ABS($G47:$Z47)=ABS(T47)),--($G47:$Z47&lt;&gt;0))-1)/2)</f>
        <v>6</v>
      </c>
      <c r="AO47" cm="1">
        <f t="array" ref="AO47">IF(U47=0,"",1+SUMPRODUCT(--(ABS($G47:$Z47)&lt;ABS(U47)),--($G47:$Z47&lt;&gt;0))+(SUMPRODUCT(--(ABS($G47:$Z47)=ABS(U47)),--($G47:$Z47&lt;&gt;0))-1)/2)</f>
        <v>5</v>
      </c>
      <c r="AP47" cm="1">
        <f t="array" ref="AP47">IF(V47=0,"",1+SUMPRODUCT(--(ABS($G47:$Z47)&lt;ABS(V47)),--($G47:$Z47&lt;&gt;0))+(SUMPRODUCT(--(ABS($G47:$Z47)=ABS(V47)),--($G47:$Z47&lt;&gt;0))-1)/2)</f>
        <v>8</v>
      </c>
      <c r="AQ47" cm="1">
        <f t="array" ref="AQ47">IF(W47=0,"",1+SUMPRODUCT(--(ABS($G47:$Z47)&lt;ABS(W47)),--($G47:$Z47&lt;&gt;0))+(SUMPRODUCT(--(ABS($G47:$Z47)=ABS(W47)),--($G47:$Z47&lt;&gt;0))-1)/2)</f>
        <v>16</v>
      </c>
      <c r="AR47" cm="1">
        <f t="array" ref="AR47">IF(X47=0,"",1+SUMPRODUCT(--(ABS($G47:$Z47)&lt;ABS(X47)),--($G47:$Z47&lt;&gt;0))+(SUMPRODUCT(--(ABS($G47:$Z47)=ABS(X47)),--($G47:$Z47&lt;&gt;0))-1)/2)</f>
        <v>20</v>
      </c>
      <c r="AS47" cm="1">
        <f t="array" ref="AS47">IF(Y47=0,"",1+SUMPRODUCT(--(ABS($G47:$Z47)&lt;ABS(Y47)),--($G47:$Z47&lt;&gt;0))+(SUMPRODUCT(--(ABS($G47:$Z47)=ABS(Y47)),--($G47:$Z47&lt;&gt;0))-1)/2)</f>
        <v>2</v>
      </c>
      <c r="AT47" cm="1">
        <f t="array" ref="AT47">IF(Z47=0,"",1+SUMPRODUCT(--(ABS($G47:$Z47)&lt;ABS(Z47)),--($G47:$Z47&lt;&gt;0))+(SUMPRODUCT(--(ABS($G47:$Z47)=ABS(Z47)),--($G47:$Z47&lt;&gt;0))-1)/2)</f>
        <v>4</v>
      </c>
      <c r="AU47">
        <f>AVERAGE(G47:Z47)</f>
        <v>1.1911987461249145E-2</v>
      </c>
      <c r="AV47">
        <f>SUMIF(G47:Z47,"&gt;0",AA47:AT47)</f>
        <v>205</v>
      </c>
      <c r="AW47">
        <f>COUNTIF(G47:Z47,"&lt;&gt;0")</f>
        <v>20</v>
      </c>
      <c r="AX47">
        <f>_xlfn.LET(_xlpm.n,AW47,_xlpm.w,AV47,_xlpm.mu,_xlpm.n*(_xlpm.n+1)/4,_xlpm.sd,SQRT(_xlpm.n*(_xlpm.n+1)*(2*_xlpm.n+1)/24),_xlpm.z,(ABS(_xlpm.w-_xlpm.mu)-0.5)/_xlpm.sd,MIN(1,2*(1-_xlfn.NORM.S.DIST(_xlpm.z,TRUE))))</f>
        <v>2.0352486806762826E-4</v>
      </c>
    </row>
    <row r="48" spans="1:50" x14ac:dyDescent="0.25">
      <c r="A48" t="s">
        <v>9309</v>
      </c>
      <c r="B48" t="s">
        <v>147</v>
      </c>
      <c r="C48" t="s">
        <v>26</v>
      </c>
      <c r="D48" t="s">
        <v>9260</v>
      </c>
      <c r="E48" t="s">
        <v>62</v>
      </c>
      <c r="F48" t="s">
        <v>37</v>
      </c>
      <c r="G48">
        <f>all_runs!O1662-all_runs!O1422</f>
        <v>-2.0369549150036859E-2</v>
      </c>
      <c r="H48">
        <f>all_runs!O1663-all_runs!O1423</f>
        <v>1.0033253067308623E-3</v>
      </c>
      <c r="I48">
        <f>all_runs!O1664-all_runs!O1424</f>
        <v>3.971146617435739E-2</v>
      </c>
      <c r="J48">
        <f>all_runs!O1665-all_runs!O1425</f>
        <v>-1.4348503064824492E-2</v>
      </c>
      <c r="K48">
        <f>all_runs!O1666-all_runs!O1426</f>
        <v>-1.7790716480672319E-3</v>
      </c>
      <c r="L48">
        <f>all_runs!O1667-all_runs!O1427</f>
        <v>1.6593886462881957E-2</v>
      </c>
      <c r="M48">
        <f>all_runs!O1668-all_runs!O1428</f>
        <v>-5.4504429705891644E-3</v>
      </c>
      <c r="N48">
        <f>all_runs!O1669-all_runs!O1429</f>
        <v>-2.886054195001253E-2</v>
      </c>
      <c r="O48">
        <f>all_runs!O1670-all_runs!O1430</f>
        <v>-8.102261553589063E-3</v>
      </c>
      <c r="P48">
        <f>all_runs!O1671-all_runs!O1431</f>
        <v>-5.4453009676889153E-3</v>
      </c>
      <c r="Q48">
        <f>all_runs!O1672-all_runs!O1432</f>
        <v>-1.4107142857142985E-2</v>
      </c>
      <c r="R48">
        <f>all_runs!O1673-all_runs!O1433</f>
        <v>6.2061286730888954E-3</v>
      </c>
      <c r="S48">
        <f>all_runs!O1674-all_runs!O1434</f>
        <v>1.9412305755918013E-2</v>
      </c>
      <c r="T48">
        <f>all_runs!O1675-all_runs!O1435</f>
        <v>5.8830240529371691E-3</v>
      </c>
      <c r="U48">
        <f>all_runs!O1676-all_runs!O1436</f>
        <v>-2.6213353042620069E-3</v>
      </c>
      <c r="V48">
        <f>all_runs!O1677-all_runs!O1437</f>
        <v>5.4264319751043955E-3</v>
      </c>
      <c r="W48">
        <f>all_runs!O1678-all_runs!O1438</f>
        <v>1.5099189608147157E-2</v>
      </c>
      <c r="X48">
        <f>all_runs!O1679-all_runs!O1439</f>
        <v>-1.6240185821511655E-2</v>
      </c>
      <c r="Y48">
        <f>all_runs!O1680-all_runs!O1440</f>
        <v>4.405286343612369E-3</v>
      </c>
      <c r="Z48">
        <f>all_runs!O1681-all_runs!O1441</f>
        <v>5.5431294369346906E-3</v>
      </c>
      <c r="AA48" cm="1">
        <f t="array" ref="AA48">IF(G48=0,"",1+SUMPRODUCT(--(ABS($G48:$Z48)&lt;ABS(G48)),--($G48:$Z48&lt;&gt;0))+(SUMPRODUCT(--(ABS($G48:$Z48)=ABS(G48)),--($G48:$Z48&lt;&gt;0))-1)/2)</f>
        <v>18</v>
      </c>
      <c r="AB48" cm="1">
        <f t="array" ref="AB48">IF(H48=0,"",1+SUMPRODUCT(--(ABS($G48:$Z48)&lt;ABS(H48)),--($G48:$Z48&lt;&gt;0))+(SUMPRODUCT(--(ABS($G48:$Z48)=ABS(H48)),--($G48:$Z48&lt;&gt;0))-1)/2)</f>
        <v>1</v>
      </c>
      <c r="AC48" cm="1">
        <f t="array" ref="AC48">IF(I48=0,"",1+SUMPRODUCT(--(ABS($G48:$Z48)&lt;ABS(I48)),--($G48:$Z48&lt;&gt;0))+(SUMPRODUCT(--(ABS($G48:$Z48)=ABS(I48)),--($G48:$Z48&lt;&gt;0))-1)/2)</f>
        <v>20</v>
      </c>
      <c r="AD48" cm="1">
        <f t="array" ref="AD48">IF(J48=0,"",1+SUMPRODUCT(--(ABS($G48:$Z48)&lt;ABS(J48)),--($G48:$Z48&lt;&gt;0))+(SUMPRODUCT(--(ABS($G48:$Z48)=ABS(J48)),--($G48:$Z48&lt;&gt;0))-1)/2)</f>
        <v>13</v>
      </c>
      <c r="AE48" cm="1">
        <f t="array" ref="AE48">IF(K48=0,"",1+SUMPRODUCT(--(ABS($G48:$Z48)&lt;ABS(K48)),--($G48:$Z48&lt;&gt;0))+(SUMPRODUCT(--(ABS($G48:$Z48)=ABS(K48)),--($G48:$Z48&lt;&gt;0))-1)/2)</f>
        <v>2</v>
      </c>
      <c r="AF48" cm="1">
        <f t="array" ref="AF48">IF(L48=0,"",1+SUMPRODUCT(--(ABS($G48:$Z48)&lt;ABS(L48)),--($G48:$Z48&lt;&gt;0))+(SUMPRODUCT(--(ABS($G48:$Z48)=ABS(L48)),--($G48:$Z48&lt;&gt;0))-1)/2)</f>
        <v>16</v>
      </c>
      <c r="AG48" cm="1">
        <f t="array" ref="AG48">IF(M48=0,"",1+SUMPRODUCT(--(ABS($G48:$Z48)&lt;ABS(M48)),--($G48:$Z48&lt;&gt;0))+(SUMPRODUCT(--(ABS($G48:$Z48)=ABS(M48)),--($G48:$Z48&lt;&gt;0))-1)/2)</f>
        <v>7</v>
      </c>
      <c r="AH48" cm="1">
        <f t="array" ref="AH48">IF(N48=0,"",1+SUMPRODUCT(--(ABS($G48:$Z48)&lt;ABS(N48)),--($G48:$Z48&lt;&gt;0))+(SUMPRODUCT(--(ABS($G48:$Z48)=ABS(N48)),--($G48:$Z48&lt;&gt;0))-1)/2)</f>
        <v>19</v>
      </c>
      <c r="AI48" cm="1">
        <f t="array" ref="AI48">IF(O48=0,"",1+SUMPRODUCT(--(ABS($G48:$Z48)&lt;ABS(O48)),--($G48:$Z48&lt;&gt;0))+(SUMPRODUCT(--(ABS($G48:$Z48)=ABS(O48)),--($G48:$Z48&lt;&gt;0))-1)/2)</f>
        <v>11</v>
      </c>
      <c r="AJ48" cm="1">
        <f t="array" ref="AJ48">IF(P48=0,"",1+SUMPRODUCT(--(ABS($G48:$Z48)&lt;ABS(P48)),--($G48:$Z48&lt;&gt;0))+(SUMPRODUCT(--(ABS($G48:$Z48)=ABS(P48)),--($G48:$Z48&lt;&gt;0))-1)/2)</f>
        <v>6</v>
      </c>
      <c r="AK48" cm="1">
        <f t="array" ref="AK48">IF(Q48=0,"",1+SUMPRODUCT(--(ABS($G48:$Z48)&lt;ABS(Q48)),--($G48:$Z48&lt;&gt;0))+(SUMPRODUCT(--(ABS($G48:$Z48)=ABS(Q48)),--($G48:$Z48&lt;&gt;0))-1)/2)</f>
        <v>12</v>
      </c>
      <c r="AL48" cm="1">
        <f t="array" ref="AL48">IF(R48=0,"",1+SUMPRODUCT(--(ABS($G48:$Z48)&lt;ABS(R48)),--($G48:$Z48&lt;&gt;0))+(SUMPRODUCT(--(ABS($G48:$Z48)=ABS(R48)),--($G48:$Z48&lt;&gt;0))-1)/2)</f>
        <v>10</v>
      </c>
      <c r="AM48" cm="1">
        <f t="array" ref="AM48">IF(S48=0,"",1+SUMPRODUCT(--(ABS($G48:$Z48)&lt;ABS(S48)),--($G48:$Z48&lt;&gt;0))+(SUMPRODUCT(--(ABS($G48:$Z48)=ABS(S48)),--($G48:$Z48&lt;&gt;0))-1)/2)</f>
        <v>17</v>
      </c>
      <c r="AN48" cm="1">
        <f t="array" ref="AN48">IF(T48=0,"",1+SUMPRODUCT(--(ABS($G48:$Z48)&lt;ABS(T48)),--($G48:$Z48&lt;&gt;0))+(SUMPRODUCT(--(ABS($G48:$Z48)=ABS(T48)),--($G48:$Z48&lt;&gt;0))-1)/2)</f>
        <v>9</v>
      </c>
      <c r="AO48" cm="1">
        <f t="array" ref="AO48">IF(U48=0,"",1+SUMPRODUCT(--(ABS($G48:$Z48)&lt;ABS(U48)),--($G48:$Z48&lt;&gt;0))+(SUMPRODUCT(--(ABS($G48:$Z48)=ABS(U48)),--($G48:$Z48&lt;&gt;0))-1)/2)</f>
        <v>3</v>
      </c>
      <c r="AP48" cm="1">
        <f t="array" ref="AP48">IF(V48=0,"",1+SUMPRODUCT(--(ABS($G48:$Z48)&lt;ABS(V48)),--($G48:$Z48&lt;&gt;0))+(SUMPRODUCT(--(ABS($G48:$Z48)=ABS(V48)),--($G48:$Z48&lt;&gt;0))-1)/2)</f>
        <v>5</v>
      </c>
      <c r="AQ48" cm="1">
        <f t="array" ref="AQ48">IF(W48=0,"",1+SUMPRODUCT(--(ABS($G48:$Z48)&lt;ABS(W48)),--($G48:$Z48&lt;&gt;0))+(SUMPRODUCT(--(ABS($G48:$Z48)=ABS(W48)),--($G48:$Z48&lt;&gt;0))-1)/2)</f>
        <v>14</v>
      </c>
      <c r="AR48" cm="1">
        <f t="array" ref="AR48">IF(X48=0,"",1+SUMPRODUCT(--(ABS($G48:$Z48)&lt;ABS(X48)),--($G48:$Z48&lt;&gt;0))+(SUMPRODUCT(--(ABS($G48:$Z48)=ABS(X48)),--($G48:$Z48&lt;&gt;0))-1)/2)</f>
        <v>15</v>
      </c>
      <c r="AS48" cm="1">
        <f t="array" ref="AS48">IF(Y48=0,"",1+SUMPRODUCT(--(ABS($G48:$Z48)&lt;ABS(Y48)),--($G48:$Z48&lt;&gt;0))+(SUMPRODUCT(--(ABS($G48:$Z48)=ABS(Y48)),--($G48:$Z48&lt;&gt;0))-1)/2)</f>
        <v>4</v>
      </c>
      <c r="AT48" cm="1">
        <f t="array" ref="AT48">IF(Z48=0,"",1+SUMPRODUCT(--(ABS($G48:$Z48)&lt;ABS(Z48)),--($G48:$Z48&lt;&gt;0))+(SUMPRODUCT(--(ABS($G48:$Z48)=ABS(Z48)),--($G48:$Z48&lt;&gt;0))-1)/2)</f>
        <v>8</v>
      </c>
      <c r="AU48">
        <f>AVERAGE(G48:Z48)</f>
        <v>9.7991925099399907E-5</v>
      </c>
      <c r="AV48">
        <f>SUMIF(G48:Z48,"&gt;0",AA48:AT48)</f>
        <v>104</v>
      </c>
      <c r="AW48">
        <f>COUNTIF(G48:Z48,"&lt;&gt;0")</f>
        <v>20</v>
      </c>
      <c r="AX48">
        <f>_xlfn.LET(_xlpm.n,AW48,_xlpm.w,AV48,_xlpm.mu,_xlpm.n*(_xlpm.n+1)/4,_xlpm.sd,SQRT(_xlpm.n*(_xlpm.n+1)*(2*_xlpm.n+1)/24),_xlpm.z,(ABS(_xlpm.w-_xlpm.mu)-0.5)/_xlpm.sd,MIN(1,2*(1-_xlfn.NORM.S.DIST(_xlpm.z,TRUE))))</f>
        <v>0.98510728449235696</v>
      </c>
    </row>
    <row r="49" spans="1:50" x14ac:dyDescent="0.25">
      <c r="A49" t="s">
        <v>9309</v>
      </c>
      <c r="B49" t="s">
        <v>190</v>
      </c>
      <c r="C49" t="s">
        <v>26</v>
      </c>
      <c r="D49" t="s">
        <v>9260</v>
      </c>
      <c r="E49" t="s">
        <v>62</v>
      </c>
      <c r="F49" t="s">
        <v>37</v>
      </c>
      <c r="G49">
        <f>all_runs!O2262-all_runs!O2022</f>
        <v>-2.0180180180180307E-2</v>
      </c>
      <c r="H49">
        <f>all_runs!O2263-all_runs!O2023</f>
        <v>2.1417044146259112E-3</v>
      </c>
      <c r="I49">
        <f>all_runs!O2264-all_runs!O2024</f>
        <v>-1.8302943913207081E-2</v>
      </c>
      <c r="J49">
        <f>all_runs!O2265-all_runs!O2025</f>
        <v>-2.1507936507936476E-2</v>
      </c>
      <c r="K49">
        <f>all_runs!O2266-all_runs!O2026</f>
        <v>-8.4736534711292721E-3</v>
      </c>
      <c r="L49">
        <f>all_runs!O2267-all_runs!O2027</f>
        <v>-9.6704440796061553E-3</v>
      </c>
      <c r="M49">
        <f>all_runs!O2268-all_runs!O2028</f>
        <v>-1.8754212371919432E-2</v>
      </c>
      <c r="N49">
        <f>all_runs!O2269-all_runs!O2029</f>
        <v>-5.2919652847076559E-3</v>
      </c>
      <c r="O49">
        <f>all_runs!O2270-all_runs!O2030</f>
        <v>9.6825396825396259E-3</v>
      </c>
      <c r="P49">
        <f>all_runs!O2271-all_runs!O2031</f>
        <v>4.4444444444445841E-3</v>
      </c>
      <c r="Q49">
        <f>all_runs!O2272-all_runs!O2032</f>
        <v>-1.4947021658431092E-2</v>
      </c>
      <c r="R49">
        <f>all_runs!O2273-all_runs!O2033</f>
        <v>1.948534019803505E-2</v>
      </c>
      <c r="S49">
        <f>all_runs!O2274-all_runs!O2034</f>
        <v>-7.2557231811177791E-3</v>
      </c>
      <c r="T49">
        <f>all_runs!O2275-all_runs!O2035</f>
        <v>6.3152684978965423E-3</v>
      </c>
      <c r="U49">
        <f>all_runs!O2276-all_runs!O2036</f>
        <v>-4.0331075996991039E-3</v>
      </c>
      <c r="V49">
        <f>all_runs!O2277-all_runs!O2037</f>
        <v>-1.5252147629653212E-2</v>
      </c>
      <c r="W49">
        <f>all_runs!O2278-all_runs!O2038</f>
        <v>1.0490227972272947E-2</v>
      </c>
      <c r="X49">
        <f>all_runs!O2279-all_runs!O2039</f>
        <v>-1.8082277797945467E-2</v>
      </c>
      <c r="Y49">
        <f>all_runs!O2280-all_runs!O2040</f>
        <v>4.7855530474041341E-3</v>
      </c>
      <c r="Z49">
        <f>all_runs!O2281-all_runs!O2041</f>
        <v>-5.6375838926173705E-3</v>
      </c>
      <c r="AA49" cm="1">
        <f t="array" ref="AA49">IF(G49=0,"",1+SUMPRODUCT(--(ABS($G49:$Z49)&lt;ABS(G49)),--($G49:$Z49&lt;&gt;0))+(SUMPRODUCT(--(ABS($G49:$Z49)=ABS(G49)),--($G49:$Z49&lt;&gt;0))-1)/2)</f>
        <v>19</v>
      </c>
      <c r="AB49" cm="1">
        <f t="array" ref="AB49">IF(H49=0,"",1+SUMPRODUCT(--(ABS($G49:$Z49)&lt;ABS(H49)),--($G49:$Z49&lt;&gt;0))+(SUMPRODUCT(--(ABS($G49:$Z49)=ABS(H49)),--($G49:$Z49&lt;&gt;0))-1)/2)</f>
        <v>1</v>
      </c>
      <c r="AC49" cm="1">
        <f t="array" ref="AC49">IF(I49=0,"",1+SUMPRODUCT(--(ABS($G49:$Z49)&lt;ABS(I49)),--($G49:$Z49&lt;&gt;0))+(SUMPRODUCT(--(ABS($G49:$Z49)=ABS(I49)),--($G49:$Z49&lt;&gt;0))-1)/2)</f>
        <v>16</v>
      </c>
      <c r="AD49" cm="1">
        <f t="array" ref="AD49">IF(J49=0,"",1+SUMPRODUCT(--(ABS($G49:$Z49)&lt;ABS(J49)),--($G49:$Z49&lt;&gt;0))+(SUMPRODUCT(--(ABS($G49:$Z49)=ABS(J49)),--($G49:$Z49&lt;&gt;0))-1)/2)</f>
        <v>20</v>
      </c>
      <c r="AE49" cm="1">
        <f t="array" ref="AE49">IF(K49=0,"",1+SUMPRODUCT(--(ABS($G49:$Z49)&lt;ABS(K49)),--($G49:$Z49&lt;&gt;0))+(SUMPRODUCT(--(ABS($G49:$Z49)=ABS(K49)),--($G49:$Z49&lt;&gt;0))-1)/2)</f>
        <v>9</v>
      </c>
      <c r="AF49" cm="1">
        <f t="array" ref="AF49">IF(L49=0,"",1+SUMPRODUCT(--(ABS($G49:$Z49)&lt;ABS(L49)),--($G49:$Z49&lt;&gt;0))+(SUMPRODUCT(--(ABS($G49:$Z49)=ABS(L49)),--($G49:$Z49&lt;&gt;0))-1)/2)</f>
        <v>10</v>
      </c>
      <c r="AG49" cm="1">
        <f t="array" ref="AG49">IF(M49=0,"",1+SUMPRODUCT(--(ABS($G49:$Z49)&lt;ABS(M49)),--($G49:$Z49&lt;&gt;0))+(SUMPRODUCT(--(ABS($G49:$Z49)=ABS(M49)),--($G49:$Z49&lt;&gt;0))-1)/2)</f>
        <v>17</v>
      </c>
      <c r="AH49" cm="1">
        <f t="array" ref="AH49">IF(N49=0,"",1+SUMPRODUCT(--(ABS($G49:$Z49)&lt;ABS(N49)),--($G49:$Z49&lt;&gt;0))+(SUMPRODUCT(--(ABS($G49:$Z49)=ABS(N49)),--($G49:$Z49&lt;&gt;0))-1)/2)</f>
        <v>5</v>
      </c>
      <c r="AI49" cm="1">
        <f t="array" ref="AI49">IF(O49=0,"",1+SUMPRODUCT(--(ABS($G49:$Z49)&lt;ABS(O49)),--($G49:$Z49&lt;&gt;0))+(SUMPRODUCT(--(ABS($G49:$Z49)=ABS(O49)),--($G49:$Z49&lt;&gt;0))-1)/2)</f>
        <v>11</v>
      </c>
      <c r="AJ49" cm="1">
        <f t="array" ref="AJ49">IF(P49=0,"",1+SUMPRODUCT(--(ABS($G49:$Z49)&lt;ABS(P49)),--($G49:$Z49&lt;&gt;0))+(SUMPRODUCT(--(ABS($G49:$Z49)=ABS(P49)),--($G49:$Z49&lt;&gt;0))-1)/2)</f>
        <v>3</v>
      </c>
      <c r="AK49" cm="1">
        <f t="array" ref="AK49">IF(Q49=0,"",1+SUMPRODUCT(--(ABS($G49:$Z49)&lt;ABS(Q49)),--($G49:$Z49&lt;&gt;0))+(SUMPRODUCT(--(ABS($G49:$Z49)=ABS(Q49)),--($G49:$Z49&lt;&gt;0))-1)/2)</f>
        <v>13</v>
      </c>
      <c r="AL49" cm="1">
        <f t="array" ref="AL49">IF(R49=0,"",1+SUMPRODUCT(--(ABS($G49:$Z49)&lt;ABS(R49)),--($G49:$Z49&lt;&gt;0))+(SUMPRODUCT(--(ABS($G49:$Z49)=ABS(R49)),--($G49:$Z49&lt;&gt;0))-1)/2)</f>
        <v>18</v>
      </c>
      <c r="AM49" cm="1">
        <f t="array" ref="AM49">IF(S49=0,"",1+SUMPRODUCT(--(ABS($G49:$Z49)&lt;ABS(S49)),--($G49:$Z49&lt;&gt;0))+(SUMPRODUCT(--(ABS($G49:$Z49)=ABS(S49)),--($G49:$Z49&lt;&gt;0))-1)/2)</f>
        <v>8</v>
      </c>
      <c r="AN49" cm="1">
        <f t="array" ref="AN49">IF(T49=0,"",1+SUMPRODUCT(--(ABS($G49:$Z49)&lt;ABS(T49)),--($G49:$Z49&lt;&gt;0))+(SUMPRODUCT(--(ABS($G49:$Z49)=ABS(T49)),--($G49:$Z49&lt;&gt;0))-1)/2)</f>
        <v>7</v>
      </c>
      <c r="AO49" cm="1">
        <f t="array" ref="AO49">IF(U49=0,"",1+SUMPRODUCT(--(ABS($G49:$Z49)&lt;ABS(U49)),--($G49:$Z49&lt;&gt;0))+(SUMPRODUCT(--(ABS($G49:$Z49)=ABS(U49)),--($G49:$Z49&lt;&gt;0))-1)/2)</f>
        <v>2</v>
      </c>
      <c r="AP49" cm="1">
        <f t="array" ref="AP49">IF(V49=0,"",1+SUMPRODUCT(--(ABS($G49:$Z49)&lt;ABS(V49)),--($G49:$Z49&lt;&gt;0))+(SUMPRODUCT(--(ABS($G49:$Z49)=ABS(V49)),--($G49:$Z49&lt;&gt;0))-1)/2)</f>
        <v>14</v>
      </c>
      <c r="AQ49" cm="1">
        <f t="array" ref="AQ49">IF(W49=0,"",1+SUMPRODUCT(--(ABS($G49:$Z49)&lt;ABS(W49)),--($G49:$Z49&lt;&gt;0))+(SUMPRODUCT(--(ABS($G49:$Z49)=ABS(W49)),--($G49:$Z49&lt;&gt;0))-1)/2)</f>
        <v>12</v>
      </c>
      <c r="AR49" cm="1">
        <f t="array" ref="AR49">IF(X49=0,"",1+SUMPRODUCT(--(ABS($G49:$Z49)&lt;ABS(X49)),--($G49:$Z49&lt;&gt;0))+(SUMPRODUCT(--(ABS($G49:$Z49)=ABS(X49)),--($G49:$Z49&lt;&gt;0))-1)/2)</f>
        <v>15</v>
      </c>
      <c r="AS49" cm="1">
        <f t="array" ref="AS49">IF(Y49=0,"",1+SUMPRODUCT(--(ABS($G49:$Z49)&lt;ABS(Y49)),--($G49:$Z49&lt;&gt;0))+(SUMPRODUCT(--(ABS($G49:$Z49)=ABS(Y49)),--($G49:$Z49&lt;&gt;0))-1)/2)</f>
        <v>4</v>
      </c>
      <c r="AT49" cm="1">
        <f t="array" ref="AT49">IF(Z49=0,"",1+SUMPRODUCT(--(ABS($G49:$Z49)&lt;ABS(Z49)),--($G49:$Z49&lt;&gt;0))+(SUMPRODUCT(--(ABS($G49:$Z49)=ABS(Z49)),--($G49:$Z49&lt;&gt;0))-1)/2)</f>
        <v>6</v>
      </c>
      <c r="AU49">
        <f>AVERAGE(G49:Z49)</f>
        <v>-5.5022059655465807E-3</v>
      </c>
      <c r="AV49">
        <f>SUMIF(G49:Z49,"&gt;0",AA49:AT49)</f>
        <v>56</v>
      </c>
      <c r="AW49">
        <f>COUNTIF(G49:Z49,"&lt;&gt;0")</f>
        <v>20</v>
      </c>
      <c r="AX49">
        <f>_xlfn.LET(_xlpm.n,AW49,_xlpm.w,AV49,_xlpm.mu,_xlpm.n*(_xlpm.n+1)/4,_xlpm.sd,SQRT(_xlpm.n*(_xlpm.n+1)*(2*_xlpm.n+1)/24),_xlpm.z,(ABS(_xlpm.w-_xlpm.mu)-0.5)/_xlpm.sd,MIN(1,2*(1-_xlfn.NORM.S.DIST(_xlpm.z,TRUE))))</f>
        <v>7.019745149302703E-2</v>
      </c>
    </row>
    <row r="50" spans="1:50" x14ac:dyDescent="0.25">
      <c r="A50" t="s">
        <v>9310</v>
      </c>
      <c r="B50" t="s">
        <v>19</v>
      </c>
      <c r="C50" t="s">
        <v>32</v>
      </c>
      <c r="D50" t="s">
        <v>9259</v>
      </c>
      <c r="E50" t="s">
        <v>73</v>
      </c>
      <c r="F50" t="s">
        <v>37</v>
      </c>
      <c r="G50">
        <f>all_runs!O482-all_runs!O122</f>
        <v>6.0368059002907648E-2</v>
      </c>
      <c r="H50">
        <f>all_runs!O483-all_runs!O123</f>
        <v>4.756554307116112E-2</v>
      </c>
      <c r="I50">
        <f>all_runs!O484-all_runs!O124</f>
        <v>6.4103366287072916E-2</v>
      </c>
      <c r="J50">
        <f>all_runs!O485-all_runs!O125</f>
        <v>3.1517019190362872E-2</v>
      </c>
      <c r="K50">
        <f>all_runs!O486-all_runs!O126</f>
        <v>4.0722205867922745E-2</v>
      </c>
      <c r="L50">
        <f>all_runs!O487-all_runs!O127</f>
        <v>2.5717473933814627E-2</v>
      </c>
      <c r="M50">
        <f>all_runs!O488-all_runs!O128</f>
        <v>3.0885152145118999E-2</v>
      </c>
      <c r="N50">
        <f>all_runs!O489-all_runs!O129</f>
        <v>2.4889292802853236E-2</v>
      </c>
      <c r="O50">
        <f>all_runs!O490-all_runs!O130</f>
        <v>1.550883502195799E-2</v>
      </c>
      <c r="P50">
        <f>all_runs!O491-all_runs!O131</f>
        <v>5.9516799600306758E-2</v>
      </c>
      <c r="Q50">
        <f>all_runs!O492-all_runs!O132</f>
        <v>5.2564706300478936E-2</v>
      </c>
      <c r="R50">
        <f>all_runs!O493-all_runs!O133</f>
        <v>6.302521008403561E-3</v>
      </c>
      <c r="S50">
        <f>all_runs!O494-all_runs!O134</f>
        <v>1.8663911845729908E-2</v>
      </c>
      <c r="T50">
        <f>all_runs!O495-all_runs!O135</f>
        <v>6.2749835663652442E-2</v>
      </c>
      <c r="U50">
        <f>all_runs!O496-all_runs!O136</f>
        <v>7.4510767215262397E-2</v>
      </c>
      <c r="V50">
        <f>all_runs!O497-all_runs!O137</f>
        <v>-1.4935673511118797E-2</v>
      </c>
      <c r="W50">
        <f>all_runs!O498-all_runs!O138</f>
        <v>-1.0971418992540505E-2</v>
      </c>
      <c r="X50">
        <f>all_runs!O499-all_runs!O139</f>
        <v>1.8227931091001626E-2</v>
      </c>
      <c r="Y50">
        <f>all_runs!O500-all_runs!O140</f>
        <v>5.1244383735814303E-2</v>
      </c>
      <c r="Z50">
        <f>all_runs!O501-all_runs!O141</f>
        <v>3.3857442348008471E-2</v>
      </c>
      <c r="AA50" cm="1">
        <f t="array" ref="AA50">IF(G50=0,"",1+SUMPRODUCT(--(ABS($G50:$Z50)&lt;ABS(G50)),--($G50:$Z50&lt;&gt;0))+(SUMPRODUCT(--(ABS($G50:$Z50)=ABS(G50)),--($G50:$Z50&lt;&gt;0))-1)/2)</f>
        <v>17</v>
      </c>
      <c r="AB50" cm="1">
        <f t="array" ref="AB50">IF(H50=0,"",1+SUMPRODUCT(--(ABS($G50:$Z50)&lt;ABS(H50)),--($G50:$Z50&lt;&gt;0))+(SUMPRODUCT(--(ABS($G50:$Z50)=ABS(H50)),--($G50:$Z50&lt;&gt;0))-1)/2)</f>
        <v>13</v>
      </c>
      <c r="AC50" cm="1">
        <f t="array" ref="AC50">IF(I50=0,"",1+SUMPRODUCT(--(ABS($G50:$Z50)&lt;ABS(I50)),--($G50:$Z50&lt;&gt;0))+(SUMPRODUCT(--(ABS($G50:$Z50)=ABS(I50)),--($G50:$Z50&lt;&gt;0))-1)/2)</f>
        <v>19</v>
      </c>
      <c r="AD50" cm="1">
        <f t="array" ref="AD50">IF(J50=0,"",1+SUMPRODUCT(--(ABS($G50:$Z50)&lt;ABS(J50)),--($G50:$Z50&lt;&gt;0))+(SUMPRODUCT(--(ABS($G50:$Z50)=ABS(J50)),--($G50:$Z50&lt;&gt;0))-1)/2)</f>
        <v>10</v>
      </c>
      <c r="AE50" cm="1">
        <f t="array" ref="AE50">IF(K50=0,"",1+SUMPRODUCT(--(ABS($G50:$Z50)&lt;ABS(K50)),--($G50:$Z50&lt;&gt;0))+(SUMPRODUCT(--(ABS($G50:$Z50)=ABS(K50)),--($G50:$Z50&lt;&gt;0))-1)/2)</f>
        <v>12</v>
      </c>
      <c r="AF50" cm="1">
        <f t="array" ref="AF50">IF(L50=0,"",1+SUMPRODUCT(--(ABS($G50:$Z50)&lt;ABS(L50)),--($G50:$Z50&lt;&gt;0))+(SUMPRODUCT(--(ABS($G50:$Z50)=ABS(L50)),--($G50:$Z50&lt;&gt;0))-1)/2)</f>
        <v>8</v>
      </c>
      <c r="AG50" cm="1">
        <f t="array" ref="AG50">IF(M50=0,"",1+SUMPRODUCT(--(ABS($G50:$Z50)&lt;ABS(M50)),--($G50:$Z50&lt;&gt;0))+(SUMPRODUCT(--(ABS($G50:$Z50)=ABS(M50)),--($G50:$Z50&lt;&gt;0))-1)/2)</f>
        <v>9</v>
      </c>
      <c r="AH50" cm="1">
        <f t="array" ref="AH50">IF(N50=0,"",1+SUMPRODUCT(--(ABS($G50:$Z50)&lt;ABS(N50)),--($G50:$Z50&lt;&gt;0))+(SUMPRODUCT(--(ABS($G50:$Z50)=ABS(N50)),--($G50:$Z50&lt;&gt;0))-1)/2)</f>
        <v>7</v>
      </c>
      <c r="AI50" cm="1">
        <f t="array" ref="AI50">IF(O50=0,"",1+SUMPRODUCT(--(ABS($G50:$Z50)&lt;ABS(O50)),--($G50:$Z50&lt;&gt;0))+(SUMPRODUCT(--(ABS($G50:$Z50)=ABS(O50)),--($G50:$Z50&lt;&gt;0))-1)/2)</f>
        <v>4</v>
      </c>
      <c r="AJ50" cm="1">
        <f t="array" ref="AJ50">IF(P50=0,"",1+SUMPRODUCT(--(ABS($G50:$Z50)&lt;ABS(P50)),--($G50:$Z50&lt;&gt;0))+(SUMPRODUCT(--(ABS($G50:$Z50)=ABS(P50)),--($G50:$Z50&lt;&gt;0))-1)/2)</f>
        <v>16</v>
      </c>
      <c r="AK50" cm="1">
        <f t="array" ref="AK50">IF(Q50=0,"",1+SUMPRODUCT(--(ABS($G50:$Z50)&lt;ABS(Q50)),--($G50:$Z50&lt;&gt;0))+(SUMPRODUCT(--(ABS($G50:$Z50)=ABS(Q50)),--($G50:$Z50&lt;&gt;0))-1)/2)</f>
        <v>15</v>
      </c>
      <c r="AL50" cm="1">
        <f t="array" ref="AL50">IF(R50=0,"",1+SUMPRODUCT(--(ABS($G50:$Z50)&lt;ABS(R50)),--($G50:$Z50&lt;&gt;0))+(SUMPRODUCT(--(ABS($G50:$Z50)=ABS(R50)),--($G50:$Z50&lt;&gt;0))-1)/2)</f>
        <v>1</v>
      </c>
      <c r="AM50" cm="1">
        <f t="array" ref="AM50">IF(S50=0,"",1+SUMPRODUCT(--(ABS($G50:$Z50)&lt;ABS(S50)),--($G50:$Z50&lt;&gt;0))+(SUMPRODUCT(--(ABS($G50:$Z50)=ABS(S50)),--($G50:$Z50&lt;&gt;0))-1)/2)</f>
        <v>6</v>
      </c>
      <c r="AN50" cm="1">
        <f t="array" ref="AN50">IF(T50=0,"",1+SUMPRODUCT(--(ABS($G50:$Z50)&lt;ABS(T50)),--($G50:$Z50&lt;&gt;0))+(SUMPRODUCT(--(ABS($G50:$Z50)=ABS(T50)),--($G50:$Z50&lt;&gt;0))-1)/2)</f>
        <v>18</v>
      </c>
      <c r="AO50" cm="1">
        <f t="array" ref="AO50">IF(U50=0,"",1+SUMPRODUCT(--(ABS($G50:$Z50)&lt;ABS(U50)),--($G50:$Z50&lt;&gt;0))+(SUMPRODUCT(--(ABS($G50:$Z50)=ABS(U50)),--($G50:$Z50&lt;&gt;0))-1)/2)</f>
        <v>20</v>
      </c>
      <c r="AP50" cm="1">
        <f t="array" ref="AP50">IF(V50=0,"",1+SUMPRODUCT(--(ABS($G50:$Z50)&lt;ABS(V50)),--($G50:$Z50&lt;&gt;0))+(SUMPRODUCT(--(ABS($G50:$Z50)=ABS(V50)),--($G50:$Z50&lt;&gt;0))-1)/2)</f>
        <v>3</v>
      </c>
      <c r="AQ50" cm="1">
        <f t="array" ref="AQ50">IF(W50=0,"",1+SUMPRODUCT(--(ABS($G50:$Z50)&lt;ABS(W50)),--($G50:$Z50&lt;&gt;0))+(SUMPRODUCT(--(ABS($G50:$Z50)=ABS(W50)),--($G50:$Z50&lt;&gt;0))-1)/2)</f>
        <v>2</v>
      </c>
      <c r="AR50" cm="1">
        <f t="array" ref="AR50">IF(X50=0,"",1+SUMPRODUCT(--(ABS($G50:$Z50)&lt;ABS(X50)),--($G50:$Z50&lt;&gt;0))+(SUMPRODUCT(--(ABS($G50:$Z50)=ABS(X50)),--($G50:$Z50&lt;&gt;0))-1)/2)</f>
        <v>5</v>
      </c>
      <c r="AS50" cm="1">
        <f t="array" ref="AS50">IF(Y50=0,"",1+SUMPRODUCT(--(ABS($G50:$Z50)&lt;ABS(Y50)),--($G50:$Z50&lt;&gt;0))+(SUMPRODUCT(--(ABS($G50:$Z50)=ABS(Y50)),--($G50:$Z50&lt;&gt;0))-1)/2)</f>
        <v>14</v>
      </c>
      <c r="AT50" cm="1">
        <f t="array" ref="AT50">IF(Z50=0,"",1+SUMPRODUCT(--(ABS($G50:$Z50)&lt;ABS(Z50)),--($G50:$Z50&lt;&gt;0))+(SUMPRODUCT(--(ABS($G50:$Z50)=ABS(Z50)),--($G50:$Z50&lt;&gt;0))-1)/2)</f>
        <v>11</v>
      </c>
      <c r="AU50">
        <f>AVERAGE(G50:Z50)</f>
        <v>3.4650407681408563E-2</v>
      </c>
      <c r="AV50">
        <f>SUMIF(G50:Z50,"&gt;0",AA50:AT50)</f>
        <v>205</v>
      </c>
      <c r="AW50">
        <f>COUNTIF(G50:Z50,"&lt;&gt;0")</f>
        <v>20</v>
      </c>
      <c r="AX50">
        <f>_xlfn.LET(_xlpm.n,AW50,_xlpm.w,AV50,_xlpm.mu,_xlpm.n*(_xlpm.n+1)/4,_xlpm.sd,SQRT(_xlpm.n*(_xlpm.n+1)*(2*_xlpm.n+1)/24),_xlpm.z,(ABS(_xlpm.w-_xlpm.mu)-0.5)/_xlpm.sd,MIN(1,2*(1-_xlfn.NORM.S.DIST(_xlpm.z,TRUE))))</f>
        <v>2.0352486806762826E-4</v>
      </c>
    </row>
    <row r="51" spans="1:50" x14ac:dyDescent="0.25">
      <c r="A51" t="s">
        <v>9310</v>
      </c>
      <c r="B51" t="s">
        <v>106</v>
      </c>
      <c r="C51" t="s">
        <v>32</v>
      </c>
      <c r="D51" t="s">
        <v>9259</v>
      </c>
      <c r="E51" t="s">
        <v>73</v>
      </c>
      <c r="F51" t="s">
        <v>37</v>
      </c>
      <c r="G51">
        <f>all_runs!O1082-all_runs!O722</f>
        <v>7.8086633642189263E-2</v>
      </c>
      <c r="H51">
        <f>all_runs!O1083-all_runs!O723</f>
        <v>0.19396051103368173</v>
      </c>
      <c r="I51">
        <f>all_runs!O1084-all_runs!O724</f>
        <v>0.18284297050933718</v>
      </c>
      <c r="J51">
        <f>all_runs!O1085-all_runs!O725</f>
        <v>6.9972753971904722E-2</v>
      </c>
      <c r="K51">
        <f>all_runs!O1086-all_runs!O726</f>
        <v>0.19672467785820635</v>
      </c>
      <c r="L51">
        <f>all_runs!O1087-all_runs!O727</f>
        <v>7.3664682360334632E-2</v>
      </c>
      <c r="M51">
        <f>all_runs!O1088-all_runs!O728</f>
        <v>6.2428980809539403E-2</v>
      </c>
      <c r="N51">
        <f>all_runs!O1089-all_runs!O729</f>
        <v>5.4215456674473028E-2</v>
      </c>
      <c r="O51">
        <f>all_runs!O1090-all_runs!O730</f>
        <v>6.0269833828202501E-2</v>
      </c>
      <c r="P51">
        <f>all_runs!O1091-all_runs!O731</f>
        <v>0.28669724770642208</v>
      </c>
      <c r="Q51">
        <f>all_runs!O1092-all_runs!O732</f>
        <v>7.3249093506208229E-2</v>
      </c>
      <c r="R51">
        <f>all_runs!O1093-all_runs!O733</f>
        <v>0.26251009529962843</v>
      </c>
      <c r="S51">
        <f>all_runs!O1094-all_runs!O734</f>
        <v>0.23577947865553228</v>
      </c>
      <c r="T51">
        <f>all_runs!O1095-all_runs!O735</f>
        <v>0.21547884187082411</v>
      </c>
      <c r="U51">
        <f>all_runs!O1096-all_runs!O736</f>
        <v>5.4518905960553532E-2</v>
      </c>
      <c r="V51">
        <f>all_runs!O1097-all_runs!O737</f>
        <v>0.22119983825951461</v>
      </c>
      <c r="W51">
        <f>all_runs!O1098-all_runs!O738</f>
        <v>5.45856276694765E-2</v>
      </c>
      <c r="X51">
        <f>all_runs!O1099-all_runs!O739</f>
        <v>7.7672233462501183E-2</v>
      </c>
      <c r="Y51">
        <f>all_runs!O1100-all_runs!O740</f>
        <v>0.17807348560079439</v>
      </c>
      <c r="Z51">
        <f>all_runs!O1101-all_runs!O741</f>
        <v>0.24054224464060536</v>
      </c>
      <c r="AA51" cm="1">
        <f t="array" ref="AA51">IF(G51=0,"",1+SUMPRODUCT(--(ABS($G51:$Z51)&lt;ABS(G51)),--($G51:$Z51&lt;&gt;0))+(SUMPRODUCT(--(ABS($G51:$Z51)=ABS(G51)),--($G51:$Z51&lt;&gt;0))-1)/2)</f>
        <v>10</v>
      </c>
      <c r="AB51" cm="1">
        <f t="array" ref="AB51">IF(H51=0,"",1+SUMPRODUCT(--(ABS($G51:$Z51)&lt;ABS(H51)),--($G51:$Z51&lt;&gt;0))+(SUMPRODUCT(--(ABS($G51:$Z51)=ABS(H51)),--($G51:$Z51&lt;&gt;0))-1)/2)</f>
        <v>13</v>
      </c>
      <c r="AC51" cm="1">
        <f t="array" ref="AC51">IF(I51=0,"",1+SUMPRODUCT(--(ABS($G51:$Z51)&lt;ABS(I51)),--($G51:$Z51&lt;&gt;0))+(SUMPRODUCT(--(ABS($G51:$Z51)=ABS(I51)),--($G51:$Z51&lt;&gt;0))-1)/2)</f>
        <v>12</v>
      </c>
      <c r="AD51" cm="1">
        <f t="array" ref="AD51">IF(J51=0,"",1+SUMPRODUCT(--(ABS($G51:$Z51)&lt;ABS(J51)),--($G51:$Z51&lt;&gt;0))+(SUMPRODUCT(--(ABS($G51:$Z51)=ABS(J51)),--($G51:$Z51&lt;&gt;0))-1)/2)</f>
        <v>6</v>
      </c>
      <c r="AE51" cm="1">
        <f t="array" ref="AE51">IF(K51=0,"",1+SUMPRODUCT(--(ABS($G51:$Z51)&lt;ABS(K51)),--($G51:$Z51&lt;&gt;0))+(SUMPRODUCT(--(ABS($G51:$Z51)=ABS(K51)),--($G51:$Z51&lt;&gt;0))-1)/2)</f>
        <v>14</v>
      </c>
      <c r="AF51" cm="1">
        <f t="array" ref="AF51">IF(L51=0,"",1+SUMPRODUCT(--(ABS($G51:$Z51)&lt;ABS(L51)),--($G51:$Z51&lt;&gt;0))+(SUMPRODUCT(--(ABS($G51:$Z51)=ABS(L51)),--($G51:$Z51&lt;&gt;0))-1)/2)</f>
        <v>8</v>
      </c>
      <c r="AG51" cm="1">
        <f t="array" ref="AG51">IF(M51=0,"",1+SUMPRODUCT(--(ABS($G51:$Z51)&lt;ABS(M51)),--($G51:$Z51&lt;&gt;0))+(SUMPRODUCT(--(ABS($G51:$Z51)=ABS(M51)),--($G51:$Z51&lt;&gt;0))-1)/2)</f>
        <v>5</v>
      </c>
      <c r="AH51" cm="1">
        <f t="array" ref="AH51">IF(N51=0,"",1+SUMPRODUCT(--(ABS($G51:$Z51)&lt;ABS(N51)),--($G51:$Z51&lt;&gt;0))+(SUMPRODUCT(--(ABS($G51:$Z51)=ABS(N51)),--($G51:$Z51&lt;&gt;0))-1)/2)</f>
        <v>1</v>
      </c>
      <c r="AI51" cm="1">
        <f t="array" ref="AI51">IF(O51=0,"",1+SUMPRODUCT(--(ABS($G51:$Z51)&lt;ABS(O51)),--($G51:$Z51&lt;&gt;0))+(SUMPRODUCT(--(ABS($G51:$Z51)=ABS(O51)),--($G51:$Z51&lt;&gt;0))-1)/2)</f>
        <v>4</v>
      </c>
      <c r="AJ51" cm="1">
        <f t="array" ref="AJ51">IF(P51=0,"",1+SUMPRODUCT(--(ABS($G51:$Z51)&lt;ABS(P51)),--($G51:$Z51&lt;&gt;0))+(SUMPRODUCT(--(ABS($G51:$Z51)=ABS(P51)),--($G51:$Z51&lt;&gt;0))-1)/2)</f>
        <v>20</v>
      </c>
      <c r="AK51" cm="1">
        <f t="array" ref="AK51">IF(Q51=0,"",1+SUMPRODUCT(--(ABS($G51:$Z51)&lt;ABS(Q51)),--($G51:$Z51&lt;&gt;0))+(SUMPRODUCT(--(ABS($G51:$Z51)=ABS(Q51)),--($G51:$Z51&lt;&gt;0))-1)/2)</f>
        <v>7</v>
      </c>
      <c r="AL51" cm="1">
        <f t="array" ref="AL51">IF(R51=0,"",1+SUMPRODUCT(--(ABS($G51:$Z51)&lt;ABS(R51)),--($G51:$Z51&lt;&gt;0))+(SUMPRODUCT(--(ABS($G51:$Z51)=ABS(R51)),--($G51:$Z51&lt;&gt;0))-1)/2)</f>
        <v>19</v>
      </c>
      <c r="AM51" cm="1">
        <f t="array" ref="AM51">IF(S51=0,"",1+SUMPRODUCT(--(ABS($G51:$Z51)&lt;ABS(S51)),--($G51:$Z51&lt;&gt;0))+(SUMPRODUCT(--(ABS($G51:$Z51)=ABS(S51)),--($G51:$Z51&lt;&gt;0))-1)/2)</f>
        <v>17</v>
      </c>
      <c r="AN51" cm="1">
        <f t="array" ref="AN51">IF(T51=0,"",1+SUMPRODUCT(--(ABS($G51:$Z51)&lt;ABS(T51)),--($G51:$Z51&lt;&gt;0))+(SUMPRODUCT(--(ABS($G51:$Z51)=ABS(T51)),--($G51:$Z51&lt;&gt;0))-1)/2)</f>
        <v>15</v>
      </c>
      <c r="AO51" cm="1">
        <f t="array" ref="AO51">IF(U51=0,"",1+SUMPRODUCT(--(ABS($G51:$Z51)&lt;ABS(U51)),--($G51:$Z51&lt;&gt;0))+(SUMPRODUCT(--(ABS($G51:$Z51)=ABS(U51)),--($G51:$Z51&lt;&gt;0))-1)/2)</f>
        <v>2</v>
      </c>
      <c r="AP51" cm="1">
        <f t="array" ref="AP51">IF(V51=0,"",1+SUMPRODUCT(--(ABS($G51:$Z51)&lt;ABS(V51)),--($G51:$Z51&lt;&gt;0))+(SUMPRODUCT(--(ABS($G51:$Z51)=ABS(V51)),--($G51:$Z51&lt;&gt;0))-1)/2)</f>
        <v>16</v>
      </c>
      <c r="AQ51" cm="1">
        <f t="array" ref="AQ51">IF(W51=0,"",1+SUMPRODUCT(--(ABS($G51:$Z51)&lt;ABS(W51)),--($G51:$Z51&lt;&gt;0))+(SUMPRODUCT(--(ABS($G51:$Z51)=ABS(W51)),--($G51:$Z51&lt;&gt;0))-1)/2)</f>
        <v>3</v>
      </c>
      <c r="AR51" cm="1">
        <f t="array" ref="AR51">IF(X51=0,"",1+SUMPRODUCT(--(ABS($G51:$Z51)&lt;ABS(X51)),--($G51:$Z51&lt;&gt;0))+(SUMPRODUCT(--(ABS($G51:$Z51)=ABS(X51)),--($G51:$Z51&lt;&gt;0))-1)/2)</f>
        <v>9</v>
      </c>
      <c r="AS51" cm="1">
        <f t="array" ref="AS51">IF(Y51=0,"",1+SUMPRODUCT(--(ABS($G51:$Z51)&lt;ABS(Y51)),--($G51:$Z51&lt;&gt;0))+(SUMPRODUCT(--(ABS($G51:$Z51)=ABS(Y51)),--($G51:$Z51&lt;&gt;0))-1)/2)</f>
        <v>11</v>
      </c>
      <c r="AT51" cm="1">
        <f t="array" ref="AT51">IF(Z51=0,"",1+SUMPRODUCT(--(ABS($G51:$Z51)&lt;ABS(Z51)),--($G51:$Z51&lt;&gt;0))+(SUMPRODUCT(--(ABS($G51:$Z51)=ABS(Z51)),--($G51:$Z51&lt;&gt;0))-1)/2)</f>
        <v>18</v>
      </c>
      <c r="AU51">
        <f>AVERAGE(G51:Z51)</f>
        <v>0.14362367966599643</v>
      </c>
      <c r="AV51">
        <f>SUMIF(G51:Z51,"&gt;0",AA51:AT51)</f>
        <v>210</v>
      </c>
      <c r="AW51">
        <f>COUNTIF(G51:Z51,"&lt;&gt;0")</f>
        <v>20</v>
      </c>
      <c r="AX51">
        <f>_xlfn.LET(_xlpm.n,AW51,_xlpm.w,AV51,_xlpm.mu,_xlpm.n*(_xlpm.n+1)/4,_xlpm.sd,SQRT(_xlpm.n*(_xlpm.n+1)*(2*_xlpm.n+1)/24),_xlpm.z,(ABS(_xlpm.w-_xlpm.mu)-0.5)/_xlpm.sd,MIN(1,2*(1-_xlfn.NORM.S.DIST(_xlpm.z,TRUE))))</f>
        <v>9.5691731570646255E-5</v>
      </c>
    </row>
    <row r="52" spans="1:50" x14ac:dyDescent="0.25">
      <c r="A52" t="s">
        <v>9310</v>
      </c>
      <c r="B52" t="s">
        <v>147</v>
      </c>
      <c r="C52" t="s">
        <v>32</v>
      </c>
      <c r="D52" t="s">
        <v>9259</v>
      </c>
      <c r="E52" t="s">
        <v>73</v>
      </c>
      <c r="F52" t="s">
        <v>37</v>
      </c>
      <c r="G52">
        <f>all_runs!O1682-all_runs!O1322</f>
        <v>3.8829517895690668E-2</v>
      </c>
      <c r="H52">
        <f>all_runs!O1683-all_runs!O1323</f>
        <v>7.2280047823334859E-2</v>
      </c>
      <c r="I52">
        <f>all_runs!O1684-all_runs!O1324</f>
        <v>2.0395894101667977E-3</v>
      </c>
      <c r="J52">
        <f>all_runs!O1685-all_runs!O1325</f>
        <v>6.6391184573002748E-2</v>
      </c>
      <c r="K52">
        <f>all_runs!O1686-all_runs!O1326</f>
        <v>3.7045849084868854E-2</v>
      </c>
      <c r="L52">
        <f>all_runs!O1687-all_runs!O1327</f>
        <v>6.1382072429827295E-2</v>
      </c>
      <c r="M52">
        <f>all_runs!O1688-all_runs!O1328</f>
        <v>4.3946066576721177E-2</v>
      </c>
      <c r="N52">
        <f>all_runs!O1689-all_runs!O1329</f>
        <v>8.1746929879709884E-2</v>
      </c>
      <c r="O52">
        <f>all_runs!O1690-all_runs!O1330</f>
        <v>0.12293613707165096</v>
      </c>
      <c r="P52">
        <f>all_runs!O1691-all_runs!O1331</f>
        <v>6.8723536050369405E-2</v>
      </c>
      <c r="Q52">
        <f>all_runs!O1692-all_runs!O1332</f>
        <v>4.9103375527426052E-2</v>
      </c>
      <c r="R52">
        <f>all_runs!O1693-all_runs!O1333</f>
        <v>8.1031581031581035E-2</v>
      </c>
      <c r="S52">
        <f>all_runs!O1694-all_runs!O1334</f>
        <v>6.386012936267893E-2</v>
      </c>
      <c r="T52">
        <f>all_runs!O1695-all_runs!O1335</f>
        <v>1.2326826486118603E-2</v>
      </c>
      <c r="U52">
        <f>all_runs!O1696-all_runs!O1336</f>
        <v>2.9931972789115857E-2</v>
      </c>
      <c r="V52">
        <f>all_runs!O1697-all_runs!O1337</f>
        <v>7.0791916709450953E-2</v>
      </c>
      <c r="W52">
        <f>all_runs!O1698-all_runs!O1338</f>
        <v>7.4098914474501343E-2</v>
      </c>
      <c r="X52">
        <f>all_runs!O1699-all_runs!O1339</f>
        <v>6.0510285159353638E-2</v>
      </c>
      <c r="Y52">
        <f>all_runs!O1700-all_runs!O1340</f>
        <v>1.5655431409641318E-3</v>
      </c>
      <c r="Z52">
        <f>all_runs!O1701-all_runs!O1341</f>
        <v>6.0214094558430076E-2</v>
      </c>
      <c r="AA52" cm="1">
        <f t="array" ref="AA52">IF(G52=0,"",1+SUMPRODUCT(--(ABS($G52:$Z52)&lt;ABS(G52)),--($G52:$Z52&lt;&gt;0))+(SUMPRODUCT(--(ABS($G52:$Z52)=ABS(G52)),--($G52:$Z52&lt;&gt;0))-1)/2)</f>
        <v>6</v>
      </c>
      <c r="AB52" cm="1">
        <f t="array" ref="AB52">IF(H52=0,"",1+SUMPRODUCT(--(ABS($G52:$Z52)&lt;ABS(H52)),--($G52:$Z52&lt;&gt;0))+(SUMPRODUCT(--(ABS($G52:$Z52)=ABS(H52)),--($G52:$Z52&lt;&gt;0))-1)/2)</f>
        <v>16</v>
      </c>
      <c r="AC52" cm="1">
        <f t="array" ref="AC52">IF(I52=0,"",1+SUMPRODUCT(--(ABS($G52:$Z52)&lt;ABS(I52)),--($G52:$Z52&lt;&gt;0))+(SUMPRODUCT(--(ABS($G52:$Z52)=ABS(I52)),--($G52:$Z52&lt;&gt;0))-1)/2)</f>
        <v>2</v>
      </c>
      <c r="AD52" cm="1">
        <f t="array" ref="AD52">IF(J52=0,"",1+SUMPRODUCT(--(ABS($G52:$Z52)&lt;ABS(J52)),--($G52:$Z52&lt;&gt;0))+(SUMPRODUCT(--(ABS($G52:$Z52)=ABS(J52)),--($G52:$Z52&lt;&gt;0))-1)/2)</f>
        <v>13</v>
      </c>
      <c r="AE52" cm="1">
        <f t="array" ref="AE52">IF(K52=0,"",1+SUMPRODUCT(--(ABS($G52:$Z52)&lt;ABS(K52)),--($G52:$Z52&lt;&gt;0))+(SUMPRODUCT(--(ABS($G52:$Z52)=ABS(K52)),--($G52:$Z52&lt;&gt;0))-1)/2)</f>
        <v>5</v>
      </c>
      <c r="AF52" cm="1">
        <f t="array" ref="AF52">IF(L52=0,"",1+SUMPRODUCT(--(ABS($G52:$Z52)&lt;ABS(L52)),--($G52:$Z52&lt;&gt;0))+(SUMPRODUCT(--(ABS($G52:$Z52)=ABS(L52)),--($G52:$Z52&lt;&gt;0))-1)/2)</f>
        <v>11</v>
      </c>
      <c r="AG52" cm="1">
        <f t="array" ref="AG52">IF(M52=0,"",1+SUMPRODUCT(--(ABS($G52:$Z52)&lt;ABS(M52)),--($G52:$Z52&lt;&gt;0))+(SUMPRODUCT(--(ABS($G52:$Z52)=ABS(M52)),--($G52:$Z52&lt;&gt;0))-1)/2)</f>
        <v>7</v>
      </c>
      <c r="AH52" cm="1">
        <f t="array" ref="AH52">IF(N52=0,"",1+SUMPRODUCT(--(ABS($G52:$Z52)&lt;ABS(N52)),--($G52:$Z52&lt;&gt;0))+(SUMPRODUCT(--(ABS($G52:$Z52)=ABS(N52)),--($G52:$Z52&lt;&gt;0))-1)/2)</f>
        <v>19</v>
      </c>
      <c r="AI52" cm="1">
        <f t="array" ref="AI52">IF(O52=0,"",1+SUMPRODUCT(--(ABS($G52:$Z52)&lt;ABS(O52)),--($G52:$Z52&lt;&gt;0))+(SUMPRODUCT(--(ABS($G52:$Z52)=ABS(O52)),--($G52:$Z52&lt;&gt;0))-1)/2)</f>
        <v>20</v>
      </c>
      <c r="AJ52" cm="1">
        <f t="array" ref="AJ52">IF(P52=0,"",1+SUMPRODUCT(--(ABS($G52:$Z52)&lt;ABS(P52)),--($G52:$Z52&lt;&gt;0))+(SUMPRODUCT(--(ABS($G52:$Z52)=ABS(P52)),--($G52:$Z52&lt;&gt;0))-1)/2)</f>
        <v>14</v>
      </c>
      <c r="AK52" cm="1">
        <f t="array" ref="AK52">IF(Q52=0,"",1+SUMPRODUCT(--(ABS($G52:$Z52)&lt;ABS(Q52)),--($G52:$Z52&lt;&gt;0))+(SUMPRODUCT(--(ABS($G52:$Z52)=ABS(Q52)),--($G52:$Z52&lt;&gt;0))-1)/2)</f>
        <v>8</v>
      </c>
      <c r="AL52" cm="1">
        <f t="array" ref="AL52">IF(R52=0,"",1+SUMPRODUCT(--(ABS($G52:$Z52)&lt;ABS(R52)),--($G52:$Z52&lt;&gt;0))+(SUMPRODUCT(--(ABS($G52:$Z52)=ABS(R52)),--($G52:$Z52&lt;&gt;0))-1)/2)</f>
        <v>18</v>
      </c>
      <c r="AM52" cm="1">
        <f t="array" ref="AM52">IF(S52=0,"",1+SUMPRODUCT(--(ABS($G52:$Z52)&lt;ABS(S52)),--($G52:$Z52&lt;&gt;0))+(SUMPRODUCT(--(ABS($G52:$Z52)=ABS(S52)),--($G52:$Z52&lt;&gt;0))-1)/2)</f>
        <v>12</v>
      </c>
      <c r="AN52" cm="1">
        <f t="array" ref="AN52">IF(T52=0,"",1+SUMPRODUCT(--(ABS($G52:$Z52)&lt;ABS(T52)),--($G52:$Z52&lt;&gt;0))+(SUMPRODUCT(--(ABS($G52:$Z52)=ABS(T52)),--($G52:$Z52&lt;&gt;0))-1)/2)</f>
        <v>3</v>
      </c>
      <c r="AO52" cm="1">
        <f t="array" ref="AO52">IF(U52=0,"",1+SUMPRODUCT(--(ABS($G52:$Z52)&lt;ABS(U52)),--($G52:$Z52&lt;&gt;0))+(SUMPRODUCT(--(ABS($G52:$Z52)=ABS(U52)),--($G52:$Z52&lt;&gt;0))-1)/2)</f>
        <v>4</v>
      </c>
      <c r="AP52" cm="1">
        <f t="array" ref="AP52">IF(V52=0,"",1+SUMPRODUCT(--(ABS($G52:$Z52)&lt;ABS(V52)),--($G52:$Z52&lt;&gt;0))+(SUMPRODUCT(--(ABS($G52:$Z52)=ABS(V52)),--($G52:$Z52&lt;&gt;0))-1)/2)</f>
        <v>15</v>
      </c>
      <c r="AQ52" cm="1">
        <f t="array" ref="AQ52">IF(W52=0,"",1+SUMPRODUCT(--(ABS($G52:$Z52)&lt;ABS(W52)),--($G52:$Z52&lt;&gt;0))+(SUMPRODUCT(--(ABS($G52:$Z52)=ABS(W52)),--($G52:$Z52&lt;&gt;0))-1)/2)</f>
        <v>17</v>
      </c>
      <c r="AR52" cm="1">
        <f t="array" ref="AR52">IF(X52=0,"",1+SUMPRODUCT(--(ABS($G52:$Z52)&lt;ABS(X52)),--($G52:$Z52&lt;&gt;0))+(SUMPRODUCT(--(ABS($G52:$Z52)=ABS(X52)),--($G52:$Z52&lt;&gt;0))-1)/2)</f>
        <v>10</v>
      </c>
      <c r="AS52" cm="1">
        <f t="array" ref="AS52">IF(Y52=0,"",1+SUMPRODUCT(--(ABS($G52:$Z52)&lt;ABS(Y52)),--($G52:$Z52&lt;&gt;0))+(SUMPRODUCT(--(ABS($G52:$Z52)=ABS(Y52)),--($G52:$Z52&lt;&gt;0))-1)/2)</f>
        <v>1</v>
      </c>
      <c r="AT52" cm="1">
        <f t="array" ref="AT52">IF(Z52=0,"",1+SUMPRODUCT(--(ABS($G52:$Z52)&lt;ABS(Z52)),--($G52:$Z52&lt;&gt;0))+(SUMPRODUCT(--(ABS($G52:$Z52)=ABS(Z52)),--($G52:$Z52&lt;&gt;0))-1)/2)</f>
        <v>9</v>
      </c>
      <c r="AU52">
        <f>AVERAGE(G52:Z52)</f>
        <v>5.493777850174817E-2</v>
      </c>
      <c r="AV52">
        <f>SUMIF(G52:Z52,"&gt;0",AA52:AT52)</f>
        <v>210</v>
      </c>
      <c r="AW52">
        <f>COUNTIF(G52:Z52,"&lt;&gt;0")</f>
        <v>20</v>
      </c>
      <c r="AX52">
        <f>_xlfn.LET(_xlpm.n,AW52,_xlpm.w,AV52,_xlpm.mu,_xlpm.n*(_xlpm.n+1)/4,_xlpm.sd,SQRT(_xlpm.n*(_xlpm.n+1)*(2*_xlpm.n+1)/24),_xlpm.z,(ABS(_xlpm.w-_xlpm.mu)-0.5)/_xlpm.sd,MIN(1,2*(1-_xlfn.NORM.S.DIST(_xlpm.z,TRUE))))</f>
        <v>9.5691731570646255E-5</v>
      </c>
    </row>
    <row r="53" spans="1:50" x14ac:dyDescent="0.25">
      <c r="A53" t="s">
        <v>9310</v>
      </c>
      <c r="B53" t="s">
        <v>190</v>
      </c>
      <c r="C53" t="s">
        <v>32</v>
      </c>
      <c r="D53" t="s">
        <v>9259</v>
      </c>
      <c r="E53" t="s">
        <v>73</v>
      </c>
      <c r="F53" t="s">
        <v>37</v>
      </c>
      <c r="G53">
        <f>all_runs!O2282-all_runs!O1922</f>
        <v>2.5447265906795469E-2</v>
      </c>
      <c r="H53">
        <f>all_runs!O2283-all_runs!O1923</f>
        <v>2.5276026085272241E-2</v>
      </c>
      <c r="I53">
        <f>all_runs!O2284-all_runs!O1924</f>
        <v>4.594900049445505E-2</v>
      </c>
      <c r="J53">
        <f>all_runs!O2285-all_runs!O1925</f>
        <v>4.5956526172520995E-2</v>
      </c>
      <c r="K53">
        <f>all_runs!O2286-all_runs!O1926</f>
        <v>7.6039946528269176E-2</v>
      </c>
      <c r="L53">
        <f>all_runs!O2287-all_runs!O1927</f>
        <v>4.847674479576336E-2</v>
      </c>
      <c r="M53">
        <f>all_runs!O2288-all_runs!O1928</f>
        <v>9.6518987341772222E-2</v>
      </c>
      <c r="N53">
        <f>all_runs!O2289-all_runs!O1929</f>
        <v>2.4099124701603025E-2</v>
      </c>
      <c r="O53">
        <f>all_runs!O2290-all_runs!O1930</f>
        <v>8.3534764027388353E-2</v>
      </c>
      <c r="P53">
        <f>all_runs!O2291-all_runs!O1931</f>
        <v>1.856903826567724E-2</v>
      </c>
      <c r="Q53">
        <f>all_runs!O2292-all_runs!O1932</f>
        <v>0.13091004184100441</v>
      </c>
      <c r="R53">
        <f>all_runs!O2293-all_runs!O1933</f>
        <v>4.467187359727065E-2</v>
      </c>
      <c r="S53">
        <f>all_runs!O2294-all_runs!O1934</f>
        <v>1.3681079844429234E-2</v>
      </c>
      <c r="T53">
        <f>all_runs!O2295-all_runs!O1935</f>
        <v>4.3782730483497789E-2</v>
      </c>
      <c r="U53">
        <f>all_runs!O2296-all_runs!O1936</f>
        <v>3.0481923062082861E-2</v>
      </c>
      <c r="V53">
        <f>all_runs!O2297-all_runs!O1937</f>
        <v>4.6231302569742172E-2</v>
      </c>
      <c r="W53">
        <f>all_runs!O2298-all_runs!O1938</f>
        <v>6.7457783453952036E-2</v>
      </c>
      <c r="X53">
        <f>all_runs!O2299-all_runs!O1939</f>
        <v>6.1749084721291148E-2</v>
      </c>
      <c r="Y53">
        <f>all_runs!O2300-all_runs!O1940</f>
        <v>3.7452801306255723E-2</v>
      </c>
      <c r="Z53">
        <f>all_runs!O2301-all_runs!O1941</f>
        <v>2.4374088011673511E-2</v>
      </c>
      <c r="AA53" cm="1">
        <f t="array" ref="AA53">IF(G53=0,"",1+SUMPRODUCT(--(ABS($G53:$Z53)&lt;ABS(G53)),--($G53:$Z53&lt;&gt;0))+(SUMPRODUCT(--(ABS($G53:$Z53)=ABS(G53)),--($G53:$Z53&lt;&gt;0))-1)/2)</f>
        <v>6</v>
      </c>
      <c r="AB53" cm="1">
        <f t="array" ref="AB53">IF(H53=0,"",1+SUMPRODUCT(--(ABS($G53:$Z53)&lt;ABS(H53)),--($G53:$Z53&lt;&gt;0))+(SUMPRODUCT(--(ABS($G53:$Z53)=ABS(H53)),--($G53:$Z53&lt;&gt;0))-1)/2)</f>
        <v>5</v>
      </c>
      <c r="AC53" cm="1">
        <f t="array" ref="AC53">IF(I53=0,"",1+SUMPRODUCT(--(ABS($G53:$Z53)&lt;ABS(I53)),--($G53:$Z53&lt;&gt;0))+(SUMPRODUCT(--(ABS($G53:$Z53)=ABS(I53)),--($G53:$Z53&lt;&gt;0))-1)/2)</f>
        <v>11</v>
      </c>
      <c r="AD53" cm="1">
        <f t="array" ref="AD53">IF(J53=0,"",1+SUMPRODUCT(--(ABS($G53:$Z53)&lt;ABS(J53)),--($G53:$Z53&lt;&gt;0))+(SUMPRODUCT(--(ABS($G53:$Z53)=ABS(J53)),--($G53:$Z53&lt;&gt;0))-1)/2)</f>
        <v>12</v>
      </c>
      <c r="AE53" cm="1">
        <f t="array" ref="AE53">IF(K53=0,"",1+SUMPRODUCT(--(ABS($G53:$Z53)&lt;ABS(K53)),--($G53:$Z53&lt;&gt;0))+(SUMPRODUCT(--(ABS($G53:$Z53)=ABS(K53)),--($G53:$Z53&lt;&gt;0))-1)/2)</f>
        <v>17</v>
      </c>
      <c r="AF53" cm="1">
        <f t="array" ref="AF53">IF(L53=0,"",1+SUMPRODUCT(--(ABS($G53:$Z53)&lt;ABS(L53)),--($G53:$Z53&lt;&gt;0))+(SUMPRODUCT(--(ABS($G53:$Z53)=ABS(L53)),--($G53:$Z53&lt;&gt;0))-1)/2)</f>
        <v>14</v>
      </c>
      <c r="AG53" cm="1">
        <f t="array" ref="AG53">IF(M53=0,"",1+SUMPRODUCT(--(ABS($G53:$Z53)&lt;ABS(M53)),--($G53:$Z53&lt;&gt;0))+(SUMPRODUCT(--(ABS($G53:$Z53)=ABS(M53)),--($G53:$Z53&lt;&gt;0))-1)/2)</f>
        <v>19</v>
      </c>
      <c r="AH53" cm="1">
        <f t="array" ref="AH53">IF(N53=0,"",1+SUMPRODUCT(--(ABS($G53:$Z53)&lt;ABS(N53)),--($G53:$Z53&lt;&gt;0))+(SUMPRODUCT(--(ABS($G53:$Z53)=ABS(N53)),--($G53:$Z53&lt;&gt;0))-1)/2)</f>
        <v>3</v>
      </c>
      <c r="AI53" cm="1">
        <f t="array" ref="AI53">IF(O53=0,"",1+SUMPRODUCT(--(ABS($G53:$Z53)&lt;ABS(O53)),--($G53:$Z53&lt;&gt;0))+(SUMPRODUCT(--(ABS($G53:$Z53)=ABS(O53)),--($G53:$Z53&lt;&gt;0))-1)/2)</f>
        <v>18</v>
      </c>
      <c r="AJ53" cm="1">
        <f t="array" ref="AJ53">IF(P53=0,"",1+SUMPRODUCT(--(ABS($G53:$Z53)&lt;ABS(P53)),--($G53:$Z53&lt;&gt;0))+(SUMPRODUCT(--(ABS($G53:$Z53)=ABS(P53)),--($G53:$Z53&lt;&gt;0))-1)/2)</f>
        <v>2</v>
      </c>
      <c r="AK53" cm="1">
        <f t="array" ref="AK53">IF(Q53=0,"",1+SUMPRODUCT(--(ABS($G53:$Z53)&lt;ABS(Q53)),--($G53:$Z53&lt;&gt;0))+(SUMPRODUCT(--(ABS($G53:$Z53)=ABS(Q53)),--($G53:$Z53&lt;&gt;0))-1)/2)</f>
        <v>20</v>
      </c>
      <c r="AL53" cm="1">
        <f t="array" ref="AL53">IF(R53=0,"",1+SUMPRODUCT(--(ABS($G53:$Z53)&lt;ABS(R53)),--($G53:$Z53&lt;&gt;0))+(SUMPRODUCT(--(ABS($G53:$Z53)=ABS(R53)),--($G53:$Z53&lt;&gt;0))-1)/2)</f>
        <v>10</v>
      </c>
      <c r="AM53" cm="1">
        <f t="array" ref="AM53">IF(S53=0,"",1+SUMPRODUCT(--(ABS($G53:$Z53)&lt;ABS(S53)),--($G53:$Z53&lt;&gt;0))+(SUMPRODUCT(--(ABS($G53:$Z53)=ABS(S53)),--($G53:$Z53&lt;&gt;0))-1)/2)</f>
        <v>1</v>
      </c>
      <c r="AN53" cm="1">
        <f t="array" ref="AN53">IF(T53=0,"",1+SUMPRODUCT(--(ABS($G53:$Z53)&lt;ABS(T53)),--($G53:$Z53&lt;&gt;0))+(SUMPRODUCT(--(ABS($G53:$Z53)=ABS(T53)),--($G53:$Z53&lt;&gt;0))-1)/2)</f>
        <v>9</v>
      </c>
      <c r="AO53" cm="1">
        <f t="array" ref="AO53">IF(U53=0,"",1+SUMPRODUCT(--(ABS($G53:$Z53)&lt;ABS(U53)),--($G53:$Z53&lt;&gt;0))+(SUMPRODUCT(--(ABS($G53:$Z53)=ABS(U53)),--($G53:$Z53&lt;&gt;0))-1)/2)</f>
        <v>7</v>
      </c>
      <c r="AP53" cm="1">
        <f t="array" ref="AP53">IF(V53=0,"",1+SUMPRODUCT(--(ABS($G53:$Z53)&lt;ABS(V53)),--($G53:$Z53&lt;&gt;0))+(SUMPRODUCT(--(ABS($G53:$Z53)=ABS(V53)),--($G53:$Z53&lt;&gt;0))-1)/2)</f>
        <v>13</v>
      </c>
      <c r="AQ53" cm="1">
        <f t="array" ref="AQ53">IF(W53=0,"",1+SUMPRODUCT(--(ABS($G53:$Z53)&lt;ABS(W53)),--($G53:$Z53&lt;&gt;0))+(SUMPRODUCT(--(ABS($G53:$Z53)=ABS(W53)),--($G53:$Z53&lt;&gt;0))-1)/2)</f>
        <v>16</v>
      </c>
      <c r="AR53" cm="1">
        <f t="array" ref="AR53">IF(X53=0,"",1+SUMPRODUCT(--(ABS($G53:$Z53)&lt;ABS(X53)),--($G53:$Z53&lt;&gt;0))+(SUMPRODUCT(--(ABS($G53:$Z53)=ABS(X53)),--($G53:$Z53&lt;&gt;0))-1)/2)</f>
        <v>15</v>
      </c>
      <c r="AS53" cm="1">
        <f t="array" ref="AS53">IF(Y53=0,"",1+SUMPRODUCT(--(ABS($G53:$Z53)&lt;ABS(Y53)),--($G53:$Z53&lt;&gt;0))+(SUMPRODUCT(--(ABS($G53:$Z53)=ABS(Y53)),--($G53:$Z53&lt;&gt;0))-1)/2)</f>
        <v>8</v>
      </c>
      <c r="AT53" cm="1">
        <f t="array" ref="AT53">IF(Z53=0,"",1+SUMPRODUCT(--(ABS($G53:$Z53)&lt;ABS(Z53)),--($G53:$Z53&lt;&gt;0))+(SUMPRODUCT(--(ABS($G53:$Z53)=ABS(Z53)),--($G53:$Z53&lt;&gt;0))-1)/2)</f>
        <v>4</v>
      </c>
      <c r="AU53">
        <f>AVERAGE(G53:Z53)</f>
        <v>4.9533006660535832E-2</v>
      </c>
      <c r="AV53">
        <f>SUMIF(G53:Z53,"&gt;0",AA53:AT53)</f>
        <v>210</v>
      </c>
      <c r="AW53">
        <f>COUNTIF(G53:Z53,"&lt;&gt;0")</f>
        <v>20</v>
      </c>
      <c r="AX53">
        <f>_xlfn.LET(_xlpm.n,AW53,_xlpm.w,AV53,_xlpm.mu,_xlpm.n*(_xlpm.n+1)/4,_xlpm.sd,SQRT(_xlpm.n*(_xlpm.n+1)*(2*_xlpm.n+1)/24),_xlpm.z,(ABS(_xlpm.w-_xlpm.mu)-0.5)/_xlpm.sd,MIN(1,2*(1-_xlfn.NORM.S.DIST(_xlpm.z,TRUE))))</f>
        <v>9.5691731570646255E-5</v>
      </c>
    </row>
    <row r="54" spans="1:50" x14ac:dyDescent="0.25">
      <c r="A54" t="s">
        <v>9310</v>
      </c>
      <c r="B54" t="s">
        <v>19</v>
      </c>
      <c r="C54" t="s">
        <v>12</v>
      </c>
      <c r="D54" t="s">
        <v>9259</v>
      </c>
      <c r="E54" t="s">
        <v>73</v>
      </c>
      <c r="F54" t="s">
        <v>37</v>
      </c>
      <c r="G54">
        <f>all_runs!O502-all_runs!O142</f>
        <v>0.11348762968874693</v>
      </c>
      <c r="H54">
        <f>all_runs!O503-all_runs!O143</f>
        <v>8.7413127413127345E-2</v>
      </c>
      <c r="I54">
        <f>all_runs!O504-all_runs!O144</f>
        <v>6.3488010214259871E-2</v>
      </c>
      <c r="J54">
        <f>all_runs!O505-all_runs!O145</f>
        <v>9.9165537627786571E-2</v>
      </c>
      <c r="K54">
        <f>all_runs!O506-all_runs!O146</f>
        <v>8.3911037410657419E-2</v>
      </c>
      <c r="L54">
        <f>all_runs!O507-all_runs!O147</f>
        <v>4.7720797720797736E-2</v>
      </c>
      <c r="M54">
        <f>all_runs!O508-all_runs!O148</f>
        <v>0.1214887640449438</v>
      </c>
      <c r="N54">
        <f>all_runs!O509-all_runs!O149</f>
        <v>6.0521651050898906E-2</v>
      </c>
      <c r="O54">
        <f>all_runs!O510-all_runs!O150</f>
        <v>9.417450365726221E-2</v>
      </c>
      <c r="P54">
        <f>all_runs!O511-all_runs!O151</f>
        <v>0.11650633684531986</v>
      </c>
      <c r="Q54">
        <f>all_runs!O512-all_runs!O152</f>
        <v>0.10608259057094815</v>
      </c>
      <c r="R54">
        <f>all_runs!O513-all_runs!O153</f>
        <v>0.14339955251203473</v>
      </c>
      <c r="S54">
        <f>all_runs!O514-all_runs!O154</f>
        <v>4.8509843591938218E-2</v>
      </c>
      <c r="T54">
        <f>all_runs!O515-all_runs!O155</f>
        <v>0.11631065563649845</v>
      </c>
      <c r="U54">
        <f>all_runs!O516-all_runs!O156</f>
        <v>6.2242332830568126E-2</v>
      </c>
      <c r="V54">
        <f>all_runs!O517-all_runs!O157</f>
        <v>5.2872289919290938E-2</v>
      </c>
      <c r="W54">
        <f>all_runs!O518-all_runs!O158</f>
        <v>6.3680253264740805E-2</v>
      </c>
      <c r="X54">
        <f>all_runs!O519-all_runs!O159</f>
        <v>4.7775821146925801E-2</v>
      </c>
      <c r="Y54">
        <f>all_runs!O520-all_runs!O160</f>
        <v>9.6461697011336223E-2</v>
      </c>
      <c r="Z54">
        <f>all_runs!O521-all_runs!O161</f>
        <v>5.8297611757501699E-2</v>
      </c>
      <c r="AA54" cm="1">
        <f t="array" ref="AA54">IF(G54=0,"",1+SUMPRODUCT(--(ABS($G54:$Z54)&lt;ABS(G54)),--($G54:$Z54&lt;&gt;0))+(SUMPRODUCT(--(ABS($G54:$Z54)=ABS(G54)),--($G54:$Z54&lt;&gt;0))-1)/2)</f>
        <v>16</v>
      </c>
      <c r="AB54" cm="1">
        <f t="array" ref="AB54">IF(H54=0,"",1+SUMPRODUCT(--(ABS($G54:$Z54)&lt;ABS(H54)),--($G54:$Z54&lt;&gt;0))+(SUMPRODUCT(--(ABS($G54:$Z54)=ABS(H54)),--($G54:$Z54&lt;&gt;0))-1)/2)</f>
        <v>11</v>
      </c>
      <c r="AC54" cm="1">
        <f t="array" ref="AC54">IF(I54=0,"",1+SUMPRODUCT(--(ABS($G54:$Z54)&lt;ABS(I54)),--($G54:$Z54&lt;&gt;0))+(SUMPRODUCT(--(ABS($G54:$Z54)=ABS(I54)),--($G54:$Z54&lt;&gt;0))-1)/2)</f>
        <v>8</v>
      </c>
      <c r="AD54" cm="1">
        <f t="array" ref="AD54">IF(J54=0,"",1+SUMPRODUCT(--(ABS($G54:$Z54)&lt;ABS(J54)),--($G54:$Z54&lt;&gt;0))+(SUMPRODUCT(--(ABS($G54:$Z54)=ABS(J54)),--($G54:$Z54&lt;&gt;0))-1)/2)</f>
        <v>14</v>
      </c>
      <c r="AE54" cm="1">
        <f t="array" ref="AE54">IF(K54=0,"",1+SUMPRODUCT(--(ABS($G54:$Z54)&lt;ABS(K54)),--($G54:$Z54&lt;&gt;0))+(SUMPRODUCT(--(ABS($G54:$Z54)=ABS(K54)),--($G54:$Z54&lt;&gt;0))-1)/2)</f>
        <v>10</v>
      </c>
      <c r="AF54" cm="1">
        <f t="array" ref="AF54">IF(L54=0,"",1+SUMPRODUCT(--(ABS($G54:$Z54)&lt;ABS(L54)),--($G54:$Z54&lt;&gt;0))+(SUMPRODUCT(--(ABS($G54:$Z54)=ABS(L54)),--($G54:$Z54&lt;&gt;0))-1)/2)</f>
        <v>1</v>
      </c>
      <c r="AG54" cm="1">
        <f t="array" ref="AG54">IF(M54=0,"",1+SUMPRODUCT(--(ABS($G54:$Z54)&lt;ABS(M54)),--($G54:$Z54&lt;&gt;0))+(SUMPRODUCT(--(ABS($G54:$Z54)=ABS(M54)),--($G54:$Z54&lt;&gt;0))-1)/2)</f>
        <v>19</v>
      </c>
      <c r="AH54" cm="1">
        <f t="array" ref="AH54">IF(N54=0,"",1+SUMPRODUCT(--(ABS($G54:$Z54)&lt;ABS(N54)),--($G54:$Z54&lt;&gt;0))+(SUMPRODUCT(--(ABS($G54:$Z54)=ABS(N54)),--($G54:$Z54&lt;&gt;0))-1)/2)</f>
        <v>6</v>
      </c>
      <c r="AI54" cm="1">
        <f t="array" ref="AI54">IF(O54=0,"",1+SUMPRODUCT(--(ABS($G54:$Z54)&lt;ABS(O54)),--($G54:$Z54&lt;&gt;0))+(SUMPRODUCT(--(ABS($G54:$Z54)=ABS(O54)),--($G54:$Z54&lt;&gt;0))-1)/2)</f>
        <v>12</v>
      </c>
      <c r="AJ54" cm="1">
        <f t="array" ref="AJ54">IF(P54=0,"",1+SUMPRODUCT(--(ABS($G54:$Z54)&lt;ABS(P54)),--($G54:$Z54&lt;&gt;0))+(SUMPRODUCT(--(ABS($G54:$Z54)=ABS(P54)),--($G54:$Z54&lt;&gt;0))-1)/2)</f>
        <v>18</v>
      </c>
      <c r="AK54" cm="1">
        <f t="array" ref="AK54">IF(Q54=0,"",1+SUMPRODUCT(--(ABS($G54:$Z54)&lt;ABS(Q54)),--($G54:$Z54&lt;&gt;0))+(SUMPRODUCT(--(ABS($G54:$Z54)=ABS(Q54)),--($G54:$Z54&lt;&gt;0))-1)/2)</f>
        <v>15</v>
      </c>
      <c r="AL54" cm="1">
        <f t="array" ref="AL54">IF(R54=0,"",1+SUMPRODUCT(--(ABS($G54:$Z54)&lt;ABS(R54)),--($G54:$Z54&lt;&gt;0))+(SUMPRODUCT(--(ABS($G54:$Z54)=ABS(R54)),--($G54:$Z54&lt;&gt;0))-1)/2)</f>
        <v>20</v>
      </c>
      <c r="AM54" cm="1">
        <f t="array" ref="AM54">IF(S54=0,"",1+SUMPRODUCT(--(ABS($G54:$Z54)&lt;ABS(S54)),--($G54:$Z54&lt;&gt;0))+(SUMPRODUCT(--(ABS($G54:$Z54)=ABS(S54)),--($G54:$Z54&lt;&gt;0))-1)/2)</f>
        <v>3</v>
      </c>
      <c r="AN54" cm="1">
        <f t="array" ref="AN54">IF(T54=0,"",1+SUMPRODUCT(--(ABS($G54:$Z54)&lt;ABS(T54)),--($G54:$Z54&lt;&gt;0))+(SUMPRODUCT(--(ABS($G54:$Z54)=ABS(T54)),--($G54:$Z54&lt;&gt;0))-1)/2)</f>
        <v>17</v>
      </c>
      <c r="AO54" cm="1">
        <f t="array" ref="AO54">IF(U54=0,"",1+SUMPRODUCT(--(ABS($G54:$Z54)&lt;ABS(U54)),--($G54:$Z54&lt;&gt;0))+(SUMPRODUCT(--(ABS($G54:$Z54)=ABS(U54)),--($G54:$Z54&lt;&gt;0))-1)/2)</f>
        <v>7</v>
      </c>
      <c r="AP54" cm="1">
        <f t="array" ref="AP54">IF(V54=0,"",1+SUMPRODUCT(--(ABS($G54:$Z54)&lt;ABS(V54)),--($G54:$Z54&lt;&gt;0))+(SUMPRODUCT(--(ABS($G54:$Z54)=ABS(V54)),--($G54:$Z54&lt;&gt;0))-1)/2)</f>
        <v>4</v>
      </c>
      <c r="AQ54" cm="1">
        <f t="array" ref="AQ54">IF(W54=0,"",1+SUMPRODUCT(--(ABS($G54:$Z54)&lt;ABS(W54)),--($G54:$Z54&lt;&gt;0))+(SUMPRODUCT(--(ABS($G54:$Z54)=ABS(W54)),--($G54:$Z54&lt;&gt;0))-1)/2)</f>
        <v>9</v>
      </c>
      <c r="AR54" cm="1">
        <f t="array" ref="AR54">IF(X54=0,"",1+SUMPRODUCT(--(ABS($G54:$Z54)&lt;ABS(X54)),--($G54:$Z54&lt;&gt;0))+(SUMPRODUCT(--(ABS($G54:$Z54)=ABS(X54)),--($G54:$Z54&lt;&gt;0))-1)/2)</f>
        <v>2</v>
      </c>
      <c r="AS54" cm="1">
        <f t="array" ref="AS54">IF(Y54=0,"",1+SUMPRODUCT(--(ABS($G54:$Z54)&lt;ABS(Y54)),--($G54:$Z54&lt;&gt;0))+(SUMPRODUCT(--(ABS($G54:$Z54)=ABS(Y54)),--($G54:$Z54&lt;&gt;0))-1)/2)</f>
        <v>13</v>
      </c>
      <c r="AT54" cm="1">
        <f t="array" ref="AT54">IF(Z54=0,"",1+SUMPRODUCT(--(ABS($G54:$Z54)&lt;ABS(Z54)),--($G54:$Z54&lt;&gt;0))+(SUMPRODUCT(--(ABS($G54:$Z54)=ABS(Z54)),--($G54:$Z54&lt;&gt;0))-1)/2)</f>
        <v>5</v>
      </c>
      <c r="AU54">
        <f>AVERAGE(G54:Z54)</f>
        <v>8.4175502195779184E-2</v>
      </c>
      <c r="AV54">
        <f>SUMIF(G54:Z54,"&gt;0",AA54:AT54)</f>
        <v>210</v>
      </c>
      <c r="AW54">
        <f>COUNTIF(G54:Z54,"&lt;&gt;0")</f>
        <v>20</v>
      </c>
      <c r="AX54">
        <f>_xlfn.LET(_xlpm.n,AW54,_xlpm.w,AV54,_xlpm.mu,_xlpm.n*(_xlpm.n+1)/4,_xlpm.sd,SQRT(_xlpm.n*(_xlpm.n+1)*(2*_xlpm.n+1)/24),_xlpm.z,(ABS(_xlpm.w-_xlpm.mu)-0.5)/_xlpm.sd,MIN(1,2*(1-_xlfn.NORM.S.DIST(_xlpm.z,TRUE))))</f>
        <v>9.5691731570646255E-5</v>
      </c>
    </row>
    <row r="55" spans="1:50" x14ac:dyDescent="0.25">
      <c r="A55" t="s">
        <v>9310</v>
      </c>
      <c r="B55" t="s">
        <v>106</v>
      </c>
      <c r="C55" t="s">
        <v>12</v>
      </c>
      <c r="D55" t="s">
        <v>9259</v>
      </c>
      <c r="E55" t="s">
        <v>73</v>
      </c>
      <c r="F55" t="s">
        <v>37</v>
      </c>
      <c r="G55">
        <f>all_runs!O1102-all_runs!O742</f>
        <v>0.278252611585945</v>
      </c>
      <c r="H55">
        <f>all_runs!O1103-all_runs!O743</f>
        <v>0.19908337518834751</v>
      </c>
      <c r="I55">
        <f>all_runs!O1104-all_runs!O744</f>
        <v>0.19580952380952366</v>
      </c>
      <c r="J55">
        <f>all_runs!O1105-all_runs!O745</f>
        <v>9.5598933522404117E-2</v>
      </c>
      <c r="K55">
        <f>all_runs!O1106-all_runs!O746</f>
        <v>6.9330601092896238E-2</v>
      </c>
      <c r="L55">
        <f>all_runs!O1107-all_runs!O747</f>
        <v>6.2474562474562512E-2</v>
      </c>
      <c r="M55">
        <f>all_runs!O1108-all_runs!O748</f>
        <v>7.3239436619718212E-2</v>
      </c>
      <c r="N55">
        <f>all_runs!O1109-all_runs!O749</f>
        <v>0.36258879242304659</v>
      </c>
      <c r="O55">
        <f>all_runs!O1110-all_runs!O750</f>
        <v>8.3088235294117685E-2</v>
      </c>
      <c r="P55">
        <f>all_runs!O1111-all_runs!O751</f>
        <v>8.1910067648229168E-2</v>
      </c>
      <c r="Q55">
        <f>all_runs!O1112-all_runs!O752</f>
        <v>0.23023715415019752</v>
      </c>
      <c r="R55">
        <f>all_runs!O1113-all_runs!O753</f>
        <v>0.11190869736324283</v>
      </c>
      <c r="S55">
        <f>all_runs!O1114-all_runs!O754</f>
        <v>5.9967713345150719E-2</v>
      </c>
      <c r="T55">
        <f>all_runs!O1115-all_runs!O755</f>
        <v>5.5103222072158897E-2</v>
      </c>
      <c r="U55">
        <f>all_runs!O1116-all_runs!O756</f>
        <v>7.0400398375375373E-2</v>
      </c>
      <c r="V55">
        <f>all_runs!O1117-all_runs!O757</f>
        <v>5.4909122125192167E-2</v>
      </c>
      <c r="W55">
        <f>all_runs!O1118-all_runs!O758</f>
        <v>0.28410526640165157</v>
      </c>
      <c r="X55">
        <f>all_runs!O1119-all_runs!O759</f>
        <v>0.21475217289170767</v>
      </c>
      <c r="Y55">
        <f>all_runs!O1120-all_runs!O760</f>
        <v>0.19917088337499245</v>
      </c>
      <c r="Z55">
        <f>all_runs!O1121-all_runs!O761</f>
        <v>7.6599288363994322E-2</v>
      </c>
      <c r="AA55" cm="1">
        <f t="array" ref="AA55">IF(G55=0,"",1+SUMPRODUCT(--(ABS($G55:$Z55)&lt;ABS(G55)),--($G55:$Z55&lt;&gt;0))+(SUMPRODUCT(--(ABS($G55:$Z55)=ABS(G55)),--($G55:$Z55&lt;&gt;0))-1)/2)</f>
        <v>18</v>
      </c>
      <c r="AB55" cm="1">
        <f t="array" ref="AB55">IF(H55=0,"",1+SUMPRODUCT(--(ABS($G55:$Z55)&lt;ABS(H55)),--($G55:$Z55&lt;&gt;0))+(SUMPRODUCT(--(ABS($G55:$Z55)=ABS(H55)),--($G55:$Z55&lt;&gt;0))-1)/2)</f>
        <v>14</v>
      </c>
      <c r="AC55" cm="1">
        <f t="array" ref="AC55">IF(I55=0,"",1+SUMPRODUCT(--(ABS($G55:$Z55)&lt;ABS(I55)),--($G55:$Z55&lt;&gt;0))+(SUMPRODUCT(--(ABS($G55:$Z55)=ABS(I55)),--($G55:$Z55&lt;&gt;0))-1)/2)</f>
        <v>13</v>
      </c>
      <c r="AD55" cm="1">
        <f t="array" ref="AD55">IF(J55=0,"",1+SUMPRODUCT(--(ABS($G55:$Z55)&lt;ABS(J55)),--($G55:$Z55&lt;&gt;0))+(SUMPRODUCT(--(ABS($G55:$Z55)=ABS(J55)),--($G55:$Z55&lt;&gt;0))-1)/2)</f>
        <v>11</v>
      </c>
      <c r="AE55" cm="1">
        <f t="array" ref="AE55">IF(K55=0,"",1+SUMPRODUCT(--(ABS($G55:$Z55)&lt;ABS(K55)),--($G55:$Z55&lt;&gt;0))+(SUMPRODUCT(--(ABS($G55:$Z55)=ABS(K55)),--($G55:$Z55&lt;&gt;0))-1)/2)</f>
        <v>5</v>
      </c>
      <c r="AF55" cm="1">
        <f t="array" ref="AF55">IF(L55=0,"",1+SUMPRODUCT(--(ABS($G55:$Z55)&lt;ABS(L55)),--($G55:$Z55&lt;&gt;0))+(SUMPRODUCT(--(ABS($G55:$Z55)=ABS(L55)),--($G55:$Z55&lt;&gt;0))-1)/2)</f>
        <v>4</v>
      </c>
      <c r="AG55" cm="1">
        <f t="array" ref="AG55">IF(M55=0,"",1+SUMPRODUCT(--(ABS($G55:$Z55)&lt;ABS(M55)),--($G55:$Z55&lt;&gt;0))+(SUMPRODUCT(--(ABS($G55:$Z55)=ABS(M55)),--($G55:$Z55&lt;&gt;0))-1)/2)</f>
        <v>7</v>
      </c>
      <c r="AH55" cm="1">
        <f t="array" ref="AH55">IF(N55=0,"",1+SUMPRODUCT(--(ABS($G55:$Z55)&lt;ABS(N55)),--($G55:$Z55&lt;&gt;0))+(SUMPRODUCT(--(ABS($G55:$Z55)=ABS(N55)),--($G55:$Z55&lt;&gt;0))-1)/2)</f>
        <v>20</v>
      </c>
      <c r="AI55" cm="1">
        <f t="array" ref="AI55">IF(O55=0,"",1+SUMPRODUCT(--(ABS($G55:$Z55)&lt;ABS(O55)),--($G55:$Z55&lt;&gt;0))+(SUMPRODUCT(--(ABS($G55:$Z55)=ABS(O55)),--($G55:$Z55&lt;&gt;0))-1)/2)</f>
        <v>10</v>
      </c>
      <c r="AJ55" cm="1">
        <f t="array" ref="AJ55">IF(P55=0,"",1+SUMPRODUCT(--(ABS($G55:$Z55)&lt;ABS(P55)),--($G55:$Z55&lt;&gt;0))+(SUMPRODUCT(--(ABS($G55:$Z55)=ABS(P55)),--($G55:$Z55&lt;&gt;0))-1)/2)</f>
        <v>9</v>
      </c>
      <c r="AK55" cm="1">
        <f t="array" ref="AK55">IF(Q55=0,"",1+SUMPRODUCT(--(ABS($G55:$Z55)&lt;ABS(Q55)),--($G55:$Z55&lt;&gt;0))+(SUMPRODUCT(--(ABS($G55:$Z55)=ABS(Q55)),--($G55:$Z55&lt;&gt;0))-1)/2)</f>
        <v>17</v>
      </c>
      <c r="AL55" cm="1">
        <f t="array" ref="AL55">IF(R55=0,"",1+SUMPRODUCT(--(ABS($G55:$Z55)&lt;ABS(R55)),--($G55:$Z55&lt;&gt;0))+(SUMPRODUCT(--(ABS($G55:$Z55)=ABS(R55)),--($G55:$Z55&lt;&gt;0))-1)/2)</f>
        <v>12</v>
      </c>
      <c r="AM55" cm="1">
        <f t="array" ref="AM55">IF(S55=0,"",1+SUMPRODUCT(--(ABS($G55:$Z55)&lt;ABS(S55)),--($G55:$Z55&lt;&gt;0))+(SUMPRODUCT(--(ABS($G55:$Z55)=ABS(S55)),--($G55:$Z55&lt;&gt;0))-1)/2)</f>
        <v>3</v>
      </c>
      <c r="AN55" cm="1">
        <f t="array" ref="AN55">IF(T55=0,"",1+SUMPRODUCT(--(ABS($G55:$Z55)&lt;ABS(T55)),--($G55:$Z55&lt;&gt;0))+(SUMPRODUCT(--(ABS($G55:$Z55)=ABS(T55)),--($G55:$Z55&lt;&gt;0))-1)/2)</f>
        <v>2</v>
      </c>
      <c r="AO55" cm="1">
        <f t="array" ref="AO55">IF(U55=0,"",1+SUMPRODUCT(--(ABS($G55:$Z55)&lt;ABS(U55)),--($G55:$Z55&lt;&gt;0))+(SUMPRODUCT(--(ABS($G55:$Z55)=ABS(U55)),--($G55:$Z55&lt;&gt;0))-1)/2)</f>
        <v>6</v>
      </c>
      <c r="AP55" cm="1">
        <f t="array" ref="AP55">IF(V55=0,"",1+SUMPRODUCT(--(ABS($G55:$Z55)&lt;ABS(V55)),--($G55:$Z55&lt;&gt;0))+(SUMPRODUCT(--(ABS($G55:$Z55)=ABS(V55)),--($G55:$Z55&lt;&gt;0))-1)/2)</f>
        <v>1</v>
      </c>
      <c r="AQ55" cm="1">
        <f t="array" ref="AQ55">IF(W55=0,"",1+SUMPRODUCT(--(ABS($G55:$Z55)&lt;ABS(W55)),--($G55:$Z55&lt;&gt;0))+(SUMPRODUCT(--(ABS($G55:$Z55)=ABS(W55)),--($G55:$Z55&lt;&gt;0))-1)/2)</f>
        <v>19</v>
      </c>
      <c r="AR55" cm="1">
        <f t="array" ref="AR55">IF(X55=0,"",1+SUMPRODUCT(--(ABS($G55:$Z55)&lt;ABS(X55)),--($G55:$Z55&lt;&gt;0))+(SUMPRODUCT(--(ABS($G55:$Z55)=ABS(X55)),--($G55:$Z55&lt;&gt;0))-1)/2)</f>
        <v>16</v>
      </c>
      <c r="AS55" cm="1">
        <f t="array" ref="AS55">IF(Y55=0,"",1+SUMPRODUCT(--(ABS($G55:$Z55)&lt;ABS(Y55)),--($G55:$Z55&lt;&gt;0))+(SUMPRODUCT(--(ABS($G55:$Z55)=ABS(Y55)),--($G55:$Z55&lt;&gt;0))-1)/2)</f>
        <v>15</v>
      </c>
      <c r="AT55" cm="1">
        <f t="array" ref="AT55">IF(Z55=0,"",1+SUMPRODUCT(--(ABS($G55:$Z55)&lt;ABS(Z55)),--($G55:$Z55&lt;&gt;0))+(SUMPRODUCT(--(ABS($G55:$Z55)=ABS(Z55)),--($G55:$Z55&lt;&gt;0))-1)/2)</f>
        <v>8</v>
      </c>
      <c r="AU55">
        <f>AVERAGE(G55:Z55)</f>
        <v>0.14292650290612269</v>
      </c>
      <c r="AV55">
        <f>SUMIF(G55:Z55,"&gt;0",AA55:AT55)</f>
        <v>210</v>
      </c>
      <c r="AW55">
        <f>COUNTIF(G55:Z55,"&lt;&gt;0")</f>
        <v>20</v>
      </c>
      <c r="AX55">
        <f>_xlfn.LET(_xlpm.n,AW55,_xlpm.w,AV55,_xlpm.mu,_xlpm.n*(_xlpm.n+1)/4,_xlpm.sd,SQRT(_xlpm.n*(_xlpm.n+1)*(2*_xlpm.n+1)/24),_xlpm.z,(ABS(_xlpm.w-_xlpm.mu)-0.5)/_xlpm.sd,MIN(1,2*(1-_xlfn.NORM.S.DIST(_xlpm.z,TRUE))))</f>
        <v>9.5691731570646255E-5</v>
      </c>
    </row>
    <row r="56" spans="1:50" x14ac:dyDescent="0.25">
      <c r="A56" t="s">
        <v>9310</v>
      </c>
      <c r="B56" t="s">
        <v>147</v>
      </c>
      <c r="C56" t="s">
        <v>12</v>
      </c>
      <c r="D56" t="s">
        <v>9259</v>
      </c>
      <c r="E56" t="s">
        <v>73</v>
      </c>
      <c r="F56" t="s">
        <v>37</v>
      </c>
      <c r="G56">
        <f>all_runs!O1702-all_runs!O1342</f>
        <v>4.8023501834177917E-2</v>
      </c>
      <c r="H56">
        <f>all_runs!O1703-all_runs!O1343</f>
        <v>3.5461331550716957E-2</v>
      </c>
      <c r="I56">
        <f>all_runs!O1704-all_runs!O1344</f>
        <v>2.5939004815409117E-2</v>
      </c>
      <c r="J56">
        <f>all_runs!O1705-all_runs!O1345</f>
        <v>6.709346991037124E-2</v>
      </c>
      <c r="K56">
        <f>all_runs!O1706-all_runs!O1346</f>
        <v>5.683455593397968E-2</v>
      </c>
      <c r="L56">
        <f>all_runs!O1707-all_runs!O1347</f>
        <v>2.6071925865463252E-2</v>
      </c>
      <c r="M56">
        <f>all_runs!O1708-all_runs!O1348</f>
        <v>2.0092811202474858E-2</v>
      </c>
      <c r="N56">
        <f>all_runs!O1709-all_runs!O1349</f>
        <v>5.5799442896935836E-2</v>
      </c>
      <c r="O56">
        <f>all_runs!O1710-all_runs!O1350</f>
        <v>6.0426203630623454E-2</v>
      </c>
      <c r="P56">
        <f>all_runs!O1711-all_runs!O1351</f>
        <v>5.2565313188542628E-2</v>
      </c>
      <c r="Q56">
        <f>all_runs!O1712-all_runs!O1352</f>
        <v>3.5832310452270866E-2</v>
      </c>
      <c r="R56">
        <f>all_runs!O1713-all_runs!O1353</f>
        <v>4.7330309540861037E-2</v>
      </c>
      <c r="S56">
        <f>all_runs!O1714-all_runs!O1354</f>
        <v>2.6186275420187477E-2</v>
      </c>
      <c r="T56">
        <f>all_runs!O1715-all_runs!O1355</f>
        <v>5.1378094078721515E-2</v>
      </c>
      <c r="U56">
        <f>all_runs!O1716-all_runs!O1356</f>
        <v>5.0477626948215115E-2</v>
      </c>
      <c r="V56">
        <f>all_runs!O1717-all_runs!O1357</f>
        <v>1.1677018633540426E-2</v>
      </c>
      <c r="W56">
        <f>all_runs!O1718-all_runs!O1358</f>
        <v>5.8065998009340758E-2</v>
      </c>
      <c r="X56">
        <f>all_runs!O1719-all_runs!O1359</f>
        <v>3.5321869762244718E-2</v>
      </c>
      <c r="Y56">
        <f>all_runs!O1720-all_runs!O1360</f>
        <v>9.2051802945657402E-3</v>
      </c>
      <c r="Z56">
        <f>all_runs!O1721-all_runs!O1361</f>
        <v>2.5071225071224945E-2</v>
      </c>
      <c r="AA56" cm="1">
        <f t="array" ref="AA56">IF(G56=0,"",1+SUMPRODUCT(--(ABS($G56:$Z56)&lt;ABS(G56)),--($G56:$Z56&lt;&gt;0))+(SUMPRODUCT(--(ABS($G56:$Z56)=ABS(G56)),--($G56:$Z56&lt;&gt;0))-1)/2)</f>
        <v>12</v>
      </c>
      <c r="AB56" cm="1">
        <f t="array" ref="AB56">IF(H56=0,"",1+SUMPRODUCT(--(ABS($G56:$Z56)&lt;ABS(H56)),--($G56:$Z56&lt;&gt;0))+(SUMPRODUCT(--(ABS($G56:$Z56)=ABS(H56)),--($G56:$Z56&lt;&gt;0))-1)/2)</f>
        <v>9</v>
      </c>
      <c r="AC56" cm="1">
        <f t="array" ref="AC56">IF(I56=0,"",1+SUMPRODUCT(--(ABS($G56:$Z56)&lt;ABS(I56)),--($G56:$Z56&lt;&gt;0))+(SUMPRODUCT(--(ABS($G56:$Z56)=ABS(I56)),--($G56:$Z56&lt;&gt;0))-1)/2)</f>
        <v>5</v>
      </c>
      <c r="AD56" cm="1">
        <f t="array" ref="AD56">IF(J56=0,"",1+SUMPRODUCT(--(ABS($G56:$Z56)&lt;ABS(J56)),--($G56:$Z56&lt;&gt;0))+(SUMPRODUCT(--(ABS($G56:$Z56)=ABS(J56)),--($G56:$Z56&lt;&gt;0))-1)/2)</f>
        <v>20</v>
      </c>
      <c r="AE56" cm="1">
        <f t="array" ref="AE56">IF(K56=0,"",1+SUMPRODUCT(--(ABS($G56:$Z56)&lt;ABS(K56)),--($G56:$Z56&lt;&gt;0))+(SUMPRODUCT(--(ABS($G56:$Z56)=ABS(K56)),--($G56:$Z56&lt;&gt;0))-1)/2)</f>
        <v>17</v>
      </c>
      <c r="AF56" cm="1">
        <f t="array" ref="AF56">IF(L56=0,"",1+SUMPRODUCT(--(ABS($G56:$Z56)&lt;ABS(L56)),--($G56:$Z56&lt;&gt;0))+(SUMPRODUCT(--(ABS($G56:$Z56)=ABS(L56)),--($G56:$Z56&lt;&gt;0))-1)/2)</f>
        <v>6</v>
      </c>
      <c r="AG56" cm="1">
        <f t="array" ref="AG56">IF(M56=0,"",1+SUMPRODUCT(--(ABS($G56:$Z56)&lt;ABS(M56)),--($G56:$Z56&lt;&gt;0))+(SUMPRODUCT(--(ABS($G56:$Z56)=ABS(M56)),--($G56:$Z56&lt;&gt;0))-1)/2)</f>
        <v>3</v>
      </c>
      <c r="AH56" cm="1">
        <f t="array" ref="AH56">IF(N56=0,"",1+SUMPRODUCT(--(ABS($G56:$Z56)&lt;ABS(N56)),--($G56:$Z56&lt;&gt;0))+(SUMPRODUCT(--(ABS($G56:$Z56)=ABS(N56)),--($G56:$Z56&lt;&gt;0))-1)/2)</f>
        <v>16</v>
      </c>
      <c r="AI56" cm="1">
        <f t="array" ref="AI56">IF(O56=0,"",1+SUMPRODUCT(--(ABS($G56:$Z56)&lt;ABS(O56)),--($G56:$Z56&lt;&gt;0))+(SUMPRODUCT(--(ABS($G56:$Z56)=ABS(O56)),--($G56:$Z56&lt;&gt;0))-1)/2)</f>
        <v>19</v>
      </c>
      <c r="AJ56" cm="1">
        <f t="array" ref="AJ56">IF(P56=0,"",1+SUMPRODUCT(--(ABS($G56:$Z56)&lt;ABS(P56)),--($G56:$Z56&lt;&gt;0))+(SUMPRODUCT(--(ABS($G56:$Z56)=ABS(P56)),--($G56:$Z56&lt;&gt;0))-1)/2)</f>
        <v>15</v>
      </c>
      <c r="AK56" cm="1">
        <f t="array" ref="AK56">IF(Q56=0,"",1+SUMPRODUCT(--(ABS($G56:$Z56)&lt;ABS(Q56)),--($G56:$Z56&lt;&gt;0))+(SUMPRODUCT(--(ABS($G56:$Z56)=ABS(Q56)),--($G56:$Z56&lt;&gt;0))-1)/2)</f>
        <v>10</v>
      </c>
      <c r="AL56" cm="1">
        <f t="array" ref="AL56">IF(R56=0,"",1+SUMPRODUCT(--(ABS($G56:$Z56)&lt;ABS(R56)),--($G56:$Z56&lt;&gt;0))+(SUMPRODUCT(--(ABS($G56:$Z56)=ABS(R56)),--($G56:$Z56&lt;&gt;0))-1)/2)</f>
        <v>11</v>
      </c>
      <c r="AM56" cm="1">
        <f t="array" ref="AM56">IF(S56=0,"",1+SUMPRODUCT(--(ABS($G56:$Z56)&lt;ABS(S56)),--($G56:$Z56&lt;&gt;0))+(SUMPRODUCT(--(ABS($G56:$Z56)=ABS(S56)),--($G56:$Z56&lt;&gt;0))-1)/2)</f>
        <v>7</v>
      </c>
      <c r="AN56" cm="1">
        <f t="array" ref="AN56">IF(T56=0,"",1+SUMPRODUCT(--(ABS($G56:$Z56)&lt;ABS(T56)),--($G56:$Z56&lt;&gt;0))+(SUMPRODUCT(--(ABS($G56:$Z56)=ABS(T56)),--($G56:$Z56&lt;&gt;0))-1)/2)</f>
        <v>14</v>
      </c>
      <c r="AO56" cm="1">
        <f t="array" ref="AO56">IF(U56=0,"",1+SUMPRODUCT(--(ABS($G56:$Z56)&lt;ABS(U56)),--($G56:$Z56&lt;&gt;0))+(SUMPRODUCT(--(ABS($G56:$Z56)=ABS(U56)),--($G56:$Z56&lt;&gt;0))-1)/2)</f>
        <v>13</v>
      </c>
      <c r="AP56" cm="1">
        <f t="array" ref="AP56">IF(V56=0,"",1+SUMPRODUCT(--(ABS($G56:$Z56)&lt;ABS(V56)),--($G56:$Z56&lt;&gt;0))+(SUMPRODUCT(--(ABS($G56:$Z56)=ABS(V56)),--($G56:$Z56&lt;&gt;0))-1)/2)</f>
        <v>2</v>
      </c>
      <c r="AQ56" cm="1">
        <f t="array" ref="AQ56">IF(W56=0,"",1+SUMPRODUCT(--(ABS($G56:$Z56)&lt;ABS(W56)),--($G56:$Z56&lt;&gt;0))+(SUMPRODUCT(--(ABS($G56:$Z56)=ABS(W56)),--($G56:$Z56&lt;&gt;0))-1)/2)</f>
        <v>18</v>
      </c>
      <c r="AR56" cm="1">
        <f t="array" ref="AR56">IF(X56=0,"",1+SUMPRODUCT(--(ABS($G56:$Z56)&lt;ABS(X56)),--($G56:$Z56&lt;&gt;0))+(SUMPRODUCT(--(ABS($G56:$Z56)=ABS(X56)),--($G56:$Z56&lt;&gt;0))-1)/2)</f>
        <v>8</v>
      </c>
      <c r="AS56" cm="1">
        <f t="array" ref="AS56">IF(Y56=0,"",1+SUMPRODUCT(--(ABS($G56:$Z56)&lt;ABS(Y56)),--($G56:$Z56&lt;&gt;0))+(SUMPRODUCT(--(ABS($G56:$Z56)=ABS(Y56)),--($G56:$Z56&lt;&gt;0))-1)/2)</f>
        <v>1</v>
      </c>
      <c r="AT56" cm="1">
        <f t="array" ref="AT56">IF(Z56=0,"",1+SUMPRODUCT(--(ABS($G56:$Z56)&lt;ABS(Z56)),--($G56:$Z56&lt;&gt;0))+(SUMPRODUCT(--(ABS($G56:$Z56)=ABS(Z56)),--($G56:$Z56&lt;&gt;0))-1)/2)</f>
        <v>4</v>
      </c>
      <c r="AU56">
        <f>AVERAGE(G56:Z56)</f>
        <v>3.9942673451993378E-2</v>
      </c>
      <c r="AV56">
        <f>SUMIF(G56:Z56,"&gt;0",AA56:AT56)</f>
        <v>210</v>
      </c>
      <c r="AW56">
        <f>COUNTIF(G56:Z56,"&lt;&gt;0")</f>
        <v>20</v>
      </c>
      <c r="AX56">
        <f>_xlfn.LET(_xlpm.n,AW56,_xlpm.w,AV56,_xlpm.mu,_xlpm.n*(_xlpm.n+1)/4,_xlpm.sd,SQRT(_xlpm.n*(_xlpm.n+1)*(2*_xlpm.n+1)/24),_xlpm.z,(ABS(_xlpm.w-_xlpm.mu)-0.5)/_xlpm.sd,MIN(1,2*(1-_xlfn.NORM.S.DIST(_xlpm.z,TRUE))))</f>
        <v>9.5691731570646255E-5</v>
      </c>
    </row>
    <row r="57" spans="1:50" x14ac:dyDescent="0.25">
      <c r="A57" t="s">
        <v>9310</v>
      </c>
      <c r="B57" t="s">
        <v>190</v>
      </c>
      <c r="C57" t="s">
        <v>12</v>
      </c>
      <c r="D57" t="s">
        <v>9259</v>
      </c>
      <c r="E57" t="s">
        <v>73</v>
      </c>
      <c r="F57" t="s">
        <v>37</v>
      </c>
      <c r="G57">
        <f>all_runs!O2302-all_runs!O1942</f>
        <v>5.8884815743777907E-2</v>
      </c>
      <c r="H57">
        <f>all_runs!O2303-all_runs!O1943</f>
        <v>6.0864898707571169E-2</v>
      </c>
      <c r="I57">
        <f>all_runs!O2304-all_runs!O1944</f>
        <v>6.2089093701996778E-2</v>
      </c>
      <c r="J57">
        <f>all_runs!O2305-all_runs!O1945</f>
        <v>2.5763298709474247E-2</v>
      </c>
      <c r="K57">
        <f>all_runs!O2306-all_runs!O1946</f>
        <v>7.2803667517943205E-2</v>
      </c>
      <c r="L57">
        <f>all_runs!O2307-all_runs!O1947</f>
        <v>5.8085032379879831E-2</v>
      </c>
      <c r="M57">
        <f>all_runs!O2308-all_runs!O1948</f>
        <v>3.4263085399448889E-2</v>
      </c>
      <c r="N57">
        <f>all_runs!O2309-all_runs!O1949</f>
        <v>2.8735632183908288E-3</v>
      </c>
      <c r="O57">
        <f>all_runs!O2310-all_runs!O1950</f>
        <v>3.1593553207385994E-2</v>
      </c>
      <c r="P57">
        <f>all_runs!O2311-all_runs!O1951</f>
        <v>4.9318364073777099E-2</v>
      </c>
      <c r="Q57">
        <f>all_runs!O2312-all_runs!O1952</f>
        <v>8.0495975201240189E-3</v>
      </c>
      <c r="R57">
        <f>all_runs!O2313-all_runs!O1953</f>
        <v>5.2908931221417821E-2</v>
      </c>
      <c r="S57">
        <f>all_runs!O2314-all_runs!O1954</f>
        <v>3.1467710371819835E-2</v>
      </c>
      <c r="T57">
        <f>all_runs!O2315-all_runs!O1955</f>
        <v>6.5905560981858402E-2</v>
      </c>
      <c r="U57">
        <f>all_runs!O2316-all_runs!O1956</f>
        <v>6.5894804253668893E-3</v>
      </c>
      <c r="V57">
        <f>all_runs!O2317-all_runs!O1957</f>
        <v>4.7672320461927153E-2</v>
      </c>
      <c r="W57">
        <f>all_runs!O2318-all_runs!O1958</f>
        <v>9.0134639677111328E-2</v>
      </c>
      <c r="X57">
        <f>all_runs!O2319-all_runs!O1959</f>
        <v>1.0884861226496678E-2</v>
      </c>
      <c r="Y57">
        <f>all_runs!O2320-all_runs!O1960</f>
        <v>9.4347158218125893E-2</v>
      </c>
      <c r="Z57">
        <f>all_runs!O2321-all_runs!O1961</f>
        <v>1.7999176615891455E-2</v>
      </c>
      <c r="AA57" cm="1">
        <f t="array" ref="AA57">IF(G57=0,"",1+SUMPRODUCT(--(ABS($G57:$Z57)&lt;ABS(G57)),--($G57:$Z57&lt;&gt;0))+(SUMPRODUCT(--(ABS($G57:$Z57)=ABS(G57)),--($G57:$Z57&lt;&gt;0))-1)/2)</f>
        <v>14</v>
      </c>
      <c r="AB57" cm="1">
        <f t="array" ref="AB57">IF(H57=0,"",1+SUMPRODUCT(--(ABS($G57:$Z57)&lt;ABS(H57)),--($G57:$Z57&lt;&gt;0))+(SUMPRODUCT(--(ABS($G57:$Z57)=ABS(H57)),--($G57:$Z57&lt;&gt;0))-1)/2)</f>
        <v>15</v>
      </c>
      <c r="AC57" cm="1">
        <f t="array" ref="AC57">IF(I57=0,"",1+SUMPRODUCT(--(ABS($G57:$Z57)&lt;ABS(I57)),--($G57:$Z57&lt;&gt;0))+(SUMPRODUCT(--(ABS($G57:$Z57)=ABS(I57)),--($G57:$Z57&lt;&gt;0))-1)/2)</f>
        <v>16</v>
      </c>
      <c r="AD57" cm="1">
        <f t="array" ref="AD57">IF(J57=0,"",1+SUMPRODUCT(--(ABS($G57:$Z57)&lt;ABS(J57)),--($G57:$Z57&lt;&gt;0))+(SUMPRODUCT(--(ABS($G57:$Z57)=ABS(J57)),--($G57:$Z57&lt;&gt;0))-1)/2)</f>
        <v>6</v>
      </c>
      <c r="AE57" cm="1">
        <f t="array" ref="AE57">IF(K57=0,"",1+SUMPRODUCT(--(ABS($G57:$Z57)&lt;ABS(K57)),--($G57:$Z57&lt;&gt;0))+(SUMPRODUCT(--(ABS($G57:$Z57)=ABS(K57)),--($G57:$Z57&lt;&gt;0))-1)/2)</f>
        <v>18</v>
      </c>
      <c r="AF57" cm="1">
        <f t="array" ref="AF57">IF(L57=0,"",1+SUMPRODUCT(--(ABS($G57:$Z57)&lt;ABS(L57)),--($G57:$Z57&lt;&gt;0))+(SUMPRODUCT(--(ABS($G57:$Z57)=ABS(L57)),--($G57:$Z57&lt;&gt;0))-1)/2)</f>
        <v>13</v>
      </c>
      <c r="AG57" cm="1">
        <f t="array" ref="AG57">IF(M57=0,"",1+SUMPRODUCT(--(ABS($G57:$Z57)&lt;ABS(M57)),--($G57:$Z57&lt;&gt;0))+(SUMPRODUCT(--(ABS($G57:$Z57)=ABS(M57)),--($G57:$Z57&lt;&gt;0))-1)/2)</f>
        <v>9</v>
      </c>
      <c r="AH57" cm="1">
        <f t="array" ref="AH57">IF(N57=0,"",1+SUMPRODUCT(--(ABS($G57:$Z57)&lt;ABS(N57)),--($G57:$Z57&lt;&gt;0))+(SUMPRODUCT(--(ABS($G57:$Z57)=ABS(N57)),--($G57:$Z57&lt;&gt;0))-1)/2)</f>
        <v>1</v>
      </c>
      <c r="AI57" cm="1">
        <f t="array" ref="AI57">IF(O57=0,"",1+SUMPRODUCT(--(ABS($G57:$Z57)&lt;ABS(O57)),--($G57:$Z57&lt;&gt;0))+(SUMPRODUCT(--(ABS($G57:$Z57)=ABS(O57)),--($G57:$Z57&lt;&gt;0))-1)/2)</f>
        <v>8</v>
      </c>
      <c r="AJ57" cm="1">
        <f t="array" ref="AJ57">IF(P57=0,"",1+SUMPRODUCT(--(ABS($G57:$Z57)&lt;ABS(P57)),--($G57:$Z57&lt;&gt;0))+(SUMPRODUCT(--(ABS($G57:$Z57)=ABS(P57)),--($G57:$Z57&lt;&gt;0))-1)/2)</f>
        <v>11</v>
      </c>
      <c r="AK57" cm="1">
        <f t="array" ref="AK57">IF(Q57=0,"",1+SUMPRODUCT(--(ABS($G57:$Z57)&lt;ABS(Q57)),--($G57:$Z57&lt;&gt;0))+(SUMPRODUCT(--(ABS($G57:$Z57)=ABS(Q57)),--($G57:$Z57&lt;&gt;0))-1)/2)</f>
        <v>3</v>
      </c>
      <c r="AL57" cm="1">
        <f t="array" ref="AL57">IF(R57=0,"",1+SUMPRODUCT(--(ABS($G57:$Z57)&lt;ABS(R57)),--($G57:$Z57&lt;&gt;0))+(SUMPRODUCT(--(ABS($G57:$Z57)=ABS(R57)),--($G57:$Z57&lt;&gt;0))-1)/2)</f>
        <v>12</v>
      </c>
      <c r="AM57" cm="1">
        <f t="array" ref="AM57">IF(S57=0,"",1+SUMPRODUCT(--(ABS($G57:$Z57)&lt;ABS(S57)),--($G57:$Z57&lt;&gt;0))+(SUMPRODUCT(--(ABS($G57:$Z57)=ABS(S57)),--($G57:$Z57&lt;&gt;0))-1)/2)</f>
        <v>7</v>
      </c>
      <c r="AN57" cm="1">
        <f t="array" ref="AN57">IF(T57=0,"",1+SUMPRODUCT(--(ABS($G57:$Z57)&lt;ABS(T57)),--($G57:$Z57&lt;&gt;0))+(SUMPRODUCT(--(ABS($G57:$Z57)=ABS(T57)),--($G57:$Z57&lt;&gt;0))-1)/2)</f>
        <v>17</v>
      </c>
      <c r="AO57" cm="1">
        <f t="array" ref="AO57">IF(U57=0,"",1+SUMPRODUCT(--(ABS($G57:$Z57)&lt;ABS(U57)),--($G57:$Z57&lt;&gt;0))+(SUMPRODUCT(--(ABS($G57:$Z57)=ABS(U57)),--($G57:$Z57&lt;&gt;0))-1)/2)</f>
        <v>2</v>
      </c>
      <c r="AP57" cm="1">
        <f t="array" ref="AP57">IF(V57=0,"",1+SUMPRODUCT(--(ABS($G57:$Z57)&lt;ABS(V57)),--($G57:$Z57&lt;&gt;0))+(SUMPRODUCT(--(ABS($G57:$Z57)=ABS(V57)),--($G57:$Z57&lt;&gt;0))-1)/2)</f>
        <v>10</v>
      </c>
      <c r="AQ57" cm="1">
        <f t="array" ref="AQ57">IF(W57=0,"",1+SUMPRODUCT(--(ABS($G57:$Z57)&lt;ABS(W57)),--($G57:$Z57&lt;&gt;0))+(SUMPRODUCT(--(ABS($G57:$Z57)=ABS(W57)),--($G57:$Z57&lt;&gt;0))-1)/2)</f>
        <v>19</v>
      </c>
      <c r="AR57" cm="1">
        <f t="array" ref="AR57">IF(X57=0,"",1+SUMPRODUCT(--(ABS($G57:$Z57)&lt;ABS(X57)),--($G57:$Z57&lt;&gt;0))+(SUMPRODUCT(--(ABS($G57:$Z57)=ABS(X57)),--($G57:$Z57&lt;&gt;0))-1)/2)</f>
        <v>4</v>
      </c>
      <c r="AS57" cm="1">
        <f t="array" ref="AS57">IF(Y57=0,"",1+SUMPRODUCT(--(ABS($G57:$Z57)&lt;ABS(Y57)),--($G57:$Z57&lt;&gt;0))+(SUMPRODUCT(--(ABS($G57:$Z57)=ABS(Y57)),--($G57:$Z57&lt;&gt;0))-1)/2)</f>
        <v>20</v>
      </c>
      <c r="AT57" cm="1">
        <f t="array" ref="AT57">IF(Z57=0,"",1+SUMPRODUCT(--(ABS($G57:$Z57)&lt;ABS(Z57)),--($G57:$Z57&lt;&gt;0))+(SUMPRODUCT(--(ABS($G57:$Z57)=ABS(Z57)),--($G57:$Z57&lt;&gt;0))-1)/2)</f>
        <v>5</v>
      </c>
      <c r="AU57">
        <f>AVERAGE(G57:Z57)</f>
        <v>4.4124940468989272E-2</v>
      </c>
      <c r="AV57">
        <f>SUMIF(G57:Z57,"&gt;0",AA57:AT57)</f>
        <v>210</v>
      </c>
      <c r="AW57">
        <f>COUNTIF(G57:Z57,"&lt;&gt;0")</f>
        <v>20</v>
      </c>
      <c r="AX57">
        <f>_xlfn.LET(_xlpm.n,AW57,_xlpm.w,AV57,_xlpm.mu,_xlpm.n*(_xlpm.n+1)/4,_xlpm.sd,SQRT(_xlpm.n*(_xlpm.n+1)*(2*_xlpm.n+1)/24),_xlpm.z,(ABS(_xlpm.w-_xlpm.mu)-0.5)/_xlpm.sd,MIN(1,2*(1-_xlfn.NORM.S.DIST(_xlpm.z,TRUE))))</f>
        <v>9.5691731570646255E-5</v>
      </c>
    </row>
    <row r="58" spans="1:50" x14ac:dyDescent="0.25">
      <c r="A58" t="s">
        <v>9310</v>
      </c>
      <c r="B58" t="s">
        <v>19</v>
      </c>
      <c r="C58" t="s">
        <v>26</v>
      </c>
      <c r="D58" t="s">
        <v>9259</v>
      </c>
      <c r="E58" t="s">
        <v>73</v>
      </c>
      <c r="F58" t="s">
        <v>37</v>
      </c>
      <c r="G58">
        <f>all_runs!O522-all_runs!O162</f>
        <v>4.6067967668467991E-2</v>
      </c>
      <c r="H58">
        <f>all_runs!O523-all_runs!O163</f>
        <v>1.5774387780620458E-2</v>
      </c>
      <c r="I58">
        <f>all_runs!O524-all_runs!O164</f>
        <v>5.9529547864648591E-2</v>
      </c>
      <c r="J58">
        <f>all_runs!O525-all_runs!O165</f>
        <v>7.06849535886519E-2</v>
      </c>
      <c r="K58">
        <f>all_runs!O526-all_runs!O166</f>
        <v>9.0803932909196083E-2</v>
      </c>
      <c r="L58">
        <f>all_runs!O527-all_runs!O167</f>
        <v>5.3674316575728631E-2</v>
      </c>
      <c r="M58">
        <f>all_runs!O528-all_runs!O168</f>
        <v>2.9030871264267843E-2</v>
      </c>
      <c r="N58">
        <f>all_runs!O529-all_runs!O169</f>
        <v>2.637362637362628E-2</v>
      </c>
      <c r="O58">
        <f>all_runs!O530-all_runs!O170</f>
        <v>4.3051242236024856E-2</v>
      </c>
      <c r="P58">
        <f>all_runs!O531-all_runs!O171</f>
        <v>6.0540696002300831E-2</v>
      </c>
      <c r="Q58">
        <f>all_runs!O532-all_runs!O172</f>
        <v>2.7129536418453837E-2</v>
      </c>
      <c r="R58">
        <f>all_runs!O533-all_runs!O173</f>
        <v>4.4343891402715108E-2</v>
      </c>
      <c r="S58">
        <f>all_runs!O534-all_runs!O174</f>
        <v>6.9748889814658765E-2</v>
      </c>
      <c r="T58">
        <f>all_runs!O535-all_runs!O175</f>
        <v>6.2045616535994275E-2</v>
      </c>
      <c r="U58">
        <f>all_runs!O536-all_runs!O176</f>
        <v>4.0825958702064846E-2</v>
      </c>
      <c r="V58">
        <f>all_runs!O537-all_runs!O177</f>
        <v>8.8108286051780116E-3</v>
      </c>
      <c r="W58">
        <f>all_runs!O538-all_runs!O178</f>
        <v>4.6362949411390408E-2</v>
      </c>
      <c r="X58">
        <f>all_runs!O539-all_runs!O179</f>
        <v>4.1821331353625202E-2</v>
      </c>
      <c r="Y58">
        <f>all_runs!O540-all_runs!O180</f>
        <v>-4.3860498441161688E-3</v>
      </c>
      <c r="Z58">
        <f>all_runs!O541-all_runs!O181</f>
        <v>2.8866442638324497E-2</v>
      </c>
      <c r="AA58" cm="1">
        <f t="array" ref="AA58">IF(G58=0,"",1+SUMPRODUCT(--(ABS($G58:$Z58)&lt;ABS(G58)),--($G58:$Z58&lt;&gt;0))+(SUMPRODUCT(--(ABS($G58:$Z58)=ABS(G58)),--($G58:$Z58&lt;&gt;0))-1)/2)</f>
        <v>12</v>
      </c>
      <c r="AB58" cm="1">
        <f t="array" ref="AB58">IF(H58=0,"",1+SUMPRODUCT(--(ABS($G58:$Z58)&lt;ABS(H58)),--($G58:$Z58&lt;&gt;0))+(SUMPRODUCT(--(ABS($G58:$Z58)=ABS(H58)),--($G58:$Z58&lt;&gt;0))-1)/2)</f>
        <v>3</v>
      </c>
      <c r="AC58" cm="1">
        <f t="array" ref="AC58">IF(I58=0,"",1+SUMPRODUCT(--(ABS($G58:$Z58)&lt;ABS(I58)),--($G58:$Z58&lt;&gt;0))+(SUMPRODUCT(--(ABS($G58:$Z58)=ABS(I58)),--($G58:$Z58&lt;&gt;0))-1)/2)</f>
        <v>15</v>
      </c>
      <c r="AD58" cm="1">
        <f t="array" ref="AD58">IF(J58=0,"",1+SUMPRODUCT(--(ABS($G58:$Z58)&lt;ABS(J58)),--($G58:$Z58&lt;&gt;0))+(SUMPRODUCT(--(ABS($G58:$Z58)=ABS(J58)),--($G58:$Z58&lt;&gt;0))-1)/2)</f>
        <v>19</v>
      </c>
      <c r="AE58" cm="1">
        <f t="array" ref="AE58">IF(K58=0,"",1+SUMPRODUCT(--(ABS($G58:$Z58)&lt;ABS(K58)),--($G58:$Z58&lt;&gt;0))+(SUMPRODUCT(--(ABS($G58:$Z58)=ABS(K58)),--($G58:$Z58&lt;&gt;0))-1)/2)</f>
        <v>20</v>
      </c>
      <c r="AF58" cm="1">
        <f t="array" ref="AF58">IF(L58=0,"",1+SUMPRODUCT(--(ABS($G58:$Z58)&lt;ABS(L58)),--($G58:$Z58&lt;&gt;0))+(SUMPRODUCT(--(ABS($G58:$Z58)=ABS(L58)),--($G58:$Z58&lt;&gt;0))-1)/2)</f>
        <v>14</v>
      </c>
      <c r="AG58" cm="1">
        <f t="array" ref="AG58">IF(M58=0,"",1+SUMPRODUCT(--(ABS($G58:$Z58)&lt;ABS(M58)),--($G58:$Z58&lt;&gt;0))+(SUMPRODUCT(--(ABS($G58:$Z58)=ABS(M58)),--($G58:$Z58&lt;&gt;0))-1)/2)</f>
        <v>7</v>
      </c>
      <c r="AH58" cm="1">
        <f t="array" ref="AH58">IF(N58=0,"",1+SUMPRODUCT(--(ABS($G58:$Z58)&lt;ABS(N58)),--($G58:$Z58&lt;&gt;0))+(SUMPRODUCT(--(ABS($G58:$Z58)=ABS(N58)),--($G58:$Z58&lt;&gt;0))-1)/2)</f>
        <v>4</v>
      </c>
      <c r="AI58" cm="1">
        <f t="array" ref="AI58">IF(O58=0,"",1+SUMPRODUCT(--(ABS($G58:$Z58)&lt;ABS(O58)),--($G58:$Z58&lt;&gt;0))+(SUMPRODUCT(--(ABS($G58:$Z58)=ABS(O58)),--($G58:$Z58&lt;&gt;0))-1)/2)</f>
        <v>10</v>
      </c>
      <c r="AJ58" cm="1">
        <f t="array" ref="AJ58">IF(P58=0,"",1+SUMPRODUCT(--(ABS($G58:$Z58)&lt;ABS(P58)),--($G58:$Z58&lt;&gt;0))+(SUMPRODUCT(--(ABS($G58:$Z58)=ABS(P58)),--($G58:$Z58&lt;&gt;0))-1)/2)</f>
        <v>16</v>
      </c>
      <c r="AK58" cm="1">
        <f t="array" ref="AK58">IF(Q58=0,"",1+SUMPRODUCT(--(ABS($G58:$Z58)&lt;ABS(Q58)),--($G58:$Z58&lt;&gt;0))+(SUMPRODUCT(--(ABS($G58:$Z58)=ABS(Q58)),--($G58:$Z58&lt;&gt;0))-1)/2)</f>
        <v>5</v>
      </c>
      <c r="AL58" cm="1">
        <f t="array" ref="AL58">IF(R58=0,"",1+SUMPRODUCT(--(ABS($G58:$Z58)&lt;ABS(R58)),--($G58:$Z58&lt;&gt;0))+(SUMPRODUCT(--(ABS($G58:$Z58)=ABS(R58)),--($G58:$Z58&lt;&gt;0))-1)/2)</f>
        <v>11</v>
      </c>
      <c r="AM58" cm="1">
        <f t="array" ref="AM58">IF(S58=0,"",1+SUMPRODUCT(--(ABS($G58:$Z58)&lt;ABS(S58)),--($G58:$Z58&lt;&gt;0))+(SUMPRODUCT(--(ABS($G58:$Z58)=ABS(S58)),--($G58:$Z58&lt;&gt;0))-1)/2)</f>
        <v>18</v>
      </c>
      <c r="AN58" cm="1">
        <f t="array" ref="AN58">IF(T58=0,"",1+SUMPRODUCT(--(ABS($G58:$Z58)&lt;ABS(T58)),--($G58:$Z58&lt;&gt;0))+(SUMPRODUCT(--(ABS($G58:$Z58)=ABS(T58)),--($G58:$Z58&lt;&gt;0))-1)/2)</f>
        <v>17</v>
      </c>
      <c r="AO58" cm="1">
        <f t="array" ref="AO58">IF(U58=0,"",1+SUMPRODUCT(--(ABS($G58:$Z58)&lt;ABS(U58)),--($G58:$Z58&lt;&gt;0))+(SUMPRODUCT(--(ABS($G58:$Z58)=ABS(U58)),--($G58:$Z58&lt;&gt;0))-1)/2)</f>
        <v>8</v>
      </c>
      <c r="AP58" cm="1">
        <f t="array" ref="AP58">IF(V58=0,"",1+SUMPRODUCT(--(ABS($G58:$Z58)&lt;ABS(V58)),--($G58:$Z58&lt;&gt;0))+(SUMPRODUCT(--(ABS($G58:$Z58)=ABS(V58)),--($G58:$Z58&lt;&gt;0))-1)/2)</f>
        <v>2</v>
      </c>
      <c r="AQ58" cm="1">
        <f t="array" ref="AQ58">IF(W58=0,"",1+SUMPRODUCT(--(ABS($G58:$Z58)&lt;ABS(W58)),--($G58:$Z58&lt;&gt;0))+(SUMPRODUCT(--(ABS($G58:$Z58)=ABS(W58)),--($G58:$Z58&lt;&gt;0))-1)/2)</f>
        <v>13</v>
      </c>
      <c r="AR58" cm="1">
        <f t="array" ref="AR58">IF(X58=0,"",1+SUMPRODUCT(--(ABS($G58:$Z58)&lt;ABS(X58)),--($G58:$Z58&lt;&gt;0))+(SUMPRODUCT(--(ABS($G58:$Z58)=ABS(X58)),--($G58:$Z58&lt;&gt;0))-1)/2)</f>
        <v>9</v>
      </c>
      <c r="AS58" cm="1">
        <f t="array" ref="AS58">IF(Y58=0,"",1+SUMPRODUCT(--(ABS($G58:$Z58)&lt;ABS(Y58)),--($G58:$Z58&lt;&gt;0))+(SUMPRODUCT(--(ABS($G58:$Z58)=ABS(Y58)),--($G58:$Z58&lt;&gt;0))-1)/2)</f>
        <v>1</v>
      </c>
      <c r="AT58" cm="1">
        <f t="array" ref="AT58">IF(Z58=0,"",1+SUMPRODUCT(--(ABS($G58:$Z58)&lt;ABS(Z58)),--($G58:$Z58&lt;&gt;0))+(SUMPRODUCT(--(ABS($G58:$Z58)=ABS(Z58)),--($G58:$Z58&lt;&gt;0))-1)/2)</f>
        <v>6</v>
      </c>
      <c r="AU58">
        <f>AVERAGE(G58:Z58)</f>
        <v>4.3055046865091109E-2</v>
      </c>
      <c r="AV58">
        <f>SUMIF(G58:Z58,"&gt;0",AA58:AT58)</f>
        <v>209</v>
      </c>
      <c r="AW58">
        <f>COUNTIF(G58:Z58,"&lt;&gt;0")</f>
        <v>20</v>
      </c>
      <c r="AX58">
        <f>_xlfn.LET(_xlpm.n,AW58,_xlpm.w,AV58,_xlpm.mu,_xlpm.n*(_xlpm.n+1)/4,_xlpm.sd,SQRT(_xlpm.n*(_xlpm.n+1)*(2*_xlpm.n+1)/24),_xlpm.z,(ABS(_xlpm.w-_xlpm.mu)-0.5)/_xlpm.sd,MIN(1,2*(1-_xlfn.NORM.S.DIST(_xlpm.z,TRUE))))</f>
        <v>1.1157661051997003E-4</v>
      </c>
    </row>
    <row r="59" spans="1:50" x14ac:dyDescent="0.25">
      <c r="A59" t="s">
        <v>9310</v>
      </c>
      <c r="B59" t="s">
        <v>106</v>
      </c>
      <c r="C59" t="s">
        <v>26</v>
      </c>
      <c r="D59" t="s">
        <v>9259</v>
      </c>
      <c r="E59" t="s">
        <v>73</v>
      </c>
      <c r="F59" t="s">
        <v>37</v>
      </c>
      <c r="G59">
        <f>all_runs!O1122-all_runs!O762</f>
        <v>0.23502012456453147</v>
      </c>
      <c r="H59">
        <f>all_runs!O1123-all_runs!O763</f>
        <v>0.33777009507346589</v>
      </c>
      <c r="I59">
        <f>all_runs!O1124-all_runs!O764</f>
        <v>0.2800414234607419</v>
      </c>
      <c r="J59">
        <f>all_runs!O1125-all_runs!O765</f>
        <v>5.6262342397083387E-2</v>
      </c>
      <c r="K59">
        <f>all_runs!O1126-all_runs!O766</f>
        <v>4.8575029398949643E-2</v>
      </c>
      <c r="L59">
        <f>all_runs!O1127-all_runs!O767</f>
        <v>8.3139083139083025E-2</v>
      </c>
      <c r="M59">
        <f>all_runs!O1128-all_runs!O768</f>
        <v>0.25570357732725935</v>
      </c>
      <c r="N59">
        <f>all_runs!O1129-all_runs!O769</f>
        <v>6.5666599483650612E-2</v>
      </c>
      <c r="O59">
        <f>all_runs!O1130-all_runs!O770</f>
        <v>0.24665379043940128</v>
      </c>
      <c r="P59">
        <f>all_runs!O1131-all_runs!O771</f>
        <v>6.5572706624020816E-2</v>
      </c>
      <c r="Q59">
        <f>all_runs!O1132-all_runs!O772</f>
        <v>0.29221122610863492</v>
      </c>
      <c r="R59">
        <f>all_runs!O1133-all_runs!O773</f>
        <v>4.3880107108922872E-2</v>
      </c>
      <c r="S59">
        <f>all_runs!O1134-all_runs!O774</f>
        <v>0.10895854948718398</v>
      </c>
      <c r="T59">
        <f>all_runs!O1135-all_runs!O775</f>
        <v>0.36456876456876453</v>
      </c>
      <c r="U59">
        <f>all_runs!O1136-all_runs!O776</f>
        <v>0.35832533627245111</v>
      </c>
      <c r="V59">
        <f>all_runs!O1137-all_runs!O777</f>
        <v>7.6574526794791042E-2</v>
      </c>
      <c r="W59">
        <f>all_runs!O1138-all_runs!O778</f>
        <v>7.7043563387175773E-2</v>
      </c>
      <c r="X59">
        <f>all_runs!O1139-all_runs!O779</f>
        <v>8.3777221118501166E-2</v>
      </c>
      <c r="Y59">
        <f>all_runs!O1140-all_runs!O780</f>
        <v>8.290020669314202E-2</v>
      </c>
      <c r="Z59">
        <f>all_runs!O1141-all_runs!O781</f>
        <v>5.6243870398862694E-2</v>
      </c>
      <c r="AA59" cm="1">
        <f t="array" ref="AA59">IF(G59=0,"",1+SUMPRODUCT(--(ABS($G59:$Z59)&lt;ABS(G59)),--($G59:$Z59&lt;&gt;0))+(SUMPRODUCT(--(ABS($G59:$Z59)=ABS(G59)),--($G59:$Z59&lt;&gt;0))-1)/2)</f>
        <v>13</v>
      </c>
      <c r="AB59" cm="1">
        <f t="array" ref="AB59">IF(H59=0,"",1+SUMPRODUCT(--(ABS($G59:$Z59)&lt;ABS(H59)),--($G59:$Z59&lt;&gt;0))+(SUMPRODUCT(--(ABS($G59:$Z59)=ABS(H59)),--($G59:$Z59&lt;&gt;0))-1)/2)</f>
        <v>18</v>
      </c>
      <c r="AC59" cm="1">
        <f t="array" ref="AC59">IF(I59=0,"",1+SUMPRODUCT(--(ABS($G59:$Z59)&lt;ABS(I59)),--($G59:$Z59&lt;&gt;0))+(SUMPRODUCT(--(ABS($G59:$Z59)=ABS(I59)),--($G59:$Z59&lt;&gt;0))-1)/2)</f>
        <v>16</v>
      </c>
      <c r="AD59" cm="1">
        <f t="array" ref="AD59">IF(J59=0,"",1+SUMPRODUCT(--(ABS($G59:$Z59)&lt;ABS(J59)),--($G59:$Z59&lt;&gt;0))+(SUMPRODUCT(--(ABS($G59:$Z59)=ABS(J59)),--($G59:$Z59&lt;&gt;0))-1)/2)</f>
        <v>4</v>
      </c>
      <c r="AE59" cm="1">
        <f t="array" ref="AE59">IF(K59=0,"",1+SUMPRODUCT(--(ABS($G59:$Z59)&lt;ABS(K59)),--($G59:$Z59&lt;&gt;0))+(SUMPRODUCT(--(ABS($G59:$Z59)=ABS(K59)),--($G59:$Z59&lt;&gt;0))-1)/2)</f>
        <v>2</v>
      </c>
      <c r="AF59" cm="1">
        <f t="array" ref="AF59">IF(L59=0,"",1+SUMPRODUCT(--(ABS($G59:$Z59)&lt;ABS(L59)),--($G59:$Z59&lt;&gt;0))+(SUMPRODUCT(--(ABS($G59:$Z59)=ABS(L59)),--($G59:$Z59&lt;&gt;0))-1)/2)</f>
        <v>10</v>
      </c>
      <c r="AG59" cm="1">
        <f t="array" ref="AG59">IF(M59=0,"",1+SUMPRODUCT(--(ABS($G59:$Z59)&lt;ABS(M59)),--($G59:$Z59&lt;&gt;0))+(SUMPRODUCT(--(ABS($G59:$Z59)=ABS(M59)),--($G59:$Z59&lt;&gt;0))-1)/2)</f>
        <v>15</v>
      </c>
      <c r="AH59" cm="1">
        <f t="array" ref="AH59">IF(N59=0,"",1+SUMPRODUCT(--(ABS($G59:$Z59)&lt;ABS(N59)),--($G59:$Z59&lt;&gt;0))+(SUMPRODUCT(--(ABS($G59:$Z59)=ABS(N59)),--($G59:$Z59&lt;&gt;0))-1)/2)</f>
        <v>6</v>
      </c>
      <c r="AI59" cm="1">
        <f t="array" ref="AI59">IF(O59=0,"",1+SUMPRODUCT(--(ABS($G59:$Z59)&lt;ABS(O59)),--($G59:$Z59&lt;&gt;0))+(SUMPRODUCT(--(ABS($G59:$Z59)=ABS(O59)),--($G59:$Z59&lt;&gt;0))-1)/2)</f>
        <v>14</v>
      </c>
      <c r="AJ59" cm="1">
        <f t="array" ref="AJ59">IF(P59=0,"",1+SUMPRODUCT(--(ABS($G59:$Z59)&lt;ABS(P59)),--($G59:$Z59&lt;&gt;0))+(SUMPRODUCT(--(ABS($G59:$Z59)=ABS(P59)),--($G59:$Z59&lt;&gt;0))-1)/2)</f>
        <v>5</v>
      </c>
      <c r="AK59" cm="1">
        <f t="array" ref="AK59">IF(Q59=0,"",1+SUMPRODUCT(--(ABS($G59:$Z59)&lt;ABS(Q59)),--($G59:$Z59&lt;&gt;0))+(SUMPRODUCT(--(ABS($G59:$Z59)=ABS(Q59)),--($G59:$Z59&lt;&gt;0))-1)/2)</f>
        <v>17</v>
      </c>
      <c r="AL59" cm="1">
        <f t="array" ref="AL59">IF(R59=0,"",1+SUMPRODUCT(--(ABS($G59:$Z59)&lt;ABS(R59)),--($G59:$Z59&lt;&gt;0))+(SUMPRODUCT(--(ABS($G59:$Z59)=ABS(R59)),--($G59:$Z59&lt;&gt;0))-1)/2)</f>
        <v>1</v>
      </c>
      <c r="AM59" cm="1">
        <f t="array" ref="AM59">IF(S59=0,"",1+SUMPRODUCT(--(ABS($G59:$Z59)&lt;ABS(S59)),--($G59:$Z59&lt;&gt;0))+(SUMPRODUCT(--(ABS($G59:$Z59)=ABS(S59)),--($G59:$Z59&lt;&gt;0))-1)/2)</f>
        <v>12</v>
      </c>
      <c r="AN59" cm="1">
        <f t="array" ref="AN59">IF(T59=0,"",1+SUMPRODUCT(--(ABS($G59:$Z59)&lt;ABS(T59)),--($G59:$Z59&lt;&gt;0))+(SUMPRODUCT(--(ABS($G59:$Z59)=ABS(T59)),--($G59:$Z59&lt;&gt;0))-1)/2)</f>
        <v>20</v>
      </c>
      <c r="AO59" cm="1">
        <f t="array" ref="AO59">IF(U59=0,"",1+SUMPRODUCT(--(ABS($G59:$Z59)&lt;ABS(U59)),--($G59:$Z59&lt;&gt;0))+(SUMPRODUCT(--(ABS($G59:$Z59)=ABS(U59)),--($G59:$Z59&lt;&gt;0))-1)/2)</f>
        <v>19</v>
      </c>
      <c r="AP59" cm="1">
        <f t="array" ref="AP59">IF(V59=0,"",1+SUMPRODUCT(--(ABS($G59:$Z59)&lt;ABS(V59)),--($G59:$Z59&lt;&gt;0))+(SUMPRODUCT(--(ABS($G59:$Z59)=ABS(V59)),--($G59:$Z59&lt;&gt;0))-1)/2)</f>
        <v>7</v>
      </c>
      <c r="AQ59" cm="1">
        <f t="array" ref="AQ59">IF(W59=0,"",1+SUMPRODUCT(--(ABS($G59:$Z59)&lt;ABS(W59)),--($G59:$Z59&lt;&gt;0))+(SUMPRODUCT(--(ABS($G59:$Z59)=ABS(W59)),--($G59:$Z59&lt;&gt;0))-1)/2)</f>
        <v>8</v>
      </c>
      <c r="AR59" cm="1">
        <f t="array" ref="AR59">IF(X59=0,"",1+SUMPRODUCT(--(ABS($G59:$Z59)&lt;ABS(X59)),--($G59:$Z59&lt;&gt;0))+(SUMPRODUCT(--(ABS($G59:$Z59)=ABS(X59)),--($G59:$Z59&lt;&gt;0))-1)/2)</f>
        <v>11</v>
      </c>
      <c r="AS59" cm="1">
        <f t="array" ref="AS59">IF(Y59=0,"",1+SUMPRODUCT(--(ABS($G59:$Z59)&lt;ABS(Y59)),--($G59:$Z59&lt;&gt;0))+(SUMPRODUCT(--(ABS($G59:$Z59)=ABS(Y59)),--($G59:$Z59&lt;&gt;0))-1)/2)</f>
        <v>9</v>
      </c>
      <c r="AT59" cm="1">
        <f t="array" ref="AT59">IF(Z59=0,"",1+SUMPRODUCT(--(ABS($G59:$Z59)&lt;ABS(Z59)),--($G59:$Z59&lt;&gt;0))+(SUMPRODUCT(--(ABS($G59:$Z59)=ABS(Z59)),--($G59:$Z59&lt;&gt;0))-1)/2)</f>
        <v>3</v>
      </c>
      <c r="AU59">
        <f>AVERAGE(G59:Z59)</f>
        <v>0.16094440719233088</v>
      </c>
      <c r="AV59">
        <f>SUMIF(G59:Z59,"&gt;0",AA59:AT59)</f>
        <v>210</v>
      </c>
      <c r="AW59">
        <f>COUNTIF(G59:Z59,"&lt;&gt;0")</f>
        <v>20</v>
      </c>
      <c r="AX59">
        <f>_xlfn.LET(_xlpm.n,AW59,_xlpm.w,AV59,_xlpm.mu,_xlpm.n*(_xlpm.n+1)/4,_xlpm.sd,SQRT(_xlpm.n*(_xlpm.n+1)*(2*_xlpm.n+1)/24),_xlpm.z,(ABS(_xlpm.w-_xlpm.mu)-0.5)/_xlpm.sd,MIN(1,2*(1-_xlfn.NORM.S.DIST(_xlpm.z,TRUE))))</f>
        <v>9.5691731570646255E-5</v>
      </c>
    </row>
    <row r="60" spans="1:50" x14ac:dyDescent="0.25">
      <c r="A60" t="s">
        <v>9310</v>
      </c>
      <c r="B60" t="s">
        <v>147</v>
      </c>
      <c r="C60" t="s">
        <v>26</v>
      </c>
      <c r="D60" t="s">
        <v>9259</v>
      </c>
      <c r="E60" t="s">
        <v>73</v>
      </c>
      <c r="F60" t="s">
        <v>37</v>
      </c>
      <c r="G60">
        <f>all_runs!O1722-all_runs!O1362</f>
        <v>6.8006752443504959E-2</v>
      </c>
      <c r="H60">
        <f>all_runs!O1723-all_runs!O1363</f>
        <v>4.0668159761104938E-2</v>
      </c>
      <c r="I60">
        <f>all_runs!O1724-all_runs!O1364</f>
        <v>4.6940525445251069E-2</v>
      </c>
      <c r="J60">
        <f>all_runs!O1725-all_runs!O1365</f>
        <v>0.10420661656733166</v>
      </c>
      <c r="K60">
        <f>all_runs!O1726-all_runs!O1366</f>
        <v>6.1849539101992201E-2</v>
      </c>
      <c r="L60">
        <f>all_runs!O1727-all_runs!O1367</f>
        <v>2.6870339645669983E-2</v>
      </c>
      <c r="M60">
        <f>all_runs!O1728-all_runs!O1368</f>
        <v>5.8316260011175292E-2</v>
      </c>
      <c r="N60">
        <f>all_runs!O1729-all_runs!O1369</f>
        <v>7.5019278081739027E-2</v>
      </c>
      <c r="O60">
        <f>all_runs!O1730-all_runs!O1370</f>
        <v>6.1649042781118268E-2</v>
      </c>
      <c r="P60">
        <f>all_runs!O1731-all_runs!O1371</f>
        <v>8.1743528339484062E-2</v>
      </c>
      <c r="Q60">
        <f>all_runs!O1732-all_runs!O1372</f>
        <v>5.2468099792453704E-2</v>
      </c>
      <c r="R60">
        <f>all_runs!O1733-all_runs!O1373</f>
        <v>1.3245033112582849E-2</v>
      </c>
      <c r="S60">
        <f>all_runs!O1734-all_runs!O1374</f>
        <v>5.2660753880266142E-2</v>
      </c>
      <c r="T60">
        <f>all_runs!O1735-all_runs!O1375</f>
        <v>1.1653687401649959E-2</v>
      </c>
      <c r="U60">
        <f>all_runs!O1736-all_runs!O1376</f>
        <v>7.9913568341726471E-2</v>
      </c>
      <c r="V60">
        <f>all_runs!O1737-all_runs!O1377</f>
        <v>4.7409087288385776E-2</v>
      </c>
      <c r="W60">
        <f>all_runs!O1738-all_runs!O1378</f>
        <v>6.8303721086154789E-2</v>
      </c>
      <c r="X60">
        <f>all_runs!O1739-all_runs!O1379</f>
        <v>7.8962028501087023E-2</v>
      </c>
      <c r="Y60">
        <f>all_runs!O1740-all_runs!O1380</f>
        <v>5.3484876863268194E-2</v>
      </c>
      <c r="Z60">
        <f>all_runs!O1741-all_runs!O1381</f>
        <v>3.823601872382365E-2</v>
      </c>
      <c r="AA60" cm="1">
        <f t="array" ref="AA60">IF(G60=0,"",1+SUMPRODUCT(--(ABS($G60:$Z60)&lt;ABS(G60)),--($G60:$Z60&lt;&gt;0))+(SUMPRODUCT(--(ABS($G60:$Z60)=ABS(G60)),--($G60:$Z60&lt;&gt;0))-1)/2)</f>
        <v>14</v>
      </c>
      <c r="AB60" cm="1">
        <f t="array" ref="AB60">IF(H60=0,"",1+SUMPRODUCT(--(ABS($G60:$Z60)&lt;ABS(H60)),--($G60:$Z60&lt;&gt;0))+(SUMPRODUCT(--(ABS($G60:$Z60)=ABS(H60)),--($G60:$Z60&lt;&gt;0))-1)/2)</f>
        <v>5</v>
      </c>
      <c r="AC60" cm="1">
        <f t="array" ref="AC60">IF(I60=0,"",1+SUMPRODUCT(--(ABS($G60:$Z60)&lt;ABS(I60)),--($G60:$Z60&lt;&gt;0))+(SUMPRODUCT(--(ABS($G60:$Z60)=ABS(I60)),--($G60:$Z60&lt;&gt;0))-1)/2)</f>
        <v>6</v>
      </c>
      <c r="AD60" cm="1">
        <f t="array" ref="AD60">IF(J60=0,"",1+SUMPRODUCT(--(ABS($G60:$Z60)&lt;ABS(J60)),--($G60:$Z60&lt;&gt;0))+(SUMPRODUCT(--(ABS($G60:$Z60)=ABS(J60)),--($G60:$Z60&lt;&gt;0))-1)/2)</f>
        <v>20</v>
      </c>
      <c r="AE60" cm="1">
        <f t="array" ref="AE60">IF(K60=0,"",1+SUMPRODUCT(--(ABS($G60:$Z60)&lt;ABS(K60)),--($G60:$Z60&lt;&gt;0))+(SUMPRODUCT(--(ABS($G60:$Z60)=ABS(K60)),--($G60:$Z60&lt;&gt;0))-1)/2)</f>
        <v>13</v>
      </c>
      <c r="AF60" cm="1">
        <f t="array" ref="AF60">IF(L60=0,"",1+SUMPRODUCT(--(ABS($G60:$Z60)&lt;ABS(L60)),--($G60:$Z60&lt;&gt;0))+(SUMPRODUCT(--(ABS($G60:$Z60)=ABS(L60)),--($G60:$Z60&lt;&gt;0))-1)/2)</f>
        <v>3</v>
      </c>
      <c r="AG60" cm="1">
        <f t="array" ref="AG60">IF(M60=0,"",1+SUMPRODUCT(--(ABS($G60:$Z60)&lt;ABS(M60)),--($G60:$Z60&lt;&gt;0))+(SUMPRODUCT(--(ABS($G60:$Z60)=ABS(M60)),--($G60:$Z60&lt;&gt;0))-1)/2)</f>
        <v>11</v>
      </c>
      <c r="AH60" cm="1">
        <f t="array" ref="AH60">IF(N60=0,"",1+SUMPRODUCT(--(ABS($G60:$Z60)&lt;ABS(N60)),--($G60:$Z60&lt;&gt;0))+(SUMPRODUCT(--(ABS($G60:$Z60)=ABS(N60)),--($G60:$Z60&lt;&gt;0))-1)/2)</f>
        <v>16</v>
      </c>
      <c r="AI60" cm="1">
        <f t="array" ref="AI60">IF(O60=0,"",1+SUMPRODUCT(--(ABS($G60:$Z60)&lt;ABS(O60)),--($G60:$Z60&lt;&gt;0))+(SUMPRODUCT(--(ABS($G60:$Z60)=ABS(O60)),--($G60:$Z60&lt;&gt;0))-1)/2)</f>
        <v>12</v>
      </c>
      <c r="AJ60" cm="1">
        <f t="array" ref="AJ60">IF(P60=0,"",1+SUMPRODUCT(--(ABS($G60:$Z60)&lt;ABS(P60)),--($G60:$Z60&lt;&gt;0))+(SUMPRODUCT(--(ABS($G60:$Z60)=ABS(P60)),--($G60:$Z60&lt;&gt;0))-1)/2)</f>
        <v>19</v>
      </c>
      <c r="AK60" cm="1">
        <f t="array" ref="AK60">IF(Q60=0,"",1+SUMPRODUCT(--(ABS($G60:$Z60)&lt;ABS(Q60)),--($G60:$Z60&lt;&gt;0))+(SUMPRODUCT(--(ABS($G60:$Z60)=ABS(Q60)),--($G60:$Z60&lt;&gt;0))-1)/2)</f>
        <v>8</v>
      </c>
      <c r="AL60" cm="1">
        <f t="array" ref="AL60">IF(R60=0,"",1+SUMPRODUCT(--(ABS($G60:$Z60)&lt;ABS(R60)),--($G60:$Z60&lt;&gt;0))+(SUMPRODUCT(--(ABS($G60:$Z60)=ABS(R60)),--($G60:$Z60&lt;&gt;0))-1)/2)</f>
        <v>2</v>
      </c>
      <c r="AM60" cm="1">
        <f t="array" ref="AM60">IF(S60=0,"",1+SUMPRODUCT(--(ABS($G60:$Z60)&lt;ABS(S60)),--($G60:$Z60&lt;&gt;0))+(SUMPRODUCT(--(ABS($G60:$Z60)=ABS(S60)),--($G60:$Z60&lt;&gt;0))-1)/2)</f>
        <v>9</v>
      </c>
      <c r="AN60" cm="1">
        <f t="array" ref="AN60">IF(T60=0,"",1+SUMPRODUCT(--(ABS($G60:$Z60)&lt;ABS(T60)),--($G60:$Z60&lt;&gt;0))+(SUMPRODUCT(--(ABS($G60:$Z60)=ABS(T60)),--($G60:$Z60&lt;&gt;0))-1)/2)</f>
        <v>1</v>
      </c>
      <c r="AO60" cm="1">
        <f t="array" ref="AO60">IF(U60=0,"",1+SUMPRODUCT(--(ABS($G60:$Z60)&lt;ABS(U60)),--($G60:$Z60&lt;&gt;0))+(SUMPRODUCT(--(ABS($G60:$Z60)=ABS(U60)),--($G60:$Z60&lt;&gt;0))-1)/2)</f>
        <v>18</v>
      </c>
      <c r="AP60" cm="1">
        <f t="array" ref="AP60">IF(V60=0,"",1+SUMPRODUCT(--(ABS($G60:$Z60)&lt;ABS(V60)),--($G60:$Z60&lt;&gt;0))+(SUMPRODUCT(--(ABS($G60:$Z60)=ABS(V60)),--($G60:$Z60&lt;&gt;0))-1)/2)</f>
        <v>7</v>
      </c>
      <c r="AQ60" cm="1">
        <f t="array" ref="AQ60">IF(W60=0,"",1+SUMPRODUCT(--(ABS($G60:$Z60)&lt;ABS(W60)),--($G60:$Z60&lt;&gt;0))+(SUMPRODUCT(--(ABS($G60:$Z60)=ABS(W60)),--($G60:$Z60&lt;&gt;0))-1)/2)</f>
        <v>15</v>
      </c>
      <c r="AR60" cm="1">
        <f t="array" ref="AR60">IF(X60=0,"",1+SUMPRODUCT(--(ABS($G60:$Z60)&lt;ABS(X60)),--($G60:$Z60&lt;&gt;0))+(SUMPRODUCT(--(ABS($G60:$Z60)=ABS(X60)),--($G60:$Z60&lt;&gt;0))-1)/2)</f>
        <v>17</v>
      </c>
      <c r="AS60" cm="1">
        <f t="array" ref="AS60">IF(Y60=0,"",1+SUMPRODUCT(--(ABS($G60:$Z60)&lt;ABS(Y60)),--($G60:$Z60&lt;&gt;0))+(SUMPRODUCT(--(ABS($G60:$Z60)=ABS(Y60)),--($G60:$Z60&lt;&gt;0))-1)/2)</f>
        <v>10</v>
      </c>
      <c r="AT60" cm="1">
        <f t="array" ref="AT60">IF(Z60=0,"",1+SUMPRODUCT(--(ABS($G60:$Z60)&lt;ABS(Z60)),--($G60:$Z60&lt;&gt;0))+(SUMPRODUCT(--(ABS($G60:$Z60)=ABS(Z60)),--($G60:$Z60&lt;&gt;0))-1)/2)</f>
        <v>4</v>
      </c>
      <c r="AU60">
        <f>AVERAGE(G60:Z60)</f>
        <v>5.6080345858488513E-2</v>
      </c>
      <c r="AV60">
        <f>SUMIF(G60:Z60,"&gt;0",AA60:AT60)</f>
        <v>210</v>
      </c>
      <c r="AW60">
        <f>COUNTIF(G60:Z60,"&lt;&gt;0")</f>
        <v>20</v>
      </c>
      <c r="AX60">
        <f>_xlfn.LET(_xlpm.n,AW60,_xlpm.w,AV60,_xlpm.mu,_xlpm.n*(_xlpm.n+1)/4,_xlpm.sd,SQRT(_xlpm.n*(_xlpm.n+1)*(2*_xlpm.n+1)/24),_xlpm.z,(ABS(_xlpm.w-_xlpm.mu)-0.5)/_xlpm.sd,MIN(1,2*(1-_xlfn.NORM.S.DIST(_xlpm.z,TRUE))))</f>
        <v>9.5691731570646255E-5</v>
      </c>
    </row>
    <row r="61" spans="1:50" x14ac:dyDescent="0.25">
      <c r="A61" t="s">
        <v>9310</v>
      </c>
      <c r="B61" t="s">
        <v>190</v>
      </c>
      <c r="C61" t="s">
        <v>26</v>
      </c>
      <c r="D61" t="s">
        <v>9259</v>
      </c>
      <c r="E61" t="s">
        <v>73</v>
      </c>
      <c r="F61" t="s">
        <v>37</v>
      </c>
      <c r="G61">
        <f>all_runs!O2322-all_runs!O1962</f>
        <v>9.5398003213634452E-2</v>
      </c>
      <c r="H61">
        <f>all_runs!O2323-all_runs!O1963</f>
        <v>7.4271754167361648E-2</v>
      </c>
      <c r="I61">
        <f>all_runs!O2324-all_runs!O1964</f>
        <v>3.7117814920505365E-2</v>
      </c>
      <c r="J61">
        <f>all_runs!O2325-all_runs!O1965</f>
        <v>-6.0471430334444465E-3</v>
      </c>
      <c r="K61">
        <f>all_runs!O2326-all_runs!O1966</f>
        <v>1.444411444411442E-2</v>
      </c>
      <c r="L61">
        <f>all_runs!O2327-all_runs!O1967</f>
        <v>6.8466755086208364E-3</v>
      </c>
      <c r="M61">
        <f>all_runs!O2328-all_runs!O1968</f>
        <v>7.1579696877225096E-2</v>
      </c>
      <c r="N61">
        <f>all_runs!O2329-all_runs!O1969</f>
        <v>1.6618357487922841E-2</v>
      </c>
      <c r="O61">
        <f>all_runs!O2330-all_runs!O1970</f>
        <v>7.2283646197900397E-3</v>
      </c>
      <c r="P61">
        <f>all_runs!O2331-all_runs!O1971</f>
        <v>-4.5059673621823393E-3</v>
      </c>
      <c r="Q61">
        <f>all_runs!O2332-all_runs!O1972</f>
        <v>3.51257914811266E-2</v>
      </c>
      <c r="R61">
        <f>all_runs!O2333-all_runs!O1973</f>
        <v>6.5309460525162955E-2</v>
      </c>
      <c r="S61">
        <f>all_runs!O2334-all_runs!O1974</f>
        <v>4.7180571669138804E-2</v>
      </c>
      <c r="T61">
        <f>all_runs!O2335-all_runs!O1975</f>
        <v>2.3294619264385585E-2</v>
      </c>
      <c r="U61">
        <f>all_runs!O2336-all_runs!O1976</f>
        <v>3.5353839362747941E-2</v>
      </c>
      <c r="V61">
        <f>all_runs!O2337-all_runs!O1977</f>
        <v>7.7139244733891665E-2</v>
      </c>
      <c r="W61">
        <f>all_runs!O2338-all_runs!O1978</f>
        <v>5.70175438596493E-2</v>
      </c>
      <c r="X61">
        <f>all_runs!O2339-all_runs!O1979</f>
        <v>9.1383202304039957E-2</v>
      </c>
      <c r="Y61">
        <f>all_runs!O2340-all_runs!O1980</f>
        <v>3.3333333333332993E-3</v>
      </c>
      <c r="Z61">
        <f>all_runs!O2341-all_runs!O1981</f>
        <v>1.6470214708100173E-2</v>
      </c>
      <c r="AA61" cm="1">
        <f t="array" ref="AA61">IF(G61=0,"",1+SUMPRODUCT(--(ABS($G61:$Z61)&lt;ABS(G61)),--($G61:$Z61&lt;&gt;0))+(SUMPRODUCT(--(ABS($G61:$Z61)=ABS(G61)),--($G61:$Z61&lt;&gt;0))-1)/2)</f>
        <v>20</v>
      </c>
      <c r="AB61" cm="1">
        <f t="array" ref="AB61">IF(H61=0,"",1+SUMPRODUCT(--(ABS($G61:$Z61)&lt;ABS(H61)),--($G61:$Z61&lt;&gt;0))+(SUMPRODUCT(--(ABS($G61:$Z61)=ABS(H61)),--($G61:$Z61&lt;&gt;0))-1)/2)</f>
        <v>17</v>
      </c>
      <c r="AC61" cm="1">
        <f t="array" ref="AC61">IF(I61=0,"",1+SUMPRODUCT(--(ABS($G61:$Z61)&lt;ABS(I61)),--($G61:$Z61&lt;&gt;0))+(SUMPRODUCT(--(ABS($G61:$Z61)=ABS(I61)),--($G61:$Z61&lt;&gt;0))-1)/2)</f>
        <v>12</v>
      </c>
      <c r="AD61" cm="1">
        <f t="array" ref="AD61">IF(J61=0,"",1+SUMPRODUCT(--(ABS($G61:$Z61)&lt;ABS(J61)),--($G61:$Z61&lt;&gt;0))+(SUMPRODUCT(--(ABS($G61:$Z61)=ABS(J61)),--($G61:$Z61&lt;&gt;0))-1)/2)</f>
        <v>3</v>
      </c>
      <c r="AE61" cm="1">
        <f t="array" ref="AE61">IF(K61=0,"",1+SUMPRODUCT(--(ABS($G61:$Z61)&lt;ABS(K61)),--($G61:$Z61&lt;&gt;0))+(SUMPRODUCT(--(ABS($G61:$Z61)=ABS(K61)),--($G61:$Z61&lt;&gt;0))-1)/2)</f>
        <v>6</v>
      </c>
      <c r="AF61" cm="1">
        <f t="array" ref="AF61">IF(L61=0,"",1+SUMPRODUCT(--(ABS($G61:$Z61)&lt;ABS(L61)),--($G61:$Z61&lt;&gt;0))+(SUMPRODUCT(--(ABS($G61:$Z61)=ABS(L61)),--($G61:$Z61&lt;&gt;0))-1)/2)</f>
        <v>4</v>
      </c>
      <c r="AG61" cm="1">
        <f t="array" ref="AG61">IF(M61=0,"",1+SUMPRODUCT(--(ABS($G61:$Z61)&lt;ABS(M61)),--($G61:$Z61&lt;&gt;0))+(SUMPRODUCT(--(ABS($G61:$Z61)=ABS(M61)),--($G61:$Z61&lt;&gt;0))-1)/2)</f>
        <v>16</v>
      </c>
      <c r="AH61" cm="1">
        <f t="array" ref="AH61">IF(N61=0,"",1+SUMPRODUCT(--(ABS($G61:$Z61)&lt;ABS(N61)),--($G61:$Z61&lt;&gt;0))+(SUMPRODUCT(--(ABS($G61:$Z61)=ABS(N61)),--($G61:$Z61&lt;&gt;0))-1)/2)</f>
        <v>8</v>
      </c>
      <c r="AI61" cm="1">
        <f t="array" ref="AI61">IF(O61=0,"",1+SUMPRODUCT(--(ABS($G61:$Z61)&lt;ABS(O61)),--($G61:$Z61&lt;&gt;0))+(SUMPRODUCT(--(ABS($G61:$Z61)=ABS(O61)),--($G61:$Z61&lt;&gt;0))-1)/2)</f>
        <v>5</v>
      </c>
      <c r="AJ61" cm="1">
        <f t="array" ref="AJ61">IF(P61=0,"",1+SUMPRODUCT(--(ABS($G61:$Z61)&lt;ABS(P61)),--($G61:$Z61&lt;&gt;0))+(SUMPRODUCT(--(ABS($G61:$Z61)=ABS(P61)),--($G61:$Z61&lt;&gt;0))-1)/2)</f>
        <v>2</v>
      </c>
      <c r="AK61" cm="1">
        <f t="array" ref="AK61">IF(Q61=0,"",1+SUMPRODUCT(--(ABS($G61:$Z61)&lt;ABS(Q61)),--($G61:$Z61&lt;&gt;0))+(SUMPRODUCT(--(ABS($G61:$Z61)=ABS(Q61)),--($G61:$Z61&lt;&gt;0))-1)/2)</f>
        <v>10</v>
      </c>
      <c r="AL61" cm="1">
        <f t="array" ref="AL61">IF(R61=0,"",1+SUMPRODUCT(--(ABS($G61:$Z61)&lt;ABS(R61)),--($G61:$Z61&lt;&gt;0))+(SUMPRODUCT(--(ABS($G61:$Z61)=ABS(R61)),--($G61:$Z61&lt;&gt;0))-1)/2)</f>
        <v>15</v>
      </c>
      <c r="AM61" cm="1">
        <f t="array" ref="AM61">IF(S61=0,"",1+SUMPRODUCT(--(ABS($G61:$Z61)&lt;ABS(S61)),--($G61:$Z61&lt;&gt;0))+(SUMPRODUCT(--(ABS($G61:$Z61)=ABS(S61)),--($G61:$Z61&lt;&gt;0))-1)/2)</f>
        <v>13</v>
      </c>
      <c r="AN61" cm="1">
        <f t="array" ref="AN61">IF(T61=0,"",1+SUMPRODUCT(--(ABS($G61:$Z61)&lt;ABS(T61)),--($G61:$Z61&lt;&gt;0))+(SUMPRODUCT(--(ABS($G61:$Z61)=ABS(T61)),--($G61:$Z61&lt;&gt;0))-1)/2)</f>
        <v>9</v>
      </c>
      <c r="AO61" cm="1">
        <f t="array" ref="AO61">IF(U61=0,"",1+SUMPRODUCT(--(ABS($G61:$Z61)&lt;ABS(U61)),--($G61:$Z61&lt;&gt;0))+(SUMPRODUCT(--(ABS($G61:$Z61)=ABS(U61)),--($G61:$Z61&lt;&gt;0))-1)/2)</f>
        <v>11</v>
      </c>
      <c r="AP61" cm="1">
        <f t="array" ref="AP61">IF(V61=0,"",1+SUMPRODUCT(--(ABS($G61:$Z61)&lt;ABS(V61)),--($G61:$Z61&lt;&gt;0))+(SUMPRODUCT(--(ABS($G61:$Z61)=ABS(V61)),--($G61:$Z61&lt;&gt;0))-1)/2)</f>
        <v>18</v>
      </c>
      <c r="AQ61" cm="1">
        <f t="array" ref="AQ61">IF(W61=0,"",1+SUMPRODUCT(--(ABS($G61:$Z61)&lt;ABS(W61)),--($G61:$Z61&lt;&gt;0))+(SUMPRODUCT(--(ABS($G61:$Z61)=ABS(W61)),--($G61:$Z61&lt;&gt;0))-1)/2)</f>
        <v>14</v>
      </c>
      <c r="AR61" cm="1">
        <f t="array" ref="AR61">IF(X61=0,"",1+SUMPRODUCT(--(ABS($G61:$Z61)&lt;ABS(X61)),--($G61:$Z61&lt;&gt;0))+(SUMPRODUCT(--(ABS($G61:$Z61)=ABS(X61)),--($G61:$Z61&lt;&gt;0))-1)/2)</f>
        <v>19</v>
      </c>
      <c r="AS61" cm="1">
        <f t="array" ref="AS61">IF(Y61=0,"",1+SUMPRODUCT(--(ABS($G61:$Z61)&lt;ABS(Y61)),--($G61:$Z61&lt;&gt;0))+(SUMPRODUCT(--(ABS($G61:$Z61)=ABS(Y61)),--($G61:$Z61&lt;&gt;0))-1)/2)</f>
        <v>1</v>
      </c>
      <c r="AT61" cm="1">
        <f t="array" ref="AT61">IF(Z61=0,"",1+SUMPRODUCT(--(ABS($G61:$Z61)&lt;ABS(Z61)),--($G61:$Z61&lt;&gt;0))+(SUMPRODUCT(--(ABS($G61:$Z61)=ABS(Z61)),--($G61:$Z61&lt;&gt;0))-1)/2)</f>
        <v>7</v>
      </c>
      <c r="AU61">
        <f>AVERAGE(G61:Z61)</f>
        <v>3.8227974604256212E-2</v>
      </c>
      <c r="AV61">
        <f>SUMIF(G61:Z61,"&gt;0",AA61:AT61)</f>
        <v>205</v>
      </c>
      <c r="AW61">
        <f>COUNTIF(G61:Z61,"&lt;&gt;0")</f>
        <v>20</v>
      </c>
      <c r="AX61">
        <f>_xlfn.LET(_xlpm.n,AW61,_xlpm.w,AV61,_xlpm.mu,_xlpm.n*(_xlpm.n+1)/4,_xlpm.sd,SQRT(_xlpm.n*(_xlpm.n+1)*(2*_xlpm.n+1)/24),_xlpm.z,(ABS(_xlpm.w-_xlpm.mu)-0.5)/_xlpm.sd,MIN(1,2*(1-_xlfn.NORM.S.DIST(_xlpm.z,TRUE))))</f>
        <v>2.0352486806762826E-4</v>
      </c>
    </row>
    <row r="62" spans="1:50" x14ac:dyDescent="0.25">
      <c r="A62" t="s">
        <v>9310</v>
      </c>
      <c r="B62" t="s">
        <v>19</v>
      </c>
      <c r="C62" t="s">
        <v>32</v>
      </c>
      <c r="D62" t="s">
        <v>9260</v>
      </c>
      <c r="E62" t="s">
        <v>73</v>
      </c>
      <c r="F62" t="s">
        <v>37</v>
      </c>
      <c r="G62">
        <f>all_runs!O542-all_runs!O182</f>
        <v>1.94861276044479E-2</v>
      </c>
      <c r="H62">
        <f>all_runs!O543-all_runs!O183</f>
        <v>2.1635610766045588E-2</v>
      </c>
      <c r="I62">
        <f>all_runs!O544-all_runs!O184</f>
        <v>2.6290728521869311E-2</v>
      </c>
      <c r="J62">
        <f>all_runs!O545-all_runs!O185</f>
        <v>1.5174148911077934E-2</v>
      </c>
      <c r="K62">
        <f>all_runs!O546-all_runs!O186</f>
        <v>4.0614058712631129E-2</v>
      </c>
      <c r="L62">
        <f>all_runs!O547-all_runs!O187</f>
        <v>2.7465005647010488E-2</v>
      </c>
      <c r="M62">
        <f>all_runs!O548-all_runs!O188</f>
        <v>1.1347565492625722E-2</v>
      </c>
      <c r="N62">
        <f>all_runs!O549-all_runs!O189</f>
        <v>3.0613357049747658E-2</v>
      </c>
      <c r="O62">
        <f>all_runs!O550-all_runs!O190</f>
        <v>2.1558316578165093E-2</v>
      </c>
      <c r="P62">
        <f>all_runs!O551-all_runs!O191</f>
        <v>2.9822477056321683E-2</v>
      </c>
      <c r="Q62">
        <f>all_runs!O552-all_runs!O192</f>
        <v>1.2526096033402823E-2</v>
      </c>
      <c r="R62">
        <f>all_runs!O553-all_runs!O193</f>
        <v>2.2142088947934568E-2</v>
      </c>
      <c r="S62">
        <f>all_runs!O554-all_runs!O194</f>
        <v>4.1546167819080049E-2</v>
      </c>
      <c r="T62">
        <f>all_runs!O555-all_runs!O195</f>
        <v>2.6539645215947871E-2</v>
      </c>
      <c r="U62">
        <f>all_runs!O556-all_runs!O196</f>
        <v>2.6951931091970027E-2</v>
      </c>
      <c r="V62">
        <f>all_runs!O557-all_runs!O197</f>
        <v>3.4621682738543824E-2</v>
      </c>
      <c r="W62">
        <f>all_runs!O558-all_runs!O198</f>
        <v>5.7514003618055254E-2</v>
      </c>
      <c r="X62">
        <f>all_runs!O559-all_runs!O199</f>
        <v>7.5878452646881422E-3</v>
      </c>
      <c r="Y62">
        <f>all_runs!O560-all_runs!O200</f>
        <v>9.13902580583692E-3</v>
      </c>
      <c r="Z62">
        <f>all_runs!O561-all_runs!O201</f>
        <v>6.4445997360041973E-3</v>
      </c>
      <c r="AA62" cm="1">
        <f t="array" ref="AA62">IF(G62=0,"",1+SUMPRODUCT(--(ABS($G62:$Z62)&lt;ABS(G62)),--($G62:$Z62&lt;&gt;0))+(SUMPRODUCT(--(ABS($G62:$Z62)=ABS(G62)),--($G62:$Z62&lt;&gt;0))-1)/2)</f>
        <v>7</v>
      </c>
      <c r="AB62" cm="1">
        <f t="array" ref="AB62">IF(H62=0,"",1+SUMPRODUCT(--(ABS($G62:$Z62)&lt;ABS(H62)),--($G62:$Z62&lt;&gt;0))+(SUMPRODUCT(--(ABS($G62:$Z62)=ABS(H62)),--($G62:$Z62&lt;&gt;0))-1)/2)</f>
        <v>9</v>
      </c>
      <c r="AC62" cm="1">
        <f t="array" ref="AC62">IF(I62=0,"",1+SUMPRODUCT(--(ABS($G62:$Z62)&lt;ABS(I62)),--($G62:$Z62&lt;&gt;0))+(SUMPRODUCT(--(ABS($G62:$Z62)=ABS(I62)),--($G62:$Z62&lt;&gt;0))-1)/2)</f>
        <v>11</v>
      </c>
      <c r="AD62" cm="1">
        <f t="array" ref="AD62">IF(J62=0,"",1+SUMPRODUCT(--(ABS($G62:$Z62)&lt;ABS(J62)),--($G62:$Z62&lt;&gt;0))+(SUMPRODUCT(--(ABS($G62:$Z62)=ABS(J62)),--($G62:$Z62&lt;&gt;0))-1)/2)</f>
        <v>6</v>
      </c>
      <c r="AE62" cm="1">
        <f t="array" ref="AE62">IF(K62=0,"",1+SUMPRODUCT(--(ABS($G62:$Z62)&lt;ABS(K62)),--($G62:$Z62&lt;&gt;0))+(SUMPRODUCT(--(ABS($G62:$Z62)=ABS(K62)),--($G62:$Z62&lt;&gt;0))-1)/2)</f>
        <v>18</v>
      </c>
      <c r="AF62" cm="1">
        <f t="array" ref="AF62">IF(L62=0,"",1+SUMPRODUCT(--(ABS($G62:$Z62)&lt;ABS(L62)),--($G62:$Z62&lt;&gt;0))+(SUMPRODUCT(--(ABS($G62:$Z62)=ABS(L62)),--($G62:$Z62&lt;&gt;0))-1)/2)</f>
        <v>14</v>
      </c>
      <c r="AG62" cm="1">
        <f t="array" ref="AG62">IF(M62=0,"",1+SUMPRODUCT(--(ABS($G62:$Z62)&lt;ABS(M62)),--($G62:$Z62&lt;&gt;0))+(SUMPRODUCT(--(ABS($G62:$Z62)=ABS(M62)),--($G62:$Z62&lt;&gt;0))-1)/2)</f>
        <v>4</v>
      </c>
      <c r="AH62" cm="1">
        <f t="array" ref="AH62">IF(N62=0,"",1+SUMPRODUCT(--(ABS($G62:$Z62)&lt;ABS(N62)),--($G62:$Z62&lt;&gt;0))+(SUMPRODUCT(--(ABS($G62:$Z62)=ABS(N62)),--($G62:$Z62&lt;&gt;0))-1)/2)</f>
        <v>16</v>
      </c>
      <c r="AI62" cm="1">
        <f t="array" ref="AI62">IF(O62=0,"",1+SUMPRODUCT(--(ABS($G62:$Z62)&lt;ABS(O62)),--($G62:$Z62&lt;&gt;0))+(SUMPRODUCT(--(ABS($G62:$Z62)=ABS(O62)),--($G62:$Z62&lt;&gt;0))-1)/2)</f>
        <v>8</v>
      </c>
      <c r="AJ62" cm="1">
        <f t="array" ref="AJ62">IF(P62=0,"",1+SUMPRODUCT(--(ABS($G62:$Z62)&lt;ABS(P62)),--($G62:$Z62&lt;&gt;0))+(SUMPRODUCT(--(ABS($G62:$Z62)=ABS(P62)),--($G62:$Z62&lt;&gt;0))-1)/2)</f>
        <v>15</v>
      </c>
      <c r="AK62" cm="1">
        <f t="array" ref="AK62">IF(Q62=0,"",1+SUMPRODUCT(--(ABS($G62:$Z62)&lt;ABS(Q62)),--($G62:$Z62&lt;&gt;0))+(SUMPRODUCT(--(ABS($G62:$Z62)=ABS(Q62)),--($G62:$Z62&lt;&gt;0))-1)/2)</f>
        <v>5</v>
      </c>
      <c r="AL62" cm="1">
        <f t="array" ref="AL62">IF(R62=0,"",1+SUMPRODUCT(--(ABS($G62:$Z62)&lt;ABS(R62)),--($G62:$Z62&lt;&gt;0))+(SUMPRODUCT(--(ABS($G62:$Z62)=ABS(R62)),--($G62:$Z62&lt;&gt;0))-1)/2)</f>
        <v>10</v>
      </c>
      <c r="AM62" cm="1">
        <f t="array" ref="AM62">IF(S62=0,"",1+SUMPRODUCT(--(ABS($G62:$Z62)&lt;ABS(S62)),--($G62:$Z62&lt;&gt;0))+(SUMPRODUCT(--(ABS($G62:$Z62)=ABS(S62)),--($G62:$Z62&lt;&gt;0))-1)/2)</f>
        <v>19</v>
      </c>
      <c r="AN62" cm="1">
        <f t="array" ref="AN62">IF(T62=0,"",1+SUMPRODUCT(--(ABS($G62:$Z62)&lt;ABS(T62)),--($G62:$Z62&lt;&gt;0))+(SUMPRODUCT(--(ABS($G62:$Z62)=ABS(T62)),--($G62:$Z62&lt;&gt;0))-1)/2)</f>
        <v>12</v>
      </c>
      <c r="AO62" cm="1">
        <f t="array" ref="AO62">IF(U62=0,"",1+SUMPRODUCT(--(ABS($G62:$Z62)&lt;ABS(U62)),--($G62:$Z62&lt;&gt;0))+(SUMPRODUCT(--(ABS($G62:$Z62)=ABS(U62)),--($G62:$Z62&lt;&gt;0))-1)/2)</f>
        <v>13</v>
      </c>
      <c r="AP62" cm="1">
        <f t="array" ref="AP62">IF(V62=0,"",1+SUMPRODUCT(--(ABS($G62:$Z62)&lt;ABS(V62)),--($G62:$Z62&lt;&gt;0))+(SUMPRODUCT(--(ABS($G62:$Z62)=ABS(V62)),--($G62:$Z62&lt;&gt;0))-1)/2)</f>
        <v>17</v>
      </c>
      <c r="AQ62" cm="1">
        <f t="array" ref="AQ62">IF(W62=0,"",1+SUMPRODUCT(--(ABS($G62:$Z62)&lt;ABS(W62)),--($G62:$Z62&lt;&gt;0))+(SUMPRODUCT(--(ABS($G62:$Z62)=ABS(W62)),--($G62:$Z62&lt;&gt;0))-1)/2)</f>
        <v>20</v>
      </c>
      <c r="AR62" cm="1">
        <f t="array" ref="AR62">IF(X62=0,"",1+SUMPRODUCT(--(ABS($G62:$Z62)&lt;ABS(X62)),--($G62:$Z62&lt;&gt;0))+(SUMPRODUCT(--(ABS($G62:$Z62)=ABS(X62)),--($G62:$Z62&lt;&gt;0))-1)/2)</f>
        <v>2</v>
      </c>
      <c r="AS62" cm="1">
        <f t="array" ref="AS62">IF(Y62=0,"",1+SUMPRODUCT(--(ABS($G62:$Z62)&lt;ABS(Y62)),--($G62:$Z62&lt;&gt;0))+(SUMPRODUCT(--(ABS($G62:$Z62)=ABS(Y62)),--($G62:$Z62&lt;&gt;0))-1)/2)</f>
        <v>3</v>
      </c>
      <c r="AT62" cm="1">
        <f t="array" ref="AT62">IF(Z62=0,"",1+SUMPRODUCT(--(ABS($G62:$Z62)&lt;ABS(Z62)),--($G62:$Z62&lt;&gt;0))+(SUMPRODUCT(--(ABS($G62:$Z62)=ABS(Z62)),--($G62:$Z62&lt;&gt;0))-1)/2)</f>
        <v>1</v>
      </c>
      <c r="AU62">
        <f>AVERAGE(G62:Z62)</f>
        <v>2.445102413057031E-2</v>
      </c>
      <c r="AV62">
        <f>SUMIF(G62:Z62,"&gt;0",AA62:AT62)</f>
        <v>210</v>
      </c>
      <c r="AW62">
        <f>COUNTIF(G62:Z62,"&lt;&gt;0")</f>
        <v>20</v>
      </c>
      <c r="AX62">
        <f>_xlfn.LET(_xlpm.n,AW62,_xlpm.w,AV62,_xlpm.mu,_xlpm.n*(_xlpm.n+1)/4,_xlpm.sd,SQRT(_xlpm.n*(_xlpm.n+1)*(2*_xlpm.n+1)/24),_xlpm.z,(ABS(_xlpm.w-_xlpm.mu)-0.5)/_xlpm.sd,MIN(1,2*(1-_xlfn.NORM.S.DIST(_xlpm.z,TRUE))))</f>
        <v>9.5691731570646255E-5</v>
      </c>
    </row>
    <row r="63" spans="1:50" x14ac:dyDescent="0.25">
      <c r="A63" t="s">
        <v>9310</v>
      </c>
      <c r="B63" t="s">
        <v>106</v>
      </c>
      <c r="C63" t="s">
        <v>32</v>
      </c>
      <c r="D63" t="s">
        <v>9260</v>
      </c>
      <c r="E63" t="s">
        <v>73</v>
      </c>
      <c r="F63" t="s">
        <v>37</v>
      </c>
      <c r="G63">
        <f>all_runs!O1142-all_runs!O782</f>
        <v>2.0703933747411973E-2</v>
      </c>
      <c r="H63">
        <f>all_runs!O1143-all_runs!O783</f>
        <v>2.621573291202961E-2</v>
      </c>
      <c r="I63">
        <f>all_runs!O1144-all_runs!O784</f>
        <v>5.2285808075281826E-2</v>
      </c>
      <c r="J63">
        <f>all_runs!O1145-all_runs!O785</f>
        <v>3.5108958837772319E-2</v>
      </c>
      <c r="K63">
        <f>all_runs!O1146-all_runs!O786</f>
        <v>3.9300047615808409E-2</v>
      </c>
      <c r="L63">
        <f>all_runs!O1147-all_runs!O787</f>
        <v>4.4788798531514851E-2</v>
      </c>
      <c r="M63">
        <f>all_runs!O1148-all_runs!O788</f>
        <v>8.854482898198901E-3</v>
      </c>
      <c r="N63">
        <f>all_runs!O1149-all_runs!O789</f>
        <v>5.1493949547735118E-2</v>
      </c>
      <c r="O63">
        <f>all_runs!O1150-all_runs!O790</f>
        <v>2.1115132226243283E-2</v>
      </c>
      <c r="P63">
        <f>all_runs!O1151-all_runs!O791</f>
        <v>2.5513528342649527E-2</v>
      </c>
      <c r="Q63">
        <f>all_runs!O1152-all_runs!O792</f>
        <v>2.9749630564294582E-2</v>
      </c>
      <c r="R63">
        <f>all_runs!O1153-all_runs!O793</f>
        <v>1.8637330450852585E-2</v>
      </c>
      <c r="S63">
        <f>all_runs!O1154-all_runs!O794</f>
        <v>1.5608896718784404E-2</v>
      </c>
      <c r="T63">
        <f>all_runs!O1155-all_runs!O795</f>
        <v>3.3991209462555405E-2</v>
      </c>
      <c r="U63">
        <f>all_runs!O1156-all_runs!O796</f>
        <v>3.3195020746887738E-2</v>
      </c>
      <c r="V63">
        <f>all_runs!O1157-all_runs!O797</f>
        <v>3.4462966978304421E-2</v>
      </c>
      <c r="W63">
        <f>all_runs!O1158-all_runs!O798</f>
        <v>9.0306834030684513E-3</v>
      </c>
      <c r="X63">
        <f>all_runs!O1159-all_runs!O799</f>
        <v>2.6035196687370532E-2</v>
      </c>
      <c r="Y63">
        <f>all_runs!O1160-all_runs!O800</f>
        <v>2.6590010779734108E-2</v>
      </c>
      <c r="Z63">
        <f>all_runs!O1161-all_runs!O801</f>
        <v>1.9553715205889111E-2</v>
      </c>
      <c r="AA63" cm="1">
        <f t="array" ref="AA63">IF(G63=0,"",1+SUMPRODUCT(--(ABS($G63:$Z63)&lt;ABS(G63)),--($G63:$Z63&lt;&gt;0))+(SUMPRODUCT(--(ABS($G63:$Z63)=ABS(G63)),--($G63:$Z63&lt;&gt;0))-1)/2)</f>
        <v>6</v>
      </c>
      <c r="AB63" cm="1">
        <f t="array" ref="AB63">IF(H63=0,"",1+SUMPRODUCT(--(ABS($G63:$Z63)&lt;ABS(H63)),--($G63:$Z63&lt;&gt;0))+(SUMPRODUCT(--(ABS($G63:$Z63)=ABS(H63)),--($G63:$Z63&lt;&gt;0))-1)/2)</f>
        <v>10</v>
      </c>
      <c r="AC63" cm="1">
        <f t="array" ref="AC63">IF(I63=0,"",1+SUMPRODUCT(--(ABS($G63:$Z63)&lt;ABS(I63)),--($G63:$Z63&lt;&gt;0))+(SUMPRODUCT(--(ABS($G63:$Z63)=ABS(I63)),--($G63:$Z63&lt;&gt;0))-1)/2)</f>
        <v>20</v>
      </c>
      <c r="AD63" cm="1">
        <f t="array" ref="AD63">IF(J63=0,"",1+SUMPRODUCT(--(ABS($G63:$Z63)&lt;ABS(J63)),--($G63:$Z63&lt;&gt;0))+(SUMPRODUCT(--(ABS($G63:$Z63)=ABS(J63)),--($G63:$Z63&lt;&gt;0))-1)/2)</f>
        <v>16</v>
      </c>
      <c r="AE63" cm="1">
        <f t="array" ref="AE63">IF(K63=0,"",1+SUMPRODUCT(--(ABS($G63:$Z63)&lt;ABS(K63)),--($G63:$Z63&lt;&gt;0))+(SUMPRODUCT(--(ABS($G63:$Z63)=ABS(K63)),--($G63:$Z63&lt;&gt;0))-1)/2)</f>
        <v>17</v>
      </c>
      <c r="AF63" cm="1">
        <f t="array" ref="AF63">IF(L63=0,"",1+SUMPRODUCT(--(ABS($G63:$Z63)&lt;ABS(L63)),--($G63:$Z63&lt;&gt;0))+(SUMPRODUCT(--(ABS($G63:$Z63)=ABS(L63)),--($G63:$Z63&lt;&gt;0))-1)/2)</f>
        <v>18</v>
      </c>
      <c r="AG63" cm="1">
        <f t="array" ref="AG63">IF(M63=0,"",1+SUMPRODUCT(--(ABS($G63:$Z63)&lt;ABS(M63)),--($G63:$Z63&lt;&gt;0))+(SUMPRODUCT(--(ABS($G63:$Z63)=ABS(M63)),--($G63:$Z63&lt;&gt;0))-1)/2)</f>
        <v>1</v>
      </c>
      <c r="AH63" cm="1">
        <f t="array" ref="AH63">IF(N63=0,"",1+SUMPRODUCT(--(ABS($G63:$Z63)&lt;ABS(N63)),--($G63:$Z63&lt;&gt;0))+(SUMPRODUCT(--(ABS($G63:$Z63)=ABS(N63)),--($G63:$Z63&lt;&gt;0))-1)/2)</f>
        <v>19</v>
      </c>
      <c r="AI63" cm="1">
        <f t="array" ref="AI63">IF(O63=0,"",1+SUMPRODUCT(--(ABS($G63:$Z63)&lt;ABS(O63)),--($G63:$Z63&lt;&gt;0))+(SUMPRODUCT(--(ABS($G63:$Z63)=ABS(O63)),--($G63:$Z63&lt;&gt;0))-1)/2)</f>
        <v>7</v>
      </c>
      <c r="AJ63" cm="1">
        <f t="array" ref="AJ63">IF(P63=0,"",1+SUMPRODUCT(--(ABS($G63:$Z63)&lt;ABS(P63)),--($G63:$Z63&lt;&gt;0))+(SUMPRODUCT(--(ABS($G63:$Z63)=ABS(P63)),--($G63:$Z63&lt;&gt;0))-1)/2)</f>
        <v>8</v>
      </c>
      <c r="AK63" cm="1">
        <f t="array" ref="AK63">IF(Q63=0,"",1+SUMPRODUCT(--(ABS($G63:$Z63)&lt;ABS(Q63)),--($G63:$Z63&lt;&gt;0))+(SUMPRODUCT(--(ABS($G63:$Z63)=ABS(Q63)),--($G63:$Z63&lt;&gt;0))-1)/2)</f>
        <v>12</v>
      </c>
      <c r="AL63" cm="1">
        <f t="array" ref="AL63">IF(R63=0,"",1+SUMPRODUCT(--(ABS($G63:$Z63)&lt;ABS(R63)),--($G63:$Z63&lt;&gt;0))+(SUMPRODUCT(--(ABS($G63:$Z63)=ABS(R63)),--($G63:$Z63&lt;&gt;0))-1)/2)</f>
        <v>4</v>
      </c>
      <c r="AM63" cm="1">
        <f t="array" ref="AM63">IF(S63=0,"",1+SUMPRODUCT(--(ABS($G63:$Z63)&lt;ABS(S63)),--($G63:$Z63&lt;&gt;0))+(SUMPRODUCT(--(ABS($G63:$Z63)=ABS(S63)),--($G63:$Z63&lt;&gt;0))-1)/2)</f>
        <v>3</v>
      </c>
      <c r="AN63" cm="1">
        <f t="array" ref="AN63">IF(T63=0,"",1+SUMPRODUCT(--(ABS($G63:$Z63)&lt;ABS(T63)),--($G63:$Z63&lt;&gt;0))+(SUMPRODUCT(--(ABS($G63:$Z63)=ABS(T63)),--($G63:$Z63&lt;&gt;0))-1)/2)</f>
        <v>14</v>
      </c>
      <c r="AO63" cm="1">
        <f t="array" ref="AO63">IF(U63=0,"",1+SUMPRODUCT(--(ABS($G63:$Z63)&lt;ABS(U63)),--($G63:$Z63&lt;&gt;0))+(SUMPRODUCT(--(ABS($G63:$Z63)=ABS(U63)),--($G63:$Z63&lt;&gt;0))-1)/2)</f>
        <v>13</v>
      </c>
      <c r="AP63" cm="1">
        <f t="array" ref="AP63">IF(V63=0,"",1+SUMPRODUCT(--(ABS($G63:$Z63)&lt;ABS(V63)),--($G63:$Z63&lt;&gt;0))+(SUMPRODUCT(--(ABS($G63:$Z63)=ABS(V63)),--($G63:$Z63&lt;&gt;0))-1)/2)</f>
        <v>15</v>
      </c>
      <c r="AQ63" cm="1">
        <f t="array" ref="AQ63">IF(W63=0,"",1+SUMPRODUCT(--(ABS($G63:$Z63)&lt;ABS(W63)),--($G63:$Z63&lt;&gt;0))+(SUMPRODUCT(--(ABS($G63:$Z63)=ABS(W63)),--($G63:$Z63&lt;&gt;0))-1)/2)</f>
        <v>2</v>
      </c>
      <c r="AR63" cm="1">
        <f t="array" ref="AR63">IF(X63=0,"",1+SUMPRODUCT(--(ABS($G63:$Z63)&lt;ABS(X63)),--($G63:$Z63&lt;&gt;0))+(SUMPRODUCT(--(ABS($G63:$Z63)=ABS(X63)),--($G63:$Z63&lt;&gt;0))-1)/2)</f>
        <v>9</v>
      </c>
      <c r="AS63" cm="1">
        <f t="array" ref="AS63">IF(Y63=0,"",1+SUMPRODUCT(--(ABS($G63:$Z63)&lt;ABS(Y63)),--($G63:$Z63&lt;&gt;0))+(SUMPRODUCT(--(ABS($G63:$Z63)=ABS(Y63)),--($G63:$Z63&lt;&gt;0))-1)/2)</f>
        <v>11</v>
      </c>
      <c r="AT63" cm="1">
        <f t="array" ref="AT63">IF(Z63=0,"",1+SUMPRODUCT(--(ABS($G63:$Z63)&lt;ABS(Z63)),--($G63:$Z63&lt;&gt;0))+(SUMPRODUCT(--(ABS($G63:$Z63)=ABS(Z63)),--($G63:$Z63&lt;&gt;0))-1)/2)</f>
        <v>5</v>
      </c>
      <c r="AU63">
        <f>AVERAGE(G63:Z63)</f>
        <v>2.8611751686619356E-2</v>
      </c>
      <c r="AV63">
        <f>SUMIF(G63:Z63,"&gt;0",AA63:AT63)</f>
        <v>210</v>
      </c>
      <c r="AW63">
        <f>COUNTIF(G63:Z63,"&lt;&gt;0")</f>
        <v>20</v>
      </c>
      <c r="AX63">
        <f>_xlfn.LET(_xlpm.n,AW63,_xlpm.w,AV63,_xlpm.mu,_xlpm.n*(_xlpm.n+1)/4,_xlpm.sd,SQRT(_xlpm.n*(_xlpm.n+1)*(2*_xlpm.n+1)/24),_xlpm.z,(ABS(_xlpm.w-_xlpm.mu)-0.5)/_xlpm.sd,MIN(1,2*(1-_xlfn.NORM.S.DIST(_xlpm.z,TRUE))))</f>
        <v>9.5691731570646255E-5</v>
      </c>
    </row>
    <row r="64" spans="1:50" x14ac:dyDescent="0.25">
      <c r="A64" t="s">
        <v>9310</v>
      </c>
      <c r="B64" t="s">
        <v>147</v>
      </c>
      <c r="C64" t="s">
        <v>32</v>
      </c>
      <c r="D64" t="s">
        <v>9260</v>
      </c>
      <c r="E64" t="s">
        <v>73</v>
      </c>
      <c r="F64" t="s">
        <v>37</v>
      </c>
      <c r="G64">
        <f>all_runs!O1742-all_runs!O1382</f>
        <v>1.645876645876676E-3</v>
      </c>
      <c r="H64">
        <f>all_runs!O1743-all_runs!O1383</f>
        <v>3.4631338053350391E-2</v>
      </c>
      <c r="I64">
        <f>all_runs!O1744-all_runs!O1384</f>
        <v>5.5142718244322486E-2</v>
      </c>
      <c r="J64">
        <f>all_runs!O1745-all_runs!O1385</f>
        <v>3.9462325810827314E-2</v>
      </c>
      <c r="K64">
        <f>all_runs!O1746-all_runs!O1386</f>
        <v>4.1368344377920252E-2</v>
      </c>
      <c r="L64">
        <f>all_runs!O1747-all_runs!O1387</f>
        <v>4.9324077457069793E-2</v>
      </c>
      <c r="M64">
        <f>all_runs!O1748-all_runs!O1388</f>
        <v>1.2711864406779516E-2</v>
      </c>
      <c r="N64">
        <f>all_runs!O1749-all_runs!O1389</f>
        <v>3.1284288275751249E-2</v>
      </c>
      <c r="O64">
        <f>all_runs!O1750-all_runs!O1390</f>
        <v>4.1414711494530909E-2</v>
      </c>
      <c r="P64">
        <f>all_runs!O1751-all_runs!O1391</f>
        <v>4.2553191489361541E-2</v>
      </c>
      <c r="Q64">
        <f>all_runs!O1752-all_runs!O1392</f>
        <v>6.7277027269143641E-3</v>
      </c>
      <c r="R64">
        <f>all_runs!O1753-all_runs!O1393</f>
        <v>4.1060683145909826E-2</v>
      </c>
      <c r="S64">
        <f>all_runs!O1754-all_runs!O1394</f>
        <v>2.9535864978902926E-2</v>
      </c>
      <c r="T64">
        <f>all_runs!O1755-all_runs!O1395</f>
        <v>6.8361581920903802E-2</v>
      </c>
      <c r="U64">
        <f>all_runs!O1756-all_runs!O1396</f>
        <v>8.4208253488434748E-3</v>
      </c>
      <c r="V64">
        <f>all_runs!O1757-all_runs!O1397</f>
        <v>4.7188512304791375E-2</v>
      </c>
      <c r="W64">
        <f>all_runs!O1758-all_runs!O1398</f>
        <v>4.350940330709907E-2</v>
      </c>
      <c r="X64">
        <f>all_runs!O1759-all_runs!O1399</f>
        <v>8.8329519450801586E-3</v>
      </c>
      <c r="Y64">
        <f>all_runs!O1760-all_runs!O1400</f>
        <v>4.7037616488674217E-2</v>
      </c>
      <c r="Z64">
        <f>all_runs!O1761-all_runs!O1401</f>
        <v>3.8251366120218511E-2</v>
      </c>
      <c r="AA64" cm="1">
        <f t="array" ref="AA64">IF(G64=0,"",1+SUMPRODUCT(--(ABS($G64:$Z64)&lt;ABS(G64)),--($G64:$Z64&lt;&gt;0))+(SUMPRODUCT(--(ABS($G64:$Z64)=ABS(G64)),--($G64:$Z64&lt;&gt;0))-1)/2)</f>
        <v>1</v>
      </c>
      <c r="AB64" cm="1">
        <f t="array" ref="AB64">IF(H64=0,"",1+SUMPRODUCT(--(ABS($G64:$Z64)&lt;ABS(H64)),--($G64:$Z64&lt;&gt;0))+(SUMPRODUCT(--(ABS($G64:$Z64)=ABS(H64)),--($G64:$Z64&lt;&gt;0))-1)/2)</f>
        <v>8</v>
      </c>
      <c r="AC64" cm="1">
        <f t="array" ref="AC64">IF(I64=0,"",1+SUMPRODUCT(--(ABS($G64:$Z64)&lt;ABS(I64)),--($G64:$Z64&lt;&gt;0))+(SUMPRODUCT(--(ABS($G64:$Z64)=ABS(I64)),--($G64:$Z64&lt;&gt;0))-1)/2)</f>
        <v>19</v>
      </c>
      <c r="AD64" cm="1">
        <f t="array" ref="AD64">IF(J64=0,"",1+SUMPRODUCT(--(ABS($G64:$Z64)&lt;ABS(J64)),--($G64:$Z64&lt;&gt;0))+(SUMPRODUCT(--(ABS($G64:$Z64)=ABS(J64)),--($G64:$Z64&lt;&gt;0))-1)/2)</f>
        <v>10</v>
      </c>
      <c r="AE64" cm="1">
        <f t="array" ref="AE64">IF(K64=0,"",1+SUMPRODUCT(--(ABS($G64:$Z64)&lt;ABS(K64)),--($G64:$Z64&lt;&gt;0))+(SUMPRODUCT(--(ABS($G64:$Z64)=ABS(K64)),--($G64:$Z64&lt;&gt;0))-1)/2)</f>
        <v>12</v>
      </c>
      <c r="AF64" cm="1">
        <f t="array" ref="AF64">IF(L64=0,"",1+SUMPRODUCT(--(ABS($G64:$Z64)&lt;ABS(L64)),--($G64:$Z64&lt;&gt;0))+(SUMPRODUCT(--(ABS($G64:$Z64)=ABS(L64)),--($G64:$Z64&lt;&gt;0))-1)/2)</f>
        <v>18</v>
      </c>
      <c r="AG64" cm="1">
        <f t="array" ref="AG64">IF(M64=0,"",1+SUMPRODUCT(--(ABS($G64:$Z64)&lt;ABS(M64)),--($G64:$Z64&lt;&gt;0))+(SUMPRODUCT(--(ABS($G64:$Z64)=ABS(M64)),--($G64:$Z64&lt;&gt;0))-1)/2)</f>
        <v>5</v>
      </c>
      <c r="AH64" cm="1">
        <f t="array" ref="AH64">IF(N64=0,"",1+SUMPRODUCT(--(ABS($G64:$Z64)&lt;ABS(N64)),--($G64:$Z64&lt;&gt;0))+(SUMPRODUCT(--(ABS($G64:$Z64)=ABS(N64)),--($G64:$Z64&lt;&gt;0))-1)/2)</f>
        <v>7</v>
      </c>
      <c r="AI64" cm="1">
        <f t="array" ref="AI64">IF(O64=0,"",1+SUMPRODUCT(--(ABS($G64:$Z64)&lt;ABS(O64)),--($G64:$Z64&lt;&gt;0))+(SUMPRODUCT(--(ABS($G64:$Z64)=ABS(O64)),--($G64:$Z64&lt;&gt;0))-1)/2)</f>
        <v>13</v>
      </c>
      <c r="AJ64" cm="1">
        <f t="array" ref="AJ64">IF(P64=0,"",1+SUMPRODUCT(--(ABS($G64:$Z64)&lt;ABS(P64)),--($G64:$Z64&lt;&gt;0))+(SUMPRODUCT(--(ABS($G64:$Z64)=ABS(P64)),--($G64:$Z64&lt;&gt;0))-1)/2)</f>
        <v>14</v>
      </c>
      <c r="AK64" cm="1">
        <f t="array" ref="AK64">IF(Q64=0,"",1+SUMPRODUCT(--(ABS($G64:$Z64)&lt;ABS(Q64)),--($G64:$Z64&lt;&gt;0))+(SUMPRODUCT(--(ABS($G64:$Z64)=ABS(Q64)),--($G64:$Z64&lt;&gt;0))-1)/2)</f>
        <v>2</v>
      </c>
      <c r="AL64" cm="1">
        <f t="array" ref="AL64">IF(R64=0,"",1+SUMPRODUCT(--(ABS($G64:$Z64)&lt;ABS(R64)),--($G64:$Z64&lt;&gt;0))+(SUMPRODUCT(--(ABS($G64:$Z64)=ABS(R64)),--($G64:$Z64&lt;&gt;0))-1)/2)</f>
        <v>11</v>
      </c>
      <c r="AM64" cm="1">
        <f t="array" ref="AM64">IF(S64=0,"",1+SUMPRODUCT(--(ABS($G64:$Z64)&lt;ABS(S64)),--($G64:$Z64&lt;&gt;0))+(SUMPRODUCT(--(ABS($G64:$Z64)=ABS(S64)),--($G64:$Z64&lt;&gt;0))-1)/2)</f>
        <v>6</v>
      </c>
      <c r="AN64" cm="1">
        <f t="array" ref="AN64">IF(T64=0,"",1+SUMPRODUCT(--(ABS($G64:$Z64)&lt;ABS(T64)),--($G64:$Z64&lt;&gt;0))+(SUMPRODUCT(--(ABS($G64:$Z64)=ABS(T64)),--($G64:$Z64&lt;&gt;0))-1)/2)</f>
        <v>20</v>
      </c>
      <c r="AO64" cm="1">
        <f t="array" ref="AO64">IF(U64=0,"",1+SUMPRODUCT(--(ABS($G64:$Z64)&lt;ABS(U64)),--($G64:$Z64&lt;&gt;0))+(SUMPRODUCT(--(ABS($G64:$Z64)=ABS(U64)),--($G64:$Z64&lt;&gt;0))-1)/2)</f>
        <v>3</v>
      </c>
      <c r="AP64" cm="1">
        <f t="array" ref="AP64">IF(V64=0,"",1+SUMPRODUCT(--(ABS($G64:$Z64)&lt;ABS(V64)),--($G64:$Z64&lt;&gt;0))+(SUMPRODUCT(--(ABS($G64:$Z64)=ABS(V64)),--($G64:$Z64&lt;&gt;0))-1)/2)</f>
        <v>17</v>
      </c>
      <c r="AQ64" cm="1">
        <f t="array" ref="AQ64">IF(W64=0,"",1+SUMPRODUCT(--(ABS($G64:$Z64)&lt;ABS(W64)),--($G64:$Z64&lt;&gt;0))+(SUMPRODUCT(--(ABS($G64:$Z64)=ABS(W64)),--($G64:$Z64&lt;&gt;0))-1)/2)</f>
        <v>15</v>
      </c>
      <c r="AR64" cm="1">
        <f t="array" ref="AR64">IF(X64=0,"",1+SUMPRODUCT(--(ABS($G64:$Z64)&lt;ABS(X64)),--($G64:$Z64&lt;&gt;0))+(SUMPRODUCT(--(ABS($G64:$Z64)=ABS(X64)),--($G64:$Z64&lt;&gt;0))-1)/2)</f>
        <v>4</v>
      </c>
      <c r="AS64" cm="1">
        <f t="array" ref="AS64">IF(Y64=0,"",1+SUMPRODUCT(--(ABS($G64:$Z64)&lt;ABS(Y64)),--($G64:$Z64&lt;&gt;0))+(SUMPRODUCT(--(ABS($G64:$Z64)=ABS(Y64)),--($G64:$Z64&lt;&gt;0))-1)/2)</f>
        <v>16</v>
      </c>
      <c r="AT64" cm="1">
        <f t="array" ref="AT64">IF(Z64=0,"",1+SUMPRODUCT(--(ABS($G64:$Z64)&lt;ABS(Z64)),--($G64:$Z64&lt;&gt;0))+(SUMPRODUCT(--(ABS($G64:$Z64)=ABS(Z64)),--($G64:$Z64&lt;&gt;0))-1)/2)</f>
        <v>9</v>
      </c>
      <c r="AU64">
        <f>AVERAGE(G64:Z64)</f>
        <v>3.4423262227156394E-2</v>
      </c>
      <c r="AV64">
        <f>SUMIF(G64:Z64,"&gt;0",AA64:AT64)</f>
        <v>210</v>
      </c>
      <c r="AW64">
        <f>COUNTIF(G64:Z64,"&lt;&gt;0")</f>
        <v>20</v>
      </c>
      <c r="AX64">
        <f>_xlfn.LET(_xlpm.n,AW64,_xlpm.w,AV64,_xlpm.mu,_xlpm.n*(_xlpm.n+1)/4,_xlpm.sd,SQRT(_xlpm.n*(_xlpm.n+1)*(2*_xlpm.n+1)/24),_xlpm.z,(ABS(_xlpm.w-_xlpm.mu)-0.5)/_xlpm.sd,MIN(1,2*(1-_xlfn.NORM.S.DIST(_xlpm.z,TRUE))))</f>
        <v>9.5691731570646255E-5</v>
      </c>
    </row>
    <row r="65" spans="1:50" x14ac:dyDescent="0.25">
      <c r="A65" t="s">
        <v>9310</v>
      </c>
      <c r="B65" t="s">
        <v>190</v>
      </c>
      <c r="C65" t="s">
        <v>32</v>
      </c>
      <c r="D65" t="s">
        <v>9260</v>
      </c>
      <c r="E65" t="s">
        <v>73</v>
      </c>
      <c r="F65" t="s">
        <v>37</v>
      </c>
      <c r="G65">
        <f>all_runs!O2342-all_runs!O1982</f>
        <v>3.3236909175686669E-2</v>
      </c>
      <c r="H65">
        <f>all_runs!O2343-all_runs!O1983</f>
        <v>1.9310039805395807E-2</v>
      </c>
      <c r="I65">
        <f>all_runs!O2344-all_runs!O1984</f>
        <v>3.2808974819266923E-2</v>
      </c>
      <c r="J65">
        <f>all_runs!O2345-all_runs!O1985</f>
        <v>2.8663625236452606E-2</v>
      </c>
      <c r="K65">
        <f>all_runs!O2346-all_runs!O1986</f>
        <v>2.7423849000612566E-2</v>
      </c>
      <c r="L65">
        <f>all_runs!O2347-all_runs!O1987</f>
        <v>2.1079428838209013E-2</v>
      </c>
      <c r="M65">
        <f>all_runs!O2348-all_runs!O1988</f>
        <v>3.0057651991614254E-2</v>
      </c>
      <c r="N65">
        <f>all_runs!O2349-all_runs!O1989</f>
        <v>2.9661016949152685E-2</v>
      </c>
      <c r="O65">
        <f>all_runs!O2350-all_runs!O1990</f>
        <v>3.6395415042790868E-2</v>
      </c>
      <c r="P65">
        <f>all_runs!O2351-all_runs!O1991</f>
        <v>4.1615844017383496E-2</v>
      </c>
      <c r="Q65">
        <f>all_runs!O2352-all_runs!O1992</f>
        <v>3.5546336555551172E-2</v>
      </c>
      <c r="R65">
        <f>all_runs!O2353-all_runs!O1993</f>
        <v>2.4767216949304838E-2</v>
      </c>
      <c r="S65">
        <f>all_runs!O2354-all_runs!O1994</f>
        <v>2.0790378006873E-2</v>
      </c>
      <c r="T65">
        <f>all_runs!O2355-all_runs!O1995</f>
        <v>9.2772812534479554E-3</v>
      </c>
      <c r="U65">
        <f>all_runs!O2356-all_runs!O1996</f>
        <v>3.9341069971842946E-2</v>
      </c>
      <c r="V65">
        <f>all_runs!O2357-all_runs!O1997</f>
        <v>2.9664199120265966E-2</v>
      </c>
      <c r="W65">
        <f>all_runs!O2358-all_runs!O1998</f>
        <v>3.7537801533159998E-2</v>
      </c>
      <c r="X65">
        <f>all_runs!O2359-all_runs!O1999</f>
        <v>2.6495113829179129E-2</v>
      </c>
      <c r="Y65">
        <f>all_runs!O2360-all_runs!O2000</f>
        <v>3.5389740173217943E-2</v>
      </c>
      <c r="Z65">
        <f>all_runs!O2361-all_runs!O2001</f>
        <v>2.8350817494867564E-2</v>
      </c>
      <c r="AA65" cm="1">
        <f t="array" ref="AA65">IF(G65=0,"",1+SUMPRODUCT(--(ABS($G65:$Z65)&lt;ABS(G65)),--($G65:$Z65&lt;&gt;0))+(SUMPRODUCT(--(ABS($G65:$Z65)=ABS(G65)),--($G65:$Z65&lt;&gt;0))-1)/2)</f>
        <v>14</v>
      </c>
      <c r="AB65" cm="1">
        <f t="array" ref="AB65">IF(H65=0,"",1+SUMPRODUCT(--(ABS($G65:$Z65)&lt;ABS(H65)),--($G65:$Z65&lt;&gt;0))+(SUMPRODUCT(--(ABS($G65:$Z65)=ABS(H65)),--($G65:$Z65&lt;&gt;0))-1)/2)</f>
        <v>2</v>
      </c>
      <c r="AC65" cm="1">
        <f t="array" ref="AC65">IF(I65=0,"",1+SUMPRODUCT(--(ABS($G65:$Z65)&lt;ABS(I65)),--($G65:$Z65&lt;&gt;0))+(SUMPRODUCT(--(ABS($G65:$Z65)=ABS(I65)),--($G65:$Z65&lt;&gt;0))-1)/2)</f>
        <v>13</v>
      </c>
      <c r="AD65" cm="1">
        <f t="array" ref="AD65">IF(J65=0,"",1+SUMPRODUCT(--(ABS($G65:$Z65)&lt;ABS(J65)),--($G65:$Z65&lt;&gt;0))+(SUMPRODUCT(--(ABS($G65:$Z65)=ABS(J65)),--($G65:$Z65&lt;&gt;0))-1)/2)</f>
        <v>9</v>
      </c>
      <c r="AE65" cm="1">
        <f t="array" ref="AE65">IF(K65=0,"",1+SUMPRODUCT(--(ABS($G65:$Z65)&lt;ABS(K65)),--($G65:$Z65&lt;&gt;0))+(SUMPRODUCT(--(ABS($G65:$Z65)=ABS(K65)),--($G65:$Z65&lt;&gt;0))-1)/2)</f>
        <v>7</v>
      </c>
      <c r="AF65" cm="1">
        <f t="array" ref="AF65">IF(L65=0,"",1+SUMPRODUCT(--(ABS($G65:$Z65)&lt;ABS(L65)),--($G65:$Z65&lt;&gt;0))+(SUMPRODUCT(--(ABS($G65:$Z65)=ABS(L65)),--($G65:$Z65&lt;&gt;0))-1)/2)</f>
        <v>4</v>
      </c>
      <c r="AG65" cm="1">
        <f t="array" ref="AG65">IF(M65=0,"",1+SUMPRODUCT(--(ABS($G65:$Z65)&lt;ABS(M65)),--($G65:$Z65&lt;&gt;0))+(SUMPRODUCT(--(ABS($G65:$Z65)=ABS(M65)),--($G65:$Z65&lt;&gt;0))-1)/2)</f>
        <v>12</v>
      </c>
      <c r="AH65" cm="1">
        <f t="array" ref="AH65">IF(N65=0,"",1+SUMPRODUCT(--(ABS($G65:$Z65)&lt;ABS(N65)),--($G65:$Z65&lt;&gt;0))+(SUMPRODUCT(--(ABS($G65:$Z65)=ABS(N65)),--($G65:$Z65&lt;&gt;0))-1)/2)</f>
        <v>10</v>
      </c>
      <c r="AI65" cm="1">
        <f t="array" ref="AI65">IF(O65=0,"",1+SUMPRODUCT(--(ABS($G65:$Z65)&lt;ABS(O65)),--($G65:$Z65&lt;&gt;0))+(SUMPRODUCT(--(ABS($G65:$Z65)=ABS(O65)),--($G65:$Z65&lt;&gt;0))-1)/2)</f>
        <v>17</v>
      </c>
      <c r="AJ65" cm="1">
        <f t="array" ref="AJ65">IF(P65=0,"",1+SUMPRODUCT(--(ABS($G65:$Z65)&lt;ABS(P65)),--($G65:$Z65&lt;&gt;0))+(SUMPRODUCT(--(ABS($G65:$Z65)=ABS(P65)),--($G65:$Z65&lt;&gt;0))-1)/2)</f>
        <v>20</v>
      </c>
      <c r="AK65" cm="1">
        <f t="array" ref="AK65">IF(Q65=0,"",1+SUMPRODUCT(--(ABS($G65:$Z65)&lt;ABS(Q65)),--($G65:$Z65&lt;&gt;0))+(SUMPRODUCT(--(ABS($G65:$Z65)=ABS(Q65)),--($G65:$Z65&lt;&gt;0))-1)/2)</f>
        <v>16</v>
      </c>
      <c r="AL65" cm="1">
        <f t="array" ref="AL65">IF(R65=0,"",1+SUMPRODUCT(--(ABS($G65:$Z65)&lt;ABS(R65)),--($G65:$Z65&lt;&gt;0))+(SUMPRODUCT(--(ABS($G65:$Z65)=ABS(R65)),--($G65:$Z65&lt;&gt;0))-1)/2)</f>
        <v>5</v>
      </c>
      <c r="AM65" cm="1">
        <f t="array" ref="AM65">IF(S65=0,"",1+SUMPRODUCT(--(ABS($G65:$Z65)&lt;ABS(S65)),--($G65:$Z65&lt;&gt;0))+(SUMPRODUCT(--(ABS($G65:$Z65)=ABS(S65)),--($G65:$Z65&lt;&gt;0))-1)/2)</f>
        <v>3</v>
      </c>
      <c r="AN65" cm="1">
        <f t="array" ref="AN65">IF(T65=0,"",1+SUMPRODUCT(--(ABS($G65:$Z65)&lt;ABS(T65)),--($G65:$Z65&lt;&gt;0))+(SUMPRODUCT(--(ABS($G65:$Z65)=ABS(T65)),--($G65:$Z65&lt;&gt;0))-1)/2)</f>
        <v>1</v>
      </c>
      <c r="AO65" cm="1">
        <f t="array" ref="AO65">IF(U65=0,"",1+SUMPRODUCT(--(ABS($G65:$Z65)&lt;ABS(U65)),--($G65:$Z65&lt;&gt;0))+(SUMPRODUCT(--(ABS($G65:$Z65)=ABS(U65)),--($G65:$Z65&lt;&gt;0))-1)/2)</f>
        <v>19</v>
      </c>
      <c r="AP65" cm="1">
        <f t="array" ref="AP65">IF(V65=0,"",1+SUMPRODUCT(--(ABS($G65:$Z65)&lt;ABS(V65)),--($G65:$Z65&lt;&gt;0))+(SUMPRODUCT(--(ABS($G65:$Z65)=ABS(V65)),--($G65:$Z65&lt;&gt;0))-1)/2)</f>
        <v>11</v>
      </c>
      <c r="AQ65" cm="1">
        <f t="array" ref="AQ65">IF(W65=0,"",1+SUMPRODUCT(--(ABS($G65:$Z65)&lt;ABS(W65)),--($G65:$Z65&lt;&gt;0))+(SUMPRODUCT(--(ABS($G65:$Z65)=ABS(W65)),--($G65:$Z65&lt;&gt;0))-1)/2)</f>
        <v>18</v>
      </c>
      <c r="AR65" cm="1">
        <f t="array" ref="AR65">IF(X65=0,"",1+SUMPRODUCT(--(ABS($G65:$Z65)&lt;ABS(X65)),--($G65:$Z65&lt;&gt;0))+(SUMPRODUCT(--(ABS($G65:$Z65)=ABS(X65)),--($G65:$Z65&lt;&gt;0))-1)/2)</f>
        <v>6</v>
      </c>
      <c r="AS65" cm="1">
        <f t="array" ref="AS65">IF(Y65=0,"",1+SUMPRODUCT(--(ABS($G65:$Z65)&lt;ABS(Y65)),--($G65:$Z65&lt;&gt;0))+(SUMPRODUCT(--(ABS($G65:$Z65)=ABS(Y65)),--($G65:$Z65&lt;&gt;0))-1)/2)</f>
        <v>15</v>
      </c>
      <c r="AT65" cm="1">
        <f t="array" ref="AT65">IF(Z65=0,"",1+SUMPRODUCT(--(ABS($G65:$Z65)&lt;ABS(Z65)),--($G65:$Z65&lt;&gt;0))+(SUMPRODUCT(--(ABS($G65:$Z65)=ABS(Z65)),--($G65:$Z65&lt;&gt;0))-1)/2)</f>
        <v>8</v>
      </c>
      <c r="AU65">
        <f>AVERAGE(G65:Z65)</f>
        <v>2.9370635488213771E-2</v>
      </c>
      <c r="AV65">
        <f>SUMIF(G65:Z65,"&gt;0",AA65:AT65)</f>
        <v>210</v>
      </c>
      <c r="AW65">
        <f>COUNTIF(G65:Z65,"&lt;&gt;0")</f>
        <v>20</v>
      </c>
      <c r="AX65">
        <f>_xlfn.LET(_xlpm.n,AW65,_xlpm.w,AV65,_xlpm.mu,_xlpm.n*(_xlpm.n+1)/4,_xlpm.sd,SQRT(_xlpm.n*(_xlpm.n+1)*(2*_xlpm.n+1)/24),_xlpm.z,(ABS(_xlpm.w-_xlpm.mu)-0.5)/_xlpm.sd,MIN(1,2*(1-_xlfn.NORM.S.DIST(_xlpm.z,TRUE))))</f>
        <v>9.5691731570646255E-5</v>
      </c>
    </row>
    <row r="66" spans="1:50" x14ac:dyDescent="0.25">
      <c r="A66" t="s">
        <v>9310</v>
      </c>
      <c r="B66" t="s">
        <v>19</v>
      </c>
      <c r="C66" t="s">
        <v>12</v>
      </c>
      <c r="D66" t="s">
        <v>9260</v>
      </c>
      <c r="E66" t="s">
        <v>73</v>
      </c>
      <c r="F66" t="s">
        <v>37</v>
      </c>
      <c r="G66">
        <f>all_runs!O562-all_runs!O202</f>
        <v>4.2473319214318295E-2</v>
      </c>
      <c r="H66">
        <f>all_runs!O563-all_runs!O203</f>
        <v>3.1647074362699756E-2</v>
      </c>
      <c r="I66">
        <f>all_runs!O564-all_runs!O204</f>
        <v>2.6026912181303152E-2</v>
      </c>
      <c r="J66">
        <f>all_runs!O565-all_runs!O205</f>
        <v>5.1187122736418678E-2</v>
      </c>
      <c r="K66">
        <f>all_runs!O566-all_runs!O206</f>
        <v>4.0581761801237071E-2</v>
      </c>
      <c r="L66">
        <f>all_runs!O567-all_runs!O207</f>
        <v>6.9067768374758476E-2</v>
      </c>
      <c r="M66">
        <f>all_runs!O568-all_runs!O208</f>
        <v>4.3518966908797529E-2</v>
      </c>
      <c r="N66">
        <f>all_runs!O569-all_runs!O209</f>
        <v>1.7241379310344862E-2</v>
      </c>
      <c r="O66">
        <f>all_runs!O570-all_runs!O210</f>
        <v>3.2886985388339895E-2</v>
      </c>
      <c r="P66">
        <f>all_runs!O571-all_runs!O211</f>
        <v>2.3305505863645437E-2</v>
      </c>
      <c r="Q66">
        <f>all_runs!O572-all_runs!O212</f>
        <v>4.8133324132220046E-2</v>
      </c>
      <c r="R66">
        <f>all_runs!O573-all_runs!O213</f>
        <v>8.5670133233095247E-2</v>
      </c>
      <c r="S66">
        <f>all_runs!O574-all_runs!O214</f>
        <v>1.8080061663231728E-2</v>
      </c>
      <c r="T66">
        <f>all_runs!O575-all_runs!O215</f>
        <v>3.5216614013175662E-2</v>
      </c>
      <c r="U66">
        <f>all_runs!O576-all_runs!O216</f>
        <v>2.1568627450980427E-2</v>
      </c>
      <c r="V66">
        <f>all_runs!O577-all_runs!O217</f>
        <v>7.3948574845525306E-2</v>
      </c>
      <c r="W66">
        <f>all_runs!O578-all_runs!O218</f>
        <v>4.0647697741054034E-2</v>
      </c>
      <c r="X66">
        <f>all_runs!O579-all_runs!O219</f>
        <v>7.091032378369222E-2</v>
      </c>
      <c r="Y66">
        <f>all_runs!O580-all_runs!O220</f>
        <v>3.958254109097048E-2</v>
      </c>
      <c r="Z66">
        <f>all_runs!O581-all_runs!O221</f>
        <v>5.4059379926432061E-2</v>
      </c>
      <c r="AA66" cm="1">
        <f t="array" ref="AA66">IF(G66=0,"",1+SUMPRODUCT(--(ABS($G66:$Z66)&lt;ABS(G66)),--($G66:$Z66&lt;&gt;0))+(SUMPRODUCT(--(ABS($G66:$Z66)=ABS(G66)),--($G66:$Z66&lt;&gt;0))-1)/2)</f>
        <v>12</v>
      </c>
      <c r="AB66" cm="1">
        <f t="array" ref="AB66">IF(H66=0,"",1+SUMPRODUCT(--(ABS($G66:$Z66)&lt;ABS(H66)),--($G66:$Z66&lt;&gt;0))+(SUMPRODUCT(--(ABS($G66:$Z66)=ABS(H66)),--($G66:$Z66&lt;&gt;0))-1)/2)</f>
        <v>6</v>
      </c>
      <c r="AC66" cm="1">
        <f t="array" ref="AC66">IF(I66=0,"",1+SUMPRODUCT(--(ABS($G66:$Z66)&lt;ABS(I66)),--($G66:$Z66&lt;&gt;0))+(SUMPRODUCT(--(ABS($G66:$Z66)=ABS(I66)),--($G66:$Z66&lt;&gt;0))-1)/2)</f>
        <v>5</v>
      </c>
      <c r="AD66" cm="1">
        <f t="array" ref="AD66">IF(J66=0,"",1+SUMPRODUCT(--(ABS($G66:$Z66)&lt;ABS(J66)),--($G66:$Z66&lt;&gt;0))+(SUMPRODUCT(--(ABS($G66:$Z66)=ABS(J66)),--($G66:$Z66&lt;&gt;0))-1)/2)</f>
        <v>15</v>
      </c>
      <c r="AE66" cm="1">
        <f t="array" ref="AE66">IF(K66=0,"",1+SUMPRODUCT(--(ABS($G66:$Z66)&lt;ABS(K66)),--($G66:$Z66&lt;&gt;0))+(SUMPRODUCT(--(ABS($G66:$Z66)=ABS(K66)),--($G66:$Z66&lt;&gt;0))-1)/2)</f>
        <v>10</v>
      </c>
      <c r="AF66" cm="1">
        <f t="array" ref="AF66">IF(L66=0,"",1+SUMPRODUCT(--(ABS($G66:$Z66)&lt;ABS(L66)),--($G66:$Z66&lt;&gt;0))+(SUMPRODUCT(--(ABS($G66:$Z66)=ABS(L66)),--($G66:$Z66&lt;&gt;0))-1)/2)</f>
        <v>17</v>
      </c>
      <c r="AG66" cm="1">
        <f t="array" ref="AG66">IF(M66=0,"",1+SUMPRODUCT(--(ABS($G66:$Z66)&lt;ABS(M66)),--($G66:$Z66&lt;&gt;0))+(SUMPRODUCT(--(ABS($G66:$Z66)=ABS(M66)),--($G66:$Z66&lt;&gt;0))-1)/2)</f>
        <v>13</v>
      </c>
      <c r="AH66" cm="1">
        <f t="array" ref="AH66">IF(N66=0,"",1+SUMPRODUCT(--(ABS($G66:$Z66)&lt;ABS(N66)),--($G66:$Z66&lt;&gt;0))+(SUMPRODUCT(--(ABS($G66:$Z66)=ABS(N66)),--($G66:$Z66&lt;&gt;0))-1)/2)</f>
        <v>1</v>
      </c>
      <c r="AI66" cm="1">
        <f t="array" ref="AI66">IF(O66=0,"",1+SUMPRODUCT(--(ABS($G66:$Z66)&lt;ABS(O66)),--($G66:$Z66&lt;&gt;0))+(SUMPRODUCT(--(ABS($G66:$Z66)=ABS(O66)),--($G66:$Z66&lt;&gt;0))-1)/2)</f>
        <v>7</v>
      </c>
      <c r="AJ66" cm="1">
        <f t="array" ref="AJ66">IF(P66=0,"",1+SUMPRODUCT(--(ABS($G66:$Z66)&lt;ABS(P66)),--($G66:$Z66&lt;&gt;0))+(SUMPRODUCT(--(ABS($G66:$Z66)=ABS(P66)),--($G66:$Z66&lt;&gt;0))-1)/2)</f>
        <v>4</v>
      </c>
      <c r="AK66" cm="1">
        <f t="array" ref="AK66">IF(Q66=0,"",1+SUMPRODUCT(--(ABS($G66:$Z66)&lt;ABS(Q66)),--($G66:$Z66&lt;&gt;0))+(SUMPRODUCT(--(ABS($G66:$Z66)=ABS(Q66)),--($G66:$Z66&lt;&gt;0))-1)/2)</f>
        <v>14</v>
      </c>
      <c r="AL66" cm="1">
        <f t="array" ref="AL66">IF(R66=0,"",1+SUMPRODUCT(--(ABS($G66:$Z66)&lt;ABS(R66)),--($G66:$Z66&lt;&gt;0))+(SUMPRODUCT(--(ABS($G66:$Z66)=ABS(R66)),--($G66:$Z66&lt;&gt;0))-1)/2)</f>
        <v>20</v>
      </c>
      <c r="AM66" cm="1">
        <f t="array" ref="AM66">IF(S66=0,"",1+SUMPRODUCT(--(ABS($G66:$Z66)&lt;ABS(S66)),--($G66:$Z66&lt;&gt;0))+(SUMPRODUCT(--(ABS($G66:$Z66)=ABS(S66)),--($G66:$Z66&lt;&gt;0))-1)/2)</f>
        <v>2</v>
      </c>
      <c r="AN66" cm="1">
        <f t="array" ref="AN66">IF(T66=0,"",1+SUMPRODUCT(--(ABS($G66:$Z66)&lt;ABS(T66)),--($G66:$Z66&lt;&gt;0))+(SUMPRODUCT(--(ABS($G66:$Z66)=ABS(T66)),--($G66:$Z66&lt;&gt;0))-1)/2)</f>
        <v>8</v>
      </c>
      <c r="AO66" cm="1">
        <f t="array" ref="AO66">IF(U66=0,"",1+SUMPRODUCT(--(ABS($G66:$Z66)&lt;ABS(U66)),--($G66:$Z66&lt;&gt;0))+(SUMPRODUCT(--(ABS($G66:$Z66)=ABS(U66)),--($G66:$Z66&lt;&gt;0))-1)/2)</f>
        <v>3</v>
      </c>
      <c r="AP66" cm="1">
        <f t="array" ref="AP66">IF(V66=0,"",1+SUMPRODUCT(--(ABS($G66:$Z66)&lt;ABS(V66)),--($G66:$Z66&lt;&gt;0))+(SUMPRODUCT(--(ABS($G66:$Z66)=ABS(V66)),--($G66:$Z66&lt;&gt;0))-1)/2)</f>
        <v>19</v>
      </c>
      <c r="AQ66" cm="1">
        <f t="array" ref="AQ66">IF(W66=0,"",1+SUMPRODUCT(--(ABS($G66:$Z66)&lt;ABS(W66)),--($G66:$Z66&lt;&gt;0))+(SUMPRODUCT(--(ABS($G66:$Z66)=ABS(W66)),--($G66:$Z66&lt;&gt;0))-1)/2)</f>
        <v>11</v>
      </c>
      <c r="AR66" cm="1">
        <f t="array" ref="AR66">IF(X66=0,"",1+SUMPRODUCT(--(ABS($G66:$Z66)&lt;ABS(X66)),--($G66:$Z66&lt;&gt;0))+(SUMPRODUCT(--(ABS($G66:$Z66)=ABS(X66)),--($G66:$Z66&lt;&gt;0))-1)/2)</f>
        <v>18</v>
      </c>
      <c r="AS66" cm="1">
        <f t="array" ref="AS66">IF(Y66=0,"",1+SUMPRODUCT(--(ABS($G66:$Z66)&lt;ABS(Y66)),--($G66:$Z66&lt;&gt;0))+(SUMPRODUCT(--(ABS($G66:$Z66)=ABS(Y66)),--($G66:$Z66&lt;&gt;0))-1)/2)</f>
        <v>9</v>
      </c>
      <c r="AT66" cm="1">
        <f t="array" ref="AT66">IF(Z66=0,"",1+SUMPRODUCT(--(ABS($G66:$Z66)&lt;ABS(Z66)),--($G66:$Z66&lt;&gt;0))+(SUMPRODUCT(--(ABS($G66:$Z66)=ABS(Z66)),--($G66:$Z66&lt;&gt;0))-1)/2)</f>
        <v>16</v>
      </c>
      <c r="AU66">
        <f>AVERAGE(G66:Z66)</f>
        <v>4.3287703701112019E-2</v>
      </c>
      <c r="AV66">
        <f>SUMIF(G66:Z66,"&gt;0",AA66:AT66)</f>
        <v>210</v>
      </c>
      <c r="AW66">
        <f>COUNTIF(G66:Z66,"&lt;&gt;0")</f>
        <v>20</v>
      </c>
      <c r="AX66">
        <f>_xlfn.LET(_xlpm.n,AW66,_xlpm.w,AV66,_xlpm.mu,_xlpm.n*(_xlpm.n+1)/4,_xlpm.sd,SQRT(_xlpm.n*(_xlpm.n+1)*(2*_xlpm.n+1)/24),_xlpm.z,(ABS(_xlpm.w-_xlpm.mu)-0.5)/_xlpm.sd,MIN(1,2*(1-_xlfn.NORM.S.DIST(_xlpm.z,TRUE))))</f>
        <v>9.5691731570646255E-5</v>
      </c>
    </row>
    <row r="67" spans="1:50" x14ac:dyDescent="0.25">
      <c r="A67" t="s">
        <v>9310</v>
      </c>
      <c r="B67" t="s">
        <v>106</v>
      </c>
      <c r="C67" t="s">
        <v>12</v>
      </c>
      <c r="D67" t="s">
        <v>9260</v>
      </c>
      <c r="E67" t="s">
        <v>73</v>
      </c>
      <c r="F67" t="s">
        <v>37</v>
      </c>
      <c r="G67">
        <f>all_runs!O1162-all_runs!O802</f>
        <v>3.5889410537297772E-2</v>
      </c>
      <c r="H67">
        <f>all_runs!O1163-all_runs!O803</f>
        <v>2.7854421232426541E-2</v>
      </c>
      <c r="I67">
        <f>all_runs!O1164-all_runs!O804</f>
        <v>3.8658021416641986E-2</v>
      </c>
      <c r="J67">
        <f>all_runs!O1165-all_runs!O805</f>
        <v>4.5097847676728198E-2</v>
      </c>
      <c r="K67">
        <f>all_runs!O1166-all_runs!O806</f>
        <v>3.1316840873320317E-2</v>
      </c>
      <c r="L67">
        <f>all_runs!O1167-all_runs!O807</f>
        <v>1.9985141765517467E-2</v>
      </c>
      <c r="M67">
        <f>all_runs!O1168-all_runs!O808</f>
        <v>1.4315642458100575E-2</v>
      </c>
      <c r="N67">
        <f>all_runs!O1169-all_runs!O809</f>
        <v>2.5861382987188875E-2</v>
      </c>
      <c r="O67">
        <f>all_runs!O1170-all_runs!O810</f>
        <v>4.1513141734217718E-2</v>
      </c>
      <c r="P67">
        <f>all_runs!O1171-all_runs!O811</f>
        <v>1.8705311542390191E-2</v>
      </c>
      <c r="Q67">
        <f>all_runs!O1172-all_runs!O812</f>
        <v>3.3847806974699579E-2</v>
      </c>
      <c r="R67">
        <f>all_runs!O1173-all_runs!O813</f>
        <v>2.6298455356848938E-2</v>
      </c>
      <c r="S67">
        <f>all_runs!O1174-all_runs!O814</f>
        <v>5.8073943460763E-2</v>
      </c>
      <c r="T67">
        <f>all_runs!O1175-all_runs!O815</f>
        <v>2.8275941570739205E-2</v>
      </c>
      <c r="U67">
        <f>all_runs!O1176-all_runs!O816</f>
        <v>2.0181074527924392E-2</v>
      </c>
      <c r="V67">
        <f>all_runs!O1177-all_runs!O817</f>
        <v>-8.4843185829243106E-3</v>
      </c>
      <c r="W67">
        <f>all_runs!O1178-all_runs!O818</f>
        <v>1.7832288067595625E-2</v>
      </c>
      <c r="X67">
        <f>all_runs!O1179-all_runs!O819</f>
        <v>2.6776812419883278E-2</v>
      </c>
      <c r="Y67">
        <f>all_runs!O1180-all_runs!O820</f>
        <v>2.0116437507741725E-2</v>
      </c>
      <c r="Z67">
        <f>all_runs!O1181-all_runs!O821</f>
        <v>4.6190918119800028E-2</v>
      </c>
      <c r="AA67" cm="1">
        <f t="array" ref="AA67">IF(G67=0,"",1+SUMPRODUCT(--(ABS($G67:$Z67)&lt;ABS(G67)),--($G67:$Z67&lt;&gt;0))+(SUMPRODUCT(--(ABS($G67:$Z67)=ABS(G67)),--($G67:$Z67&lt;&gt;0))-1)/2)</f>
        <v>15</v>
      </c>
      <c r="AB67" cm="1">
        <f t="array" ref="AB67">IF(H67=0,"",1+SUMPRODUCT(--(ABS($G67:$Z67)&lt;ABS(H67)),--($G67:$Z67&lt;&gt;0))+(SUMPRODUCT(--(ABS($G67:$Z67)=ABS(H67)),--($G67:$Z67&lt;&gt;0))-1)/2)</f>
        <v>11</v>
      </c>
      <c r="AC67" cm="1">
        <f t="array" ref="AC67">IF(I67=0,"",1+SUMPRODUCT(--(ABS($G67:$Z67)&lt;ABS(I67)),--($G67:$Z67&lt;&gt;0))+(SUMPRODUCT(--(ABS($G67:$Z67)=ABS(I67)),--($G67:$Z67&lt;&gt;0))-1)/2)</f>
        <v>16</v>
      </c>
      <c r="AD67" cm="1">
        <f t="array" ref="AD67">IF(J67=0,"",1+SUMPRODUCT(--(ABS($G67:$Z67)&lt;ABS(J67)),--($G67:$Z67&lt;&gt;0))+(SUMPRODUCT(--(ABS($G67:$Z67)=ABS(J67)),--($G67:$Z67&lt;&gt;0))-1)/2)</f>
        <v>18</v>
      </c>
      <c r="AE67" cm="1">
        <f t="array" ref="AE67">IF(K67=0,"",1+SUMPRODUCT(--(ABS($G67:$Z67)&lt;ABS(K67)),--($G67:$Z67&lt;&gt;0))+(SUMPRODUCT(--(ABS($G67:$Z67)=ABS(K67)),--($G67:$Z67&lt;&gt;0))-1)/2)</f>
        <v>13</v>
      </c>
      <c r="AF67" cm="1">
        <f t="array" ref="AF67">IF(L67=0,"",1+SUMPRODUCT(--(ABS($G67:$Z67)&lt;ABS(L67)),--($G67:$Z67&lt;&gt;0))+(SUMPRODUCT(--(ABS($G67:$Z67)=ABS(L67)),--($G67:$Z67&lt;&gt;0))-1)/2)</f>
        <v>5</v>
      </c>
      <c r="AG67" cm="1">
        <f t="array" ref="AG67">IF(M67=0,"",1+SUMPRODUCT(--(ABS($G67:$Z67)&lt;ABS(M67)),--($G67:$Z67&lt;&gt;0))+(SUMPRODUCT(--(ABS($G67:$Z67)=ABS(M67)),--($G67:$Z67&lt;&gt;0))-1)/2)</f>
        <v>2</v>
      </c>
      <c r="AH67" cm="1">
        <f t="array" ref="AH67">IF(N67=0,"",1+SUMPRODUCT(--(ABS($G67:$Z67)&lt;ABS(N67)),--($G67:$Z67&lt;&gt;0))+(SUMPRODUCT(--(ABS($G67:$Z67)=ABS(N67)),--($G67:$Z67&lt;&gt;0))-1)/2)</f>
        <v>8</v>
      </c>
      <c r="AI67" cm="1">
        <f t="array" ref="AI67">IF(O67=0,"",1+SUMPRODUCT(--(ABS($G67:$Z67)&lt;ABS(O67)),--($G67:$Z67&lt;&gt;0))+(SUMPRODUCT(--(ABS($G67:$Z67)=ABS(O67)),--($G67:$Z67&lt;&gt;0))-1)/2)</f>
        <v>17</v>
      </c>
      <c r="AJ67" cm="1">
        <f t="array" ref="AJ67">IF(P67=0,"",1+SUMPRODUCT(--(ABS($G67:$Z67)&lt;ABS(P67)),--($G67:$Z67&lt;&gt;0))+(SUMPRODUCT(--(ABS($G67:$Z67)=ABS(P67)),--($G67:$Z67&lt;&gt;0))-1)/2)</f>
        <v>4</v>
      </c>
      <c r="AK67" cm="1">
        <f t="array" ref="AK67">IF(Q67=0,"",1+SUMPRODUCT(--(ABS($G67:$Z67)&lt;ABS(Q67)),--($G67:$Z67&lt;&gt;0))+(SUMPRODUCT(--(ABS($G67:$Z67)=ABS(Q67)),--($G67:$Z67&lt;&gt;0))-1)/2)</f>
        <v>14</v>
      </c>
      <c r="AL67" cm="1">
        <f t="array" ref="AL67">IF(R67=0,"",1+SUMPRODUCT(--(ABS($G67:$Z67)&lt;ABS(R67)),--($G67:$Z67&lt;&gt;0))+(SUMPRODUCT(--(ABS($G67:$Z67)=ABS(R67)),--($G67:$Z67&lt;&gt;0))-1)/2)</f>
        <v>9</v>
      </c>
      <c r="AM67" cm="1">
        <f t="array" ref="AM67">IF(S67=0,"",1+SUMPRODUCT(--(ABS($G67:$Z67)&lt;ABS(S67)),--($G67:$Z67&lt;&gt;0))+(SUMPRODUCT(--(ABS($G67:$Z67)=ABS(S67)),--($G67:$Z67&lt;&gt;0))-1)/2)</f>
        <v>20</v>
      </c>
      <c r="AN67" cm="1">
        <f t="array" ref="AN67">IF(T67=0,"",1+SUMPRODUCT(--(ABS($G67:$Z67)&lt;ABS(T67)),--($G67:$Z67&lt;&gt;0))+(SUMPRODUCT(--(ABS($G67:$Z67)=ABS(T67)),--($G67:$Z67&lt;&gt;0))-1)/2)</f>
        <v>12</v>
      </c>
      <c r="AO67" cm="1">
        <f t="array" ref="AO67">IF(U67=0,"",1+SUMPRODUCT(--(ABS($G67:$Z67)&lt;ABS(U67)),--($G67:$Z67&lt;&gt;0))+(SUMPRODUCT(--(ABS($G67:$Z67)=ABS(U67)),--($G67:$Z67&lt;&gt;0))-1)/2)</f>
        <v>7</v>
      </c>
      <c r="AP67" cm="1">
        <f t="array" ref="AP67">IF(V67=0,"",1+SUMPRODUCT(--(ABS($G67:$Z67)&lt;ABS(V67)),--($G67:$Z67&lt;&gt;0))+(SUMPRODUCT(--(ABS($G67:$Z67)=ABS(V67)),--($G67:$Z67&lt;&gt;0))-1)/2)</f>
        <v>1</v>
      </c>
      <c r="AQ67" cm="1">
        <f t="array" ref="AQ67">IF(W67=0,"",1+SUMPRODUCT(--(ABS($G67:$Z67)&lt;ABS(W67)),--($G67:$Z67&lt;&gt;0))+(SUMPRODUCT(--(ABS($G67:$Z67)=ABS(W67)),--($G67:$Z67&lt;&gt;0))-1)/2)</f>
        <v>3</v>
      </c>
      <c r="AR67" cm="1">
        <f t="array" ref="AR67">IF(X67=0,"",1+SUMPRODUCT(--(ABS($G67:$Z67)&lt;ABS(X67)),--($G67:$Z67&lt;&gt;0))+(SUMPRODUCT(--(ABS($G67:$Z67)=ABS(X67)),--($G67:$Z67&lt;&gt;0))-1)/2)</f>
        <v>10</v>
      </c>
      <c r="AS67" cm="1">
        <f t="array" ref="AS67">IF(Y67=0,"",1+SUMPRODUCT(--(ABS($G67:$Z67)&lt;ABS(Y67)),--($G67:$Z67&lt;&gt;0))+(SUMPRODUCT(--(ABS($G67:$Z67)=ABS(Y67)),--($G67:$Z67&lt;&gt;0))-1)/2)</f>
        <v>6</v>
      </c>
      <c r="AT67" cm="1">
        <f t="array" ref="AT67">IF(Z67=0,"",1+SUMPRODUCT(--(ABS($G67:$Z67)&lt;ABS(Z67)),--($G67:$Z67&lt;&gt;0))+(SUMPRODUCT(--(ABS($G67:$Z67)=ABS(Z67)),--($G67:$Z67&lt;&gt;0))-1)/2)</f>
        <v>19</v>
      </c>
      <c r="AU67">
        <f>AVERAGE(G67:Z67)</f>
        <v>2.8415326082345056E-2</v>
      </c>
      <c r="AV67">
        <f>SUMIF(G67:Z67,"&gt;0",AA67:AT67)</f>
        <v>209</v>
      </c>
      <c r="AW67">
        <f>COUNTIF(G67:Z67,"&lt;&gt;0")</f>
        <v>20</v>
      </c>
      <c r="AX67">
        <f>_xlfn.LET(_xlpm.n,AW67,_xlpm.w,AV67,_xlpm.mu,_xlpm.n*(_xlpm.n+1)/4,_xlpm.sd,SQRT(_xlpm.n*(_xlpm.n+1)*(2*_xlpm.n+1)/24),_xlpm.z,(ABS(_xlpm.w-_xlpm.mu)-0.5)/_xlpm.sd,MIN(1,2*(1-_xlfn.NORM.S.DIST(_xlpm.z,TRUE))))</f>
        <v>1.1157661051997003E-4</v>
      </c>
    </row>
    <row r="68" spans="1:50" x14ac:dyDescent="0.25">
      <c r="A68" t="s">
        <v>9310</v>
      </c>
      <c r="B68" t="s">
        <v>147</v>
      </c>
      <c r="C68" t="s">
        <v>12</v>
      </c>
      <c r="D68" t="s">
        <v>9260</v>
      </c>
      <c r="E68" t="s">
        <v>73</v>
      </c>
      <c r="F68" t="s">
        <v>37</v>
      </c>
      <c r="G68">
        <f>all_runs!O1762-all_runs!O1402</f>
        <v>3.4156405554100044E-2</v>
      </c>
      <c r="H68">
        <f>all_runs!O1763-all_runs!O1403</f>
        <v>5.316778096147734E-2</v>
      </c>
      <c r="I68">
        <f>all_runs!O1764-all_runs!O1404</f>
        <v>1.7274213391307303E-2</v>
      </c>
      <c r="J68">
        <f>all_runs!O1765-all_runs!O1405</f>
        <v>2.2753929157870112E-2</v>
      </c>
      <c r="K68">
        <f>all_runs!O1766-all_runs!O1406</f>
        <v>5.5372519059669778E-2</v>
      </c>
      <c r="L68">
        <f>all_runs!O1767-all_runs!O1407</f>
        <v>4.4586771769922318E-2</v>
      </c>
      <c r="M68">
        <f>all_runs!O1768-all_runs!O1408</f>
        <v>4.1323345817727675E-2</v>
      </c>
      <c r="N68">
        <f>all_runs!O1769-all_runs!O1409</f>
        <v>3.857547551598528E-2</v>
      </c>
      <c r="O68">
        <f>all_runs!O1770-all_runs!O1410</f>
        <v>4.5584045584045496E-2</v>
      </c>
      <c r="P68">
        <f>all_runs!O1771-all_runs!O1411</f>
        <v>6.0133917074426946E-2</v>
      </c>
      <c r="Q68">
        <f>all_runs!O1772-all_runs!O1412</f>
        <v>4.8898933801598155E-2</v>
      </c>
      <c r="R68">
        <f>all_runs!O1773-all_runs!O1413</f>
        <v>5.4259332386721648E-2</v>
      </c>
      <c r="S68">
        <f>all_runs!O1774-all_runs!O1414</f>
        <v>4.3925263392430858E-2</v>
      </c>
      <c r="T68">
        <f>all_runs!O1775-all_runs!O1415</f>
        <v>5.9069590569146957E-2</v>
      </c>
      <c r="U68">
        <f>all_runs!O1776-all_runs!O1416</f>
        <v>6.8293009851886577E-2</v>
      </c>
      <c r="V68">
        <f>all_runs!O1777-all_runs!O1417</f>
        <v>8.4687639779335022E-2</v>
      </c>
      <c r="W68">
        <f>all_runs!O1778-all_runs!O1418</f>
        <v>4.2702485966319204E-2</v>
      </c>
      <c r="X68">
        <f>all_runs!O1779-all_runs!O1419</f>
        <v>2.9154518950437303E-2</v>
      </c>
      <c r="Y68">
        <f>all_runs!O1780-all_runs!O1420</f>
        <v>3.4667068797962441E-2</v>
      </c>
      <c r="Z68">
        <f>all_runs!O1781-all_runs!O1421</f>
        <v>5.7655574545088961E-2</v>
      </c>
      <c r="AA68" cm="1">
        <f t="array" ref="AA68">IF(G68=0,"",1+SUMPRODUCT(--(ABS($G68:$Z68)&lt;ABS(G68)),--($G68:$Z68&lt;&gt;0))+(SUMPRODUCT(--(ABS($G68:$Z68)=ABS(G68)),--($G68:$Z68&lt;&gt;0))-1)/2)</f>
        <v>4</v>
      </c>
      <c r="AB68" cm="1">
        <f t="array" ref="AB68">IF(H68=0,"",1+SUMPRODUCT(--(ABS($G68:$Z68)&lt;ABS(H68)),--($G68:$Z68&lt;&gt;0))+(SUMPRODUCT(--(ABS($G68:$Z68)=ABS(H68)),--($G68:$Z68&lt;&gt;0))-1)/2)</f>
        <v>13</v>
      </c>
      <c r="AC68" cm="1">
        <f t="array" ref="AC68">IF(I68=0,"",1+SUMPRODUCT(--(ABS($G68:$Z68)&lt;ABS(I68)),--($G68:$Z68&lt;&gt;0))+(SUMPRODUCT(--(ABS($G68:$Z68)=ABS(I68)),--($G68:$Z68&lt;&gt;0))-1)/2)</f>
        <v>1</v>
      </c>
      <c r="AD68" cm="1">
        <f t="array" ref="AD68">IF(J68=0,"",1+SUMPRODUCT(--(ABS($G68:$Z68)&lt;ABS(J68)),--($G68:$Z68&lt;&gt;0))+(SUMPRODUCT(--(ABS($G68:$Z68)=ABS(J68)),--($G68:$Z68&lt;&gt;0))-1)/2)</f>
        <v>2</v>
      </c>
      <c r="AE68" cm="1">
        <f t="array" ref="AE68">IF(K68=0,"",1+SUMPRODUCT(--(ABS($G68:$Z68)&lt;ABS(K68)),--($G68:$Z68&lt;&gt;0))+(SUMPRODUCT(--(ABS($G68:$Z68)=ABS(K68)),--($G68:$Z68&lt;&gt;0))-1)/2)</f>
        <v>15</v>
      </c>
      <c r="AF68" cm="1">
        <f t="array" ref="AF68">IF(L68=0,"",1+SUMPRODUCT(--(ABS($G68:$Z68)&lt;ABS(L68)),--($G68:$Z68&lt;&gt;0))+(SUMPRODUCT(--(ABS($G68:$Z68)=ABS(L68)),--($G68:$Z68&lt;&gt;0))-1)/2)</f>
        <v>10</v>
      </c>
      <c r="AG68" cm="1">
        <f t="array" ref="AG68">IF(M68=0,"",1+SUMPRODUCT(--(ABS($G68:$Z68)&lt;ABS(M68)),--($G68:$Z68&lt;&gt;0))+(SUMPRODUCT(--(ABS($G68:$Z68)=ABS(M68)),--($G68:$Z68&lt;&gt;0))-1)/2)</f>
        <v>7</v>
      </c>
      <c r="AH68" cm="1">
        <f t="array" ref="AH68">IF(N68=0,"",1+SUMPRODUCT(--(ABS($G68:$Z68)&lt;ABS(N68)),--($G68:$Z68&lt;&gt;0))+(SUMPRODUCT(--(ABS($G68:$Z68)=ABS(N68)),--($G68:$Z68&lt;&gt;0))-1)/2)</f>
        <v>6</v>
      </c>
      <c r="AI68" cm="1">
        <f t="array" ref="AI68">IF(O68=0,"",1+SUMPRODUCT(--(ABS($G68:$Z68)&lt;ABS(O68)),--($G68:$Z68&lt;&gt;0))+(SUMPRODUCT(--(ABS($G68:$Z68)=ABS(O68)),--($G68:$Z68&lt;&gt;0))-1)/2)</f>
        <v>11</v>
      </c>
      <c r="AJ68" cm="1">
        <f t="array" ref="AJ68">IF(P68=0,"",1+SUMPRODUCT(--(ABS($G68:$Z68)&lt;ABS(P68)),--($G68:$Z68&lt;&gt;0))+(SUMPRODUCT(--(ABS($G68:$Z68)=ABS(P68)),--($G68:$Z68&lt;&gt;0))-1)/2)</f>
        <v>18</v>
      </c>
      <c r="AK68" cm="1">
        <f t="array" ref="AK68">IF(Q68=0,"",1+SUMPRODUCT(--(ABS($G68:$Z68)&lt;ABS(Q68)),--($G68:$Z68&lt;&gt;0))+(SUMPRODUCT(--(ABS($G68:$Z68)=ABS(Q68)),--($G68:$Z68&lt;&gt;0))-1)/2)</f>
        <v>12</v>
      </c>
      <c r="AL68" cm="1">
        <f t="array" ref="AL68">IF(R68=0,"",1+SUMPRODUCT(--(ABS($G68:$Z68)&lt;ABS(R68)),--($G68:$Z68&lt;&gt;0))+(SUMPRODUCT(--(ABS($G68:$Z68)=ABS(R68)),--($G68:$Z68&lt;&gt;0))-1)/2)</f>
        <v>14</v>
      </c>
      <c r="AM68" cm="1">
        <f t="array" ref="AM68">IF(S68=0,"",1+SUMPRODUCT(--(ABS($G68:$Z68)&lt;ABS(S68)),--($G68:$Z68&lt;&gt;0))+(SUMPRODUCT(--(ABS($G68:$Z68)=ABS(S68)),--($G68:$Z68&lt;&gt;0))-1)/2)</f>
        <v>9</v>
      </c>
      <c r="AN68" cm="1">
        <f t="array" ref="AN68">IF(T68=0,"",1+SUMPRODUCT(--(ABS($G68:$Z68)&lt;ABS(T68)),--($G68:$Z68&lt;&gt;0))+(SUMPRODUCT(--(ABS($G68:$Z68)=ABS(T68)),--($G68:$Z68&lt;&gt;0))-1)/2)</f>
        <v>17</v>
      </c>
      <c r="AO68" cm="1">
        <f t="array" ref="AO68">IF(U68=0,"",1+SUMPRODUCT(--(ABS($G68:$Z68)&lt;ABS(U68)),--($G68:$Z68&lt;&gt;0))+(SUMPRODUCT(--(ABS($G68:$Z68)=ABS(U68)),--($G68:$Z68&lt;&gt;0))-1)/2)</f>
        <v>19</v>
      </c>
      <c r="AP68" cm="1">
        <f t="array" ref="AP68">IF(V68=0,"",1+SUMPRODUCT(--(ABS($G68:$Z68)&lt;ABS(V68)),--($G68:$Z68&lt;&gt;0))+(SUMPRODUCT(--(ABS($G68:$Z68)=ABS(V68)),--($G68:$Z68&lt;&gt;0))-1)/2)</f>
        <v>20</v>
      </c>
      <c r="AQ68" cm="1">
        <f t="array" ref="AQ68">IF(W68=0,"",1+SUMPRODUCT(--(ABS($G68:$Z68)&lt;ABS(W68)),--($G68:$Z68&lt;&gt;0))+(SUMPRODUCT(--(ABS($G68:$Z68)=ABS(W68)),--($G68:$Z68&lt;&gt;0))-1)/2)</f>
        <v>8</v>
      </c>
      <c r="AR68" cm="1">
        <f t="array" ref="AR68">IF(X68=0,"",1+SUMPRODUCT(--(ABS($G68:$Z68)&lt;ABS(X68)),--($G68:$Z68&lt;&gt;0))+(SUMPRODUCT(--(ABS($G68:$Z68)=ABS(X68)),--($G68:$Z68&lt;&gt;0))-1)/2)</f>
        <v>3</v>
      </c>
      <c r="AS68" cm="1">
        <f t="array" ref="AS68">IF(Y68=0,"",1+SUMPRODUCT(--(ABS($G68:$Z68)&lt;ABS(Y68)),--($G68:$Z68&lt;&gt;0))+(SUMPRODUCT(--(ABS($G68:$Z68)=ABS(Y68)),--($G68:$Z68&lt;&gt;0))-1)/2)</f>
        <v>5</v>
      </c>
      <c r="AT68" cm="1">
        <f t="array" ref="AT68">IF(Z68=0,"",1+SUMPRODUCT(--(ABS($G68:$Z68)&lt;ABS(Z68)),--($G68:$Z68&lt;&gt;0))+(SUMPRODUCT(--(ABS($G68:$Z68)=ABS(Z68)),--($G68:$Z68&lt;&gt;0))-1)/2)</f>
        <v>16</v>
      </c>
      <c r="AU68">
        <f>AVERAGE(G68:Z68)</f>
        <v>4.6812091096372972E-2</v>
      </c>
      <c r="AV68">
        <f>SUMIF(G68:Z68,"&gt;0",AA68:AT68)</f>
        <v>210</v>
      </c>
      <c r="AW68">
        <f>COUNTIF(G68:Z68,"&lt;&gt;0")</f>
        <v>20</v>
      </c>
      <c r="AX68">
        <f>_xlfn.LET(_xlpm.n,AW68,_xlpm.w,AV68,_xlpm.mu,_xlpm.n*(_xlpm.n+1)/4,_xlpm.sd,SQRT(_xlpm.n*(_xlpm.n+1)*(2*_xlpm.n+1)/24),_xlpm.z,(ABS(_xlpm.w-_xlpm.mu)-0.5)/_xlpm.sd,MIN(1,2*(1-_xlfn.NORM.S.DIST(_xlpm.z,TRUE))))</f>
        <v>9.5691731570646255E-5</v>
      </c>
    </row>
    <row r="69" spans="1:50" x14ac:dyDescent="0.25">
      <c r="A69" t="s">
        <v>9310</v>
      </c>
      <c r="B69" t="s">
        <v>190</v>
      </c>
      <c r="C69" t="s">
        <v>12</v>
      </c>
      <c r="D69" t="s">
        <v>9260</v>
      </c>
      <c r="E69" t="s">
        <v>73</v>
      </c>
      <c r="F69" t="s">
        <v>37</v>
      </c>
      <c r="G69">
        <f>all_runs!O2362-all_runs!O2002</f>
        <v>1.0055865921787754E-2</v>
      </c>
      <c r="H69">
        <f>all_runs!O2363-all_runs!O2003</f>
        <v>3.8526912181303108E-2</v>
      </c>
      <c r="I69">
        <f>all_runs!O2364-all_runs!O2004</f>
        <v>3.2992568871371586E-2</v>
      </c>
      <c r="J69">
        <f>all_runs!O2365-all_runs!O2005</f>
        <v>2.3653349234744381E-2</v>
      </c>
      <c r="K69">
        <f>all_runs!O2366-all_runs!O2006</f>
        <v>4.2597524806546772E-2</v>
      </c>
      <c r="L69">
        <f>all_runs!O2367-all_runs!O2007</f>
        <v>3.7724109701187114E-2</v>
      </c>
      <c r="M69">
        <f>all_runs!O2368-all_runs!O2008</f>
        <v>4.3235829571152129E-2</v>
      </c>
      <c r="N69">
        <f>all_runs!O2369-all_runs!O2009</f>
        <v>4.1560265577119448E-2</v>
      </c>
      <c r="O69">
        <f>all_runs!O2370-all_runs!O2010</f>
        <v>5.4733414733414754E-2</v>
      </c>
      <c r="P69">
        <f>all_runs!O2371-all_runs!O2011</f>
        <v>5.3402112503070365E-2</v>
      </c>
      <c r="Q69">
        <f>all_runs!O2372-all_runs!O2012</f>
        <v>2.8742152635957918E-2</v>
      </c>
      <c r="R69">
        <f>all_runs!O2373-all_runs!O2013</f>
        <v>6.1862700526076453E-2</v>
      </c>
      <c r="S69">
        <f>all_runs!O2374-all_runs!O2014</f>
        <v>3.2410522206440695E-2</v>
      </c>
      <c r="T69">
        <f>all_runs!O2375-all_runs!O2015</f>
        <v>3.7507741855567933E-2</v>
      </c>
      <c r="U69">
        <f>all_runs!O2376-all_runs!O2016</f>
        <v>6.1560334103429759E-2</v>
      </c>
      <c r="V69">
        <f>all_runs!O2377-all_runs!O2017</f>
        <v>3.4957983193277475E-2</v>
      </c>
      <c r="W69">
        <f>all_runs!O2378-all_runs!O2018</f>
        <v>5.2259164535379488E-2</v>
      </c>
      <c r="X69">
        <f>all_runs!O2379-all_runs!O2019</f>
        <v>3.8507222180691469E-2</v>
      </c>
      <c r="Y69">
        <f>all_runs!O2380-all_runs!O2020</f>
        <v>5.027932960893855E-2</v>
      </c>
      <c r="Z69">
        <f>all_runs!O2381-all_runs!O2021</f>
        <v>4.482758620689653E-2</v>
      </c>
      <c r="AA69" cm="1">
        <f t="array" ref="AA69">IF(G69=0,"",1+SUMPRODUCT(--(ABS($G69:$Z69)&lt;ABS(G69)),--($G69:$Z69&lt;&gt;0))+(SUMPRODUCT(--(ABS($G69:$Z69)=ABS(G69)),--($G69:$Z69&lt;&gt;0))-1)/2)</f>
        <v>1</v>
      </c>
      <c r="AB69" cm="1">
        <f t="array" ref="AB69">IF(H69=0,"",1+SUMPRODUCT(--(ABS($G69:$Z69)&lt;ABS(H69)),--($G69:$Z69&lt;&gt;0))+(SUMPRODUCT(--(ABS($G69:$Z69)=ABS(H69)),--($G69:$Z69&lt;&gt;0))-1)/2)</f>
        <v>10</v>
      </c>
      <c r="AC69" cm="1">
        <f t="array" ref="AC69">IF(I69=0,"",1+SUMPRODUCT(--(ABS($G69:$Z69)&lt;ABS(I69)),--($G69:$Z69&lt;&gt;0))+(SUMPRODUCT(--(ABS($G69:$Z69)=ABS(I69)),--($G69:$Z69&lt;&gt;0))-1)/2)</f>
        <v>5</v>
      </c>
      <c r="AD69" cm="1">
        <f t="array" ref="AD69">IF(J69=0,"",1+SUMPRODUCT(--(ABS($G69:$Z69)&lt;ABS(J69)),--($G69:$Z69&lt;&gt;0))+(SUMPRODUCT(--(ABS($G69:$Z69)=ABS(J69)),--($G69:$Z69&lt;&gt;0))-1)/2)</f>
        <v>2</v>
      </c>
      <c r="AE69" cm="1">
        <f t="array" ref="AE69">IF(K69=0,"",1+SUMPRODUCT(--(ABS($G69:$Z69)&lt;ABS(K69)),--($G69:$Z69&lt;&gt;0))+(SUMPRODUCT(--(ABS($G69:$Z69)=ABS(K69)),--($G69:$Z69&lt;&gt;0))-1)/2)</f>
        <v>12</v>
      </c>
      <c r="AF69" cm="1">
        <f t="array" ref="AF69">IF(L69=0,"",1+SUMPRODUCT(--(ABS($G69:$Z69)&lt;ABS(L69)),--($G69:$Z69&lt;&gt;0))+(SUMPRODUCT(--(ABS($G69:$Z69)=ABS(L69)),--($G69:$Z69&lt;&gt;0))-1)/2)</f>
        <v>8</v>
      </c>
      <c r="AG69" cm="1">
        <f t="array" ref="AG69">IF(M69=0,"",1+SUMPRODUCT(--(ABS($G69:$Z69)&lt;ABS(M69)),--($G69:$Z69&lt;&gt;0))+(SUMPRODUCT(--(ABS($G69:$Z69)=ABS(M69)),--($G69:$Z69&lt;&gt;0))-1)/2)</f>
        <v>13</v>
      </c>
      <c r="AH69" cm="1">
        <f t="array" ref="AH69">IF(N69=0,"",1+SUMPRODUCT(--(ABS($G69:$Z69)&lt;ABS(N69)),--($G69:$Z69&lt;&gt;0))+(SUMPRODUCT(--(ABS($G69:$Z69)=ABS(N69)),--($G69:$Z69&lt;&gt;0))-1)/2)</f>
        <v>11</v>
      </c>
      <c r="AI69" cm="1">
        <f t="array" ref="AI69">IF(O69=0,"",1+SUMPRODUCT(--(ABS($G69:$Z69)&lt;ABS(O69)),--($G69:$Z69&lt;&gt;0))+(SUMPRODUCT(--(ABS($G69:$Z69)=ABS(O69)),--($G69:$Z69&lt;&gt;0))-1)/2)</f>
        <v>18</v>
      </c>
      <c r="AJ69" cm="1">
        <f t="array" ref="AJ69">IF(P69=0,"",1+SUMPRODUCT(--(ABS($G69:$Z69)&lt;ABS(P69)),--($G69:$Z69&lt;&gt;0))+(SUMPRODUCT(--(ABS($G69:$Z69)=ABS(P69)),--($G69:$Z69&lt;&gt;0))-1)/2)</f>
        <v>17</v>
      </c>
      <c r="AK69" cm="1">
        <f t="array" ref="AK69">IF(Q69=0,"",1+SUMPRODUCT(--(ABS($G69:$Z69)&lt;ABS(Q69)),--($G69:$Z69&lt;&gt;0))+(SUMPRODUCT(--(ABS($G69:$Z69)=ABS(Q69)),--($G69:$Z69&lt;&gt;0))-1)/2)</f>
        <v>3</v>
      </c>
      <c r="AL69" cm="1">
        <f t="array" ref="AL69">IF(R69=0,"",1+SUMPRODUCT(--(ABS($G69:$Z69)&lt;ABS(R69)),--($G69:$Z69&lt;&gt;0))+(SUMPRODUCT(--(ABS($G69:$Z69)=ABS(R69)),--($G69:$Z69&lt;&gt;0))-1)/2)</f>
        <v>20</v>
      </c>
      <c r="AM69" cm="1">
        <f t="array" ref="AM69">IF(S69=0,"",1+SUMPRODUCT(--(ABS($G69:$Z69)&lt;ABS(S69)),--($G69:$Z69&lt;&gt;0))+(SUMPRODUCT(--(ABS($G69:$Z69)=ABS(S69)),--($G69:$Z69&lt;&gt;0))-1)/2)</f>
        <v>4</v>
      </c>
      <c r="AN69" cm="1">
        <f t="array" ref="AN69">IF(T69=0,"",1+SUMPRODUCT(--(ABS($G69:$Z69)&lt;ABS(T69)),--($G69:$Z69&lt;&gt;0))+(SUMPRODUCT(--(ABS($G69:$Z69)=ABS(T69)),--($G69:$Z69&lt;&gt;0))-1)/2)</f>
        <v>7</v>
      </c>
      <c r="AO69" cm="1">
        <f t="array" ref="AO69">IF(U69=0,"",1+SUMPRODUCT(--(ABS($G69:$Z69)&lt;ABS(U69)),--($G69:$Z69&lt;&gt;0))+(SUMPRODUCT(--(ABS($G69:$Z69)=ABS(U69)),--($G69:$Z69&lt;&gt;0))-1)/2)</f>
        <v>19</v>
      </c>
      <c r="AP69" cm="1">
        <f t="array" ref="AP69">IF(V69=0,"",1+SUMPRODUCT(--(ABS($G69:$Z69)&lt;ABS(V69)),--($G69:$Z69&lt;&gt;0))+(SUMPRODUCT(--(ABS($G69:$Z69)=ABS(V69)),--($G69:$Z69&lt;&gt;0))-1)/2)</f>
        <v>6</v>
      </c>
      <c r="AQ69" cm="1">
        <f t="array" ref="AQ69">IF(W69=0,"",1+SUMPRODUCT(--(ABS($G69:$Z69)&lt;ABS(W69)),--($G69:$Z69&lt;&gt;0))+(SUMPRODUCT(--(ABS($G69:$Z69)=ABS(W69)),--($G69:$Z69&lt;&gt;0))-1)/2)</f>
        <v>16</v>
      </c>
      <c r="AR69" cm="1">
        <f t="array" ref="AR69">IF(X69=0,"",1+SUMPRODUCT(--(ABS($G69:$Z69)&lt;ABS(X69)),--($G69:$Z69&lt;&gt;0))+(SUMPRODUCT(--(ABS($G69:$Z69)=ABS(X69)),--($G69:$Z69&lt;&gt;0))-1)/2)</f>
        <v>9</v>
      </c>
      <c r="AS69" cm="1">
        <f t="array" ref="AS69">IF(Y69=0,"",1+SUMPRODUCT(--(ABS($G69:$Z69)&lt;ABS(Y69)),--($G69:$Z69&lt;&gt;0))+(SUMPRODUCT(--(ABS($G69:$Z69)=ABS(Y69)),--($G69:$Z69&lt;&gt;0))-1)/2)</f>
        <v>15</v>
      </c>
      <c r="AT69" cm="1">
        <f t="array" ref="AT69">IF(Z69=0,"",1+SUMPRODUCT(--(ABS($G69:$Z69)&lt;ABS(Z69)),--($G69:$Z69&lt;&gt;0))+(SUMPRODUCT(--(ABS($G69:$Z69)=ABS(Z69)),--($G69:$Z69&lt;&gt;0))-1)/2)</f>
        <v>14</v>
      </c>
      <c r="AU69">
        <f>AVERAGE(G69:Z69)</f>
        <v>4.1069834507717687E-2</v>
      </c>
      <c r="AV69">
        <f>SUMIF(G69:Z69,"&gt;0",AA69:AT69)</f>
        <v>210</v>
      </c>
      <c r="AW69">
        <f>COUNTIF(G69:Z69,"&lt;&gt;0")</f>
        <v>20</v>
      </c>
      <c r="AX69">
        <f>_xlfn.LET(_xlpm.n,AW69,_xlpm.w,AV69,_xlpm.mu,_xlpm.n*(_xlpm.n+1)/4,_xlpm.sd,SQRT(_xlpm.n*(_xlpm.n+1)*(2*_xlpm.n+1)/24),_xlpm.z,(ABS(_xlpm.w-_xlpm.mu)-0.5)/_xlpm.sd,MIN(1,2*(1-_xlfn.NORM.S.DIST(_xlpm.z,TRUE))))</f>
        <v>9.5691731570646255E-5</v>
      </c>
    </row>
    <row r="70" spans="1:50" x14ac:dyDescent="0.25">
      <c r="A70" t="s">
        <v>9310</v>
      </c>
      <c r="B70" t="s">
        <v>19</v>
      </c>
      <c r="C70" t="s">
        <v>26</v>
      </c>
      <c r="D70" t="s">
        <v>9260</v>
      </c>
      <c r="E70" t="s">
        <v>73</v>
      </c>
      <c r="F70" t="s">
        <v>37</v>
      </c>
      <c r="G70">
        <f>all_runs!O582-all_runs!O222</f>
        <v>7.4074074074074181E-3</v>
      </c>
      <c r="H70">
        <f>all_runs!O583-all_runs!O223</f>
        <v>1.4569864790129117E-2</v>
      </c>
      <c r="I70">
        <f>all_runs!O584-all_runs!O224</f>
        <v>9.9190581309785975E-3</v>
      </c>
      <c r="J70">
        <f>all_runs!O585-all_runs!O225</f>
        <v>4.682274247491458E-3</v>
      </c>
      <c r="K70">
        <f>all_runs!O586-all_runs!O226</f>
        <v>8.1153972286261977E-3</v>
      </c>
      <c r="L70">
        <f>all_runs!O587-all_runs!O227</f>
        <v>1.0731707317073291E-2</v>
      </c>
      <c r="M70">
        <f>all_runs!O588-all_runs!O228</f>
        <v>1.7111072550947459E-2</v>
      </c>
      <c r="N70">
        <f>all_runs!O589-all_runs!O229</f>
        <v>2.1435594886922482E-2</v>
      </c>
      <c r="O70">
        <f>all_runs!O590-all_runs!O230</f>
        <v>1.0025159293997055E-3</v>
      </c>
      <c r="P70">
        <f>all_runs!O591-all_runs!O231</f>
        <v>1.3182761863089087E-2</v>
      </c>
      <c r="Q70">
        <f>all_runs!O592-all_runs!O232</f>
        <v>9.5318248491116364E-3</v>
      </c>
      <c r="R70">
        <f>all_runs!O593-all_runs!O233</f>
        <v>2.1105679966655355E-2</v>
      </c>
      <c r="S70">
        <f>all_runs!O594-all_runs!O234</f>
        <v>2.3183895750267469E-2</v>
      </c>
      <c r="T70">
        <f>all_runs!O595-all_runs!O235</f>
        <v>1.4848031888390789E-2</v>
      </c>
      <c r="U70">
        <f>all_runs!O596-all_runs!O236</f>
        <v>1.3275613275613329E-2</v>
      </c>
      <c r="V70">
        <f>all_runs!O597-all_runs!O237</f>
        <v>3.9793962161848162E-3</v>
      </c>
      <c r="W70">
        <f>all_runs!O598-all_runs!O238</f>
        <v>-7.055175594391172E-3</v>
      </c>
      <c r="X70">
        <f>all_runs!O599-all_runs!O239</f>
        <v>7.981601731601673E-3</v>
      </c>
      <c r="Y70">
        <f>all_runs!O600-all_runs!O240</f>
        <v>3.0344987848449301E-2</v>
      </c>
      <c r="Z70">
        <f>all_runs!O601-all_runs!O241</f>
        <v>2.4606387977804678E-2</v>
      </c>
      <c r="AA70" cm="1">
        <f t="array" ref="AA70">IF(G70=0,"",1+SUMPRODUCT(--(ABS($G70:$Z70)&lt;ABS(G70)),--($G70:$Z70&lt;&gt;0))+(SUMPRODUCT(--(ABS($G70:$Z70)=ABS(G70)),--($G70:$Z70&lt;&gt;0))-1)/2)</f>
        <v>5</v>
      </c>
      <c r="AB70" cm="1">
        <f t="array" ref="AB70">IF(H70=0,"",1+SUMPRODUCT(--(ABS($G70:$Z70)&lt;ABS(H70)),--($G70:$Z70&lt;&gt;0))+(SUMPRODUCT(--(ABS($G70:$Z70)=ABS(H70)),--($G70:$Z70&lt;&gt;0))-1)/2)</f>
        <v>13</v>
      </c>
      <c r="AC70" cm="1">
        <f t="array" ref="AC70">IF(I70=0,"",1+SUMPRODUCT(--(ABS($G70:$Z70)&lt;ABS(I70)),--($G70:$Z70&lt;&gt;0))+(SUMPRODUCT(--(ABS($G70:$Z70)=ABS(I70)),--($G70:$Z70&lt;&gt;0))-1)/2)</f>
        <v>9</v>
      </c>
      <c r="AD70" cm="1">
        <f t="array" ref="AD70">IF(J70=0,"",1+SUMPRODUCT(--(ABS($G70:$Z70)&lt;ABS(J70)),--($G70:$Z70&lt;&gt;0))+(SUMPRODUCT(--(ABS($G70:$Z70)=ABS(J70)),--($G70:$Z70&lt;&gt;0))-1)/2)</f>
        <v>3</v>
      </c>
      <c r="AE70" cm="1">
        <f t="array" ref="AE70">IF(K70=0,"",1+SUMPRODUCT(--(ABS($G70:$Z70)&lt;ABS(K70)),--($G70:$Z70&lt;&gt;0))+(SUMPRODUCT(--(ABS($G70:$Z70)=ABS(K70)),--($G70:$Z70&lt;&gt;0))-1)/2)</f>
        <v>7</v>
      </c>
      <c r="AF70" cm="1">
        <f t="array" ref="AF70">IF(L70=0,"",1+SUMPRODUCT(--(ABS($G70:$Z70)&lt;ABS(L70)),--($G70:$Z70&lt;&gt;0))+(SUMPRODUCT(--(ABS($G70:$Z70)=ABS(L70)),--($G70:$Z70&lt;&gt;0))-1)/2)</f>
        <v>10</v>
      </c>
      <c r="AG70" cm="1">
        <f t="array" ref="AG70">IF(M70=0,"",1+SUMPRODUCT(--(ABS($G70:$Z70)&lt;ABS(M70)),--($G70:$Z70&lt;&gt;0))+(SUMPRODUCT(--(ABS($G70:$Z70)=ABS(M70)),--($G70:$Z70&lt;&gt;0))-1)/2)</f>
        <v>15</v>
      </c>
      <c r="AH70" cm="1">
        <f t="array" ref="AH70">IF(N70=0,"",1+SUMPRODUCT(--(ABS($G70:$Z70)&lt;ABS(N70)),--($G70:$Z70&lt;&gt;0))+(SUMPRODUCT(--(ABS($G70:$Z70)=ABS(N70)),--($G70:$Z70&lt;&gt;0))-1)/2)</f>
        <v>17</v>
      </c>
      <c r="AI70" cm="1">
        <f t="array" ref="AI70">IF(O70=0,"",1+SUMPRODUCT(--(ABS($G70:$Z70)&lt;ABS(O70)),--($G70:$Z70&lt;&gt;0))+(SUMPRODUCT(--(ABS($G70:$Z70)=ABS(O70)),--($G70:$Z70&lt;&gt;0))-1)/2)</f>
        <v>1</v>
      </c>
      <c r="AJ70" cm="1">
        <f t="array" ref="AJ70">IF(P70=0,"",1+SUMPRODUCT(--(ABS($G70:$Z70)&lt;ABS(P70)),--($G70:$Z70&lt;&gt;0))+(SUMPRODUCT(--(ABS($G70:$Z70)=ABS(P70)),--($G70:$Z70&lt;&gt;0))-1)/2)</f>
        <v>11</v>
      </c>
      <c r="AK70" cm="1">
        <f t="array" ref="AK70">IF(Q70=0,"",1+SUMPRODUCT(--(ABS($G70:$Z70)&lt;ABS(Q70)),--($G70:$Z70&lt;&gt;0))+(SUMPRODUCT(--(ABS($G70:$Z70)=ABS(Q70)),--($G70:$Z70&lt;&gt;0))-1)/2)</f>
        <v>8</v>
      </c>
      <c r="AL70" cm="1">
        <f t="array" ref="AL70">IF(R70=0,"",1+SUMPRODUCT(--(ABS($G70:$Z70)&lt;ABS(R70)),--($G70:$Z70&lt;&gt;0))+(SUMPRODUCT(--(ABS($G70:$Z70)=ABS(R70)),--($G70:$Z70&lt;&gt;0))-1)/2)</f>
        <v>16</v>
      </c>
      <c r="AM70" cm="1">
        <f t="array" ref="AM70">IF(S70=0,"",1+SUMPRODUCT(--(ABS($G70:$Z70)&lt;ABS(S70)),--($G70:$Z70&lt;&gt;0))+(SUMPRODUCT(--(ABS($G70:$Z70)=ABS(S70)),--($G70:$Z70&lt;&gt;0))-1)/2)</f>
        <v>18</v>
      </c>
      <c r="AN70" cm="1">
        <f t="array" ref="AN70">IF(T70=0,"",1+SUMPRODUCT(--(ABS($G70:$Z70)&lt;ABS(T70)),--($G70:$Z70&lt;&gt;0))+(SUMPRODUCT(--(ABS($G70:$Z70)=ABS(T70)),--($G70:$Z70&lt;&gt;0))-1)/2)</f>
        <v>14</v>
      </c>
      <c r="AO70" cm="1">
        <f t="array" ref="AO70">IF(U70=0,"",1+SUMPRODUCT(--(ABS($G70:$Z70)&lt;ABS(U70)),--($G70:$Z70&lt;&gt;0))+(SUMPRODUCT(--(ABS($G70:$Z70)=ABS(U70)),--($G70:$Z70&lt;&gt;0))-1)/2)</f>
        <v>12</v>
      </c>
      <c r="AP70" cm="1">
        <f t="array" ref="AP70">IF(V70=0,"",1+SUMPRODUCT(--(ABS($G70:$Z70)&lt;ABS(V70)),--($G70:$Z70&lt;&gt;0))+(SUMPRODUCT(--(ABS($G70:$Z70)=ABS(V70)),--($G70:$Z70&lt;&gt;0))-1)/2)</f>
        <v>2</v>
      </c>
      <c r="AQ70" cm="1">
        <f t="array" ref="AQ70">IF(W70=0,"",1+SUMPRODUCT(--(ABS($G70:$Z70)&lt;ABS(W70)),--($G70:$Z70&lt;&gt;0))+(SUMPRODUCT(--(ABS($G70:$Z70)=ABS(W70)),--($G70:$Z70&lt;&gt;0))-1)/2)</f>
        <v>4</v>
      </c>
      <c r="AR70" cm="1">
        <f t="array" ref="AR70">IF(X70=0,"",1+SUMPRODUCT(--(ABS($G70:$Z70)&lt;ABS(X70)),--($G70:$Z70&lt;&gt;0))+(SUMPRODUCT(--(ABS($G70:$Z70)=ABS(X70)),--($G70:$Z70&lt;&gt;0))-1)/2)</f>
        <v>6</v>
      </c>
      <c r="AS70" cm="1">
        <f t="array" ref="AS70">IF(Y70=0,"",1+SUMPRODUCT(--(ABS($G70:$Z70)&lt;ABS(Y70)),--($G70:$Z70&lt;&gt;0))+(SUMPRODUCT(--(ABS($G70:$Z70)=ABS(Y70)),--($G70:$Z70&lt;&gt;0))-1)/2)</f>
        <v>20</v>
      </c>
      <c r="AT70" cm="1">
        <f t="array" ref="AT70">IF(Z70=0,"",1+SUMPRODUCT(--(ABS($G70:$Z70)&lt;ABS(Z70)),--($G70:$Z70&lt;&gt;0))+(SUMPRODUCT(--(ABS($G70:$Z70)=ABS(Z70)),--($G70:$Z70&lt;&gt;0))-1)/2)</f>
        <v>19</v>
      </c>
      <c r="AU70">
        <f>AVERAGE(G70:Z70)</f>
        <v>1.2497994913087635E-2</v>
      </c>
      <c r="AV70">
        <f>SUMIF(G70:Z70,"&gt;0",AA70:AT70)</f>
        <v>206</v>
      </c>
      <c r="AW70">
        <f>COUNTIF(G70:Z70,"&lt;&gt;0")</f>
        <v>20</v>
      </c>
      <c r="AX70">
        <f>_xlfn.LET(_xlpm.n,AW70,_xlpm.w,AV70,_xlpm.mu,_xlpm.n*(_xlpm.n+1)/4,_xlpm.sd,SQRT(_xlpm.n*(_xlpm.n+1)*(2*_xlpm.n+1)/24),_xlpm.z,(ABS(_xlpm.w-_xlpm.mu)-0.5)/_xlpm.sd,MIN(1,2*(1-_xlfn.NORM.S.DIST(_xlpm.z,TRUE))))</f>
        <v>1.754761552157369E-4</v>
      </c>
    </row>
    <row r="71" spans="1:50" x14ac:dyDescent="0.25">
      <c r="A71" t="s">
        <v>9310</v>
      </c>
      <c r="B71" t="s">
        <v>106</v>
      </c>
      <c r="C71" t="s">
        <v>26</v>
      </c>
      <c r="D71" t="s">
        <v>9260</v>
      </c>
      <c r="E71" t="s">
        <v>73</v>
      </c>
      <c r="F71" t="s">
        <v>37</v>
      </c>
      <c r="G71">
        <f>all_runs!O1182-all_runs!O822</f>
        <v>1.0561712607748408E-2</v>
      </c>
      <c r="H71">
        <f>all_runs!O1183-all_runs!O823</f>
        <v>2.8139275979884082E-2</v>
      </c>
      <c r="I71">
        <f>all_runs!O1184-all_runs!O824</f>
        <v>1.6565819815913652E-2</v>
      </c>
      <c r="J71">
        <f>all_runs!O1185-all_runs!O825</f>
        <v>1.3322409764181198E-2</v>
      </c>
      <c r="K71">
        <f>all_runs!O1186-all_runs!O826</f>
        <v>2.3443564663872207E-2</v>
      </c>
      <c r="L71">
        <f>all_runs!O1187-all_runs!O827</f>
        <v>2.6267517792941453E-2</v>
      </c>
      <c r="M71">
        <f>all_runs!O1188-all_runs!O828</f>
        <v>2.8798097467624961E-3</v>
      </c>
      <c r="N71">
        <f>all_runs!O1189-all_runs!O829</f>
        <v>1.027793072317551E-2</v>
      </c>
      <c r="O71">
        <f>all_runs!O1190-all_runs!O830</f>
        <v>1.8556583845636521E-2</v>
      </c>
      <c r="P71">
        <f>all_runs!O1191-all_runs!O831</f>
        <v>1.8303379985185719E-2</v>
      </c>
      <c r="Q71">
        <f>all_runs!O1192-all_runs!O832</f>
        <v>2.3922974207604142E-2</v>
      </c>
      <c r="R71">
        <f>all_runs!O1193-all_runs!O833</f>
        <v>1.1953074542843112E-2</v>
      </c>
      <c r="S71">
        <f>all_runs!O1194-all_runs!O834</f>
        <v>6.2448564651207406E-3</v>
      </c>
      <c r="T71">
        <f>all_runs!O1195-all_runs!O835</f>
        <v>1.7515954267646294E-2</v>
      </c>
      <c r="U71">
        <f>all_runs!O1196-all_runs!O836</f>
        <v>1.1877037727061168E-2</v>
      </c>
      <c r="V71">
        <f>all_runs!O1197-all_runs!O837</f>
        <v>1.4954181915472931E-2</v>
      </c>
      <c r="W71">
        <f>all_runs!O1198-all_runs!O838</f>
        <v>9.8180686415979546E-3</v>
      </c>
      <c r="X71">
        <f>all_runs!O1199-all_runs!O839</f>
        <v>3.7224794389419724E-2</v>
      </c>
      <c r="Y71">
        <f>all_runs!O1200-all_runs!O840</f>
        <v>1.0596925076204355E-2</v>
      </c>
      <c r="Z71">
        <f>all_runs!O1201-all_runs!O841</f>
        <v>5.6014781678497272E-3</v>
      </c>
      <c r="AA71" cm="1">
        <f t="array" ref="AA71">IF(G71=0,"",1+SUMPRODUCT(--(ABS($G71:$Z71)&lt;ABS(G71)),--($G71:$Z71&lt;&gt;0))+(SUMPRODUCT(--(ABS($G71:$Z71)=ABS(G71)),--($G71:$Z71&lt;&gt;0))-1)/2)</f>
        <v>6</v>
      </c>
      <c r="AB71" cm="1">
        <f t="array" ref="AB71">IF(H71=0,"",1+SUMPRODUCT(--(ABS($G71:$Z71)&lt;ABS(H71)),--($G71:$Z71&lt;&gt;0))+(SUMPRODUCT(--(ABS($G71:$Z71)=ABS(H71)),--($G71:$Z71&lt;&gt;0))-1)/2)</f>
        <v>19</v>
      </c>
      <c r="AC71" cm="1">
        <f t="array" ref="AC71">IF(I71=0,"",1+SUMPRODUCT(--(ABS($G71:$Z71)&lt;ABS(I71)),--($G71:$Z71&lt;&gt;0))+(SUMPRODUCT(--(ABS($G71:$Z71)=ABS(I71)),--($G71:$Z71&lt;&gt;0))-1)/2)</f>
        <v>12</v>
      </c>
      <c r="AD71" cm="1">
        <f t="array" ref="AD71">IF(J71=0,"",1+SUMPRODUCT(--(ABS($G71:$Z71)&lt;ABS(J71)),--($G71:$Z71&lt;&gt;0))+(SUMPRODUCT(--(ABS($G71:$Z71)=ABS(J71)),--($G71:$Z71&lt;&gt;0))-1)/2)</f>
        <v>10</v>
      </c>
      <c r="AE71" cm="1">
        <f t="array" ref="AE71">IF(K71=0,"",1+SUMPRODUCT(--(ABS($G71:$Z71)&lt;ABS(K71)),--($G71:$Z71&lt;&gt;0))+(SUMPRODUCT(--(ABS($G71:$Z71)=ABS(K71)),--($G71:$Z71&lt;&gt;0))-1)/2)</f>
        <v>16</v>
      </c>
      <c r="AF71" cm="1">
        <f t="array" ref="AF71">IF(L71=0,"",1+SUMPRODUCT(--(ABS($G71:$Z71)&lt;ABS(L71)),--($G71:$Z71&lt;&gt;0))+(SUMPRODUCT(--(ABS($G71:$Z71)=ABS(L71)),--($G71:$Z71&lt;&gt;0))-1)/2)</f>
        <v>18</v>
      </c>
      <c r="AG71" cm="1">
        <f t="array" ref="AG71">IF(M71=0,"",1+SUMPRODUCT(--(ABS($G71:$Z71)&lt;ABS(M71)),--($G71:$Z71&lt;&gt;0))+(SUMPRODUCT(--(ABS($G71:$Z71)=ABS(M71)),--($G71:$Z71&lt;&gt;0))-1)/2)</f>
        <v>1</v>
      </c>
      <c r="AH71" cm="1">
        <f t="array" ref="AH71">IF(N71=0,"",1+SUMPRODUCT(--(ABS($G71:$Z71)&lt;ABS(N71)),--($G71:$Z71&lt;&gt;0))+(SUMPRODUCT(--(ABS($G71:$Z71)=ABS(N71)),--($G71:$Z71&lt;&gt;0))-1)/2)</f>
        <v>5</v>
      </c>
      <c r="AI71" cm="1">
        <f t="array" ref="AI71">IF(O71=0,"",1+SUMPRODUCT(--(ABS($G71:$Z71)&lt;ABS(O71)),--($G71:$Z71&lt;&gt;0))+(SUMPRODUCT(--(ABS($G71:$Z71)=ABS(O71)),--($G71:$Z71&lt;&gt;0))-1)/2)</f>
        <v>15</v>
      </c>
      <c r="AJ71" cm="1">
        <f t="array" ref="AJ71">IF(P71=0,"",1+SUMPRODUCT(--(ABS($G71:$Z71)&lt;ABS(P71)),--($G71:$Z71&lt;&gt;0))+(SUMPRODUCT(--(ABS($G71:$Z71)=ABS(P71)),--($G71:$Z71&lt;&gt;0))-1)/2)</f>
        <v>14</v>
      </c>
      <c r="AK71" cm="1">
        <f t="array" ref="AK71">IF(Q71=0,"",1+SUMPRODUCT(--(ABS($G71:$Z71)&lt;ABS(Q71)),--($G71:$Z71&lt;&gt;0))+(SUMPRODUCT(--(ABS($G71:$Z71)=ABS(Q71)),--($G71:$Z71&lt;&gt;0))-1)/2)</f>
        <v>17</v>
      </c>
      <c r="AL71" cm="1">
        <f t="array" ref="AL71">IF(R71=0,"",1+SUMPRODUCT(--(ABS($G71:$Z71)&lt;ABS(R71)),--($G71:$Z71&lt;&gt;0))+(SUMPRODUCT(--(ABS($G71:$Z71)=ABS(R71)),--($G71:$Z71&lt;&gt;0))-1)/2)</f>
        <v>9</v>
      </c>
      <c r="AM71" cm="1">
        <f t="array" ref="AM71">IF(S71=0,"",1+SUMPRODUCT(--(ABS($G71:$Z71)&lt;ABS(S71)),--($G71:$Z71&lt;&gt;0))+(SUMPRODUCT(--(ABS($G71:$Z71)=ABS(S71)),--($G71:$Z71&lt;&gt;0))-1)/2)</f>
        <v>3</v>
      </c>
      <c r="AN71" cm="1">
        <f t="array" ref="AN71">IF(T71=0,"",1+SUMPRODUCT(--(ABS($G71:$Z71)&lt;ABS(T71)),--($G71:$Z71&lt;&gt;0))+(SUMPRODUCT(--(ABS($G71:$Z71)=ABS(T71)),--($G71:$Z71&lt;&gt;0))-1)/2)</f>
        <v>13</v>
      </c>
      <c r="AO71" cm="1">
        <f t="array" ref="AO71">IF(U71=0,"",1+SUMPRODUCT(--(ABS($G71:$Z71)&lt;ABS(U71)),--($G71:$Z71&lt;&gt;0))+(SUMPRODUCT(--(ABS($G71:$Z71)=ABS(U71)),--($G71:$Z71&lt;&gt;0))-1)/2)</f>
        <v>8</v>
      </c>
      <c r="AP71" cm="1">
        <f t="array" ref="AP71">IF(V71=0,"",1+SUMPRODUCT(--(ABS($G71:$Z71)&lt;ABS(V71)),--($G71:$Z71&lt;&gt;0))+(SUMPRODUCT(--(ABS($G71:$Z71)=ABS(V71)),--($G71:$Z71&lt;&gt;0))-1)/2)</f>
        <v>11</v>
      </c>
      <c r="AQ71" cm="1">
        <f t="array" ref="AQ71">IF(W71=0,"",1+SUMPRODUCT(--(ABS($G71:$Z71)&lt;ABS(W71)),--($G71:$Z71&lt;&gt;0))+(SUMPRODUCT(--(ABS($G71:$Z71)=ABS(W71)),--($G71:$Z71&lt;&gt;0))-1)/2)</f>
        <v>4</v>
      </c>
      <c r="AR71" cm="1">
        <f t="array" ref="AR71">IF(X71=0,"",1+SUMPRODUCT(--(ABS($G71:$Z71)&lt;ABS(X71)),--($G71:$Z71&lt;&gt;0))+(SUMPRODUCT(--(ABS($G71:$Z71)=ABS(X71)),--($G71:$Z71&lt;&gt;0))-1)/2)</f>
        <v>20</v>
      </c>
      <c r="AS71" cm="1">
        <f t="array" ref="AS71">IF(Y71=0,"",1+SUMPRODUCT(--(ABS($G71:$Z71)&lt;ABS(Y71)),--($G71:$Z71&lt;&gt;0))+(SUMPRODUCT(--(ABS($G71:$Z71)=ABS(Y71)),--($G71:$Z71&lt;&gt;0))-1)/2)</f>
        <v>7</v>
      </c>
      <c r="AT71" cm="1">
        <f t="array" ref="AT71">IF(Z71=0,"",1+SUMPRODUCT(--(ABS($G71:$Z71)&lt;ABS(Z71)),--($G71:$Z71&lt;&gt;0))+(SUMPRODUCT(--(ABS($G71:$Z71)=ABS(Z71)),--($G71:$Z71&lt;&gt;0))-1)/2)</f>
        <v>2</v>
      </c>
      <c r="AU71">
        <f>AVERAGE(G71:Z71)</f>
        <v>1.590136751630607E-2</v>
      </c>
      <c r="AV71">
        <f>SUMIF(G71:Z71,"&gt;0",AA71:AT71)</f>
        <v>210</v>
      </c>
      <c r="AW71">
        <f>COUNTIF(G71:Z71,"&lt;&gt;0")</f>
        <v>20</v>
      </c>
      <c r="AX71">
        <f>_xlfn.LET(_xlpm.n,AW71,_xlpm.w,AV71,_xlpm.mu,_xlpm.n*(_xlpm.n+1)/4,_xlpm.sd,SQRT(_xlpm.n*(_xlpm.n+1)*(2*_xlpm.n+1)/24),_xlpm.z,(ABS(_xlpm.w-_xlpm.mu)-0.5)/_xlpm.sd,MIN(1,2*(1-_xlfn.NORM.S.DIST(_xlpm.z,TRUE))))</f>
        <v>9.5691731570646255E-5</v>
      </c>
    </row>
    <row r="72" spans="1:50" x14ac:dyDescent="0.25">
      <c r="A72" t="s">
        <v>9310</v>
      </c>
      <c r="B72" t="s">
        <v>147</v>
      </c>
      <c r="C72" t="s">
        <v>26</v>
      </c>
      <c r="D72" t="s">
        <v>9260</v>
      </c>
      <c r="E72" t="s">
        <v>73</v>
      </c>
      <c r="F72" t="s">
        <v>37</v>
      </c>
      <c r="G72">
        <f>all_runs!O1782-all_runs!O1422</f>
        <v>7.0050821183995637E-3</v>
      </c>
      <c r="H72">
        <f>all_runs!O1783-all_runs!O1423</f>
        <v>9.0217193093584669E-3</v>
      </c>
      <c r="I72">
        <f>all_runs!O1784-all_runs!O1424</f>
        <v>5.8105713933812586E-2</v>
      </c>
      <c r="J72">
        <f>all_runs!O1785-all_runs!O1425</f>
        <v>2.1604061723043522E-2</v>
      </c>
      <c r="K72">
        <f>all_runs!O1786-all_runs!O1426</f>
        <v>2.1834061135371341E-2</v>
      </c>
      <c r="L72">
        <f>all_runs!O1787-all_runs!O1427</f>
        <v>3.8852097130242846E-2</v>
      </c>
      <c r="M72">
        <f>all_runs!O1788-all_runs!O1428</f>
        <v>1.4726736677956098E-2</v>
      </c>
      <c r="N72">
        <f>all_runs!O1789-all_runs!O1429</f>
        <v>-6.3518696069031488E-3</v>
      </c>
      <c r="O72">
        <f>all_runs!O1790-all_runs!O1430</f>
        <v>7.026361172702611E-3</v>
      </c>
      <c r="P72">
        <f>all_runs!O1791-all_runs!O1431</f>
        <v>5.0169321459925253E-4</v>
      </c>
      <c r="Q72">
        <f>all_runs!O1792-all_runs!O1432</f>
        <v>0</v>
      </c>
      <c r="R72">
        <f>all_runs!O1793-all_runs!O1433</f>
        <v>3.4514712660407842E-2</v>
      </c>
      <c r="S72">
        <f>all_runs!O1794-all_runs!O1434</f>
        <v>2.0893904301976129E-2</v>
      </c>
      <c r="T72">
        <f>all_runs!O1795-all_runs!O1435</f>
        <v>2.5533184190902114E-2</v>
      </c>
      <c r="U72">
        <f>all_runs!O1796-all_runs!O1436</f>
        <v>1.1459293997606368E-2</v>
      </c>
      <c r="V72">
        <f>all_runs!O1797-all_runs!O1437</f>
        <v>4.2146089204912585E-2</v>
      </c>
      <c r="W72">
        <f>all_runs!O1798-all_runs!O1438</f>
        <v>3.0973451327433565E-2</v>
      </c>
      <c r="X72">
        <f>all_runs!O1799-all_runs!O1439</f>
        <v>-4.4247787610622868E-3</v>
      </c>
      <c r="Y72">
        <f>all_runs!O1800-all_runs!O1440</f>
        <v>1.8783515828750597E-2</v>
      </c>
      <c r="Z72">
        <f>all_runs!O1801-all_runs!O1441</f>
        <v>9.9679081979966444E-3</v>
      </c>
      <c r="AA72" cm="1">
        <f t="array" ref="AA72">IF(G72=0,"",1+SUMPRODUCT(--(ABS($G72:$Z72)&lt;ABS(G72)),--($G72:$Z72&lt;&gt;0))+(SUMPRODUCT(--(ABS($G72:$Z72)=ABS(G72)),--($G72:$Z72&lt;&gt;0))-1)/2)</f>
        <v>4</v>
      </c>
      <c r="AB72" cm="1">
        <f t="array" ref="AB72">IF(H72=0,"",1+SUMPRODUCT(--(ABS($G72:$Z72)&lt;ABS(H72)),--($G72:$Z72&lt;&gt;0))+(SUMPRODUCT(--(ABS($G72:$Z72)=ABS(H72)),--($G72:$Z72&lt;&gt;0))-1)/2)</f>
        <v>6</v>
      </c>
      <c r="AC72" cm="1">
        <f t="array" ref="AC72">IF(I72=0,"",1+SUMPRODUCT(--(ABS($G72:$Z72)&lt;ABS(I72)),--($G72:$Z72&lt;&gt;0))+(SUMPRODUCT(--(ABS($G72:$Z72)=ABS(I72)),--($G72:$Z72&lt;&gt;0))-1)/2)</f>
        <v>19</v>
      </c>
      <c r="AD72" cm="1">
        <f t="array" ref="AD72">IF(J72=0,"",1+SUMPRODUCT(--(ABS($G72:$Z72)&lt;ABS(J72)),--($G72:$Z72&lt;&gt;0))+(SUMPRODUCT(--(ABS($G72:$Z72)=ABS(J72)),--($G72:$Z72&lt;&gt;0))-1)/2)</f>
        <v>12</v>
      </c>
      <c r="AE72" cm="1">
        <f t="array" ref="AE72">IF(K72=0,"",1+SUMPRODUCT(--(ABS($G72:$Z72)&lt;ABS(K72)),--($G72:$Z72&lt;&gt;0))+(SUMPRODUCT(--(ABS($G72:$Z72)=ABS(K72)),--($G72:$Z72&lt;&gt;0))-1)/2)</f>
        <v>13</v>
      </c>
      <c r="AF72" cm="1">
        <f t="array" ref="AF72">IF(L72=0,"",1+SUMPRODUCT(--(ABS($G72:$Z72)&lt;ABS(L72)),--($G72:$Z72&lt;&gt;0))+(SUMPRODUCT(--(ABS($G72:$Z72)=ABS(L72)),--($G72:$Z72&lt;&gt;0))-1)/2)</f>
        <v>17</v>
      </c>
      <c r="AG72" cm="1">
        <f t="array" ref="AG72">IF(M72=0,"",1+SUMPRODUCT(--(ABS($G72:$Z72)&lt;ABS(M72)),--($G72:$Z72&lt;&gt;0))+(SUMPRODUCT(--(ABS($G72:$Z72)=ABS(M72)),--($G72:$Z72&lt;&gt;0))-1)/2)</f>
        <v>9</v>
      </c>
      <c r="AH72" cm="1">
        <f t="array" ref="AH72">IF(N72=0,"",1+SUMPRODUCT(--(ABS($G72:$Z72)&lt;ABS(N72)),--($G72:$Z72&lt;&gt;0))+(SUMPRODUCT(--(ABS($G72:$Z72)=ABS(N72)),--($G72:$Z72&lt;&gt;0))-1)/2)</f>
        <v>3</v>
      </c>
      <c r="AI72" cm="1">
        <f t="array" ref="AI72">IF(O72=0,"",1+SUMPRODUCT(--(ABS($G72:$Z72)&lt;ABS(O72)),--($G72:$Z72&lt;&gt;0))+(SUMPRODUCT(--(ABS($G72:$Z72)=ABS(O72)),--($G72:$Z72&lt;&gt;0))-1)/2)</f>
        <v>5</v>
      </c>
      <c r="AJ72" cm="1">
        <f t="array" ref="AJ72">IF(P72=0,"",1+SUMPRODUCT(--(ABS($G72:$Z72)&lt;ABS(P72)),--($G72:$Z72&lt;&gt;0))+(SUMPRODUCT(--(ABS($G72:$Z72)=ABS(P72)),--($G72:$Z72&lt;&gt;0))-1)/2)</f>
        <v>1</v>
      </c>
      <c r="AK72" t="str" cm="1">
        <f t="array" ref="AK72">IF(Q72=0,"",1+SUMPRODUCT(--(ABS($G72:$Z72)&lt;ABS(Q72)),--($G72:$Z72&lt;&gt;0))+(SUMPRODUCT(--(ABS($G72:$Z72)=ABS(Q72)),--($G72:$Z72&lt;&gt;0))-1)/2)</f>
        <v/>
      </c>
      <c r="AL72" cm="1">
        <f t="array" ref="AL72">IF(R72=0,"",1+SUMPRODUCT(--(ABS($G72:$Z72)&lt;ABS(R72)),--($G72:$Z72&lt;&gt;0))+(SUMPRODUCT(--(ABS($G72:$Z72)=ABS(R72)),--($G72:$Z72&lt;&gt;0))-1)/2)</f>
        <v>16</v>
      </c>
      <c r="AM72" cm="1">
        <f t="array" ref="AM72">IF(S72=0,"",1+SUMPRODUCT(--(ABS($G72:$Z72)&lt;ABS(S72)),--($G72:$Z72&lt;&gt;0))+(SUMPRODUCT(--(ABS($G72:$Z72)=ABS(S72)),--($G72:$Z72&lt;&gt;0))-1)/2)</f>
        <v>11</v>
      </c>
      <c r="AN72" cm="1">
        <f t="array" ref="AN72">IF(T72=0,"",1+SUMPRODUCT(--(ABS($G72:$Z72)&lt;ABS(T72)),--($G72:$Z72&lt;&gt;0))+(SUMPRODUCT(--(ABS($G72:$Z72)=ABS(T72)),--($G72:$Z72&lt;&gt;0))-1)/2)</f>
        <v>14</v>
      </c>
      <c r="AO72" cm="1">
        <f t="array" ref="AO72">IF(U72=0,"",1+SUMPRODUCT(--(ABS($G72:$Z72)&lt;ABS(U72)),--($G72:$Z72&lt;&gt;0))+(SUMPRODUCT(--(ABS($G72:$Z72)=ABS(U72)),--($G72:$Z72&lt;&gt;0))-1)/2)</f>
        <v>8</v>
      </c>
      <c r="AP72" cm="1">
        <f t="array" ref="AP72">IF(V72=0,"",1+SUMPRODUCT(--(ABS($G72:$Z72)&lt;ABS(V72)),--($G72:$Z72&lt;&gt;0))+(SUMPRODUCT(--(ABS($G72:$Z72)=ABS(V72)),--($G72:$Z72&lt;&gt;0))-1)/2)</f>
        <v>18</v>
      </c>
      <c r="AQ72" cm="1">
        <f t="array" ref="AQ72">IF(W72=0,"",1+SUMPRODUCT(--(ABS($G72:$Z72)&lt;ABS(W72)),--($G72:$Z72&lt;&gt;0))+(SUMPRODUCT(--(ABS($G72:$Z72)=ABS(W72)),--($G72:$Z72&lt;&gt;0))-1)/2)</f>
        <v>15</v>
      </c>
      <c r="AR72" cm="1">
        <f t="array" ref="AR72">IF(X72=0,"",1+SUMPRODUCT(--(ABS($G72:$Z72)&lt;ABS(X72)),--($G72:$Z72&lt;&gt;0))+(SUMPRODUCT(--(ABS($G72:$Z72)=ABS(X72)),--($G72:$Z72&lt;&gt;0))-1)/2)</f>
        <v>2</v>
      </c>
      <c r="AS72" cm="1">
        <f t="array" ref="AS72">IF(Y72=0,"",1+SUMPRODUCT(--(ABS($G72:$Z72)&lt;ABS(Y72)),--($G72:$Z72&lt;&gt;0))+(SUMPRODUCT(--(ABS($G72:$Z72)=ABS(Y72)),--($G72:$Z72&lt;&gt;0))-1)/2)</f>
        <v>10</v>
      </c>
      <c r="AT72" cm="1">
        <f t="array" ref="AT72">IF(Z72=0,"",1+SUMPRODUCT(--(ABS($G72:$Z72)&lt;ABS(Z72)),--($G72:$Z72&lt;&gt;0))+(SUMPRODUCT(--(ABS($G72:$Z72)=ABS(Z72)),--($G72:$Z72&lt;&gt;0))-1)/2)</f>
        <v>7</v>
      </c>
      <c r="AU72">
        <f>AVERAGE(G72:Z72)</f>
        <v>1.8108646887875335E-2</v>
      </c>
      <c r="AV72">
        <f>SUMIF(G72:Z72,"&gt;0",AA72:AT72)</f>
        <v>185</v>
      </c>
      <c r="AW72">
        <f>COUNTIF(G72:Z72,"&lt;&gt;0")</f>
        <v>19</v>
      </c>
      <c r="AX72">
        <f>_xlfn.LET(_xlpm.n,AW72,_xlpm.w,AV72,_xlpm.mu,_xlpm.n*(_xlpm.n+1)/4,_xlpm.sd,SQRT(_xlpm.n*(_xlpm.n+1)*(2*_xlpm.n+1)/24),_xlpm.z,(ABS(_xlpm.w-_xlpm.mu)-0.5)/_xlpm.sd,MIN(1,2*(1-_xlfn.NORM.S.DIST(_xlpm.z,TRUE))))</f>
        <v>3.1617314479670533E-4</v>
      </c>
    </row>
    <row r="73" spans="1:50" x14ac:dyDescent="0.25">
      <c r="A73" t="s">
        <v>9310</v>
      </c>
      <c r="B73" t="s">
        <v>190</v>
      </c>
      <c r="C73" t="s">
        <v>26</v>
      </c>
      <c r="D73" t="s">
        <v>9260</v>
      </c>
      <c r="E73" t="s">
        <v>73</v>
      </c>
      <c r="F73" t="s">
        <v>37</v>
      </c>
      <c r="G73">
        <f>all_runs!O2382-all_runs!O2022</f>
        <v>-9.4303657778046501E-3</v>
      </c>
      <c r="H73">
        <f>all_runs!O2383-all_runs!O2023</f>
        <v>1.4203464630836882E-2</v>
      </c>
      <c r="I73">
        <f>all_runs!O2384-all_runs!O2024</f>
        <v>-1.0141685309470461E-2</v>
      </c>
      <c r="J73">
        <f>all_runs!O2385-all_runs!O2025</f>
        <v>-3.0025284450063694E-3</v>
      </c>
      <c r="K73">
        <f>all_runs!O2386-all_runs!O2026</f>
        <v>3.5636860392584957E-4</v>
      </c>
      <c r="L73">
        <f>all_runs!O2387-all_runs!O2027</f>
        <v>1.042955988880534E-2</v>
      </c>
      <c r="M73">
        <f>all_runs!O2388-all_runs!O2028</f>
        <v>9.5446469214842677E-3</v>
      </c>
      <c r="N73">
        <f>all_runs!O2389-all_runs!O2029</f>
        <v>2.227444674644663E-2</v>
      </c>
      <c r="O73">
        <f>all_runs!O2390-all_runs!O2030</f>
        <v>2.868328539469478E-2</v>
      </c>
      <c r="P73">
        <f>all_runs!O2391-all_runs!O2031</f>
        <v>1.5223954466716205E-2</v>
      </c>
      <c r="Q73">
        <f>all_runs!O2392-all_runs!O2032</f>
        <v>1.3293848618779469E-3</v>
      </c>
      <c r="R73">
        <f>all_runs!O2393-all_runs!O2033</f>
        <v>2.4601414845317415E-2</v>
      </c>
      <c r="S73">
        <f>all_runs!O2394-all_runs!O2034</f>
        <v>8.5989164594056922E-3</v>
      </c>
      <c r="T73">
        <f>all_runs!O2395-all_runs!O2035</f>
        <v>2.6051587301587409E-2</v>
      </c>
      <c r="U73">
        <f>all_runs!O2396-all_runs!O2036</f>
        <v>1.1171049787086385E-2</v>
      </c>
      <c r="V73">
        <f>all_runs!O2397-all_runs!O2037</f>
        <v>-3.0815423514538587E-3</v>
      </c>
      <c r="W73">
        <f>all_runs!O2398-all_runs!O2038</f>
        <v>1.4217127918960459E-2</v>
      </c>
      <c r="X73">
        <f>all_runs!O2399-all_runs!O2039</f>
        <v>-4.6113242349610228E-4</v>
      </c>
      <c r="Y73">
        <f>all_runs!O2400-all_runs!O2040</f>
        <v>4.0712673331183558E-3</v>
      </c>
      <c r="Z73">
        <f>all_runs!O2401-all_runs!O2041</f>
        <v>1.6664899177360026E-2</v>
      </c>
      <c r="AA73" cm="1">
        <f t="array" ref="AA73">IF(G73=0,"",1+SUMPRODUCT(--(ABS($G73:$Z73)&lt;ABS(G73)),--($G73:$Z73&lt;&gt;0))+(SUMPRODUCT(--(ABS($G73:$Z73)=ABS(G73)),--($G73:$Z73&lt;&gt;0))-1)/2)</f>
        <v>8</v>
      </c>
      <c r="AB73" cm="1">
        <f t="array" ref="AB73">IF(H73=0,"",1+SUMPRODUCT(--(ABS($G73:$Z73)&lt;ABS(H73)),--($G73:$Z73&lt;&gt;0))+(SUMPRODUCT(--(ABS($G73:$Z73)=ABS(H73)),--($G73:$Z73&lt;&gt;0))-1)/2)</f>
        <v>13</v>
      </c>
      <c r="AC73" cm="1">
        <f t="array" ref="AC73">IF(I73=0,"",1+SUMPRODUCT(--(ABS($G73:$Z73)&lt;ABS(I73)),--($G73:$Z73&lt;&gt;0))+(SUMPRODUCT(--(ABS($G73:$Z73)=ABS(I73)),--($G73:$Z73&lt;&gt;0))-1)/2)</f>
        <v>10</v>
      </c>
      <c r="AD73" cm="1">
        <f t="array" ref="AD73">IF(J73=0,"",1+SUMPRODUCT(--(ABS($G73:$Z73)&lt;ABS(J73)),--($G73:$Z73&lt;&gt;0))+(SUMPRODUCT(--(ABS($G73:$Z73)=ABS(J73)),--($G73:$Z73&lt;&gt;0))-1)/2)</f>
        <v>4</v>
      </c>
      <c r="AE73" cm="1">
        <f t="array" ref="AE73">IF(K73=0,"",1+SUMPRODUCT(--(ABS($G73:$Z73)&lt;ABS(K73)),--($G73:$Z73&lt;&gt;0))+(SUMPRODUCT(--(ABS($G73:$Z73)=ABS(K73)),--($G73:$Z73&lt;&gt;0))-1)/2)</f>
        <v>1</v>
      </c>
      <c r="AF73" cm="1">
        <f t="array" ref="AF73">IF(L73=0,"",1+SUMPRODUCT(--(ABS($G73:$Z73)&lt;ABS(L73)),--($G73:$Z73&lt;&gt;0))+(SUMPRODUCT(--(ABS($G73:$Z73)=ABS(L73)),--($G73:$Z73&lt;&gt;0))-1)/2)</f>
        <v>11</v>
      </c>
      <c r="AG73" cm="1">
        <f t="array" ref="AG73">IF(M73=0,"",1+SUMPRODUCT(--(ABS($G73:$Z73)&lt;ABS(M73)),--($G73:$Z73&lt;&gt;0))+(SUMPRODUCT(--(ABS($G73:$Z73)=ABS(M73)),--($G73:$Z73&lt;&gt;0))-1)/2)</f>
        <v>9</v>
      </c>
      <c r="AH73" cm="1">
        <f t="array" ref="AH73">IF(N73=0,"",1+SUMPRODUCT(--(ABS($G73:$Z73)&lt;ABS(N73)),--($G73:$Z73&lt;&gt;0))+(SUMPRODUCT(--(ABS($G73:$Z73)=ABS(N73)),--($G73:$Z73&lt;&gt;0))-1)/2)</f>
        <v>17</v>
      </c>
      <c r="AI73" cm="1">
        <f t="array" ref="AI73">IF(O73=0,"",1+SUMPRODUCT(--(ABS($G73:$Z73)&lt;ABS(O73)),--($G73:$Z73&lt;&gt;0))+(SUMPRODUCT(--(ABS($G73:$Z73)=ABS(O73)),--($G73:$Z73&lt;&gt;0))-1)/2)</f>
        <v>20</v>
      </c>
      <c r="AJ73" cm="1">
        <f t="array" ref="AJ73">IF(P73=0,"",1+SUMPRODUCT(--(ABS($G73:$Z73)&lt;ABS(P73)),--($G73:$Z73&lt;&gt;0))+(SUMPRODUCT(--(ABS($G73:$Z73)=ABS(P73)),--($G73:$Z73&lt;&gt;0))-1)/2)</f>
        <v>15</v>
      </c>
      <c r="AK73" cm="1">
        <f t="array" ref="AK73">IF(Q73=0,"",1+SUMPRODUCT(--(ABS($G73:$Z73)&lt;ABS(Q73)),--($G73:$Z73&lt;&gt;0))+(SUMPRODUCT(--(ABS($G73:$Z73)=ABS(Q73)),--($G73:$Z73&lt;&gt;0))-1)/2)</f>
        <v>3</v>
      </c>
      <c r="AL73" cm="1">
        <f t="array" ref="AL73">IF(R73=0,"",1+SUMPRODUCT(--(ABS($G73:$Z73)&lt;ABS(R73)),--($G73:$Z73&lt;&gt;0))+(SUMPRODUCT(--(ABS($G73:$Z73)=ABS(R73)),--($G73:$Z73&lt;&gt;0))-1)/2)</f>
        <v>18</v>
      </c>
      <c r="AM73" cm="1">
        <f t="array" ref="AM73">IF(S73=0,"",1+SUMPRODUCT(--(ABS($G73:$Z73)&lt;ABS(S73)),--($G73:$Z73&lt;&gt;0))+(SUMPRODUCT(--(ABS($G73:$Z73)=ABS(S73)),--($G73:$Z73&lt;&gt;0))-1)/2)</f>
        <v>7</v>
      </c>
      <c r="AN73" cm="1">
        <f t="array" ref="AN73">IF(T73=0,"",1+SUMPRODUCT(--(ABS($G73:$Z73)&lt;ABS(T73)),--($G73:$Z73&lt;&gt;0))+(SUMPRODUCT(--(ABS($G73:$Z73)=ABS(T73)),--($G73:$Z73&lt;&gt;0))-1)/2)</f>
        <v>19</v>
      </c>
      <c r="AO73" cm="1">
        <f t="array" ref="AO73">IF(U73=0,"",1+SUMPRODUCT(--(ABS($G73:$Z73)&lt;ABS(U73)),--($G73:$Z73&lt;&gt;0))+(SUMPRODUCT(--(ABS($G73:$Z73)=ABS(U73)),--($G73:$Z73&lt;&gt;0))-1)/2)</f>
        <v>12</v>
      </c>
      <c r="AP73" cm="1">
        <f t="array" ref="AP73">IF(V73=0,"",1+SUMPRODUCT(--(ABS($G73:$Z73)&lt;ABS(V73)),--($G73:$Z73&lt;&gt;0))+(SUMPRODUCT(--(ABS($G73:$Z73)=ABS(V73)),--($G73:$Z73&lt;&gt;0))-1)/2)</f>
        <v>5</v>
      </c>
      <c r="AQ73" cm="1">
        <f t="array" ref="AQ73">IF(W73=0,"",1+SUMPRODUCT(--(ABS($G73:$Z73)&lt;ABS(W73)),--($G73:$Z73&lt;&gt;0))+(SUMPRODUCT(--(ABS($G73:$Z73)=ABS(W73)),--($G73:$Z73&lt;&gt;0))-1)/2)</f>
        <v>14</v>
      </c>
      <c r="AR73" cm="1">
        <f t="array" ref="AR73">IF(X73=0,"",1+SUMPRODUCT(--(ABS($G73:$Z73)&lt;ABS(X73)),--($G73:$Z73&lt;&gt;0))+(SUMPRODUCT(--(ABS($G73:$Z73)=ABS(X73)),--($G73:$Z73&lt;&gt;0))-1)/2)</f>
        <v>2</v>
      </c>
      <c r="AS73" cm="1">
        <f t="array" ref="AS73">IF(Y73=0,"",1+SUMPRODUCT(--(ABS($G73:$Z73)&lt;ABS(Y73)),--($G73:$Z73&lt;&gt;0))+(SUMPRODUCT(--(ABS($G73:$Z73)=ABS(Y73)),--($G73:$Z73&lt;&gt;0))-1)/2)</f>
        <v>6</v>
      </c>
      <c r="AT73" cm="1">
        <f t="array" ref="AT73">IF(Z73=0,"",1+SUMPRODUCT(--(ABS($G73:$Z73)&lt;ABS(Z73)),--($G73:$Z73&lt;&gt;0))+(SUMPRODUCT(--(ABS($G73:$Z73)=ABS(Z73)),--($G73:$Z73&lt;&gt;0))-1)/2)</f>
        <v>16</v>
      </c>
      <c r="AU73">
        <f>AVERAGE(G73:Z73)</f>
        <v>9.0652060015196101E-3</v>
      </c>
      <c r="AV73">
        <f>SUMIF(G73:Z73,"&gt;0",AA73:AT73)</f>
        <v>181</v>
      </c>
      <c r="AW73">
        <f>COUNTIF(G73:Z73,"&lt;&gt;0")</f>
        <v>20</v>
      </c>
      <c r="AX73">
        <f>_xlfn.LET(_xlpm.n,AW73,_xlpm.w,AV73,_xlpm.mu,_xlpm.n*(_xlpm.n+1)/4,_xlpm.sd,SQRT(_xlpm.n*(_xlpm.n+1)*(2*_xlpm.n+1)/24),_xlpm.z,(ABS(_xlpm.w-_xlpm.mu)-0.5)/_xlpm.sd,MIN(1,2*(1-_xlfn.NORM.S.DIST(_xlpm.z,TRUE))))</f>
        <v>4.8231096157771436E-3</v>
      </c>
    </row>
    <row r="74" spans="1:50" x14ac:dyDescent="0.25">
      <c r="A74" t="s">
        <v>9311</v>
      </c>
      <c r="B74" t="s">
        <v>19</v>
      </c>
      <c r="C74" t="s">
        <v>32</v>
      </c>
      <c r="D74" t="s">
        <v>9259</v>
      </c>
      <c r="E74" t="s">
        <v>73</v>
      </c>
      <c r="F74" t="s">
        <v>62</v>
      </c>
      <c r="G74">
        <f>all_runs!O482-all_runs!O362</f>
        <v>9.4734296054753364E-2</v>
      </c>
      <c r="H74">
        <f>all_runs!O483-all_runs!O363</f>
        <v>9.5670995670995573E-2</v>
      </c>
      <c r="I74">
        <f>all_runs!O484-all_runs!O364</f>
        <v>7.6738270209157688E-2</v>
      </c>
      <c r="J74">
        <f>all_runs!O485-all_runs!O365</f>
        <v>6.1178036139515446E-2</v>
      </c>
      <c r="K74">
        <f>all_runs!O486-all_runs!O366</f>
        <v>6.1863854916548666E-2</v>
      </c>
      <c r="L74">
        <f>all_runs!O487-all_runs!O367</f>
        <v>0.10464318781934778</v>
      </c>
      <c r="M74">
        <f>all_runs!O488-all_runs!O368</f>
        <v>9.0798285620576014E-2</v>
      </c>
      <c r="N74">
        <f>all_runs!O489-all_runs!O369</f>
        <v>6.6807535337871649E-2</v>
      </c>
      <c r="O74">
        <f>all_runs!O490-all_runs!O370</f>
        <v>7.9815507012791165E-2</v>
      </c>
      <c r="P74">
        <f>all_runs!O491-all_runs!O371</f>
        <v>8.2672717001075147E-2</v>
      </c>
      <c r="Q74">
        <f>all_runs!O492-all_runs!O372</f>
        <v>5.8844126967452781E-2</v>
      </c>
      <c r="R74">
        <f>all_runs!O493-all_runs!O373</f>
        <v>8.333333333333337E-2</v>
      </c>
      <c r="S74">
        <f>all_runs!O494-all_runs!O374</f>
        <v>7.2262647262647195E-2</v>
      </c>
      <c r="T74">
        <f>all_runs!O495-all_runs!O375</f>
        <v>8.080155138978673E-2</v>
      </c>
      <c r="U74">
        <f>all_runs!O496-all_runs!O376</f>
        <v>0.10786122090469918</v>
      </c>
      <c r="V74">
        <f>all_runs!O497-all_runs!O377</f>
        <v>4.9832844027355772E-2</v>
      </c>
      <c r="W74">
        <f>all_runs!O498-all_runs!O378</f>
        <v>6.4689350597209705E-2</v>
      </c>
      <c r="X74">
        <f>all_runs!O499-all_runs!O379</f>
        <v>9.307928070814675E-2</v>
      </c>
      <c r="Y74">
        <f>all_runs!O500-all_runs!O380</f>
        <v>8.5783107110204648E-2</v>
      </c>
      <c r="Z74">
        <f>all_runs!O501-all_runs!O381</f>
        <v>8.1068042069068369E-2</v>
      </c>
      <c r="AA74" cm="1">
        <f t="array" ref="AA74">IF(G74=0,"",1+SUMPRODUCT(--(ABS($G74:$Z74)&lt;ABS(G74)),--($G74:$Z74&lt;&gt;0))+(SUMPRODUCT(--(ABS($G74:$Z74)=ABS(G74)),--($G74:$Z74&lt;&gt;0))-1)/2)</f>
        <v>17</v>
      </c>
      <c r="AB74" cm="1">
        <f t="array" ref="AB74">IF(H74=0,"",1+SUMPRODUCT(--(ABS($G74:$Z74)&lt;ABS(H74)),--($G74:$Z74&lt;&gt;0))+(SUMPRODUCT(--(ABS($G74:$Z74)=ABS(H74)),--($G74:$Z74&lt;&gt;0))-1)/2)</f>
        <v>18</v>
      </c>
      <c r="AC74" cm="1">
        <f t="array" ref="AC74">IF(I74=0,"",1+SUMPRODUCT(--(ABS($G74:$Z74)&lt;ABS(I74)),--($G74:$Z74&lt;&gt;0))+(SUMPRODUCT(--(ABS($G74:$Z74)=ABS(I74)),--($G74:$Z74&lt;&gt;0))-1)/2)</f>
        <v>8</v>
      </c>
      <c r="AD74" cm="1">
        <f t="array" ref="AD74">IF(J74=0,"",1+SUMPRODUCT(--(ABS($G74:$Z74)&lt;ABS(J74)),--($G74:$Z74&lt;&gt;0))+(SUMPRODUCT(--(ABS($G74:$Z74)=ABS(J74)),--($G74:$Z74&lt;&gt;0))-1)/2)</f>
        <v>3</v>
      </c>
      <c r="AE74" cm="1">
        <f t="array" ref="AE74">IF(K74=0,"",1+SUMPRODUCT(--(ABS($G74:$Z74)&lt;ABS(K74)),--($G74:$Z74&lt;&gt;0))+(SUMPRODUCT(--(ABS($G74:$Z74)=ABS(K74)),--($G74:$Z74&lt;&gt;0))-1)/2)</f>
        <v>4</v>
      </c>
      <c r="AF74" cm="1">
        <f t="array" ref="AF74">IF(L74=0,"",1+SUMPRODUCT(--(ABS($G74:$Z74)&lt;ABS(L74)),--($G74:$Z74&lt;&gt;0))+(SUMPRODUCT(--(ABS($G74:$Z74)=ABS(L74)),--($G74:$Z74&lt;&gt;0))-1)/2)</f>
        <v>19</v>
      </c>
      <c r="AG74" cm="1">
        <f t="array" ref="AG74">IF(M74=0,"",1+SUMPRODUCT(--(ABS($G74:$Z74)&lt;ABS(M74)),--($G74:$Z74&lt;&gt;0))+(SUMPRODUCT(--(ABS($G74:$Z74)=ABS(M74)),--($G74:$Z74&lt;&gt;0))-1)/2)</f>
        <v>15</v>
      </c>
      <c r="AH74" cm="1">
        <f t="array" ref="AH74">IF(N74=0,"",1+SUMPRODUCT(--(ABS($G74:$Z74)&lt;ABS(N74)),--($G74:$Z74&lt;&gt;0))+(SUMPRODUCT(--(ABS($G74:$Z74)=ABS(N74)),--($G74:$Z74&lt;&gt;0))-1)/2)</f>
        <v>6</v>
      </c>
      <c r="AI74" cm="1">
        <f t="array" ref="AI74">IF(O74=0,"",1+SUMPRODUCT(--(ABS($G74:$Z74)&lt;ABS(O74)),--($G74:$Z74&lt;&gt;0))+(SUMPRODUCT(--(ABS($G74:$Z74)=ABS(O74)),--($G74:$Z74&lt;&gt;0))-1)/2)</f>
        <v>9</v>
      </c>
      <c r="AJ74" cm="1">
        <f t="array" ref="AJ74">IF(P74=0,"",1+SUMPRODUCT(--(ABS($G74:$Z74)&lt;ABS(P74)),--($G74:$Z74&lt;&gt;0))+(SUMPRODUCT(--(ABS($G74:$Z74)=ABS(P74)),--($G74:$Z74&lt;&gt;0))-1)/2)</f>
        <v>12</v>
      </c>
      <c r="AK74" cm="1">
        <f t="array" ref="AK74">IF(Q74=0,"",1+SUMPRODUCT(--(ABS($G74:$Z74)&lt;ABS(Q74)),--($G74:$Z74&lt;&gt;0))+(SUMPRODUCT(--(ABS($G74:$Z74)=ABS(Q74)),--($G74:$Z74&lt;&gt;0))-1)/2)</f>
        <v>2</v>
      </c>
      <c r="AL74" cm="1">
        <f t="array" ref="AL74">IF(R74=0,"",1+SUMPRODUCT(--(ABS($G74:$Z74)&lt;ABS(R74)),--($G74:$Z74&lt;&gt;0))+(SUMPRODUCT(--(ABS($G74:$Z74)=ABS(R74)),--($G74:$Z74&lt;&gt;0))-1)/2)</f>
        <v>13</v>
      </c>
      <c r="AM74" cm="1">
        <f t="array" ref="AM74">IF(S74=0,"",1+SUMPRODUCT(--(ABS($G74:$Z74)&lt;ABS(S74)),--($G74:$Z74&lt;&gt;0))+(SUMPRODUCT(--(ABS($G74:$Z74)=ABS(S74)),--($G74:$Z74&lt;&gt;0))-1)/2)</f>
        <v>7</v>
      </c>
      <c r="AN74" cm="1">
        <f t="array" ref="AN74">IF(T74=0,"",1+SUMPRODUCT(--(ABS($G74:$Z74)&lt;ABS(T74)),--($G74:$Z74&lt;&gt;0))+(SUMPRODUCT(--(ABS($G74:$Z74)=ABS(T74)),--($G74:$Z74&lt;&gt;0))-1)/2)</f>
        <v>10</v>
      </c>
      <c r="AO74" cm="1">
        <f t="array" ref="AO74">IF(U74=0,"",1+SUMPRODUCT(--(ABS($G74:$Z74)&lt;ABS(U74)),--($G74:$Z74&lt;&gt;0))+(SUMPRODUCT(--(ABS($G74:$Z74)=ABS(U74)),--($G74:$Z74&lt;&gt;0))-1)/2)</f>
        <v>20</v>
      </c>
      <c r="AP74" cm="1">
        <f t="array" ref="AP74">IF(V74=0,"",1+SUMPRODUCT(--(ABS($G74:$Z74)&lt;ABS(V74)),--($G74:$Z74&lt;&gt;0))+(SUMPRODUCT(--(ABS($G74:$Z74)=ABS(V74)),--($G74:$Z74&lt;&gt;0))-1)/2)</f>
        <v>1</v>
      </c>
      <c r="AQ74" cm="1">
        <f t="array" ref="AQ74">IF(W74=0,"",1+SUMPRODUCT(--(ABS($G74:$Z74)&lt;ABS(W74)),--($G74:$Z74&lt;&gt;0))+(SUMPRODUCT(--(ABS($G74:$Z74)=ABS(W74)),--($G74:$Z74&lt;&gt;0))-1)/2)</f>
        <v>5</v>
      </c>
      <c r="AR74" cm="1">
        <f t="array" ref="AR74">IF(X74=0,"",1+SUMPRODUCT(--(ABS($G74:$Z74)&lt;ABS(X74)),--($G74:$Z74&lt;&gt;0))+(SUMPRODUCT(--(ABS($G74:$Z74)=ABS(X74)),--($G74:$Z74&lt;&gt;0))-1)/2)</f>
        <v>16</v>
      </c>
      <c r="AS74" cm="1">
        <f t="array" ref="AS74">IF(Y74=0,"",1+SUMPRODUCT(--(ABS($G74:$Z74)&lt;ABS(Y74)),--($G74:$Z74&lt;&gt;0))+(SUMPRODUCT(--(ABS($G74:$Z74)=ABS(Y74)),--($G74:$Z74&lt;&gt;0))-1)/2)</f>
        <v>14</v>
      </c>
      <c r="AT74" cm="1">
        <f t="array" ref="AT74">IF(Z74=0,"",1+SUMPRODUCT(--(ABS($G74:$Z74)&lt;ABS(Z74)),--($G74:$Z74&lt;&gt;0))+(SUMPRODUCT(--(ABS($G74:$Z74)=ABS(Z74)),--($G74:$Z74&lt;&gt;0))-1)/2)</f>
        <v>11</v>
      </c>
      <c r="AU74">
        <f>AVERAGE(G74:Z74)</f>
        <v>7.962390950762685E-2</v>
      </c>
      <c r="AV74">
        <f>SUMIF(G74:Z74,"&gt;0",AA74:AT74)</f>
        <v>210</v>
      </c>
      <c r="AW74">
        <f>COUNTIF(G74:Z74,"&lt;&gt;0")</f>
        <v>20</v>
      </c>
      <c r="AX74">
        <f>_xlfn.LET(_xlpm.n,AW74,_xlpm.w,AV74,_xlpm.mu,_xlpm.n*(_xlpm.n+1)/4,_xlpm.sd,SQRT(_xlpm.n*(_xlpm.n+1)*(2*_xlpm.n+1)/24),_xlpm.z,(ABS(_xlpm.w-_xlpm.mu)-0.5)/_xlpm.sd,MIN(1,2*(1-_xlfn.NORM.S.DIST(_xlpm.z,TRUE))))</f>
        <v>9.5691731570646255E-5</v>
      </c>
    </row>
    <row r="75" spans="1:50" x14ac:dyDescent="0.25">
      <c r="A75" t="s">
        <v>9311</v>
      </c>
      <c r="B75" t="s">
        <v>106</v>
      </c>
      <c r="C75" t="s">
        <v>32</v>
      </c>
      <c r="D75" t="s">
        <v>9259</v>
      </c>
      <c r="E75" t="s">
        <v>73</v>
      </c>
      <c r="F75" t="s">
        <v>62</v>
      </c>
      <c r="G75">
        <f>all_runs!O1082-all_runs!O962</f>
        <v>7.6033316116823513E-2</v>
      </c>
      <c r="H75">
        <f>all_runs!O1083-all_runs!O963</f>
        <v>9.3779306033137111E-4</v>
      </c>
      <c r="I75">
        <f>all_runs!O1084-all_runs!O964</f>
        <v>4.3105473338031497E-2</v>
      </c>
      <c r="J75">
        <f>all_runs!O1085-all_runs!O965</f>
        <v>8.5656254377363572E-2</v>
      </c>
      <c r="K75">
        <f>all_runs!O1086-all_runs!O966</f>
        <v>3.1796665980654559E-2</v>
      </c>
      <c r="L75">
        <f>all_runs!O1087-all_runs!O967</f>
        <v>9.8814246053509858E-2</v>
      </c>
      <c r="M75">
        <f>all_runs!O1088-all_runs!O968</f>
        <v>8.333115826655868E-2</v>
      </c>
      <c r="N75">
        <f>all_runs!O1089-all_runs!O969</f>
        <v>7.5776397515527893E-2</v>
      </c>
      <c r="O75">
        <f>all_runs!O1090-all_runs!O970</f>
        <v>7.1132197394823793E-2</v>
      </c>
      <c r="P75">
        <f>all_runs!O1091-all_runs!O971</f>
        <v>3.4768211920529812E-2</v>
      </c>
      <c r="Q75">
        <f>all_runs!O1092-all_runs!O972</f>
        <v>9.3168121846289087E-2</v>
      </c>
      <c r="R75">
        <f>all_runs!O1093-all_runs!O973</f>
        <v>5.8057861846558811E-3</v>
      </c>
      <c r="S75">
        <f>all_runs!O1094-all_runs!O974</f>
        <v>5.304734241950293E-2</v>
      </c>
      <c r="T75">
        <f>all_runs!O1095-all_runs!O975</f>
        <v>4.3064876957494391E-2</v>
      </c>
      <c r="U75">
        <f>all_runs!O1096-all_runs!O976</f>
        <v>6.7299111977474513E-2</v>
      </c>
      <c r="V75">
        <f>all_runs!O1097-all_runs!O977</f>
        <v>7.926414837861917E-2</v>
      </c>
      <c r="W75">
        <f>all_runs!O1098-all_runs!O978</f>
        <v>8.3514726889327373E-2</v>
      </c>
      <c r="X75">
        <f>all_runs!O1099-all_runs!O979</f>
        <v>9.3977795222608296E-2</v>
      </c>
      <c r="Y75">
        <f>all_runs!O1100-all_runs!O980</f>
        <v>3.6919758412424453E-2</v>
      </c>
      <c r="Z75">
        <f>all_runs!O1101-all_runs!O981</f>
        <v>6.2072417820790871E-2</v>
      </c>
      <c r="AA75" cm="1">
        <f t="array" ref="AA75">IF(G75=0,"",1+SUMPRODUCT(--(ABS($G75:$Z75)&lt;ABS(G75)),--($G75:$Z75&lt;&gt;0))+(SUMPRODUCT(--(ABS($G75:$Z75)=ABS(G75)),--($G75:$Z75&lt;&gt;0))-1)/2)</f>
        <v>13</v>
      </c>
      <c r="AB75" cm="1">
        <f t="array" ref="AB75">IF(H75=0,"",1+SUMPRODUCT(--(ABS($G75:$Z75)&lt;ABS(H75)),--($G75:$Z75&lt;&gt;0))+(SUMPRODUCT(--(ABS($G75:$Z75)=ABS(H75)),--($G75:$Z75&lt;&gt;0))-1)/2)</f>
        <v>1</v>
      </c>
      <c r="AC75" cm="1">
        <f t="array" ref="AC75">IF(I75=0,"",1+SUMPRODUCT(--(ABS($G75:$Z75)&lt;ABS(I75)),--($G75:$Z75&lt;&gt;0))+(SUMPRODUCT(--(ABS($G75:$Z75)=ABS(I75)),--($G75:$Z75&lt;&gt;0))-1)/2)</f>
        <v>7</v>
      </c>
      <c r="AD75" cm="1">
        <f t="array" ref="AD75">IF(J75=0,"",1+SUMPRODUCT(--(ABS($G75:$Z75)&lt;ABS(J75)),--($G75:$Z75&lt;&gt;0))+(SUMPRODUCT(--(ABS($G75:$Z75)=ABS(J75)),--($G75:$Z75&lt;&gt;0))-1)/2)</f>
        <v>17</v>
      </c>
      <c r="AE75" cm="1">
        <f t="array" ref="AE75">IF(K75=0,"",1+SUMPRODUCT(--(ABS($G75:$Z75)&lt;ABS(K75)),--($G75:$Z75&lt;&gt;0))+(SUMPRODUCT(--(ABS($G75:$Z75)=ABS(K75)),--($G75:$Z75&lt;&gt;0))-1)/2)</f>
        <v>3</v>
      </c>
      <c r="AF75" cm="1">
        <f t="array" ref="AF75">IF(L75=0,"",1+SUMPRODUCT(--(ABS($G75:$Z75)&lt;ABS(L75)),--($G75:$Z75&lt;&gt;0))+(SUMPRODUCT(--(ABS($G75:$Z75)=ABS(L75)),--($G75:$Z75&lt;&gt;0))-1)/2)</f>
        <v>20</v>
      </c>
      <c r="AG75" cm="1">
        <f t="array" ref="AG75">IF(M75=0,"",1+SUMPRODUCT(--(ABS($G75:$Z75)&lt;ABS(M75)),--($G75:$Z75&lt;&gt;0))+(SUMPRODUCT(--(ABS($G75:$Z75)=ABS(M75)),--($G75:$Z75&lt;&gt;0))-1)/2)</f>
        <v>15</v>
      </c>
      <c r="AH75" cm="1">
        <f t="array" ref="AH75">IF(N75=0,"",1+SUMPRODUCT(--(ABS($G75:$Z75)&lt;ABS(N75)),--($G75:$Z75&lt;&gt;0))+(SUMPRODUCT(--(ABS($G75:$Z75)=ABS(N75)),--($G75:$Z75&lt;&gt;0))-1)/2)</f>
        <v>12</v>
      </c>
      <c r="AI75" cm="1">
        <f t="array" ref="AI75">IF(O75=0,"",1+SUMPRODUCT(--(ABS($G75:$Z75)&lt;ABS(O75)),--($G75:$Z75&lt;&gt;0))+(SUMPRODUCT(--(ABS($G75:$Z75)=ABS(O75)),--($G75:$Z75&lt;&gt;0))-1)/2)</f>
        <v>11</v>
      </c>
      <c r="AJ75" cm="1">
        <f t="array" ref="AJ75">IF(P75=0,"",1+SUMPRODUCT(--(ABS($G75:$Z75)&lt;ABS(P75)),--($G75:$Z75&lt;&gt;0))+(SUMPRODUCT(--(ABS($G75:$Z75)=ABS(P75)),--($G75:$Z75&lt;&gt;0))-1)/2)</f>
        <v>4</v>
      </c>
      <c r="AK75" cm="1">
        <f t="array" ref="AK75">IF(Q75=0,"",1+SUMPRODUCT(--(ABS($G75:$Z75)&lt;ABS(Q75)),--($G75:$Z75&lt;&gt;0))+(SUMPRODUCT(--(ABS($G75:$Z75)=ABS(Q75)),--($G75:$Z75&lt;&gt;0))-1)/2)</f>
        <v>18</v>
      </c>
      <c r="AL75" cm="1">
        <f t="array" ref="AL75">IF(R75=0,"",1+SUMPRODUCT(--(ABS($G75:$Z75)&lt;ABS(R75)),--($G75:$Z75&lt;&gt;0))+(SUMPRODUCT(--(ABS($G75:$Z75)=ABS(R75)),--($G75:$Z75&lt;&gt;0))-1)/2)</f>
        <v>2</v>
      </c>
      <c r="AM75" cm="1">
        <f t="array" ref="AM75">IF(S75=0,"",1+SUMPRODUCT(--(ABS($G75:$Z75)&lt;ABS(S75)),--($G75:$Z75&lt;&gt;0))+(SUMPRODUCT(--(ABS($G75:$Z75)=ABS(S75)),--($G75:$Z75&lt;&gt;0))-1)/2)</f>
        <v>8</v>
      </c>
      <c r="AN75" cm="1">
        <f t="array" ref="AN75">IF(T75=0,"",1+SUMPRODUCT(--(ABS($G75:$Z75)&lt;ABS(T75)),--($G75:$Z75&lt;&gt;0))+(SUMPRODUCT(--(ABS($G75:$Z75)=ABS(T75)),--($G75:$Z75&lt;&gt;0))-1)/2)</f>
        <v>6</v>
      </c>
      <c r="AO75" cm="1">
        <f t="array" ref="AO75">IF(U75=0,"",1+SUMPRODUCT(--(ABS($G75:$Z75)&lt;ABS(U75)),--($G75:$Z75&lt;&gt;0))+(SUMPRODUCT(--(ABS($G75:$Z75)=ABS(U75)),--($G75:$Z75&lt;&gt;0))-1)/2)</f>
        <v>10</v>
      </c>
      <c r="AP75" cm="1">
        <f t="array" ref="AP75">IF(V75=0,"",1+SUMPRODUCT(--(ABS($G75:$Z75)&lt;ABS(V75)),--($G75:$Z75&lt;&gt;0))+(SUMPRODUCT(--(ABS($G75:$Z75)=ABS(V75)),--($G75:$Z75&lt;&gt;0))-1)/2)</f>
        <v>14</v>
      </c>
      <c r="AQ75" cm="1">
        <f t="array" ref="AQ75">IF(W75=0,"",1+SUMPRODUCT(--(ABS($G75:$Z75)&lt;ABS(W75)),--($G75:$Z75&lt;&gt;0))+(SUMPRODUCT(--(ABS($G75:$Z75)=ABS(W75)),--($G75:$Z75&lt;&gt;0))-1)/2)</f>
        <v>16</v>
      </c>
      <c r="AR75" cm="1">
        <f t="array" ref="AR75">IF(X75=0,"",1+SUMPRODUCT(--(ABS($G75:$Z75)&lt;ABS(X75)),--($G75:$Z75&lt;&gt;0))+(SUMPRODUCT(--(ABS($G75:$Z75)=ABS(X75)),--($G75:$Z75&lt;&gt;0))-1)/2)</f>
        <v>19</v>
      </c>
      <c r="AS75" cm="1">
        <f t="array" ref="AS75">IF(Y75=0,"",1+SUMPRODUCT(--(ABS($G75:$Z75)&lt;ABS(Y75)),--($G75:$Z75&lt;&gt;0))+(SUMPRODUCT(--(ABS($G75:$Z75)=ABS(Y75)),--($G75:$Z75&lt;&gt;0))-1)/2)</f>
        <v>5</v>
      </c>
      <c r="AT75" cm="1">
        <f t="array" ref="AT75">IF(Z75=0,"",1+SUMPRODUCT(--(ABS($G75:$Z75)&lt;ABS(Z75)),--($G75:$Z75&lt;&gt;0))+(SUMPRODUCT(--(ABS($G75:$Z75)=ABS(Z75)),--($G75:$Z75&lt;&gt;0))-1)/2)</f>
        <v>9</v>
      </c>
      <c r="AU75">
        <f>AVERAGE(G75:Z75)</f>
        <v>6.0974290006667098E-2</v>
      </c>
      <c r="AV75">
        <f>SUMIF(G75:Z75,"&gt;0",AA75:AT75)</f>
        <v>210</v>
      </c>
      <c r="AW75">
        <f>COUNTIF(G75:Z75,"&lt;&gt;0")</f>
        <v>20</v>
      </c>
      <c r="AX75">
        <f>_xlfn.LET(_xlpm.n,AW75,_xlpm.w,AV75,_xlpm.mu,_xlpm.n*(_xlpm.n+1)/4,_xlpm.sd,SQRT(_xlpm.n*(_xlpm.n+1)*(2*_xlpm.n+1)/24),_xlpm.z,(ABS(_xlpm.w-_xlpm.mu)-0.5)/_xlpm.sd,MIN(1,2*(1-_xlfn.NORM.S.DIST(_xlpm.z,TRUE))))</f>
        <v>9.5691731570646255E-5</v>
      </c>
    </row>
    <row r="76" spans="1:50" x14ac:dyDescent="0.25">
      <c r="A76" t="s">
        <v>9311</v>
      </c>
      <c r="B76" t="s">
        <v>147</v>
      </c>
      <c r="C76" t="s">
        <v>32</v>
      </c>
      <c r="D76" t="s">
        <v>9259</v>
      </c>
      <c r="E76" t="s">
        <v>73</v>
      </c>
      <c r="F76" t="s">
        <v>62</v>
      </c>
      <c r="G76">
        <f>all_runs!O1682-all_runs!O1562</f>
        <v>4.0475852776398757E-2</v>
      </c>
      <c r="H76">
        <f>all_runs!O1683-all_runs!O1563</f>
        <v>3.4697532212273452E-2</v>
      </c>
      <c r="I76">
        <f>all_runs!O1684-all_runs!O1564</f>
        <v>2.2615025827684598E-2</v>
      </c>
      <c r="J76">
        <f>all_runs!O1685-all_runs!O1565</f>
        <v>4.9028367210185442E-2</v>
      </c>
      <c r="K76">
        <f>all_runs!O1686-all_runs!O1566</f>
        <v>1.736003043192591E-2</v>
      </c>
      <c r="L76">
        <f>all_runs!O1687-all_runs!O1567</f>
        <v>4.5627111256401842E-2</v>
      </c>
      <c r="M76">
        <f>all_runs!O1688-all_runs!O1568</f>
        <v>3.1094289831420818E-2</v>
      </c>
      <c r="N76">
        <f>all_runs!O1689-all_runs!O1569</f>
        <v>6.9442063029388712E-2</v>
      </c>
      <c r="O76">
        <f>all_runs!O1690-all_runs!O1570</f>
        <v>4.6359649122806879E-2</v>
      </c>
      <c r="P76">
        <f>all_runs!O1691-all_runs!O1571</f>
        <v>5.4438122941352529E-2</v>
      </c>
      <c r="Q76">
        <f>all_runs!O1692-all_runs!O1572</f>
        <v>2.6995798319327746E-2</v>
      </c>
      <c r="R76">
        <f>all_runs!O1693-all_runs!O1573</f>
        <v>4.1815894757071148E-2</v>
      </c>
      <c r="S76">
        <f>all_runs!O1694-all_runs!O1574</f>
        <v>5.3876245434308023E-2</v>
      </c>
      <c r="T76">
        <f>all_runs!O1695-all_runs!O1575</f>
        <v>1.6978516978517044E-2</v>
      </c>
      <c r="U76">
        <f>all_runs!O1696-all_runs!O1576</f>
        <v>3.5638387586439668E-2</v>
      </c>
      <c r="V76">
        <f>all_runs!O1697-all_runs!O1577</f>
        <v>5.9646229049079569E-2</v>
      </c>
      <c r="W76">
        <f>all_runs!O1698-all_runs!O1578</f>
        <v>6.1883361743891641E-2</v>
      </c>
      <c r="X76">
        <f>all_runs!O1699-all_runs!O1579</f>
        <v>5.7640831954538618E-2</v>
      </c>
      <c r="Y76">
        <f>all_runs!O1700-all_runs!O1580</f>
        <v>3.5756661997840999E-2</v>
      </c>
      <c r="Z76">
        <f>all_runs!O1701-all_runs!O1581</f>
        <v>3.7117189204917467E-2</v>
      </c>
      <c r="AA76" cm="1">
        <f t="array" ref="AA76">IF(G76=0,"",1+SUMPRODUCT(--(ABS($G76:$Z76)&lt;ABS(G76)),--($G76:$Z76&lt;&gt;0))+(SUMPRODUCT(--(ABS($G76:$Z76)=ABS(G76)),--($G76:$Z76&lt;&gt;0))-1)/2)</f>
        <v>10</v>
      </c>
      <c r="AB76" cm="1">
        <f t="array" ref="AB76">IF(H76=0,"",1+SUMPRODUCT(--(ABS($G76:$Z76)&lt;ABS(H76)),--($G76:$Z76&lt;&gt;0))+(SUMPRODUCT(--(ABS($G76:$Z76)=ABS(H76)),--($G76:$Z76&lt;&gt;0))-1)/2)</f>
        <v>6</v>
      </c>
      <c r="AC76" cm="1">
        <f t="array" ref="AC76">IF(I76=0,"",1+SUMPRODUCT(--(ABS($G76:$Z76)&lt;ABS(I76)),--($G76:$Z76&lt;&gt;0))+(SUMPRODUCT(--(ABS($G76:$Z76)=ABS(I76)),--($G76:$Z76&lt;&gt;0))-1)/2)</f>
        <v>3</v>
      </c>
      <c r="AD76" cm="1">
        <f t="array" ref="AD76">IF(J76=0,"",1+SUMPRODUCT(--(ABS($G76:$Z76)&lt;ABS(J76)),--($G76:$Z76&lt;&gt;0))+(SUMPRODUCT(--(ABS($G76:$Z76)=ABS(J76)),--($G76:$Z76&lt;&gt;0))-1)/2)</f>
        <v>14</v>
      </c>
      <c r="AE76" cm="1">
        <f t="array" ref="AE76">IF(K76=0,"",1+SUMPRODUCT(--(ABS($G76:$Z76)&lt;ABS(K76)),--($G76:$Z76&lt;&gt;0))+(SUMPRODUCT(--(ABS($G76:$Z76)=ABS(K76)),--($G76:$Z76&lt;&gt;0))-1)/2)</f>
        <v>2</v>
      </c>
      <c r="AF76" cm="1">
        <f t="array" ref="AF76">IF(L76=0,"",1+SUMPRODUCT(--(ABS($G76:$Z76)&lt;ABS(L76)),--($G76:$Z76&lt;&gt;0))+(SUMPRODUCT(--(ABS($G76:$Z76)=ABS(L76)),--($G76:$Z76&lt;&gt;0))-1)/2)</f>
        <v>12</v>
      </c>
      <c r="AG76" cm="1">
        <f t="array" ref="AG76">IF(M76=0,"",1+SUMPRODUCT(--(ABS($G76:$Z76)&lt;ABS(M76)),--($G76:$Z76&lt;&gt;0))+(SUMPRODUCT(--(ABS($G76:$Z76)=ABS(M76)),--($G76:$Z76&lt;&gt;0))-1)/2)</f>
        <v>5</v>
      </c>
      <c r="AH76" cm="1">
        <f t="array" ref="AH76">IF(N76=0,"",1+SUMPRODUCT(--(ABS($G76:$Z76)&lt;ABS(N76)),--($G76:$Z76&lt;&gt;0))+(SUMPRODUCT(--(ABS($G76:$Z76)=ABS(N76)),--($G76:$Z76&lt;&gt;0))-1)/2)</f>
        <v>20</v>
      </c>
      <c r="AI76" cm="1">
        <f t="array" ref="AI76">IF(O76=0,"",1+SUMPRODUCT(--(ABS($G76:$Z76)&lt;ABS(O76)),--($G76:$Z76&lt;&gt;0))+(SUMPRODUCT(--(ABS($G76:$Z76)=ABS(O76)),--($G76:$Z76&lt;&gt;0))-1)/2)</f>
        <v>13</v>
      </c>
      <c r="AJ76" cm="1">
        <f t="array" ref="AJ76">IF(P76=0,"",1+SUMPRODUCT(--(ABS($G76:$Z76)&lt;ABS(P76)),--($G76:$Z76&lt;&gt;0))+(SUMPRODUCT(--(ABS($G76:$Z76)=ABS(P76)),--($G76:$Z76&lt;&gt;0))-1)/2)</f>
        <v>16</v>
      </c>
      <c r="AK76" cm="1">
        <f t="array" ref="AK76">IF(Q76=0,"",1+SUMPRODUCT(--(ABS($G76:$Z76)&lt;ABS(Q76)),--($G76:$Z76&lt;&gt;0))+(SUMPRODUCT(--(ABS($G76:$Z76)=ABS(Q76)),--($G76:$Z76&lt;&gt;0))-1)/2)</f>
        <v>4</v>
      </c>
      <c r="AL76" cm="1">
        <f t="array" ref="AL76">IF(R76=0,"",1+SUMPRODUCT(--(ABS($G76:$Z76)&lt;ABS(R76)),--($G76:$Z76&lt;&gt;0))+(SUMPRODUCT(--(ABS($G76:$Z76)=ABS(R76)),--($G76:$Z76&lt;&gt;0))-1)/2)</f>
        <v>11</v>
      </c>
      <c r="AM76" cm="1">
        <f t="array" ref="AM76">IF(S76=0,"",1+SUMPRODUCT(--(ABS($G76:$Z76)&lt;ABS(S76)),--($G76:$Z76&lt;&gt;0))+(SUMPRODUCT(--(ABS($G76:$Z76)=ABS(S76)),--($G76:$Z76&lt;&gt;0))-1)/2)</f>
        <v>15</v>
      </c>
      <c r="AN76" cm="1">
        <f t="array" ref="AN76">IF(T76=0,"",1+SUMPRODUCT(--(ABS($G76:$Z76)&lt;ABS(T76)),--($G76:$Z76&lt;&gt;0))+(SUMPRODUCT(--(ABS($G76:$Z76)=ABS(T76)),--($G76:$Z76&lt;&gt;0))-1)/2)</f>
        <v>1</v>
      </c>
      <c r="AO76" cm="1">
        <f t="array" ref="AO76">IF(U76=0,"",1+SUMPRODUCT(--(ABS($G76:$Z76)&lt;ABS(U76)),--($G76:$Z76&lt;&gt;0))+(SUMPRODUCT(--(ABS($G76:$Z76)=ABS(U76)),--($G76:$Z76&lt;&gt;0))-1)/2)</f>
        <v>7</v>
      </c>
      <c r="AP76" cm="1">
        <f t="array" ref="AP76">IF(V76=0,"",1+SUMPRODUCT(--(ABS($G76:$Z76)&lt;ABS(V76)),--($G76:$Z76&lt;&gt;0))+(SUMPRODUCT(--(ABS($G76:$Z76)=ABS(V76)),--($G76:$Z76&lt;&gt;0))-1)/2)</f>
        <v>18</v>
      </c>
      <c r="AQ76" cm="1">
        <f t="array" ref="AQ76">IF(W76=0,"",1+SUMPRODUCT(--(ABS($G76:$Z76)&lt;ABS(W76)),--($G76:$Z76&lt;&gt;0))+(SUMPRODUCT(--(ABS($G76:$Z76)=ABS(W76)),--($G76:$Z76&lt;&gt;0))-1)/2)</f>
        <v>19</v>
      </c>
      <c r="AR76" cm="1">
        <f t="array" ref="AR76">IF(X76=0,"",1+SUMPRODUCT(--(ABS($G76:$Z76)&lt;ABS(X76)),--($G76:$Z76&lt;&gt;0))+(SUMPRODUCT(--(ABS($G76:$Z76)=ABS(X76)),--($G76:$Z76&lt;&gt;0))-1)/2)</f>
        <v>17</v>
      </c>
      <c r="AS76" cm="1">
        <f t="array" ref="AS76">IF(Y76=0,"",1+SUMPRODUCT(--(ABS($G76:$Z76)&lt;ABS(Y76)),--($G76:$Z76&lt;&gt;0))+(SUMPRODUCT(--(ABS($G76:$Z76)=ABS(Y76)),--($G76:$Z76&lt;&gt;0))-1)/2)</f>
        <v>8</v>
      </c>
      <c r="AT76" cm="1">
        <f t="array" ref="AT76">IF(Z76=0,"",1+SUMPRODUCT(--(ABS($G76:$Z76)&lt;ABS(Z76)),--($G76:$Z76&lt;&gt;0))+(SUMPRODUCT(--(ABS($G76:$Z76)=ABS(Z76)),--($G76:$Z76&lt;&gt;0))-1)/2)</f>
        <v>9</v>
      </c>
      <c r="AU76">
        <f>AVERAGE(G76:Z76)</f>
        <v>4.1924358083288545E-2</v>
      </c>
      <c r="AV76">
        <f>SUMIF(G76:Z76,"&gt;0",AA76:AT76)</f>
        <v>210</v>
      </c>
      <c r="AW76">
        <f>COUNTIF(G76:Z76,"&lt;&gt;0")</f>
        <v>20</v>
      </c>
      <c r="AX76">
        <f>_xlfn.LET(_xlpm.n,AW76,_xlpm.w,AV76,_xlpm.mu,_xlpm.n*(_xlpm.n+1)/4,_xlpm.sd,SQRT(_xlpm.n*(_xlpm.n+1)*(2*_xlpm.n+1)/24),_xlpm.z,(ABS(_xlpm.w-_xlpm.mu)-0.5)/_xlpm.sd,MIN(1,2*(1-_xlfn.NORM.S.DIST(_xlpm.z,TRUE))))</f>
        <v>9.5691731570646255E-5</v>
      </c>
    </row>
    <row r="77" spans="1:50" x14ac:dyDescent="0.25">
      <c r="A77" t="s">
        <v>9311</v>
      </c>
      <c r="B77" t="s">
        <v>190</v>
      </c>
      <c r="C77" t="s">
        <v>32</v>
      </c>
      <c r="D77" t="s">
        <v>9259</v>
      </c>
      <c r="E77" t="s">
        <v>73</v>
      </c>
      <c r="F77" t="s">
        <v>62</v>
      </c>
      <c r="G77">
        <f>all_runs!O2282-all_runs!O2162</f>
        <v>2.7368284333280646E-2</v>
      </c>
      <c r="H77">
        <f>all_runs!O2283-all_runs!O2163</f>
        <v>1.1330546737373215E-2</v>
      </c>
      <c r="I77">
        <f>all_runs!O2284-all_runs!O2164</f>
        <v>5.1581468778920891E-2</v>
      </c>
      <c r="J77">
        <f>all_runs!O2285-all_runs!O2165</f>
        <v>6.5731437251779767E-2</v>
      </c>
      <c r="K77">
        <f>all_runs!O2286-all_runs!O2166</f>
        <v>4.0404602304860981E-2</v>
      </c>
      <c r="L77">
        <f>all_runs!O2287-all_runs!O2167</f>
        <v>5.5880125500378797E-2</v>
      </c>
      <c r="M77">
        <f>all_runs!O2288-all_runs!O2168</f>
        <v>6.2735139202407808E-2</v>
      </c>
      <c r="N77">
        <f>all_runs!O2289-all_runs!O2169</f>
        <v>4.5854980799638789E-2</v>
      </c>
      <c r="O77">
        <f>all_runs!O2290-all_runs!O2170</f>
        <v>7.3048441838938438E-2</v>
      </c>
      <c r="P77">
        <f>all_runs!O2291-all_runs!O2171</f>
        <v>4.44311072311947E-2</v>
      </c>
      <c r="Q77">
        <f>all_runs!O2292-all_runs!O2172</f>
        <v>7.304421768707503E-2</v>
      </c>
      <c r="R77">
        <f>all_runs!O2293-all_runs!O2173</f>
        <v>5.7264702427741399E-2</v>
      </c>
      <c r="S77">
        <f>all_runs!O2294-all_runs!O2174</f>
        <v>1.0268270120259104E-2</v>
      </c>
      <c r="T77">
        <f>all_runs!O2295-all_runs!O2175</f>
        <v>5.0304688471583203E-2</v>
      </c>
      <c r="U77">
        <f>all_runs!O2296-all_runs!O2176</f>
        <v>2.905819600350279E-2</v>
      </c>
      <c r="V77">
        <f>all_runs!O2297-all_runs!O2177</f>
        <v>3.997840464300173E-2</v>
      </c>
      <c r="W77">
        <f>all_runs!O2298-all_runs!O2178</f>
        <v>5.7802829354553498E-2</v>
      </c>
      <c r="X77">
        <f>all_runs!O2299-all_runs!O2179</f>
        <v>7.17646529620799E-2</v>
      </c>
      <c r="Y77">
        <f>all_runs!O2300-all_runs!O2180</f>
        <v>5.5834592639826708E-2</v>
      </c>
      <c r="Z77">
        <f>all_runs!O2301-all_runs!O2181</f>
        <v>2.4374088011673622E-2</v>
      </c>
      <c r="AA77" cm="1">
        <f t="array" ref="AA77">IF(G77=0,"",1+SUMPRODUCT(--(ABS($G77:$Z77)&lt;ABS(G77)),--($G77:$Z77&lt;&gt;0))+(SUMPRODUCT(--(ABS($G77:$Z77)=ABS(G77)),--($G77:$Z77&lt;&gt;0))-1)/2)</f>
        <v>4</v>
      </c>
      <c r="AB77" cm="1">
        <f t="array" ref="AB77">IF(H77=0,"",1+SUMPRODUCT(--(ABS($G77:$Z77)&lt;ABS(H77)),--($G77:$Z77&lt;&gt;0))+(SUMPRODUCT(--(ABS($G77:$Z77)=ABS(H77)),--($G77:$Z77&lt;&gt;0))-1)/2)</f>
        <v>2</v>
      </c>
      <c r="AC77" cm="1">
        <f t="array" ref="AC77">IF(I77=0,"",1+SUMPRODUCT(--(ABS($G77:$Z77)&lt;ABS(I77)),--($G77:$Z77&lt;&gt;0))+(SUMPRODUCT(--(ABS($G77:$Z77)=ABS(I77)),--($G77:$Z77&lt;&gt;0))-1)/2)</f>
        <v>11</v>
      </c>
      <c r="AD77" cm="1">
        <f t="array" ref="AD77">IF(J77=0,"",1+SUMPRODUCT(--(ABS($G77:$Z77)&lt;ABS(J77)),--($G77:$Z77&lt;&gt;0))+(SUMPRODUCT(--(ABS($G77:$Z77)=ABS(J77)),--($G77:$Z77&lt;&gt;0))-1)/2)</f>
        <v>17</v>
      </c>
      <c r="AE77" cm="1">
        <f t="array" ref="AE77">IF(K77=0,"",1+SUMPRODUCT(--(ABS($G77:$Z77)&lt;ABS(K77)),--($G77:$Z77&lt;&gt;0))+(SUMPRODUCT(--(ABS($G77:$Z77)=ABS(K77)),--($G77:$Z77&lt;&gt;0))-1)/2)</f>
        <v>7</v>
      </c>
      <c r="AF77" cm="1">
        <f t="array" ref="AF77">IF(L77=0,"",1+SUMPRODUCT(--(ABS($G77:$Z77)&lt;ABS(L77)),--($G77:$Z77&lt;&gt;0))+(SUMPRODUCT(--(ABS($G77:$Z77)=ABS(L77)),--($G77:$Z77&lt;&gt;0))-1)/2)</f>
        <v>13</v>
      </c>
      <c r="AG77" cm="1">
        <f t="array" ref="AG77">IF(M77=0,"",1+SUMPRODUCT(--(ABS($G77:$Z77)&lt;ABS(M77)),--($G77:$Z77&lt;&gt;0))+(SUMPRODUCT(--(ABS($G77:$Z77)=ABS(M77)),--($G77:$Z77&lt;&gt;0))-1)/2)</f>
        <v>16</v>
      </c>
      <c r="AH77" cm="1">
        <f t="array" ref="AH77">IF(N77=0,"",1+SUMPRODUCT(--(ABS($G77:$Z77)&lt;ABS(N77)),--($G77:$Z77&lt;&gt;0))+(SUMPRODUCT(--(ABS($G77:$Z77)=ABS(N77)),--($G77:$Z77&lt;&gt;0))-1)/2)</f>
        <v>9</v>
      </c>
      <c r="AI77" cm="1">
        <f t="array" ref="AI77">IF(O77=0,"",1+SUMPRODUCT(--(ABS($G77:$Z77)&lt;ABS(O77)),--($G77:$Z77&lt;&gt;0))+(SUMPRODUCT(--(ABS($G77:$Z77)=ABS(O77)),--($G77:$Z77&lt;&gt;0))-1)/2)</f>
        <v>20</v>
      </c>
      <c r="AJ77" cm="1">
        <f t="array" ref="AJ77">IF(P77=0,"",1+SUMPRODUCT(--(ABS($G77:$Z77)&lt;ABS(P77)),--($G77:$Z77&lt;&gt;0))+(SUMPRODUCT(--(ABS($G77:$Z77)=ABS(P77)),--($G77:$Z77&lt;&gt;0))-1)/2)</f>
        <v>8</v>
      </c>
      <c r="AK77" cm="1">
        <f t="array" ref="AK77">IF(Q77=0,"",1+SUMPRODUCT(--(ABS($G77:$Z77)&lt;ABS(Q77)),--($G77:$Z77&lt;&gt;0))+(SUMPRODUCT(--(ABS($G77:$Z77)=ABS(Q77)),--($G77:$Z77&lt;&gt;0))-1)/2)</f>
        <v>19</v>
      </c>
      <c r="AL77" cm="1">
        <f t="array" ref="AL77">IF(R77=0,"",1+SUMPRODUCT(--(ABS($G77:$Z77)&lt;ABS(R77)),--($G77:$Z77&lt;&gt;0))+(SUMPRODUCT(--(ABS($G77:$Z77)=ABS(R77)),--($G77:$Z77&lt;&gt;0))-1)/2)</f>
        <v>14</v>
      </c>
      <c r="AM77" cm="1">
        <f t="array" ref="AM77">IF(S77=0,"",1+SUMPRODUCT(--(ABS($G77:$Z77)&lt;ABS(S77)),--($G77:$Z77&lt;&gt;0))+(SUMPRODUCT(--(ABS($G77:$Z77)=ABS(S77)),--($G77:$Z77&lt;&gt;0))-1)/2)</f>
        <v>1</v>
      </c>
      <c r="AN77" cm="1">
        <f t="array" ref="AN77">IF(T77=0,"",1+SUMPRODUCT(--(ABS($G77:$Z77)&lt;ABS(T77)),--($G77:$Z77&lt;&gt;0))+(SUMPRODUCT(--(ABS($G77:$Z77)=ABS(T77)),--($G77:$Z77&lt;&gt;0))-1)/2)</f>
        <v>10</v>
      </c>
      <c r="AO77" cm="1">
        <f t="array" ref="AO77">IF(U77=0,"",1+SUMPRODUCT(--(ABS($G77:$Z77)&lt;ABS(U77)),--($G77:$Z77&lt;&gt;0))+(SUMPRODUCT(--(ABS($G77:$Z77)=ABS(U77)),--($G77:$Z77&lt;&gt;0))-1)/2)</f>
        <v>5</v>
      </c>
      <c r="AP77" cm="1">
        <f t="array" ref="AP77">IF(V77=0,"",1+SUMPRODUCT(--(ABS($G77:$Z77)&lt;ABS(V77)),--($G77:$Z77&lt;&gt;0))+(SUMPRODUCT(--(ABS($G77:$Z77)=ABS(V77)),--($G77:$Z77&lt;&gt;0))-1)/2)</f>
        <v>6</v>
      </c>
      <c r="AQ77" cm="1">
        <f t="array" ref="AQ77">IF(W77=0,"",1+SUMPRODUCT(--(ABS($G77:$Z77)&lt;ABS(W77)),--($G77:$Z77&lt;&gt;0))+(SUMPRODUCT(--(ABS($G77:$Z77)=ABS(W77)),--($G77:$Z77&lt;&gt;0))-1)/2)</f>
        <v>15</v>
      </c>
      <c r="AR77" cm="1">
        <f t="array" ref="AR77">IF(X77=0,"",1+SUMPRODUCT(--(ABS($G77:$Z77)&lt;ABS(X77)),--($G77:$Z77&lt;&gt;0))+(SUMPRODUCT(--(ABS($G77:$Z77)=ABS(X77)),--($G77:$Z77&lt;&gt;0))-1)/2)</f>
        <v>18</v>
      </c>
      <c r="AS77" cm="1">
        <f t="array" ref="AS77">IF(Y77=0,"",1+SUMPRODUCT(--(ABS($G77:$Z77)&lt;ABS(Y77)),--($G77:$Z77&lt;&gt;0))+(SUMPRODUCT(--(ABS($G77:$Z77)=ABS(Y77)),--($G77:$Z77&lt;&gt;0))-1)/2)</f>
        <v>12</v>
      </c>
      <c r="AT77" cm="1">
        <f t="array" ref="AT77">IF(Z77=0,"",1+SUMPRODUCT(--(ABS($G77:$Z77)&lt;ABS(Z77)),--($G77:$Z77&lt;&gt;0))+(SUMPRODUCT(--(ABS($G77:$Z77)=ABS(Z77)),--($G77:$Z77&lt;&gt;0))-1)/2)</f>
        <v>3</v>
      </c>
      <c r="AU77">
        <f>AVERAGE(G77:Z77)</f>
        <v>4.7403038815003552E-2</v>
      </c>
      <c r="AV77">
        <f>SUMIF(G77:Z77,"&gt;0",AA77:AT77)</f>
        <v>210</v>
      </c>
      <c r="AW77">
        <f>COUNTIF(G77:Z77,"&lt;&gt;0")</f>
        <v>20</v>
      </c>
      <c r="AX77">
        <f>_xlfn.LET(_xlpm.n,AW77,_xlpm.w,AV77,_xlpm.mu,_xlpm.n*(_xlpm.n+1)/4,_xlpm.sd,SQRT(_xlpm.n*(_xlpm.n+1)*(2*_xlpm.n+1)/24),_xlpm.z,(ABS(_xlpm.w-_xlpm.mu)-0.5)/_xlpm.sd,MIN(1,2*(1-_xlfn.NORM.S.DIST(_xlpm.z,TRUE))))</f>
        <v>9.5691731570646255E-5</v>
      </c>
    </row>
    <row r="78" spans="1:50" x14ac:dyDescent="0.25">
      <c r="A78" t="s">
        <v>9311</v>
      </c>
      <c r="B78" t="s">
        <v>19</v>
      </c>
      <c r="C78" t="s">
        <v>12</v>
      </c>
      <c r="D78" t="s">
        <v>9259</v>
      </c>
      <c r="E78" t="s">
        <v>73</v>
      </c>
      <c r="F78" t="s">
        <v>62</v>
      </c>
      <c r="G78">
        <f>all_runs!O502-all_runs!O382</f>
        <v>8.3473389355742222E-2</v>
      </c>
      <c r="H78">
        <f>all_runs!O503-all_runs!O383</f>
        <v>9.5379771743408059E-2</v>
      </c>
      <c r="I78">
        <f>all_runs!O504-all_runs!O384</f>
        <v>4.1557208419053526E-2</v>
      </c>
      <c r="J78">
        <f>all_runs!O505-all_runs!O385</f>
        <v>8.84167453572553E-2</v>
      </c>
      <c r="K78">
        <f>all_runs!O506-all_runs!O386</f>
        <v>7.1906289264002443E-2</v>
      </c>
      <c r="L78">
        <f>all_runs!O507-all_runs!O387</f>
        <v>5.7389306008090557E-2</v>
      </c>
      <c r="M78">
        <f>all_runs!O508-all_runs!O388</f>
        <v>7.3612719476698563E-2</v>
      </c>
      <c r="N78">
        <f>all_runs!O509-all_runs!O389</f>
        <v>6.3991874047740094E-2</v>
      </c>
      <c r="O78">
        <f>all_runs!O510-all_runs!O390</f>
        <v>7.6572950210552326E-2</v>
      </c>
      <c r="P78">
        <f>all_runs!O511-all_runs!O391</f>
        <v>9.638295259150087E-2</v>
      </c>
      <c r="Q78">
        <f>all_runs!O512-all_runs!O392</f>
        <v>0.10066253637040612</v>
      </c>
      <c r="R78">
        <f>all_runs!O513-all_runs!O393</f>
        <v>5.9667774086378689E-2</v>
      </c>
      <c r="S78">
        <f>all_runs!O514-all_runs!O394</f>
        <v>4.711344993035127E-2</v>
      </c>
      <c r="T78">
        <f>all_runs!O515-all_runs!O395</f>
        <v>5.8439179286761234E-2</v>
      </c>
      <c r="U78">
        <f>all_runs!O516-all_runs!O396</f>
        <v>8.3197196770603998E-2</v>
      </c>
      <c r="V78">
        <f>all_runs!O517-all_runs!O397</f>
        <v>7.6678857676445444E-2</v>
      </c>
      <c r="W78">
        <f>all_runs!O518-all_runs!O398</f>
        <v>7.5384615384615494E-2</v>
      </c>
      <c r="X78">
        <f>all_runs!O519-all_runs!O399</f>
        <v>6.7102410305917348E-2</v>
      </c>
      <c r="Y78">
        <f>all_runs!O520-all_runs!O400</f>
        <v>9.3362384250252894E-2</v>
      </c>
      <c r="Z78">
        <f>all_runs!O521-all_runs!O401</f>
        <v>5.246865810246093E-2</v>
      </c>
      <c r="AA78" cm="1">
        <f t="array" ref="AA78">IF(G78=0,"",1+SUMPRODUCT(--(ABS($G78:$Z78)&lt;ABS(G78)),--($G78:$Z78&lt;&gt;0))+(SUMPRODUCT(--(ABS($G78:$Z78)=ABS(G78)),--($G78:$Z78&lt;&gt;0))-1)/2)</f>
        <v>15</v>
      </c>
      <c r="AB78" cm="1">
        <f t="array" ref="AB78">IF(H78=0,"",1+SUMPRODUCT(--(ABS($G78:$Z78)&lt;ABS(H78)),--($G78:$Z78&lt;&gt;0))+(SUMPRODUCT(--(ABS($G78:$Z78)=ABS(H78)),--($G78:$Z78&lt;&gt;0))-1)/2)</f>
        <v>18</v>
      </c>
      <c r="AC78" cm="1">
        <f t="array" ref="AC78">IF(I78=0,"",1+SUMPRODUCT(--(ABS($G78:$Z78)&lt;ABS(I78)),--($G78:$Z78&lt;&gt;0))+(SUMPRODUCT(--(ABS($G78:$Z78)=ABS(I78)),--($G78:$Z78&lt;&gt;0))-1)/2)</f>
        <v>1</v>
      </c>
      <c r="AD78" cm="1">
        <f t="array" ref="AD78">IF(J78=0,"",1+SUMPRODUCT(--(ABS($G78:$Z78)&lt;ABS(J78)),--($G78:$Z78&lt;&gt;0))+(SUMPRODUCT(--(ABS($G78:$Z78)=ABS(J78)),--($G78:$Z78&lt;&gt;0))-1)/2)</f>
        <v>16</v>
      </c>
      <c r="AE78" cm="1">
        <f t="array" ref="AE78">IF(K78=0,"",1+SUMPRODUCT(--(ABS($G78:$Z78)&lt;ABS(K78)),--($G78:$Z78&lt;&gt;0))+(SUMPRODUCT(--(ABS($G78:$Z78)=ABS(K78)),--($G78:$Z78&lt;&gt;0))-1)/2)</f>
        <v>9</v>
      </c>
      <c r="AF78" cm="1">
        <f t="array" ref="AF78">IF(L78=0,"",1+SUMPRODUCT(--(ABS($G78:$Z78)&lt;ABS(L78)),--($G78:$Z78&lt;&gt;0))+(SUMPRODUCT(--(ABS($G78:$Z78)=ABS(L78)),--($G78:$Z78&lt;&gt;0))-1)/2)</f>
        <v>4</v>
      </c>
      <c r="AG78" cm="1">
        <f t="array" ref="AG78">IF(M78=0,"",1+SUMPRODUCT(--(ABS($G78:$Z78)&lt;ABS(M78)),--($G78:$Z78&lt;&gt;0))+(SUMPRODUCT(--(ABS($G78:$Z78)=ABS(M78)),--($G78:$Z78&lt;&gt;0))-1)/2)</f>
        <v>10</v>
      </c>
      <c r="AH78" cm="1">
        <f t="array" ref="AH78">IF(N78=0,"",1+SUMPRODUCT(--(ABS($G78:$Z78)&lt;ABS(N78)),--($G78:$Z78&lt;&gt;0))+(SUMPRODUCT(--(ABS($G78:$Z78)=ABS(N78)),--($G78:$Z78&lt;&gt;0))-1)/2)</f>
        <v>7</v>
      </c>
      <c r="AI78" cm="1">
        <f t="array" ref="AI78">IF(O78=0,"",1+SUMPRODUCT(--(ABS($G78:$Z78)&lt;ABS(O78)),--($G78:$Z78&lt;&gt;0))+(SUMPRODUCT(--(ABS($G78:$Z78)=ABS(O78)),--($G78:$Z78&lt;&gt;0))-1)/2)</f>
        <v>12</v>
      </c>
      <c r="AJ78" cm="1">
        <f t="array" ref="AJ78">IF(P78=0,"",1+SUMPRODUCT(--(ABS($G78:$Z78)&lt;ABS(P78)),--($G78:$Z78&lt;&gt;0))+(SUMPRODUCT(--(ABS($G78:$Z78)=ABS(P78)),--($G78:$Z78&lt;&gt;0))-1)/2)</f>
        <v>19</v>
      </c>
      <c r="AK78" cm="1">
        <f t="array" ref="AK78">IF(Q78=0,"",1+SUMPRODUCT(--(ABS($G78:$Z78)&lt;ABS(Q78)),--($G78:$Z78&lt;&gt;0))+(SUMPRODUCT(--(ABS($G78:$Z78)=ABS(Q78)),--($G78:$Z78&lt;&gt;0))-1)/2)</f>
        <v>20</v>
      </c>
      <c r="AL78" cm="1">
        <f t="array" ref="AL78">IF(R78=0,"",1+SUMPRODUCT(--(ABS($G78:$Z78)&lt;ABS(R78)),--($G78:$Z78&lt;&gt;0))+(SUMPRODUCT(--(ABS($G78:$Z78)=ABS(R78)),--($G78:$Z78&lt;&gt;0))-1)/2)</f>
        <v>6</v>
      </c>
      <c r="AM78" cm="1">
        <f t="array" ref="AM78">IF(S78=0,"",1+SUMPRODUCT(--(ABS($G78:$Z78)&lt;ABS(S78)),--($G78:$Z78&lt;&gt;0))+(SUMPRODUCT(--(ABS($G78:$Z78)=ABS(S78)),--($G78:$Z78&lt;&gt;0))-1)/2)</f>
        <v>2</v>
      </c>
      <c r="AN78" cm="1">
        <f t="array" ref="AN78">IF(T78=0,"",1+SUMPRODUCT(--(ABS($G78:$Z78)&lt;ABS(T78)),--($G78:$Z78&lt;&gt;0))+(SUMPRODUCT(--(ABS($G78:$Z78)=ABS(T78)),--($G78:$Z78&lt;&gt;0))-1)/2)</f>
        <v>5</v>
      </c>
      <c r="AO78" cm="1">
        <f t="array" ref="AO78">IF(U78=0,"",1+SUMPRODUCT(--(ABS($G78:$Z78)&lt;ABS(U78)),--($G78:$Z78&lt;&gt;0))+(SUMPRODUCT(--(ABS($G78:$Z78)=ABS(U78)),--($G78:$Z78&lt;&gt;0))-1)/2)</f>
        <v>14</v>
      </c>
      <c r="AP78" cm="1">
        <f t="array" ref="AP78">IF(V78=0,"",1+SUMPRODUCT(--(ABS($G78:$Z78)&lt;ABS(V78)),--($G78:$Z78&lt;&gt;0))+(SUMPRODUCT(--(ABS($G78:$Z78)=ABS(V78)),--($G78:$Z78&lt;&gt;0))-1)/2)</f>
        <v>13</v>
      </c>
      <c r="AQ78" cm="1">
        <f t="array" ref="AQ78">IF(W78=0,"",1+SUMPRODUCT(--(ABS($G78:$Z78)&lt;ABS(W78)),--($G78:$Z78&lt;&gt;0))+(SUMPRODUCT(--(ABS($G78:$Z78)=ABS(W78)),--($G78:$Z78&lt;&gt;0))-1)/2)</f>
        <v>11</v>
      </c>
      <c r="AR78" cm="1">
        <f t="array" ref="AR78">IF(X78=0,"",1+SUMPRODUCT(--(ABS($G78:$Z78)&lt;ABS(X78)),--($G78:$Z78&lt;&gt;0))+(SUMPRODUCT(--(ABS($G78:$Z78)=ABS(X78)),--($G78:$Z78&lt;&gt;0))-1)/2)</f>
        <v>8</v>
      </c>
      <c r="AS78" cm="1">
        <f t="array" ref="AS78">IF(Y78=0,"",1+SUMPRODUCT(--(ABS($G78:$Z78)&lt;ABS(Y78)),--($G78:$Z78&lt;&gt;0))+(SUMPRODUCT(--(ABS($G78:$Z78)=ABS(Y78)),--($G78:$Z78&lt;&gt;0))-1)/2)</f>
        <v>17</v>
      </c>
      <c r="AT78" cm="1">
        <f t="array" ref="AT78">IF(Z78=0,"",1+SUMPRODUCT(--(ABS($G78:$Z78)&lt;ABS(Z78)),--($G78:$Z78&lt;&gt;0))+(SUMPRODUCT(--(ABS($G78:$Z78)=ABS(Z78)),--($G78:$Z78&lt;&gt;0))-1)/2)</f>
        <v>3</v>
      </c>
      <c r="AU78">
        <f>AVERAGE(G78:Z78)</f>
        <v>7.3138013431911869E-2</v>
      </c>
      <c r="AV78">
        <f>SUMIF(G78:Z78,"&gt;0",AA78:AT78)</f>
        <v>210</v>
      </c>
      <c r="AW78">
        <f>COUNTIF(G78:Z78,"&lt;&gt;0")</f>
        <v>20</v>
      </c>
      <c r="AX78">
        <f>_xlfn.LET(_xlpm.n,AW78,_xlpm.w,AV78,_xlpm.mu,_xlpm.n*(_xlpm.n+1)/4,_xlpm.sd,SQRT(_xlpm.n*(_xlpm.n+1)*(2*_xlpm.n+1)/24),_xlpm.z,(ABS(_xlpm.w-_xlpm.mu)-0.5)/_xlpm.sd,MIN(1,2*(1-_xlfn.NORM.S.DIST(_xlpm.z,TRUE))))</f>
        <v>9.5691731570646255E-5</v>
      </c>
    </row>
    <row r="79" spans="1:50" x14ac:dyDescent="0.25">
      <c r="A79" t="s">
        <v>9311</v>
      </c>
      <c r="B79" t="s">
        <v>106</v>
      </c>
      <c r="C79" t="s">
        <v>12</v>
      </c>
      <c r="D79" t="s">
        <v>9259</v>
      </c>
      <c r="E79" t="s">
        <v>73</v>
      </c>
      <c r="F79" t="s">
        <v>62</v>
      </c>
      <c r="G79">
        <f>all_runs!O1102-all_runs!O982</f>
        <v>2.1808235381089669E-2</v>
      </c>
      <c r="H79">
        <f>all_runs!O1103-all_runs!O983</f>
        <v>8.9009962640099638E-2</v>
      </c>
      <c r="I79">
        <f>all_runs!O1104-all_runs!O984</f>
        <v>5.6472466081404438E-2</v>
      </c>
      <c r="J79">
        <f>all_runs!O1105-all_runs!O985</f>
        <v>6.82925364619692E-2</v>
      </c>
      <c r="K79">
        <f>all_runs!O1106-all_runs!O986</f>
        <v>0.11141304347826086</v>
      </c>
      <c r="L79">
        <f>all_runs!O1107-all_runs!O987</f>
        <v>0.11231436844515852</v>
      </c>
      <c r="M79">
        <f>all_runs!O1108-all_runs!O988</f>
        <v>6.5290372371213601E-2</v>
      </c>
      <c r="N79">
        <f>all_runs!O1109-all_runs!O989</f>
        <v>5.5935613682092655E-2</v>
      </c>
      <c r="O79">
        <f>all_runs!O1110-all_runs!O990</f>
        <v>9.6653005464480857E-2</v>
      </c>
      <c r="P79">
        <f>all_runs!O1111-all_runs!O991</f>
        <v>9.656987998451394E-2</v>
      </c>
      <c r="Q79">
        <f>all_runs!O1112-all_runs!O992</f>
        <v>6.0078500886300179E-2</v>
      </c>
      <c r="R79">
        <f>all_runs!O1113-all_runs!O993</f>
        <v>0.10169570267131234</v>
      </c>
      <c r="S79">
        <f>all_runs!O1114-all_runs!O994</f>
        <v>8.3250988142292481E-2</v>
      </c>
      <c r="T79">
        <f>all_runs!O1115-all_runs!O995</f>
        <v>0.1015901862789641</v>
      </c>
      <c r="U79">
        <f>all_runs!O1116-all_runs!O996</f>
        <v>7.7738462696679944E-2</v>
      </c>
      <c r="V79">
        <f>all_runs!O1117-all_runs!O997</f>
        <v>7.5809828796649881E-2</v>
      </c>
      <c r="W79">
        <f>all_runs!O1118-all_runs!O998</f>
        <v>9.4625222599967529E-2</v>
      </c>
      <c r="X79">
        <f>all_runs!O1119-all_runs!O999</f>
        <v>-1.1346018322762608E-2</v>
      </c>
      <c r="Y79">
        <f>all_runs!O1120-all_runs!O1000</f>
        <v>5.1416746259153157E-2</v>
      </c>
      <c r="Z79">
        <f>all_runs!O1121-all_runs!O1001</f>
        <v>8.5840787928074591E-2</v>
      </c>
      <c r="AA79" cm="1">
        <f t="array" ref="AA79">IF(G79=0,"",1+SUMPRODUCT(--(ABS($G79:$Z79)&lt;ABS(G79)),--($G79:$Z79&lt;&gt;0))+(SUMPRODUCT(--(ABS($G79:$Z79)=ABS(G79)),--($G79:$Z79&lt;&gt;0))-1)/2)</f>
        <v>2</v>
      </c>
      <c r="AB79" cm="1">
        <f t="array" ref="AB79">IF(H79=0,"",1+SUMPRODUCT(--(ABS($G79:$Z79)&lt;ABS(H79)),--($G79:$Z79&lt;&gt;0))+(SUMPRODUCT(--(ABS($G79:$Z79)=ABS(H79)),--($G79:$Z79&lt;&gt;0))-1)/2)</f>
        <v>13</v>
      </c>
      <c r="AC79" cm="1">
        <f t="array" ref="AC79">IF(I79=0,"",1+SUMPRODUCT(--(ABS($G79:$Z79)&lt;ABS(I79)),--($G79:$Z79&lt;&gt;0))+(SUMPRODUCT(--(ABS($G79:$Z79)=ABS(I79)),--($G79:$Z79&lt;&gt;0))-1)/2)</f>
        <v>5</v>
      </c>
      <c r="AD79" cm="1">
        <f t="array" ref="AD79">IF(J79=0,"",1+SUMPRODUCT(--(ABS($G79:$Z79)&lt;ABS(J79)),--($G79:$Z79&lt;&gt;0))+(SUMPRODUCT(--(ABS($G79:$Z79)=ABS(J79)),--($G79:$Z79&lt;&gt;0))-1)/2)</f>
        <v>8</v>
      </c>
      <c r="AE79" cm="1">
        <f t="array" ref="AE79">IF(K79=0,"",1+SUMPRODUCT(--(ABS($G79:$Z79)&lt;ABS(K79)),--($G79:$Z79&lt;&gt;0))+(SUMPRODUCT(--(ABS($G79:$Z79)=ABS(K79)),--($G79:$Z79&lt;&gt;0))-1)/2)</f>
        <v>19</v>
      </c>
      <c r="AF79" cm="1">
        <f t="array" ref="AF79">IF(L79=0,"",1+SUMPRODUCT(--(ABS($G79:$Z79)&lt;ABS(L79)),--($G79:$Z79&lt;&gt;0))+(SUMPRODUCT(--(ABS($G79:$Z79)=ABS(L79)),--($G79:$Z79&lt;&gt;0))-1)/2)</f>
        <v>20</v>
      </c>
      <c r="AG79" cm="1">
        <f t="array" ref="AG79">IF(M79=0,"",1+SUMPRODUCT(--(ABS($G79:$Z79)&lt;ABS(M79)),--($G79:$Z79&lt;&gt;0))+(SUMPRODUCT(--(ABS($G79:$Z79)=ABS(M79)),--($G79:$Z79&lt;&gt;0))-1)/2)</f>
        <v>7</v>
      </c>
      <c r="AH79" cm="1">
        <f t="array" ref="AH79">IF(N79=0,"",1+SUMPRODUCT(--(ABS($G79:$Z79)&lt;ABS(N79)),--($G79:$Z79&lt;&gt;0))+(SUMPRODUCT(--(ABS($G79:$Z79)=ABS(N79)),--($G79:$Z79&lt;&gt;0))-1)/2)</f>
        <v>4</v>
      </c>
      <c r="AI79" cm="1">
        <f t="array" ref="AI79">IF(O79=0,"",1+SUMPRODUCT(--(ABS($G79:$Z79)&lt;ABS(O79)),--($G79:$Z79&lt;&gt;0))+(SUMPRODUCT(--(ABS($G79:$Z79)=ABS(O79)),--($G79:$Z79&lt;&gt;0))-1)/2)</f>
        <v>16</v>
      </c>
      <c r="AJ79" cm="1">
        <f t="array" ref="AJ79">IF(P79=0,"",1+SUMPRODUCT(--(ABS($G79:$Z79)&lt;ABS(P79)),--($G79:$Z79&lt;&gt;0))+(SUMPRODUCT(--(ABS($G79:$Z79)=ABS(P79)),--($G79:$Z79&lt;&gt;0))-1)/2)</f>
        <v>15</v>
      </c>
      <c r="AK79" cm="1">
        <f t="array" ref="AK79">IF(Q79=0,"",1+SUMPRODUCT(--(ABS($G79:$Z79)&lt;ABS(Q79)),--($G79:$Z79&lt;&gt;0))+(SUMPRODUCT(--(ABS($G79:$Z79)=ABS(Q79)),--($G79:$Z79&lt;&gt;0))-1)/2)</f>
        <v>6</v>
      </c>
      <c r="AL79" cm="1">
        <f t="array" ref="AL79">IF(R79=0,"",1+SUMPRODUCT(--(ABS($G79:$Z79)&lt;ABS(R79)),--($G79:$Z79&lt;&gt;0))+(SUMPRODUCT(--(ABS($G79:$Z79)=ABS(R79)),--($G79:$Z79&lt;&gt;0))-1)/2)</f>
        <v>18</v>
      </c>
      <c r="AM79" cm="1">
        <f t="array" ref="AM79">IF(S79=0,"",1+SUMPRODUCT(--(ABS($G79:$Z79)&lt;ABS(S79)),--($G79:$Z79&lt;&gt;0))+(SUMPRODUCT(--(ABS($G79:$Z79)=ABS(S79)),--($G79:$Z79&lt;&gt;0))-1)/2)</f>
        <v>11</v>
      </c>
      <c r="AN79" cm="1">
        <f t="array" ref="AN79">IF(T79=0,"",1+SUMPRODUCT(--(ABS($G79:$Z79)&lt;ABS(T79)),--($G79:$Z79&lt;&gt;0))+(SUMPRODUCT(--(ABS($G79:$Z79)=ABS(T79)),--($G79:$Z79&lt;&gt;0))-1)/2)</f>
        <v>17</v>
      </c>
      <c r="AO79" cm="1">
        <f t="array" ref="AO79">IF(U79=0,"",1+SUMPRODUCT(--(ABS($G79:$Z79)&lt;ABS(U79)),--($G79:$Z79&lt;&gt;0))+(SUMPRODUCT(--(ABS($G79:$Z79)=ABS(U79)),--($G79:$Z79&lt;&gt;0))-1)/2)</f>
        <v>10</v>
      </c>
      <c r="AP79" cm="1">
        <f t="array" ref="AP79">IF(V79=0,"",1+SUMPRODUCT(--(ABS($G79:$Z79)&lt;ABS(V79)),--($G79:$Z79&lt;&gt;0))+(SUMPRODUCT(--(ABS($G79:$Z79)=ABS(V79)),--($G79:$Z79&lt;&gt;0))-1)/2)</f>
        <v>9</v>
      </c>
      <c r="AQ79" cm="1">
        <f t="array" ref="AQ79">IF(W79=0,"",1+SUMPRODUCT(--(ABS($G79:$Z79)&lt;ABS(W79)),--($G79:$Z79&lt;&gt;0))+(SUMPRODUCT(--(ABS($G79:$Z79)=ABS(W79)),--($G79:$Z79&lt;&gt;0))-1)/2)</f>
        <v>14</v>
      </c>
      <c r="AR79" cm="1">
        <f t="array" ref="AR79">IF(X79=0,"",1+SUMPRODUCT(--(ABS($G79:$Z79)&lt;ABS(X79)),--($G79:$Z79&lt;&gt;0))+(SUMPRODUCT(--(ABS($G79:$Z79)=ABS(X79)),--($G79:$Z79&lt;&gt;0))-1)/2)</f>
        <v>1</v>
      </c>
      <c r="AS79" cm="1">
        <f t="array" ref="AS79">IF(Y79=0,"",1+SUMPRODUCT(--(ABS($G79:$Z79)&lt;ABS(Y79)),--($G79:$Z79&lt;&gt;0))+(SUMPRODUCT(--(ABS($G79:$Z79)=ABS(Y79)),--($G79:$Z79&lt;&gt;0))-1)/2)</f>
        <v>3</v>
      </c>
      <c r="AT79" cm="1">
        <f t="array" ref="AT79">IF(Z79=0,"",1+SUMPRODUCT(--(ABS($G79:$Z79)&lt;ABS(Z79)),--($G79:$Z79&lt;&gt;0))+(SUMPRODUCT(--(ABS($G79:$Z79)=ABS(Z79)),--($G79:$Z79&lt;&gt;0))-1)/2)</f>
        <v>12</v>
      </c>
      <c r="AU79">
        <f>AVERAGE(G79:Z79)</f>
        <v>7.4722994596345751E-2</v>
      </c>
      <c r="AV79">
        <f>SUMIF(G79:Z79,"&gt;0",AA79:AT79)</f>
        <v>209</v>
      </c>
      <c r="AW79">
        <f>COUNTIF(G79:Z79,"&lt;&gt;0")</f>
        <v>20</v>
      </c>
      <c r="AX79">
        <f>_xlfn.LET(_xlpm.n,AW79,_xlpm.w,AV79,_xlpm.mu,_xlpm.n*(_xlpm.n+1)/4,_xlpm.sd,SQRT(_xlpm.n*(_xlpm.n+1)*(2*_xlpm.n+1)/24),_xlpm.z,(ABS(_xlpm.w-_xlpm.mu)-0.5)/_xlpm.sd,MIN(1,2*(1-_xlfn.NORM.S.DIST(_xlpm.z,TRUE))))</f>
        <v>1.1157661051997003E-4</v>
      </c>
    </row>
    <row r="80" spans="1:50" x14ac:dyDescent="0.25">
      <c r="A80" t="s">
        <v>9311</v>
      </c>
      <c r="B80" t="s">
        <v>147</v>
      </c>
      <c r="C80" t="s">
        <v>12</v>
      </c>
      <c r="D80" t="s">
        <v>9259</v>
      </c>
      <c r="E80" t="s">
        <v>73</v>
      </c>
      <c r="F80" t="s">
        <v>62</v>
      </c>
      <c r="G80">
        <f>all_runs!O1702-all_runs!O1582</f>
        <v>3.3426183844011081E-2</v>
      </c>
      <c r="H80">
        <f>all_runs!O1703-all_runs!O1583</f>
        <v>3.4869123093340004E-2</v>
      </c>
      <c r="I80">
        <f>all_runs!O1704-all_runs!O1584</f>
        <v>5.9661338819433363E-2</v>
      </c>
      <c r="J80">
        <f>all_runs!O1705-all_runs!O1585</f>
        <v>4.3665917071053717E-2</v>
      </c>
      <c r="K80">
        <f>all_runs!O1706-all_runs!O1586</f>
        <v>3.897508732236199E-2</v>
      </c>
      <c r="L80">
        <f>all_runs!O1707-all_runs!O1587</f>
        <v>2.3500925794046501E-2</v>
      </c>
      <c r="M80">
        <f>all_runs!O1708-all_runs!O1588</f>
        <v>4.3602793229968073E-2</v>
      </c>
      <c r="N80">
        <f>all_runs!O1709-all_runs!O1589</f>
        <v>5.5052190149683211E-2</v>
      </c>
      <c r="O80">
        <f>all_runs!O1710-all_runs!O1590</f>
        <v>5.6190476190476235E-2</v>
      </c>
      <c r="P80">
        <f>all_runs!O1711-all_runs!O1591</f>
        <v>1.2414649286157764E-2</v>
      </c>
      <c r="Q80">
        <f>all_runs!O1712-all_runs!O1592</f>
        <v>3.4474664329754989E-2</v>
      </c>
      <c r="R80">
        <f>all_runs!O1713-all_runs!O1593</f>
        <v>4.9450898241604757E-2</v>
      </c>
      <c r="S80">
        <f>all_runs!O1714-all_runs!O1594</f>
        <v>2.3285656160996426E-2</v>
      </c>
      <c r="T80">
        <f>all_runs!O1715-all_runs!O1595</f>
        <v>4.0545031571950774E-2</v>
      </c>
      <c r="U80">
        <f>all_runs!O1716-all_runs!O1596</f>
        <v>6.0402043642267089E-2</v>
      </c>
      <c r="V80">
        <f>all_runs!O1717-all_runs!O1597</f>
        <v>2.8088531187122734E-2</v>
      </c>
      <c r="W80">
        <f>all_runs!O1718-all_runs!O1598</f>
        <v>4.668302729489382E-2</v>
      </c>
      <c r="X80">
        <f>all_runs!O1719-all_runs!O1599</f>
        <v>4.3562864854685968E-2</v>
      </c>
      <c r="Y80">
        <f>all_runs!O1720-all_runs!O1600</f>
        <v>4.469273743016744E-2</v>
      </c>
      <c r="Z80">
        <f>all_runs!O1721-all_runs!O1601</f>
        <v>4.7910863509749158E-2</v>
      </c>
      <c r="AA80" cm="1">
        <f t="array" ref="AA80">IF(G80=0,"",1+SUMPRODUCT(--(ABS($G80:$Z80)&lt;ABS(G80)),--($G80:$Z80&lt;&gt;0))+(SUMPRODUCT(--(ABS($G80:$Z80)=ABS(G80)),--($G80:$Z80&lt;&gt;0))-1)/2)</f>
        <v>5</v>
      </c>
      <c r="AB80" cm="1">
        <f t="array" ref="AB80">IF(H80=0,"",1+SUMPRODUCT(--(ABS($G80:$Z80)&lt;ABS(H80)),--($G80:$Z80&lt;&gt;0))+(SUMPRODUCT(--(ABS($G80:$Z80)=ABS(H80)),--($G80:$Z80&lt;&gt;0))-1)/2)</f>
        <v>7</v>
      </c>
      <c r="AC80" cm="1">
        <f t="array" ref="AC80">IF(I80=0,"",1+SUMPRODUCT(--(ABS($G80:$Z80)&lt;ABS(I80)),--($G80:$Z80&lt;&gt;0))+(SUMPRODUCT(--(ABS($G80:$Z80)=ABS(I80)),--($G80:$Z80&lt;&gt;0))-1)/2)</f>
        <v>19</v>
      </c>
      <c r="AD80" cm="1">
        <f t="array" ref="AD80">IF(J80=0,"",1+SUMPRODUCT(--(ABS($G80:$Z80)&lt;ABS(J80)),--($G80:$Z80&lt;&gt;0))+(SUMPRODUCT(--(ABS($G80:$Z80)=ABS(J80)),--($G80:$Z80&lt;&gt;0))-1)/2)</f>
        <v>12</v>
      </c>
      <c r="AE80" cm="1">
        <f t="array" ref="AE80">IF(K80=0,"",1+SUMPRODUCT(--(ABS($G80:$Z80)&lt;ABS(K80)),--($G80:$Z80&lt;&gt;0))+(SUMPRODUCT(--(ABS($G80:$Z80)=ABS(K80)),--($G80:$Z80&lt;&gt;0))-1)/2)</f>
        <v>8</v>
      </c>
      <c r="AF80" cm="1">
        <f t="array" ref="AF80">IF(L80=0,"",1+SUMPRODUCT(--(ABS($G80:$Z80)&lt;ABS(L80)),--($G80:$Z80&lt;&gt;0))+(SUMPRODUCT(--(ABS($G80:$Z80)=ABS(L80)),--($G80:$Z80&lt;&gt;0))-1)/2)</f>
        <v>3</v>
      </c>
      <c r="AG80" cm="1">
        <f t="array" ref="AG80">IF(M80=0,"",1+SUMPRODUCT(--(ABS($G80:$Z80)&lt;ABS(M80)),--($G80:$Z80&lt;&gt;0))+(SUMPRODUCT(--(ABS($G80:$Z80)=ABS(M80)),--($G80:$Z80&lt;&gt;0))-1)/2)</f>
        <v>11</v>
      </c>
      <c r="AH80" cm="1">
        <f t="array" ref="AH80">IF(N80=0,"",1+SUMPRODUCT(--(ABS($G80:$Z80)&lt;ABS(N80)),--($G80:$Z80&lt;&gt;0))+(SUMPRODUCT(--(ABS($G80:$Z80)=ABS(N80)),--($G80:$Z80&lt;&gt;0))-1)/2)</f>
        <v>17</v>
      </c>
      <c r="AI80" cm="1">
        <f t="array" ref="AI80">IF(O80=0,"",1+SUMPRODUCT(--(ABS($G80:$Z80)&lt;ABS(O80)),--($G80:$Z80&lt;&gt;0))+(SUMPRODUCT(--(ABS($G80:$Z80)=ABS(O80)),--($G80:$Z80&lt;&gt;0))-1)/2)</f>
        <v>18</v>
      </c>
      <c r="AJ80" cm="1">
        <f t="array" ref="AJ80">IF(P80=0,"",1+SUMPRODUCT(--(ABS($G80:$Z80)&lt;ABS(P80)),--($G80:$Z80&lt;&gt;0))+(SUMPRODUCT(--(ABS($G80:$Z80)=ABS(P80)),--($G80:$Z80&lt;&gt;0))-1)/2)</f>
        <v>1</v>
      </c>
      <c r="AK80" cm="1">
        <f t="array" ref="AK80">IF(Q80=0,"",1+SUMPRODUCT(--(ABS($G80:$Z80)&lt;ABS(Q80)),--($G80:$Z80&lt;&gt;0))+(SUMPRODUCT(--(ABS($G80:$Z80)=ABS(Q80)),--($G80:$Z80&lt;&gt;0))-1)/2)</f>
        <v>6</v>
      </c>
      <c r="AL80" cm="1">
        <f t="array" ref="AL80">IF(R80=0,"",1+SUMPRODUCT(--(ABS($G80:$Z80)&lt;ABS(R80)),--($G80:$Z80&lt;&gt;0))+(SUMPRODUCT(--(ABS($G80:$Z80)=ABS(R80)),--($G80:$Z80&lt;&gt;0))-1)/2)</f>
        <v>16</v>
      </c>
      <c r="AM80" cm="1">
        <f t="array" ref="AM80">IF(S80=0,"",1+SUMPRODUCT(--(ABS($G80:$Z80)&lt;ABS(S80)),--($G80:$Z80&lt;&gt;0))+(SUMPRODUCT(--(ABS($G80:$Z80)=ABS(S80)),--($G80:$Z80&lt;&gt;0))-1)/2)</f>
        <v>2</v>
      </c>
      <c r="AN80" cm="1">
        <f t="array" ref="AN80">IF(T80=0,"",1+SUMPRODUCT(--(ABS($G80:$Z80)&lt;ABS(T80)),--($G80:$Z80&lt;&gt;0))+(SUMPRODUCT(--(ABS($G80:$Z80)=ABS(T80)),--($G80:$Z80&lt;&gt;0))-1)/2)</f>
        <v>9</v>
      </c>
      <c r="AO80" cm="1">
        <f t="array" ref="AO80">IF(U80=0,"",1+SUMPRODUCT(--(ABS($G80:$Z80)&lt;ABS(U80)),--($G80:$Z80&lt;&gt;0))+(SUMPRODUCT(--(ABS($G80:$Z80)=ABS(U80)),--($G80:$Z80&lt;&gt;0))-1)/2)</f>
        <v>20</v>
      </c>
      <c r="AP80" cm="1">
        <f t="array" ref="AP80">IF(V80=0,"",1+SUMPRODUCT(--(ABS($G80:$Z80)&lt;ABS(V80)),--($G80:$Z80&lt;&gt;0))+(SUMPRODUCT(--(ABS($G80:$Z80)=ABS(V80)),--($G80:$Z80&lt;&gt;0))-1)/2)</f>
        <v>4</v>
      </c>
      <c r="AQ80" cm="1">
        <f t="array" ref="AQ80">IF(W80=0,"",1+SUMPRODUCT(--(ABS($G80:$Z80)&lt;ABS(W80)),--($G80:$Z80&lt;&gt;0))+(SUMPRODUCT(--(ABS($G80:$Z80)=ABS(W80)),--($G80:$Z80&lt;&gt;0))-1)/2)</f>
        <v>14</v>
      </c>
      <c r="AR80" cm="1">
        <f t="array" ref="AR80">IF(X80=0,"",1+SUMPRODUCT(--(ABS($G80:$Z80)&lt;ABS(X80)),--($G80:$Z80&lt;&gt;0))+(SUMPRODUCT(--(ABS($G80:$Z80)=ABS(X80)),--($G80:$Z80&lt;&gt;0))-1)/2)</f>
        <v>10</v>
      </c>
      <c r="AS80" cm="1">
        <f t="array" ref="AS80">IF(Y80=0,"",1+SUMPRODUCT(--(ABS($G80:$Z80)&lt;ABS(Y80)),--($G80:$Z80&lt;&gt;0))+(SUMPRODUCT(--(ABS($G80:$Z80)=ABS(Y80)),--($G80:$Z80&lt;&gt;0))-1)/2)</f>
        <v>13</v>
      </c>
      <c r="AT80" cm="1">
        <f t="array" ref="AT80">IF(Z80=0,"",1+SUMPRODUCT(--(ABS($G80:$Z80)&lt;ABS(Z80)),--($G80:$Z80&lt;&gt;0))+(SUMPRODUCT(--(ABS($G80:$Z80)=ABS(Z80)),--($G80:$Z80&lt;&gt;0))-1)/2)</f>
        <v>15</v>
      </c>
      <c r="AU80">
        <f>AVERAGE(G80:Z80)</f>
        <v>4.1022750151186255E-2</v>
      </c>
      <c r="AV80">
        <f>SUMIF(G80:Z80,"&gt;0",AA80:AT80)</f>
        <v>210</v>
      </c>
      <c r="AW80">
        <f>COUNTIF(G80:Z80,"&lt;&gt;0")</f>
        <v>20</v>
      </c>
      <c r="AX80">
        <f>_xlfn.LET(_xlpm.n,AW80,_xlpm.w,AV80,_xlpm.mu,_xlpm.n*(_xlpm.n+1)/4,_xlpm.sd,SQRT(_xlpm.n*(_xlpm.n+1)*(2*_xlpm.n+1)/24),_xlpm.z,(ABS(_xlpm.w-_xlpm.mu)-0.5)/_xlpm.sd,MIN(1,2*(1-_xlfn.NORM.S.DIST(_xlpm.z,TRUE))))</f>
        <v>9.5691731570646255E-5</v>
      </c>
    </row>
    <row r="81" spans="1:50" x14ac:dyDescent="0.25">
      <c r="A81" t="s">
        <v>9311</v>
      </c>
      <c r="B81" t="s">
        <v>190</v>
      </c>
      <c r="C81" t="s">
        <v>12</v>
      </c>
      <c r="D81" t="s">
        <v>9259</v>
      </c>
      <c r="E81" t="s">
        <v>73</v>
      </c>
      <c r="F81" t="s">
        <v>62</v>
      </c>
      <c r="G81">
        <f>all_runs!O2302-all_runs!O2182</f>
        <v>6.9295774647887387E-2</v>
      </c>
      <c r="H81">
        <f>all_runs!O2303-all_runs!O2183</f>
        <v>5.8801249881640039E-2</v>
      </c>
      <c r="I81">
        <f>all_runs!O2304-all_runs!O2184</f>
        <v>5.5551948051947853E-2</v>
      </c>
      <c r="J81">
        <f>all_runs!O2305-all_runs!O2185</f>
        <v>6.2733277044355162E-2</v>
      </c>
      <c r="K81">
        <f>all_runs!O2306-all_runs!O2186</f>
        <v>6.91642651296831E-2</v>
      </c>
      <c r="L81">
        <f>all_runs!O2307-all_runs!O2187</f>
        <v>6.1823134675436986E-2</v>
      </c>
      <c r="M81">
        <f>all_runs!O2308-all_runs!O2188</f>
        <v>4.5918693982074266E-2</v>
      </c>
      <c r="N81">
        <f>all_runs!O2309-all_runs!O2189</f>
        <v>9.475218658892226E-3</v>
      </c>
      <c r="O81">
        <f>all_runs!O2310-all_runs!O2190</f>
        <v>5.187319884726227E-2</v>
      </c>
      <c r="P81">
        <f>all_runs!O2311-all_runs!O2191</f>
        <v>4.0973630831643182E-2</v>
      </c>
      <c r="Q81">
        <f>all_runs!O2312-all_runs!O2192</f>
        <v>4.7924057285507859E-2</v>
      </c>
      <c r="R81">
        <f>all_runs!O2313-all_runs!O2193</f>
        <v>4.6467339554370546E-2</v>
      </c>
      <c r="S81">
        <f>all_runs!O2314-all_runs!O2194</f>
        <v>6.0158730158730189E-2</v>
      </c>
      <c r="T81">
        <f>all_runs!O2315-all_runs!O2195</f>
        <v>4.9583258281615916E-2</v>
      </c>
      <c r="U81">
        <f>all_runs!O2316-all_runs!O2196</f>
        <v>2.5141607870416305E-2</v>
      </c>
      <c r="V81">
        <f>all_runs!O2317-all_runs!O2197</f>
        <v>5.7828054298642462E-2</v>
      </c>
      <c r="W81">
        <f>all_runs!O2318-all_runs!O2198</f>
        <v>9.7388918035433258E-2</v>
      </c>
      <c r="X81">
        <f>all_runs!O2319-all_runs!O2199</f>
        <v>4.1330712334243902E-2</v>
      </c>
      <c r="Y81">
        <f>all_runs!O2320-all_runs!O2200</f>
        <v>9.1590449210845692E-2</v>
      </c>
      <c r="Z81">
        <f>all_runs!O2321-all_runs!O2201</f>
        <v>1.4384016266037136E-2</v>
      </c>
      <c r="AA81" cm="1">
        <f t="array" ref="AA81">IF(G81=0,"",1+SUMPRODUCT(--(ABS($G81:$Z81)&lt;ABS(G81)),--($G81:$Z81&lt;&gt;0))+(SUMPRODUCT(--(ABS($G81:$Z81)=ABS(G81)),--($G81:$Z81&lt;&gt;0))-1)/2)</f>
        <v>18</v>
      </c>
      <c r="AB81" cm="1">
        <f t="array" ref="AB81">IF(H81=0,"",1+SUMPRODUCT(--(ABS($G81:$Z81)&lt;ABS(H81)),--($G81:$Z81&lt;&gt;0))+(SUMPRODUCT(--(ABS($G81:$Z81)=ABS(H81)),--($G81:$Z81&lt;&gt;0))-1)/2)</f>
        <v>13</v>
      </c>
      <c r="AC81" cm="1">
        <f t="array" ref="AC81">IF(I81=0,"",1+SUMPRODUCT(--(ABS($G81:$Z81)&lt;ABS(I81)),--($G81:$Z81&lt;&gt;0))+(SUMPRODUCT(--(ABS($G81:$Z81)=ABS(I81)),--($G81:$Z81&lt;&gt;0))-1)/2)</f>
        <v>11</v>
      </c>
      <c r="AD81" cm="1">
        <f t="array" ref="AD81">IF(J81=0,"",1+SUMPRODUCT(--(ABS($G81:$Z81)&lt;ABS(J81)),--($G81:$Z81&lt;&gt;0))+(SUMPRODUCT(--(ABS($G81:$Z81)=ABS(J81)),--($G81:$Z81&lt;&gt;0))-1)/2)</f>
        <v>16</v>
      </c>
      <c r="AE81" cm="1">
        <f t="array" ref="AE81">IF(K81=0,"",1+SUMPRODUCT(--(ABS($G81:$Z81)&lt;ABS(K81)),--($G81:$Z81&lt;&gt;0))+(SUMPRODUCT(--(ABS($G81:$Z81)=ABS(K81)),--($G81:$Z81&lt;&gt;0))-1)/2)</f>
        <v>17</v>
      </c>
      <c r="AF81" cm="1">
        <f t="array" ref="AF81">IF(L81=0,"",1+SUMPRODUCT(--(ABS($G81:$Z81)&lt;ABS(L81)),--($G81:$Z81&lt;&gt;0))+(SUMPRODUCT(--(ABS($G81:$Z81)=ABS(L81)),--($G81:$Z81&lt;&gt;0))-1)/2)</f>
        <v>15</v>
      </c>
      <c r="AG81" cm="1">
        <f t="array" ref="AG81">IF(M81=0,"",1+SUMPRODUCT(--(ABS($G81:$Z81)&lt;ABS(M81)),--($G81:$Z81&lt;&gt;0))+(SUMPRODUCT(--(ABS($G81:$Z81)=ABS(M81)),--($G81:$Z81&lt;&gt;0))-1)/2)</f>
        <v>6</v>
      </c>
      <c r="AH81" cm="1">
        <f t="array" ref="AH81">IF(N81=0,"",1+SUMPRODUCT(--(ABS($G81:$Z81)&lt;ABS(N81)),--($G81:$Z81&lt;&gt;0))+(SUMPRODUCT(--(ABS($G81:$Z81)=ABS(N81)),--($G81:$Z81&lt;&gt;0))-1)/2)</f>
        <v>1</v>
      </c>
      <c r="AI81" cm="1">
        <f t="array" ref="AI81">IF(O81=0,"",1+SUMPRODUCT(--(ABS($G81:$Z81)&lt;ABS(O81)),--($G81:$Z81&lt;&gt;0))+(SUMPRODUCT(--(ABS($G81:$Z81)=ABS(O81)),--($G81:$Z81&lt;&gt;0))-1)/2)</f>
        <v>10</v>
      </c>
      <c r="AJ81" cm="1">
        <f t="array" ref="AJ81">IF(P81=0,"",1+SUMPRODUCT(--(ABS($G81:$Z81)&lt;ABS(P81)),--($G81:$Z81&lt;&gt;0))+(SUMPRODUCT(--(ABS($G81:$Z81)=ABS(P81)),--($G81:$Z81&lt;&gt;0))-1)/2)</f>
        <v>4</v>
      </c>
      <c r="AK81" cm="1">
        <f t="array" ref="AK81">IF(Q81=0,"",1+SUMPRODUCT(--(ABS($G81:$Z81)&lt;ABS(Q81)),--($G81:$Z81&lt;&gt;0))+(SUMPRODUCT(--(ABS($G81:$Z81)=ABS(Q81)),--($G81:$Z81&lt;&gt;0))-1)/2)</f>
        <v>8</v>
      </c>
      <c r="AL81" cm="1">
        <f t="array" ref="AL81">IF(R81=0,"",1+SUMPRODUCT(--(ABS($G81:$Z81)&lt;ABS(R81)),--($G81:$Z81&lt;&gt;0))+(SUMPRODUCT(--(ABS($G81:$Z81)=ABS(R81)),--($G81:$Z81&lt;&gt;0))-1)/2)</f>
        <v>7</v>
      </c>
      <c r="AM81" cm="1">
        <f t="array" ref="AM81">IF(S81=0,"",1+SUMPRODUCT(--(ABS($G81:$Z81)&lt;ABS(S81)),--($G81:$Z81&lt;&gt;0))+(SUMPRODUCT(--(ABS($G81:$Z81)=ABS(S81)),--($G81:$Z81&lt;&gt;0))-1)/2)</f>
        <v>14</v>
      </c>
      <c r="AN81" cm="1">
        <f t="array" ref="AN81">IF(T81=0,"",1+SUMPRODUCT(--(ABS($G81:$Z81)&lt;ABS(T81)),--($G81:$Z81&lt;&gt;0))+(SUMPRODUCT(--(ABS($G81:$Z81)=ABS(T81)),--($G81:$Z81&lt;&gt;0))-1)/2)</f>
        <v>9</v>
      </c>
      <c r="AO81" cm="1">
        <f t="array" ref="AO81">IF(U81=0,"",1+SUMPRODUCT(--(ABS($G81:$Z81)&lt;ABS(U81)),--($G81:$Z81&lt;&gt;0))+(SUMPRODUCT(--(ABS($G81:$Z81)=ABS(U81)),--($G81:$Z81&lt;&gt;0))-1)/2)</f>
        <v>3</v>
      </c>
      <c r="AP81" cm="1">
        <f t="array" ref="AP81">IF(V81=0,"",1+SUMPRODUCT(--(ABS($G81:$Z81)&lt;ABS(V81)),--($G81:$Z81&lt;&gt;0))+(SUMPRODUCT(--(ABS($G81:$Z81)=ABS(V81)),--($G81:$Z81&lt;&gt;0))-1)/2)</f>
        <v>12</v>
      </c>
      <c r="AQ81" cm="1">
        <f t="array" ref="AQ81">IF(W81=0,"",1+SUMPRODUCT(--(ABS($G81:$Z81)&lt;ABS(W81)),--($G81:$Z81&lt;&gt;0))+(SUMPRODUCT(--(ABS($G81:$Z81)=ABS(W81)),--($G81:$Z81&lt;&gt;0))-1)/2)</f>
        <v>20</v>
      </c>
      <c r="AR81" cm="1">
        <f t="array" ref="AR81">IF(X81=0,"",1+SUMPRODUCT(--(ABS($G81:$Z81)&lt;ABS(X81)),--($G81:$Z81&lt;&gt;0))+(SUMPRODUCT(--(ABS($G81:$Z81)=ABS(X81)),--($G81:$Z81&lt;&gt;0))-1)/2)</f>
        <v>5</v>
      </c>
      <c r="AS81" cm="1">
        <f t="array" ref="AS81">IF(Y81=0,"",1+SUMPRODUCT(--(ABS($G81:$Z81)&lt;ABS(Y81)),--($G81:$Z81&lt;&gt;0))+(SUMPRODUCT(--(ABS($G81:$Z81)=ABS(Y81)),--($G81:$Z81&lt;&gt;0))-1)/2)</f>
        <v>19</v>
      </c>
      <c r="AT81" cm="1">
        <f t="array" ref="AT81">IF(Z81=0,"",1+SUMPRODUCT(--(ABS($G81:$Z81)&lt;ABS(Z81)),--($G81:$Z81&lt;&gt;0))+(SUMPRODUCT(--(ABS($G81:$Z81)=ABS(Z81)),--($G81:$Z81&lt;&gt;0))-1)/2)</f>
        <v>2</v>
      </c>
      <c r="AU81">
        <f>AVERAGE(G81:Z81)</f>
        <v>5.2870376752333283E-2</v>
      </c>
      <c r="AV81">
        <f>SUMIF(G81:Z81,"&gt;0",AA81:AT81)</f>
        <v>210</v>
      </c>
      <c r="AW81">
        <f>COUNTIF(G81:Z81,"&lt;&gt;0")</f>
        <v>20</v>
      </c>
      <c r="AX81">
        <f>_xlfn.LET(_xlpm.n,AW81,_xlpm.w,AV81,_xlpm.mu,_xlpm.n*(_xlpm.n+1)/4,_xlpm.sd,SQRT(_xlpm.n*(_xlpm.n+1)*(2*_xlpm.n+1)/24),_xlpm.z,(ABS(_xlpm.w-_xlpm.mu)-0.5)/_xlpm.sd,MIN(1,2*(1-_xlfn.NORM.S.DIST(_xlpm.z,TRUE))))</f>
        <v>9.5691731570646255E-5</v>
      </c>
    </row>
    <row r="82" spans="1:50" x14ac:dyDescent="0.25">
      <c r="A82" t="s">
        <v>9311</v>
      </c>
      <c r="B82" t="s">
        <v>19</v>
      </c>
      <c r="C82" t="s">
        <v>26</v>
      </c>
      <c r="D82" t="s">
        <v>9259</v>
      </c>
      <c r="E82" t="s">
        <v>73</v>
      </c>
      <c r="F82" t="s">
        <v>62</v>
      </c>
      <c r="G82">
        <f>all_runs!O522-all_runs!O402</f>
        <v>5.9114775795692354E-2</v>
      </c>
      <c r="H82">
        <f>all_runs!O523-all_runs!O403</f>
        <v>4.277454373820011E-2</v>
      </c>
      <c r="I82">
        <f>all_runs!O524-all_runs!O404</f>
        <v>7.0399113082039722E-2</v>
      </c>
      <c r="J82">
        <f>all_runs!O525-all_runs!O405</f>
        <v>7.9470198675496762E-2</v>
      </c>
      <c r="K82">
        <f>all_runs!O526-all_runs!O406</f>
        <v>7.5653235653235673E-2</v>
      </c>
      <c r="L82">
        <f>all_runs!O527-all_runs!O407</f>
        <v>8.1547282642823737E-2</v>
      </c>
      <c r="M82">
        <f>all_runs!O528-all_runs!O408</f>
        <v>5.67770419426048E-2</v>
      </c>
      <c r="N82">
        <f>all_runs!O529-all_runs!O409</f>
        <v>6.0267087172916733E-2</v>
      </c>
      <c r="O82">
        <f>all_runs!O530-all_runs!O410</f>
        <v>4.5663837283792419E-2</v>
      </c>
      <c r="P82">
        <f>all_runs!O531-all_runs!O411</f>
        <v>4.7134502923976473E-2</v>
      </c>
      <c r="Q82">
        <f>all_runs!O532-all_runs!O412</f>
        <v>6.7945862949066127E-2</v>
      </c>
      <c r="R82">
        <f>all_runs!O533-all_runs!O413</f>
        <v>6.862302483069993E-2</v>
      </c>
      <c r="S82">
        <f>all_runs!O534-all_runs!O414</f>
        <v>7.2101466815123305E-2</v>
      </c>
      <c r="T82">
        <f>all_runs!O535-all_runs!O415</f>
        <v>4.286820954778725E-2</v>
      </c>
      <c r="U82">
        <f>all_runs!O536-all_runs!O416</f>
        <v>6.8623577749683973E-2</v>
      </c>
      <c r="V82">
        <f>all_runs!O537-all_runs!O417</f>
        <v>5.2005769755565145E-2</v>
      </c>
      <c r="W82">
        <f>all_runs!O538-all_runs!O418</f>
        <v>6.9216537966537817E-2</v>
      </c>
      <c r="X82">
        <f>all_runs!O539-all_runs!O419</f>
        <v>8.5085834795119886E-2</v>
      </c>
      <c r="Y82">
        <f>all_runs!O540-all_runs!O420</f>
        <v>3.7570334479524847E-2</v>
      </c>
      <c r="Z82">
        <f>all_runs!O541-all_runs!O421</f>
        <v>5.2500808015513822E-2</v>
      </c>
      <c r="AA82" cm="1">
        <f t="array" ref="AA82">IF(G82=0,"",1+SUMPRODUCT(--(ABS($G82:$Z82)&lt;ABS(G82)),--($G82:$Z82&lt;&gt;0))+(SUMPRODUCT(--(ABS($G82:$Z82)=ABS(G82)),--($G82:$Z82&lt;&gt;0))-1)/2)</f>
        <v>9</v>
      </c>
      <c r="AB82" cm="1">
        <f t="array" ref="AB82">IF(H82=0,"",1+SUMPRODUCT(--(ABS($G82:$Z82)&lt;ABS(H82)),--($G82:$Z82&lt;&gt;0))+(SUMPRODUCT(--(ABS($G82:$Z82)=ABS(H82)),--($G82:$Z82&lt;&gt;0))-1)/2)</f>
        <v>2</v>
      </c>
      <c r="AC82" cm="1">
        <f t="array" ref="AC82">IF(I82=0,"",1+SUMPRODUCT(--(ABS($G82:$Z82)&lt;ABS(I82)),--($G82:$Z82&lt;&gt;0))+(SUMPRODUCT(--(ABS($G82:$Z82)=ABS(I82)),--($G82:$Z82&lt;&gt;0))-1)/2)</f>
        <v>15</v>
      </c>
      <c r="AD82" cm="1">
        <f t="array" ref="AD82">IF(J82=0,"",1+SUMPRODUCT(--(ABS($G82:$Z82)&lt;ABS(J82)),--($G82:$Z82&lt;&gt;0))+(SUMPRODUCT(--(ABS($G82:$Z82)=ABS(J82)),--($G82:$Z82&lt;&gt;0))-1)/2)</f>
        <v>18</v>
      </c>
      <c r="AE82" cm="1">
        <f t="array" ref="AE82">IF(K82=0,"",1+SUMPRODUCT(--(ABS($G82:$Z82)&lt;ABS(K82)),--($G82:$Z82&lt;&gt;0))+(SUMPRODUCT(--(ABS($G82:$Z82)=ABS(K82)),--($G82:$Z82&lt;&gt;0))-1)/2)</f>
        <v>17</v>
      </c>
      <c r="AF82" cm="1">
        <f t="array" ref="AF82">IF(L82=0,"",1+SUMPRODUCT(--(ABS($G82:$Z82)&lt;ABS(L82)),--($G82:$Z82&lt;&gt;0))+(SUMPRODUCT(--(ABS($G82:$Z82)=ABS(L82)),--($G82:$Z82&lt;&gt;0))-1)/2)</f>
        <v>19</v>
      </c>
      <c r="AG82" cm="1">
        <f t="array" ref="AG82">IF(M82=0,"",1+SUMPRODUCT(--(ABS($G82:$Z82)&lt;ABS(M82)),--($G82:$Z82&lt;&gt;0))+(SUMPRODUCT(--(ABS($G82:$Z82)=ABS(M82)),--($G82:$Z82&lt;&gt;0))-1)/2)</f>
        <v>8</v>
      </c>
      <c r="AH82" cm="1">
        <f t="array" ref="AH82">IF(N82=0,"",1+SUMPRODUCT(--(ABS($G82:$Z82)&lt;ABS(N82)),--($G82:$Z82&lt;&gt;0))+(SUMPRODUCT(--(ABS($G82:$Z82)=ABS(N82)),--($G82:$Z82&lt;&gt;0))-1)/2)</f>
        <v>10</v>
      </c>
      <c r="AI82" cm="1">
        <f t="array" ref="AI82">IF(O82=0,"",1+SUMPRODUCT(--(ABS($G82:$Z82)&lt;ABS(O82)),--($G82:$Z82&lt;&gt;0))+(SUMPRODUCT(--(ABS($G82:$Z82)=ABS(O82)),--($G82:$Z82&lt;&gt;0))-1)/2)</f>
        <v>4</v>
      </c>
      <c r="AJ82" cm="1">
        <f t="array" ref="AJ82">IF(P82=0,"",1+SUMPRODUCT(--(ABS($G82:$Z82)&lt;ABS(P82)),--($G82:$Z82&lt;&gt;0))+(SUMPRODUCT(--(ABS($G82:$Z82)=ABS(P82)),--($G82:$Z82&lt;&gt;0))-1)/2)</f>
        <v>5</v>
      </c>
      <c r="AK82" cm="1">
        <f t="array" ref="AK82">IF(Q82=0,"",1+SUMPRODUCT(--(ABS($G82:$Z82)&lt;ABS(Q82)),--($G82:$Z82&lt;&gt;0))+(SUMPRODUCT(--(ABS($G82:$Z82)=ABS(Q82)),--($G82:$Z82&lt;&gt;0))-1)/2)</f>
        <v>11</v>
      </c>
      <c r="AL82" cm="1">
        <f t="array" ref="AL82">IF(R82=0,"",1+SUMPRODUCT(--(ABS($G82:$Z82)&lt;ABS(R82)),--($G82:$Z82&lt;&gt;0))+(SUMPRODUCT(--(ABS($G82:$Z82)=ABS(R82)),--($G82:$Z82&lt;&gt;0))-1)/2)</f>
        <v>12</v>
      </c>
      <c r="AM82" cm="1">
        <f t="array" ref="AM82">IF(S82=0,"",1+SUMPRODUCT(--(ABS($G82:$Z82)&lt;ABS(S82)),--($G82:$Z82&lt;&gt;0))+(SUMPRODUCT(--(ABS($G82:$Z82)=ABS(S82)),--($G82:$Z82&lt;&gt;0))-1)/2)</f>
        <v>16</v>
      </c>
      <c r="AN82" cm="1">
        <f t="array" ref="AN82">IF(T82=0,"",1+SUMPRODUCT(--(ABS($G82:$Z82)&lt;ABS(T82)),--($G82:$Z82&lt;&gt;0))+(SUMPRODUCT(--(ABS($G82:$Z82)=ABS(T82)),--($G82:$Z82&lt;&gt;0))-1)/2)</f>
        <v>3</v>
      </c>
      <c r="AO82" cm="1">
        <f t="array" ref="AO82">IF(U82=0,"",1+SUMPRODUCT(--(ABS($G82:$Z82)&lt;ABS(U82)),--($G82:$Z82&lt;&gt;0))+(SUMPRODUCT(--(ABS($G82:$Z82)=ABS(U82)),--($G82:$Z82&lt;&gt;0))-1)/2)</f>
        <v>13</v>
      </c>
      <c r="AP82" cm="1">
        <f t="array" ref="AP82">IF(V82=0,"",1+SUMPRODUCT(--(ABS($G82:$Z82)&lt;ABS(V82)),--($G82:$Z82&lt;&gt;0))+(SUMPRODUCT(--(ABS($G82:$Z82)=ABS(V82)),--($G82:$Z82&lt;&gt;0))-1)/2)</f>
        <v>6</v>
      </c>
      <c r="AQ82" cm="1">
        <f t="array" ref="AQ82">IF(W82=0,"",1+SUMPRODUCT(--(ABS($G82:$Z82)&lt;ABS(W82)),--($G82:$Z82&lt;&gt;0))+(SUMPRODUCT(--(ABS($G82:$Z82)=ABS(W82)),--($G82:$Z82&lt;&gt;0))-1)/2)</f>
        <v>14</v>
      </c>
      <c r="AR82" cm="1">
        <f t="array" ref="AR82">IF(X82=0,"",1+SUMPRODUCT(--(ABS($G82:$Z82)&lt;ABS(X82)),--($G82:$Z82&lt;&gt;0))+(SUMPRODUCT(--(ABS($G82:$Z82)=ABS(X82)),--($G82:$Z82&lt;&gt;0))-1)/2)</f>
        <v>20</v>
      </c>
      <c r="AS82" cm="1">
        <f t="array" ref="AS82">IF(Y82=0,"",1+SUMPRODUCT(--(ABS($G82:$Z82)&lt;ABS(Y82)),--($G82:$Z82&lt;&gt;0))+(SUMPRODUCT(--(ABS($G82:$Z82)=ABS(Y82)),--($G82:$Z82&lt;&gt;0))-1)/2)</f>
        <v>1</v>
      </c>
      <c r="AT82" cm="1">
        <f t="array" ref="AT82">IF(Z82=0,"",1+SUMPRODUCT(--(ABS($G82:$Z82)&lt;ABS(Z82)),--($G82:$Z82&lt;&gt;0))+(SUMPRODUCT(--(ABS($G82:$Z82)=ABS(Z82)),--($G82:$Z82&lt;&gt;0))-1)/2)</f>
        <v>7</v>
      </c>
      <c r="AU82">
        <f>AVERAGE(G82:Z82)</f>
        <v>6.1767152290770046E-2</v>
      </c>
      <c r="AV82">
        <f>SUMIF(G82:Z82,"&gt;0",AA82:AT82)</f>
        <v>210</v>
      </c>
      <c r="AW82">
        <f>COUNTIF(G82:Z82,"&lt;&gt;0")</f>
        <v>20</v>
      </c>
      <c r="AX82">
        <f>_xlfn.LET(_xlpm.n,AW82,_xlpm.w,AV82,_xlpm.mu,_xlpm.n*(_xlpm.n+1)/4,_xlpm.sd,SQRT(_xlpm.n*(_xlpm.n+1)*(2*_xlpm.n+1)/24),_xlpm.z,(ABS(_xlpm.w-_xlpm.mu)-0.5)/_xlpm.sd,MIN(1,2*(1-_xlfn.NORM.S.DIST(_xlpm.z,TRUE))))</f>
        <v>9.5691731570646255E-5</v>
      </c>
    </row>
    <row r="83" spans="1:50" x14ac:dyDescent="0.25">
      <c r="A83" t="s">
        <v>9311</v>
      </c>
      <c r="B83" t="s">
        <v>106</v>
      </c>
      <c r="C83" t="s">
        <v>26</v>
      </c>
      <c r="D83" t="s">
        <v>9259</v>
      </c>
      <c r="E83" t="s">
        <v>73</v>
      </c>
      <c r="F83" t="s">
        <v>62</v>
      </c>
      <c r="G83">
        <f>all_runs!O1122-all_runs!O1002</f>
        <v>6.0664969528658408E-2</v>
      </c>
      <c r="H83">
        <f>all_runs!O1123-all_runs!O1003</f>
        <v>3.6700648748841602E-2</v>
      </c>
      <c r="I83">
        <f>all_runs!O1124-all_runs!O1004</f>
        <v>1.7408143198282211E-2</v>
      </c>
      <c r="J83">
        <f>all_runs!O1125-all_runs!O1005</f>
        <v>7.0484581497797461E-2</v>
      </c>
      <c r="K83">
        <f>all_runs!O1126-all_runs!O1006</f>
        <v>7.578687822621244E-2</v>
      </c>
      <c r="L83">
        <f>all_runs!O1127-all_runs!O1007</f>
        <v>6.2137862137861877E-2</v>
      </c>
      <c r="M83">
        <f>all_runs!O1128-all_runs!O1008</f>
        <v>2.8199092387215963E-2</v>
      </c>
      <c r="N83">
        <f>all_runs!O1129-all_runs!O1009</f>
        <v>9.4569378450647279E-2</v>
      </c>
      <c r="O83">
        <f>all_runs!O1130-all_runs!O1010</f>
        <v>-1.0858485130521567E-3</v>
      </c>
      <c r="P83">
        <f>all_runs!O1131-all_runs!O1011</f>
        <v>5.8885776532835443E-2</v>
      </c>
      <c r="Q83">
        <f>all_runs!O1132-all_runs!O1012</f>
        <v>-2.8479486920739427E-3</v>
      </c>
      <c r="R83">
        <f>all_runs!O1133-all_runs!O1013</f>
        <v>5.4280789120858097E-2</v>
      </c>
      <c r="S83">
        <f>all_runs!O1134-all_runs!O1014</f>
        <v>7.4794515323149735E-2</v>
      </c>
      <c r="T83">
        <f>all_runs!O1135-all_runs!O1015</f>
        <v>2.5232271677769313E-2</v>
      </c>
      <c r="U83">
        <f>all_runs!O1136-all_runs!O1016</f>
        <v>5.7801789241315071E-2</v>
      </c>
      <c r="V83">
        <f>all_runs!O1137-all_runs!O1017</f>
        <v>0.10706843893017182</v>
      </c>
      <c r="W83">
        <f>all_runs!O1138-all_runs!O1018</f>
        <v>9.621567667693609E-2</v>
      </c>
      <c r="X83">
        <f>all_runs!O1139-all_runs!O1019</f>
        <v>6.0572182089209892E-2</v>
      </c>
      <c r="Y83">
        <f>all_runs!O1140-all_runs!O1020</f>
        <v>8.2515194015895355E-2</v>
      </c>
      <c r="Z83">
        <f>all_runs!O1141-all_runs!O1021</f>
        <v>7.0973375694405649E-2</v>
      </c>
      <c r="AA83" cm="1">
        <f t="array" ref="AA83">IF(G83=0,"",1+SUMPRODUCT(--(ABS($G83:$Z83)&lt;ABS(G83)),--($G83:$Z83&lt;&gt;0))+(SUMPRODUCT(--(ABS($G83:$Z83)=ABS(G83)),--($G83:$Z83&lt;&gt;0))-1)/2)</f>
        <v>11</v>
      </c>
      <c r="AB83" cm="1">
        <f t="array" ref="AB83">IF(H83=0,"",1+SUMPRODUCT(--(ABS($G83:$Z83)&lt;ABS(H83)),--($G83:$Z83&lt;&gt;0))+(SUMPRODUCT(--(ABS($G83:$Z83)=ABS(H83)),--($G83:$Z83&lt;&gt;0))-1)/2)</f>
        <v>6</v>
      </c>
      <c r="AC83" cm="1">
        <f t="array" ref="AC83">IF(I83=0,"",1+SUMPRODUCT(--(ABS($G83:$Z83)&lt;ABS(I83)),--($G83:$Z83&lt;&gt;0))+(SUMPRODUCT(--(ABS($G83:$Z83)=ABS(I83)),--($G83:$Z83&lt;&gt;0))-1)/2)</f>
        <v>3</v>
      </c>
      <c r="AD83" cm="1">
        <f t="array" ref="AD83">IF(J83=0,"",1+SUMPRODUCT(--(ABS($G83:$Z83)&lt;ABS(J83)),--($G83:$Z83&lt;&gt;0))+(SUMPRODUCT(--(ABS($G83:$Z83)=ABS(J83)),--($G83:$Z83&lt;&gt;0))-1)/2)</f>
        <v>13</v>
      </c>
      <c r="AE83" cm="1">
        <f t="array" ref="AE83">IF(K83=0,"",1+SUMPRODUCT(--(ABS($G83:$Z83)&lt;ABS(K83)),--($G83:$Z83&lt;&gt;0))+(SUMPRODUCT(--(ABS($G83:$Z83)=ABS(K83)),--($G83:$Z83&lt;&gt;0))-1)/2)</f>
        <v>16</v>
      </c>
      <c r="AF83" cm="1">
        <f t="array" ref="AF83">IF(L83=0,"",1+SUMPRODUCT(--(ABS($G83:$Z83)&lt;ABS(L83)),--($G83:$Z83&lt;&gt;0))+(SUMPRODUCT(--(ABS($G83:$Z83)=ABS(L83)),--($G83:$Z83&lt;&gt;0))-1)/2)</f>
        <v>12</v>
      </c>
      <c r="AG83" cm="1">
        <f t="array" ref="AG83">IF(M83=0,"",1+SUMPRODUCT(--(ABS($G83:$Z83)&lt;ABS(M83)),--($G83:$Z83&lt;&gt;0))+(SUMPRODUCT(--(ABS($G83:$Z83)=ABS(M83)),--($G83:$Z83&lt;&gt;0))-1)/2)</f>
        <v>5</v>
      </c>
      <c r="AH83" cm="1">
        <f t="array" ref="AH83">IF(N83=0,"",1+SUMPRODUCT(--(ABS($G83:$Z83)&lt;ABS(N83)),--($G83:$Z83&lt;&gt;0))+(SUMPRODUCT(--(ABS($G83:$Z83)=ABS(N83)),--($G83:$Z83&lt;&gt;0))-1)/2)</f>
        <v>18</v>
      </c>
      <c r="AI83" cm="1">
        <f t="array" ref="AI83">IF(O83=0,"",1+SUMPRODUCT(--(ABS($G83:$Z83)&lt;ABS(O83)),--($G83:$Z83&lt;&gt;0))+(SUMPRODUCT(--(ABS($G83:$Z83)=ABS(O83)),--($G83:$Z83&lt;&gt;0))-1)/2)</f>
        <v>1</v>
      </c>
      <c r="AJ83" cm="1">
        <f t="array" ref="AJ83">IF(P83=0,"",1+SUMPRODUCT(--(ABS($G83:$Z83)&lt;ABS(P83)),--($G83:$Z83&lt;&gt;0))+(SUMPRODUCT(--(ABS($G83:$Z83)=ABS(P83)),--($G83:$Z83&lt;&gt;0))-1)/2)</f>
        <v>9</v>
      </c>
      <c r="AK83" cm="1">
        <f t="array" ref="AK83">IF(Q83=0,"",1+SUMPRODUCT(--(ABS($G83:$Z83)&lt;ABS(Q83)),--($G83:$Z83&lt;&gt;0))+(SUMPRODUCT(--(ABS($G83:$Z83)=ABS(Q83)),--($G83:$Z83&lt;&gt;0))-1)/2)</f>
        <v>2</v>
      </c>
      <c r="AL83" cm="1">
        <f t="array" ref="AL83">IF(R83=0,"",1+SUMPRODUCT(--(ABS($G83:$Z83)&lt;ABS(R83)),--($G83:$Z83&lt;&gt;0))+(SUMPRODUCT(--(ABS($G83:$Z83)=ABS(R83)),--($G83:$Z83&lt;&gt;0))-1)/2)</f>
        <v>7</v>
      </c>
      <c r="AM83" cm="1">
        <f t="array" ref="AM83">IF(S83=0,"",1+SUMPRODUCT(--(ABS($G83:$Z83)&lt;ABS(S83)),--($G83:$Z83&lt;&gt;0))+(SUMPRODUCT(--(ABS($G83:$Z83)=ABS(S83)),--($G83:$Z83&lt;&gt;0))-1)/2)</f>
        <v>15</v>
      </c>
      <c r="AN83" cm="1">
        <f t="array" ref="AN83">IF(T83=0,"",1+SUMPRODUCT(--(ABS($G83:$Z83)&lt;ABS(T83)),--($G83:$Z83&lt;&gt;0))+(SUMPRODUCT(--(ABS($G83:$Z83)=ABS(T83)),--($G83:$Z83&lt;&gt;0))-1)/2)</f>
        <v>4</v>
      </c>
      <c r="AO83" cm="1">
        <f t="array" ref="AO83">IF(U83=0,"",1+SUMPRODUCT(--(ABS($G83:$Z83)&lt;ABS(U83)),--($G83:$Z83&lt;&gt;0))+(SUMPRODUCT(--(ABS($G83:$Z83)=ABS(U83)),--($G83:$Z83&lt;&gt;0))-1)/2)</f>
        <v>8</v>
      </c>
      <c r="AP83" cm="1">
        <f t="array" ref="AP83">IF(V83=0,"",1+SUMPRODUCT(--(ABS($G83:$Z83)&lt;ABS(V83)),--($G83:$Z83&lt;&gt;0))+(SUMPRODUCT(--(ABS($G83:$Z83)=ABS(V83)),--($G83:$Z83&lt;&gt;0))-1)/2)</f>
        <v>20</v>
      </c>
      <c r="AQ83" cm="1">
        <f t="array" ref="AQ83">IF(W83=0,"",1+SUMPRODUCT(--(ABS($G83:$Z83)&lt;ABS(W83)),--($G83:$Z83&lt;&gt;0))+(SUMPRODUCT(--(ABS($G83:$Z83)=ABS(W83)),--($G83:$Z83&lt;&gt;0))-1)/2)</f>
        <v>19</v>
      </c>
      <c r="AR83" cm="1">
        <f t="array" ref="AR83">IF(X83=0,"",1+SUMPRODUCT(--(ABS($G83:$Z83)&lt;ABS(X83)),--($G83:$Z83&lt;&gt;0))+(SUMPRODUCT(--(ABS($G83:$Z83)=ABS(X83)),--($G83:$Z83&lt;&gt;0))-1)/2)</f>
        <v>10</v>
      </c>
      <c r="AS83" cm="1">
        <f t="array" ref="AS83">IF(Y83=0,"",1+SUMPRODUCT(--(ABS($G83:$Z83)&lt;ABS(Y83)),--($G83:$Z83&lt;&gt;0))+(SUMPRODUCT(--(ABS($G83:$Z83)=ABS(Y83)),--($G83:$Z83&lt;&gt;0))-1)/2)</f>
        <v>17</v>
      </c>
      <c r="AT83" cm="1">
        <f t="array" ref="AT83">IF(Z83=0,"",1+SUMPRODUCT(--(ABS($G83:$Z83)&lt;ABS(Z83)),--($G83:$Z83&lt;&gt;0))+(SUMPRODUCT(--(ABS($G83:$Z83)=ABS(Z83)),--($G83:$Z83&lt;&gt;0))-1)/2)</f>
        <v>14</v>
      </c>
      <c r="AU83">
        <f>AVERAGE(G83:Z83)</f>
        <v>5.6517888313646882E-2</v>
      </c>
      <c r="AV83">
        <f>SUMIF(G83:Z83,"&gt;0",AA83:AT83)</f>
        <v>207</v>
      </c>
      <c r="AW83">
        <f>COUNTIF(G83:Z83,"&lt;&gt;0")</f>
        <v>20</v>
      </c>
      <c r="AX83">
        <f>_xlfn.LET(_xlpm.n,AW83,_xlpm.w,AV83,_xlpm.mu,_xlpm.n*(_xlpm.n+1)/4,_xlpm.sd,SQRT(_xlpm.n*(_xlpm.n+1)*(2*_xlpm.n+1)/24),_xlpm.z,(ABS(_xlpm.w-_xlpm.mu)-0.5)/_xlpm.sd,MIN(1,2*(1-_xlfn.NORM.S.DIST(_xlpm.z,TRUE))))</f>
        <v>1.5109307838723218E-4</v>
      </c>
    </row>
    <row r="84" spans="1:50" x14ac:dyDescent="0.25">
      <c r="A84" t="s">
        <v>9311</v>
      </c>
      <c r="B84" t="s">
        <v>147</v>
      </c>
      <c r="C84" t="s">
        <v>26</v>
      </c>
      <c r="D84" t="s">
        <v>9259</v>
      </c>
      <c r="E84" t="s">
        <v>73</v>
      </c>
      <c r="F84" t="s">
        <v>62</v>
      </c>
      <c r="G84">
        <f>all_runs!O1722-all_runs!O1602</f>
        <v>4.6265775798069564E-2</v>
      </c>
      <c r="H84">
        <f>all_runs!O1723-all_runs!O1603</f>
        <v>2.9024484287642149E-2</v>
      </c>
      <c r="I84">
        <f>all_runs!O1724-all_runs!O1604</f>
        <v>1.9801109721788057E-2</v>
      </c>
      <c r="J84">
        <f>all_runs!O1725-all_runs!O1605</f>
        <v>3.0837004405286361E-2</v>
      </c>
      <c r="K84">
        <f>all_runs!O1726-all_runs!O1606</f>
        <v>5.0935029882398286E-2</v>
      </c>
      <c r="L84">
        <f>all_runs!O1727-all_runs!O1607</f>
        <v>2.0305160895060848E-2</v>
      </c>
      <c r="M84">
        <f>all_runs!O1728-all_runs!O1608</f>
        <v>1.7826617826617985E-2</v>
      </c>
      <c r="N84">
        <f>all_runs!O1729-all_runs!O1609</f>
        <v>2.5574051693890931E-2</v>
      </c>
      <c r="O84">
        <f>all_runs!O1730-all_runs!O1610</f>
        <v>1.2447729261888529E-2</v>
      </c>
      <c r="P84">
        <f>all_runs!O1731-all_runs!O1611</f>
        <v>5.4567458972745286E-2</v>
      </c>
      <c r="Q84">
        <f>all_runs!O1732-all_runs!O1612</f>
        <v>3.2768871534250343E-2</v>
      </c>
      <c r="R84">
        <f>all_runs!O1733-all_runs!O1613</f>
        <v>1.5152632536369781E-2</v>
      </c>
      <c r="S84">
        <f>all_runs!O1734-all_runs!O1614</f>
        <v>2.1410753880266142E-2</v>
      </c>
      <c r="T84">
        <f>all_runs!O1735-all_runs!O1615</f>
        <v>1.7817371937639215E-2</v>
      </c>
      <c r="U84">
        <f>all_runs!O1736-all_runs!O1616</f>
        <v>2.0401390872758163E-2</v>
      </c>
      <c r="V84">
        <f>all_runs!O1737-all_runs!O1617</f>
        <v>3.178215414539276E-2</v>
      </c>
      <c r="W84">
        <f>all_runs!O1738-all_runs!O1618</f>
        <v>3.908208020050119E-2</v>
      </c>
      <c r="X84">
        <f>all_runs!O1739-all_runs!O1619</f>
        <v>2.3073422476979744E-2</v>
      </c>
      <c r="Y84">
        <f>all_runs!O1740-all_runs!O1620</f>
        <v>3.1986384634086984E-2</v>
      </c>
      <c r="Z84">
        <f>all_runs!O1741-all_runs!O1621</f>
        <v>1.9455291093538274E-2</v>
      </c>
      <c r="AA84" cm="1">
        <f t="array" ref="AA84">IF(G84=0,"",1+SUMPRODUCT(--(ABS($G84:$Z84)&lt;ABS(G84)),--($G84:$Z84&lt;&gt;0))+(SUMPRODUCT(--(ABS($G84:$Z84)=ABS(G84)),--($G84:$Z84&lt;&gt;0))-1)/2)</f>
        <v>18</v>
      </c>
      <c r="AB84" cm="1">
        <f t="array" ref="AB84">IF(H84=0,"",1+SUMPRODUCT(--(ABS($G84:$Z84)&lt;ABS(H84)),--($G84:$Z84&lt;&gt;0))+(SUMPRODUCT(--(ABS($G84:$Z84)=ABS(H84)),--($G84:$Z84&lt;&gt;0))-1)/2)</f>
        <v>12</v>
      </c>
      <c r="AC84" cm="1">
        <f t="array" ref="AC84">IF(I84=0,"",1+SUMPRODUCT(--(ABS($G84:$Z84)&lt;ABS(I84)),--($G84:$Z84&lt;&gt;0))+(SUMPRODUCT(--(ABS($G84:$Z84)=ABS(I84)),--($G84:$Z84&lt;&gt;0))-1)/2)</f>
        <v>6</v>
      </c>
      <c r="AD84" cm="1">
        <f t="array" ref="AD84">IF(J84=0,"",1+SUMPRODUCT(--(ABS($G84:$Z84)&lt;ABS(J84)),--($G84:$Z84&lt;&gt;0))+(SUMPRODUCT(--(ABS($G84:$Z84)=ABS(J84)),--($G84:$Z84&lt;&gt;0))-1)/2)</f>
        <v>13</v>
      </c>
      <c r="AE84" cm="1">
        <f t="array" ref="AE84">IF(K84=0,"",1+SUMPRODUCT(--(ABS($G84:$Z84)&lt;ABS(K84)),--($G84:$Z84&lt;&gt;0))+(SUMPRODUCT(--(ABS($G84:$Z84)=ABS(K84)),--($G84:$Z84&lt;&gt;0))-1)/2)</f>
        <v>19</v>
      </c>
      <c r="AF84" cm="1">
        <f t="array" ref="AF84">IF(L84=0,"",1+SUMPRODUCT(--(ABS($G84:$Z84)&lt;ABS(L84)),--($G84:$Z84&lt;&gt;0))+(SUMPRODUCT(--(ABS($G84:$Z84)=ABS(L84)),--($G84:$Z84&lt;&gt;0))-1)/2)</f>
        <v>7</v>
      </c>
      <c r="AG84" cm="1">
        <f t="array" ref="AG84">IF(M84=0,"",1+SUMPRODUCT(--(ABS($G84:$Z84)&lt;ABS(M84)),--($G84:$Z84&lt;&gt;0))+(SUMPRODUCT(--(ABS($G84:$Z84)=ABS(M84)),--($G84:$Z84&lt;&gt;0))-1)/2)</f>
        <v>4</v>
      </c>
      <c r="AH84" cm="1">
        <f t="array" ref="AH84">IF(N84=0,"",1+SUMPRODUCT(--(ABS($G84:$Z84)&lt;ABS(N84)),--($G84:$Z84&lt;&gt;0))+(SUMPRODUCT(--(ABS($G84:$Z84)=ABS(N84)),--($G84:$Z84&lt;&gt;0))-1)/2)</f>
        <v>11</v>
      </c>
      <c r="AI84" cm="1">
        <f t="array" ref="AI84">IF(O84=0,"",1+SUMPRODUCT(--(ABS($G84:$Z84)&lt;ABS(O84)),--($G84:$Z84&lt;&gt;0))+(SUMPRODUCT(--(ABS($G84:$Z84)=ABS(O84)),--($G84:$Z84&lt;&gt;0))-1)/2)</f>
        <v>1</v>
      </c>
      <c r="AJ84" cm="1">
        <f t="array" ref="AJ84">IF(P84=0,"",1+SUMPRODUCT(--(ABS($G84:$Z84)&lt;ABS(P84)),--($G84:$Z84&lt;&gt;0))+(SUMPRODUCT(--(ABS($G84:$Z84)=ABS(P84)),--($G84:$Z84&lt;&gt;0))-1)/2)</f>
        <v>20</v>
      </c>
      <c r="AK84" cm="1">
        <f t="array" ref="AK84">IF(Q84=0,"",1+SUMPRODUCT(--(ABS($G84:$Z84)&lt;ABS(Q84)),--($G84:$Z84&lt;&gt;0))+(SUMPRODUCT(--(ABS($G84:$Z84)=ABS(Q84)),--($G84:$Z84&lt;&gt;0))-1)/2)</f>
        <v>16</v>
      </c>
      <c r="AL84" cm="1">
        <f t="array" ref="AL84">IF(R84=0,"",1+SUMPRODUCT(--(ABS($G84:$Z84)&lt;ABS(R84)),--($G84:$Z84&lt;&gt;0))+(SUMPRODUCT(--(ABS($G84:$Z84)=ABS(R84)),--($G84:$Z84&lt;&gt;0))-1)/2)</f>
        <v>2</v>
      </c>
      <c r="AM84" cm="1">
        <f t="array" ref="AM84">IF(S84=0,"",1+SUMPRODUCT(--(ABS($G84:$Z84)&lt;ABS(S84)),--($G84:$Z84&lt;&gt;0))+(SUMPRODUCT(--(ABS($G84:$Z84)=ABS(S84)),--($G84:$Z84&lt;&gt;0))-1)/2)</f>
        <v>9</v>
      </c>
      <c r="AN84" cm="1">
        <f t="array" ref="AN84">IF(T84=0,"",1+SUMPRODUCT(--(ABS($G84:$Z84)&lt;ABS(T84)),--($G84:$Z84&lt;&gt;0))+(SUMPRODUCT(--(ABS($G84:$Z84)=ABS(T84)),--($G84:$Z84&lt;&gt;0))-1)/2)</f>
        <v>3</v>
      </c>
      <c r="AO84" cm="1">
        <f t="array" ref="AO84">IF(U84=0,"",1+SUMPRODUCT(--(ABS($G84:$Z84)&lt;ABS(U84)),--($G84:$Z84&lt;&gt;0))+(SUMPRODUCT(--(ABS($G84:$Z84)=ABS(U84)),--($G84:$Z84&lt;&gt;0))-1)/2)</f>
        <v>8</v>
      </c>
      <c r="AP84" cm="1">
        <f t="array" ref="AP84">IF(V84=0,"",1+SUMPRODUCT(--(ABS($G84:$Z84)&lt;ABS(V84)),--($G84:$Z84&lt;&gt;0))+(SUMPRODUCT(--(ABS($G84:$Z84)=ABS(V84)),--($G84:$Z84&lt;&gt;0))-1)/2)</f>
        <v>14</v>
      </c>
      <c r="AQ84" cm="1">
        <f t="array" ref="AQ84">IF(W84=0,"",1+SUMPRODUCT(--(ABS($G84:$Z84)&lt;ABS(W84)),--($G84:$Z84&lt;&gt;0))+(SUMPRODUCT(--(ABS($G84:$Z84)=ABS(W84)),--($G84:$Z84&lt;&gt;0))-1)/2)</f>
        <v>17</v>
      </c>
      <c r="AR84" cm="1">
        <f t="array" ref="AR84">IF(X84=0,"",1+SUMPRODUCT(--(ABS($G84:$Z84)&lt;ABS(X84)),--($G84:$Z84&lt;&gt;0))+(SUMPRODUCT(--(ABS($G84:$Z84)=ABS(X84)),--($G84:$Z84&lt;&gt;0))-1)/2)</f>
        <v>10</v>
      </c>
      <c r="AS84" cm="1">
        <f t="array" ref="AS84">IF(Y84=0,"",1+SUMPRODUCT(--(ABS($G84:$Z84)&lt;ABS(Y84)),--($G84:$Z84&lt;&gt;0))+(SUMPRODUCT(--(ABS($G84:$Z84)=ABS(Y84)),--($G84:$Z84&lt;&gt;0))-1)/2)</f>
        <v>15</v>
      </c>
      <c r="AT84" cm="1">
        <f t="array" ref="AT84">IF(Z84=0,"",1+SUMPRODUCT(--(ABS($G84:$Z84)&lt;ABS(Z84)),--($G84:$Z84&lt;&gt;0))+(SUMPRODUCT(--(ABS($G84:$Z84)=ABS(Z84)),--($G84:$Z84&lt;&gt;0))-1)/2)</f>
        <v>5</v>
      </c>
      <c r="AU84">
        <f>AVERAGE(G84:Z84)</f>
        <v>2.8025738802858531E-2</v>
      </c>
      <c r="AV84">
        <f>SUMIF(G84:Z84,"&gt;0",AA84:AT84)</f>
        <v>210</v>
      </c>
      <c r="AW84">
        <f>COUNTIF(G84:Z84,"&lt;&gt;0")</f>
        <v>20</v>
      </c>
      <c r="AX84">
        <f>_xlfn.LET(_xlpm.n,AW84,_xlpm.w,AV84,_xlpm.mu,_xlpm.n*(_xlpm.n+1)/4,_xlpm.sd,SQRT(_xlpm.n*(_xlpm.n+1)*(2*_xlpm.n+1)/24),_xlpm.z,(ABS(_xlpm.w-_xlpm.mu)-0.5)/_xlpm.sd,MIN(1,2*(1-_xlfn.NORM.S.DIST(_xlpm.z,TRUE))))</f>
        <v>9.5691731570646255E-5</v>
      </c>
    </row>
    <row r="85" spans="1:50" x14ac:dyDescent="0.25">
      <c r="A85" t="s">
        <v>9311</v>
      </c>
      <c r="B85" t="s">
        <v>190</v>
      </c>
      <c r="C85" t="s">
        <v>26</v>
      </c>
      <c r="D85" t="s">
        <v>9259</v>
      </c>
      <c r="E85" t="s">
        <v>73</v>
      </c>
      <c r="F85" t="s">
        <v>62</v>
      </c>
      <c r="G85">
        <f>all_runs!O2322-all_runs!O2202</f>
        <v>0.10433963375139843</v>
      </c>
      <c r="H85">
        <f>all_runs!O2323-all_runs!O2203</f>
        <v>7.408605123016021E-2</v>
      </c>
      <c r="I85">
        <f>all_runs!O2324-all_runs!O2204</f>
        <v>5.3208556149732522E-2</v>
      </c>
      <c r="J85">
        <f>all_runs!O2325-all_runs!O2205</f>
        <v>4.6267987444458036E-2</v>
      </c>
      <c r="K85">
        <f>all_runs!O2326-all_runs!O2206</f>
        <v>5.4834834834834867E-2</v>
      </c>
      <c r="L85">
        <f>all_runs!O2327-all_runs!O2207</f>
        <v>4.3707111077595839E-2</v>
      </c>
      <c r="M85">
        <f>all_runs!O2328-all_runs!O2208</f>
        <v>9.1510147356373306E-2</v>
      </c>
      <c r="N85">
        <f>all_runs!O2329-all_runs!O2209</f>
        <v>5.1749566938876446E-2</v>
      </c>
      <c r="O85">
        <f>all_runs!O2330-all_runs!O2210</f>
        <v>4.3859693223466278E-2</v>
      </c>
      <c r="P85">
        <f>all_runs!O2331-all_runs!O2211</f>
        <v>2.2164027853029178E-2</v>
      </c>
      <c r="Q85">
        <f>all_runs!O2332-all_runs!O2212</f>
        <v>7.3856769716580173E-2</v>
      </c>
      <c r="R85">
        <f>all_runs!O2333-all_runs!O2213</f>
        <v>7.8964992389650046E-2</v>
      </c>
      <c r="S85">
        <f>all_runs!O2334-all_runs!O2214</f>
        <v>6.7930416272713567E-2</v>
      </c>
      <c r="T85">
        <f>all_runs!O2335-all_runs!O2215</f>
        <v>6.2129661903102207E-2</v>
      </c>
      <c r="U85">
        <f>all_runs!O2336-all_runs!O2216</f>
        <v>6.9417631917631839E-2</v>
      </c>
      <c r="V85">
        <f>all_runs!O2337-all_runs!O2217</f>
        <v>0.1005079952954131</v>
      </c>
      <c r="W85">
        <f>all_runs!O2338-all_runs!O2218</f>
        <v>7.8767123287671326E-2</v>
      </c>
      <c r="X85">
        <f>all_runs!O2339-all_runs!O2219</f>
        <v>8.6348109231107362E-2</v>
      </c>
      <c r="Y85">
        <f>all_runs!O2340-all_runs!O2220</f>
        <v>5.3769401330376887E-2</v>
      </c>
      <c r="Z85">
        <f>all_runs!O2341-all_runs!O2221</f>
        <v>2.7929980093989393E-2</v>
      </c>
      <c r="AA85" cm="1">
        <f t="array" ref="AA85">IF(G85=0,"",1+SUMPRODUCT(--(ABS($G85:$Z85)&lt;ABS(G85)),--($G85:$Z85&lt;&gt;0))+(SUMPRODUCT(--(ABS($G85:$Z85)=ABS(G85)),--($G85:$Z85&lt;&gt;0))-1)/2)</f>
        <v>20</v>
      </c>
      <c r="AB85" cm="1">
        <f t="array" ref="AB85">IF(H85=0,"",1+SUMPRODUCT(--(ABS($G85:$Z85)&lt;ABS(H85)),--($G85:$Z85&lt;&gt;0))+(SUMPRODUCT(--(ABS($G85:$Z85)=ABS(H85)),--($G85:$Z85&lt;&gt;0))-1)/2)</f>
        <v>14</v>
      </c>
      <c r="AC85" cm="1">
        <f t="array" ref="AC85">IF(I85=0,"",1+SUMPRODUCT(--(ABS($G85:$Z85)&lt;ABS(I85)),--($G85:$Z85&lt;&gt;0))+(SUMPRODUCT(--(ABS($G85:$Z85)=ABS(I85)),--($G85:$Z85&lt;&gt;0))-1)/2)</f>
        <v>7</v>
      </c>
      <c r="AD85" cm="1">
        <f t="array" ref="AD85">IF(J85=0,"",1+SUMPRODUCT(--(ABS($G85:$Z85)&lt;ABS(J85)),--($G85:$Z85&lt;&gt;0))+(SUMPRODUCT(--(ABS($G85:$Z85)=ABS(J85)),--($G85:$Z85&lt;&gt;0))-1)/2)</f>
        <v>5</v>
      </c>
      <c r="AE85" cm="1">
        <f t="array" ref="AE85">IF(K85=0,"",1+SUMPRODUCT(--(ABS($G85:$Z85)&lt;ABS(K85)),--($G85:$Z85&lt;&gt;0))+(SUMPRODUCT(--(ABS($G85:$Z85)=ABS(K85)),--($G85:$Z85&lt;&gt;0))-1)/2)</f>
        <v>9</v>
      </c>
      <c r="AF85" cm="1">
        <f t="array" ref="AF85">IF(L85=0,"",1+SUMPRODUCT(--(ABS($G85:$Z85)&lt;ABS(L85)),--($G85:$Z85&lt;&gt;0))+(SUMPRODUCT(--(ABS($G85:$Z85)=ABS(L85)),--($G85:$Z85&lt;&gt;0))-1)/2)</f>
        <v>3</v>
      </c>
      <c r="AG85" cm="1">
        <f t="array" ref="AG85">IF(M85=0,"",1+SUMPRODUCT(--(ABS($G85:$Z85)&lt;ABS(M85)),--($G85:$Z85&lt;&gt;0))+(SUMPRODUCT(--(ABS($G85:$Z85)=ABS(M85)),--($G85:$Z85&lt;&gt;0))-1)/2)</f>
        <v>18</v>
      </c>
      <c r="AH85" cm="1">
        <f t="array" ref="AH85">IF(N85=0,"",1+SUMPRODUCT(--(ABS($G85:$Z85)&lt;ABS(N85)),--($G85:$Z85&lt;&gt;0))+(SUMPRODUCT(--(ABS($G85:$Z85)=ABS(N85)),--($G85:$Z85&lt;&gt;0))-1)/2)</f>
        <v>6</v>
      </c>
      <c r="AI85" cm="1">
        <f t="array" ref="AI85">IF(O85=0,"",1+SUMPRODUCT(--(ABS($G85:$Z85)&lt;ABS(O85)),--($G85:$Z85&lt;&gt;0))+(SUMPRODUCT(--(ABS($G85:$Z85)=ABS(O85)),--($G85:$Z85&lt;&gt;0))-1)/2)</f>
        <v>4</v>
      </c>
      <c r="AJ85" cm="1">
        <f t="array" ref="AJ85">IF(P85=0,"",1+SUMPRODUCT(--(ABS($G85:$Z85)&lt;ABS(P85)),--($G85:$Z85&lt;&gt;0))+(SUMPRODUCT(--(ABS($G85:$Z85)=ABS(P85)),--($G85:$Z85&lt;&gt;0))-1)/2)</f>
        <v>1</v>
      </c>
      <c r="AK85" cm="1">
        <f t="array" ref="AK85">IF(Q85=0,"",1+SUMPRODUCT(--(ABS($G85:$Z85)&lt;ABS(Q85)),--($G85:$Z85&lt;&gt;0))+(SUMPRODUCT(--(ABS($G85:$Z85)=ABS(Q85)),--($G85:$Z85&lt;&gt;0))-1)/2)</f>
        <v>13</v>
      </c>
      <c r="AL85" cm="1">
        <f t="array" ref="AL85">IF(R85=0,"",1+SUMPRODUCT(--(ABS($G85:$Z85)&lt;ABS(R85)),--($G85:$Z85&lt;&gt;0))+(SUMPRODUCT(--(ABS($G85:$Z85)=ABS(R85)),--($G85:$Z85&lt;&gt;0))-1)/2)</f>
        <v>16</v>
      </c>
      <c r="AM85" cm="1">
        <f t="array" ref="AM85">IF(S85=0,"",1+SUMPRODUCT(--(ABS($G85:$Z85)&lt;ABS(S85)),--($G85:$Z85&lt;&gt;0))+(SUMPRODUCT(--(ABS($G85:$Z85)=ABS(S85)),--($G85:$Z85&lt;&gt;0))-1)/2)</f>
        <v>11</v>
      </c>
      <c r="AN85" cm="1">
        <f t="array" ref="AN85">IF(T85=0,"",1+SUMPRODUCT(--(ABS($G85:$Z85)&lt;ABS(T85)),--($G85:$Z85&lt;&gt;0))+(SUMPRODUCT(--(ABS($G85:$Z85)=ABS(T85)),--($G85:$Z85&lt;&gt;0))-1)/2)</f>
        <v>10</v>
      </c>
      <c r="AO85" cm="1">
        <f t="array" ref="AO85">IF(U85=0,"",1+SUMPRODUCT(--(ABS($G85:$Z85)&lt;ABS(U85)),--($G85:$Z85&lt;&gt;0))+(SUMPRODUCT(--(ABS($G85:$Z85)=ABS(U85)),--($G85:$Z85&lt;&gt;0))-1)/2)</f>
        <v>12</v>
      </c>
      <c r="AP85" cm="1">
        <f t="array" ref="AP85">IF(V85=0,"",1+SUMPRODUCT(--(ABS($G85:$Z85)&lt;ABS(V85)),--($G85:$Z85&lt;&gt;0))+(SUMPRODUCT(--(ABS($G85:$Z85)=ABS(V85)),--($G85:$Z85&lt;&gt;0))-1)/2)</f>
        <v>19</v>
      </c>
      <c r="AQ85" cm="1">
        <f t="array" ref="AQ85">IF(W85=0,"",1+SUMPRODUCT(--(ABS($G85:$Z85)&lt;ABS(W85)),--($G85:$Z85&lt;&gt;0))+(SUMPRODUCT(--(ABS($G85:$Z85)=ABS(W85)),--($G85:$Z85&lt;&gt;0))-1)/2)</f>
        <v>15</v>
      </c>
      <c r="AR85" cm="1">
        <f t="array" ref="AR85">IF(X85=0,"",1+SUMPRODUCT(--(ABS($G85:$Z85)&lt;ABS(X85)),--($G85:$Z85&lt;&gt;0))+(SUMPRODUCT(--(ABS($G85:$Z85)=ABS(X85)),--($G85:$Z85&lt;&gt;0))-1)/2)</f>
        <v>17</v>
      </c>
      <c r="AS85" cm="1">
        <f t="array" ref="AS85">IF(Y85=0,"",1+SUMPRODUCT(--(ABS($G85:$Z85)&lt;ABS(Y85)),--($G85:$Z85&lt;&gt;0))+(SUMPRODUCT(--(ABS($G85:$Z85)=ABS(Y85)),--($G85:$Z85&lt;&gt;0))-1)/2)</f>
        <v>8</v>
      </c>
      <c r="AT85" cm="1">
        <f t="array" ref="AT85">IF(Z85=0,"",1+SUMPRODUCT(--(ABS($G85:$Z85)&lt;ABS(Z85)),--($G85:$Z85&lt;&gt;0))+(SUMPRODUCT(--(ABS($G85:$Z85)=ABS(Z85)),--($G85:$Z85&lt;&gt;0))-1)/2)</f>
        <v>2</v>
      </c>
      <c r="AU85">
        <f>AVERAGE(G85:Z85)</f>
        <v>6.4267484564908051E-2</v>
      </c>
      <c r="AV85">
        <f>SUMIF(G85:Z85,"&gt;0",AA85:AT85)</f>
        <v>210</v>
      </c>
      <c r="AW85">
        <f>COUNTIF(G85:Z85,"&lt;&gt;0")</f>
        <v>20</v>
      </c>
      <c r="AX85">
        <f>_xlfn.LET(_xlpm.n,AW85,_xlpm.w,AV85,_xlpm.mu,_xlpm.n*(_xlpm.n+1)/4,_xlpm.sd,SQRT(_xlpm.n*(_xlpm.n+1)*(2*_xlpm.n+1)/24),_xlpm.z,(ABS(_xlpm.w-_xlpm.mu)-0.5)/_xlpm.sd,MIN(1,2*(1-_xlfn.NORM.S.DIST(_xlpm.z,TRUE))))</f>
        <v>9.5691731570646255E-5</v>
      </c>
    </row>
    <row r="86" spans="1:50" x14ac:dyDescent="0.25">
      <c r="A86" t="s">
        <v>9311</v>
      </c>
      <c r="B86" t="s">
        <v>19</v>
      </c>
      <c r="C86" t="s">
        <v>32</v>
      </c>
      <c r="D86" t="s">
        <v>9260</v>
      </c>
      <c r="E86" t="s">
        <v>73</v>
      </c>
      <c r="F86" t="s">
        <v>62</v>
      </c>
      <c r="G86">
        <f>all_runs!O542-all_runs!O422</f>
        <v>2.2870718388766753E-2</v>
      </c>
      <c r="H86">
        <f>all_runs!O543-all_runs!O423</f>
        <v>3.6075949367088578E-2</v>
      </c>
      <c r="I86">
        <f>all_runs!O544-all_runs!O424</f>
        <v>1.7610832059401726E-2</v>
      </c>
      <c r="J86">
        <f>all_runs!O545-all_runs!O425</f>
        <v>1.6026663830088883E-2</v>
      </c>
      <c r="K86">
        <f>all_runs!O546-all_runs!O426</f>
        <v>1.6155787955283052E-2</v>
      </c>
      <c r="L86">
        <f>all_runs!O547-all_runs!O427</f>
        <v>3.0880306193458495E-2</v>
      </c>
      <c r="M86">
        <f>all_runs!O548-all_runs!O428</f>
        <v>1.5059267476699167E-2</v>
      </c>
      <c r="N86">
        <f>all_runs!O549-all_runs!O429</f>
        <v>2.5678175373372247E-2</v>
      </c>
      <c r="O86">
        <f>all_runs!O550-all_runs!O430</f>
        <v>2.4313491086811245E-2</v>
      </c>
      <c r="P86">
        <f>all_runs!O551-all_runs!O431</f>
        <v>4.5048814504881518E-2</v>
      </c>
      <c r="Q86">
        <f>all_runs!O552-all_runs!O432</f>
        <v>2.576252393038736E-2</v>
      </c>
      <c r="R86">
        <f>all_runs!O553-all_runs!O433</f>
        <v>1.0020876826722369E-2</v>
      </c>
      <c r="S86">
        <f>all_runs!O554-all_runs!O434</f>
        <v>3.4885393375959306E-2</v>
      </c>
      <c r="T86">
        <f>all_runs!O555-all_runs!O435</f>
        <v>2.1668594890352111E-2</v>
      </c>
      <c r="U86">
        <f>all_runs!O556-all_runs!O436</f>
        <v>3.4665477252453281E-2</v>
      </c>
      <c r="V86">
        <f>all_runs!O557-all_runs!O437</f>
        <v>4.2990207786004375E-2</v>
      </c>
      <c r="W86">
        <f>all_runs!O558-all_runs!O438</f>
        <v>2.3694437377733801E-2</v>
      </c>
      <c r="X86">
        <f>all_runs!O559-all_runs!O439</f>
        <v>3.8611575511503848E-2</v>
      </c>
      <c r="Y86">
        <f>all_runs!O560-all_runs!O440</f>
        <v>5.0244438317074147E-3</v>
      </c>
      <c r="Z86">
        <f>all_runs!O561-all_runs!O441</f>
        <v>1.5834876117698071E-2</v>
      </c>
      <c r="AA86" cm="1">
        <f t="array" ref="AA86">IF(G86=0,"",1+SUMPRODUCT(--(ABS($G86:$Z86)&lt;ABS(G86)),--($G86:$Z86&lt;&gt;0))+(SUMPRODUCT(--(ABS($G86:$Z86)=ABS(G86)),--($G86:$Z86&lt;&gt;0))-1)/2)</f>
        <v>9</v>
      </c>
      <c r="AB86" cm="1">
        <f t="array" ref="AB86">IF(H86=0,"",1+SUMPRODUCT(--(ABS($G86:$Z86)&lt;ABS(H86)),--($G86:$Z86&lt;&gt;0))+(SUMPRODUCT(--(ABS($G86:$Z86)=ABS(H86)),--($G86:$Z86&lt;&gt;0))-1)/2)</f>
        <v>17</v>
      </c>
      <c r="AC86" cm="1">
        <f t="array" ref="AC86">IF(I86=0,"",1+SUMPRODUCT(--(ABS($G86:$Z86)&lt;ABS(I86)),--($G86:$Z86&lt;&gt;0))+(SUMPRODUCT(--(ABS($G86:$Z86)=ABS(I86)),--($G86:$Z86&lt;&gt;0))-1)/2)</f>
        <v>7</v>
      </c>
      <c r="AD86" cm="1">
        <f t="array" ref="AD86">IF(J86=0,"",1+SUMPRODUCT(--(ABS($G86:$Z86)&lt;ABS(J86)),--($G86:$Z86&lt;&gt;0))+(SUMPRODUCT(--(ABS($G86:$Z86)=ABS(J86)),--($G86:$Z86&lt;&gt;0))-1)/2)</f>
        <v>5</v>
      </c>
      <c r="AE86" cm="1">
        <f t="array" ref="AE86">IF(K86=0,"",1+SUMPRODUCT(--(ABS($G86:$Z86)&lt;ABS(K86)),--($G86:$Z86&lt;&gt;0))+(SUMPRODUCT(--(ABS($G86:$Z86)=ABS(K86)),--($G86:$Z86&lt;&gt;0))-1)/2)</f>
        <v>6</v>
      </c>
      <c r="AF86" cm="1">
        <f t="array" ref="AF86">IF(L86=0,"",1+SUMPRODUCT(--(ABS($G86:$Z86)&lt;ABS(L86)),--($G86:$Z86&lt;&gt;0))+(SUMPRODUCT(--(ABS($G86:$Z86)=ABS(L86)),--($G86:$Z86&lt;&gt;0))-1)/2)</f>
        <v>14</v>
      </c>
      <c r="AG86" cm="1">
        <f t="array" ref="AG86">IF(M86=0,"",1+SUMPRODUCT(--(ABS($G86:$Z86)&lt;ABS(M86)),--($G86:$Z86&lt;&gt;0))+(SUMPRODUCT(--(ABS($G86:$Z86)=ABS(M86)),--($G86:$Z86&lt;&gt;0))-1)/2)</f>
        <v>3</v>
      </c>
      <c r="AH86" cm="1">
        <f t="array" ref="AH86">IF(N86=0,"",1+SUMPRODUCT(--(ABS($G86:$Z86)&lt;ABS(N86)),--($G86:$Z86&lt;&gt;0))+(SUMPRODUCT(--(ABS($G86:$Z86)=ABS(N86)),--($G86:$Z86&lt;&gt;0))-1)/2)</f>
        <v>12</v>
      </c>
      <c r="AI86" cm="1">
        <f t="array" ref="AI86">IF(O86=0,"",1+SUMPRODUCT(--(ABS($G86:$Z86)&lt;ABS(O86)),--($G86:$Z86&lt;&gt;0))+(SUMPRODUCT(--(ABS($G86:$Z86)=ABS(O86)),--($G86:$Z86&lt;&gt;0))-1)/2)</f>
        <v>11</v>
      </c>
      <c r="AJ86" cm="1">
        <f t="array" ref="AJ86">IF(P86=0,"",1+SUMPRODUCT(--(ABS($G86:$Z86)&lt;ABS(P86)),--($G86:$Z86&lt;&gt;0))+(SUMPRODUCT(--(ABS($G86:$Z86)=ABS(P86)),--($G86:$Z86&lt;&gt;0))-1)/2)</f>
        <v>20</v>
      </c>
      <c r="AK86" cm="1">
        <f t="array" ref="AK86">IF(Q86=0,"",1+SUMPRODUCT(--(ABS($G86:$Z86)&lt;ABS(Q86)),--($G86:$Z86&lt;&gt;0))+(SUMPRODUCT(--(ABS($G86:$Z86)=ABS(Q86)),--($G86:$Z86&lt;&gt;0))-1)/2)</f>
        <v>13</v>
      </c>
      <c r="AL86" cm="1">
        <f t="array" ref="AL86">IF(R86=0,"",1+SUMPRODUCT(--(ABS($G86:$Z86)&lt;ABS(R86)),--($G86:$Z86&lt;&gt;0))+(SUMPRODUCT(--(ABS($G86:$Z86)=ABS(R86)),--($G86:$Z86&lt;&gt;0))-1)/2)</f>
        <v>2</v>
      </c>
      <c r="AM86" cm="1">
        <f t="array" ref="AM86">IF(S86=0,"",1+SUMPRODUCT(--(ABS($G86:$Z86)&lt;ABS(S86)),--($G86:$Z86&lt;&gt;0))+(SUMPRODUCT(--(ABS($G86:$Z86)=ABS(S86)),--($G86:$Z86&lt;&gt;0))-1)/2)</f>
        <v>16</v>
      </c>
      <c r="AN86" cm="1">
        <f t="array" ref="AN86">IF(T86=0,"",1+SUMPRODUCT(--(ABS($G86:$Z86)&lt;ABS(T86)),--($G86:$Z86&lt;&gt;0))+(SUMPRODUCT(--(ABS($G86:$Z86)=ABS(T86)),--($G86:$Z86&lt;&gt;0))-1)/2)</f>
        <v>8</v>
      </c>
      <c r="AO86" cm="1">
        <f t="array" ref="AO86">IF(U86=0,"",1+SUMPRODUCT(--(ABS($G86:$Z86)&lt;ABS(U86)),--($G86:$Z86&lt;&gt;0))+(SUMPRODUCT(--(ABS($G86:$Z86)=ABS(U86)),--($G86:$Z86&lt;&gt;0))-1)/2)</f>
        <v>15</v>
      </c>
      <c r="AP86" cm="1">
        <f t="array" ref="AP86">IF(V86=0,"",1+SUMPRODUCT(--(ABS($G86:$Z86)&lt;ABS(V86)),--($G86:$Z86&lt;&gt;0))+(SUMPRODUCT(--(ABS($G86:$Z86)=ABS(V86)),--($G86:$Z86&lt;&gt;0))-1)/2)</f>
        <v>19</v>
      </c>
      <c r="AQ86" cm="1">
        <f t="array" ref="AQ86">IF(W86=0,"",1+SUMPRODUCT(--(ABS($G86:$Z86)&lt;ABS(W86)),--($G86:$Z86&lt;&gt;0))+(SUMPRODUCT(--(ABS($G86:$Z86)=ABS(W86)),--($G86:$Z86&lt;&gt;0))-1)/2)</f>
        <v>10</v>
      </c>
      <c r="AR86" cm="1">
        <f t="array" ref="AR86">IF(X86=0,"",1+SUMPRODUCT(--(ABS($G86:$Z86)&lt;ABS(X86)),--($G86:$Z86&lt;&gt;0))+(SUMPRODUCT(--(ABS($G86:$Z86)=ABS(X86)),--($G86:$Z86&lt;&gt;0))-1)/2)</f>
        <v>18</v>
      </c>
      <c r="AS86" cm="1">
        <f t="array" ref="AS86">IF(Y86=0,"",1+SUMPRODUCT(--(ABS($G86:$Z86)&lt;ABS(Y86)),--($G86:$Z86&lt;&gt;0))+(SUMPRODUCT(--(ABS($G86:$Z86)=ABS(Y86)),--($G86:$Z86&lt;&gt;0))-1)/2)</f>
        <v>1</v>
      </c>
      <c r="AT86" cm="1">
        <f t="array" ref="AT86">IF(Z86=0,"",1+SUMPRODUCT(--(ABS($G86:$Z86)&lt;ABS(Z86)),--($G86:$Z86&lt;&gt;0))+(SUMPRODUCT(--(ABS($G86:$Z86)=ABS(Z86)),--($G86:$Z86&lt;&gt;0))-1)/2)</f>
        <v>4</v>
      </c>
      <c r="AU86">
        <f>AVERAGE(G86:Z86)</f>
        <v>2.5143920656818679E-2</v>
      </c>
      <c r="AV86">
        <f>SUMIF(G86:Z86,"&gt;0",AA86:AT86)</f>
        <v>210</v>
      </c>
      <c r="AW86">
        <f>COUNTIF(G86:Z86,"&lt;&gt;0")</f>
        <v>20</v>
      </c>
      <c r="AX86">
        <f>_xlfn.LET(_xlpm.n,AW86,_xlpm.w,AV86,_xlpm.mu,_xlpm.n*(_xlpm.n+1)/4,_xlpm.sd,SQRT(_xlpm.n*(_xlpm.n+1)*(2*_xlpm.n+1)/24),_xlpm.z,(ABS(_xlpm.w-_xlpm.mu)-0.5)/_xlpm.sd,MIN(1,2*(1-_xlfn.NORM.S.DIST(_xlpm.z,TRUE))))</f>
        <v>9.5691731570646255E-5</v>
      </c>
    </row>
    <row r="87" spans="1:50" x14ac:dyDescent="0.25">
      <c r="A87" t="s">
        <v>9311</v>
      </c>
      <c r="B87" t="s">
        <v>106</v>
      </c>
      <c r="C87" t="s">
        <v>32</v>
      </c>
      <c r="D87" t="s">
        <v>9260</v>
      </c>
      <c r="E87" t="s">
        <v>73</v>
      </c>
      <c r="F87" t="s">
        <v>62</v>
      </c>
      <c r="G87">
        <f>all_runs!O1142-all_runs!O1022</f>
        <v>4.5548654244306541E-2</v>
      </c>
      <c r="H87">
        <f>all_runs!O1143-all_runs!O1023</f>
        <v>2.9045643153526979E-2</v>
      </c>
      <c r="I87">
        <f>all_runs!O1144-all_runs!O1024</f>
        <v>1.946974730479889E-2</v>
      </c>
      <c r="J87">
        <f>all_runs!O1145-all_runs!O1025</f>
        <v>2.9761904761903546E-3</v>
      </c>
      <c r="K87">
        <f>all_runs!O1146-all_runs!O1026</f>
        <v>3.0772402773124319E-2</v>
      </c>
      <c r="L87">
        <f>all_runs!O1147-all_runs!O1027</f>
        <v>2.1366803975499726E-2</v>
      </c>
      <c r="M87">
        <f>all_runs!O1148-all_runs!O1028</f>
        <v>6.6939890710382421E-3</v>
      </c>
      <c r="N87">
        <f>all_runs!O1149-all_runs!O1029</f>
        <v>4.8063623789764698E-3</v>
      </c>
      <c r="O87">
        <f>all_runs!O1150-all_runs!O1030</f>
        <v>1.7317783497324268E-2</v>
      </c>
      <c r="P87">
        <f>all_runs!O1151-all_runs!O1031</f>
        <v>1.7214773155927454E-2</v>
      </c>
      <c r="Q87">
        <f>all_runs!O1152-all_runs!O1032</f>
        <v>2.2532586847939573E-2</v>
      </c>
      <c r="R87">
        <f>all_runs!O1153-all_runs!O1033</f>
        <v>1.9012948473529412E-2</v>
      </c>
      <c r="S87">
        <f>all_runs!O1154-all_runs!O1034</f>
        <v>1.5451657146825504E-2</v>
      </c>
      <c r="T87">
        <f>all_runs!O1155-all_runs!O1035</f>
        <v>1.7214773155927454E-2</v>
      </c>
      <c r="U87">
        <f>all_runs!O1156-all_runs!O1036</f>
        <v>3.6296225712280972E-2</v>
      </c>
      <c r="V87">
        <f>all_runs!O1157-all_runs!O1037</f>
        <v>1.3125056966393212E-2</v>
      </c>
      <c r="W87">
        <f>all_runs!O1158-all_runs!O1038</f>
        <v>8.3333333333334147E-3</v>
      </c>
      <c r="X87">
        <f>all_runs!O1159-all_runs!O1039</f>
        <v>4.015151515151516E-2</v>
      </c>
      <c r="Y87">
        <f>all_runs!O1160-all_runs!O1040</f>
        <v>3.4854473589651436E-2</v>
      </c>
      <c r="Z87">
        <f>all_runs!O1161-all_runs!O1041</f>
        <v>3.4424465959735806E-2</v>
      </c>
      <c r="AA87" cm="1">
        <f t="array" ref="AA87">IF(G87=0,"",1+SUMPRODUCT(--(ABS($G87:$Z87)&lt;ABS(G87)),--($G87:$Z87&lt;&gt;0))+(SUMPRODUCT(--(ABS($G87:$Z87)=ABS(G87)),--($G87:$Z87&lt;&gt;0))-1)/2)</f>
        <v>20</v>
      </c>
      <c r="AB87" cm="1">
        <f t="array" ref="AB87">IF(H87=0,"",1+SUMPRODUCT(--(ABS($G87:$Z87)&lt;ABS(H87)),--($G87:$Z87&lt;&gt;0))+(SUMPRODUCT(--(ABS($G87:$Z87)=ABS(H87)),--($G87:$Z87&lt;&gt;0))-1)/2)</f>
        <v>14</v>
      </c>
      <c r="AC87" cm="1">
        <f t="array" ref="AC87">IF(I87=0,"",1+SUMPRODUCT(--(ABS($G87:$Z87)&lt;ABS(I87)),--($G87:$Z87&lt;&gt;0))+(SUMPRODUCT(--(ABS($G87:$Z87)=ABS(I87)),--($G87:$Z87&lt;&gt;0))-1)/2)</f>
        <v>11</v>
      </c>
      <c r="AD87" cm="1">
        <f t="array" ref="AD87">IF(J87=0,"",1+SUMPRODUCT(--(ABS($G87:$Z87)&lt;ABS(J87)),--($G87:$Z87&lt;&gt;0))+(SUMPRODUCT(--(ABS($G87:$Z87)=ABS(J87)),--($G87:$Z87&lt;&gt;0))-1)/2)</f>
        <v>1</v>
      </c>
      <c r="AE87" cm="1">
        <f t="array" ref="AE87">IF(K87=0,"",1+SUMPRODUCT(--(ABS($G87:$Z87)&lt;ABS(K87)),--($G87:$Z87&lt;&gt;0))+(SUMPRODUCT(--(ABS($G87:$Z87)=ABS(K87)),--($G87:$Z87&lt;&gt;0))-1)/2)</f>
        <v>15</v>
      </c>
      <c r="AF87" cm="1">
        <f t="array" ref="AF87">IF(L87=0,"",1+SUMPRODUCT(--(ABS($G87:$Z87)&lt;ABS(L87)),--($G87:$Z87&lt;&gt;0))+(SUMPRODUCT(--(ABS($G87:$Z87)=ABS(L87)),--($G87:$Z87&lt;&gt;0))-1)/2)</f>
        <v>12</v>
      </c>
      <c r="AG87" cm="1">
        <f t="array" ref="AG87">IF(M87=0,"",1+SUMPRODUCT(--(ABS($G87:$Z87)&lt;ABS(M87)),--($G87:$Z87&lt;&gt;0))+(SUMPRODUCT(--(ABS($G87:$Z87)=ABS(M87)),--($G87:$Z87&lt;&gt;0))-1)/2)</f>
        <v>3</v>
      </c>
      <c r="AH87" cm="1">
        <f t="array" ref="AH87">IF(N87=0,"",1+SUMPRODUCT(--(ABS($G87:$Z87)&lt;ABS(N87)),--($G87:$Z87&lt;&gt;0))+(SUMPRODUCT(--(ABS($G87:$Z87)=ABS(N87)),--($G87:$Z87&lt;&gt;0))-1)/2)</f>
        <v>2</v>
      </c>
      <c r="AI87" cm="1">
        <f t="array" ref="AI87">IF(O87=0,"",1+SUMPRODUCT(--(ABS($G87:$Z87)&lt;ABS(O87)),--($G87:$Z87&lt;&gt;0))+(SUMPRODUCT(--(ABS($G87:$Z87)=ABS(O87)),--($G87:$Z87&lt;&gt;0))-1)/2)</f>
        <v>9</v>
      </c>
      <c r="AJ87" cm="1">
        <f t="array" ref="AJ87">IF(P87=0,"",1+SUMPRODUCT(--(ABS($G87:$Z87)&lt;ABS(P87)),--($G87:$Z87&lt;&gt;0))+(SUMPRODUCT(--(ABS($G87:$Z87)=ABS(P87)),--($G87:$Z87&lt;&gt;0))-1)/2)</f>
        <v>7.5</v>
      </c>
      <c r="AK87" cm="1">
        <f t="array" ref="AK87">IF(Q87=0,"",1+SUMPRODUCT(--(ABS($G87:$Z87)&lt;ABS(Q87)),--($G87:$Z87&lt;&gt;0))+(SUMPRODUCT(--(ABS($G87:$Z87)=ABS(Q87)),--($G87:$Z87&lt;&gt;0))-1)/2)</f>
        <v>13</v>
      </c>
      <c r="AL87" cm="1">
        <f t="array" ref="AL87">IF(R87=0,"",1+SUMPRODUCT(--(ABS($G87:$Z87)&lt;ABS(R87)),--($G87:$Z87&lt;&gt;0))+(SUMPRODUCT(--(ABS($G87:$Z87)=ABS(R87)),--($G87:$Z87&lt;&gt;0))-1)/2)</f>
        <v>10</v>
      </c>
      <c r="AM87" cm="1">
        <f t="array" ref="AM87">IF(S87=0,"",1+SUMPRODUCT(--(ABS($G87:$Z87)&lt;ABS(S87)),--($G87:$Z87&lt;&gt;0))+(SUMPRODUCT(--(ABS($G87:$Z87)=ABS(S87)),--($G87:$Z87&lt;&gt;0))-1)/2)</f>
        <v>6</v>
      </c>
      <c r="AN87" cm="1">
        <f t="array" ref="AN87">IF(T87=0,"",1+SUMPRODUCT(--(ABS($G87:$Z87)&lt;ABS(T87)),--($G87:$Z87&lt;&gt;0))+(SUMPRODUCT(--(ABS($G87:$Z87)=ABS(T87)),--($G87:$Z87&lt;&gt;0))-1)/2)</f>
        <v>7.5</v>
      </c>
      <c r="AO87" cm="1">
        <f t="array" ref="AO87">IF(U87=0,"",1+SUMPRODUCT(--(ABS($G87:$Z87)&lt;ABS(U87)),--($G87:$Z87&lt;&gt;0))+(SUMPRODUCT(--(ABS($G87:$Z87)=ABS(U87)),--($G87:$Z87&lt;&gt;0))-1)/2)</f>
        <v>18</v>
      </c>
      <c r="AP87" cm="1">
        <f t="array" ref="AP87">IF(V87=0,"",1+SUMPRODUCT(--(ABS($G87:$Z87)&lt;ABS(V87)),--($G87:$Z87&lt;&gt;0))+(SUMPRODUCT(--(ABS($G87:$Z87)=ABS(V87)),--($G87:$Z87&lt;&gt;0))-1)/2)</f>
        <v>5</v>
      </c>
      <c r="AQ87" cm="1">
        <f t="array" ref="AQ87">IF(W87=0,"",1+SUMPRODUCT(--(ABS($G87:$Z87)&lt;ABS(W87)),--($G87:$Z87&lt;&gt;0))+(SUMPRODUCT(--(ABS($G87:$Z87)=ABS(W87)),--($G87:$Z87&lt;&gt;0))-1)/2)</f>
        <v>4</v>
      </c>
      <c r="AR87" cm="1">
        <f t="array" ref="AR87">IF(X87=0,"",1+SUMPRODUCT(--(ABS($G87:$Z87)&lt;ABS(X87)),--($G87:$Z87&lt;&gt;0))+(SUMPRODUCT(--(ABS($G87:$Z87)=ABS(X87)),--($G87:$Z87&lt;&gt;0))-1)/2)</f>
        <v>19</v>
      </c>
      <c r="AS87" cm="1">
        <f t="array" ref="AS87">IF(Y87=0,"",1+SUMPRODUCT(--(ABS($G87:$Z87)&lt;ABS(Y87)),--($G87:$Z87&lt;&gt;0))+(SUMPRODUCT(--(ABS($G87:$Z87)=ABS(Y87)),--($G87:$Z87&lt;&gt;0))-1)/2)</f>
        <v>17</v>
      </c>
      <c r="AT87" cm="1">
        <f t="array" ref="AT87">IF(Z87=0,"",1+SUMPRODUCT(--(ABS($G87:$Z87)&lt;ABS(Z87)),--($G87:$Z87&lt;&gt;0))+(SUMPRODUCT(--(ABS($G87:$Z87)=ABS(Z87)),--($G87:$Z87&lt;&gt;0))-1)/2)</f>
        <v>16</v>
      </c>
      <c r="AU87">
        <f>AVERAGE(G87:Z87)</f>
        <v>2.1830469318392259E-2</v>
      </c>
      <c r="AV87">
        <f>SUMIF(G87:Z87,"&gt;0",AA87:AT87)</f>
        <v>210</v>
      </c>
      <c r="AW87">
        <f>COUNTIF(G87:Z87,"&lt;&gt;0")</f>
        <v>20</v>
      </c>
      <c r="AX87">
        <f>_xlfn.LET(_xlpm.n,AW87,_xlpm.w,AV87,_xlpm.mu,_xlpm.n*(_xlpm.n+1)/4,_xlpm.sd,SQRT(_xlpm.n*(_xlpm.n+1)*(2*_xlpm.n+1)/24),_xlpm.z,(ABS(_xlpm.w-_xlpm.mu)-0.5)/_xlpm.sd,MIN(1,2*(1-_xlfn.NORM.S.DIST(_xlpm.z,TRUE))))</f>
        <v>9.5691731570646255E-5</v>
      </c>
    </row>
    <row r="88" spans="1:50" x14ac:dyDescent="0.25">
      <c r="A88" t="s">
        <v>9311</v>
      </c>
      <c r="B88" t="s">
        <v>147</v>
      </c>
      <c r="C88" t="s">
        <v>32</v>
      </c>
      <c r="D88" t="s">
        <v>9260</v>
      </c>
      <c r="E88" t="s">
        <v>73</v>
      </c>
      <c r="F88" t="s">
        <v>62</v>
      </c>
      <c r="G88">
        <f>all_runs!O1742-all_runs!O1622</f>
        <v>1.4119889119889151E-2</v>
      </c>
      <c r="H88">
        <f>all_runs!O1743-all_runs!O1623</f>
        <v>5.0386265338301595E-2</v>
      </c>
      <c r="I88">
        <f>all_runs!O1744-all_runs!O1624</f>
        <v>4.1955659602718409E-2</v>
      </c>
      <c r="J88">
        <f>all_runs!O1745-all_runs!O1625</f>
        <v>2.8550332266797818E-2</v>
      </c>
      <c r="K88">
        <f>all_runs!O1746-all_runs!O1626</f>
        <v>2.6692004602670849E-2</v>
      </c>
      <c r="L88">
        <f>all_runs!O1747-all_runs!O1627</f>
        <v>6.7705130832820926E-2</v>
      </c>
      <c r="M88">
        <f>all_runs!O1748-all_runs!O1628</f>
        <v>1.2711864406779516E-2</v>
      </c>
      <c r="N88">
        <f>all_runs!O1749-all_runs!O1629</f>
        <v>4.5594747969289084E-2</v>
      </c>
      <c r="O88">
        <f>all_runs!O1750-all_runs!O1630</f>
        <v>4.4612750030895265E-2</v>
      </c>
      <c r="P88">
        <f>all_runs!O1751-all_runs!O1631</f>
        <v>5.8548552567018963E-2</v>
      </c>
      <c r="Q88">
        <f>all_runs!O1752-all_runs!O1632</f>
        <v>3.6264354825127021E-2</v>
      </c>
      <c r="R88">
        <f>all_runs!O1753-all_runs!O1633</f>
        <v>5.0104384133611735E-2</v>
      </c>
      <c r="S88">
        <f>all_runs!O1754-all_runs!O1634</f>
        <v>3.2641209856399622E-2</v>
      </c>
      <c r="T88">
        <f>all_runs!O1755-all_runs!O1635</f>
        <v>5.6715835756329325E-2</v>
      </c>
      <c r="U88">
        <f>all_runs!O1756-all_runs!O1636</f>
        <v>3.0252368442003075E-2</v>
      </c>
      <c r="V88">
        <f>all_runs!O1757-all_runs!O1637</f>
        <v>7.1881606765327843E-2</v>
      </c>
      <c r="W88">
        <f>all_runs!O1758-all_runs!O1638</f>
        <v>3.8509381605616011E-2</v>
      </c>
      <c r="X88">
        <f>all_runs!O1759-all_runs!O1639</f>
        <v>2.8154618912426432E-2</v>
      </c>
      <c r="Y88">
        <f>all_runs!O1760-all_runs!O1640</f>
        <v>2.5726141078838083E-2</v>
      </c>
      <c r="Z88">
        <f>all_runs!O1761-all_runs!O1641</f>
        <v>4.0960451977401169E-2</v>
      </c>
      <c r="AA88" cm="1">
        <f t="array" ref="AA88">IF(G88=0,"",1+SUMPRODUCT(--(ABS($G88:$Z88)&lt;ABS(G88)),--($G88:$Z88&lt;&gt;0))+(SUMPRODUCT(--(ABS($G88:$Z88)=ABS(G88)),--($G88:$Z88&lt;&gt;0))-1)/2)</f>
        <v>2</v>
      </c>
      <c r="AB88" cm="1">
        <f t="array" ref="AB88">IF(H88=0,"",1+SUMPRODUCT(--(ABS($G88:$Z88)&lt;ABS(H88)),--($G88:$Z88&lt;&gt;0))+(SUMPRODUCT(--(ABS($G88:$Z88)=ABS(H88)),--($G88:$Z88&lt;&gt;0))-1)/2)</f>
        <v>16</v>
      </c>
      <c r="AC88" cm="1">
        <f t="array" ref="AC88">IF(I88=0,"",1+SUMPRODUCT(--(ABS($G88:$Z88)&lt;ABS(I88)),--($G88:$Z88&lt;&gt;0))+(SUMPRODUCT(--(ABS($G88:$Z88)=ABS(I88)),--($G88:$Z88&lt;&gt;0))-1)/2)</f>
        <v>12</v>
      </c>
      <c r="AD88" cm="1">
        <f t="array" ref="AD88">IF(J88=0,"",1+SUMPRODUCT(--(ABS($G88:$Z88)&lt;ABS(J88)),--($G88:$Z88&lt;&gt;0))+(SUMPRODUCT(--(ABS($G88:$Z88)=ABS(J88)),--($G88:$Z88&lt;&gt;0))-1)/2)</f>
        <v>6</v>
      </c>
      <c r="AE88" cm="1">
        <f t="array" ref="AE88">IF(K88=0,"",1+SUMPRODUCT(--(ABS($G88:$Z88)&lt;ABS(K88)),--($G88:$Z88&lt;&gt;0))+(SUMPRODUCT(--(ABS($G88:$Z88)=ABS(K88)),--($G88:$Z88&lt;&gt;0))-1)/2)</f>
        <v>4</v>
      </c>
      <c r="AF88" cm="1">
        <f t="array" ref="AF88">IF(L88=0,"",1+SUMPRODUCT(--(ABS($G88:$Z88)&lt;ABS(L88)),--($G88:$Z88&lt;&gt;0))+(SUMPRODUCT(--(ABS($G88:$Z88)=ABS(L88)),--($G88:$Z88&lt;&gt;0))-1)/2)</f>
        <v>19</v>
      </c>
      <c r="AG88" cm="1">
        <f t="array" ref="AG88">IF(M88=0,"",1+SUMPRODUCT(--(ABS($G88:$Z88)&lt;ABS(M88)),--($G88:$Z88&lt;&gt;0))+(SUMPRODUCT(--(ABS($G88:$Z88)=ABS(M88)),--($G88:$Z88&lt;&gt;0))-1)/2)</f>
        <v>1</v>
      </c>
      <c r="AH88" cm="1">
        <f t="array" ref="AH88">IF(N88=0,"",1+SUMPRODUCT(--(ABS($G88:$Z88)&lt;ABS(N88)),--($G88:$Z88&lt;&gt;0))+(SUMPRODUCT(--(ABS($G88:$Z88)=ABS(N88)),--($G88:$Z88&lt;&gt;0))-1)/2)</f>
        <v>14</v>
      </c>
      <c r="AI88" cm="1">
        <f t="array" ref="AI88">IF(O88=0,"",1+SUMPRODUCT(--(ABS($G88:$Z88)&lt;ABS(O88)),--($G88:$Z88&lt;&gt;0))+(SUMPRODUCT(--(ABS($G88:$Z88)=ABS(O88)),--($G88:$Z88&lt;&gt;0))-1)/2)</f>
        <v>13</v>
      </c>
      <c r="AJ88" cm="1">
        <f t="array" ref="AJ88">IF(P88=0,"",1+SUMPRODUCT(--(ABS($G88:$Z88)&lt;ABS(P88)),--($G88:$Z88&lt;&gt;0))+(SUMPRODUCT(--(ABS($G88:$Z88)=ABS(P88)),--($G88:$Z88&lt;&gt;0))-1)/2)</f>
        <v>18</v>
      </c>
      <c r="AK88" cm="1">
        <f t="array" ref="AK88">IF(Q88=0,"",1+SUMPRODUCT(--(ABS($G88:$Z88)&lt;ABS(Q88)),--($G88:$Z88&lt;&gt;0))+(SUMPRODUCT(--(ABS($G88:$Z88)=ABS(Q88)),--($G88:$Z88&lt;&gt;0))-1)/2)</f>
        <v>9</v>
      </c>
      <c r="AL88" cm="1">
        <f t="array" ref="AL88">IF(R88=0,"",1+SUMPRODUCT(--(ABS($G88:$Z88)&lt;ABS(R88)),--($G88:$Z88&lt;&gt;0))+(SUMPRODUCT(--(ABS($G88:$Z88)=ABS(R88)),--($G88:$Z88&lt;&gt;0))-1)/2)</f>
        <v>15</v>
      </c>
      <c r="AM88" cm="1">
        <f t="array" ref="AM88">IF(S88=0,"",1+SUMPRODUCT(--(ABS($G88:$Z88)&lt;ABS(S88)),--($G88:$Z88&lt;&gt;0))+(SUMPRODUCT(--(ABS($G88:$Z88)=ABS(S88)),--($G88:$Z88&lt;&gt;0))-1)/2)</f>
        <v>8</v>
      </c>
      <c r="AN88" cm="1">
        <f t="array" ref="AN88">IF(T88=0,"",1+SUMPRODUCT(--(ABS($G88:$Z88)&lt;ABS(T88)),--($G88:$Z88&lt;&gt;0))+(SUMPRODUCT(--(ABS($G88:$Z88)=ABS(T88)),--($G88:$Z88&lt;&gt;0))-1)/2)</f>
        <v>17</v>
      </c>
      <c r="AO88" cm="1">
        <f t="array" ref="AO88">IF(U88=0,"",1+SUMPRODUCT(--(ABS($G88:$Z88)&lt;ABS(U88)),--($G88:$Z88&lt;&gt;0))+(SUMPRODUCT(--(ABS($G88:$Z88)=ABS(U88)),--($G88:$Z88&lt;&gt;0))-1)/2)</f>
        <v>7</v>
      </c>
      <c r="AP88" cm="1">
        <f t="array" ref="AP88">IF(V88=0,"",1+SUMPRODUCT(--(ABS($G88:$Z88)&lt;ABS(V88)),--($G88:$Z88&lt;&gt;0))+(SUMPRODUCT(--(ABS($G88:$Z88)=ABS(V88)),--($G88:$Z88&lt;&gt;0))-1)/2)</f>
        <v>20</v>
      </c>
      <c r="AQ88" cm="1">
        <f t="array" ref="AQ88">IF(W88=0,"",1+SUMPRODUCT(--(ABS($G88:$Z88)&lt;ABS(W88)),--($G88:$Z88&lt;&gt;0))+(SUMPRODUCT(--(ABS($G88:$Z88)=ABS(W88)),--($G88:$Z88&lt;&gt;0))-1)/2)</f>
        <v>10</v>
      </c>
      <c r="AR88" cm="1">
        <f t="array" ref="AR88">IF(X88=0,"",1+SUMPRODUCT(--(ABS($G88:$Z88)&lt;ABS(X88)),--($G88:$Z88&lt;&gt;0))+(SUMPRODUCT(--(ABS($G88:$Z88)=ABS(X88)),--($G88:$Z88&lt;&gt;0))-1)/2)</f>
        <v>5</v>
      </c>
      <c r="AS88" cm="1">
        <f t="array" ref="AS88">IF(Y88=0,"",1+SUMPRODUCT(--(ABS($G88:$Z88)&lt;ABS(Y88)),--($G88:$Z88&lt;&gt;0))+(SUMPRODUCT(--(ABS($G88:$Z88)=ABS(Y88)),--($G88:$Z88&lt;&gt;0))-1)/2)</f>
        <v>3</v>
      </c>
      <c r="AT88" cm="1">
        <f t="array" ref="AT88">IF(Z88=0,"",1+SUMPRODUCT(--(ABS($G88:$Z88)&lt;ABS(Z88)),--($G88:$Z88&lt;&gt;0))+(SUMPRODUCT(--(ABS($G88:$Z88)=ABS(Z88)),--($G88:$Z88&lt;&gt;0))-1)/2)</f>
        <v>11</v>
      </c>
      <c r="AU88">
        <f>AVERAGE(G88:Z88)</f>
        <v>4.0104377504513095E-2</v>
      </c>
      <c r="AV88">
        <f>SUMIF(G88:Z88,"&gt;0",AA88:AT88)</f>
        <v>210</v>
      </c>
      <c r="AW88">
        <f>COUNTIF(G88:Z88,"&lt;&gt;0")</f>
        <v>20</v>
      </c>
      <c r="AX88">
        <f>_xlfn.LET(_xlpm.n,AW88,_xlpm.w,AV88,_xlpm.mu,_xlpm.n*(_xlpm.n+1)/4,_xlpm.sd,SQRT(_xlpm.n*(_xlpm.n+1)*(2*_xlpm.n+1)/24),_xlpm.z,(ABS(_xlpm.w-_xlpm.mu)-0.5)/_xlpm.sd,MIN(1,2*(1-_xlfn.NORM.S.DIST(_xlpm.z,TRUE))))</f>
        <v>9.5691731570646255E-5</v>
      </c>
    </row>
    <row r="89" spans="1:50" x14ac:dyDescent="0.25">
      <c r="A89" t="s">
        <v>9311</v>
      </c>
      <c r="B89" t="s">
        <v>190</v>
      </c>
      <c r="C89" t="s">
        <v>32</v>
      </c>
      <c r="D89" t="s">
        <v>9260</v>
      </c>
      <c r="E89" t="s">
        <v>73</v>
      </c>
      <c r="F89" t="s">
        <v>62</v>
      </c>
      <c r="G89">
        <f>all_runs!O2342-all_runs!O2222</f>
        <v>3.7376144487645702E-2</v>
      </c>
      <c r="H89">
        <f>all_runs!O2343-all_runs!O2223</f>
        <v>2.9411764705882248E-2</v>
      </c>
      <c r="I89">
        <f>all_runs!O2344-all_runs!O2224</f>
        <v>2.6704940848990888E-2</v>
      </c>
      <c r="J89">
        <f>all_runs!O2345-all_runs!O2225</f>
        <v>2.5369978858350906E-2</v>
      </c>
      <c r="K89">
        <f>all_runs!O2346-all_runs!O2226</f>
        <v>1.3295297372061032E-2</v>
      </c>
      <c r="L89">
        <f>all_runs!O2347-all_runs!O2227</f>
        <v>1.7437780992558771E-2</v>
      </c>
      <c r="M89">
        <f>all_runs!O2348-all_runs!O2228</f>
        <v>2.2613439997193008E-2</v>
      </c>
      <c r="N89">
        <f>all_runs!O2349-all_runs!O2229</f>
        <v>2.3759401201914443E-2</v>
      </c>
      <c r="O89">
        <f>all_runs!O2350-all_runs!O2230</f>
        <v>2.4385537095840348E-2</v>
      </c>
      <c r="P89">
        <f>all_runs!O2351-all_runs!O2231</f>
        <v>2.7289477615656588E-2</v>
      </c>
      <c r="Q89">
        <f>all_runs!O2352-all_runs!O2232</f>
        <v>2.0027748235098564E-2</v>
      </c>
      <c r="R89">
        <f>all_runs!O2353-all_runs!O2233</f>
        <v>4.1788493545049654E-2</v>
      </c>
      <c r="S89">
        <f>all_runs!O2354-all_runs!O2234</f>
        <v>1.8329868329868382E-2</v>
      </c>
      <c r="T89">
        <f>all_runs!O2355-all_runs!O2235</f>
        <v>1.0034823644991753E-2</v>
      </c>
      <c r="U89">
        <f>all_runs!O2356-all_runs!O2236</f>
        <v>3.4198113207547287E-2</v>
      </c>
      <c r="V89">
        <f>all_runs!O2357-all_runs!O2237</f>
        <v>4.1189165382074511E-2</v>
      </c>
      <c r="W89">
        <f>all_runs!O2358-all_runs!O2238</f>
        <v>8.4834594748250947E-3</v>
      </c>
      <c r="X89">
        <f>all_runs!O2359-all_runs!O2239</f>
        <v>1.5158163468826036E-2</v>
      </c>
      <c r="Y89">
        <f>all_runs!O2360-all_runs!O2240</f>
        <v>2.1990989058142119E-2</v>
      </c>
      <c r="Z89">
        <f>all_runs!O2361-all_runs!O2241</f>
        <v>3.4139242370429312E-2</v>
      </c>
      <c r="AA89" cm="1">
        <f t="array" ref="AA89">IF(G89=0,"",1+SUMPRODUCT(--(ABS($G89:$Z89)&lt;ABS(G89)),--($G89:$Z89&lt;&gt;0))+(SUMPRODUCT(--(ABS($G89:$Z89)=ABS(G89)),--($G89:$Z89&lt;&gt;0))-1)/2)</f>
        <v>18</v>
      </c>
      <c r="AB89" cm="1">
        <f t="array" ref="AB89">IF(H89=0,"",1+SUMPRODUCT(--(ABS($G89:$Z89)&lt;ABS(H89)),--($G89:$Z89&lt;&gt;0))+(SUMPRODUCT(--(ABS($G89:$Z89)=ABS(H89)),--($G89:$Z89&lt;&gt;0))-1)/2)</f>
        <v>15</v>
      </c>
      <c r="AC89" cm="1">
        <f t="array" ref="AC89">IF(I89=0,"",1+SUMPRODUCT(--(ABS($G89:$Z89)&lt;ABS(I89)),--($G89:$Z89&lt;&gt;0))+(SUMPRODUCT(--(ABS($G89:$Z89)=ABS(I89)),--($G89:$Z89&lt;&gt;0))-1)/2)</f>
        <v>13</v>
      </c>
      <c r="AD89" cm="1">
        <f t="array" ref="AD89">IF(J89=0,"",1+SUMPRODUCT(--(ABS($G89:$Z89)&lt;ABS(J89)),--($G89:$Z89&lt;&gt;0))+(SUMPRODUCT(--(ABS($G89:$Z89)=ABS(J89)),--($G89:$Z89&lt;&gt;0))-1)/2)</f>
        <v>12</v>
      </c>
      <c r="AE89" cm="1">
        <f t="array" ref="AE89">IF(K89=0,"",1+SUMPRODUCT(--(ABS($G89:$Z89)&lt;ABS(K89)),--($G89:$Z89&lt;&gt;0))+(SUMPRODUCT(--(ABS($G89:$Z89)=ABS(K89)),--($G89:$Z89&lt;&gt;0))-1)/2)</f>
        <v>3</v>
      </c>
      <c r="AF89" cm="1">
        <f t="array" ref="AF89">IF(L89=0,"",1+SUMPRODUCT(--(ABS($G89:$Z89)&lt;ABS(L89)),--($G89:$Z89&lt;&gt;0))+(SUMPRODUCT(--(ABS($G89:$Z89)=ABS(L89)),--($G89:$Z89&lt;&gt;0))-1)/2)</f>
        <v>5</v>
      </c>
      <c r="AG89" cm="1">
        <f t="array" ref="AG89">IF(M89=0,"",1+SUMPRODUCT(--(ABS($G89:$Z89)&lt;ABS(M89)),--($G89:$Z89&lt;&gt;0))+(SUMPRODUCT(--(ABS($G89:$Z89)=ABS(M89)),--($G89:$Z89&lt;&gt;0))-1)/2)</f>
        <v>9</v>
      </c>
      <c r="AH89" cm="1">
        <f t="array" ref="AH89">IF(N89=0,"",1+SUMPRODUCT(--(ABS($G89:$Z89)&lt;ABS(N89)),--($G89:$Z89&lt;&gt;0))+(SUMPRODUCT(--(ABS($G89:$Z89)=ABS(N89)),--($G89:$Z89&lt;&gt;0))-1)/2)</f>
        <v>10</v>
      </c>
      <c r="AI89" cm="1">
        <f t="array" ref="AI89">IF(O89=0,"",1+SUMPRODUCT(--(ABS($G89:$Z89)&lt;ABS(O89)),--($G89:$Z89&lt;&gt;0))+(SUMPRODUCT(--(ABS($G89:$Z89)=ABS(O89)),--($G89:$Z89&lt;&gt;0))-1)/2)</f>
        <v>11</v>
      </c>
      <c r="AJ89" cm="1">
        <f t="array" ref="AJ89">IF(P89=0,"",1+SUMPRODUCT(--(ABS($G89:$Z89)&lt;ABS(P89)),--($G89:$Z89&lt;&gt;0))+(SUMPRODUCT(--(ABS($G89:$Z89)=ABS(P89)),--($G89:$Z89&lt;&gt;0))-1)/2)</f>
        <v>14</v>
      </c>
      <c r="AK89" cm="1">
        <f t="array" ref="AK89">IF(Q89=0,"",1+SUMPRODUCT(--(ABS($G89:$Z89)&lt;ABS(Q89)),--($G89:$Z89&lt;&gt;0))+(SUMPRODUCT(--(ABS($G89:$Z89)=ABS(Q89)),--($G89:$Z89&lt;&gt;0))-1)/2)</f>
        <v>7</v>
      </c>
      <c r="AL89" cm="1">
        <f t="array" ref="AL89">IF(R89=0,"",1+SUMPRODUCT(--(ABS($G89:$Z89)&lt;ABS(R89)),--($G89:$Z89&lt;&gt;0))+(SUMPRODUCT(--(ABS($G89:$Z89)=ABS(R89)),--($G89:$Z89&lt;&gt;0))-1)/2)</f>
        <v>20</v>
      </c>
      <c r="AM89" cm="1">
        <f t="array" ref="AM89">IF(S89=0,"",1+SUMPRODUCT(--(ABS($G89:$Z89)&lt;ABS(S89)),--($G89:$Z89&lt;&gt;0))+(SUMPRODUCT(--(ABS($G89:$Z89)=ABS(S89)),--($G89:$Z89&lt;&gt;0))-1)/2)</f>
        <v>6</v>
      </c>
      <c r="AN89" cm="1">
        <f t="array" ref="AN89">IF(T89=0,"",1+SUMPRODUCT(--(ABS($G89:$Z89)&lt;ABS(T89)),--($G89:$Z89&lt;&gt;0))+(SUMPRODUCT(--(ABS($G89:$Z89)=ABS(T89)),--($G89:$Z89&lt;&gt;0))-1)/2)</f>
        <v>2</v>
      </c>
      <c r="AO89" cm="1">
        <f t="array" ref="AO89">IF(U89=0,"",1+SUMPRODUCT(--(ABS($G89:$Z89)&lt;ABS(U89)),--($G89:$Z89&lt;&gt;0))+(SUMPRODUCT(--(ABS($G89:$Z89)=ABS(U89)),--($G89:$Z89&lt;&gt;0))-1)/2)</f>
        <v>17</v>
      </c>
      <c r="AP89" cm="1">
        <f t="array" ref="AP89">IF(V89=0,"",1+SUMPRODUCT(--(ABS($G89:$Z89)&lt;ABS(V89)),--($G89:$Z89&lt;&gt;0))+(SUMPRODUCT(--(ABS($G89:$Z89)=ABS(V89)),--($G89:$Z89&lt;&gt;0))-1)/2)</f>
        <v>19</v>
      </c>
      <c r="AQ89" cm="1">
        <f t="array" ref="AQ89">IF(W89=0,"",1+SUMPRODUCT(--(ABS($G89:$Z89)&lt;ABS(W89)),--($G89:$Z89&lt;&gt;0))+(SUMPRODUCT(--(ABS($G89:$Z89)=ABS(W89)),--($G89:$Z89&lt;&gt;0))-1)/2)</f>
        <v>1</v>
      </c>
      <c r="AR89" cm="1">
        <f t="array" ref="AR89">IF(X89=0,"",1+SUMPRODUCT(--(ABS($G89:$Z89)&lt;ABS(X89)),--($G89:$Z89&lt;&gt;0))+(SUMPRODUCT(--(ABS($G89:$Z89)=ABS(X89)),--($G89:$Z89&lt;&gt;0))-1)/2)</f>
        <v>4</v>
      </c>
      <c r="AS89" cm="1">
        <f t="array" ref="AS89">IF(Y89=0,"",1+SUMPRODUCT(--(ABS($G89:$Z89)&lt;ABS(Y89)),--($G89:$Z89&lt;&gt;0))+(SUMPRODUCT(--(ABS($G89:$Z89)=ABS(Y89)),--($G89:$Z89&lt;&gt;0))-1)/2)</f>
        <v>8</v>
      </c>
      <c r="AT89" cm="1">
        <f t="array" ref="AT89">IF(Z89=0,"",1+SUMPRODUCT(--(ABS($G89:$Z89)&lt;ABS(Z89)),--($G89:$Z89&lt;&gt;0))+(SUMPRODUCT(--(ABS($G89:$Z89)=ABS(Z89)),--($G89:$Z89&lt;&gt;0))-1)/2)</f>
        <v>16</v>
      </c>
      <c r="AU89">
        <f>AVERAGE(G89:Z89)</f>
        <v>2.4649191494647331E-2</v>
      </c>
      <c r="AV89">
        <f>SUMIF(G89:Z89,"&gt;0",AA89:AT89)</f>
        <v>210</v>
      </c>
      <c r="AW89">
        <f>COUNTIF(G89:Z89,"&lt;&gt;0")</f>
        <v>20</v>
      </c>
      <c r="AX89">
        <f>_xlfn.LET(_xlpm.n,AW89,_xlpm.w,AV89,_xlpm.mu,_xlpm.n*(_xlpm.n+1)/4,_xlpm.sd,SQRT(_xlpm.n*(_xlpm.n+1)*(2*_xlpm.n+1)/24),_xlpm.z,(ABS(_xlpm.w-_xlpm.mu)-0.5)/_xlpm.sd,MIN(1,2*(1-_xlfn.NORM.S.DIST(_xlpm.z,TRUE))))</f>
        <v>9.5691731570646255E-5</v>
      </c>
    </row>
    <row r="90" spans="1:50" x14ac:dyDescent="0.25">
      <c r="A90" t="s">
        <v>9311</v>
      </c>
      <c r="B90" t="s">
        <v>19</v>
      </c>
      <c r="C90" t="s">
        <v>12</v>
      </c>
      <c r="D90" t="s">
        <v>9260</v>
      </c>
      <c r="E90" t="s">
        <v>73</v>
      </c>
      <c r="F90" t="s">
        <v>62</v>
      </c>
      <c r="G90">
        <f>all_runs!O562-all_runs!O442</f>
        <v>3.441633075939321E-2</v>
      </c>
      <c r="H90">
        <f>all_runs!O563-all_runs!O443</f>
        <v>3.3693499461004306E-2</v>
      </c>
      <c r="I90">
        <f>all_runs!O564-all_runs!O444</f>
        <v>3.0727469284367204E-2</v>
      </c>
      <c r="J90">
        <f>all_runs!O565-all_runs!O445</f>
        <v>2.9816440542697609E-2</v>
      </c>
      <c r="K90">
        <f>all_runs!O566-all_runs!O446</f>
        <v>2.9841295612290542E-2</v>
      </c>
      <c r="L90">
        <f>all_runs!O567-all_runs!O447</f>
        <v>6.3607149076287506E-2</v>
      </c>
      <c r="M90">
        <f>all_runs!O568-all_runs!O448</f>
        <v>2.8224151539068765E-2</v>
      </c>
      <c r="N90">
        <f>all_runs!O569-all_runs!O449</f>
        <v>2.5423728813559365E-2</v>
      </c>
      <c r="O90">
        <f>all_runs!O570-all_runs!O450</f>
        <v>1.6640193631344058E-2</v>
      </c>
      <c r="P90">
        <f>all_runs!O571-all_runs!O451</f>
        <v>3.8836832037965174E-2</v>
      </c>
      <c r="Q90">
        <f>all_runs!O572-all_runs!O452</f>
        <v>3.3673880897970188E-2</v>
      </c>
      <c r="R90">
        <f>all_runs!O573-all_runs!O453</f>
        <v>5.4651306825219792E-2</v>
      </c>
      <c r="S90">
        <f>all_runs!O574-all_runs!O454</f>
        <v>1.844555873925513E-2</v>
      </c>
      <c r="T90">
        <f>all_runs!O575-all_runs!O455</f>
        <v>2.7505387278758398E-2</v>
      </c>
      <c r="U90">
        <f>all_runs!O576-all_runs!O456</f>
        <v>2.3277467411545572E-2</v>
      </c>
      <c r="V90">
        <f>all_runs!O577-all_runs!O457</f>
        <v>4.2193266059240453E-2</v>
      </c>
      <c r="W90">
        <f>all_runs!O578-all_runs!O458</f>
        <v>3.2676724421898729E-2</v>
      </c>
      <c r="X90">
        <f>all_runs!O579-all_runs!O459</f>
        <v>4.6044013623264379E-2</v>
      </c>
      <c r="Y90">
        <f>all_runs!O580-all_runs!O460</f>
        <v>2.798833819241997E-2</v>
      </c>
      <c r="Z90">
        <f>all_runs!O581-all_runs!O461</f>
        <v>3.7013925380977475E-2</v>
      </c>
      <c r="AA90" cm="1">
        <f t="array" ref="AA90">IF(G90=0,"",1+SUMPRODUCT(--(ABS($G90:$Z90)&lt;ABS(G90)),--($G90:$Z90&lt;&gt;0))+(SUMPRODUCT(--(ABS($G90:$Z90)=ABS(G90)),--($G90:$Z90&lt;&gt;0))-1)/2)</f>
        <v>14</v>
      </c>
      <c r="AB90" cm="1">
        <f t="array" ref="AB90">IF(H90=0,"",1+SUMPRODUCT(--(ABS($G90:$Z90)&lt;ABS(H90)),--($G90:$Z90&lt;&gt;0))+(SUMPRODUCT(--(ABS($G90:$Z90)=ABS(H90)),--($G90:$Z90&lt;&gt;0))-1)/2)</f>
        <v>13</v>
      </c>
      <c r="AC90" cm="1">
        <f t="array" ref="AC90">IF(I90=0,"",1+SUMPRODUCT(--(ABS($G90:$Z90)&lt;ABS(I90)),--($G90:$Z90&lt;&gt;0))+(SUMPRODUCT(--(ABS($G90:$Z90)=ABS(I90)),--($G90:$Z90&lt;&gt;0))-1)/2)</f>
        <v>10</v>
      </c>
      <c r="AD90" cm="1">
        <f t="array" ref="AD90">IF(J90=0,"",1+SUMPRODUCT(--(ABS($G90:$Z90)&lt;ABS(J90)),--($G90:$Z90&lt;&gt;0))+(SUMPRODUCT(--(ABS($G90:$Z90)=ABS(J90)),--($G90:$Z90&lt;&gt;0))-1)/2)</f>
        <v>8</v>
      </c>
      <c r="AE90" cm="1">
        <f t="array" ref="AE90">IF(K90=0,"",1+SUMPRODUCT(--(ABS($G90:$Z90)&lt;ABS(K90)),--($G90:$Z90&lt;&gt;0))+(SUMPRODUCT(--(ABS($G90:$Z90)=ABS(K90)),--($G90:$Z90&lt;&gt;0))-1)/2)</f>
        <v>9</v>
      </c>
      <c r="AF90" cm="1">
        <f t="array" ref="AF90">IF(L90=0,"",1+SUMPRODUCT(--(ABS($G90:$Z90)&lt;ABS(L90)),--($G90:$Z90&lt;&gt;0))+(SUMPRODUCT(--(ABS($G90:$Z90)=ABS(L90)),--($G90:$Z90&lt;&gt;0))-1)/2)</f>
        <v>20</v>
      </c>
      <c r="AG90" cm="1">
        <f t="array" ref="AG90">IF(M90=0,"",1+SUMPRODUCT(--(ABS($G90:$Z90)&lt;ABS(M90)),--($G90:$Z90&lt;&gt;0))+(SUMPRODUCT(--(ABS($G90:$Z90)=ABS(M90)),--($G90:$Z90&lt;&gt;0))-1)/2)</f>
        <v>7</v>
      </c>
      <c r="AH90" cm="1">
        <f t="array" ref="AH90">IF(N90=0,"",1+SUMPRODUCT(--(ABS($G90:$Z90)&lt;ABS(N90)),--($G90:$Z90&lt;&gt;0))+(SUMPRODUCT(--(ABS($G90:$Z90)=ABS(N90)),--($G90:$Z90&lt;&gt;0))-1)/2)</f>
        <v>4</v>
      </c>
      <c r="AI90" cm="1">
        <f t="array" ref="AI90">IF(O90=0,"",1+SUMPRODUCT(--(ABS($G90:$Z90)&lt;ABS(O90)),--($G90:$Z90&lt;&gt;0))+(SUMPRODUCT(--(ABS($G90:$Z90)=ABS(O90)),--($G90:$Z90&lt;&gt;0))-1)/2)</f>
        <v>1</v>
      </c>
      <c r="AJ90" cm="1">
        <f t="array" ref="AJ90">IF(P90=0,"",1+SUMPRODUCT(--(ABS($G90:$Z90)&lt;ABS(P90)),--($G90:$Z90&lt;&gt;0))+(SUMPRODUCT(--(ABS($G90:$Z90)=ABS(P90)),--($G90:$Z90&lt;&gt;0))-1)/2)</f>
        <v>16</v>
      </c>
      <c r="AK90" cm="1">
        <f t="array" ref="AK90">IF(Q90=0,"",1+SUMPRODUCT(--(ABS($G90:$Z90)&lt;ABS(Q90)),--($G90:$Z90&lt;&gt;0))+(SUMPRODUCT(--(ABS($G90:$Z90)=ABS(Q90)),--($G90:$Z90&lt;&gt;0))-1)/2)</f>
        <v>12</v>
      </c>
      <c r="AL90" cm="1">
        <f t="array" ref="AL90">IF(R90=0,"",1+SUMPRODUCT(--(ABS($G90:$Z90)&lt;ABS(R90)),--($G90:$Z90&lt;&gt;0))+(SUMPRODUCT(--(ABS($G90:$Z90)=ABS(R90)),--($G90:$Z90&lt;&gt;0))-1)/2)</f>
        <v>19</v>
      </c>
      <c r="AM90" cm="1">
        <f t="array" ref="AM90">IF(S90=0,"",1+SUMPRODUCT(--(ABS($G90:$Z90)&lt;ABS(S90)),--($G90:$Z90&lt;&gt;0))+(SUMPRODUCT(--(ABS($G90:$Z90)=ABS(S90)),--($G90:$Z90&lt;&gt;0))-1)/2)</f>
        <v>2</v>
      </c>
      <c r="AN90" cm="1">
        <f t="array" ref="AN90">IF(T90=0,"",1+SUMPRODUCT(--(ABS($G90:$Z90)&lt;ABS(T90)),--($G90:$Z90&lt;&gt;0))+(SUMPRODUCT(--(ABS($G90:$Z90)=ABS(T90)),--($G90:$Z90&lt;&gt;0))-1)/2)</f>
        <v>5</v>
      </c>
      <c r="AO90" cm="1">
        <f t="array" ref="AO90">IF(U90=0,"",1+SUMPRODUCT(--(ABS($G90:$Z90)&lt;ABS(U90)),--($G90:$Z90&lt;&gt;0))+(SUMPRODUCT(--(ABS($G90:$Z90)=ABS(U90)),--($G90:$Z90&lt;&gt;0))-1)/2)</f>
        <v>3</v>
      </c>
      <c r="AP90" cm="1">
        <f t="array" ref="AP90">IF(V90=0,"",1+SUMPRODUCT(--(ABS($G90:$Z90)&lt;ABS(V90)),--($G90:$Z90&lt;&gt;0))+(SUMPRODUCT(--(ABS($G90:$Z90)=ABS(V90)),--($G90:$Z90&lt;&gt;0))-1)/2)</f>
        <v>17</v>
      </c>
      <c r="AQ90" cm="1">
        <f t="array" ref="AQ90">IF(W90=0,"",1+SUMPRODUCT(--(ABS($G90:$Z90)&lt;ABS(W90)),--($G90:$Z90&lt;&gt;0))+(SUMPRODUCT(--(ABS($G90:$Z90)=ABS(W90)),--($G90:$Z90&lt;&gt;0))-1)/2)</f>
        <v>11</v>
      </c>
      <c r="AR90" cm="1">
        <f t="array" ref="AR90">IF(X90=0,"",1+SUMPRODUCT(--(ABS($G90:$Z90)&lt;ABS(X90)),--($G90:$Z90&lt;&gt;0))+(SUMPRODUCT(--(ABS($G90:$Z90)=ABS(X90)),--($G90:$Z90&lt;&gt;0))-1)/2)</f>
        <v>18</v>
      </c>
      <c r="AS90" cm="1">
        <f t="array" ref="AS90">IF(Y90=0,"",1+SUMPRODUCT(--(ABS($G90:$Z90)&lt;ABS(Y90)),--($G90:$Z90&lt;&gt;0))+(SUMPRODUCT(--(ABS($G90:$Z90)=ABS(Y90)),--($G90:$Z90&lt;&gt;0))-1)/2)</f>
        <v>6</v>
      </c>
      <c r="AT90" cm="1">
        <f t="array" ref="AT90">IF(Z90=0,"",1+SUMPRODUCT(--(ABS($G90:$Z90)&lt;ABS(Z90)),--($G90:$Z90&lt;&gt;0))+(SUMPRODUCT(--(ABS($G90:$Z90)=ABS(Z90)),--($G90:$Z90&lt;&gt;0))-1)/2)</f>
        <v>15</v>
      </c>
      <c r="AU90">
        <f>AVERAGE(G90:Z90)</f>
        <v>3.3734847979426393E-2</v>
      </c>
      <c r="AV90">
        <f>SUMIF(G90:Z90,"&gt;0",AA90:AT90)</f>
        <v>210</v>
      </c>
      <c r="AW90">
        <f>COUNTIF(G90:Z90,"&lt;&gt;0")</f>
        <v>20</v>
      </c>
      <c r="AX90">
        <f>_xlfn.LET(_xlpm.n,AW90,_xlpm.w,AV90,_xlpm.mu,_xlpm.n*(_xlpm.n+1)/4,_xlpm.sd,SQRT(_xlpm.n*(_xlpm.n+1)*(2*_xlpm.n+1)/24),_xlpm.z,(ABS(_xlpm.w-_xlpm.mu)-0.5)/_xlpm.sd,MIN(1,2*(1-_xlfn.NORM.S.DIST(_xlpm.z,TRUE))))</f>
        <v>9.5691731570646255E-5</v>
      </c>
    </row>
    <row r="91" spans="1:50" x14ac:dyDescent="0.25">
      <c r="A91" t="s">
        <v>9311</v>
      </c>
      <c r="B91" t="s">
        <v>106</v>
      </c>
      <c r="C91" t="s">
        <v>12</v>
      </c>
      <c r="D91" t="s">
        <v>9260</v>
      </c>
      <c r="E91" t="s">
        <v>73</v>
      </c>
      <c r="F91" t="s">
        <v>62</v>
      </c>
      <c r="G91">
        <f>all_runs!O1162-all_runs!O1042</f>
        <v>1.9679294604190156E-2</v>
      </c>
      <c r="H91">
        <f>all_runs!O1163-all_runs!O1043</f>
        <v>4.622779910728203E-2</v>
      </c>
      <c r="I91">
        <f>all_runs!O1164-all_runs!O1044</f>
        <v>2.4144091940701995E-2</v>
      </c>
      <c r="J91">
        <f>all_runs!O1165-all_runs!O1045</f>
        <v>2.6455908142293816E-2</v>
      </c>
      <c r="K91">
        <f>all_runs!O1166-all_runs!O1046</f>
        <v>1.4986857075601323E-2</v>
      </c>
      <c r="L91">
        <f>all_runs!O1167-all_runs!O1047</f>
        <v>2.5251130382633491E-2</v>
      </c>
      <c r="M91">
        <f>all_runs!O1168-all_runs!O1048</f>
        <v>6.5909233569770853E-3</v>
      </c>
      <c r="N91">
        <f>all_runs!O1169-all_runs!O1049</f>
        <v>3.1699948997606864E-2</v>
      </c>
      <c r="O91">
        <f>all_runs!O1170-all_runs!O1050</f>
        <v>3.5427786621718749E-2</v>
      </c>
      <c r="P91">
        <f>all_runs!O1171-all_runs!O1051</f>
        <v>2.0599250936329638E-2</v>
      </c>
      <c r="Q91">
        <f>all_runs!O1172-all_runs!O1052</f>
        <v>2.6265463692559221E-2</v>
      </c>
      <c r="R91">
        <f>all_runs!O1173-all_runs!O1053</f>
        <v>7.2284449075280532E-3</v>
      </c>
      <c r="S91">
        <f>all_runs!O1174-all_runs!O1054</f>
        <v>3.3694631459994517E-2</v>
      </c>
      <c r="T91">
        <f>all_runs!O1175-all_runs!O1055</f>
        <v>2.8698101731809644E-2</v>
      </c>
      <c r="U91">
        <f>all_runs!O1176-all_runs!O1056</f>
        <v>1.4934018933352444E-2</v>
      </c>
      <c r="V91">
        <f>all_runs!O1177-all_runs!O1057</f>
        <v>1.2138188608777911E-3</v>
      </c>
      <c r="W91">
        <f>all_runs!O1178-all_runs!O1058</f>
        <v>1.4005156443962496E-3</v>
      </c>
      <c r="X91">
        <f>all_runs!O1179-all_runs!O1059</f>
        <v>2.1394630275508586E-2</v>
      </c>
      <c r="Y91">
        <f>all_runs!O1180-all_runs!O1060</f>
        <v>2.5377672436496024E-2</v>
      </c>
      <c r="Z91">
        <f>all_runs!O1181-all_runs!O1061</f>
        <v>1.8373451075345493E-2</v>
      </c>
      <c r="AA91" cm="1">
        <f t="array" ref="AA91">IF(G91=0,"",1+SUMPRODUCT(--(ABS($G91:$Z91)&lt;ABS(G91)),--($G91:$Z91&lt;&gt;0))+(SUMPRODUCT(--(ABS($G91:$Z91)=ABS(G91)),--($G91:$Z91&lt;&gt;0))-1)/2)</f>
        <v>8</v>
      </c>
      <c r="AB91" cm="1">
        <f t="array" ref="AB91">IF(H91=0,"",1+SUMPRODUCT(--(ABS($G91:$Z91)&lt;ABS(H91)),--($G91:$Z91&lt;&gt;0))+(SUMPRODUCT(--(ABS($G91:$Z91)=ABS(H91)),--($G91:$Z91&lt;&gt;0))-1)/2)</f>
        <v>20</v>
      </c>
      <c r="AC91" cm="1">
        <f t="array" ref="AC91">IF(I91=0,"",1+SUMPRODUCT(--(ABS($G91:$Z91)&lt;ABS(I91)),--($G91:$Z91&lt;&gt;0))+(SUMPRODUCT(--(ABS($G91:$Z91)=ABS(I91)),--($G91:$Z91&lt;&gt;0))-1)/2)</f>
        <v>11</v>
      </c>
      <c r="AD91" cm="1">
        <f t="array" ref="AD91">IF(J91=0,"",1+SUMPRODUCT(--(ABS($G91:$Z91)&lt;ABS(J91)),--($G91:$Z91&lt;&gt;0))+(SUMPRODUCT(--(ABS($G91:$Z91)=ABS(J91)),--($G91:$Z91&lt;&gt;0))-1)/2)</f>
        <v>15</v>
      </c>
      <c r="AE91" cm="1">
        <f t="array" ref="AE91">IF(K91=0,"",1+SUMPRODUCT(--(ABS($G91:$Z91)&lt;ABS(K91)),--($G91:$Z91&lt;&gt;0))+(SUMPRODUCT(--(ABS($G91:$Z91)=ABS(K91)),--($G91:$Z91&lt;&gt;0))-1)/2)</f>
        <v>6</v>
      </c>
      <c r="AF91" cm="1">
        <f t="array" ref="AF91">IF(L91=0,"",1+SUMPRODUCT(--(ABS($G91:$Z91)&lt;ABS(L91)),--($G91:$Z91&lt;&gt;0))+(SUMPRODUCT(--(ABS($G91:$Z91)=ABS(L91)),--($G91:$Z91&lt;&gt;0))-1)/2)</f>
        <v>12</v>
      </c>
      <c r="AG91" cm="1">
        <f t="array" ref="AG91">IF(M91=0,"",1+SUMPRODUCT(--(ABS($G91:$Z91)&lt;ABS(M91)),--($G91:$Z91&lt;&gt;0))+(SUMPRODUCT(--(ABS($G91:$Z91)=ABS(M91)),--($G91:$Z91&lt;&gt;0))-1)/2)</f>
        <v>3</v>
      </c>
      <c r="AH91" cm="1">
        <f t="array" ref="AH91">IF(N91=0,"",1+SUMPRODUCT(--(ABS($G91:$Z91)&lt;ABS(N91)),--($G91:$Z91&lt;&gt;0))+(SUMPRODUCT(--(ABS($G91:$Z91)=ABS(N91)),--($G91:$Z91&lt;&gt;0))-1)/2)</f>
        <v>17</v>
      </c>
      <c r="AI91" cm="1">
        <f t="array" ref="AI91">IF(O91=0,"",1+SUMPRODUCT(--(ABS($G91:$Z91)&lt;ABS(O91)),--($G91:$Z91&lt;&gt;0))+(SUMPRODUCT(--(ABS($G91:$Z91)=ABS(O91)),--($G91:$Z91&lt;&gt;0))-1)/2)</f>
        <v>19</v>
      </c>
      <c r="AJ91" cm="1">
        <f t="array" ref="AJ91">IF(P91=0,"",1+SUMPRODUCT(--(ABS($G91:$Z91)&lt;ABS(P91)),--($G91:$Z91&lt;&gt;0))+(SUMPRODUCT(--(ABS($G91:$Z91)=ABS(P91)),--($G91:$Z91&lt;&gt;0))-1)/2)</f>
        <v>9</v>
      </c>
      <c r="AK91" cm="1">
        <f t="array" ref="AK91">IF(Q91=0,"",1+SUMPRODUCT(--(ABS($G91:$Z91)&lt;ABS(Q91)),--($G91:$Z91&lt;&gt;0))+(SUMPRODUCT(--(ABS($G91:$Z91)=ABS(Q91)),--($G91:$Z91&lt;&gt;0))-1)/2)</f>
        <v>14</v>
      </c>
      <c r="AL91" cm="1">
        <f t="array" ref="AL91">IF(R91=0,"",1+SUMPRODUCT(--(ABS($G91:$Z91)&lt;ABS(R91)),--($G91:$Z91&lt;&gt;0))+(SUMPRODUCT(--(ABS($G91:$Z91)=ABS(R91)),--($G91:$Z91&lt;&gt;0))-1)/2)</f>
        <v>4</v>
      </c>
      <c r="AM91" cm="1">
        <f t="array" ref="AM91">IF(S91=0,"",1+SUMPRODUCT(--(ABS($G91:$Z91)&lt;ABS(S91)),--($G91:$Z91&lt;&gt;0))+(SUMPRODUCT(--(ABS($G91:$Z91)=ABS(S91)),--($G91:$Z91&lt;&gt;0))-1)/2)</f>
        <v>18</v>
      </c>
      <c r="AN91" cm="1">
        <f t="array" ref="AN91">IF(T91=0,"",1+SUMPRODUCT(--(ABS($G91:$Z91)&lt;ABS(T91)),--($G91:$Z91&lt;&gt;0))+(SUMPRODUCT(--(ABS($G91:$Z91)=ABS(T91)),--($G91:$Z91&lt;&gt;0))-1)/2)</f>
        <v>16</v>
      </c>
      <c r="AO91" cm="1">
        <f t="array" ref="AO91">IF(U91=0,"",1+SUMPRODUCT(--(ABS($G91:$Z91)&lt;ABS(U91)),--($G91:$Z91&lt;&gt;0))+(SUMPRODUCT(--(ABS($G91:$Z91)=ABS(U91)),--($G91:$Z91&lt;&gt;0))-1)/2)</f>
        <v>5</v>
      </c>
      <c r="AP91" cm="1">
        <f t="array" ref="AP91">IF(V91=0,"",1+SUMPRODUCT(--(ABS($G91:$Z91)&lt;ABS(V91)),--($G91:$Z91&lt;&gt;0))+(SUMPRODUCT(--(ABS($G91:$Z91)=ABS(V91)),--($G91:$Z91&lt;&gt;0))-1)/2)</f>
        <v>1</v>
      </c>
      <c r="AQ91" cm="1">
        <f t="array" ref="AQ91">IF(W91=0,"",1+SUMPRODUCT(--(ABS($G91:$Z91)&lt;ABS(W91)),--($G91:$Z91&lt;&gt;0))+(SUMPRODUCT(--(ABS($G91:$Z91)=ABS(W91)),--($G91:$Z91&lt;&gt;0))-1)/2)</f>
        <v>2</v>
      </c>
      <c r="AR91" cm="1">
        <f t="array" ref="AR91">IF(X91=0,"",1+SUMPRODUCT(--(ABS($G91:$Z91)&lt;ABS(X91)),--($G91:$Z91&lt;&gt;0))+(SUMPRODUCT(--(ABS($G91:$Z91)=ABS(X91)),--($G91:$Z91&lt;&gt;0))-1)/2)</f>
        <v>10</v>
      </c>
      <c r="AS91" cm="1">
        <f t="array" ref="AS91">IF(Y91=0,"",1+SUMPRODUCT(--(ABS($G91:$Z91)&lt;ABS(Y91)),--($G91:$Z91&lt;&gt;0))+(SUMPRODUCT(--(ABS($G91:$Z91)=ABS(Y91)),--($G91:$Z91&lt;&gt;0))-1)/2)</f>
        <v>13</v>
      </c>
      <c r="AT91" cm="1">
        <f t="array" ref="AT91">IF(Z91=0,"",1+SUMPRODUCT(--(ABS($G91:$Z91)&lt;ABS(Z91)),--($G91:$Z91&lt;&gt;0))+(SUMPRODUCT(--(ABS($G91:$Z91)=ABS(Z91)),--($G91:$Z91&lt;&gt;0))-1)/2)</f>
        <v>7</v>
      </c>
      <c r="AU91">
        <f>AVERAGE(G91:Z91)</f>
        <v>2.1482187009160159E-2</v>
      </c>
      <c r="AV91">
        <f>SUMIF(G91:Z91,"&gt;0",AA91:AT91)</f>
        <v>210</v>
      </c>
      <c r="AW91">
        <f>COUNTIF(G91:Z91,"&lt;&gt;0")</f>
        <v>20</v>
      </c>
      <c r="AX91">
        <f>_xlfn.LET(_xlpm.n,AW91,_xlpm.w,AV91,_xlpm.mu,_xlpm.n*(_xlpm.n+1)/4,_xlpm.sd,SQRT(_xlpm.n*(_xlpm.n+1)*(2*_xlpm.n+1)/24),_xlpm.z,(ABS(_xlpm.w-_xlpm.mu)-0.5)/_xlpm.sd,MIN(1,2*(1-_xlfn.NORM.S.DIST(_xlpm.z,TRUE))))</f>
        <v>9.5691731570646255E-5</v>
      </c>
    </row>
    <row r="92" spans="1:50" x14ac:dyDescent="0.25">
      <c r="A92" t="s">
        <v>9311</v>
      </c>
      <c r="B92" t="s">
        <v>147</v>
      </c>
      <c r="C92" t="s">
        <v>12</v>
      </c>
      <c r="D92" t="s">
        <v>9260</v>
      </c>
      <c r="E92" t="s">
        <v>73</v>
      </c>
      <c r="F92" t="s">
        <v>62</v>
      </c>
      <c r="G92">
        <f>all_runs!O1762-all_runs!O1642</f>
        <v>5.3341488539788706E-2</v>
      </c>
      <c r="H92">
        <f>all_runs!O1763-all_runs!O1643</f>
        <v>2.984058636356457E-2</v>
      </c>
      <c r="I92">
        <f>all_runs!O1764-all_runs!O1644</f>
        <v>1.9593229321938521E-2</v>
      </c>
      <c r="J92">
        <f>all_runs!O1765-all_runs!O1645</f>
        <v>5.1545049005242483E-2</v>
      </c>
      <c r="K92">
        <f>all_runs!O1766-all_runs!O1646</f>
        <v>6.3547249987927823E-2</v>
      </c>
      <c r="L92">
        <f>all_runs!O1767-all_runs!O1647</f>
        <v>4.8189942560217691E-2</v>
      </c>
      <c r="M92">
        <f>all_runs!O1768-all_runs!O1648</f>
        <v>3.2166973603437676E-2</v>
      </c>
      <c r="N92">
        <f>all_runs!O1769-all_runs!O1649</f>
        <v>6.3198268453385165E-2</v>
      </c>
      <c r="O92">
        <f>all_runs!O1770-all_runs!O1650</f>
        <v>-4.1266893634581692E-3</v>
      </c>
      <c r="P92">
        <f>all_runs!O1771-all_runs!O1651</f>
        <v>4.2945223415145062E-2</v>
      </c>
      <c r="Q92">
        <f>all_runs!O1772-all_runs!O1652</f>
        <v>6.3114773620406406E-2</v>
      </c>
      <c r="R92">
        <f>all_runs!O1773-all_runs!O1653</f>
        <v>5.5127416377942495E-2</v>
      </c>
      <c r="S92">
        <f>all_runs!O1774-all_runs!O1654</f>
        <v>6.0110811898350214E-2</v>
      </c>
      <c r="T92">
        <f>all_runs!O1775-all_runs!O1655</f>
        <v>5.0356177843281724E-2</v>
      </c>
      <c r="U92">
        <f>all_runs!O1776-all_runs!O1656</f>
        <v>4.9218016384418695E-2</v>
      </c>
      <c r="V92">
        <f>all_runs!O1777-all_runs!O1657</f>
        <v>4.0902964415712284E-2</v>
      </c>
      <c r="W92">
        <f>all_runs!O1778-all_runs!O1658</f>
        <v>3.8545111006140775E-2</v>
      </c>
      <c r="X92">
        <f>all_runs!O1779-all_runs!O1659</f>
        <v>4.9288855242175744E-2</v>
      </c>
      <c r="Y92">
        <f>all_runs!O1780-all_runs!O1660</f>
        <v>1.7369806716753255E-2</v>
      </c>
      <c r="Z92">
        <f>all_runs!O1781-all_runs!O1661</f>
        <v>5.5938697318007602E-2</v>
      </c>
      <c r="AA92" cm="1">
        <f t="array" ref="AA92">IF(G92=0,"",1+SUMPRODUCT(--(ABS($G92:$Z92)&lt;ABS(G92)),--($G92:$Z92&lt;&gt;0))+(SUMPRODUCT(--(ABS($G92:$Z92)=ABS(G92)),--($G92:$Z92&lt;&gt;0))-1)/2)</f>
        <v>14</v>
      </c>
      <c r="AB92" cm="1">
        <f t="array" ref="AB92">IF(H92=0,"",1+SUMPRODUCT(--(ABS($G92:$Z92)&lt;ABS(H92)),--($G92:$Z92&lt;&gt;0))+(SUMPRODUCT(--(ABS($G92:$Z92)=ABS(H92)),--($G92:$Z92&lt;&gt;0))-1)/2)</f>
        <v>4</v>
      </c>
      <c r="AC92" cm="1">
        <f t="array" ref="AC92">IF(I92=0,"",1+SUMPRODUCT(--(ABS($G92:$Z92)&lt;ABS(I92)),--($G92:$Z92&lt;&gt;0))+(SUMPRODUCT(--(ABS($G92:$Z92)=ABS(I92)),--($G92:$Z92&lt;&gt;0))-1)/2)</f>
        <v>3</v>
      </c>
      <c r="AD92" cm="1">
        <f t="array" ref="AD92">IF(J92=0,"",1+SUMPRODUCT(--(ABS($G92:$Z92)&lt;ABS(J92)),--($G92:$Z92&lt;&gt;0))+(SUMPRODUCT(--(ABS($G92:$Z92)=ABS(J92)),--($G92:$Z92&lt;&gt;0))-1)/2)</f>
        <v>13</v>
      </c>
      <c r="AE92" cm="1">
        <f t="array" ref="AE92">IF(K92=0,"",1+SUMPRODUCT(--(ABS($G92:$Z92)&lt;ABS(K92)),--($G92:$Z92&lt;&gt;0))+(SUMPRODUCT(--(ABS($G92:$Z92)=ABS(K92)),--($G92:$Z92&lt;&gt;0))-1)/2)</f>
        <v>20</v>
      </c>
      <c r="AF92" cm="1">
        <f t="array" ref="AF92">IF(L92=0,"",1+SUMPRODUCT(--(ABS($G92:$Z92)&lt;ABS(L92)),--($G92:$Z92&lt;&gt;0))+(SUMPRODUCT(--(ABS($G92:$Z92)=ABS(L92)),--($G92:$Z92&lt;&gt;0))-1)/2)</f>
        <v>9</v>
      </c>
      <c r="AG92" cm="1">
        <f t="array" ref="AG92">IF(M92=0,"",1+SUMPRODUCT(--(ABS($G92:$Z92)&lt;ABS(M92)),--($G92:$Z92&lt;&gt;0))+(SUMPRODUCT(--(ABS($G92:$Z92)=ABS(M92)),--($G92:$Z92&lt;&gt;0))-1)/2)</f>
        <v>5</v>
      </c>
      <c r="AH92" cm="1">
        <f t="array" ref="AH92">IF(N92=0,"",1+SUMPRODUCT(--(ABS($G92:$Z92)&lt;ABS(N92)),--($G92:$Z92&lt;&gt;0))+(SUMPRODUCT(--(ABS($G92:$Z92)=ABS(N92)),--($G92:$Z92&lt;&gt;0))-1)/2)</f>
        <v>19</v>
      </c>
      <c r="AI92" cm="1">
        <f t="array" ref="AI92">IF(O92=0,"",1+SUMPRODUCT(--(ABS($G92:$Z92)&lt;ABS(O92)),--($G92:$Z92&lt;&gt;0))+(SUMPRODUCT(--(ABS($G92:$Z92)=ABS(O92)),--($G92:$Z92&lt;&gt;0))-1)/2)</f>
        <v>1</v>
      </c>
      <c r="AJ92" cm="1">
        <f t="array" ref="AJ92">IF(P92=0,"",1+SUMPRODUCT(--(ABS($G92:$Z92)&lt;ABS(P92)),--($G92:$Z92&lt;&gt;0))+(SUMPRODUCT(--(ABS($G92:$Z92)=ABS(P92)),--($G92:$Z92&lt;&gt;0))-1)/2)</f>
        <v>8</v>
      </c>
      <c r="AK92" cm="1">
        <f t="array" ref="AK92">IF(Q92=0,"",1+SUMPRODUCT(--(ABS($G92:$Z92)&lt;ABS(Q92)),--($G92:$Z92&lt;&gt;0))+(SUMPRODUCT(--(ABS($G92:$Z92)=ABS(Q92)),--($G92:$Z92&lt;&gt;0))-1)/2)</f>
        <v>18</v>
      </c>
      <c r="AL92" cm="1">
        <f t="array" ref="AL92">IF(R92=0,"",1+SUMPRODUCT(--(ABS($G92:$Z92)&lt;ABS(R92)),--($G92:$Z92&lt;&gt;0))+(SUMPRODUCT(--(ABS($G92:$Z92)=ABS(R92)),--($G92:$Z92&lt;&gt;0))-1)/2)</f>
        <v>15</v>
      </c>
      <c r="AM92" cm="1">
        <f t="array" ref="AM92">IF(S92=0,"",1+SUMPRODUCT(--(ABS($G92:$Z92)&lt;ABS(S92)),--($G92:$Z92&lt;&gt;0))+(SUMPRODUCT(--(ABS($G92:$Z92)=ABS(S92)),--($G92:$Z92&lt;&gt;0))-1)/2)</f>
        <v>17</v>
      </c>
      <c r="AN92" cm="1">
        <f t="array" ref="AN92">IF(T92=0,"",1+SUMPRODUCT(--(ABS($G92:$Z92)&lt;ABS(T92)),--($G92:$Z92&lt;&gt;0))+(SUMPRODUCT(--(ABS($G92:$Z92)=ABS(T92)),--($G92:$Z92&lt;&gt;0))-1)/2)</f>
        <v>12</v>
      </c>
      <c r="AO92" cm="1">
        <f t="array" ref="AO92">IF(U92=0,"",1+SUMPRODUCT(--(ABS($G92:$Z92)&lt;ABS(U92)),--($G92:$Z92&lt;&gt;0))+(SUMPRODUCT(--(ABS($G92:$Z92)=ABS(U92)),--($G92:$Z92&lt;&gt;0))-1)/2)</f>
        <v>10</v>
      </c>
      <c r="AP92" cm="1">
        <f t="array" ref="AP92">IF(V92=0,"",1+SUMPRODUCT(--(ABS($G92:$Z92)&lt;ABS(V92)),--($G92:$Z92&lt;&gt;0))+(SUMPRODUCT(--(ABS($G92:$Z92)=ABS(V92)),--($G92:$Z92&lt;&gt;0))-1)/2)</f>
        <v>7</v>
      </c>
      <c r="AQ92" cm="1">
        <f t="array" ref="AQ92">IF(W92=0,"",1+SUMPRODUCT(--(ABS($G92:$Z92)&lt;ABS(W92)),--($G92:$Z92&lt;&gt;0))+(SUMPRODUCT(--(ABS($G92:$Z92)=ABS(W92)),--($G92:$Z92&lt;&gt;0))-1)/2)</f>
        <v>6</v>
      </c>
      <c r="AR92" cm="1">
        <f t="array" ref="AR92">IF(X92=0,"",1+SUMPRODUCT(--(ABS($G92:$Z92)&lt;ABS(X92)),--($G92:$Z92&lt;&gt;0))+(SUMPRODUCT(--(ABS($G92:$Z92)=ABS(X92)),--($G92:$Z92&lt;&gt;0))-1)/2)</f>
        <v>11</v>
      </c>
      <c r="AS92" cm="1">
        <f t="array" ref="AS92">IF(Y92=0,"",1+SUMPRODUCT(--(ABS($G92:$Z92)&lt;ABS(Y92)),--($G92:$Z92&lt;&gt;0))+(SUMPRODUCT(--(ABS($G92:$Z92)=ABS(Y92)),--($G92:$Z92&lt;&gt;0))-1)/2)</f>
        <v>2</v>
      </c>
      <c r="AT92" cm="1">
        <f t="array" ref="AT92">IF(Z92=0,"",1+SUMPRODUCT(--(ABS($G92:$Z92)&lt;ABS(Z92)),--($G92:$Z92&lt;&gt;0))+(SUMPRODUCT(--(ABS($G92:$Z92)=ABS(Z92)),--($G92:$Z92&lt;&gt;0))-1)/2)</f>
        <v>16</v>
      </c>
      <c r="AU92">
        <f>AVERAGE(G92:Z92)</f>
        <v>4.4010697635518937E-2</v>
      </c>
      <c r="AV92">
        <f>SUMIF(G92:Z92,"&gt;0",AA92:AT92)</f>
        <v>209</v>
      </c>
      <c r="AW92">
        <f>COUNTIF(G92:Z92,"&lt;&gt;0")</f>
        <v>20</v>
      </c>
      <c r="AX92">
        <f>_xlfn.LET(_xlpm.n,AW92,_xlpm.w,AV92,_xlpm.mu,_xlpm.n*(_xlpm.n+1)/4,_xlpm.sd,SQRT(_xlpm.n*(_xlpm.n+1)*(2*_xlpm.n+1)/24),_xlpm.z,(ABS(_xlpm.w-_xlpm.mu)-0.5)/_xlpm.sd,MIN(1,2*(1-_xlfn.NORM.S.DIST(_xlpm.z,TRUE))))</f>
        <v>1.1157661051997003E-4</v>
      </c>
    </row>
    <row r="93" spans="1:50" x14ac:dyDescent="0.25">
      <c r="A93" t="s">
        <v>9311</v>
      </c>
      <c r="B93" t="s">
        <v>190</v>
      </c>
      <c r="C93" t="s">
        <v>12</v>
      </c>
      <c r="D93" t="s">
        <v>9260</v>
      </c>
      <c r="E93" t="s">
        <v>73</v>
      </c>
      <c r="F93" t="s">
        <v>62</v>
      </c>
      <c r="G93">
        <f>all_runs!O2362-all_runs!O2242</f>
        <v>1.6667436169721661E-2</v>
      </c>
      <c r="H93">
        <f>all_runs!O2363-all_runs!O2243</f>
        <v>2.3920170608269564E-2</v>
      </c>
      <c r="I93">
        <f>all_runs!O2364-all_runs!O2244</f>
        <v>1.4870537450107357E-2</v>
      </c>
      <c r="J93">
        <f>all_runs!O2365-all_runs!O2245</f>
        <v>3.4282737883845837E-2</v>
      </c>
      <c r="K93">
        <f>all_runs!O2366-all_runs!O2246</f>
        <v>1.6753773262345617E-2</v>
      </c>
      <c r="L93">
        <f>all_runs!O2367-all_runs!O2247</f>
        <v>2.8651911468812963E-2</v>
      </c>
      <c r="M93">
        <f>all_runs!O2368-all_runs!O2248</f>
        <v>2.5061746904763704E-2</v>
      </c>
      <c r="N93">
        <f>all_runs!O2369-all_runs!O2249</f>
        <v>3.8227355470466295E-2</v>
      </c>
      <c r="O93">
        <f>all_runs!O2370-all_runs!O2250</f>
        <v>3.0979913332854325E-2</v>
      </c>
      <c r="P93">
        <f>all_runs!O2371-all_runs!O2251</f>
        <v>3.5085220528889516E-2</v>
      </c>
      <c r="Q93">
        <f>all_runs!O2372-all_runs!O2252</f>
        <v>2.9842097638707821E-2</v>
      </c>
      <c r="R93">
        <f>all_runs!O2373-all_runs!O2253</f>
        <v>3.7328339575530611E-2</v>
      </c>
      <c r="S93">
        <f>all_runs!O2374-all_runs!O2254</f>
        <v>2.5664966841437598E-2</v>
      </c>
      <c r="T93">
        <f>all_runs!O2375-all_runs!O2255</f>
        <v>9.0191290191288243E-3</v>
      </c>
      <c r="U93">
        <f>all_runs!O2376-all_runs!O2256</f>
        <v>5.0401441913812906E-2</v>
      </c>
      <c r="V93">
        <f>all_runs!O2377-all_runs!O2257</f>
        <v>5.84985375365632E-3</v>
      </c>
      <c r="W93">
        <f>all_runs!O2378-all_runs!O2258</f>
        <v>2.2847399829497017E-2</v>
      </c>
      <c r="X93">
        <f>all_runs!O2379-all_runs!O2259</f>
        <v>3.2336182336182184E-2</v>
      </c>
      <c r="Y93">
        <f>all_runs!O2380-all_runs!O2260</f>
        <v>2.3031076391590855E-3</v>
      </c>
      <c r="Z93">
        <f>all_runs!O2381-all_runs!O2261</f>
        <v>3.2502656234907668E-2</v>
      </c>
      <c r="AA93" cm="1">
        <f t="array" ref="AA93">IF(G93=0,"",1+SUMPRODUCT(--(ABS($G93:$Z93)&lt;ABS(G93)),--($G93:$Z93&lt;&gt;0))+(SUMPRODUCT(--(ABS($G93:$Z93)=ABS(G93)),--($G93:$Z93&lt;&gt;0))-1)/2)</f>
        <v>5</v>
      </c>
      <c r="AB93" cm="1">
        <f t="array" ref="AB93">IF(H93=0,"",1+SUMPRODUCT(--(ABS($G93:$Z93)&lt;ABS(H93)),--($G93:$Z93&lt;&gt;0))+(SUMPRODUCT(--(ABS($G93:$Z93)=ABS(H93)),--($G93:$Z93&lt;&gt;0))-1)/2)</f>
        <v>8</v>
      </c>
      <c r="AC93" cm="1">
        <f t="array" ref="AC93">IF(I93=0,"",1+SUMPRODUCT(--(ABS($G93:$Z93)&lt;ABS(I93)),--($G93:$Z93&lt;&gt;0))+(SUMPRODUCT(--(ABS($G93:$Z93)=ABS(I93)),--($G93:$Z93&lt;&gt;0))-1)/2)</f>
        <v>4</v>
      </c>
      <c r="AD93" cm="1">
        <f t="array" ref="AD93">IF(J93=0,"",1+SUMPRODUCT(--(ABS($G93:$Z93)&lt;ABS(J93)),--($G93:$Z93&lt;&gt;0))+(SUMPRODUCT(--(ABS($G93:$Z93)=ABS(J93)),--($G93:$Z93&lt;&gt;0))-1)/2)</f>
        <v>16</v>
      </c>
      <c r="AE93" cm="1">
        <f t="array" ref="AE93">IF(K93=0,"",1+SUMPRODUCT(--(ABS($G93:$Z93)&lt;ABS(K93)),--($G93:$Z93&lt;&gt;0))+(SUMPRODUCT(--(ABS($G93:$Z93)=ABS(K93)),--($G93:$Z93&lt;&gt;0))-1)/2)</f>
        <v>6</v>
      </c>
      <c r="AF93" cm="1">
        <f t="array" ref="AF93">IF(L93=0,"",1+SUMPRODUCT(--(ABS($G93:$Z93)&lt;ABS(L93)),--($G93:$Z93&lt;&gt;0))+(SUMPRODUCT(--(ABS($G93:$Z93)=ABS(L93)),--($G93:$Z93&lt;&gt;0))-1)/2)</f>
        <v>11</v>
      </c>
      <c r="AG93" cm="1">
        <f t="array" ref="AG93">IF(M93=0,"",1+SUMPRODUCT(--(ABS($G93:$Z93)&lt;ABS(M93)),--($G93:$Z93&lt;&gt;0))+(SUMPRODUCT(--(ABS($G93:$Z93)=ABS(M93)),--($G93:$Z93&lt;&gt;0))-1)/2)</f>
        <v>9</v>
      </c>
      <c r="AH93" cm="1">
        <f t="array" ref="AH93">IF(N93=0,"",1+SUMPRODUCT(--(ABS($G93:$Z93)&lt;ABS(N93)),--($G93:$Z93&lt;&gt;0))+(SUMPRODUCT(--(ABS($G93:$Z93)=ABS(N93)),--($G93:$Z93&lt;&gt;0))-1)/2)</f>
        <v>19</v>
      </c>
      <c r="AI93" cm="1">
        <f t="array" ref="AI93">IF(O93=0,"",1+SUMPRODUCT(--(ABS($G93:$Z93)&lt;ABS(O93)),--($G93:$Z93&lt;&gt;0))+(SUMPRODUCT(--(ABS($G93:$Z93)=ABS(O93)),--($G93:$Z93&lt;&gt;0))-1)/2)</f>
        <v>13</v>
      </c>
      <c r="AJ93" cm="1">
        <f t="array" ref="AJ93">IF(P93=0,"",1+SUMPRODUCT(--(ABS($G93:$Z93)&lt;ABS(P93)),--($G93:$Z93&lt;&gt;0))+(SUMPRODUCT(--(ABS($G93:$Z93)=ABS(P93)),--($G93:$Z93&lt;&gt;0))-1)/2)</f>
        <v>17</v>
      </c>
      <c r="AK93" cm="1">
        <f t="array" ref="AK93">IF(Q93=0,"",1+SUMPRODUCT(--(ABS($G93:$Z93)&lt;ABS(Q93)),--($G93:$Z93&lt;&gt;0))+(SUMPRODUCT(--(ABS($G93:$Z93)=ABS(Q93)),--($G93:$Z93&lt;&gt;0))-1)/2)</f>
        <v>12</v>
      </c>
      <c r="AL93" cm="1">
        <f t="array" ref="AL93">IF(R93=0,"",1+SUMPRODUCT(--(ABS($G93:$Z93)&lt;ABS(R93)),--($G93:$Z93&lt;&gt;0))+(SUMPRODUCT(--(ABS($G93:$Z93)=ABS(R93)),--($G93:$Z93&lt;&gt;0))-1)/2)</f>
        <v>18</v>
      </c>
      <c r="AM93" cm="1">
        <f t="array" ref="AM93">IF(S93=0,"",1+SUMPRODUCT(--(ABS($G93:$Z93)&lt;ABS(S93)),--($G93:$Z93&lt;&gt;0))+(SUMPRODUCT(--(ABS($G93:$Z93)=ABS(S93)),--($G93:$Z93&lt;&gt;0))-1)/2)</f>
        <v>10</v>
      </c>
      <c r="AN93" cm="1">
        <f t="array" ref="AN93">IF(T93=0,"",1+SUMPRODUCT(--(ABS($G93:$Z93)&lt;ABS(T93)),--($G93:$Z93&lt;&gt;0))+(SUMPRODUCT(--(ABS($G93:$Z93)=ABS(T93)),--($G93:$Z93&lt;&gt;0))-1)/2)</f>
        <v>3</v>
      </c>
      <c r="AO93" cm="1">
        <f t="array" ref="AO93">IF(U93=0,"",1+SUMPRODUCT(--(ABS($G93:$Z93)&lt;ABS(U93)),--($G93:$Z93&lt;&gt;0))+(SUMPRODUCT(--(ABS($G93:$Z93)=ABS(U93)),--($G93:$Z93&lt;&gt;0))-1)/2)</f>
        <v>20</v>
      </c>
      <c r="AP93" cm="1">
        <f t="array" ref="AP93">IF(V93=0,"",1+SUMPRODUCT(--(ABS($G93:$Z93)&lt;ABS(V93)),--($G93:$Z93&lt;&gt;0))+(SUMPRODUCT(--(ABS($G93:$Z93)=ABS(V93)),--($G93:$Z93&lt;&gt;0))-1)/2)</f>
        <v>2</v>
      </c>
      <c r="AQ93" cm="1">
        <f t="array" ref="AQ93">IF(W93=0,"",1+SUMPRODUCT(--(ABS($G93:$Z93)&lt;ABS(W93)),--($G93:$Z93&lt;&gt;0))+(SUMPRODUCT(--(ABS($G93:$Z93)=ABS(W93)),--($G93:$Z93&lt;&gt;0))-1)/2)</f>
        <v>7</v>
      </c>
      <c r="AR93" cm="1">
        <f t="array" ref="AR93">IF(X93=0,"",1+SUMPRODUCT(--(ABS($G93:$Z93)&lt;ABS(X93)),--($G93:$Z93&lt;&gt;0))+(SUMPRODUCT(--(ABS($G93:$Z93)=ABS(X93)),--($G93:$Z93&lt;&gt;0))-1)/2)</f>
        <v>14</v>
      </c>
      <c r="AS93" cm="1">
        <f t="array" ref="AS93">IF(Y93=0,"",1+SUMPRODUCT(--(ABS($G93:$Z93)&lt;ABS(Y93)),--($G93:$Z93&lt;&gt;0))+(SUMPRODUCT(--(ABS($G93:$Z93)=ABS(Y93)),--($G93:$Z93&lt;&gt;0))-1)/2)</f>
        <v>1</v>
      </c>
      <c r="AT93" cm="1">
        <f t="array" ref="AT93">IF(Z93=0,"",1+SUMPRODUCT(--(ABS($G93:$Z93)&lt;ABS(Z93)),--($G93:$Z93&lt;&gt;0))+(SUMPRODUCT(--(ABS($G93:$Z93)=ABS(Z93)),--($G93:$Z93&lt;&gt;0))-1)/2)</f>
        <v>15</v>
      </c>
      <c r="AU93">
        <f>AVERAGE(G93:Z93)</f>
        <v>2.5629798893104842E-2</v>
      </c>
      <c r="AV93">
        <f>SUMIF(G93:Z93,"&gt;0",AA93:AT93)</f>
        <v>210</v>
      </c>
      <c r="AW93">
        <f>COUNTIF(G93:Z93,"&lt;&gt;0")</f>
        <v>20</v>
      </c>
      <c r="AX93">
        <f>_xlfn.LET(_xlpm.n,AW93,_xlpm.w,AV93,_xlpm.mu,_xlpm.n*(_xlpm.n+1)/4,_xlpm.sd,SQRT(_xlpm.n*(_xlpm.n+1)*(2*_xlpm.n+1)/24),_xlpm.z,(ABS(_xlpm.w-_xlpm.mu)-0.5)/_xlpm.sd,MIN(1,2*(1-_xlfn.NORM.S.DIST(_xlpm.z,TRUE))))</f>
        <v>9.5691731570646255E-5</v>
      </c>
    </row>
    <row r="94" spans="1:50" x14ac:dyDescent="0.25">
      <c r="A94" t="s">
        <v>9311</v>
      </c>
      <c r="B94" t="s">
        <v>19</v>
      </c>
      <c r="C94" t="s">
        <v>26</v>
      </c>
      <c r="D94" t="s">
        <v>9260</v>
      </c>
      <c r="E94" t="s">
        <v>73</v>
      </c>
      <c r="F94" t="s">
        <v>62</v>
      </c>
      <c r="G94">
        <f>all_runs!O582-all_runs!O462</f>
        <v>2.1337266470009775E-2</v>
      </c>
      <c r="H94">
        <f>all_runs!O583-all_runs!O463</f>
        <v>5.1122715912516825E-2</v>
      </c>
      <c r="I94">
        <f>all_runs!O584-all_runs!O464</f>
        <v>2.6666666666666727E-2</v>
      </c>
      <c r="J94">
        <f>all_runs!O585-all_runs!O465</f>
        <v>3.2523616734143057E-2</v>
      </c>
      <c r="K94">
        <f>all_runs!O586-all_runs!O466</f>
        <v>2.1360430341208825E-2</v>
      </c>
      <c r="L94">
        <f>all_runs!O587-all_runs!O467</f>
        <v>3.7168141592921478E-3</v>
      </c>
      <c r="M94">
        <f>all_runs!O588-all_runs!O468</f>
        <v>1.2229733724894998E-2</v>
      </c>
      <c r="N94">
        <f>all_runs!O589-all_runs!O469</f>
        <v>1.9883040935672613E-2</v>
      </c>
      <c r="O94">
        <f>all_runs!O590-all_runs!O470</f>
        <v>0</v>
      </c>
      <c r="P94">
        <f>all_runs!O591-all_runs!O471</f>
        <v>3.0263416222531259E-3</v>
      </c>
      <c r="Q94">
        <f>all_runs!O592-all_runs!O472</f>
        <v>4.84318016046692E-3</v>
      </c>
      <c r="R94">
        <f>all_runs!O593-all_runs!O473</f>
        <v>1.0402111473373665E-2</v>
      </c>
      <c r="S94">
        <f>all_runs!O594-all_runs!O474</f>
        <v>3.8027588642740806E-2</v>
      </c>
      <c r="T94">
        <f>all_runs!O595-all_runs!O475</f>
        <v>3.6584182435710821E-2</v>
      </c>
      <c r="U94">
        <f>all_runs!O596-all_runs!O476</f>
        <v>2.2222222222222365E-2</v>
      </c>
      <c r="V94">
        <f>all_runs!O597-all_runs!O477</f>
        <v>2.6103290021494474E-2</v>
      </c>
      <c r="W94">
        <f>all_runs!O598-all_runs!O478</f>
        <v>2.5409628962209663E-2</v>
      </c>
      <c r="X94">
        <f>all_runs!O599-all_runs!O479</f>
        <v>2.8369815668202736E-2</v>
      </c>
      <c r="Y94">
        <f>all_runs!O600-all_runs!O480</f>
        <v>3.7202934567478585E-2</v>
      </c>
      <c r="Z94">
        <f>all_runs!O601-all_runs!O481</f>
        <v>9.5125880683866182E-3</v>
      </c>
      <c r="AA94" cm="1">
        <f t="array" ref="AA94">IF(G94=0,"",1+SUMPRODUCT(--(ABS($G94:$Z94)&lt;ABS(G94)),--($G94:$Z94&lt;&gt;0))+(SUMPRODUCT(--(ABS($G94:$Z94)=ABS(G94)),--($G94:$Z94&lt;&gt;0))-1)/2)</f>
        <v>8</v>
      </c>
      <c r="AB94" cm="1">
        <f t="array" ref="AB94">IF(H94=0,"",1+SUMPRODUCT(--(ABS($G94:$Z94)&lt;ABS(H94)),--($G94:$Z94&lt;&gt;0))+(SUMPRODUCT(--(ABS($G94:$Z94)=ABS(H94)),--($G94:$Z94&lt;&gt;0))-1)/2)</f>
        <v>19</v>
      </c>
      <c r="AC94" cm="1">
        <f t="array" ref="AC94">IF(I94=0,"",1+SUMPRODUCT(--(ABS($G94:$Z94)&lt;ABS(I94)),--($G94:$Z94&lt;&gt;0))+(SUMPRODUCT(--(ABS($G94:$Z94)=ABS(I94)),--($G94:$Z94&lt;&gt;0))-1)/2)</f>
        <v>13</v>
      </c>
      <c r="AD94" cm="1">
        <f t="array" ref="AD94">IF(J94=0,"",1+SUMPRODUCT(--(ABS($G94:$Z94)&lt;ABS(J94)),--($G94:$Z94&lt;&gt;0))+(SUMPRODUCT(--(ABS($G94:$Z94)=ABS(J94)),--($G94:$Z94&lt;&gt;0))-1)/2)</f>
        <v>15</v>
      </c>
      <c r="AE94" cm="1">
        <f t="array" ref="AE94">IF(K94=0,"",1+SUMPRODUCT(--(ABS($G94:$Z94)&lt;ABS(K94)),--($G94:$Z94&lt;&gt;0))+(SUMPRODUCT(--(ABS($G94:$Z94)=ABS(K94)),--($G94:$Z94&lt;&gt;0))-1)/2)</f>
        <v>9</v>
      </c>
      <c r="AF94" cm="1">
        <f t="array" ref="AF94">IF(L94=0,"",1+SUMPRODUCT(--(ABS($G94:$Z94)&lt;ABS(L94)),--($G94:$Z94&lt;&gt;0))+(SUMPRODUCT(--(ABS($G94:$Z94)=ABS(L94)),--($G94:$Z94&lt;&gt;0))-1)/2)</f>
        <v>2</v>
      </c>
      <c r="AG94" cm="1">
        <f t="array" ref="AG94">IF(M94=0,"",1+SUMPRODUCT(--(ABS($G94:$Z94)&lt;ABS(M94)),--($G94:$Z94&lt;&gt;0))+(SUMPRODUCT(--(ABS($G94:$Z94)=ABS(M94)),--($G94:$Z94&lt;&gt;0))-1)/2)</f>
        <v>6</v>
      </c>
      <c r="AH94" cm="1">
        <f t="array" ref="AH94">IF(N94=0,"",1+SUMPRODUCT(--(ABS($G94:$Z94)&lt;ABS(N94)),--($G94:$Z94&lt;&gt;0))+(SUMPRODUCT(--(ABS($G94:$Z94)=ABS(N94)),--($G94:$Z94&lt;&gt;0))-1)/2)</f>
        <v>7</v>
      </c>
      <c r="AI94" t="str" cm="1">
        <f t="array" ref="AI94">IF(O94=0,"",1+SUMPRODUCT(--(ABS($G94:$Z94)&lt;ABS(O94)),--($G94:$Z94&lt;&gt;0))+(SUMPRODUCT(--(ABS($G94:$Z94)=ABS(O94)),--($G94:$Z94&lt;&gt;0))-1)/2)</f>
        <v/>
      </c>
      <c r="AJ94" cm="1">
        <f t="array" ref="AJ94">IF(P94=0,"",1+SUMPRODUCT(--(ABS($G94:$Z94)&lt;ABS(P94)),--($G94:$Z94&lt;&gt;0))+(SUMPRODUCT(--(ABS($G94:$Z94)=ABS(P94)),--($G94:$Z94&lt;&gt;0))-1)/2)</f>
        <v>1</v>
      </c>
      <c r="AK94" cm="1">
        <f t="array" ref="AK94">IF(Q94=0,"",1+SUMPRODUCT(--(ABS($G94:$Z94)&lt;ABS(Q94)),--($G94:$Z94&lt;&gt;0))+(SUMPRODUCT(--(ABS($G94:$Z94)=ABS(Q94)),--($G94:$Z94&lt;&gt;0))-1)/2)</f>
        <v>3</v>
      </c>
      <c r="AL94" cm="1">
        <f t="array" ref="AL94">IF(R94=0,"",1+SUMPRODUCT(--(ABS($G94:$Z94)&lt;ABS(R94)),--($G94:$Z94&lt;&gt;0))+(SUMPRODUCT(--(ABS($G94:$Z94)=ABS(R94)),--($G94:$Z94&lt;&gt;0))-1)/2)</f>
        <v>5</v>
      </c>
      <c r="AM94" cm="1">
        <f t="array" ref="AM94">IF(S94=0,"",1+SUMPRODUCT(--(ABS($G94:$Z94)&lt;ABS(S94)),--($G94:$Z94&lt;&gt;0))+(SUMPRODUCT(--(ABS($G94:$Z94)=ABS(S94)),--($G94:$Z94&lt;&gt;0))-1)/2)</f>
        <v>18</v>
      </c>
      <c r="AN94" cm="1">
        <f t="array" ref="AN94">IF(T94=0,"",1+SUMPRODUCT(--(ABS($G94:$Z94)&lt;ABS(T94)),--($G94:$Z94&lt;&gt;0))+(SUMPRODUCT(--(ABS($G94:$Z94)=ABS(T94)),--($G94:$Z94&lt;&gt;0))-1)/2)</f>
        <v>16</v>
      </c>
      <c r="AO94" cm="1">
        <f t="array" ref="AO94">IF(U94=0,"",1+SUMPRODUCT(--(ABS($G94:$Z94)&lt;ABS(U94)),--($G94:$Z94&lt;&gt;0))+(SUMPRODUCT(--(ABS($G94:$Z94)=ABS(U94)),--($G94:$Z94&lt;&gt;0))-1)/2)</f>
        <v>10</v>
      </c>
      <c r="AP94" cm="1">
        <f t="array" ref="AP94">IF(V94=0,"",1+SUMPRODUCT(--(ABS($G94:$Z94)&lt;ABS(V94)),--($G94:$Z94&lt;&gt;0))+(SUMPRODUCT(--(ABS($G94:$Z94)=ABS(V94)),--($G94:$Z94&lt;&gt;0))-1)/2)</f>
        <v>12</v>
      </c>
      <c r="AQ94" cm="1">
        <f t="array" ref="AQ94">IF(W94=0,"",1+SUMPRODUCT(--(ABS($G94:$Z94)&lt;ABS(W94)),--($G94:$Z94&lt;&gt;0))+(SUMPRODUCT(--(ABS($G94:$Z94)=ABS(W94)),--($G94:$Z94&lt;&gt;0))-1)/2)</f>
        <v>11</v>
      </c>
      <c r="AR94" cm="1">
        <f t="array" ref="AR94">IF(X94=0,"",1+SUMPRODUCT(--(ABS($G94:$Z94)&lt;ABS(X94)),--($G94:$Z94&lt;&gt;0))+(SUMPRODUCT(--(ABS($G94:$Z94)=ABS(X94)),--($G94:$Z94&lt;&gt;0))-1)/2)</f>
        <v>14</v>
      </c>
      <c r="AS94" cm="1">
        <f t="array" ref="AS94">IF(Y94=0,"",1+SUMPRODUCT(--(ABS($G94:$Z94)&lt;ABS(Y94)),--($G94:$Z94&lt;&gt;0))+(SUMPRODUCT(--(ABS($G94:$Z94)=ABS(Y94)),--($G94:$Z94&lt;&gt;0))-1)/2)</f>
        <v>17</v>
      </c>
      <c r="AT94" cm="1">
        <f t="array" ref="AT94">IF(Z94=0,"",1+SUMPRODUCT(--(ABS($G94:$Z94)&lt;ABS(Z94)),--($G94:$Z94&lt;&gt;0))+(SUMPRODUCT(--(ABS($G94:$Z94)=ABS(Z94)),--($G94:$Z94&lt;&gt;0))-1)/2)</f>
        <v>4</v>
      </c>
      <c r="AU94">
        <f>AVERAGE(G94:Z94)</f>
        <v>2.1527208439447238E-2</v>
      </c>
      <c r="AV94">
        <f>SUMIF(G94:Z94,"&gt;0",AA94:AT94)</f>
        <v>190</v>
      </c>
      <c r="AW94">
        <f>COUNTIF(G94:Z94,"&lt;&gt;0")</f>
        <v>19</v>
      </c>
      <c r="AX94">
        <f>_xlfn.LET(_xlpm.n,AW94,_xlpm.w,AV94,_xlpm.mu,_xlpm.n*(_xlpm.n+1)/4,_xlpm.sd,SQRT(_xlpm.n*(_xlpm.n+1)*(2*_xlpm.n+1)/24),_xlpm.z,(ABS(_xlpm.w-_xlpm.mu)-0.5)/_xlpm.sd,MIN(1,2*(1-_xlfn.NORM.S.DIST(_xlpm.z,TRUE))))</f>
        <v>1.4302007339317413E-4</v>
      </c>
    </row>
    <row r="95" spans="1:50" x14ac:dyDescent="0.25">
      <c r="A95" t="s">
        <v>9311</v>
      </c>
      <c r="B95" t="s">
        <v>106</v>
      </c>
      <c r="C95" t="s">
        <v>26</v>
      </c>
      <c r="D95" t="s">
        <v>9260</v>
      </c>
      <c r="E95" t="s">
        <v>73</v>
      </c>
      <c r="F95" t="s">
        <v>62</v>
      </c>
      <c r="G95">
        <f>all_runs!O1182-all_runs!O1062</f>
        <v>-5.0483237837474215E-3</v>
      </c>
      <c r="H95">
        <f>all_runs!O1183-all_runs!O1063</f>
        <v>1.3834144833449247E-2</v>
      </c>
      <c r="I95">
        <f>all_runs!O1184-all_runs!O1064</f>
        <v>5.0934119960670543E-3</v>
      </c>
      <c r="J95">
        <f>all_runs!O1185-all_runs!O1065</f>
        <v>-8.5716742954886627E-3</v>
      </c>
      <c r="K95">
        <f>all_runs!O1186-all_runs!O1066</f>
        <v>1.1316753422016546E-2</v>
      </c>
      <c r="L95">
        <f>all_runs!O1187-all_runs!O1067</f>
        <v>-2.7452222574173568E-3</v>
      </c>
      <c r="M95">
        <f>all_runs!O1188-all_runs!O1068</f>
        <v>-1.7249417249417087E-2</v>
      </c>
      <c r="N95">
        <f>all_runs!O1189-all_runs!O1069</f>
        <v>4.4345898004436446E-3</v>
      </c>
      <c r="O95">
        <f>all_runs!O1190-all_runs!O1070</f>
        <v>1.3081199622955175E-3</v>
      </c>
      <c r="P95">
        <f>all_runs!O1191-all_runs!O1071</f>
        <v>4.405286343612258E-3</v>
      </c>
      <c r="Q95">
        <f>all_runs!O1192-all_runs!O1072</f>
        <v>2.2861669920493433E-2</v>
      </c>
      <c r="R95">
        <f>all_runs!O1193-all_runs!O1073</f>
        <v>9.4164041647629704E-3</v>
      </c>
      <c r="S95">
        <f>all_runs!O1194-all_runs!O1074</f>
        <v>-4.9154754079059337E-3</v>
      </c>
      <c r="T95">
        <f>all_runs!O1195-all_runs!O1075</f>
        <v>1.2052348384808065E-2</v>
      </c>
      <c r="U95">
        <f>all_runs!O1196-all_runs!O1076</f>
        <v>1.697789559861218E-2</v>
      </c>
      <c r="V95">
        <f>all_runs!O1197-all_runs!O1077</f>
        <v>8.30735268488203E-3</v>
      </c>
      <c r="W95">
        <f>all_runs!O1198-all_runs!O1078</f>
        <v>-7.4313486078191326E-3</v>
      </c>
      <c r="X95">
        <f>all_runs!O1199-all_runs!O1079</f>
        <v>6.3197171267266317E-3</v>
      </c>
      <c r="Y95">
        <f>all_runs!O1200-all_runs!O1080</f>
        <v>8.7527352297595007E-3</v>
      </c>
      <c r="Z95">
        <f>all_runs!O1201-all_runs!O1081</f>
        <v>6.686332350049895E-4</v>
      </c>
      <c r="AA95" cm="1">
        <f t="array" ref="AA95">IF(G95=0,"",1+SUMPRODUCT(--(ABS($G95:$Z95)&lt;ABS(G95)),--($G95:$Z95&lt;&gt;0))+(SUMPRODUCT(--(ABS($G95:$Z95)=ABS(G95)),--($G95:$Z95&lt;&gt;0))-1)/2)</f>
        <v>7</v>
      </c>
      <c r="AB95" cm="1">
        <f t="array" ref="AB95">IF(H95=0,"",1+SUMPRODUCT(--(ABS($G95:$Z95)&lt;ABS(H95)),--($G95:$Z95&lt;&gt;0))+(SUMPRODUCT(--(ABS($G95:$Z95)=ABS(H95)),--($G95:$Z95&lt;&gt;0))-1)/2)</f>
        <v>17</v>
      </c>
      <c r="AC95" cm="1">
        <f t="array" ref="AC95">IF(I95=0,"",1+SUMPRODUCT(--(ABS($G95:$Z95)&lt;ABS(I95)),--($G95:$Z95&lt;&gt;0))+(SUMPRODUCT(--(ABS($G95:$Z95)=ABS(I95)),--($G95:$Z95&lt;&gt;0))-1)/2)</f>
        <v>8</v>
      </c>
      <c r="AD95" cm="1">
        <f t="array" ref="AD95">IF(J95=0,"",1+SUMPRODUCT(--(ABS($G95:$Z95)&lt;ABS(J95)),--($G95:$Z95&lt;&gt;0))+(SUMPRODUCT(--(ABS($G95:$Z95)=ABS(J95)),--($G95:$Z95&lt;&gt;0))-1)/2)</f>
        <v>12</v>
      </c>
      <c r="AE95" cm="1">
        <f t="array" ref="AE95">IF(K95=0,"",1+SUMPRODUCT(--(ABS($G95:$Z95)&lt;ABS(K95)),--($G95:$Z95&lt;&gt;0))+(SUMPRODUCT(--(ABS($G95:$Z95)=ABS(K95)),--($G95:$Z95&lt;&gt;0))-1)/2)</f>
        <v>15</v>
      </c>
      <c r="AF95" cm="1">
        <f t="array" ref="AF95">IF(L95=0,"",1+SUMPRODUCT(--(ABS($G95:$Z95)&lt;ABS(L95)),--($G95:$Z95&lt;&gt;0))+(SUMPRODUCT(--(ABS($G95:$Z95)=ABS(L95)),--($G95:$Z95&lt;&gt;0))-1)/2)</f>
        <v>3</v>
      </c>
      <c r="AG95" cm="1">
        <f t="array" ref="AG95">IF(M95=0,"",1+SUMPRODUCT(--(ABS($G95:$Z95)&lt;ABS(M95)),--($G95:$Z95&lt;&gt;0))+(SUMPRODUCT(--(ABS($G95:$Z95)=ABS(M95)),--($G95:$Z95&lt;&gt;0))-1)/2)</f>
        <v>19</v>
      </c>
      <c r="AH95" cm="1">
        <f t="array" ref="AH95">IF(N95=0,"",1+SUMPRODUCT(--(ABS($G95:$Z95)&lt;ABS(N95)),--($G95:$Z95&lt;&gt;0))+(SUMPRODUCT(--(ABS($G95:$Z95)=ABS(N95)),--($G95:$Z95&lt;&gt;0))-1)/2)</f>
        <v>5</v>
      </c>
      <c r="AI95" cm="1">
        <f t="array" ref="AI95">IF(O95=0,"",1+SUMPRODUCT(--(ABS($G95:$Z95)&lt;ABS(O95)),--($G95:$Z95&lt;&gt;0))+(SUMPRODUCT(--(ABS($G95:$Z95)=ABS(O95)),--($G95:$Z95&lt;&gt;0))-1)/2)</f>
        <v>2</v>
      </c>
      <c r="AJ95" cm="1">
        <f t="array" ref="AJ95">IF(P95=0,"",1+SUMPRODUCT(--(ABS($G95:$Z95)&lt;ABS(P95)),--($G95:$Z95&lt;&gt;0))+(SUMPRODUCT(--(ABS($G95:$Z95)=ABS(P95)),--($G95:$Z95&lt;&gt;0))-1)/2)</f>
        <v>4</v>
      </c>
      <c r="AK95" cm="1">
        <f t="array" ref="AK95">IF(Q95=0,"",1+SUMPRODUCT(--(ABS($G95:$Z95)&lt;ABS(Q95)),--($G95:$Z95&lt;&gt;0))+(SUMPRODUCT(--(ABS($G95:$Z95)=ABS(Q95)),--($G95:$Z95&lt;&gt;0))-1)/2)</f>
        <v>20</v>
      </c>
      <c r="AL95" cm="1">
        <f t="array" ref="AL95">IF(R95=0,"",1+SUMPRODUCT(--(ABS($G95:$Z95)&lt;ABS(R95)),--($G95:$Z95&lt;&gt;0))+(SUMPRODUCT(--(ABS($G95:$Z95)=ABS(R95)),--($G95:$Z95&lt;&gt;0))-1)/2)</f>
        <v>14</v>
      </c>
      <c r="AM95" cm="1">
        <f t="array" ref="AM95">IF(S95=0,"",1+SUMPRODUCT(--(ABS($G95:$Z95)&lt;ABS(S95)),--($G95:$Z95&lt;&gt;0))+(SUMPRODUCT(--(ABS($G95:$Z95)=ABS(S95)),--($G95:$Z95&lt;&gt;0))-1)/2)</f>
        <v>6</v>
      </c>
      <c r="AN95" cm="1">
        <f t="array" ref="AN95">IF(T95=0,"",1+SUMPRODUCT(--(ABS($G95:$Z95)&lt;ABS(T95)),--($G95:$Z95&lt;&gt;0))+(SUMPRODUCT(--(ABS($G95:$Z95)=ABS(T95)),--($G95:$Z95&lt;&gt;0))-1)/2)</f>
        <v>16</v>
      </c>
      <c r="AO95" cm="1">
        <f t="array" ref="AO95">IF(U95=0,"",1+SUMPRODUCT(--(ABS($G95:$Z95)&lt;ABS(U95)),--($G95:$Z95&lt;&gt;0))+(SUMPRODUCT(--(ABS($G95:$Z95)=ABS(U95)),--($G95:$Z95&lt;&gt;0))-1)/2)</f>
        <v>18</v>
      </c>
      <c r="AP95" cm="1">
        <f t="array" ref="AP95">IF(V95=0,"",1+SUMPRODUCT(--(ABS($G95:$Z95)&lt;ABS(V95)),--($G95:$Z95&lt;&gt;0))+(SUMPRODUCT(--(ABS($G95:$Z95)=ABS(V95)),--($G95:$Z95&lt;&gt;0))-1)/2)</f>
        <v>11</v>
      </c>
      <c r="AQ95" cm="1">
        <f t="array" ref="AQ95">IF(W95=0,"",1+SUMPRODUCT(--(ABS($G95:$Z95)&lt;ABS(W95)),--($G95:$Z95&lt;&gt;0))+(SUMPRODUCT(--(ABS($G95:$Z95)=ABS(W95)),--($G95:$Z95&lt;&gt;0))-1)/2)</f>
        <v>10</v>
      </c>
      <c r="AR95" cm="1">
        <f t="array" ref="AR95">IF(X95=0,"",1+SUMPRODUCT(--(ABS($G95:$Z95)&lt;ABS(X95)),--($G95:$Z95&lt;&gt;0))+(SUMPRODUCT(--(ABS($G95:$Z95)=ABS(X95)),--($G95:$Z95&lt;&gt;0))-1)/2)</f>
        <v>9</v>
      </c>
      <c r="AS95" cm="1">
        <f t="array" ref="AS95">IF(Y95=0,"",1+SUMPRODUCT(--(ABS($G95:$Z95)&lt;ABS(Y95)),--($G95:$Z95&lt;&gt;0))+(SUMPRODUCT(--(ABS($G95:$Z95)=ABS(Y95)),--($G95:$Z95&lt;&gt;0))-1)/2)</f>
        <v>13</v>
      </c>
      <c r="AT95" cm="1">
        <f t="array" ref="AT95">IF(Z95=0,"",1+SUMPRODUCT(--(ABS($G95:$Z95)&lt;ABS(Z95)),--($G95:$Z95&lt;&gt;0))+(SUMPRODUCT(--(ABS($G95:$Z95)=ABS(Z95)),--($G95:$Z95&lt;&gt;0))-1)/2)</f>
        <v>1</v>
      </c>
      <c r="AU95">
        <f>AVERAGE(G95:Z95)</f>
        <v>3.9893800550569233E-3</v>
      </c>
      <c r="AV95">
        <f>SUMIF(G95:Z95,"&gt;0",AA95:AT95)</f>
        <v>153</v>
      </c>
      <c r="AW95">
        <f>COUNTIF(G95:Z95,"&lt;&gt;0")</f>
        <v>20</v>
      </c>
      <c r="AX95">
        <f>_xlfn.LET(_xlpm.n,AW95,_xlpm.w,AV95,_xlpm.mu,_xlpm.n*(_xlpm.n+1)/4,_xlpm.sd,SQRT(_xlpm.n*(_xlpm.n+1)*(2*_xlpm.n+1)/24),_xlpm.z,(ABS(_xlpm.w-_xlpm.mu)-0.5)/_xlpm.sd,MIN(1,2*(1-_xlfn.NORM.S.DIST(_xlpm.z,TRUE))))</f>
        <v>7.6178709597955141E-2</v>
      </c>
    </row>
    <row r="96" spans="1:50" x14ac:dyDescent="0.25">
      <c r="A96" t="s">
        <v>9311</v>
      </c>
      <c r="B96" t="s">
        <v>147</v>
      </c>
      <c r="C96" t="s">
        <v>26</v>
      </c>
      <c r="D96" t="s">
        <v>9260</v>
      </c>
      <c r="E96" t="s">
        <v>73</v>
      </c>
      <c r="F96" t="s">
        <v>62</v>
      </c>
      <c r="G96">
        <f>all_runs!O1782-all_runs!O1662</f>
        <v>2.7374631268436422E-2</v>
      </c>
      <c r="H96">
        <f>all_runs!O1783-all_runs!O1663</f>
        <v>8.0183940026276046E-3</v>
      </c>
      <c r="I96">
        <f>all_runs!O1784-all_runs!O1664</f>
        <v>1.8394247759455196E-2</v>
      </c>
      <c r="J96">
        <f>all_runs!O1785-all_runs!O1665</f>
        <v>3.5952564787868013E-2</v>
      </c>
      <c r="K96">
        <f>all_runs!O1786-all_runs!O1666</f>
        <v>2.3613132783438573E-2</v>
      </c>
      <c r="L96">
        <f>all_runs!O1787-all_runs!O1667</f>
        <v>2.2258210667360889E-2</v>
      </c>
      <c r="M96">
        <f>all_runs!O1788-all_runs!O1668</f>
        <v>2.0177179648545263E-2</v>
      </c>
      <c r="N96">
        <f>all_runs!O1789-all_runs!O1669</f>
        <v>2.2508672343109382E-2</v>
      </c>
      <c r="O96">
        <f>all_runs!O1790-all_runs!O1670</f>
        <v>1.5128622726291674E-2</v>
      </c>
      <c r="P96">
        <f>all_runs!O1791-all_runs!O1671</f>
        <v>5.9469941822881678E-3</v>
      </c>
      <c r="Q96">
        <f>all_runs!O1792-all_runs!O1672</f>
        <v>1.4107142857142985E-2</v>
      </c>
      <c r="R96">
        <f>all_runs!O1793-all_runs!O1673</f>
        <v>2.8308583987318947E-2</v>
      </c>
      <c r="S96">
        <f>all_runs!O1794-all_runs!O1674</f>
        <v>1.481598546058116E-3</v>
      </c>
      <c r="T96">
        <f>all_runs!O1795-all_runs!O1675</f>
        <v>1.9650160137964945E-2</v>
      </c>
      <c r="U96">
        <f>all_runs!O1796-all_runs!O1676</f>
        <v>1.4080629301868375E-2</v>
      </c>
      <c r="V96">
        <f>all_runs!O1797-all_runs!O1677</f>
        <v>3.6719657229808189E-2</v>
      </c>
      <c r="W96">
        <f>all_runs!O1798-all_runs!O1678</f>
        <v>1.5874261719286409E-2</v>
      </c>
      <c r="X96">
        <f>all_runs!O1799-all_runs!O1679</f>
        <v>1.1815407060449368E-2</v>
      </c>
      <c r="Y96">
        <f>all_runs!O1800-all_runs!O1680</f>
        <v>1.4378229485138228E-2</v>
      </c>
      <c r="Z96">
        <f>all_runs!O1801-all_runs!O1681</f>
        <v>4.4247787610619538E-3</v>
      </c>
      <c r="AA96" cm="1">
        <f t="array" ref="AA96">IF(G96=0,"",1+SUMPRODUCT(--(ABS($G96:$Z96)&lt;ABS(G96)),--($G96:$Z96&lt;&gt;0))+(SUMPRODUCT(--(ABS($G96:$Z96)=ABS(G96)),--($G96:$Z96&lt;&gt;0))-1)/2)</f>
        <v>17</v>
      </c>
      <c r="AB96" cm="1">
        <f t="array" ref="AB96">IF(H96=0,"",1+SUMPRODUCT(--(ABS($G96:$Z96)&lt;ABS(H96)),--($G96:$Z96&lt;&gt;0))+(SUMPRODUCT(--(ABS($G96:$Z96)=ABS(H96)),--($G96:$Z96&lt;&gt;0))-1)/2)</f>
        <v>4</v>
      </c>
      <c r="AC96" cm="1">
        <f t="array" ref="AC96">IF(I96=0,"",1+SUMPRODUCT(--(ABS($G96:$Z96)&lt;ABS(I96)),--($G96:$Z96&lt;&gt;0))+(SUMPRODUCT(--(ABS($G96:$Z96)=ABS(I96)),--($G96:$Z96&lt;&gt;0))-1)/2)</f>
        <v>11</v>
      </c>
      <c r="AD96" cm="1">
        <f t="array" ref="AD96">IF(J96=0,"",1+SUMPRODUCT(--(ABS($G96:$Z96)&lt;ABS(J96)),--($G96:$Z96&lt;&gt;0))+(SUMPRODUCT(--(ABS($G96:$Z96)=ABS(J96)),--($G96:$Z96&lt;&gt;0))-1)/2)</f>
        <v>19</v>
      </c>
      <c r="AE96" cm="1">
        <f t="array" ref="AE96">IF(K96=0,"",1+SUMPRODUCT(--(ABS($G96:$Z96)&lt;ABS(K96)),--($G96:$Z96&lt;&gt;0))+(SUMPRODUCT(--(ABS($G96:$Z96)=ABS(K96)),--($G96:$Z96&lt;&gt;0))-1)/2)</f>
        <v>16</v>
      </c>
      <c r="AF96" cm="1">
        <f t="array" ref="AF96">IF(L96=0,"",1+SUMPRODUCT(--(ABS($G96:$Z96)&lt;ABS(L96)),--($G96:$Z96&lt;&gt;0))+(SUMPRODUCT(--(ABS($G96:$Z96)=ABS(L96)),--($G96:$Z96&lt;&gt;0))-1)/2)</f>
        <v>14</v>
      </c>
      <c r="AG96" cm="1">
        <f t="array" ref="AG96">IF(M96=0,"",1+SUMPRODUCT(--(ABS($G96:$Z96)&lt;ABS(M96)),--($G96:$Z96&lt;&gt;0))+(SUMPRODUCT(--(ABS($G96:$Z96)=ABS(M96)),--($G96:$Z96&lt;&gt;0))-1)/2)</f>
        <v>13</v>
      </c>
      <c r="AH96" cm="1">
        <f t="array" ref="AH96">IF(N96=0,"",1+SUMPRODUCT(--(ABS($G96:$Z96)&lt;ABS(N96)),--($G96:$Z96&lt;&gt;0))+(SUMPRODUCT(--(ABS($G96:$Z96)=ABS(N96)),--($G96:$Z96&lt;&gt;0))-1)/2)</f>
        <v>15</v>
      </c>
      <c r="AI96" cm="1">
        <f t="array" ref="AI96">IF(O96=0,"",1+SUMPRODUCT(--(ABS($G96:$Z96)&lt;ABS(O96)),--($G96:$Z96&lt;&gt;0))+(SUMPRODUCT(--(ABS($G96:$Z96)=ABS(O96)),--($G96:$Z96&lt;&gt;0))-1)/2)</f>
        <v>9</v>
      </c>
      <c r="AJ96" cm="1">
        <f t="array" ref="AJ96">IF(P96=0,"",1+SUMPRODUCT(--(ABS($G96:$Z96)&lt;ABS(P96)),--($G96:$Z96&lt;&gt;0))+(SUMPRODUCT(--(ABS($G96:$Z96)=ABS(P96)),--($G96:$Z96&lt;&gt;0))-1)/2)</f>
        <v>3</v>
      </c>
      <c r="AK96" cm="1">
        <f t="array" ref="AK96">IF(Q96=0,"",1+SUMPRODUCT(--(ABS($G96:$Z96)&lt;ABS(Q96)),--($G96:$Z96&lt;&gt;0))+(SUMPRODUCT(--(ABS($G96:$Z96)=ABS(Q96)),--($G96:$Z96&lt;&gt;0))-1)/2)</f>
        <v>7</v>
      </c>
      <c r="AL96" cm="1">
        <f t="array" ref="AL96">IF(R96=0,"",1+SUMPRODUCT(--(ABS($G96:$Z96)&lt;ABS(R96)),--($G96:$Z96&lt;&gt;0))+(SUMPRODUCT(--(ABS($G96:$Z96)=ABS(R96)),--($G96:$Z96&lt;&gt;0))-1)/2)</f>
        <v>18</v>
      </c>
      <c r="AM96" cm="1">
        <f t="array" ref="AM96">IF(S96=0,"",1+SUMPRODUCT(--(ABS($G96:$Z96)&lt;ABS(S96)),--($G96:$Z96&lt;&gt;0))+(SUMPRODUCT(--(ABS($G96:$Z96)=ABS(S96)),--($G96:$Z96&lt;&gt;0))-1)/2)</f>
        <v>1</v>
      </c>
      <c r="AN96" cm="1">
        <f t="array" ref="AN96">IF(T96=0,"",1+SUMPRODUCT(--(ABS($G96:$Z96)&lt;ABS(T96)),--($G96:$Z96&lt;&gt;0))+(SUMPRODUCT(--(ABS($G96:$Z96)=ABS(T96)),--($G96:$Z96&lt;&gt;0))-1)/2)</f>
        <v>12</v>
      </c>
      <c r="AO96" cm="1">
        <f t="array" ref="AO96">IF(U96=0,"",1+SUMPRODUCT(--(ABS($G96:$Z96)&lt;ABS(U96)),--($G96:$Z96&lt;&gt;0))+(SUMPRODUCT(--(ABS($G96:$Z96)=ABS(U96)),--($G96:$Z96&lt;&gt;0))-1)/2)</f>
        <v>6</v>
      </c>
      <c r="AP96" cm="1">
        <f t="array" ref="AP96">IF(V96=0,"",1+SUMPRODUCT(--(ABS($G96:$Z96)&lt;ABS(V96)),--($G96:$Z96&lt;&gt;0))+(SUMPRODUCT(--(ABS($G96:$Z96)=ABS(V96)),--($G96:$Z96&lt;&gt;0))-1)/2)</f>
        <v>20</v>
      </c>
      <c r="AQ96" cm="1">
        <f t="array" ref="AQ96">IF(W96=0,"",1+SUMPRODUCT(--(ABS($G96:$Z96)&lt;ABS(W96)),--($G96:$Z96&lt;&gt;0))+(SUMPRODUCT(--(ABS($G96:$Z96)=ABS(W96)),--($G96:$Z96&lt;&gt;0))-1)/2)</f>
        <v>10</v>
      </c>
      <c r="AR96" cm="1">
        <f t="array" ref="AR96">IF(X96=0,"",1+SUMPRODUCT(--(ABS($G96:$Z96)&lt;ABS(X96)),--($G96:$Z96&lt;&gt;0))+(SUMPRODUCT(--(ABS($G96:$Z96)=ABS(X96)),--($G96:$Z96&lt;&gt;0))-1)/2)</f>
        <v>5</v>
      </c>
      <c r="AS96" cm="1">
        <f t="array" ref="AS96">IF(Y96=0,"",1+SUMPRODUCT(--(ABS($G96:$Z96)&lt;ABS(Y96)),--($G96:$Z96&lt;&gt;0))+(SUMPRODUCT(--(ABS($G96:$Z96)=ABS(Y96)),--($G96:$Z96&lt;&gt;0))-1)/2)</f>
        <v>8</v>
      </c>
      <c r="AT96" cm="1">
        <f t="array" ref="AT96">IF(Z96=0,"",1+SUMPRODUCT(--(ABS($G96:$Z96)&lt;ABS(Z96)),--($G96:$Z96&lt;&gt;0))+(SUMPRODUCT(--(ABS($G96:$Z96)=ABS(Z96)),--($G96:$Z96&lt;&gt;0))-1)/2)</f>
        <v>2</v>
      </c>
      <c r="AU96">
        <f>AVERAGE(G96:Z96)</f>
        <v>1.8010654962775936E-2</v>
      </c>
      <c r="AV96">
        <f>SUMIF(G96:Z96,"&gt;0",AA96:AT96)</f>
        <v>210</v>
      </c>
      <c r="AW96">
        <f>COUNTIF(G96:Z96,"&lt;&gt;0")</f>
        <v>20</v>
      </c>
      <c r="AX96">
        <f>_xlfn.LET(_xlpm.n,AW96,_xlpm.w,AV96,_xlpm.mu,_xlpm.n*(_xlpm.n+1)/4,_xlpm.sd,SQRT(_xlpm.n*(_xlpm.n+1)*(2*_xlpm.n+1)/24),_xlpm.z,(ABS(_xlpm.w-_xlpm.mu)-0.5)/_xlpm.sd,MIN(1,2*(1-_xlfn.NORM.S.DIST(_xlpm.z,TRUE))))</f>
        <v>9.5691731570646255E-5</v>
      </c>
    </row>
    <row r="97" spans="1:50" x14ac:dyDescent="0.25">
      <c r="A97" t="s">
        <v>9311</v>
      </c>
      <c r="B97" t="s">
        <v>190</v>
      </c>
      <c r="C97" t="s">
        <v>26</v>
      </c>
      <c r="D97" t="s">
        <v>9260</v>
      </c>
      <c r="E97" t="s">
        <v>73</v>
      </c>
      <c r="F97" t="s">
        <v>62</v>
      </c>
      <c r="G97">
        <f>all_runs!O2382-all_runs!O2262</f>
        <v>1.0749814402375657E-2</v>
      </c>
      <c r="H97">
        <f>all_runs!O2383-all_runs!O2263</f>
        <v>1.206176021621097E-2</v>
      </c>
      <c r="I97">
        <f>all_runs!O2384-all_runs!O2264</f>
        <v>8.1612586037366208E-3</v>
      </c>
      <c r="J97">
        <f>all_runs!O2385-all_runs!O2265</f>
        <v>1.8505408062930107E-2</v>
      </c>
      <c r="K97">
        <f>all_runs!O2386-all_runs!O2266</f>
        <v>8.8300220750551217E-3</v>
      </c>
      <c r="L97">
        <f>all_runs!O2387-all_runs!O2267</f>
        <v>2.0100003968411495E-2</v>
      </c>
      <c r="M97">
        <f>all_runs!O2388-all_runs!O2268</f>
        <v>2.82988592934037E-2</v>
      </c>
      <c r="N97">
        <f>all_runs!O2389-all_runs!O2269</f>
        <v>2.7566412031154286E-2</v>
      </c>
      <c r="O97">
        <f>all_runs!O2390-all_runs!O2270</f>
        <v>1.9000745712155154E-2</v>
      </c>
      <c r="P97">
        <f>all_runs!O2391-all_runs!O2271</f>
        <v>1.0779510022271621E-2</v>
      </c>
      <c r="Q97">
        <f>all_runs!O2392-all_runs!O2272</f>
        <v>1.6276406520309039E-2</v>
      </c>
      <c r="R97">
        <f>all_runs!O2393-all_runs!O2273</f>
        <v>5.1160746472823648E-3</v>
      </c>
      <c r="S97">
        <f>all_runs!O2394-all_runs!O2274</f>
        <v>1.5854639640523471E-2</v>
      </c>
      <c r="T97">
        <f>all_runs!O2395-all_runs!O2275</f>
        <v>1.9736318803690867E-2</v>
      </c>
      <c r="U97">
        <f>all_runs!O2396-all_runs!O2276</f>
        <v>1.5204157386785488E-2</v>
      </c>
      <c r="V97">
        <f>all_runs!O2397-all_runs!O2277</f>
        <v>1.2170605278199353E-2</v>
      </c>
      <c r="W97">
        <f>all_runs!O2398-all_runs!O2278</f>
        <v>3.7268999466875119E-3</v>
      </c>
      <c r="X97">
        <f>all_runs!O2399-all_runs!O2279</f>
        <v>1.7621145374449365E-2</v>
      </c>
      <c r="Y97">
        <f>all_runs!O2400-all_runs!O2280</f>
        <v>-7.1428571428577836E-4</v>
      </c>
      <c r="Z97">
        <f>all_runs!O2401-all_runs!O2281</f>
        <v>2.2302483069977397E-2</v>
      </c>
      <c r="AA97" cm="1">
        <f t="array" ref="AA97">IF(G97=0,"",1+SUMPRODUCT(--(ABS($G97:$Z97)&lt;ABS(G97)),--($G97:$Z97&lt;&gt;0))+(SUMPRODUCT(--(ABS($G97:$Z97)=ABS(G97)),--($G97:$Z97&lt;&gt;0))-1)/2)</f>
        <v>6</v>
      </c>
      <c r="AB97" cm="1">
        <f t="array" ref="AB97">IF(H97=0,"",1+SUMPRODUCT(--(ABS($G97:$Z97)&lt;ABS(H97)),--($G97:$Z97&lt;&gt;0))+(SUMPRODUCT(--(ABS($G97:$Z97)=ABS(H97)),--($G97:$Z97&lt;&gt;0))-1)/2)</f>
        <v>8</v>
      </c>
      <c r="AC97" cm="1">
        <f t="array" ref="AC97">IF(I97=0,"",1+SUMPRODUCT(--(ABS($G97:$Z97)&lt;ABS(I97)),--($G97:$Z97&lt;&gt;0))+(SUMPRODUCT(--(ABS($G97:$Z97)=ABS(I97)),--($G97:$Z97&lt;&gt;0))-1)/2)</f>
        <v>4</v>
      </c>
      <c r="AD97" cm="1">
        <f t="array" ref="AD97">IF(J97=0,"",1+SUMPRODUCT(--(ABS($G97:$Z97)&lt;ABS(J97)),--($G97:$Z97&lt;&gt;0))+(SUMPRODUCT(--(ABS($G97:$Z97)=ABS(J97)),--($G97:$Z97&lt;&gt;0))-1)/2)</f>
        <v>14</v>
      </c>
      <c r="AE97" cm="1">
        <f t="array" ref="AE97">IF(K97=0,"",1+SUMPRODUCT(--(ABS($G97:$Z97)&lt;ABS(K97)),--($G97:$Z97&lt;&gt;0))+(SUMPRODUCT(--(ABS($G97:$Z97)=ABS(K97)),--($G97:$Z97&lt;&gt;0))-1)/2)</f>
        <v>5</v>
      </c>
      <c r="AF97" cm="1">
        <f t="array" ref="AF97">IF(L97=0,"",1+SUMPRODUCT(--(ABS($G97:$Z97)&lt;ABS(L97)),--($G97:$Z97&lt;&gt;0))+(SUMPRODUCT(--(ABS($G97:$Z97)=ABS(L97)),--($G97:$Z97&lt;&gt;0))-1)/2)</f>
        <v>17</v>
      </c>
      <c r="AG97" cm="1">
        <f t="array" ref="AG97">IF(M97=0,"",1+SUMPRODUCT(--(ABS($G97:$Z97)&lt;ABS(M97)),--($G97:$Z97&lt;&gt;0))+(SUMPRODUCT(--(ABS($G97:$Z97)=ABS(M97)),--($G97:$Z97&lt;&gt;0))-1)/2)</f>
        <v>20</v>
      </c>
      <c r="AH97" cm="1">
        <f t="array" ref="AH97">IF(N97=0,"",1+SUMPRODUCT(--(ABS($G97:$Z97)&lt;ABS(N97)),--($G97:$Z97&lt;&gt;0))+(SUMPRODUCT(--(ABS($G97:$Z97)=ABS(N97)),--($G97:$Z97&lt;&gt;0))-1)/2)</f>
        <v>19</v>
      </c>
      <c r="AI97" cm="1">
        <f t="array" ref="AI97">IF(O97=0,"",1+SUMPRODUCT(--(ABS($G97:$Z97)&lt;ABS(O97)),--($G97:$Z97&lt;&gt;0))+(SUMPRODUCT(--(ABS($G97:$Z97)=ABS(O97)),--($G97:$Z97&lt;&gt;0))-1)/2)</f>
        <v>15</v>
      </c>
      <c r="AJ97" cm="1">
        <f t="array" ref="AJ97">IF(P97=0,"",1+SUMPRODUCT(--(ABS($G97:$Z97)&lt;ABS(P97)),--($G97:$Z97&lt;&gt;0))+(SUMPRODUCT(--(ABS($G97:$Z97)=ABS(P97)),--($G97:$Z97&lt;&gt;0))-1)/2)</f>
        <v>7</v>
      </c>
      <c r="AK97" cm="1">
        <f t="array" ref="AK97">IF(Q97=0,"",1+SUMPRODUCT(--(ABS($G97:$Z97)&lt;ABS(Q97)),--($G97:$Z97&lt;&gt;0))+(SUMPRODUCT(--(ABS($G97:$Z97)=ABS(Q97)),--($G97:$Z97&lt;&gt;0))-1)/2)</f>
        <v>12</v>
      </c>
      <c r="AL97" cm="1">
        <f t="array" ref="AL97">IF(R97=0,"",1+SUMPRODUCT(--(ABS($G97:$Z97)&lt;ABS(R97)),--($G97:$Z97&lt;&gt;0))+(SUMPRODUCT(--(ABS($G97:$Z97)=ABS(R97)),--($G97:$Z97&lt;&gt;0))-1)/2)</f>
        <v>3</v>
      </c>
      <c r="AM97" cm="1">
        <f t="array" ref="AM97">IF(S97=0,"",1+SUMPRODUCT(--(ABS($G97:$Z97)&lt;ABS(S97)),--($G97:$Z97&lt;&gt;0))+(SUMPRODUCT(--(ABS($G97:$Z97)=ABS(S97)),--($G97:$Z97&lt;&gt;0))-1)/2)</f>
        <v>11</v>
      </c>
      <c r="AN97" cm="1">
        <f t="array" ref="AN97">IF(T97=0,"",1+SUMPRODUCT(--(ABS($G97:$Z97)&lt;ABS(T97)),--($G97:$Z97&lt;&gt;0))+(SUMPRODUCT(--(ABS($G97:$Z97)=ABS(T97)),--($G97:$Z97&lt;&gt;0))-1)/2)</f>
        <v>16</v>
      </c>
      <c r="AO97" cm="1">
        <f t="array" ref="AO97">IF(U97=0,"",1+SUMPRODUCT(--(ABS($G97:$Z97)&lt;ABS(U97)),--($G97:$Z97&lt;&gt;0))+(SUMPRODUCT(--(ABS($G97:$Z97)=ABS(U97)),--($G97:$Z97&lt;&gt;0))-1)/2)</f>
        <v>10</v>
      </c>
      <c r="AP97" cm="1">
        <f t="array" ref="AP97">IF(V97=0,"",1+SUMPRODUCT(--(ABS($G97:$Z97)&lt;ABS(V97)),--($G97:$Z97&lt;&gt;0))+(SUMPRODUCT(--(ABS($G97:$Z97)=ABS(V97)),--($G97:$Z97&lt;&gt;0))-1)/2)</f>
        <v>9</v>
      </c>
      <c r="AQ97" cm="1">
        <f t="array" ref="AQ97">IF(W97=0,"",1+SUMPRODUCT(--(ABS($G97:$Z97)&lt;ABS(W97)),--($G97:$Z97&lt;&gt;0))+(SUMPRODUCT(--(ABS($G97:$Z97)=ABS(W97)),--($G97:$Z97&lt;&gt;0))-1)/2)</f>
        <v>2</v>
      </c>
      <c r="AR97" cm="1">
        <f t="array" ref="AR97">IF(X97=0,"",1+SUMPRODUCT(--(ABS($G97:$Z97)&lt;ABS(X97)),--($G97:$Z97&lt;&gt;0))+(SUMPRODUCT(--(ABS($G97:$Z97)=ABS(X97)),--($G97:$Z97&lt;&gt;0))-1)/2)</f>
        <v>13</v>
      </c>
      <c r="AS97" cm="1">
        <f t="array" ref="AS97">IF(Y97=0,"",1+SUMPRODUCT(--(ABS($G97:$Z97)&lt;ABS(Y97)),--($G97:$Z97&lt;&gt;0))+(SUMPRODUCT(--(ABS($G97:$Z97)=ABS(Y97)),--($G97:$Z97&lt;&gt;0))-1)/2)</f>
        <v>1</v>
      </c>
      <c r="AT97" cm="1">
        <f t="array" ref="AT97">IF(Z97=0,"",1+SUMPRODUCT(--(ABS($G97:$Z97)&lt;ABS(Z97)),--($G97:$Z97&lt;&gt;0))+(SUMPRODUCT(--(ABS($G97:$Z97)=ABS(Z97)),--($G97:$Z97&lt;&gt;0))-1)/2)</f>
        <v>18</v>
      </c>
      <c r="AU97">
        <f>AVERAGE(G97:Z97)</f>
        <v>1.456741196706619E-2</v>
      </c>
      <c r="AV97">
        <f>SUMIF(G97:Z97,"&gt;0",AA97:AT97)</f>
        <v>209</v>
      </c>
      <c r="AW97">
        <f>COUNTIF(G97:Z97,"&lt;&gt;0")</f>
        <v>20</v>
      </c>
      <c r="AX97">
        <f>_xlfn.LET(_xlpm.n,AW97,_xlpm.w,AV97,_xlpm.mu,_xlpm.n*(_xlpm.n+1)/4,_xlpm.sd,SQRT(_xlpm.n*(_xlpm.n+1)*(2*_xlpm.n+1)/24),_xlpm.z,(ABS(_xlpm.w-_xlpm.mu)-0.5)/_xlpm.sd,MIN(1,2*(1-_xlfn.NORM.S.DIST(_xlpm.z,TRUE))))</f>
        <v>1.1157661051997003E-4</v>
      </c>
    </row>
    <row r="98" spans="1:50" x14ac:dyDescent="0.25">
      <c r="A98" t="s">
        <v>9322</v>
      </c>
      <c r="B98" t="s">
        <v>19</v>
      </c>
      <c r="C98" t="s">
        <v>32</v>
      </c>
      <c r="D98" t="s">
        <v>9259</v>
      </c>
      <c r="E98" t="s">
        <v>73</v>
      </c>
      <c r="F98" t="s">
        <v>45</v>
      </c>
      <c r="G98">
        <f>all_runs!O482-all_runs!O242</f>
        <v>5.7756271894129796E-2</v>
      </c>
      <c r="H98">
        <f>all_runs!O483-all_runs!O243</f>
        <v>3.5724962630792167E-2</v>
      </c>
      <c r="I98">
        <f>all_runs!O484-all_runs!O244</f>
        <v>5.5366826653368895E-2</v>
      </c>
      <c r="J98">
        <f>all_runs!O485-all_runs!O245</f>
        <v>2.4601191620219232E-2</v>
      </c>
      <c r="K98">
        <f>all_runs!O486-all_runs!O246</f>
        <v>3.5238729735731833E-2</v>
      </c>
      <c r="L98">
        <f>all_runs!O487-all_runs!O247</f>
        <v>2.0487533856517914E-2</v>
      </c>
      <c r="M98">
        <f>all_runs!O488-all_runs!O248</f>
        <v>2.406305939610387E-2</v>
      </c>
      <c r="N98">
        <f>all_runs!O489-all_runs!O249</f>
        <v>1.8086926762491462E-2</v>
      </c>
      <c r="O98">
        <f>all_runs!O490-all_runs!O250</f>
        <v>4.5463172242449224E-3</v>
      </c>
      <c r="P98">
        <f>all_runs!O491-all_runs!O251</f>
        <v>5.6837606837606747E-2</v>
      </c>
      <c r="Q98">
        <f>all_runs!O492-all_runs!O252</f>
        <v>3.698975068269672E-2</v>
      </c>
      <c r="R98">
        <f>all_runs!O493-all_runs!O253</f>
        <v>3.6687631027254586E-3</v>
      </c>
      <c r="S98">
        <f>all_runs!O494-all_runs!O254</f>
        <v>1.1941580756013703E-2</v>
      </c>
      <c r="T98">
        <f>all_runs!O495-all_runs!O255</f>
        <v>6.002907492110765E-2</v>
      </c>
      <c r="U98">
        <f>all_runs!O496-all_runs!O256</f>
        <v>7.2082379862700163E-2</v>
      </c>
      <c r="V98">
        <f>all_runs!O497-all_runs!O257</f>
        <v>-2.5694657007788391E-2</v>
      </c>
      <c r="W98">
        <f>all_runs!O498-all_runs!O258</f>
        <v>-1.7615176151761669E-2</v>
      </c>
      <c r="X98">
        <f>all_runs!O499-all_runs!O259</f>
        <v>1.5676450459059299E-2</v>
      </c>
      <c r="Y98">
        <f>all_runs!O500-all_runs!O260</f>
        <v>4.4425774150406272E-2</v>
      </c>
      <c r="Z98">
        <f>all_runs!O501-all_runs!O261</f>
        <v>3.1189389679955881E-2</v>
      </c>
      <c r="AA98" cm="1">
        <f t="array" ref="AA98">IF(G98=0,"",1+SUMPRODUCT(--(ABS($G98:$Z98)&lt;ABS(G98)),--($G98:$Z98&lt;&gt;0))+(SUMPRODUCT(--(ABS($G98:$Z98)=ABS(G98)),--($G98:$Z98&lt;&gt;0))-1)/2)</f>
        <v>18</v>
      </c>
      <c r="AB98" cm="1">
        <f t="array" ref="AB98">IF(H98=0,"",1+SUMPRODUCT(--(ABS($G98:$Z98)&lt;ABS(H98)),--($G98:$Z98&lt;&gt;0))+(SUMPRODUCT(--(ABS($G98:$Z98)=ABS(H98)),--($G98:$Z98&lt;&gt;0))-1)/2)</f>
        <v>13</v>
      </c>
      <c r="AC98" cm="1">
        <f t="array" ref="AC98">IF(I98=0,"",1+SUMPRODUCT(--(ABS($G98:$Z98)&lt;ABS(I98)),--($G98:$Z98&lt;&gt;0))+(SUMPRODUCT(--(ABS($G98:$Z98)=ABS(I98)),--($G98:$Z98&lt;&gt;0))-1)/2)</f>
        <v>16</v>
      </c>
      <c r="AD98" cm="1">
        <f t="array" ref="AD98">IF(J98=0,"",1+SUMPRODUCT(--(ABS($G98:$Z98)&lt;ABS(J98)),--($G98:$Z98&lt;&gt;0))+(SUMPRODUCT(--(ABS($G98:$Z98)=ABS(J98)),--($G98:$Z98&lt;&gt;0))-1)/2)</f>
        <v>9</v>
      </c>
      <c r="AE98" cm="1">
        <f t="array" ref="AE98">IF(K98=0,"",1+SUMPRODUCT(--(ABS($G98:$Z98)&lt;ABS(K98)),--($G98:$Z98&lt;&gt;0))+(SUMPRODUCT(--(ABS($G98:$Z98)=ABS(K98)),--($G98:$Z98&lt;&gt;0))-1)/2)</f>
        <v>12</v>
      </c>
      <c r="AF98" cm="1">
        <f t="array" ref="AF98">IF(L98=0,"",1+SUMPRODUCT(--(ABS($G98:$Z98)&lt;ABS(L98)),--($G98:$Z98&lt;&gt;0))+(SUMPRODUCT(--(ABS($G98:$Z98)=ABS(L98)),--($G98:$Z98&lt;&gt;0))-1)/2)</f>
        <v>7</v>
      </c>
      <c r="AG98" cm="1">
        <f t="array" ref="AG98">IF(M98=0,"",1+SUMPRODUCT(--(ABS($G98:$Z98)&lt;ABS(M98)),--($G98:$Z98&lt;&gt;0))+(SUMPRODUCT(--(ABS($G98:$Z98)=ABS(M98)),--($G98:$Z98&lt;&gt;0))-1)/2)</f>
        <v>8</v>
      </c>
      <c r="AH98" cm="1">
        <f t="array" ref="AH98">IF(N98=0,"",1+SUMPRODUCT(--(ABS($G98:$Z98)&lt;ABS(N98)),--($G98:$Z98&lt;&gt;0))+(SUMPRODUCT(--(ABS($G98:$Z98)=ABS(N98)),--($G98:$Z98&lt;&gt;0))-1)/2)</f>
        <v>6</v>
      </c>
      <c r="AI98" cm="1">
        <f t="array" ref="AI98">IF(O98=0,"",1+SUMPRODUCT(--(ABS($G98:$Z98)&lt;ABS(O98)),--($G98:$Z98&lt;&gt;0))+(SUMPRODUCT(--(ABS($G98:$Z98)=ABS(O98)),--($G98:$Z98&lt;&gt;0))-1)/2)</f>
        <v>2</v>
      </c>
      <c r="AJ98" cm="1">
        <f t="array" ref="AJ98">IF(P98=0,"",1+SUMPRODUCT(--(ABS($G98:$Z98)&lt;ABS(P98)),--($G98:$Z98&lt;&gt;0))+(SUMPRODUCT(--(ABS($G98:$Z98)=ABS(P98)),--($G98:$Z98&lt;&gt;0))-1)/2)</f>
        <v>17</v>
      </c>
      <c r="AK98" cm="1">
        <f t="array" ref="AK98">IF(Q98=0,"",1+SUMPRODUCT(--(ABS($G98:$Z98)&lt;ABS(Q98)),--($G98:$Z98&lt;&gt;0))+(SUMPRODUCT(--(ABS($G98:$Z98)=ABS(Q98)),--($G98:$Z98&lt;&gt;0))-1)/2)</f>
        <v>14</v>
      </c>
      <c r="AL98" cm="1">
        <f t="array" ref="AL98">IF(R98=0,"",1+SUMPRODUCT(--(ABS($G98:$Z98)&lt;ABS(R98)),--($G98:$Z98&lt;&gt;0))+(SUMPRODUCT(--(ABS($G98:$Z98)=ABS(R98)),--($G98:$Z98&lt;&gt;0))-1)/2)</f>
        <v>1</v>
      </c>
      <c r="AM98" cm="1">
        <f t="array" ref="AM98">IF(S98=0,"",1+SUMPRODUCT(--(ABS($G98:$Z98)&lt;ABS(S98)),--($G98:$Z98&lt;&gt;0))+(SUMPRODUCT(--(ABS($G98:$Z98)=ABS(S98)),--($G98:$Z98&lt;&gt;0))-1)/2)</f>
        <v>3</v>
      </c>
      <c r="AN98" cm="1">
        <f t="array" ref="AN98">IF(T98=0,"",1+SUMPRODUCT(--(ABS($G98:$Z98)&lt;ABS(T98)),--($G98:$Z98&lt;&gt;0))+(SUMPRODUCT(--(ABS($G98:$Z98)=ABS(T98)),--($G98:$Z98&lt;&gt;0))-1)/2)</f>
        <v>19</v>
      </c>
      <c r="AO98" cm="1">
        <f t="array" ref="AO98">IF(U98=0,"",1+SUMPRODUCT(--(ABS($G98:$Z98)&lt;ABS(U98)),--($G98:$Z98&lt;&gt;0))+(SUMPRODUCT(--(ABS($G98:$Z98)=ABS(U98)),--($G98:$Z98&lt;&gt;0))-1)/2)</f>
        <v>20</v>
      </c>
      <c r="AP98" cm="1">
        <f t="array" ref="AP98">IF(V98=0,"",1+SUMPRODUCT(--(ABS($G98:$Z98)&lt;ABS(V98)),--($G98:$Z98&lt;&gt;0))+(SUMPRODUCT(--(ABS($G98:$Z98)=ABS(V98)),--($G98:$Z98&lt;&gt;0))-1)/2)</f>
        <v>10</v>
      </c>
      <c r="AQ98" cm="1">
        <f t="array" ref="AQ98">IF(W98=0,"",1+SUMPRODUCT(--(ABS($G98:$Z98)&lt;ABS(W98)),--($G98:$Z98&lt;&gt;0))+(SUMPRODUCT(--(ABS($G98:$Z98)=ABS(W98)),--($G98:$Z98&lt;&gt;0))-1)/2)</f>
        <v>5</v>
      </c>
      <c r="AR98" cm="1">
        <f t="array" ref="AR98">IF(X98=0,"",1+SUMPRODUCT(--(ABS($G98:$Z98)&lt;ABS(X98)),--($G98:$Z98&lt;&gt;0))+(SUMPRODUCT(--(ABS($G98:$Z98)=ABS(X98)),--($G98:$Z98&lt;&gt;0))-1)/2)</f>
        <v>4</v>
      </c>
      <c r="AS98" cm="1">
        <f t="array" ref="AS98">IF(Y98=0,"",1+SUMPRODUCT(--(ABS($G98:$Z98)&lt;ABS(Y98)),--($G98:$Z98&lt;&gt;0))+(SUMPRODUCT(--(ABS($G98:$Z98)=ABS(Y98)),--($G98:$Z98&lt;&gt;0))-1)/2)</f>
        <v>15</v>
      </c>
      <c r="AT98" cm="1">
        <f t="array" ref="AT98">IF(Z98=0,"",1+SUMPRODUCT(--(ABS($G98:$Z98)&lt;ABS(Z98)),--($G98:$Z98&lt;&gt;0))+(SUMPRODUCT(--(ABS($G98:$Z98)=ABS(Z98)),--($G98:$Z98&lt;&gt;0))-1)/2)</f>
        <v>11</v>
      </c>
      <c r="AU98">
        <f>AVERAGE(G98:Z98)</f>
        <v>2.8270137853316096E-2</v>
      </c>
      <c r="AV98">
        <f>SUMIF(G98:Z98,"&gt;0",AA98:AT98)</f>
        <v>195</v>
      </c>
      <c r="AW98">
        <f>COUNTIF(G98:Z98,"&lt;&gt;0")</f>
        <v>20</v>
      </c>
      <c r="AX98">
        <f>_xlfn.LET(_xlpm.n,AW98,_xlpm.w,AV98,_xlpm.mu,_xlpm.n*(_xlpm.n+1)/4,_xlpm.sd,SQRT(_xlpm.n*(_xlpm.n+1)*(2*_xlpm.n+1)/24),_xlpm.z,(ABS(_xlpm.w-_xlpm.mu)-0.5)/_xlpm.sd,MIN(1,2*(1-_xlfn.NORM.S.DIST(_xlpm.z,TRUE))))</f>
        <v>8.3394898781619098E-4</v>
      </c>
    </row>
    <row r="99" spans="1:50" x14ac:dyDescent="0.25">
      <c r="A99" t="s">
        <v>9322</v>
      </c>
      <c r="B99" t="s">
        <v>106</v>
      </c>
      <c r="C99" t="s">
        <v>32</v>
      </c>
      <c r="D99" t="s">
        <v>9259</v>
      </c>
      <c r="E99" t="s">
        <v>73</v>
      </c>
      <c r="F99" t="s">
        <v>45</v>
      </c>
      <c r="G99">
        <f>all_runs!O1082-all_runs!O842</f>
        <v>7.8364348302998765E-2</v>
      </c>
      <c r="H99">
        <f>all_runs!O1083-all_runs!O843</f>
        <v>0.19711399711399702</v>
      </c>
      <c r="I99">
        <f>all_runs!O1084-all_runs!O844</f>
        <v>0.17828316114729814</v>
      </c>
      <c r="J99">
        <f>all_runs!O1085-all_runs!O845</f>
        <v>6.0862865947611589E-2</v>
      </c>
      <c r="K99">
        <f>all_runs!O1086-all_runs!O846</f>
        <v>0.18911996721647384</v>
      </c>
      <c r="L99">
        <f>all_runs!O1087-all_runs!O847</f>
        <v>5.9014629856518952E-2</v>
      </c>
      <c r="M99">
        <f>all_runs!O1088-all_runs!O848</f>
        <v>5.0164185146866824E-2</v>
      </c>
      <c r="N99">
        <f>all_runs!O1089-all_runs!O849</f>
        <v>3.932223196026885E-2</v>
      </c>
      <c r="O99">
        <f>all_runs!O1090-all_runs!O850</f>
        <v>4.6512432133347104E-2</v>
      </c>
      <c r="P99">
        <f>all_runs!O1091-all_runs!O851</f>
        <v>0.28424657534246572</v>
      </c>
      <c r="Q99">
        <f>all_runs!O1092-all_runs!O852</f>
        <v>6.2630480167014668E-2</v>
      </c>
      <c r="R99">
        <f>all_runs!O1093-all_runs!O853</f>
        <v>0.26463803297771915</v>
      </c>
      <c r="S99">
        <f>all_runs!O1094-all_runs!O854</f>
        <v>0.23235768724708916</v>
      </c>
      <c r="T99">
        <f>all_runs!O1095-all_runs!O855</f>
        <v>0.21666666666666679</v>
      </c>
      <c r="U99">
        <f>all_runs!O1096-all_runs!O856</f>
        <v>3.6939772110689106E-2</v>
      </c>
      <c r="V99">
        <f>all_runs!O1097-all_runs!O857</f>
        <v>0.2178817949689309</v>
      </c>
      <c r="W99">
        <f>all_runs!O1098-all_runs!O858</f>
        <v>3.9932367733197638E-2</v>
      </c>
      <c r="X99">
        <f>all_runs!O1099-all_runs!O859</f>
        <v>6.1567561580341823E-2</v>
      </c>
      <c r="Y99">
        <f>all_runs!O1100-all_runs!O860</f>
        <v>0.16412330260679941</v>
      </c>
      <c r="Z99">
        <f>all_runs!O1101-all_runs!O861</f>
        <v>0.24590419722265577</v>
      </c>
      <c r="AA99" cm="1">
        <f t="array" ref="AA99">IF(G99=0,"",1+SUMPRODUCT(--(ABS($G99:$Z99)&lt;ABS(G99)),--($G99:$Z99&lt;&gt;0))+(SUMPRODUCT(--(ABS($G99:$Z99)=ABS(G99)),--($G99:$Z99&lt;&gt;0))-1)/2)</f>
        <v>10</v>
      </c>
      <c r="AB99" cm="1">
        <f t="array" ref="AB99">IF(H99=0,"",1+SUMPRODUCT(--(ABS($G99:$Z99)&lt;ABS(H99)),--($G99:$Z99&lt;&gt;0))+(SUMPRODUCT(--(ABS($G99:$Z99)=ABS(H99)),--($G99:$Z99&lt;&gt;0))-1)/2)</f>
        <v>14</v>
      </c>
      <c r="AC99" cm="1">
        <f t="array" ref="AC99">IF(I99=0,"",1+SUMPRODUCT(--(ABS($G99:$Z99)&lt;ABS(I99)),--($G99:$Z99&lt;&gt;0))+(SUMPRODUCT(--(ABS($G99:$Z99)=ABS(I99)),--($G99:$Z99&lt;&gt;0))-1)/2)</f>
        <v>12</v>
      </c>
      <c r="AD99" cm="1">
        <f t="array" ref="AD99">IF(J99=0,"",1+SUMPRODUCT(--(ABS($G99:$Z99)&lt;ABS(J99)),--($G99:$Z99&lt;&gt;0))+(SUMPRODUCT(--(ABS($G99:$Z99)=ABS(J99)),--($G99:$Z99&lt;&gt;0))-1)/2)</f>
        <v>7</v>
      </c>
      <c r="AE99" cm="1">
        <f t="array" ref="AE99">IF(K99=0,"",1+SUMPRODUCT(--(ABS($G99:$Z99)&lt;ABS(K99)),--($G99:$Z99&lt;&gt;0))+(SUMPRODUCT(--(ABS($G99:$Z99)=ABS(K99)),--($G99:$Z99&lt;&gt;0))-1)/2)</f>
        <v>13</v>
      </c>
      <c r="AF99" cm="1">
        <f t="array" ref="AF99">IF(L99=0,"",1+SUMPRODUCT(--(ABS($G99:$Z99)&lt;ABS(L99)),--($G99:$Z99&lt;&gt;0))+(SUMPRODUCT(--(ABS($G99:$Z99)=ABS(L99)),--($G99:$Z99&lt;&gt;0))-1)/2)</f>
        <v>6</v>
      </c>
      <c r="AG99" cm="1">
        <f t="array" ref="AG99">IF(M99=0,"",1+SUMPRODUCT(--(ABS($G99:$Z99)&lt;ABS(M99)),--($G99:$Z99&lt;&gt;0))+(SUMPRODUCT(--(ABS($G99:$Z99)=ABS(M99)),--($G99:$Z99&lt;&gt;0))-1)/2)</f>
        <v>5</v>
      </c>
      <c r="AH99" cm="1">
        <f t="array" ref="AH99">IF(N99=0,"",1+SUMPRODUCT(--(ABS($G99:$Z99)&lt;ABS(N99)),--($G99:$Z99&lt;&gt;0))+(SUMPRODUCT(--(ABS($G99:$Z99)=ABS(N99)),--($G99:$Z99&lt;&gt;0))-1)/2)</f>
        <v>2</v>
      </c>
      <c r="AI99" cm="1">
        <f t="array" ref="AI99">IF(O99=0,"",1+SUMPRODUCT(--(ABS($G99:$Z99)&lt;ABS(O99)),--($G99:$Z99&lt;&gt;0))+(SUMPRODUCT(--(ABS($G99:$Z99)=ABS(O99)),--($G99:$Z99&lt;&gt;0))-1)/2)</f>
        <v>4</v>
      </c>
      <c r="AJ99" cm="1">
        <f t="array" ref="AJ99">IF(P99=0,"",1+SUMPRODUCT(--(ABS($G99:$Z99)&lt;ABS(P99)),--($G99:$Z99&lt;&gt;0))+(SUMPRODUCT(--(ABS($G99:$Z99)=ABS(P99)),--($G99:$Z99&lt;&gt;0))-1)/2)</f>
        <v>20</v>
      </c>
      <c r="AK99" cm="1">
        <f t="array" ref="AK99">IF(Q99=0,"",1+SUMPRODUCT(--(ABS($G99:$Z99)&lt;ABS(Q99)),--($G99:$Z99&lt;&gt;0))+(SUMPRODUCT(--(ABS($G99:$Z99)=ABS(Q99)),--($G99:$Z99&lt;&gt;0))-1)/2)</f>
        <v>9</v>
      </c>
      <c r="AL99" cm="1">
        <f t="array" ref="AL99">IF(R99=0,"",1+SUMPRODUCT(--(ABS($G99:$Z99)&lt;ABS(R99)),--($G99:$Z99&lt;&gt;0))+(SUMPRODUCT(--(ABS($G99:$Z99)=ABS(R99)),--($G99:$Z99&lt;&gt;0))-1)/2)</f>
        <v>19</v>
      </c>
      <c r="AM99" cm="1">
        <f t="array" ref="AM99">IF(S99=0,"",1+SUMPRODUCT(--(ABS($G99:$Z99)&lt;ABS(S99)),--($G99:$Z99&lt;&gt;0))+(SUMPRODUCT(--(ABS($G99:$Z99)=ABS(S99)),--($G99:$Z99&lt;&gt;0))-1)/2)</f>
        <v>17</v>
      </c>
      <c r="AN99" cm="1">
        <f t="array" ref="AN99">IF(T99=0,"",1+SUMPRODUCT(--(ABS($G99:$Z99)&lt;ABS(T99)),--($G99:$Z99&lt;&gt;0))+(SUMPRODUCT(--(ABS($G99:$Z99)=ABS(T99)),--($G99:$Z99&lt;&gt;0))-1)/2)</f>
        <v>15</v>
      </c>
      <c r="AO99" cm="1">
        <f t="array" ref="AO99">IF(U99=0,"",1+SUMPRODUCT(--(ABS($G99:$Z99)&lt;ABS(U99)),--($G99:$Z99&lt;&gt;0))+(SUMPRODUCT(--(ABS($G99:$Z99)=ABS(U99)),--($G99:$Z99&lt;&gt;0))-1)/2)</f>
        <v>1</v>
      </c>
      <c r="AP99" cm="1">
        <f t="array" ref="AP99">IF(V99=0,"",1+SUMPRODUCT(--(ABS($G99:$Z99)&lt;ABS(V99)),--($G99:$Z99&lt;&gt;0))+(SUMPRODUCT(--(ABS($G99:$Z99)=ABS(V99)),--($G99:$Z99&lt;&gt;0))-1)/2)</f>
        <v>16</v>
      </c>
      <c r="AQ99" cm="1">
        <f t="array" ref="AQ99">IF(W99=0,"",1+SUMPRODUCT(--(ABS($G99:$Z99)&lt;ABS(W99)),--($G99:$Z99&lt;&gt;0))+(SUMPRODUCT(--(ABS($G99:$Z99)=ABS(W99)),--($G99:$Z99&lt;&gt;0))-1)/2)</f>
        <v>3</v>
      </c>
      <c r="AR99" cm="1">
        <f t="array" ref="AR99">IF(X99=0,"",1+SUMPRODUCT(--(ABS($G99:$Z99)&lt;ABS(X99)),--($G99:$Z99&lt;&gt;0))+(SUMPRODUCT(--(ABS($G99:$Z99)=ABS(X99)),--($G99:$Z99&lt;&gt;0))-1)/2)</f>
        <v>8</v>
      </c>
      <c r="AS99" cm="1">
        <f t="array" ref="AS99">IF(Y99=0,"",1+SUMPRODUCT(--(ABS($G99:$Z99)&lt;ABS(Y99)),--($G99:$Z99&lt;&gt;0))+(SUMPRODUCT(--(ABS($G99:$Z99)=ABS(Y99)),--($G99:$Z99&lt;&gt;0))-1)/2)</f>
        <v>11</v>
      </c>
      <c r="AT99" cm="1">
        <f t="array" ref="AT99">IF(Z99=0,"",1+SUMPRODUCT(--(ABS($G99:$Z99)&lt;ABS(Z99)),--($G99:$Z99&lt;&gt;0))+(SUMPRODUCT(--(ABS($G99:$Z99)=ABS(Z99)),--($G99:$Z99&lt;&gt;0))-1)/2)</f>
        <v>18</v>
      </c>
      <c r="AU99">
        <f>AVERAGE(G99:Z99)</f>
        <v>0.13628231287244755</v>
      </c>
      <c r="AV99">
        <f>SUMIF(G99:Z99,"&gt;0",AA99:AT99)</f>
        <v>210</v>
      </c>
      <c r="AW99">
        <f>COUNTIF(G99:Z99,"&lt;&gt;0")</f>
        <v>20</v>
      </c>
      <c r="AX99">
        <f>_xlfn.LET(_xlpm.n,AW99,_xlpm.w,AV99,_xlpm.mu,_xlpm.n*(_xlpm.n+1)/4,_xlpm.sd,SQRT(_xlpm.n*(_xlpm.n+1)*(2*_xlpm.n+1)/24),_xlpm.z,(ABS(_xlpm.w-_xlpm.mu)-0.5)/_xlpm.sd,MIN(1,2*(1-_xlfn.NORM.S.DIST(_xlpm.z,TRUE))))</f>
        <v>9.5691731570646255E-5</v>
      </c>
    </row>
    <row r="100" spans="1:50" x14ac:dyDescent="0.25">
      <c r="A100" t="s">
        <v>9322</v>
      </c>
      <c r="B100" t="s">
        <v>147</v>
      </c>
      <c r="C100" t="s">
        <v>32</v>
      </c>
      <c r="D100" t="s">
        <v>9259</v>
      </c>
      <c r="E100" t="s">
        <v>73</v>
      </c>
      <c r="F100" t="s">
        <v>45</v>
      </c>
      <c r="G100">
        <f>all_runs!O1682-all_runs!O1442</f>
        <v>3.7886896600528797E-2</v>
      </c>
      <c r="H100">
        <f>all_runs!O1683-all_runs!O1443</f>
        <v>8.101332168595754E-2</v>
      </c>
      <c r="I100">
        <f>all_runs!O1684-all_runs!O1444</f>
        <v>-1.566302376001083E-3</v>
      </c>
      <c r="J100">
        <f>all_runs!O1685-all_runs!O1445</f>
        <v>6.93666129005438E-2</v>
      </c>
      <c r="K100">
        <f>all_runs!O1686-all_runs!O1446</f>
        <v>5.4513615270116333E-2</v>
      </c>
      <c r="L100">
        <f>all_runs!O1687-all_runs!O1447</f>
        <v>5.4693950132733704E-2</v>
      </c>
      <c r="M100">
        <f>all_runs!O1688-all_runs!O1448</f>
        <v>3.729358963502416E-2</v>
      </c>
      <c r="N100">
        <f>all_runs!O1689-all_runs!O1449</f>
        <v>8.4657321522495943E-2</v>
      </c>
      <c r="O100">
        <f>all_runs!O1690-all_runs!O1450</f>
        <v>0.12300523721503365</v>
      </c>
      <c r="P100">
        <f>all_runs!O1691-all_runs!O1451</f>
        <v>5.9485679999323859E-2</v>
      </c>
      <c r="Q100">
        <f>all_runs!O1692-all_runs!O1452</f>
        <v>5.6407563025210106E-2</v>
      </c>
      <c r="R100">
        <f>all_runs!O1693-all_runs!O1453</f>
        <v>8.249315576048255E-2</v>
      </c>
      <c r="S100">
        <f>all_runs!O1694-all_runs!O1454</f>
        <v>5.2586130936646325E-2</v>
      </c>
      <c r="T100">
        <f>all_runs!O1695-all_runs!O1455</f>
        <v>1.734481734481752E-2</v>
      </c>
      <c r="U100">
        <f>all_runs!O1696-all_runs!O1456</f>
        <v>3.7197559436145666E-2</v>
      </c>
      <c r="V100">
        <f>all_runs!O1697-all_runs!O1457</f>
        <v>6.7193146834426454E-2</v>
      </c>
      <c r="W100">
        <f>all_runs!O1698-all_runs!O1458</f>
        <v>7.9914245582908272E-2</v>
      </c>
      <c r="X100">
        <f>all_runs!O1699-all_runs!O1459</f>
        <v>7.0942101300838556E-2</v>
      </c>
      <c r="Y100">
        <f>all_runs!O1700-all_runs!O1460</f>
        <v>-5.5416085541609705E-3</v>
      </c>
      <c r="Z100">
        <f>all_runs!O1701-all_runs!O1461</f>
        <v>5.742128101472399E-2</v>
      </c>
      <c r="AA100" cm="1">
        <f t="array" ref="AA100">IF(G100=0,"",1+SUMPRODUCT(--(ABS($G100:$Z100)&lt;ABS(G100)),--($G100:$Z100&lt;&gt;0))+(SUMPRODUCT(--(ABS($G100:$Z100)=ABS(G100)),--($G100:$Z100&lt;&gt;0))-1)/2)</f>
        <v>6</v>
      </c>
      <c r="AB100" cm="1">
        <f t="array" ref="AB100">IF(H100=0,"",1+SUMPRODUCT(--(ABS($G100:$Z100)&lt;ABS(H100)),--($G100:$Z100&lt;&gt;0))+(SUMPRODUCT(--(ABS($G100:$Z100)=ABS(H100)),--($G100:$Z100&lt;&gt;0))-1)/2)</f>
        <v>17</v>
      </c>
      <c r="AC100" cm="1">
        <f t="array" ref="AC100">IF(I100=0,"",1+SUMPRODUCT(--(ABS($G100:$Z100)&lt;ABS(I100)),--($G100:$Z100&lt;&gt;0))+(SUMPRODUCT(--(ABS($G100:$Z100)=ABS(I100)),--($G100:$Z100&lt;&gt;0))-1)/2)</f>
        <v>1</v>
      </c>
      <c r="AD100" cm="1">
        <f t="array" ref="AD100">IF(J100=0,"",1+SUMPRODUCT(--(ABS($G100:$Z100)&lt;ABS(J100)),--($G100:$Z100&lt;&gt;0))+(SUMPRODUCT(--(ABS($G100:$Z100)=ABS(J100)),--($G100:$Z100&lt;&gt;0))-1)/2)</f>
        <v>14</v>
      </c>
      <c r="AE100" cm="1">
        <f t="array" ref="AE100">IF(K100=0,"",1+SUMPRODUCT(--(ABS($G100:$Z100)&lt;ABS(K100)),--($G100:$Z100&lt;&gt;0))+(SUMPRODUCT(--(ABS($G100:$Z100)=ABS(K100)),--($G100:$Z100&lt;&gt;0))-1)/2)</f>
        <v>8</v>
      </c>
      <c r="AF100" cm="1">
        <f t="array" ref="AF100">IF(L100=0,"",1+SUMPRODUCT(--(ABS($G100:$Z100)&lt;ABS(L100)),--($G100:$Z100&lt;&gt;0))+(SUMPRODUCT(--(ABS($G100:$Z100)=ABS(L100)),--($G100:$Z100&lt;&gt;0))-1)/2)</f>
        <v>9</v>
      </c>
      <c r="AG100" cm="1">
        <f t="array" ref="AG100">IF(M100=0,"",1+SUMPRODUCT(--(ABS($G100:$Z100)&lt;ABS(M100)),--($G100:$Z100&lt;&gt;0))+(SUMPRODUCT(--(ABS($G100:$Z100)=ABS(M100)),--($G100:$Z100&lt;&gt;0))-1)/2)</f>
        <v>5</v>
      </c>
      <c r="AH100" cm="1">
        <f t="array" ref="AH100">IF(N100=0,"",1+SUMPRODUCT(--(ABS($G100:$Z100)&lt;ABS(N100)),--($G100:$Z100&lt;&gt;0))+(SUMPRODUCT(--(ABS($G100:$Z100)=ABS(N100)),--($G100:$Z100&lt;&gt;0))-1)/2)</f>
        <v>19</v>
      </c>
      <c r="AI100" cm="1">
        <f t="array" ref="AI100">IF(O100=0,"",1+SUMPRODUCT(--(ABS($G100:$Z100)&lt;ABS(O100)),--($G100:$Z100&lt;&gt;0))+(SUMPRODUCT(--(ABS($G100:$Z100)=ABS(O100)),--($G100:$Z100&lt;&gt;0))-1)/2)</f>
        <v>20</v>
      </c>
      <c r="AJ100" cm="1">
        <f t="array" ref="AJ100">IF(P100=0,"",1+SUMPRODUCT(--(ABS($G100:$Z100)&lt;ABS(P100)),--($G100:$Z100&lt;&gt;0))+(SUMPRODUCT(--(ABS($G100:$Z100)=ABS(P100)),--($G100:$Z100&lt;&gt;0))-1)/2)</f>
        <v>12</v>
      </c>
      <c r="AK100" cm="1">
        <f t="array" ref="AK100">IF(Q100=0,"",1+SUMPRODUCT(--(ABS($G100:$Z100)&lt;ABS(Q100)),--($G100:$Z100&lt;&gt;0))+(SUMPRODUCT(--(ABS($G100:$Z100)=ABS(Q100)),--($G100:$Z100&lt;&gt;0))-1)/2)</f>
        <v>10</v>
      </c>
      <c r="AL100" cm="1">
        <f t="array" ref="AL100">IF(R100=0,"",1+SUMPRODUCT(--(ABS($G100:$Z100)&lt;ABS(R100)),--($G100:$Z100&lt;&gt;0))+(SUMPRODUCT(--(ABS($G100:$Z100)=ABS(R100)),--($G100:$Z100&lt;&gt;0))-1)/2)</f>
        <v>18</v>
      </c>
      <c r="AM100" cm="1">
        <f t="array" ref="AM100">IF(S100=0,"",1+SUMPRODUCT(--(ABS($G100:$Z100)&lt;ABS(S100)),--($G100:$Z100&lt;&gt;0))+(SUMPRODUCT(--(ABS($G100:$Z100)=ABS(S100)),--($G100:$Z100&lt;&gt;0))-1)/2)</f>
        <v>7</v>
      </c>
      <c r="AN100" cm="1">
        <f t="array" ref="AN100">IF(T100=0,"",1+SUMPRODUCT(--(ABS($G100:$Z100)&lt;ABS(T100)),--($G100:$Z100&lt;&gt;0))+(SUMPRODUCT(--(ABS($G100:$Z100)=ABS(T100)),--($G100:$Z100&lt;&gt;0))-1)/2)</f>
        <v>3</v>
      </c>
      <c r="AO100" cm="1">
        <f t="array" ref="AO100">IF(U100=0,"",1+SUMPRODUCT(--(ABS($G100:$Z100)&lt;ABS(U100)),--($G100:$Z100&lt;&gt;0))+(SUMPRODUCT(--(ABS($G100:$Z100)=ABS(U100)),--($G100:$Z100&lt;&gt;0))-1)/2)</f>
        <v>4</v>
      </c>
      <c r="AP100" cm="1">
        <f t="array" ref="AP100">IF(V100=0,"",1+SUMPRODUCT(--(ABS($G100:$Z100)&lt;ABS(V100)),--($G100:$Z100&lt;&gt;0))+(SUMPRODUCT(--(ABS($G100:$Z100)=ABS(V100)),--($G100:$Z100&lt;&gt;0))-1)/2)</f>
        <v>13</v>
      </c>
      <c r="AQ100" cm="1">
        <f t="array" ref="AQ100">IF(W100=0,"",1+SUMPRODUCT(--(ABS($G100:$Z100)&lt;ABS(W100)),--($G100:$Z100&lt;&gt;0))+(SUMPRODUCT(--(ABS($G100:$Z100)=ABS(W100)),--($G100:$Z100&lt;&gt;0))-1)/2)</f>
        <v>16</v>
      </c>
      <c r="AR100" cm="1">
        <f t="array" ref="AR100">IF(X100=0,"",1+SUMPRODUCT(--(ABS($G100:$Z100)&lt;ABS(X100)),--($G100:$Z100&lt;&gt;0))+(SUMPRODUCT(--(ABS($G100:$Z100)=ABS(X100)),--($G100:$Z100&lt;&gt;0))-1)/2)</f>
        <v>15</v>
      </c>
      <c r="AS100" cm="1">
        <f t="array" ref="AS100">IF(Y100=0,"",1+SUMPRODUCT(--(ABS($G100:$Z100)&lt;ABS(Y100)),--($G100:$Z100&lt;&gt;0))+(SUMPRODUCT(--(ABS($G100:$Z100)=ABS(Y100)),--($G100:$Z100&lt;&gt;0))-1)/2)</f>
        <v>2</v>
      </c>
      <c r="AT100" cm="1">
        <f t="array" ref="AT100">IF(Z100=0,"",1+SUMPRODUCT(--(ABS($G100:$Z100)&lt;ABS(Z100)),--($G100:$Z100&lt;&gt;0))+(SUMPRODUCT(--(ABS($G100:$Z100)=ABS(Z100)),--($G100:$Z100&lt;&gt;0))-1)/2)</f>
        <v>11</v>
      </c>
      <c r="AU100">
        <f>AVERAGE(G100:Z100)</f>
        <v>5.5815415763389775E-2</v>
      </c>
      <c r="AV100">
        <f>SUMIF(G100:Z100,"&gt;0",AA100:AT100)</f>
        <v>207</v>
      </c>
      <c r="AW100">
        <f>COUNTIF(G100:Z100,"&lt;&gt;0")</f>
        <v>20</v>
      </c>
      <c r="AX100">
        <f>_xlfn.LET(_xlpm.n,AW100,_xlpm.w,AV100,_xlpm.mu,_xlpm.n*(_xlpm.n+1)/4,_xlpm.sd,SQRT(_xlpm.n*(_xlpm.n+1)*(2*_xlpm.n+1)/24),_xlpm.z,(ABS(_xlpm.w-_xlpm.mu)-0.5)/_xlpm.sd,MIN(1,2*(1-_xlfn.NORM.S.DIST(_xlpm.z,TRUE))))</f>
        <v>1.5109307838723218E-4</v>
      </c>
    </row>
    <row r="101" spans="1:50" x14ac:dyDescent="0.25">
      <c r="A101" t="s">
        <v>9322</v>
      </c>
      <c r="B101" t="s">
        <v>190</v>
      </c>
      <c r="C101" t="s">
        <v>32</v>
      </c>
      <c r="D101" t="s">
        <v>9259</v>
      </c>
      <c r="E101" t="s">
        <v>73</v>
      </c>
      <c r="F101" t="s">
        <v>45</v>
      </c>
      <c r="G101">
        <f>all_runs!O2282-all_runs!O2042</f>
        <v>1.4054978179691369E-2</v>
      </c>
      <c r="H101">
        <f>all_runs!O2283-all_runs!O2043</f>
        <v>1.9873710202209405E-2</v>
      </c>
      <c r="I101">
        <f>all_runs!O2284-all_runs!O2044</f>
        <v>5.037820951578631E-2</v>
      </c>
      <c r="J101">
        <f>all_runs!O2285-all_runs!O2045</f>
        <v>4.7436600775125237E-2</v>
      </c>
      <c r="K101">
        <f>all_runs!O2286-all_runs!O2046</f>
        <v>7.5964206166230341E-2</v>
      </c>
      <c r="L101">
        <f>all_runs!O2287-all_runs!O2047</f>
        <v>5.1325569655508718E-2</v>
      </c>
      <c r="M101">
        <f>all_runs!O2288-all_runs!O2048</f>
        <v>9.4887955182072936E-2</v>
      </c>
      <c r="N101">
        <f>all_runs!O2289-all_runs!O2049</f>
        <v>1.7014519056261501E-2</v>
      </c>
      <c r="O101">
        <f>all_runs!O2290-all_runs!O2050</f>
        <v>7.6567459508899538E-2</v>
      </c>
      <c r="P101">
        <f>all_runs!O2291-all_runs!O2051</f>
        <v>1.1514904042466356E-2</v>
      </c>
      <c r="Q101">
        <f>all_runs!O2292-all_runs!O2052</f>
        <v>0.12377348643006281</v>
      </c>
      <c r="R101">
        <f>all_runs!O2293-all_runs!O2053</f>
        <v>4.7896957583832944E-2</v>
      </c>
      <c r="S101">
        <f>all_runs!O2294-all_runs!O2054</f>
        <v>1.8257865066375722E-2</v>
      </c>
      <c r="T101">
        <f>all_runs!O2295-all_runs!O2055</f>
        <v>4.2510612492419719E-2</v>
      </c>
      <c r="U101">
        <f>all_runs!O2296-all_runs!O2056</f>
        <v>3.649320348955154E-2</v>
      </c>
      <c r="V101">
        <f>all_runs!O2297-all_runs!O2057</f>
        <v>3.9423142876740425E-2</v>
      </c>
      <c r="W101">
        <f>all_runs!O2298-all_runs!O2058</f>
        <v>9.0833274808624132E-2</v>
      </c>
      <c r="X101">
        <f>all_runs!O2299-all_runs!O2059</f>
        <v>6.4563343633111003E-2</v>
      </c>
      <c r="Y101">
        <f>all_runs!O2300-all_runs!O2060</f>
        <v>4.1739571446684498E-2</v>
      </c>
      <c r="Z101">
        <f>all_runs!O2301-all_runs!O2061</f>
        <v>1.7770719903206444E-2</v>
      </c>
      <c r="AA101" cm="1">
        <f t="array" ref="AA101">IF(G101=0,"",1+SUMPRODUCT(--(ABS($G101:$Z101)&lt;ABS(G101)),--($G101:$Z101&lt;&gt;0))+(SUMPRODUCT(--(ABS($G101:$Z101)=ABS(G101)),--($G101:$Z101&lt;&gt;0))-1)/2)</f>
        <v>2</v>
      </c>
      <c r="AB101" cm="1">
        <f t="array" ref="AB101">IF(H101=0,"",1+SUMPRODUCT(--(ABS($G101:$Z101)&lt;ABS(H101)),--($G101:$Z101&lt;&gt;0))+(SUMPRODUCT(--(ABS($G101:$Z101)=ABS(H101)),--($G101:$Z101&lt;&gt;0))-1)/2)</f>
        <v>6</v>
      </c>
      <c r="AC101" cm="1">
        <f t="array" ref="AC101">IF(I101=0,"",1+SUMPRODUCT(--(ABS($G101:$Z101)&lt;ABS(I101)),--($G101:$Z101&lt;&gt;0))+(SUMPRODUCT(--(ABS($G101:$Z101)=ABS(I101)),--($G101:$Z101&lt;&gt;0))-1)/2)</f>
        <v>13</v>
      </c>
      <c r="AD101" cm="1">
        <f t="array" ref="AD101">IF(J101=0,"",1+SUMPRODUCT(--(ABS($G101:$Z101)&lt;ABS(J101)),--($G101:$Z101&lt;&gt;0))+(SUMPRODUCT(--(ABS($G101:$Z101)=ABS(J101)),--($G101:$Z101&lt;&gt;0))-1)/2)</f>
        <v>11</v>
      </c>
      <c r="AE101" cm="1">
        <f t="array" ref="AE101">IF(K101=0,"",1+SUMPRODUCT(--(ABS($G101:$Z101)&lt;ABS(K101)),--($G101:$Z101&lt;&gt;0))+(SUMPRODUCT(--(ABS($G101:$Z101)=ABS(K101)),--($G101:$Z101&lt;&gt;0))-1)/2)</f>
        <v>16</v>
      </c>
      <c r="AF101" cm="1">
        <f t="array" ref="AF101">IF(L101=0,"",1+SUMPRODUCT(--(ABS($G101:$Z101)&lt;ABS(L101)),--($G101:$Z101&lt;&gt;0))+(SUMPRODUCT(--(ABS($G101:$Z101)=ABS(L101)),--($G101:$Z101&lt;&gt;0))-1)/2)</f>
        <v>14</v>
      </c>
      <c r="AG101" cm="1">
        <f t="array" ref="AG101">IF(M101=0,"",1+SUMPRODUCT(--(ABS($G101:$Z101)&lt;ABS(M101)),--($G101:$Z101&lt;&gt;0))+(SUMPRODUCT(--(ABS($G101:$Z101)=ABS(M101)),--($G101:$Z101&lt;&gt;0))-1)/2)</f>
        <v>19</v>
      </c>
      <c r="AH101" cm="1">
        <f t="array" ref="AH101">IF(N101=0,"",1+SUMPRODUCT(--(ABS($G101:$Z101)&lt;ABS(N101)),--($G101:$Z101&lt;&gt;0))+(SUMPRODUCT(--(ABS($G101:$Z101)=ABS(N101)),--($G101:$Z101&lt;&gt;0))-1)/2)</f>
        <v>3</v>
      </c>
      <c r="AI101" cm="1">
        <f t="array" ref="AI101">IF(O101=0,"",1+SUMPRODUCT(--(ABS($G101:$Z101)&lt;ABS(O101)),--($G101:$Z101&lt;&gt;0))+(SUMPRODUCT(--(ABS($G101:$Z101)=ABS(O101)),--($G101:$Z101&lt;&gt;0))-1)/2)</f>
        <v>17</v>
      </c>
      <c r="AJ101" cm="1">
        <f t="array" ref="AJ101">IF(P101=0,"",1+SUMPRODUCT(--(ABS($G101:$Z101)&lt;ABS(P101)),--($G101:$Z101&lt;&gt;0))+(SUMPRODUCT(--(ABS($G101:$Z101)=ABS(P101)),--($G101:$Z101&lt;&gt;0))-1)/2)</f>
        <v>1</v>
      </c>
      <c r="AK101" cm="1">
        <f t="array" ref="AK101">IF(Q101=0,"",1+SUMPRODUCT(--(ABS($G101:$Z101)&lt;ABS(Q101)),--($G101:$Z101&lt;&gt;0))+(SUMPRODUCT(--(ABS($G101:$Z101)=ABS(Q101)),--($G101:$Z101&lt;&gt;0))-1)/2)</f>
        <v>20</v>
      </c>
      <c r="AL101" cm="1">
        <f t="array" ref="AL101">IF(R101=0,"",1+SUMPRODUCT(--(ABS($G101:$Z101)&lt;ABS(R101)),--($G101:$Z101&lt;&gt;0))+(SUMPRODUCT(--(ABS($G101:$Z101)=ABS(R101)),--($G101:$Z101&lt;&gt;0))-1)/2)</f>
        <v>12</v>
      </c>
      <c r="AM101" cm="1">
        <f t="array" ref="AM101">IF(S101=0,"",1+SUMPRODUCT(--(ABS($G101:$Z101)&lt;ABS(S101)),--($G101:$Z101&lt;&gt;0))+(SUMPRODUCT(--(ABS($G101:$Z101)=ABS(S101)),--($G101:$Z101&lt;&gt;0))-1)/2)</f>
        <v>5</v>
      </c>
      <c r="AN101" cm="1">
        <f t="array" ref="AN101">IF(T101=0,"",1+SUMPRODUCT(--(ABS($G101:$Z101)&lt;ABS(T101)),--($G101:$Z101&lt;&gt;0))+(SUMPRODUCT(--(ABS($G101:$Z101)=ABS(T101)),--($G101:$Z101&lt;&gt;0))-1)/2)</f>
        <v>10</v>
      </c>
      <c r="AO101" cm="1">
        <f t="array" ref="AO101">IF(U101=0,"",1+SUMPRODUCT(--(ABS($G101:$Z101)&lt;ABS(U101)),--($G101:$Z101&lt;&gt;0))+(SUMPRODUCT(--(ABS($G101:$Z101)=ABS(U101)),--($G101:$Z101&lt;&gt;0))-1)/2)</f>
        <v>7</v>
      </c>
      <c r="AP101" cm="1">
        <f t="array" ref="AP101">IF(V101=0,"",1+SUMPRODUCT(--(ABS($G101:$Z101)&lt;ABS(V101)),--($G101:$Z101&lt;&gt;0))+(SUMPRODUCT(--(ABS($G101:$Z101)=ABS(V101)),--($G101:$Z101&lt;&gt;0))-1)/2)</f>
        <v>8</v>
      </c>
      <c r="AQ101" cm="1">
        <f t="array" ref="AQ101">IF(W101=0,"",1+SUMPRODUCT(--(ABS($G101:$Z101)&lt;ABS(W101)),--($G101:$Z101&lt;&gt;0))+(SUMPRODUCT(--(ABS($G101:$Z101)=ABS(W101)),--($G101:$Z101&lt;&gt;0))-1)/2)</f>
        <v>18</v>
      </c>
      <c r="AR101" cm="1">
        <f t="array" ref="AR101">IF(X101=0,"",1+SUMPRODUCT(--(ABS($G101:$Z101)&lt;ABS(X101)),--($G101:$Z101&lt;&gt;0))+(SUMPRODUCT(--(ABS($G101:$Z101)=ABS(X101)),--($G101:$Z101&lt;&gt;0))-1)/2)</f>
        <v>15</v>
      </c>
      <c r="AS101" cm="1">
        <f t="array" ref="AS101">IF(Y101=0,"",1+SUMPRODUCT(--(ABS($G101:$Z101)&lt;ABS(Y101)),--($G101:$Z101&lt;&gt;0))+(SUMPRODUCT(--(ABS($G101:$Z101)=ABS(Y101)),--($G101:$Z101&lt;&gt;0))-1)/2)</f>
        <v>9</v>
      </c>
      <c r="AT101" cm="1">
        <f t="array" ref="AT101">IF(Z101=0,"",1+SUMPRODUCT(--(ABS($G101:$Z101)&lt;ABS(Z101)),--($G101:$Z101&lt;&gt;0))+(SUMPRODUCT(--(ABS($G101:$Z101)=ABS(Z101)),--($G101:$Z101&lt;&gt;0))-1)/2)</f>
        <v>4</v>
      </c>
      <c r="AU101">
        <f>AVERAGE(G101:Z101)</f>
        <v>4.9114014500743049E-2</v>
      </c>
      <c r="AV101">
        <f>SUMIF(G101:Z101,"&gt;0",AA101:AT101)</f>
        <v>210</v>
      </c>
      <c r="AW101">
        <f>COUNTIF(G101:Z101,"&lt;&gt;0")</f>
        <v>20</v>
      </c>
      <c r="AX101">
        <f>_xlfn.LET(_xlpm.n,AW101,_xlpm.w,AV101,_xlpm.mu,_xlpm.n*(_xlpm.n+1)/4,_xlpm.sd,SQRT(_xlpm.n*(_xlpm.n+1)*(2*_xlpm.n+1)/24),_xlpm.z,(ABS(_xlpm.w-_xlpm.mu)-0.5)/_xlpm.sd,MIN(1,2*(1-_xlfn.NORM.S.DIST(_xlpm.z,TRUE))))</f>
        <v>9.5691731570646255E-5</v>
      </c>
    </row>
    <row r="102" spans="1:50" x14ac:dyDescent="0.25">
      <c r="A102" t="s">
        <v>9322</v>
      </c>
      <c r="B102" t="s">
        <v>19</v>
      </c>
      <c r="C102" t="s">
        <v>12</v>
      </c>
      <c r="D102" t="s">
        <v>9259</v>
      </c>
      <c r="E102" t="s">
        <v>73</v>
      </c>
      <c r="F102" t="s">
        <v>45</v>
      </c>
      <c r="G102">
        <f>all_runs!O502-all_runs!O262</f>
        <v>0.11033938437253366</v>
      </c>
      <c r="H102">
        <f>all_runs!O503-all_runs!O263</f>
        <v>7.5207373271889422E-2</v>
      </c>
      <c r="I102">
        <f>all_runs!O504-all_runs!O264</f>
        <v>5.633802816901412E-2</v>
      </c>
      <c r="J102">
        <f>all_runs!O505-all_runs!O265</f>
        <v>9.2320649261159127E-2</v>
      </c>
      <c r="K102">
        <f>all_runs!O506-all_runs!O266</f>
        <v>7.1653825889755218E-2</v>
      </c>
      <c r="L102">
        <f>all_runs!O507-all_runs!O267</f>
        <v>3.5289858494278459E-2</v>
      </c>
      <c r="M102">
        <f>all_runs!O508-all_runs!O268</f>
        <v>0.11235955056179781</v>
      </c>
      <c r="N102">
        <f>all_runs!O509-all_runs!O269</f>
        <v>5.917904809871577E-2</v>
      </c>
      <c r="O102">
        <f>all_runs!O510-all_runs!O270</f>
        <v>8.1103896103896012E-2</v>
      </c>
      <c r="P102">
        <f>all_runs!O511-all_runs!O271</f>
        <v>0.11490796427920547</v>
      </c>
      <c r="Q102">
        <f>all_runs!O512-all_runs!O272</f>
        <v>9.37669418079915E-2</v>
      </c>
      <c r="R102">
        <f>all_runs!O513-all_runs!O273</f>
        <v>0.13765291033741089</v>
      </c>
      <c r="S102">
        <f>all_runs!O514-all_runs!O274</f>
        <v>4.1618944435845795E-2</v>
      </c>
      <c r="T102">
        <f>all_runs!O515-all_runs!O275</f>
        <v>0.11453920304537357</v>
      </c>
      <c r="U102">
        <f>all_runs!O516-all_runs!O276</f>
        <v>5.488079172289706E-2</v>
      </c>
      <c r="V102">
        <f>all_runs!O517-all_runs!O277</f>
        <v>4.0412306239672735E-2</v>
      </c>
      <c r="W102">
        <f>all_runs!O518-all_runs!O278</f>
        <v>5.8901098901098736E-2</v>
      </c>
      <c r="X102">
        <f>all_runs!O519-all_runs!O279</f>
        <v>4.1091717688628848E-2</v>
      </c>
      <c r="Y102">
        <f>all_runs!O520-all_runs!O280</f>
        <v>9.5015375270490754E-2</v>
      </c>
      <c r="Z102">
        <f>all_runs!O521-all_runs!O281</f>
        <v>4.5216544222105082E-2</v>
      </c>
      <c r="AA102" cm="1">
        <f t="array" ref="AA102">IF(G102=0,"",1+SUMPRODUCT(--(ABS($G102:$Z102)&lt;ABS(G102)),--($G102:$Z102&lt;&gt;0))+(SUMPRODUCT(--(ABS($G102:$Z102)=ABS(G102)),--($G102:$Z102&lt;&gt;0))-1)/2)</f>
        <v>16</v>
      </c>
      <c r="AB102" cm="1">
        <f t="array" ref="AB102">IF(H102=0,"",1+SUMPRODUCT(--(ABS($G102:$Z102)&lt;ABS(H102)),--($G102:$Z102&lt;&gt;0))+(SUMPRODUCT(--(ABS($G102:$Z102)=ABS(H102)),--($G102:$Z102&lt;&gt;0))-1)/2)</f>
        <v>11</v>
      </c>
      <c r="AC102" cm="1">
        <f t="array" ref="AC102">IF(I102=0,"",1+SUMPRODUCT(--(ABS($G102:$Z102)&lt;ABS(I102)),--($G102:$Z102&lt;&gt;0))+(SUMPRODUCT(--(ABS($G102:$Z102)=ABS(I102)),--($G102:$Z102&lt;&gt;0))-1)/2)</f>
        <v>7</v>
      </c>
      <c r="AD102" cm="1">
        <f t="array" ref="AD102">IF(J102=0,"",1+SUMPRODUCT(--(ABS($G102:$Z102)&lt;ABS(J102)),--($G102:$Z102&lt;&gt;0))+(SUMPRODUCT(--(ABS($G102:$Z102)=ABS(J102)),--($G102:$Z102&lt;&gt;0))-1)/2)</f>
        <v>13</v>
      </c>
      <c r="AE102" cm="1">
        <f t="array" ref="AE102">IF(K102=0,"",1+SUMPRODUCT(--(ABS($G102:$Z102)&lt;ABS(K102)),--($G102:$Z102&lt;&gt;0))+(SUMPRODUCT(--(ABS($G102:$Z102)=ABS(K102)),--($G102:$Z102&lt;&gt;0))-1)/2)</f>
        <v>10</v>
      </c>
      <c r="AF102" cm="1">
        <f t="array" ref="AF102">IF(L102=0,"",1+SUMPRODUCT(--(ABS($G102:$Z102)&lt;ABS(L102)),--($G102:$Z102&lt;&gt;0))+(SUMPRODUCT(--(ABS($G102:$Z102)=ABS(L102)),--($G102:$Z102&lt;&gt;0))-1)/2)</f>
        <v>1</v>
      </c>
      <c r="AG102" cm="1">
        <f t="array" ref="AG102">IF(M102=0,"",1+SUMPRODUCT(--(ABS($G102:$Z102)&lt;ABS(M102)),--($G102:$Z102&lt;&gt;0))+(SUMPRODUCT(--(ABS($G102:$Z102)=ABS(M102)),--($G102:$Z102&lt;&gt;0))-1)/2)</f>
        <v>17</v>
      </c>
      <c r="AH102" cm="1">
        <f t="array" ref="AH102">IF(N102=0,"",1+SUMPRODUCT(--(ABS($G102:$Z102)&lt;ABS(N102)),--($G102:$Z102&lt;&gt;0))+(SUMPRODUCT(--(ABS($G102:$Z102)=ABS(N102)),--($G102:$Z102&lt;&gt;0))-1)/2)</f>
        <v>9</v>
      </c>
      <c r="AI102" cm="1">
        <f t="array" ref="AI102">IF(O102=0,"",1+SUMPRODUCT(--(ABS($G102:$Z102)&lt;ABS(O102)),--($G102:$Z102&lt;&gt;0))+(SUMPRODUCT(--(ABS($G102:$Z102)=ABS(O102)),--($G102:$Z102&lt;&gt;0))-1)/2)</f>
        <v>12</v>
      </c>
      <c r="AJ102" cm="1">
        <f t="array" ref="AJ102">IF(P102=0,"",1+SUMPRODUCT(--(ABS($G102:$Z102)&lt;ABS(P102)),--($G102:$Z102&lt;&gt;0))+(SUMPRODUCT(--(ABS($G102:$Z102)=ABS(P102)),--($G102:$Z102&lt;&gt;0))-1)/2)</f>
        <v>19</v>
      </c>
      <c r="AK102" cm="1">
        <f t="array" ref="AK102">IF(Q102=0,"",1+SUMPRODUCT(--(ABS($G102:$Z102)&lt;ABS(Q102)),--($G102:$Z102&lt;&gt;0))+(SUMPRODUCT(--(ABS($G102:$Z102)=ABS(Q102)),--($G102:$Z102&lt;&gt;0))-1)/2)</f>
        <v>14</v>
      </c>
      <c r="AL102" cm="1">
        <f t="array" ref="AL102">IF(R102=0,"",1+SUMPRODUCT(--(ABS($G102:$Z102)&lt;ABS(R102)),--($G102:$Z102&lt;&gt;0))+(SUMPRODUCT(--(ABS($G102:$Z102)=ABS(R102)),--($G102:$Z102&lt;&gt;0))-1)/2)</f>
        <v>20</v>
      </c>
      <c r="AM102" cm="1">
        <f t="array" ref="AM102">IF(S102=0,"",1+SUMPRODUCT(--(ABS($G102:$Z102)&lt;ABS(S102)),--($G102:$Z102&lt;&gt;0))+(SUMPRODUCT(--(ABS($G102:$Z102)=ABS(S102)),--($G102:$Z102&lt;&gt;0))-1)/2)</f>
        <v>4</v>
      </c>
      <c r="AN102" cm="1">
        <f t="array" ref="AN102">IF(T102=0,"",1+SUMPRODUCT(--(ABS($G102:$Z102)&lt;ABS(T102)),--($G102:$Z102&lt;&gt;0))+(SUMPRODUCT(--(ABS($G102:$Z102)=ABS(T102)),--($G102:$Z102&lt;&gt;0))-1)/2)</f>
        <v>18</v>
      </c>
      <c r="AO102" cm="1">
        <f t="array" ref="AO102">IF(U102=0,"",1+SUMPRODUCT(--(ABS($G102:$Z102)&lt;ABS(U102)),--($G102:$Z102&lt;&gt;0))+(SUMPRODUCT(--(ABS($G102:$Z102)=ABS(U102)),--($G102:$Z102&lt;&gt;0))-1)/2)</f>
        <v>6</v>
      </c>
      <c r="AP102" cm="1">
        <f t="array" ref="AP102">IF(V102=0,"",1+SUMPRODUCT(--(ABS($G102:$Z102)&lt;ABS(V102)),--($G102:$Z102&lt;&gt;0))+(SUMPRODUCT(--(ABS($G102:$Z102)=ABS(V102)),--($G102:$Z102&lt;&gt;0))-1)/2)</f>
        <v>2</v>
      </c>
      <c r="AQ102" cm="1">
        <f t="array" ref="AQ102">IF(W102=0,"",1+SUMPRODUCT(--(ABS($G102:$Z102)&lt;ABS(W102)),--($G102:$Z102&lt;&gt;0))+(SUMPRODUCT(--(ABS($G102:$Z102)=ABS(W102)),--($G102:$Z102&lt;&gt;0))-1)/2)</f>
        <v>8</v>
      </c>
      <c r="AR102" cm="1">
        <f t="array" ref="AR102">IF(X102=0,"",1+SUMPRODUCT(--(ABS($G102:$Z102)&lt;ABS(X102)),--($G102:$Z102&lt;&gt;0))+(SUMPRODUCT(--(ABS($G102:$Z102)=ABS(X102)),--($G102:$Z102&lt;&gt;0))-1)/2)</f>
        <v>3</v>
      </c>
      <c r="AS102" cm="1">
        <f t="array" ref="AS102">IF(Y102=0,"",1+SUMPRODUCT(--(ABS($G102:$Z102)&lt;ABS(Y102)),--($G102:$Z102&lt;&gt;0))+(SUMPRODUCT(--(ABS($G102:$Z102)=ABS(Y102)),--($G102:$Z102&lt;&gt;0))-1)/2)</f>
        <v>15</v>
      </c>
      <c r="AT102" cm="1">
        <f t="array" ref="AT102">IF(Z102=0,"",1+SUMPRODUCT(--(ABS($G102:$Z102)&lt;ABS(Z102)),--($G102:$Z102&lt;&gt;0))+(SUMPRODUCT(--(ABS($G102:$Z102)=ABS(Z102)),--($G102:$Z102&lt;&gt;0))-1)/2)</f>
        <v>5</v>
      </c>
      <c r="AU102">
        <f>AVERAGE(G102:Z102)</f>
        <v>7.6589770608688018E-2</v>
      </c>
      <c r="AV102">
        <f>SUMIF(G102:Z102,"&gt;0",AA102:AT102)</f>
        <v>210</v>
      </c>
      <c r="AW102">
        <f>COUNTIF(G102:Z102,"&lt;&gt;0")</f>
        <v>20</v>
      </c>
      <c r="AX102">
        <f>_xlfn.LET(_xlpm.n,AW102,_xlpm.w,AV102,_xlpm.mu,_xlpm.n*(_xlpm.n+1)/4,_xlpm.sd,SQRT(_xlpm.n*(_xlpm.n+1)*(2*_xlpm.n+1)/24),_xlpm.z,(ABS(_xlpm.w-_xlpm.mu)-0.5)/_xlpm.sd,MIN(1,2*(1-_xlfn.NORM.S.DIST(_xlpm.z,TRUE))))</f>
        <v>9.5691731570646255E-5</v>
      </c>
    </row>
    <row r="103" spans="1:50" x14ac:dyDescent="0.25">
      <c r="A103" t="s">
        <v>9322</v>
      </c>
      <c r="B103" t="s">
        <v>106</v>
      </c>
      <c r="C103" t="s">
        <v>12</v>
      </c>
      <c r="D103" t="s">
        <v>9259</v>
      </c>
      <c r="E103" t="s">
        <v>73</v>
      </c>
      <c r="F103" t="s">
        <v>45</v>
      </c>
      <c r="G103">
        <f>all_runs!O1102-all_runs!O862</f>
        <v>0.28895844201008519</v>
      </c>
      <c r="H103">
        <f>all_runs!O1103-all_runs!O863</f>
        <v>0.19311955168119554</v>
      </c>
      <c r="I103">
        <f>all_runs!O1104-all_runs!O864</f>
        <v>0.19819548872180437</v>
      </c>
      <c r="J103">
        <f>all_runs!O1105-all_runs!O865</f>
        <v>9.0308305492057928E-2</v>
      </c>
      <c r="K103">
        <f>all_runs!O1106-all_runs!O866</f>
        <v>5.9112466124661256E-2</v>
      </c>
      <c r="L103">
        <f>all_runs!O1107-all_runs!O867</f>
        <v>6.1183503806454653E-2</v>
      </c>
      <c r="M103">
        <f>all_runs!O1108-all_runs!O868</f>
        <v>6.6011756815402278E-2</v>
      </c>
      <c r="N103">
        <f>all_runs!O1109-all_runs!O869</f>
        <v>0.36046966731898245</v>
      </c>
      <c r="O103">
        <f>all_runs!O1110-all_runs!O870</f>
        <v>7.1975218658892115E-2</v>
      </c>
      <c r="P103">
        <f>all_runs!O1111-all_runs!O871</f>
        <v>7.1475927387529614E-2</v>
      </c>
      <c r="Q103">
        <f>all_runs!O1112-all_runs!O872</f>
        <v>0.22941680960548883</v>
      </c>
      <c r="R103">
        <f>all_runs!O1113-all_runs!O873</f>
        <v>0.10676034348165486</v>
      </c>
      <c r="S103">
        <f>all_runs!O1114-all_runs!O874</f>
        <v>5.4966097438473138E-2</v>
      </c>
      <c r="T103">
        <f>all_runs!O1115-all_runs!O875</f>
        <v>4.4963257807715706E-2</v>
      </c>
      <c r="U103">
        <f>all_runs!O1116-all_runs!O876</f>
        <v>5.776849272671003E-2</v>
      </c>
      <c r="V103">
        <f>all_runs!O1117-all_runs!O877</f>
        <v>4.4567253363055004E-2</v>
      </c>
      <c r="W103">
        <f>all_runs!O1118-all_runs!O878</f>
        <v>0.28426171529619793</v>
      </c>
      <c r="X103">
        <f>all_runs!O1119-all_runs!O879</f>
        <v>0.21351981351981353</v>
      </c>
      <c r="Y103">
        <f>all_runs!O1120-all_runs!O880</f>
        <v>0.19316403444443619</v>
      </c>
      <c r="Z103">
        <f>all_runs!O1121-all_runs!O881</f>
        <v>6.4335411583988589E-2</v>
      </c>
      <c r="AA103" cm="1">
        <f t="array" ref="AA103">IF(G103=0,"",1+SUMPRODUCT(--(ABS($G103:$Z103)&lt;ABS(G103)),--($G103:$Z103&lt;&gt;0))+(SUMPRODUCT(--(ABS($G103:$Z103)=ABS(G103)),--($G103:$Z103&lt;&gt;0))-1)/2)</f>
        <v>19</v>
      </c>
      <c r="AB103" cm="1">
        <f t="array" ref="AB103">IF(H103=0,"",1+SUMPRODUCT(--(ABS($G103:$Z103)&lt;ABS(H103)),--($G103:$Z103&lt;&gt;0))+(SUMPRODUCT(--(ABS($G103:$Z103)=ABS(H103)),--($G103:$Z103&lt;&gt;0))-1)/2)</f>
        <v>13</v>
      </c>
      <c r="AC103" cm="1">
        <f t="array" ref="AC103">IF(I103=0,"",1+SUMPRODUCT(--(ABS($G103:$Z103)&lt;ABS(I103)),--($G103:$Z103&lt;&gt;0))+(SUMPRODUCT(--(ABS($G103:$Z103)=ABS(I103)),--($G103:$Z103&lt;&gt;0))-1)/2)</f>
        <v>15</v>
      </c>
      <c r="AD103" cm="1">
        <f t="array" ref="AD103">IF(J103=0,"",1+SUMPRODUCT(--(ABS($G103:$Z103)&lt;ABS(J103)),--($G103:$Z103&lt;&gt;0))+(SUMPRODUCT(--(ABS($G103:$Z103)=ABS(J103)),--($G103:$Z103&lt;&gt;0))-1)/2)</f>
        <v>11</v>
      </c>
      <c r="AE103" cm="1">
        <f t="array" ref="AE103">IF(K103=0,"",1+SUMPRODUCT(--(ABS($G103:$Z103)&lt;ABS(K103)),--($G103:$Z103&lt;&gt;0))+(SUMPRODUCT(--(ABS($G103:$Z103)=ABS(K103)),--($G103:$Z103&lt;&gt;0))-1)/2)</f>
        <v>5</v>
      </c>
      <c r="AF103" cm="1">
        <f t="array" ref="AF103">IF(L103=0,"",1+SUMPRODUCT(--(ABS($G103:$Z103)&lt;ABS(L103)),--($G103:$Z103&lt;&gt;0))+(SUMPRODUCT(--(ABS($G103:$Z103)=ABS(L103)),--($G103:$Z103&lt;&gt;0))-1)/2)</f>
        <v>6</v>
      </c>
      <c r="AG103" cm="1">
        <f t="array" ref="AG103">IF(M103=0,"",1+SUMPRODUCT(--(ABS($G103:$Z103)&lt;ABS(M103)),--($G103:$Z103&lt;&gt;0))+(SUMPRODUCT(--(ABS($G103:$Z103)=ABS(M103)),--($G103:$Z103&lt;&gt;0))-1)/2)</f>
        <v>8</v>
      </c>
      <c r="AH103" cm="1">
        <f t="array" ref="AH103">IF(N103=0,"",1+SUMPRODUCT(--(ABS($G103:$Z103)&lt;ABS(N103)),--($G103:$Z103&lt;&gt;0))+(SUMPRODUCT(--(ABS($G103:$Z103)=ABS(N103)),--($G103:$Z103&lt;&gt;0))-1)/2)</f>
        <v>20</v>
      </c>
      <c r="AI103" cm="1">
        <f t="array" ref="AI103">IF(O103=0,"",1+SUMPRODUCT(--(ABS($G103:$Z103)&lt;ABS(O103)),--($G103:$Z103&lt;&gt;0))+(SUMPRODUCT(--(ABS($G103:$Z103)=ABS(O103)),--($G103:$Z103&lt;&gt;0))-1)/2)</f>
        <v>10</v>
      </c>
      <c r="AJ103" cm="1">
        <f t="array" ref="AJ103">IF(P103=0,"",1+SUMPRODUCT(--(ABS($G103:$Z103)&lt;ABS(P103)),--($G103:$Z103&lt;&gt;0))+(SUMPRODUCT(--(ABS($G103:$Z103)=ABS(P103)),--($G103:$Z103&lt;&gt;0))-1)/2)</f>
        <v>9</v>
      </c>
      <c r="AK103" cm="1">
        <f t="array" ref="AK103">IF(Q103=0,"",1+SUMPRODUCT(--(ABS($G103:$Z103)&lt;ABS(Q103)),--($G103:$Z103&lt;&gt;0))+(SUMPRODUCT(--(ABS($G103:$Z103)=ABS(Q103)),--($G103:$Z103&lt;&gt;0))-1)/2)</f>
        <v>17</v>
      </c>
      <c r="AL103" cm="1">
        <f t="array" ref="AL103">IF(R103=0,"",1+SUMPRODUCT(--(ABS($G103:$Z103)&lt;ABS(R103)),--($G103:$Z103&lt;&gt;0))+(SUMPRODUCT(--(ABS($G103:$Z103)=ABS(R103)),--($G103:$Z103&lt;&gt;0))-1)/2)</f>
        <v>12</v>
      </c>
      <c r="AM103" cm="1">
        <f t="array" ref="AM103">IF(S103=0,"",1+SUMPRODUCT(--(ABS($G103:$Z103)&lt;ABS(S103)),--($G103:$Z103&lt;&gt;0))+(SUMPRODUCT(--(ABS($G103:$Z103)=ABS(S103)),--($G103:$Z103&lt;&gt;0))-1)/2)</f>
        <v>3</v>
      </c>
      <c r="AN103" cm="1">
        <f t="array" ref="AN103">IF(T103=0,"",1+SUMPRODUCT(--(ABS($G103:$Z103)&lt;ABS(T103)),--($G103:$Z103&lt;&gt;0))+(SUMPRODUCT(--(ABS($G103:$Z103)=ABS(T103)),--($G103:$Z103&lt;&gt;0))-1)/2)</f>
        <v>2</v>
      </c>
      <c r="AO103" cm="1">
        <f t="array" ref="AO103">IF(U103=0,"",1+SUMPRODUCT(--(ABS($G103:$Z103)&lt;ABS(U103)),--($G103:$Z103&lt;&gt;0))+(SUMPRODUCT(--(ABS($G103:$Z103)=ABS(U103)),--($G103:$Z103&lt;&gt;0))-1)/2)</f>
        <v>4</v>
      </c>
      <c r="AP103" cm="1">
        <f t="array" ref="AP103">IF(V103=0,"",1+SUMPRODUCT(--(ABS($G103:$Z103)&lt;ABS(V103)),--($G103:$Z103&lt;&gt;0))+(SUMPRODUCT(--(ABS($G103:$Z103)=ABS(V103)),--($G103:$Z103&lt;&gt;0))-1)/2)</f>
        <v>1</v>
      </c>
      <c r="AQ103" cm="1">
        <f t="array" ref="AQ103">IF(W103=0,"",1+SUMPRODUCT(--(ABS($G103:$Z103)&lt;ABS(W103)),--($G103:$Z103&lt;&gt;0))+(SUMPRODUCT(--(ABS($G103:$Z103)=ABS(W103)),--($G103:$Z103&lt;&gt;0))-1)/2)</f>
        <v>18</v>
      </c>
      <c r="AR103" cm="1">
        <f t="array" ref="AR103">IF(X103=0,"",1+SUMPRODUCT(--(ABS($G103:$Z103)&lt;ABS(X103)),--($G103:$Z103&lt;&gt;0))+(SUMPRODUCT(--(ABS($G103:$Z103)=ABS(X103)),--($G103:$Z103&lt;&gt;0))-1)/2)</f>
        <v>16</v>
      </c>
      <c r="AS103" cm="1">
        <f t="array" ref="AS103">IF(Y103=0,"",1+SUMPRODUCT(--(ABS($G103:$Z103)&lt;ABS(Y103)),--($G103:$Z103&lt;&gt;0))+(SUMPRODUCT(--(ABS($G103:$Z103)=ABS(Y103)),--($G103:$Z103&lt;&gt;0))-1)/2)</f>
        <v>14</v>
      </c>
      <c r="AT103" cm="1">
        <f t="array" ref="AT103">IF(Z103=0,"",1+SUMPRODUCT(--(ABS($G103:$Z103)&lt;ABS(Z103)),--($G103:$Z103&lt;&gt;0))+(SUMPRODUCT(--(ABS($G103:$Z103)=ABS(Z103)),--($G103:$Z103&lt;&gt;0))-1)/2)</f>
        <v>7</v>
      </c>
      <c r="AU103">
        <f>AVERAGE(G103:Z103)</f>
        <v>0.13772667786422993</v>
      </c>
      <c r="AV103">
        <f>SUMIF(G103:Z103,"&gt;0",AA103:AT103)</f>
        <v>210</v>
      </c>
      <c r="AW103">
        <f>COUNTIF(G103:Z103,"&lt;&gt;0")</f>
        <v>20</v>
      </c>
      <c r="AX103">
        <f>_xlfn.LET(_xlpm.n,AW103,_xlpm.w,AV103,_xlpm.mu,_xlpm.n*(_xlpm.n+1)/4,_xlpm.sd,SQRT(_xlpm.n*(_xlpm.n+1)*(2*_xlpm.n+1)/24),_xlpm.z,(ABS(_xlpm.w-_xlpm.mu)-0.5)/_xlpm.sd,MIN(1,2*(1-_xlfn.NORM.S.DIST(_xlpm.z,TRUE))))</f>
        <v>9.5691731570646255E-5</v>
      </c>
    </row>
    <row r="104" spans="1:50" x14ac:dyDescent="0.25">
      <c r="A104" t="s">
        <v>9322</v>
      </c>
      <c r="B104" t="s">
        <v>147</v>
      </c>
      <c r="C104" t="s">
        <v>12</v>
      </c>
      <c r="D104" t="s">
        <v>9259</v>
      </c>
      <c r="E104" t="s">
        <v>73</v>
      </c>
      <c r="F104" t="s">
        <v>45</v>
      </c>
      <c r="G104">
        <f>all_runs!O1702-all_runs!O1462</f>
        <v>4.1222599006903282E-2</v>
      </c>
      <c r="H104">
        <f>all_runs!O1703-all_runs!O1463</f>
        <v>3.4089290518619308E-2</v>
      </c>
      <c r="I104">
        <f>all_runs!O1704-all_runs!O1464</f>
        <v>2.4770173646578075E-2</v>
      </c>
      <c r="J104">
        <f>all_runs!O1705-all_runs!O1465</f>
        <v>7.120235537518893E-2</v>
      </c>
      <c r="K104">
        <f>all_runs!O1706-all_runs!O1466</f>
        <v>4.9740308373630415E-2</v>
      </c>
      <c r="L104">
        <f>all_runs!O1707-all_runs!O1467</f>
        <v>3.0412986392933883E-2</v>
      </c>
      <c r="M104">
        <f>all_runs!O1708-all_runs!O1468</f>
        <v>2.4477901894123244E-2</v>
      </c>
      <c r="N104">
        <f>all_runs!O1709-all_runs!O1469</f>
        <v>4.387371345396518E-2</v>
      </c>
      <c r="O104">
        <f>all_runs!O1710-all_runs!O1470</f>
        <v>8.5152224824356137E-2</v>
      </c>
      <c r="P104">
        <f>all_runs!O1711-all_runs!O1471</f>
        <v>4.5383411580594668E-2</v>
      </c>
      <c r="Q104">
        <f>all_runs!O1712-all_runs!O1472</f>
        <v>3.4474664329754989E-2</v>
      </c>
      <c r="R104">
        <f>all_runs!O1713-all_runs!O1473</f>
        <v>5.1559606893604948E-2</v>
      </c>
      <c r="S104">
        <f>all_runs!O1714-all_runs!O1474</f>
        <v>1.9393566261351247E-2</v>
      </c>
      <c r="T104">
        <f>all_runs!O1715-all_runs!O1475</f>
        <v>4.4638976842366618E-2</v>
      </c>
      <c r="U104">
        <f>all_runs!O1716-all_runs!O1476</f>
        <v>4.3184885290148523E-2</v>
      </c>
      <c r="V104">
        <f>all_runs!O1717-all_runs!O1477</f>
        <v>1.0424042815973755E-2</v>
      </c>
      <c r="W104">
        <f>all_runs!O1718-all_runs!O1478</f>
        <v>5.6641993359529796E-2</v>
      </c>
      <c r="X104">
        <f>all_runs!O1719-all_runs!O1479</f>
        <v>3.4016545252500419E-2</v>
      </c>
      <c r="Y104">
        <f>all_runs!O1720-all_runs!O1480</f>
        <v>7.9853549221979847E-3</v>
      </c>
      <c r="Z104">
        <f>all_runs!O1721-all_runs!O1481</f>
        <v>2.3796033994334054E-2</v>
      </c>
      <c r="AA104" cm="1">
        <f t="array" ref="AA104">IF(G104=0,"",1+SUMPRODUCT(--(ABS($G104:$Z104)&lt;ABS(G104)),--($G104:$Z104&lt;&gt;0))+(SUMPRODUCT(--(ABS($G104:$Z104)=ABS(G104)),--($G104:$Z104&lt;&gt;0))-1)/2)</f>
        <v>11</v>
      </c>
      <c r="AB104" cm="1">
        <f t="array" ref="AB104">IF(H104=0,"",1+SUMPRODUCT(--(ABS($G104:$Z104)&lt;ABS(H104)),--($G104:$Z104&lt;&gt;0))+(SUMPRODUCT(--(ABS($G104:$Z104)=ABS(H104)),--($G104:$Z104&lt;&gt;0))-1)/2)</f>
        <v>9</v>
      </c>
      <c r="AC104" cm="1">
        <f t="array" ref="AC104">IF(I104=0,"",1+SUMPRODUCT(--(ABS($G104:$Z104)&lt;ABS(I104)),--($G104:$Z104&lt;&gt;0))+(SUMPRODUCT(--(ABS($G104:$Z104)=ABS(I104)),--($G104:$Z104&lt;&gt;0))-1)/2)</f>
        <v>6</v>
      </c>
      <c r="AD104" cm="1">
        <f t="array" ref="AD104">IF(J104=0,"",1+SUMPRODUCT(--(ABS($G104:$Z104)&lt;ABS(J104)),--($G104:$Z104&lt;&gt;0))+(SUMPRODUCT(--(ABS($G104:$Z104)=ABS(J104)),--($G104:$Z104&lt;&gt;0))-1)/2)</f>
        <v>19</v>
      </c>
      <c r="AE104" cm="1">
        <f t="array" ref="AE104">IF(K104=0,"",1+SUMPRODUCT(--(ABS($G104:$Z104)&lt;ABS(K104)),--($G104:$Z104&lt;&gt;0))+(SUMPRODUCT(--(ABS($G104:$Z104)=ABS(K104)),--($G104:$Z104&lt;&gt;0))-1)/2)</f>
        <v>16</v>
      </c>
      <c r="AF104" cm="1">
        <f t="array" ref="AF104">IF(L104=0,"",1+SUMPRODUCT(--(ABS($G104:$Z104)&lt;ABS(L104)),--($G104:$Z104&lt;&gt;0))+(SUMPRODUCT(--(ABS($G104:$Z104)=ABS(L104)),--($G104:$Z104&lt;&gt;0))-1)/2)</f>
        <v>7</v>
      </c>
      <c r="AG104" cm="1">
        <f t="array" ref="AG104">IF(M104=0,"",1+SUMPRODUCT(--(ABS($G104:$Z104)&lt;ABS(M104)),--($G104:$Z104&lt;&gt;0))+(SUMPRODUCT(--(ABS($G104:$Z104)=ABS(M104)),--($G104:$Z104&lt;&gt;0))-1)/2)</f>
        <v>5</v>
      </c>
      <c r="AH104" cm="1">
        <f t="array" ref="AH104">IF(N104=0,"",1+SUMPRODUCT(--(ABS($G104:$Z104)&lt;ABS(N104)),--($G104:$Z104&lt;&gt;0))+(SUMPRODUCT(--(ABS($G104:$Z104)=ABS(N104)),--($G104:$Z104&lt;&gt;0))-1)/2)</f>
        <v>13</v>
      </c>
      <c r="AI104" cm="1">
        <f t="array" ref="AI104">IF(O104=0,"",1+SUMPRODUCT(--(ABS($G104:$Z104)&lt;ABS(O104)),--($G104:$Z104&lt;&gt;0))+(SUMPRODUCT(--(ABS($G104:$Z104)=ABS(O104)),--($G104:$Z104&lt;&gt;0))-1)/2)</f>
        <v>20</v>
      </c>
      <c r="AJ104" cm="1">
        <f t="array" ref="AJ104">IF(P104=0,"",1+SUMPRODUCT(--(ABS($G104:$Z104)&lt;ABS(P104)),--($G104:$Z104&lt;&gt;0))+(SUMPRODUCT(--(ABS($G104:$Z104)=ABS(P104)),--($G104:$Z104&lt;&gt;0))-1)/2)</f>
        <v>15</v>
      </c>
      <c r="AK104" cm="1">
        <f t="array" ref="AK104">IF(Q104=0,"",1+SUMPRODUCT(--(ABS($G104:$Z104)&lt;ABS(Q104)),--($G104:$Z104&lt;&gt;0))+(SUMPRODUCT(--(ABS($G104:$Z104)=ABS(Q104)),--($G104:$Z104&lt;&gt;0))-1)/2)</f>
        <v>10</v>
      </c>
      <c r="AL104" cm="1">
        <f t="array" ref="AL104">IF(R104=0,"",1+SUMPRODUCT(--(ABS($G104:$Z104)&lt;ABS(R104)),--($G104:$Z104&lt;&gt;0))+(SUMPRODUCT(--(ABS($G104:$Z104)=ABS(R104)),--($G104:$Z104&lt;&gt;0))-1)/2)</f>
        <v>17</v>
      </c>
      <c r="AM104" cm="1">
        <f t="array" ref="AM104">IF(S104=0,"",1+SUMPRODUCT(--(ABS($G104:$Z104)&lt;ABS(S104)),--($G104:$Z104&lt;&gt;0))+(SUMPRODUCT(--(ABS($G104:$Z104)=ABS(S104)),--($G104:$Z104&lt;&gt;0))-1)/2)</f>
        <v>3</v>
      </c>
      <c r="AN104" cm="1">
        <f t="array" ref="AN104">IF(T104=0,"",1+SUMPRODUCT(--(ABS($G104:$Z104)&lt;ABS(T104)),--($G104:$Z104&lt;&gt;0))+(SUMPRODUCT(--(ABS($G104:$Z104)=ABS(T104)),--($G104:$Z104&lt;&gt;0))-1)/2)</f>
        <v>14</v>
      </c>
      <c r="AO104" cm="1">
        <f t="array" ref="AO104">IF(U104=0,"",1+SUMPRODUCT(--(ABS($G104:$Z104)&lt;ABS(U104)),--($G104:$Z104&lt;&gt;0))+(SUMPRODUCT(--(ABS($G104:$Z104)=ABS(U104)),--($G104:$Z104&lt;&gt;0))-1)/2)</f>
        <v>12</v>
      </c>
      <c r="AP104" cm="1">
        <f t="array" ref="AP104">IF(V104=0,"",1+SUMPRODUCT(--(ABS($G104:$Z104)&lt;ABS(V104)),--($G104:$Z104&lt;&gt;0))+(SUMPRODUCT(--(ABS($G104:$Z104)=ABS(V104)),--($G104:$Z104&lt;&gt;0))-1)/2)</f>
        <v>2</v>
      </c>
      <c r="AQ104" cm="1">
        <f t="array" ref="AQ104">IF(W104=0,"",1+SUMPRODUCT(--(ABS($G104:$Z104)&lt;ABS(W104)),--($G104:$Z104&lt;&gt;0))+(SUMPRODUCT(--(ABS($G104:$Z104)=ABS(W104)),--($G104:$Z104&lt;&gt;0))-1)/2)</f>
        <v>18</v>
      </c>
      <c r="AR104" cm="1">
        <f t="array" ref="AR104">IF(X104=0,"",1+SUMPRODUCT(--(ABS($G104:$Z104)&lt;ABS(X104)),--($G104:$Z104&lt;&gt;0))+(SUMPRODUCT(--(ABS($G104:$Z104)=ABS(X104)),--($G104:$Z104&lt;&gt;0))-1)/2)</f>
        <v>8</v>
      </c>
      <c r="AS104" cm="1">
        <f t="array" ref="AS104">IF(Y104=0,"",1+SUMPRODUCT(--(ABS($G104:$Z104)&lt;ABS(Y104)),--($G104:$Z104&lt;&gt;0))+(SUMPRODUCT(--(ABS($G104:$Z104)=ABS(Y104)),--($G104:$Z104&lt;&gt;0))-1)/2)</f>
        <v>1</v>
      </c>
      <c r="AT104" cm="1">
        <f t="array" ref="AT104">IF(Z104=0,"",1+SUMPRODUCT(--(ABS($G104:$Z104)&lt;ABS(Z104)),--($G104:$Z104&lt;&gt;0))+(SUMPRODUCT(--(ABS($G104:$Z104)=ABS(Z104)),--($G104:$Z104&lt;&gt;0))-1)/2)</f>
        <v>4</v>
      </c>
      <c r="AU104">
        <f>AVERAGE(G104:Z104)</f>
        <v>3.882203175143277E-2</v>
      </c>
      <c r="AV104">
        <f>SUMIF(G104:Z104,"&gt;0",AA104:AT104)</f>
        <v>210</v>
      </c>
      <c r="AW104">
        <f>COUNTIF(G104:Z104,"&lt;&gt;0")</f>
        <v>20</v>
      </c>
      <c r="AX104">
        <f>_xlfn.LET(_xlpm.n,AW104,_xlpm.w,AV104,_xlpm.mu,_xlpm.n*(_xlpm.n+1)/4,_xlpm.sd,SQRT(_xlpm.n*(_xlpm.n+1)*(2*_xlpm.n+1)/24),_xlpm.z,(ABS(_xlpm.w-_xlpm.mu)-0.5)/_xlpm.sd,MIN(1,2*(1-_xlfn.NORM.S.DIST(_xlpm.z,TRUE))))</f>
        <v>9.5691731570646255E-5</v>
      </c>
    </row>
    <row r="105" spans="1:50" x14ac:dyDescent="0.25">
      <c r="A105" t="s">
        <v>9322</v>
      </c>
      <c r="B105" t="s">
        <v>190</v>
      </c>
      <c r="C105" t="s">
        <v>12</v>
      </c>
      <c r="D105" t="s">
        <v>9259</v>
      </c>
      <c r="E105" t="s">
        <v>73</v>
      </c>
      <c r="F105" t="s">
        <v>45</v>
      </c>
      <c r="G105">
        <f>all_runs!O2302-all_runs!O2062</f>
        <v>5.7197682004835659E-2</v>
      </c>
      <c r="H105">
        <f>all_runs!O2303-all_runs!O2063</f>
        <v>5.5905581684266403E-2</v>
      </c>
      <c r="I105">
        <f>all_runs!O2304-all_runs!O2064</f>
        <v>6.7809523809523653E-2</v>
      </c>
      <c r="J105">
        <f>all_runs!O2305-all_runs!O2065</f>
        <v>2.4259308531450974E-2</v>
      </c>
      <c r="K105">
        <f>all_runs!O2306-all_runs!O2066</f>
        <v>6.2269529918502875E-2</v>
      </c>
      <c r="L105">
        <f>all_runs!O2307-all_runs!O2067</f>
        <v>5.6370732671310764E-2</v>
      </c>
      <c r="M105">
        <f>all_runs!O2308-all_runs!O2068</f>
        <v>3.4805017386984494E-2</v>
      </c>
      <c r="N105">
        <f>all_runs!O2309-all_runs!O2069</f>
        <v>-4.2857142857142261E-3</v>
      </c>
      <c r="O105">
        <f>all_runs!O2310-all_runs!O2070</f>
        <v>3.0124662220081477E-2</v>
      </c>
      <c r="P105">
        <f>all_runs!O2311-all_runs!O2071</f>
        <v>4.7638030695634881E-2</v>
      </c>
      <c r="Q105">
        <f>all_runs!O2312-all_runs!O2072</f>
        <v>6.5443941879153034E-3</v>
      </c>
      <c r="R105">
        <f>all_runs!O2313-all_runs!O2073</f>
        <v>5.1420309064072023E-2</v>
      </c>
      <c r="S105">
        <f>all_runs!O2314-all_runs!O2074</f>
        <v>2.4569871545348398E-2</v>
      </c>
      <c r="T105">
        <f>all_runs!O2315-all_runs!O2075</f>
        <v>5.9351211345904931E-2</v>
      </c>
      <c r="U105">
        <f>all_runs!O2316-all_runs!O2076</f>
        <v>-1.9506588262730995E-2</v>
      </c>
      <c r="V105">
        <f>all_runs!O2317-all_runs!O2077</f>
        <v>3.9741750358680106E-2</v>
      </c>
      <c r="W105">
        <f>all_runs!O2318-all_runs!O2078</f>
        <v>8.8380858985949051E-2</v>
      </c>
      <c r="X105">
        <f>all_runs!O2319-all_runs!O2079</f>
        <v>3.5058149334230571E-3</v>
      </c>
      <c r="Y105">
        <f>all_runs!O2320-all_runs!O2080</f>
        <v>8.3809523809523667E-2</v>
      </c>
      <c r="Z105">
        <f>all_runs!O2321-all_runs!O2081</f>
        <v>1.8695251079671404E-2</v>
      </c>
      <c r="AA105" cm="1">
        <f t="array" ref="AA105">IF(G105=0,"",1+SUMPRODUCT(--(ABS($G105:$Z105)&lt;ABS(G105)),--($G105:$Z105&lt;&gt;0))+(SUMPRODUCT(--(ABS($G105:$Z105)=ABS(G105)),--($G105:$Z105&lt;&gt;0))-1)/2)</f>
        <v>15</v>
      </c>
      <c r="AB105" cm="1">
        <f t="array" ref="AB105">IF(H105=0,"",1+SUMPRODUCT(--(ABS($G105:$Z105)&lt;ABS(H105)),--($G105:$Z105&lt;&gt;0))+(SUMPRODUCT(--(ABS($G105:$Z105)=ABS(H105)),--($G105:$Z105&lt;&gt;0))-1)/2)</f>
        <v>13</v>
      </c>
      <c r="AC105" cm="1">
        <f t="array" ref="AC105">IF(I105=0,"",1+SUMPRODUCT(--(ABS($G105:$Z105)&lt;ABS(I105)),--($G105:$Z105&lt;&gt;0))+(SUMPRODUCT(--(ABS($G105:$Z105)=ABS(I105)),--($G105:$Z105&lt;&gt;0))-1)/2)</f>
        <v>18</v>
      </c>
      <c r="AD105" cm="1">
        <f t="array" ref="AD105">IF(J105=0,"",1+SUMPRODUCT(--(ABS($G105:$Z105)&lt;ABS(J105)),--($G105:$Z105&lt;&gt;0))+(SUMPRODUCT(--(ABS($G105:$Z105)=ABS(J105)),--($G105:$Z105&lt;&gt;0))-1)/2)</f>
        <v>6</v>
      </c>
      <c r="AE105" cm="1">
        <f t="array" ref="AE105">IF(K105=0,"",1+SUMPRODUCT(--(ABS($G105:$Z105)&lt;ABS(K105)),--($G105:$Z105&lt;&gt;0))+(SUMPRODUCT(--(ABS($G105:$Z105)=ABS(K105)),--($G105:$Z105&lt;&gt;0))-1)/2)</f>
        <v>17</v>
      </c>
      <c r="AF105" cm="1">
        <f t="array" ref="AF105">IF(L105=0,"",1+SUMPRODUCT(--(ABS($G105:$Z105)&lt;ABS(L105)),--($G105:$Z105&lt;&gt;0))+(SUMPRODUCT(--(ABS($G105:$Z105)=ABS(L105)),--($G105:$Z105&lt;&gt;0))-1)/2)</f>
        <v>14</v>
      </c>
      <c r="AG105" cm="1">
        <f t="array" ref="AG105">IF(M105=0,"",1+SUMPRODUCT(--(ABS($G105:$Z105)&lt;ABS(M105)),--($G105:$Z105&lt;&gt;0))+(SUMPRODUCT(--(ABS($G105:$Z105)=ABS(M105)),--($G105:$Z105&lt;&gt;0))-1)/2)</f>
        <v>9</v>
      </c>
      <c r="AH105" cm="1">
        <f t="array" ref="AH105">IF(N105=0,"",1+SUMPRODUCT(--(ABS($G105:$Z105)&lt;ABS(N105)),--($G105:$Z105&lt;&gt;0))+(SUMPRODUCT(--(ABS($G105:$Z105)=ABS(N105)),--($G105:$Z105&lt;&gt;0))-1)/2)</f>
        <v>2</v>
      </c>
      <c r="AI105" cm="1">
        <f t="array" ref="AI105">IF(O105=0,"",1+SUMPRODUCT(--(ABS($G105:$Z105)&lt;ABS(O105)),--($G105:$Z105&lt;&gt;0))+(SUMPRODUCT(--(ABS($G105:$Z105)=ABS(O105)),--($G105:$Z105&lt;&gt;0))-1)/2)</f>
        <v>8</v>
      </c>
      <c r="AJ105" cm="1">
        <f t="array" ref="AJ105">IF(P105=0,"",1+SUMPRODUCT(--(ABS($G105:$Z105)&lt;ABS(P105)),--($G105:$Z105&lt;&gt;0))+(SUMPRODUCT(--(ABS($G105:$Z105)=ABS(P105)),--($G105:$Z105&lt;&gt;0))-1)/2)</f>
        <v>11</v>
      </c>
      <c r="AK105" cm="1">
        <f t="array" ref="AK105">IF(Q105=0,"",1+SUMPRODUCT(--(ABS($G105:$Z105)&lt;ABS(Q105)),--($G105:$Z105&lt;&gt;0))+(SUMPRODUCT(--(ABS($G105:$Z105)=ABS(Q105)),--($G105:$Z105&lt;&gt;0))-1)/2)</f>
        <v>3</v>
      </c>
      <c r="AL105" cm="1">
        <f t="array" ref="AL105">IF(R105=0,"",1+SUMPRODUCT(--(ABS($G105:$Z105)&lt;ABS(R105)),--($G105:$Z105&lt;&gt;0))+(SUMPRODUCT(--(ABS($G105:$Z105)=ABS(R105)),--($G105:$Z105&lt;&gt;0))-1)/2)</f>
        <v>12</v>
      </c>
      <c r="AM105" cm="1">
        <f t="array" ref="AM105">IF(S105=0,"",1+SUMPRODUCT(--(ABS($G105:$Z105)&lt;ABS(S105)),--($G105:$Z105&lt;&gt;0))+(SUMPRODUCT(--(ABS($G105:$Z105)=ABS(S105)),--($G105:$Z105&lt;&gt;0))-1)/2)</f>
        <v>7</v>
      </c>
      <c r="AN105" cm="1">
        <f t="array" ref="AN105">IF(T105=0,"",1+SUMPRODUCT(--(ABS($G105:$Z105)&lt;ABS(T105)),--($G105:$Z105&lt;&gt;0))+(SUMPRODUCT(--(ABS($G105:$Z105)=ABS(T105)),--($G105:$Z105&lt;&gt;0))-1)/2)</f>
        <v>16</v>
      </c>
      <c r="AO105" cm="1">
        <f t="array" ref="AO105">IF(U105=0,"",1+SUMPRODUCT(--(ABS($G105:$Z105)&lt;ABS(U105)),--($G105:$Z105&lt;&gt;0))+(SUMPRODUCT(--(ABS($G105:$Z105)=ABS(U105)),--($G105:$Z105&lt;&gt;0))-1)/2)</f>
        <v>5</v>
      </c>
      <c r="AP105" cm="1">
        <f t="array" ref="AP105">IF(V105=0,"",1+SUMPRODUCT(--(ABS($G105:$Z105)&lt;ABS(V105)),--($G105:$Z105&lt;&gt;0))+(SUMPRODUCT(--(ABS($G105:$Z105)=ABS(V105)),--($G105:$Z105&lt;&gt;0))-1)/2)</f>
        <v>10</v>
      </c>
      <c r="AQ105" cm="1">
        <f t="array" ref="AQ105">IF(W105=0,"",1+SUMPRODUCT(--(ABS($G105:$Z105)&lt;ABS(W105)),--($G105:$Z105&lt;&gt;0))+(SUMPRODUCT(--(ABS($G105:$Z105)=ABS(W105)),--($G105:$Z105&lt;&gt;0))-1)/2)</f>
        <v>20</v>
      </c>
      <c r="AR105" cm="1">
        <f t="array" ref="AR105">IF(X105=0,"",1+SUMPRODUCT(--(ABS($G105:$Z105)&lt;ABS(X105)),--($G105:$Z105&lt;&gt;0))+(SUMPRODUCT(--(ABS($G105:$Z105)=ABS(X105)),--($G105:$Z105&lt;&gt;0))-1)/2)</f>
        <v>1</v>
      </c>
      <c r="AS105" cm="1">
        <f t="array" ref="AS105">IF(Y105=0,"",1+SUMPRODUCT(--(ABS($G105:$Z105)&lt;ABS(Y105)),--($G105:$Z105&lt;&gt;0))+(SUMPRODUCT(--(ABS($G105:$Z105)=ABS(Y105)),--($G105:$Z105&lt;&gt;0))-1)/2)</f>
        <v>19</v>
      </c>
      <c r="AT105" cm="1">
        <f t="array" ref="AT105">IF(Z105=0,"",1+SUMPRODUCT(--(ABS($G105:$Z105)&lt;ABS(Z105)),--($G105:$Z105&lt;&gt;0))+(SUMPRODUCT(--(ABS($G105:$Z105)=ABS(Z105)),--($G105:$Z105&lt;&gt;0))-1)/2)</f>
        <v>4</v>
      </c>
      <c r="AU105">
        <f>AVERAGE(G105:Z105)</f>
        <v>3.9430337584231694E-2</v>
      </c>
      <c r="AV105">
        <f>SUMIF(G105:Z105,"&gt;0",AA105:AT105)</f>
        <v>203</v>
      </c>
      <c r="AW105">
        <f>COUNTIF(G105:Z105,"&lt;&gt;0")</f>
        <v>20</v>
      </c>
      <c r="AX105">
        <f>_xlfn.LET(_xlpm.n,AW105,_xlpm.w,AV105,_xlpm.mu,_xlpm.n*(_xlpm.n+1)/4,_xlpm.sd,SQRT(_xlpm.n*(_xlpm.n+1)*(2*_xlpm.n+1)/24),_xlpm.z,(ABS(_xlpm.w-_xlpm.mu)-0.5)/_xlpm.sd,MIN(1,2*(1-_xlfn.NORM.S.DIST(_xlpm.z,TRUE))))</f>
        <v>2.7270656515909764E-4</v>
      </c>
    </row>
    <row r="106" spans="1:50" x14ac:dyDescent="0.25">
      <c r="A106" t="s">
        <v>9322</v>
      </c>
      <c r="B106" t="s">
        <v>19</v>
      </c>
      <c r="C106" t="s">
        <v>26</v>
      </c>
      <c r="D106" t="s">
        <v>9259</v>
      </c>
      <c r="E106" t="s">
        <v>73</v>
      </c>
      <c r="F106" t="s">
        <v>45</v>
      </c>
      <c r="G106">
        <f>all_runs!O522-all_runs!O282</f>
        <v>4.6067967668467991E-2</v>
      </c>
      <c r="H106">
        <f>all_runs!O523-all_runs!O283</f>
        <v>1.1407575553546323E-2</v>
      </c>
      <c r="I106">
        <f>all_runs!O524-all_runs!O284</f>
        <v>5.5181721777691983E-2</v>
      </c>
      <c r="J106">
        <f>all_runs!O525-all_runs!O285</f>
        <v>6.6628158456805808E-2</v>
      </c>
      <c r="K106">
        <f>all_runs!O526-all_runs!O286</f>
        <v>9.0803932909196083E-2</v>
      </c>
      <c r="L106">
        <f>all_runs!O527-all_runs!O287</f>
        <v>6.2060060810529394E-2</v>
      </c>
      <c r="M106">
        <f>all_runs!O528-all_runs!O288</f>
        <v>2.465450364938826E-2</v>
      </c>
      <c r="N106">
        <f>all_runs!O529-all_runs!O289</f>
        <v>2.637362637362628E-2</v>
      </c>
      <c r="O106">
        <f>all_runs!O530-all_runs!O290</f>
        <v>4.3051242236024856E-2</v>
      </c>
      <c r="P106">
        <f>all_runs!O531-all_runs!O291</f>
        <v>5.6442335346563066E-2</v>
      </c>
      <c r="Q106">
        <f>all_runs!O532-all_runs!O292</f>
        <v>2.2594389026163619E-2</v>
      </c>
      <c r="R106">
        <f>all_runs!O533-all_runs!O293</f>
        <v>4.4343891402715108E-2</v>
      </c>
      <c r="S106">
        <f>all_runs!O534-all_runs!O294</f>
        <v>6.5724744945443558E-2</v>
      </c>
      <c r="T106">
        <f>all_runs!O535-all_runs!O295</f>
        <v>6.7635813994843197E-2</v>
      </c>
      <c r="U106">
        <f>all_runs!O536-all_runs!O296</f>
        <v>4.6975256558679956E-2</v>
      </c>
      <c r="V106">
        <f>all_runs!O537-all_runs!O297</f>
        <v>1.4916721412837508E-2</v>
      </c>
      <c r="W106">
        <f>all_runs!O538-all_runs!O298</f>
        <v>5.527163538020996E-2</v>
      </c>
      <c r="X106">
        <f>all_runs!O539-all_runs!O299</f>
        <v>3.7547827080121055E-2</v>
      </c>
      <c r="Y106">
        <f>all_runs!O540-all_runs!O300</f>
        <v>3.5473640578760346E-3</v>
      </c>
      <c r="Z106">
        <f>all_runs!O541-all_runs!O301</f>
        <v>2.4490075023444691E-2</v>
      </c>
      <c r="AA106" cm="1">
        <f t="array" ref="AA106">IF(G106=0,"",1+SUMPRODUCT(--(ABS($G106:$Z106)&lt;ABS(G106)),--($G106:$Z106&lt;&gt;0))+(SUMPRODUCT(--(ABS($G106:$Z106)=ABS(G106)),--($G106:$Z106&lt;&gt;0))-1)/2)</f>
        <v>11</v>
      </c>
      <c r="AB106" cm="1">
        <f t="array" ref="AB106">IF(H106=0,"",1+SUMPRODUCT(--(ABS($G106:$Z106)&lt;ABS(H106)),--($G106:$Z106&lt;&gt;0))+(SUMPRODUCT(--(ABS($G106:$Z106)=ABS(H106)),--($G106:$Z106&lt;&gt;0))-1)/2)</f>
        <v>2</v>
      </c>
      <c r="AC106" cm="1">
        <f t="array" ref="AC106">IF(I106=0,"",1+SUMPRODUCT(--(ABS($G106:$Z106)&lt;ABS(I106)),--($G106:$Z106&lt;&gt;0))+(SUMPRODUCT(--(ABS($G106:$Z106)=ABS(I106)),--($G106:$Z106&lt;&gt;0))-1)/2)</f>
        <v>13</v>
      </c>
      <c r="AD106" cm="1">
        <f t="array" ref="AD106">IF(J106=0,"",1+SUMPRODUCT(--(ABS($G106:$Z106)&lt;ABS(J106)),--($G106:$Z106&lt;&gt;0))+(SUMPRODUCT(--(ABS($G106:$Z106)=ABS(J106)),--($G106:$Z106&lt;&gt;0))-1)/2)</f>
        <v>18</v>
      </c>
      <c r="AE106" cm="1">
        <f t="array" ref="AE106">IF(K106=0,"",1+SUMPRODUCT(--(ABS($G106:$Z106)&lt;ABS(K106)),--($G106:$Z106&lt;&gt;0))+(SUMPRODUCT(--(ABS($G106:$Z106)=ABS(K106)),--($G106:$Z106&lt;&gt;0))-1)/2)</f>
        <v>20</v>
      </c>
      <c r="AF106" cm="1">
        <f t="array" ref="AF106">IF(L106=0,"",1+SUMPRODUCT(--(ABS($G106:$Z106)&lt;ABS(L106)),--($G106:$Z106&lt;&gt;0))+(SUMPRODUCT(--(ABS($G106:$Z106)=ABS(L106)),--($G106:$Z106&lt;&gt;0))-1)/2)</f>
        <v>16</v>
      </c>
      <c r="AG106" cm="1">
        <f t="array" ref="AG106">IF(M106=0,"",1+SUMPRODUCT(--(ABS($G106:$Z106)&lt;ABS(M106)),--($G106:$Z106&lt;&gt;0))+(SUMPRODUCT(--(ABS($G106:$Z106)=ABS(M106)),--($G106:$Z106&lt;&gt;0))-1)/2)</f>
        <v>6</v>
      </c>
      <c r="AH106" cm="1">
        <f t="array" ref="AH106">IF(N106=0,"",1+SUMPRODUCT(--(ABS($G106:$Z106)&lt;ABS(N106)),--($G106:$Z106&lt;&gt;0))+(SUMPRODUCT(--(ABS($G106:$Z106)=ABS(N106)),--($G106:$Z106&lt;&gt;0))-1)/2)</f>
        <v>7</v>
      </c>
      <c r="AI106" cm="1">
        <f t="array" ref="AI106">IF(O106=0,"",1+SUMPRODUCT(--(ABS($G106:$Z106)&lt;ABS(O106)),--($G106:$Z106&lt;&gt;0))+(SUMPRODUCT(--(ABS($G106:$Z106)=ABS(O106)),--($G106:$Z106&lt;&gt;0))-1)/2)</f>
        <v>9</v>
      </c>
      <c r="AJ106" cm="1">
        <f t="array" ref="AJ106">IF(P106=0,"",1+SUMPRODUCT(--(ABS($G106:$Z106)&lt;ABS(P106)),--($G106:$Z106&lt;&gt;0))+(SUMPRODUCT(--(ABS($G106:$Z106)=ABS(P106)),--($G106:$Z106&lt;&gt;0))-1)/2)</f>
        <v>15</v>
      </c>
      <c r="AK106" cm="1">
        <f t="array" ref="AK106">IF(Q106=0,"",1+SUMPRODUCT(--(ABS($G106:$Z106)&lt;ABS(Q106)),--($G106:$Z106&lt;&gt;0))+(SUMPRODUCT(--(ABS($G106:$Z106)=ABS(Q106)),--($G106:$Z106&lt;&gt;0))-1)/2)</f>
        <v>4</v>
      </c>
      <c r="AL106" cm="1">
        <f t="array" ref="AL106">IF(R106=0,"",1+SUMPRODUCT(--(ABS($G106:$Z106)&lt;ABS(R106)),--($G106:$Z106&lt;&gt;0))+(SUMPRODUCT(--(ABS($G106:$Z106)=ABS(R106)),--($G106:$Z106&lt;&gt;0))-1)/2)</f>
        <v>10</v>
      </c>
      <c r="AM106" cm="1">
        <f t="array" ref="AM106">IF(S106=0,"",1+SUMPRODUCT(--(ABS($G106:$Z106)&lt;ABS(S106)),--($G106:$Z106&lt;&gt;0))+(SUMPRODUCT(--(ABS($G106:$Z106)=ABS(S106)),--($G106:$Z106&lt;&gt;0))-1)/2)</f>
        <v>17</v>
      </c>
      <c r="AN106" cm="1">
        <f t="array" ref="AN106">IF(T106=0,"",1+SUMPRODUCT(--(ABS($G106:$Z106)&lt;ABS(T106)),--($G106:$Z106&lt;&gt;0))+(SUMPRODUCT(--(ABS($G106:$Z106)=ABS(T106)),--($G106:$Z106&lt;&gt;0))-1)/2)</f>
        <v>19</v>
      </c>
      <c r="AO106" cm="1">
        <f t="array" ref="AO106">IF(U106=0,"",1+SUMPRODUCT(--(ABS($G106:$Z106)&lt;ABS(U106)),--($G106:$Z106&lt;&gt;0))+(SUMPRODUCT(--(ABS($G106:$Z106)=ABS(U106)),--($G106:$Z106&lt;&gt;0))-1)/2)</f>
        <v>12</v>
      </c>
      <c r="AP106" cm="1">
        <f t="array" ref="AP106">IF(V106=0,"",1+SUMPRODUCT(--(ABS($G106:$Z106)&lt;ABS(V106)),--($G106:$Z106&lt;&gt;0))+(SUMPRODUCT(--(ABS($G106:$Z106)=ABS(V106)),--($G106:$Z106&lt;&gt;0))-1)/2)</f>
        <v>3</v>
      </c>
      <c r="AQ106" cm="1">
        <f t="array" ref="AQ106">IF(W106=0,"",1+SUMPRODUCT(--(ABS($G106:$Z106)&lt;ABS(W106)),--($G106:$Z106&lt;&gt;0))+(SUMPRODUCT(--(ABS($G106:$Z106)=ABS(W106)),--($G106:$Z106&lt;&gt;0))-1)/2)</f>
        <v>14</v>
      </c>
      <c r="AR106" cm="1">
        <f t="array" ref="AR106">IF(X106=0,"",1+SUMPRODUCT(--(ABS($G106:$Z106)&lt;ABS(X106)),--($G106:$Z106&lt;&gt;0))+(SUMPRODUCT(--(ABS($G106:$Z106)=ABS(X106)),--($G106:$Z106&lt;&gt;0))-1)/2)</f>
        <v>8</v>
      </c>
      <c r="AS106" cm="1">
        <f t="array" ref="AS106">IF(Y106=0,"",1+SUMPRODUCT(--(ABS($G106:$Z106)&lt;ABS(Y106)),--($G106:$Z106&lt;&gt;0))+(SUMPRODUCT(--(ABS($G106:$Z106)=ABS(Y106)),--($G106:$Z106&lt;&gt;0))-1)/2)</f>
        <v>1</v>
      </c>
      <c r="AT106" cm="1">
        <f t="array" ref="AT106">IF(Z106=0,"",1+SUMPRODUCT(--(ABS($G106:$Z106)&lt;ABS(Z106)),--($G106:$Z106&lt;&gt;0))+(SUMPRODUCT(--(ABS($G106:$Z106)=ABS(Z106)),--($G106:$Z106&lt;&gt;0))-1)/2)</f>
        <v>5</v>
      </c>
      <c r="AU106">
        <f>AVERAGE(G106:Z106)</f>
        <v>4.3285942183208734E-2</v>
      </c>
      <c r="AV106">
        <f>SUMIF(G106:Z106,"&gt;0",AA106:AT106)</f>
        <v>210</v>
      </c>
      <c r="AW106">
        <f>COUNTIF(G106:Z106,"&lt;&gt;0")</f>
        <v>20</v>
      </c>
      <c r="AX106">
        <f>_xlfn.LET(_xlpm.n,AW106,_xlpm.w,AV106,_xlpm.mu,_xlpm.n*(_xlpm.n+1)/4,_xlpm.sd,SQRT(_xlpm.n*(_xlpm.n+1)*(2*_xlpm.n+1)/24),_xlpm.z,(ABS(_xlpm.w-_xlpm.mu)-0.5)/_xlpm.sd,MIN(1,2*(1-_xlfn.NORM.S.DIST(_xlpm.z,TRUE))))</f>
        <v>9.5691731570646255E-5</v>
      </c>
    </row>
    <row r="107" spans="1:50" x14ac:dyDescent="0.25">
      <c r="A107" t="s">
        <v>9322</v>
      </c>
      <c r="B107" t="s">
        <v>106</v>
      </c>
      <c r="C107" t="s">
        <v>26</v>
      </c>
      <c r="D107" t="s">
        <v>9259</v>
      </c>
      <c r="E107" t="s">
        <v>73</v>
      </c>
      <c r="F107" t="s">
        <v>45</v>
      </c>
      <c r="G107">
        <f>all_runs!O1122-all_runs!O882</f>
        <v>0.24605614490871042</v>
      </c>
      <c r="H107">
        <f>all_runs!O1123-all_runs!O883</f>
        <v>0.33777009507346589</v>
      </c>
      <c r="I107">
        <f>all_runs!O1124-all_runs!O884</f>
        <v>0.27256073502057376</v>
      </c>
      <c r="J107">
        <f>all_runs!O1125-all_runs!O885</f>
        <v>5.3583439912841757E-2</v>
      </c>
      <c r="K107">
        <f>all_runs!O1126-all_runs!O886</f>
        <v>4.1550961637354722E-2</v>
      </c>
      <c r="L107">
        <f>all_runs!O1127-all_runs!O887</f>
        <v>6.3384376817212429E-2</v>
      </c>
      <c r="M107">
        <f>all_runs!O1128-all_runs!O888</f>
        <v>0.23469517396591466</v>
      </c>
      <c r="N107">
        <f>all_runs!O1129-all_runs!O889</f>
        <v>5.2594704058813724E-2</v>
      </c>
      <c r="O107">
        <f>all_runs!O1130-all_runs!O890</f>
        <v>0.2529475121650992</v>
      </c>
      <c r="P107">
        <f>all_runs!O1131-all_runs!O891</f>
        <v>5.4396847203141863E-2</v>
      </c>
      <c r="Q107">
        <f>all_runs!O1132-all_runs!O892</f>
        <v>0.30157890760746392</v>
      </c>
      <c r="R107">
        <f>all_runs!O1133-all_runs!O893</f>
        <v>5.1621164486320703E-2</v>
      </c>
      <c r="S107">
        <f>all_runs!O1134-all_runs!O894</f>
        <v>0.10895854948718398</v>
      </c>
      <c r="T107">
        <f>all_runs!O1135-all_runs!O895</f>
        <v>0.35587311239485153</v>
      </c>
      <c r="U107">
        <f>all_runs!O1136-all_runs!O896</f>
        <v>0.36587196467991162</v>
      </c>
      <c r="V107">
        <f>all_runs!O1137-all_runs!O897</f>
        <v>7.3865831980833074E-2</v>
      </c>
      <c r="W107">
        <f>all_runs!O1138-all_runs!O898</f>
        <v>7.4284263066899725E-2</v>
      </c>
      <c r="X107">
        <f>all_runs!O1139-all_runs!O899</f>
        <v>6.775359716536189E-2</v>
      </c>
      <c r="Y107">
        <f>all_runs!O1140-all_runs!O900</f>
        <v>7.3118279569892364E-2</v>
      </c>
      <c r="Z107">
        <f>all_runs!O1141-all_runs!O901</f>
        <v>4.3665254046661439E-2</v>
      </c>
      <c r="AA107" cm="1">
        <f t="array" ref="AA107">IF(G107=0,"",1+SUMPRODUCT(--(ABS($G107:$Z107)&lt;ABS(G107)),--($G107:$Z107&lt;&gt;0))+(SUMPRODUCT(--(ABS($G107:$Z107)=ABS(G107)),--($G107:$Z107&lt;&gt;0))-1)/2)</f>
        <v>14</v>
      </c>
      <c r="AB107" cm="1">
        <f t="array" ref="AB107">IF(H107=0,"",1+SUMPRODUCT(--(ABS($G107:$Z107)&lt;ABS(H107)),--($G107:$Z107&lt;&gt;0))+(SUMPRODUCT(--(ABS($G107:$Z107)=ABS(H107)),--($G107:$Z107&lt;&gt;0))-1)/2)</f>
        <v>18</v>
      </c>
      <c r="AC107" cm="1">
        <f t="array" ref="AC107">IF(I107=0,"",1+SUMPRODUCT(--(ABS($G107:$Z107)&lt;ABS(I107)),--($G107:$Z107&lt;&gt;0))+(SUMPRODUCT(--(ABS($G107:$Z107)=ABS(I107)),--($G107:$Z107&lt;&gt;0))-1)/2)</f>
        <v>16</v>
      </c>
      <c r="AD107" cm="1">
        <f t="array" ref="AD107">IF(J107=0,"",1+SUMPRODUCT(--(ABS($G107:$Z107)&lt;ABS(J107)),--($G107:$Z107&lt;&gt;0))+(SUMPRODUCT(--(ABS($G107:$Z107)=ABS(J107)),--($G107:$Z107&lt;&gt;0))-1)/2)</f>
        <v>5</v>
      </c>
      <c r="AE107" cm="1">
        <f t="array" ref="AE107">IF(K107=0,"",1+SUMPRODUCT(--(ABS($G107:$Z107)&lt;ABS(K107)),--($G107:$Z107&lt;&gt;0))+(SUMPRODUCT(--(ABS($G107:$Z107)=ABS(K107)),--($G107:$Z107&lt;&gt;0))-1)/2)</f>
        <v>1</v>
      </c>
      <c r="AF107" cm="1">
        <f t="array" ref="AF107">IF(L107=0,"",1+SUMPRODUCT(--(ABS($G107:$Z107)&lt;ABS(L107)),--($G107:$Z107&lt;&gt;0))+(SUMPRODUCT(--(ABS($G107:$Z107)=ABS(L107)),--($G107:$Z107&lt;&gt;0))-1)/2)</f>
        <v>7</v>
      </c>
      <c r="AG107" cm="1">
        <f t="array" ref="AG107">IF(M107=0,"",1+SUMPRODUCT(--(ABS($G107:$Z107)&lt;ABS(M107)),--($G107:$Z107&lt;&gt;0))+(SUMPRODUCT(--(ABS($G107:$Z107)=ABS(M107)),--($G107:$Z107&lt;&gt;0))-1)/2)</f>
        <v>13</v>
      </c>
      <c r="AH107" cm="1">
        <f t="array" ref="AH107">IF(N107=0,"",1+SUMPRODUCT(--(ABS($G107:$Z107)&lt;ABS(N107)),--($G107:$Z107&lt;&gt;0))+(SUMPRODUCT(--(ABS($G107:$Z107)=ABS(N107)),--($G107:$Z107&lt;&gt;0))-1)/2)</f>
        <v>4</v>
      </c>
      <c r="AI107" cm="1">
        <f t="array" ref="AI107">IF(O107=0,"",1+SUMPRODUCT(--(ABS($G107:$Z107)&lt;ABS(O107)),--($G107:$Z107&lt;&gt;0))+(SUMPRODUCT(--(ABS($G107:$Z107)=ABS(O107)),--($G107:$Z107&lt;&gt;0))-1)/2)</f>
        <v>15</v>
      </c>
      <c r="AJ107" cm="1">
        <f t="array" ref="AJ107">IF(P107=0,"",1+SUMPRODUCT(--(ABS($G107:$Z107)&lt;ABS(P107)),--($G107:$Z107&lt;&gt;0))+(SUMPRODUCT(--(ABS($G107:$Z107)=ABS(P107)),--($G107:$Z107&lt;&gt;0))-1)/2)</f>
        <v>6</v>
      </c>
      <c r="AK107" cm="1">
        <f t="array" ref="AK107">IF(Q107=0,"",1+SUMPRODUCT(--(ABS($G107:$Z107)&lt;ABS(Q107)),--($G107:$Z107&lt;&gt;0))+(SUMPRODUCT(--(ABS($G107:$Z107)=ABS(Q107)),--($G107:$Z107&lt;&gt;0))-1)/2)</f>
        <v>17</v>
      </c>
      <c r="AL107" cm="1">
        <f t="array" ref="AL107">IF(R107=0,"",1+SUMPRODUCT(--(ABS($G107:$Z107)&lt;ABS(R107)),--($G107:$Z107&lt;&gt;0))+(SUMPRODUCT(--(ABS($G107:$Z107)=ABS(R107)),--($G107:$Z107&lt;&gt;0))-1)/2)</f>
        <v>3</v>
      </c>
      <c r="AM107" cm="1">
        <f t="array" ref="AM107">IF(S107=0,"",1+SUMPRODUCT(--(ABS($G107:$Z107)&lt;ABS(S107)),--($G107:$Z107&lt;&gt;0))+(SUMPRODUCT(--(ABS($G107:$Z107)=ABS(S107)),--($G107:$Z107&lt;&gt;0))-1)/2)</f>
        <v>12</v>
      </c>
      <c r="AN107" cm="1">
        <f t="array" ref="AN107">IF(T107=0,"",1+SUMPRODUCT(--(ABS($G107:$Z107)&lt;ABS(T107)),--($G107:$Z107&lt;&gt;0))+(SUMPRODUCT(--(ABS($G107:$Z107)=ABS(T107)),--($G107:$Z107&lt;&gt;0))-1)/2)</f>
        <v>19</v>
      </c>
      <c r="AO107" cm="1">
        <f t="array" ref="AO107">IF(U107=0,"",1+SUMPRODUCT(--(ABS($G107:$Z107)&lt;ABS(U107)),--($G107:$Z107&lt;&gt;0))+(SUMPRODUCT(--(ABS($G107:$Z107)=ABS(U107)),--($G107:$Z107&lt;&gt;0))-1)/2)</f>
        <v>20</v>
      </c>
      <c r="AP107" cm="1">
        <f t="array" ref="AP107">IF(V107=0,"",1+SUMPRODUCT(--(ABS($G107:$Z107)&lt;ABS(V107)),--($G107:$Z107&lt;&gt;0))+(SUMPRODUCT(--(ABS($G107:$Z107)=ABS(V107)),--($G107:$Z107&lt;&gt;0))-1)/2)</f>
        <v>10</v>
      </c>
      <c r="AQ107" cm="1">
        <f t="array" ref="AQ107">IF(W107=0,"",1+SUMPRODUCT(--(ABS($G107:$Z107)&lt;ABS(W107)),--($G107:$Z107&lt;&gt;0))+(SUMPRODUCT(--(ABS($G107:$Z107)=ABS(W107)),--($G107:$Z107&lt;&gt;0))-1)/2)</f>
        <v>11</v>
      </c>
      <c r="AR107" cm="1">
        <f t="array" ref="AR107">IF(X107=0,"",1+SUMPRODUCT(--(ABS($G107:$Z107)&lt;ABS(X107)),--($G107:$Z107&lt;&gt;0))+(SUMPRODUCT(--(ABS($G107:$Z107)=ABS(X107)),--($G107:$Z107&lt;&gt;0))-1)/2)</f>
        <v>8</v>
      </c>
      <c r="AS107" cm="1">
        <f t="array" ref="AS107">IF(Y107=0,"",1+SUMPRODUCT(--(ABS($G107:$Z107)&lt;ABS(Y107)),--($G107:$Z107&lt;&gt;0))+(SUMPRODUCT(--(ABS($G107:$Z107)=ABS(Y107)),--($G107:$Z107&lt;&gt;0))-1)/2)</f>
        <v>9</v>
      </c>
      <c r="AT107" cm="1">
        <f t="array" ref="AT107">IF(Z107=0,"",1+SUMPRODUCT(--(ABS($G107:$Z107)&lt;ABS(Z107)),--($G107:$Z107&lt;&gt;0))+(SUMPRODUCT(--(ABS($G107:$Z107)=ABS(Z107)),--($G107:$Z107&lt;&gt;0))-1)/2)</f>
        <v>2</v>
      </c>
      <c r="AU107">
        <f>AVERAGE(G107:Z107)</f>
        <v>0.15630654576242542</v>
      </c>
      <c r="AV107">
        <f>SUMIF(G107:Z107,"&gt;0",AA107:AT107)</f>
        <v>210</v>
      </c>
      <c r="AW107">
        <f>COUNTIF(G107:Z107,"&lt;&gt;0")</f>
        <v>20</v>
      </c>
      <c r="AX107">
        <f>_xlfn.LET(_xlpm.n,AW107,_xlpm.w,AV107,_xlpm.mu,_xlpm.n*(_xlpm.n+1)/4,_xlpm.sd,SQRT(_xlpm.n*(_xlpm.n+1)*(2*_xlpm.n+1)/24),_xlpm.z,(ABS(_xlpm.w-_xlpm.mu)-0.5)/_xlpm.sd,MIN(1,2*(1-_xlfn.NORM.S.DIST(_xlpm.z,TRUE))))</f>
        <v>9.5691731570646255E-5</v>
      </c>
    </row>
    <row r="108" spans="1:50" x14ac:dyDescent="0.25">
      <c r="A108" t="s">
        <v>9322</v>
      </c>
      <c r="B108" t="s">
        <v>147</v>
      </c>
      <c r="C108" t="s">
        <v>26</v>
      </c>
      <c r="D108" t="s">
        <v>9259</v>
      </c>
      <c r="E108" t="s">
        <v>73</v>
      </c>
      <c r="F108" t="s">
        <v>45</v>
      </c>
      <c r="G108">
        <f>all_runs!O1722-all_runs!O1482</f>
        <v>7.1184732810049778E-2</v>
      </c>
      <c r="H108">
        <f>all_runs!O1723-all_runs!O1483</f>
        <v>4.226729243490901E-2</v>
      </c>
      <c r="I108">
        <f>all_runs!O1724-all_runs!O1484</f>
        <v>4.6940525445251069E-2</v>
      </c>
      <c r="J108">
        <f>all_runs!O1725-all_runs!O1485</f>
        <v>9.7752528082622692E-2</v>
      </c>
      <c r="K108">
        <f>all_runs!O1726-all_runs!O1486</f>
        <v>7.7725960470797162E-2</v>
      </c>
      <c r="L108">
        <f>all_runs!O1727-all_runs!O1487</f>
        <v>2.6870339645669983E-2</v>
      </c>
      <c r="M108">
        <f>all_runs!O1728-all_runs!O1488</f>
        <v>4.5604395604395553E-2</v>
      </c>
      <c r="N108">
        <f>all_runs!O1729-all_runs!O1489</f>
        <v>7.6531266604371484E-2</v>
      </c>
      <c r="O108">
        <f>all_runs!O1730-all_runs!O1490</f>
        <v>4.9070426428916902E-2</v>
      </c>
      <c r="P108">
        <f>all_runs!O1731-all_runs!O1491</f>
        <v>8.730314434000952E-2</v>
      </c>
      <c r="Q108">
        <f>all_runs!O1732-all_runs!O1492</f>
        <v>4.8203707468360002E-2</v>
      </c>
      <c r="R108">
        <f>all_runs!O1733-all_runs!O1493</f>
        <v>1.0570742285886614E-2</v>
      </c>
      <c r="S108">
        <f>all_runs!O1734-all_runs!O1494</f>
        <v>5.8678259350725792E-2</v>
      </c>
      <c r="T108">
        <f>all_runs!O1735-all_runs!O1495</f>
        <v>1.1653687401649959E-2</v>
      </c>
      <c r="U108">
        <f>all_runs!O1736-all_runs!O1496</f>
        <v>7.5815207685988817E-2</v>
      </c>
      <c r="V108">
        <f>all_runs!O1737-all_runs!O1497</f>
        <v>4.4773607136845528E-2</v>
      </c>
      <c r="W108">
        <f>all_runs!O1738-all_runs!O1498</f>
        <v>5.981115208403176E-2</v>
      </c>
      <c r="X108">
        <f>all_runs!O1739-all_runs!O1499</f>
        <v>7.0731575826190274E-2</v>
      </c>
      <c r="Y108">
        <f>all_runs!O1740-all_runs!O1500</f>
        <v>5.9208606856309243E-2</v>
      </c>
      <c r="Z108">
        <f>all_runs!O1741-all_runs!O1501</f>
        <v>2.490268539049012E-2</v>
      </c>
      <c r="AA108" cm="1">
        <f t="array" ref="AA108">IF(G108=0,"",1+SUMPRODUCT(--(ABS($G108:$Z108)&lt;ABS(G108)),--($G108:$Z108&lt;&gt;0))+(SUMPRODUCT(--(ABS($G108:$Z108)=ABS(G108)),--($G108:$Z108&lt;&gt;0))-1)/2)</f>
        <v>15</v>
      </c>
      <c r="AB108" cm="1">
        <f t="array" ref="AB108">IF(H108=0,"",1+SUMPRODUCT(--(ABS($G108:$Z108)&lt;ABS(H108)),--($G108:$Z108&lt;&gt;0))+(SUMPRODUCT(--(ABS($G108:$Z108)=ABS(H108)),--($G108:$Z108&lt;&gt;0))-1)/2)</f>
        <v>5</v>
      </c>
      <c r="AC108" cm="1">
        <f t="array" ref="AC108">IF(I108=0,"",1+SUMPRODUCT(--(ABS($G108:$Z108)&lt;ABS(I108)),--($G108:$Z108&lt;&gt;0))+(SUMPRODUCT(--(ABS($G108:$Z108)=ABS(I108)),--($G108:$Z108&lt;&gt;0))-1)/2)</f>
        <v>8</v>
      </c>
      <c r="AD108" cm="1">
        <f t="array" ref="AD108">IF(J108=0,"",1+SUMPRODUCT(--(ABS($G108:$Z108)&lt;ABS(J108)),--($G108:$Z108&lt;&gt;0))+(SUMPRODUCT(--(ABS($G108:$Z108)=ABS(J108)),--($G108:$Z108&lt;&gt;0))-1)/2)</f>
        <v>20</v>
      </c>
      <c r="AE108" cm="1">
        <f t="array" ref="AE108">IF(K108=0,"",1+SUMPRODUCT(--(ABS($G108:$Z108)&lt;ABS(K108)),--($G108:$Z108&lt;&gt;0))+(SUMPRODUCT(--(ABS($G108:$Z108)=ABS(K108)),--($G108:$Z108&lt;&gt;0))-1)/2)</f>
        <v>18</v>
      </c>
      <c r="AF108" cm="1">
        <f t="array" ref="AF108">IF(L108=0,"",1+SUMPRODUCT(--(ABS($G108:$Z108)&lt;ABS(L108)),--($G108:$Z108&lt;&gt;0))+(SUMPRODUCT(--(ABS($G108:$Z108)=ABS(L108)),--($G108:$Z108&lt;&gt;0))-1)/2)</f>
        <v>4</v>
      </c>
      <c r="AG108" cm="1">
        <f t="array" ref="AG108">IF(M108=0,"",1+SUMPRODUCT(--(ABS($G108:$Z108)&lt;ABS(M108)),--($G108:$Z108&lt;&gt;0))+(SUMPRODUCT(--(ABS($G108:$Z108)=ABS(M108)),--($G108:$Z108&lt;&gt;0))-1)/2)</f>
        <v>7</v>
      </c>
      <c r="AH108" cm="1">
        <f t="array" ref="AH108">IF(N108=0,"",1+SUMPRODUCT(--(ABS($G108:$Z108)&lt;ABS(N108)),--($G108:$Z108&lt;&gt;0))+(SUMPRODUCT(--(ABS($G108:$Z108)=ABS(N108)),--($G108:$Z108&lt;&gt;0))-1)/2)</f>
        <v>17</v>
      </c>
      <c r="AI108" cm="1">
        <f t="array" ref="AI108">IF(O108=0,"",1+SUMPRODUCT(--(ABS($G108:$Z108)&lt;ABS(O108)),--($G108:$Z108&lt;&gt;0))+(SUMPRODUCT(--(ABS($G108:$Z108)=ABS(O108)),--($G108:$Z108&lt;&gt;0))-1)/2)</f>
        <v>10</v>
      </c>
      <c r="AJ108" cm="1">
        <f t="array" ref="AJ108">IF(P108=0,"",1+SUMPRODUCT(--(ABS($G108:$Z108)&lt;ABS(P108)),--($G108:$Z108&lt;&gt;0))+(SUMPRODUCT(--(ABS($G108:$Z108)=ABS(P108)),--($G108:$Z108&lt;&gt;0))-1)/2)</f>
        <v>19</v>
      </c>
      <c r="AK108" cm="1">
        <f t="array" ref="AK108">IF(Q108=0,"",1+SUMPRODUCT(--(ABS($G108:$Z108)&lt;ABS(Q108)),--($G108:$Z108&lt;&gt;0))+(SUMPRODUCT(--(ABS($G108:$Z108)=ABS(Q108)),--($G108:$Z108&lt;&gt;0))-1)/2)</f>
        <v>9</v>
      </c>
      <c r="AL108" cm="1">
        <f t="array" ref="AL108">IF(R108=0,"",1+SUMPRODUCT(--(ABS($G108:$Z108)&lt;ABS(R108)),--($G108:$Z108&lt;&gt;0))+(SUMPRODUCT(--(ABS($G108:$Z108)=ABS(R108)),--($G108:$Z108&lt;&gt;0))-1)/2)</f>
        <v>1</v>
      </c>
      <c r="AM108" cm="1">
        <f t="array" ref="AM108">IF(S108=0,"",1+SUMPRODUCT(--(ABS($G108:$Z108)&lt;ABS(S108)),--($G108:$Z108&lt;&gt;0))+(SUMPRODUCT(--(ABS($G108:$Z108)=ABS(S108)),--($G108:$Z108&lt;&gt;0))-1)/2)</f>
        <v>11</v>
      </c>
      <c r="AN108" cm="1">
        <f t="array" ref="AN108">IF(T108=0,"",1+SUMPRODUCT(--(ABS($G108:$Z108)&lt;ABS(T108)),--($G108:$Z108&lt;&gt;0))+(SUMPRODUCT(--(ABS($G108:$Z108)=ABS(T108)),--($G108:$Z108&lt;&gt;0))-1)/2)</f>
        <v>2</v>
      </c>
      <c r="AO108" cm="1">
        <f t="array" ref="AO108">IF(U108=0,"",1+SUMPRODUCT(--(ABS($G108:$Z108)&lt;ABS(U108)),--($G108:$Z108&lt;&gt;0))+(SUMPRODUCT(--(ABS($G108:$Z108)=ABS(U108)),--($G108:$Z108&lt;&gt;0))-1)/2)</f>
        <v>16</v>
      </c>
      <c r="AP108" cm="1">
        <f t="array" ref="AP108">IF(V108=0,"",1+SUMPRODUCT(--(ABS($G108:$Z108)&lt;ABS(V108)),--($G108:$Z108&lt;&gt;0))+(SUMPRODUCT(--(ABS($G108:$Z108)=ABS(V108)),--($G108:$Z108&lt;&gt;0))-1)/2)</f>
        <v>6</v>
      </c>
      <c r="AQ108" cm="1">
        <f t="array" ref="AQ108">IF(W108=0,"",1+SUMPRODUCT(--(ABS($G108:$Z108)&lt;ABS(W108)),--($G108:$Z108&lt;&gt;0))+(SUMPRODUCT(--(ABS($G108:$Z108)=ABS(W108)),--($G108:$Z108&lt;&gt;0))-1)/2)</f>
        <v>13</v>
      </c>
      <c r="AR108" cm="1">
        <f t="array" ref="AR108">IF(X108=0,"",1+SUMPRODUCT(--(ABS($G108:$Z108)&lt;ABS(X108)),--($G108:$Z108&lt;&gt;0))+(SUMPRODUCT(--(ABS($G108:$Z108)=ABS(X108)),--($G108:$Z108&lt;&gt;0))-1)/2)</f>
        <v>14</v>
      </c>
      <c r="AS108" cm="1">
        <f t="array" ref="AS108">IF(Y108=0,"",1+SUMPRODUCT(--(ABS($G108:$Z108)&lt;ABS(Y108)),--($G108:$Z108&lt;&gt;0))+(SUMPRODUCT(--(ABS($G108:$Z108)=ABS(Y108)),--($G108:$Z108&lt;&gt;0))-1)/2)</f>
        <v>12</v>
      </c>
      <c r="AT108" cm="1">
        <f t="array" ref="AT108">IF(Z108=0,"",1+SUMPRODUCT(--(ABS($G108:$Z108)&lt;ABS(Z108)),--($G108:$Z108&lt;&gt;0))+(SUMPRODUCT(--(ABS($G108:$Z108)=ABS(Z108)),--($G108:$Z108&lt;&gt;0))-1)/2)</f>
        <v>3</v>
      </c>
      <c r="AU108">
        <f>AVERAGE(G108:Z108)</f>
        <v>5.4279992167673562E-2</v>
      </c>
      <c r="AV108">
        <f>SUMIF(G108:Z108,"&gt;0",AA108:AT108)</f>
        <v>210</v>
      </c>
      <c r="AW108">
        <f>COUNTIF(G108:Z108,"&lt;&gt;0")</f>
        <v>20</v>
      </c>
      <c r="AX108">
        <f>_xlfn.LET(_xlpm.n,AW108,_xlpm.w,AV108,_xlpm.mu,_xlpm.n*(_xlpm.n+1)/4,_xlpm.sd,SQRT(_xlpm.n*(_xlpm.n+1)*(2*_xlpm.n+1)/24),_xlpm.z,(ABS(_xlpm.w-_xlpm.mu)-0.5)/_xlpm.sd,MIN(1,2*(1-_xlfn.NORM.S.DIST(_xlpm.z,TRUE))))</f>
        <v>9.5691731570646255E-5</v>
      </c>
    </row>
    <row r="109" spans="1:50" x14ac:dyDescent="0.25">
      <c r="A109" t="s">
        <v>9322</v>
      </c>
      <c r="B109" t="s">
        <v>190</v>
      </c>
      <c r="C109" t="s">
        <v>26</v>
      </c>
      <c r="D109" t="s">
        <v>9259</v>
      </c>
      <c r="E109" t="s">
        <v>73</v>
      </c>
      <c r="F109" t="s">
        <v>45</v>
      </c>
      <c r="G109">
        <f>all_runs!O2322-all_runs!O2082</f>
        <v>8.3373955117442056E-2</v>
      </c>
      <c r="H109">
        <f>all_runs!O2323-all_runs!O2083</f>
        <v>7.7208611729769894E-2</v>
      </c>
      <c r="I109">
        <f>all_runs!O2324-all_runs!O2084</f>
        <v>4.0340909090909038E-2</v>
      </c>
      <c r="J109">
        <f>all_runs!O2325-all_runs!O2085</f>
        <v>-4.2685054074576012E-3</v>
      </c>
      <c r="K109">
        <f>all_runs!O2326-all_runs!O2086</f>
        <v>1.004851004851004E-2</v>
      </c>
      <c r="L109">
        <f>all_runs!O2327-all_runs!O2087</f>
        <v>1.1301018493030557E-2</v>
      </c>
      <c r="M109">
        <f>all_runs!O2328-all_runs!O2088</f>
        <v>7.6177398026650356E-2</v>
      </c>
      <c r="N109">
        <f>all_runs!O2329-all_runs!O2089</f>
        <v>1.8240539889129992E-2</v>
      </c>
      <c r="O109">
        <f>all_runs!O2330-all_runs!O2090</f>
        <v>7.2283646197900397E-3</v>
      </c>
      <c r="P109">
        <f>all_runs!O2331-all_runs!O2091</f>
        <v>-4.5059673621823393E-3</v>
      </c>
      <c r="Q109">
        <f>all_runs!O2332-all_runs!O2092</f>
        <v>2.396130193490309E-2</v>
      </c>
      <c r="R109">
        <f>all_runs!O2333-all_runs!O2093</f>
        <v>6.1469700487578383E-2</v>
      </c>
      <c r="S109">
        <f>all_runs!O2334-all_runs!O2094</f>
        <v>4.7180571669138804E-2</v>
      </c>
      <c r="T109">
        <f>all_runs!O2335-all_runs!O2095</f>
        <v>2.9695870418020132E-2</v>
      </c>
      <c r="U109">
        <f>all_runs!O2336-all_runs!O2096</f>
        <v>3.9808182347157772E-2</v>
      </c>
      <c r="V109">
        <f>all_runs!O2337-all_runs!O2097</f>
        <v>7.7139244733891665E-2</v>
      </c>
      <c r="W109">
        <f>all_runs!O2338-all_runs!O2098</f>
        <v>5.70175438596493E-2</v>
      </c>
      <c r="X109">
        <f>all_runs!O2339-all_runs!O2099</f>
        <v>9.5439997435885715E-2</v>
      </c>
      <c r="Y109">
        <f>all_runs!O2340-all_runs!O2100</f>
        <v>5.5432372505537231E-4</v>
      </c>
      <c r="Z109">
        <f>all_runs!O2341-all_runs!O2101</f>
        <v>1.6470214708100173E-2</v>
      </c>
      <c r="AA109" cm="1">
        <f t="array" ref="AA109">IF(G109=0,"",1+SUMPRODUCT(--(ABS($G109:$Z109)&lt;ABS(G109)),--($G109:$Z109&lt;&gt;0))+(SUMPRODUCT(--(ABS($G109:$Z109)=ABS(G109)),--($G109:$Z109&lt;&gt;0))-1)/2)</f>
        <v>19</v>
      </c>
      <c r="AB109" cm="1">
        <f t="array" ref="AB109">IF(H109=0,"",1+SUMPRODUCT(--(ABS($G109:$Z109)&lt;ABS(H109)),--($G109:$Z109&lt;&gt;0))+(SUMPRODUCT(--(ABS($G109:$Z109)=ABS(H109)),--($G109:$Z109&lt;&gt;0))-1)/2)</f>
        <v>18</v>
      </c>
      <c r="AC109" cm="1">
        <f t="array" ref="AC109">IF(I109=0,"",1+SUMPRODUCT(--(ABS($G109:$Z109)&lt;ABS(I109)),--($G109:$Z109&lt;&gt;0))+(SUMPRODUCT(--(ABS($G109:$Z109)=ABS(I109)),--($G109:$Z109&lt;&gt;0))-1)/2)</f>
        <v>12</v>
      </c>
      <c r="AD109" cm="1">
        <f t="array" ref="AD109">IF(J109=0,"",1+SUMPRODUCT(--(ABS($G109:$Z109)&lt;ABS(J109)),--($G109:$Z109&lt;&gt;0))+(SUMPRODUCT(--(ABS($G109:$Z109)=ABS(J109)),--($G109:$Z109&lt;&gt;0))-1)/2)</f>
        <v>2</v>
      </c>
      <c r="AE109" cm="1">
        <f t="array" ref="AE109">IF(K109=0,"",1+SUMPRODUCT(--(ABS($G109:$Z109)&lt;ABS(K109)),--($G109:$Z109&lt;&gt;0))+(SUMPRODUCT(--(ABS($G109:$Z109)=ABS(K109)),--($G109:$Z109&lt;&gt;0))-1)/2)</f>
        <v>5</v>
      </c>
      <c r="AF109" cm="1">
        <f t="array" ref="AF109">IF(L109=0,"",1+SUMPRODUCT(--(ABS($G109:$Z109)&lt;ABS(L109)),--($G109:$Z109&lt;&gt;0))+(SUMPRODUCT(--(ABS($G109:$Z109)=ABS(L109)),--($G109:$Z109&lt;&gt;0))-1)/2)</f>
        <v>6</v>
      </c>
      <c r="AG109" cm="1">
        <f t="array" ref="AG109">IF(M109=0,"",1+SUMPRODUCT(--(ABS($G109:$Z109)&lt;ABS(M109)),--($G109:$Z109&lt;&gt;0))+(SUMPRODUCT(--(ABS($G109:$Z109)=ABS(M109)),--($G109:$Z109&lt;&gt;0))-1)/2)</f>
        <v>16</v>
      </c>
      <c r="AH109" cm="1">
        <f t="array" ref="AH109">IF(N109=0,"",1+SUMPRODUCT(--(ABS($G109:$Z109)&lt;ABS(N109)),--($G109:$Z109&lt;&gt;0))+(SUMPRODUCT(--(ABS($G109:$Z109)=ABS(N109)),--($G109:$Z109&lt;&gt;0))-1)/2)</f>
        <v>8</v>
      </c>
      <c r="AI109" cm="1">
        <f t="array" ref="AI109">IF(O109=0,"",1+SUMPRODUCT(--(ABS($G109:$Z109)&lt;ABS(O109)),--($G109:$Z109&lt;&gt;0))+(SUMPRODUCT(--(ABS($G109:$Z109)=ABS(O109)),--($G109:$Z109&lt;&gt;0))-1)/2)</f>
        <v>4</v>
      </c>
      <c r="AJ109" cm="1">
        <f t="array" ref="AJ109">IF(P109=0,"",1+SUMPRODUCT(--(ABS($G109:$Z109)&lt;ABS(P109)),--($G109:$Z109&lt;&gt;0))+(SUMPRODUCT(--(ABS($G109:$Z109)=ABS(P109)),--($G109:$Z109&lt;&gt;0))-1)/2)</f>
        <v>3</v>
      </c>
      <c r="AK109" cm="1">
        <f t="array" ref="AK109">IF(Q109=0,"",1+SUMPRODUCT(--(ABS($G109:$Z109)&lt;ABS(Q109)),--($G109:$Z109&lt;&gt;0))+(SUMPRODUCT(--(ABS($G109:$Z109)=ABS(Q109)),--($G109:$Z109&lt;&gt;0))-1)/2)</f>
        <v>9</v>
      </c>
      <c r="AL109" cm="1">
        <f t="array" ref="AL109">IF(R109=0,"",1+SUMPRODUCT(--(ABS($G109:$Z109)&lt;ABS(R109)),--($G109:$Z109&lt;&gt;0))+(SUMPRODUCT(--(ABS($G109:$Z109)=ABS(R109)),--($G109:$Z109&lt;&gt;0))-1)/2)</f>
        <v>15</v>
      </c>
      <c r="AM109" cm="1">
        <f t="array" ref="AM109">IF(S109=0,"",1+SUMPRODUCT(--(ABS($G109:$Z109)&lt;ABS(S109)),--($G109:$Z109&lt;&gt;0))+(SUMPRODUCT(--(ABS($G109:$Z109)=ABS(S109)),--($G109:$Z109&lt;&gt;0))-1)/2)</f>
        <v>13</v>
      </c>
      <c r="AN109" cm="1">
        <f t="array" ref="AN109">IF(T109=0,"",1+SUMPRODUCT(--(ABS($G109:$Z109)&lt;ABS(T109)),--($G109:$Z109&lt;&gt;0))+(SUMPRODUCT(--(ABS($G109:$Z109)=ABS(T109)),--($G109:$Z109&lt;&gt;0))-1)/2)</f>
        <v>10</v>
      </c>
      <c r="AO109" cm="1">
        <f t="array" ref="AO109">IF(U109=0,"",1+SUMPRODUCT(--(ABS($G109:$Z109)&lt;ABS(U109)),--($G109:$Z109&lt;&gt;0))+(SUMPRODUCT(--(ABS($G109:$Z109)=ABS(U109)),--($G109:$Z109&lt;&gt;0))-1)/2)</f>
        <v>11</v>
      </c>
      <c r="AP109" cm="1">
        <f t="array" ref="AP109">IF(V109=0,"",1+SUMPRODUCT(--(ABS($G109:$Z109)&lt;ABS(V109)),--($G109:$Z109&lt;&gt;0))+(SUMPRODUCT(--(ABS($G109:$Z109)=ABS(V109)),--($G109:$Z109&lt;&gt;0))-1)/2)</f>
        <v>17</v>
      </c>
      <c r="AQ109" cm="1">
        <f t="array" ref="AQ109">IF(W109=0,"",1+SUMPRODUCT(--(ABS($G109:$Z109)&lt;ABS(W109)),--($G109:$Z109&lt;&gt;0))+(SUMPRODUCT(--(ABS($G109:$Z109)=ABS(W109)),--($G109:$Z109&lt;&gt;0))-1)/2)</f>
        <v>14</v>
      </c>
      <c r="AR109" cm="1">
        <f t="array" ref="AR109">IF(X109=0,"",1+SUMPRODUCT(--(ABS($G109:$Z109)&lt;ABS(X109)),--($G109:$Z109&lt;&gt;0))+(SUMPRODUCT(--(ABS($G109:$Z109)=ABS(X109)),--($G109:$Z109&lt;&gt;0))-1)/2)</f>
        <v>20</v>
      </c>
      <c r="AS109" cm="1">
        <f t="array" ref="AS109">IF(Y109=0,"",1+SUMPRODUCT(--(ABS($G109:$Z109)&lt;ABS(Y109)),--($G109:$Z109&lt;&gt;0))+(SUMPRODUCT(--(ABS($G109:$Z109)=ABS(Y109)),--($G109:$Z109&lt;&gt;0))-1)/2)</f>
        <v>1</v>
      </c>
      <c r="AT109" cm="1">
        <f t="array" ref="AT109">IF(Z109=0,"",1+SUMPRODUCT(--(ABS($G109:$Z109)&lt;ABS(Z109)),--($G109:$Z109&lt;&gt;0))+(SUMPRODUCT(--(ABS($G109:$Z109)=ABS(Z109)),--($G109:$Z109&lt;&gt;0))-1)/2)</f>
        <v>7</v>
      </c>
      <c r="AU109">
        <f>AVERAGE(G109:Z109)</f>
        <v>3.8194089278248619E-2</v>
      </c>
      <c r="AV109">
        <f>SUMIF(G109:Z109,"&gt;0",AA109:AT109)</f>
        <v>205</v>
      </c>
      <c r="AW109">
        <f>COUNTIF(G109:Z109,"&lt;&gt;0")</f>
        <v>20</v>
      </c>
      <c r="AX109">
        <f>_xlfn.LET(_xlpm.n,AW109,_xlpm.w,AV109,_xlpm.mu,_xlpm.n*(_xlpm.n+1)/4,_xlpm.sd,SQRT(_xlpm.n*(_xlpm.n+1)*(2*_xlpm.n+1)/24),_xlpm.z,(ABS(_xlpm.w-_xlpm.mu)-0.5)/_xlpm.sd,MIN(1,2*(1-_xlfn.NORM.S.DIST(_xlpm.z,TRUE))))</f>
        <v>2.0352486806762826E-4</v>
      </c>
    </row>
    <row r="110" spans="1:50" x14ac:dyDescent="0.25">
      <c r="A110" t="s">
        <v>9322</v>
      </c>
      <c r="B110" t="s">
        <v>19</v>
      </c>
      <c r="C110" t="s">
        <v>32</v>
      </c>
      <c r="D110" t="s">
        <v>9260</v>
      </c>
      <c r="E110" t="s">
        <v>73</v>
      </c>
      <c r="F110" t="s">
        <v>45</v>
      </c>
      <c r="G110">
        <f>all_runs!O542-all_runs!O302</f>
        <v>2.2879564267029751E-2</v>
      </c>
      <c r="H110">
        <f>all_runs!O543-all_runs!O303</f>
        <v>2.0790378006872778E-2</v>
      </c>
      <c r="I110">
        <f>all_runs!O544-all_runs!O304</f>
        <v>1.5613199942298928E-2</v>
      </c>
      <c r="J110">
        <f>all_runs!O545-all_runs!O305</f>
        <v>2.259341424159389E-2</v>
      </c>
      <c r="K110">
        <f>all_runs!O546-all_runs!O306</f>
        <v>3.3818589025755852E-2</v>
      </c>
      <c r="L110">
        <f>all_runs!O547-all_runs!O307</f>
        <v>2.5000960590186638E-2</v>
      </c>
      <c r="M110">
        <f>all_runs!O548-all_runs!O308</f>
        <v>8.6531716394389058E-4</v>
      </c>
      <c r="N110">
        <f>all_runs!O549-all_runs!O309</f>
        <v>3.3787920232373314E-2</v>
      </c>
      <c r="O110">
        <f>all_runs!O550-all_runs!O310</f>
        <v>1.9087635054021557E-2</v>
      </c>
      <c r="P110">
        <f>all_runs!O551-all_runs!O311</f>
        <v>2.7321230658201134E-2</v>
      </c>
      <c r="Q110">
        <f>all_runs!O552-all_runs!O312</f>
        <v>1.5824721461464519E-2</v>
      </c>
      <c r="R110">
        <f>all_runs!O553-all_runs!O313</f>
        <v>1.969829618156127E-2</v>
      </c>
      <c r="S110">
        <f>all_runs!O554-all_runs!O314</f>
        <v>3.5038791136351999E-2</v>
      </c>
      <c r="T110">
        <f>all_runs!O555-all_runs!O315</f>
        <v>4.209928198770585E-2</v>
      </c>
      <c r="U110">
        <f>all_runs!O556-all_runs!O316</f>
        <v>2.4487886035146178E-2</v>
      </c>
      <c r="V110">
        <f>all_runs!O557-all_runs!O317</f>
        <v>3.2164349450093388E-2</v>
      </c>
      <c r="W110">
        <f>all_runs!O558-all_runs!O318</f>
        <v>5.4976987793525223E-2</v>
      </c>
      <c r="X110">
        <f>all_runs!O559-all_runs!O319</f>
        <v>5.0685985723005755E-3</v>
      </c>
      <c r="Y110">
        <f>all_runs!O560-all_runs!O320</f>
        <v>1.4041280158405667E-2</v>
      </c>
      <c r="Z110">
        <f>all_runs!O561-all_runs!O321</f>
        <v>5.5675842870398506E-3</v>
      </c>
      <c r="AA110" cm="1">
        <f t="array" ref="AA110">IF(G110=0,"",1+SUMPRODUCT(--(ABS($G110:$Z110)&lt;ABS(G110)),--($G110:$Z110&lt;&gt;0))+(SUMPRODUCT(--(ABS($G110:$Z110)=ABS(G110)),--($G110:$Z110&lt;&gt;0))-1)/2)</f>
        <v>11</v>
      </c>
      <c r="AB110" cm="1">
        <f t="array" ref="AB110">IF(H110=0,"",1+SUMPRODUCT(--(ABS($G110:$Z110)&lt;ABS(H110)),--($G110:$Z110&lt;&gt;0))+(SUMPRODUCT(--(ABS($G110:$Z110)=ABS(H110)),--($G110:$Z110&lt;&gt;0))-1)/2)</f>
        <v>9</v>
      </c>
      <c r="AC110" cm="1">
        <f t="array" ref="AC110">IF(I110=0,"",1+SUMPRODUCT(--(ABS($G110:$Z110)&lt;ABS(I110)),--($G110:$Z110&lt;&gt;0))+(SUMPRODUCT(--(ABS($G110:$Z110)=ABS(I110)),--($G110:$Z110&lt;&gt;0))-1)/2)</f>
        <v>5</v>
      </c>
      <c r="AD110" cm="1">
        <f t="array" ref="AD110">IF(J110=0,"",1+SUMPRODUCT(--(ABS($G110:$Z110)&lt;ABS(J110)),--($G110:$Z110&lt;&gt;0))+(SUMPRODUCT(--(ABS($G110:$Z110)=ABS(J110)),--($G110:$Z110&lt;&gt;0))-1)/2)</f>
        <v>10</v>
      </c>
      <c r="AE110" cm="1">
        <f t="array" ref="AE110">IF(K110=0,"",1+SUMPRODUCT(--(ABS($G110:$Z110)&lt;ABS(K110)),--($G110:$Z110&lt;&gt;0))+(SUMPRODUCT(--(ABS($G110:$Z110)=ABS(K110)),--($G110:$Z110&lt;&gt;0))-1)/2)</f>
        <v>17</v>
      </c>
      <c r="AF110" cm="1">
        <f t="array" ref="AF110">IF(L110=0,"",1+SUMPRODUCT(--(ABS($G110:$Z110)&lt;ABS(L110)),--($G110:$Z110&lt;&gt;0))+(SUMPRODUCT(--(ABS($G110:$Z110)=ABS(L110)),--($G110:$Z110&lt;&gt;0))-1)/2)</f>
        <v>13</v>
      </c>
      <c r="AG110" cm="1">
        <f t="array" ref="AG110">IF(M110=0,"",1+SUMPRODUCT(--(ABS($G110:$Z110)&lt;ABS(M110)),--($G110:$Z110&lt;&gt;0))+(SUMPRODUCT(--(ABS($G110:$Z110)=ABS(M110)),--($G110:$Z110&lt;&gt;0))-1)/2)</f>
        <v>1</v>
      </c>
      <c r="AH110" cm="1">
        <f t="array" ref="AH110">IF(N110=0,"",1+SUMPRODUCT(--(ABS($G110:$Z110)&lt;ABS(N110)),--($G110:$Z110&lt;&gt;0))+(SUMPRODUCT(--(ABS($G110:$Z110)=ABS(N110)),--($G110:$Z110&lt;&gt;0))-1)/2)</f>
        <v>16</v>
      </c>
      <c r="AI110" cm="1">
        <f t="array" ref="AI110">IF(O110=0,"",1+SUMPRODUCT(--(ABS($G110:$Z110)&lt;ABS(O110)),--($G110:$Z110&lt;&gt;0))+(SUMPRODUCT(--(ABS($G110:$Z110)=ABS(O110)),--($G110:$Z110&lt;&gt;0))-1)/2)</f>
        <v>7</v>
      </c>
      <c r="AJ110" cm="1">
        <f t="array" ref="AJ110">IF(P110=0,"",1+SUMPRODUCT(--(ABS($G110:$Z110)&lt;ABS(P110)),--($G110:$Z110&lt;&gt;0))+(SUMPRODUCT(--(ABS($G110:$Z110)=ABS(P110)),--($G110:$Z110&lt;&gt;0))-1)/2)</f>
        <v>14</v>
      </c>
      <c r="AK110" cm="1">
        <f t="array" ref="AK110">IF(Q110=0,"",1+SUMPRODUCT(--(ABS($G110:$Z110)&lt;ABS(Q110)),--($G110:$Z110&lt;&gt;0))+(SUMPRODUCT(--(ABS($G110:$Z110)=ABS(Q110)),--($G110:$Z110&lt;&gt;0))-1)/2)</f>
        <v>6</v>
      </c>
      <c r="AL110" cm="1">
        <f t="array" ref="AL110">IF(R110=0,"",1+SUMPRODUCT(--(ABS($G110:$Z110)&lt;ABS(R110)),--($G110:$Z110&lt;&gt;0))+(SUMPRODUCT(--(ABS($G110:$Z110)=ABS(R110)),--($G110:$Z110&lt;&gt;0))-1)/2)</f>
        <v>8</v>
      </c>
      <c r="AM110" cm="1">
        <f t="array" ref="AM110">IF(S110=0,"",1+SUMPRODUCT(--(ABS($G110:$Z110)&lt;ABS(S110)),--($G110:$Z110&lt;&gt;0))+(SUMPRODUCT(--(ABS($G110:$Z110)=ABS(S110)),--($G110:$Z110&lt;&gt;0))-1)/2)</f>
        <v>18</v>
      </c>
      <c r="AN110" cm="1">
        <f t="array" ref="AN110">IF(T110=0,"",1+SUMPRODUCT(--(ABS($G110:$Z110)&lt;ABS(T110)),--($G110:$Z110&lt;&gt;0))+(SUMPRODUCT(--(ABS($G110:$Z110)=ABS(T110)),--($G110:$Z110&lt;&gt;0))-1)/2)</f>
        <v>19</v>
      </c>
      <c r="AO110" cm="1">
        <f t="array" ref="AO110">IF(U110=0,"",1+SUMPRODUCT(--(ABS($G110:$Z110)&lt;ABS(U110)),--($G110:$Z110&lt;&gt;0))+(SUMPRODUCT(--(ABS($G110:$Z110)=ABS(U110)),--($G110:$Z110&lt;&gt;0))-1)/2)</f>
        <v>12</v>
      </c>
      <c r="AP110" cm="1">
        <f t="array" ref="AP110">IF(V110=0,"",1+SUMPRODUCT(--(ABS($G110:$Z110)&lt;ABS(V110)),--($G110:$Z110&lt;&gt;0))+(SUMPRODUCT(--(ABS($G110:$Z110)=ABS(V110)),--($G110:$Z110&lt;&gt;0))-1)/2)</f>
        <v>15</v>
      </c>
      <c r="AQ110" cm="1">
        <f t="array" ref="AQ110">IF(W110=0,"",1+SUMPRODUCT(--(ABS($G110:$Z110)&lt;ABS(W110)),--($G110:$Z110&lt;&gt;0))+(SUMPRODUCT(--(ABS($G110:$Z110)=ABS(W110)),--($G110:$Z110&lt;&gt;0))-1)/2)</f>
        <v>20</v>
      </c>
      <c r="AR110" cm="1">
        <f t="array" ref="AR110">IF(X110=0,"",1+SUMPRODUCT(--(ABS($G110:$Z110)&lt;ABS(X110)),--($G110:$Z110&lt;&gt;0))+(SUMPRODUCT(--(ABS($G110:$Z110)=ABS(X110)),--($G110:$Z110&lt;&gt;0))-1)/2)</f>
        <v>2</v>
      </c>
      <c r="AS110" cm="1">
        <f t="array" ref="AS110">IF(Y110=0,"",1+SUMPRODUCT(--(ABS($G110:$Z110)&lt;ABS(Y110)),--($G110:$Z110&lt;&gt;0))+(SUMPRODUCT(--(ABS($G110:$Z110)=ABS(Y110)),--($G110:$Z110&lt;&gt;0))-1)/2)</f>
        <v>4</v>
      </c>
      <c r="AT110" cm="1">
        <f t="array" ref="AT110">IF(Z110=0,"",1+SUMPRODUCT(--(ABS($G110:$Z110)&lt;ABS(Z110)),--($G110:$Z110&lt;&gt;0))+(SUMPRODUCT(--(ABS($G110:$Z110)=ABS(Z110)),--($G110:$Z110&lt;&gt;0))-1)/2)</f>
        <v>3</v>
      </c>
      <c r="AU110">
        <f>AVERAGE(G110:Z110)</f>
        <v>2.3536299312293611E-2</v>
      </c>
      <c r="AV110">
        <f>SUMIF(G110:Z110,"&gt;0",AA110:AT110)</f>
        <v>210</v>
      </c>
      <c r="AW110">
        <f>COUNTIF(G110:Z110,"&lt;&gt;0")</f>
        <v>20</v>
      </c>
      <c r="AX110">
        <f>_xlfn.LET(_xlpm.n,AW110,_xlpm.w,AV110,_xlpm.mu,_xlpm.n*(_xlpm.n+1)/4,_xlpm.sd,SQRT(_xlpm.n*(_xlpm.n+1)*(2*_xlpm.n+1)/24),_xlpm.z,(ABS(_xlpm.w-_xlpm.mu)-0.5)/_xlpm.sd,MIN(1,2*(1-_xlfn.NORM.S.DIST(_xlpm.z,TRUE))))</f>
        <v>9.5691731570646255E-5</v>
      </c>
    </row>
    <row r="111" spans="1:50" x14ac:dyDescent="0.25">
      <c r="A111" t="s">
        <v>9322</v>
      </c>
      <c r="B111" t="s">
        <v>106</v>
      </c>
      <c r="C111" t="s">
        <v>32</v>
      </c>
      <c r="D111" t="s">
        <v>9260</v>
      </c>
      <c r="E111" t="s">
        <v>73</v>
      </c>
      <c r="F111" t="s">
        <v>45</v>
      </c>
      <c r="G111">
        <f>all_runs!O1142-all_runs!O902</f>
        <v>1.8308437280769363E-2</v>
      </c>
      <c r="H111">
        <f>all_runs!O1143-all_runs!O903</f>
        <v>1.5445386741049449E-2</v>
      </c>
      <c r="I111">
        <f>all_runs!O1144-all_runs!O904</f>
        <v>3.7177448942155022E-2</v>
      </c>
      <c r="J111">
        <f>all_runs!O1145-all_runs!O905</f>
        <v>1.9933554817275545E-2</v>
      </c>
      <c r="K111">
        <f>all_runs!O1146-all_runs!O906</f>
        <v>3.689467029843263E-2</v>
      </c>
      <c r="L111">
        <f>all_runs!O1147-all_runs!O907</f>
        <v>2.76080792106147E-2</v>
      </c>
      <c r="M111">
        <f>all_runs!O1148-all_runs!O908</f>
        <v>4.098360655737654E-3</v>
      </c>
      <c r="N111">
        <f>all_runs!O1149-all_runs!O909</f>
        <v>3.3973029045643144E-2</v>
      </c>
      <c r="O111">
        <f>all_runs!O1150-all_runs!O910</f>
        <v>1.2226917964622941E-2</v>
      </c>
      <c r="P111">
        <f>all_runs!O1151-all_runs!O911</f>
        <v>1.6528925619834767E-2</v>
      </c>
      <c r="Q111">
        <f>all_runs!O1152-all_runs!O912</f>
        <v>2.5007063546617303E-2</v>
      </c>
      <c r="R111">
        <f>all_runs!O1153-all_runs!O913</f>
        <v>7.8116165174805241E-3</v>
      </c>
      <c r="S111">
        <f>all_runs!O1154-all_runs!O914</f>
        <v>6.5787742427830809E-3</v>
      </c>
      <c r="T111">
        <f>all_runs!O1155-all_runs!O915</f>
        <v>1.5174095650995811E-2</v>
      </c>
      <c r="U111">
        <f>all_runs!O1156-all_runs!O916</f>
        <v>2.426185658928004E-2</v>
      </c>
      <c r="V111">
        <f>all_runs!O1157-all_runs!O917</f>
        <v>1.9814162671305646E-2</v>
      </c>
      <c r="W111">
        <f>all_runs!O1158-all_runs!O918</f>
        <v>-1.7571329157967108E-3</v>
      </c>
      <c r="X111">
        <f>all_runs!O1159-all_runs!O919</f>
        <v>2.9467353951890152E-2</v>
      </c>
      <c r="Y111">
        <f>all_runs!O1160-all_runs!O920</f>
        <v>2.0080681308830006E-2</v>
      </c>
      <c r="Z111">
        <f>all_runs!O1161-all_runs!O921</f>
        <v>1.3008876645240308E-2</v>
      </c>
      <c r="AA111" cm="1">
        <f t="array" ref="AA111">IF(G111=0,"",1+SUMPRODUCT(--(ABS($G111:$Z111)&lt;ABS(G111)),--($G111:$Z111&lt;&gt;0))+(SUMPRODUCT(--(ABS($G111:$Z111)=ABS(G111)),--($G111:$Z111&lt;&gt;0))-1)/2)</f>
        <v>10</v>
      </c>
      <c r="AB111" cm="1">
        <f t="array" ref="AB111">IF(H111=0,"",1+SUMPRODUCT(--(ABS($G111:$Z111)&lt;ABS(H111)),--($G111:$Z111&lt;&gt;0))+(SUMPRODUCT(--(ABS($G111:$Z111)=ABS(H111)),--($G111:$Z111&lt;&gt;0))-1)/2)</f>
        <v>8</v>
      </c>
      <c r="AC111" cm="1">
        <f t="array" ref="AC111">IF(I111=0,"",1+SUMPRODUCT(--(ABS($G111:$Z111)&lt;ABS(I111)),--($G111:$Z111&lt;&gt;0))+(SUMPRODUCT(--(ABS($G111:$Z111)=ABS(I111)),--($G111:$Z111&lt;&gt;0))-1)/2)</f>
        <v>20</v>
      </c>
      <c r="AD111" cm="1">
        <f t="array" ref="AD111">IF(J111=0,"",1+SUMPRODUCT(--(ABS($G111:$Z111)&lt;ABS(J111)),--($G111:$Z111&lt;&gt;0))+(SUMPRODUCT(--(ABS($G111:$Z111)=ABS(J111)),--($G111:$Z111&lt;&gt;0))-1)/2)</f>
        <v>12</v>
      </c>
      <c r="AE111" cm="1">
        <f t="array" ref="AE111">IF(K111=0,"",1+SUMPRODUCT(--(ABS($G111:$Z111)&lt;ABS(K111)),--($G111:$Z111&lt;&gt;0))+(SUMPRODUCT(--(ABS($G111:$Z111)=ABS(K111)),--($G111:$Z111&lt;&gt;0))-1)/2)</f>
        <v>19</v>
      </c>
      <c r="AF111" cm="1">
        <f t="array" ref="AF111">IF(L111=0,"",1+SUMPRODUCT(--(ABS($G111:$Z111)&lt;ABS(L111)),--($G111:$Z111&lt;&gt;0))+(SUMPRODUCT(--(ABS($G111:$Z111)=ABS(L111)),--($G111:$Z111&lt;&gt;0))-1)/2)</f>
        <v>16</v>
      </c>
      <c r="AG111" cm="1">
        <f t="array" ref="AG111">IF(M111=0,"",1+SUMPRODUCT(--(ABS($G111:$Z111)&lt;ABS(M111)),--($G111:$Z111&lt;&gt;0))+(SUMPRODUCT(--(ABS($G111:$Z111)=ABS(M111)),--($G111:$Z111&lt;&gt;0))-1)/2)</f>
        <v>2</v>
      </c>
      <c r="AH111" cm="1">
        <f t="array" ref="AH111">IF(N111=0,"",1+SUMPRODUCT(--(ABS($G111:$Z111)&lt;ABS(N111)),--($G111:$Z111&lt;&gt;0))+(SUMPRODUCT(--(ABS($G111:$Z111)=ABS(N111)),--($G111:$Z111&lt;&gt;0))-1)/2)</f>
        <v>18</v>
      </c>
      <c r="AI111" cm="1">
        <f t="array" ref="AI111">IF(O111=0,"",1+SUMPRODUCT(--(ABS($G111:$Z111)&lt;ABS(O111)),--($G111:$Z111&lt;&gt;0))+(SUMPRODUCT(--(ABS($G111:$Z111)=ABS(O111)),--($G111:$Z111&lt;&gt;0))-1)/2)</f>
        <v>5</v>
      </c>
      <c r="AJ111" cm="1">
        <f t="array" ref="AJ111">IF(P111=0,"",1+SUMPRODUCT(--(ABS($G111:$Z111)&lt;ABS(P111)),--($G111:$Z111&lt;&gt;0))+(SUMPRODUCT(--(ABS($G111:$Z111)=ABS(P111)),--($G111:$Z111&lt;&gt;0))-1)/2)</f>
        <v>9</v>
      </c>
      <c r="AK111" cm="1">
        <f t="array" ref="AK111">IF(Q111=0,"",1+SUMPRODUCT(--(ABS($G111:$Z111)&lt;ABS(Q111)),--($G111:$Z111&lt;&gt;0))+(SUMPRODUCT(--(ABS($G111:$Z111)=ABS(Q111)),--($G111:$Z111&lt;&gt;0))-1)/2)</f>
        <v>15</v>
      </c>
      <c r="AL111" cm="1">
        <f t="array" ref="AL111">IF(R111=0,"",1+SUMPRODUCT(--(ABS($G111:$Z111)&lt;ABS(R111)),--($G111:$Z111&lt;&gt;0))+(SUMPRODUCT(--(ABS($G111:$Z111)=ABS(R111)),--($G111:$Z111&lt;&gt;0))-1)/2)</f>
        <v>4</v>
      </c>
      <c r="AM111" cm="1">
        <f t="array" ref="AM111">IF(S111=0,"",1+SUMPRODUCT(--(ABS($G111:$Z111)&lt;ABS(S111)),--($G111:$Z111&lt;&gt;0))+(SUMPRODUCT(--(ABS($G111:$Z111)=ABS(S111)),--($G111:$Z111&lt;&gt;0))-1)/2)</f>
        <v>3</v>
      </c>
      <c r="AN111" cm="1">
        <f t="array" ref="AN111">IF(T111=0,"",1+SUMPRODUCT(--(ABS($G111:$Z111)&lt;ABS(T111)),--($G111:$Z111&lt;&gt;0))+(SUMPRODUCT(--(ABS($G111:$Z111)=ABS(T111)),--($G111:$Z111&lt;&gt;0))-1)/2)</f>
        <v>7</v>
      </c>
      <c r="AO111" cm="1">
        <f t="array" ref="AO111">IF(U111=0,"",1+SUMPRODUCT(--(ABS($G111:$Z111)&lt;ABS(U111)),--($G111:$Z111&lt;&gt;0))+(SUMPRODUCT(--(ABS($G111:$Z111)=ABS(U111)),--($G111:$Z111&lt;&gt;0))-1)/2)</f>
        <v>14</v>
      </c>
      <c r="AP111" cm="1">
        <f t="array" ref="AP111">IF(V111=0,"",1+SUMPRODUCT(--(ABS($G111:$Z111)&lt;ABS(V111)),--($G111:$Z111&lt;&gt;0))+(SUMPRODUCT(--(ABS($G111:$Z111)=ABS(V111)),--($G111:$Z111&lt;&gt;0))-1)/2)</f>
        <v>11</v>
      </c>
      <c r="AQ111" cm="1">
        <f t="array" ref="AQ111">IF(W111=0,"",1+SUMPRODUCT(--(ABS($G111:$Z111)&lt;ABS(W111)),--($G111:$Z111&lt;&gt;0))+(SUMPRODUCT(--(ABS($G111:$Z111)=ABS(W111)),--($G111:$Z111&lt;&gt;0))-1)/2)</f>
        <v>1</v>
      </c>
      <c r="AR111" cm="1">
        <f t="array" ref="AR111">IF(X111=0,"",1+SUMPRODUCT(--(ABS($G111:$Z111)&lt;ABS(X111)),--($G111:$Z111&lt;&gt;0))+(SUMPRODUCT(--(ABS($G111:$Z111)=ABS(X111)),--($G111:$Z111&lt;&gt;0))-1)/2)</f>
        <v>17</v>
      </c>
      <c r="AS111" cm="1">
        <f t="array" ref="AS111">IF(Y111=0,"",1+SUMPRODUCT(--(ABS($G111:$Z111)&lt;ABS(Y111)),--($G111:$Z111&lt;&gt;0))+(SUMPRODUCT(--(ABS($G111:$Z111)=ABS(Y111)),--($G111:$Z111&lt;&gt;0))-1)/2)</f>
        <v>13</v>
      </c>
      <c r="AT111" cm="1">
        <f t="array" ref="AT111">IF(Z111=0,"",1+SUMPRODUCT(--(ABS($G111:$Z111)&lt;ABS(Z111)),--($G111:$Z111&lt;&gt;0))+(SUMPRODUCT(--(ABS($G111:$Z111)=ABS(Z111)),--($G111:$Z111&lt;&gt;0))-1)/2)</f>
        <v>6</v>
      </c>
      <c r="AU111">
        <f>AVERAGE(G111:Z111)</f>
        <v>1.908210793923807E-2</v>
      </c>
      <c r="AV111">
        <f>SUMIF(G111:Z111,"&gt;0",AA111:AT111)</f>
        <v>209</v>
      </c>
      <c r="AW111">
        <f>COUNTIF(G111:Z111,"&lt;&gt;0")</f>
        <v>20</v>
      </c>
      <c r="AX111">
        <f>_xlfn.LET(_xlpm.n,AW111,_xlpm.w,AV111,_xlpm.mu,_xlpm.n*(_xlpm.n+1)/4,_xlpm.sd,SQRT(_xlpm.n*(_xlpm.n+1)*(2*_xlpm.n+1)/24),_xlpm.z,(ABS(_xlpm.w-_xlpm.mu)-0.5)/_xlpm.sd,MIN(1,2*(1-_xlfn.NORM.S.DIST(_xlpm.z,TRUE))))</f>
        <v>1.1157661051997003E-4</v>
      </c>
    </row>
    <row r="112" spans="1:50" x14ac:dyDescent="0.25">
      <c r="A112" t="s">
        <v>9322</v>
      </c>
      <c r="B112" t="s">
        <v>147</v>
      </c>
      <c r="C112" t="s">
        <v>32</v>
      </c>
      <c r="D112" t="s">
        <v>9260</v>
      </c>
      <c r="E112" t="s">
        <v>73</v>
      </c>
      <c r="F112" t="s">
        <v>45</v>
      </c>
      <c r="G112">
        <f>all_runs!O1742-all_runs!O1502</f>
        <v>-5.0138312586442968E-3</v>
      </c>
      <c r="H112">
        <f>all_runs!O1743-all_runs!O1503</f>
        <v>2.7849885371227678E-2</v>
      </c>
      <c r="I112">
        <f>all_runs!O1744-all_runs!O1504</f>
        <v>4.8505587802131211E-2</v>
      </c>
      <c r="J112">
        <f>all_runs!O1745-all_runs!O1505</f>
        <v>3.2734432685207815E-2</v>
      </c>
      <c r="K112">
        <f>all_runs!O1746-all_runs!O1506</f>
        <v>2.6114243165620832E-2</v>
      </c>
      <c r="L112">
        <f>all_runs!O1747-all_runs!O1507</f>
        <v>4.6808806167095041E-2</v>
      </c>
      <c r="M112">
        <f>all_runs!O1748-all_runs!O1508</f>
        <v>1.0176658186118015E-2</v>
      </c>
      <c r="N112">
        <f>all_runs!O1749-all_runs!O1509</f>
        <v>2.454211639034154E-2</v>
      </c>
      <c r="O112">
        <f>all_runs!O1750-all_runs!O1510</f>
        <v>3.8850747336051095E-2</v>
      </c>
      <c r="P112">
        <f>all_runs!O1751-all_runs!O1511</f>
        <v>3.5768170935537857E-2</v>
      </c>
      <c r="Q112">
        <f>all_runs!O1752-all_runs!O1512</f>
        <v>5.9589120525239681E-3</v>
      </c>
      <c r="R112">
        <f>all_runs!O1753-all_runs!O1513</f>
        <v>3.0111649444378719E-2</v>
      </c>
      <c r="S112">
        <f>all_runs!O1754-all_runs!O1514</f>
        <v>1.8556517876970768E-2</v>
      </c>
      <c r="T112">
        <f>all_runs!O1755-all_runs!O1515</f>
        <v>6.5832129391451333E-2</v>
      </c>
      <c r="U112">
        <f>all_runs!O1756-all_runs!O1516</f>
        <v>5.8712631295447792E-3</v>
      </c>
      <c r="V112">
        <f>all_runs!O1757-all_runs!O1517</f>
        <v>4.0528804400270402E-2</v>
      </c>
      <c r="W112">
        <f>all_runs!O1758-all_runs!O1518</f>
        <v>4.1004184100418395E-2</v>
      </c>
      <c r="X112">
        <f>all_runs!O1759-all_runs!O1519</f>
        <v>-2.4751683982189299E-3</v>
      </c>
      <c r="Y112">
        <f>all_runs!O1760-all_runs!O1520</f>
        <v>3.7971039038021681E-2</v>
      </c>
      <c r="Z112">
        <f>all_runs!O1761-all_runs!O1521</f>
        <v>3.7414965986394377E-2</v>
      </c>
      <c r="AA112" cm="1">
        <f t="array" ref="AA112">IF(G112=0,"",1+SUMPRODUCT(--(ABS($G112:$Z112)&lt;ABS(G112)),--($G112:$Z112&lt;&gt;0))+(SUMPRODUCT(--(ABS($G112:$Z112)=ABS(G112)),--($G112:$Z112&lt;&gt;0))-1)/2)</f>
        <v>2</v>
      </c>
      <c r="AB112" cm="1">
        <f t="array" ref="AB112">IF(H112=0,"",1+SUMPRODUCT(--(ABS($G112:$Z112)&lt;ABS(H112)),--($G112:$Z112&lt;&gt;0))+(SUMPRODUCT(--(ABS($G112:$Z112)=ABS(H112)),--($G112:$Z112&lt;&gt;0))-1)/2)</f>
        <v>9</v>
      </c>
      <c r="AC112" cm="1">
        <f t="array" ref="AC112">IF(I112=0,"",1+SUMPRODUCT(--(ABS($G112:$Z112)&lt;ABS(I112)),--($G112:$Z112&lt;&gt;0))+(SUMPRODUCT(--(ABS($G112:$Z112)=ABS(I112)),--($G112:$Z112&lt;&gt;0))-1)/2)</f>
        <v>19</v>
      </c>
      <c r="AD112" cm="1">
        <f t="array" ref="AD112">IF(J112=0,"",1+SUMPRODUCT(--(ABS($G112:$Z112)&lt;ABS(J112)),--($G112:$Z112&lt;&gt;0))+(SUMPRODUCT(--(ABS($G112:$Z112)=ABS(J112)),--($G112:$Z112&lt;&gt;0))-1)/2)</f>
        <v>11</v>
      </c>
      <c r="AE112" cm="1">
        <f t="array" ref="AE112">IF(K112=0,"",1+SUMPRODUCT(--(ABS($G112:$Z112)&lt;ABS(K112)),--($G112:$Z112&lt;&gt;0))+(SUMPRODUCT(--(ABS($G112:$Z112)=ABS(K112)),--($G112:$Z112&lt;&gt;0))-1)/2)</f>
        <v>8</v>
      </c>
      <c r="AF112" cm="1">
        <f t="array" ref="AF112">IF(L112=0,"",1+SUMPRODUCT(--(ABS($G112:$Z112)&lt;ABS(L112)),--($G112:$Z112&lt;&gt;0))+(SUMPRODUCT(--(ABS($G112:$Z112)=ABS(L112)),--($G112:$Z112&lt;&gt;0))-1)/2)</f>
        <v>18</v>
      </c>
      <c r="AG112" cm="1">
        <f t="array" ref="AG112">IF(M112=0,"",1+SUMPRODUCT(--(ABS($G112:$Z112)&lt;ABS(M112)),--($G112:$Z112&lt;&gt;0))+(SUMPRODUCT(--(ABS($G112:$Z112)=ABS(M112)),--($G112:$Z112&lt;&gt;0))-1)/2)</f>
        <v>5</v>
      </c>
      <c r="AH112" cm="1">
        <f t="array" ref="AH112">IF(N112=0,"",1+SUMPRODUCT(--(ABS($G112:$Z112)&lt;ABS(N112)),--($G112:$Z112&lt;&gt;0))+(SUMPRODUCT(--(ABS($G112:$Z112)=ABS(N112)),--($G112:$Z112&lt;&gt;0))-1)/2)</f>
        <v>7</v>
      </c>
      <c r="AI112" cm="1">
        <f t="array" ref="AI112">IF(O112=0,"",1+SUMPRODUCT(--(ABS($G112:$Z112)&lt;ABS(O112)),--($G112:$Z112&lt;&gt;0))+(SUMPRODUCT(--(ABS($G112:$Z112)=ABS(O112)),--($G112:$Z112&lt;&gt;0))-1)/2)</f>
        <v>15</v>
      </c>
      <c r="AJ112" cm="1">
        <f t="array" ref="AJ112">IF(P112=0,"",1+SUMPRODUCT(--(ABS($G112:$Z112)&lt;ABS(P112)),--($G112:$Z112&lt;&gt;0))+(SUMPRODUCT(--(ABS($G112:$Z112)=ABS(P112)),--($G112:$Z112&lt;&gt;0))-1)/2)</f>
        <v>12</v>
      </c>
      <c r="AK112" cm="1">
        <f t="array" ref="AK112">IF(Q112=0,"",1+SUMPRODUCT(--(ABS($G112:$Z112)&lt;ABS(Q112)),--($G112:$Z112&lt;&gt;0))+(SUMPRODUCT(--(ABS($G112:$Z112)=ABS(Q112)),--($G112:$Z112&lt;&gt;0))-1)/2)</f>
        <v>4</v>
      </c>
      <c r="AL112" cm="1">
        <f t="array" ref="AL112">IF(R112=0,"",1+SUMPRODUCT(--(ABS($G112:$Z112)&lt;ABS(R112)),--($G112:$Z112&lt;&gt;0))+(SUMPRODUCT(--(ABS($G112:$Z112)=ABS(R112)),--($G112:$Z112&lt;&gt;0))-1)/2)</f>
        <v>10</v>
      </c>
      <c r="AM112" cm="1">
        <f t="array" ref="AM112">IF(S112=0,"",1+SUMPRODUCT(--(ABS($G112:$Z112)&lt;ABS(S112)),--($G112:$Z112&lt;&gt;0))+(SUMPRODUCT(--(ABS($G112:$Z112)=ABS(S112)),--($G112:$Z112&lt;&gt;0))-1)/2)</f>
        <v>6</v>
      </c>
      <c r="AN112" cm="1">
        <f t="array" ref="AN112">IF(T112=0,"",1+SUMPRODUCT(--(ABS($G112:$Z112)&lt;ABS(T112)),--($G112:$Z112&lt;&gt;0))+(SUMPRODUCT(--(ABS($G112:$Z112)=ABS(T112)),--($G112:$Z112&lt;&gt;0))-1)/2)</f>
        <v>20</v>
      </c>
      <c r="AO112" cm="1">
        <f t="array" ref="AO112">IF(U112=0,"",1+SUMPRODUCT(--(ABS($G112:$Z112)&lt;ABS(U112)),--($G112:$Z112&lt;&gt;0))+(SUMPRODUCT(--(ABS($G112:$Z112)=ABS(U112)),--($G112:$Z112&lt;&gt;0))-1)/2)</f>
        <v>3</v>
      </c>
      <c r="AP112" cm="1">
        <f t="array" ref="AP112">IF(V112=0,"",1+SUMPRODUCT(--(ABS($G112:$Z112)&lt;ABS(V112)),--($G112:$Z112&lt;&gt;0))+(SUMPRODUCT(--(ABS($G112:$Z112)=ABS(V112)),--($G112:$Z112&lt;&gt;0))-1)/2)</f>
        <v>16</v>
      </c>
      <c r="AQ112" cm="1">
        <f t="array" ref="AQ112">IF(W112=0,"",1+SUMPRODUCT(--(ABS($G112:$Z112)&lt;ABS(W112)),--($G112:$Z112&lt;&gt;0))+(SUMPRODUCT(--(ABS($G112:$Z112)=ABS(W112)),--($G112:$Z112&lt;&gt;0))-1)/2)</f>
        <v>17</v>
      </c>
      <c r="AR112" cm="1">
        <f t="array" ref="AR112">IF(X112=0,"",1+SUMPRODUCT(--(ABS($G112:$Z112)&lt;ABS(X112)),--($G112:$Z112&lt;&gt;0))+(SUMPRODUCT(--(ABS($G112:$Z112)=ABS(X112)),--($G112:$Z112&lt;&gt;0))-1)/2)</f>
        <v>1</v>
      </c>
      <c r="AS112" cm="1">
        <f t="array" ref="AS112">IF(Y112=0,"",1+SUMPRODUCT(--(ABS($G112:$Z112)&lt;ABS(Y112)),--($G112:$Z112&lt;&gt;0))+(SUMPRODUCT(--(ABS($G112:$Z112)=ABS(Y112)),--($G112:$Z112&lt;&gt;0))-1)/2)</f>
        <v>14</v>
      </c>
      <c r="AT112" cm="1">
        <f t="array" ref="AT112">IF(Z112=0,"",1+SUMPRODUCT(--(ABS($G112:$Z112)&lt;ABS(Z112)),--($G112:$Z112&lt;&gt;0))+(SUMPRODUCT(--(ABS($G112:$Z112)=ABS(Z112)),--($G112:$Z112&lt;&gt;0))-1)/2)</f>
        <v>13</v>
      </c>
      <c r="AU112">
        <f>AVERAGE(G112:Z112)</f>
        <v>2.8355555690122113E-2</v>
      </c>
      <c r="AV112">
        <f>SUMIF(G112:Z112,"&gt;0",AA112:AT112)</f>
        <v>207</v>
      </c>
      <c r="AW112">
        <f>COUNTIF(G112:Z112,"&lt;&gt;0")</f>
        <v>20</v>
      </c>
      <c r="AX112">
        <f>_xlfn.LET(_xlpm.n,AW112,_xlpm.w,AV112,_xlpm.mu,_xlpm.n*(_xlpm.n+1)/4,_xlpm.sd,SQRT(_xlpm.n*(_xlpm.n+1)*(2*_xlpm.n+1)/24),_xlpm.z,(ABS(_xlpm.w-_xlpm.mu)-0.5)/_xlpm.sd,MIN(1,2*(1-_xlfn.NORM.S.DIST(_xlpm.z,TRUE))))</f>
        <v>1.5109307838723218E-4</v>
      </c>
    </row>
    <row r="113" spans="1:50" x14ac:dyDescent="0.25">
      <c r="A113" t="s">
        <v>9322</v>
      </c>
      <c r="B113" t="s">
        <v>190</v>
      </c>
      <c r="C113" t="s">
        <v>32</v>
      </c>
      <c r="D113" t="s">
        <v>9260</v>
      </c>
      <c r="E113" t="s">
        <v>73</v>
      </c>
      <c r="F113" t="s">
        <v>45</v>
      </c>
      <c r="G113">
        <f>all_runs!O2342-all_runs!O2102</f>
        <v>2.6444653247081673E-2</v>
      </c>
      <c r="H113">
        <f>all_runs!O2343-all_runs!O2103</f>
        <v>3.0236311643655367E-2</v>
      </c>
      <c r="I113">
        <f>all_runs!O2344-all_runs!O2104</f>
        <v>3.5213712778815576E-2</v>
      </c>
      <c r="J113">
        <f>all_runs!O2345-all_runs!O2105</f>
        <v>2.9368315833237513E-2</v>
      </c>
      <c r="K113">
        <f>all_runs!O2346-all_runs!O2106</f>
        <v>1.2448132780083165E-2</v>
      </c>
      <c r="L113">
        <f>all_runs!O2347-all_runs!O2107</f>
        <v>1.760306018390867E-2</v>
      </c>
      <c r="M113">
        <f>all_runs!O2348-all_runs!O2108</f>
        <v>2.751953695349918E-2</v>
      </c>
      <c r="N113">
        <f>all_runs!O2349-all_runs!O2109</f>
        <v>2.2852689289425743E-2</v>
      </c>
      <c r="O113">
        <f>all_runs!O2350-all_runs!O2110</f>
        <v>3.6990579112647137E-2</v>
      </c>
      <c r="P113">
        <f>all_runs!O2351-all_runs!O2111</f>
        <v>3.2272866319975502E-2</v>
      </c>
      <c r="Q113">
        <f>all_runs!O2352-all_runs!O2112</f>
        <v>2.8713212854602821E-2</v>
      </c>
      <c r="R113">
        <f>all_runs!O2353-all_runs!O2113</f>
        <v>1.7891849916735092E-2</v>
      </c>
      <c r="S113">
        <f>all_runs!O2354-all_runs!O2114</f>
        <v>1.9952087611225133E-2</v>
      </c>
      <c r="T113">
        <f>all_runs!O2355-all_runs!O2115</f>
        <v>2.528055247256189E-3</v>
      </c>
      <c r="U113">
        <f>all_runs!O2356-all_runs!O2116</f>
        <v>3.6764223158834652E-2</v>
      </c>
      <c r="V113">
        <f>all_runs!O2357-all_runs!O2117</f>
        <v>2.7817176086802231E-2</v>
      </c>
      <c r="W113">
        <f>all_runs!O2358-all_runs!O2118</f>
        <v>2.0065835551197786E-2</v>
      </c>
      <c r="X113">
        <f>all_runs!O2359-all_runs!O2119</f>
        <v>2.5559711606223168E-2</v>
      </c>
      <c r="Y113">
        <f>all_runs!O2360-all_runs!O2120</f>
        <v>2.8613977236464194E-2</v>
      </c>
      <c r="Z113">
        <f>all_runs!O2361-all_runs!O2121</f>
        <v>2.7481338364518937E-2</v>
      </c>
      <c r="AA113" cm="1">
        <f t="array" ref="AA113">IF(G113=0,"",1+SUMPRODUCT(--(ABS($G113:$Z113)&lt;ABS(G113)),--($G113:$Z113&lt;&gt;0))+(SUMPRODUCT(--(ABS($G113:$Z113)=ABS(G113)),--($G113:$Z113&lt;&gt;0))-1)/2)</f>
        <v>9</v>
      </c>
      <c r="AB113" cm="1">
        <f t="array" ref="AB113">IF(H113=0,"",1+SUMPRODUCT(--(ABS($G113:$Z113)&lt;ABS(H113)),--($G113:$Z113&lt;&gt;0))+(SUMPRODUCT(--(ABS($G113:$Z113)=ABS(H113)),--($G113:$Z113&lt;&gt;0))-1)/2)</f>
        <v>16</v>
      </c>
      <c r="AC113" cm="1">
        <f t="array" ref="AC113">IF(I113=0,"",1+SUMPRODUCT(--(ABS($G113:$Z113)&lt;ABS(I113)),--($G113:$Z113&lt;&gt;0))+(SUMPRODUCT(--(ABS($G113:$Z113)=ABS(I113)),--($G113:$Z113&lt;&gt;0))-1)/2)</f>
        <v>18</v>
      </c>
      <c r="AD113" cm="1">
        <f t="array" ref="AD113">IF(J113=0,"",1+SUMPRODUCT(--(ABS($G113:$Z113)&lt;ABS(J113)),--($G113:$Z113&lt;&gt;0))+(SUMPRODUCT(--(ABS($G113:$Z113)=ABS(J113)),--($G113:$Z113&lt;&gt;0))-1)/2)</f>
        <v>15</v>
      </c>
      <c r="AE113" cm="1">
        <f t="array" ref="AE113">IF(K113=0,"",1+SUMPRODUCT(--(ABS($G113:$Z113)&lt;ABS(K113)),--($G113:$Z113&lt;&gt;0))+(SUMPRODUCT(--(ABS($G113:$Z113)=ABS(K113)),--($G113:$Z113&lt;&gt;0))-1)/2)</f>
        <v>2</v>
      </c>
      <c r="AF113" cm="1">
        <f t="array" ref="AF113">IF(L113=0,"",1+SUMPRODUCT(--(ABS($G113:$Z113)&lt;ABS(L113)),--($G113:$Z113&lt;&gt;0))+(SUMPRODUCT(--(ABS($G113:$Z113)=ABS(L113)),--($G113:$Z113&lt;&gt;0))-1)/2)</f>
        <v>3</v>
      </c>
      <c r="AG113" cm="1">
        <f t="array" ref="AG113">IF(M113=0,"",1+SUMPRODUCT(--(ABS($G113:$Z113)&lt;ABS(M113)),--($G113:$Z113&lt;&gt;0))+(SUMPRODUCT(--(ABS($G113:$Z113)=ABS(M113)),--($G113:$Z113&lt;&gt;0))-1)/2)</f>
        <v>11</v>
      </c>
      <c r="AH113" cm="1">
        <f t="array" ref="AH113">IF(N113=0,"",1+SUMPRODUCT(--(ABS($G113:$Z113)&lt;ABS(N113)),--($G113:$Z113&lt;&gt;0))+(SUMPRODUCT(--(ABS($G113:$Z113)=ABS(N113)),--($G113:$Z113&lt;&gt;0))-1)/2)</f>
        <v>7</v>
      </c>
      <c r="AI113" cm="1">
        <f t="array" ref="AI113">IF(O113=0,"",1+SUMPRODUCT(--(ABS($G113:$Z113)&lt;ABS(O113)),--($G113:$Z113&lt;&gt;0))+(SUMPRODUCT(--(ABS($G113:$Z113)=ABS(O113)),--($G113:$Z113&lt;&gt;0))-1)/2)</f>
        <v>20</v>
      </c>
      <c r="AJ113" cm="1">
        <f t="array" ref="AJ113">IF(P113=0,"",1+SUMPRODUCT(--(ABS($G113:$Z113)&lt;ABS(P113)),--($G113:$Z113&lt;&gt;0))+(SUMPRODUCT(--(ABS($G113:$Z113)=ABS(P113)),--($G113:$Z113&lt;&gt;0))-1)/2)</f>
        <v>17</v>
      </c>
      <c r="AK113" cm="1">
        <f t="array" ref="AK113">IF(Q113=0,"",1+SUMPRODUCT(--(ABS($G113:$Z113)&lt;ABS(Q113)),--($G113:$Z113&lt;&gt;0))+(SUMPRODUCT(--(ABS($G113:$Z113)=ABS(Q113)),--($G113:$Z113&lt;&gt;0))-1)/2)</f>
        <v>14</v>
      </c>
      <c r="AL113" cm="1">
        <f t="array" ref="AL113">IF(R113=0,"",1+SUMPRODUCT(--(ABS($G113:$Z113)&lt;ABS(R113)),--($G113:$Z113&lt;&gt;0))+(SUMPRODUCT(--(ABS($G113:$Z113)=ABS(R113)),--($G113:$Z113&lt;&gt;0))-1)/2)</f>
        <v>4</v>
      </c>
      <c r="AM113" cm="1">
        <f t="array" ref="AM113">IF(S113=0,"",1+SUMPRODUCT(--(ABS($G113:$Z113)&lt;ABS(S113)),--($G113:$Z113&lt;&gt;0))+(SUMPRODUCT(--(ABS($G113:$Z113)=ABS(S113)),--($G113:$Z113&lt;&gt;0))-1)/2)</f>
        <v>5</v>
      </c>
      <c r="AN113" cm="1">
        <f t="array" ref="AN113">IF(T113=0,"",1+SUMPRODUCT(--(ABS($G113:$Z113)&lt;ABS(T113)),--($G113:$Z113&lt;&gt;0))+(SUMPRODUCT(--(ABS($G113:$Z113)=ABS(T113)),--($G113:$Z113&lt;&gt;0))-1)/2)</f>
        <v>1</v>
      </c>
      <c r="AO113" cm="1">
        <f t="array" ref="AO113">IF(U113=0,"",1+SUMPRODUCT(--(ABS($G113:$Z113)&lt;ABS(U113)),--($G113:$Z113&lt;&gt;0))+(SUMPRODUCT(--(ABS($G113:$Z113)=ABS(U113)),--($G113:$Z113&lt;&gt;0))-1)/2)</f>
        <v>19</v>
      </c>
      <c r="AP113" cm="1">
        <f t="array" ref="AP113">IF(V113=0,"",1+SUMPRODUCT(--(ABS($G113:$Z113)&lt;ABS(V113)),--($G113:$Z113&lt;&gt;0))+(SUMPRODUCT(--(ABS($G113:$Z113)=ABS(V113)),--($G113:$Z113&lt;&gt;0))-1)/2)</f>
        <v>12</v>
      </c>
      <c r="AQ113" cm="1">
        <f t="array" ref="AQ113">IF(W113=0,"",1+SUMPRODUCT(--(ABS($G113:$Z113)&lt;ABS(W113)),--($G113:$Z113&lt;&gt;0))+(SUMPRODUCT(--(ABS($G113:$Z113)=ABS(W113)),--($G113:$Z113&lt;&gt;0))-1)/2)</f>
        <v>6</v>
      </c>
      <c r="AR113" cm="1">
        <f t="array" ref="AR113">IF(X113=0,"",1+SUMPRODUCT(--(ABS($G113:$Z113)&lt;ABS(X113)),--($G113:$Z113&lt;&gt;0))+(SUMPRODUCT(--(ABS($G113:$Z113)=ABS(X113)),--($G113:$Z113&lt;&gt;0))-1)/2)</f>
        <v>8</v>
      </c>
      <c r="AS113" cm="1">
        <f t="array" ref="AS113">IF(Y113=0,"",1+SUMPRODUCT(--(ABS($G113:$Z113)&lt;ABS(Y113)),--($G113:$Z113&lt;&gt;0))+(SUMPRODUCT(--(ABS($G113:$Z113)=ABS(Y113)),--($G113:$Z113&lt;&gt;0))-1)/2)</f>
        <v>13</v>
      </c>
      <c r="AT113" cm="1">
        <f t="array" ref="AT113">IF(Z113=0,"",1+SUMPRODUCT(--(ABS($G113:$Z113)&lt;ABS(Z113)),--($G113:$Z113&lt;&gt;0))+(SUMPRODUCT(--(ABS($G113:$Z113)=ABS(Z113)),--($G113:$Z113&lt;&gt;0))-1)/2)</f>
        <v>10</v>
      </c>
      <c r="AU113">
        <f>AVERAGE(G113:Z113)</f>
        <v>2.5316866288809487E-2</v>
      </c>
      <c r="AV113">
        <f>SUMIF(G113:Z113,"&gt;0",AA113:AT113)</f>
        <v>210</v>
      </c>
      <c r="AW113">
        <f>COUNTIF(G113:Z113,"&lt;&gt;0")</f>
        <v>20</v>
      </c>
      <c r="AX113">
        <f>_xlfn.LET(_xlpm.n,AW113,_xlpm.w,AV113,_xlpm.mu,_xlpm.n*(_xlpm.n+1)/4,_xlpm.sd,SQRT(_xlpm.n*(_xlpm.n+1)*(2*_xlpm.n+1)/24),_xlpm.z,(ABS(_xlpm.w-_xlpm.mu)-0.5)/_xlpm.sd,MIN(1,2*(1-_xlfn.NORM.S.DIST(_xlpm.z,TRUE))))</f>
        <v>9.5691731570646255E-5</v>
      </c>
    </row>
    <row r="114" spans="1:50" x14ac:dyDescent="0.25">
      <c r="A114" t="s">
        <v>9322</v>
      </c>
      <c r="B114" t="s">
        <v>19</v>
      </c>
      <c r="C114" t="s">
        <v>12</v>
      </c>
      <c r="D114" t="s">
        <v>9260</v>
      </c>
      <c r="E114" t="s">
        <v>73</v>
      </c>
      <c r="F114" t="s">
        <v>45</v>
      </c>
      <c r="G114">
        <f>all_runs!O562-all_runs!O322</f>
        <v>3.5523480012881525E-2</v>
      </c>
      <c r="H114">
        <f>all_runs!O563-all_runs!O323</f>
        <v>2.463170610015486E-2</v>
      </c>
      <c r="I114">
        <f>all_runs!O564-all_runs!O324</f>
        <v>3.0617307661529147E-2</v>
      </c>
      <c r="J114">
        <f>all_runs!O565-all_runs!O325</f>
        <v>3.8767507002801183E-2</v>
      </c>
      <c r="K114">
        <f>all_runs!O566-all_runs!O326</f>
        <v>3.3509818376784462E-2</v>
      </c>
      <c r="L114">
        <f>all_runs!O567-all_runs!O327</f>
        <v>5.6230021365751948E-2</v>
      </c>
      <c r="M114">
        <f>all_runs!O568-all_runs!O328</f>
        <v>3.6821829855537946E-2</v>
      </c>
      <c r="N114">
        <f>all_runs!O569-all_runs!O329</f>
        <v>2.1904761904761871E-2</v>
      </c>
      <c r="O114">
        <f>all_runs!O570-all_runs!O330</f>
        <v>2.0058997050147465E-2</v>
      </c>
      <c r="P114">
        <f>all_runs!O571-all_runs!O331</f>
        <v>1.0770218862704461E-2</v>
      </c>
      <c r="Q114">
        <f>all_runs!O572-all_runs!O332</f>
        <v>2.9121218357686884E-2</v>
      </c>
      <c r="R114">
        <f>all_runs!O573-all_runs!O333</f>
        <v>7.2937170383289729E-2</v>
      </c>
      <c r="S114">
        <f>all_runs!O574-all_runs!O334</f>
        <v>5.3641633904178976E-3</v>
      </c>
      <c r="T114">
        <f>all_runs!O575-all_runs!O335</f>
        <v>3.4188034188034178E-2</v>
      </c>
      <c r="U114">
        <f>all_runs!O576-all_runs!O336</f>
        <v>8.7719298245615418E-3</v>
      </c>
      <c r="V114">
        <f>all_runs!O577-all_runs!O337</f>
        <v>6.1337737407101578E-2</v>
      </c>
      <c r="W114">
        <f>all_runs!O578-all_runs!O338</f>
        <v>3.3790498906777877E-2</v>
      </c>
      <c r="X114">
        <f>all_runs!O579-all_runs!O339</f>
        <v>6.9568734516406217E-2</v>
      </c>
      <c r="Y114">
        <f>all_runs!O580-all_runs!O340</f>
        <v>3.8362977961872269E-2</v>
      </c>
      <c r="Z114">
        <f>all_runs!O581-all_runs!O341</f>
        <v>4.7189837039939952E-2</v>
      </c>
      <c r="AA114" cm="1">
        <f t="array" ref="AA114">IF(G114=0,"",1+SUMPRODUCT(--(ABS($G114:$Z114)&lt;ABS(G114)),--($G114:$Z114&lt;&gt;0))+(SUMPRODUCT(--(ABS($G114:$Z114)=ABS(G114)),--($G114:$Z114&lt;&gt;0))-1)/2)</f>
        <v>12</v>
      </c>
      <c r="AB114" cm="1">
        <f t="array" ref="AB114">IF(H114=0,"",1+SUMPRODUCT(--(ABS($G114:$Z114)&lt;ABS(H114)),--($G114:$Z114&lt;&gt;0))+(SUMPRODUCT(--(ABS($G114:$Z114)=ABS(H114)),--($G114:$Z114&lt;&gt;0))-1)/2)</f>
        <v>6</v>
      </c>
      <c r="AC114" cm="1">
        <f t="array" ref="AC114">IF(I114=0,"",1+SUMPRODUCT(--(ABS($G114:$Z114)&lt;ABS(I114)),--($G114:$Z114&lt;&gt;0))+(SUMPRODUCT(--(ABS($G114:$Z114)=ABS(I114)),--($G114:$Z114&lt;&gt;0))-1)/2)</f>
        <v>8</v>
      </c>
      <c r="AD114" cm="1">
        <f t="array" ref="AD114">IF(J114=0,"",1+SUMPRODUCT(--(ABS($G114:$Z114)&lt;ABS(J114)),--($G114:$Z114&lt;&gt;0))+(SUMPRODUCT(--(ABS($G114:$Z114)=ABS(J114)),--($G114:$Z114&lt;&gt;0))-1)/2)</f>
        <v>15</v>
      </c>
      <c r="AE114" cm="1">
        <f t="array" ref="AE114">IF(K114=0,"",1+SUMPRODUCT(--(ABS($G114:$Z114)&lt;ABS(K114)),--($G114:$Z114&lt;&gt;0))+(SUMPRODUCT(--(ABS($G114:$Z114)=ABS(K114)),--($G114:$Z114&lt;&gt;0))-1)/2)</f>
        <v>9</v>
      </c>
      <c r="AF114" cm="1">
        <f t="array" ref="AF114">IF(L114=0,"",1+SUMPRODUCT(--(ABS($G114:$Z114)&lt;ABS(L114)),--($G114:$Z114&lt;&gt;0))+(SUMPRODUCT(--(ABS($G114:$Z114)=ABS(L114)),--($G114:$Z114&lt;&gt;0))-1)/2)</f>
        <v>17</v>
      </c>
      <c r="AG114" cm="1">
        <f t="array" ref="AG114">IF(M114=0,"",1+SUMPRODUCT(--(ABS($G114:$Z114)&lt;ABS(M114)),--($G114:$Z114&lt;&gt;0))+(SUMPRODUCT(--(ABS($G114:$Z114)=ABS(M114)),--($G114:$Z114&lt;&gt;0))-1)/2)</f>
        <v>13</v>
      </c>
      <c r="AH114" cm="1">
        <f t="array" ref="AH114">IF(N114=0,"",1+SUMPRODUCT(--(ABS($G114:$Z114)&lt;ABS(N114)),--($G114:$Z114&lt;&gt;0))+(SUMPRODUCT(--(ABS($G114:$Z114)=ABS(N114)),--($G114:$Z114&lt;&gt;0))-1)/2)</f>
        <v>5</v>
      </c>
      <c r="AI114" cm="1">
        <f t="array" ref="AI114">IF(O114=0,"",1+SUMPRODUCT(--(ABS($G114:$Z114)&lt;ABS(O114)),--($G114:$Z114&lt;&gt;0))+(SUMPRODUCT(--(ABS($G114:$Z114)=ABS(O114)),--($G114:$Z114&lt;&gt;0))-1)/2)</f>
        <v>4</v>
      </c>
      <c r="AJ114" cm="1">
        <f t="array" ref="AJ114">IF(P114=0,"",1+SUMPRODUCT(--(ABS($G114:$Z114)&lt;ABS(P114)),--($G114:$Z114&lt;&gt;0))+(SUMPRODUCT(--(ABS($G114:$Z114)=ABS(P114)),--($G114:$Z114&lt;&gt;0))-1)/2)</f>
        <v>3</v>
      </c>
      <c r="AK114" cm="1">
        <f t="array" ref="AK114">IF(Q114=0,"",1+SUMPRODUCT(--(ABS($G114:$Z114)&lt;ABS(Q114)),--($G114:$Z114&lt;&gt;0))+(SUMPRODUCT(--(ABS($G114:$Z114)=ABS(Q114)),--($G114:$Z114&lt;&gt;0))-1)/2)</f>
        <v>7</v>
      </c>
      <c r="AL114" cm="1">
        <f t="array" ref="AL114">IF(R114=0,"",1+SUMPRODUCT(--(ABS($G114:$Z114)&lt;ABS(R114)),--($G114:$Z114&lt;&gt;0))+(SUMPRODUCT(--(ABS($G114:$Z114)=ABS(R114)),--($G114:$Z114&lt;&gt;0))-1)/2)</f>
        <v>20</v>
      </c>
      <c r="AM114" cm="1">
        <f t="array" ref="AM114">IF(S114=0,"",1+SUMPRODUCT(--(ABS($G114:$Z114)&lt;ABS(S114)),--($G114:$Z114&lt;&gt;0))+(SUMPRODUCT(--(ABS($G114:$Z114)=ABS(S114)),--($G114:$Z114&lt;&gt;0))-1)/2)</f>
        <v>1</v>
      </c>
      <c r="AN114" cm="1">
        <f t="array" ref="AN114">IF(T114=0,"",1+SUMPRODUCT(--(ABS($G114:$Z114)&lt;ABS(T114)),--($G114:$Z114&lt;&gt;0))+(SUMPRODUCT(--(ABS($G114:$Z114)=ABS(T114)),--($G114:$Z114&lt;&gt;0))-1)/2)</f>
        <v>11</v>
      </c>
      <c r="AO114" cm="1">
        <f t="array" ref="AO114">IF(U114=0,"",1+SUMPRODUCT(--(ABS($G114:$Z114)&lt;ABS(U114)),--($G114:$Z114&lt;&gt;0))+(SUMPRODUCT(--(ABS($G114:$Z114)=ABS(U114)),--($G114:$Z114&lt;&gt;0))-1)/2)</f>
        <v>2</v>
      </c>
      <c r="AP114" cm="1">
        <f t="array" ref="AP114">IF(V114=0,"",1+SUMPRODUCT(--(ABS($G114:$Z114)&lt;ABS(V114)),--($G114:$Z114&lt;&gt;0))+(SUMPRODUCT(--(ABS($G114:$Z114)=ABS(V114)),--($G114:$Z114&lt;&gt;0))-1)/2)</f>
        <v>18</v>
      </c>
      <c r="AQ114" cm="1">
        <f t="array" ref="AQ114">IF(W114=0,"",1+SUMPRODUCT(--(ABS($G114:$Z114)&lt;ABS(W114)),--($G114:$Z114&lt;&gt;0))+(SUMPRODUCT(--(ABS($G114:$Z114)=ABS(W114)),--($G114:$Z114&lt;&gt;0))-1)/2)</f>
        <v>10</v>
      </c>
      <c r="AR114" cm="1">
        <f t="array" ref="AR114">IF(X114=0,"",1+SUMPRODUCT(--(ABS($G114:$Z114)&lt;ABS(X114)),--($G114:$Z114&lt;&gt;0))+(SUMPRODUCT(--(ABS($G114:$Z114)=ABS(X114)),--($G114:$Z114&lt;&gt;0))-1)/2)</f>
        <v>19</v>
      </c>
      <c r="AS114" cm="1">
        <f t="array" ref="AS114">IF(Y114=0,"",1+SUMPRODUCT(--(ABS($G114:$Z114)&lt;ABS(Y114)),--($G114:$Z114&lt;&gt;0))+(SUMPRODUCT(--(ABS($G114:$Z114)=ABS(Y114)),--($G114:$Z114&lt;&gt;0))-1)/2)</f>
        <v>14</v>
      </c>
      <c r="AT114" cm="1">
        <f t="array" ref="AT114">IF(Z114=0,"",1+SUMPRODUCT(--(ABS($G114:$Z114)&lt;ABS(Z114)),--($G114:$Z114&lt;&gt;0))+(SUMPRODUCT(--(ABS($G114:$Z114)=ABS(Z114)),--($G114:$Z114&lt;&gt;0))-1)/2)</f>
        <v>16</v>
      </c>
      <c r="AU114">
        <f>AVERAGE(G114:Z114)</f>
        <v>3.5473397508457148E-2</v>
      </c>
      <c r="AV114">
        <f>SUMIF(G114:Z114,"&gt;0",AA114:AT114)</f>
        <v>210</v>
      </c>
      <c r="AW114">
        <f>COUNTIF(G114:Z114,"&lt;&gt;0")</f>
        <v>20</v>
      </c>
      <c r="AX114">
        <f>_xlfn.LET(_xlpm.n,AW114,_xlpm.w,AV114,_xlpm.mu,_xlpm.n*(_xlpm.n+1)/4,_xlpm.sd,SQRT(_xlpm.n*(_xlpm.n+1)*(2*_xlpm.n+1)/24),_xlpm.z,(ABS(_xlpm.w-_xlpm.mu)-0.5)/_xlpm.sd,MIN(1,2*(1-_xlfn.NORM.S.DIST(_xlpm.z,TRUE))))</f>
        <v>9.5691731570646255E-5</v>
      </c>
    </row>
    <row r="115" spans="1:50" x14ac:dyDescent="0.25">
      <c r="A115" t="s">
        <v>9322</v>
      </c>
      <c r="B115" t="s">
        <v>106</v>
      </c>
      <c r="C115" t="s">
        <v>12</v>
      </c>
      <c r="D115" t="s">
        <v>9260</v>
      </c>
      <c r="E115" t="s">
        <v>73</v>
      </c>
      <c r="F115" t="s">
        <v>45</v>
      </c>
      <c r="G115">
        <f>all_runs!O1162-all_runs!O922</f>
        <v>3.4840202689223054E-2</v>
      </c>
      <c r="H115">
        <f>all_runs!O1163-all_runs!O923</f>
        <v>2.336410556993751E-2</v>
      </c>
      <c r="I115">
        <f>all_runs!O1164-all_runs!O924</f>
        <v>3.4188034188034067E-2</v>
      </c>
      <c r="J115">
        <f>all_runs!O1165-all_runs!O925</f>
        <v>4.6374986884901936E-2</v>
      </c>
      <c r="K115">
        <f>all_runs!O1166-all_runs!O926</f>
        <v>2.6888604353393131E-2</v>
      </c>
      <c r="L115">
        <f>all_runs!O1167-all_runs!O927</f>
        <v>1.32470758216513E-2</v>
      </c>
      <c r="M115">
        <f>all_runs!O1168-all_runs!O928</f>
        <v>9.9142340073963275E-3</v>
      </c>
      <c r="N115">
        <f>all_runs!O1169-all_runs!O929</f>
        <v>2.1541010770505409E-2</v>
      </c>
      <c r="O115">
        <f>all_runs!O1170-all_runs!O930</f>
        <v>3.7015390609779875E-2</v>
      </c>
      <c r="P115">
        <f>all_runs!O1171-all_runs!O931</f>
        <v>1.4495964551353158E-2</v>
      </c>
      <c r="Q115">
        <f>all_runs!O1172-all_runs!O932</f>
        <v>2.937781974609166E-2</v>
      </c>
      <c r="R115">
        <f>all_runs!O1173-all_runs!O933</f>
        <v>2.1926709605792793E-2</v>
      </c>
      <c r="S115">
        <f>all_runs!O1174-all_runs!O934</f>
        <v>5.3596866096866091E-2</v>
      </c>
      <c r="T115">
        <f>all_runs!O1175-all_runs!O935</f>
        <v>2.1465762845073177E-2</v>
      </c>
      <c r="U115">
        <f>all_runs!O1176-all_runs!O936</f>
        <v>1.000404694455681E-2</v>
      </c>
      <c r="V115">
        <f>all_runs!O1177-all_runs!O937</f>
        <v>-7.1593107156900926E-3</v>
      </c>
      <c r="W115">
        <f>all_runs!O1178-all_runs!O938</f>
        <v>5.2749829051478292E-3</v>
      </c>
      <c r="X115">
        <f>all_runs!O1179-all_runs!O939</f>
        <v>1.6806722689075571E-2</v>
      </c>
      <c r="Y115">
        <f>all_runs!O1180-all_runs!O940</f>
        <v>7.5699729878403454E-3</v>
      </c>
      <c r="Z115">
        <f>all_runs!O1181-all_runs!O941</f>
        <v>3.3623103945089383E-2</v>
      </c>
      <c r="AA115" cm="1">
        <f t="array" ref="AA115">IF(G115=0,"",1+SUMPRODUCT(--(ABS($G115:$Z115)&lt;ABS(G115)),--($G115:$Z115&lt;&gt;0))+(SUMPRODUCT(--(ABS($G115:$Z115)=ABS(G115)),--($G115:$Z115&lt;&gt;0))-1)/2)</f>
        <v>17</v>
      </c>
      <c r="AB115" cm="1">
        <f t="array" ref="AB115">IF(H115=0,"",1+SUMPRODUCT(--(ABS($G115:$Z115)&lt;ABS(H115)),--($G115:$Z115&lt;&gt;0))+(SUMPRODUCT(--(ABS($G115:$Z115)=ABS(H115)),--($G115:$Z115&lt;&gt;0))-1)/2)</f>
        <v>12</v>
      </c>
      <c r="AC115" cm="1">
        <f t="array" ref="AC115">IF(I115=0,"",1+SUMPRODUCT(--(ABS($G115:$Z115)&lt;ABS(I115)),--($G115:$Z115&lt;&gt;0))+(SUMPRODUCT(--(ABS($G115:$Z115)=ABS(I115)),--($G115:$Z115&lt;&gt;0))-1)/2)</f>
        <v>16</v>
      </c>
      <c r="AD115" cm="1">
        <f t="array" ref="AD115">IF(J115=0,"",1+SUMPRODUCT(--(ABS($G115:$Z115)&lt;ABS(J115)),--($G115:$Z115&lt;&gt;0))+(SUMPRODUCT(--(ABS($G115:$Z115)=ABS(J115)),--($G115:$Z115&lt;&gt;0))-1)/2)</f>
        <v>19</v>
      </c>
      <c r="AE115" cm="1">
        <f t="array" ref="AE115">IF(K115=0,"",1+SUMPRODUCT(--(ABS($G115:$Z115)&lt;ABS(K115)),--($G115:$Z115&lt;&gt;0))+(SUMPRODUCT(--(ABS($G115:$Z115)=ABS(K115)),--($G115:$Z115&lt;&gt;0))-1)/2)</f>
        <v>13</v>
      </c>
      <c r="AF115" cm="1">
        <f t="array" ref="AF115">IF(L115=0,"",1+SUMPRODUCT(--(ABS($G115:$Z115)&lt;ABS(L115)),--($G115:$Z115&lt;&gt;0))+(SUMPRODUCT(--(ABS($G115:$Z115)=ABS(L115)),--($G115:$Z115&lt;&gt;0))-1)/2)</f>
        <v>6</v>
      </c>
      <c r="AG115" cm="1">
        <f t="array" ref="AG115">IF(M115=0,"",1+SUMPRODUCT(--(ABS($G115:$Z115)&lt;ABS(M115)),--($G115:$Z115&lt;&gt;0))+(SUMPRODUCT(--(ABS($G115:$Z115)=ABS(M115)),--($G115:$Z115&lt;&gt;0))-1)/2)</f>
        <v>4</v>
      </c>
      <c r="AH115" cm="1">
        <f t="array" ref="AH115">IF(N115=0,"",1+SUMPRODUCT(--(ABS($G115:$Z115)&lt;ABS(N115)),--($G115:$Z115&lt;&gt;0))+(SUMPRODUCT(--(ABS($G115:$Z115)=ABS(N115)),--($G115:$Z115&lt;&gt;0))-1)/2)</f>
        <v>10</v>
      </c>
      <c r="AI115" cm="1">
        <f t="array" ref="AI115">IF(O115=0,"",1+SUMPRODUCT(--(ABS($G115:$Z115)&lt;ABS(O115)),--($G115:$Z115&lt;&gt;0))+(SUMPRODUCT(--(ABS($G115:$Z115)=ABS(O115)),--($G115:$Z115&lt;&gt;0))-1)/2)</f>
        <v>18</v>
      </c>
      <c r="AJ115" cm="1">
        <f t="array" ref="AJ115">IF(P115=0,"",1+SUMPRODUCT(--(ABS($G115:$Z115)&lt;ABS(P115)),--($G115:$Z115&lt;&gt;0))+(SUMPRODUCT(--(ABS($G115:$Z115)=ABS(P115)),--($G115:$Z115&lt;&gt;0))-1)/2)</f>
        <v>7</v>
      </c>
      <c r="AK115" cm="1">
        <f t="array" ref="AK115">IF(Q115=0,"",1+SUMPRODUCT(--(ABS($G115:$Z115)&lt;ABS(Q115)),--($G115:$Z115&lt;&gt;0))+(SUMPRODUCT(--(ABS($G115:$Z115)=ABS(Q115)),--($G115:$Z115&lt;&gt;0))-1)/2)</f>
        <v>14</v>
      </c>
      <c r="AL115" cm="1">
        <f t="array" ref="AL115">IF(R115=0,"",1+SUMPRODUCT(--(ABS($G115:$Z115)&lt;ABS(R115)),--($G115:$Z115&lt;&gt;0))+(SUMPRODUCT(--(ABS($G115:$Z115)=ABS(R115)),--($G115:$Z115&lt;&gt;0))-1)/2)</f>
        <v>11</v>
      </c>
      <c r="AM115" cm="1">
        <f t="array" ref="AM115">IF(S115=0,"",1+SUMPRODUCT(--(ABS($G115:$Z115)&lt;ABS(S115)),--($G115:$Z115&lt;&gt;0))+(SUMPRODUCT(--(ABS($G115:$Z115)=ABS(S115)),--($G115:$Z115&lt;&gt;0))-1)/2)</f>
        <v>20</v>
      </c>
      <c r="AN115" cm="1">
        <f t="array" ref="AN115">IF(T115=0,"",1+SUMPRODUCT(--(ABS($G115:$Z115)&lt;ABS(T115)),--($G115:$Z115&lt;&gt;0))+(SUMPRODUCT(--(ABS($G115:$Z115)=ABS(T115)),--($G115:$Z115&lt;&gt;0))-1)/2)</f>
        <v>9</v>
      </c>
      <c r="AO115" cm="1">
        <f t="array" ref="AO115">IF(U115=0,"",1+SUMPRODUCT(--(ABS($G115:$Z115)&lt;ABS(U115)),--($G115:$Z115&lt;&gt;0))+(SUMPRODUCT(--(ABS($G115:$Z115)=ABS(U115)),--($G115:$Z115&lt;&gt;0))-1)/2)</f>
        <v>5</v>
      </c>
      <c r="AP115" cm="1">
        <f t="array" ref="AP115">IF(V115=0,"",1+SUMPRODUCT(--(ABS($G115:$Z115)&lt;ABS(V115)),--($G115:$Z115&lt;&gt;0))+(SUMPRODUCT(--(ABS($G115:$Z115)=ABS(V115)),--($G115:$Z115&lt;&gt;0))-1)/2)</f>
        <v>2</v>
      </c>
      <c r="AQ115" cm="1">
        <f t="array" ref="AQ115">IF(W115=0,"",1+SUMPRODUCT(--(ABS($G115:$Z115)&lt;ABS(W115)),--($G115:$Z115&lt;&gt;0))+(SUMPRODUCT(--(ABS($G115:$Z115)=ABS(W115)),--($G115:$Z115&lt;&gt;0))-1)/2)</f>
        <v>1</v>
      </c>
      <c r="AR115" cm="1">
        <f t="array" ref="AR115">IF(X115=0,"",1+SUMPRODUCT(--(ABS($G115:$Z115)&lt;ABS(X115)),--($G115:$Z115&lt;&gt;0))+(SUMPRODUCT(--(ABS($G115:$Z115)=ABS(X115)),--($G115:$Z115&lt;&gt;0))-1)/2)</f>
        <v>8</v>
      </c>
      <c r="AS115" cm="1">
        <f t="array" ref="AS115">IF(Y115=0,"",1+SUMPRODUCT(--(ABS($G115:$Z115)&lt;ABS(Y115)),--($G115:$Z115&lt;&gt;0))+(SUMPRODUCT(--(ABS($G115:$Z115)=ABS(Y115)),--($G115:$Z115&lt;&gt;0))-1)/2)</f>
        <v>3</v>
      </c>
      <c r="AT115" cm="1">
        <f t="array" ref="AT115">IF(Z115=0,"",1+SUMPRODUCT(--(ABS($G115:$Z115)&lt;ABS(Z115)),--($G115:$Z115&lt;&gt;0))+(SUMPRODUCT(--(ABS($G115:$Z115)=ABS(Z115)),--($G115:$Z115&lt;&gt;0))-1)/2)</f>
        <v>15</v>
      </c>
      <c r="AU115">
        <f>AVERAGE(G115:Z115)</f>
        <v>2.2717814324800967E-2</v>
      </c>
      <c r="AV115">
        <f>SUMIF(G115:Z115,"&gt;0",AA115:AT115)</f>
        <v>208</v>
      </c>
      <c r="AW115">
        <f>COUNTIF(G115:Z115,"&lt;&gt;0")</f>
        <v>20</v>
      </c>
      <c r="AX115">
        <f>_xlfn.LET(_xlpm.n,AW115,_xlpm.w,AV115,_xlpm.mu,_xlpm.n*(_xlpm.n+1)/4,_xlpm.sd,SQRT(_xlpm.n*(_xlpm.n+1)*(2*_xlpm.n+1)/24),_xlpm.z,(ABS(_xlpm.w-_xlpm.mu)-0.5)/_xlpm.sd,MIN(1,2*(1-_xlfn.NORM.S.DIST(_xlpm.z,TRUE))))</f>
        <v>1.2992610033379925E-4</v>
      </c>
    </row>
    <row r="116" spans="1:50" x14ac:dyDescent="0.25">
      <c r="A116" t="s">
        <v>9322</v>
      </c>
      <c r="B116" t="s">
        <v>147</v>
      </c>
      <c r="C116" t="s">
        <v>12</v>
      </c>
      <c r="D116" t="s">
        <v>9260</v>
      </c>
      <c r="E116" t="s">
        <v>73</v>
      </c>
      <c r="F116" t="s">
        <v>45</v>
      </c>
      <c r="G116">
        <f>all_runs!O1762-all_runs!O1522</f>
        <v>2.7253190935139338E-2</v>
      </c>
      <c r="H116">
        <f>all_runs!O1763-all_runs!O1523</f>
        <v>5.1875791297394613E-2</v>
      </c>
      <c r="I116">
        <f>all_runs!O1764-all_runs!O1524</f>
        <v>1.6118222639233237E-2</v>
      </c>
      <c r="J116">
        <f>all_runs!O1765-all_runs!O1525</f>
        <v>2.7486256871564252E-2</v>
      </c>
      <c r="K116">
        <f>all_runs!O1766-all_runs!O1526</f>
        <v>5.9686609686609438E-2</v>
      </c>
      <c r="L116">
        <f>all_runs!O1767-all_runs!O1527</f>
        <v>3.7570107191548741E-2</v>
      </c>
      <c r="M116">
        <f>all_runs!O1768-all_runs!O1528</f>
        <v>4.5685909373060163E-2</v>
      </c>
      <c r="N116">
        <f>all_runs!O1769-all_runs!O1529</f>
        <v>3.1724826165336006E-2</v>
      </c>
      <c r="O116">
        <f>all_runs!O1770-all_runs!O1530</f>
        <v>3.8610848809149001E-2</v>
      </c>
      <c r="P116">
        <f>all_runs!O1771-all_runs!O1531</f>
        <v>5.3200172852547079E-2</v>
      </c>
      <c r="Q116">
        <f>all_runs!O1772-all_runs!O1532</f>
        <v>4.1699035208620505E-2</v>
      </c>
      <c r="R116">
        <f>all_runs!O1773-all_runs!O1533</f>
        <v>6.4653552186442753E-2</v>
      </c>
      <c r="S116">
        <f>all_runs!O1774-all_runs!O1534</f>
        <v>4.2728279791106161E-2</v>
      </c>
      <c r="T116">
        <f>all_runs!O1775-all_runs!O1535</f>
        <v>6.3768115942029024E-2</v>
      </c>
      <c r="U116">
        <f>all_runs!O1776-all_runs!O1536</f>
        <v>6.6948743149372825E-2</v>
      </c>
      <c r="V116">
        <f>all_runs!O1777-all_runs!O1537</f>
        <v>7.7728092149930927E-2</v>
      </c>
      <c r="W116">
        <f>all_runs!O1778-all_runs!O1538</f>
        <v>4.7239386087303381E-2</v>
      </c>
      <c r="X116">
        <f>all_runs!O1779-all_runs!O1539</f>
        <v>3.3819241982507187E-2</v>
      </c>
      <c r="Y116">
        <f>all_runs!O1780-all_runs!O1540</f>
        <v>3.9230384807596108E-2</v>
      </c>
      <c r="Z116">
        <f>all_runs!O1781-all_runs!O1541</f>
        <v>6.2218890554722628E-2</v>
      </c>
      <c r="AA116" cm="1">
        <f t="array" ref="AA116">IF(G116=0,"",1+SUMPRODUCT(--(ABS($G116:$Z116)&lt;ABS(G116)),--($G116:$Z116&lt;&gt;0))+(SUMPRODUCT(--(ABS($G116:$Z116)=ABS(G116)),--($G116:$Z116&lt;&gt;0))-1)/2)</f>
        <v>2</v>
      </c>
      <c r="AB116" cm="1">
        <f t="array" ref="AB116">IF(H116=0,"",1+SUMPRODUCT(--(ABS($G116:$Z116)&lt;ABS(H116)),--($G116:$Z116&lt;&gt;0))+(SUMPRODUCT(--(ABS($G116:$Z116)=ABS(H116)),--($G116:$Z116&lt;&gt;0))-1)/2)</f>
        <v>13</v>
      </c>
      <c r="AC116" cm="1">
        <f t="array" ref="AC116">IF(I116=0,"",1+SUMPRODUCT(--(ABS($G116:$Z116)&lt;ABS(I116)),--($G116:$Z116&lt;&gt;0))+(SUMPRODUCT(--(ABS($G116:$Z116)=ABS(I116)),--($G116:$Z116&lt;&gt;0))-1)/2)</f>
        <v>1</v>
      </c>
      <c r="AD116" cm="1">
        <f t="array" ref="AD116">IF(J116=0,"",1+SUMPRODUCT(--(ABS($G116:$Z116)&lt;ABS(J116)),--($G116:$Z116&lt;&gt;0))+(SUMPRODUCT(--(ABS($G116:$Z116)=ABS(J116)),--($G116:$Z116&lt;&gt;0))-1)/2)</f>
        <v>3</v>
      </c>
      <c r="AE116" cm="1">
        <f t="array" ref="AE116">IF(K116=0,"",1+SUMPRODUCT(--(ABS($G116:$Z116)&lt;ABS(K116)),--($G116:$Z116&lt;&gt;0))+(SUMPRODUCT(--(ABS($G116:$Z116)=ABS(K116)),--($G116:$Z116&lt;&gt;0))-1)/2)</f>
        <v>15</v>
      </c>
      <c r="AF116" cm="1">
        <f t="array" ref="AF116">IF(L116=0,"",1+SUMPRODUCT(--(ABS($G116:$Z116)&lt;ABS(L116)),--($G116:$Z116&lt;&gt;0))+(SUMPRODUCT(--(ABS($G116:$Z116)=ABS(L116)),--($G116:$Z116&lt;&gt;0))-1)/2)</f>
        <v>6</v>
      </c>
      <c r="AG116" cm="1">
        <f t="array" ref="AG116">IF(M116=0,"",1+SUMPRODUCT(--(ABS($G116:$Z116)&lt;ABS(M116)),--($G116:$Z116&lt;&gt;0))+(SUMPRODUCT(--(ABS($G116:$Z116)=ABS(M116)),--($G116:$Z116&lt;&gt;0))-1)/2)</f>
        <v>11</v>
      </c>
      <c r="AH116" cm="1">
        <f t="array" ref="AH116">IF(N116=0,"",1+SUMPRODUCT(--(ABS($G116:$Z116)&lt;ABS(N116)),--($G116:$Z116&lt;&gt;0))+(SUMPRODUCT(--(ABS($G116:$Z116)=ABS(N116)),--($G116:$Z116&lt;&gt;0))-1)/2)</f>
        <v>4</v>
      </c>
      <c r="AI116" cm="1">
        <f t="array" ref="AI116">IF(O116=0,"",1+SUMPRODUCT(--(ABS($G116:$Z116)&lt;ABS(O116)),--($G116:$Z116&lt;&gt;0))+(SUMPRODUCT(--(ABS($G116:$Z116)=ABS(O116)),--($G116:$Z116&lt;&gt;0))-1)/2)</f>
        <v>7</v>
      </c>
      <c r="AJ116" cm="1">
        <f t="array" ref="AJ116">IF(P116=0,"",1+SUMPRODUCT(--(ABS($G116:$Z116)&lt;ABS(P116)),--($G116:$Z116&lt;&gt;0))+(SUMPRODUCT(--(ABS($G116:$Z116)=ABS(P116)),--($G116:$Z116&lt;&gt;0))-1)/2)</f>
        <v>14</v>
      </c>
      <c r="AK116" cm="1">
        <f t="array" ref="AK116">IF(Q116=0,"",1+SUMPRODUCT(--(ABS($G116:$Z116)&lt;ABS(Q116)),--($G116:$Z116&lt;&gt;0))+(SUMPRODUCT(--(ABS($G116:$Z116)=ABS(Q116)),--($G116:$Z116&lt;&gt;0))-1)/2)</f>
        <v>9</v>
      </c>
      <c r="AL116" cm="1">
        <f t="array" ref="AL116">IF(R116=0,"",1+SUMPRODUCT(--(ABS($G116:$Z116)&lt;ABS(R116)),--($G116:$Z116&lt;&gt;0))+(SUMPRODUCT(--(ABS($G116:$Z116)=ABS(R116)),--($G116:$Z116&lt;&gt;0))-1)/2)</f>
        <v>18</v>
      </c>
      <c r="AM116" cm="1">
        <f t="array" ref="AM116">IF(S116=0,"",1+SUMPRODUCT(--(ABS($G116:$Z116)&lt;ABS(S116)),--($G116:$Z116&lt;&gt;0))+(SUMPRODUCT(--(ABS($G116:$Z116)=ABS(S116)),--($G116:$Z116&lt;&gt;0))-1)/2)</f>
        <v>10</v>
      </c>
      <c r="AN116" cm="1">
        <f t="array" ref="AN116">IF(T116=0,"",1+SUMPRODUCT(--(ABS($G116:$Z116)&lt;ABS(T116)),--($G116:$Z116&lt;&gt;0))+(SUMPRODUCT(--(ABS($G116:$Z116)=ABS(T116)),--($G116:$Z116&lt;&gt;0))-1)/2)</f>
        <v>17</v>
      </c>
      <c r="AO116" cm="1">
        <f t="array" ref="AO116">IF(U116=0,"",1+SUMPRODUCT(--(ABS($G116:$Z116)&lt;ABS(U116)),--($G116:$Z116&lt;&gt;0))+(SUMPRODUCT(--(ABS($G116:$Z116)=ABS(U116)),--($G116:$Z116&lt;&gt;0))-1)/2)</f>
        <v>19</v>
      </c>
      <c r="AP116" cm="1">
        <f t="array" ref="AP116">IF(V116=0,"",1+SUMPRODUCT(--(ABS($G116:$Z116)&lt;ABS(V116)),--($G116:$Z116&lt;&gt;0))+(SUMPRODUCT(--(ABS($G116:$Z116)=ABS(V116)),--($G116:$Z116&lt;&gt;0))-1)/2)</f>
        <v>20</v>
      </c>
      <c r="AQ116" cm="1">
        <f t="array" ref="AQ116">IF(W116=0,"",1+SUMPRODUCT(--(ABS($G116:$Z116)&lt;ABS(W116)),--($G116:$Z116&lt;&gt;0))+(SUMPRODUCT(--(ABS($G116:$Z116)=ABS(W116)),--($G116:$Z116&lt;&gt;0))-1)/2)</f>
        <v>12</v>
      </c>
      <c r="AR116" cm="1">
        <f t="array" ref="AR116">IF(X116=0,"",1+SUMPRODUCT(--(ABS($G116:$Z116)&lt;ABS(X116)),--($G116:$Z116&lt;&gt;0))+(SUMPRODUCT(--(ABS($G116:$Z116)=ABS(X116)),--($G116:$Z116&lt;&gt;0))-1)/2)</f>
        <v>5</v>
      </c>
      <c r="AS116" cm="1">
        <f t="array" ref="AS116">IF(Y116=0,"",1+SUMPRODUCT(--(ABS($G116:$Z116)&lt;ABS(Y116)),--($G116:$Z116&lt;&gt;0))+(SUMPRODUCT(--(ABS($G116:$Z116)=ABS(Y116)),--($G116:$Z116&lt;&gt;0))-1)/2)</f>
        <v>8</v>
      </c>
      <c r="AT116" cm="1">
        <f t="array" ref="AT116">IF(Z116=0,"",1+SUMPRODUCT(--(ABS($G116:$Z116)&lt;ABS(Z116)),--($G116:$Z116&lt;&gt;0))+(SUMPRODUCT(--(ABS($G116:$Z116)=ABS(Z116)),--($G116:$Z116&lt;&gt;0))-1)/2)</f>
        <v>16</v>
      </c>
      <c r="AU116">
        <f>AVERAGE(G116:Z116)</f>
        <v>4.6462282884060666E-2</v>
      </c>
      <c r="AV116">
        <f>SUMIF(G116:Z116,"&gt;0",AA116:AT116)</f>
        <v>210</v>
      </c>
      <c r="AW116">
        <f>COUNTIF(G116:Z116,"&lt;&gt;0")</f>
        <v>20</v>
      </c>
      <c r="AX116">
        <f>_xlfn.LET(_xlpm.n,AW116,_xlpm.w,AV116,_xlpm.mu,_xlpm.n*(_xlpm.n+1)/4,_xlpm.sd,SQRT(_xlpm.n*(_xlpm.n+1)*(2*_xlpm.n+1)/24),_xlpm.z,(ABS(_xlpm.w-_xlpm.mu)-0.5)/_xlpm.sd,MIN(1,2*(1-_xlfn.NORM.S.DIST(_xlpm.z,TRUE))))</f>
        <v>9.5691731570646255E-5</v>
      </c>
    </row>
    <row r="117" spans="1:50" x14ac:dyDescent="0.25">
      <c r="A117" t="s">
        <v>9322</v>
      </c>
      <c r="B117" t="s">
        <v>190</v>
      </c>
      <c r="C117" t="s">
        <v>12</v>
      </c>
      <c r="D117" t="s">
        <v>9260</v>
      </c>
      <c r="E117" t="s">
        <v>73</v>
      </c>
      <c r="F117" t="s">
        <v>45</v>
      </c>
      <c r="G117">
        <f>all_runs!O2362-all_runs!O2122</f>
        <v>5.4581647723626059E-3</v>
      </c>
      <c r="H117">
        <f>all_runs!O2363-all_runs!O2123</f>
        <v>4.55239967294081E-2</v>
      </c>
      <c r="I117">
        <f>all_runs!O2364-all_runs!O2124</f>
        <v>3.1806418430741945E-2</v>
      </c>
      <c r="J117">
        <f>all_runs!O2365-all_runs!O2125</f>
        <v>3.3009136457412325E-2</v>
      </c>
      <c r="K117">
        <f>all_runs!O2366-all_runs!O2126</f>
        <v>3.2233346104512672E-2</v>
      </c>
      <c r="L117">
        <f>all_runs!O2367-all_runs!O2127</f>
        <v>3.8831168831168994E-2</v>
      </c>
      <c r="M117">
        <f>all_runs!O2368-all_runs!O2128</f>
        <v>3.2861189801699608E-2</v>
      </c>
      <c r="N117">
        <f>all_runs!O2369-all_runs!O2129</f>
        <v>4.2696629213483273E-2</v>
      </c>
      <c r="O117">
        <f>all_runs!O2370-all_runs!O2130</f>
        <v>5.7994108841566416E-2</v>
      </c>
      <c r="P117">
        <f>all_runs!O2371-all_runs!O2131</f>
        <v>5.0976964045780448E-2</v>
      </c>
      <c r="Q117">
        <f>all_runs!O2372-all_runs!O2132</f>
        <v>2.4291497975708509E-2</v>
      </c>
      <c r="R117">
        <f>all_runs!O2373-all_runs!O2133</f>
        <v>6.1829764076955063E-2</v>
      </c>
      <c r="S117">
        <f>all_runs!O2374-all_runs!O2134</f>
        <v>4.536995866475646E-2</v>
      </c>
      <c r="T117">
        <f>all_runs!O2375-all_runs!O2135</f>
        <v>5.0201395028981133E-2</v>
      </c>
      <c r="U117">
        <f>all_runs!O2376-all_runs!O2136</f>
        <v>6.2627685804860889E-2</v>
      </c>
      <c r="V117">
        <f>all_runs!O2377-all_runs!O2137</f>
        <v>3.032827862023002E-2</v>
      </c>
      <c r="W117">
        <f>all_runs!O2378-all_runs!O2138</f>
        <v>5.3373896142307919E-2</v>
      </c>
      <c r="X117">
        <f>all_runs!O2379-all_runs!O2139</f>
        <v>4.55346409103633E-2</v>
      </c>
      <c r="Y117">
        <f>all_runs!O2380-all_runs!O2140</f>
        <v>4.0112041350067296E-2</v>
      </c>
      <c r="Z117">
        <f>all_runs!O2381-all_runs!O2141</f>
        <v>4.5993766964914085E-2</v>
      </c>
      <c r="AA117" cm="1">
        <f t="array" ref="AA117">IF(G117=0,"",1+SUMPRODUCT(--(ABS($G117:$Z117)&lt;ABS(G117)),--($G117:$Z117&lt;&gt;0))+(SUMPRODUCT(--(ABS($G117:$Z117)=ABS(G117)),--($G117:$Z117&lt;&gt;0))-1)/2)</f>
        <v>1</v>
      </c>
      <c r="AB117" cm="1">
        <f t="array" ref="AB117">IF(H117=0,"",1+SUMPRODUCT(--(ABS($G117:$Z117)&lt;ABS(H117)),--($G117:$Z117&lt;&gt;0))+(SUMPRODUCT(--(ABS($G117:$Z117)=ABS(H117)),--($G117:$Z117&lt;&gt;0))-1)/2)</f>
        <v>12</v>
      </c>
      <c r="AC117" cm="1">
        <f t="array" ref="AC117">IF(I117=0,"",1+SUMPRODUCT(--(ABS($G117:$Z117)&lt;ABS(I117)),--($G117:$Z117&lt;&gt;0))+(SUMPRODUCT(--(ABS($G117:$Z117)=ABS(I117)),--($G117:$Z117&lt;&gt;0))-1)/2)</f>
        <v>4</v>
      </c>
      <c r="AD117" cm="1">
        <f t="array" ref="AD117">IF(J117=0,"",1+SUMPRODUCT(--(ABS($G117:$Z117)&lt;ABS(J117)),--($G117:$Z117&lt;&gt;0))+(SUMPRODUCT(--(ABS($G117:$Z117)=ABS(J117)),--($G117:$Z117&lt;&gt;0))-1)/2)</f>
        <v>7</v>
      </c>
      <c r="AE117" cm="1">
        <f t="array" ref="AE117">IF(K117=0,"",1+SUMPRODUCT(--(ABS($G117:$Z117)&lt;ABS(K117)),--($G117:$Z117&lt;&gt;0))+(SUMPRODUCT(--(ABS($G117:$Z117)=ABS(K117)),--($G117:$Z117&lt;&gt;0))-1)/2)</f>
        <v>5</v>
      </c>
      <c r="AF117" cm="1">
        <f t="array" ref="AF117">IF(L117=0,"",1+SUMPRODUCT(--(ABS($G117:$Z117)&lt;ABS(L117)),--($G117:$Z117&lt;&gt;0))+(SUMPRODUCT(--(ABS($G117:$Z117)=ABS(L117)),--($G117:$Z117&lt;&gt;0))-1)/2)</f>
        <v>8</v>
      </c>
      <c r="AG117" cm="1">
        <f t="array" ref="AG117">IF(M117=0,"",1+SUMPRODUCT(--(ABS($G117:$Z117)&lt;ABS(M117)),--($G117:$Z117&lt;&gt;0))+(SUMPRODUCT(--(ABS($G117:$Z117)=ABS(M117)),--($G117:$Z117&lt;&gt;0))-1)/2)</f>
        <v>6</v>
      </c>
      <c r="AH117" cm="1">
        <f t="array" ref="AH117">IF(N117=0,"",1+SUMPRODUCT(--(ABS($G117:$Z117)&lt;ABS(N117)),--($G117:$Z117&lt;&gt;0))+(SUMPRODUCT(--(ABS($G117:$Z117)=ABS(N117)),--($G117:$Z117&lt;&gt;0))-1)/2)</f>
        <v>10</v>
      </c>
      <c r="AI117" cm="1">
        <f t="array" ref="AI117">IF(O117=0,"",1+SUMPRODUCT(--(ABS($G117:$Z117)&lt;ABS(O117)),--($G117:$Z117&lt;&gt;0))+(SUMPRODUCT(--(ABS($G117:$Z117)=ABS(O117)),--($G117:$Z117&lt;&gt;0))-1)/2)</f>
        <v>18</v>
      </c>
      <c r="AJ117" cm="1">
        <f t="array" ref="AJ117">IF(P117=0,"",1+SUMPRODUCT(--(ABS($G117:$Z117)&lt;ABS(P117)),--($G117:$Z117&lt;&gt;0))+(SUMPRODUCT(--(ABS($G117:$Z117)=ABS(P117)),--($G117:$Z117&lt;&gt;0))-1)/2)</f>
        <v>16</v>
      </c>
      <c r="AK117" cm="1">
        <f t="array" ref="AK117">IF(Q117=0,"",1+SUMPRODUCT(--(ABS($G117:$Z117)&lt;ABS(Q117)),--($G117:$Z117&lt;&gt;0))+(SUMPRODUCT(--(ABS($G117:$Z117)=ABS(Q117)),--($G117:$Z117&lt;&gt;0))-1)/2)</f>
        <v>2</v>
      </c>
      <c r="AL117" cm="1">
        <f t="array" ref="AL117">IF(R117=0,"",1+SUMPRODUCT(--(ABS($G117:$Z117)&lt;ABS(R117)),--($G117:$Z117&lt;&gt;0))+(SUMPRODUCT(--(ABS($G117:$Z117)=ABS(R117)),--($G117:$Z117&lt;&gt;0))-1)/2)</f>
        <v>19</v>
      </c>
      <c r="AM117" cm="1">
        <f t="array" ref="AM117">IF(S117=0,"",1+SUMPRODUCT(--(ABS($G117:$Z117)&lt;ABS(S117)),--($G117:$Z117&lt;&gt;0))+(SUMPRODUCT(--(ABS($G117:$Z117)=ABS(S117)),--($G117:$Z117&lt;&gt;0))-1)/2)</f>
        <v>11</v>
      </c>
      <c r="AN117" cm="1">
        <f t="array" ref="AN117">IF(T117=0,"",1+SUMPRODUCT(--(ABS($G117:$Z117)&lt;ABS(T117)),--($G117:$Z117&lt;&gt;0))+(SUMPRODUCT(--(ABS($G117:$Z117)=ABS(T117)),--($G117:$Z117&lt;&gt;0))-1)/2)</f>
        <v>15</v>
      </c>
      <c r="AO117" cm="1">
        <f t="array" ref="AO117">IF(U117=0,"",1+SUMPRODUCT(--(ABS($G117:$Z117)&lt;ABS(U117)),--($G117:$Z117&lt;&gt;0))+(SUMPRODUCT(--(ABS($G117:$Z117)=ABS(U117)),--($G117:$Z117&lt;&gt;0))-1)/2)</f>
        <v>20</v>
      </c>
      <c r="AP117" cm="1">
        <f t="array" ref="AP117">IF(V117=0,"",1+SUMPRODUCT(--(ABS($G117:$Z117)&lt;ABS(V117)),--($G117:$Z117&lt;&gt;0))+(SUMPRODUCT(--(ABS($G117:$Z117)=ABS(V117)),--($G117:$Z117&lt;&gt;0))-1)/2)</f>
        <v>3</v>
      </c>
      <c r="AQ117" cm="1">
        <f t="array" ref="AQ117">IF(W117=0,"",1+SUMPRODUCT(--(ABS($G117:$Z117)&lt;ABS(W117)),--($G117:$Z117&lt;&gt;0))+(SUMPRODUCT(--(ABS($G117:$Z117)=ABS(W117)),--($G117:$Z117&lt;&gt;0))-1)/2)</f>
        <v>17</v>
      </c>
      <c r="AR117" cm="1">
        <f t="array" ref="AR117">IF(X117=0,"",1+SUMPRODUCT(--(ABS($G117:$Z117)&lt;ABS(X117)),--($G117:$Z117&lt;&gt;0))+(SUMPRODUCT(--(ABS($G117:$Z117)=ABS(X117)),--($G117:$Z117&lt;&gt;0))-1)/2)</f>
        <v>13</v>
      </c>
      <c r="AS117" cm="1">
        <f t="array" ref="AS117">IF(Y117=0,"",1+SUMPRODUCT(--(ABS($G117:$Z117)&lt;ABS(Y117)),--($G117:$Z117&lt;&gt;0))+(SUMPRODUCT(--(ABS($G117:$Z117)=ABS(Y117)),--($G117:$Z117&lt;&gt;0))-1)/2)</f>
        <v>9</v>
      </c>
      <c r="AT117" cm="1">
        <f t="array" ref="AT117">IF(Z117=0,"",1+SUMPRODUCT(--(ABS($G117:$Z117)&lt;ABS(Z117)),--($G117:$Z117&lt;&gt;0))+(SUMPRODUCT(--(ABS($G117:$Z117)=ABS(Z117)),--($G117:$Z117&lt;&gt;0))-1)/2)</f>
        <v>14</v>
      </c>
      <c r="AU117">
        <f>AVERAGE(G117:Z117)</f>
        <v>4.155270243836405E-2</v>
      </c>
      <c r="AV117">
        <f>SUMIF(G117:Z117,"&gt;0",AA117:AT117)</f>
        <v>210</v>
      </c>
      <c r="AW117">
        <f>COUNTIF(G117:Z117,"&lt;&gt;0")</f>
        <v>20</v>
      </c>
      <c r="AX117">
        <f>_xlfn.LET(_xlpm.n,AW117,_xlpm.w,AV117,_xlpm.mu,_xlpm.n*(_xlpm.n+1)/4,_xlpm.sd,SQRT(_xlpm.n*(_xlpm.n+1)*(2*_xlpm.n+1)/24),_xlpm.z,(ABS(_xlpm.w-_xlpm.mu)-0.5)/_xlpm.sd,MIN(1,2*(1-_xlfn.NORM.S.DIST(_xlpm.z,TRUE))))</f>
        <v>9.5691731570646255E-5</v>
      </c>
    </row>
    <row r="118" spans="1:50" x14ac:dyDescent="0.25">
      <c r="A118" t="s">
        <v>9322</v>
      </c>
      <c r="B118" t="s">
        <v>19</v>
      </c>
      <c r="C118" t="s">
        <v>26</v>
      </c>
      <c r="D118" t="s">
        <v>9260</v>
      </c>
      <c r="E118" t="s">
        <v>73</v>
      </c>
      <c r="F118" t="s">
        <v>45</v>
      </c>
      <c r="G118">
        <f>all_runs!O582-all_runs!O342</f>
        <v>-1.3071895424836555E-3</v>
      </c>
      <c r="H118">
        <f>all_runs!O583-all_runs!O343</f>
        <v>1.0240860461124712E-2</v>
      </c>
      <c r="I118">
        <f>all_runs!O584-all_runs!O344</f>
        <v>5.5040470934510921E-3</v>
      </c>
      <c r="J118">
        <f>all_runs!O585-all_runs!O345</f>
        <v>4.682274247491458E-3</v>
      </c>
      <c r="K118">
        <f>all_runs!O586-all_runs!O346</f>
        <v>-7.1462484642914603E-4</v>
      </c>
      <c r="L118">
        <f>all_runs!O587-all_runs!O347</f>
        <v>1.0731707317073291E-2</v>
      </c>
      <c r="M118">
        <f>all_runs!O588-all_runs!O348</f>
        <v>1.2753774076002089E-2</v>
      </c>
      <c r="N118">
        <f>all_runs!O589-all_runs!O349</f>
        <v>2.1435594886922482E-2</v>
      </c>
      <c r="O118">
        <f>all_runs!O590-all_runs!O350</f>
        <v>-3.3738516854798783E-3</v>
      </c>
      <c r="P118">
        <f>all_runs!O591-all_runs!O351</f>
        <v>1.3182761863089087E-2</v>
      </c>
      <c r="Q118">
        <f>all_runs!O592-all_runs!O352</f>
        <v>9.5318248491116364E-3</v>
      </c>
      <c r="R118">
        <f>all_runs!O593-all_runs!O353</f>
        <v>1.2466371111363839E-2</v>
      </c>
      <c r="S118">
        <f>all_runs!O594-all_runs!O354</f>
        <v>1.8788291354663089E-2</v>
      </c>
      <c r="T118">
        <f>all_runs!O595-all_runs!O355</f>
        <v>1.0363726955655239E-2</v>
      </c>
      <c r="U118">
        <f>all_runs!O596-all_runs!O356</f>
        <v>8.9466089466090359E-3</v>
      </c>
      <c r="V118">
        <f>all_runs!O597-all_runs!O357</f>
        <v>-4.8701613059390914E-3</v>
      </c>
      <c r="W118">
        <f>all_runs!O598-all_runs!O358</f>
        <v>-1.1539480527126722E-2</v>
      </c>
      <c r="X118">
        <f>all_runs!O599-all_runs!O359</f>
        <v>-6.7640692640702493E-4</v>
      </c>
      <c r="Y118">
        <f>all_runs!O600-all_runs!O360</f>
        <v>2.1611363394300809E-2</v>
      </c>
      <c r="Z118">
        <f>all_runs!O601-all_runs!O361</f>
        <v>2.0267993183878397E-2</v>
      </c>
      <c r="AA118" cm="1">
        <f t="array" ref="AA118">IF(G118=0,"",1+SUMPRODUCT(--(ABS($G118:$Z118)&lt;ABS(G118)),--($G118:$Z118&lt;&gt;0))+(SUMPRODUCT(--(ABS($G118:$Z118)=ABS(G118)),--($G118:$Z118&lt;&gt;0))-1)/2)</f>
        <v>3</v>
      </c>
      <c r="AB118" cm="1">
        <f t="array" ref="AB118">IF(H118=0,"",1+SUMPRODUCT(--(ABS($G118:$Z118)&lt;ABS(H118)),--($G118:$Z118&lt;&gt;0))+(SUMPRODUCT(--(ABS($G118:$Z118)=ABS(H118)),--($G118:$Z118&lt;&gt;0))-1)/2)</f>
        <v>10</v>
      </c>
      <c r="AC118" cm="1">
        <f t="array" ref="AC118">IF(I118=0,"",1+SUMPRODUCT(--(ABS($G118:$Z118)&lt;ABS(I118)),--($G118:$Z118&lt;&gt;0))+(SUMPRODUCT(--(ABS($G118:$Z118)=ABS(I118)),--($G118:$Z118&lt;&gt;0))-1)/2)</f>
        <v>7</v>
      </c>
      <c r="AD118" cm="1">
        <f t="array" ref="AD118">IF(J118=0,"",1+SUMPRODUCT(--(ABS($G118:$Z118)&lt;ABS(J118)),--($G118:$Z118&lt;&gt;0))+(SUMPRODUCT(--(ABS($G118:$Z118)=ABS(J118)),--($G118:$Z118&lt;&gt;0))-1)/2)</f>
        <v>5</v>
      </c>
      <c r="AE118" cm="1">
        <f t="array" ref="AE118">IF(K118=0,"",1+SUMPRODUCT(--(ABS($G118:$Z118)&lt;ABS(K118)),--($G118:$Z118&lt;&gt;0))+(SUMPRODUCT(--(ABS($G118:$Z118)=ABS(K118)),--($G118:$Z118&lt;&gt;0))-1)/2)</f>
        <v>2</v>
      </c>
      <c r="AF118" cm="1">
        <f t="array" ref="AF118">IF(L118=0,"",1+SUMPRODUCT(--(ABS($G118:$Z118)&lt;ABS(L118)),--($G118:$Z118&lt;&gt;0))+(SUMPRODUCT(--(ABS($G118:$Z118)=ABS(L118)),--($G118:$Z118&lt;&gt;0))-1)/2)</f>
        <v>12</v>
      </c>
      <c r="AG118" cm="1">
        <f t="array" ref="AG118">IF(M118=0,"",1+SUMPRODUCT(--(ABS($G118:$Z118)&lt;ABS(M118)),--($G118:$Z118&lt;&gt;0))+(SUMPRODUCT(--(ABS($G118:$Z118)=ABS(M118)),--($G118:$Z118&lt;&gt;0))-1)/2)</f>
        <v>15</v>
      </c>
      <c r="AH118" cm="1">
        <f t="array" ref="AH118">IF(N118=0,"",1+SUMPRODUCT(--(ABS($G118:$Z118)&lt;ABS(N118)),--($G118:$Z118&lt;&gt;0))+(SUMPRODUCT(--(ABS($G118:$Z118)=ABS(N118)),--($G118:$Z118&lt;&gt;0))-1)/2)</f>
        <v>19</v>
      </c>
      <c r="AI118" cm="1">
        <f t="array" ref="AI118">IF(O118=0,"",1+SUMPRODUCT(--(ABS($G118:$Z118)&lt;ABS(O118)),--($G118:$Z118&lt;&gt;0))+(SUMPRODUCT(--(ABS($G118:$Z118)=ABS(O118)),--($G118:$Z118&lt;&gt;0))-1)/2)</f>
        <v>4</v>
      </c>
      <c r="AJ118" cm="1">
        <f t="array" ref="AJ118">IF(P118=0,"",1+SUMPRODUCT(--(ABS($G118:$Z118)&lt;ABS(P118)),--($G118:$Z118&lt;&gt;0))+(SUMPRODUCT(--(ABS($G118:$Z118)=ABS(P118)),--($G118:$Z118&lt;&gt;0))-1)/2)</f>
        <v>16</v>
      </c>
      <c r="AK118" cm="1">
        <f t="array" ref="AK118">IF(Q118=0,"",1+SUMPRODUCT(--(ABS($G118:$Z118)&lt;ABS(Q118)),--($G118:$Z118&lt;&gt;0))+(SUMPRODUCT(--(ABS($G118:$Z118)=ABS(Q118)),--($G118:$Z118&lt;&gt;0))-1)/2)</f>
        <v>9</v>
      </c>
      <c r="AL118" cm="1">
        <f t="array" ref="AL118">IF(R118=0,"",1+SUMPRODUCT(--(ABS($G118:$Z118)&lt;ABS(R118)),--($G118:$Z118&lt;&gt;0))+(SUMPRODUCT(--(ABS($G118:$Z118)=ABS(R118)),--($G118:$Z118&lt;&gt;0))-1)/2)</f>
        <v>14</v>
      </c>
      <c r="AM118" cm="1">
        <f t="array" ref="AM118">IF(S118=0,"",1+SUMPRODUCT(--(ABS($G118:$Z118)&lt;ABS(S118)),--($G118:$Z118&lt;&gt;0))+(SUMPRODUCT(--(ABS($G118:$Z118)=ABS(S118)),--($G118:$Z118&lt;&gt;0))-1)/2)</f>
        <v>17</v>
      </c>
      <c r="AN118" cm="1">
        <f t="array" ref="AN118">IF(T118=0,"",1+SUMPRODUCT(--(ABS($G118:$Z118)&lt;ABS(T118)),--($G118:$Z118&lt;&gt;0))+(SUMPRODUCT(--(ABS($G118:$Z118)=ABS(T118)),--($G118:$Z118&lt;&gt;0))-1)/2)</f>
        <v>11</v>
      </c>
      <c r="AO118" cm="1">
        <f t="array" ref="AO118">IF(U118=0,"",1+SUMPRODUCT(--(ABS($G118:$Z118)&lt;ABS(U118)),--($G118:$Z118&lt;&gt;0))+(SUMPRODUCT(--(ABS($G118:$Z118)=ABS(U118)),--($G118:$Z118&lt;&gt;0))-1)/2)</f>
        <v>8</v>
      </c>
      <c r="AP118" cm="1">
        <f t="array" ref="AP118">IF(V118=0,"",1+SUMPRODUCT(--(ABS($G118:$Z118)&lt;ABS(V118)),--($G118:$Z118&lt;&gt;0))+(SUMPRODUCT(--(ABS($G118:$Z118)=ABS(V118)),--($G118:$Z118&lt;&gt;0))-1)/2)</f>
        <v>6</v>
      </c>
      <c r="AQ118" cm="1">
        <f t="array" ref="AQ118">IF(W118=0,"",1+SUMPRODUCT(--(ABS($G118:$Z118)&lt;ABS(W118)),--($G118:$Z118&lt;&gt;0))+(SUMPRODUCT(--(ABS($G118:$Z118)=ABS(W118)),--($G118:$Z118&lt;&gt;0))-1)/2)</f>
        <v>13</v>
      </c>
      <c r="AR118" cm="1">
        <f t="array" ref="AR118">IF(X118=0,"",1+SUMPRODUCT(--(ABS($G118:$Z118)&lt;ABS(X118)),--($G118:$Z118&lt;&gt;0))+(SUMPRODUCT(--(ABS($G118:$Z118)=ABS(X118)),--($G118:$Z118&lt;&gt;0))-1)/2)</f>
        <v>1</v>
      </c>
      <c r="AS118" cm="1">
        <f t="array" ref="AS118">IF(Y118=0,"",1+SUMPRODUCT(--(ABS($G118:$Z118)&lt;ABS(Y118)),--($G118:$Z118&lt;&gt;0))+(SUMPRODUCT(--(ABS($G118:$Z118)=ABS(Y118)),--($G118:$Z118&lt;&gt;0))-1)/2)</f>
        <v>20</v>
      </c>
      <c r="AT118" cm="1">
        <f t="array" ref="AT118">IF(Z118=0,"",1+SUMPRODUCT(--(ABS($G118:$Z118)&lt;ABS(Z118)),--($G118:$Z118&lt;&gt;0))+(SUMPRODUCT(--(ABS($G118:$Z118)=ABS(Z118)),--($G118:$Z118&lt;&gt;0))-1)/2)</f>
        <v>18</v>
      </c>
      <c r="AU118">
        <f>AVERAGE(G118:Z118)</f>
        <v>7.901274245343537E-3</v>
      </c>
      <c r="AV118">
        <f>SUMIF(G118:Z118,"&gt;0",AA118:AT118)</f>
        <v>181</v>
      </c>
      <c r="AW118">
        <f>COUNTIF(G118:Z118,"&lt;&gt;0")</f>
        <v>20</v>
      </c>
      <c r="AX118">
        <f>_xlfn.LET(_xlpm.n,AW118,_xlpm.w,AV118,_xlpm.mu,_xlpm.n*(_xlpm.n+1)/4,_xlpm.sd,SQRT(_xlpm.n*(_xlpm.n+1)*(2*_xlpm.n+1)/24),_xlpm.z,(ABS(_xlpm.w-_xlpm.mu)-0.5)/_xlpm.sd,MIN(1,2*(1-_xlfn.NORM.S.DIST(_xlpm.z,TRUE))))</f>
        <v>4.8231096157771436E-3</v>
      </c>
    </row>
    <row r="119" spans="1:50" x14ac:dyDescent="0.25">
      <c r="A119" t="s">
        <v>9322</v>
      </c>
      <c r="B119" t="s">
        <v>106</v>
      </c>
      <c r="C119" t="s">
        <v>26</v>
      </c>
      <c r="D119" t="s">
        <v>9260</v>
      </c>
      <c r="E119" t="s">
        <v>73</v>
      </c>
      <c r="F119" t="s">
        <v>45</v>
      </c>
      <c r="G119">
        <f>all_runs!O1182-all_runs!O942</f>
        <v>-2.4817656531213039E-3</v>
      </c>
      <c r="H119">
        <f>all_runs!O1183-all_runs!O943</f>
        <v>2.1221175208764209E-2</v>
      </c>
      <c r="I119">
        <f>all_runs!O1184-all_runs!O944</f>
        <v>-5.7058951061353946E-3</v>
      </c>
      <c r="J119">
        <f>all_runs!O1185-all_runs!O945</f>
        <v>8.3152566883585299E-3</v>
      </c>
      <c r="K119">
        <f>all_runs!O1186-all_runs!O946</f>
        <v>1.0169228380686235E-2</v>
      </c>
      <c r="L119">
        <f>all_runs!O1187-all_runs!O947</f>
        <v>9.3183652505686165E-3</v>
      </c>
      <c r="M119">
        <f>all_runs!O1188-all_runs!O948</f>
        <v>-1.2467903260194424E-2</v>
      </c>
      <c r="N119">
        <f>all_runs!O1189-all_runs!O949</f>
        <v>3.226955970858536E-3</v>
      </c>
      <c r="O119">
        <f>all_runs!O1190-all_runs!O950</f>
        <v>7.3725401236319765E-3</v>
      </c>
      <c r="P119">
        <f>all_runs!O1191-all_runs!O951</f>
        <v>6.9239820676644248E-3</v>
      </c>
      <c r="Q119">
        <f>all_runs!O1192-all_runs!O952</f>
        <v>1.5320823669969785E-2</v>
      </c>
      <c r="R119">
        <f>all_runs!O1193-all_runs!O953</f>
        <v>9.4164041647629704E-3</v>
      </c>
      <c r="S119">
        <f>all_runs!O1194-all_runs!O954</f>
        <v>3.6903933843420722E-3</v>
      </c>
      <c r="T119">
        <f>all_runs!O1195-all_runs!O955</f>
        <v>1.065794536360154E-2</v>
      </c>
      <c r="U119">
        <f>all_runs!O1196-all_runs!O956</f>
        <v>4.9669835983039423E-3</v>
      </c>
      <c r="V119">
        <f>all_runs!O1197-all_runs!O957</f>
        <v>6.2205574613244385E-3</v>
      </c>
      <c r="W119">
        <f>all_runs!O1198-all_runs!O958</f>
        <v>2.9832907485046745E-3</v>
      </c>
      <c r="X119">
        <f>all_runs!O1199-all_runs!O959</f>
        <v>1.956475023930937E-2</v>
      </c>
      <c r="Y119">
        <f>all_runs!O1200-all_runs!O960</f>
        <v>-2.5035116050183825E-3</v>
      </c>
      <c r="Z119">
        <f>all_runs!O1201-all_runs!O961</f>
        <v>3.066294053718388E-3</v>
      </c>
      <c r="AA119" cm="1">
        <f t="array" ref="AA119">IF(G119=0,"",1+SUMPRODUCT(--(ABS($G119:$Z119)&lt;ABS(G119)),--($G119:$Z119&lt;&gt;0))+(SUMPRODUCT(--(ABS($G119:$Z119)=ABS(G119)),--($G119:$Z119&lt;&gt;0))-1)/2)</f>
        <v>1</v>
      </c>
      <c r="AB119" cm="1">
        <f t="array" ref="AB119">IF(H119=0,"",1+SUMPRODUCT(--(ABS($G119:$Z119)&lt;ABS(H119)),--($G119:$Z119&lt;&gt;0))+(SUMPRODUCT(--(ABS($G119:$Z119)=ABS(H119)),--($G119:$Z119&lt;&gt;0))-1)/2)</f>
        <v>20</v>
      </c>
      <c r="AC119" cm="1">
        <f t="array" ref="AC119">IF(I119=0,"",1+SUMPRODUCT(--(ABS($G119:$Z119)&lt;ABS(I119)),--($G119:$Z119&lt;&gt;0))+(SUMPRODUCT(--(ABS($G119:$Z119)=ABS(I119)),--($G119:$Z119&lt;&gt;0))-1)/2)</f>
        <v>8</v>
      </c>
      <c r="AD119" cm="1">
        <f t="array" ref="AD119">IF(J119=0,"",1+SUMPRODUCT(--(ABS($G119:$Z119)&lt;ABS(J119)),--($G119:$Z119&lt;&gt;0))+(SUMPRODUCT(--(ABS($G119:$Z119)=ABS(J119)),--($G119:$Z119&lt;&gt;0))-1)/2)</f>
        <v>12</v>
      </c>
      <c r="AE119" cm="1">
        <f t="array" ref="AE119">IF(K119=0,"",1+SUMPRODUCT(--(ABS($G119:$Z119)&lt;ABS(K119)),--($G119:$Z119&lt;&gt;0))+(SUMPRODUCT(--(ABS($G119:$Z119)=ABS(K119)),--($G119:$Z119&lt;&gt;0))-1)/2)</f>
        <v>15</v>
      </c>
      <c r="AF119" cm="1">
        <f t="array" ref="AF119">IF(L119=0,"",1+SUMPRODUCT(--(ABS($G119:$Z119)&lt;ABS(L119)),--($G119:$Z119&lt;&gt;0))+(SUMPRODUCT(--(ABS($G119:$Z119)=ABS(L119)),--($G119:$Z119&lt;&gt;0))-1)/2)</f>
        <v>13</v>
      </c>
      <c r="AG119" cm="1">
        <f t="array" ref="AG119">IF(M119=0,"",1+SUMPRODUCT(--(ABS($G119:$Z119)&lt;ABS(M119)),--($G119:$Z119&lt;&gt;0))+(SUMPRODUCT(--(ABS($G119:$Z119)=ABS(M119)),--($G119:$Z119&lt;&gt;0))-1)/2)</f>
        <v>17</v>
      </c>
      <c r="AH119" cm="1">
        <f t="array" ref="AH119">IF(N119=0,"",1+SUMPRODUCT(--(ABS($G119:$Z119)&lt;ABS(N119)),--($G119:$Z119&lt;&gt;0))+(SUMPRODUCT(--(ABS($G119:$Z119)=ABS(N119)),--($G119:$Z119&lt;&gt;0))-1)/2)</f>
        <v>5</v>
      </c>
      <c r="AI119" cm="1">
        <f t="array" ref="AI119">IF(O119=0,"",1+SUMPRODUCT(--(ABS($G119:$Z119)&lt;ABS(O119)),--($G119:$Z119&lt;&gt;0))+(SUMPRODUCT(--(ABS($G119:$Z119)=ABS(O119)),--($G119:$Z119&lt;&gt;0))-1)/2)</f>
        <v>11</v>
      </c>
      <c r="AJ119" cm="1">
        <f t="array" ref="AJ119">IF(P119=0,"",1+SUMPRODUCT(--(ABS($G119:$Z119)&lt;ABS(P119)),--($G119:$Z119&lt;&gt;0))+(SUMPRODUCT(--(ABS($G119:$Z119)=ABS(P119)),--($G119:$Z119&lt;&gt;0))-1)/2)</f>
        <v>10</v>
      </c>
      <c r="AK119" cm="1">
        <f t="array" ref="AK119">IF(Q119=0,"",1+SUMPRODUCT(--(ABS($G119:$Z119)&lt;ABS(Q119)),--($G119:$Z119&lt;&gt;0))+(SUMPRODUCT(--(ABS($G119:$Z119)=ABS(Q119)),--($G119:$Z119&lt;&gt;0))-1)/2)</f>
        <v>18</v>
      </c>
      <c r="AL119" cm="1">
        <f t="array" ref="AL119">IF(R119=0,"",1+SUMPRODUCT(--(ABS($G119:$Z119)&lt;ABS(R119)),--($G119:$Z119&lt;&gt;0))+(SUMPRODUCT(--(ABS($G119:$Z119)=ABS(R119)),--($G119:$Z119&lt;&gt;0))-1)/2)</f>
        <v>14</v>
      </c>
      <c r="AM119" cm="1">
        <f t="array" ref="AM119">IF(S119=0,"",1+SUMPRODUCT(--(ABS($G119:$Z119)&lt;ABS(S119)),--($G119:$Z119&lt;&gt;0))+(SUMPRODUCT(--(ABS($G119:$Z119)=ABS(S119)),--($G119:$Z119&lt;&gt;0))-1)/2)</f>
        <v>6</v>
      </c>
      <c r="AN119" cm="1">
        <f t="array" ref="AN119">IF(T119=0,"",1+SUMPRODUCT(--(ABS($G119:$Z119)&lt;ABS(T119)),--($G119:$Z119&lt;&gt;0))+(SUMPRODUCT(--(ABS($G119:$Z119)=ABS(T119)),--($G119:$Z119&lt;&gt;0))-1)/2)</f>
        <v>16</v>
      </c>
      <c r="AO119" cm="1">
        <f t="array" ref="AO119">IF(U119=0,"",1+SUMPRODUCT(--(ABS($G119:$Z119)&lt;ABS(U119)),--($G119:$Z119&lt;&gt;0))+(SUMPRODUCT(--(ABS($G119:$Z119)=ABS(U119)),--($G119:$Z119&lt;&gt;0))-1)/2)</f>
        <v>7</v>
      </c>
      <c r="AP119" cm="1">
        <f t="array" ref="AP119">IF(V119=0,"",1+SUMPRODUCT(--(ABS($G119:$Z119)&lt;ABS(V119)),--($G119:$Z119&lt;&gt;0))+(SUMPRODUCT(--(ABS($G119:$Z119)=ABS(V119)),--($G119:$Z119&lt;&gt;0))-1)/2)</f>
        <v>9</v>
      </c>
      <c r="AQ119" cm="1">
        <f t="array" ref="AQ119">IF(W119=0,"",1+SUMPRODUCT(--(ABS($G119:$Z119)&lt;ABS(W119)),--($G119:$Z119&lt;&gt;0))+(SUMPRODUCT(--(ABS($G119:$Z119)=ABS(W119)),--($G119:$Z119&lt;&gt;0))-1)/2)</f>
        <v>3</v>
      </c>
      <c r="AR119" cm="1">
        <f t="array" ref="AR119">IF(X119=0,"",1+SUMPRODUCT(--(ABS($G119:$Z119)&lt;ABS(X119)),--($G119:$Z119&lt;&gt;0))+(SUMPRODUCT(--(ABS($G119:$Z119)=ABS(X119)),--($G119:$Z119&lt;&gt;0))-1)/2)</f>
        <v>19</v>
      </c>
      <c r="AS119" cm="1">
        <f t="array" ref="AS119">IF(Y119=0,"",1+SUMPRODUCT(--(ABS($G119:$Z119)&lt;ABS(Y119)),--($G119:$Z119&lt;&gt;0))+(SUMPRODUCT(--(ABS($G119:$Z119)=ABS(Y119)),--($G119:$Z119&lt;&gt;0))-1)/2)</f>
        <v>2</v>
      </c>
      <c r="AT119" cm="1">
        <f t="array" ref="AT119">IF(Z119=0,"",1+SUMPRODUCT(--(ABS($G119:$Z119)&lt;ABS(Z119)),--($G119:$Z119&lt;&gt;0))+(SUMPRODUCT(--(ABS($G119:$Z119)=ABS(Z119)),--($G119:$Z119&lt;&gt;0))-1)/2)</f>
        <v>4</v>
      </c>
      <c r="AU119">
        <f>AVERAGE(G119:Z119)</f>
        <v>5.9637935374950105E-3</v>
      </c>
      <c r="AV119">
        <f>SUMIF(G119:Z119,"&gt;0",AA119:AT119)</f>
        <v>182</v>
      </c>
      <c r="AW119">
        <f>COUNTIF(G119:Z119,"&lt;&gt;0")</f>
        <v>20</v>
      </c>
      <c r="AX119">
        <f>_xlfn.LET(_xlpm.n,AW119,_xlpm.w,AV119,_xlpm.mu,_xlpm.n*(_xlpm.n+1)/4,_xlpm.sd,SQRT(_xlpm.n*(_xlpm.n+1)*(2*_xlpm.n+1)/24),_xlpm.z,(ABS(_xlpm.w-_xlpm.mu)-0.5)/_xlpm.sd,MIN(1,2*(1-_xlfn.NORM.S.DIST(_xlpm.z,TRUE))))</f>
        <v>4.2908374346304345E-3</v>
      </c>
    </row>
    <row r="120" spans="1:50" x14ac:dyDescent="0.25">
      <c r="A120" t="s">
        <v>9322</v>
      </c>
      <c r="B120" t="s">
        <v>147</v>
      </c>
      <c r="C120" t="s">
        <v>26</v>
      </c>
      <c r="D120" t="s">
        <v>9260</v>
      </c>
      <c r="E120" t="s">
        <v>73</v>
      </c>
      <c r="F120" t="s">
        <v>45</v>
      </c>
      <c r="G120">
        <f>all_runs!O1782-all_runs!O1542</f>
        <v>1.1439671918843097E-2</v>
      </c>
      <c r="H120">
        <f>all_runs!O1783-all_runs!O1543</f>
        <v>4.6644208344130966E-3</v>
      </c>
      <c r="I120">
        <f>all_runs!O1784-all_runs!O1544</f>
        <v>5.8105713933812586E-2</v>
      </c>
      <c r="J120">
        <f>all_runs!O1785-all_runs!O1545</f>
        <v>2.1604061723043522E-2</v>
      </c>
      <c r="K120">
        <f>all_runs!O1786-all_runs!O1546</f>
        <v>2.6200873362445476E-2</v>
      </c>
      <c r="L120">
        <f>all_runs!O1787-all_runs!O1547</f>
        <v>3.450427104328635E-2</v>
      </c>
      <c r="M120">
        <f>all_runs!O1788-all_runs!O1548</f>
        <v>1.4726736677956098E-2</v>
      </c>
      <c r="N120">
        <f>all_runs!O1789-all_runs!O1549</f>
        <v>-6.3518696069031488E-3</v>
      </c>
      <c r="O120">
        <f>all_runs!O1790-all_runs!O1550</f>
        <v>7.026361172702611E-3</v>
      </c>
      <c r="P120">
        <f>all_runs!O1791-all_runs!O1551</f>
        <v>4.7660855386930656E-3</v>
      </c>
      <c r="Q120">
        <f>all_runs!O1792-all_runs!O1552</f>
        <v>-4.4444444444444731E-3</v>
      </c>
      <c r="R120">
        <f>all_runs!O1793-all_runs!O1553</f>
        <v>3.0119108264803685E-2</v>
      </c>
      <c r="S120">
        <f>all_runs!O1794-all_runs!O1554</f>
        <v>1.6498299906371638E-2</v>
      </c>
      <c r="T120">
        <f>all_runs!O1795-all_runs!O1555</f>
        <v>1.2110365398955825E-2</v>
      </c>
      <c r="U120">
        <f>all_runs!O1796-all_runs!O1556</f>
        <v>7.0247041971627233E-3</v>
      </c>
      <c r="V120">
        <f>all_runs!O1797-all_runs!O1557</f>
        <v>4.2146089204912585E-2</v>
      </c>
      <c r="W120">
        <f>all_runs!O1798-all_runs!O1558</f>
        <v>3.0973451327433565E-2</v>
      </c>
      <c r="X120">
        <f>all_runs!O1799-all_runs!O1559</f>
        <v>-1.3274336283185972E-2</v>
      </c>
      <c r="Y120">
        <f>all_runs!O1800-all_runs!O1560</f>
        <v>1.4378229485138228E-2</v>
      </c>
      <c r="Z120">
        <f>all_runs!O1801-all_runs!O1561</f>
        <v>3.0274802049371496E-3</v>
      </c>
      <c r="AA120" cm="1">
        <f t="array" ref="AA120">IF(G120=0,"",1+SUMPRODUCT(--(ABS($G120:$Z120)&lt;ABS(G120)),--($G120:$Z120&lt;&gt;0))+(SUMPRODUCT(--(ABS($G120:$Z120)=ABS(G120)),--($G120:$Z120&lt;&gt;0))-1)/2)</f>
        <v>8</v>
      </c>
      <c r="AB120" cm="1">
        <f t="array" ref="AB120">IF(H120=0,"",1+SUMPRODUCT(--(ABS($G120:$Z120)&lt;ABS(H120)),--($G120:$Z120&lt;&gt;0))+(SUMPRODUCT(--(ABS($G120:$Z120)=ABS(H120)),--($G120:$Z120&lt;&gt;0))-1)/2)</f>
        <v>3</v>
      </c>
      <c r="AC120" cm="1">
        <f t="array" ref="AC120">IF(I120=0,"",1+SUMPRODUCT(--(ABS($G120:$Z120)&lt;ABS(I120)),--($G120:$Z120&lt;&gt;0))+(SUMPRODUCT(--(ABS($G120:$Z120)=ABS(I120)),--($G120:$Z120&lt;&gt;0))-1)/2)</f>
        <v>20</v>
      </c>
      <c r="AD120" cm="1">
        <f t="array" ref="AD120">IF(J120=0,"",1+SUMPRODUCT(--(ABS($G120:$Z120)&lt;ABS(J120)),--($G120:$Z120&lt;&gt;0))+(SUMPRODUCT(--(ABS($G120:$Z120)=ABS(J120)),--($G120:$Z120&lt;&gt;0))-1)/2)</f>
        <v>14</v>
      </c>
      <c r="AE120" cm="1">
        <f t="array" ref="AE120">IF(K120=0,"",1+SUMPRODUCT(--(ABS($G120:$Z120)&lt;ABS(K120)),--($G120:$Z120&lt;&gt;0))+(SUMPRODUCT(--(ABS($G120:$Z120)=ABS(K120)),--($G120:$Z120&lt;&gt;0))-1)/2)</f>
        <v>15</v>
      </c>
      <c r="AF120" cm="1">
        <f t="array" ref="AF120">IF(L120=0,"",1+SUMPRODUCT(--(ABS($G120:$Z120)&lt;ABS(L120)),--($G120:$Z120&lt;&gt;0))+(SUMPRODUCT(--(ABS($G120:$Z120)=ABS(L120)),--($G120:$Z120&lt;&gt;0))-1)/2)</f>
        <v>18</v>
      </c>
      <c r="AG120" cm="1">
        <f t="array" ref="AG120">IF(M120=0,"",1+SUMPRODUCT(--(ABS($G120:$Z120)&lt;ABS(M120)),--($G120:$Z120&lt;&gt;0))+(SUMPRODUCT(--(ABS($G120:$Z120)=ABS(M120)),--($G120:$Z120&lt;&gt;0))-1)/2)</f>
        <v>12</v>
      </c>
      <c r="AH120" cm="1">
        <f t="array" ref="AH120">IF(N120=0,"",1+SUMPRODUCT(--(ABS($G120:$Z120)&lt;ABS(N120)),--($G120:$Z120&lt;&gt;0))+(SUMPRODUCT(--(ABS($G120:$Z120)=ABS(N120)),--($G120:$Z120&lt;&gt;0))-1)/2)</f>
        <v>5</v>
      </c>
      <c r="AI120" cm="1">
        <f t="array" ref="AI120">IF(O120=0,"",1+SUMPRODUCT(--(ABS($G120:$Z120)&lt;ABS(O120)),--($G120:$Z120&lt;&gt;0))+(SUMPRODUCT(--(ABS($G120:$Z120)=ABS(O120)),--($G120:$Z120&lt;&gt;0))-1)/2)</f>
        <v>7</v>
      </c>
      <c r="AJ120" cm="1">
        <f t="array" ref="AJ120">IF(P120=0,"",1+SUMPRODUCT(--(ABS($G120:$Z120)&lt;ABS(P120)),--($G120:$Z120&lt;&gt;0))+(SUMPRODUCT(--(ABS($G120:$Z120)=ABS(P120)),--($G120:$Z120&lt;&gt;0))-1)/2)</f>
        <v>4</v>
      </c>
      <c r="AK120" cm="1">
        <f t="array" ref="AK120">IF(Q120=0,"",1+SUMPRODUCT(--(ABS($G120:$Z120)&lt;ABS(Q120)),--($G120:$Z120&lt;&gt;0))+(SUMPRODUCT(--(ABS($G120:$Z120)=ABS(Q120)),--($G120:$Z120&lt;&gt;0))-1)/2)</f>
        <v>2</v>
      </c>
      <c r="AL120" cm="1">
        <f t="array" ref="AL120">IF(R120=0,"",1+SUMPRODUCT(--(ABS($G120:$Z120)&lt;ABS(R120)),--($G120:$Z120&lt;&gt;0))+(SUMPRODUCT(--(ABS($G120:$Z120)=ABS(R120)),--($G120:$Z120&lt;&gt;0))-1)/2)</f>
        <v>16</v>
      </c>
      <c r="AM120" cm="1">
        <f t="array" ref="AM120">IF(S120=0,"",1+SUMPRODUCT(--(ABS($G120:$Z120)&lt;ABS(S120)),--($G120:$Z120&lt;&gt;0))+(SUMPRODUCT(--(ABS($G120:$Z120)=ABS(S120)),--($G120:$Z120&lt;&gt;0))-1)/2)</f>
        <v>13</v>
      </c>
      <c r="AN120" cm="1">
        <f t="array" ref="AN120">IF(T120=0,"",1+SUMPRODUCT(--(ABS($G120:$Z120)&lt;ABS(T120)),--($G120:$Z120&lt;&gt;0))+(SUMPRODUCT(--(ABS($G120:$Z120)=ABS(T120)),--($G120:$Z120&lt;&gt;0))-1)/2)</f>
        <v>9</v>
      </c>
      <c r="AO120" cm="1">
        <f t="array" ref="AO120">IF(U120=0,"",1+SUMPRODUCT(--(ABS($G120:$Z120)&lt;ABS(U120)),--($G120:$Z120&lt;&gt;0))+(SUMPRODUCT(--(ABS($G120:$Z120)=ABS(U120)),--($G120:$Z120&lt;&gt;0))-1)/2)</f>
        <v>6</v>
      </c>
      <c r="AP120" cm="1">
        <f t="array" ref="AP120">IF(V120=0,"",1+SUMPRODUCT(--(ABS($G120:$Z120)&lt;ABS(V120)),--($G120:$Z120&lt;&gt;0))+(SUMPRODUCT(--(ABS($G120:$Z120)=ABS(V120)),--($G120:$Z120&lt;&gt;0))-1)/2)</f>
        <v>19</v>
      </c>
      <c r="AQ120" cm="1">
        <f t="array" ref="AQ120">IF(W120=0,"",1+SUMPRODUCT(--(ABS($G120:$Z120)&lt;ABS(W120)),--($G120:$Z120&lt;&gt;0))+(SUMPRODUCT(--(ABS($G120:$Z120)=ABS(W120)),--($G120:$Z120&lt;&gt;0))-1)/2)</f>
        <v>17</v>
      </c>
      <c r="AR120" cm="1">
        <f t="array" ref="AR120">IF(X120=0,"",1+SUMPRODUCT(--(ABS($G120:$Z120)&lt;ABS(X120)),--($G120:$Z120&lt;&gt;0))+(SUMPRODUCT(--(ABS($G120:$Z120)=ABS(X120)),--($G120:$Z120&lt;&gt;0))-1)/2)</f>
        <v>10</v>
      </c>
      <c r="AS120" cm="1">
        <f t="array" ref="AS120">IF(Y120=0,"",1+SUMPRODUCT(--(ABS($G120:$Z120)&lt;ABS(Y120)),--($G120:$Z120&lt;&gt;0))+(SUMPRODUCT(--(ABS($G120:$Z120)=ABS(Y120)),--($G120:$Z120&lt;&gt;0))-1)/2)</f>
        <v>11</v>
      </c>
      <c r="AT120" cm="1">
        <f t="array" ref="AT120">IF(Z120=0,"",1+SUMPRODUCT(--(ABS($G120:$Z120)&lt;ABS(Z120)),--($G120:$Z120&lt;&gt;0))+(SUMPRODUCT(--(ABS($G120:$Z120)=ABS(Z120)),--($G120:$Z120&lt;&gt;0))-1)/2)</f>
        <v>1</v>
      </c>
      <c r="AU120">
        <f>AVERAGE(G120:Z120)</f>
        <v>1.5762263693018884E-2</v>
      </c>
      <c r="AV120">
        <f>SUMIF(G120:Z120,"&gt;0",AA120:AT120)</f>
        <v>193</v>
      </c>
      <c r="AW120">
        <f>COUNTIF(G120:Z120,"&lt;&gt;0")</f>
        <v>20</v>
      </c>
      <c r="AX120">
        <f>_xlfn.LET(_xlpm.n,AW120,_xlpm.w,AV120,_xlpm.mu,_xlpm.n*(_xlpm.n+1)/4,_xlpm.sd,SQRT(_xlpm.n*(_xlpm.n+1)*(2*_xlpm.n+1)/24),_xlpm.z,(ABS(_xlpm.w-_xlpm.mu)-0.5)/_xlpm.sd,MIN(1,2*(1-_xlfn.NORM.S.DIST(_xlpm.z,TRUE))))</f>
        <v>1.0884405334301572E-3</v>
      </c>
    </row>
    <row r="121" spans="1:50" x14ac:dyDescent="0.25">
      <c r="A121" t="s">
        <v>9322</v>
      </c>
      <c r="B121" t="s">
        <v>190</v>
      </c>
      <c r="C121" t="s">
        <v>26</v>
      </c>
      <c r="D121" t="s">
        <v>9260</v>
      </c>
      <c r="E121" t="s">
        <v>73</v>
      </c>
      <c r="F121" t="s">
        <v>45</v>
      </c>
      <c r="G121">
        <f>all_runs!O2382-all_runs!O2142</f>
        <v>-9.4303657778046501E-3</v>
      </c>
      <c r="H121">
        <f>all_runs!O2383-all_runs!O2143</f>
        <v>1.4203464630836882E-2</v>
      </c>
      <c r="I121">
        <f>all_runs!O2384-all_runs!O2144</f>
        <v>-3.7698412698411454E-3</v>
      </c>
      <c r="J121">
        <f>all_runs!O2385-all_runs!O2145</f>
        <v>-7.4668141592919568E-3</v>
      </c>
      <c r="K121">
        <f>all_runs!O2386-all_runs!O2146</f>
        <v>-8.6122412615450283E-3</v>
      </c>
      <c r="L121">
        <f>all_runs!O2387-all_runs!O2147</f>
        <v>1.3797861331492633E-3</v>
      </c>
      <c r="M121">
        <f>all_runs!O2388-all_runs!O2148</f>
        <v>9.5446469214842677E-3</v>
      </c>
      <c r="N121">
        <f>all_runs!O2389-all_runs!O2149</f>
        <v>2.4157098268690058E-2</v>
      </c>
      <c r="O121">
        <f>all_runs!O2390-all_runs!O2150</f>
        <v>2.868328539469478E-2</v>
      </c>
      <c r="P121">
        <f>all_runs!O2391-all_runs!O2151</f>
        <v>1.5223954466716205E-2</v>
      </c>
      <c r="Q121">
        <f>all_runs!O2392-all_runs!O2152</f>
        <v>-3.1448880687707792E-3</v>
      </c>
      <c r="R121">
        <f>all_runs!O2393-all_runs!O2153</f>
        <v>2.4601414845317415E-2</v>
      </c>
      <c r="S121">
        <f>all_runs!O2394-all_runs!O2154</f>
        <v>8.5989164594056922E-3</v>
      </c>
      <c r="T121">
        <f>all_runs!O2395-all_runs!O2155</f>
        <v>2.6051587301587409E-2</v>
      </c>
      <c r="U121">
        <f>all_runs!O2396-all_runs!O2156</f>
        <v>1.1171049787086385E-2</v>
      </c>
      <c r="V121">
        <f>all_runs!O2397-all_runs!O2157</f>
        <v>-3.0815423514538587E-3</v>
      </c>
      <c r="W121">
        <f>all_runs!O2398-all_runs!O2158</f>
        <v>1.6061235340737001E-2</v>
      </c>
      <c r="X121">
        <f>all_runs!O2399-all_runs!O2159</f>
        <v>-4.9154754079059337E-3</v>
      </c>
      <c r="Y121">
        <f>all_runs!O2400-all_runs!O2160</f>
        <v>-4.4340535311182538E-4</v>
      </c>
      <c r="Z121">
        <f>all_runs!O2401-all_runs!O2161</f>
        <v>1.4088197355691778E-2</v>
      </c>
      <c r="AA121" cm="1">
        <f t="array" ref="AA121">IF(G121=0,"",1+SUMPRODUCT(--(ABS($G121:$Z121)&lt;ABS(G121)),--($G121:$Z121&lt;&gt;0))+(SUMPRODUCT(--(ABS($G121:$Z121)=ABS(G121)),--($G121:$Z121&lt;&gt;0))-1)/2)</f>
        <v>10</v>
      </c>
      <c r="AB121" cm="1">
        <f t="array" ref="AB121">IF(H121=0,"",1+SUMPRODUCT(--(ABS($G121:$Z121)&lt;ABS(H121)),--($G121:$Z121&lt;&gt;0))+(SUMPRODUCT(--(ABS($G121:$Z121)=ABS(H121)),--($G121:$Z121&lt;&gt;0))-1)/2)</f>
        <v>14</v>
      </c>
      <c r="AC121" cm="1">
        <f t="array" ref="AC121">IF(I121=0,"",1+SUMPRODUCT(--(ABS($G121:$Z121)&lt;ABS(I121)),--($G121:$Z121&lt;&gt;0))+(SUMPRODUCT(--(ABS($G121:$Z121)=ABS(I121)),--($G121:$Z121&lt;&gt;0))-1)/2)</f>
        <v>5</v>
      </c>
      <c r="AD121" cm="1">
        <f t="array" ref="AD121">IF(J121=0,"",1+SUMPRODUCT(--(ABS($G121:$Z121)&lt;ABS(J121)),--($G121:$Z121&lt;&gt;0))+(SUMPRODUCT(--(ABS($G121:$Z121)=ABS(J121)),--($G121:$Z121&lt;&gt;0))-1)/2)</f>
        <v>7</v>
      </c>
      <c r="AE121" cm="1">
        <f t="array" ref="AE121">IF(K121=0,"",1+SUMPRODUCT(--(ABS($G121:$Z121)&lt;ABS(K121)),--($G121:$Z121&lt;&gt;0))+(SUMPRODUCT(--(ABS($G121:$Z121)=ABS(K121)),--($G121:$Z121&lt;&gt;0))-1)/2)</f>
        <v>9</v>
      </c>
      <c r="AF121" cm="1">
        <f t="array" ref="AF121">IF(L121=0,"",1+SUMPRODUCT(--(ABS($G121:$Z121)&lt;ABS(L121)),--($G121:$Z121&lt;&gt;0))+(SUMPRODUCT(--(ABS($G121:$Z121)=ABS(L121)),--($G121:$Z121&lt;&gt;0))-1)/2)</f>
        <v>2</v>
      </c>
      <c r="AG121" cm="1">
        <f t="array" ref="AG121">IF(M121=0,"",1+SUMPRODUCT(--(ABS($G121:$Z121)&lt;ABS(M121)),--($G121:$Z121&lt;&gt;0))+(SUMPRODUCT(--(ABS($G121:$Z121)=ABS(M121)),--($G121:$Z121&lt;&gt;0))-1)/2)</f>
        <v>11</v>
      </c>
      <c r="AH121" cm="1">
        <f t="array" ref="AH121">IF(N121=0,"",1+SUMPRODUCT(--(ABS($G121:$Z121)&lt;ABS(N121)),--($G121:$Z121&lt;&gt;0))+(SUMPRODUCT(--(ABS($G121:$Z121)=ABS(N121)),--($G121:$Z121&lt;&gt;0))-1)/2)</f>
        <v>17</v>
      </c>
      <c r="AI121" cm="1">
        <f t="array" ref="AI121">IF(O121=0,"",1+SUMPRODUCT(--(ABS($G121:$Z121)&lt;ABS(O121)),--($G121:$Z121&lt;&gt;0))+(SUMPRODUCT(--(ABS($G121:$Z121)=ABS(O121)),--($G121:$Z121&lt;&gt;0))-1)/2)</f>
        <v>20</v>
      </c>
      <c r="AJ121" cm="1">
        <f t="array" ref="AJ121">IF(P121=0,"",1+SUMPRODUCT(--(ABS($G121:$Z121)&lt;ABS(P121)),--($G121:$Z121&lt;&gt;0))+(SUMPRODUCT(--(ABS($G121:$Z121)=ABS(P121)),--($G121:$Z121&lt;&gt;0))-1)/2)</f>
        <v>15</v>
      </c>
      <c r="AK121" cm="1">
        <f t="array" ref="AK121">IF(Q121=0,"",1+SUMPRODUCT(--(ABS($G121:$Z121)&lt;ABS(Q121)),--($G121:$Z121&lt;&gt;0))+(SUMPRODUCT(--(ABS($G121:$Z121)=ABS(Q121)),--($G121:$Z121&lt;&gt;0))-1)/2)</f>
        <v>4</v>
      </c>
      <c r="AL121" cm="1">
        <f t="array" ref="AL121">IF(R121=0,"",1+SUMPRODUCT(--(ABS($G121:$Z121)&lt;ABS(R121)),--($G121:$Z121&lt;&gt;0))+(SUMPRODUCT(--(ABS($G121:$Z121)=ABS(R121)),--($G121:$Z121&lt;&gt;0))-1)/2)</f>
        <v>18</v>
      </c>
      <c r="AM121" cm="1">
        <f t="array" ref="AM121">IF(S121=0,"",1+SUMPRODUCT(--(ABS($G121:$Z121)&lt;ABS(S121)),--($G121:$Z121&lt;&gt;0))+(SUMPRODUCT(--(ABS($G121:$Z121)=ABS(S121)),--($G121:$Z121&lt;&gt;0))-1)/2)</f>
        <v>8</v>
      </c>
      <c r="AN121" cm="1">
        <f t="array" ref="AN121">IF(T121=0,"",1+SUMPRODUCT(--(ABS($G121:$Z121)&lt;ABS(T121)),--($G121:$Z121&lt;&gt;0))+(SUMPRODUCT(--(ABS($G121:$Z121)=ABS(T121)),--($G121:$Z121&lt;&gt;0))-1)/2)</f>
        <v>19</v>
      </c>
      <c r="AO121" cm="1">
        <f t="array" ref="AO121">IF(U121=0,"",1+SUMPRODUCT(--(ABS($G121:$Z121)&lt;ABS(U121)),--($G121:$Z121&lt;&gt;0))+(SUMPRODUCT(--(ABS($G121:$Z121)=ABS(U121)),--($G121:$Z121&lt;&gt;0))-1)/2)</f>
        <v>12</v>
      </c>
      <c r="AP121" cm="1">
        <f t="array" ref="AP121">IF(V121=0,"",1+SUMPRODUCT(--(ABS($G121:$Z121)&lt;ABS(V121)),--($G121:$Z121&lt;&gt;0))+(SUMPRODUCT(--(ABS($G121:$Z121)=ABS(V121)),--($G121:$Z121&lt;&gt;0))-1)/2)</f>
        <v>3</v>
      </c>
      <c r="AQ121" cm="1">
        <f t="array" ref="AQ121">IF(W121=0,"",1+SUMPRODUCT(--(ABS($G121:$Z121)&lt;ABS(W121)),--($G121:$Z121&lt;&gt;0))+(SUMPRODUCT(--(ABS($G121:$Z121)=ABS(W121)),--($G121:$Z121&lt;&gt;0))-1)/2)</f>
        <v>16</v>
      </c>
      <c r="AR121" cm="1">
        <f t="array" ref="AR121">IF(X121=0,"",1+SUMPRODUCT(--(ABS($G121:$Z121)&lt;ABS(X121)),--($G121:$Z121&lt;&gt;0))+(SUMPRODUCT(--(ABS($G121:$Z121)=ABS(X121)),--($G121:$Z121&lt;&gt;0))-1)/2)</f>
        <v>6</v>
      </c>
      <c r="AS121" cm="1">
        <f t="array" ref="AS121">IF(Y121=0,"",1+SUMPRODUCT(--(ABS($G121:$Z121)&lt;ABS(Y121)),--($G121:$Z121&lt;&gt;0))+(SUMPRODUCT(--(ABS($G121:$Z121)=ABS(Y121)),--($G121:$Z121&lt;&gt;0))-1)/2)</f>
        <v>1</v>
      </c>
      <c r="AT121" cm="1">
        <f t="array" ref="AT121">IF(Z121=0,"",1+SUMPRODUCT(--(ABS($G121:$Z121)&lt;ABS(Z121)),--($G121:$Z121&lt;&gt;0))+(SUMPRODUCT(--(ABS($G121:$Z121)=ABS(Z121)),--($G121:$Z121&lt;&gt;0))-1)/2)</f>
        <v>13</v>
      </c>
      <c r="AU121">
        <f>AVERAGE(G121:Z121)</f>
        <v>7.6450031627835983E-3</v>
      </c>
      <c r="AV121">
        <f>SUMIF(G121:Z121,"&gt;0",AA121:AT121)</f>
        <v>165</v>
      </c>
      <c r="AW121">
        <f>COUNTIF(G121:Z121,"&lt;&gt;0")</f>
        <v>20</v>
      </c>
      <c r="AX121">
        <f>_xlfn.LET(_xlpm.n,AW121,_xlpm.w,AV121,_xlpm.mu,_xlpm.n*(_xlpm.n+1)/4,_xlpm.sd,SQRT(_xlpm.n*(_xlpm.n+1)*(2*_xlpm.n+1)/24),_xlpm.z,(ABS(_xlpm.w-_xlpm.mu)-0.5)/_xlpm.sd,MIN(1,2*(1-_xlfn.NORM.S.DIST(_xlpm.z,TRUE))))</f>
        <v>2.6331065547414267E-2</v>
      </c>
    </row>
    <row r="122" spans="1:50" x14ac:dyDescent="0.25">
      <c r="A122" t="s">
        <v>9323</v>
      </c>
      <c r="B122" t="s">
        <v>19</v>
      </c>
      <c r="C122" t="s">
        <v>32</v>
      </c>
      <c r="D122" t="s">
        <v>9259</v>
      </c>
      <c r="E122" t="s">
        <v>62</v>
      </c>
      <c r="F122" t="s">
        <v>45</v>
      </c>
      <c r="G122">
        <f>all_runs!O362-all_runs!O242</f>
        <v>-3.6978024160623568E-2</v>
      </c>
      <c r="H122">
        <f>all_runs!O363-all_runs!O243</f>
        <v>-5.9946033040203406E-2</v>
      </c>
      <c r="I122">
        <f>all_runs!O364-all_runs!O244</f>
        <v>-2.1371443555788794E-2</v>
      </c>
      <c r="J122">
        <f>all_runs!O365-all_runs!O245</f>
        <v>-3.6576844519296214E-2</v>
      </c>
      <c r="K122">
        <f>all_runs!O366-all_runs!O246</f>
        <v>-2.6625125180816833E-2</v>
      </c>
      <c r="L122">
        <f>all_runs!O367-all_runs!O247</f>
        <v>-8.4155653962829868E-2</v>
      </c>
      <c r="M122">
        <f>all_runs!O368-all_runs!O248</f>
        <v>-6.6735226224472144E-2</v>
      </c>
      <c r="N122">
        <f>all_runs!O369-all_runs!O249</f>
        <v>-4.8720608575380187E-2</v>
      </c>
      <c r="O122">
        <f>all_runs!O370-all_runs!O250</f>
        <v>-7.5269189788546242E-2</v>
      </c>
      <c r="P122">
        <f>all_runs!O371-all_runs!O251</f>
        <v>-2.58351101634684E-2</v>
      </c>
      <c r="Q122">
        <f>all_runs!O372-all_runs!O252</f>
        <v>-2.1854376284756061E-2</v>
      </c>
      <c r="R122">
        <f>all_runs!O373-all_runs!O253</f>
        <v>-7.9664570230607912E-2</v>
      </c>
      <c r="S122">
        <f>all_runs!O374-all_runs!O254</f>
        <v>-6.0321066506633492E-2</v>
      </c>
      <c r="T122">
        <f>all_runs!O375-all_runs!O255</f>
        <v>-2.077247646867908E-2</v>
      </c>
      <c r="U122">
        <f>all_runs!O376-all_runs!O256</f>
        <v>-3.5778841041999021E-2</v>
      </c>
      <c r="V122">
        <f>all_runs!O377-all_runs!O257</f>
        <v>-7.5527501035144162E-2</v>
      </c>
      <c r="W122">
        <f>all_runs!O378-all_runs!O258</f>
        <v>-8.2304526748971374E-2</v>
      </c>
      <c r="X122">
        <f>all_runs!O379-all_runs!O259</f>
        <v>-7.7402830249087451E-2</v>
      </c>
      <c r="Y122">
        <f>all_runs!O380-all_runs!O260</f>
        <v>-4.1357332959798376E-2</v>
      </c>
      <c r="Z122">
        <f>all_runs!O381-all_runs!O261</f>
        <v>-4.9878652389112488E-2</v>
      </c>
      <c r="AA122" cm="1">
        <f t="array" ref="AA122">IF(G122=0,"",1+SUMPRODUCT(--(ABS($G122:$Z122)&lt;ABS(G122)),--($G122:$Z122&lt;&gt;0))+(SUMPRODUCT(--(ABS($G122:$Z122)=ABS(G122)),--($G122:$Z122&lt;&gt;0))-1)/2)</f>
        <v>8</v>
      </c>
      <c r="AB122" cm="1">
        <f t="array" ref="AB122">IF(H122=0,"",1+SUMPRODUCT(--(ABS($G122:$Z122)&lt;ABS(H122)),--($G122:$Z122&lt;&gt;0))+(SUMPRODUCT(--(ABS($G122:$Z122)=ABS(H122)),--($G122:$Z122&lt;&gt;0))-1)/2)</f>
        <v>12</v>
      </c>
      <c r="AC122" cm="1">
        <f t="array" ref="AC122">IF(I122=0,"",1+SUMPRODUCT(--(ABS($G122:$Z122)&lt;ABS(I122)),--($G122:$Z122&lt;&gt;0))+(SUMPRODUCT(--(ABS($G122:$Z122)=ABS(I122)),--($G122:$Z122&lt;&gt;0))-1)/2)</f>
        <v>2</v>
      </c>
      <c r="AD122" cm="1">
        <f t="array" ref="AD122">IF(J122=0,"",1+SUMPRODUCT(--(ABS($G122:$Z122)&lt;ABS(J122)),--($G122:$Z122&lt;&gt;0))+(SUMPRODUCT(--(ABS($G122:$Z122)=ABS(J122)),--($G122:$Z122&lt;&gt;0))-1)/2)</f>
        <v>7</v>
      </c>
      <c r="AE122" cm="1">
        <f t="array" ref="AE122">IF(K122=0,"",1+SUMPRODUCT(--(ABS($G122:$Z122)&lt;ABS(K122)),--($G122:$Z122&lt;&gt;0))+(SUMPRODUCT(--(ABS($G122:$Z122)=ABS(K122)),--($G122:$Z122&lt;&gt;0))-1)/2)</f>
        <v>5</v>
      </c>
      <c r="AF122" cm="1">
        <f t="array" ref="AF122">IF(L122=0,"",1+SUMPRODUCT(--(ABS($G122:$Z122)&lt;ABS(L122)),--($G122:$Z122&lt;&gt;0))+(SUMPRODUCT(--(ABS($G122:$Z122)=ABS(L122)),--($G122:$Z122&lt;&gt;0))-1)/2)</f>
        <v>20</v>
      </c>
      <c r="AG122" cm="1">
        <f t="array" ref="AG122">IF(M122=0,"",1+SUMPRODUCT(--(ABS($G122:$Z122)&lt;ABS(M122)),--($G122:$Z122&lt;&gt;0))+(SUMPRODUCT(--(ABS($G122:$Z122)=ABS(M122)),--($G122:$Z122&lt;&gt;0))-1)/2)</f>
        <v>14</v>
      </c>
      <c r="AH122" cm="1">
        <f t="array" ref="AH122">IF(N122=0,"",1+SUMPRODUCT(--(ABS($G122:$Z122)&lt;ABS(N122)),--($G122:$Z122&lt;&gt;0))+(SUMPRODUCT(--(ABS($G122:$Z122)=ABS(N122)),--($G122:$Z122&lt;&gt;0))-1)/2)</f>
        <v>10</v>
      </c>
      <c r="AI122" cm="1">
        <f t="array" ref="AI122">IF(O122=0,"",1+SUMPRODUCT(--(ABS($G122:$Z122)&lt;ABS(O122)),--($G122:$Z122&lt;&gt;0))+(SUMPRODUCT(--(ABS($G122:$Z122)=ABS(O122)),--($G122:$Z122&lt;&gt;0))-1)/2)</f>
        <v>15</v>
      </c>
      <c r="AJ122" cm="1">
        <f t="array" ref="AJ122">IF(P122=0,"",1+SUMPRODUCT(--(ABS($G122:$Z122)&lt;ABS(P122)),--($G122:$Z122&lt;&gt;0))+(SUMPRODUCT(--(ABS($G122:$Z122)=ABS(P122)),--($G122:$Z122&lt;&gt;0))-1)/2)</f>
        <v>4</v>
      </c>
      <c r="AK122" cm="1">
        <f t="array" ref="AK122">IF(Q122=0,"",1+SUMPRODUCT(--(ABS($G122:$Z122)&lt;ABS(Q122)),--($G122:$Z122&lt;&gt;0))+(SUMPRODUCT(--(ABS($G122:$Z122)=ABS(Q122)),--($G122:$Z122&lt;&gt;0))-1)/2)</f>
        <v>3</v>
      </c>
      <c r="AL122" cm="1">
        <f t="array" ref="AL122">IF(R122=0,"",1+SUMPRODUCT(--(ABS($G122:$Z122)&lt;ABS(R122)),--($G122:$Z122&lt;&gt;0))+(SUMPRODUCT(--(ABS($G122:$Z122)=ABS(R122)),--($G122:$Z122&lt;&gt;0))-1)/2)</f>
        <v>18</v>
      </c>
      <c r="AM122" cm="1">
        <f t="array" ref="AM122">IF(S122=0,"",1+SUMPRODUCT(--(ABS($G122:$Z122)&lt;ABS(S122)),--($G122:$Z122&lt;&gt;0))+(SUMPRODUCT(--(ABS($G122:$Z122)=ABS(S122)),--($G122:$Z122&lt;&gt;0))-1)/2)</f>
        <v>13</v>
      </c>
      <c r="AN122" cm="1">
        <f t="array" ref="AN122">IF(T122=0,"",1+SUMPRODUCT(--(ABS($G122:$Z122)&lt;ABS(T122)),--($G122:$Z122&lt;&gt;0))+(SUMPRODUCT(--(ABS($G122:$Z122)=ABS(T122)),--($G122:$Z122&lt;&gt;0))-1)/2)</f>
        <v>1</v>
      </c>
      <c r="AO122" cm="1">
        <f t="array" ref="AO122">IF(U122=0,"",1+SUMPRODUCT(--(ABS($G122:$Z122)&lt;ABS(U122)),--($G122:$Z122&lt;&gt;0))+(SUMPRODUCT(--(ABS($G122:$Z122)=ABS(U122)),--($G122:$Z122&lt;&gt;0))-1)/2)</f>
        <v>6</v>
      </c>
      <c r="AP122" cm="1">
        <f t="array" ref="AP122">IF(V122=0,"",1+SUMPRODUCT(--(ABS($G122:$Z122)&lt;ABS(V122)),--($G122:$Z122&lt;&gt;0))+(SUMPRODUCT(--(ABS($G122:$Z122)=ABS(V122)),--($G122:$Z122&lt;&gt;0))-1)/2)</f>
        <v>16</v>
      </c>
      <c r="AQ122" cm="1">
        <f t="array" ref="AQ122">IF(W122=0,"",1+SUMPRODUCT(--(ABS($G122:$Z122)&lt;ABS(W122)),--($G122:$Z122&lt;&gt;0))+(SUMPRODUCT(--(ABS($G122:$Z122)=ABS(W122)),--($G122:$Z122&lt;&gt;0))-1)/2)</f>
        <v>19</v>
      </c>
      <c r="AR122" cm="1">
        <f t="array" ref="AR122">IF(X122=0,"",1+SUMPRODUCT(--(ABS($G122:$Z122)&lt;ABS(X122)),--($G122:$Z122&lt;&gt;0))+(SUMPRODUCT(--(ABS($G122:$Z122)=ABS(X122)),--($G122:$Z122&lt;&gt;0))-1)/2)</f>
        <v>17</v>
      </c>
      <c r="AS122" cm="1">
        <f t="array" ref="AS122">IF(Y122=0,"",1+SUMPRODUCT(--(ABS($G122:$Z122)&lt;ABS(Y122)),--($G122:$Z122&lt;&gt;0))+(SUMPRODUCT(--(ABS($G122:$Z122)=ABS(Y122)),--($G122:$Z122&lt;&gt;0))-1)/2)</f>
        <v>9</v>
      </c>
      <c r="AT122" cm="1">
        <f t="array" ref="AT122">IF(Z122=0,"",1+SUMPRODUCT(--(ABS($G122:$Z122)&lt;ABS(Z122)),--($G122:$Z122&lt;&gt;0))+(SUMPRODUCT(--(ABS($G122:$Z122)=ABS(Z122)),--($G122:$Z122&lt;&gt;0))-1)/2)</f>
        <v>11</v>
      </c>
      <c r="AU122">
        <f>AVERAGE(G122:Z122)</f>
        <v>-5.1353771654310751E-2</v>
      </c>
      <c r="AV122">
        <f>SUMIF(G122:Z122,"&gt;0",AA122:AT122)</f>
        <v>0</v>
      </c>
      <c r="AW122">
        <f>COUNTIF(G122:Z122,"&lt;&gt;0")</f>
        <v>20</v>
      </c>
      <c r="AX122">
        <f>_xlfn.LET(_xlpm.n,AW122,_xlpm.w,AV122,_xlpm.mu,_xlpm.n*(_xlpm.n+1)/4,_xlpm.sd,SQRT(_xlpm.n*(_xlpm.n+1)*(2*_xlpm.n+1)/24),_xlpm.z,(ABS(_xlpm.w-_xlpm.mu)-0.5)/_xlpm.sd,MIN(1,2*(1-_xlfn.NORM.S.DIST(_xlpm.z,TRUE))))</f>
        <v>9.5691731570646255E-5</v>
      </c>
    </row>
    <row r="123" spans="1:50" x14ac:dyDescent="0.25">
      <c r="A123" t="s">
        <v>9323</v>
      </c>
      <c r="B123" t="s">
        <v>106</v>
      </c>
      <c r="C123" t="s">
        <v>32</v>
      </c>
      <c r="D123" t="s">
        <v>9259</v>
      </c>
      <c r="E123" t="s">
        <v>62</v>
      </c>
      <c r="F123" t="s">
        <v>45</v>
      </c>
      <c r="G123">
        <f>all_runs!O962-all_runs!O842</f>
        <v>2.3310321861752525E-3</v>
      </c>
      <c r="H123">
        <f>all_runs!O963-all_runs!O843</f>
        <v>0.19617620405366565</v>
      </c>
      <c r="I123">
        <f>all_runs!O964-all_runs!O844</f>
        <v>0.13517768780926664</v>
      </c>
      <c r="J123">
        <f>all_runs!O965-all_runs!O845</f>
        <v>-2.4793388429751984E-2</v>
      </c>
      <c r="K123">
        <f>all_runs!O966-all_runs!O846</f>
        <v>0.15732330123581928</v>
      </c>
      <c r="L123">
        <f>all_runs!O967-all_runs!O847</f>
        <v>-3.9799616196990906E-2</v>
      </c>
      <c r="M123">
        <f>all_runs!O968-all_runs!O848</f>
        <v>-3.3166973119691856E-2</v>
      </c>
      <c r="N123">
        <f>all_runs!O969-all_runs!O849</f>
        <v>-3.6454165555259044E-2</v>
      </c>
      <c r="O123">
        <f>all_runs!O970-all_runs!O850</f>
        <v>-2.4619765261476689E-2</v>
      </c>
      <c r="P123">
        <f>all_runs!O971-all_runs!O851</f>
        <v>0.24947836342193591</v>
      </c>
      <c r="Q123">
        <f>all_runs!O972-all_runs!O852</f>
        <v>-3.0537641679274419E-2</v>
      </c>
      <c r="R123">
        <f>all_runs!O973-all_runs!O853</f>
        <v>0.25883224679306327</v>
      </c>
      <c r="S123">
        <f>all_runs!O974-all_runs!O854</f>
        <v>0.17931034482758623</v>
      </c>
      <c r="T123">
        <f>all_runs!O975-all_runs!O855</f>
        <v>0.17360178970917239</v>
      </c>
      <c r="U123">
        <f>all_runs!O976-all_runs!O856</f>
        <v>-3.0359339866785406E-2</v>
      </c>
      <c r="V123">
        <f>all_runs!O977-all_runs!O857</f>
        <v>0.13861764659031173</v>
      </c>
      <c r="W123">
        <f>all_runs!O978-all_runs!O858</f>
        <v>-4.3582359156129735E-2</v>
      </c>
      <c r="X123">
        <f>all_runs!O979-all_runs!O859</f>
        <v>-3.2410233642266473E-2</v>
      </c>
      <c r="Y123">
        <f>all_runs!O980-all_runs!O860</f>
        <v>0.12720354419437496</v>
      </c>
      <c r="Z123">
        <f>all_runs!O981-all_runs!O861</f>
        <v>0.1838317794018649</v>
      </c>
      <c r="AA123" cm="1">
        <f t="array" ref="AA123">IF(G123=0,"",1+SUMPRODUCT(--(ABS($G123:$Z123)&lt;ABS(G123)),--($G123:$Z123&lt;&gt;0))+(SUMPRODUCT(--(ABS($G123:$Z123)=ABS(G123)),--($G123:$Z123&lt;&gt;0))-1)/2)</f>
        <v>1</v>
      </c>
      <c r="AB123" cm="1">
        <f t="array" ref="AB123">IF(H123=0,"",1+SUMPRODUCT(--(ABS($G123:$Z123)&lt;ABS(H123)),--($G123:$Z123&lt;&gt;0))+(SUMPRODUCT(--(ABS($G123:$Z123)=ABS(H123)),--($G123:$Z123&lt;&gt;0))-1)/2)</f>
        <v>18</v>
      </c>
      <c r="AC123" cm="1">
        <f t="array" ref="AC123">IF(I123=0,"",1+SUMPRODUCT(--(ABS($G123:$Z123)&lt;ABS(I123)),--($G123:$Z123&lt;&gt;0))+(SUMPRODUCT(--(ABS($G123:$Z123)=ABS(I123)),--($G123:$Z123&lt;&gt;0))-1)/2)</f>
        <v>12</v>
      </c>
      <c r="AD123" cm="1">
        <f t="array" ref="AD123">IF(J123=0,"",1+SUMPRODUCT(--(ABS($G123:$Z123)&lt;ABS(J123)),--($G123:$Z123&lt;&gt;0))+(SUMPRODUCT(--(ABS($G123:$Z123)=ABS(J123)),--($G123:$Z123&lt;&gt;0))-1)/2)</f>
        <v>3</v>
      </c>
      <c r="AE123" cm="1">
        <f t="array" ref="AE123">IF(K123=0,"",1+SUMPRODUCT(--(ABS($G123:$Z123)&lt;ABS(K123)),--($G123:$Z123&lt;&gt;0))+(SUMPRODUCT(--(ABS($G123:$Z123)=ABS(K123)),--($G123:$Z123&lt;&gt;0))-1)/2)</f>
        <v>14</v>
      </c>
      <c r="AF123" cm="1">
        <f t="array" ref="AF123">IF(L123=0,"",1+SUMPRODUCT(--(ABS($G123:$Z123)&lt;ABS(L123)),--($G123:$Z123&lt;&gt;0))+(SUMPRODUCT(--(ABS($G123:$Z123)=ABS(L123)),--($G123:$Z123&lt;&gt;0))-1)/2)</f>
        <v>9</v>
      </c>
      <c r="AG123" cm="1">
        <f t="array" ref="AG123">IF(M123=0,"",1+SUMPRODUCT(--(ABS($G123:$Z123)&lt;ABS(M123)),--($G123:$Z123&lt;&gt;0))+(SUMPRODUCT(--(ABS($G123:$Z123)=ABS(M123)),--($G123:$Z123&lt;&gt;0))-1)/2)</f>
        <v>7</v>
      </c>
      <c r="AH123" cm="1">
        <f t="array" ref="AH123">IF(N123=0,"",1+SUMPRODUCT(--(ABS($G123:$Z123)&lt;ABS(N123)),--($G123:$Z123&lt;&gt;0))+(SUMPRODUCT(--(ABS($G123:$Z123)=ABS(N123)),--($G123:$Z123&lt;&gt;0))-1)/2)</f>
        <v>8</v>
      </c>
      <c r="AI123" cm="1">
        <f t="array" ref="AI123">IF(O123=0,"",1+SUMPRODUCT(--(ABS($G123:$Z123)&lt;ABS(O123)),--($G123:$Z123&lt;&gt;0))+(SUMPRODUCT(--(ABS($G123:$Z123)=ABS(O123)),--($G123:$Z123&lt;&gt;0))-1)/2)</f>
        <v>2</v>
      </c>
      <c r="AJ123" cm="1">
        <f t="array" ref="AJ123">IF(P123=0,"",1+SUMPRODUCT(--(ABS($G123:$Z123)&lt;ABS(P123)),--($G123:$Z123&lt;&gt;0))+(SUMPRODUCT(--(ABS($G123:$Z123)=ABS(P123)),--($G123:$Z123&lt;&gt;0))-1)/2)</f>
        <v>19</v>
      </c>
      <c r="AK123" cm="1">
        <f t="array" ref="AK123">IF(Q123=0,"",1+SUMPRODUCT(--(ABS($G123:$Z123)&lt;ABS(Q123)),--($G123:$Z123&lt;&gt;0))+(SUMPRODUCT(--(ABS($G123:$Z123)=ABS(Q123)),--($G123:$Z123&lt;&gt;0))-1)/2)</f>
        <v>5</v>
      </c>
      <c r="AL123" cm="1">
        <f t="array" ref="AL123">IF(R123=0,"",1+SUMPRODUCT(--(ABS($G123:$Z123)&lt;ABS(R123)),--($G123:$Z123&lt;&gt;0))+(SUMPRODUCT(--(ABS($G123:$Z123)=ABS(R123)),--($G123:$Z123&lt;&gt;0))-1)/2)</f>
        <v>20</v>
      </c>
      <c r="AM123" cm="1">
        <f t="array" ref="AM123">IF(S123=0,"",1+SUMPRODUCT(--(ABS($G123:$Z123)&lt;ABS(S123)),--($G123:$Z123&lt;&gt;0))+(SUMPRODUCT(--(ABS($G123:$Z123)=ABS(S123)),--($G123:$Z123&lt;&gt;0))-1)/2)</f>
        <v>16</v>
      </c>
      <c r="AN123" cm="1">
        <f t="array" ref="AN123">IF(T123=0,"",1+SUMPRODUCT(--(ABS($G123:$Z123)&lt;ABS(T123)),--($G123:$Z123&lt;&gt;0))+(SUMPRODUCT(--(ABS($G123:$Z123)=ABS(T123)),--($G123:$Z123&lt;&gt;0))-1)/2)</f>
        <v>15</v>
      </c>
      <c r="AO123" cm="1">
        <f t="array" ref="AO123">IF(U123=0,"",1+SUMPRODUCT(--(ABS($G123:$Z123)&lt;ABS(U123)),--($G123:$Z123&lt;&gt;0))+(SUMPRODUCT(--(ABS($G123:$Z123)=ABS(U123)),--($G123:$Z123&lt;&gt;0))-1)/2)</f>
        <v>4</v>
      </c>
      <c r="AP123" cm="1">
        <f t="array" ref="AP123">IF(V123=0,"",1+SUMPRODUCT(--(ABS($G123:$Z123)&lt;ABS(V123)),--($G123:$Z123&lt;&gt;0))+(SUMPRODUCT(--(ABS($G123:$Z123)=ABS(V123)),--($G123:$Z123&lt;&gt;0))-1)/2)</f>
        <v>13</v>
      </c>
      <c r="AQ123" cm="1">
        <f t="array" ref="AQ123">IF(W123=0,"",1+SUMPRODUCT(--(ABS($G123:$Z123)&lt;ABS(W123)),--($G123:$Z123&lt;&gt;0))+(SUMPRODUCT(--(ABS($G123:$Z123)=ABS(W123)),--($G123:$Z123&lt;&gt;0))-1)/2)</f>
        <v>10</v>
      </c>
      <c r="AR123" cm="1">
        <f t="array" ref="AR123">IF(X123=0,"",1+SUMPRODUCT(--(ABS($G123:$Z123)&lt;ABS(X123)),--($G123:$Z123&lt;&gt;0))+(SUMPRODUCT(--(ABS($G123:$Z123)=ABS(X123)),--($G123:$Z123&lt;&gt;0))-1)/2)</f>
        <v>6</v>
      </c>
      <c r="AS123" cm="1">
        <f t="array" ref="AS123">IF(Y123=0,"",1+SUMPRODUCT(--(ABS($G123:$Z123)&lt;ABS(Y123)),--($G123:$Z123&lt;&gt;0))+(SUMPRODUCT(--(ABS($G123:$Z123)=ABS(Y123)),--($G123:$Z123&lt;&gt;0))-1)/2)</f>
        <v>11</v>
      </c>
      <c r="AT123" cm="1">
        <f t="array" ref="AT123">IF(Z123=0,"",1+SUMPRODUCT(--(ABS($G123:$Z123)&lt;ABS(Z123)),--($G123:$Z123&lt;&gt;0))+(SUMPRODUCT(--(ABS($G123:$Z123)=ABS(Z123)),--($G123:$Z123&lt;&gt;0))-1)/2)</f>
        <v>17</v>
      </c>
      <c r="AU123">
        <f>AVERAGE(G123:Z123)</f>
        <v>7.5308022865780491E-2</v>
      </c>
      <c r="AV123">
        <f>SUMIF(G123:Z123,"&gt;0",AA123:AT123)</f>
        <v>156</v>
      </c>
      <c r="AW123">
        <f>COUNTIF(G123:Z123,"&lt;&gt;0")</f>
        <v>20</v>
      </c>
      <c r="AX123">
        <f>_xlfn.LET(_xlpm.n,AW123,_xlpm.w,AV123,_xlpm.mu,_xlpm.n*(_xlpm.n+1)/4,_xlpm.sd,SQRT(_xlpm.n*(_xlpm.n+1)*(2*_xlpm.n+1)/24),_xlpm.z,(ABS(_xlpm.w-_xlpm.mu)-0.5)/_xlpm.sd,MIN(1,2*(1-_xlfn.NORM.S.DIST(_xlpm.z,TRUE))))</f>
        <v>5.9389370830247756E-2</v>
      </c>
    </row>
    <row r="124" spans="1:50" x14ac:dyDescent="0.25">
      <c r="A124" t="s">
        <v>9323</v>
      </c>
      <c r="B124" t="s">
        <v>147</v>
      </c>
      <c r="C124" t="s">
        <v>32</v>
      </c>
      <c r="D124" t="s">
        <v>9259</v>
      </c>
      <c r="E124" t="s">
        <v>62</v>
      </c>
      <c r="F124" t="s">
        <v>45</v>
      </c>
      <c r="G124">
        <f>all_runs!O1562-all_runs!O1442</f>
        <v>-2.5889561758699609E-3</v>
      </c>
      <c r="H124">
        <f>all_runs!O1563-all_runs!O1443</f>
        <v>4.6315789473684088E-2</v>
      </c>
      <c r="I124">
        <f>all_runs!O1564-all_runs!O1444</f>
        <v>-2.4181328203685681E-2</v>
      </c>
      <c r="J124">
        <f>all_runs!O1565-all_runs!O1445</f>
        <v>2.0338245690358359E-2</v>
      </c>
      <c r="K124">
        <f>all_runs!O1566-all_runs!O1446</f>
        <v>3.7153584838190423E-2</v>
      </c>
      <c r="L124">
        <f>all_runs!O1567-all_runs!O1447</f>
        <v>9.0668388763318619E-3</v>
      </c>
      <c r="M124">
        <f>all_runs!O1568-all_runs!O1448</f>
        <v>6.199299803603342E-3</v>
      </c>
      <c r="N124">
        <f>all_runs!O1569-all_runs!O1449</f>
        <v>1.5215258493107231E-2</v>
      </c>
      <c r="O124">
        <f>all_runs!O1570-all_runs!O1450</f>
        <v>7.6645588092226768E-2</v>
      </c>
      <c r="P124">
        <f>all_runs!O1571-all_runs!O1451</f>
        <v>5.0475570579713303E-3</v>
      </c>
      <c r="Q124">
        <f>all_runs!O1572-all_runs!O1452</f>
        <v>2.9411764705882359E-2</v>
      </c>
      <c r="R124">
        <f>all_runs!O1573-all_runs!O1453</f>
        <v>4.0677261003411402E-2</v>
      </c>
      <c r="S124">
        <f>all_runs!O1574-all_runs!O1454</f>
        <v>-1.2901144976616985E-3</v>
      </c>
      <c r="T124">
        <f>all_runs!O1575-all_runs!O1455</f>
        <v>3.6630036630047602E-4</v>
      </c>
      <c r="U124">
        <f>all_runs!O1576-all_runs!O1456</f>
        <v>1.5591718497059981E-3</v>
      </c>
      <c r="V124">
        <f>all_runs!O1577-all_runs!O1457</f>
        <v>7.546917785346885E-3</v>
      </c>
      <c r="W124">
        <f>all_runs!O1578-all_runs!O1458</f>
        <v>1.8030883839016631E-2</v>
      </c>
      <c r="X124">
        <f>all_runs!O1579-all_runs!O1459</f>
        <v>1.3301269346299938E-2</v>
      </c>
      <c r="Y124">
        <f>all_runs!O1580-all_runs!O1460</f>
        <v>-4.129827055200197E-2</v>
      </c>
      <c r="Z124">
        <f>all_runs!O1581-all_runs!O1461</f>
        <v>2.0304091809806524E-2</v>
      </c>
      <c r="AA124" cm="1">
        <f t="array" ref="AA124">IF(G124=0,"",1+SUMPRODUCT(--(ABS($G124:$Z124)&lt;ABS(G124)),--($G124:$Z124&lt;&gt;0))+(SUMPRODUCT(--(ABS($G124:$Z124)=ABS(G124)),--($G124:$Z124&lt;&gt;0))-1)/2)</f>
        <v>4</v>
      </c>
      <c r="AB124" cm="1">
        <f t="array" ref="AB124">IF(H124=0,"",1+SUMPRODUCT(--(ABS($G124:$Z124)&lt;ABS(H124)),--($G124:$Z124&lt;&gt;0))+(SUMPRODUCT(--(ABS($G124:$Z124)=ABS(H124)),--($G124:$Z124&lt;&gt;0))-1)/2)</f>
        <v>19</v>
      </c>
      <c r="AC124" cm="1">
        <f t="array" ref="AC124">IF(I124=0,"",1+SUMPRODUCT(--(ABS($G124:$Z124)&lt;ABS(I124)),--($G124:$Z124&lt;&gt;0))+(SUMPRODUCT(--(ABS($G124:$Z124)=ABS(I124)),--($G124:$Z124&lt;&gt;0))-1)/2)</f>
        <v>14</v>
      </c>
      <c r="AD124" cm="1">
        <f t="array" ref="AD124">IF(J124=0,"",1+SUMPRODUCT(--(ABS($G124:$Z124)&lt;ABS(J124)),--($G124:$Z124&lt;&gt;0))+(SUMPRODUCT(--(ABS($G124:$Z124)=ABS(J124)),--($G124:$Z124&lt;&gt;0))-1)/2)</f>
        <v>13</v>
      </c>
      <c r="AE124" cm="1">
        <f t="array" ref="AE124">IF(K124=0,"",1+SUMPRODUCT(--(ABS($G124:$Z124)&lt;ABS(K124)),--($G124:$Z124&lt;&gt;0))+(SUMPRODUCT(--(ABS($G124:$Z124)=ABS(K124)),--($G124:$Z124&lt;&gt;0))-1)/2)</f>
        <v>16</v>
      </c>
      <c r="AF124" cm="1">
        <f t="array" ref="AF124">IF(L124=0,"",1+SUMPRODUCT(--(ABS($G124:$Z124)&lt;ABS(L124)),--($G124:$Z124&lt;&gt;0))+(SUMPRODUCT(--(ABS($G124:$Z124)=ABS(L124)),--($G124:$Z124&lt;&gt;0))-1)/2)</f>
        <v>8</v>
      </c>
      <c r="AG124" cm="1">
        <f t="array" ref="AG124">IF(M124=0,"",1+SUMPRODUCT(--(ABS($G124:$Z124)&lt;ABS(M124)),--($G124:$Z124&lt;&gt;0))+(SUMPRODUCT(--(ABS($G124:$Z124)=ABS(M124)),--($G124:$Z124&lt;&gt;0))-1)/2)</f>
        <v>6</v>
      </c>
      <c r="AH124" cm="1">
        <f t="array" ref="AH124">IF(N124=0,"",1+SUMPRODUCT(--(ABS($G124:$Z124)&lt;ABS(N124)),--($G124:$Z124&lt;&gt;0))+(SUMPRODUCT(--(ABS($G124:$Z124)=ABS(N124)),--($G124:$Z124&lt;&gt;0))-1)/2)</f>
        <v>10</v>
      </c>
      <c r="AI124" cm="1">
        <f t="array" ref="AI124">IF(O124=0,"",1+SUMPRODUCT(--(ABS($G124:$Z124)&lt;ABS(O124)),--($G124:$Z124&lt;&gt;0))+(SUMPRODUCT(--(ABS($G124:$Z124)=ABS(O124)),--($G124:$Z124&lt;&gt;0))-1)/2)</f>
        <v>20</v>
      </c>
      <c r="AJ124" cm="1">
        <f t="array" ref="AJ124">IF(P124=0,"",1+SUMPRODUCT(--(ABS($G124:$Z124)&lt;ABS(P124)),--($G124:$Z124&lt;&gt;0))+(SUMPRODUCT(--(ABS($G124:$Z124)=ABS(P124)),--($G124:$Z124&lt;&gt;0))-1)/2)</f>
        <v>5</v>
      </c>
      <c r="AK124" cm="1">
        <f t="array" ref="AK124">IF(Q124=0,"",1+SUMPRODUCT(--(ABS($G124:$Z124)&lt;ABS(Q124)),--($G124:$Z124&lt;&gt;0))+(SUMPRODUCT(--(ABS($G124:$Z124)=ABS(Q124)),--($G124:$Z124&lt;&gt;0))-1)/2)</f>
        <v>15</v>
      </c>
      <c r="AL124" cm="1">
        <f t="array" ref="AL124">IF(R124=0,"",1+SUMPRODUCT(--(ABS($G124:$Z124)&lt;ABS(R124)),--($G124:$Z124&lt;&gt;0))+(SUMPRODUCT(--(ABS($G124:$Z124)=ABS(R124)),--($G124:$Z124&lt;&gt;0))-1)/2)</f>
        <v>17</v>
      </c>
      <c r="AM124" cm="1">
        <f t="array" ref="AM124">IF(S124=0,"",1+SUMPRODUCT(--(ABS($G124:$Z124)&lt;ABS(S124)),--($G124:$Z124&lt;&gt;0))+(SUMPRODUCT(--(ABS($G124:$Z124)=ABS(S124)),--($G124:$Z124&lt;&gt;0))-1)/2)</f>
        <v>2</v>
      </c>
      <c r="AN124" cm="1">
        <f t="array" ref="AN124">IF(T124=0,"",1+SUMPRODUCT(--(ABS($G124:$Z124)&lt;ABS(T124)),--($G124:$Z124&lt;&gt;0))+(SUMPRODUCT(--(ABS($G124:$Z124)=ABS(T124)),--($G124:$Z124&lt;&gt;0))-1)/2)</f>
        <v>1</v>
      </c>
      <c r="AO124" cm="1">
        <f t="array" ref="AO124">IF(U124=0,"",1+SUMPRODUCT(--(ABS($G124:$Z124)&lt;ABS(U124)),--($G124:$Z124&lt;&gt;0))+(SUMPRODUCT(--(ABS($G124:$Z124)=ABS(U124)),--($G124:$Z124&lt;&gt;0))-1)/2)</f>
        <v>3</v>
      </c>
      <c r="AP124" cm="1">
        <f t="array" ref="AP124">IF(V124=0,"",1+SUMPRODUCT(--(ABS($G124:$Z124)&lt;ABS(V124)),--($G124:$Z124&lt;&gt;0))+(SUMPRODUCT(--(ABS($G124:$Z124)=ABS(V124)),--($G124:$Z124&lt;&gt;0))-1)/2)</f>
        <v>7</v>
      </c>
      <c r="AQ124" cm="1">
        <f t="array" ref="AQ124">IF(W124=0,"",1+SUMPRODUCT(--(ABS($G124:$Z124)&lt;ABS(W124)),--($G124:$Z124&lt;&gt;0))+(SUMPRODUCT(--(ABS($G124:$Z124)=ABS(W124)),--($G124:$Z124&lt;&gt;0))-1)/2)</f>
        <v>11</v>
      </c>
      <c r="AR124" cm="1">
        <f t="array" ref="AR124">IF(X124=0,"",1+SUMPRODUCT(--(ABS($G124:$Z124)&lt;ABS(X124)),--($G124:$Z124&lt;&gt;0))+(SUMPRODUCT(--(ABS($G124:$Z124)=ABS(X124)),--($G124:$Z124&lt;&gt;0))-1)/2)</f>
        <v>9</v>
      </c>
      <c r="AS124" cm="1">
        <f t="array" ref="AS124">IF(Y124=0,"",1+SUMPRODUCT(--(ABS($G124:$Z124)&lt;ABS(Y124)),--($G124:$Z124&lt;&gt;0))+(SUMPRODUCT(--(ABS($G124:$Z124)=ABS(Y124)),--($G124:$Z124&lt;&gt;0))-1)/2)</f>
        <v>18</v>
      </c>
      <c r="AT124" cm="1">
        <f t="array" ref="AT124">IF(Z124=0,"",1+SUMPRODUCT(--(ABS($G124:$Z124)&lt;ABS(Z124)),--($G124:$Z124&lt;&gt;0))+(SUMPRODUCT(--(ABS($G124:$Z124)=ABS(Z124)),--($G124:$Z124&lt;&gt;0))-1)/2)</f>
        <v>12</v>
      </c>
      <c r="AU124">
        <f>AVERAGE(G124:Z124)</f>
        <v>1.3891057680101215E-2</v>
      </c>
      <c r="AV124">
        <f>SUMIF(G124:Z124,"&gt;0",AA124:AT124)</f>
        <v>172</v>
      </c>
      <c r="AW124">
        <f>COUNTIF(G124:Z124,"&lt;&gt;0")</f>
        <v>20</v>
      </c>
      <c r="AX124">
        <f>_xlfn.LET(_xlpm.n,AW124,_xlpm.w,AV124,_xlpm.mu,_xlpm.n*(_xlpm.n+1)/4,_xlpm.sd,SQRT(_xlpm.n*(_xlpm.n+1)*(2*_xlpm.n+1)/24),_xlpm.z,(ABS(_xlpm.w-_xlpm.mu)-0.5)/_xlpm.sd,MIN(1,2*(1-_xlfn.NORM.S.DIST(_xlpm.z,TRUE))))</f>
        <v>1.304192051393116E-2</v>
      </c>
    </row>
    <row r="125" spans="1:50" x14ac:dyDescent="0.25">
      <c r="A125" t="s">
        <v>9323</v>
      </c>
      <c r="B125" t="s">
        <v>190</v>
      </c>
      <c r="C125" t="s">
        <v>32</v>
      </c>
      <c r="D125" t="s">
        <v>9259</v>
      </c>
      <c r="E125" t="s">
        <v>62</v>
      </c>
      <c r="F125" t="s">
        <v>45</v>
      </c>
      <c r="G125">
        <f>all_runs!O2162-all_runs!O2042</f>
        <v>-1.3313306153589277E-2</v>
      </c>
      <c r="H125">
        <f>all_runs!O2163-all_runs!O2043</f>
        <v>8.5431634648361898E-3</v>
      </c>
      <c r="I125">
        <f>all_runs!O2164-all_runs!O2044</f>
        <v>-1.2032592631345818E-3</v>
      </c>
      <c r="J125">
        <f>all_runs!O2165-all_runs!O2045</f>
        <v>-1.829483647665453E-2</v>
      </c>
      <c r="K125">
        <f>all_runs!O2166-all_runs!O2046</f>
        <v>3.555960386136936E-2</v>
      </c>
      <c r="L125">
        <f>all_runs!O2167-all_runs!O2047</f>
        <v>-4.5545558448700785E-3</v>
      </c>
      <c r="M125">
        <f>all_runs!O2168-all_runs!O2048</f>
        <v>3.2152815979665128E-2</v>
      </c>
      <c r="N125">
        <f>all_runs!O2169-all_runs!O2049</f>
        <v>-2.8840461743377288E-2</v>
      </c>
      <c r="O125">
        <f>all_runs!O2170-all_runs!O2050</f>
        <v>3.5190176699610998E-3</v>
      </c>
      <c r="P125">
        <f>all_runs!O2171-all_runs!O2051</f>
        <v>-3.2916203188728343E-2</v>
      </c>
      <c r="Q125">
        <f>all_runs!O2172-all_runs!O2052</f>
        <v>5.0729268742987776E-2</v>
      </c>
      <c r="R125">
        <f>all_runs!O2173-all_runs!O2053</f>
        <v>-9.3677448439084543E-3</v>
      </c>
      <c r="S125">
        <f>all_runs!O2174-all_runs!O2054</f>
        <v>7.9895949461166182E-3</v>
      </c>
      <c r="T125">
        <f>all_runs!O2175-all_runs!O2055</f>
        <v>-7.7940759791634839E-3</v>
      </c>
      <c r="U125">
        <f>all_runs!O2176-all_runs!O2056</f>
        <v>7.4350074860487503E-3</v>
      </c>
      <c r="V125">
        <f>all_runs!O2177-all_runs!O2057</f>
        <v>-5.5526176626130574E-4</v>
      </c>
      <c r="W125">
        <f>all_runs!O2178-all_runs!O2058</f>
        <v>3.3030445454070634E-2</v>
      </c>
      <c r="X125">
        <f>all_runs!O2179-all_runs!O2059</f>
        <v>-7.2013093289688968E-3</v>
      </c>
      <c r="Y125">
        <f>all_runs!O2180-all_runs!O2060</f>
        <v>-1.409502119314221E-2</v>
      </c>
      <c r="Z125">
        <f>all_runs!O2181-all_runs!O2061</f>
        <v>-6.603368108467178E-3</v>
      </c>
      <c r="AA125" cm="1">
        <f t="array" ref="AA125">IF(G125=0,"",1+SUMPRODUCT(--(ABS($G125:$Z125)&lt;ABS(G125)),--($G125:$Z125&lt;&gt;0))+(SUMPRODUCT(--(ABS($G125:$Z125)=ABS(G125)),--($G125:$Z125&lt;&gt;0))-1)/2)</f>
        <v>12</v>
      </c>
      <c r="AB125" cm="1">
        <f t="array" ref="AB125">IF(H125=0,"",1+SUMPRODUCT(--(ABS($G125:$Z125)&lt;ABS(H125)),--($G125:$Z125&lt;&gt;0))+(SUMPRODUCT(--(ABS($G125:$Z125)=ABS(H125)),--($G125:$Z125&lt;&gt;0))-1)/2)</f>
        <v>10</v>
      </c>
      <c r="AC125" cm="1">
        <f t="array" ref="AC125">IF(I125=0,"",1+SUMPRODUCT(--(ABS($G125:$Z125)&lt;ABS(I125)),--($G125:$Z125&lt;&gt;0))+(SUMPRODUCT(--(ABS($G125:$Z125)=ABS(I125)),--($G125:$Z125&lt;&gt;0))-1)/2)</f>
        <v>2</v>
      </c>
      <c r="AD125" cm="1">
        <f t="array" ref="AD125">IF(J125=0,"",1+SUMPRODUCT(--(ABS($G125:$Z125)&lt;ABS(J125)),--($G125:$Z125&lt;&gt;0))+(SUMPRODUCT(--(ABS($G125:$Z125)=ABS(J125)),--($G125:$Z125&lt;&gt;0))-1)/2)</f>
        <v>14</v>
      </c>
      <c r="AE125" cm="1">
        <f t="array" ref="AE125">IF(K125=0,"",1+SUMPRODUCT(--(ABS($G125:$Z125)&lt;ABS(K125)),--($G125:$Z125&lt;&gt;0))+(SUMPRODUCT(--(ABS($G125:$Z125)=ABS(K125)),--($G125:$Z125&lt;&gt;0))-1)/2)</f>
        <v>19</v>
      </c>
      <c r="AF125" cm="1">
        <f t="array" ref="AF125">IF(L125=0,"",1+SUMPRODUCT(--(ABS($G125:$Z125)&lt;ABS(L125)),--($G125:$Z125&lt;&gt;0))+(SUMPRODUCT(--(ABS($G125:$Z125)=ABS(L125)),--($G125:$Z125&lt;&gt;0))-1)/2)</f>
        <v>4</v>
      </c>
      <c r="AG125" cm="1">
        <f t="array" ref="AG125">IF(M125=0,"",1+SUMPRODUCT(--(ABS($G125:$Z125)&lt;ABS(M125)),--($G125:$Z125&lt;&gt;0))+(SUMPRODUCT(--(ABS($G125:$Z125)=ABS(M125)),--($G125:$Z125&lt;&gt;0))-1)/2)</f>
        <v>16</v>
      </c>
      <c r="AH125" cm="1">
        <f t="array" ref="AH125">IF(N125=0,"",1+SUMPRODUCT(--(ABS($G125:$Z125)&lt;ABS(N125)),--($G125:$Z125&lt;&gt;0))+(SUMPRODUCT(--(ABS($G125:$Z125)=ABS(N125)),--($G125:$Z125&lt;&gt;0))-1)/2)</f>
        <v>15</v>
      </c>
      <c r="AI125" cm="1">
        <f t="array" ref="AI125">IF(O125=0,"",1+SUMPRODUCT(--(ABS($G125:$Z125)&lt;ABS(O125)),--($G125:$Z125&lt;&gt;0))+(SUMPRODUCT(--(ABS($G125:$Z125)=ABS(O125)),--($G125:$Z125&lt;&gt;0))-1)/2)</f>
        <v>3</v>
      </c>
      <c r="AJ125" cm="1">
        <f t="array" ref="AJ125">IF(P125=0,"",1+SUMPRODUCT(--(ABS($G125:$Z125)&lt;ABS(P125)),--($G125:$Z125&lt;&gt;0))+(SUMPRODUCT(--(ABS($G125:$Z125)=ABS(P125)),--($G125:$Z125&lt;&gt;0))-1)/2)</f>
        <v>17</v>
      </c>
      <c r="AK125" cm="1">
        <f t="array" ref="AK125">IF(Q125=0,"",1+SUMPRODUCT(--(ABS($G125:$Z125)&lt;ABS(Q125)),--($G125:$Z125&lt;&gt;0))+(SUMPRODUCT(--(ABS($G125:$Z125)=ABS(Q125)),--($G125:$Z125&lt;&gt;0))-1)/2)</f>
        <v>20</v>
      </c>
      <c r="AL125" cm="1">
        <f t="array" ref="AL125">IF(R125=0,"",1+SUMPRODUCT(--(ABS($G125:$Z125)&lt;ABS(R125)),--($G125:$Z125&lt;&gt;0))+(SUMPRODUCT(--(ABS($G125:$Z125)=ABS(R125)),--($G125:$Z125&lt;&gt;0))-1)/2)</f>
        <v>11</v>
      </c>
      <c r="AM125" cm="1">
        <f t="array" ref="AM125">IF(S125=0,"",1+SUMPRODUCT(--(ABS($G125:$Z125)&lt;ABS(S125)),--($G125:$Z125&lt;&gt;0))+(SUMPRODUCT(--(ABS($G125:$Z125)=ABS(S125)),--($G125:$Z125&lt;&gt;0))-1)/2)</f>
        <v>9</v>
      </c>
      <c r="AN125" cm="1">
        <f t="array" ref="AN125">IF(T125=0,"",1+SUMPRODUCT(--(ABS($G125:$Z125)&lt;ABS(T125)),--($G125:$Z125&lt;&gt;0))+(SUMPRODUCT(--(ABS($G125:$Z125)=ABS(T125)),--($G125:$Z125&lt;&gt;0))-1)/2)</f>
        <v>8</v>
      </c>
      <c r="AO125" cm="1">
        <f t="array" ref="AO125">IF(U125=0,"",1+SUMPRODUCT(--(ABS($G125:$Z125)&lt;ABS(U125)),--($G125:$Z125&lt;&gt;0))+(SUMPRODUCT(--(ABS($G125:$Z125)=ABS(U125)),--($G125:$Z125&lt;&gt;0))-1)/2)</f>
        <v>7</v>
      </c>
      <c r="AP125" cm="1">
        <f t="array" ref="AP125">IF(V125=0,"",1+SUMPRODUCT(--(ABS($G125:$Z125)&lt;ABS(V125)),--($G125:$Z125&lt;&gt;0))+(SUMPRODUCT(--(ABS($G125:$Z125)=ABS(V125)),--($G125:$Z125&lt;&gt;0))-1)/2)</f>
        <v>1</v>
      </c>
      <c r="AQ125" cm="1">
        <f t="array" ref="AQ125">IF(W125=0,"",1+SUMPRODUCT(--(ABS($G125:$Z125)&lt;ABS(W125)),--($G125:$Z125&lt;&gt;0))+(SUMPRODUCT(--(ABS($G125:$Z125)=ABS(W125)),--($G125:$Z125&lt;&gt;0))-1)/2)</f>
        <v>18</v>
      </c>
      <c r="AR125" cm="1">
        <f t="array" ref="AR125">IF(X125=0,"",1+SUMPRODUCT(--(ABS($G125:$Z125)&lt;ABS(X125)),--($G125:$Z125&lt;&gt;0))+(SUMPRODUCT(--(ABS($G125:$Z125)=ABS(X125)),--($G125:$Z125&lt;&gt;0))-1)/2)</f>
        <v>6</v>
      </c>
      <c r="AS125" cm="1">
        <f t="array" ref="AS125">IF(Y125=0,"",1+SUMPRODUCT(--(ABS($G125:$Z125)&lt;ABS(Y125)),--($G125:$Z125&lt;&gt;0))+(SUMPRODUCT(--(ABS($G125:$Z125)=ABS(Y125)),--($G125:$Z125&lt;&gt;0))-1)/2)</f>
        <v>13</v>
      </c>
      <c r="AT125" cm="1">
        <f t="array" ref="AT125">IF(Z125=0,"",1+SUMPRODUCT(--(ABS($G125:$Z125)&lt;ABS(Z125)),--($G125:$Z125&lt;&gt;0))+(SUMPRODUCT(--(ABS($G125:$Z125)=ABS(Z125)),--($G125:$Z125&lt;&gt;0))-1)/2)</f>
        <v>5</v>
      </c>
      <c r="AU125">
        <f>AVERAGE(G125:Z125)</f>
        <v>1.7109756857394964E-3</v>
      </c>
      <c r="AV125">
        <f>SUMIF(G125:Z125,"&gt;0",AA125:AT125)</f>
        <v>102</v>
      </c>
      <c r="AW125">
        <f>COUNTIF(G125:Z125,"&lt;&gt;0")</f>
        <v>20</v>
      </c>
      <c r="AX125">
        <f>_xlfn.LET(_xlpm.n,AW125,_xlpm.w,AV125,_xlpm.mu,_xlpm.n*(_xlpm.n+1)/4,_xlpm.sd,SQRT(_xlpm.n*(_xlpm.n+1)*(2*_xlpm.n+1)/24),_xlpm.z,(ABS(_xlpm.w-_xlpm.mu)-0.5)/_xlpm.sd,MIN(1,2*(1-_xlfn.NORM.S.DIST(_xlpm.z,TRUE))))</f>
        <v>0.92564006958862333</v>
      </c>
    </row>
    <row r="126" spans="1:50" x14ac:dyDescent="0.25">
      <c r="A126" t="s">
        <v>9323</v>
      </c>
      <c r="B126" t="s">
        <v>19</v>
      </c>
      <c r="C126" t="s">
        <v>12</v>
      </c>
      <c r="D126" t="s">
        <v>9259</v>
      </c>
      <c r="E126" t="s">
        <v>62</v>
      </c>
      <c r="F126" t="s">
        <v>45</v>
      </c>
      <c r="G126">
        <f>all_runs!O382-all_runs!O262</f>
        <v>2.6865995016791433E-2</v>
      </c>
      <c r="H126">
        <f>all_runs!O383-all_runs!O263</f>
        <v>-2.0172398471518638E-2</v>
      </c>
      <c r="I126">
        <f>all_runs!O384-all_runs!O264</f>
        <v>1.4780819749960594E-2</v>
      </c>
      <c r="J126">
        <f>all_runs!O385-all_runs!O265</f>
        <v>3.903903903903827E-3</v>
      </c>
      <c r="K126">
        <f>all_runs!O386-all_runs!O266</f>
        <v>-2.5246337424722487E-4</v>
      </c>
      <c r="L126">
        <f>all_runs!O387-all_runs!O267</f>
        <v>-2.2099447513812098E-2</v>
      </c>
      <c r="M126">
        <f>all_runs!O388-all_runs!O268</f>
        <v>3.8746831085099243E-2</v>
      </c>
      <c r="N126">
        <f>all_runs!O389-all_runs!O269</f>
        <v>-4.8128259490243241E-3</v>
      </c>
      <c r="O126">
        <f>all_runs!O390-all_runs!O270</f>
        <v>4.5309458933436852E-3</v>
      </c>
      <c r="P126">
        <f>all_runs!O391-all_runs!O271</f>
        <v>1.8525011687704596E-2</v>
      </c>
      <c r="Q126">
        <f>all_runs!O392-all_runs!O272</f>
        <v>-6.8955945624146198E-3</v>
      </c>
      <c r="R126">
        <f>all_runs!O393-all_runs!O273</f>
        <v>7.7985136251032205E-2</v>
      </c>
      <c r="S126">
        <f>all_runs!O394-all_runs!O274</f>
        <v>-5.494505494505475E-3</v>
      </c>
      <c r="T126">
        <f>all_runs!O395-all_runs!O275</f>
        <v>5.6100023758612338E-2</v>
      </c>
      <c r="U126">
        <f>all_runs!O396-all_runs!O276</f>
        <v>-2.8316405047706938E-2</v>
      </c>
      <c r="V126">
        <f>all_runs!O397-all_runs!O277</f>
        <v>-3.6266551436772709E-2</v>
      </c>
      <c r="W126">
        <f>all_runs!O398-all_runs!O278</f>
        <v>-1.6483516483516758E-2</v>
      </c>
      <c r="X126">
        <f>all_runs!O399-all_runs!O279</f>
        <v>-2.60106926172885E-2</v>
      </c>
      <c r="Y126">
        <f>all_runs!O400-all_runs!O280</f>
        <v>1.6529910202378595E-3</v>
      </c>
      <c r="Z126">
        <f>all_runs!O401-all_runs!O281</f>
        <v>-7.2521138803558483E-3</v>
      </c>
      <c r="AA126" cm="1">
        <f t="array" ref="AA126">IF(G126=0,"",1+SUMPRODUCT(--(ABS($G126:$Z126)&lt;ABS(G126)),--($G126:$Z126&lt;&gt;0))+(SUMPRODUCT(--(ABS($G126:$Z126)=ABS(G126)),--($G126:$Z126&lt;&gt;0))-1)/2)</f>
        <v>15</v>
      </c>
      <c r="AB126" cm="1">
        <f t="array" ref="AB126">IF(H126=0,"",1+SUMPRODUCT(--(ABS($G126:$Z126)&lt;ABS(H126)),--($G126:$Z126&lt;&gt;0))+(SUMPRODUCT(--(ABS($G126:$Z126)=ABS(H126)),--($G126:$Z126&lt;&gt;0))-1)/2)</f>
        <v>12</v>
      </c>
      <c r="AC126" cm="1">
        <f t="array" ref="AC126">IF(I126=0,"",1+SUMPRODUCT(--(ABS($G126:$Z126)&lt;ABS(I126)),--($G126:$Z126&lt;&gt;0))+(SUMPRODUCT(--(ABS($G126:$Z126)=ABS(I126)),--($G126:$Z126&lt;&gt;0))-1)/2)</f>
        <v>9</v>
      </c>
      <c r="AD126" cm="1">
        <f t="array" ref="AD126">IF(J126=0,"",1+SUMPRODUCT(--(ABS($G126:$Z126)&lt;ABS(J126)),--($G126:$Z126&lt;&gt;0))+(SUMPRODUCT(--(ABS($G126:$Z126)=ABS(J126)),--($G126:$Z126&lt;&gt;0))-1)/2)</f>
        <v>3</v>
      </c>
      <c r="AE126" cm="1">
        <f t="array" ref="AE126">IF(K126=0,"",1+SUMPRODUCT(--(ABS($G126:$Z126)&lt;ABS(K126)),--($G126:$Z126&lt;&gt;0))+(SUMPRODUCT(--(ABS($G126:$Z126)=ABS(K126)),--($G126:$Z126&lt;&gt;0))-1)/2)</f>
        <v>1</v>
      </c>
      <c r="AF126" cm="1">
        <f t="array" ref="AF126">IF(L126=0,"",1+SUMPRODUCT(--(ABS($G126:$Z126)&lt;ABS(L126)),--($G126:$Z126&lt;&gt;0))+(SUMPRODUCT(--(ABS($G126:$Z126)=ABS(L126)),--($G126:$Z126&lt;&gt;0))-1)/2)</f>
        <v>13</v>
      </c>
      <c r="AG126" cm="1">
        <f t="array" ref="AG126">IF(M126=0,"",1+SUMPRODUCT(--(ABS($G126:$Z126)&lt;ABS(M126)),--($G126:$Z126&lt;&gt;0))+(SUMPRODUCT(--(ABS($G126:$Z126)=ABS(M126)),--($G126:$Z126&lt;&gt;0))-1)/2)</f>
        <v>18</v>
      </c>
      <c r="AH126" cm="1">
        <f t="array" ref="AH126">IF(N126=0,"",1+SUMPRODUCT(--(ABS($G126:$Z126)&lt;ABS(N126)),--($G126:$Z126&lt;&gt;0))+(SUMPRODUCT(--(ABS($G126:$Z126)=ABS(N126)),--($G126:$Z126&lt;&gt;0))-1)/2)</f>
        <v>5</v>
      </c>
      <c r="AI126" cm="1">
        <f t="array" ref="AI126">IF(O126=0,"",1+SUMPRODUCT(--(ABS($G126:$Z126)&lt;ABS(O126)),--($G126:$Z126&lt;&gt;0))+(SUMPRODUCT(--(ABS($G126:$Z126)=ABS(O126)),--($G126:$Z126&lt;&gt;0))-1)/2)</f>
        <v>4</v>
      </c>
      <c r="AJ126" cm="1">
        <f t="array" ref="AJ126">IF(P126=0,"",1+SUMPRODUCT(--(ABS($G126:$Z126)&lt;ABS(P126)),--($G126:$Z126&lt;&gt;0))+(SUMPRODUCT(--(ABS($G126:$Z126)=ABS(P126)),--($G126:$Z126&lt;&gt;0))-1)/2)</f>
        <v>11</v>
      </c>
      <c r="AK126" cm="1">
        <f t="array" ref="AK126">IF(Q126=0,"",1+SUMPRODUCT(--(ABS($G126:$Z126)&lt;ABS(Q126)),--($G126:$Z126&lt;&gt;0))+(SUMPRODUCT(--(ABS($G126:$Z126)=ABS(Q126)),--($G126:$Z126&lt;&gt;0))-1)/2)</f>
        <v>7</v>
      </c>
      <c r="AL126" cm="1">
        <f t="array" ref="AL126">IF(R126=0,"",1+SUMPRODUCT(--(ABS($G126:$Z126)&lt;ABS(R126)),--($G126:$Z126&lt;&gt;0))+(SUMPRODUCT(--(ABS($G126:$Z126)=ABS(R126)),--($G126:$Z126&lt;&gt;0))-1)/2)</f>
        <v>20</v>
      </c>
      <c r="AM126" cm="1">
        <f t="array" ref="AM126">IF(S126=0,"",1+SUMPRODUCT(--(ABS($G126:$Z126)&lt;ABS(S126)),--($G126:$Z126&lt;&gt;0))+(SUMPRODUCT(--(ABS($G126:$Z126)=ABS(S126)),--($G126:$Z126&lt;&gt;0))-1)/2)</f>
        <v>6</v>
      </c>
      <c r="AN126" cm="1">
        <f t="array" ref="AN126">IF(T126=0,"",1+SUMPRODUCT(--(ABS($G126:$Z126)&lt;ABS(T126)),--($G126:$Z126&lt;&gt;0))+(SUMPRODUCT(--(ABS($G126:$Z126)=ABS(T126)),--($G126:$Z126&lt;&gt;0))-1)/2)</f>
        <v>19</v>
      </c>
      <c r="AO126" cm="1">
        <f t="array" ref="AO126">IF(U126=0,"",1+SUMPRODUCT(--(ABS($G126:$Z126)&lt;ABS(U126)),--($G126:$Z126&lt;&gt;0))+(SUMPRODUCT(--(ABS($G126:$Z126)=ABS(U126)),--($G126:$Z126&lt;&gt;0))-1)/2)</f>
        <v>16</v>
      </c>
      <c r="AP126" cm="1">
        <f t="array" ref="AP126">IF(V126=0,"",1+SUMPRODUCT(--(ABS($G126:$Z126)&lt;ABS(V126)),--($G126:$Z126&lt;&gt;0))+(SUMPRODUCT(--(ABS($G126:$Z126)=ABS(V126)),--($G126:$Z126&lt;&gt;0))-1)/2)</f>
        <v>17</v>
      </c>
      <c r="AQ126" cm="1">
        <f t="array" ref="AQ126">IF(W126=0,"",1+SUMPRODUCT(--(ABS($G126:$Z126)&lt;ABS(W126)),--($G126:$Z126&lt;&gt;0))+(SUMPRODUCT(--(ABS($G126:$Z126)=ABS(W126)),--($G126:$Z126&lt;&gt;0))-1)/2)</f>
        <v>10</v>
      </c>
      <c r="AR126" cm="1">
        <f t="array" ref="AR126">IF(X126=0,"",1+SUMPRODUCT(--(ABS($G126:$Z126)&lt;ABS(X126)),--($G126:$Z126&lt;&gt;0))+(SUMPRODUCT(--(ABS($G126:$Z126)=ABS(X126)),--($G126:$Z126&lt;&gt;0))-1)/2)</f>
        <v>14</v>
      </c>
      <c r="AS126" cm="1">
        <f t="array" ref="AS126">IF(Y126=0,"",1+SUMPRODUCT(--(ABS($G126:$Z126)&lt;ABS(Y126)),--($G126:$Z126&lt;&gt;0))+(SUMPRODUCT(--(ABS($G126:$Z126)=ABS(Y126)),--($G126:$Z126&lt;&gt;0))-1)/2)</f>
        <v>2</v>
      </c>
      <c r="AT126" cm="1">
        <f t="array" ref="AT126">IF(Z126=0,"",1+SUMPRODUCT(--(ABS($G126:$Z126)&lt;ABS(Z126)),--($G126:$Z126&lt;&gt;0))+(SUMPRODUCT(--(ABS($G126:$Z126)=ABS(Z126)),--($G126:$Z126&lt;&gt;0))-1)/2)</f>
        <v>8</v>
      </c>
      <c r="AU126">
        <f>AVERAGE(G126:Z126)</f>
        <v>3.4517571767761325E-3</v>
      </c>
      <c r="AV126">
        <f>SUMIF(G126:Z126,"&gt;0",AA126:AT126)</f>
        <v>101</v>
      </c>
      <c r="AW126">
        <f>COUNTIF(G126:Z126,"&lt;&gt;0")</f>
        <v>20</v>
      </c>
      <c r="AX126">
        <f>_xlfn.LET(_xlpm.n,AW126,_xlpm.w,AV126,_xlpm.mu,_xlpm.n*(_xlpm.n+1)/4,_xlpm.sd,SQRT(_xlpm.n*(_xlpm.n+1)*(2*_xlpm.n+1)/24),_xlpm.z,(ABS(_xlpm.w-_xlpm.mu)-0.5)/_xlpm.sd,MIN(1,2*(1-_xlfn.NORM.S.DIST(_xlpm.z,TRUE))))</f>
        <v>0.89604084000970285</v>
      </c>
    </row>
    <row r="127" spans="1:50" x14ac:dyDescent="0.25">
      <c r="A127" t="s">
        <v>9323</v>
      </c>
      <c r="B127" t="s">
        <v>106</v>
      </c>
      <c r="C127" t="s">
        <v>12</v>
      </c>
      <c r="D127" t="s">
        <v>9259</v>
      </c>
      <c r="E127" t="s">
        <v>62</v>
      </c>
      <c r="F127" t="s">
        <v>45</v>
      </c>
      <c r="G127">
        <f>all_runs!O982-all_runs!O862</f>
        <v>0.26715020662899552</v>
      </c>
      <c r="H127">
        <f>all_runs!O983-all_runs!O863</f>
        <v>0.10410958904109591</v>
      </c>
      <c r="I127">
        <f>all_runs!O984-all_runs!O864</f>
        <v>0.14172302264039993</v>
      </c>
      <c r="J127">
        <f>all_runs!O985-all_runs!O865</f>
        <v>2.2015769030088728E-2</v>
      </c>
      <c r="K127">
        <f>all_runs!O986-all_runs!O866</f>
        <v>-5.2300577353599609E-2</v>
      </c>
      <c r="L127">
        <f>all_runs!O987-all_runs!O867</f>
        <v>-5.1130864638703866E-2</v>
      </c>
      <c r="M127">
        <f>all_runs!O988-all_runs!O868</f>
        <v>7.2138444418867742E-4</v>
      </c>
      <c r="N127">
        <f>all_runs!O989-all_runs!O869</f>
        <v>0.30453405363688979</v>
      </c>
      <c r="O127">
        <f>all_runs!O990-all_runs!O870</f>
        <v>-2.4677786805588742E-2</v>
      </c>
      <c r="P127">
        <f>all_runs!O991-all_runs!O871</f>
        <v>-2.5093952596984326E-2</v>
      </c>
      <c r="Q127">
        <f>all_runs!O992-all_runs!O872</f>
        <v>0.16933830871918865</v>
      </c>
      <c r="R127">
        <f>all_runs!O993-all_runs!O873</f>
        <v>5.0646408103425244E-3</v>
      </c>
      <c r="S127">
        <f>all_runs!O994-all_runs!O874</f>
        <v>-2.8284890703819343E-2</v>
      </c>
      <c r="T127">
        <f>all_runs!O995-all_runs!O875</f>
        <v>-5.6626928471248394E-2</v>
      </c>
      <c r="U127">
        <f>all_runs!O996-all_runs!O876</f>
        <v>-1.9969969969969914E-2</v>
      </c>
      <c r="V127">
        <f>all_runs!O997-all_runs!O877</f>
        <v>-3.1242575433594877E-2</v>
      </c>
      <c r="W127">
        <f>all_runs!O998-all_runs!O878</f>
        <v>0.1896364926962304</v>
      </c>
      <c r="X127">
        <f>all_runs!O999-all_runs!O879</f>
        <v>0.22486583184257614</v>
      </c>
      <c r="Y127">
        <f>all_runs!O1000-all_runs!O880</f>
        <v>0.14174728818528304</v>
      </c>
      <c r="Z127">
        <f>all_runs!O1001-all_runs!O881</f>
        <v>-2.1505376344086002E-2</v>
      </c>
      <c r="AA127" cm="1">
        <f t="array" ref="AA127">IF(G127=0,"",1+SUMPRODUCT(--(ABS($G127:$Z127)&lt;ABS(G127)),--($G127:$Z127&lt;&gt;0))+(SUMPRODUCT(--(ABS($G127:$Z127)=ABS(G127)),--($G127:$Z127&lt;&gt;0))-1)/2)</f>
        <v>19</v>
      </c>
      <c r="AB127" cm="1">
        <f t="array" ref="AB127">IF(H127=0,"",1+SUMPRODUCT(--(ABS($G127:$Z127)&lt;ABS(H127)),--($G127:$Z127&lt;&gt;0))+(SUMPRODUCT(--(ABS($G127:$Z127)=ABS(H127)),--($G127:$Z127&lt;&gt;0))-1)/2)</f>
        <v>13</v>
      </c>
      <c r="AC127" cm="1">
        <f t="array" ref="AC127">IF(I127=0,"",1+SUMPRODUCT(--(ABS($G127:$Z127)&lt;ABS(I127)),--($G127:$Z127&lt;&gt;0))+(SUMPRODUCT(--(ABS($G127:$Z127)=ABS(I127)),--($G127:$Z127&lt;&gt;0))-1)/2)</f>
        <v>14</v>
      </c>
      <c r="AD127" cm="1">
        <f t="array" ref="AD127">IF(J127=0,"",1+SUMPRODUCT(--(ABS($G127:$Z127)&lt;ABS(J127)),--($G127:$Z127&lt;&gt;0))+(SUMPRODUCT(--(ABS($G127:$Z127)=ABS(J127)),--($G127:$Z127&lt;&gt;0))-1)/2)</f>
        <v>5</v>
      </c>
      <c r="AE127" cm="1">
        <f t="array" ref="AE127">IF(K127=0,"",1+SUMPRODUCT(--(ABS($G127:$Z127)&lt;ABS(K127)),--($G127:$Z127&lt;&gt;0))+(SUMPRODUCT(--(ABS($G127:$Z127)=ABS(K127)),--($G127:$Z127&lt;&gt;0))-1)/2)</f>
        <v>11</v>
      </c>
      <c r="AF127" cm="1">
        <f t="array" ref="AF127">IF(L127=0,"",1+SUMPRODUCT(--(ABS($G127:$Z127)&lt;ABS(L127)),--($G127:$Z127&lt;&gt;0))+(SUMPRODUCT(--(ABS($G127:$Z127)=ABS(L127)),--($G127:$Z127&lt;&gt;0))-1)/2)</f>
        <v>10</v>
      </c>
      <c r="AG127" cm="1">
        <f t="array" ref="AG127">IF(M127=0,"",1+SUMPRODUCT(--(ABS($G127:$Z127)&lt;ABS(M127)),--($G127:$Z127&lt;&gt;0))+(SUMPRODUCT(--(ABS($G127:$Z127)=ABS(M127)),--($G127:$Z127&lt;&gt;0))-1)/2)</f>
        <v>1</v>
      </c>
      <c r="AH127" cm="1">
        <f t="array" ref="AH127">IF(N127=0,"",1+SUMPRODUCT(--(ABS($G127:$Z127)&lt;ABS(N127)),--($G127:$Z127&lt;&gt;0))+(SUMPRODUCT(--(ABS($G127:$Z127)=ABS(N127)),--($G127:$Z127&lt;&gt;0))-1)/2)</f>
        <v>20</v>
      </c>
      <c r="AI127" cm="1">
        <f t="array" ref="AI127">IF(O127=0,"",1+SUMPRODUCT(--(ABS($G127:$Z127)&lt;ABS(O127)),--($G127:$Z127&lt;&gt;0))+(SUMPRODUCT(--(ABS($G127:$Z127)=ABS(O127)),--($G127:$Z127&lt;&gt;0))-1)/2)</f>
        <v>6</v>
      </c>
      <c r="AJ127" cm="1">
        <f t="array" ref="AJ127">IF(P127=0,"",1+SUMPRODUCT(--(ABS($G127:$Z127)&lt;ABS(P127)),--($G127:$Z127&lt;&gt;0))+(SUMPRODUCT(--(ABS($G127:$Z127)=ABS(P127)),--($G127:$Z127&lt;&gt;0))-1)/2)</f>
        <v>7</v>
      </c>
      <c r="AK127" cm="1">
        <f t="array" ref="AK127">IF(Q127=0,"",1+SUMPRODUCT(--(ABS($G127:$Z127)&lt;ABS(Q127)),--($G127:$Z127&lt;&gt;0))+(SUMPRODUCT(--(ABS($G127:$Z127)=ABS(Q127)),--($G127:$Z127&lt;&gt;0))-1)/2)</f>
        <v>16</v>
      </c>
      <c r="AL127" cm="1">
        <f t="array" ref="AL127">IF(R127=0,"",1+SUMPRODUCT(--(ABS($G127:$Z127)&lt;ABS(R127)),--($G127:$Z127&lt;&gt;0))+(SUMPRODUCT(--(ABS($G127:$Z127)=ABS(R127)),--($G127:$Z127&lt;&gt;0))-1)/2)</f>
        <v>2</v>
      </c>
      <c r="AM127" cm="1">
        <f t="array" ref="AM127">IF(S127=0,"",1+SUMPRODUCT(--(ABS($G127:$Z127)&lt;ABS(S127)),--($G127:$Z127&lt;&gt;0))+(SUMPRODUCT(--(ABS($G127:$Z127)=ABS(S127)),--($G127:$Z127&lt;&gt;0))-1)/2)</f>
        <v>8</v>
      </c>
      <c r="AN127" cm="1">
        <f t="array" ref="AN127">IF(T127=0,"",1+SUMPRODUCT(--(ABS($G127:$Z127)&lt;ABS(T127)),--($G127:$Z127&lt;&gt;0))+(SUMPRODUCT(--(ABS($G127:$Z127)=ABS(T127)),--($G127:$Z127&lt;&gt;0))-1)/2)</f>
        <v>12</v>
      </c>
      <c r="AO127" cm="1">
        <f t="array" ref="AO127">IF(U127=0,"",1+SUMPRODUCT(--(ABS($G127:$Z127)&lt;ABS(U127)),--($G127:$Z127&lt;&gt;0))+(SUMPRODUCT(--(ABS($G127:$Z127)=ABS(U127)),--($G127:$Z127&lt;&gt;0))-1)/2)</f>
        <v>3</v>
      </c>
      <c r="AP127" cm="1">
        <f t="array" ref="AP127">IF(V127=0,"",1+SUMPRODUCT(--(ABS($G127:$Z127)&lt;ABS(V127)),--($G127:$Z127&lt;&gt;0))+(SUMPRODUCT(--(ABS($G127:$Z127)=ABS(V127)),--($G127:$Z127&lt;&gt;0))-1)/2)</f>
        <v>9</v>
      </c>
      <c r="AQ127" cm="1">
        <f t="array" ref="AQ127">IF(W127=0,"",1+SUMPRODUCT(--(ABS($G127:$Z127)&lt;ABS(W127)),--($G127:$Z127&lt;&gt;0))+(SUMPRODUCT(--(ABS($G127:$Z127)=ABS(W127)),--($G127:$Z127&lt;&gt;0))-1)/2)</f>
        <v>17</v>
      </c>
      <c r="AR127" cm="1">
        <f t="array" ref="AR127">IF(X127=0,"",1+SUMPRODUCT(--(ABS($G127:$Z127)&lt;ABS(X127)),--($G127:$Z127&lt;&gt;0))+(SUMPRODUCT(--(ABS($G127:$Z127)=ABS(X127)),--($G127:$Z127&lt;&gt;0))-1)/2)</f>
        <v>18</v>
      </c>
      <c r="AS127" cm="1">
        <f t="array" ref="AS127">IF(Y127=0,"",1+SUMPRODUCT(--(ABS($G127:$Z127)&lt;ABS(Y127)),--($G127:$Z127&lt;&gt;0))+(SUMPRODUCT(--(ABS($G127:$Z127)=ABS(Y127)),--($G127:$Z127&lt;&gt;0))-1)/2)</f>
        <v>15</v>
      </c>
      <c r="AT127" cm="1">
        <f t="array" ref="AT127">IF(Z127=0,"",1+SUMPRODUCT(--(ABS($G127:$Z127)&lt;ABS(Z127)),--($G127:$Z127&lt;&gt;0))+(SUMPRODUCT(--(ABS($G127:$Z127)=ABS(Z127)),--($G127:$Z127&lt;&gt;0))-1)/2)</f>
        <v>4</v>
      </c>
      <c r="AU127">
        <f>AVERAGE(G127:Z127)</f>
        <v>6.300368326788422E-2</v>
      </c>
      <c r="AV127">
        <f>SUMIF(G127:Z127,"&gt;0",AA127:AT127)</f>
        <v>140</v>
      </c>
      <c r="AW127">
        <f>COUNTIF(G127:Z127,"&lt;&gt;0")</f>
        <v>20</v>
      </c>
      <c r="AX127">
        <f>_xlfn.LET(_xlpm.n,AW127,_xlpm.w,AV127,_xlpm.mu,_xlpm.n*(_xlpm.n+1)/4,_xlpm.sd,SQRT(_xlpm.n*(_xlpm.n+1)*(2*_xlpm.n+1)/24),_xlpm.z,(ABS(_xlpm.w-_xlpm.mu)-0.5)/_xlpm.sd,MIN(1,2*(1-_xlfn.NORM.S.DIST(_xlpm.z,TRUE))))</f>
        <v>0.19775393382060868</v>
      </c>
    </row>
    <row r="128" spans="1:50" x14ac:dyDescent="0.25">
      <c r="A128" t="s">
        <v>9323</v>
      </c>
      <c r="B128" t="s">
        <v>147</v>
      </c>
      <c r="C128" t="s">
        <v>12</v>
      </c>
      <c r="D128" t="s">
        <v>9259</v>
      </c>
      <c r="E128" t="s">
        <v>62</v>
      </c>
      <c r="F128" t="s">
        <v>45</v>
      </c>
      <c r="G128">
        <f>all_runs!O1582-all_runs!O1462</f>
        <v>7.7964151628922007E-3</v>
      </c>
      <c r="H128">
        <f>all_runs!O1583-all_runs!O1463</f>
        <v>-7.7983257472069578E-4</v>
      </c>
      <c r="I128">
        <f>all_runs!O1584-all_runs!O1464</f>
        <v>-3.4891165172855287E-2</v>
      </c>
      <c r="J128">
        <f>all_runs!O1585-all_runs!O1465</f>
        <v>2.7536438304135213E-2</v>
      </c>
      <c r="K128">
        <f>all_runs!O1586-all_runs!O1466</f>
        <v>1.0765221051268425E-2</v>
      </c>
      <c r="L128">
        <f>all_runs!O1587-all_runs!O1467</f>
        <v>6.9120605988873818E-3</v>
      </c>
      <c r="M128">
        <f>all_runs!O1588-all_runs!O1468</f>
        <v>-1.9124891335844829E-2</v>
      </c>
      <c r="N128">
        <f>all_runs!O1589-all_runs!O1469</f>
        <v>-1.1178476695718031E-2</v>
      </c>
      <c r="O128">
        <f>all_runs!O1590-all_runs!O1470</f>
        <v>2.8961748633879902E-2</v>
      </c>
      <c r="P128">
        <f>all_runs!O1591-all_runs!O1471</f>
        <v>3.2968762294436904E-2</v>
      </c>
      <c r="Q128">
        <f>all_runs!O1592-all_runs!O1472</f>
        <v>0</v>
      </c>
      <c r="R128">
        <f>all_runs!O1593-all_runs!O1473</f>
        <v>2.1087086520001908E-3</v>
      </c>
      <c r="S128">
        <f>all_runs!O1594-all_runs!O1474</f>
        <v>-3.8920898996451792E-3</v>
      </c>
      <c r="T128">
        <f>all_runs!O1595-all_runs!O1475</f>
        <v>4.0939452704158441E-3</v>
      </c>
      <c r="U128">
        <f>all_runs!O1596-all_runs!O1476</f>
        <v>-1.7217158352118567E-2</v>
      </c>
      <c r="V128">
        <f>all_runs!O1597-all_runs!O1477</f>
        <v>-1.7664488371148979E-2</v>
      </c>
      <c r="W128">
        <f>all_runs!O1598-all_runs!O1478</f>
        <v>9.9589660646359768E-3</v>
      </c>
      <c r="X128">
        <f>all_runs!O1599-all_runs!O1479</f>
        <v>-9.546319602185549E-3</v>
      </c>
      <c r="Y128">
        <f>all_runs!O1600-all_runs!O1480</f>
        <v>-3.6707382507969455E-2</v>
      </c>
      <c r="Z128">
        <f>all_runs!O1601-all_runs!O1481</f>
        <v>-2.4114829515415104E-2</v>
      </c>
      <c r="AA128" cm="1">
        <f t="array" ref="AA128">IF(G128=0,"",1+SUMPRODUCT(--(ABS($G128:$Z128)&lt;ABS(G128)),--($G128:$Z128&lt;&gt;0))+(SUMPRODUCT(--(ABS($G128:$Z128)=ABS(G128)),--($G128:$Z128&lt;&gt;0))-1)/2)</f>
        <v>6</v>
      </c>
      <c r="AB128" cm="1">
        <f t="array" ref="AB128">IF(H128=0,"",1+SUMPRODUCT(--(ABS($G128:$Z128)&lt;ABS(H128)),--($G128:$Z128&lt;&gt;0))+(SUMPRODUCT(--(ABS($G128:$Z128)=ABS(H128)),--($G128:$Z128&lt;&gt;0))-1)/2)</f>
        <v>1</v>
      </c>
      <c r="AC128" cm="1">
        <f t="array" ref="AC128">IF(I128=0,"",1+SUMPRODUCT(--(ABS($G128:$Z128)&lt;ABS(I128)),--($G128:$Z128&lt;&gt;0))+(SUMPRODUCT(--(ABS($G128:$Z128)=ABS(I128)),--($G128:$Z128&lt;&gt;0))-1)/2)</f>
        <v>18</v>
      </c>
      <c r="AD128" cm="1">
        <f t="array" ref="AD128">IF(J128=0,"",1+SUMPRODUCT(--(ABS($G128:$Z128)&lt;ABS(J128)),--($G128:$Z128&lt;&gt;0))+(SUMPRODUCT(--(ABS($G128:$Z128)=ABS(J128)),--($G128:$Z128&lt;&gt;0))-1)/2)</f>
        <v>15</v>
      </c>
      <c r="AE128" cm="1">
        <f t="array" ref="AE128">IF(K128=0,"",1+SUMPRODUCT(--(ABS($G128:$Z128)&lt;ABS(K128)),--($G128:$Z128&lt;&gt;0))+(SUMPRODUCT(--(ABS($G128:$Z128)=ABS(K128)),--($G128:$Z128&lt;&gt;0))-1)/2)</f>
        <v>9</v>
      </c>
      <c r="AF128" cm="1">
        <f t="array" ref="AF128">IF(L128=0,"",1+SUMPRODUCT(--(ABS($G128:$Z128)&lt;ABS(L128)),--($G128:$Z128&lt;&gt;0))+(SUMPRODUCT(--(ABS($G128:$Z128)=ABS(L128)),--($G128:$Z128&lt;&gt;0))-1)/2)</f>
        <v>5</v>
      </c>
      <c r="AG128" cm="1">
        <f t="array" ref="AG128">IF(M128=0,"",1+SUMPRODUCT(--(ABS($G128:$Z128)&lt;ABS(M128)),--($G128:$Z128&lt;&gt;0))+(SUMPRODUCT(--(ABS($G128:$Z128)=ABS(M128)),--($G128:$Z128&lt;&gt;0))-1)/2)</f>
        <v>13</v>
      </c>
      <c r="AH128" cm="1">
        <f t="array" ref="AH128">IF(N128=0,"",1+SUMPRODUCT(--(ABS($G128:$Z128)&lt;ABS(N128)),--($G128:$Z128&lt;&gt;0))+(SUMPRODUCT(--(ABS($G128:$Z128)=ABS(N128)),--($G128:$Z128&lt;&gt;0))-1)/2)</f>
        <v>10</v>
      </c>
      <c r="AI128" cm="1">
        <f t="array" ref="AI128">IF(O128=0,"",1+SUMPRODUCT(--(ABS($G128:$Z128)&lt;ABS(O128)),--($G128:$Z128&lt;&gt;0))+(SUMPRODUCT(--(ABS($G128:$Z128)=ABS(O128)),--($G128:$Z128&lt;&gt;0))-1)/2)</f>
        <v>16</v>
      </c>
      <c r="AJ128" cm="1">
        <f t="array" ref="AJ128">IF(P128=0,"",1+SUMPRODUCT(--(ABS($G128:$Z128)&lt;ABS(P128)),--($G128:$Z128&lt;&gt;0))+(SUMPRODUCT(--(ABS($G128:$Z128)=ABS(P128)),--($G128:$Z128&lt;&gt;0))-1)/2)</f>
        <v>17</v>
      </c>
      <c r="AK128" t="str" cm="1">
        <f t="array" ref="AK128">IF(Q128=0,"",1+SUMPRODUCT(--(ABS($G128:$Z128)&lt;ABS(Q128)),--($G128:$Z128&lt;&gt;0))+(SUMPRODUCT(--(ABS($G128:$Z128)=ABS(Q128)),--($G128:$Z128&lt;&gt;0))-1)/2)</f>
        <v/>
      </c>
      <c r="AL128" cm="1">
        <f t="array" ref="AL128">IF(R128=0,"",1+SUMPRODUCT(--(ABS($G128:$Z128)&lt;ABS(R128)),--($G128:$Z128&lt;&gt;0))+(SUMPRODUCT(--(ABS($G128:$Z128)=ABS(R128)),--($G128:$Z128&lt;&gt;0))-1)/2)</f>
        <v>2</v>
      </c>
      <c r="AM128" cm="1">
        <f t="array" ref="AM128">IF(S128=0,"",1+SUMPRODUCT(--(ABS($G128:$Z128)&lt;ABS(S128)),--($G128:$Z128&lt;&gt;0))+(SUMPRODUCT(--(ABS($G128:$Z128)=ABS(S128)),--($G128:$Z128&lt;&gt;0))-1)/2)</f>
        <v>3</v>
      </c>
      <c r="AN128" cm="1">
        <f t="array" ref="AN128">IF(T128=0,"",1+SUMPRODUCT(--(ABS($G128:$Z128)&lt;ABS(T128)),--($G128:$Z128&lt;&gt;0))+(SUMPRODUCT(--(ABS($G128:$Z128)=ABS(T128)),--($G128:$Z128&lt;&gt;0))-1)/2)</f>
        <v>4</v>
      </c>
      <c r="AO128" cm="1">
        <f t="array" ref="AO128">IF(U128=0,"",1+SUMPRODUCT(--(ABS($G128:$Z128)&lt;ABS(U128)),--($G128:$Z128&lt;&gt;0))+(SUMPRODUCT(--(ABS($G128:$Z128)=ABS(U128)),--($G128:$Z128&lt;&gt;0))-1)/2)</f>
        <v>11</v>
      </c>
      <c r="AP128" cm="1">
        <f t="array" ref="AP128">IF(V128=0,"",1+SUMPRODUCT(--(ABS($G128:$Z128)&lt;ABS(V128)),--($G128:$Z128&lt;&gt;0))+(SUMPRODUCT(--(ABS($G128:$Z128)=ABS(V128)),--($G128:$Z128&lt;&gt;0))-1)/2)</f>
        <v>12</v>
      </c>
      <c r="AQ128" cm="1">
        <f t="array" ref="AQ128">IF(W128=0,"",1+SUMPRODUCT(--(ABS($G128:$Z128)&lt;ABS(W128)),--($G128:$Z128&lt;&gt;0))+(SUMPRODUCT(--(ABS($G128:$Z128)=ABS(W128)),--($G128:$Z128&lt;&gt;0))-1)/2)</f>
        <v>8</v>
      </c>
      <c r="AR128" cm="1">
        <f t="array" ref="AR128">IF(X128=0,"",1+SUMPRODUCT(--(ABS($G128:$Z128)&lt;ABS(X128)),--($G128:$Z128&lt;&gt;0))+(SUMPRODUCT(--(ABS($G128:$Z128)=ABS(X128)),--($G128:$Z128&lt;&gt;0))-1)/2)</f>
        <v>7</v>
      </c>
      <c r="AS128" cm="1">
        <f t="array" ref="AS128">IF(Y128=0,"",1+SUMPRODUCT(--(ABS($G128:$Z128)&lt;ABS(Y128)),--($G128:$Z128&lt;&gt;0))+(SUMPRODUCT(--(ABS($G128:$Z128)=ABS(Y128)),--($G128:$Z128&lt;&gt;0))-1)/2)</f>
        <v>19</v>
      </c>
      <c r="AT128" cm="1">
        <f t="array" ref="AT128">IF(Z128=0,"",1+SUMPRODUCT(--(ABS($G128:$Z128)&lt;ABS(Z128)),--($G128:$Z128&lt;&gt;0))+(SUMPRODUCT(--(ABS($G128:$Z128)=ABS(Z128)),--($G128:$Z128&lt;&gt;0))-1)/2)</f>
        <v>14</v>
      </c>
      <c r="AU128">
        <f>AVERAGE(G128:Z128)</f>
        <v>-2.200718399753482E-3</v>
      </c>
      <c r="AV128">
        <f>SUMIF(G128:Z128,"&gt;0",AA128:AT128)</f>
        <v>82</v>
      </c>
      <c r="AW128">
        <f>COUNTIF(G128:Z128,"&lt;&gt;0")</f>
        <v>19</v>
      </c>
      <c r="AX128">
        <f>_xlfn.LET(_xlpm.n,AW128,_xlpm.w,AV128,_xlpm.mu,_xlpm.n*(_xlpm.n+1)/4,_xlpm.sd,SQRT(_xlpm.n*(_xlpm.n+1)*(2*_xlpm.n+1)/24),_xlpm.z,(ABS(_xlpm.w-_xlpm.mu)-0.5)/_xlpm.sd,MIN(1,2*(1-_xlfn.NORM.S.DIST(_xlpm.z,TRUE))))</f>
        <v>0.61494509749930737</v>
      </c>
    </row>
    <row r="129" spans="1:50" x14ac:dyDescent="0.25">
      <c r="A129" t="s">
        <v>9323</v>
      </c>
      <c r="B129" t="s">
        <v>190</v>
      </c>
      <c r="C129" t="s">
        <v>12</v>
      </c>
      <c r="D129" t="s">
        <v>9259</v>
      </c>
      <c r="E129" t="s">
        <v>62</v>
      </c>
      <c r="F129" t="s">
        <v>45</v>
      </c>
      <c r="G129">
        <f>all_runs!O2182-all_runs!O2062</f>
        <v>-1.2098092643051728E-2</v>
      </c>
      <c r="H129">
        <f>all_runs!O2183-all_runs!O2063</f>
        <v>-2.8956681973736353E-3</v>
      </c>
      <c r="I129">
        <f>all_runs!O2184-all_runs!O2064</f>
        <v>1.22575757575758E-2</v>
      </c>
      <c r="J129">
        <f>all_runs!O2185-all_runs!O2065</f>
        <v>-3.8473968512904189E-2</v>
      </c>
      <c r="K129">
        <f>all_runs!O2186-all_runs!O2066</f>
        <v>-6.8947352111802251E-3</v>
      </c>
      <c r="L129">
        <f>all_runs!O2187-all_runs!O2067</f>
        <v>-5.4524020041262222E-3</v>
      </c>
      <c r="M129">
        <f>all_runs!O2188-all_runs!O2068</f>
        <v>-1.1113676595089772E-2</v>
      </c>
      <c r="N129">
        <f>all_runs!O2189-all_runs!O2069</f>
        <v>-1.3760932944606452E-2</v>
      </c>
      <c r="O129">
        <f>all_runs!O2190-all_runs!O2070</f>
        <v>-2.1748536627180792E-2</v>
      </c>
      <c r="P129">
        <f>all_runs!O2191-all_runs!O2071</f>
        <v>6.664399863991699E-3</v>
      </c>
      <c r="Q129">
        <f>all_runs!O2192-all_runs!O2072</f>
        <v>-4.1379663097592556E-2</v>
      </c>
      <c r="R129">
        <f>all_runs!O2193-all_runs!O2073</f>
        <v>4.952969509701477E-3</v>
      </c>
      <c r="S129">
        <f>all_runs!O2194-all_runs!O2074</f>
        <v>-3.5588858613381791E-2</v>
      </c>
      <c r="T129">
        <f>all_runs!O2195-all_runs!O2075</f>
        <v>9.7679530642890144E-3</v>
      </c>
      <c r="U129">
        <f>all_runs!O2196-all_runs!O2076</f>
        <v>-4.46481961331473E-2</v>
      </c>
      <c r="V129">
        <f>all_runs!O2197-all_runs!O2077</f>
        <v>-1.8086303939962356E-2</v>
      </c>
      <c r="W129">
        <f>all_runs!O2198-all_runs!O2078</f>
        <v>-9.0080590494842072E-3</v>
      </c>
      <c r="X129">
        <f>all_runs!O2199-all_runs!O2079</f>
        <v>-3.7824897400820845E-2</v>
      </c>
      <c r="Y129">
        <f>all_runs!O2200-all_runs!O2080</f>
        <v>-7.7809254013220253E-3</v>
      </c>
      <c r="Z129">
        <f>all_runs!O2201-all_runs!O2081</f>
        <v>4.3112348136342682E-3</v>
      </c>
      <c r="AA129" cm="1">
        <f t="array" ref="AA129">IF(G129=0,"",1+SUMPRODUCT(--(ABS($G129:$Z129)&lt;ABS(G129)),--($G129:$Z129&lt;&gt;0))+(SUMPRODUCT(--(ABS($G129:$Z129)=ABS(G129)),--($G129:$Z129&lt;&gt;0))-1)/2)</f>
        <v>11</v>
      </c>
      <c r="AB129" cm="1">
        <f t="array" ref="AB129">IF(H129=0,"",1+SUMPRODUCT(--(ABS($G129:$Z129)&lt;ABS(H129)),--($G129:$Z129&lt;&gt;0))+(SUMPRODUCT(--(ABS($G129:$Z129)=ABS(H129)),--($G129:$Z129&lt;&gt;0))-1)/2)</f>
        <v>1</v>
      </c>
      <c r="AC129" cm="1">
        <f t="array" ref="AC129">IF(I129=0,"",1+SUMPRODUCT(--(ABS($G129:$Z129)&lt;ABS(I129)),--($G129:$Z129&lt;&gt;0))+(SUMPRODUCT(--(ABS($G129:$Z129)=ABS(I129)),--($G129:$Z129&lt;&gt;0))-1)/2)</f>
        <v>12</v>
      </c>
      <c r="AD129" cm="1">
        <f t="array" ref="AD129">IF(J129=0,"",1+SUMPRODUCT(--(ABS($G129:$Z129)&lt;ABS(J129)),--($G129:$Z129&lt;&gt;0))+(SUMPRODUCT(--(ABS($G129:$Z129)=ABS(J129)),--($G129:$Z129&lt;&gt;0))-1)/2)</f>
        <v>18</v>
      </c>
      <c r="AE129" cm="1">
        <f t="array" ref="AE129">IF(K129=0,"",1+SUMPRODUCT(--(ABS($G129:$Z129)&lt;ABS(K129)),--($G129:$Z129&lt;&gt;0))+(SUMPRODUCT(--(ABS($G129:$Z129)=ABS(K129)),--($G129:$Z129&lt;&gt;0))-1)/2)</f>
        <v>6</v>
      </c>
      <c r="AF129" cm="1">
        <f t="array" ref="AF129">IF(L129=0,"",1+SUMPRODUCT(--(ABS($G129:$Z129)&lt;ABS(L129)),--($G129:$Z129&lt;&gt;0))+(SUMPRODUCT(--(ABS($G129:$Z129)=ABS(L129)),--($G129:$Z129&lt;&gt;0))-1)/2)</f>
        <v>4</v>
      </c>
      <c r="AG129" cm="1">
        <f t="array" ref="AG129">IF(M129=0,"",1+SUMPRODUCT(--(ABS($G129:$Z129)&lt;ABS(M129)),--($G129:$Z129&lt;&gt;0))+(SUMPRODUCT(--(ABS($G129:$Z129)=ABS(M129)),--($G129:$Z129&lt;&gt;0))-1)/2)</f>
        <v>10</v>
      </c>
      <c r="AH129" cm="1">
        <f t="array" ref="AH129">IF(N129=0,"",1+SUMPRODUCT(--(ABS($G129:$Z129)&lt;ABS(N129)),--($G129:$Z129&lt;&gt;0))+(SUMPRODUCT(--(ABS($G129:$Z129)=ABS(N129)),--($G129:$Z129&lt;&gt;0))-1)/2)</f>
        <v>13</v>
      </c>
      <c r="AI129" cm="1">
        <f t="array" ref="AI129">IF(O129=0,"",1+SUMPRODUCT(--(ABS($G129:$Z129)&lt;ABS(O129)),--($G129:$Z129&lt;&gt;0))+(SUMPRODUCT(--(ABS($G129:$Z129)=ABS(O129)),--($G129:$Z129&lt;&gt;0))-1)/2)</f>
        <v>15</v>
      </c>
      <c r="AJ129" cm="1">
        <f t="array" ref="AJ129">IF(P129=0,"",1+SUMPRODUCT(--(ABS($G129:$Z129)&lt;ABS(P129)),--($G129:$Z129&lt;&gt;0))+(SUMPRODUCT(--(ABS($G129:$Z129)=ABS(P129)),--($G129:$Z129&lt;&gt;0))-1)/2)</f>
        <v>5</v>
      </c>
      <c r="AK129" cm="1">
        <f t="array" ref="AK129">IF(Q129=0,"",1+SUMPRODUCT(--(ABS($G129:$Z129)&lt;ABS(Q129)),--($G129:$Z129&lt;&gt;0))+(SUMPRODUCT(--(ABS($G129:$Z129)=ABS(Q129)),--($G129:$Z129&lt;&gt;0))-1)/2)</f>
        <v>19</v>
      </c>
      <c r="AL129" cm="1">
        <f t="array" ref="AL129">IF(R129=0,"",1+SUMPRODUCT(--(ABS($G129:$Z129)&lt;ABS(R129)),--($G129:$Z129&lt;&gt;0))+(SUMPRODUCT(--(ABS($G129:$Z129)=ABS(R129)),--($G129:$Z129&lt;&gt;0))-1)/2)</f>
        <v>3</v>
      </c>
      <c r="AM129" cm="1">
        <f t="array" ref="AM129">IF(S129=0,"",1+SUMPRODUCT(--(ABS($G129:$Z129)&lt;ABS(S129)),--($G129:$Z129&lt;&gt;0))+(SUMPRODUCT(--(ABS($G129:$Z129)=ABS(S129)),--($G129:$Z129&lt;&gt;0))-1)/2)</f>
        <v>16</v>
      </c>
      <c r="AN129" cm="1">
        <f t="array" ref="AN129">IF(T129=0,"",1+SUMPRODUCT(--(ABS($G129:$Z129)&lt;ABS(T129)),--($G129:$Z129&lt;&gt;0))+(SUMPRODUCT(--(ABS($G129:$Z129)=ABS(T129)),--($G129:$Z129&lt;&gt;0))-1)/2)</f>
        <v>9</v>
      </c>
      <c r="AO129" cm="1">
        <f t="array" ref="AO129">IF(U129=0,"",1+SUMPRODUCT(--(ABS($G129:$Z129)&lt;ABS(U129)),--($G129:$Z129&lt;&gt;0))+(SUMPRODUCT(--(ABS($G129:$Z129)=ABS(U129)),--($G129:$Z129&lt;&gt;0))-1)/2)</f>
        <v>20</v>
      </c>
      <c r="AP129" cm="1">
        <f t="array" ref="AP129">IF(V129=0,"",1+SUMPRODUCT(--(ABS($G129:$Z129)&lt;ABS(V129)),--($G129:$Z129&lt;&gt;0))+(SUMPRODUCT(--(ABS($G129:$Z129)=ABS(V129)),--($G129:$Z129&lt;&gt;0))-1)/2)</f>
        <v>14</v>
      </c>
      <c r="AQ129" cm="1">
        <f t="array" ref="AQ129">IF(W129=0,"",1+SUMPRODUCT(--(ABS($G129:$Z129)&lt;ABS(W129)),--($G129:$Z129&lt;&gt;0))+(SUMPRODUCT(--(ABS($G129:$Z129)=ABS(W129)),--($G129:$Z129&lt;&gt;0))-1)/2)</f>
        <v>8</v>
      </c>
      <c r="AR129" cm="1">
        <f t="array" ref="AR129">IF(X129=0,"",1+SUMPRODUCT(--(ABS($G129:$Z129)&lt;ABS(X129)),--($G129:$Z129&lt;&gt;0))+(SUMPRODUCT(--(ABS($G129:$Z129)=ABS(X129)),--($G129:$Z129&lt;&gt;0))-1)/2)</f>
        <v>17</v>
      </c>
      <c r="AS129" cm="1">
        <f t="array" ref="AS129">IF(Y129=0,"",1+SUMPRODUCT(--(ABS($G129:$Z129)&lt;ABS(Y129)),--($G129:$Z129&lt;&gt;0))+(SUMPRODUCT(--(ABS($G129:$Z129)=ABS(Y129)),--($G129:$Z129&lt;&gt;0))-1)/2)</f>
        <v>7</v>
      </c>
      <c r="AT129" cm="1">
        <f t="array" ref="AT129">IF(Z129=0,"",1+SUMPRODUCT(--(ABS($G129:$Z129)&lt;ABS(Z129)),--($G129:$Z129&lt;&gt;0))+(SUMPRODUCT(--(ABS($G129:$Z129)=ABS(Z129)),--($G129:$Z129&lt;&gt;0))-1)/2)</f>
        <v>2</v>
      </c>
      <c r="AU129">
        <f>AVERAGE(G129:Z129)</f>
        <v>-1.3440039168101593E-2</v>
      </c>
      <c r="AV129">
        <f>SUMIF(G129:Z129,"&gt;0",AA129:AT129)</f>
        <v>31</v>
      </c>
      <c r="AW129">
        <f>COUNTIF(G129:Z129,"&lt;&gt;0")</f>
        <v>20</v>
      </c>
      <c r="AX129">
        <f>_xlfn.LET(_xlpm.n,AW129,_xlpm.w,AV129,_xlpm.mu,_xlpm.n*(_xlpm.n+1)/4,_xlpm.sd,SQRT(_xlpm.n*(_xlpm.n+1)*(2*_xlpm.n+1)/24),_xlpm.z,(ABS(_xlpm.w-_xlpm.mu)-0.5)/_xlpm.sd,MIN(1,2*(1-_xlfn.NORM.S.DIST(_xlpm.z,TRUE))))</f>
        <v>6.0704557806932069E-3</v>
      </c>
    </row>
    <row r="130" spans="1:50" x14ac:dyDescent="0.25">
      <c r="A130" t="s">
        <v>9323</v>
      </c>
      <c r="B130" t="s">
        <v>19</v>
      </c>
      <c r="C130" t="s">
        <v>26</v>
      </c>
      <c r="D130" t="s">
        <v>9259</v>
      </c>
      <c r="E130" t="s">
        <v>62</v>
      </c>
      <c r="F130" t="s">
        <v>45</v>
      </c>
      <c r="G130">
        <f>all_runs!O402-all_runs!O282</f>
        <v>-1.3046808127224363E-2</v>
      </c>
      <c r="H130">
        <f>all_runs!O403-all_runs!O283</f>
        <v>-3.1366968184653787E-2</v>
      </c>
      <c r="I130">
        <f>all_runs!O404-all_runs!O284</f>
        <v>-1.5217391304347738E-2</v>
      </c>
      <c r="J130">
        <f>all_runs!O405-all_runs!O285</f>
        <v>-1.2842040218690953E-2</v>
      </c>
      <c r="K130">
        <f>all_runs!O406-all_runs!O286</f>
        <v>1.515069725596041E-2</v>
      </c>
      <c r="L130">
        <f>all_runs!O407-all_runs!O287</f>
        <v>-1.9487221832294344E-2</v>
      </c>
      <c r="M130">
        <f>all_runs!O408-all_runs!O288</f>
        <v>-3.212253829321654E-2</v>
      </c>
      <c r="N130">
        <f>all_runs!O409-all_runs!O289</f>
        <v>-3.3893460799290454E-2</v>
      </c>
      <c r="O130">
        <f>all_runs!O410-all_runs!O290</f>
        <v>-2.612595047767563E-3</v>
      </c>
      <c r="P130">
        <f>all_runs!O411-all_runs!O291</f>
        <v>9.3078324225865927E-3</v>
      </c>
      <c r="Q130">
        <f>all_runs!O412-all_runs!O292</f>
        <v>-4.5351473922902508E-2</v>
      </c>
      <c r="R130">
        <f>all_runs!O413-all_runs!O293</f>
        <v>-2.4279133427984823E-2</v>
      </c>
      <c r="S130">
        <f>all_runs!O414-all_runs!O294</f>
        <v>-6.3767218696797467E-3</v>
      </c>
      <c r="T130">
        <f>all_runs!O415-all_runs!O295</f>
        <v>2.4767604447055946E-2</v>
      </c>
      <c r="U130">
        <f>all_runs!O416-all_runs!O296</f>
        <v>-2.1648321191004016E-2</v>
      </c>
      <c r="V130">
        <f>all_runs!O417-all_runs!O297</f>
        <v>-3.7089048342727637E-2</v>
      </c>
      <c r="W130">
        <f>all_runs!O418-all_runs!O298</f>
        <v>-1.3944902586327856E-2</v>
      </c>
      <c r="X130">
        <f>all_runs!O419-all_runs!O299</f>
        <v>-4.7538007714998831E-2</v>
      </c>
      <c r="Y130">
        <f>all_runs!O420-all_runs!O300</f>
        <v>-3.4022970421648813E-2</v>
      </c>
      <c r="Z130">
        <f>all_runs!O421-all_runs!O301</f>
        <v>-2.8010732992069132E-2</v>
      </c>
      <c r="AA130" cm="1">
        <f t="array" ref="AA130">IF(G130=0,"",1+SUMPRODUCT(--(ABS($G130:$Z130)&lt;ABS(G130)),--($G130:$Z130&lt;&gt;0))+(SUMPRODUCT(--(ABS($G130:$Z130)=ABS(G130)),--($G130:$Z130&lt;&gt;0))-1)/2)</f>
        <v>5</v>
      </c>
      <c r="AB130" cm="1">
        <f t="array" ref="AB130">IF(H130=0,"",1+SUMPRODUCT(--(ABS($G130:$Z130)&lt;ABS(H130)),--($G130:$Z130&lt;&gt;0))+(SUMPRODUCT(--(ABS($G130:$Z130)=ABS(H130)),--($G130:$Z130&lt;&gt;0))-1)/2)</f>
        <v>14</v>
      </c>
      <c r="AC130" cm="1">
        <f t="array" ref="AC130">IF(I130=0,"",1+SUMPRODUCT(--(ABS($G130:$Z130)&lt;ABS(I130)),--($G130:$Z130&lt;&gt;0))+(SUMPRODUCT(--(ABS($G130:$Z130)=ABS(I130)),--($G130:$Z130&lt;&gt;0))-1)/2)</f>
        <v>8</v>
      </c>
      <c r="AD130" cm="1">
        <f t="array" ref="AD130">IF(J130=0,"",1+SUMPRODUCT(--(ABS($G130:$Z130)&lt;ABS(J130)),--($G130:$Z130&lt;&gt;0))+(SUMPRODUCT(--(ABS($G130:$Z130)=ABS(J130)),--($G130:$Z130&lt;&gt;0))-1)/2)</f>
        <v>4</v>
      </c>
      <c r="AE130" cm="1">
        <f t="array" ref="AE130">IF(K130=0,"",1+SUMPRODUCT(--(ABS($G130:$Z130)&lt;ABS(K130)),--($G130:$Z130&lt;&gt;0))+(SUMPRODUCT(--(ABS($G130:$Z130)=ABS(K130)),--($G130:$Z130&lt;&gt;0))-1)/2)</f>
        <v>7</v>
      </c>
      <c r="AF130" cm="1">
        <f t="array" ref="AF130">IF(L130=0,"",1+SUMPRODUCT(--(ABS($G130:$Z130)&lt;ABS(L130)),--($G130:$Z130&lt;&gt;0))+(SUMPRODUCT(--(ABS($G130:$Z130)=ABS(L130)),--($G130:$Z130&lt;&gt;0))-1)/2)</f>
        <v>9</v>
      </c>
      <c r="AG130" cm="1">
        <f t="array" ref="AG130">IF(M130=0,"",1+SUMPRODUCT(--(ABS($G130:$Z130)&lt;ABS(M130)),--($G130:$Z130&lt;&gt;0))+(SUMPRODUCT(--(ABS($G130:$Z130)=ABS(M130)),--($G130:$Z130&lt;&gt;0))-1)/2)</f>
        <v>15</v>
      </c>
      <c r="AH130" cm="1">
        <f t="array" ref="AH130">IF(N130=0,"",1+SUMPRODUCT(--(ABS($G130:$Z130)&lt;ABS(N130)),--($G130:$Z130&lt;&gt;0))+(SUMPRODUCT(--(ABS($G130:$Z130)=ABS(N130)),--($G130:$Z130&lt;&gt;0))-1)/2)</f>
        <v>16</v>
      </c>
      <c r="AI130" cm="1">
        <f t="array" ref="AI130">IF(O130=0,"",1+SUMPRODUCT(--(ABS($G130:$Z130)&lt;ABS(O130)),--($G130:$Z130&lt;&gt;0))+(SUMPRODUCT(--(ABS($G130:$Z130)=ABS(O130)),--($G130:$Z130&lt;&gt;0))-1)/2)</f>
        <v>1</v>
      </c>
      <c r="AJ130" cm="1">
        <f t="array" ref="AJ130">IF(P130=0,"",1+SUMPRODUCT(--(ABS($G130:$Z130)&lt;ABS(P130)),--($G130:$Z130&lt;&gt;0))+(SUMPRODUCT(--(ABS($G130:$Z130)=ABS(P130)),--($G130:$Z130&lt;&gt;0))-1)/2)</f>
        <v>3</v>
      </c>
      <c r="AK130" cm="1">
        <f t="array" ref="AK130">IF(Q130=0,"",1+SUMPRODUCT(--(ABS($G130:$Z130)&lt;ABS(Q130)),--($G130:$Z130&lt;&gt;0))+(SUMPRODUCT(--(ABS($G130:$Z130)=ABS(Q130)),--($G130:$Z130&lt;&gt;0))-1)/2)</f>
        <v>19</v>
      </c>
      <c r="AL130" cm="1">
        <f t="array" ref="AL130">IF(R130=0,"",1+SUMPRODUCT(--(ABS($G130:$Z130)&lt;ABS(R130)),--($G130:$Z130&lt;&gt;0))+(SUMPRODUCT(--(ABS($G130:$Z130)=ABS(R130)),--($G130:$Z130&lt;&gt;0))-1)/2)</f>
        <v>11</v>
      </c>
      <c r="AM130" cm="1">
        <f t="array" ref="AM130">IF(S130=0,"",1+SUMPRODUCT(--(ABS($G130:$Z130)&lt;ABS(S130)),--($G130:$Z130&lt;&gt;0))+(SUMPRODUCT(--(ABS($G130:$Z130)=ABS(S130)),--($G130:$Z130&lt;&gt;0))-1)/2)</f>
        <v>2</v>
      </c>
      <c r="AN130" cm="1">
        <f t="array" ref="AN130">IF(T130=0,"",1+SUMPRODUCT(--(ABS($G130:$Z130)&lt;ABS(T130)),--($G130:$Z130&lt;&gt;0))+(SUMPRODUCT(--(ABS($G130:$Z130)=ABS(T130)),--($G130:$Z130&lt;&gt;0))-1)/2)</f>
        <v>12</v>
      </c>
      <c r="AO130" cm="1">
        <f t="array" ref="AO130">IF(U130=0,"",1+SUMPRODUCT(--(ABS($G130:$Z130)&lt;ABS(U130)),--($G130:$Z130&lt;&gt;0))+(SUMPRODUCT(--(ABS($G130:$Z130)=ABS(U130)),--($G130:$Z130&lt;&gt;0))-1)/2)</f>
        <v>10</v>
      </c>
      <c r="AP130" cm="1">
        <f t="array" ref="AP130">IF(V130=0,"",1+SUMPRODUCT(--(ABS($G130:$Z130)&lt;ABS(V130)),--($G130:$Z130&lt;&gt;0))+(SUMPRODUCT(--(ABS($G130:$Z130)=ABS(V130)),--($G130:$Z130&lt;&gt;0))-1)/2)</f>
        <v>18</v>
      </c>
      <c r="AQ130" cm="1">
        <f t="array" ref="AQ130">IF(W130=0,"",1+SUMPRODUCT(--(ABS($G130:$Z130)&lt;ABS(W130)),--($G130:$Z130&lt;&gt;0))+(SUMPRODUCT(--(ABS($G130:$Z130)=ABS(W130)),--($G130:$Z130&lt;&gt;0))-1)/2)</f>
        <v>6</v>
      </c>
      <c r="AR130" cm="1">
        <f t="array" ref="AR130">IF(X130=0,"",1+SUMPRODUCT(--(ABS($G130:$Z130)&lt;ABS(X130)),--($G130:$Z130&lt;&gt;0))+(SUMPRODUCT(--(ABS($G130:$Z130)=ABS(X130)),--($G130:$Z130&lt;&gt;0))-1)/2)</f>
        <v>20</v>
      </c>
      <c r="AS130" cm="1">
        <f t="array" ref="AS130">IF(Y130=0,"",1+SUMPRODUCT(--(ABS($G130:$Z130)&lt;ABS(Y130)),--($G130:$Z130&lt;&gt;0))+(SUMPRODUCT(--(ABS($G130:$Z130)=ABS(Y130)),--($G130:$Z130&lt;&gt;0))-1)/2)</f>
        <v>17</v>
      </c>
      <c r="AT130" cm="1">
        <f t="array" ref="AT130">IF(Z130=0,"",1+SUMPRODUCT(--(ABS($G130:$Z130)&lt;ABS(Z130)),--($G130:$Z130&lt;&gt;0))+(SUMPRODUCT(--(ABS($G130:$Z130)=ABS(Z130)),--($G130:$Z130&lt;&gt;0))-1)/2)</f>
        <v>13</v>
      </c>
      <c r="AU130">
        <f>AVERAGE(G130:Z130)</f>
        <v>-1.8481210107561308E-2</v>
      </c>
      <c r="AV130">
        <f>SUMIF(G130:Z130,"&gt;0",AA130:AT130)</f>
        <v>22</v>
      </c>
      <c r="AW130">
        <f>COUNTIF(G130:Z130,"&lt;&gt;0")</f>
        <v>20</v>
      </c>
      <c r="AX130">
        <f>_xlfn.LET(_xlpm.n,AW130,_xlpm.w,AV130,_xlpm.mu,_xlpm.n*(_xlpm.n+1)/4,_xlpm.sd,SQRT(_xlpm.n*(_xlpm.n+1)*(2*_xlpm.n+1)/24),_xlpm.z,(ABS(_xlpm.w-_xlpm.mu)-0.5)/_xlpm.sd,MIN(1,2*(1-_xlfn.NORM.S.DIST(_xlpm.z,TRUE))))</f>
        <v>2.070386531132673E-3</v>
      </c>
    </row>
    <row r="131" spans="1:50" x14ac:dyDescent="0.25">
      <c r="A131" t="s">
        <v>9323</v>
      </c>
      <c r="B131" t="s">
        <v>106</v>
      </c>
      <c r="C131" t="s">
        <v>26</v>
      </c>
      <c r="D131" t="s">
        <v>9259</v>
      </c>
      <c r="E131" t="s">
        <v>62</v>
      </c>
      <c r="F131" t="s">
        <v>45</v>
      </c>
      <c r="G131">
        <f>all_runs!O1002-all_runs!O882</f>
        <v>0.18539117538005201</v>
      </c>
      <c r="H131">
        <f>all_runs!O1003-all_runs!O883</f>
        <v>0.30106944632462429</v>
      </c>
      <c r="I131">
        <f>all_runs!O1004-all_runs!O884</f>
        <v>0.25515259182229155</v>
      </c>
      <c r="J131">
        <f>all_runs!O1005-all_runs!O885</f>
        <v>-1.6901141584955703E-2</v>
      </c>
      <c r="K131">
        <f>all_runs!O1006-all_runs!O886</f>
        <v>-3.4235916588857718E-2</v>
      </c>
      <c r="L131">
        <f>all_runs!O1007-all_runs!O887</f>
        <v>1.2465146793505522E-3</v>
      </c>
      <c r="M131">
        <f>all_runs!O1008-all_runs!O888</f>
        <v>0.2064960815786987</v>
      </c>
      <c r="N131">
        <f>all_runs!O1009-all_runs!O889</f>
        <v>-4.1974674391833555E-2</v>
      </c>
      <c r="O131">
        <f>all_runs!O1010-all_runs!O890</f>
        <v>0.25403336067815135</v>
      </c>
      <c r="P131">
        <f>all_runs!O1011-all_runs!O891</f>
        <v>-4.4889293296935806E-3</v>
      </c>
      <c r="Q131">
        <f>all_runs!O1012-all_runs!O892</f>
        <v>0.30442685629953786</v>
      </c>
      <c r="R131">
        <f>all_runs!O1013-all_runs!O893</f>
        <v>-2.6596246345373942E-3</v>
      </c>
      <c r="S131">
        <f>all_runs!O1014-all_runs!O894</f>
        <v>3.416403416403424E-2</v>
      </c>
      <c r="T131">
        <f>all_runs!O1015-all_runs!O895</f>
        <v>0.33064084071708222</v>
      </c>
      <c r="U131">
        <f>all_runs!O1016-all_runs!O896</f>
        <v>0.30807017543859655</v>
      </c>
      <c r="V131">
        <f>all_runs!O1017-all_runs!O897</f>
        <v>-3.3202606949338742E-2</v>
      </c>
      <c r="W131">
        <f>all_runs!O1018-all_runs!O898</f>
        <v>-2.1931413610036365E-2</v>
      </c>
      <c r="X131">
        <f>all_runs!O1019-all_runs!O899</f>
        <v>7.1814150761519979E-3</v>
      </c>
      <c r="Y131">
        <f>all_runs!O1020-all_runs!O900</f>
        <v>-9.3969144460029908E-3</v>
      </c>
      <c r="Z131">
        <f>all_runs!O1021-all_runs!O901</f>
        <v>-2.730812164774421E-2</v>
      </c>
      <c r="AA131" cm="1">
        <f t="array" ref="AA131">IF(G131=0,"",1+SUMPRODUCT(--(ABS($G131:$Z131)&lt;ABS(G131)),--($G131:$Z131&lt;&gt;0))+(SUMPRODUCT(--(ABS($G131:$Z131)=ABS(G131)),--($G131:$Z131&lt;&gt;0))-1)/2)</f>
        <v>13</v>
      </c>
      <c r="AB131" cm="1">
        <f t="array" ref="AB131">IF(H131=0,"",1+SUMPRODUCT(--(ABS($G131:$Z131)&lt;ABS(H131)),--($G131:$Z131&lt;&gt;0))+(SUMPRODUCT(--(ABS($G131:$Z131)=ABS(H131)),--($G131:$Z131&lt;&gt;0))-1)/2)</f>
        <v>17</v>
      </c>
      <c r="AC131" cm="1">
        <f t="array" ref="AC131">IF(I131=0,"",1+SUMPRODUCT(--(ABS($G131:$Z131)&lt;ABS(I131)),--($G131:$Z131&lt;&gt;0))+(SUMPRODUCT(--(ABS($G131:$Z131)=ABS(I131)),--($G131:$Z131&lt;&gt;0))-1)/2)</f>
        <v>16</v>
      </c>
      <c r="AD131" cm="1">
        <f t="array" ref="AD131">IF(J131=0,"",1+SUMPRODUCT(--(ABS($G131:$Z131)&lt;ABS(J131)),--($G131:$Z131&lt;&gt;0))+(SUMPRODUCT(--(ABS($G131:$Z131)=ABS(J131)),--($G131:$Z131&lt;&gt;0))-1)/2)</f>
        <v>6</v>
      </c>
      <c r="AE131" cm="1">
        <f t="array" ref="AE131">IF(K131=0,"",1+SUMPRODUCT(--(ABS($G131:$Z131)&lt;ABS(K131)),--($G131:$Z131&lt;&gt;0))+(SUMPRODUCT(--(ABS($G131:$Z131)=ABS(K131)),--($G131:$Z131&lt;&gt;0))-1)/2)</f>
        <v>11</v>
      </c>
      <c r="AF131" cm="1">
        <f t="array" ref="AF131">IF(L131=0,"",1+SUMPRODUCT(--(ABS($G131:$Z131)&lt;ABS(L131)),--($G131:$Z131&lt;&gt;0))+(SUMPRODUCT(--(ABS($G131:$Z131)=ABS(L131)),--($G131:$Z131&lt;&gt;0))-1)/2)</f>
        <v>1</v>
      </c>
      <c r="AG131" cm="1">
        <f t="array" ref="AG131">IF(M131=0,"",1+SUMPRODUCT(--(ABS($G131:$Z131)&lt;ABS(M131)),--($G131:$Z131&lt;&gt;0))+(SUMPRODUCT(--(ABS($G131:$Z131)=ABS(M131)),--($G131:$Z131&lt;&gt;0))-1)/2)</f>
        <v>14</v>
      </c>
      <c r="AH131" cm="1">
        <f t="array" ref="AH131">IF(N131=0,"",1+SUMPRODUCT(--(ABS($G131:$Z131)&lt;ABS(N131)),--($G131:$Z131&lt;&gt;0))+(SUMPRODUCT(--(ABS($G131:$Z131)=ABS(N131)),--($G131:$Z131&lt;&gt;0))-1)/2)</f>
        <v>12</v>
      </c>
      <c r="AI131" cm="1">
        <f t="array" ref="AI131">IF(O131=0,"",1+SUMPRODUCT(--(ABS($G131:$Z131)&lt;ABS(O131)),--($G131:$Z131&lt;&gt;0))+(SUMPRODUCT(--(ABS($G131:$Z131)=ABS(O131)),--($G131:$Z131&lt;&gt;0))-1)/2)</f>
        <v>15</v>
      </c>
      <c r="AJ131" cm="1">
        <f t="array" ref="AJ131">IF(P131=0,"",1+SUMPRODUCT(--(ABS($G131:$Z131)&lt;ABS(P131)),--($G131:$Z131&lt;&gt;0))+(SUMPRODUCT(--(ABS($G131:$Z131)=ABS(P131)),--($G131:$Z131&lt;&gt;0))-1)/2)</f>
        <v>3</v>
      </c>
      <c r="AK131" cm="1">
        <f t="array" ref="AK131">IF(Q131=0,"",1+SUMPRODUCT(--(ABS($G131:$Z131)&lt;ABS(Q131)),--($G131:$Z131&lt;&gt;0))+(SUMPRODUCT(--(ABS($G131:$Z131)=ABS(Q131)),--($G131:$Z131&lt;&gt;0))-1)/2)</f>
        <v>18</v>
      </c>
      <c r="AL131" cm="1">
        <f t="array" ref="AL131">IF(R131=0,"",1+SUMPRODUCT(--(ABS($G131:$Z131)&lt;ABS(R131)),--($G131:$Z131&lt;&gt;0))+(SUMPRODUCT(--(ABS($G131:$Z131)=ABS(R131)),--($G131:$Z131&lt;&gt;0))-1)/2)</f>
        <v>2</v>
      </c>
      <c r="AM131" cm="1">
        <f t="array" ref="AM131">IF(S131=0,"",1+SUMPRODUCT(--(ABS($G131:$Z131)&lt;ABS(S131)),--($G131:$Z131&lt;&gt;0))+(SUMPRODUCT(--(ABS($G131:$Z131)=ABS(S131)),--($G131:$Z131&lt;&gt;0))-1)/2)</f>
        <v>10</v>
      </c>
      <c r="AN131" cm="1">
        <f t="array" ref="AN131">IF(T131=0,"",1+SUMPRODUCT(--(ABS($G131:$Z131)&lt;ABS(T131)),--($G131:$Z131&lt;&gt;0))+(SUMPRODUCT(--(ABS($G131:$Z131)=ABS(T131)),--($G131:$Z131&lt;&gt;0))-1)/2)</f>
        <v>20</v>
      </c>
      <c r="AO131" cm="1">
        <f t="array" ref="AO131">IF(U131=0,"",1+SUMPRODUCT(--(ABS($G131:$Z131)&lt;ABS(U131)),--($G131:$Z131&lt;&gt;0))+(SUMPRODUCT(--(ABS($G131:$Z131)=ABS(U131)),--($G131:$Z131&lt;&gt;0))-1)/2)</f>
        <v>19</v>
      </c>
      <c r="AP131" cm="1">
        <f t="array" ref="AP131">IF(V131=0,"",1+SUMPRODUCT(--(ABS($G131:$Z131)&lt;ABS(V131)),--($G131:$Z131&lt;&gt;0))+(SUMPRODUCT(--(ABS($G131:$Z131)=ABS(V131)),--($G131:$Z131&lt;&gt;0))-1)/2)</f>
        <v>9</v>
      </c>
      <c r="AQ131" cm="1">
        <f t="array" ref="AQ131">IF(W131=0,"",1+SUMPRODUCT(--(ABS($G131:$Z131)&lt;ABS(W131)),--($G131:$Z131&lt;&gt;0))+(SUMPRODUCT(--(ABS($G131:$Z131)=ABS(W131)),--($G131:$Z131&lt;&gt;0))-1)/2)</f>
        <v>7</v>
      </c>
      <c r="AR131" cm="1">
        <f t="array" ref="AR131">IF(X131=0,"",1+SUMPRODUCT(--(ABS($G131:$Z131)&lt;ABS(X131)),--($G131:$Z131&lt;&gt;0))+(SUMPRODUCT(--(ABS($G131:$Z131)=ABS(X131)),--($G131:$Z131&lt;&gt;0))-1)/2)</f>
        <v>4</v>
      </c>
      <c r="AS131" cm="1">
        <f t="array" ref="AS131">IF(Y131=0,"",1+SUMPRODUCT(--(ABS($G131:$Z131)&lt;ABS(Y131)),--($G131:$Z131&lt;&gt;0))+(SUMPRODUCT(--(ABS($G131:$Z131)=ABS(Y131)),--($G131:$Z131&lt;&gt;0))-1)/2)</f>
        <v>5</v>
      </c>
      <c r="AT131" cm="1">
        <f t="array" ref="AT131">IF(Z131=0,"",1+SUMPRODUCT(--(ABS($G131:$Z131)&lt;ABS(Z131)),--($G131:$Z131&lt;&gt;0))+(SUMPRODUCT(--(ABS($G131:$Z131)=ABS(Z131)),--($G131:$Z131&lt;&gt;0))-1)/2)</f>
        <v>8</v>
      </c>
      <c r="AU131">
        <f>AVERAGE(G131:Z131)</f>
        <v>9.9788657448778545E-2</v>
      </c>
      <c r="AV131">
        <f>SUMIF(G131:Z131,"&gt;0",AA131:AT131)</f>
        <v>147</v>
      </c>
      <c r="AW131">
        <f>COUNTIF(G131:Z131,"&lt;&gt;0")</f>
        <v>20</v>
      </c>
      <c r="AX131">
        <f>_xlfn.LET(_xlpm.n,AW131,_xlpm.w,AV131,_xlpm.mu,_xlpm.n*(_xlpm.n+1)/4,_xlpm.sd,SQRT(_xlpm.n*(_xlpm.n+1)*(2*_xlpm.n+1)/24),_xlpm.z,(ABS(_xlpm.w-_xlpm.mu)-0.5)/_xlpm.sd,MIN(1,2*(1-_xlfn.NORM.S.DIST(_xlpm.z,TRUE))))</f>
        <v>0.12130822847739031</v>
      </c>
    </row>
    <row r="132" spans="1:50" x14ac:dyDescent="0.25">
      <c r="A132" t="s">
        <v>9323</v>
      </c>
      <c r="B132" t="s">
        <v>147</v>
      </c>
      <c r="C132" t="s">
        <v>26</v>
      </c>
      <c r="D132" t="s">
        <v>9259</v>
      </c>
      <c r="E132" t="s">
        <v>62</v>
      </c>
      <c r="F132" t="s">
        <v>45</v>
      </c>
      <c r="G132">
        <f>all_runs!O1602-all_runs!O1482</f>
        <v>2.4918957011980214E-2</v>
      </c>
      <c r="H132">
        <f>all_runs!O1603-all_runs!O1483</f>
        <v>1.324280814726686E-2</v>
      </c>
      <c r="I132">
        <f>all_runs!O1604-all_runs!O1484</f>
        <v>2.7139415723463012E-2</v>
      </c>
      <c r="J132">
        <f>all_runs!O1605-all_runs!O1485</f>
        <v>6.691552367733633E-2</v>
      </c>
      <c r="K132">
        <f>all_runs!O1606-all_runs!O1486</f>
        <v>2.6790930588398876E-2</v>
      </c>
      <c r="L132">
        <f>all_runs!O1607-all_runs!O1487</f>
        <v>6.5651787506091352E-3</v>
      </c>
      <c r="M132">
        <f>all_runs!O1608-all_runs!O1488</f>
        <v>2.7777777777777568E-2</v>
      </c>
      <c r="N132">
        <f>all_runs!O1609-all_runs!O1489</f>
        <v>5.0957214910480553E-2</v>
      </c>
      <c r="O132">
        <f>all_runs!O1610-all_runs!O1490</f>
        <v>3.6622697167028373E-2</v>
      </c>
      <c r="P132">
        <f>all_runs!O1611-all_runs!O1491</f>
        <v>3.2735685367264233E-2</v>
      </c>
      <c r="Q132">
        <f>all_runs!O1612-all_runs!O1492</f>
        <v>1.5434835934109659E-2</v>
      </c>
      <c r="R132">
        <f>all_runs!O1613-all_runs!O1493</f>
        <v>-4.5818902504831671E-3</v>
      </c>
      <c r="S132">
        <f>all_runs!O1614-all_runs!O1494</f>
        <v>3.726750547045965E-2</v>
      </c>
      <c r="T132">
        <f>all_runs!O1615-all_runs!O1495</f>
        <v>-6.1636845359892556E-3</v>
      </c>
      <c r="U132">
        <f>all_runs!O1616-all_runs!O1496</f>
        <v>5.5413816813230654E-2</v>
      </c>
      <c r="V132">
        <f>all_runs!O1617-all_runs!O1497</f>
        <v>1.2991452991452768E-2</v>
      </c>
      <c r="W132">
        <f>all_runs!O1618-all_runs!O1498</f>
        <v>2.072907188353057E-2</v>
      </c>
      <c r="X132">
        <f>all_runs!O1619-all_runs!O1499</f>
        <v>4.765815334921053E-2</v>
      </c>
      <c r="Y132">
        <f>all_runs!O1620-all_runs!O1500</f>
        <v>2.7222222222222259E-2</v>
      </c>
      <c r="Z132">
        <f>all_runs!O1621-all_runs!O1501</f>
        <v>5.4473942969518463E-3</v>
      </c>
      <c r="AA132" cm="1">
        <f t="array" ref="AA132">IF(G132=0,"",1+SUMPRODUCT(--(ABS($G132:$Z132)&lt;ABS(G132)),--($G132:$Z132&lt;&gt;0))+(SUMPRODUCT(--(ABS($G132:$Z132)=ABS(G132)),--($G132:$Z132&lt;&gt;0))-1)/2)</f>
        <v>9</v>
      </c>
      <c r="AB132" cm="1">
        <f t="array" ref="AB132">IF(H132=0,"",1+SUMPRODUCT(--(ABS($G132:$Z132)&lt;ABS(H132)),--($G132:$Z132&lt;&gt;0))+(SUMPRODUCT(--(ABS($G132:$Z132)=ABS(H132)),--($G132:$Z132&lt;&gt;0))-1)/2)</f>
        <v>6</v>
      </c>
      <c r="AC132" cm="1">
        <f t="array" ref="AC132">IF(I132=0,"",1+SUMPRODUCT(--(ABS($G132:$Z132)&lt;ABS(I132)),--($G132:$Z132&lt;&gt;0))+(SUMPRODUCT(--(ABS($G132:$Z132)=ABS(I132)),--($G132:$Z132&lt;&gt;0))-1)/2)</f>
        <v>11</v>
      </c>
      <c r="AD132" cm="1">
        <f t="array" ref="AD132">IF(J132=0,"",1+SUMPRODUCT(--(ABS($G132:$Z132)&lt;ABS(J132)),--($G132:$Z132&lt;&gt;0))+(SUMPRODUCT(--(ABS($G132:$Z132)=ABS(J132)),--($G132:$Z132&lt;&gt;0))-1)/2)</f>
        <v>20</v>
      </c>
      <c r="AE132" cm="1">
        <f t="array" ref="AE132">IF(K132=0,"",1+SUMPRODUCT(--(ABS($G132:$Z132)&lt;ABS(K132)),--($G132:$Z132&lt;&gt;0))+(SUMPRODUCT(--(ABS($G132:$Z132)=ABS(K132)),--($G132:$Z132&lt;&gt;0))-1)/2)</f>
        <v>10</v>
      </c>
      <c r="AF132" cm="1">
        <f t="array" ref="AF132">IF(L132=0,"",1+SUMPRODUCT(--(ABS($G132:$Z132)&lt;ABS(L132)),--($G132:$Z132&lt;&gt;0))+(SUMPRODUCT(--(ABS($G132:$Z132)=ABS(L132)),--($G132:$Z132&lt;&gt;0))-1)/2)</f>
        <v>4</v>
      </c>
      <c r="AG132" cm="1">
        <f t="array" ref="AG132">IF(M132=0,"",1+SUMPRODUCT(--(ABS($G132:$Z132)&lt;ABS(M132)),--($G132:$Z132&lt;&gt;0))+(SUMPRODUCT(--(ABS($G132:$Z132)=ABS(M132)),--($G132:$Z132&lt;&gt;0))-1)/2)</f>
        <v>13</v>
      </c>
      <c r="AH132" cm="1">
        <f t="array" ref="AH132">IF(N132=0,"",1+SUMPRODUCT(--(ABS($G132:$Z132)&lt;ABS(N132)),--($G132:$Z132&lt;&gt;0))+(SUMPRODUCT(--(ABS($G132:$Z132)=ABS(N132)),--($G132:$Z132&lt;&gt;0))-1)/2)</f>
        <v>18</v>
      </c>
      <c r="AI132" cm="1">
        <f t="array" ref="AI132">IF(O132=0,"",1+SUMPRODUCT(--(ABS($G132:$Z132)&lt;ABS(O132)),--($G132:$Z132&lt;&gt;0))+(SUMPRODUCT(--(ABS($G132:$Z132)=ABS(O132)),--($G132:$Z132&lt;&gt;0))-1)/2)</f>
        <v>15</v>
      </c>
      <c r="AJ132" cm="1">
        <f t="array" ref="AJ132">IF(P132=0,"",1+SUMPRODUCT(--(ABS($G132:$Z132)&lt;ABS(P132)),--($G132:$Z132&lt;&gt;0))+(SUMPRODUCT(--(ABS($G132:$Z132)=ABS(P132)),--($G132:$Z132&lt;&gt;0))-1)/2)</f>
        <v>14</v>
      </c>
      <c r="AK132" cm="1">
        <f t="array" ref="AK132">IF(Q132=0,"",1+SUMPRODUCT(--(ABS($G132:$Z132)&lt;ABS(Q132)),--($G132:$Z132&lt;&gt;0))+(SUMPRODUCT(--(ABS($G132:$Z132)=ABS(Q132)),--($G132:$Z132&lt;&gt;0))-1)/2)</f>
        <v>7</v>
      </c>
      <c r="AL132" cm="1">
        <f t="array" ref="AL132">IF(R132=0,"",1+SUMPRODUCT(--(ABS($G132:$Z132)&lt;ABS(R132)),--($G132:$Z132&lt;&gt;0))+(SUMPRODUCT(--(ABS($G132:$Z132)=ABS(R132)),--($G132:$Z132&lt;&gt;0))-1)/2)</f>
        <v>1</v>
      </c>
      <c r="AM132" cm="1">
        <f t="array" ref="AM132">IF(S132=0,"",1+SUMPRODUCT(--(ABS($G132:$Z132)&lt;ABS(S132)),--($G132:$Z132&lt;&gt;0))+(SUMPRODUCT(--(ABS($G132:$Z132)=ABS(S132)),--($G132:$Z132&lt;&gt;0))-1)/2)</f>
        <v>16</v>
      </c>
      <c r="AN132" cm="1">
        <f t="array" ref="AN132">IF(T132=0,"",1+SUMPRODUCT(--(ABS($G132:$Z132)&lt;ABS(T132)),--($G132:$Z132&lt;&gt;0))+(SUMPRODUCT(--(ABS($G132:$Z132)=ABS(T132)),--($G132:$Z132&lt;&gt;0))-1)/2)</f>
        <v>3</v>
      </c>
      <c r="AO132" cm="1">
        <f t="array" ref="AO132">IF(U132=0,"",1+SUMPRODUCT(--(ABS($G132:$Z132)&lt;ABS(U132)),--($G132:$Z132&lt;&gt;0))+(SUMPRODUCT(--(ABS($G132:$Z132)=ABS(U132)),--($G132:$Z132&lt;&gt;0))-1)/2)</f>
        <v>19</v>
      </c>
      <c r="AP132" cm="1">
        <f t="array" ref="AP132">IF(V132=0,"",1+SUMPRODUCT(--(ABS($G132:$Z132)&lt;ABS(V132)),--($G132:$Z132&lt;&gt;0))+(SUMPRODUCT(--(ABS($G132:$Z132)=ABS(V132)),--($G132:$Z132&lt;&gt;0))-1)/2)</f>
        <v>5</v>
      </c>
      <c r="AQ132" cm="1">
        <f t="array" ref="AQ132">IF(W132=0,"",1+SUMPRODUCT(--(ABS($G132:$Z132)&lt;ABS(W132)),--($G132:$Z132&lt;&gt;0))+(SUMPRODUCT(--(ABS($G132:$Z132)=ABS(W132)),--($G132:$Z132&lt;&gt;0))-1)/2)</f>
        <v>8</v>
      </c>
      <c r="AR132" cm="1">
        <f t="array" ref="AR132">IF(X132=0,"",1+SUMPRODUCT(--(ABS($G132:$Z132)&lt;ABS(X132)),--($G132:$Z132&lt;&gt;0))+(SUMPRODUCT(--(ABS($G132:$Z132)=ABS(X132)),--($G132:$Z132&lt;&gt;0))-1)/2)</f>
        <v>17</v>
      </c>
      <c r="AS132" cm="1">
        <f t="array" ref="AS132">IF(Y132=0,"",1+SUMPRODUCT(--(ABS($G132:$Z132)&lt;ABS(Y132)),--($G132:$Z132&lt;&gt;0))+(SUMPRODUCT(--(ABS($G132:$Z132)=ABS(Y132)),--($G132:$Z132&lt;&gt;0))-1)/2)</f>
        <v>12</v>
      </c>
      <c r="AT132" cm="1">
        <f t="array" ref="AT132">IF(Z132=0,"",1+SUMPRODUCT(--(ABS($G132:$Z132)&lt;ABS(Z132)),--($G132:$Z132&lt;&gt;0))+(SUMPRODUCT(--(ABS($G132:$Z132)=ABS(Z132)),--($G132:$Z132&lt;&gt;0))-1)/2)</f>
        <v>2</v>
      </c>
      <c r="AU132">
        <f>AVERAGE(G132:Z132)</f>
        <v>2.6254253364815034E-2</v>
      </c>
      <c r="AV132">
        <f>SUMIF(G132:Z132,"&gt;0",AA132:AT132)</f>
        <v>206</v>
      </c>
      <c r="AW132">
        <f>COUNTIF(G132:Z132,"&lt;&gt;0")</f>
        <v>20</v>
      </c>
      <c r="AX132">
        <f>_xlfn.LET(_xlpm.n,AW132,_xlpm.w,AV132,_xlpm.mu,_xlpm.n*(_xlpm.n+1)/4,_xlpm.sd,SQRT(_xlpm.n*(_xlpm.n+1)*(2*_xlpm.n+1)/24),_xlpm.z,(ABS(_xlpm.w-_xlpm.mu)-0.5)/_xlpm.sd,MIN(1,2*(1-_xlfn.NORM.S.DIST(_xlpm.z,TRUE))))</f>
        <v>1.754761552157369E-4</v>
      </c>
    </row>
    <row r="133" spans="1:50" x14ac:dyDescent="0.25">
      <c r="A133" t="s">
        <v>9323</v>
      </c>
      <c r="B133" t="s">
        <v>190</v>
      </c>
      <c r="C133" t="s">
        <v>26</v>
      </c>
      <c r="D133" t="s">
        <v>9259</v>
      </c>
      <c r="E133" t="s">
        <v>62</v>
      </c>
      <c r="F133" t="s">
        <v>45</v>
      </c>
      <c r="G133">
        <f>all_runs!O2202-all_runs!O2082</f>
        <v>-2.0965678633956375E-2</v>
      </c>
      <c r="H133">
        <f>all_runs!O2203-all_runs!O2083</f>
        <v>3.1225604996096834E-3</v>
      </c>
      <c r="I133">
        <f>all_runs!O2204-all_runs!O2084</f>
        <v>-1.2867647058823484E-2</v>
      </c>
      <c r="J133">
        <f>all_runs!O2205-all_runs!O2085</f>
        <v>-5.0536492851915638E-2</v>
      </c>
      <c r="K133">
        <f>all_runs!O2206-all_runs!O2086</f>
        <v>-4.4786324786324827E-2</v>
      </c>
      <c r="L133">
        <f>all_runs!O2207-all_runs!O2087</f>
        <v>-3.2406092584565283E-2</v>
      </c>
      <c r="M133">
        <f>all_runs!O2208-all_runs!O2088</f>
        <v>-1.533274932972295E-2</v>
      </c>
      <c r="N133">
        <f>all_runs!O2209-all_runs!O2089</f>
        <v>-3.3509027049746454E-2</v>
      </c>
      <c r="O133">
        <f>all_runs!O2210-all_runs!O2090</f>
        <v>-3.6631328603676239E-2</v>
      </c>
      <c r="P133">
        <f>all_runs!O2211-all_runs!O2091</f>
        <v>-2.6669995215211517E-2</v>
      </c>
      <c r="Q133">
        <f>all_runs!O2212-all_runs!O2092</f>
        <v>-4.9895467781677083E-2</v>
      </c>
      <c r="R133">
        <f>all_runs!O2213-all_runs!O2093</f>
        <v>-1.7495291902071664E-2</v>
      </c>
      <c r="S133">
        <f>all_runs!O2214-all_runs!O2094</f>
        <v>-2.0749844603574763E-2</v>
      </c>
      <c r="T133">
        <f>all_runs!O2215-all_runs!O2095</f>
        <v>-3.2433791485082075E-2</v>
      </c>
      <c r="U133">
        <f>all_runs!O2216-all_runs!O2096</f>
        <v>-2.9609449570474067E-2</v>
      </c>
      <c r="V133">
        <f>all_runs!O2217-all_runs!O2097</f>
        <v>-2.3368750561521434E-2</v>
      </c>
      <c r="W133">
        <f>all_runs!O2218-all_runs!O2098</f>
        <v>-2.1749579428022026E-2</v>
      </c>
      <c r="X133">
        <f>all_runs!O2219-all_runs!O2099</f>
        <v>9.0918882047783534E-3</v>
      </c>
      <c r="Y133">
        <f>all_runs!O2220-all_runs!O2100</f>
        <v>-5.3215077605321515E-2</v>
      </c>
      <c r="Z133">
        <f>all_runs!O2221-all_runs!O2101</f>
        <v>-1.145976538588922E-2</v>
      </c>
      <c r="AA133" cm="1">
        <f t="array" ref="AA133">IF(G133=0,"",1+SUMPRODUCT(--(ABS($G133:$Z133)&lt;ABS(G133)),--($G133:$Z133&lt;&gt;0))+(SUMPRODUCT(--(ABS($G133:$Z133)=ABS(G133)),--($G133:$Z133&lt;&gt;0))-1)/2)</f>
        <v>8</v>
      </c>
      <c r="AB133" cm="1">
        <f t="array" ref="AB133">IF(H133=0,"",1+SUMPRODUCT(--(ABS($G133:$Z133)&lt;ABS(H133)),--($G133:$Z133&lt;&gt;0))+(SUMPRODUCT(--(ABS($G133:$Z133)=ABS(H133)),--($G133:$Z133&lt;&gt;0))-1)/2)</f>
        <v>1</v>
      </c>
      <c r="AC133" cm="1">
        <f t="array" ref="AC133">IF(I133=0,"",1+SUMPRODUCT(--(ABS($G133:$Z133)&lt;ABS(I133)),--($G133:$Z133&lt;&gt;0))+(SUMPRODUCT(--(ABS($G133:$Z133)=ABS(I133)),--($G133:$Z133&lt;&gt;0))-1)/2)</f>
        <v>4</v>
      </c>
      <c r="AD133" cm="1">
        <f t="array" ref="AD133">IF(J133=0,"",1+SUMPRODUCT(--(ABS($G133:$Z133)&lt;ABS(J133)),--($G133:$Z133&lt;&gt;0))+(SUMPRODUCT(--(ABS($G133:$Z133)=ABS(J133)),--($G133:$Z133&lt;&gt;0))-1)/2)</f>
        <v>19</v>
      </c>
      <c r="AE133" cm="1">
        <f t="array" ref="AE133">IF(K133=0,"",1+SUMPRODUCT(--(ABS($G133:$Z133)&lt;ABS(K133)),--($G133:$Z133&lt;&gt;0))+(SUMPRODUCT(--(ABS($G133:$Z133)=ABS(K133)),--($G133:$Z133&lt;&gt;0))-1)/2)</f>
        <v>17</v>
      </c>
      <c r="AF133" cm="1">
        <f t="array" ref="AF133">IF(L133=0,"",1+SUMPRODUCT(--(ABS($G133:$Z133)&lt;ABS(L133)),--($G133:$Z133&lt;&gt;0))+(SUMPRODUCT(--(ABS($G133:$Z133)=ABS(L133)),--($G133:$Z133&lt;&gt;0))-1)/2)</f>
        <v>13</v>
      </c>
      <c r="AG133" cm="1">
        <f t="array" ref="AG133">IF(M133=0,"",1+SUMPRODUCT(--(ABS($G133:$Z133)&lt;ABS(M133)),--($G133:$Z133&lt;&gt;0))+(SUMPRODUCT(--(ABS($G133:$Z133)=ABS(M133)),--($G133:$Z133&lt;&gt;0))-1)/2)</f>
        <v>5</v>
      </c>
      <c r="AH133" cm="1">
        <f t="array" ref="AH133">IF(N133=0,"",1+SUMPRODUCT(--(ABS($G133:$Z133)&lt;ABS(N133)),--($G133:$Z133&lt;&gt;0))+(SUMPRODUCT(--(ABS($G133:$Z133)=ABS(N133)),--($G133:$Z133&lt;&gt;0))-1)/2)</f>
        <v>15</v>
      </c>
      <c r="AI133" cm="1">
        <f t="array" ref="AI133">IF(O133=0,"",1+SUMPRODUCT(--(ABS($G133:$Z133)&lt;ABS(O133)),--($G133:$Z133&lt;&gt;0))+(SUMPRODUCT(--(ABS($G133:$Z133)=ABS(O133)),--($G133:$Z133&lt;&gt;0))-1)/2)</f>
        <v>16</v>
      </c>
      <c r="AJ133" cm="1">
        <f t="array" ref="AJ133">IF(P133=0,"",1+SUMPRODUCT(--(ABS($G133:$Z133)&lt;ABS(P133)),--($G133:$Z133&lt;&gt;0))+(SUMPRODUCT(--(ABS($G133:$Z133)=ABS(P133)),--($G133:$Z133&lt;&gt;0))-1)/2)</f>
        <v>11</v>
      </c>
      <c r="AK133" cm="1">
        <f t="array" ref="AK133">IF(Q133=0,"",1+SUMPRODUCT(--(ABS($G133:$Z133)&lt;ABS(Q133)),--($G133:$Z133&lt;&gt;0))+(SUMPRODUCT(--(ABS($G133:$Z133)=ABS(Q133)),--($G133:$Z133&lt;&gt;0))-1)/2)</f>
        <v>18</v>
      </c>
      <c r="AL133" cm="1">
        <f t="array" ref="AL133">IF(R133=0,"",1+SUMPRODUCT(--(ABS($G133:$Z133)&lt;ABS(R133)),--($G133:$Z133&lt;&gt;0))+(SUMPRODUCT(--(ABS($G133:$Z133)=ABS(R133)),--($G133:$Z133&lt;&gt;0))-1)/2)</f>
        <v>6</v>
      </c>
      <c r="AM133" cm="1">
        <f t="array" ref="AM133">IF(S133=0,"",1+SUMPRODUCT(--(ABS($G133:$Z133)&lt;ABS(S133)),--($G133:$Z133&lt;&gt;0))+(SUMPRODUCT(--(ABS($G133:$Z133)=ABS(S133)),--($G133:$Z133&lt;&gt;0))-1)/2)</f>
        <v>7</v>
      </c>
      <c r="AN133" cm="1">
        <f t="array" ref="AN133">IF(T133=0,"",1+SUMPRODUCT(--(ABS($G133:$Z133)&lt;ABS(T133)),--($G133:$Z133&lt;&gt;0))+(SUMPRODUCT(--(ABS($G133:$Z133)=ABS(T133)),--($G133:$Z133&lt;&gt;0))-1)/2)</f>
        <v>14</v>
      </c>
      <c r="AO133" cm="1">
        <f t="array" ref="AO133">IF(U133=0,"",1+SUMPRODUCT(--(ABS($G133:$Z133)&lt;ABS(U133)),--($G133:$Z133&lt;&gt;0))+(SUMPRODUCT(--(ABS($G133:$Z133)=ABS(U133)),--($G133:$Z133&lt;&gt;0))-1)/2)</f>
        <v>12</v>
      </c>
      <c r="AP133" cm="1">
        <f t="array" ref="AP133">IF(V133=0,"",1+SUMPRODUCT(--(ABS($G133:$Z133)&lt;ABS(V133)),--($G133:$Z133&lt;&gt;0))+(SUMPRODUCT(--(ABS($G133:$Z133)=ABS(V133)),--($G133:$Z133&lt;&gt;0))-1)/2)</f>
        <v>10</v>
      </c>
      <c r="AQ133" cm="1">
        <f t="array" ref="AQ133">IF(W133=0,"",1+SUMPRODUCT(--(ABS($G133:$Z133)&lt;ABS(W133)),--($G133:$Z133&lt;&gt;0))+(SUMPRODUCT(--(ABS($G133:$Z133)=ABS(W133)),--($G133:$Z133&lt;&gt;0))-1)/2)</f>
        <v>9</v>
      </c>
      <c r="AR133" cm="1">
        <f t="array" ref="AR133">IF(X133=0,"",1+SUMPRODUCT(--(ABS($G133:$Z133)&lt;ABS(X133)),--($G133:$Z133&lt;&gt;0))+(SUMPRODUCT(--(ABS($G133:$Z133)=ABS(X133)),--($G133:$Z133&lt;&gt;0))-1)/2)</f>
        <v>2</v>
      </c>
      <c r="AS133" cm="1">
        <f t="array" ref="AS133">IF(Y133=0,"",1+SUMPRODUCT(--(ABS($G133:$Z133)&lt;ABS(Y133)),--($G133:$Z133&lt;&gt;0))+(SUMPRODUCT(--(ABS($G133:$Z133)=ABS(Y133)),--($G133:$Z133&lt;&gt;0))-1)/2)</f>
        <v>20</v>
      </c>
      <c r="AT133" cm="1">
        <f t="array" ref="AT133">IF(Z133=0,"",1+SUMPRODUCT(--(ABS($G133:$Z133)&lt;ABS(Z133)),--($G133:$Z133&lt;&gt;0))+(SUMPRODUCT(--(ABS($G133:$Z133)=ABS(Z133)),--($G133:$Z133&lt;&gt;0))-1)/2)</f>
        <v>3</v>
      </c>
      <c r="AU133">
        <f>AVERAGE(G133:Z133)</f>
        <v>-2.6073395286659428E-2</v>
      </c>
      <c r="AV133">
        <f>SUMIF(G133:Z133,"&gt;0",AA133:AT133)</f>
        <v>3</v>
      </c>
      <c r="AW133">
        <f>COUNTIF(G133:Z133,"&lt;&gt;0")</f>
        <v>20</v>
      </c>
      <c r="AX133">
        <f>_xlfn.LET(_xlpm.n,AW133,_xlpm.w,AV133,_xlpm.mu,_xlpm.n*(_xlpm.n+1)/4,_xlpm.sd,SQRT(_xlpm.n*(_xlpm.n+1)*(2*_xlpm.n+1)/24),_xlpm.z,(ABS(_xlpm.w-_xlpm.mu)-0.5)/_xlpm.sd,MIN(1,2*(1-_xlfn.NORM.S.DIST(_xlpm.z,TRUE))))</f>
        <v>1.5109307838723218E-4</v>
      </c>
    </row>
    <row r="134" spans="1:50" x14ac:dyDescent="0.25">
      <c r="A134" t="s">
        <v>9323</v>
      </c>
      <c r="B134" t="s">
        <v>19</v>
      </c>
      <c r="C134" t="s">
        <v>32</v>
      </c>
      <c r="D134" t="s">
        <v>9260</v>
      </c>
      <c r="E134" t="s">
        <v>62</v>
      </c>
      <c r="F134" t="s">
        <v>45</v>
      </c>
      <c r="G134">
        <f>all_runs!O422-all_runs!O302</f>
        <v>8.8458782629974309E-6</v>
      </c>
      <c r="H134">
        <f>all_runs!O423-all_runs!O303</f>
        <v>-1.5285571360215799E-2</v>
      </c>
      <c r="I134">
        <f>all_runs!O424-all_runs!O304</f>
        <v>-1.9976321171027989E-3</v>
      </c>
      <c r="J134">
        <f>all_runs!O425-all_runs!O305</f>
        <v>6.5667504115050068E-3</v>
      </c>
      <c r="K134">
        <f>all_runs!O426-all_runs!O306</f>
        <v>1.76628010704728E-2</v>
      </c>
      <c r="L134">
        <f>all_runs!O427-all_runs!O307</f>
        <v>-5.8793456032718572E-3</v>
      </c>
      <c r="M134">
        <f>all_runs!O428-all_runs!O308</f>
        <v>-1.4193950312755277E-2</v>
      </c>
      <c r="N134">
        <f>all_runs!O429-all_runs!O309</f>
        <v>8.1097448590010668E-3</v>
      </c>
      <c r="O134">
        <f>all_runs!O430-all_runs!O310</f>
        <v>-5.2258560327896886E-3</v>
      </c>
      <c r="P134">
        <f>all_runs!O431-all_runs!O311</f>
        <v>-1.7727583846680384E-2</v>
      </c>
      <c r="Q134">
        <f>all_runs!O432-all_runs!O312</f>
        <v>-9.9378024689228406E-3</v>
      </c>
      <c r="R134">
        <f>all_runs!O433-all_runs!O313</f>
        <v>9.6774193548389009E-3</v>
      </c>
      <c r="S134">
        <f>all_runs!O434-all_runs!O314</f>
        <v>1.5339776039269282E-4</v>
      </c>
      <c r="T134">
        <f>all_runs!O435-all_runs!O315</f>
        <v>2.0430687097353739E-2</v>
      </c>
      <c r="U134">
        <f>all_runs!O436-all_runs!O316</f>
        <v>-1.0177591217307103E-2</v>
      </c>
      <c r="V134">
        <f>all_runs!O437-all_runs!O317</f>
        <v>-1.0825858335910987E-2</v>
      </c>
      <c r="W134">
        <f>all_runs!O438-all_runs!O318</f>
        <v>3.1282550415791421E-2</v>
      </c>
      <c r="X134">
        <f>all_runs!O439-all_runs!O319</f>
        <v>-3.3542976939203273E-2</v>
      </c>
      <c r="Y134">
        <f>all_runs!O440-all_runs!O320</f>
        <v>9.0168363266982521E-3</v>
      </c>
      <c r="Z134">
        <f>all_runs!O441-all_runs!O321</f>
        <v>-1.0267291830658221E-2</v>
      </c>
      <c r="AA134" cm="1">
        <f t="array" ref="AA134">IF(G134=0,"",1+SUMPRODUCT(--(ABS($G134:$Z134)&lt;ABS(G134)),--($G134:$Z134&lt;&gt;0))+(SUMPRODUCT(--(ABS($G134:$Z134)=ABS(G134)),--($G134:$Z134&lt;&gt;0))-1)/2)</f>
        <v>1</v>
      </c>
      <c r="AB134" cm="1">
        <f t="array" ref="AB134">IF(H134=0,"",1+SUMPRODUCT(--(ABS($G134:$Z134)&lt;ABS(H134)),--($G134:$Z134&lt;&gt;0))+(SUMPRODUCT(--(ABS($G134:$Z134)=ABS(H134)),--($G134:$Z134&lt;&gt;0))-1)/2)</f>
        <v>15</v>
      </c>
      <c r="AC134" cm="1">
        <f t="array" ref="AC134">IF(I134=0,"",1+SUMPRODUCT(--(ABS($G134:$Z134)&lt;ABS(I134)),--($G134:$Z134&lt;&gt;0))+(SUMPRODUCT(--(ABS($G134:$Z134)=ABS(I134)),--($G134:$Z134&lt;&gt;0))-1)/2)</f>
        <v>3</v>
      </c>
      <c r="AD134" cm="1">
        <f t="array" ref="AD134">IF(J134=0,"",1+SUMPRODUCT(--(ABS($G134:$Z134)&lt;ABS(J134)),--($G134:$Z134&lt;&gt;0))+(SUMPRODUCT(--(ABS($G134:$Z134)=ABS(J134)),--($G134:$Z134&lt;&gt;0))-1)/2)</f>
        <v>6</v>
      </c>
      <c r="AE134" cm="1">
        <f t="array" ref="AE134">IF(K134=0,"",1+SUMPRODUCT(--(ABS($G134:$Z134)&lt;ABS(K134)),--($G134:$Z134&lt;&gt;0))+(SUMPRODUCT(--(ABS($G134:$Z134)=ABS(K134)),--($G134:$Z134&lt;&gt;0))-1)/2)</f>
        <v>16</v>
      </c>
      <c r="AF134" cm="1">
        <f t="array" ref="AF134">IF(L134=0,"",1+SUMPRODUCT(--(ABS($G134:$Z134)&lt;ABS(L134)),--($G134:$Z134&lt;&gt;0))+(SUMPRODUCT(--(ABS($G134:$Z134)=ABS(L134)),--($G134:$Z134&lt;&gt;0))-1)/2)</f>
        <v>5</v>
      </c>
      <c r="AG134" cm="1">
        <f t="array" ref="AG134">IF(M134=0,"",1+SUMPRODUCT(--(ABS($G134:$Z134)&lt;ABS(M134)),--($G134:$Z134&lt;&gt;0))+(SUMPRODUCT(--(ABS($G134:$Z134)=ABS(M134)),--($G134:$Z134&lt;&gt;0))-1)/2)</f>
        <v>14</v>
      </c>
      <c r="AH134" cm="1">
        <f t="array" ref="AH134">IF(N134=0,"",1+SUMPRODUCT(--(ABS($G134:$Z134)&lt;ABS(N134)),--($G134:$Z134&lt;&gt;0))+(SUMPRODUCT(--(ABS($G134:$Z134)=ABS(N134)),--($G134:$Z134&lt;&gt;0))-1)/2)</f>
        <v>7</v>
      </c>
      <c r="AI134" cm="1">
        <f t="array" ref="AI134">IF(O134=0,"",1+SUMPRODUCT(--(ABS($G134:$Z134)&lt;ABS(O134)),--($G134:$Z134&lt;&gt;0))+(SUMPRODUCT(--(ABS($G134:$Z134)=ABS(O134)),--($G134:$Z134&lt;&gt;0))-1)/2)</f>
        <v>4</v>
      </c>
      <c r="AJ134" cm="1">
        <f t="array" ref="AJ134">IF(P134=0,"",1+SUMPRODUCT(--(ABS($G134:$Z134)&lt;ABS(P134)),--($G134:$Z134&lt;&gt;0))+(SUMPRODUCT(--(ABS($G134:$Z134)=ABS(P134)),--($G134:$Z134&lt;&gt;0))-1)/2)</f>
        <v>17</v>
      </c>
      <c r="AK134" cm="1">
        <f t="array" ref="AK134">IF(Q134=0,"",1+SUMPRODUCT(--(ABS($G134:$Z134)&lt;ABS(Q134)),--($G134:$Z134&lt;&gt;0))+(SUMPRODUCT(--(ABS($G134:$Z134)=ABS(Q134)),--($G134:$Z134&lt;&gt;0))-1)/2)</f>
        <v>10</v>
      </c>
      <c r="AL134" cm="1">
        <f t="array" ref="AL134">IF(R134=0,"",1+SUMPRODUCT(--(ABS($G134:$Z134)&lt;ABS(R134)),--($G134:$Z134&lt;&gt;0))+(SUMPRODUCT(--(ABS($G134:$Z134)=ABS(R134)),--($G134:$Z134&lt;&gt;0))-1)/2)</f>
        <v>9</v>
      </c>
      <c r="AM134" cm="1">
        <f t="array" ref="AM134">IF(S134=0,"",1+SUMPRODUCT(--(ABS($G134:$Z134)&lt;ABS(S134)),--($G134:$Z134&lt;&gt;0))+(SUMPRODUCT(--(ABS($G134:$Z134)=ABS(S134)),--($G134:$Z134&lt;&gt;0))-1)/2)</f>
        <v>2</v>
      </c>
      <c r="AN134" cm="1">
        <f t="array" ref="AN134">IF(T134=0,"",1+SUMPRODUCT(--(ABS($G134:$Z134)&lt;ABS(T134)),--($G134:$Z134&lt;&gt;0))+(SUMPRODUCT(--(ABS($G134:$Z134)=ABS(T134)),--($G134:$Z134&lt;&gt;0))-1)/2)</f>
        <v>18</v>
      </c>
      <c r="AO134" cm="1">
        <f t="array" ref="AO134">IF(U134=0,"",1+SUMPRODUCT(--(ABS($G134:$Z134)&lt;ABS(U134)),--($G134:$Z134&lt;&gt;0))+(SUMPRODUCT(--(ABS($G134:$Z134)=ABS(U134)),--($G134:$Z134&lt;&gt;0))-1)/2)</f>
        <v>11</v>
      </c>
      <c r="AP134" cm="1">
        <f t="array" ref="AP134">IF(V134=0,"",1+SUMPRODUCT(--(ABS($G134:$Z134)&lt;ABS(V134)),--($G134:$Z134&lt;&gt;0))+(SUMPRODUCT(--(ABS($G134:$Z134)=ABS(V134)),--($G134:$Z134&lt;&gt;0))-1)/2)</f>
        <v>13</v>
      </c>
      <c r="AQ134" cm="1">
        <f t="array" ref="AQ134">IF(W134=0,"",1+SUMPRODUCT(--(ABS($G134:$Z134)&lt;ABS(W134)),--($G134:$Z134&lt;&gt;0))+(SUMPRODUCT(--(ABS($G134:$Z134)=ABS(W134)),--($G134:$Z134&lt;&gt;0))-1)/2)</f>
        <v>19</v>
      </c>
      <c r="AR134" cm="1">
        <f t="array" ref="AR134">IF(X134=0,"",1+SUMPRODUCT(--(ABS($G134:$Z134)&lt;ABS(X134)),--($G134:$Z134&lt;&gt;0))+(SUMPRODUCT(--(ABS($G134:$Z134)=ABS(X134)),--($G134:$Z134&lt;&gt;0))-1)/2)</f>
        <v>20</v>
      </c>
      <c r="AS134" cm="1">
        <f t="array" ref="AS134">IF(Y134=0,"",1+SUMPRODUCT(--(ABS($G134:$Z134)&lt;ABS(Y134)),--($G134:$Z134&lt;&gt;0))+(SUMPRODUCT(--(ABS($G134:$Z134)=ABS(Y134)),--($G134:$Z134&lt;&gt;0))-1)/2)</f>
        <v>8</v>
      </c>
      <c r="AT134" cm="1">
        <f t="array" ref="AT134">IF(Z134=0,"",1+SUMPRODUCT(--(ABS($G134:$Z134)&lt;ABS(Z134)),--($G134:$Z134&lt;&gt;0))+(SUMPRODUCT(--(ABS($G134:$Z134)=ABS(Z134)),--($G134:$Z134&lt;&gt;0))-1)/2)</f>
        <v>12</v>
      </c>
      <c r="AU134">
        <f>AVERAGE(G134:Z134)</f>
        <v>-1.6076213445250676E-3</v>
      </c>
      <c r="AV134">
        <f>SUMIF(G134:Z134,"&gt;0",AA134:AT134)</f>
        <v>86</v>
      </c>
      <c r="AW134">
        <f>COUNTIF(G134:Z134,"&lt;&gt;0")</f>
        <v>20</v>
      </c>
      <c r="AX134">
        <f>_xlfn.LET(_xlpm.n,AW134,_xlpm.w,AV134,_xlpm.mu,_xlpm.n*(_xlpm.n+1)/4,_xlpm.sd,SQRT(_xlpm.n*(_xlpm.n+1)*(2*_xlpm.n+1)/24),_xlpm.z,(ABS(_xlpm.w-_xlpm.mu)-0.5)/_xlpm.sd,MIN(1,2*(1-_xlfn.NORM.S.DIST(_xlpm.z,TRUE))))</f>
        <v>0.48978275936518956</v>
      </c>
    </row>
    <row r="135" spans="1:50" x14ac:dyDescent="0.25">
      <c r="A135" t="s">
        <v>9323</v>
      </c>
      <c r="B135" t="s">
        <v>106</v>
      </c>
      <c r="C135" t="s">
        <v>32</v>
      </c>
      <c r="D135" t="s">
        <v>9260</v>
      </c>
      <c r="E135" t="s">
        <v>62</v>
      </c>
      <c r="F135" t="s">
        <v>45</v>
      </c>
      <c r="G135">
        <f>all_runs!O1022-all_runs!O902</f>
        <v>-2.7240216963537178E-2</v>
      </c>
      <c r="H135">
        <f>all_runs!O1023-all_runs!O903</f>
        <v>-1.3600256412477529E-2</v>
      </c>
      <c r="I135">
        <f>all_runs!O1024-all_runs!O904</f>
        <v>1.7707701637356132E-2</v>
      </c>
      <c r="J135">
        <f>all_runs!O1025-all_runs!O905</f>
        <v>1.695736434108519E-2</v>
      </c>
      <c r="K135">
        <f>all_runs!O1026-all_runs!O906</f>
        <v>6.1222675253083114E-3</v>
      </c>
      <c r="L135">
        <f>all_runs!O1027-all_runs!O907</f>
        <v>6.2412752351149736E-3</v>
      </c>
      <c r="M135">
        <f>all_runs!O1028-all_runs!O908</f>
        <v>-2.5956284153005882E-3</v>
      </c>
      <c r="N135">
        <f>all_runs!O1029-all_runs!O909</f>
        <v>2.9166666666666674E-2</v>
      </c>
      <c r="O135">
        <f>all_runs!O1030-all_runs!O910</f>
        <v>-5.0908655327013275E-3</v>
      </c>
      <c r="P135">
        <f>all_runs!O1031-all_runs!O911</f>
        <v>-6.8584753609268745E-4</v>
      </c>
      <c r="Q135">
        <f>all_runs!O1032-all_runs!O912</f>
        <v>2.47447669867773E-3</v>
      </c>
      <c r="R135">
        <f>all_runs!O1033-all_runs!O913</f>
        <v>-1.1201331956048888E-2</v>
      </c>
      <c r="S135">
        <f>all_runs!O1034-all_runs!O914</f>
        <v>-8.8728829040424229E-3</v>
      </c>
      <c r="T135">
        <f>all_runs!O1035-all_runs!O915</f>
        <v>-2.0406775049316428E-3</v>
      </c>
      <c r="U135">
        <f>all_runs!O1036-all_runs!O916</f>
        <v>-1.2034369123000932E-2</v>
      </c>
      <c r="V135">
        <f>all_runs!O1037-all_runs!O917</f>
        <v>6.6891057049124347E-3</v>
      </c>
      <c r="W135">
        <f>all_runs!O1038-all_runs!O918</f>
        <v>-1.0090466249130126E-2</v>
      </c>
      <c r="X135">
        <f>all_runs!O1039-all_runs!O919</f>
        <v>-1.0684161199625009E-2</v>
      </c>
      <c r="Y135">
        <f>all_runs!O1040-all_runs!O920</f>
        <v>-1.4773792280821429E-2</v>
      </c>
      <c r="Z135">
        <f>all_runs!O1041-all_runs!O921</f>
        <v>-2.1415589314495498E-2</v>
      </c>
      <c r="AA135" cm="1">
        <f t="array" ref="AA135">IF(G135=0,"",1+SUMPRODUCT(--(ABS($G135:$Z135)&lt;ABS(G135)),--($G135:$Z135&lt;&gt;0))+(SUMPRODUCT(--(ABS($G135:$Z135)=ABS(G135)),--($G135:$Z135&lt;&gt;0))-1)/2)</f>
        <v>19</v>
      </c>
      <c r="AB135" cm="1">
        <f t="array" ref="AB135">IF(H135=0,"",1+SUMPRODUCT(--(ABS($G135:$Z135)&lt;ABS(H135)),--($G135:$Z135&lt;&gt;0))+(SUMPRODUCT(--(ABS($G135:$Z135)=ABS(H135)),--($G135:$Z135&lt;&gt;0))-1)/2)</f>
        <v>14</v>
      </c>
      <c r="AC135" cm="1">
        <f t="array" ref="AC135">IF(I135=0,"",1+SUMPRODUCT(--(ABS($G135:$Z135)&lt;ABS(I135)),--($G135:$Z135&lt;&gt;0))+(SUMPRODUCT(--(ABS($G135:$Z135)=ABS(I135)),--($G135:$Z135&lt;&gt;0))-1)/2)</f>
        <v>17</v>
      </c>
      <c r="AD135" cm="1">
        <f t="array" ref="AD135">IF(J135=0,"",1+SUMPRODUCT(--(ABS($G135:$Z135)&lt;ABS(J135)),--($G135:$Z135&lt;&gt;0))+(SUMPRODUCT(--(ABS($G135:$Z135)=ABS(J135)),--($G135:$Z135&lt;&gt;0))-1)/2)</f>
        <v>16</v>
      </c>
      <c r="AE135" cm="1">
        <f t="array" ref="AE135">IF(K135=0,"",1+SUMPRODUCT(--(ABS($G135:$Z135)&lt;ABS(K135)),--($G135:$Z135&lt;&gt;0))+(SUMPRODUCT(--(ABS($G135:$Z135)=ABS(K135)),--($G135:$Z135&lt;&gt;0))-1)/2)</f>
        <v>6</v>
      </c>
      <c r="AF135" cm="1">
        <f t="array" ref="AF135">IF(L135=0,"",1+SUMPRODUCT(--(ABS($G135:$Z135)&lt;ABS(L135)),--($G135:$Z135&lt;&gt;0))+(SUMPRODUCT(--(ABS($G135:$Z135)=ABS(L135)),--($G135:$Z135&lt;&gt;0))-1)/2)</f>
        <v>7</v>
      </c>
      <c r="AG135" cm="1">
        <f t="array" ref="AG135">IF(M135=0,"",1+SUMPRODUCT(--(ABS($G135:$Z135)&lt;ABS(M135)),--($G135:$Z135&lt;&gt;0))+(SUMPRODUCT(--(ABS($G135:$Z135)=ABS(M135)),--($G135:$Z135&lt;&gt;0))-1)/2)</f>
        <v>4</v>
      </c>
      <c r="AH135" cm="1">
        <f t="array" ref="AH135">IF(N135=0,"",1+SUMPRODUCT(--(ABS($G135:$Z135)&lt;ABS(N135)),--($G135:$Z135&lt;&gt;0))+(SUMPRODUCT(--(ABS($G135:$Z135)=ABS(N135)),--($G135:$Z135&lt;&gt;0))-1)/2)</f>
        <v>20</v>
      </c>
      <c r="AI135" cm="1">
        <f t="array" ref="AI135">IF(O135=0,"",1+SUMPRODUCT(--(ABS($G135:$Z135)&lt;ABS(O135)),--($G135:$Z135&lt;&gt;0))+(SUMPRODUCT(--(ABS($G135:$Z135)=ABS(O135)),--($G135:$Z135&lt;&gt;0))-1)/2)</f>
        <v>5</v>
      </c>
      <c r="AJ135" cm="1">
        <f t="array" ref="AJ135">IF(P135=0,"",1+SUMPRODUCT(--(ABS($G135:$Z135)&lt;ABS(P135)),--($G135:$Z135&lt;&gt;0))+(SUMPRODUCT(--(ABS($G135:$Z135)=ABS(P135)),--($G135:$Z135&lt;&gt;0))-1)/2)</f>
        <v>1</v>
      </c>
      <c r="AK135" cm="1">
        <f t="array" ref="AK135">IF(Q135=0,"",1+SUMPRODUCT(--(ABS($G135:$Z135)&lt;ABS(Q135)),--($G135:$Z135&lt;&gt;0))+(SUMPRODUCT(--(ABS($G135:$Z135)=ABS(Q135)),--($G135:$Z135&lt;&gt;0))-1)/2)</f>
        <v>3</v>
      </c>
      <c r="AL135" cm="1">
        <f t="array" ref="AL135">IF(R135=0,"",1+SUMPRODUCT(--(ABS($G135:$Z135)&lt;ABS(R135)),--($G135:$Z135&lt;&gt;0))+(SUMPRODUCT(--(ABS($G135:$Z135)=ABS(R135)),--($G135:$Z135&lt;&gt;0))-1)/2)</f>
        <v>12</v>
      </c>
      <c r="AM135" cm="1">
        <f t="array" ref="AM135">IF(S135=0,"",1+SUMPRODUCT(--(ABS($G135:$Z135)&lt;ABS(S135)),--($G135:$Z135&lt;&gt;0))+(SUMPRODUCT(--(ABS($G135:$Z135)=ABS(S135)),--($G135:$Z135&lt;&gt;0))-1)/2)</f>
        <v>9</v>
      </c>
      <c r="AN135" cm="1">
        <f t="array" ref="AN135">IF(T135=0,"",1+SUMPRODUCT(--(ABS($G135:$Z135)&lt;ABS(T135)),--($G135:$Z135&lt;&gt;0))+(SUMPRODUCT(--(ABS($G135:$Z135)=ABS(T135)),--($G135:$Z135&lt;&gt;0))-1)/2)</f>
        <v>2</v>
      </c>
      <c r="AO135" cm="1">
        <f t="array" ref="AO135">IF(U135=0,"",1+SUMPRODUCT(--(ABS($G135:$Z135)&lt;ABS(U135)),--($G135:$Z135&lt;&gt;0))+(SUMPRODUCT(--(ABS($G135:$Z135)=ABS(U135)),--($G135:$Z135&lt;&gt;0))-1)/2)</f>
        <v>13</v>
      </c>
      <c r="AP135" cm="1">
        <f t="array" ref="AP135">IF(V135=0,"",1+SUMPRODUCT(--(ABS($G135:$Z135)&lt;ABS(V135)),--($G135:$Z135&lt;&gt;0))+(SUMPRODUCT(--(ABS($G135:$Z135)=ABS(V135)),--($G135:$Z135&lt;&gt;0))-1)/2)</f>
        <v>8</v>
      </c>
      <c r="AQ135" cm="1">
        <f t="array" ref="AQ135">IF(W135=0,"",1+SUMPRODUCT(--(ABS($G135:$Z135)&lt;ABS(W135)),--($G135:$Z135&lt;&gt;0))+(SUMPRODUCT(--(ABS($G135:$Z135)=ABS(W135)),--($G135:$Z135&lt;&gt;0))-1)/2)</f>
        <v>10</v>
      </c>
      <c r="AR135" cm="1">
        <f t="array" ref="AR135">IF(X135=0,"",1+SUMPRODUCT(--(ABS($G135:$Z135)&lt;ABS(X135)),--($G135:$Z135&lt;&gt;0))+(SUMPRODUCT(--(ABS($G135:$Z135)=ABS(X135)),--($G135:$Z135&lt;&gt;0))-1)/2)</f>
        <v>11</v>
      </c>
      <c r="AS135" cm="1">
        <f t="array" ref="AS135">IF(Y135=0,"",1+SUMPRODUCT(--(ABS($G135:$Z135)&lt;ABS(Y135)),--($G135:$Z135&lt;&gt;0))+(SUMPRODUCT(--(ABS($G135:$Z135)=ABS(Y135)),--($G135:$Z135&lt;&gt;0))-1)/2)</f>
        <v>15</v>
      </c>
      <c r="AT135" cm="1">
        <f t="array" ref="AT135">IF(Z135=0,"",1+SUMPRODUCT(--(ABS($G135:$Z135)&lt;ABS(Z135)),--($G135:$Z135&lt;&gt;0))+(SUMPRODUCT(--(ABS($G135:$Z135)=ABS(Z135)),--($G135:$Z135&lt;&gt;0))-1)/2)</f>
        <v>18</v>
      </c>
      <c r="AU135">
        <f>AVERAGE(G135:Z135)</f>
        <v>-2.7483613791541906E-3</v>
      </c>
      <c r="AV135">
        <f>SUMIF(G135:Z135,"&gt;0",AA135:AT135)</f>
        <v>77</v>
      </c>
      <c r="AW135">
        <f>COUNTIF(G135:Z135,"&lt;&gt;0")</f>
        <v>20</v>
      </c>
      <c r="AX135">
        <f>_xlfn.LET(_xlpm.n,AW135,_xlpm.w,AV135,_xlpm.mu,_xlpm.n*(_xlpm.n+1)/4,_xlpm.sd,SQRT(_xlpm.n*(_xlpm.n+1)*(2*_xlpm.n+1)/24),_xlpm.z,(ABS(_xlpm.w-_xlpm.mu)-0.5)/_xlpm.sd,MIN(1,2*(1-_xlfn.NORM.S.DIST(_xlpm.z,TRUE))))</f>
        <v>0.30458604753524998</v>
      </c>
    </row>
    <row r="136" spans="1:50" x14ac:dyDescent="0.25">
      <c r="A136" t="s">
        <v>9323</v>
      </c>
      <c r="B136" t="s">
        <v>147</v>
      </c>
      <c r="C136" t="s">
        <v>32</v>
      </c>
      <c r="D136" t="s">
        <v>9260</v>
      </c>
      <c r="E136" t="s">
        <v>62</v>
      </c>
      <c r="F136" t="s">
        <v>45</v>
      </c>
      <c r="G136">
        <f>all_runs!O1622-all_runs!O1502</f>
        <v>-1.9133720378533448E-2</v>
      </c>
      <c r="H136">
        <f>all_runs!O1623-all_runs!O1503</f>
        <v>-2.2536379967073916E-2</v>
      </c>
      <c r="I136">
        <f>all_runs!O1624-all_runs!O1504</f>
        <v>6.5499281994128022E-3</v>
      </c>
      <c r="J136">
        <f>all_runs!O1625-all_runs!O1505</f>
        <v>4.1841004184099972E-3</v>
      </c>
      <c r="K136">
        <f>all_runs!O1626-all_runs!O1506</f>
        <v>-5.7776143705001726E-4</v>
      </c>
      <c r="L136">
        <f>all_runs!O1627-all_runs!O1507</f>
        <v>-2.0896324665725885E-2</v>
      </c>
      <c r="M136">
        <f>all_runs!O1628-all_runs!O1508</f>
        <v>-2.5352062206615011E-3</v>
      </c>
      <c r="N136">
        <f>all_runs!O1629-all_runs!O1509</f>
        <v>-2.1052631578947545E-2</v>
      </c>
      <c r="O136">
        <f>all_runs!O1630-all_runs!O1510</f>
        <v>-5.7620026948441705E-3</v>
      </c>
      <c r="P136">
        <f>all_runs!O1631-all_runs!O1511</f>
        <v>-2.2780381631481106E-2</v>
      </c>
      <c r="Q136">
        <f>all_runs!O1632-all_runs!O1512</f>
        <v>-3.0305442772603053E-2</v>
      </c>
      <c r="R136">
        <f>all_runs!O1633-all_runs!O1513</f>
        <v>-1.9992734689233016E-2</v>
      </c>
      <c r="S136">
        <f>all_runs!O1634-all_runs!O1514</f>
        <v>-1.4084691979428854E-2</v>
      </c>
      <c r="T136">
        <f>all_runs!O1635-all_runs!O1515</f>
        <v>9.1162936351220081E-3</v>
      </c>
      <c r="U136">
        <f>all_runs!O1636-all_runs!O1516</f>
        <v>-2.4381105312458295E-2</v>
      </c>
      <c r="V136">
        <f>all_runs!O1637-all_runs!O1517</f>
        <v>-3.1352802365057442E-2</v>
      </c>
      <c r="W136">
        <f>all_runs!O1638-all_runs!O1518</f>
        <v>2.4948024948023839E-3</v>
      </c>
      <c r="X136">
        <f>all_runs!O1639-all_runs!O1519</f>
        <v>-3.0629787310645362E-2</v>
      </c>
      <c r="Y136">
        <f>all_runs!O1640-all_runs!O1520</f>
        <v>1.2244897959183598E-2</v>
      </c>
      <c r="Z136">
        <f>all_runs!O1641-all_runs!O1521</f>
        <v>-3.5454859910067915E-3</v>
      </c>
      <c r="AA136" cm="1">
        <f t="array" ref="AA136">IF(G136=0,"",1+SUMPRODUCT(--(ABS($G136:$Z136)&lt;ABS(G136)),--($G136:$Z136&lt;&gt;0))+(SUMPRODUCT(--(ABS($G136:$Z136)=ABS(G136)),--($G136:$Z136&lt;&gt;0))-1)/2)</f>
        <v>11</v>
      </c>
      <c r="AB136" cm="1">
        <f t="array" ref="AB136">IF(H136=0,"",1+SUMPRODUCT(--(ABS($G136:$Z136)&lt;ABS(H136)),--($G136:$Z136&lt;&gt;0))+(SUMPRODUCT(--(ABS($G136:$Z136)=ABS(H136)),--($G136:$Z136&lt;&gt;0))-1)/2)</f>
        <v>15</v>
      </c>
      <c r="AC136" cm="1">
        <f t="array" ref="AC136">IF(I136=0,"",1+SUMPRODUCT(--(ABS($G136:$Z136)&lt;ABS(I136)),--($G136:$Z136&lt;&gt;0))+(SUMPRODUCT(--(ABS($G136:$Z136)=ABS(I136)),--($G136:$Z136&lt;&gt;0))-1)/2)</f>
        <v>7</v>
      </c>
      <c r="AD136" cm="1">
        <f t="array" ref="AD136">IF(J136=0,"",1+SUMPRODUCT(--(ABS($G136:$Z136)&lt;ABS(J136)),--($G136:$Z136&lt;&gt;0))+(SUMPRODUCT(--(ABS($G136:$Z136)=ABS(J136)),--($G136:$Z136&lt;&gt;0))-1)/2)</f>
        <v>5</v>
      </c>
      <c r="AE136" cm="1">
        <f t="array" ref="AE136">IF(K136=0,"",1+SUMPRODUCT(--(ABS($G136:$Z136)&lt;ABS(K136)),--($G136:$Z136&lt;&gt;0))+(SUMPRODUCT(--(ABS($G136:$Z136)=ABS(K136)),--($G136:$Z136&lt;&gt;0))-1)/2)</f>
        <v>1</v>
      </c>
      <c r="AF136" cm="1">
        <f t="array" ref="AF136">IF(L136=0,"",1+SUMPRODUCT(--(ABS($G136:$Z136)&lt;ABS(L136)),--($G136:$Z136&lt;&gt;0))+(SUMPRODUCT(--(ABS($G136:$Z136)=ABS(L136)),--($G136:$Z136&lt;&gt;0))-1)/2)</f>
        <v>13</v>
      </c>
      <c r="AG136" cm="1">
        <f t="array" ref="AG136">IF(M136=0,"",1+SUMPRODUCT(--(ABS($G136:$Z136)&lt;ABS(M136)),--($G136:$Z136&lt;&gt;0))+(SUMPRODUCT(--(ABS($G136:$Z136)=ABS(M136)),--($G136:$Z136&lt;&gt;0))-1)/2)</f>
        <v>3</v>
      </c>
      <c r="AH136" cm="1">
        <f t="array" ref="AH136">IF(N136=0,"",1+SUMPRODUCT(--(ABS($G136:$Z136)&lt;ABS(N136)),--($G136:$Z136&lt;&gt;0))+(SUMPRODUCT(--(ABS($G136:$Z136)=ABS(N136)),--($G136:$Z136&lt;&gt;0))-1)/2)</f>
        <v>14</v>
      </c>
      <c r="AI136" cm="1">
        <f t="array" ref="AI136">IF(O136=0,"",1+SUMPRODUCT(--(ABS($G136:$Z136)&lt;ABS(O136)),--($G136:$Z136&lt;&gt;0))+(SUMPRODUCT(--(ABS($G136:$Z136)=ABS(O136)),--($G136:$Z136&lt;&gt;0))-1)/2)</f>
        <v>6</v>
      </c>
      <c r="AJ136" cm="1">
        <f t="array" ref="AJ136">IF(P136=0,"",1+SUMPRODUCT(--(ABS($G136:$Z136)&lt;ABS(P136)),--($G136:$Z136&lt;&gt;0))+(SUMPRODUCT(--(ABS($G136:$Z136)=ABS(P136)),--($G136:$Z136&lt;&gt;0))-1)/2)</f>
        <v>16</v>
      </c>
      <c r="AK136" cm="1">
        <f t="array" ref="AK136">IF(Q136=0,"",1+SUMPRODUCT(--(ABS($G136:$Z136)&lt;ABS(Q136)),--($G136:$Z136&lt;&gt;0))+(SUMPRODUCT(--(ABS($G136:$Z136)=ABS(Q136)),--($G136:$Z136&lt;&gt;0))-1)/2)</f>
        <v>18</v>
      </c>
      <c r="AL136" cm="1">
        <f t="array" ref="AL136">IF(R136=0,"",1+SUMPRODUCT(--(ABS($G136:$Z136)&lt;ABS(R136)),--($G136:$Z136&lt;&gt;0))+(SUMPRODUCT(--(ABS($G136:$Z136)=ABS(R136)),--($G136:$Z136&lt;&gt;0))-1)/2)</f>
        <v>12</v>
      </c>
      <c r="AM136" cm="1">
        <f t="array" ref="AM136">IF(S136=0,"",1+SUMPRODUCT(--(ABS($G136:$Z136)&lt;ABS(S136)),--($G136:$Z136&lt;&gt;0))+(SUMPRODUCT(--(ABS($G136:$Z136)=ABS(S136)),--($G136:$Z136&lt;&gt;0))-1)/2)</f>
        <v>10</v>
      </c>
      <c r="AN136" cm="1">
        <f t="array" ref="AN136">IF(T136=0,"",1+SUMPRODUCT(--(ABS($G136:$Z136)&lt;ABS(T136)),--($G136:$Z136&lt;&gt;0))+(SUMPRODUCT(--(ABS($G136:$Z136)=ABS(T136)),--($G136:$Z136&lt;&gt;0))-1)/2)</f>
        <v>8</v>
      </c>
      <c r="AO136" cm="1">
        <f t="array" ref="AO136">IF(U136=0,"",1+SUMPRODUCT(--(ABS($G136:$Z136)&lt;ABS(U136)),--($G136:$Z136&lt;&gt;0))+(SUMPRODUCT(--(ABS($G136:$Z136)=ABS(U136)),--($G136:$Z136&lt;&gt;0))-1)/2)</f>
        <v>17</v>
      </c>
      <c r="AP136" cm="1">
        <f t="array" ref="AP136">IF(V136=0,"",1+SUMPRODUCT(--(ABS($G136:$Z136)&lt;ABS(V136)),--($G136:$Z136&lt;&gt;0))+(SUMPRODUCT(--(ABS($G136:$Z136)=ABS(V136)),--($G136:$Z136&lt;&gt;0))-1)/2)</f>
        <v>20</v>
      </c>
      <c r="AQ136" cm="1">
        <f t="array" ref="AQ136">IF(W136=0,"",1+SUMPRODUCT(--(ABS($G136:$Z136)&lt;ABS(W136)),--($G136:$Z136&lt;&gt;0))+(SUMPRODUCT(--(ABS($G136:$Z136)=ABS(W136)),--($G136:$Z136&lt;&gt;0))-1)/2)</f>
        <v>2</v>
      </c>
      <c r="AR136" cm="1">
        <f t="array" ref="AR136">IF(X136=0,"",1+SUMPRODUCT(--(ABS($G136:$Z136)&lt;ABS(X136)),--($G136:$Z136&lt;&gt;0))+(SUMPRODUCT(--(ABS($G136:$Z136)=ABS(X136)),--($G136:$Z136&lt;&gt;0))-1)/2)</f>
        <v>19</v>
      </c>
      <c r="AS136" cm="1">
        <f t="array" ref="AS136">IF(Y136=0,"",1+SUMPRODUCT(--(ABS($G136:$Z136)&lt;ABS(Y136)),--($G136:$Z136&lt;&gt;0))+(SUMPRODUCT(--(ABS($G136:$Z136)=ABS(Y136)),--($G136:$Z136&lt;&gt;0))-1)/2)</f>
        <v>9</v>
      </c>
      <c r="AT136" cm="1">
        <f t="array" ref="AT136">IF(Z136=0,"",1+SUMPRODUCT(--(ABS($G136:$Z136)&lt;ABS(Z136)),--($G136:$Z136&lt;&gt;0))+(SUMPRODUCT(--(ABS($G136:$Z136)=ABS(Z136)),--($G136:$Z136&lt;&gt;0))-1)/2)</f>
        <v>4</v>
      </c>
      <c r="AU136">
        <f>AVERAGE(G136:Z136)</f>
        <v>-1.1748821814390981E-2</v>
      </c>
      <c r="AV136">
        <f>SUMIF(G136:Z136,"&gt;0",AA136:AT136)</f>
        <v>31</v>
      </c>
      <c r="AW136">
        <f>COUNTIF(G136:Z136,"&lt;&gt;0")</f>
        <v>20</v>
      </c>
      <c r="AX136">
        <f>_xlfn.LET(_xlpm.n,AW136,_xlpm.w,AV136,_xlpm.mu,_xlpm.n*(_xlpm.n+1)/4,_xlpm.sd,SQRT(_xlpm.n*(_xlpm.n+1)*(2*_xlpm.n+1)/24),_xlpm.z,(ABS(_xlpm.w-_xlpm.mu)-0.5)/_xlpm.sd,MIN(1,2*(1-_xlfn.NORM.S.DIST(_xlpm.z,TRUE))))</f>
        <v>6.0704557806932069E-3</v>
      </c>
    </row>
    <row r="137" spans="1:50" x14ac:dyDescent="0.25">
      <c r="A137" t="s">
        <v>9323</v>
      </c>
      <c r="B137" t="s">
        <v>190</v>
      </c>
      <c r="C137" t="s">
        <v>32</v>
      </c>
      <c r="D137" t="s">
        <v>9260</v>
      </c>
      <c r="E137" t="s">
        <v>62</v>
      </c>
      <c r="F137" t="s">
        <v>45</v>
      </c>
      <c r="G137">
        <f>all_runs!O2222-all_runs!O2102</f>
        <v>-1.0931491240564029E-2</v>
      </c>
      <c r="H137">
        <f>all_runs!O2223-all_runs!O2103</f>
        <v>8.2454693777311849E-4</v>
      </c>
      <c r="I137">
        <f>all_runs!O2224-all_runs!O2104</f>
        <v>8.5087719298246878E-3</v>
      </c>
      <c r="J137">
        <f>all_runs!O2225-all_runs!O2105</f>
        <v>3.9983369748866071E-3</v>
      </c>
      <c r="K137">
        <f>all_runs!O2226-all_runs!O2106</f>
        <v>-8.4716459197786698E-4</v>
      </c>
      <c r="L137">
        <f>all_runs!O2227-all_runs!O2107</f>
        <v>1.6527919134989855E-4</v>
      </c>
      <c r="M137">
        <f>all_runs!O2228-all_runs!O2108</f>
        <v>4.9060969563061718E-3</v>
      </c>
      <c r="N137">
        <f>all_runs!O2229-all_runs!O2109</f>
        <v>-9.067119124887002E-4</v>
      </c>
      <c r="O137">
        <f>all_runs!O2230-all_runs!O2110</f>
        <v>1.2605042016806789E-2</v>
      </c>
      <c r="P137">
        <f>all_runs!O2231-all_runs!O2111</f>
        <v>4.983388704318914E-3</v>
      </c>
      <c r="Q137">
        <f>all_runs!O2232-all_runs!O2112</f>
        <v>8.6854646195042573E-3</v>
      </c>
      <c r="R137">
        <f>all_runs!O2233-all_runs!O2113</f>
        <v>-2.3896643628314562E-2</v>
      </c>
      <c r="S137">
        <f>all_runs!O2234-all_runs!O2114</f>
        <v>1.6222192813567515E-3</v>
      </c>
      <c r="T137">
        <f>all_runs!O2235-all_runs!O2115</f>
        <v>-7.5067683977355637E-3</v>
      </c>
      <c r="U137">
        <f>all_runs!O2236-all_runs!O2116</f>
        <v>2.5661099512873653E-3</v>
      </c>
      <c r="V137">
        <f>all_runs!O2237-all_runs!O2117</f>
        <v>-1.337198929527228E-2</v>
      </c>
      <c r="W137">
        <f>all_runs!O2238-all_runs!O2118</f>
        <v>1.1582376076372691E-2</v>
      </c>
      <c r="X137">
        <f>all_runs!O2239-all_runs!O2119</f>
        <v>1.0401548137397132E-2</v>
      </c>
      <c r="Y137">
        <f>all_runs!O2240-all_runs!O2120</f>
        <v>6.6229881783220756E-3</v>
      </c>
      <c r="Z137">
        <f>all_runs!O2241-all_runs!O2121</f>
        <v>-6.6579040059103756E-3</v>
      </c>
      <c r="AA137" cm="1">
        <f t="array" ref="AA137">IF(G137=0,"",1+SUMPRODUCT(--(ABS($G137:$Z137)&lt;ABS(G137)),--($G137:$Z137&lt;&gt;0))+(SUMPRODUCT(--(ABS($G137:$Z137)=ABS(G137)),--($G137:$Z137&lt;&gt;0))-1)/2)</f>
        <v>16</v>
      </c>
      <c r="AB137" cm="1">
        <f t="array" ref="AB137">IF(H137=0,"",1+SUMPRODUCT(--(ABS($G137:$Z137)&lt;ABS(H137)),--($G137:$Z137&lt;&gt;0))+(SUMPRODUCT(--(ABS($G137:$Z137)=ABS(H137)),--($G137:$Z137&lt;&gt;0))-1)/2)</f>
        <v>2</v>
      </c>
      <c r="AC137" cm="1">
        <f t="array" ref="AC137">IF(I137=0,"",1+SUMPRODUCT(--(ABS($G137:$Z137)&lt;ABS(I137)),--($G137:$Z137&lt;&gt;0))+(SUMPRODUCT(--(ABS($G137:$Z137)=ABS(I137)),--($G137:$Z137&lt;&gt;0))-1)/2)</f>
        <v>13</v>
      </c>
      <c r="AD137" cm="1">
        <f t="array" ref="AD137">IF(J137=0,"",1+SUMPRODUCT(--(ABS($G137:$Z137)&lt;ABS(J137)),--($G137:$Z137&lt;&gt;0))+(SUMPRODUCT(--(ABS($G137:$Z137)=ABS(J137)),--($G137:$Z137&lt;&gt;0))-1)/2)</f>
        <v>7</v>
      </c>
      <c r="AE137" cm="1">
        <f t="array" ref="AE137">IF(K137=0,"",1+SUMPRODUCT(--(ABS($G137:$Z137)&lt;ABS(K137)),--($G137:$Z137&lt;&gt;0))+(SUMPRODUCT(--(ABS($G137:$Z137)=ABS(K137)),--($G137:$Z137&lt;&gt;0))-1)/2)</f>
        <v>3</v>
      </c>
      <c r="AF137" cm="1">
        <f t="array" ref="AF137">IF(L137=0,"",1+SUMPRODUCT(--(ABS($G137:$Z137)&lt;ABS(L137)),--($G137:$Z137&lt;&gt;0))+(SUMPRODUCT(--(ABS($G137:$Z137)=ABS(L137)),--($G137:$Z137&lt;&gt;0))-1)/2)</f>
        <v>1</v>
      </c>
      <c r="AG137" cm="1">
        <f t="array" ref="AG137">IF(M137=0,"",1+SUMPRODUCT(--(ABS($G137:$Z137)&lt;ABS(M137)),--($G137:$Z137&lt;&gt;0))+(SUMPRODUCT(--(ABS($G137:$Z137)=ABS(M137)),--($G137:$Z137&lt;&gt;0))-1)/2)</f>
        <v>8</v>
      </c>
      <c r="AH137" cm="1">
        <f t="array" ref="AH137">IF(N137=0,"",1+SUMPRODUCT(--(ABS($G137:$Z137)&lt;ABS(N137)),--($G137:$Z137&lt;&gt;0))+(SUMPRODUCT(--(ABS($G137:$Z137)=ABS(N137)),--($G137:$Z137&lt;&gt;0))-1)/2)</f>
        <v>4</v>
      </c>
      <c r="AI137" cm="1">
        <f t="array" ref="AI137">IF(O137=0,"",1+SUMPRODUCT(--(ABS($G137:$Z137)&lt;ABS(O137)),--($G137:$Z137&lt;&gt;0))+(SUMPRODUCT(--(ABS($G137:$Z137)=ABS(O137)),--($G137:$Z137&lt;&gt;0))-1)/2)</f>
        <v>18</v>
      </c>
      <c r="AJ137" cm="1">
        <f t="array" ref="AJ137">IF(P137=0,"",1+SUMPRODUCT(--(ABS($G137:$Z137)&lt;ABS(P137)),--($G137:$Z137&lt;&gt;0))+(SUMPRODUCT(--(ABS($G137:$Z137)=ABS(P137)),--($G137:$Z137&lt;&gt;0))-1)/2)</f>
        <v>9</v>
      </c>
      <c r="AK137" cm="1">
        <f t="array" ref="AK137">IF(Q137=0,"",1+SUMPRODUCT(--(ABS($G137:$Z137)&lt;ABS(Q137)),--($G137:$Z137&lt;&gt;0))+(SUMPRODUCT(--(ABS($G137:$Z137)=ABS(Q137)),--($G137:$Z137&lt;&gt;0))-1)/2)</f>
        <v>14</v>
      </c>
      <c r="AL137" cm="1">
        <f t="array" ref="AL137">IF(R137=0,"",1+SUMPRODUCT(--(ABS($G137:$Z137)&lt;ABS(R137)),--($G137:$Z137&lt;&gt;0))+(SUMPRODUCT(--(ABS($G137:$Z137)=ABS(R137)),--($G137:$Z137&lt;&gt;0))-1)/2)</f>
        <v>20</v>
      </c>
      <c r="AM137" cm="1">
        <f t="array" ref="AM137">IF(S137=0,"",1+SUMPRODUCT(--(ABS($G137:$Z137)&lt;ABS(S137)),--($G137:$Z137&lt;&gt;0))+(SUMPRODUCT(--(ABS($G137:$Z137)=ABS(S137)),--($G137:$Z137&lt;&gt;0))-1)/2)</f>
        <v>5</v>
      </c>
      <c r="AN137" cm="1">
        <f t="array" ref="AN137">IF(T137=0,"",1+SUMPRODUCT(--(ABS($G137:$Z137)&lt;ABS(T137)),--($G137:$Z137&lt;&gt;0))+(SUMPRODUCT(--(ABS($G137:$Z137)=ABS(T137)),--($G137:$Z137&lt;&gt;0))-1)/2)</f>
        <v>12</v>
      </c>
      <c r="AO137" cm="1">
        <f t="array" ref="AO137">IF(U137=0,"",1+SUMPRODUCT(--(ABS($G137:$Z137)&lt;ABS(U137)),--($G137:$Z137&lt;&gt;0))+(SUMPRODUCT(--(ABS($G137:$Z137)=ABS(U137)),--($G137:$Z137&lt;&gt;0))-1)/2)</f>
        <v>6</v>
      </c>
      <c r="AP137" cm="1">
        <f t="array" ref="AP137">IF(V137=0,"",1+SUMPRODUCT(--(ABS($G137:$Z137)&lt;ABS(V137)),--($G137:$Z137&lt;&gt;0))+(SUMPRODUCT(--(ABS($G137:$Z137)=ABS(V137)),--($G137:$Z137&lt;&gt;0))-1)/2)</f>
        <v>19</v>
      </c>
      <c r="AQ137" cm="1">
        <f t="array" ref="AQ137">IF(W137=0,"",1+SUMPRODUCT(--(ABS($G137:$Z137)&lt;ABS(W137)),--($G137:$Z137&lt;&gt;0))+(SUMPRODUCT(--(ABS($G137:$Z137)=ABS(W137)),--($G137:$Z137&lt;&gt;0))-1)/2)</f>
        <v>17</v>
      </c>
      <c r="AR137" cm="1">
        <f t="array" ref="AR137">IF(X137=0,"",1+SUMPRODUCT(--(ABS($G137:$Z137)&lt;ABS(X137)),--($G137:$Z137&lt;&gt;0))+(SUMPRODUCT(--(ABS($G137:$Z137)=ABS(X137)),--($G137:$Z137&lt;&gt;0))-1)/2)</f>
        <v>15</v>
      </c>
      <c r="AS137" cm="1">
        <f t="array" ref="AS137">IF(Y137=0,"",1+SUMPRODUCT(--(ABS($G137:$Z137)&lt;ABS(Y137)),--($G137:$Z137&lt;&gt;0))+(SUMPRODUCT(--(ABS($G137:$Z137)=ABS(Y137)),--($G137:$Z137&lt;&gt;0))-1)/2)</f>
        <v>10</v>
      </c>
      <c r="AT137" cm="1">
        <f t="array" ref="AT137">IF(Z137=0,"",1+SUMPRODUCT(--(ABS($G137:$Z137)&lt;ABS(Z137)),--($G137:$Z137&lt;&gt;0))+(SUMPRODUCT(--(ABS($G137:$Z137)=ABS(Z137)),--($G137:$Z137&lt;&gt;0))-1)/2)</f>
        <v>11</v>
      </c>
      <c r="AU137">
        <f>AVERAGE(G137:Z137)</f>
        <v>6.6767479416215416E-4</v>
      </c>
      <c r="AV137">
        <f>SUMIF(G137:Z137,"&gt;0",AA137:AT137)</f>
        <v>125</v>
      </c>
      <c r="AW137">
        <f>COUNTIF(G137:Z137,"&lt;&gt;0")</f>
        <v>20</v>
      </c>
      <c r="AX137">
        <f>_xlfn.LET(_xlpm.n,AW137,_xlpm.w,AV137,_xlpm.mu,_xlpm.n*(_xlpm.n+1)/4,_xlpm.sd,SQRT(_xlpm.n*(_xlpm.n+1)*(2*_xlpm.n+1)/24),_xlpm.z,(ABS(_xlpm.w-_xlpm.mu)-0.5)/_xlpm.sd,MIN(1,2*(1-_xlfn.NORM.S.DIST(_xlpm.z,TRUE))))</f>
        <v>0.46662150865694896</v>
      </c>
    </row>
    <row r="138" spans="1:50" x14ac:dyDescent="0.25">
      <c r="A138" t="s">
        <v>9323</v>
      </c>
      <c r="B138" t="s">
        <v>19</v>
      </c>
      <c r="C138" t="s">
        <v>12</v>
      </c>
      <c r="D138" t="s">
        <v>9260</v>
      </c>
      <c r="E138" t="s">
        <v>62</v>
      </c>
      <c r="F138" t="s">
        <v>45</v>
      </c>
      <c r="G138">
        <f>all_runs!O442-all_runs!O322</f>
        <v>1.1071492534883154E-3</v>
      </c>
      <c r="H138">
        <f>all_runs!O443-all_runs!O323</f>
        <v>-9.0617933608494461E-3</v>
      </c>
      <c r="I138">
        <f>all_runs!O444-all_runs!O324</f>
        <v>-1.1016162283805642E-4</v>
      </c>
      <c r="J138">
        <f>all_runs!O445-all_runs!O325</f>
        <v>8.9510664601035739E-3</v>
      </c>
      <c r="K138">
        <f>all_runs!O446-all_runs!O326</f>
        <v>3.66852276449392E-3</v>
      </c>
      <c r="L138">
        <f>all_runs!O447-all_runs!O327</f>
        <v>-7.3771277105355582E-3</v>
      </c>
      <c r="M138">
        <f>all_runs!O448-all_runs!O328</f>
        <v>8.5976783164691817E-3</v>
      </c>
      <c r="N138">
        <f>all_runs!O449-all_runs!O329</f>
        <v>-3.518966908797494E-3</v>
      </c>
      <c r="O138">
        <f>all_runs!O450-all_runs!O330</f>
        <v>3.4188034188034067E-3</v>
      </c>
      <c r="P138">
        <f>all_runs!O451-all_runs!O331</f>
        <v>-2.8066613175260713E-2</v>
      </c>
      <c r="Q138">
        <f>all_runs!O452-all_runs!O332</f>
        <v>-4.5526625402833032E-3</v>
      </c>
      <c r="R138">
        <f>all_runs!O453-all_runs!O333</f>
        <v>1.8285863558069937E-2</v>
      </c>
      <c r="S138">
        <f>all_runs!O454-all_runs!O334</f>
        <v>-1.3081395348837233E-2</v>
      </c>
      <c r="T138">
        <f>all_runs!O455-all_runs!O335</f>
        <v>6.6826469092757801E-3</v>
      </c>
      <c r="U138">
        <f>all_runs!O456-all_runs!O336</f>
        <v>-1.450553758698403E-2</v>
      </c>
      <c r="V138">
        <f>all_runs!O457-all_runs!O337</f>
        <v>1.9144471347861125E-2</v>
      </c>
      <c r="W138">
        <f>all_runs!O458-all_runs!O338</f>
        <v>1.1137744848791487E-3</v>
      </c>
      <c r="X138">
        <f>all_runs!O459-all_runs!O339</f>
        <v>2.3524720893141837E-2</v>
      </c>
      <c r="Y138">
        <f>all_runs!O460-all_runs!O340</f>
        <v>1.0374639769452298E-2</v>
      </c>
      <c r="Z138">
        <f>all_runs!O461-all_runs!O341</f>
        <v>1.0175911658962478E-2</v>
      </c>
      <c r="AA138" cm="1">
        <f t="array" ref="AA138">IF(G138=0,"",1+SUMPRODUCT(--(ABS($G138:$Z138)&lt;ABS(G138)),--($G138:$Z138&lt;&gt;0))+(SUMPRODUCT(--(ABS($G138:$Z138)=ABS(G138)),--($G138:$Z138&lt;&gt;0))-1)/2)</f>
        <v>2</v>
      </c>
      <c r="AB138" cm="1">
        <f t="array" ref="AB138">IF(H138=0,"",1+SUMPRODUCT(--(ABS($G138:$Z138)&lt;ABS(H138)),--($G138:$Z138&lt;&gt;0))+(SUMPRODUCT(--(ABS($G138:$Z138)=ABS(H138)),--($G138:$Z138&lt;&gt;0))-1)/2)</f>
        <v>12</v>
      </c>
      <c r="AC138" cm="1">
        <f t="array" ref="AC138">IF(I138=0,"",1+SUMPRODUCT(--(ABS($G138:$Z138)&lt;ABS(I138)),--($G138:$Z138&lt;&gt;0))+(SUMPRODUCT(--(ABS($G138:$Z138)=ABS(I138)),--($G138:$Z138&lt;&gt;0))-1)/2)</f>
        <v>1</v>
      </c>
      <c r="AD138" cm="1">
        <f t="array" ref="AD138">IF(J138=0,"",1+SUMPRODUCT(--(ABS($G138:$Z138)&lt;ABS(J138)),--($G138:$Z138&lt;&gt;0))+(SUMPRODUCT(--(ABS($G138:$Z138)=ABS(J138)),--($G138:$Z138&lt;&gt;0))-1)/2)</f>
        <v>11</v>
      </c>
      <c r="AE138" cm="1">
        <f t="array" ref="AE138">IF(K138=0,"",1+SUMPRODUCT(--(ABS($G138:$Z138)&lt;ABS(K138)),--($G138:$Z138&lt;&gt;0))+(SUMPRODUCT(--(ABS($G138:$Z138)=ABS(K138)),--($G138:$Z138&lt;&gt;0))-1)/2)</f>
        <v>6</v>
      </c>
      <c r="AF138" cm="1">
        <f t="array" ref="AF138">IF(L138=0,"",1+SUMPRODUCT(--(ABS($G138:$Z138)&lt;ABS(L138)),--($G138:$Z138&lt;&gt;0))+(SUMPRODUCT(--(ABS($G138:$Z138)=ABS(L138)),--($G138:$Z138&lt;&gt;0))-1)/2)</f>
        <v>9</v>
      </c>
      <c r="AG138" cm="1">
        <f t="array" ref="AG138">IF(M138=0,"",1+SUMPRODUCT(--(ABS($G138:$Z138)&lt;ABS(M138)),--($G138:$Z138&lt;&gt;0))+(SUMPRODUCT(--(ABS($G138:$Z138)=ABS(M138)),--($G138:$Z138&lt;&gt;0))-1)/2)</f>
        <v>10</v>
      </c>
      <c r="AH138" cm="1">
        <f t="array" ref="AH138">IF(N138=0,"",1+SUMPRODUCT(--(ABS($G138:$Z138)&lt;ABS(N138)),--($G138:$Z138&lt;&gt;0))+(SUMPRODUCT(--(ABS($G138:$Z138)=ABS(N138)),--($G138:$Z138&lt;&gt;0))-1)/2)</f>
        <v>5</v>
      </c>
      <c r="AI138" cm="1">
        <f t="array" ref="AI138">IF(O138=0,"",1+SUMPRODUCT(--(ABS($G138:$Z138)&lt;ABS(O138)),--($G138:$Z138&lt;&gt;0))+(SUMPRODUCT(--(ABS($G138:$Z138)=ABS(O138)),--($G138:$Z138&lt;&gt;0))-1)/2)</f>
        <v>4</v>
      </c>
      <c r="AJ138" cm="1">
        <f t="array" ref="AJ138">IF(P138=0,"",1+SUMPRODUCT(--(ABS($G138:$Z138)&lt;ABS(P138)),--($G138:$Z138&lt;&gt;0))+(SUMPRODUCT(--(ABS($G138:$Z138)=ABS(P138)),--($G138:$Z138&lt;&gt;0))-1)/2)</f>
        <v>20</v>
      </c>
      <c r="AK138" cm="1">
        <f t="array" ref="AK138">IF(Q138=0,"",1+SUMPRODUCT(--(ABS($G138:$Z138)&lt;ABS(Q138)),--($G138:$Z138&lt;&gt;0))+(SUMPRODUCT(--(ABS($G138:$Z138)=ABS(Q138)),--($G138:$Z138&lt;&gt;0))-1)/2)</f>
        <v>7</v>
      </c>
      <c r="AL138" cm="1">
        <f t="array" ref="AL138">IF(R138=0,"",1+SUMPRODUCT(--(ABS($G138:$Z138)&lt;ABS(R138)),--($G138:$Z138&lt;&gt;0))+(SUMPRODUCT(--(ABS($G138:$Z138)=ABS(R138)),--($G138:$Z138&lt;&gt;0))-1)/2)</f>
        <v>17</v>
      </c>
      <c r="AM138" cm="1">
        <f t="array" ref="AM138">IF(S138=0,"",1+SUMPRODUCT(--(ABS($G138:$Z138)&lt;ABS(S138)),--($G138:$Z138&lt;&gt;0))+(SUMPRODUCT(--(ABS($G138:$Z138)=ABS(S138)),--($G138:$Z138&lt;&gt;0))-1)/2)</f>
        <v>15</v>
      </c>
      <c r="AN138" cm="1">
        <f t="array" ref="AN138">IF(T138=0,"",1+SUMPRODUCT(--(ABS($G138:$Z138)&lt;ABS(T138)),--($G138:$Z138&lt;&gt;0))+(SUMPRODUCT(--(ABS($G138:$Z138)=ABS(T138)),--($G138:$Z138&lt;&gt;0))-1)/2)</f>
        <v>8</v>
      </c>
      <c r="AO138" cm="1">
        <f t="array" ref="AO138">IF(U138=0,"",1+SUMPRODUCT(--(ABS($G138:$Z138)&lt;ABS(U138)),--($G138:$Z138&lt;&gt;0))+(SUMPRODUCT(--(ABS($G138:$Z138)=ABS(U138)),--($G138:$Z138&lt;&gt;0))-1)/2)</f>
        <v>16</v>
      </c>
      <c r="AP138" cm="1">
        <f t="array" ref="AP138">IF(V138=0,"",1+SUMPRODUCT(--(ABS($G138:$Z138)&lt;ABS(V138)),--($G138:$Z138&lt;&gt;0))+(SUMPRODUCT(--(ABS($G138:$Z138)=ABS(V138)),--($G138:$Z138&lt;&gt;0))-1)/2)</f>
        <v>18</v>
      </c>
      <c r="AQ138" cm="1">
        <f t="array" ref="AQ138">IF(W138=0,"",1+SUMPRODUCT(--(ABS($G138:$Z138)&lt;ABS(W138)),--($G138:$Z138&lt;&gt;0))+(SUMPRODUCT(--(ABS($G138:$Z138)=ABS(W138)),--($G138:$Z138&lt;&gt;0))-1)/2)</f>
        <v>3</v>
      </c>
      <c r="AR138" cm="1">
        <f t="array" ref="AR138">IF(X138=0,"",1+SUMPRODUCT(--(ABS($G138:$Z138)&lt;ABS(X138)),--($G138:$Z138&lt;&gt;0))+(SUMPRODUCT(--(ABS($G138:$Z138)=ABS(X138)),--($G138:$Z138&lt;&gt;0))-1)/2)</f>
        <v>19</v>
      </c>
      <c r="AS138" cm="1">
        <f t="array" ref="AS138">IF(Y138=0,"",1+SUMPRODUCT(--(ABS($G138:$Z138)&lt;ABS(Y138)),--($G138:$Z138&lt;&gt;0))+(SUMPRODUCT(--(ABS($G138:$Z138)=ABS(Y138)),--($G138:$Z138&lt;&gt;0))-1)/2)</f>
        <v>14</v>
      </c>
      <c r="AT138" cm="1">
        <f t="array" ref="AT138">IF(Z138=0,"",1+SUMPRODUCT(--(ABS($G138:$Z138)&lt;ABS(Z138)),--($G138:$Z138&lt;&gt;0))+(SUMPRODUCT(--(ABS($G138:$Z138)=ABS(Z138)),--($G138:$Z138&lt;&gt;0))-1)/2)</f>
        <v>13</v>
      </c>
      <c r="AU138">
        <f>AVERAGE(G138:Z138)</f>
        <v>1.7385495290307585E-3</v>
      </c>
      <c r="AV138">
        <f>SUMIF(G138:Z138,"&gt;0",AA138:AT138)</f>
        <v>125</v>
      </c>
      <c r="AW138">
        <f>COUNTIF(G138:Z138,"&lt;&gt;0")</f>
        <v>20</v>
      </c>
      <c r="AX138">
        <f>_xlfn.LET(_xlpm.n,AW138,_xlpm.w,AV138,_xlpm.mu,_xlpm.n*(_xlpm.n+1)/4,_xlpm.sd,SQRT(_xlpm.n*(_xlpm.n+1)*(2*_xlpm.n+1)/24),_xlpm.z,(ABS(_xlpm.w-_xlpm.mu)-0.5)/_xlpm.sd,MIN(1,2*(1-_xlfn.NORM.S.DIST(_xlpm.z,TRUE))))</f>
        <v>0.46662150865694896</v>
      </c>
    </row>
    <row r="139" spans="1:50" x14ac:dyDescent="0.25">
      <c r="A139" t="s">
        <v>9323</v>
      </c>
      <c r="B139" t="s">
        <v>106</v>
      </c>
      <c r="C139" t="s">
        <v>12</v>
      </c>
      <c r="D139" t="s">
        <v>9260</v>
      </c>
      <c r="E139" t="s">
        <v>62</v>
      </c>
      <c r="F139" t="s">
        <v>45</v>
      </c>
      <c r="G139">
        <f>all_runs!O1042-all_runs!O922</f>
        <v>1.5160908085032898E-2</v>
      </c>
      <c r="H139">
        <f>all_runs!O1043-all_runs!O923</f>
        <v>-2.286369353734452E-2</v>
      </c>
      <c r="I139">
        <f>all_runs!O1044-all_runs!O924</f>
        <v>1.0043942247332072E-2</v>
      </c>
      <c r="J139">
        <f>all_runs!O1045-all_runs!O925</f>
        <v>1.9919078742608121E-2</v>
      </c>
      <c r="K139">
        <f>all_runs!O1046-all_runs!O926</f>
        <v>1.1901747277791808E-2</v>
      </c>
      <c r="L139">
        <f>all_runs!O1047-all_runs!O927</f>
        <v>-1.2004054560982191E-2</v>
      </c>
      <c r="M139">
        <f>all_runs!O1048-all_runs!O928</f>
        <v>3.3233106504192422E-3</v>
      </c>
      <c r="N139">
        <f>all_runs!O1049-all_runs!O929</f>
        <v>-1.0158938227101455E-2</v>
      </c>
      <c r="O139">
        <f>all_runs!O1050-all_runs!O930</f>
        <v>1.5876039880611259E-3</v>
      </c>
      <c r="P139">
        <f>all_runs!O1051-all_runs!O931</f>
        <v>-6.1032863849764807E-3</v>
      </c>
      <c r="Q139">
        <f>all_runs!O1052-all_runs!O932</f>
        <v>3.112356053532439E-3</v>
      </c>
      <c r="R139">
        <f>all_runs!O1053-all_runs!O933</f>
        <v>1.469826469826474E-2</v>
      </c>
      <c r="S139">
        <f>all_runs!O1054-all_runs!O934</f>
        <v>1.9902234636871574E-2</v>
      </c>
      <c r="T139">
        <f>all_runs!O1055-all_runs!O935</f>
        <v>-7.2323388867364669E-3</v>
      </c>
      <c r="U139">
        <f>all_runs!O1056-all_runs!O936</f>
        <v>-4.9299719887956339E-3</v>
      </c>
      <c r="V139">
        <f>all_runs!O1057-all_runs!O937</f>
        <v>-8.3731295765678837E-3</v>
      </c>
      <c r="W139">
        <f>all_runs!O1058-all_runs!O938</f>
        <v>3.8744672607515795E-3</v>
      </c>
      <c r="X139">
        <f>all_runs!O1059-all_runs!O939</f>
        <v>-4.5879075864330154E-3</v>
      </c>
      <c r="Y139">
        <f>all_runs!O1060-all_runs!O940</f>
        <v>-1.7807699448655678E-2</v>
      </c>
      <c r="Z139">
        <f>all_runs!O1061-all_runs!O941</f>
        <v>1.524965286974389E-2</v>
      </c>
      <c r="AA139" cm="1">
        <f t="array" ref="AA139">IF(G139=0,"",1+SUMPRODUCT(--(ABS($G139:$Z139)&lt;ABS(G139)),--($G139:$Z139&lt;&gt;0))+(SUMPRODUCT(--(ABS($G139:$Z139)=ABS(G139)),--($G139:$Z139&lt;&gt;0))-1)/2)</f>
        <v>15</v>
      </c>
      <c r="AB139" cm="1">
        <f t="array" ref="AB139">IF(H139=0,"",1+SUMPRODUCT(--(ABS($G139:$Z139)&lt;ABS(H139)),--($G139:$Z139&lt;&gt;0))+(SUMPRODUCT(--(ABS($G139:$Z139)=ABS(H139)),--($G139:$Z139&lt;&gt;0))-1)/2)</f>
        <v>20</v>
      </c>
      <c r="AC139" cm="1">
        <f t="array" ref="AC139">IF(I139=0,"",1+SUMPRODUCT(--(ABS($G139:$Z139)&lt;ABS(I139)),--($G139:$Z139&lt;&gt;0))+(SUMPRODUCT(--(ABS($G139:$Z139)=ABS(I139)),--($G139:$Z139&lt;&gt;0))-1)/2)</f>
        <v>10</v>
      </c>
      <c r="AD139" cm="1">
        <f t="array" ref="AD139">IF(J139=0,"",1+SUMPRODUCT(--(ABS($G139:$Z139)&lt;ABS(J139)),--($G139:$Z139&lt;&gt;0))+(SUMPRODUCT(--(ABS($G139:$Z139)=ABS(J139)),--($G139:$Z139&lt;&gt;0))-1)/2)</f>
        <v>19</v>
      </c>
      <c r="AE139" cm="1">
        <f t="array" ref="AE139">IF(K139=0,"",1+SUMPRODUCT(--(ABS($G139:$Z139)&lt;ABS(K139)),--($G139:$Z139&lt;&gt;0))+(SUMPRODUCT(--(ABS($G139:$Z139)=ABS(K139)),--($G139:$Z139&lt;&gt;0))-1)/2)</f>
        <v>12</v>
      </c>
      <c r="AF139" cm="1">
        <f t="array" ref="AF139">IF(L139=0,"",1+SUMPRODUCT(--(ABS($G139:$Z139)&lt;ABS(L139)),--($G139:$Z139&lt;&gt;0))+(SUMPRODUCT(--(ABS($G139:$Z139)=ABS(L139)),--($G139:$Z139&lt;&gt;0))-1)/2)</f>
        <v>13</v>
      </c>
      <c r="AG139" cm="1">
        <f t="array" ref="AG139">IF(M139=0,"",1+SUMPRODUCT(--(ABS($G139:$Z139)&lt;ABS(M139)),--($G139:$Z139&lt;&gt;0))+(SUMPRODUCT(--(ABS($G139:$Z139)=ABS(M139)),--($G139:$Z139&lt;&gt;0))-1)/2)</f>
        <v>3</v>
      </c>
      <c r="AH139" cm="1">
        <f t="array" ref="AH139">IF(N139=0,"",1+SUMPRODUCT(--(ABS($G139:$Z139)&lt;ABS(N139)),--($G139:$Z139&lt;&gt;0))+(SUMPRODUCT(--(ABS($G139:$Z139)=ABS(N139)),--($G139:$Z139&lt;&gt;0))-1)/2)</f>
        <v>11</v>
      </c>
      <c r="AI139" cm="1">
        <f t="array" ref="AI139">IF(O139=0,"",1+SUMPRODUCT(--(ABS($G139:$Z139)&lt;ABS(O139)),--($G139:$Z139&lt;&gt;0))+(SUMPRODUCT(--(ABS($G139:$Z139)=ABS(O139)),--($G139:$Z139&lt;&gt;0))-1)/2)</f>
        <v>1</v>
      </c>
      <c r="AJ139" cm="1">
        <f t="array" ref="AJ139">IF(P139=0,"",1+SUMPRODUCT(--(ABS($G139:$Z139)&lt;ABS(P139)),--($G139:$Z139&lt;&gt;0))+(SUMPRODUCT(--(ABS($G139:$Z139)=ABS(P139)),--($G139:$Z139&lt;&gt;0))-1)/2)</f>
        <v>7</v>
      </c>
      <c r="AK139" cm="1">
        <f t="array" ref="AK139">IF(Q139=0,"",1+SUMPRODUCT(--(ABS($G139:$Z139)&lt;ABS(Q139)),--($G139:$Z139&lt;&gt;0))+(SUMPRODUCT(--(ABS($G139:$Z139)=ABS(Q139)),--($G139:$Z139&lt;&gt;0))-1)/2)</f>
        <v>2</v>
      </c>
      <c r="AL139" cm="1">
        <f t="array" ref="AL139">IF(R139=0,"",1+SUMPRODUCT(--(ABS($G139:$Z139)&lt;ABS(R139)),--($G139:$Z139&lt;&gt;0))+(SUMPRODUCT(--(ABS($G139:$Z139)=ABS(R139)),--($G139:$Z139&lt;&gt;0))-1)/2)</f>
        <v>14</v>
      </c>
      <c r="AM139" cm="1">
        <f t="array" ref="AM139">IF(S139=0,"",1+SUMPRODUCT(--(ABS($G139:$Z139)&lt;ABS(S139)),--($G139:$Z139&lt;&gt;0))+(SUMPRODUCT(--(ABS($G139:$Z139)=ABS(S139)),--($G139:$Z139&lt;&gt;0))-1)/2)</f>
        <v>18</v>
      </c>
      <c r="AN139" cm="1">
        <f t="array" ref="AN139">IF(T139=0,"",1+SUMPRODUCT(--(ABS($G139:$Z139)&lt;ABS(T139)),--($G139:$Z139&lt;&gt;0))+(SUMPRODUCT(--(ABS($G139:$Z139)=ABS(T139)),--($G139:$Z139&lt;&gt;0))-1)/2)</f>
        <v>8</v>
      </c>
      <c r="AO139" cm="1">
        <f t="array" ref="AO139">IF(U139=0,"",1+SUMPRODUCT(--(ABS($G139:$Z139)&lt;ABS(U139)),--($G139:$Z139&lt;&gt;0))+(SUMPRODUCT(--(ABS($G139:$Z139)=ABS(U139)),--($G139:$Z139&lt;&gt;0))-1)/2)</f>
        <v>6</v>
      </c>
      <c r="AP139" cm="1">
        <f t="array" ref="AP139">IF(V139=0,"",1+SUMPRODUCT(--(ABS($G139:$Z139)&lt;ABS(V139)),--($G139:$Z139&lt;&gt;0))+(SUMPRODUCT(--(ABS($G139:$Z139)=ABS(V139)),--($G139:$Z139&lt;&gt;0))-1)/2)</f>
        <v>9</v>
      </c>
      <c r="AQ139" cm="1">
        <f t="array" ref="AQ139">IF(W139=0,"",1+SUMPRODUCT(--(ABS($G139:$Z139)&lt;ABS(W139)),--($G139:$Z139&lt;&gt;0))+(SUMPRODUCT(--(ABS($G139:$Z139)=ABS(W139)),--($G139:$Z139&lt;&gt;0))-1)/2)</f>
        <v>4</v>
      </c>
      <c r="AR139" cm="1">
        <f t="array" ref="AR139">IF(X139=0,"",1+SUMPRODUCT(--(ABS($G139:$Z139)&lt;ABS(X139)),--($G139:$Z139&lt;&gt;0))+(SUMPRODUCT(--(ABS($G139:$Z139)=ABS(X139)),--($G139:$Z139&lt;&gt;0))-1)/2)</f>
        <v>5</v>
      </c>
      <c r="AS139" cm="1">
        <f t="array" ref="AS139">IF(Y139=0,"",1+SUMPRODUCT(--(ABS($G139:$Z139)&lt;ABS(Y139)),--($G139:$Z139&lt;&gt;0))+(SUMPRODUCT(--(ABS($G139:$Z139)=ABS(Y139)),--($G139:$Z139&lt;&gt;0))-1)/2)</f>
        <v>17</v>
      </c>
      <c r="AT139" cm="1">
        <f t="array" ref="AT139">IF(Z139=0,"",1+SUMPRODUCT(--(ABS($G139:$Z139)&lt;ABS(Z139)),--($G139:$Z139&lt;&gt;0))+(SUMPRODUCT(--(ABS($G139:$Z139)=ABS(Z139)),--($G139:$Z139&lt;&gt;0))-1)/2)</f>
        <v>16</v>
      </c>
      <c r="AU139">
        <f>AVERAGE(G139:Z139)</f>
        <v>1.2356273156408082E-3</v>
      </c>
      <c r="AV139">
        <f>SUMIF(G139:Z139,"&gt;0",AA139:AT139)</f>
        <v>114</v>
      </c>
      <c r="AW139">
        <f>COUNTIF(G139:Z139,"&lt;&gt;0")</f>
        <v>20</v>
      </c>
      <c r="AX139">
        <f>_xlfn.LET(_xlpm.n,AW139,_xlpm.w,AV139,_xlpm.mu,_xlpm.n*(_xlpm.n+1)/4,_xlpm.sd,SQRT(_xlpm.n*(_xlpm.n+1)*(2*_xlpm.n+1)/24),_xlpm.z,(ABS(_xlpm.w-_xlpm.mu)-0.5)/_xlpm.sd,MIN(1,2*(1-_xlfn.NORM.S.DIST(_xlpm.z,TRUE))))</f>
        <v>0.750994967158646</v>
      </c>
    </row>
    <row r="140" spans="1:50" x14ac:dyDescent="0.25">
      <c r="A140" t="s">
        <v>9323</v>
      </c>
      <c r="B140" t="s">
        <v>147</v>
      </c>
      <c r="C140" t="s">
        <v>12</v>
      </c>
      <c r="D140" t="s">
        <v>9260</v>
      </c>
      <c r="E140" t="s">
        <v>62</v>
      </c>
      <c r="F140" t="s">
        <v>45</v>
      </c>
      <c r="G140">
        <f>all_runs!O1642-all_runs!O1522</f>
        <v>-2.6088297604649369E-2</v>
      </c>
      <c r="H140">
        <f>all_runs!O1643-all_runs!O1523</f>
        <v>2.2035204933830044E-2</v>
      </c>
      <c r="I140">
        <f>all_runs!O1644-all_runs!O1524</f>
        <v>-3.4750066827052839E-3</v>
      </c>
      <c r="J140">
        <f>all_runs!O1645-all_runs!O1525</f>
        <v>-2.4058792133678231E-2</v>
      </c>
      <c r="K140">
        <f>all_runs!O1646-all_runs!O1526</f>
        <v>-3.8606403013183854E-3</v>
      </c>
      <c r="L140">
        <f>all_runs!O1647-all_runs!O1527</f>
        <v>-1.0619835368668951E-2</v>
      </c>
      <c r="M140">
        <f>all_runs!O1648-all_runs!O1528</f>
        <v>1.3518935769622487E-2</v>
      </c>
      <c r="N140">
        <f>all_runs!O1649-all_runs!O1529</f>
        <v>-3.1473442288049158E-2</v>
      </c>
      <c r="O140">
        <f>all_runs!O1650-all_runs!O1530</f>
        <v>4.273753817260717E-2</v>
      </c>
      <c r="P140">
        <f>all_runs!O1651-all_runs!O1531</f>
        <v>1.0254949437402017E-2</v>
      </c>
      <c r="Q140">
        <f>all_runs!O1652-all_runs!O1532</f>
        <v>-2.1415738411785901E-2</v>
      </c>
      <c r="R140">
        <f>all_runs!O1653-all_runs!O1533</f>
        <v>9.5261358085002579E-3</v>
      </c>
      <c r="S140">
        <f>all_runs!O1654-all_runs!O1534</f>
        <v>-1.7382532107244053E-2</v>
      </c>
      <c r="T140">
        <f>all_runs!O1655-all_runs!O1535</f>
        <v>1.34119380987473E-2</v>
      </c>
      <c r="U140">
        <f>all_runs!O1656-all_runs!O1536</f>
        <v>1.773072676495413E-2</v>
      </c>
      <c r="V140">
        <f>all_runs!O1657-all_runs!O1537</f>
        <v>3.6825127734218643E-2</v>
      </c>
      <c r="W140">
        <f>all_runs!O1658-all_runs!O1538</f>
        <v>8.6942750811626057E-3</v>
      </c>
      <c r="X140">
        <f>all_runs!O1659-all_runs!O1539</f>
        <v>-1.5469613259668558E-2</v>
      </c>
      <c r="Y140">
        <f>all_runs!O1660-all_runs!O1540</f>
        <v>2.1860578090842853E-2</v>
      </c>
      <c r="Z140">
        <f>all_runs!O1661-all_runs!O1541</f>
        <v>6.2801932367150259E-3</v>
      </c>
      <c r="AA140" cm="1">
        <f t="array" ref="AA140">IF(G140=0,"",1+SUMPRODUCT(--(ABS($G140:$Z140)&lt;ABS(G140)),--($G140:$Z140&lt;&gt;0))+(SUMPRODUCT(--(ABS($G140:$Z140)=ABS(G140)),--($G140:$Z140&lt;&gt;0))-1)/2)</f>
        <v>17</v>
      </c>
      <c r="AB140" cm="1">
        <f t="array" ref="AB140">IF(H140=0,"",1+SUMPRODUCT(--(ABS($G140:$Z140)&lt;ABS(H140)),--($G140:$Z140&lt;&gt;0))+(SUMPRODUCT(--(ABS($G140:$Z140)=ABS(H140)),--($G140:$Z140&lt;&gt;0))-1)/2)</f>
        <v>15</v>
      </c>
      <c r="AC140" cm="1">
        <f t="array" ref="AC140">IF(I140=0,"",1+SUMPRODUCT(--(ABS($G140:$Z140)&lt;ABS(I140)),--($G140:$Z140&lt;&gt;0))+(SUMPRODUCT(--(ABS($G140:$Z140)=ABS(I140)),--($G140:$Z140&lt;&gt;0))-1)/2)</f>
        <v>1</v>
      </c>
      <c r="AD140" cm="1">
        <f t="array" ref="AD140">IF(J140=0,"",1+SUMPRODUCT(--(ABS($G140:$Z140)&lt;ABS(J140)),--($G140:$Z140&lt;&gt;0))+(SUMPRODUCT(--(ABS($G140:$Z140)=ABS(J140)),--($G140:$Z140&lt;&gt;0))-1)/2)</f>
        <v>16</v>
      </c>
      <c r="AE140" cm="1">
        <f t="array" ref="AE140">IF(K140=0,"",1+SUMPRODUCT(--(ABS($G140:$Z140)&lt;ABS(K140)),--($G140:$Z140&lt;&gt;0))+(SUMPRODUCT(--(ABS($G140:$Z140)=ABS(K140)),--($G140:$Z140&lt;&gt;0))-1)/2)</f>
        <v>2</v>
      </c>
      <c r="AF140" cm="1">
        <f t="array" ref="AF140">IF(L140=0,"",1+SUMPRODUCT(--(ABS($G140:$Z140)&lt;ABS(L140)),--($G140:$Z140&lt;&gt;0))+(SUMPRODUCT(--(ABS($G140:$Z140)=ABS(L140)),--($G140:$Z140&lt;&gt;0))-1)/2)</f>
        <v>7</v>
      </c>
      <c r="AG140" cm="1">
        <f t="array" ref="AG140">IF(M140=0,"",1+SUMPRODUCT(--(ABS($G140:$Z140)&lt;ABS(M140)),--($G140:$Z140&lt;&gt;0))+(SUMPRODUCT(--(ABS($G140:$Z140)=ABS(M140)),--($G140:$Z140&lt;&gt;0))-1)/2)</f>
        <v>9</v>
      </c>
      <c r="AH140" cm="1">
        <f t="array" ref="AH140">IF(N140=0,"",1+SUMPRODUCT(--(ABS($G140:$Z140)&lt;ABS(N140)),--($G140:$Z140&lt;&gt;0))+(SUMPRODUCT(--(ABS($G140:$Z140)=ABS(N140)),--($G140:$Z140&lt;&gt;0))-1)/2)</f>
        <v>18</v>
      </c>
      <c r="AI140" cm="1">
        <f t="array" ref="AI140">IF(O140=0,"",1+SUMPRODUCT(--(ABS($G140:$Z140)&lt;ABS(O140)),--($G140:$Z140&lt;&gt;0))+(SUMPRODUCT(--(ABS($G140:$Z140)=ABS(O140)),--($G140:$Z140&lt;&gt;0))-1)/2)</f>
        <v>20</v>
      </c>
      <c r="AJ140" cm="1">
        <f t="array" ref="AJ140">IF(P140=0,"",1+SUMPRODUCT(--(ABS($G140:$Z140)&lt;ABS(P140)),--($G140:$Z140&lt;&gt;0))+(SUMPRODUCT(--(ABS($G140:$Z140)=ABS(P140)),--($G140:$Z140&lt;&gt;0))-1)/2)</f>
        <v>6</v>
      </c>
      <c r="AK140" cm="1">
        <f t="array" ref="AK140">IF(Q140=0,"",1+SUMPRODUCT(--(ABS($G140:$Z140)&lt;ABS(Q140)),--($G140:$Z140&lt;&gt;0))+(SUMPRODUCT(--(ABS($G140:$Z140)=ABS(Q140)),--($G140:$Z140&lt;&gt;0))-1)/2)</f>
        <v>13</v>
      </c>
      <c r="AL140" cm="1">
        <f t="array" ref="AL140">IF(R140=0,"",1+SUMPRODUCT(--(ABS($G140:$Z140)&lt;ABS(R140)),--($G140:$Z140&lt;&gt;0))+(SUMPRODUCT(--(ABS($G140:$Z140)=ABS(R140)),--($G140:$Z140&lt;&gt;0))-1)/2)</f>
        <v>5</v>
      </c>
      <c r="AM140" cm="1">
        <f t="array" ref="AM140">IF(S140=0,"",1+SUMPRODUCT(--(ABS($G140:$Z140)&lt;ABS(S140)),--($G140:$Z140&lt;&gt;0))+(SUMPRODUCT(--(ABS($G140:$Z140)=ABS(S140)),--($G140:$Z140&lt;&gt;0))-1)/2)</f>
        <v>11</v>
      </c>
      <c r="AN140" cm="1">
        <f t="array" ref="AN140">IF(T140=0,"",1+SUMPRODUCT(--(ABS($G140:$Z140)&lt;ABS(T140)),--($G140:$Z140&lt;&gt;0))+(SUMPRODUCT(--(ABS($G140:$Z140)=ABS(T140)),--($G140:$Z140&lt;&gt;0))-1)/2)</f>
        <v>8</v>
      </c>
      <c r="AO140" cm="1">
        <f t="array" ref="AO140">IF(U140=0,"",1+SUMPRODUCT(--(ABS($G140:$Z140)&lt;ABS(U140)),--($G140:$Z140&lt;&gt;0))+(SUMPRODUCT(--(ABS($G140:$Z140)=ABS(U140)),--($G140:$Z140&lt;&gt;0))-1)/2)</f>
        <v>12</v>
      </c>
      <c r="AP140" cm="1">
        <f t="array" ref="AP140">IF(V140=0,"",1+SUMPRODUCT(--(ABS($G140:$Z140)&lt;ABS(V140)),--($G140:$Z140&lt;&gt;0))+(SUMPRODUCT(--(ABS($G140:$Z140)=ABS(V140)),--($G140:$Z140&lt;&gt;0))-1)/2)</f>
        <v>19</v>
      </c>
      <c r="AQ140" cm="1">
        <f t="array" ref="AQ140">IF(W140=0,"",1+SUMPRODUCT(--(ABS($G140:$Z140)&lt;ABS(W140)),--($G140:$Z140&lt;&gt;0))+(SUMPRODUCT(--(ABS($G140:$Z140)=ABS(W140)),--($G140:$Z140&lt;&gt;0))-1)/2)</f>
        <v>4</v>
      </c>
      <c r="AR140" cm="1">
        <f t="array" ref="AR140">IF(X140=0,"",1+SUMPRODUCT(--(ABS($G140:$Z140)&lt;ABS(X140)),--($G140:$Z140&lt;&gt;0))+(SUMPRODUCT(--(ABS($G140:$Z140)=ABS(X140)),--($G140:$Z140&lt;&gt;0))-1)/2)</f>
        <v>10</v>
      </c>
      <c r="AS140" cm="1">
        <f t="array" ref="AS140">IF(Y140=0,"",1+SUMPRODUCT(--(ABS($G140:$Z140)&lt;ABS(Y140)),--($G140:$Z140&lt;&gt;0))+(SUMPRODUCT(--(ABS($G140:$Z140)=ABS(Y140)),--($G140:$Z140&lt;&gt;0))-1)/2)</f>
        <v>14</v>
      </c>
      <c r="AT140" cm="1">
        <f t="array" ref="AT140">IF(Z140=0,"",1+SUMPRODUCT(--(ABS($G140:$Z140)&lt;ABS(Z140)),--($G140:$Z140&lt;&gt;0))+(SUMPRODUCT(--(ABS($G140:$Z140)=ABS(Z140)),--($G140:$Z140&lt;&gt;0))-1)/2)</f>
        <v>3</v>
      </c>
      <c r="AU140">
        <f>AVERAGE(G140:Z140)</f>
        <v>2.4515852485417324E-3</v>
      </c>
      <c r="AV140">
        <f>SUMIF(G140:Z140,"&gt;0",AA140:AT140)</f>
        <v>115</v>
      </c>
      <c r="AW140">
        <f>COUNTIF(G140:Z140,"&lt;&gt;0")</f>
        <v>20</v>
      </c>
      <c r="AX140">
        <f>_xlfn.LET(_xlpm.n,AW140,_xlpm.w,AV140,_xlpm.mu,_xlpm.n*(_xlpm.n+1)/4,_xlpm.sd,SQRT(_xlpm.n*(_xlpm.n+1)*(2*_xlpm.n+1)/24),_xlpm.z,(ABS(_xlpm.w-_xlpm.mu)-0.5)/_xlpm.sd,MIN(1,2*(1-_xlfn.NORM.S.DIST(_xlpm.z,TRUE))))</f>
        <v>0.72284404974098448</v>
      </c>
    </row>
    <row r="141" spans="1:50" x14ac:dyDescent="0.25">
      <c r="A141" t="s">
        <v>9323</v>
      </c>
      <c r="B141" t="s">
        <v>190</v>
      </c>
      <c r="C141" t="s">
        <v>12</v>
      </c>
      <c r="D141" t="s">
        <v>9260</v>
      </c>
      <c r="E141" t="s">
        <v>62</v>
      </c>
      <c r="F141" t="s">
        <v>45</v>
      </c>
      <c r="G141">
        <f>all_runs!O2242-all_runs!O2122</f>
        <v>-1.1209271397359055E-2</v>
      </c>
      <c r="H141">
        <f>all_runs!O2243-all_runs!O2123</f>
        <v>2.1603826121138536E-2</v>
      </c>
      <c r="I141">
        <f>all_runs!O2244-all_runs!O2124</f>
        <v>1.6935880980634588E-2</v>
      </c>
      <c r="J141">
        <f>all_runs!O2245-all_runs!O2125</f>
        <v>-1.2736014264335127E-3</v>
      </c>
      <c r="K141">
        <f>all_runs!O2246-all_runs!O2126</f>
        <v>1.5479572842167055E-2</v>
      </c>
      <c r="L141">
        <f>all_runs!O2247-all_runs!O2127</f>
        <v>1.0179257362356031E-2</v>
      </c>
      <c r="M141">
        <f>all_runs!O2248-all_runs!O2128</f>
        <v>7.7994428969359042E-3</v>
      </c>
      <c r="N141">
        <f>all_runs!O2249-all_runs!O2129</f>
        <v>4.4692737430169771E-3</v>
      </c>
      <c r="O141">
        <f>all_runs!O2250-all_runs!O2130</f>
        <v>2.7014195508712091E-2</v>
      </c>
      <c r="P141">
        <f>all_runs!O2251-all_runs!O2131</f>
        <v>1.5891743516890933E-2</v>
      </c>
      <c r="Q141">
        <f>all_runs!O2252-all_runs!O2132</f>
        <v>-5.5505996629993115E-3</v>
      </c>
      <c r="R141">
        <f>all_runs!O2253-all_runs!O2133</f>
        <v>2.4501424501424451E-2</v>
      </c>
      <c r="S141">
        <f>all_runs!O2254-all_runs!O2134</f>
        <v>1.9704991823318863E-2</v>
      </c>
      <c r="T141">
        <f>all_runs!O2255-all_runs!O2135</f>
        <v>4.1182266009852309E-2</v>
      </c>
      <c r="U141">
        <f>all_runs!O2256-all_runs!O2136</f>
        <v>1.2226243891047983E-2</v>
      </c>
      <c r="V141">
        <f>all_runs!O2257-all_runs!O2137</f>
        <v>2.44784248665737E-2</v>
      </c>
      <c r="W141">
        <f>all_runs!O2258-all_runs!O2138</f>
        <v>3.0526496312810902E-2</v>
      </c>
      <c r="X141">
        <f>all_runs!O2259-all_runs!O2139</f>
        <v>1.3198458574181116E-2</v>
      </c>
      <c r="Y141">
        <f>all_runs!O2260-all_runs!O2140</f>
        <v>3.780893371090821E-2</v>
      </c>
      <c r="Z141">
        <f>all_runs!O2261-all_runs!O2141</f>
        <v>1.3491110730006417E-2</v>
      </c>
      <c r="AA141" cm="1">
        <f t="array" ref="AA141">IF(G141=0,"",1+SUMPRODUCT(--(ABS($G141:$Z141)&lt;ABS(G141)),--($G141:$Z141&lt;&gt;0))+(SUMPRODUCT(--(ABS($G141:$Z141)=ABS(G141)),--($G141:$Z141&lt;&gt;0))-1)/2)</f>
        <v>6</v>
      </c>
      <c r="AB141" cm="1">
        <f t="array" ref="AB141">IF(H141=0,"",1+SUMPRODUCT(--(ABS($G141:$Z141)&lt;ABS(H141)),--($G141:$Z141&lt;&gt;0))+(SUMPRODUCT(--(ABS($G141:$Z141)=ABS(H141)),--($G141:$Z141&lt;&gt;0))-1)/2)</f>
        <v>14</v>
      </c>
      <c r="AC141" cm="1">
        <f t="array" ref="AC141">IF(I141=0,"",1+SUMPRODUCT(--(ABS($G141:$Z141)&lt;ABS(I141)),--($G141:$Z141&lt;&gt;0))+(SUMPRODUCT(--(ABS($G141:$Z141)=ABS(I141)),--($G141:$Z141&lt;&gt;0))-1)/2)</f>
        <v>12</v>
      </c>
      <c r="AD141" cm="1">
        <f t="array" ref="AD141">IF(J141=0,"",1+SUMPRODUCT(--(ABS($G141:$Z141)&lt;ABS(J141)),--($G141:$Z141&lt;&gt;0))+(SUMPRODUCT(--(ABS($G141:$Z141)=ABS(J141)),--($G141:$Z141&lt;&gt;0))-1)/2)</f>
        <v>1</v>
      </c>
      <c r="AE141" cm="1">
        <f t="array" ref="AE141">IF(K141=0,"",1+SUMPRODUCT(--(ABS($G141:$Z141)&lt;ABS(K141)),--($G141:$Z141&lt;&gt;0))+(SUMPRODUCT(--(ABS($G141:$Z141)=ABS(K141)),--($G141:$Z141&lt;&gt;0))-1)/2)</f>
        <v>10</v>
      </c>
      <c r="AF141" cm="1">
        <f t="array" ref="AF141">IF(L141=0,"",1+SUMPRODUCT(--(ABS($G141:$Z141)&lt;ABS(L141)),--($G141:$Z141&lt;&gt;0))+(SUMPRODUCT(--(ABS($G141:$Z141)=ABS(L141)),--($G141:$Z141&lt;&gt;0))-1)/2)</f>
        <v>5</v>
      </c>
      <c r="AG141" cm="1">
        <f t="array" ref="AG141">IF(M141=0,"",1+SUMPRODUCT(--(ABS($G141:$Z141)&lt;ABS(M141)),--($G141:$Z141&lt;&gt;0))+(SUMPRODUCT(--(ABS($G141:$Z141)=ABS(M141)),--($G141:$Z141&lt;&gt;0))-1)/2)</f>
        <v>4</v>
      </c>
      <c r="AH141" cm="1">
        <f t="array" ref="AH141">IF(N141=0,"",1+SUMPRODUCT(--(ABS($G141:$Z141)&lt;ABS(N141)),--($G141:$Z141&lt;&gt;0))+(SUMPRODUCT(--(ABS($G141:$Z141)=ABS(N141)),--($G141:$Z141&lt;&gt;0))-1)/2)</f>
        <v>2</v>
      </c>
      <c r="AI141" cm="1">
        <f t="array" ref="AI141">IF(O141=0,"",1+SUMPRODUCT(--(ABS($G141:$Z141)&lt;ABS(O141)),--($G141:$Z141&lt;&gt;0))+(SUMPRODUCT(--(ABS($G141:$Z141)=ABS(O141)),--($G141:$Z141&lt;&gt;0))-1)/2)</f>
        <v>17</v>
      </c>
      <c r="AJ141" cm="1">
        <f t="array" ref="AJ141">IF(P141=0,"",1+SUMPRODUCT(--(ABS($G141:$Z141)&lt;ABS(P141)),--($G141:$Z141&lt;&gt;0))+(SUMPRODUCT(--(ABS($G141:$Z141)=ABS(P141)),--($G141:$Z141&lt;&gt;0))-1)/2)</f>
        <v>11</v>
      </c>
      <c r="AK141" cm="1">
        <f t="array" ref="AK141">IF(Q141=0,"",1+SUMPRODUCT(--(ABS($G141:$Z141)&lt;ABS(Q141)),--($G141:$Z141&lt;&gt;0))+(SUMPRODUCT(--(ABS($G141:$Z141)=ABS(Q141)),--($G141:$Z141&lt;&gt;0))-1)/2)</f>
        <v>3</v>
      </c>
      <c r="AL141" cm="1">
        <f t="array" ref="AL141">IF(R141=0,"",1+SUMPRODUCT(--(ABS($G141:$Z141)&lt;ABS(R141)),--($G141:$Z141&lt;&gt;0))+(SUMPRODUCT(--(ABS($G141:$Z141)=ABS(R141)),--($G141:$Z141&lt;&gt;0))-1)/2)</f>
        <v>16</v>
      </c>
      <c r="AM141" cm="1">
        <f t="array" ref="AM141">IF(S141=0,"",1+SUMPRODUCT(--(ABS($G141:$Z141)&lt;ABS(S141)),--($G141:$Z141&lt;&gt;0))+(SUMPRODUCT(--(ABS($G141:$Z141)=ABS(S141)),--($G141:$Z141&lt;&gt;0))-1)/2)</f>
        <v>13</v>
      </c>
      <c r="AN141" cm="1">
        <f t="array" ref="AN141">IF(T141=0,"",1+SUMPRODUCT(--(ABS($G141:$Z141)&lt;ABS(T141)),--($G141:$Z141&lt;&gt;0))+(SUMPRODUCT(--(ABS($G141:$Z141)=ABS(T141)),--($G141:$Z141&lt;&gt;0))-1)/2)</f>
        <v>20</v>
      </c>
      <c r="AO141" cm="1">
        <f t="array" ref="AO141">IF(U141=0,"",1+SUMPRODUCT(--(ABS($G141:$Z141)&lt;ABS(U141)),--($G141:$Z141&lt;&gt;0))+(SUMPRODUCT(--(ABS($G141:$Z141)=ABS(U141)),--($G141:$Z141&lt;&gt;0))-1)/2)</f>
        <v>7</v>
      </c>
      <c r="AP141" cm="1">
        <f t="array" ref="AP141">IF(V141=0,"",1+SUMPRODUCT(--(ABS($G141:$Z141)&lt;ABS(V141)),--($G141:$Z141&lt;&gt;0))+(SUMPRODUCT(--(ABS($G141:$Z141)=ABS(V141)),--($G141:$Z141&lt;&gt;0))-1)/2)</f>
        <v>15</v>
      </c>
      <c r="AQ141" cm="1">
        <f t="array" ref="AQ141">IF(W141=0,"",1+SUMPRODUCT(--(ABS($G141:$Z141)&lt;ABS(W141)),--($G141:$Z141&lt;&gt;0))+(SUMPRODUCT(--(ABS($G141:$Z141)=ABS(W141)),--($G141:$Z141&lt;&gt;0))-1)/2)</f>
        <v>18</v>
      </c>
      <c r="AR141" cm="1">
        <f t="array" ref="AR141">IF(X141=0,"",1+SUMPRODUCT(--(ABS($G141:$Z141)&lt;ABS(X141)),--($G141:$Z141&lt;&gt;0))+(SUMPRODUCT(--(ABS($G141:$Z141)=ABS(X141)),--($G141:$Z141&lt;&gt;0))-1)/2)</f>
        <v>8</v>
      </c>
      <c r="AS141" cm="1">
        <f t="array" ref="AS141">IF(Y141=0,"",1+SUMPRODUCT(--(ABS($G141:$Z141)&lt;ABS(Y141)),--($G141:$Z141&lt;&gt;0))+(SUMPRODUCT(--(ABS($G141:$Z141)=ABS(Y141)),--($G141:$Z141&lt;&gt;0))-1)/2)</f>
        <v>19</v>
      </c>
      <c r="AT141" cm="1">
        <f t="array" ref="AT141">IF(Z141=0,"",1+SUMPRODUCT(--(ABS($G141:$Z141)&lt;ABS(Z141)),--($G141:$Z141&lt;&gt;0))+(SUMPRODUCT(--(ABS($G141:$Z141)=ABS(Z141)),--($G141:$Z141&lt;&gt;0))-1)/2)</f>
        <v>9</v>
      </c>
      <c r="AU141">
        <f>AVERAGE(G141:Z141)</f>
        <v>1.5922903545259208E-2</v>
      </c>
      <c r="AV141">
        <f>SUMIF(G141:Z141,"&gt;0",AA141:AT141)</f>
        <v>200</v>
      </c>
      <c r="AW141">
        <f>COUNTIF(G141:Z141,"&lt;&gt;0")</f>
        <v>20</v>
      </c>
      <c r="AX141">
        <f>_xlfn.LET(_xlpm.n,AW141,_xlpm.w,AV141,_xlpm.mu,_xlpm.n*(_xlpm.n+1)/4,_xlpm.sd,SQRT(_xlpm.n*(_xlpm.n+1)*(2*_xlpm.n+1)/24),_xlpm.z,(ABS(_xlpm.w-_xlpm.mu)-0.5)/_xlpm.sd,MIN(1,2*(1-_xlfn.NORM.S.DIST(_xlpm.z,TRUE))))</f>
        <v>4.1881137631238907E-4</v>
      </c>
    </row>
    <row r="142" spans="1:50" x14ac:dyDescent="0.25">
      <c r="A142" t="s">
        <v>9323</v>
      </c>
      <c r="B142" t="s">
        <v>19</v>
      </c>
      <c r="C142" t="s">
        <v>26</v>
      </c>
      <c r="D142" t="s">
        <v>9260</v>
      </c>
      <c r="E142" t="s">
        <v>62</v>
      </c>
      <c r="F142" t="s">
        <v>45</v>
      </c>
      <c r="G142">
        <f>all_runs!O462-all_runs!O342</f>
        <v>-2.264445601249343E-2</v>
      </c>
      <c r="H142">
        <f>all_runs!O463-all_runs!O343</f>
        <v>-4.0881855451392113E-2</v>
      </c>
      <c r="I142">
        <f>all_runs!O464-all_runs!O344</f>
        <v>-2.1162619573215635E-2</v>
      </c>
      <c r="J142">
        <f>all_runs!O465-all_runs!O345</f>
        <v>-2.7841342486651599E-2</v>
      </c>
      <c r="K142">
        <f>all_runs!O466-all_runs!O346</f>
        <v>-2.2075055187637971E-2</v>
      </c>
      <c r="L142">
        <f>all_runs!O467-all_runs!O347</f>
        <v>7.0148931577811435E-3</v>
      </c>
      <c r="M142">
        <f>all_runs!O468-all_runs!O348</f>
        <v>5.2404035110709124E-4</v>
      </c>
      <c r="N142">
        <f>all_runs!O469-all_runs!O349</f>
        <v>1.5525539512498687E-3</v>
      </c>
      <c r="O142">
        <f>all_runs!O470-all_runs!O350</f>
        <v>-3.3738516854798783E-3</v>
      </c>
      <c r="P142">
        <f>all_runs!O471-all_runs!O351</f>
        <v>1.0156420240835962E-2</v>
      </c>
      <c r="Q142">
        <f>all_runs!O472-all_runs!O352</f>
        <v>4.6886446886447164E-3</v>
      </c>
      <c r="R142">
        <f>all_runs!O473-all_runs!O353</f>
        <v>2.0642596379901734E-3</v>
      </c>
      <c r="S142">
        <f>all_runs!O474-all_runs!O354</f>
        <v>-1.9239297288077717E-2</v>
      </c>
      <c r="T142">
        <f>all_runs!O475-all_runs!O355</f>
        <v>-2.6220455480055582E-2</v>
      </c>
      <c r="U142">
        <f>all_runs!O476-all_runs!O356</f>
        <v>-1.3275613275613329E-2</v>
      </c>
      <c r="V142">
        <f>all_runs!O477-all_runs!O357</f>
        <v>-3.0973451327433565E-2</v>
      </c>
      <c r="W142">
        <f>all_runs!O478-all_runs!O358</f>
        <v>-3.6949109489336385E-2</v>
      </c>
      <c r="X142">
        <f>all_runs!O479-all_runs!O359</f>
        <v>-2.9046222594609761E-2</v>
      </c>
      <c r="Y142">
        <f>all_runs!O480-all_runs!O360</f>
        <v>-1.5591571173177776E-2</v>
      </c>
      <c r="Z142">
        <f>all_runs!O481-all_runs!O361</f>
        <v>1.0755405115491778E-2</v>
      </c>
      <c r="AA142" cm="1">
        <f t="array" ref="AA142">IF(G142=0,"",1+SUMPRODUCT(--(ABS($G142:$Z142)&lt;ABS(G142)),--($G142:$Z142&lt;&gt;0))+(SUMPRODUCT(--(ABS($G142:$Z142)=ABS(G142)),--($G142:$Z142&lt;&gt;0))-1)/2)</f>
        <v>14</v>
      </c>
      <c r="AB142" cm="1">
        <f t="array" ref="AB142">IF(H142=0,"",1+SUMPRODUCT(--(ABS($G142:$Z142)&lt;ABS(H142)),--($G142:$Z142&lt;&gt;0))+(SUMPRODUCT(--(ABS($G142:$Z142)=ABS(H142)),--($G142:$Z142&lt;&gt;0))-1)/2)</f>
        <v>20</v>
      </c>
      <c r="AC142" cm="1">
        <f t="array" ref="AC142">IF(I142=0,"",1+SUMPRODUCT(--(ABS($G142:$Z142)&lt;ABS(I142)),--($G142:$Z142&lt;&gt;0))+(SUMPRODUCT(--(ABS($G142:$Z142)=ABS(I142)),--($G142:$Z142&lt;&gt;0))-1)/2)</f>
        <v>12</v>
      </c>
      <c r="AD142" cm="1">
        <f t="array" ref="AD142">IF(J142=0,"",1+SUMPRODUCT(--(ABS($G142:$Z142)&lt;ABS(J142)),--($G142:$Z142&lt;&gt;0))+(SUMPRODUCT(--(ABS($G142:$Z142)=ABS(J142)),--($G142:$Z142&lt;&gt;0))-1)/2)</f>
        <v>16</v>
      </c>
      <c r="AE142" cm="1">
        <f t="array" ref="AE142">IF(K142=0,"",1+SUMPRODUCT(--(ABS($G142:$Z142)&lt;ABS(K142)),--($G142:$Z142&lt;&gt;0))+(SUMPRODUCT(--(ABS($G142:$Z142)=ABS(K142)),--($G142:$Z142&lt;&gt;0))-1)/2)</f>
        <v>13</v>
      </c>
      <c r="AF142" cm="1">
        <f t="array" ref="AF142">IF(L142=0,"",1+SUMPRODUCT(--(ABS($G142:$Z142)&lt;ABS(L142)),--($G142:$Z142&lt;&gt;0))+(SUMPRODUCT(--(ABS($G142:$Z142)=ABS(L142)),--($G142:$Z142&lt;&gt;0))-1)/2)</f>
        <v>6</v>
      </c>
      <c r="AG142" cm="1">
        <f t="array" ref="AG142">IF(M142=0,"",1+SUMPRODUCT(--(ABS($G142:$Z142)&lt;ABS(M142)),--($G142:$Z142&lt;&gt;0))+(SUMPRODUCT(--(ABS($G142:$Z142)=ABS(M142)),--($G142:$Z142&lt;&gt;0))-1)/2)</f>
        <v>1</v>
      </c>
      <c r="AH142" cm="1">
        <f t="array" ref="AH142">IF(N142=0,"",1+SUMPRODUCT(--(ABS($G142:$Z142)&lt;ABS(N142)),--($G142:$Z142&lt;&gt;0))+(SUMPRODUCT(--(ABS($G142:$Z142)=ABS(N142)),--($G142:$Z142&lt;&gt;0))-1)/2)</f>
        <v>2</v>
      </c>
      <c r="AI142" cm="1">
        <f t="array" ref="AI142">IF(O142=0,"",1+SUMPRODUCT(--(ABS($G142:$Z142)&lt;ABS(O142)),--($G142:$Z142&lt;&gt;0))+(SUMPRODUCT(--(ABS($G142:$Z142)=ABS(O142)),--($G142:$Z142&lt;&gt;0))-1)/2)</f>
        <v>4</v>
      </c>
      <c r="AJ142" cm="1">
        <f t="array" ref="AJ142">IF(P142=0,"",1+SUMPRODUCT(--(ABS($G142:$Z142)&lt;ABS(P142)),--($G142:$Z142&lt;&gt;0))+(SUMPRODUCT(--(ABS($G142:$Z142)=ABS(P142)),--($G142:$Z142&lt;&gt;0))-1)/2)</f>
        <v>7</v>
      </c>
      <c r="AK142" cm="1">
        <f t="array" ref="AK142">IF(Q142=0,"",1+SUMPRODUCT(--(ABS($G142:$Z142)&lt;ABS(Q142)),--($G142:$Z142&lt;&gt;0))+(SUMPRODUCT(--(ABS($G142:$Z142)=ABS(Q142)),--($G142:$Z142&lt;&gt;0))-1)/2)</f>
        <v>5</v>
      </c>
      <c r="AL142" cm="1">
        <f t="array" ref="AL142">IF(R142=0,"",1+SUMPRODUCT(--(ABS($G142:$Z142)&lt;ABS(R142)),--($G142:$Z142&lt;&gt;0))+(SUMPRODUCT(--(ABS($G142:$Z142)=ABS(R142)),--($G142:$Z142&lt;&gt;0))-1)/2)</f>
        <v>3</v>
      </c>
      <c r="AM142" cm="1">
        <f t="array" ref="AM142">IF(S142=0,"",1+SUMPRODUCT(--(ABS($G142:$Z142)&lt;ABS(S142)),--($G142:$Z142&lt;&gt;0))+(SUMPRODUCT(--(ABS($G142:$Z142)=ABS(S142)),--($G142:$Z142&lt;&gt;0))-1)/2)</f>
        <v>11</v>
      </c>
      <c r="AN142" cm="1">
        <f t="array" ref="AN142">IF(T142=0,"",1+SUMPRODUCT(--(ABS($G142:$Z142)&lt;ABS(T142)),--($G142:$Z142&lt;&gt;0))+(SUMPRODUCT(--(ABS($G142:$Z142)=ABS(T142)),--($G142:$Z142&lt;&gt;0))-1)/2)</f>
        <v>15</v>
      </c>
      <c r="AO142" cm="1">
        <f t="array" ref="AO142">IF(U142=0,"",1+SUMPRODUCT(--(ABS($G142:$Z142)&lt;ABS(U142)),--($G142:$Z142&lt;&gt;0))+(SUMPRODUCT(--(ABS($G142:$Z142)=ABS(U142)),--($G142:$Z142&lt;&gt;0))-1)/2)</f>
        <v>9</v>
      </c>
      <c r="AP142" cm="1">
        <f t="array" ref="AP142">IF(V142=0,"",1+SUMPRODUCT(--(ABS($G142:$Z142)&lt;ABS(V142)),--($G142:$Z142&lt;&gt;0))+(SUMPRODUCT(--(ABS($G142:$Z142)=ABS(V142)),--($G142:$Z142&lt;&gt;0))-1)/2)</f>
        <v>18</v>
      </c>
      <c r="AQ142" cm="1">
        <f t="array" ref="AQ142">IF(W142=0,"",1+SUMPRODUCT(--(ABS($G142:$Z142)&lt;ABS(W142)),--($G142:$Z142&lt;&gt;0))+(SUMPRODUCT(--(ABS($G142:$Z142)=ABS(W142)),--($G142:$Z142&lt;&gt;0))-1)/2)</f>
        <v>19</v>
      </c>
      <c r="AR142" cm="1">
        <f t="array" ref="AR142">IF(X142=0,"",1+SUMPRODUCT(--(ABS($G142:$Z142)&lt;ABS(X142)),--($G142:$Z142&lt;&gt;0))+(SUMPRODUCT(--(ABS($G142:$Z142)=ABS(X142)),--($G142:$Z142&lt;&gt;0))-1)/2)</f>
        <v>17</v>
      </c>
      <c r="AS142" cm="1">
        <f t="array" ref="AS142">IF(Y142=0,"",1+SUMPRODUCT(--(ABS($G142:$Z142)&lt;ABS(Y142)),--($G142:$Z142&lt;&gt;0))+(SUMPRODUCT(--(ABS($G142:$Z142)=ABS(Y142)),--($G142:$Z142&lt;&gt;0))-1)/2)</f>
        <v>10</v>
      </c>
      <c r="AT142" cm="1">
        <f t="array" ref="AT142">IF(Z142=0,"",1+SUMPRODUCT(--(ABS($G142:$Z142)&lt;ABS(Z142)),--($G142:$Z142&lt;&gt;0))+(SUMPRODUCT(--(ABS($G142:$Z142)=ABS(Z142)),--($G142:$Z142&lt;&gt;0))-1)/2)</f>
        <v>8</v>
      </c>
      <c r="AU142">
        <f>AVERAGE(G142:Z142)</f>
        <v>-1.3625934194103701E-2</v>
      </c>
      <c r="AV142">
        <f>SUMIF(G142:Z142,"&gt;0",AA142:AT142)</f>
        <v>32</v>
      </c>
      <c r="AW142">
        <f>COUNTIF(G142:Z142,"&lt;&gt;0")</f>
        <v>20</v>
      </c>
      <c r="AX142">
        <f>_xlfn.LET(_xlpm.n,AW142,_xlpm.w,AV142,_xlpm.mu,_xlpm.n*(_xlpm.n+1)/4,_xlpm.sd,SQRT(_xlpm.n*(_xlpm.n+1)*(2*_xlpm.n+1)/24),_xlpm.z,(ABS(_xlpm.w-_xlpm.mu)-0.5)/_xlpm.sd,MIN(1,2*(1-_xlfn.NORM.S.DIST(_xlpm.z,TRUE))))</f>
        <v>6.7972308722641372E-3</v>
      </c>
    </row>
    <row r="143" spans="1:50" x14ac:dyDescent="0.25">
      <c r="A143" t="s">
        <v>9323</v>
      </c>
      <c r="B143" t="s">
        <v>106</v>
      </c>
      <c r="C143" t="s">
        <v>26</v>
      </c>
      <c r="D143" t="s">
        <v>9260</v>
      </c>
      <c r="E143" t="s">
        <v>62</v>
      </c>
      <c r="F143" t="s">
        <v>45</v>
      </c>
      <c r="G143">
        <f>all_runs!O1062-all_runs!O942</f>
        <v>2.5665581306261176E-3</v>
      </c>
      <c r="H143">
        <f>all_runs!O1063-all_runs!O943</f>
        <v>7.3870303753149624E-3</v>
      </c>
      <c r="I143">
        <f>all_runs!O1064-all_runs!O944</f>
        <v>-1.0799307102202449E-2</v>
      </c>
      <c r="J143">
        <f>all_runs!O1065-all_runs!O945</f>
        <v>1.6886930983847193E-2</v>
      </c>
      <c r="K143">
        <f>all_runs!O1066-all_runs!O946</f>
        <v>-1.1475250413303106E-3</v>
      </c>
      <c r="L143">
        <f>all_runs!O1067-all_runs!O947</f>
        <v>1.2063587507985973E-2</v>
      </c>
      <c r="M143">
        <f>all_runs!O1068-all_runs!O948</f>
        <v>4.7815139892226632E-3</v>
      </c>
      <c r="N143">
        <f>all_runs!O1069-all_runs!O949</f>
        <v>-1.2076338295851086E-3</v>
      </c>
      <c r="O143">
        <f>all_runs!O1070-all_runs!O950</f>
        <v>6.064420161336459E-3</v>
      </c>
      <c r="P143">
        <f>all_runs!O1071-all_runs!O951</f>
        <v>2.5186957240521668E-3</v>
      </c>
      <c r="Q143">
        <f>all_runs!O1072-all_runs!O952</f>
        <v>-7.5408462505236473E-3</v>
      </c>
      <c r="R143">
        <f>all_runs!O1073-all_runs!O953</f>
        <v>0</v>
      </c>
      <c r="S143">
        <f>all_runs!O1074-all_runs!O954</f>
        <v>8.6058687922480059E-3</v>
      </c>
      <c r="T143">
        <f>all_runs!O1075-all_runs!O955</f>
        <v>-1.394403021206525E-3</v>
      </c>
      <c r="U143">
        <f>all_runs!O1076-all_runs!O956</f>
        <v>-1.2010912000308238E-2</v>
      </c>
      <c r="V143">
        <f>all_runs!O1077-all_runs!O957</f>
        <v>-2.0867952235575915E-3</v>
      </c>
      <c r="W143">
        <f>all_runs!O1078-all_runs!O958</f>
        <v>1.0414639356323807E-2</v>
      </c>
      <c r="X143">
        <f>all_runs!O1079-all_runs!O959</f>
        <v>1.3245033112582738E-2</v>
      </c>
      <c r="Y143">
        <f>all_runs!O1080-all_runs!O960</f>
        <v>-1.1256246834777883E-2</v>
      </c>
      <c r="Z143">
        <f>all_runs!O1081-all_runs!O961</f>
        <v>2.3976608187133985E-3</v>
      </c>
      <c r="AA143" cm="1">
        <f t="array" ref="AA143">IF(G143=0,"",1+SUMPRODUCT(--(ABS($G143:$Z143)&lt;ABS(G143)),--($G143:$Z143&lt;&gt;0))+(SUMPRODUCT(--(ABS($G143:$Z143)=ABS(G143)),--($G143:$Z143&lt;&gt;0))-1)/2)</f>
        <v>7</v>
      </c>
      <c r="AB143" cm="1">
        <f t="array" ref="AB143">IF(H143=0,"",1+SUMPRODUCT(--(ABS($G143:$Z143)&lt;ABS(H143)),--($G143:$Z143&lt;&gt;0))+(SUMPRODUCT(--(ABS($G143:$Z143)=ABS(H143)),--($G143:$Z143&lt;&gt;0))-1)/2)</f>
        <v>10</v>
      </c>
      <c r="AC143" cm="1">
        <f t="array" ref="AC143">IF(I143=0,"",1+SUMPRODUCT(--(ABS($G143:$Z143)&lt;ABS(I143)),--($G143:$Z143&lt;&gt;0))+(SUMPRODUCT(--(ABS($G143:$Z143)=ABS(I143)),--($G143:$Z143&lt;&gt;0))-1)/2)</f>
        <v>14</v>
      </c>
      <c r="AD143" cm="1">
        <f t="array" ref="AD143">IF(J143=0,"",1+SUMPRODUCT(--(ABS($G143:$Z143)&lt;ABS(J143)),--($G143:$Z143&lt;&gt;0))+(SUMPRODUCT(--(ABS($G143:$Z143)=ABS(J143)),--($G143:$Z143&lt;&gt;0))-1)/2)</f>
        <v>19</v>
      </c>
      <c r="AE143" cm="1">
        <f t="array" ref="AE143">IF(K143=0,"",1+SUMPRODUCT(--(ABS($G143:$Z143)&lt;ABS(K143)),--($G143:$Z143&lt;&gt;0))+(SUMPRODUCT(--(ABS($G143:$Z143)=ABS(K143)),--($G143:$Z143&lt;&gt;0))-1)/2)</f>
        <v>1</v>
      </c>
      <c r="AF143" cm="1">
        <f t="array" ref="AF143">IF(L143=0,"",1+SUMPRODUCT(--(ABS($G143:$Z143)&lt;ABS(L143)),--($G143:$Z143&lt;&gt;0))+(SUMPRODUCT(--(ABS($G143:$Z143)=ABS(L143)),--($G143:$Z143&lt;&gt;0))-1)/2)</f>
        <v>17</v>
      </c>
      <c r="AG143" cm="1">
        <f t="array" ref="AG143">IF(M143=0,"",1+SUMPRODUCT(--(ABS($G143:$Z143)&lt;ABS(M143)),--($G143:$Z143&lt;&gt;0))+(SUMPRODUCT(--(ABS($G143:$Z143)=ABS(M143)),--($G143:$Z143&lt;&gt;0))-1)/2)</f>
        <v>8</v>
      </c>
      <c r="AH143" cm="1">
        <f t="array" ref="AH143">IF(N143=0,"",1+SUMPRODUCT(--(ABS($G143:$Z143)&lt;ABS(N143)),--($G143:$Z143&lt;&gt;0))+(SUMPRODUCT(--(ABS($G143:$Z143)=ABS(N143)),--($G143:$Z143&lt;&gt;0))-1)/2)</f>
        <v>2</v>
      </c>
      <c r="AI143" cm="1">
        <f t="array" ref="AI143">IF(O143=0,"",1+SUMPRODUCT(--(ABS($G143:$Z143)&lt;ABS(O143)),--($G143:$Z143&lt;&gt;0))+(SUMPRODUCT(--(ABS($G143:$Z143)=ABS(O143)),--($G143:$Z143&lt;&gt;0))-1)/2)</f>
        <v>9</v>
      </c>
      <c r="AJ143" cm="1">
        <f t="array" ref="AJ143">IF(P143=0,"",1+SUMPRODUCT(--(ABS($G143:$Z143)&lt;ABS(P143)),--($G143:$Z143&lt;&gt;0))+(SUMPRODUCT(--(ABS($G143:$Z143)=ABS(P143)),--($G143:$Z143&lt;&gt;0))-1)/2)</f>
        <v>6</v>
      </c>
      <c r="AK143" cm="1">
        <f t="array" ref="AK143">IF(Q143=0,"",1+SUMPRODUCT(--(ABS($G143:$Z143)&lt;ABS(Q143)),--($G143:$Z143&lt;&gt;0))+(SUMPRODUCT(--(ABS($G143:$Z143)=ABS(Q143)),--($G143:$Z143&lt;&gt;0))-1)/2)</f>
        <v>11</v>
      </c>
      <c r="AL143" t="str" cm="1">
        <f t="array" ref="AL143">IF(R143=0,"",1+SUMPRODUCT(--(ABS($G143:$Z143)&lt;ABS(R143)),--($G143:$Z143&lt;&gt;0))+(SUMPRODUCT(--(ABS($G143:$Z143)=ABS(R143)),--($G143:$Z143&lt;&gt;0))-1)/2)</f>
        <v/>
      </c>
      <c r="AM143" cm="1">
        <f t="array" ref="AM143">IF(S143=0,"",1+SUMPRODUCT(--(ABS($G143:$Z143)&lt;ABS(S143)),--($G143:$Z143&lt;&gt;0))+(SUMPRODUCT(--(ABS($G143:$Z143)=ABS(S143)),--($G143:$Z143&lt;&gt;0))-1)/2)</f>
        <v>12</v>
      </c>
      <c r="AN143" cm="1">
        <f t="array" ref="AN143">IF(T143=0,"",1+SUMPRODUCT(--(ABS($G143:$Z143)&lt;ABS(T143)),--($G143:$Z143&lt;&gt;0))+(SUMPRODUCT(--(ABS($G143:$Z143)=ABS(T143)),--($G143:$Z143&lt;&gt;0))-1)/2)</f>
        <v>3</v>
      </c>
      <c r="AO143" cm="1">
        <f t="array" ref="AO143">IF(U143=0,"",1+SUMPRODUCT(--(ABS($G143:$Z143)&lt;ABS(U143)),--($G143:$Z143&lt;&gt;0))+(SUMPRODUCT(--(ABS($G143:$Z143)=ABS(U143)),--($G143:$Z143&lt;&gt;0))-1)/2)</f>
        <v>16</v>
      </c>
      <c r="AP143" cm="1">
        <f t="array" ref="AP143">IF(V143=0,"",1+SUMPRODUCT(--(ABS($G143:$Z143)&lt;ABS(V143)),--($G143:$Z143&lt;&gt;0))+(SUMPRODUCT(--(ABS($G143:$Z143)=ABS(V143)),--($G143:$Z143&lt;&gt;0))-1)/2)</f>
        <v>4</v>
      </c>
      <c r="AQ143" cm="1">
        <f t="array" ref="AQ143">IF(W143=0,"",1+SUMPRODUCT(--(ABS($G143:$Z143)&lt;ABS(W143)),--($G143:$Z143&lt;&gt;0))+(SUMPRODUCT(--(ABS($G143:$Z143)=ABS(W143)),--($G143:$Z143&lt;&gt;0))-1)/2)</f>
        <v>13</v>
      </c>
      <c r="AR143" cm="1">
        <f t="array" ref="AR143">IF(X143=0,"",1+SUMPRODUCT(--(ABS($G143:$Z143)&lt;ABS(X143)),--($G143:$Z143&lt;&gt;0))+(SUMPRODUCT(--(ABS($G143:$Z143)=ABS(X143)),--($G143:$Z143&lt;&gt;0))-1)/2)</f>
        <v>18</v>
      </c>
      <c r="AS143" cm="1">
        <f t="array" ref="AS143">IF(Y143=0,"",1+SUMPRODUCT(--(ABS($G143:$Z143)&lt;ABS(Y143)),--($G143:$Z143&lt;&gt;0))+(SUMPRODUCT(--(ABS($G143:$Z143)=ABS(Y143)),--($G143:$Z143&lt;&gt;0))-1)/2)</f>
        <v>15</v>
      </c>
      <c r="AT143" cm="1">
        <f t="array" ref="AT143">IF(Z143=0,"",1+SUMPRODUCT(--(ABS($G143:$Z143)&lt;ABS(Z143)),--($G143:$Z143&lt;&gt;0))+(SUMPRODUCT(--(ABS($G143:$Z143)=ABS(Z143)),--($G143:$Z143&lt;&gt;0))-1)/2)</f>
        <v>5</v>
      </c>
      <c r="AU143">
        <f>AVERAGE(G143:Z143)</f>
        <v>1.9744134824380864E-3</v>
      </c>
      <c r="AV143">
        <f>SUMIF(G143:Z143,"&gt;0",AA143:AT143)</f>
        <v>124</v>
      </c>
      <c r="AW143">
        <f>COUNTIF(G143:Z143,"&lt;&gt;0")</f>
        <v>19</v>
      </c>
      <c r="AX143">
        <f>_xlfn.LET(_xlpm.n,AW143,_xlpm.w,AV143,_xlpm.mu,_xlpm.n*(_xlpm.n+1)/4,_xlpm.sd,SQRT(_xlpm.n*(_xlpm.n+1)*(2*_xlpm.n+1)/24),_xlpm.z,(ABS(_xlpm.w-_xlpm.mu)-0.5)/_xlpm.sd,MIN(1,2*(1-_xlfn.NORM.S.DIST(_xlpm.z,TRUE))))</f>
        <v>0.25142205073592949</v>
      </c>
    </row>
    <row r="144" spans="1:50" x14ac:dyDescent="0.25">
      <c r="A144" t="s">
        <v>9323</v>
      </c>
      <c r="B144" t="s">
        <v>147</v>
      </c>
      <c r="C144" t="s">
        <v>26</v>
      </c>
      <c r="D144" t="s">
        <v>9260</v>
      </c>
      <c r="E144" t="s">
        <v>62</v>
      </c>
      <c r="F144" t="s">
        <v>45</v>
      </c>
      <c r="G144">
        <f>all_runs!O1662-all_runs!O1542</f>
        <v>-1.5934959349593325E-2</v>
      </c>
      <c r="H144">
        <f>all_runs!O1663-all_runs!O1543</f>
        <v>-3.353973168214508E-3</v>
      </c>
      <c r="I144">
        <f>all_runs!O1664-all_runs!O1544</f>
        <v>3.971146617435739E-2</v>
      </c>
      <c r="J144">
        <f>all_runs!O1665-all_runs!O1545</f>
        <v>-1.4348503064824492E-2</v>
      </c>
      <c r="K144">
        <f>all_runs!O1666-all_runs!O1546</f>
        <v>2.587740579006903E-3</v>
      </c>
      <c r="L144">
        <f>all_runs!O1667-all_runs!O1547</f>
        <v>1.224606037592546E-2</v>
      </c>
      <c r="M144">
        <f>all_runs!O1668-all_runs!O1548</f>
        <v>-5.4504429705891644E-3</v>
      </c>
      <c r="N144">
        <f>all_runs!O1669-all_runs!O1549</f>
        <v>-2.886054195001253E-2</v>
      </c>
      <c r="O144">
        <f>all_runs!O1670-all_runs!O1550</f>
        <v>-8.102261553589063E-3</v>
      </c>
      <c r="P144">
        <f>all_runs!O1671-all_runs!O1551</f>
        <v>-1.1809086435951022E-3</v>
      </c>
      <c r="Q144">
        <f>all_runs!O1672-all_runs!O1552</f>
        <v>-1.8551587301587458E-2</v>
      </c>
      <c r="R144">
        <f>all_runs!O1673-all_runs!O1553</f>
        <v>1.8105242774847374E-3</v>
      </c>
      <c r="S144">
        <f>all_runs!O1674-all_runs!O1554</f>
        <v>1.5016701360313522E-2</v>
      </c>
      <c r="T144">
        <f>all_runs!O1675-all_runs!O1555</f>
        <v>-7.5397947390091202E-3</v>
      </c>
      <c r="U144">
        <f>all_runs!O1676-all_runs!O1556</f>
        <v>-7.0559251047056515E-3</v>
      </c>
      <c r="V144">
        <f>all_runs!O1677-all_runs!O1557</f>
        <v>5.4264319751043955E-3</v>
      </c>
      <c r="W144">
        <f>all_runs!O1678-all_runs!O1558</f>
        <v>1.5099189608147157E-2</v>
      </c>
      <c r="X144">
        <f>all_runs!O1679-all_runs!O1559</f>
        <v>-2.508974334363534E-2</v>
      </c>
      <c r="Y144">
        <f>all_runs!O1680-all_runs!O1560</f>
        <v>0</v>
      </c>
      <c r="Z144">
        <f>all_runs!O1681-all_runs!O1561</f>
        <v>-1.3972985561248041E-3</v>
      </c>
      <c r="AA144" cm="1">
        <f t="array" ref="AA144">IF(G144=0,"",1+SUMPRODUCT(--(ABS($G144:$Z144)&lt;ABS(G144)),--($G144:$Z144&lt;&gt;0))+(SUMPRODUCT(--(ABS($G144:$Z144)=ABS(G144)),--($G144:$Z144&lt;&gt;0))-1)/2)</f>
        <v>15</v>
      </c>
      <c r="AB144" cm="1">
        <f t="array" ref="AB144">IF(H144=0,"",1+SUMPRODUCT(--(ABS($G144:$Z144)&lt;ABS(H144)),--($G144:$Z144&lt;&gt;0))+(SUMPRODUCT(--(ABS($G144:$Z144)=ABS(H144)),--($G144:$Z144&lt;&gt;0))-1)/2)</f>
        <v>5</v>
      </c>
      <c r="AC144" cm="1">
        <f t="array" ref="AC144">IF(I144=0,"",1+SUMPRODUCT(--(ABS($G144:$Z144)&lt;ABS(I144)),--($G144:$Z144&lt;&gt;0))+(SUMPRODUCT(--(ABS($G144:$Z144)=ABS(I144)),--($G144:$Z144&lt;&gt;0))-1)/2)</f>
        <v>19</v>
      </c>
      <c r="AD144" cm="1">
        <f t="array" ref="AD144">IF(J144=0,"",1+SUMPRODUCT(--(ABS($G144:$Z144)&lt;ABS(J144)),--($G144:$Z144&lt;&gt;0))+(SUMPRODUCT(--(ABS($G144:$Z144)=ABS(J144)),--($G144:$Z144&lt;&gt;0))-1)/2)</f>
        <v>12</v>
      </c>
      <c r="AE144" cm="1">
        <f t="array" ref="AE144">IF(K144=0,"",1+SUMPRODUCT(--(ABS($G144:$Z144)&lt;ABS(K144)),--($G144:$Z144&lt;&gt;0))+(SUMPRODUCT(--(ABS($G144:$Z144)=ABS(K144)),--($G144:$Z144&lt;&gt;0))-1)/2)</f>
        <v>4</v>
      </c>
      <c r="AF144" cm="1">
        <f t="array" ref="AF144">IF(L144=0,"",1+SUMPRODUCT(--(ABS($G144:$Z144)&lt;ABS(L144)),--($G144:$Z144&lt;&gt;0))+(SUMPRODUCT(--(ABS($G144:$Z144)=ABS(L144)),--($G144:$Z144&lt;&gt;0))-1)/2)</f>
        <v>11</v>
      </c>
      <c r="AG144" cm="1">
        <f t="array" ref="AG144">IF(M144=0,"",1+SUMPRODUCT(--(ABS($G144:$Z144)&lt;ABS(M144)),--($G144:$Z144&lt;&gt;0))+(SUMPRODUCT(--(ABS($G144:$Z144)=ABS(M144)),--($G144:$Z144&lt;&gt;0))-1)/2)</f>
        <v>7</v>
      </c>
      <c r="AH144" cm="1">
        <f t="array" ref="AH144">IF(N144=0,"",1+SUMPRODUCT(--(ABS($G144:$Z144)&lt;ABS(N144)),--($G144:$Z144&lt;&gt;0))+(SUMPRODUCT(--(ABS($G144:$Z144)=ABS(N144)),--($G144:$Z144&lt;&gt;0))-1)/2)</f>
        <v>18</v>
      </c>
      <c r="AI144" cm="1">
        <f t="array" ref="AI144">IF(O144=0,"",1+SUMPRODUCT(--(ABS($G144:$Z144)&lt;ABS(O144)),--($G144:$Z144&lt;&gt;0))+(SUMPRODUCT(--(ABS($G144:$Z144)=ABS(O144)),--($G144:$Z144&lt;&gt;0))-1)/2)</f>
        <v>10</v>
      </c>
      <c r="AJ144" cm="1">
        <f t="array" ref="AJ144">IF(P144=0,"",1+SUMPRODUCT(--(ABS($G144:$Z144)&lt;ABS(P144)),--($G144:$Z144&lt;&gt;0))+(SUMPRODUCT(--(ABS($G144:$Z144)=ABS(P144)),--($G144:$Z144&lt;&gt;0))-1)/2)</f>
        <v>1</v>
      </c>
      <c r="AK144" cm="1">
        <f t="array" ref="AK144">IF(Q144=0,"",1+SUMPRODUCT(--(ABS($G144:$Z144)&lt;ABS(Q144)),--($G144:$Z144&lt;&gt;0))+(SUMPRODUCT(--(ABS($G144:$Z144)=ABS(Q144)),--($G144:$Z144&lt;&gt;0))-1)/2)</f>
        <v>16</v>
      </c>
      <c r="AL144" cm="1">
        <f t="array" ref="AL144">IF(R144=0,"",1+SUMPRODUCT(--(ABS($G144:$Z144)&lt;ABS(R144)),--($G144:$Z144&lt;&gt;0))+(SUMPRODUCT(--(ABS($G144:$Z144)=ABS(R144)),--($G144:$Z144&lt;&gt;0))-1)/2)</f>
        <v>3</v>
      </c>
      <c r="AM144" cm="1">
        <f t="array" ref="AM144">IF(S144=0,"",1+SUMPRODUCT(--(ABS($G144:$Z144)&lt;ABS(S144)),--($G144:$Z144&lt;&gt;0))+(SUMPRODUCT(--(ABS($G144:$Z144)=ABS(S144)),--($G144:$Z144&lt;&gt;0))-1)/2)</f>
        <v>13</v>
      </c>
      <c r="AN144" cm="1">
        <f t="array" ref="AN144">IF(T144=0,"",1+SUMPRODUCT(--(ABS($G144:$Z144)&lt;ABS(T144)),--($G144:$Z144&lt;&gt;0))+(SUMPRODUCT(--(ABS($G144:$Z144)=ABS(T144)),--($G144:$Z144&lt;&gt;0))-1)/2)</f>
        <v>9</v>
      </c>
      <c r="AO144" cm="1">
        <f t="array" ref="AO144">IF(U144=0,"",1+SUMPRODUCT(--(ABS($G144:$Z144)&lt;ABS(U144)),--($G144:$Z144&lt;&gt;0))+(SUMPRODUCT(--(ABS($G144:$Z144)=ABS(U144)),--($G144:$Z144&lt;&gt;0))-1)/2)</f>
        <v>8</v>
      </c>
      <c r="AP144" cm="1">
        <f t="array" ref="AP144">IF(V144=0,"",1+SUMPRODUCT(--(ABS($G144:$Z144)&lt;ABS(V144)),--($G144:$Z144&lt;&gt;0))+(SUMPRODUCT(--(ABS($G144:$Z144)=ABS(V144)),--($G144:$Z144&lt;&gt;0))-1)/2)</f>
        <v>6</v>
      </c>
      <c r="AQ144" cm="1">
        <f t="array" ref="AQ144">IF(W144=0,"",1+SUMPRODUCT(--(ABS($G144:$Z144)&lt;ABS(W144)),--($G144:$Z144&lt;&gt;0))+(SUMPRODUCT(--(ABS($G144:$Z144)=ABS(W144)),--($G144:$Z144&lt;&gt;0))-1)/2)</f>
        <v>14</v>
      </c>
      <c r="AR144" cm="1">
        <f t="array" ref="AR144">IF(X144=0,"",1+SUMPRODUCT(--(ABS($G144:$Z144)&lt;ABS(X144)),--($G144:$Z144&lt;&gt;0))+(SUMPRODUCT(--(ABS($G144:$Z144)=ABS(X144)),--($G144:$Z144&lt;&gt;0))-1)/2)</f>
        <v>17</v>
      </c>
      <c r="AS144" t="str" cm="1">
        <f t="array" ref="AS144">IF(Y144=0,"",1+SUMPRODUCT(--(ABS($G144:$Z144)&lt;ABS(Y144)),--($G144:$Z144&lt;&gt;0))+(SUMPRODUCT(--(ABS($G144:$Z144)=ABS(Y144)),--($G144:$Z144&lt;&gt;0))-1)/2)</f>
        <v/>
      </c>
      <c r="AT144" cm="1">
        <f t="array" ref="AT144">IF(Z144=0,"",1+SUMPRODUCT(--(ABS($G144:$Z144)&lt;ABS(Z144)),--($G144:$Z144&lt;&gt;0))+(SUMPRODUCT(--(ABS($G144:$Z144)=ABS(Z144)),--($G144:$Z144&lt;&gt;0))-1)/2)</f>
        <v>2</v>
      </c>
      <c r="AU144">
        <f>AVERAGE(G144:Z144)</f>
        <v>-2.2483912697570498E-3</v>
      </c>
      <c r="AV144">
        <f>SUMIF(G144:Z144,"&gt;0",AA144:AT144)</f>
        <v>70</v>
      </c>
      <c r="AW144">
        <f>COUNTIF(G144:Z144,"&lt;&gt;0")</f>
        <v>19</v>
      </c>
      <c r="AX144">
        <f>_xlfn.LET(_xlpm.n,AW144,_xlpm.w,AV144,_xlpm.mu,_xlpm.n*(_xlpm.n+1)/4,_xlpm.sd,SQRT(_xlpm.n*(_xlpm.n+1)*(2*_xlpm.n+1)/24),_xlpm.z,(ABS(_xlpm.w-_xlpm.mu)-0.5)/_xlpm.sd,MIN(1,2*(1-_xlfn.NORM.S.DIST(_xlpm.z,TRUE))))</f>
        <v>0.32416576872739311</v>
      </c>
    </row>
    <row r="145" spans="1:50" x14ac:dyDescent="0.25">
      <c r="A145" t="s">
        <v>9323</v>
      </c>
      <c r="B145" t="s">
        <v>190</v>
      </c>
      <c r="C145" t="s">
        <v>26</v>
      </c>
      <c r="D145" t="s">
        <v>9260</v>
      </c>
      <c r="E145" t="s">
        <v>62</v>
      </c>
      <c r="F145" t="s">
        <v>45</v>
      </c>
      <c r="G145">
        <f>all_runs!O2262-all_runs!O2142</f>
        <v>-2.0180180180180307E-2</v>
      </c>
      <c r="H145">
        <f>all_runs!O2263-all_runs!O2143</f>
        <v>2.1417044146259112E-3</v>
      </c>
      <c r="I145">
        <f>all_runs!O2264-all_runs!O2144</f>
        <v>-1.1931099873577766E-2</v>
      </c>
      <c r="J145">
        <f>all_runs!O2265-all_runs!O2145</f>
        <v>-2.5972222222222063E-2</v>
      </c>
      <c r="K145">
        <f>all_runs!O2266-all_runs!O2146</f>
        <v>-1.744226333660015E-2</v>
      </c>
      <c r="L145">
        <f>all_runs!O2267-all_runs!O2147</f>
        <v>-1.8720217835262232E-2</v>
      </c>
      <c r="M145">
        <f>all_runs!O2268-all_runs!O2148</f>
        <v>-1.8754212371919432E-2</v>
      </c>
      <c r="N145">
        <f>all_runs!O2269-all_runs!O2149</f>
        <v>-3.4093137624642278E-3</v>
      </c>
      <c r="O145">
        <f>all_runs!O2270-all_runs!O2150</f>
        <v>9.6825396825396259E-3</v>
      </c>
      <c r="P145">
        <f>all_runs!O2271-all_runs!O2151</f>
        <v>4.4444444444445841E-3</v>
      </c>
      <c r="Q145">
        <f>all_runs!O2272-all_runs!O2152</f>
        <v>-1.9421294589079818E-2</v>
      </c>
      <c r="R145">
        <f>all_runs!O2273-all_runs!O2153</f>
        <v>1.948534019803505E-2</v>
      </c>
      <c r="S145">
        <f>all_runs!O2274-all_runs!O2154</f>
        <v>-7.2557231811177791E-3</v>
      </c>
      <c r="T145">
        <f>all_runs!O2275-all_runs!O2155</f>
        <v>6.3152684978965423E-3</v>
      </c>
      <c r="U145">
        <f>all_runs!O2276-all_runs!O2156</f>
        <v>-4.0331075996991039E-3</v>
      </c>
      <c r="V145">
        <f>all_runs!O2277-all_runs!O2157</f>
        <v>-1.5252147629653212E-2</v>
      </c>
      <c r="W145">
        <f>all_runs!O2278-all_runs!O2158</f>
        <v>1.2334335394049489E-2</v>
      </c>
      <c r="X145">
        <f>all_runs!O2279-all_runs!O2159</f>
        <v>-2.2536620782355299E-2</v>
      </c>
      <c r="Y145">
        <f>all_runs!O2280-all_runs!O2160</f>
        <v>2.7088036117395298E-4</v>
      </c>
      <c r="Z145">
        <f>all_runs!O2281-all_runs!O2161</f>
        <v>-8.2142857142856185E-3</v>
      </c>
      <c r="AA145" cm="1">
        <f t="array" ref="AA145">IF(G145=0,"",1+SUMPRODUCT(--(ABS($G145:$Z145)&lt;ABS(G145)),--($G145:$Z145&lt;&gt;0))+(SUMPRODUCT(--(ABS($G145:$Z145)=ABS(G145)),--($G145:$Z145&lt;&gt;0))-1)/2)</f>
        <v>18</v>
      </c>
      <c r="AB145" cm="1">
        <f t="array" ref="AB145">IF(H145=0,"",1+SUMPRODUCT(--(ABS($G145:$Z145)&lt;ABS(H145)),--($G145:$Z145&lt;&gt;0))+(SUMPRODUCT(--(ABS($G145:$Z145)=ABS(H145)),--($G145:$Z145&lt;&gt;0))-1)/2)</f>
        <v>2</v>
      </c>
      <c r="AC145" cm="1">
        <f t="array" ref="AC145">IF(I145=0,"",1+SUMPRODUCT(--(ABS($G145:$Z145)&lt;ABS(I145)),--($G145:$Z145&lt;&gt;0))+(SUMPRODUCT(--(ABS($G145:$Z145)=ABS(I145)),--($G145:$Z145&lt;&gt;0))-1)/2)</f>
        <v>10</v>
      </c>
      <c r="AD145" cm="1">
        <f t="array" ref="AD145">IF(J145=0,"",1+SUMPRODUCT(--(ABS($G145:$Z145)&lt;ABS(J145)),--($G145:$Z145&lt;&gt;0))+(SUMPRODUCT(--(ABS($G145:$Z145)=ABS(J145)),--($G145:$Z145&lt;&gt;0))-1)/2)</f>
        <v>20</v>
      </c>
      <c r="AE145" cm="1">
        <f t="array" ref="AE145">IF(K145=0,"",1+SUMPRODUCT(--(ABS($G145:$Z145)&lt;ABS(K145)),--($G145:$Z145&lt;&gt;0))+(SUMPRODUCT(--(ABS($G145:$Z145)=ABS(K145)),--($G145:$Z145&lt;&gt;0))-1)/2)</f>
        <v>13</v>
      </c>
      <c r="AF145" cm="1">
        <f t="array" ref="AF145">IF(L145=0,"",1+SUMPRODUCT(--(ABS($G145:$Z145)&lt;ABS(L145)),--($G145:$Z145&lt;&gt;0))+(SUMPRODUCT(--(ABS($G145:$Z145)=ABS(L145)),--($G145:$Z145&lt;&gt;0))-1)/2)</f>
        <v>14</v>
      </c>
      <c r="AG145" cm="1">
        <f t="array" ref="AG145">IF(M145=0,"",1+SUMPRODUCT(--(ABS($G145:$Z145)&lt;ABS(M145)),--($G145:$Z145&lt;&gt;0))+(SUMPRODUCT(--(ABS($G145:$Z145)=ABS(M145)),--($G145:$Z145&lt;&gt;0))-1)/2)</f>
        <v>15</v>
      </c>
      <c r="AH145" cm="1">
        <f t="array" ref="AH145">IF(N145=0,"",1+SUMPRODUCT(--(ABS($G145:$Z145)&lt;ABS(N145)),--($G145:$Z145&lt;&gt;0))+(SUMPRODUCT(--(ABS($G145:$Z145)=ABS(N145)),--($G145:$Z145&lt;&gt;0))-1)/2)</f>
        <v>3</v>
      </c>
      <c r="AI145" cm="1">
        <f t="array" ref="AI145">IF(O145=0,"",1+SUMPRODUCT(--(ABS($G145:$Z145)&lt;ABS(O145)),--($G145:$Z145&lt;&gt;0))+(SUMPRODUCT(--(ABS($G145:$Z145)=ABS(O145)),--($G145:$Z145&lt;&gt;0))-1)/2)</f>
        <v>9</v>
      </c>
      <c r="AJ145" cm="1">
        <f t="array" ref="AJ145">IF(P145=0,"",1+SUMPRODUCT(--(ABS($G145:$Z145)&lt;ABS(P145)),--($G145:$Z145&lt;&gt;0))+(SUMPRODUCT(--(ABS($G145:$Z145)=ABS(P145)),--($G145:$Z145&lt;&gt;0))-1)/2)</f>
        <v>5</v>
      </c>
      <c r="AK145" cm="1">
        <f t="array" ref="AK145">IF(Q145=0,"",1+SUMPRODUCT(--(ABS($G145:$Z145)&lt;ABS(Q145)),--($G145:$Z145&lt;&gt;0))+(SUMPRODUCT(--(ABS($G145:$Z145)=ABS(Q145)),--($G145:$Z145&lt;&gt;0))-1)/2)</f>
        <v>16</v>
      </c>
      <c r="AL145" cm="1">
        <f t="array" ref="AL145">IF(R145=0,"",1+SUMPRODUCT(--(ABS($G145:$Z145)&lt;ABS(R145)),--($G145:$Z145&lt;&gt;0))+(SUMPRODUCT(--(ABS($G145:$Z145)=ABS(R145)),--($G145:$Z145&lt;&gt;0))-1)/2)</f>
        <v>17</v>
      </c>
      <c r="AM145" cm="1">
        <f t="array" ref="AM145">IF(S145=0,"",1+SUMPRODUCT(--(ABS($G145:$Z145)&lt;ABS(S145)),--($G145:$Z145&lt;&gt;0))+(SUMPRODUCT(--(ABS($G145:$Z145)=ABS(S145)),--($G145:$Z145&lt;&gt;0))-1)/2)</f>
        <v>7</v>
      </c>
      <c r="AN145" cm="1">
        <f t="array" ref="AN145">IF(T145=0,"",1+SUMPRODUCT(--(ABS($G145:$Z145)&lt;ABS(T145)),--($G145:$Z145&lt;&gt;0))+(SUMPRODUCT(--(ABS($G145:$Z145)=ABS(T145)),--($G145:$Z145&lt;&gt;0))-1)/2)</f>
        <v>6</v>
      </c>
      <c r="AO145" cm="1">
        <f t="array" ref="AO145">IF(U145=0,"",1+SUMPRODUCT(--(ABS($G145:$Z145)&lt;ABS(U145)),--($G145:$Z145&lt;&gt;0))+(SUMPRODUCT(--(ABS($G145:$Z145)=ABS(U145)),--($G145:$Z145&lt;&gt;0))-1)/2)</f>
        <v>4</v>
      </c>
      <c r="AP145" cm="1">
        <f t="array" ref="AP145">IF(V145=0,"",1+SUMPRODUCT(--(ABS($G145:$Z145)&lt;ABS(V145)),--($G145:$Z145&lt;&gt;0))+(SUMPRODUCT(--(ABS($G145:$Z145)=ABS(V145)),--($G145:$Z145&lt;&gt;0))-1)/2)</f>
        <v>12</v>
      </c>
      <c r="AQ145" cm="1">
        <f t="array" ref="AQ145">IF(W145=0,"",1+SUMPRODUCT(--(ABS($G145:$Z145)&lt;ABS(W145)),--($G145:$Z145&lt;&gt;0))+(SUMPRODUCT(--(ABS($G145:$Z145)=ABS(W145)),--($G145:$Z145&lt;&gt;0))-1)/2)</f>
        <v>11</v>
      </c>
      <c r="AR145" cm="1">
        <f t="array" ref="AR145">IF(X145=0,"",1+SUMPRODUCT(--(ABS($G145:$Z145)&lt;ABS(X145)),--($G145:$Z145&lt;&gt;0))+(SUMPRODUCT(--(ABS($G145:$Z145)=ABS(X145)),--($G145:$Z145&lt;&gt;0))-1)/2)</f>
        <v>19</v>
      </c>
      <c r="AS145" cm="1">
        <f t="array" ref="AS145">IF(Y145=0,"",1+SUMPRODUCT(--(ABS($G145:$Z145)&lt;ABS(Y145)),--($G145:$Z145&lt;&gt;0))+(SUMPRODUCT(--(ABS($G145:$Z145)=ABS(Y145)),--($G145:$Z145&lt;&gt;0))-1)/2)</f>
        <v>1</v>
      </c>
      <c r="AT145" cm="1">
        <f t="array" ref="AT145">IF(Z145=0,"",1+SUMPRODUCT(--(ABS($G145:$Z145)&lt;ABS(Z145)),--($G145:$Z145&lt;&gt;0))+(SUMPRODUCT(--(ABS($G145:$Z145)=ABS(Z145)),--($G145:$Z145&lt;&gt;0))-1)/2)</f>
        <v>8</v>
      </c>
      <c r="AU145">
        <f>AVERAGE(G145:Z145)</f>
        <v>-6.9224088042825925E-3</v>
      </c>
      <c r="AV145">
        <f>SUMIF(G145:Z145,"&gt;0",AA145:AT145)</f>
        <v>51</v>
      </c>
      <c r="AW145">
        <f>COUNTIF(G145:Z145,"&lt;&gt;0")</f>
        <v>20</v>
      </c>
      <c r="AX145">
        <f>_xlfn.LET(_xlpm.n,AW145,_xlpm.w,AV145,_xlpm.mu,_xlpm.n*(_xlpm.n+1)/4,_xlpm.sd,SQRT(_xlpm.n*(_xlpm.n+1)*(2*_xlpm.n+1)/24),_xlpm.z,(ABS(_xlpm.w-_xlpm.mu)-0.5)/_xlpm.sd,MIN(1,2*(1-_xlfn.NORM.S.DIST(_xlpm.z,TRUE))))</f>
        <v>4.5792839376135985E-2</v>
      </c>
    </row>
    <row r="146" spans="1:50" x14ac:dyDescent="0.25">
      <c r="A146" t="s">
        <v>9324</v>
      </c>
      <c r="B146" t="s">
        <v>19</v>
      </c>
      <c r="C146" t="s">
        <v>32</v>
      </c>
      <c r="D146" t="s">
        <v>9259</v>
      </c>
      <c r="E146" t="s">
        <v>23</v>
      </c>
      <c r="F146" t="s">
        <v>45</v>
      </c>
      <c r="G146">
        <f>all_runs!O2-all_runs!O242</f>
        <v>-3.2690259996143278E-2</v>
      </c>
      <c r="H146">
        <f>all_runs!O3-all_runs!O243</f>
        <v>-6.1603026681164907E-2</v>
      </c>
      <c r="I146">
        <f>all_runs!O4-all_runs!O244</f>
        <v>-4.16879386148723E-2</v>
      </c>
      <c r="J146">
        <f>all_runs!O5-all_runs!O245</f>
        <v>-6.6390709537468062E-2</v>
      </c>
      <c r="K146">
        <f>all_runs!O6-all_runs!O246</f>
        <v>-3.381921738213256E-2</v>
      </c>
      <c r="L146">
        <f>all_runs!O7-all_runs!O247</f>
        <v>-9.1165524325962699E-2</v>
      </c>
      <c r="M146">
        <f>all_runs!O8-all_runs!O248</f>
        <v>-6.9700988616062887E-2</v>
      </c>
      <c r="N146">
        <f>all_runs!O9-all_runs!O249</f>
        <v>-7.2327989311957053E-2</v>
      </c>
      <c r="O146">
        <f>all_runs!O10-all_runs!O250</f>
        <v>-9.0577815338401035E-2</v>
      </c>
      <c r="P146">
        <f>all_runs!O11-all_runs!O251</f>
        <v>-4.7327989311957142E-2</v>
      </c>
      <c r="Q146">
        <f>all_runs!O12-all_runs!O252</f>
        <v>-5.7157049141017047E-2</v>
      </c>
      <c r="R146">
        <f>all_runs!O13-all_runs!O253</f>
        <v>-7.699255954256512E-2</v>
      </c>
      <c r="S146">
        <f>all_runs!O14-all_runs!O254</f>
        <v>-7.7053075222610068E-2</v>
      </c>
      <c r="T146">
        <f>all_runs!O15-all_runs!O255</f>
        <v>-4.3741491421661838E-2</v>
      </c>
      <c r="U146">
        <f>all_runs!O16-all_runs!O256</f>
        <v>-4.1187638434764251E-2</v>
      </c>
      <c r="V146">
        <f>all_runs!O17-all_runs!O257</f>
        <v>-0.1125543267605168</v>
      </c>
      <c r="W146">
        <f>all_runs!O18-all_runs!O258</f>
        <v>-0.10843910042306837</v>
      </c>
      <c r="X146">
        <f>all_runs!O19-all_runs!O259</f>
        <v>-0.10084765804901707</v>
      </c>
      <c r="Y146">
        <f>all_runs!O20-all_runs!O260</f>
        <v>-3.7272892893224441E-2</v>
      </c>
      <c r="Z146">
        <f>all_runs!O21-all_runs!O261</f>
        <v>-4.9996041980009731E-2</v>
      </c>
      <c r="AA146" cm="1">
        <f t="array" ref="AA146">IF(G146=0,"",1+SUMPRODUCT(--(ABS($G146:$Z146)&lt;ABS(G146)),--($G146:$Z146&lt;&gt;0))+(SUMPRODUCT(--(ABS($G146:$Z146)=ABS(G146)),--($G146:$Z146&lt;&gt;0))-1)/2)</f>
        <v>1</v>
      </c>
      <c r="AB146" cm="1">
        <f t="array" ref="AB146">IF(H146=0,"",1+SUMPRODUCT(--(ABS($G146:$Z146)&lt;ABS(H146)),--($G146:$Z146&lt;&gt;0))+(SUMPRODUCT(--(ABS($G146:$Z146)=ABS(H146)),--($G146:$Z146&lt;&gt;0))-1)/2)</f>
        <v>10</v>
      </c>
      <c r="AC146" cm="1">
        <f t="array" ref="AC146">IF(I146=0,"",1+SUMPRODUCT(--(ABS($G146:$Z146)&lt;ABS(I146)),--($G146:$Z146&lt;&gt;0))+(SUMPRODUCT(--(ABS($G146:$Z146)=ABS(I146)),--($G146:$Z146&lt;&gt;0))-1)/2)</f>
        <v>5</v>
      </c>
      <c r="AD146" cm="1">
        <f t="array" ref="AD146">IF(J146=0,"",1+SUMPRODUCT(--(ABS($G146:$Z146)&lt;ABS(J146)),--($G146:$Z146&lt;&gt;0))+(SUMPRODUCT(--(ABS($G146:$Z146)=ABS(J146)),--($G146:$Z146&lt;&gt;0))-1)/2)</f>
        <v>11</v>
      </c>
      <c r="AE146" cm="1">
        <f t="array" ref="AE146">IF(K146=0,"",1+SUMPRODUCT(--(ABS($G146:$Z146)&lt;ABS(K146)),--($G146:$Z146&lt;&gt;0))+(SUMPRODUCT(--(ABS($G146:$Z146)=ABS(K146)),--($G146:$Z146&lt;&gt;0))-1)/2)</f>
        <v>2</v>
      </c>
      <c r="AF146" cm="1">
        <f t="array" ref="AF146">IF(L146=0,"",1+SUMPRODUCT(--(ABS($G146:$Z146)&lt;ABS(L146)),--($G146:$Z146&lt;&gt;0))+(SUMPRODUCT(--(ABS($G146:$Z146)=ABS(L146)),--($G146:$Z146&lt;&gt;0))-1)/2)</f>
        <v>17</v>
      </c>
      <c r="AG146" cm="1">
        <f t="array" ref="AG146">IF(M146=0,"",1+SUMPRODUCT(--(ABS($G146:$Z146)&lt;ABS(M146)),--($G146:$Z146&lt;&gt;0))+(SUMPRODUCT(--(ABS($G146:$Z146)=ABS(M146)),--($G146:$Z146&lt;&gt;0))-1)/2)</f>
        <v>12</v>
      </c>
      <c r="AH146" cm="1">
        <f t="array" ref="AH146">IF(N146=0,"",1+SUMPRODUCT(--(ABS($G146:$Z146)&lt;ABS(N146)),--($G146:$Z146&lt;&gt;0))+(SUMPRODUCT(--(ABS($G146:$Z146)=ABS(N146)),--($G146:$Z146&lt;&gt;0))-1)/2)</f>
        <v>13</v>
      </c>
      <c r="AI146" cm="1">
        <f t="array" ref="AI146">IF(O146=0,"",1+SUMPRODUCT(--(ABS($G146:$Z146)&lt;ABS(O146)),--($G146:$Z146&lt;&gt;0))+(SUMPRODUCT(--(ABS($G146:$Z146)=ABS(O146)),--($G146:$Z146&lt;&gt;0))-1)/2)</f>
        <v>16</v>
      </c>
      <c r="AJ146" cm="1">
        <f t="array" ref="AJ146">IF(P146=0,"",1+SUMPRODUCT(--(ABS($G146:$Z146)&lt;ABS(P146)),--($G146:$Z146&lt;&gt;0))+(SUMPRODUCT(--(ABS($G146:$Z146)=ABS(P146)),--($G146:$Z146&lt;&gt;0))-1)/2)</f>
        <v>7</v>
      </c>
      <c r="AK146" cm="1">
        <f t="array" ref="AK146">IF(Q146=0,"",1+SUMPRODUCT(--(ABS($G146:$Z146)&lt;ABS(Q146)),--($G146:$Z146&lt;&gt;0))+(SUMPRODUCT(--(ABS($G146:$Z146)=ABS(Q146)),--($G146:$Z146&lt;&gt;0))-1)/2)</f>
        <v>9</v>
      </c>
      <c r="AL146" cm="1">
        <f t="array" ref="AL146">IF(R146=0,"",1+SUMPRODUCT(--(ABS($G146:$Z146)&lt;ABS(R146)),--($G146:$Z146&lt;&gt;0))+(SUMPRODUCT(--(ABS($G146:$Z146)=ABS(R146)),--($G146:$Z146&lt;&gt;0))-1)/2)</f>
        <v>14</v>
      </c>
      <c r="AM146" cm="1">
        <f t="array" ref="AM146">IF(S146=0,"",1+SUMPRODUCT(--(ABS($G146:$Z146)&lt;ABS(S146)),--($G146:$Z146&lt;&gt;0))+(SUMPRODUCT(--(ABS($G146:$Z146)=ABS(S146)),--($G146:$Z146&lt;&gt;0))-1)/2)</f>
        <v>15</v>
      </c>
      <c r="AN146" cm="1">
        <f t="array" ref="AN146">IF(T146=0,"",1+SUMPRODUCT(--(ABS($G146:$Z146)&lt;ABS(T146)),--($G146:$Z146&lt;&gt;0))+(SUMPRODUCT(--(ABS($G146:$Z146)=ABS(T146)),--($G146:$Z146&lt;&gt;0))-1)/2)</f>
        <v>6</v>
      </c>
      <c r="AO146" cm="1">
        <f t="array" ref="AO146">IF(U146=0,"",1+SUMPRODUCT(--(ABS($G146:$Z146)&lt;ABS(U146)),--($G146:$Z146&lt;&gt;0))+(SUMPRODUCT(--(ABS($G146:$Z146)=ABS(U146)),--($G146:$Z146&lt;&gt;0))-1)/2)</f>
        <v>4</v>
      </c>
      <c r="AP146" cm="1">
        <f t="array" ref="AP146">IF(V146=0,"",1+SUMPRODUCT(--(ABS($G146:$Z146)&lt;ABS(V146)),--($G146:$Z146&lt;&gt;0))+(SUMPRODUCT(--(ABS($G146:$Z146)=ABS(V146)),--($G146:$Z146&lt;&gt;0))-1)/2)</f>
        <v>20</v>
      </c>
      <c r="AQ146" cm="1">
        <f t="array" ref="AQ146">IF(W146=0,"",1+SUMPRODUCT(--(ABS($G146:$Z146)&lt;ABS(W146)),--($G146:$Z146&lt;&gt;0))+(SUMPRODUCT(--(ABS($G146:$Z146)=ABS(W146)),--($G146:$Z146&lt;&gt;0))-1)/2)</f>
        <v>19</v>
      </c>
      <c r="AR146" cm="1">
        <f t="array" ref="AR146">IF(X146=0,"",1+SUMPRODUCT(--(ABS($G146:$Z146)&lt;ABS(X146)),--($G146:$Z146&lt;&gt;0))+(SUMPRODUCT(--(ABS($G146:$Z146)=ABS(X146)),--($G146:$Z146&lt;&gt;0))-1)/2)</f>
        <v>18</v>
      </c>
      <c r="AS146" cm="1">
        <f t="array" ref="AS146">IF(Y146=0,"",1+SUMPRODUCT(--(ABS($G146:$Z146)&lt;ABS(Y146)),--($G146:$Z146&lt;&gt;0))+(SUMPRODUCT(--(ABS($G146:$Z146)=ABS(Y146)),--($G146:$Z146&lt;&gt;0))-1)/2)</f>
        <v>3</v>
      </c>
      <c r="AT146" cm="1">
        <f t="array" ref="AT146">IF(Z146=0,"",1+SUMPRODUCT(--(ABS($G146:$Z146)&lt;ABS(Z146)),--($G146:$Z146&lt;&gt;0))+(SUMPRODUCT(--(ABS($G146:$Z146)=ABS(Z146)),--($G146:$Z146&lt;&gt;0))-1)/2)</f>
        <v>8</v>
      </c>
      <c r="AU146">
        <f>AVERAGE(G146:Z146)</f>
        <v>-6.5626664649228839E-2</v>
      </c>
      <c r="AV146">
        <f>SUMIF(G146:Z146,"&gt;0",AA146:AT146)</f>
        <v>0</v>
      </c>
      <c r="AW146">
        <f>COUNTIF(G146:Z146,"&lt;&gt;0")</f>
        <v>20</v>
      </c>
      <c r="AX146">
        <f>_xlfn.LET(_xlpm.n,AW146,_xlpm.w,AV146,_xlpm.mu,_xlpm.n*(_xlpm.n+1)/4,_xlpm.sd,SQRT(_xlpm.n*(_xlpm.n+1)*(2*_xlpm.n+1)/24),_xlpm.z,(ABS(_xlpm.w-_xlpm.mu)-0.5)/_xlpm.sd,MIN(1,2*(1-_xlfn.NORM.S.DIST(_xlpm.z,TRUE))))</f>
        <v>9.5691731570646255E-5</v>
      </c>
    </row>
    <row r="147" spans="1:50" x14ac:dyDescent="0.25">
      <c r="A147" t="s">
        <v>9324</v>
      </c>
      <c r="B147" t="s">
        <v>106</v>
      </c>
      <c r="C147" t="s">
        <v>32</v>
      </c>
      <c r="D147" t="s">
        <v>9259</v>
      </c>
      <c r="E147" t="s">
        <v>23</v>
      </c>
      <c r="F147" t="s">
        <v>45</v>
      </c>
      <c r="G147">
        <f>all_runs!O602-all_runs!O842</f>
        <v>-1.0775994024221358E-3</v>
      </c>
      <c r="H147">
        <f>all_runs!O603-all_runs!O843</f>
        <v>0.1875526922771017</v>
      </c>
      <c r="I147">
        <f>all_runs!O604-all_runs!O844</f>
        <v>0.11954229193434995</v>
      </c>
      <c r="J147">
        <f>all_runs!O605-all_runs!O845</f>
        <v>-2.2548317823908426E-2</v>
      </c>
      <c r="K147">
        <f>all_runs!O606-all_runs!O846</f>
        <v>0.1496583301536647</v>
      </c>
      <c r="L147">
        <f>all_runs!O607-all_runs!O847</f>
        <v>-2.6281750715452246E-2</v>
      </c>
      <c r="M147">
        <f>all_runs!O608-all_runs!O848</f>
        <v>-5.2722399061819525E-2</v>
      </c>
      <c r="N147">
        <f>all_runs!O609-all_runs!O849</f>
        <v>-2.7381930019483747E-2</v>
      </c>
      <c r="O147">
        <f>all_runs!O610-all_runs!O850</f>
        <v>-3.4771388870509012E-2</v>
      </c>
      <c r="P147">
        <f>all_runs!O611-all_runs!O851</f>
        <v>0.23897098479128459</v>
      </c>
      <c r="Q147">
        <f>all_runs!O612-all_runs!O852</f>
        <v>-3.4315256521953552E-2</v>
      </c>
      <c r="R147">
        <f>all_runs!O613-all_runs!O853</f>
        <v>0.23205559915942986</v>
      </c>
      <c r="S147">
        <f>all_runs!O614-all_runs!O854</f>
        <v>0.18978188071318669</v>
      </c>
      <c r="T147">
        <f>all_runs!O615-all_runs!O855</f>
        <v>0.17139107611548565</v>
      </c>
      <c r="U147">
        <f>all_runs!O616-all_runs!O856</f>
        <v>-4.9914765808913075E-2</v>
      </c>
      <c r="V147">
        <f>all_runs!O617-all_runs!O857</f>
        <v>0.15802737072444528</v>
      </c>
      <c r="W147">
        <f>all_runs!O618-all_runs!O858</f>
        <v>-4.7874343149933773E-2</v>
      </c>
      <c r="X147">
        <f>all_runs!O619-all_runs!O859</f>
        <v>-3.0388526896150347E-2</v>
      </c>
      <c r="Y147">
        <f>all_runs!O620-all_runs!O860</f>
        <v>9.8321396266144667E-2</v>
      </c>
      <c r="Z147">
        <f>all_runs!O621-all_runs!O861</f>
        <v>0.18139783744070537</v>
      </c>
      <c r="AA147" cm="1">
        <f t="array" ref="AA147">IF(G147=0,"",1+SUMPRODUCT(--(ABS($G147:$Z147)&lt;ABS(G147)),--($G147:$Z147&lt;&gt;0))+(SUMPRODUCT(--(ABS($G147:$Z147)=ABS(G147)),--($G147:$Z147&lt;&gt;0))-1)/2)</f>
        <v>1</v>
      </c>
      <c r="AB147" cm="1">
        <f t="array" ref="AB147">IF(H147=0,"",1+SUMPRODUCT(--(ABS($G147:$Z147)&lt;ABS(H147)),--($G147:$Z147&lt;&gt;0))+(SUMPRODUCT(--(ABS($G147:$Z147)=ABS(H147)),--($G147:$Z147&lt;&gt;0))-1)/2)</f>
        <v>17</v>
      </c>
      <c r="AC147" cm="1">
        <f t="array" ref="AC147">IF(I147=0,"",1+SUMPRODUCT(--(ABS($G147:$Z147)&lt;ABS(I147)),--($G147:$Z147&lt;&gt;0))+(SUMPRODUCT(--(ABS($G147:$Z147)=ABS(I147)),--($G147:$Z147&lt;&gt;0))-1)/2)</f>
        <v>12</v>
      </c>
      <c r="AD147" cm="1">
        <f t="array" ref="AD147">IF(J147=0,"",1+SUMPRODUCT(--(ABS($G147:$Z147)&lt;ABS(J147)),--($G147:$Z147&lt;&gt;0))+(SUMPRODUCT(--(ABS($G147:$Z147)=ABS(J147)),--($G147:$Z147&lt;&gt;0))-1)/2)</f>
        <v>2</v>
      </c>
      <c r="AE147" cm="1">
        <f t="array" ref="AE147">IF(K147=0,"",1+SUMPRODUCT(--(ABS($G147:$Z147)&lt;ABS(K147)),--($G147:$Z147&lt;&gt;0))+(SUMPRODUCT(--(ABS($G147:$Z147)=ABS(K147)),--($G147:$Z147&lt;&gt;0))-1)/2)</f>
        <v>13</v>
      </c>
      <c r="AF147" cm="1">
        <f t="array" ref="AF147">IF(L147=0,"",1+SUMPRODUCT(--(ABS($G147:$Z147)&lt;ABS(L147)),--($G147:$Z147&lt;&gt;0))+(SUMPRODUCT(--(ABS($G147:$Z147)=ABS(L147)),--($G147:$Z147&lt;&gt;0))-1)/2)</f>
        <v>3</v>
      </c>
      <c r="AG147" cm="1">
        <f t="array" ref="AG147">IF(M147=0,"",1+SUMPRODUCT(--(ABS($G147:$Z147)&lt;ABS(M147)),--($G147:$Z147&lt;&gt;0))+(SUMPRODUCT(--(ABS($G147:$Z147)=ABS(M147)),--($G147:$Z147&lt;&gt;0))-1)/2)</f>
        <v>10</v>
      </c>
      <c r="AH147" cm="1">
        <f t="array" ref="AH147">IF(N147=0,"",1+SUMPRODUCT(--(ABS($G147:$Z147)&lt;ABS(N147)),--($G147:$Z147&lt;&gt;0))+(SUMPRODUCT(--(ABS($G147:$Z147)=ABS(N147)),--($G147:$Z147&lt;&gt;0))-1)/2)</f>
        <v>4</v>
      </c>
      <c r="AI147" cm="1">
        <f t="array" ref="AI147">IF(O147=0,"",1+SUMPRODUCT(--(ABS($G147:$Z147)&lt;ABS(O147)),--($G147:$Z147&lt;&gt;0))+(SUMPRODUCT(--(ABS($G147:$Z147)=ABS(O147)),--($G147:$Z147&lt;&gt;0))-1)/2)</f>
        <v>7</v>
      </c>
      <c r="AJ147" cm="1">
        <f t="array" ref="AJ147">IF(P147=0,"",1+SUMPRODUCT(--(ABS($G147:$Z147)&lt;ABS(P147)),--($G147:$Z147&lt;&gt;0))+(SUMPRODUCT(--(ABS($G147:$Z147)=ABS(P147)),--($G147:$Z147&lt;&gt;0))-1)/2)</f>
        <v>20</v>
      </c>
      <c r="AK147" cm="1">
        <f t="array" ref="AK147">IF(Q147=0,"",1+SUMPRODUCT(--(ABS($G147:$Z147)&lt;ABS(Q147)),--($G147:$Z147&lt;&gt;0))+(SUMPRODUCT(--(ABS($G147:$Z147)=ABS(Q147)),--($G147:$Z147&lt;&gt;0))-1)/2)</f>
        <v>6</v>
      </c>
      <c r="AL147" cm="1">
        <f t="array" ref="AL147">IF(R147=0,"",1+SUMPRODUCT(--(ABS($G147:$Z147)&lt;ABS(R147)),--($G147:$Z147&lt;&gt;0))+(SUMPRODUCT(--(ABS($G147:$Z147)=ABS(R147)),--($G147:$Z147&lt;&gt;0))-1)/2)</f>
        <v>19</v>
      </c>
      <c r="AM147" cm="1">
        <f t="array" ref="AM147">IF(S147=0,"",1+SUMPRODUCT(--(ABS($G147:$Z147)&lt;ABS(S147)),--($G147:$Z147&lt;&gt;0))+(SUMPRODUCT(--(ABS($G147:$Z147)=ABS(S147)),--($G147:$Z147&lt;&gt;0))-1)/2)</f>
        <v>18</v>
      </c>
      <c r="AN147" cm="1">
        <f t="array" ref="AN147">IF(T147=0,"",1+SUMPRODUCT(--(ABS($G147:$Z147)&lt;ABS(T147)),--($G147:$Z147&lt;&gt;0))+(SUMPRODUCT(--(ABS($G147:$Z147)=ABS(T147)),--($G147:$Z147&lt;&gt;0))-1)/2)</f>
        <v>15</v>
      </c>
      <c r="AO147" cm="1">
        <f t="array" ref="AO147">IF(U147=0,"",1+SUMPRODUCT(--(ABS($G147:$Z147)&lt;ABS(U147)),--($G147:$Z147&lt;&gt;0))+(SUMPRODUCT(--(ABS($G147:$Z147)=ABS(U147)),--($G147:$Z147&lt;&gt;0))-1)/2)</f>
        <v>9</v>
      </c>
      <c r="AP147" cm="1">
        <f t="array" ref="AP147">IF(V147=0,"",1+SUMPRODUCT(--(ABS($G147:$Z147)&lt;ABS(V147)),--($G147:$Z147&lt;&gt;0))+(SUMPRODUCT(--(ABS($G147:$Z147)=ABS(V147)),--($G147:$Z147&lt;&gt;0))-1)/2)</f>
        <v>14</v>
      </c>
      <c r="AQ147" cm="1">
        <f t="array" ref="AQ147">IF(W147=0,"",1+SUMPRODUCT(--(ABS($G147:$Z147)&lt;ABS(W147)),--($G147:$Z147&lt;&gt;0))+(SUMPRODUCT(--(ABS($G147:$Z147)=ABS(W147)),--($G147:$Z147&lt;&gt;0))-1)/2)</f>
        <v>8</v>
      </c>
      <c r="AR147" cm="1">
        <f t="array" ref="AR147">IF(X147=0,"",1+SUMPRODUCT(--(ABS($G147:$Z147)&lt;ABS(X147)),--($G147:$Z147&lt;&gt;0))+(SUMPRODUCT(--(ABS($G147:$Z147)=ABS(X147)),--($G147:$Z147&lt;&gt;0))-1)/2)</f>
        <v>5</v>
      </c>
      <c r="AS147" cm="1">
        <f t="array" ref="AS147">IF(Y147=0,"",1+SUMPRODUCT(--(ABS($G147:$Z147)&lt;ABS(Y147)),--($G147:$Z147&lt;&gt;0))+(SUMPRODUCT(--(ABS($G147:$Z147)=ABS(Y147)),--($G147:$Z147&lt;&gt;0))-1)/2)</f>
        <v>11</v>
      </c>
      <c r="AT147" cm="1">
        <f t="array" ref="AT147">IF(Z147=0,"",1+SUMPRODUCT(--(ABS($G147:$Z147)&lt;ABS(Z147)),--($G147:$Z147&lt;&gt;0))+(SUMPRODUCT(--(ABS($G147:$Z147)=ABS(Z147)),--($G147:$Z147&lt;&gt;0))-1)/2)</f>
        <v>16</v>
      </c>
      <c r="AU147">
        <f>AVERAGE(G147:Z147)</f>
        <v>6.9971159065262634E-2</v>
      </c>
      <c r="AV147">
        <f>SUMIF(G147:Z147,"&gt;0",AA147:AT147)</f>
        <v>155</v>
      </c>
      <c r="AW147">
        <f>COUNTIF(G147:Z147,"&lt;&gt;0")</f>
        <v>20</v>
      </c>
      <c r="AX147">
        <f>_xlfn.LET(_xlpm.n,AW147,_xlpm.w,AV147,_xlpm.mu,_xlpm.n*(_xlpm.n+1)/4,_xlpm.sd,SQRT(_xlpm.n*(_xlpm.n+1)*(2*_xlpm.n+1)/24),_xlpm.z,(ABS(_xlpm.w-_xlpm.mu)-0.5)/_xlpm.sd,MIN(1,2*(1-_xlfn.NORM.S.DIST(_xlpm.z,TRUE))))</f>
        <v>6.4607095537442039E-2</v>
      </c>
    </row>
    <row r="148" spans="1:50" x14ac:dyDescent="0.25">
      <c r="A148" t="s">
        <v>9324</v>
      </c>
      <c r="B148" t="s">
        <v>147</v>
      </c>
      <c r="C148" t="s">
        <v>32</v>
      </c>
      <c r="D148" t="s">
        <v>9259</v>
      </c>
      <c r="E148" t="s">
        <v>23</v>
      </c>
      <c r="F148" t="s">
        <v>45</v>
      </c>
      <c r="G148">
        <f>all_runs!O1202-all_runs!O1442</f>
        <v>6.955999770487109E-3</v>
      </c>
      <c r="H148">
        <f>all_runs!O1203-all_runs!O1443</f>
        <v>3.5025088075157473E-2</v>
      </c>
      <c r="I148">
        <f>all_runs!O1204-all_runs!O1444</f>
        <v>-3.443052520697476E-2</v>
      </c>
      <c r="J148">
        <f>all_runs!O1205-all_runs!O1445</f>
        <v>5.9749980613907905E-3</v>
      </c>
      <c r="K148">
        <f>all_runs!O1206-all_runs!O1446</f>
        <v>2.3244572957576204E-2</v>
      </c>
      <c r="L148">
        <f>all_runs!O1207-all_runs!O1447</f>
        <v>6.197190109384132E-3</v>
      </c>
      <c r="M148">
        <f>all_runs!O1208-all_runs!O1448</f>
        <v>-4.5452663824150363E-3</v>
      </c>
      <c r="N148">
        <f>all_runs!O1209-all_runs!O1449</f>
        <v>2.2071577538251841E-2</v>
      </c>
      <c r="O148">
        <f>all_runs!O1210-all_runs!O1450</f>
        <v>6.9565413009489596E-2</v>
      </c>
      <c r="P148">
        <f>all_runs!O1211-all_runs!O1451</f>
        <v>1.0493136084408494E-3</v>
      </c>
      <c r="Q148">
        <f>all_runs!O1212-all_runs!O1452</f>
        <v>1.1301072152999247E-2</v>
      </c>
      <c r="R148">
        <f>all_runs!O1213-all_runs!O1453</f>
        <v>5.7598457614524978E-3</v>
      </c>
      <c r="S148">
        <f>all_runs!O1214-all_runs!O1454</f>
        <v>7.3507740850540237E-3</v>
      </c>
      <c r="T148">
        <f>all_runs!O1215-all_runs!O1455</f>
        <v>-1.3650446916166792E-2</v>
      </c>
      <c r="U148">
        <f>all_runs!O1216-all_runs!O1456</f>
        <v>-1.2245666129942823E-2</v>
      </c>
      <c r="V148">
        <f>all_runs!O1217-all_runs!O1457</f>
        <v>4.5802525682137052E-4</v>
      </c>
      <c r="W148">
        <f>all_runs!O1218-all_runs!O1458</f>
        <v>1.9838618908228245E-2</v>
      </c>
      <c r="X148">
        <f>all_runs!O1219-all_runs!O1459</f>
        <v>1.6655112503316638E-2</v>
      </c>
      <c r="Y148">
        <f>all_runs!O1220-all_runs!O1460</f>
        <v>-6.6495379761099871E-2</v>
      </c>
      <c r="Z148">
        <f>all_runs!O1221-all_runs!O1461</f>
        <v>1.5916485057767216E-2</v>
      </c>
      <c r="AA148" cm="1">
        <f t="array" ref="AA148">IF(G148=0,"",1+SUMPRODUCT(--(ABS($G148:$Z148)&lt;ABS(G148)),--($G148:$Z148&lt;&gt;0))+(SUMPRODUCT(--(ABS($G148:$Z148)=ABS(G148)),--($G148:$Z148&lt;&gt;0))-1)/2)</f>
        <v>7</v>
      </c>
      <c r="AB148" cm="1">
        <f t="array" ref="AB148">IF(H148=0,"",1+SUMPRODUCT(--(ABS($G148:$Z148)&lt;ABS(H148)),--($G148:$Z148&lt;&gt;0))+(SUMPRODUCT(--(ABS($G148:$Z148)=ABS(H148)),--($G148:$Z148&lt;&gt;0))-1)/2)</f>
        <v>18</v>
      </c>
      <c r="AC148" cm="1">
        <f t="array" ref="AC148">IF(I148=0,"",1+SUMPRODUCT(--(ABS($G148:$Z148)&lt;ABS(I148)),--($G148:$Z148&lt;&gt;0))+(SUMPRODUCT(--(ABS($G148:$Z148)=ABS(I148)),--($G148:$Z148&lt;&gt;0))-1)/2)</f>
        <v>17</v>
      </c>
      <c r="AD148" cm="1">
        <f t="array" ref="AD148">IF(J148=0,"",1+SUMPRODUCT(--(ABS($G148:$Z148)&lt;ABS(J148)),--($G148:$Z148&lt;&gt;0))+(SUMPRODUCT(--(ABS($G148:$Z148)=ABS(J148)),--($G148:$Z148&lt;&gt;0))-1)/2)</f>
        <v>5</v>
      </c>
      <c r="AE148" cm="1">
        <f t="array" ref="AE148">IF(K148=0,"",1+SUMPRODUCT(--(ABS($G148:$Z148)&lt;ABS(K148)),--($G148:$Z148&lt;&gt;0))+(SUMPRODUCT(--(ABS($G148:$Z148)=ABS(K148)),--($G148:$Z148&lt;&gt;0))-1)/2)</f>
        <v>16</v>
      </c>
      <c r="AF148" cm="1">
        <f t="array" ref="AF148">IF(L148=0,"",1+SUMPRODUCT(--(ABS($G148:$Z148)&lt;ABS(L148)),--($G148:$Z148&lt;&gt;0))+(SUMPRODUCT(--(ABS($G148:$Z148)=ABS(L148)),--($G148:$Z148&lt;&gt;0))-1)/2)</f>
        <v>6</v>
      </c>
      <c r="AG148" cm="1">
        <f t="array" ref="AG148">IF(M148=0,"",1+SUMPRODUCT(--(ABS($G148:$Z148)&lt;ABS(M148)),--($G148:$Z148&lt;&gt;0))+(SUMPRODUCT(--(ABS($G148:$Z148)=ABS(M148)),--($G148:$Z148&lt;&gt;0))-1)/2)</f>
        <v>3</v>
      </c>
      <c r="AH148" cm="1">
        <f t="array" ref="AH148">IF(N148=0,"",1+SUMPRODUCT(--(ABS($G148:$Z148)&lt;ABS(N148)),--($G148:$Z148&lt;&gt;0))+(SUMPRODUCT(--(ABS($G148:$Z148)=ABS(N148)),--($G148:$Z148&lt;&gt;0))-1)/2)</f>
        <v>15</v>
      </c>
      <c r="AI148" cm="1">
        <f t="array" ref="AI148">IF(O148=0,"",1+SUMPRODUCT(--(ABS($G148:$Z148)&lt;ABS(O148)),--($G148:$Z148&lt;&gt;0))+(SUMPRODUCT(--(ABS($G148:$Z148)=ABS(O148)),--($G148:$Z148&lt;&gt;0))-1)/2)</f>
        <v>20</v>
      </c>
      <c r="AJ148" cm="1">
        <f t="array" ref="AJ148">IF(P148=0,"",1+SUMPRODUCT(--(ABS($G148:$Z148)&lt;ABS(P148)),--($G148:$Z148&lt;&gt;0))+(SUMPRODUCT(--(ABS($G148:$Z148)=ABS(P148)),--($G148:$Z148&lt;&gt;0))-1)/2)</f>
        <v>2</v>
      </c>
      <c r="AK148" cm="1">
        <f t="array" ref="AK148">IF(Q148=0,"",1+SUMPRODUCT(--(ABS($G148:$Z148)&lt;ABS(Q148)),--($G148:$Z148&lt;&gt;0))+(SUMPRODUCT(--(ABS($G148:$Z148)=ABS(Q148)),--($G148:$Z148&lt;&gt;0))-1)/2)</f>
        <v>9</v>
      </c>
      <c r="AL148" cm="1">
        <f t="array" ref="AL148">IF(R148=0,"",1+SUMPRODUCT(--(ABS($G148:$Z148)&lt;ABS(R148)),--($G148:$Z148&lt;&gt;0))+(SUMPRODUCT(--(ABS($G148:$Z148)=ABS(R148)),--($G148:$Z148&lt;&gt;0))-1)/2)</f>
        <v>4</v>
      </c>
      <c r="AM148" cm="1">
        <f t="array" ref="AM148">IF(S148=0,"",1+SUMPRODUCT(--(ABS($G148:$Z148)&lt;ABS(S148)),--($G148:$Z148&lt;&gt;0))+(SUMPRODUCT(--(ABS($G148:$Z148)=ABS(S148)),--($G148:$Z148&lt;&gt;0))-1)/2)</f>
        <v>8</v>
      </c>
      <c r="AN148" cm="1">
        <f t="array" ref="AN148">IF(T148=0,"",1+SUMPRODUCT(--(ABS($G148:$Z148)&lt;ABS(T148)),--($G148:$Z148&lt;&gt;0))+(SUMPRODUCT(--(ABS($G148:$Z148)=ABS(T148)),--($G148:$Z148&lt;&gt;0))-1)/2)</f>
        <v>11</v>
      </c>
      <c r="AO148" cm="1">
        <f t="array" ref="AO148">IF(U148=0,"",1+SUMPRODUCT(--(ABS($G148:$Z148)&lt;ABS(U148)),--($G148:$Z148&lt;&gt;0))+(SUMPRODUCT(--(ABS($G148:$Z148)=ABS(U148)),--($G148:$Z148&lt;&gt;0))-1)/2)</f>
        <v>10</v>
      </c>
      <c r="AP148" cm="1">
        <f t="array" ref="AP148">IF(V148=0,"",1+SUMPRODUCT(--(ABS($G148:$Z148)&lt;ABS(V148)),--($G148:$Z148&lt;&gt;0))+(SUMPRODUCT(--(ABS($G148:$Z148)=ABS(V148)),--($G148:$Z148&lt;&gt;0))-1)/2)</f>
        <v>1</v>
      </c>
      <c r="AQ148" cm="1">
        <f t="array" ref="AQ148">IF(W148=0,"",1+SUMPRODUCT(--(ABS($G148:$Z148)&lt;ABS(W148)),--($G148:$Z148&lt;&gt;0))+(SUMPRODUCT(--(ABS($G148:$Z148)=ABS(W148)),--($G148:$Z148&lt;&gt;0))-1)/2)</f>
        <v>14</v>
      </c>
      <c r="AR148" cm="1">
        <f t="array" ref="AR148">IF(X148=0,"",1+SUMPRODUCT(--(ABS($G148:$Z148)&lt;ABS(X148)),--($G148:$Z148&lt;&gt;0))+(SUMPRODUCT(--(ABS($G148:$Z148)=ABS(X148)),--($G148:$Z148&lt;&gt;0))-1)/2)</f>
        <v>13</v>
      </c>
      <c r="AS148" cm="1">
        <f t="array" ref="AS148">IF(Y148=0,"",1+SUMPRODUCT(--(ABS($G148:$Z148)&lt;ABS(Y148)),--($G148:$Z148&lt;&gt;0))+(SUMPRODUCT(--(ABS($G148:$Z148)=ABS(Y148)),--($G148:$Z148&lt;&gt;0))-1)/2)</f>
        <v>19</v>
      </c>
      <c r="AT148" cm="1">
        <f t="array" ref="AT148">IF(Z148=0,"",1+SUMPRODUCT(--(ABS($G148:$Z148)&lt;ABS(Z148)),--($G148:$Z148&lt;&gt;0))+(SUMPRODUCT(--(ABS($G148:$Z148)=ABS(Z148)),--($G148:$Z148&lt;&gt;0))-1)/2)</f>
        <v>12</v>
      </c>
      <c r="AU148">
        <f>AVERAGE(G148:Z148)</f>
        <v>5.7998401229608972E-3</v>
      </c>
      <c r="AV148">
        <f>SUMIF(G148:Z148,"&gt;0",AA148:AT148)</f>
        <v>150</v>
      </c>
      <c r="AW148">
        <f>COUNTIF(G148:Z148,"&lt;&gt;0")</f>
        <v>20</v>
      </c>
      <c r="AX148">
        <f>_xlfn.LET(_xlpm.n,AW148,_xlpm.w,AV148,_xlpm.mu,_xlpm.n*(_xlpm.n+1)/4,_xlpm.sd,SQRT(_xlpm.n*(_xlpm.n+1)*(2*_xlpm.n+1)/24),_xlpm.z,(ABS(_xlpm.w-_xlpm.mu)-0.5)/_xlpm.sd,MIN(1,2*(1-_xlfn.NORM.S.DIST(_xlpm.z,TRUE))))</f>
        <v>9.6652447365063843E-2</v>
      </c>
    </row>
    <row r="149" spans="1:50" x14ac:dyDescent="0.25">
      <c r="A149" t="s">
        <v>9324</v>
      </c>
      <c r="B149" t="s">
        <v>190</v>
      </c>
      <c r="C149" t="s">
        <v>32</v>
      </c>
      <c r="D149" t="s">
        <v>9259</v>
      </c>
      <c r="E149" t="s">
        <v>23</v>
      </c>
      <c r="F149" t="s">
        <v>45</v>
      </c>
      <c r="G149">
        <f>all_runs!O1802-all_runs!O2042</f>
        <v>-4.5902384687080633E-2</v>
      </c>
      <c r="H149">
        <f>all_runs!O1803-all_runs!O2043</f>
        <v>-2.6072852138802172E-2</v>
      </c>
      <c r="I149">
        <f>all_runs!O1804-all_runs!O2044</f>
        <v>-5.0713509222991227E-2</v>
      </c>
      <c r="J149">
        <f>all_runs!O1805-all_runs!O2045</f>
        <v>-5.1010486839363822E-2</v>
      </c>
      <c r="K149">
        <f>all_runs!O1806-all_runs!O2046</f>
        <v>9.4688182021275269E-3</v>
      </c>
      <c r="L149">
        <f>all_runs!O1807-all_runs!O2047</f>
        <v>-3.2672131989251896E-2</v>
      </c>
      <c r="M149">
        <f>all_runs!O1808-all_runs!O2048</f>
        <v>5.0420168067226934E-2</v>
      </c>
      <c r="N149">
        <f>all_runs!O1809-all_runs!O2049</f>
        <v>-5.5962039988409207E-2</v>
      </c>
      <c r="O149">
        <f>all_runs!O1810-all_runs!O2050</f>
        <v>-1.1186864682980135E-2</v>
      </c>
      <c r="P149">
        <f>all_runs!O1811-all_runs!O2051</f>
        <v>-6.3016174211620202E-2</v>
      </c>
      <c r="Q149">
        <f>all_runs!O1812-all_runs!O2052</f>
        <v>7.5139032648550041E-2</v>
      </c>
      <c r="R149">
        <f>all_runs!O1813-all_runs!O2053</f>
        <v>-3.9292348518354725E-2</v>
      </c>
      <c r="S149">
        <f>all_runs!O1814-all_runs!O2054</f>
        <v>-4.5536163183222067E-2</v>
      </c>
      <c r="T149">
        <f>all_runs!O1815-all_runs!O2055</f>
        <v>-2.8917958936151789E-2</v>
      </c>
      <c r="U149">
        <f>all_runs!O1816-all_runs!O2056</f>
        <v>-4.1779615071835252E-2</v>
      </c>
      <c r="V149">
        <f>all_runs!O1817-all_runs!O2057</f>
        <v>-2.0560683289709392E-2</v>
      </c>
      <c r="W149">
        <f>all_runs!O1818-all_runs!O2058</f>
        <v>-8.2322134556470639E-3</v>
      </c>
      <c r="X149">
        <f>all_runs!O1819-all_runs!O2059</f>
        <v>-2.8442146089204923E-2</v>
      </c>
      <c r="Y149">
        <f>all_runs!O1820-all_runs!O2060</f>
        <v>-3.9164756811815638E-2</v>
      </c>
      <c r="Z149">
        <f>all_runs!O1821-all_runs!O2061</f>
        <v>-5.5432699395547624E-2</v>
      </c>
      <c r="AA149" cm="1">
        <f t="array" ref="AA149">IF(G149=0,"",1+SUMPRODUCT(--(ABS($G149:$Z149)&lt;ABS(G149)),--($G149:$Z149&lt;&gt;0))+(SUMPRODUCT(--(ABS($G149:$Z149)=ABS(G149)),--($G149:$Z149&lt;&gt;0))-1)/2)</f>
        <v>13</v>
      </c>
      <c r="AB149" cm="1">
        <f t="array" ref="AB149">IF(H149=0,"",1+SUMPRODUCT(--(ABS($G149:$Z149)&lt;ABS(H149)),--($G149:$Z149&lt;&gt;0))+(SUMPRODUCT(--(ABS($G149:$Z149)=ABS(H149)),--($G149:$Z149&lt;&gt;0))-1)/2)</f>
        <v>5</v>
      </c>
      <c r="AC149" cm="1">
        <f t="array" ref="AC149">IF(I149=0,"",1+SUMPRODUCT(--(ABS($G149:$Z149)&lt;ABS(I149)),--($G149:$Z149&lt;&gt;0))+(SUMPRODUCT(--(ABS($G149:$Z149)=ABS(I149)),--($G149:$Z149&lt;&gt;0))-1)/2)</f>
        <v>15</v>
      </c>
      <c r="AD149" cm="1">
        <f t="array" ref="AD149">IF(J149=0,"",1+SUMPRODUCT(--(ABS($G149:$Z149)&lt;ABS(J149)),--($G149:$Z149&lt;&gt;0))+(SUMPRODUCT(--(ABS($G149:$Z149)=ABS(J149)),--($G149:$Z149&lt;&gt;0))-1)/2)</f>
        <v>16</v>
      </c>
      <c r="AE149" cm="1">
        <f t="array" ref="AE149">IF(K149=0,"",1+SUMPRODUCT(--(ABS($G149:$Z149)&lt;ABS(K149)),--($G149:$Z149&lt;&gt;0))+(SUMPRODUCT(--(ABS($G149:$Z149)=ABS(K149)),--($G149:$Z149&lt;&gt;0))-1)/2)</f>
        <v>2</v>
      </c>
      <c r="AF149" cm="1">
        <f t="array" ref="AF149">IF(L149=0,"",1+SUMPRODUCT(--(ABS($G149:$Z149)&lt;ABS(L149)),--($G149:$Z149&lt;&gt;0))+(SUMPRODUCT(--(ABS($G149:$Z149)=ABS(L149)),--($G149:$Z149&lt;&gt;0))-1)/2)</f>
        <v>8</v>
      </c>
      <c r="AG149" cm="1">
        <f t="array" ref="AG149">IF(M149=0,"",1+SUMPRODUCT(--(ABS($G149:$Z149)&lt;ABS(M149)),--($G149:$Z149&lt;&gt;0))+(SUMPRODUCT(--(ABS($G149:$Z149)=ABS(M149)),--($G149:$Z149&lt;&gt;0))-1)/2)</f>
        <v>14</v>
      </c>
      <c r="AH149" cm="1">
        <f t="array" ref="AH149">IF(N149=0,"",1+SUMPRODUCT(--(ABS($G149:$Z149)&lt;ABS(N149)),--($G149:$Z149&lt;&gt;0))+(SUMPRODUCT(--(ABS($G149:$Z149)=ABS(N149)),--($G149:$Z149&lt;&gt;0))-1)/2)</f>
        <v>18</v>
      </c>
      <c r="AI149" cm="1">
        <f t="array" ref="AI149">IF(O149=0,"",1+SUMPRODUCT(--(ABS($G149:$Z149)&lt;ABS(O149)),--($G149:$Z149&lt;&gt;0))+(SUMPRODUCT(--(ABS($G149:$Z149)=ABS(O149)),--($G149:$Z149&lt;&gt;0))-1)/2)</f>
        <v>3</v>
      </c>
      <c r="AJ149" cm="1">
        <f t="array" ref="AJ149">IF(P149=0,"",1+SUMPRODUCT(--(ABS($G149:$Z149)&lt;ABS(P149)),--($G149:$Z149&lt;&gt;0))+(SUMPRODUCT(--(ABS($G149:$Z149)=ABS(P149)),--($G149:$Z149&lt;&gt;0))-1)/2)</f>
        <v>19</v>
      </c>
      <c r="AK149" cm="1">
        <f t="array" ref="AK149">IF(Q149=0,"",1+SUMPRODUCT(--(ABS($G149:$Z149)&lt;ABS(Q149)),--($G149:$Z149&lt;&gt;0))+(SUMPRODUCT(--(ABS($G149:$Z149)=ABS(Q149)),--($G149:$Z149&lt;&gt;0))-1)/2)</f>
        <v>20</v>
      </c>
      <c r="AL149" cm="1">
        <f t="array" ref="AL149">IF(R149=0,"",1+SUMPRODUCT(--(ABS($G149:$Z149)&lt;ABS(R149)),--($G149:$Z149&lt;&gt;0))+(SUMPRODUCT(--(ABS($G149:$Z149)=ABS(R149)),--($G149:$Z149&lt;&gt;0))-1)/2)</f>
        <v>10</v>
      </c>
      <c r="AM149" cm="1">
        <f t="array" ref="AM149">IF(S149=0,"",1+SUMPRODUCT(--(ABS($G149:$Z149)&lt;ABS(S149)),--($G149:$Z149&lt;&gt;0))+(SUMPRODUCT(--(ABS($G149:$Z149)=ABS(S149)),--($G149:$Z149&lt;&gt;0))-1)/2)</f>
        <v>12</v>
      </c>
      <c r="AN149" cm="1">
        <f t="array" ref="AN149">IF(T149=0,"",1+SUMPRODUCT(--(ABS($G149:$Z149)&lt;ABS(T149)),--($G149:$Z149&lt;&gt;0))+(SUMPRODUCT(--(ABS($G149:$Z149)=ABS(T149)),--($G149:$Z149&lt;&gt;0))-1)/2)</f>
        <v>7</v>
      </c>
      <c r="AO149" cm="1">
        <f t="array" ref="AO149">IF(U149=0,"",1+SUMPRODUCT(--(ABS($G149:$Z149)&lt;ABS(U149)),--($G149:$Z149&lt;&gt;0))+(SUMPRODUCT(--(ABS($G149:$Z149)=ABS(U149)),--($G149:$Z149&lt;&gt;0))-1)/2)</f>
        <v>11</v>
      </c>
      <c r="AP149" cm="1">
        <f t="array" ref="AP149">IF(V149=0,"",1+SUMPRODUCT(--(ABS($G149:$Z149)&lt;ABS(V149)),--($G149:$Z149&lt;&gt;0))+(SUMPRODUCT(--(ABS($G149:$Z149)=ABS(V149)),--($G149:$Z149&lt;&gt;0))-1)/2)</f>
        <v>4</v>
      </c>
      <c r="AQ149" cm="1">
        <f t="array" ref="AQ149">IF(W149=0,"",1+SUMPRODUCT(--(ABS($G149:$Z149)&lt;ABS(W149)),--($G149:$Z149&lt;&gt;0))+(SUMPRODUCT(--(ABS($G149:$Z149)=ABS(W149)),--($G149:$Z149&lt;&gt;0))-1)/2)</f>
        <v>1</v>
      </c>
      <c r="AR149" cm="1">
        <f t="array" ref="AR149">IF(X149=0,"",1+SUMPRODUCT(--(ABS($G149:$Z149)&lt;ABS(X149)),--($G149:$Z149&lt;&gt;0))+(SUMPRODUCT(--(ABS($G149:$Z149)=ABS(X149)),--($G149:$Z149&lt;&gt;0))-1)/2)</f>
        <v>6</v>
      </c>
      <c r="AS149" cm="1">
        <f t="array" ref="AS149">IF(Y149=0,"",1+SUMPRODUCT(--(ABS($G149:$Z149)&lt;ABS(Y149)),--($G149:$Z149&lt;&gt;0))+(SUMPRODUCT(--(ABS($G149:$Z149)=ABS(Y149)),--($G149:$Z149&lt;&gt;0))-1)/2)</f>
        <v>9</v>
      </c>
      <c r="AT149" cm="1">
        <f t="array" ref="AT149">IF(Z149=0,"",1+SUMPRODUCT(--(ABS($G149:$Z149)&lt;ABS(Z149)),--($G149:$Z149&lt;&gt;0))+(SUMPRODUCT(--(ABS($G149:$Z149)=ABS(Z149)),--($G149:$Z149&lt;&gt;0))-1)/2)</f>
        <v>17</v>
      </c>
      <c r="AU149">
        <f>AVERAGE(G149:Z149)</f>
        <v>-2.5443350479704162E-2</v>
      </c>
      <c r="AV149">
        <f>SUMIF(G149:Z149,"&gt;0",AA149:AT149)</f>
        <v>36</v>
      </c>
      <c r="AW149">
        <f>COUNTIF(G149:Z149,"&lt;&gt;0")</f>
        <v>20</v>
      </c>
      <c r="AX149">
        <f>_xlfn.LET(_xlpm.n,AW149,_xlpm.w,AV149,_xlpm.mu,_xlpm.n*(_xlpm.n+1)/4,_xlpm.sd,SQRT(_xlpm.n*(_xlpm.n+1)*(2*_xlpm.n+1)/24),_xlpm.z,(ABS(_xlpm.w-_xlpm.mu)-0.5)/_xlpm.sd,MIN(1,2*(1-_xlfn.NORM.S.DIST(_xlpm.z,TRUE))))</f>
        <v>1.0549187712342256E-2</v>
      </c>
    </row>
    <row r="150" spans="1:50" x14ac:dyDescent="0.25">
      <c r="A150" t="s">
        <v>9324</v>
      </c>
      <c r="B150" t="s">
        <v>19</v>
      </c>
      <c r="C150" t="s">
        <v>12</v>
      </c>
      <c r="D150" t="s">
        <v>9259</v>
      </c>
      <c r="E150" t="s">
        <v>23</v>
      </c>
      <c r="F150" t="s">
        <v>45</v>
      </c>
      <c r="G150">
        <f>all_runs!O22-all_runs!O262</f>
        <v>3.5866316456842795E-2</v>
      </c>
      <c r="H150">
        <f>all_runs!O23-all_runs!O263</f>
        <v>1.2162876784770016E-2</v>
      </c>
      <c r="I150">
        <f>all_runs!O24-all_runs!O264</f>
        <v>1.6070191641653242E-2</v>
      </c>
      <c r="J150">
        <f>all_runs!O25-all_runs!O265</f>
        <v>1.3557820115197128E-2</v>
      </c>
      <c r="K150">
        <f>all_runs!O26-all_runs!O266</f>
        <v>1.5553886262206662E-2</v>
      </c>
      <c r="L150">
        <f>all_runs!O27-all_runs!O267</f>
        <v>-8.3325785707816236E-3</v>
      </c>
      <c r="M150">
        <f>all_runs!O28-all_runs!O268</f>
        <v>5.7469147172591661E-2</v>
      </c>
      <c r="N150">
        <f>all_runs!O29-all_runs!O269</f>
        <v>-4.9044094273648087E-3</v>
      </c>
      <c r="O150">
        <f>all_runs!O30-all_runs!O270</f>
        <v>2.8384074941451898E-2</v>
      </c>
      <c r="P150">
        <f>all_runs!O31-all_runs!O271</f>
        <v>4.979728538692052E-2</v>
      </c>
      <c r="Q150">
        <f>all_runs!O32-all_runs!O272</f>
        <v>2.6335557421236278E-2</v>
      </c>
      <c r="R150">
        <f>all_runs!O33-all_runs!O273</f>
        <v>7.7797782621055522E-2</v>
      </c>
      <c r="S150">
        <f>all_runs!O34-all_runs!O274</f>
        <v>1.3511079084849165E-3</v>
      </c>
      <c r="T150">
        <f>all_runs!O35-all_runs!O275</f>
        <v>7.6502732240437021E-2</v>
      </c>
      <c r="U150">
        <f>all_runs!O36-all_runs!O276</f>
        <v>5.5603489598312628E-3</v>
      </c>
      <c r="V150">
        <f>all_runs!O37-all_runs!O277</f>
        <v>-2.8024544372195259E-2</v>
      </c>
      <c r="W150">
        <f>all_runs!O38-all_runs!O278</f>
        <v>-4.1433975860206695E-3</v>
      </c>
      <c r="X150">
        <f>all_runs!O39-all_runs!O279</f>
        <v>-9.3424995593160975E-3</v>
      </c>
      <c r="Y150">
        <f>all_runs!O40-all_runs!O280</f>
        <v>2.0944721841721359E-2</v>
      </c>
      <c r="Z150">
        <f>all_runs!O41-all_runs!O281</f>
        <v>1.0582510511645493E-2</v>
      </c>
      <c r="AA150" cm="1">
        <f t="array" ref="AA150">IF(G150=0,"",1+SUMPRODUCT(--(ABS($G150:$Z150)&lt;ABS(G150)),--($G150:$Z150&lt;&gt;0))+(SUMPRODUCT(--(ABS($G150:$Z150)=ABS(G150)),--($G150:$Z150&lt;&gt;0))-1)/2)</f>
        <v>16</v>
      </c>
      <c r="AB150" cm="1">
        <f t="array" ref="AB150">IF(H150=0,"",1+SUMPRODUCT(--(ABS($G150:$Z150)&lt;ABS(H150)),--($G150:$Z150&lt;&gt;0))+(SUMPRODUCT(--(ABS($G150:$Z150)=ABS(H150)),--($G150:$Z150&lt;&gt;0))-1)/2)</f>
        <v>8</v>
      </c>
      <c r="AC150" cm="1">
        <f t="array" ref="AC150">IF(I150=0,"",1+SUMPRODUCT(--(ABS($G150:$Z150)&lt;ABS(I150)),--($G150:$Z150&lt;&gt;0))+(SUMPRODUCT(--(ABS($G150:$Z150)=ABS(I150)),--($G150:$Z150&lt;&gt;0))-1)/2)</f>
        <v>11</v>
      </c>
      <c r="AD150" cm="1">
        <f t="array" ref="AD150">IF(J150=0,"",1+SUMPRODUCT(--(ABS($G150:$Z150)&lt;ABS(J150)),--($G150:$Z150&lt;&gt;0))+(SUMPRODUCT(--(ABS($G150:$Z150)=ABS(J150)),--($G150:$Z150&lt;&gt;0))-1)/2)</f>
        <v>9</v>
      </c>
      <c r="AE150" cm="1">
        <f t="array" ref="AE150">IF(K150=0,"",1+SUMPRODUCT(--(ABS($G150:$Z150)&lt;ABS(K150)),--($G150:$Z150&lt;&gt;0))+(SUMPRODUCT(--(ABS($G150:$Z150)=ABS(K150)),--($G150:$Z150&lt;&gt;0))-1)/2)</f>
        <v>10</v>
      </c>
      <c r="AF150" cm="1">
        <f t="array" ref="AF150">IF(L150=0,"",1+SUMPRODUCT(--(ABS($G150:$Z150)&lt;ABS(L150)),--($G150:$Z150&lt;&gt;0))+(SUMPRODUCT(--(ABS($G150:$Z150)=ABS(L150)),--($G150:$Z150&lt;&gt;0))-1)/2)</f>
        <v>5</v>
      </c>
      <c r="AG150" cm="1">
        <f t="array" ref="AG150">IF(M150=0,"",1+SUMPRODUCT(--(ABS($G150:$Z150)&lt;ABS(M150)),--($G150:$Z150&lt;&gt;0))+(SUMPRODUCT(--(ABS($G150:$Z150)=ABS(M150)),--($G150:$Z150&lt;&gt;0))-1)/2)</f>
        <v>18</v>
      </c>
      <c r="AH150" cm="1">
        <f t="array" ref="AH150">IF(N150=0,"",1+SUMPRODUCT(--(ABS($G150:$Z150)&lt;ABS(N150)),--($G150:$Z150&lt;&gt;0))+(SUMPRODUCT(--(ABS($G150:$Z150)=ABS(N150)),--($G150:$Z150&lt;&gt;0))-1)/2)</f>
        <v>3</v>
      </c>
      <c r="AI150" cm="1">
        <f t="array" ref="AI150">IF(O150=0,"",1+SUMPRODUCT(--(ABS($G150:$Z150)&lt;ABS(O150)),--($G150:$Z150&lt;&gt;0))+(SUMPRODUCT(--(ABS($G150:$Z150)=ABS(O150)),--($G150:$Z150&lt;&gt;0))-1)/2)</f>
        <v>15</v>
      </c>
      <c r="AJ150" cm="1">
        <f t="array" ref="AJ150">IF(P150=0,"",1+SUMPRODUCT(--(ABS($G150:$Z150)&lt;ABS(P150)),--($G150:$Z150&lt;&gt;0))+(SUMPRODUCT(--(ABS($G150:$Z150)=ABS(P150)),--($G150:$Z150&lt;&gt;0))-1)/2)</f>
        <v>17</v>
      </c>
      <c r="AK150" cm="1">
        <f t="array" ref="AK150">IF(Q150=0,"",1+SUMPRODUCT(--(ABS($G150:$Z150)&lt;ABS(Q150)),--($G150:$Z150&lt;&gt;0))+(SUMPRODUCT(--(ABS($G150:$Z150)=ABS(Q150)),--($G150:$Z150&lt;&gt;0))-1)/2)</f>
        <v>13</v>
      </c>
      <c r="AL150" cm="1">
        <f t="array" ref="AL150">IF(R150=0,"",1+SUMPRODUCT(--(ABS($G150:$Z150)&lt;ABS(R150)),--($G150:$Z150&lt;&gt;0))+(SUMPRODUCT(--(ABS($G150:$Z150)=ABS(R150)),--($G150:$Z150&lt;&gt;0))-1)/2)</f>
        <v>20</v>
      </c>
      <c r="AM150" cm="1">
        <f t="array" ref="AM150">IF(S150=0,"",1+SUMPRODUCT(--(ABS($G150:$Z150)&lt;ABS(S150)),--($G150:$Z150&lt;&gt;0))+(SUMPRODUCT(--(ABS($G150:$Z150)=ABS(S150)),--($G150:$Z150&lt;&gt;0))-1)/2)</f>
        <v>1</v>
      </c>
      <c r="AN150" cm="1">
        <f t="array" ref="AN150">IF(T150=0,"",1+SUMPRODUCT(--(ABS($G150:$Z150)&lt;ABS(T150)),--($G150:$Z150&lt;&gt;0))+(SUMPRODUCT(--(ABS($G150:$Z150)=ABS(T150)),--($G150:$Z150&lt;&gt;0))-1)/2)</f>
        <v>19</v>
      </c>
      <c r="AO150" cm="1">
        <f t="array" ref="AO150">IF(U150=0,"",1+SUMPRODUCT(--(ABS($G150:$Z150)&lt;ABS(U150)),--($G150:$Z150&lt;&gt;0))+(SUMPRODUCT(--(ABS($G150:$Z150)=ABS(U150)),--($G150:$Z150&lt;&gt;0))-1)/2)</f>
        <v>4</v>
      </c>
      <c r="AP150" cm="1">
        <f t="array" ref="AP150">IF(V150=0,"",1+SUMPRODUCT(--(ABS($G150:$Z150)&lt;ABS(V150)),--($G150:$Z150&lt;&gt;0))+(SUMPRODUCT(--(ABS($G150:$Z150)=ABS(V150)),--($G150:$Z150&lt;&gt;0))-1)/2)</f>
        <v>14</v>
      </c>
      <c r="AQ150" cm="1">
        <f t="array" ref="AQ150">IF(W150=0,"",1+SUMPRODUCT(--(ABS($G150:$Z150)&lt;ABS(W150)),--($G150:$Z150&lt;&gt;0))+(SUMPRODUCT(--(ABS($G150:$Z150)=ABS(W150)),--($G150:$Z150&lt;&gt;0))-1)/2)</f>
        <v>2</v>
      </c>
      <c r="AR150" cm="1">
        <f t="array" ref="AR150">IF(X150=0,"",1+SUMPRODUCT(--(ABS($G150:$Z150)&lt;ABS(X150)),--($G150:$Z150&lt;&gt;0))+(SUMPRODUCT(--(ABS($G150:$Z150)=ABS(X150)),--($G150:$Z150&lt;&gt;0))-1)/2)</f>
        <v>6</v>
      </c>
      <c r="AS150" cm="1">
        <f t="array" ref="AS150">IF(Y150=0,"",1+SUMPRODUCT(--(ABS($G150:$Z150)&lt;ABS(Y150)),--($G150:$Z150&lt;&gt;0))+(SUMPRODUCT(--(ABS($G150:$Z150)=ABS(Y150)),--($G150:$Z150&lt;&gt;0))-1)/2)</f>
        <v>12</v>
      </c>
      <c r="AT150" cm="1">
        <f t="array" ref="AT150">IF(Z150=0,"",1+SUMPRODUCT(--(ABS($G150:$Z150)&lt;ABS(Z150)),--($G150:$Z150&lt;&gt;0))+(SUMPRODUCT(--(ABS($G150:$Z150)=ABS(Z150)),--($G150:$Z150&lt;&gt;0))-1)/2)</f>
        <v>7</v>
      </c>
      <c r="AU150">
        <f>AVERAGE(G150:Z150)</f>
        <v>1.9659446537518367E-2</v>
      </c>
      <c r="AV150">
        <f>SUMIF(G150:Z150,"&gt;0",AA150:AT150)</f>
        <v>180</v>
      </c>
      <c r="AW150">
        <f>COUNTIF(G150:Z150,"&lt;&gt;0")</f>
        <v>20</v>
      </c>
      <c r="AX150">
        <f>_xlfn.LET(_xlpm.n,AW150,_xlpm.w,AV150,_xlpm.mu,_xlpm.n*(_xlpm.n+1)/4,_xlpm.sd,SQRT(_xlpm.n*(_xlpm.n+1)*(2*_xlpm.n+1)/24),_xlpm.z,(ABS(_xlpm.w-_xlpm.mu)-0.5)/_xlpm.sd,MIN(1,2*(1-_xlfn.NORM.S.DIST(_xlpm.z,TRUE))))</f>
        <v>5.4144366604542693E-3</v>
      </c>
    </row>
    <row r="151" spans="1:50" x14ac:dyDescent="0.25">
      <c r="A151" t="s">
        <v>9324</v>
      </c>
      <c r="B151" t="s">
        <v>106</v>
      </c>
      <c r="C151" t="s">
        <v>12</v>
      </c>
      <c r="D151" t="s">
        <v>9259</v>
      </c>
      <c r="E151" t="s">
        <v>23</v>
      </c>
      <c r="F151" t="s">
        <v>45</v>
      </c>
      <c r="G151">
        <f>all_runs!O622-all_runs!O862</f>
        <v>0.26801018879232835</v>
      </c>
      <c r="H151">
        <f>all_runs!O623-all_runs!O863</f>
        <v>9.3748178373652014E-2</v>
      </c>
      <c r="I151">
        <f>all_runs!O624-all_runs!O864</f>
        <v>0.12849944008958558</v>
      </c>
      <c r="J151">
        <f>all_runs!O625-all_runs!O865</f>
        <v>3.1914893617021267E-2</v>
      </c>
      <c r="K151">
        <f>all_runs!O626-all_runs!O866</f>
        <v>-4.5940725364700508E-2</v>
      </c>
      <c r="L151">
        <f>all_runs!O627-all_runs!O867</f>
        <v>-5.7580513893733309E-2</v>
      </c>
      <c r="M151">
        <f>all_runs!O628-all_runs!O868</f>
        <v>-9.6400262232552159E-3</v>
      </c>
      <c r="N151">
        <f>all_runs!O629-all_runs!O869</f>
        <v>0.29648790440104922</v>
      </c>
      <c r="O151">
        <f>all_runs!O630-all_runs!O870</f>
        <v>-3.3077972830469649E-2</v>
      </c>
      <c r="P151">
        <f>all_runs!O631-all_runs!O871</f>
        <v>-4.3934406958974992E-2</v>
      </c>
      <c r="Q151">
        <f>all_runs!O632-all_runs!O872</f>
        <v>0.14140907266158165</v>
      </c>
      <c r="R151">
        <f>all_runs!O633-all_runs!O873</f>
        <v>-2.9357051505639609E-3</v>
      </c>
      <c r="S151">
        <f>all_runs!O634-all_runs!O874</f>
        <v>-2.7359821323615918E-2</v>
      </c>
      <c r="T151">
        <f>all_runs!O635-all_runs!O875</f>
        <v>-5.8857539315448792E-2</v>
      </c>
      <c r="U151">
        <f>all_runs!O636-all_runs!O876</f>
        <v>-3.1442080378250581E-2</v>
      </c>
      <c r="V151">
        <f>all_runs!O637-all_runs!O877</f>
        <v>-4.1187071270782694E-2</v>
      </c>
      <c r="W151">
        <f>all_runs!O638-all_runs!O878</f>
        <v>0.19285794909419252</v>
      </c>
      <c r="X151">
        <f>all_runs!O639-all_runs!O879</f>
        <v>0.19975450081833057</v>
      </c>
      <c r="Y151">
        <f>all_runs!O640-all_runs!O880</f>
        <v>0.12697187447369895</v>
      </c>
      <c r="Z151">
        <f>all_runs!O641-all_runs!O881</f>
        <v>-2.37359871882864E-2</v>
      </c>
      <c r="AA151" cm="1">
        <f t="array" ref="AA151">IF(G151=0,"",1+SUMPRODUCT(--(ABS($G151:$Z151)&lt;ABS(G151)),--($G151:$Z151&lt;&gt;0))+(SUMPRODUCT(--(ABS($G151:$Z151)=ABS(G151)),--($G151:$Z151&lt;&gt;0))-1)/2)</f>
        <v>19</v>
      </c>
      <c r="AB151" cm="1">
        <f t="array" ref="AB151">IF(H151=0,"",1+SUMPRODUCT(--(ABS($G151:$Z151)&lt;ABS(H151)),--($G151:$Z151&lt;&gt;0))+(SUMPRODUCT(--(ABS($G151:$Z151)=ABS(H151)),--($G151:$Z151&lt;&gt;0))-1)/2)</f>
        <v>13</v>
      </c>
      <c r="AC151" cm="1">
        <f t="array" ref="AC151">IF(I151=0,"",1+SUMPRODUCT(--(ABS($G151:$Z151)&lt;ABS(I151)),--($G151:$Z151&lt;&gt;0))+(SUMPRODUCT(--(ABS($G151:$Z151)=ABS(I151)),--($G151:$Z151&lt;&gt;0))-1)/2)</f>
        <v>15</v>
      </c>
      <c r="AD151" cm="1">
        <f t="array" ref="AD151">IF(J151=0,"",1+SUMPRODUCT(--(ABS($G151:$Z151)&lt;ABS(J151)),--($G151:$Z151&lt;&gt;0))+(SUMPRODUCT(--(ABS($G151:$Z151)=ABS(J151)),--($G151:$Z151&lt;&gt;0))-1)/2)</f>
        <v>6</v>
      </c>
      <c r="AE151" cm="1">
        <f t="array" ref="AE151">IF(K151=0,"",1+SUMPRODUCT(--(ABS($G151:$Z151)&lt;ABS(K151)),--($G151:$Z151&lt;&gt;0))+(SUMPRODUCT(--(ABS($G151:$Z151)=ABS(K151)),--($G151:$Z151&lt;&gt;0))-1)/2)</f>
        <v>10</v>
      </c>
      <c r="AF151" cm="1">
        <f t="array" ref="AF151">IF(L151=0,"",1+SUMPRODUCT(--(ABS($G151:$Z151)&lt;ABS(L151)),--($G151:$Z151&lt;&gt;0))+(SUMPRODUCT(--(ABS($G151:$Z151)=ABS(L151)),--($G151:$Z151&lt;&gt;0))-1)/2)</f>
        <v>11</v>
      </c>
      <c r="AG151" cm="1">
        <f t="array" ref="AG151">IF(M151=0,"",1+SUMPRODUCT(--(ABS($G151:$Z151)&lt;ABS(M151)),--($G151:$Z151&lt;&gt;0))+(SUMPRODUCT(--(ABS($G151:$Z151)=ABS(M151)),--($G151:$Z151&lt;&gt;0))-1)/2)</f>
        <v>2</v>
      </c>
      <c r="AH151" cm="1">
        <f t="array" ref="AH151">IF(N151=0,"",1+SUMPRODUCT(--(ABS($G151:$Z151)&lt;ABS(N151)),--($G151:$Z151&lt;&gt;0))+(SUMPRODUCT(--(ABS($G151:$Z151)=ABS(N151)),--($G151:$Z151&lt;&gt;0))-1)/2)</f>
        <v>20</v>
      </c>
      <c r="AI151" cm="1">
        <f t="array" ref="AI151">IF(O151=0,"",1+SUMPRODUCT(--(ABS($G151:$Z151)&lt;ABS(O151)),--($G151:$Z151&lt;&gt;0))+(SUMPRODUCT(--(ABS($G151:$Z151)=ABS(O151)),--($G151:$Z151&lt;&gt;0))-1)/2)</f>
        <v>7</v>
      </c>
      <c r="AJ151" cm="1">
        <f t="array" ref="AJ151">IF(P151=0,"",1+SUMPRODUCT(--(ABS($G151:$Z151)&lt;ABS(P151)),--($G151:$Z151&lt;&gt;0))+(SUMPRODUCT(--(ABS($G151:$Z151)=ABS(P151)),--($G151:$Z151&lt;&gt;0))-1)/2)</f>
        <v>9</v>
      </c>
      <c r="AK151" cm="1">
        <f t="array" ref="AK151">IF(Q151=0,"",1+SUMPRODUCT(--(ABS($G151:$Z151)&lt;ABS(Q151)),--($G151:$Z151&lt;&gt;0))+(SUMPRODUCT(--(ABS($G151:$Z151)=ABS(Q151)),--($G151:$Z151&lt;&gt;0))-1)/2)</f>
        <v>16</v>
      </c>
      <c r="AL151" cm="1">
        <f t="array" ref="AL151">IF(R151=0,"",1+SUMPRODUCT(--(ABS($G151:$Z151)&lt;ABS(R151)),--($G151:$Z151&lt;&gt;0))+(SUMPRODUCT(--(ABS($G151:$Z151)=ABS(R151)),--($G151:$Z151&lt;&gt;0))-1)/2)</f>
        <v>1</v>
      </c>
      <c r="AM151" cm="1">
        <f t="array" ref="AM151">IF(S151=0,"",1+SUMPRODUCT(--(ABS($G151:$Z151)&lt;ABS(S151)),--($G151:$Z151&lt;&gt;0))+(SUMPRODUCT(--(ABS($G151:$Z151)=ABS(S151)),--($G151:$Z151&lt;&gt;0))-1)/2)</f>
        <v>4</v>
      </c>
      <c r="AN151" cm="1">
        <f t="array" ref="AN151">IF(T151=0,"",1+SUMPRODUCT(--(ABS($G151:$Z151)&lt;ABS(T151)),--($G151:$Z151&lt;&gt;0))+(SUMPRODUCT(--(ABS($G151:$Z151)=ABS(T151)),--($G151:$Z151&lt;&gt;0))-1)/2)</f>
        <v>12</v>
      </c>
      <c r="AO151" cm="1">
        <f t="array" ref="AO151">IF(U151=0,"",1+SUMPRODUCT(--(ABS($G151:$Z151)&lt;ABS(U151)),--($G151:$Z151&lt;&gt;0))+(SUMPRODUCT(--(ABS($G151:$Z151)=ABS(U151)),--($G151:$Z151&lt;&gt;0))-1)/2)</f>
        <v>5</v>
      </c>
      <c r="AP151" cm="1">
        <f t="array" ref="AP151">IF(V151=0,"",1+SUMPRODUCT(--(ABS($G151:$Z151)&lt;ABS(V151)),--($G151:$Z151&lt;&gt;0))+(SUMPRODUCT(--(ABS($G151:$Z151)=ABS(V151)),--($G151:$Z151&lt;&gt;0))-1)/2)</f>
        <v>8</v>
      </c>
      <c r="AQ151" cm="1">
        <f t="array" ref="AQ151">IF(W151=0,"",1+SUMPRODUCT(--(ABS($G151:$Z151)&lt;ABS(W151)),--($G151:$Z151&lt;&gt;0))+(SUMPRODUCT(--(ABS($G151:$Z151)=ABS(W151)),--($G151:$Z151&lt;&gt;0))-1)/2)</f>
        <v>17</v>
      </c>
      <c r="AR151" cm="1">
        <f t="array" ref="AR151">IF(X151=0,"",1+SUMPRODUCT(--(ABS($G151:$Z151)&lt;ABS(X151)),--($G151:$Z151&lt;&gt;0))+(SUMPRODUCT(--(ABS($G151:$Z151)=ABS(X151)),--($G151:$Z151&lt;&gt;0))-1)/2)</f>
        <v>18</v>
      </c>
      <c r="AS151" cm="1">
        <f t="array" ref="AS151">IF(Y151=0,"",1+SUMPRODUCT(--(ABS($G151:$Z151)&lt;ABS(Y151)),--($G151:$Z151&lt;&gt;0))+(SUMPRODUCT(--(ABS($G151:$Z151)=ABS(Y151)),--($G151:$Z151&lt;&gt;0))-1)/2)</f>
        <v>14</v>
      </c>
      <c r="AT151" cm="1">
        <f t="array" ref="AT151">IF(Z151=0,"",1+SUMPRODUCT(--(ABS($G151:$Z151)&lt;ABS(Z151)),--($G151:$Z151&lt;&gt;0))+(SUMPRODUCT(--(ABS($G151:$Z151)=ABS(Z151)),--($G151:$Z151&lt;&gt;0))-1)/2)</f>
        <v>3</v>
      </c>
      <c r="AU151">
        <f>AVERAGE(G151:Z151)</f>
        <v>5.5198107621167905E-2</v>
      </c>
      <c r="AV151">
        <f>SUMIF(G151:Z151,"&gt;0",AA151:AT151)</f>
        <v>138</v>
      </c>
      <c r="AW151">
        <f>COUNTIF(G151:Z151,"&lt;&gt;0")</f>
        <v>20</v>
      </c>
      <c r="AX151">
        <f>_xlfn.LET(_xlpm.n,AW151,_xlpm.w,AV151,_xlpm.mu,_xlpm.n*(_xlpm.n+1)/4,_xlpm.sd,SQRT(_xlpm.n*(_xlpm.n+1)*(2*_xlpm.n+1)/24),_xlpm.z,(ABS(_xlpm.w-_xlpm.mu)-0.5)/_xlpm.sd,MIN(1,2*(1-_xlfn.NORM.S.DIST(_xlpm.z,TRUE))))</f>
        <v>0.22501064705492335</v>
      </c>
    </row>
    <row r="152" spans="1:50" x14ac:dyDescent="0.25">
      <c r="A152" t="s">
        <v>9324</v>
      </c>
      <c r="B152" t="s">
        <v>147</v>
      </c>
      <c r="C152" t="s">
        <v>12</v>
      </c>
      <c r="D152" t="s">
        <v>9259</v>
      </c>
      <c r="E152" t="s">
        <v>23</v>
      </c>
      <c r="F152" t="s">
        <v>45</v>
      </c>
      <c r="G152">
        <f>all_runs!O1222-all_runs!O1462</f>
        <v>-6.1384596957714255E-4</v>
      </c>
      <c r="H152">
        <f>all_runs!O1223-all_runs!O1463</f>
        <v>-4.3858622277370696E-3</v>
      </c>
      <c r="I152">
        <f>all_runs!O1224-all_runs!O1464</f>
        <v>-4.0633608815426991E-2</v>
      </c>
      <c r="J152">
        <f>all_runs!O1225-all_runs!O1465</f>
        <v>3.1657094831208821E-2</v>
      </c>
      <c r="K152">
        <f>all_runs!O1226-all_runs!O1466</f>
        <v>3.4085072605873901E-3</v>
      </c>
      <c r="L152">
        <f>all_runs!O1227-all_runs!O1467</f>
        <v>-1.1376246459473216E-2</v>
      </c>
      <c r="M152">
        <f>all_runs!O1228-all_runs!O1468</f>
        <v>-3.7997530160540638E-3</v>
      </c>
      <c r="N152">
        <f>all_runs!O1229-all_runs!O1469</f>
        <v>-9.1047928038523462E-3</v>
      </c>
      <c r="O152">
        <f>all_runs!O1230-all_runs!O1470</f>
        <v>1.7116018606331718E-2</v>
      </c>
      <c r="P152">
        <f>all_runs!O1231-all_runs!O1471</f>
        <v>2.2426570441935301E-2</v>
      </c>
      <c r="Q152">
        <f>all_runs!O1232-all_runs!O1472</f>
        <v>-2.8392304918007927E-3</v>
      </c>
      <c r="R152">
        <f>all_runs!O1233-all_runs!O1473</f>
        <v>4.1206565270736073E-3</v>
      </c>
      <c r="S152">
        <f>all_runs!O1234-all_runs!O1474</f>
        <v>-1.2302351032114522E-2</v>
      </c>
      <c r="T152">
        <f>all_runs!O1235-all_runs!O1475</f>
        <v>-2.5398843580661801E-2</v>
      </c>
      <c r="U152">
        <f>all_runs!O1236-all_runs!O1476</f>
        <v>-5.4129814895365058E-3</v>
      </c>
      <c r="V152">
        <f>all_runs!O1237-all_runs!O1477</f>
        <v>-2.9040734830622195E-2</v>
      </c>
      <c r="W152">
        <f>all_runs!O1238-all_runs!O1478</f>
        <v>1.8261796854172285E-2</v>
      </c>
      <c r="X152">
        <f>all_runs!O1239-all_runs!O1479</f>
        <v>-8.9153270971452647E-3</v>
      </c>
      <c r="Y152">
        <f>all_runs!O1240-all_runs!O1480</f>
        <v>-3.0489797824158393E-2</v>
      </c>
      <c r="Z152">
        <f>all_runs!O1241-all_runs!O1481</f>
        <v>-2.1383029366547346E-2</v>
      </c>
      <c r="AA152" cm="1">
        <f t="array" ref="AA152">IF(G152=0,"",1+SUMPRODUCT(--(ABS($G152:$Z152)&lt;ABS(G152)),--($G152:$Z152&lt;&gt;0))+(SUMPRODUCT(--(ABS($G152:$Z152)=ABS(G152)),--($G152:$Z152&lt;&gt;0))-1)/2)</f>
        <v>1</v>
      </c>
      <c r="AB152" cm="1">
        <f t="array" ref="AB152">IF(H152=0,"",1+SUMPRODUCT(--(ABS($G152:$Z152)&lt;ABS(H152)),--($G152:$Z152&lt;&gt;0))+(SUMPRODUCT(--(ABS($G152:$Z152)=ABS(H152)),--($G152:$Z152&lt;&gt;0))-1)/2)</f>
        <v>6</v>
      </c>
      <c r="AC152" cm="1">
        <f t="array" ref="AC152">IF(I152=0,"",1+SUMPRODUCT(--(ABS($G152:$Z152)&lt;ABS(I152)),--($G152:$Z152&lt;&gt;0))+(SUMPRODUCT(--(ABS($G152:$Z152)=ABS(I152)),--($G152:$Z152&lt;&gt;0))-1)/2)</f>
        <v>20</v>
      </c>
      <c r="AD152" cm="1">
        <f t="array" ref="AD152">IF(J152=0,"",1+SUMPRODUCT(--(ABS($G152:$Z152)&lt;ABS(J152)),--($G152:$Z152&lt;&gt;0))+(SUMPRODUCT(--(ABS($G152:$Z152)=ABS(J152)),--($G152:$Z152&lt;&gt;0))-1)/2)</f>
        <v>19</v>
      </c>
      <c r="AE152" cm="1">
        <f t="array" ref="AE152">IF(K152=0,"",1+SUMPRODUCT(--(ABS($G152:$Z152)&lt;ABS(K152)),--($G152:$Z152&lt;&gt;0))+(SUMPRODUCT(--(ABS($G152:$Z152)=ABS(K152)),--($G152:$Z152&lt;&gt;0))-1)/2)</f>
        <v>3</v>
      </c>
      <c r="AF152" cm="1">
        <f t="array" ref="AF152">IF(L152=0,"",1+SUMPRODUCT(--(ABS($G152:$Z152)&lt;ABS(L152)),--($G152:$Z152&lt;&gt;0))+(SUMPRODUCT(--(ABS($G152:$Z152)=ABS(L152)),--($G152:$Z152&lt;&gt;0))-1)/2)</f>
        <v>10</v>
      </c>
      <c r="AG152" cm="1">
        <f t="array" ref="AG152">IF(M152=0,"",1+SUMPRODUCT(--(ABS($G152:$Z152)&lt;ABS(M152)),--($G152:$Z152&lt;&gt;0))+(SUMPRODUCT(--(ABS($G152:$Z152)=ABS(M152)),--($G152:$Z152&lt;&gt;0))-1)/2)</f>
        <v>4</v>
      </c>
      <c r="AH152" cm="1">
        <f t="array" ref="AH152">IF(N152=0,"",1+SUMPRODUCT(--(ABS($G152:$Z152)&lt;ABS(N152)),--($G152:$Z152&lt;&gt;0))+(SUMPRODUCT(--(ABS($G152:$Z152)=ABS(N152)),--($G152:$Z152&lt;&gt;0))-1)/2)</f>
        <v>9</v>
      </c>
      <c r="AI152" cm="1">
        <f t="array" ref="AI152">IF(O152=0,"",1+SUMPRODUCT(--(ABS($G152:$Z152)&lt;ABS(O152)),--($G152:$Z152&lt;&gt;0))+(SUMPRODUCT(--(ABS($G152:$Z152)=ABS(O152)),--($G152:$Z152&lt;&gt;0))-1)/2)</f>
        <v>12</v>
      </c>
      <c r="AJ152" cm="1">
        <f t="array" ref="AJ152">IF(P152=0,"",1+SUMPRODUCT(--(ABS($G152:$Z152)&lt;ABS(P152)),--($G152:$Z152&lt;&gt;0))+(SUMPRODUCT(--(ABS($G152:$Z152)=ABS(P152)),--($G152:$Z152&lt;&gt;0))-1)/2)</f>
        <v>15</v>
      </c>
      <c r="AK152" cm="1">
        <f t="array" ref="AK152">IF(Q152=0,"",1+SUMPRODUCT(--(ABS($G152:$Z152)&lt;ABS(Q152)),--($G152:$Z152&lt;&gt;0))+(SUMPRODUCT(--(ABS($G152:$Z152)=ABS(Q152)),--($G152:$Z152&lt;&gt;0))-1)/2)</f>
        <v>2</v>
      </c>
      <c r="AL152" cm="1">
        <f t="array" ref="AL152">IF(R152=0,"",1+SUMPRODUCT(--(ABS($G152:$Z152)&lt;ABS(R152)),--($G152:$Z152&lt;&gt;0))+(SUMPRODUCT(--(ABS($G152:$Z152)=ABS(R152)),--($G152:$Z152&lt;&gt;0))-1)/2)</f>
        <v>5</v>
      </c>
      <c r="AM152" cm="1">
        <f t="array" ref="AM152">IF(S152=0,"",1+SUMPRODUCT(--(ABS($G152:$Z152)&lt;ABS(S152)),--($G152:$Z152&lt;&gt;0))+(SUMPRODUCT(--(ABS($G152:$Z152)=ABS(S152)),--($G152:$Z152&lt;&gt;0))-1)/2)</f>
        <v>11</v>
      </c>
      <c r="AN152" cm="1">
        <f t="array" ref="AN152">IF(T152=0,"",1+SUMPRODUCT(--(ABS($G152:$Z152)&lt;ABS(T152)),--($G152:$Z152&lt;&gt;0))+(SUMPRODUCT(--(ABS($G152:$Z152)=ABS(T152)),--($G152:$Z152&lt;&gt;0))-1)/2)</f>
        <v>16</v>
      </c>
      <c r="AO152" cm="1">
        <f t="array" ref="AO152">IF(U152=0,"",1+SUMPRODUCT(--(ABS($G152:$Z152)&lt;ABS(U152)),--($G152:$Z152&lt;&gt;0))+(SUMPRODUCT(--(ABS($G152:$Z152)=ABS(U152)),--($G152:$Z152&lt;&gt;0))-1)/2)</f>
        <v>7</v>
      </c>
      <c r="AP152" cm="1">
        <f t="array" ref="AP152">IF(V152=0,"",1+SUMPRODUCT(--(ABS($G152:$Z152)&lt;ABS(V152)),--($G152:$Z152&lt;&gt;0))+(SUMPRODUCT(--(ABS($G152:$Z152)=ABS(V152)),--($G152:$Z152&lt;&gt;0))-1)/2)</f>
        <v>17</v>
      </c>
      <c r="AQ152" cm="1">
        <f t="array" ref="AQ152">IF(W152=0,"",1+SUMPRODUCT(--(ABS($G152:$Z152)&lt;ABS(W152)),--($G152:$Z152&lt;&gt;0))+(SUMPRODUCT(--(ABS($G152:$Z152)=ABS(W152)),--($G152:$Z152&lt;&gt;0))-1)/2)</f>
        <v>13</v>
      </c>
      <c r="AR152" cm="1">
        <f t="array" ref="AR152">IF(X152=0,"",1+SUMPRODUCT(--(ABS($G152:$Z152)&lt;ABS(X152)),--($G152:$Z152&lt;&gt;0))+(SUMPRODUCT(--(ABS($G152:$Z152)=ABS(X152)),--($G152:$Z152&lt;&gt;0))-1)/2)</f>
        <v>8</v>
      </c>
      <c r="AS152" cm="1">
        <f t="array" ref="AS152">IF(Y152=0,"",1+SUMPRODUCT(--(ABS($G152:$Z152)&lt;ABS(Y152)),--($G152:$Z152&lt;&gt;0))+(SUMPRODUCT(--(ABS($G152:$Z152)=ABS(Y152)),--($G152:$Z152&lt;&gt;0))-1)/2)</f>
        <v>18</v>
      </c>
      <c r="AT152" cm="1">
        <f t="array" ref="AT152">IF(Z152=0,"",1+SUMPRODUCT(--(ABS($G152:$Z152)&lt;ABS(Z152)),--($G152:$Z152&lt;&gt;0))+(SUMPRODUCT(--(ABS($G152:$Z152)=ABS(Z152)),--($G152:$Z152&lt;&gt;0))-1)/2)</f>
        <v>14</v>
      </c>
      <c r="AU152">
        <f>AVERAGE(G152:Z152)</f>
        <v>-5.4352880241699264E-3</v>
      </c>
      <c r="AV152">
        <f>SUMIF(G152:Z152,"&gt;0",AA152:AT152)</f>
        <v>67</v>
      </c>
      <c r="AW152">
        <f>COUNTIF(G152:Z152,"&lt;&gt;0")</f>
        <v>20</v>
      </c>
      <c r="AX152">
        <f>_xlfn.LET(_xlpm.n,AW152,_xlpm.w,AV152,_xlpm.mu,_xlpm.n*(_xlpm.n+1)/4,_xlpm.sd,SQRT(_xlpm.n*(_xlpm.n+1)*(2*_xlpm.n+1)/24),_xlpm.z,(ABS(_xlpm.w-_xlpm.mu)-0.5)/_xlpm.sd,MIN(1,2*(1-_xlfn.NORM.S.DIST(_xlpm.z,TRUE))))</f>
        <v>0.16152077149915356</v>
      </c>
    </row>
    <row r="153" spans="1:50" x14ac:dyDescent="0.25">
      <c r="A153" t="s">
        <v>9324</v>
      </c>
      <c r="B153" t="s">
        <v>190</v>
      </c>
      <c r="C153" t="s">
        <v>12</v>
      </c>
      <c r="D153" t="s">
        <v>9259</v>
      </c>
      <c r="E153" t="s">
        <v>23</v>
      </c>
      <c r="F153" t="s">
        <v>45</v>
      </c>
      <c r="G153">
        <f>all_runs!O1822-all_runs!O2062</f>
        <v>-3.4563846067709236E-2</v>
      </c>
      <c r="H153">
        <f>all_runs!O1823-all_runs!O2063</f>
        <v>-4.9272036147170684E-2</v>
      </c>
      <c r="I153">
        <f>all_runs!O1824-all_runs!O2064</f>
        <v>-5.1799086757990831E-2</v>
      </c>
      <c r="J153">
        <f>all_runs!O1825-all_runs!O2065</f>
        <v>-7.174752138045859E-2</v>
      </c>
      <c r="K153">
        <f>all_runs!O1826-all_runs!O2066</f>
        <v>-4.6766828693474594E-2</v>
      </c>
      <c r="L153">
        <f>all_runs!O1827-all_runs!O2067</f>
        <v>-4.3320454279358267E-2</v>
      </c>
      <c r="M153">
        <f>all_runs!O1828-all_runs!O2068</f>
        <v>-7.4706190583127441E-2</v>
      </c>
      <c r="N153">
        <f>all_runs!O1829-all_runs!O2069</f>
        <v>-9.6751467710371797E-2</v>
      </c>
      <c r="O153">
        <f>all_runs!O1830-all_runs!O2070</f>
        <v>-8.4675385152702787E-2</v>
      </c>
      <c r="P153">
        <f>all_runs!O1831-all_runs!O2071</f>
        <v>-5.3448412384195065E-2</v>
      </c>
      <c r="Q153">
        <f>all_runs!O1832-all_runs!O2072</f>
        <v>-8.7333788615273189E-2</v>
      </c>
      <c r="R153">
        <f>all_runs!O1833-all_runs!O2073</f>
        <v>-6.6326343236989826E-2</v>
      </c>
      <c r="S153">
        <f>all_runs!O1834-all_runs!O2074</f>
        <v>-8.3610167593594742E-2</v>
      </c>
      <c r="T153">
        <f>all_runs!O1835-all_runs!O2075</f>
        <v>-6.9241709708810384E-2</v>
      </c>
      <c r="U153">
        <f>all_runs!O1836-all_runs!O2076</f>
        <v>-0.11125188059228752</v>
      </c>
      <c r="V153">
        <f>all_runs!O1837-all_runs!O2077</f>
        <v>-4.9782826595389129E-2</v>
      </c>
      <c r="W153">
        <f>all_runs!O1838-all_runs!O2078</f>
        <v>-1.6262544868507867E-2</v>
      </c>
      <c r="X153">
        <f>all_runs!O1839-all_runs!O2079</f>
        <v>-9.5406929895245796E-2</v>
      </c>
      <c r="Y153">
        <f>all_runs!O1840-all_runs!O2080</f>
        <v>-3.5799086757990817E-2</v>
      </c>
      <c r="Z153">
        <f>all_runs!O1841-all_runs!O2081</f>
        <v>-9.0341107532306064E-2</v>
      </c>
      <c r="AA153" cm="1">
        <f t="array" ref="AA153">IF(G153=0,"",1+SUMPRODUCT(--(ABS($G153:$Z153)&lt;ABS(G153)),--($G153:$Z153&lt;&gt;0))+(SUMPRODUCT(--(ABS($G153:$Z153)=ABS(G153)),--($G153:$Z153&lt;&gt;0))-1)/2)</f>
        <v>2</v>
      </c>
      <c r="AB153" cm="1">
        <f t="array" ref="AB153">IF(H153=0,"",1+SUMPRODUCT(--(ABS($G153:$Z153)&lt;ABS(H153)),--($G153:$Z153&lt;&gt;0))+(SUMPRODUCT(--(ABS($G153:$Z153)=ABS(H153)),--($G153:$Z153&lt;&gt;0))-1)/2)</f>
        <v>6</v>
      </c>
      <c r="AC153" cm="1">
        <f t="array" ref="AC153">IF(I153=0,"",1+SUMPRODUCT(--(ABS($G153:$Z153)&lt;ABS(I153)),--($G153:$Z153&lt;&gt;0))+(SUMPRODUCT(--(ABS($G153:$Z153)=ABS(I153)),--($G153:$Z153&lt;&gt;0))-1)/2)</f>
        <v>8</v>
      </c>
      <c r="AD153" cm="1">
        <f t="array" ref="AD153">IF(J153=0,"",1+SUMPRODUCT(--(ABS($G153:$Z153)&lt;ABS(J153)),--($G153:$Z153&lt;&gt;0))+(SUMPRODUCT(--(ABS($G153:$Z153)=ABS(J153)),--($G153:$Z153&lt;&gt;0))-1)/2)</f>
        <v>12</v>
      </c>
      <c r="AE153" cm="1">
        <f t="array" ref="AE153">IF(K153=0,"",1+SUMPRODUCT(--(ABS($G153:$Z153)&lt;ABS(K153)),--($G153:$Z153&lt;&gt;0))+(SUMPRODUCT(--(ABS($G153:$Z153)=ABS(K153)),--($G153:$Z153&lt;&gt;0))-1)/2)</f>
        <v>5</v>
      </c>
      <c r="AF153" cm="1">
        <f t="array" ref="AF153">IF(L153=0,"",1+SUMPRODUCT(--(ABS($G153:$Z153)&lt;ABS(L153)),--($G153:$Z153&lt;&gt;0))+(SUMPRODUCT(--(ABS($G153:$Z153)=ABS(L153)),--($G153:$Z153&lt;&gt;0))-1)/2)</f>
        <v>4</v>
      </c>
      <c r="AG153" cm="1">
        <f t="array" ref="AG153">IF(M153=0,"",1+SUMPRODUCT(--(ABS($G153:$Z153)&lt;ABS(M153)),--($G153:$Z153&lt;&gt;0))+(SUMPRODUCT(--(ABS($G153:$Z153)=ABS(M153)),--($G153:$Z153&lt;&gt;0))-1)/2)</f>
        <v>13</v>
      </c>
      <c r="AH153" cm="1">
        <f t="array" ref="AH153">IF(N153=0,"",1+SUMPRODUCT(--(ABS($G153:$Z153)&lt;ABS(N153)),--($G153:$Z153&lt;&gt;0))+(SUMPRODUCT(--(ABS($G153:$Z153)=ABS(N153)),--($G153:$Z153&lt;&gt;0))-1)/2)</f>
        <v>19</v>
      </c>
      <c r="AI153" cm="1">
        <f t="array" ref="AI153">IF(O153=0,"",1+SUMPRODUCT(--(ABS($G153:$Z153)&lt;ABS(O153)),--($G153:$Z153&lt;&gt;0))+(SUMPRODUCT(--(ABS($G153:$Z153)=ABS(O153)),--($G153:$Z153&lt;&gt;0))-1)/2)</f>
        <v>15</v>
      </c>
      <c r="AJ153" cm="1">
        <f t="array" ref="AJ153">IF(P153=0,"",1+SUMPRODUCT(--(ABS($G153:$Z153)&lt;ABS(P153)),--($G153:$Z153&lt;&gt;0))+(SUMPRODUCT(--(ABS($G153:$Z153)=ABS(P153)),--($G153:$Z153&lt;&gt;0))-1)/2)</f>
        <v>9</v>
      </c>
      <c r="AK153" cm="1">
        <f t="array" ref="AK153">IF(Q153=0,"",1+SUMPRODUCT(--(ABS($G153:$Z153)&lt;ABS(Q153)),--($G153:$Z153&lt;&gt;0))+(SUMPRODUCT(--(ABS($G153:$Z153)=ABS(Q153)),--($G153:$Z153&lt;&gt;0))-1)/2)</f>
        <v>16</v>
      </c>
      <c r="AL153" cm="1">
        <f t="array" ref="AL153">IF(R153=0,"",1+SUMPRODUCT(--(ABS($G153:$Z153)&lt;ABS(R153)),--($G153:$Z153&lt;&gt;0))+(SUMPRODUCT(--(ABS($G153:$Z153)=ABS(R153)),--($G153:$Z153&lt;&gt;0))-1)/2)</f>
        <v>10</v>
      </c>
      <c r="AM153" cm="1">
        <f t="array" ref="AM153">IF(S153=0,"",1+SUMPRODUCT(--(ABS($G153:$Z153)&lt;ABS(S153)),--($G153:$Z153&lt;&gt;0))+(SUMPRODUCT(--(ABS($G153:$Z153)=ABS(S153)),--($G153:$Z153&lt;&gt;0))-1)/2)</f>
        <v>14</v>
      </c>
      <c r="AN153" cm="1">
        <f t="array" ref="AN153">IF(T153=0,"",1+SUMPRODUCT(--(ABS($G153:$Z153)&lt;ABS(T153)),--($G153:$Z153&lt;&gt;0))+(SUMPRODUCT(--(ABS($G153:$Z153)=ABS(T153)),--($G153:$Z153&lt;&gt;0))-1)/2)</f>
        <v>11</v>
      </c>
      <c r="AO153" cm="1">
        <f t="array" ref="AO153">IF(U153=0,"",1+SUMPRODUCT(--(ABS($G153:$Z153)&lt;ABS(U153)),--($G153:$Z153&lt;&gt;0))+(SUMPRODUCT(--(ABS($G153:$Z153)=ABS(U153)),--($G153:$Z153&lt;&gt;0))-1)/2)</f>
        <v>20</v>
      </c>
      <c r="AP153" cm="1">
        <f t="array" ref="AP153">IF(V153=0,"",1+SUMPRODUCT(--(ABS($G153:$Z153)&lt;ABS(V153)),--($G153:$Z153&lt;&gt;0))+(SUMPRODUCT(--(ABS($G153:$Z153)=ABS(V153)),--($G153:$Z153&lt;&gt;0))-1)/2)</f>
        <v>7</v>
      </c>
      <c r="AQ153" cm="1">
        <f t="array" ref="AQ153">IF(W153=0,"",1+SUMPRODUCT(--(ABS($G153:$Z153)&lt;ABS(W153)),--($G153:$Z153&lt;&gt;0))+(SUMPRODUCT(--(ABS($G153:$Z153)=ABS(W153)),--($G153:$Z153&lt;&gt;0))-1)/2)</f>
        <v>1</v>
      </c>
      <c r="AR153" cm="1">
        <f t="array" ref="AR153">IF(X153=0,"",1+SUMPRODUCT(--(ABS($G153:$Z153)&lt;ABS(X153)),--($G153:$Z153&lt;&gt;0))+(SUMPRODUCT(--(ABS($G153:$Z153)=ABS(X153)),--($G153:$Z153&lt;&gt;0))-1)/2)</f>
        <v>18</v>
      </c>
      <c r="AS153" cm="1">
        <f t="array" ref="AS153">IF(Y153=0,"",1+SUMPRODUCT(--(ABS($G153:$Z153)&lt;ABS(Y153)),--($G153:$Z153&lt;&gt;0))+(SUMPRODUCT(--(ABS($G153:$Z153)=ABS(Y153)),--($G153:$Z153&lt;&gt;0))-1)/2)</f>
        <v>3</v>
      </c>
      <c r="AT153" cm="1">
        <f t="array" ref="AT153">IF(Z153=0,"",1+SUMPRODUCT(--(ABS($G153:$Z153)&lt;ABS(Z153)),--($G153:$Z153&lt;&gt;0))+(SUMPRODUCT(--(ABS($G153:$Z153)=ABS(Z153)),--($G153:$Z153&lt;&gt;0))-1)/2)</f>
        <v>17</v>
      </c>
      <c r="AU153">
        <f>AVERAGE(G153:Z153)</f>
        <v>-6.5620380727647726E-2</v>
      </c>
      <c r="AV153">
        <f>SUMIF(G153:Z153,"&gt;0",AA153:AT153)</f>
        <v>0</v>
      </c>
      <c r="AW153">
        <f>COUNTIF(G153:Z153,"&lt;&gt;0")</f>
        <v>20</v>
      </c>
      <c r="AX153">
        <f>_xlfn.LET(_xlpm.n,AW153,_xlpm.w,AV153,_xlpm.mu,_xlpm.n*(_xlpm.n+1)/4,_xlpm.sd,SQRT(_xlpm.n*(_xlpm.n+1)*(2*_xlpm.n+1)/24),_xlpm.z,(ABS(_xlpm.w-_xlpm.mu)-0.5)/_xlpm.sd,MIN(1,2*(1-_xlfn.NORM.S.DIST(_xlpm.z,TRUE))))</f>
        <v>9.5691731570646255E-5</v>
      </c>
    </row>
    <row r="154" spans="1:50" x14ac:dyDescent="0.25">
      <c r="A154" t="s">
        <v>9324</v>
      </c>
      <c r="B154" t="s">
        <v>19</v>
      </c>
      <c r="C154" t="s">
        <v>26</v>
      </c>
      <c r="D154" t="s">
        <v>9259</v>
      </c>
      <c r="E154" t="s">
        <v>23</v>
      </c>
      <c r="F154" t="s">
        <v>45</v>
      </c>
      <c r="G154">
        <f>all_runs!O42-all_runs!O282</f>
        <v>-2.1192407093841847E-2</v>
      </c>
      <c r="H154">
        <f>all_runs!O43-all_runs!O283</f>
        <v>-5.6768558951965087E-2</v>
      </c>
      <c r="I154">
        <f>all_runs!O44-all_runs!O284</f>
        <v>-2.7226124928802053E-2</v>
      </c>
      <c r="J154">
        <f>all_runs!O45-all_runs!O285</f>
        <v>-1.6572628147780932E-2</v>
      </c>
      <c r="K154">
        <f>all_runs!O46-all_runs!O286</f>
        <v>3.7586408075950706E-2</v>
      </c>
      <c r="L154">
        <f>all_runs!O47-all_runs!O287</f>
        <v>-1.672571475652973E-2</v>
      </c>
      <c r="M154">
        <f>all_runs!O48-all_runs!O288</f>
        <v>-5.4131271917670865E-2</v>
      </c>
      <c r="N154">
        <f>all_runs!O49-all_runs!O289</f>
        <v>-2.6843898459619098E-2</v>
      </c>
      <c r="O154">
        <f>all_runs!O50-all_runs!O290</f>
        <v>-3.5921777102715047E-2</v>
      </c>
      <c r="P154">
        <f>all_runs!O51-all_runs!O291</f>
        <v>-3.8120123129787853E-3</v>
      </c>
      <c r="Q154">
        <f>all_runs!O52-all_runs!O292</f>
        <v>-4.6589232490667376E-2</v>
      </c>
      <c r="R154">
        <f>all_runs!O53-all_runs!O293</f>
        <v>-1.7664842221739252E-2</v>
      </c>
      <c r="S154">
        <f>all_runs!O54-all_runs!O294</f>
        <v>-2.4513895600678515E-3</v>
      </c>
      <c r="T154">
        <f>all_runs!O55-all_runs!O295</f>
        <v>9.9749064573455559E-3</v>
      </c>
      <c r="U154">
        <f>all_runs!O56-all_runs!O296</f>
        <v>-2.9192769101172522E-2</v>
      </c>
      <c r="V154">
        <f>all_runs!O57-all_runs!O297</f>
        <v>-5.2401746724890952E-2</v>
      </c>
      <c r="W154">
        <f>all_runs!O58-all_runs!O298</f>
        <v>-2.3701383958529942E-2</v>
      </c>
      <c r="X154">
        <f>all_runs!O59-all_runs!O299</f>
        <v>-4.4060015675736142E-2</v>
      </c>
      <c r="Y154">
        <f>all_runs!O60-all_runs!O300</f>
        <v>-5.4960275474674414E-2</v>
      </c>
      <c r="Z154">
        <f>all_runs!O61-all_runs!O301</f>
        <v>-3.6625801458152307E-2</v>
      </c>
      <c r="AA154" cm="1">
        <f t="array" ref="AA154">IF(G154=0,"",1+SUMPRODUCT(--(ABS($G154:$Z154)&lt;ABS(G154)),--($G154:$Z154&lt;&gt;0))+(SUMPRODUCT(--(ABS($G154:$Z154)=ABS(G154)),--($G154:$Z154&lt;&gt;0))-1)/2)</f>
        <v>7</v>
      </c>
      <c r="AB154" cm="1">
        <f t="array" ref="AB154">IF(H154=0,"",1+SUMPRODUCT(--(ABS($G154:$Z154)&lt;ABS(H154)),--($G154:$Z154&lt;&gt;0))+(SUMPRODUCT(--(ABS($G154:$Z154)=ABS(H154)),--($G154:$Z154&lt;&gt;0))-1)/2)</f>
        <v>20</v>
      </c>
      <c r="AC154" cm="1">
        <f t="array" ref="AC154">IF(I154=0,"",1+SUMPRODUCT(--(ABS($G154:$Z154)&lt;ABS(I154)),--($G154:$Z154&lt;&gt;0))+(SUMPRODUCT(--(ABS($G154:$Z154)=ABS(I154)),--($G154:$Z154&lt;&gt;0))-1)/2)</f>
        <v>10</v>
      </c>
      <c r="AD154" cm="1">
        <f t="array" ref="AD154">IF(J154=0,"",1+SUMPRODUCT(--(ABS($G154:$Z154)&lt;ABS(J154)),--($G154:$Z154&lt;&gt;0))+(SUMPRODUCT(--(ABS($G154:$Z154)=ABS(J154)),--($G154:$Z154&lt;&gt;0))-1)/2)</f>
        <v>4</v>
      </c>
      <c r="AE154" cm="1">
        <f t="array" ref="AE154">IF(K154=0,"",1+SUMPRODUCT(--(ABS($G154:$Z154)&lt;ABS(K154)),--($G154:$Z154&lt;&gt;0))+(SUMPRODUCT(--(ABS($G154:$Z154)=ABS(K154)),--($G154:$Z154&lt;&gt;0))-1)/2)</f>
        <v>14</v>
      </c>
      <c r="AF154" cm="1">
        <f t="array" ref="AF154">IF(L154=0,"",1+SUMPRODUCT(--(ABS($G154:$Z154)&lt;ABS(L154)),--($G154:$Z154&lt;&gt;0))+(SUMPRODUCT(--(ABS($G154:$Z154)=ABS(L154)),--($G154:$Z154&lt;&gt;0))-1)/2)</f>
        <v>5</v>
      </c>
      <c r="AG154" cm="1">
        <f t="array" ref="AG154">IF(M154=0,"",1+SUMPRODUCT(--(ABS($G154:$Z154)&lt;ABS(M154)),--($G154:$Z154&lt;&gt;0))+(SUMPRODUCT(--(ABS($G154:$Z154)=ABS(M154)),--($G154:$Z154&lt;&gt;0))-1)/2)</f>
        <v>18</v>
      </c>
      <c r="AH154" cm="1">
        <f t="array" ref="AH154">IF(N154=0,"",1+SUMPRODUCT(--(ABS($G154:$Z154)&lt;ABS(N154)),--($G154:$Z154&lt;&gt;0))+(SUMPRODUCT(--(ABS($G154:$Z154)=ABS(N154)),--($G154:$Z154&lt;&gt;0))-1)/2)</f>
        <v>9</v>
      </c>
      <c r="AI154" cm="1">
        <f t="array" ref="AI154">IF(O154=0,"",1+SUMPRODUCT(--(ABS($G154:$Z154)&lt;ABS(O154)),--($G154:$Z154&lt;&gt;0))+(SUMPRODUCT(--(ABS($G154:$Z154)=ABS(O154)),--($G154:$Z154&lt;&gt;0))-1)/2)</f>
        <v>12</v>
      </c>
      <c r="AJ154" cm="1">
        <f t="array" ref="AJ154">IF(P154=0,"",1+SUMPRODUCT(--(ABS($G154:$Z154)&lt;ABS(P154)),--($G154:$Z154&lt;&gt;0))+(SUMPRODUCT(--(ABS($G154:$Z154)=ABS(P154)),--($G154:$Z154&lt;&gt;0))-1)/2)</f>
        <v>2</v>
      </c>
      <c r="AK154" cm="1">
        <f t="array" ref="AK154">IF(Q154=0,"",1+SUMPRODUCT(--(ABS($G154:$Z154)&lt;ABS(Q154)),--($G154:$Z154&lt;&gt;0))+(SUMPRODUCT(--(ABS($G154:$Z154)=ABS(Q154)),--($G154:$Z154&lt;&gt;0))-1)/2)</f>
        <v>16</v>
      </c>
      <c r="AL154" cm="1">
        <f t="array" ref="AL154">IF(R154=0,"",1+SUMPRODUCT(--(ABS($G154:$Z154)&lt;ABS(R154)),--($G154:$Z154&lt;&gt;0))+(SUMPRODUCT(--(ABS($G154:$Z154)=ABS(R154)),--($G154:$Z154&lt;&gt;0))-1)/2)</f>
        <v>6</v>
      </c>
      <c r="AM154" cm="1">
        <f t="array" ref="AM154">IF(S154=0,"",1+SUMPRODUCT(--(ABS($G154:$Z154)&lt;ABS(S154)),--($G154:$Z154&lt;&gt;0))+(SUMPRODUCT(--(ABS($G154:$Z154)=ABS(S154)),--($G154:$Z154&lt;&gt;0))-1)/2)</f>
        <v>1</v>
      </c>
      <c r="AN154" cm="1">
        <f t="array" ref="AN154">IF(T154=0,"",1+SUMPRODUCT(--(ABS($G154:$Z154)&lt;ABS(T154)),--($G154:$Z154&lt;&gt;0))+(SUMPRODUCT(--(ABS($G154:$Z154)=ABS(T154)),--($G154:$Z154&lt;&gt;0))-1)/2)</f>
        <v>3</v>
      </c>
      <c r="AO154" cm="1">
        <f t="array" ref="AO154">IF(U154=0,"",1+SUMPRODUCT(--(ABS($G154:$Z154)&lt;ABS(U154)),--($G154:$Z154&lt;&gt;0))+(SUMPRODUCT(--(ABS($G154:$Z154)=ABS(U154)),--($G154:$Z154&lt;&gt;0))-1)/2)</f>
        <v>11</v>
      </c>
      <c r="AP154" cm="1">
        <f t="array" ref="AP154">IF(V154=0,"",1+SUMPRODUCT(--(ABS($G154:$Z154)&lt;ABS(V154)),--($G154:$Z154&lt;&gt;0))+(SUMPRODUCT(--(ABS($G154:$Z154)=ABS(V154)),--($G154:$Z154&lt;&gt;0))-1)/2)</f>
        <v>17</v>
      </c>
      <c r="AQ154" cm="1">
        <f t="array" ref="AQ154">IF(W154=0,"",1+SUMPRODUCT(--(ABS($G154:$Z154)&lt;ABS(W154)),--($G154:$Z154&lt;&gt;0))+(SUMPRODUCT(--(ABS($G154:$Z154)=ABS(W154)),--($G154:$Z154&lt;&gt;0))-1)/2)</f>
        <v>8</v>
      </c>
      <c r="AR154" cm="1">
        <f t="array" ref="AR154">IF(X154=0,"",1+SUMPRODUCT(--(ABS($G154:$Z154)&lt;ABS(X154)),--($G154:$Z154&lt;&gt;0))+(SUMPRODUCT(--(ABS($G154:$Z154)=ABS(X154)),--($G154:$Z154&lt;&gt;0))-1)/2)</f>
        <v>15</v>
      </c>
      <c r="AS154" cm="1">
        <f t="array" ref="AS154">IF(Y154=0,"",1+SUMPRODUCT(--(ABS($G154:$Z154)&lt;ABS(Y154)),--($G154:$Z154&lt;&gt;0))+(SUMPRODUCT(--(ABS($G154:$Z154)=ABS(Y154)),--($G154:$Z154&lt;&gt;0))-1)/2)</f>
        <v>19</v>
      </c>
      <c r="AT154" cm="1">
        <f t="array" ref="AT154">IF(Z154=0,"",1+SUMPRODUCT(--(ABS($G154:$Z154)&lt;ABS(Z154)),--($G154:$Z154&lt;&gt;0))+(SUMPRODUCT(--(ABS($G154:$Z154)=ABS(Z154)),--($G154:$Z154&lt;&gt;0))-1)/2)</f>
        <v>13</v>
      </c>
      <c r="AU154">
        <f>AVERAGE(G154:Z154)</f>
        <v>-2.5964026790211897E-2</v>
      </c>
      <c r="AV154">
        <f>SUMIF(G154:Z154,"&gt;0",AA154:AT154)</f>
        <v>17</v>
      </c>
      <c r="AW154">
        <f>COUNTIF(G154:Z154,"&lt;&gt;0")</f>
        <v>20</v>
      </c>
      <c r="AX154">
        <f>_xlfn.LET(_xlpm.n,AW154,_xlpm.w,AV154,_xlpm.mu,_xlpm.n*(_xlpm.n+1)/4,_xlpm.sd,SQRT(_xlpm.n*(_xlpm.n+1)*(2*_xlpm.n+1)/24),_xlpm.z,(ABS(_xlpm.w-_xlpm.mu)-0.5)/_xlpm.sd,MIN(1,2*(1-_xlfn.NORM.S.DIST(_xlpm.z,TRUE))))</f>
        <v>1.0884405334301572E-3</v>
      </c>
    </row>
    <row r="155" spans="1:50" x14ac:dyDescent="0.25">
      <c r="A155" t="s">
        <v>9324</v>
      </c>
      <c r="B155" t="s">
        <v>106</v>
      </c>
      <c r="C155" t="s">
        <v>26</v>
      </c>
      <c r="D155" t="s">
        <v>9259</v>
      </c>
      <c r="E155" t="s">
        <v>23</v>
      </c>
      <c r="F155" t="s">
        <v>45</v>
      </c>
      <c r="G155">
        <f>all_runs!O642-all_runs!O882</f>
        <v>0.17437237774262326</v>
      </c>
      <c r="H155">
        <f>all_runs!O643-all_runs!O883</f>
        <v>0.29775041326273921</v>
      </c>
      <c r="I155">
        <f>all_runs!O644-all_runs!O884</f>
        <v>0.24513465429902348</v>
      </c>
      <c r="J155">
        <f>all_runs!O645-all_runs!O885</f>
        <v>-2.7778159891785337E-2</v>
      </c>
      <c r="K155">
        <f>all_runs!O646-all_runs!O886</f>
        <v>-3.2693674484719271E-2</v>
      </c>
      <c r="L155">
        <f>all_runs!O647-all_runs!O887</f>
        <v>-2.558635394456299E-2</v>
      </c>
      <c r="M155">
        <f>all_runs!O648-all_runs!O888</f>
        <v>0.2166060454032358</v>
      </c>
      <c r="N155">
        <f>all_runs!O649-all_runs!O889</f>
        <v>-4.6388041120262624E-2</v>
      </c>
      <c r="O155">
        <f>all_runs!O650-all_runs!O890</f>
        <v>0.2344521775667931</v>
      </c>
      <c r="P155">
        <f>all_runs!O651-all_runs!O891</f>
        <v>-1.8134984766793871E-2</v>
      </c>
      <c r="Q155">
        <f>all_runs!O652-all_runs!O892</f>
        <v>0.28424621622566321</v>
      </c>
      <c r="R155">
        <f>all_runs!O653-all_runs!O893</f>
        <v>-2.0162411702541738E-2</v>
      </c>
      <c r="S155">
        <f>all_runs!O654-all_runs!O894</f>
        <v>1.8786376995332255E-2</v>
      </c>
      <c r="T155">
        <f>all_runs!O655-all_runs!O895</f>
        <v>0.32051543524612958</v>
      </c>
      <c r="U155">
        <f>all_runs!O656-all_runs!O896</f>
        <v>0.30921108742004261</v>
      </c>
      <c r="V155">
        <f>all_runs!O657-all_runs!O897</f>
        <v>-3.833277222908027E-2</v>
      </c>
      <c r="W155">
        <f>all_runs!O658-all_runs!O898</f>
        <v>-2.9103768455788881E-2</v>
      </c>
      <c r="X155">
        <f>all_runs!O659-all_runs!O899</f>
        <v>3.9363621453173403E-3</v>
      </c>
      <c r="Y155">
        <f>all_runs!O660-all_runs!O900</f>
        <v>-6.2727835476994454E-3</v>
      </c>
      <c r="Z155">
        <f>all_runs!O661-all_runs!O901</f>
        <v>-2.9698765829433316E-2</v>
      </c>
      <c r="AA155" cm="1">
        <f t="array" ref="AA155">IF(G155=0,"",1+SUMPRODUCT(--(ABS($G155:$Z155)&lt;ABS(G155)),--($G155:$Z155&lt;&gt;0))+(SUMPRODUCT(--(ABS($G155:$Z155)=ABS(G155)),--($G155:$Z155&lt;&gt;0))-1)/2)</f>
        <v>13</v>
      </c>
      <c r="AB155" cm="1">
        <f t="array" ref="AB155">IF(H155=0,"",1+SUMPRODUCT(--(ABS($G155:$Z155)&lt;ABS(H155)),--($G155:$Z155&lt;&gt;0))+(SUMPRODUCT(--(ABS($G155:$Z155)=ABS(H155)),--($G155:$Z155&lt;&gt;0))-1)/2)</f>
        <v>18</v>
      </c>
      <c r="AC155" cm="1">
        <f t="array" ref="AC155">IF(I155=0,"",1+SUMPRODUCT(--(ABS($G155:$Z155)&lt;ABS(I155)),--($G155:$Z155&lt;&gt;0))+(SUMPRODUCT(--(ABS($G155:$Z155)=ABS(I155)),--($G155:$Z155&lt;&gt;0))-1)/2)</f>
        <v>16</v>
      </c>
      <c r="AD155" cm="1">
        <f t="array" ref="AD155">IF(J155=0,"",1+SUMPRODUCT(--(ABS($G155:$Z155)&lt;ABS(J155)),--($G155:$Z155&lt;&gt;0))+(SUMPRODUCT(--(ABS($G155:$Z155)=ABS(J155)),--($G155:$Z155&lt;&gt;0))-1)/2)</f>
        <v>7</v>
      </c>
      <c r="AE155" cm="1">
        <f t="array" ref="AE155">IF(K155=0,"",1+SUMPRODUCT(--(ABS($G155:$Z155)&lt;ABS(K155)),--($G155:$Z155&lt;&gt;0))+(SUMPRODUCT(--(ABS($G155:$Z155)=ABS(K155)),--($G155:$Z155&lt;&gt;0))-1)/2)</f>
        <v>10</v>
      </c>
      <c r="AF155" cm="1">
        <f t="array" ref="AF155">IF(L155=0,"",1+SUMPRODUCT(--(ABS($G155:$Z155)&lt;ABS(L155)),--($G155:$Z155&lt;&gt;0))+(SUMPRODUCT(--(ABS($G155:$Z155)=ABS(L155)),--($G155:$Z155&lt;&gt;0))-1)/2)</f>
        <v>6</v>
      </c>
      <c r="AG155" cm="1">
        <f t="array" ref="AG155">IF(M155=0,"",1+SUMPRODUCT(--(ABS($G155:$Z155)&lt;ABS(M155)),--($G155:$Z155&lt;&gt;0))+(SUMPRODUCT(--(ABS($G155:$Z155)=ABS(M155)),--($G155:$Z155&lt;&gt;0))-1)/2)</f>
        <v>14</v>
      </c>
      <c r="AH155" cm="1">
        <f t="array" ref="AH155">IF(N155=0,"",1+SUMPRODUCT(--(ABS($G155:$Z155)&lt;ABS(N155)),--($G155:$Z155&lt;&gt;0))+(SUMPRODUCT(--(ABS($G155:$Z155)=ABS(N155)),--($G155:$Z155&lt;&gt;0))-1)/2)</f>
        <v>12</v>
      </c>
      <c r="AI155" cm="1">
        <f t="array" ref="AI155">IF(O155=0,"",1+SUMPRODUCT(--(ABS($G155:$Z155)&lt;ABS(O155)),--($G155:$Z155&lt;&gt;0))+(SUMPRODUCT(--(ABS($G155:$Z155)=ABS(O155)),--($G155:$Z155&lt;&gt;0))-1)/2)</f>
        <v>15</v>
      </c>
      <c r="AJ155" cm="1">
        <f t="array" ref="AJ155">IF(P155=0,"",1+SUMPRODUCT(--(ABS($G155:$Z155)&lt;ABS(P155)),--($G155:$Z155&lt;&gt;0))+(SUMPRODUCT(--(ABS($G155:$Z155)=ABS(P155)),--($G155:$Z155&lt;&gt;0))-1)/2)</f>
        <v>3</v>
      </c>
      <c r="AK155" cm="1">
        <f t="array" ref="AK155">IF(Q155=0,"",1+SUMPRODUCT(--(ABS($G155:$Z155)&lt;ABS(Q155)),--($G155:$Z155&lt;&gt;0))+(SUMPRODUCT(--(ABS($G155:$Z155)=ABS(Q155)),--($G155:$Z155&lt;&gt;0))-1)/2)</f>
        <v>17</v>
      </c>
      <c r="AL155" cm="1">
        <f t="array" ref="AL155">IF(R155=0,"",1+SUMPRODUCT(--(ABS($G155:$Z155)&lt;ABS(R155)),--($G155:$Z155&lt;&gt;0))+(SUMPRODUCT(--(ABS($G155:$Z155)=ABS(R155)),--($G155:$Z155&lt;&gt;0))-1)/2)</f>
        <v>5</v>
      </c>
      <c r="AM155" cm="1">
        <f t="array" ref="AM155">IF(S155=0,"",1+SUMPRODUCT(--(ABS($G155:$Z155)&lt;ABS(S155)),--($G155:$Z155&lt;&gt;0))+(SUMPRODUCT(--(ABS($G155:$Z155)=ABS(S155)),--($G155:$Z155&lt;&gt;0))-1)/2)</f>
        <v>4</v>
      </c>
      <c r="AN155" cm="1">
        <f t="array" ref="AN155">IF(T155=0,"",1+SUMPRODUCT(--(ABS($G155:$Z155)&lt;ABS(T155)),--($G155:$Z155&lt;&gt;0))+(SUMPRODUCT(--(ABS($G155:$Z155)=ABS(T155)),--($G155:$Z155&lt;&gt;0))-1)/2)</f>
        <v>20</v>
      </c>
      <c r="AO155" cm="1">
        <f t="array" ref="AO155">IF(U155=0,"",1+SUMPRODUCT(--(ABS($G155:$Z155)&lt;ABS(U155)),--($G155:$Z155&lt;&gt;0))+(SUMPRODUCT(--(ABS($G155:$Z155)=ABS(U155)),--($G155:$Z155&lt;&gt;0))-1)/2)</f>
        <v>19</v>
      </c>
      <c r="AP155" cm="1">
        <f t="array" ref="AP155">IF(V155=0,"",1+SUMPRODUCT(--(ABS($G155:$Z155)&lt;ABS(V155)),--($G155:$Z155&lt;&gt;0))+(SUMPRODUCT(--(ABS($G155:$Z155)=ABS(V155)),--($G155:$Z155&lt;&gt;0))-1)/2)</f>
        <v>11</v>
      </c>
      <c r="AQ155" cm="1">
        <f t="array" ref="AQ155">IF(W155=0,"",1+SUMPRODUCT(--(ABS($G155:$Z155)&lt;ABS(W155)),--($G155:$Z155&lt;&gt;0))+(SUMPRODUCT(--(ABS($G155:$Z155)=ABS(W155)),--($G155:$Z155&lt;&gt;0))-1)/2)</f>
        <v>8</v>
      </c>
      <c r="AR155" cm="1">
        <f t="array" ref="AR155">IF(X155=0,"",1+SUMPRODUCT(--(ABS($G155:$Z155)&lt;ABS(X155)),--($G155:$Z155&lt;&gt;0))+(SUMPRODUCT(--(ABS($G155:$Z155)=ABS(X155)),--($G155:$Z155&lt;&gt;0))-1)/2)</f>
        <v>1</v>
      </c>
      <c r="AS155" cm="1">
        <f t="array" ref="AS155">IF(Y155=0,"",1+SUMPRODUCT(--(ABS($G155:$Z155)&lt;ABS(Y155)),--($G155:$Z155&lt;&gt;0))+(SUMPRODUCT(--(ABS($G155:$Z155)=ABS(Y155)),--($G155:$Z155&lt;&gt;0))-1)/2)</f>
        <v>2</v>
      </c>
      <c r="AT155" cm="1">
        <f t="array" ref="AT155">IF(Z155=0,"",1+SUMPRODUCT(--(ABS($G155:$Z155)&lt;ABS(Z155)),--($G155:$Z155&lt;&gt;0))+(SUMPRODUCT(--(ABS($G155:$Z155)=ABS(Z155)),--($G155:$Z155&lt;&gt;0))-1)/2)</f>
        <v>9</v>
      </c>
      <c r="AU155">
        <f>AVERAGE(G155:Z155)</f>
        <v>9.1542971516711605E-2</v>
      </c>
      <c r="AV155">
        <f>SUMIF(G155:Z155,"&gt;0",AA155:AT155)</f>
        <v>137</v>
      </c>
      <c r="AW155">
        <f>COUNTIF(G155:Z155,"&lt;&gt;0")</f>
        <v>20</v>
      </c>
      <c r="AX155">
        <f>_xlfn.LET(_xlpm.n,AW155,_xlpm.w,AV155,_xlpm.mu,_xlpm.n*(_xlpm.n+1)/4,_xlpm.sd,SQRT(_xlpm.n*(_xlpm.n+1)*(2*_xlpm.n+1)/24),_xlpm.z,(ABS(_xlpm.w-_xlpm.mu)-0.5)/_xlpm.sd,MIN(1,2*(1-_xlfn.NORM.S.DIST(_xlpm.z,TRUE))))</f>
        <v>0.23960323034102227</v>
      </c>
    </row>
    <row r="156" spans="1:50" x14ac:dyDescent="0.25">
      <c r="A156" t="s">
        <v>9324</v>
      </c>
      <c r="B156" t="s">
        <v>147</v>
      </c>
      <c r="C156" t="s">
        <v>26</v>
      </c>
      <c r="D156" t="s">
        <v>9259</v>
      </c>
      <c r="E156" t="s">
        <v>23</v>
      </c>
      <c r="F156" t="s">
        <v>45</v>
      </c>
      <c r="G156">
        <f>all_runs!O1242-all_runs!O1482</f>
        <v>2.0816392909416059E-2</v>
      </c>
      <c r="H156">
        <f>all_runs!O1243-all_runs!O1483</f>
        <v>1.763841254287124E-2</v>
      </c>
      <c r="I156">
        <f>all_runs!O1244-all_runs!O1484</f>
        <v>2.4048756382803682E-2</v>
      </c>
      <c r="J156">
        <f>all_runs!O1245-all_runs!O1485</f>
        <v>6.081589643233476E-2</v>
      </c>
      <c r="K156">
        <f>all_runs!O1246-all_runs!O1486</f>
        <v>2.2395326192794496E-2</v>
      </c>
      <c r="L156">
        <f>all_runs!O1247-all_runs!O1487</f>
        <v>-5.6610056610056914E-3</v>
      </c>
      <c r="M156">
        <f>all_runs!O1248-all_runs!O1488</f>
        <v>1.9230769230769162E-2</v>
      </c>
      <c r="N156">
        <f>all_runs!O1249-all_runs!O1489</f>
        <v>4.0452301321866502E-2</v>
      </c>
      <c r="O156">
        <f>all_runs!O1250-all_runs!O1490</f>
        <v>2.7092404450895002E-2</v>
      </c>
      <c r="P156">
        <f>all_runs!O1251-all_runs!O1491</f>
        <v>2.8340080971659853E-2</v>
      </c>
      <c r="Q156">
        <f>all_runs!O1252-all_runs!O1492</f>
        <v>5.904543217976288E-3</v>
      </c>
      <c r="R156">
        <f>all_runs!O1253-all_runs!O1493</f>
        <v>-1.9315486275838567E-2</v>
      </c>
      <c r="S156">
        <f>all_runs!O1254-all_runs!O1494</f>
        <v>2.5248274701228923E-2</v>
      </c>
      <c r="T156">
        <f>all_runs!O1255-all_runs!O1495</f>
        <v>-2.5351623545754376E-2</v>
      </c>
      <c r="U156">
        <f>all_runs!O1256-all_runs!O1496</f>
        <v>5.2017654476670949E-2</v>
      </c>
      <c r="V156">
        <f>all_runs!O1257-all_runs!O1497</f>
        <v>0</v>
      </c>
      <c r="W156">
        <f>all_runs!O1258-all_runs!O1498</f>
        <v>1.763841254287124E-2</v>
      </c>
      <c r="X156">
        <f>all_runs!O1259-all_runs!O1499</f>
        <v>4.0835707502374419E-2</v>
      </c>
      <c r="Y156">
        <f>all_runs!O1260-all_runs!O1500</f>
        <v>2.7564102564102577E-2</v>
      </c>
      <c r="Z156">
        <f>all_runs!O1261-all_runs!O1501</f>
        <v>3.4188034188031846E-4</v>
      </c>
      <c r="AA156" cm="1">
        <f t="array" ref="AA156">IF(G156=0,"",1+SUMPRODUCT(--(ABS($G156:$Z156)&lt;ABS(G156)),--($G156:$Z156&lt;&gt;0))+(SUMPRODUCT(--(ABS($G156:$Z156)=ABS(G156)),--($G156:$Z156&lt;&gt;0))-1)/2)</f>
        <v>8</v>
      </c>
      <c r="AB156" cm="1">
        <f t="array" ref="AB156">IF(H156=0,"",1+SUMPRODUCT(--(ABS($G156:$Z156)&lt;ABS(H156)),--($G156:$Z156&lt;&gt;0))+(SUMPRODUCT(--(ABS($G156:$Z156)=ABS(H156)),--($G156:$Z156&lt;&gt;0))-1)/2)</f>
        <v>4.5</v>
      </c>
      <c r="AC156" cm="1">
        <f t="array" ref="AC156">IF(I156=0,"",1+SUMPRODUCT(--(ABS($G156:$Z156)&lt;ABS(I156)),--($G156:$Z156&lt;&gt;0))+(SUMPRODUCT(--(ABS($G156:$Z156)=ABS(I156)),--($G156:$Z156&lt;&gt;0))-1)/2)</f>
        <v>10</v>
      </c>
      <c r="AD156" cm="1">
        <f t="array" ref="AD156">IF(J156=0,"",1+SUMPRODUCT(--(ABS($G156:$Z156)&lt;ABS(J156)),--($G156:$Z156&lt;&gt;0))+(SUMPRODUCT(--(ABS($G156:$Z156)=ABS(J156)),--($G156:$Z156&lt;&gt;0))-1)/2)</f>
        <v>19</v>
      </c>
      <c r="AE156" cm="1">
        <f t="array" ref="AE156">IF(K156=0,"",1+SUMPRODUCT(--(ABS($G156:$Z156)&lt;ABS(K156)),--($G156:$Z156&lt;&gt;0))+(SUMPRODUCT(--(ABS($G156:$Z156)=ABS(K156)),--($G156:$Z156&lt;&gt;0))-1)/2)</f>
        <v>9</v>
      </c>
      <c r="AF156" cm="1">
        <f t="array" ref="AF156">IF(L156=0,"",1+SUMPRODUCT(--(ABS($G156:$Z156)&lt;ABS(L156)),--($G156:$Z156&lt;&gt;0))+(SUMPRODUCT(--(ABS($G156:$Z156)=ABS(L156)),--($G156:$Z156&lt;&gt;0))-1)/2)</f>
        <v>2</v>
      </c>
      <c r="AG156" cm="1">
        <f t="array" ref="AG156">IF(M156=0,"",1+SUMPRODUCT(--(ABS($G156:$Z156)&lt;ABS(M156)),--($G156:$Z156&lt;&gt;0))+(SUMPRODUCT(--(ABS($G156:$Z156)=ABS(M156)),--($G156:$Z156&lt;&gt;0))-1)/2)</f>
        <v>6</v>
      </c>
      <c r="AH156" cm="1">
        <f t="array" ref="AH156">IF(N156=0,"",1+SUMPRODUCT(--(ABS($G156:$Z156)&lt;ABS(N156)),--($G156:$Z156&lt;&gt;0))+(SUMPRODUCT(--(ABS($G156:$Z156)=ABS(N156)),--($G156:$Z156&lt;&gt;0))-1)/2)</f>
        <v>16</v>
      </c>
      <c r="AI156" cm="1">
        <f t="array" ref="AI156">IF(O156=0,"",1+SUMPRODUCT(--(ABS($G156:$Z156)&lt;ABS(O156)),--($G156:$Z156&lt;&gt;0))+(SUMPRODUCT(--(ABS($G156:$Z156)=ABS(O156)),--($G156:$Z156&lt;&gt;0))-1)/2)</f>
        <v>13</v>
      </c>
      <c r="AJ156" cm="1">
        <f t="array" ref="AJ156">IF(P156=0,"",1+SUMPRODUCT(--(ABS($G156:$Z156)&lt;ABS(P156)),--($G156:$Z156&lt;&gt;0))+(SUMPRODUCT(--(ABS($G156:$Z156)=ABS(P156)),--($G156:$Z156&lt;&gt;0))-1)/2)</f>
        <v>15</v>
      </c>
      <c r="AK156" cm="1">
        <f t="array" ref="AK156">IF(Q156=0,"",1+SUMPRODUCT(--(ABS($G156:$Z156)&lt;ABS(Q156)),--($G156:$Z156&lt;&gt;0))+(SUMPRODUCT(--(ABS($G156:$Z156)=ABS(Q156)),--($G156:$Z156&lt;&gt;0))-1)/2)</f>
        <v>3</v>
      </c>
      <c r="AL156" cm="1">
        <f t="array" ref="AL156">IF(R156=0,"",1+SUMPRODUCT(--(ABS($G156:$Z156)&lt;ABS(R156)),--($G156:$Z156&lt;&gt;0))+(SUMPRODUCT(--(ABS($G156:$Z156)=ABS(R156)),--($G156:$Z156&lt;&gt;0))-1)/2)</f>
        <v>7</v>
      </c>
      <c r="AM156" cm="1">
        <f t="array" ref="AM156">IF(S156=0,"",1+SUMPRODUCT(--(ABS($G156:$Z156)&lt;ABS(S156)),--($G156:$Z156&lt;&gt;0))+(SUMPRODUCT(--(ABS($G156:$Z156)=ABS(S156)),--($G156:$Z156&lt;&gt;0))-1)/2)</f>
        <v>11</v>
      </c>
      <c r="AN156" cm="1">
        <f t="array" ref="AN156">IF(T156=0,"",1+SUMPRODUCT(--(ABS($G156:$Z156)&lt;ABS(T156)),--($G156:$Z156&lt;&gt;0))+(SUMPRODUCT(--(ABS($G156:$Z156)=ABS(T156)),--($G156:$Z156&lt;&gt;0))-1)/2)</f>
        <v>12</v>
      </c>
      <c r="AO156" cm="1">
        <f t="array" ref="AO156">IF(U156=0,"",1+SUMPRODUCT(--(ABS($G156:$Z156)&lt;ABS(U156)),--($G156:$Z156&lt;&gt;0))+(SUMPRODUCT(--(ABS($G156:$Z156)=ABS(U156)),--($G156:$Z156&lt;&gt;0))-1)/2)</f>
        <v>18</v>
      </c>
      <c r="AP156" t="str" cm="1">
        <f t="array" ref="AP156">IF(V156=0,"",1+SUMPRODUCT(--(ABS($G156:$Z156)&lt;ABS(V156)),--($G156:$Z156&lt;&gt;0))+(SUMPRODUCT(--(ABS($G156:$Z156)=ABS(V156)),--($G156:$Z156&lt;&gt;0))-1)/2)</f>
        <v/>
      </c>
      <c r="AQ156" cm="1">
        <f t="array" ref="AQ156">IF(W156=0,"",1+SUMPRODUCT(--(ABS($G156:$Z156)&lt;ABS(W156)),--($G156:$Z156&lt;&gt;0))+(SUMPRODUCT(--(ABS($G156:$Z156)=ABS(W156)),--($G156:$Z156&lt;&gt;0))-1)/2)</f>
        <v>4.5</v>
      </c>
      <c r="AR156" cm="1">
        <f t="array" ref="AR156">IF(X156=0,"",1+SUMPRODUCT(--(ABS($G156:$Z156)&lt;ABS(X156)),--($G156:$Z156&lt;&gt;0))+(SUMPRODUCT(--(ABS($G156:$Z156)=ABS(X156)),--($G156:$Z156&lt;&gt;0))-1)/2)</f>
        <v>17</v>
      </c>
      <c r="AS156" cm="1">
        <f t="array" ref="AS156">IF(Y156=0,"",1+SUMPRODUCT(--(ABS($G156:$Z156)&lt;ABS(Y156)),--($G156:$Z156&lt;&gt;0))+(SUMPRODUCT(--(ABS($G156:$Z156)=ABS(Y156)),--($G156:$Z156&lt;&gt;0))-1)/2)</f>
        <v>14</v>
      </c>
      <c r="AT156" cm="1">
        <f t="array" ref="AT156">IF(Z156=0,"",1+SUMPRODUCT(--(ABS($G156:$Z156)&lt;ABS(Z156)),--($G156:$Z156&lt;&gt;0))+(SUMPRODUCT(--(ABS($G156:$Z156)=ABS(Z156)),--($G156:$Z156&lt;&gt;0))-1)/2)</f>
        <v>1</v>
      </c>
      <c r="AU156">
        <f>AVERAGE(G156:Z156)</f>
        <v>1.9002640014995843E-2</v>
      </c>
      <c r="AV156">
        <f>SUMIF(G156:Z156,"&gt;0",AA156:AT156)</f>
        <v>169</v>
      </c>
      <c r="AW156">
        <f>COUNTIF(G156:Z156,"&lt;&gt;0")</f>
        <v>19</v>
      </c>
      <c r="AX156">
        <f>_xlfn.LET(_xlpm.n,AW156,_xlpm.w,AV156,_xlpm.mu,_xlpm.n*(_xlpm.n+1)/4,_xlpm.sd,SQRT(_xlpm.n*(_xlpm.n+1)*(2*_xlpm.n+1)/24),_xlpm.z,(ABS(_xlpm.w-_xlpm.mu)-0.5)/_xlpm.sd,MIN(1,2*(1-_xlfn.NORM.S.DIST(_xlpm.z,TRUE))))</f>
        <v>3.0984271848921718E-3</v>
      </c>
    </row>
    <row r="157" spans="1:50" x14ac:dyDescent="0.25">
      <c r="A157" t="s">
        <v>9324</v>
      </c>
      <c r="B157" t="s">
        <v>190</v>
      </c>
      <c r="C157" t="s">
        <v>26</v>
      </c>
      <c r="D157" t="s">
        <v>9259</v>
      </c>
      <c r="E157" t="s">
        <v>23</v>
      </c>
      <c r="F157" t="s">
        <v>45</v>
      </c>
      <c r="G157">
        <f>all_runs!O1842-all_runs!O2082</f>
        <v>-6.2998013380339946E-2</v>
      </c>
      <c r="H157">
        <f>all_runs!O1843-all_runs!O2083</f>
        <v>-4.0316774658027299E-2</v>
      </c>
      <c r="I157">
        <f>all_runs!O1844-all_runs!O2084</f>
        <v>-9.2400107991360669E-2</v>
      </c>
      <c r="J157">
        <f>all_runs!O1845-all_runs!O2085</f>
        <v>-0.15269338817359301</v>
      </c>
      <c r="K157">
        <f>all_runs!O1846-all_runs!O2086</f>
        <v>-0.14288087722212994</v>
      </c>
      <c r="L157">
        <f>all_runs!O1847-all_runs!O2087</f>
        <v>-0.13088841534102669</v>
      </c>
      <c r="M157">
        <f>all_runs!O1848-all_runs!O2088</f>
        <v>-5.4109878106303189E-2</v>
      </c>
      <c r="N157">
        <f>all_runs!O1849-all_runs!O2089</f>
        <v>-0.11985401254667516</v>
      </c>
      <c r="O157">
        <f>all_runs!O1850-all_runs!O2090</f>
        <v>-0.12811439370564637</v>
      </c>
      <c r="P157">
        <f>all_runs!O1851-all_runs!O2091</f>
        <v>-0.12594368597301209</v>
      </c>
      <c r="Q157">
        <f>all_runs!O1852-all_runs!O2092</f>
        <v>-0.11517553172017436</v>
      </c>
      <c r="R157">
        <f>all_runs!O1853-all_runs!O2093</f>
        <v>-0.10670095544898783</v>
      </c>
      <c r="S157">
        <f>all_runs!O1854-all_runs!O2094</f>
        <v>-8.2621661601863905E-2</v>
      </c>
      <c r="T157">
        <f>all_runs!O1855-all_runs!O2095</f>
        <v>-0.12099618017819713</v>
      </c>
      <c r="U157">
        <f>all_runs!O1856-all_runs!O2096</f>
        <v>-0.10861670041897764</v>
      </c>
      <c r="V157">
        <f>all_runs!O1857-all_runs!O2097</f>
        <v>-7.8533335167581431E-2</v>
      </c>
      <c r="W157">
        <f>all_runs!O1858-all_runs!O2098</f>
        <v>-6.663256413171148E-2</v>
      </c>
      <c r="X157">
        <f>all_runs!O1859-all_runs!O2099</f>
        <v>-5.9248485273307949E-2</v>
      </c>
      <c r="Y157">
        <f>all_runs!O1860-all_runs!O2100</f>
        <v>-0.1230957842663053</v>
      </c>
      <c r="Z157">
        <f>all_runs!O1861-all_runs!O2101</f>
        <v>-0.10492764103100838</v>
      </c>
      <c r="AA157" cm="1">
        <f t="array" ref="AA157">IF(G157=0,"",1+SUMPRODUCT(--(ABS($G157:$Z157)&lt;ABS(G157)),--($G157:$Z157&lt;&gt;0))+(SUMPRODUCT(--(ABS($G157:$Z157)=ABS(G157)),--($G157:$Z157&lt;&gt;0))-1)/2)</f>
        <v>4</v>
      </c>
      <c r="AB157" cm="1">
        <f t="array" ref="AB157">IF(H157=0,"",1+SUMPRODUCT(--(ABS($G157:$Z157)&lt;ABS(H157)),--($G157:$Z157&lt;&gt;0))+(SUMPRODUCT(--(ABS($G157:$Z157)=ABS(H157)),--($G157:$Z157&lt;&gt;0))-1)/2)</f>
        <v>1</v>
      </c>
      <c r="AC157" cm="1">
        <f t="array" ref="AC157">IF(I157=0,"",1+SUMPRODUCT(--(ABS($G157:$Z157)&lt;ABS(I157)),--($G157:$Z157&lt;&gt;0))+(SUMPRODUCT(--(ABS($G157:$Z157)=ABS(I157)),--($G157:$Z157&lt;&gt;0))-1)/2)</f>
        <v>8</v>
      </c>
      <c r="AD157" cm="1">
        <f t="array" ref="AD157">IF(J157=0,"",1+SUMPRODUCT(--(ABS($G157:$Z157)&lt;ABS(J157)),--($G157:$Z157&lt;&gt;0))+(SUMPRODUCT(--(ABS($G157:$Z157)=ABS(J157)),--($G157:$Z157&lt;&gt;0))-1)/2)</f>
        <v>20</v>
      </c>
      <c r="AE157" cm="1">
        <f t="array" ref="AE157">IF(K157=0,"",1+SUMPRODUCT(--(ABS($G157:$Z157)&lt;ABS(K157)),--($G157:$Z157&lt;&gt;0))+(SUMPRODUCT(--(ABS($G157:$Z157)=ABS(K157)),--($G157:$Z157&lt;&gt;0))-1)/2)</f>
        <v>19</v>
      </c>
      <c r="AF157" cm="1">
        <f t="array" ref="AF157">IF(L157=0,"",1+SUMPRODUCT(--(ABS($G157:$Z157)&lt;ABS(L157)),--($G157:$Z157&lt;&gt;0))+(SUMPRODUCT(--(ABS($G157:$Z157)=ABS(L157)),--($G157:$Z157&lt;&gt;0))-1)/2)</f>
        <v>18</v>
      </c>
      <c r="AG157" cm="1">
        <f t="array" ref="AG157">IF(M157=0,"",1+SUMPRODUCT(--(ABS($G157:$Z157)&lt;ABS(M157)),--($G157:$Z157&lt;&gt;0))+(SUMPRODUCT(--(ABS($G157:$Z157)=ABS(M157)),--($G157:$Z157&lt;&gt;0))-1)/2)</f>
        <v>2</v>
      </c>
      <c r="AH157" cm="1">
        <f t="array" ref="AH157">IF(N157=0,"",1+SUMPRODUCT(--(ABS($G157:$Z157)&lt;ABS(N157)),--($G157:$Z157&lt;&gt;0))+(SUMPRODUCT(--(ABS($G157:$Z157)=ABS(N157)),--($G157:$Z157&lt;&gt;0))-1)/2)</f>
        <v>13</v>
      </c>
      <c r="AI157" cm="1">
        <f t="array" ref="AI157">IF(O157=0,"",1+SUMPRODUCT(--(ABS($G157:$Z157)&lt;ABS(O157)),--($G157:$Z157&lt;&gt;0))+(SUMPRODUCT(--(ABS($G157:$Z157)=ABS(O157)),--($G157:$Z157&lt;&gt;0))-1)/2)</f>
        <v>17</v>
      </c>
      <c r="AJ157" cm="1">
        <f t="array" ref="AJ157">IF(P157=0,"",1+SUMPRODUCT(--(ABS($G157:$Z157)&lt;ABS(P157)),--($G157:$Z157&lt;&gt;0))+(SUMPRODUCT(--(ABS($G157:$Z157)=ABS(P157)),--($G157:$Z157&lt;&gt;0))-1)/2)</f>
        <v>16</v>
      </c>
      <c r="AK157" cm="1">
        <f t="array" ref="AK157">IF(Q157=0,"",1+SUMPRODUCT(--(ABS($G157:$Z157)&lt;ABS(Q157)),--($G157:$Z157&lt;&gt;0))+(SUMPRODUCT(--(ABS($G157:$Z157)=ABS(Q157)),--($G157:$Z157&lt;&gt;0))-1)/2)</f>
        <v>12</v>
      </c>
      <c r="AL157" cm="1">
        <f t="array" ref="AL157">IF(R157=0,"",1+SUMPRODUCT(--(ABS($G157:$Z157)&lt;ABS(R157)),--($G157:$Z157&lt;&gt;0))+(SUMPRODUCT(--(ABS($G157:$Z157)=ABS(R157)),--($G157:$Z157&lt;&gt;0))-1)/2)</f>
        <v>10</v>
      </c>
      <c r="AM157" cm="1">
        <f t="array" ref="AM157">IF(S157=0,"",1+SUMPRODUCT(--(ABS($G157:$Z157)&lt;ABS(S157)),--($G157:$Z157&lt;&gt;0))+(SUMPRODUCT(--(ABS($G157:$Z157)=ABS(S157)),--($G157:$Z157&lt;&gt;0))-1)/2)</f>
        <v>7</v>
      </c>
      <c r="AN157" cm="1">
        <f t="array" ref="AN157">IF(T157=0,"",1+SUMPRODUCT(--(ABS($G157:$Z157)&lt;ABS(T157)),--($G157:$Z157&lt;&gt;0))+(SUMPRODUCT(--(ABS($G157:$Z157)=ABS(T157)),--($G157:$Z157&lt;&gt;0))-1)/2)</f>
        <v>14</v>
      </c>
      <c r="AO157" cm="1">
        <f t="array" ref="AO157">IF(U157=0,"",1+SUMPRODUCT(--(ABS($G157:$Z157)&lt;ABS(U157)),--($G157:$Z157&lt;&gt;0))+(SUMPRODUCT(--(ABS($G157:$Z157)=ABS(U157)),--($G157:$Z157&lt;&gt;0))-1)/2)</f>
        <v>11</v>
      </c>
      <c r="AP157" cm="1">
        <f t="array" ref="AP157">IF(V157=0,"",1+SUMPRODUCT(--(ABS($G157:$Z157)&lt;ABS(V157)),--($G157:$Z157&lt;&gt;0))+(SUMPRODUCT(--(ABS($G157:$Z157)=ABS(V157)),--($G157:$Z157&lt;&gt;0))-1)/2)</f>
        <v>6</v>
      </c>
      <c r="AQ157" cm="1">
        <f t="array" ref="AQ157">IF(W157=0,"",1+SUMPRODUCT(--(ABS($G157:$Z157)&lt;ABS(W157)),--($G157:$Z157&lt;&gt;0))+(SUMPRODUCT(--(ABS($G157:$Z157)=ABS(W157)),--($G157:$Z157&lt;&gt;0))-1)/2)</f>
        <v>5</v>
      </c>
      <c r="AR157" cm="1">
        <f t="array" ref="AR157">IF(X157=0,"",1+SUMPRODUCT(--(ABS($G157:$Z157)&lt;ABS(X157)),--($G157:$Z157&lt;&gt;0))+(SUMPRODUCT(--(ABS($G157:$Z157)=ABS(X157)),--($G157:$Z157&lt;&gt;0))-1)/2)</f>
        <v>3</v>
      </c>
      <c r="AS157" cm="1">
        <f t="array" ref="AS157">IF(Y157=0,"",1+SUMPRODUCT(--(ABS($G157:$Z157)&lt;ABS(Y157)),--($G157:$Z157&lt;&gt;0))+(SUMPRODUCT(--(ABS($G157:$Z157)=ABS(Y157)),--($G157:$Z157&lt;&gt;0))-1)/2)</f>
        <v>15</v>
      </c>
      <c r="AT157" cm="1">
        <f t="array" ref="AT157">IF(Z157=0,"",1+SUMPRODUCT(--(ABS($G157:$Z157)&lt;ABS(Z157)),--($G157:$Z157&lt;&gt;0))+(SUMPRODUCT(--(ABS($G157:$Z157)=ABS(Z157)),--($G157:$Z157&lt;&gt;0))-1)/2)</f>
        <v>9</v>
      </c>
      <c r="AU157">
        <f>AVERAGE(G157:Z157)</f>
        <v>-0.10083741931681149</v>
      </c>
      <c r="AV157">
        <f>SUMIF(G157:Z157,"&gt;0",AA157:AT157)</f>
        <v>0</v>
      </c>
      <c r="AW157">
        <f>COUNTIF(G157:Z157,"&lt;&gt;0")</f>
        <v>20</v>
      </c>
      <c r="AX157">
        <f>_xlfn.LET(_xlpm.n,AW157,_xlpm.w,AV157,_xlpm.mu,_xlpm.n*(_xlpm.n+1)/4,_xlpm.sd,SQRT(_xlpm.n*(_xlpm.n+1)*(2*_xlpm.n+1)/24),_xlpm.z,(ABS(_xlpm.w-_xlpm.mu)-0.5)/_xlpm.sd,MIN(1,2*(1-_xlfn.NORM.S.DIST(_xlpm.z,TRUE))))</f>
        <v>9.5691731570646255E-5</v>
      </c>
    </row>
    <row r="158" spans="1:50" x14ac:dyDescent="0.25">
      <c r="A158" t="s">
        <v>9324</v>
      </c>
      <c r="B158" t="s">
        <v>19</v>
      </c>
      <c r="C158" t="s">
        <v>32</v>
      </c>
      <c r="D158" t="s">
        <v>9260</v>
      </c>
      <c r="E158" t="s">
        <v>23</v>
      </c>
      <c r="F158" t="s">
        <v>45</v>
      </c>
      <c r="G158">
        <f>all_runs!O62-all_runs!O302</f>
        <v>8.4566596194501908E-4</v>
      </c>
      <c r="H158">
        <f>all_runs!O63-all_runs!O303</f>
        <v>-1.4559940464464738E-2</v>
      </c>
      <c r="I158">
        <f>all_runs!O64-all_runs!O304</f>
        <v>-1.6256809472255274E-2</v>
      </c>
      <c r="J158">
        <f>all_runs!O65-all_runs!O305</f>
        <v>-1.8363803930814049E-2</v>
      </c>
      <c r="K158">
        <f>all_runs!O66-all_runs!O306</f>
        <v>1.5170278637770873E-2</v>
      </c>
      <c r="L158">
        <f>all_runs!O67-all_runs!O307</f>
        <v>-1.004601226993862E-2</v>
      </c>
      <c r="M158">
        <f>all_runs!O68-all_runs!O308</f>
        <v>-2.6477706820634106E-2</v>
      </c>
      <c r="N158">
        <f>all_runs!O69-all_runs!O309</f>
        <v>4.5316620069167923E-3</v>
      </c>
      <c r="O158">
        <f>all_runs!O70-all_runs!O310</f>
        <v>-1.6155392974800176E-2</v>
      </c>
      <c r="P158">
        <f>all_runs!O71-all_runs!O311</f>
        <v>-1.1951661786833379E-2</v>
      </c>
      <c r="Q158">
        <f>all_runs!O72-all_runs!O312</f>
        <v>-8.1277859055637336E-3</v>
      </c>
      <c r="R158">
        <f>all_runs!O73-all_runs!O313</f>
        <v>-8.8099756031443377E-3</v>
      </c>
      <c r="S158">
        <f>all_runs!O74-all_runs!O314</f>
        <v>-9.0447154471546831E-3</v>
      </c>
      <c r="T158">
        <f>all_runs!O75-all_runs!O315</f>
        <v>3.7986704653369952E-3</v>
      </c>
      <c r="U158">
        <f>all_runs!O76-all_runs!O316</f>
        <v>-1.1831726555652899E-2</v>
      </c>
      <c r="V158">
        <f>all_runs!O77-all_runs!O317</f>
        <v>-2.9889915135816736E-2</v>
      </c>
      <c r="W158">
        <f>all_runs!O78-all_runs!O318</f>
        <v>2.8789473233917562E-2</v>
      </c>
      <c r="X158">
        <f>all_runs!O79-all_runs!O319</f>
        <v>-3.1931011398270037E-2</v>
      </c>
      <c r="Y158">
        <f>all_runs!O80-all_runs!O320</f>
        <v>6.3109209189748938E-4</v>
      </c>
      <c r="Z158">
        <f>all_runs!O81-all_runs!O321</f>
        <v>-2.8551912568306026E-2</v>
      </c>
      <c r="AA158" cm="1">
        <f t="array" ref="AA158">IF(G158=0,"",1+SUMPRODUCT(--(ABS($G158:$Z158)&lt;ABS(G158)),--($G158:$Z158&lt;&gt;0))+(SUMPRODUCT(--(ABS($G158:$Z158)=ABS(G158)),--($G158:$Z158&lt;&gt;0))-1)/2)</f>
        <v>2</v>
      </c>
      <c r="AB158" cm="1">
        <f t="array" ref="AB158">IF(H158=0,"",1+SUMPRODUCT(--(ABS($G158:$Z158)&lt;ABS(H158)),--($G158:$Z158&lt;&gt;0))+(SUMPRODUCT(--(ABS($G158:$Z158)=ABS(H158)),--($G158:$Z158&lt;&gt;0))-1)/2)</f>
        <v>11</v>
      </c>
      <c r="AC158" cm="1">
        <f t="array" ref="AC158">IF(I158=0,"",1+SUMPRODUCT(--(ABS($G158:$Z158)&lt;ABS(I158)),--($G158:$Z158&lt;&gt;0))+(SUMPRODUCT(--(ABS($G158:$Z158)=ABS(I158)),--($G158:$Z158&lt;&gt;0))-1)/2)</f>
        <v>14</v>
      </c>
      <c r="AD158" cm="1">
        <f t="array" ref="AD158">IF(J158=0,"",1+SUMPRODUCT(--(ABS($G158:$Z158)&lt;ABS(J158)),--($G158:$Z158&lt;&gt;0))+(SUMPRODUCT(--(ABS($G158:$Z158)=ABS(J158)),--($G158:$Z158&lt;&gt;0))-1)/2)</f>
        <v>15</v>
      </c>
      <c r="AE158" cm="1">
        <f t="array" ref="AE158">IF(K158=0,"",1+SUMPRODUCT(--(ABS($G158:$Z158)&lt;ABS(K158)),--($G158:$Z158&lt;&gt;0))+(SUMPRODUCT(--(ABS($G158:$Z158)=ABS(K158)),--($G158:$Z158&lt;&gt;0))-1)/2)</f>
        <v>12</v>
      </c>
      <c r="AF158" cm="1">
        <f t="array" ref="AF158">IF(L158=0,"",1+SUMPRODUCT(--(ABS($G158:$Z158)&lt;ABS(L158)),--($G158:$Z158&lt;&gt;0))+(SUMPRODUCT(--(ABS($G158:$Z158)=ABS(L158)),--($G158:$Z158&lt;&gt;0))-1)/2)</f>
        <v>8</v>
      </c>
      <c r="AG158" cm="1">
        <f t="array" ref="AG158">IF(M158=0,"",1+SUMPRODUCT(--(ABS($G158:$Z158)&lt;ABS(M158)),--($G158:$Z158&lt;&gt;0))+(SUMPRODUCT(--(ABS($G158:$Z158)=ABS(M158)),--($G158:$Z158&lt;&gt;0))-1)/2)</f>
        <v>16</v>
      </c>
      <c r="AH158" cm="1">
        <f t="array" ref="AH158">IF(N158=0,"",1+SUMPRODUCT(--(ABS($G158:$Z158)&lt;ABS(N158)),--($G158:$Z158&lt;&gt;0))+(SUMPRODUCT(--(ABS($G158:$Z158)=ABS(N158)),--($G158:$Z158&lt;&gt;0))-1)/2)</f>
        <v>4</v>
      </c>
      <c r="AI158" cm="1">
        <f t="array" ref="AI158">IF(O158=0,"",1+SUMPRODUCT(--(ABS($G158:$Z158)&lt;ABS(O158)),--($G158:$Z158&lt;&gt;0))+(SUMPRODUCT(--(ABS($G158:$Z158)=ABS(O158)),--($G158:$Z158&lt;&gt;0))-1)/2)</f>
        <v>13</v>
      </c>
      <c r="AJ158" cm="1">
        <f t="array" ref="AJ158">IF(P158=0,"",1+SUMPRODUCT(--(ABS($G158:$Z158)&lt;ABS(P158)),--($G158:$Z158&lt;&gt;0))+(SUMPRODUCT(--(ABS($G158:$Z158)=ABS(P158)),--($G158:$Z158&lt;&gt;0))-1)/2)</f>
        <v>10</v>
      </c>
      <c r="AK158" cm="1">
        <f t="array" ref="AK158">IF(Q158=0,"",1+SUMPRODUCT(--(ABS($G158:$Z158)&lt;ABS(Q158)),--($G158:$Z158&lt;&gt;0))+(SUMPRODUCT(--(ABS($G158:$Z158)=ABS(Q158)),--($G158:$Z158&lt;&gt;0))-1)/2)</f>
        <v>5</v>
      </c>
      <c r="AL158" cm="1">
        <f t="array" ref="AL158">IF(R158=0,"",1+SUMPRODUCT(--(ABS($G158:$Z158)&lt;ABS(R158)),--($G158:$Z158&lt;&gt;0))+(SUMPRODUCT(--(ABS($G158:$Z158)=ABS(R158)),--($G158:$Z158&lt;&gt;0))-1)/2)</f>
        <v>6</v>
      </c>
      <c r="AM158" cm="1">
        <f t="array" ref="AM158">IF(S158=0,"",1+SUMPRODUCT(--(ABS($G158:$Z158)&lt;ABS(S158)),--($G158:$Z158&lt;&gt;0))+(SUMPRODUCT(--(ABS($G158:$Z158)=ABS(S158)),--($G158:$Z158&lt;&gt;0))-1)/2)</f>
        <v>7</v>
      </c>
      <c r="AN158" cm="1">
        <f t="array" ref="AN158">IF(T158=0,"",1+SUMPRODUCT(--(ABS($G158:$Z158)&lt;ABS(T158)),--($G158:$Z158&lt;&gt;0))+(SUMPRODUCT(--(ABS($G158:$Z158)=ABS(T158)),--($G158:$Z158&lt;&gt;0))-1)/2)</f>
        <v>3</v>
      </c>
      <c r="AO158" cm="1">
        <f t="array" ref="AO158">IF(U158=0,"",1+SUMPRODUCT(--(ABS($G158:$Z158)&lt;ABS(U158)),--($G158:$Z158&lt;&gt;0))+(SUMPRODUCT(--(ABS($G158:$Z158)=ABS(U158)),--($G158:$Z158&lt;&gt;0))-1)/2)</f>
        <v>9</v>
      </c>
      <c r="AP158" cm="1">
        <f t="array" ref="AP158">IF(V158=0,"",1+SUMPRODUCT(--(ABS($G158:$Z158)&lt;ABS(V158)),--($G158:$Z158&lt;&gt;0))+(SUMPRODUCT(--(ABS($G158:$Z158)=ABS(V158)),--($G158:$Z158&lt;&gt;0))-1)/2)</f>
        <v>19</v>
      </c>
      <c r="AQ158" cm="1">
        <f t="array" ref="AQ158">IF(W158=0,"",1+SUMPRODUCT(--(ABS($G158:$Z158)&lt;ABS(W158)),--($G158:$Z158&lt;&gt;0))+(SUMPRODUCT(--(ABS($G158:$Z158)=ABS(W158)),--($G158:$Z158&lt;&gt;0))-1)/2)</f>
        <v>18</v>
      </c>
      <c r="AR158" cm="1">
        <f t="array" ref="AR158">IF(X158=0,"",1+SUMPRODUCT(--(ABS($G158:$Z158)&lt;ABS(X158)),--($G158:$Z158&lt;&gt;0))+(SUMPRODUCT(--(ABS($G158:$Z158)=ABS(X158)),--($G158:$Z158&lt;&gt;0))-1)/2)</f>
        <v>20</v>
      </c>
      <c r="AS158" cm="1">
        <f t="array" ref="AS158">IF(Y158=0,"",1+SUMPRODUCT(--(ABS($G158:$Z158)&lt;ABS(Y158)),--($G158:$Z158&lt;&gt;0))+(SUMPRODUCT(--(ABS($G158:$Z158)=ABS(Y158)),--($G158:$Z158&lt;&gt;0))-1)/2)</f>
        <v>1</v>
      </c>
      <c r="AT158" cm="1">
        <f t="array" ref="AT158">IF(Z158=0,"",1+SUMPRODUCT(--(ABS($G158:$Z158)&lt;ABS(Z158)),--($G158:$Z158&lt;&gt;0))+(SUMPRODUCT(--(ABS($G158:$Z158)=ABS(Z158)),--($G158:$Z158&lt;&gt;0))-1)/2)</f>
        <v>17</v>
      </c>
      <c r="AU158">
        <f>AVERAGE(G158:Z158)</f>
        <v>-9.4115763967932038E-3</v>
      </c>
      <c r="AV158">
        <f>SUMIF(G158:Z158,"&gt;0",AA158:AT158)</f>
        <v>40</v>
      </c>
      <c r="AW158">
        <f>COUNTIF(G158:Z158,"&lt;&gt;0")</f>
        <v>20</v>
      </c>
      <c r="AX158">
        <f>_xlfn.LET(_xlpm.n,AW158,_xlpm.w,AV158,_xlpm.mu,_xlpm.n*(_xlpm.n+1)/4,_xlpm.sd,SQRT(_xlpm.n*(_xlpm.n+1)*(2*_xlpm.n+1)/24),_xlpm.z,(ABS(_xlpm.w-_xlpm.mu)-0.5)/_xlpm.sd,MIN(1,2*(1-_xlfn.NORM.S.DIST(_xlpm.z,TRUE))))</f>
        <v>1.6042061916394346E-2</v>
      </c>
    </row>
    <row r="159" spans="1:50" x14ac:dyDescent="0.25">
      <c r="A159" t="s">
        <v>9324</v>
      </c>
      <c r="B159" t="s">
        <v>106</v>
      </c>
      <c r="C159" t="s">
        <v>32</v>
      </c>
      <c r="D159" t="s">
        <v>9260</v>
      </c>
      <c r="E159" t="s">
        <v>23</v>
      </c>
      <c r="F159" t="s">
        <v>45</v>
      </c>
      <c r="G159">
        <f>all_runs!O662-all_runs!O902</f>
        <v>-1.3099687939371107E-2</v>
      </c>
      <c r="H159">
        <f>all_runs!O663-all_runs!O903</f>
        <v>-2.2205741770372045E-2</v>
      </c>
      <c r="I159">
        <f>all_runs!O664-all_runs!O904</f>
        <v>2.2466481459113674E-2</v>
      </c>
      <c r="J159">
        <f>all_runs!O665-all_runs!O905</f>
        <v>9.2637267200617046E-3</v>
      </c>
      <c r="K159">
        <f>all_runs!O666-all_runs!O906</f>
        <v>6.1222675253083114E-3</v>
      </c>
      <c r="L159">
        <f>all_runs!O667-all_runs!O907</f>
        <v>9.7482349007385061E-3</v>
      </c>
      <c r="M159">
        <f>all_runs!O668-all_runs!O908</f>
        <v>-8.503459323131457E-3</v>
      </c>
      <c r="N159">
        <f>all_runs!O669-all_runs!O909</f>
        <v>2.7416839916839852E-2</v>
      </c>
      <c r="O159">
        <f>all_runs!O670-all_runs!O910</f>
        <v>8.4024967418905305E-4</v>
      </c>
      <c r="P159">
        <f>all_runs!O671-all_runs!O911</f>
        <v>0</v>
      </c>
      <c r="Q159">
        <f>all_runs!O672-all_runs!O912</f>
        <v>5.9038598592353608E-5</v>
      </c>
      <c r="R159">
        <f>all_runs!O673-all_runs!O913</f>
        <v>-1.8094188333441452E-2</v>
      </c>
      <c r="S159">
        <f>all_runs!O674-all_runs!O914</f>
        <v>-1.8906988554240445E-2</v>
      </c>
      <c r="T159">
        <f>all_runs!O675-all_runs!O915</f>
        <v>-1.3548299688389553E-3</v>
      </c>
      <c r="U159">
        <f>all_runs!O676-all_runs!O916</f>
        <v>-3.6836384340656059E-3</v>
      </c>
      <c r="V159">
        <f>all_runs!O677-all_runs!O917</f>
        <v>1.0225473837333743E-2</v>
      </c>
      <c r="W159">
        <f>all_runs!O678-all_runs!O918</f>
        <v>-1.4971916737275048E-2</v>
      </c>
      <c r="X159">
        <f>all_runs!O679-all_runs!O919</f>
        <v>-7.0862948496297484E-4</v>
      </c>
      <c r="Y159">
        <f>all_runs!O680-all_runs!O920</f>
        <v>-1.8208815917865273E-2</v>
      </c>
      <c r="Z159">
        <f>all_runs!O681-all_runs!O921</f>
        <v>-8.9674565344125545E-3</v>
      </c>
      <c r="AA159" cm="1">
        <f t="array" ref="AA159">IF(G159=0,"",1+SUMPRODUCT(--(ABS($G159:$Z159)&lt;ABS(G159)),--($G159:$Z159&lt;&gt;0))+(SUMPRODUCT(--(ABS($G159:$Z159)=ABS(G159)),--($G159:$Z159&lt;&gt;0))-1)/2)</f>
        <v>12</v>
      </c>
      <c r="AB159" cm="1">
        <f t="array" ref="AB159">IF(H159=0,"",1+SUMPRODUCT(--(ABS($G159:$Z159)&lt;ABS(H159)),--($G159:$Z159&lt;&gt;0))+(SUMPRODUCT(--(ABS($G159:$Z159)=ABS(H159)),--($G159:$Z159&lt;&gt;0))-1)/2)</f>
        <v>17</v>
      </c>
      <c r="AC159" cm="1">
        <f t="array" ref="AC159">IF(I159=0,"",1+SUMPRODUCT(--(ABS($G159:$Z159)&lt;ABS(I159)),--($G159:$Z159&lt;&gt;0))+(SUMPRODUCT(--(ABS($G159:$Z159)=ABS(I159)),--($G159:$Z159&lt;&gt;0))-1)/2)</f>
        <v>18</v>
      </c>
      <c r="AD159" cm="1">
        <f t="array" ref="AD159">IF(J159=0,"",1+SUMPRODUCT(--(ABS($G159:$Z159)&lt;ABS(J159)),--($G159:$Z159&lt;&gt;0))+(SUMPRODUCT(--(ABS($G159:$Z159)=ABS(J159)),--($G159:$Z159&lt;&gt;0))-1)/2)</f>
        <v>9</v>
      </c>
      <c r="AE159" cm="1">
        <f t="array" ref="AE159">IF(K159=0,"",1+SUMPRODUCT(--(ABS($G159:$Z159)&lt;ABS(K159)),--($G159:$Z159&lt;&gt;0))+(SUMPRODUCT(--(ABS($G159:$Z159)=ABS(K159)),--($G159:$Z159&lt;&gt;0))-1)/2)</f>
        <v>6</v>
      </c>
      <c r="AF159" cm="1">
        <f t="array" ref="AF159">IF(L159=0,"",1+SUMPRODUCT(--(ABS($G159:$Z159)&lt;ABS(L159)),--($G159:$Z159&lt;&gt;0))+(SUMPRODUCT(--(ABS($G159:$Z159)=ABS(L159)),--($G159:$Z159&lt;&gt;0))-1)/2)</f>
        <v>10</v>
      </c>
      <c r="AG159" cm="1">
        <f t="array" ref="AG159">IF(M159=0,"",1+SUMPRODUCT(--(ABS($G159:$Z159)&lt;ABS(M159)),--($G159:$Z159&lt;&gt;0))+(SUMPRODUCT(--(ABS($G159:$Z159)=ABS(M159)),--($G159:$Z159&lt;&gt;0))-1)/2)</f>
        <v>7</v>
      </c>
      <c r="AH159" cm="1">
        <f t="array" ref="AH159">IF(N159=0,"",1+SUMPRODUCT(--(ABS($G159:$Z159)&lt;ABS(N159)),--($G159:$Z159&lt;&gt;0))+(SUMPRODUCT(--(ABS($G159:$Z159)=ABS(N159)),--($G159:$Z159&lt;&gt;0))-1)/2)</f>
        <v>19</v>
      </c>
      <c r="AI159" cm="1">
        <f t="array" ref="AI159">IF(O159=0,"",1+SUMPRODUCT(--(ABS($G159:$Z159)&lt;ABS(O159)),--($G159:$Z159&lt;&gt;0))+(SUMPRODUCT(--(ABS($G159:$Z159)=ABS(O159)),--($G159:$Z159&lt;&gt;0))-1)/2)</f>
        <v>3</v>
      </c>
      <c r="AJ159" t="str" cm="1">
        <f t="array" ref="AJ159">IF(P159=0,"",1+SUMPRODUCT(--(ABS($G159:$Z159)&lt;ABS(P159)),--($G159:$Z159&lt;&gt;0))+(SUMPRODUCT(--(ABS($G159:$Z159)=ABS(P159)),--($G159:$Z159&lt;&gt;0))-1)/2)</f>
        <v/>
      </c>
      <c r="AK159" cm="1">
        <f t="array" ref="AK159">IF(Q159=0,"",1+SUMPRODUCT(--(ABS($G159:$Z159)&lt;ABS(Q159)),--($G159:$Z159&lt;&gt;0))+(SUMPRODUCT(--(ABS($G159:$Z159)=ABS(Q159)),--($G159:$Z159&lt;&gt;0))-1)/2)</f>
        <v>1</v>
      </c>
      <c r="AL159" cm="1">
        <f t="array" ref="AL159">IF(R159=0,"",1+SUMPRODUCT(--(ABS($G159:$Z159)&lt;ABS(R159)),--($G159:$Z159&lt;&gt;0))+(SUMPRODUCT(--(ABS($G159:$Z159)=ABS(R159)),--($G159:$Z159&lt;&gt;0))-1)/2)</f>
        <v>14</v>
      </c>
      <c r="AM159" cm="1">
        <f t="array" ref="AM159">IF(S159=0,"",1+SUMPRODUCT(--(ABS($G159:$Z159)&lt;ABS(S159)),--($G159:$Z159&lt;&gt;0))+(SUMPRODUCT(--(ABS($G159:$Z159)=ABS(S159)),--($G159:$Z159&lt;&gt;0))-1)/2)</f>
        <v>16</v>
      </c>
      <c r="AN159" cm="1">
        <f t="array" ref="AN159">IF(T159=0,"",1+SUMPRODUCT(--(ABS($G159:$Z159)&lt;ABS(T159)),--($G159:$Z159&lt;&gt;0))+(SUMPRODUCT(--(ABS($G159:$Z159)=ABS(T159)),--($G159:$Z159&lt;&gt;0))-1)/2)</f>
        <v>4</v>
      </c>
      <c r="AO159" cm="1">
        <f t="array" ref="AO159">IF(U159=0,"",1+SUMPRODUCT(--(ABS($G159:$Z159)&lt;ABS(U159)),--($G159:$Z159&lt;&gt;0))+(SUMPRODUCT(--(ABS($G159:$Z159)=ABS(U159)),--($G159:$Z159&lt;&gt;0))-1)/2)</f>
        <v>5</v>
      </c>
      <c r="AP159" cm="1">
        <f t="array" ref="AP159">IF(V159=0,"",1+SUMPRODUCT(--(ABS($G159:$Z159)&lt;ABS(V159)),--($G159:$Z159&lt;&gt;0))+(SUMPRODUCT(--(ABS($G159:$Z159)=ABS(V159)),--($G159:$Z159&lt;&gt;0))-1)/2)</f>
        <v>11</v>
      </c>
      <c r="AQ159" cm="1">
        <f t="array" ref="AQ159">IF(W159=0,"",1+SUMPRODUCT(--(ABS($G159:$Z159)&lt;ABS(W159)),--($G159:$Z159&lt;&gt;0))+(SUMPRODUCT(--(ABS($G159:$Z159)=ABS(W159)),--($G159:$Z159&lt;&gt;0))-1)/2)</f>
        <v>13</v>
      </c>
      <c r="AR159" cm="1">
        <f t="array" ref="AR159">IF(X159=0,"",1+SUMPRODUCT(--(ABS($G159:$Z159)&lt;ABS(X159)),--($G159:$Z159&lt;&gt;0))+(SUMPRODUCT(--(ABS($G159:$Z159)=ABS(X159)),--($G159:$Z159&lt;&gt;0))-1)/2)</f>
        <v>2</v>
      </c>
      <c r="AS159" cm="1">
        <f t="array" ref="AS159">IF(Y159=0,"",1+SUMPRODUCT(--(ABS($G159:$Z159)&lt;ABS(Y159)),--($G159:$Z159&lt;&gt;0))+(SUMPRODUCT(--(ABS($G159:$Z159)=ABS(Y159)),--($G159:$Z159&lt;&gt;0))-1)/2)</f>
        <v>15</v>
      </c>
      <c r="AT159" cm="1">
        <f t="array" ref="AT159">IF(Z159=0,"",1+SUMPRODUCT(--(ABS($G159:$Z159)&lt;ABS(Z159)),--($G159:$Z159&lt;&gt;0))+(SUMPRODUCT(--(ABS($G159:$Z159)=ABS(Z159)),--($G159:$Z159&lt;&gt;0))-1)/2)</f>
        <v>8</v>
      </c>
      <c r="AU159">
        <f>AVERAGE(G159:Z159)</f>
        <v>-2.1281520182899862E-3</v>
      </c>
      <c r="AV159">
        <f>SUMIF(G159:Z159,"&gt;0",AA159:AT159)</f>
        <v>77</v>
      </c>
      <c r="AW159">
        <f>COUNTIF(G159:Z159,"&lt;&gt;0")</f>
        <v>19</v>
      </c>
      <c r="AX159">
        <f>_xlfn.LET(_xlpm.n,AW159,_xlpm.w,AV159,_xlpm.mu,_xlpm.n*(_xlpm.n+1)/4,_xlpm.sd,SQRT(_xlpm.n*(_xlpm.n+1)*(2*_xlpm.n+1)/24),_xlpm.z,(ABS(_xlpm.w-_xlpm.mu)-0.5)/_xlpm.sd,MIN(1,2*(1-_xlfn.NORM.S.DIST(_xlpm.z,TRUE))))</f>
        <v>0.48128445659952979</v>
      </c>
    </row>
    <row r="160" spans="1:50" x14ac:dyDescent="0.25">
      <c r="A160" t="s">
        <v>9324</v>
      </c>
      <c r="B160" t="s">
        <v>147</v>
      </c>
      <c r="C160" t="s">
        <v>32</v>
      </c>
      <c r="D160" t="s">
        <v>9260</v>
      </c>
      <c r="E160" t="s">
        <v>23</v>
      </c>
      <c r="F160" t="s">
        <v>45</v>
      </c>
      <c r="G160">
        <f>all_runs!O1262-all_runs!O1502</f>
        <v>-2.8085456602996994E-2</v>
      </c>
      <c r="H160">
        <f>all_runs!O1263-all_runs!O1503</f>
        <v>-1.0124798173076099E-2</v>
      </c>
      <c r="I160">
        <f>all_runs!O1264-all_runs!O1504</f>
        <v>1.1542976670722238E-2</v>
      </c>
      <c r="J160">
        <f>all_runs!O1265-all_runs!O1505</f>
        <v>1.2587684768282315E-2</v>
      </c>
      <c r="K160">
        <f>all_runs!O1266-all_runs!O1506</f>
        <v>1.3526671754519937E-2</v>
      </c>
      <c r="L160">
        <f>all_runs!O1267-all_runs!O1507</f>
        <v>-5.711214136933096E-4</v>
      </c>
      <c r="M160">
        <f>all_runs!O1268-all_runs!O1508</f>
        <v>-4.2283298097252064E-3</v>
      </c>
      <c r="N160">
        <f>all_runs!O1269-all_runs!O1509</f>
        <v>-5.8911985846971104E-3</v>
      </c>
      <c r="O160">
        <f>all_runs!O1270-all_runs!O1510</f>
        <v>1.014812704742929E-2</v>
      </c>
      <c r="P160">
        <f>all_runs!O1271-all_runs!O1511</f>
        <v>7.9898376447029573E-4</v>
      </c>
      <c r="Q160">
        <f>all_runs!O1272-all_runs!O1512</f>
        <v>-4.0552715854452637E-2</v>
      </c>
      <c r="R160">
        <f>all_runs!O1273-all_runs!O1513</f>
        <v>-5.1020633344368571E-3</v>
      </c>
      <c r="S160">
        <f>all_runs!O1274-all_runs!O1514</f>
        <v>-4.1228070175438614E-3</v>
      </c>
      <c r="T160">
        <f>all_runs!O1275-all_runs!O1515</f>
        <v>1.8392533286150314E-2</v>
      </c>
      <c r="U160">
        <f>all_runs!O1276-all_runs!O1516</f>
        <v>-2.1828540906258409E-2</v>
      </c>
      <c r="V160">
        <f>all_runs!O1277-all_runs!O1517</f>
        <v>-3.4315527776316301E-3</v>
      </c>
      <c r="W160">
        <f>all_runs!O1278-all_runs!O1518</f>
        <v>-1.6842105263157992E-2</v>
      </c>
      <c r="X160">
        <f>all_runs!O1279-all_runs!O1519</f>
        <v>-1.6559860377647784E-2</v>
      </c>
      <c r="Y160">
        <f>all_runs!O1280-all_runs!O1520</f>
        <v>2.9425723777881663E-3</v>
      </c>
      <c r="Z160">
        <f>all_runs!O1281-all_runs!O1521</f>
        <v>4.0816326530611624E-3</v>
      </c>
      <c r="AA160" cm="1">
        <f t="array" ref="AA160">IF(G160=0,"",1+SUMPRODUCT(--(ABS($G160:$Z160)&lt;ABS(G160)),--($G160:$Z160&lt;&gt;0))+(SUMPRODUCT(--(ABS($G160:$Z160)=ABS(G160)),--($G160:$Z160&lt;&gt;0))-1)/2)</f>
        <v>19</v>
      </c>
      <c r="AB160" cm="1">
        <f t="array" ref="AB160">IF(H160=0,"",1+SUMPRODUCT(--(ABS($G160:$Z160)&lt;ABS(H160)),--($G160:$Z160&lt;&gt;0))+(SUMPRODUCT(--(ABS($G160:$Z160)=ABS(H160)),--($G160:$Z160&lt;&gt;0))-1)/2)</f>
        <v>10</v>
      </c>
      <c r="AC160" cm="1">
        <f t="array" ref="AC160">IF(I160=0,"",1+SUMPRODUCT(--(ABS($G160:$Z160)&lt;ABS(I160)),--($G160:$Z160&lt;&gt;0))+(SUMPRODUCT(--(ABS($G160:$Z160)=ABS(I160)),--($G160:$Z160&lt;&gt;0))-1)/2)</f>
        <v>12</v>
      </c>
      <c r="AD160" cm="1">
        <f t="array" ref="AD160">IF(J160=0,"",1+SUMPRODUCT(--(ABS($G160:$Z160)&lt;ABS(J160)),--($G160:$Z160&lt;&gt;0))+(SUMPRODUCT(--(ABS($G160:$Z160)=ABS(J160)),--($G160:$Z160&lt;&gt;0))-1)/2)</f>
        <v>13</v>
      </c>
      <c r="AE160" cm="1">
        <f t="array" ref="AE160">IF(K160=0,"",1+SUMPRODUCT(--(ABS($G160:$Z160)&lt;ABS(K160)),--($G160:$Z160&lt;&gt;0))+(SUMPRODUCT(--(ABS($G160:$Z160)=ABS(K160)),--($G160:$Z160&lt;&gt;0))-1)/2)</f>
        <v>14</v>
      </c>
      <c r="AF160" cm="1">
        <f t="array" ref="AF160">IF(L160=0,"",1+SUMPRODUCT(--(ABS($G160:$Z160)&lt;ABS(L160)),--($G160:$Z160&lt;&gt;0))+(SUMPRODUCT(--(ABS($G160:$Z160)=ABS(L160)),--($G160:$Z160&lt;&gt;0))-1)/2)</f>
        <v>1</v>
      </c>
      <c r="AG160" cm="1">
        <f t="array" ref="AG160">IF(M160=0,"",1+SUMPRODUCT(--(ABS($G160:$Z160)&lt;ABS(M160)),--($G160:$Z160&lt;&gt;0))+(SUMPRODUCT(--(ABS($G160:$Z160)=ABS(M160)),--($G160:$Z160&lt;&gt;0))-1)/2)</f>
        <v>7</v>
      </c>
      <c r="AH160" cm="1">
        <f t="array" ref="AH160">IF(N160=0,"",1+SUMPRODUCT(--(ABS($G160:$Z160)&lt;ABS(N160)),--($G160:$Z160&lt;&gt;0))+(SUMPRODUCT(--(ABS($G160:$Z160)=ABS(N160)),--($G160:$Z160&lt;&gt;0))-1)/2)</f>
        <v>9</v>
      </c>
      <c r="AI160" cm="1">
        <f t="array" ref="AI160">IF(O160=0,"",1+SUMPRODUCT(--(ABS($G160:$Z160)&lt;ABS(O160)),--($G160:$Z160&lt;&gt;0))+(SUMPRODUCT(--(ABS($G160:$Z160)=ABS(O160)),--($G160:$Z160&lt;&gt;0))-1)/2)</f>
        <v>11</v>
      </c>
      <c r="AJ160" cm="1">
        <f t="array" ref="AJ160">IF(P160=0,"",1+SUMPRODUCT(--(ABS($G160:$Z160)&lt;ABS(P160)),--($G160:$Z160&lt;&gt;0))+(SUMPRODUCT(--(ABS($G160:$Z160)=ABS(P160)),--($G160:$Z160&lt;&gt;0))-1)/2)</f>
        <v>2</v>
      </c>
      <c r="AK160" cm="1">
        <f t="array" ref="AK160">IF(Q160=0,"",1+SUMPRODUCT(--(ABS($G160:$Z160)&lt;ABS(Q160)),--($G160:$Z160&lt;&gt;0))+(SUMPRODUCT(--(ABS($G160:$Z160)=ABS(Q160)),--($G160:$Z160&lt;&gt;0))-1)/2)</f>
        <v>20</v>
      </c>
      <c r="AL160" cm="1">
        <f t="array" ref="AL160">IF(R160=0,"",1+SUMPRODUCT(--(ABS($G160:$Z160)&lt;ABS(R160)),--($G160:$Z160&lt;&gt;0))+(SUMPRODUCT(--(ABS($G160:$Z160)=ABS(R160)),--($G160:$Z160&lt;&gt;0))-1)/2)</f>
        <v>8</v>
      </c>
      <c r="AM160" cm="1">
        <f t="array" ref="AM160">IF(S160=0,"",1+SUMPRODUCT(--(ABS($G160:$Z160)&lt;ABS(S160)),--($G160:$Z160&lt;&gt;0))+(SUMPRODUCT(--(ABS($G160:$Z160)=ABS(S160)),--($G160:$Z160&lt;&gt;0))-1)/2)</f>
        <v>6</v>
      </c>
      <c r="AN160" cm="1">
        <f t="array" ref="AN160">IF(T160=0,"",1+SUMPRODUCT(--(ABS($G160:$Z160)&lt;ABS(T160)),--($G160:$Z160&lt;&gt;0))+(SUMPRODUCT(--(ABS($G160:$Z160)=ABS(T160)),--($G160:$Z160&lt;&gt;0))-1)/2)</f>
        <v>17</v>
      </c>
      <c r="AO160" cm="1">
        <f t="array" ref="AO160">IF(U160=0,"",1+SUMPRODUCT(--(ABS($G160:$Z160)&lt;ABS(U160)),--($G160:$Z160&lt;&gt;0))+(SUMPRODUCT(--(ABS($G160:$Z160)=ABS(U160)),--($G160:$Z160&lt;&gt;0))-1)/2)</f>
        <v>18</v>
      </c>
      <c r="AP160" cm="1">
        <f t="array" ref="AP160">IF(V160=0,"",1+SUMPRODUCT(--(ABS($G160:$Z160)&lt;ABS(V160)),--($G160:$Z160&lt;&gt;0))+(SUMPRODUCT(--(ABS($G160:$Z160)=ABS(V160)),--($G160:$Z160&lt;&gt;0))-1)/2)</f>
        <v>4</v>
      </c>
      <c r="AQ160" cm="1">
        <f t="array" ref="AQ160">IF(W160=0,"",1+SUMPRODUCT(--(ABS($G160:$Z160)&lt;ABS(W160)),--($G160:$Z160&lt;&gt;0))+(SUMPRODUCT(--(ABS($G160:$Z160)=ABS(W160)),--($G160:$Z160&lt;&gt;0))-1)/2)</f>
        <v>16</v>
      </c>
      <c r="AR160" cm="1">
        <f t="array" ref="AR160">IF(X160=0,"",1+SUMPRODUCT(--(ABS($G160:$Z160)&lt;ABS(X160)),--($G160:$Z160&lt;&gt;0))+(SUMPRODUCT(--(ABS($G160:$Z160)=ABS(X160)),--($G160:$Z160&lt;&gt;0))-1)/2)</f>
        <v>15</v>
      </c>
      <c r="AS160" cm="1">
        <f t="array" ref="AS160">IF(Y160=0,"",1+SUMPRODUCT(--(ABS($G160:$Z160)&lt;ABS(Y160)),--($G160:$Z160&lt;&gt;0))+(SUMPRODUCT(--(ABS($G160:$Z160)=ABS(Y160)),--($G160:$Z160&lt;&gt;0))-1)/2)</f>
        <v>3</v>
      </c>
      <c r="AT160" cm="1">
        <f t="array" ref="AT160">IF(Z160=0,"",1+SUMPRODUCT(--(ABS($G160:$Z160)&lt;ABS(Z160)),--($G160:$Z160&lt;&gt;0))+(SUMPRODUCT(--(ABS($G160:$Z160)=ABS(Z160)),--($G160:$Z160&lt;&gt;0))-1)/2)</f>
        <v>5</v>
      </c>
      <c r="AU160">
        <f>AVERAGE(G160:Z160)</f>
        <v>-4.1659683896447088E-3</v>
      </c>
      <c r="AV160">
        <f>SUMIF(G160:Z160,"&gt;0",AA160:AT160)</f>
        <v>77</v>
      </c>
      <c r="AW160">
        <f>COUNTIF(G160:Z160,"&lt;&gt;0")</f>
        <v>20</v>
      </c>
      <c r="AX160">
        <f>_xlfn.LET(_xlpm.n,AW160,_xlpm.w,AV160,_xlpm.mu,_xlpm.n*(_xlpm.n+1)/4,_xlpm.sd,SQRT(_xlpm.n*(_xlpm.n+1)*(2*_xlpm.n+1)/24),_xlpm.z,(ABS(_xlpm.w-_xlpm.mu)-0.5)/_xlpm.sd,MIN(1,2*(1-_xlfn.NORM.S.DIST(_xlpm.z,TRUE))))</f>
        <v>0.30458604753524998</v>
      </c>
    </row>
    <row r="161" spans="1:50" x14ac:dyDescent="0.25">
      <c r="A161" t="s">
        <v>9324</v>
      </c>
      <c r="B161" t="s">
        <v>190</v>
      </c>
      <c r="C161" t="s">
        <v>32</v>
      </c>
      <c r="D161" t="s">
        <v>9260</v>
      </c>
      <c r="E161" t="s">
        <v>23</v>
      </c>
      <c r="F161" t="s">
        <v>45</v>
      </c>
      <c r="G161">
        <f>all_runs!O1862-all_runs!O2102</f>
        <v>-5.8683781292108161E-3</v>
      </c>
      <c r="H161">
        <f>all_runs!O1863-all_runs!O2103</f>
        <v>-2.275793868805609E-2</v>
      </c>
      <c r="I161">
        <f>all_runs!O1864-all_runs!O2104</f>
        <v>-5.3801169590641518E-3</v>
      </c>
      <c r="J161">
        <f>all_runs!O1865-all_runs!O2105</f>
        <v>-4.1841004184099972E-3</v>
      </c>
      <c r="K161">
        <f>all_runs!O1866-all_runs!O2106</f>
        <v>-1.0817712062525131E-2</v>
      </c>
      <c r="L161">
        <f>all_runs!O1867-all_runs!O2107</f>
        <v>-9.7399638006693268E-3</v>
      </c>
      <c r="M161">
        <f>all_runs!O1868-all_runs!O2108</f>
        <v>9.0391394739219866E-4</v>
      </c>
      <c r="N161">
        <f>all_runs!O1869-all_runs!O2109</f>
        <v>-9.067119124887002E-4</v>
      </c>
      <c r="O161">
        <f>all_runs!O1870-all_runs!O2110</f>
        <v>2.192257656200558E-2</v>
      </c>
      <c r="P161">
        <f>all_runs!O1871-all_runs!O2111</f>
        <v>-3.4732709151313879E-3</v>
      </c>
      <c r="Q161">
        <f>all_runs!O1872-all_runs!O2112</f>
        <v>1.1448953847492227E-2</v>
      </c>
      <c r="R161">
        <f>all_runs!O1873-all_runs!O2113</f>
        <v>-8.4925690021231404E-3</v>
      </c>
      <c r="S161">
        <f>all_runs!O1874-all_runs!O2114</f>
        <v>-1.0851793192655612E-2</v>
      </c>
      <c r="T161">
        <f>all_runs!O1875-all_runs!O2115</f>
        <v>-6.7492260061919884E-3</v>
      </c>
      <c r="U161">
        <f>all_runs!O1876-all_runs!O2116</f>
        <v>1.8343655279042026E-2</v>
      </c>
      <c r="V161">
        <f>all_runs!O1877-all_runs!O2117</f>
        <v>1.6878086913252321E-4</v>
      </c>
      <c r="W161">
        <f>all_runs!O1878-all_runs!O2118</f>
        <v>6.5976803944733931E-4</v>
      </c>
      <c r="X161">
        <f>all_runs!O1879-all_runs!O2119</f>
        <v>-1.3784058669236154E-2</v>
      </c>
      <c r="Y161">
        <f>all_runs!O1880-all_runs!O2120</f>
        <v>4.0500276543739E-3</v>
      </c>
      <c r="Z161">
        <f>all_runs!O1881-all_runs!O2121</f>
        <v>-1.0602794818489802E-2</v>
      </c>
      <c r="AA161" cm="1">
        <f t="array" ref="AA161">IF(G161=0,"",1+SUMPRODUCT(--(ABS($G161:$Z161)&lt;ABS(G161)),--($G161:$Z161&lt;&gt;0))+(SUMPRODUCT(--(ABS($G161:$Z161)=ABS(G161)),--($G161:$Z161&lt;&gt;0))-1)/2)</f>
        <v>9</v>
      </c>
      <c r="AB161" cm="1">
        <f t="array" ref="AB161">IF(H161=0,"",1+SUMPRODUCT(--(ABS($G161:$Z161)&lt;ABS(H161)),--($G161:$Z161&lt;&gt;0))+(SUMPRODUCT(--(ABS($G161:$Z161)=ABS(H161)),--($G161:$Z161&lt;&gt;0))-1)/2)</f>
        <v>20</v>
      </c>
      <c r="AC161" cm="1">
        <f t="array" ref="AC161">IF(I161=0,"",1+SUMPRODUCT(--(ABS($G161:$Z161)&lt;ABS(I161)),--($G161:$Z161&lt;&gt;0))+(SUMPRODUCT(--(ABS($G161:$Z161)=ABS(I161)),--($G161:$Z161&lt;&gt;0))-1)/2)</f>
        <v>8</v>
      </c>
      <c r="AD161" cm="1">
        <f t="array" ref="AD161">IF(J161=0,"",1+SUMPRODUCT(--(ABS($G161:$Z161)&lt;ABS(J161)),--($G161:$Z161&lt;&gt;0))+(SUMPRODUCT(--(ABS($G161:$Z161)=ABS(J161)),--($G161:$Z161&lt;&gt;0))-1)/2)</f>
        <v>7</v>
      </c>
      <c r="AE161" cm="1">
        <f t="array" ref="AE161">IF(K161=0,"",1+SUMPRODUCT(--(ABS($G161:$Z161)&lt;ABS(K161)),--($G161:$Z161&lt;&gt;0))+(SUMPRODUCT(--(ABS($G161:$Z161)=ABS(K161)),--($G161:$Z161&lt;&gt;0))-1)/2)</f>
        <v>14</v>
      </c>
      <c r="AF161" cm="1">
        <f t="array" ref="AF161">IF(L161=0,"",1+SUMPRODUCT(--(ABS($G161:$Z161)&lt;ABS(L161)),--($G161:$Z161&lt;&gt;0))+(SUMPRODUCT(--(ABS($G161:$Z161)=ABS(L161)),--($G161:$Z161&lt;&gt;0))-1)/2)</f>
        <v>12</v>
      </c>
      <c r="AG161" cm="1">
        <f t="array" ref="AG161">IF(M161=0,"",1+SUMPRODUCT(--(ABS($G161:$Z161)&lt;ABS(M161)),--($G161:$Z161&lt;&gt;0))+(SUMPRODUCT(--(ABS($G161:$Z161)=ABS(M161)),--($G161:$Z161&lt;&gt;0))-1)/2)</f>
        <v>3</v>
      </c>
      <c r="AH161" cm="1">
        <f t="array" ref="AH161">IF(N161=0,"",1+SUMPRODUCT(--(ABS($G161:$Z161)&lt;ABS(N161)),--($G161:$Z161&lt;&gt;0))+(SUMPRODUCT(--(ABS($G161:$Z161)=ABS(N161)),--($G161:$Z161&lt;&gt;0))-1)/2)</f>
        <v>4</v>
      </c>
      <c r="AI161" cm="1">
        <f t="array" ref="AI161">IF(O161=0,"",1+SUMPRODUCT(--(ABS($G161:$Z161)&lt;ABS(O161)),--($G161:$Z161&lt;&gt;0))+(SUMPRODUCT(--(ABS($G161:$Z161)=ABS(O161)),--($G161:$Z161&lt;&gt;0))-1)/2)</f>
        <v>19</v>
      </c>
      <c r="AJ161" cm="1">
        <f t="array" ref="AJ161">IF(P161=0,"",1+SUMPRODUCT(--(ABS($G161:$Z161)&lt;ABS(P161)),--($G161:$Z161&lt;&gt;0))+(SUMPRODUCT(--(ABS($G161:$Z161)=ABS(P161)),--($G161:$Z161&lt;&gt;0))-1)/2)</f>
        <v>5</v>
      </c>
      <c r="AK161" cm="1">
        <f t="array" ref="AK161">IF(Q161=0,"",1+SUMPRODUCT(--(ABS($G161:$Z161)&lt;ABS(Q161)),--($G161:$Z161&lt;&gt;0))+(SUMPRODUCT(--(ABS($G161:$Z161)=ABS(Q161)),--($G161:$Z161&lt;&gt;0))-1)/2)</f>
        <v>16</v>
      </c>
      <c r="AL161" cm="1">
        <f t="array" ref="AL161">IF(R161=0,"",1+SUMPRODUCT(--(ABS($G161:$Z161)&lt;ABS(R161)),--($G161:$Z161&lt;&gt;0))+(SUMPRODUCT(--(ABS($G161:$Z161)=ABS(R161)),--($G161:$Z161&lt;&gt;0))-1)/2)</f>
        <v>11</v>
      </c>
      <c r="AM161" cm="1">
        <f t="array" ref="AM161">IF(S161=0,"",1+SUMPRODUCT(--(ABS($G161:$Z161)&lt;ABS(S161)),--($G161:$Z161&lt;&gt;0))+(SUMPRODUCT(--(ABS($G161:$Z161)=ABS(S161)),--($G161:$Z161&lt;&gt;0))-1)/2)</f>
        <v>15</v>
      </c>
      <c r="AN161" cm="1">
        <f t="array" ref="AN161">IF(T161=0,"",1+SUMPRODUCT(--(ABS($G161:$Z161)&lt;ABS(T161)),--($G161:$Z161&lt;&gt;0))+(SUMPRODUCT(--(ABS($G161:$Z161)=ABS(T161)),--($G161:$Z161&lt;&gt;0))-1)/2)</f>
        <v>10</v>
      </c>
      <c r="AO161" cm="1">
        <f t="array" ref="AO161">IF(U161=0,"",1+SUMPRODUCT(--(ABS($G161:$Z161)&lt;ABS(U161)),--($G161:$Z161&lt;&gt;0))+(SUMPRODUCT(--(ABS($G161:$Z161)=ABS(U161)),--($G161:$Z161&lt;&gt;0))-1)/2)</f>
        <v>18</v>
      </c>
      <c r="AP161" cm="1">
        <f t="array" ref="AP161">IF(V161=0,"",1+SUMPRODUCT(--(ABS($G161:$Z161)&lt;ABS(V161)),--($G161:$Z161&lt;&gt;0))+(SUMPRODUCT(--(ABS($G161:$Z161)=ABS(V161)),--($G161:$Z161&lt;&gt;0))-1)/2)</f>
        <v>1</v>
      </c>
      <c r="AQ161" cm="1">
        <f t="array" ref="AQ161">IF(W161=0,"",1+SUMPRODUCT(--(ABS($G161:$Z161)&lt;ABS(W161)),--($G161:$Z161&lt;&gt;0))+(SUMPRODUCT(--(ABS($G161:$Z161)=ABS(W161)),--($G161:$Z161&lt;&gt;0))-1)/2)</f>
        <v>2</v>
      </c>
      <c r="AR161" cm="1">
        <f t="array" ref="AR161">IF(X161=0,"",1+SUMPRODUCT(--(ABS($G161:$Z161)&lt;ABS(X161)),--($G161:$Z161&lt;&gt;0))+(SUMPRODUCT(--(ABS($G161:$Z161)=ABS(X161)),--($G161:$Z161&lt;&gt;0))-1)/2)</f>
        <v>17</v>
      </c>
      <c r="AS161" cm="1">
        <f t="array" ref="AS161">IF(Y161=0,"",1+SUMPRODUCT(--(ABS($G161:$Z161)&lt;ABS(Y161)),--($G161:$Z161&lt;&gt;0))+(SUMPRODUCT(--(ABS($G161:$Z161)=ABS(Y161)),--($G161:$Z161&lt;&gt;0))-1)/2)</f>
        <v>6</v>
      </c>
      <c r="AT161" cm="1">
        <f t="array" ref="AT161">IF(Z161=0,"",1+SUMPRODUCT(--(ABS($G161:$Z161)&lt;ABS(Z161)),--($G161:$Z161&lt;&gt;0))+(SUMPRODUCT(--(ABS($G161:$Z161)=ABS(Z161)),--($G161:$Z161&lt;&gt;0))-1)/2)</f>
        <v>13</v>
      </c>
      <c r="AU161">
        <f>AVERAGE(G161:Z161)</f>
        <v>-2.8055479187683251E-3</v>
      </c>
      <c r="AV161">
        <f>SUMIF(G161:Z161,"&gt;0",AA161:AT161)</f>
        <v>65</v>
      </c>
      <c r="AW161">
        <f>COUNTIF(G161:Z161,"&lt;&gt;0")</f>
        <v>20</v>
      </c>
      <c r="AX161">
        <f>_xlfn.LET(_xlpm.n,AW161,_xlpm.w,AV161,_xlpm.mu,_xlpm.n*(_xlpm.n+1)/4,_xlpm.sd,SQRT(_xlpm.n*(_xlpm.n+1)*(2*_xlpm.n+1)/24),_xlpm.z,(ABS(_xlpm.w-_xlpm.mu)-0.5)/_xlpm.sd,MIN(1,2*(1-_xlfn.NORM.S.DIST(_xlpm.z,TRUE))))</f>
        <v>0.14030923357671488</v>
      </c>
    </row>
    <row r="162" spans="1:50" x14ac:dyDescent="0.25">
      <c r="A162" t="s">
        <v>9324</v>
      </c>
      <c r="B162" t="s">
        <v>19</v>
      </c>
      <c r="C162" t="s">
        <v>12</v>
      </c>
      <c r="D162" t="s">
        <v>9260</v>
      </c>
      <c r="E162" t="s">
        <v>23</v>
      </c>
      <c r="F162" t="s">
        <v>45</v>
      </c>
      <c r="G162">
        <f>all_runs!O82-all_runs!O322</f>
        <v>-2.2858822280821256E-3</v>
      </c>
      <c r="H162">
        <f>all_runs!O83-all_runs!O323</f>
        <v>-2.3805367844467296E-2</v>
      </c>
      <c r="I162">
        <f>all_runs!O84-all_runs!O324</f>
        <v>-1.9020715630885032E-2</v>
      </c>
      <c r="J162">
        <f>all_runs!O85-all_runs!O325</f>
        <v>2.265726235092469E-3</v>
      </c>
      <c r="K162">
        <f>all_runs!O86-all_runs!O326</f>
        <v>1.9500625864681598E-2</v>
      </c>
      <c r="L162">
        <f>all_runs!O87-all_runs!O327</f>
        <v>-7.1663700366980665E-3</v>
      </c>
      <c r="M162">
        <f>all_runs!O88-all_runs!O328</f>
        <v>-6.9144338807259897E-3</v>
      </c>
      <c r="N162">
        <f>all_runs!O89-all_runs!O329</f>
        <v>-1.4818401937045977E-2</v>
      </c>
      <c r="O162">
        <f>all_runs!O90-all_runs!O330</f>
        <v>6.91642651296831E-3</v>
      </c>
      <c r="P162">
        <f>all_runs!O91-all_runs!O331</f>
        <v>-3.9398057934467601E-2</v>
      </c>
      <c r="Q162">
        <f>all_runs!O92-all_runs!O332</f>
        <v>-8.0543798897010355E-3</v>
      </c>
      <c r="R162">
        <f>all_runs!O93-all_runs!O333</f>
        <v>3.7740483012689285E-2</v>
      </c>
      <c r="S162">
        <f>all_runs!O94-all_runs!O334</f>
        <v>-1.6592631303893435E-2</v>
      </c>
      <c r="T162">
        <f>all_runs!O95-all_runs!O335</f>
        <v>-2.731168736834455E-2</v>
      </c>
      <c r="U162">
        <f>all_runs!O96-all_runs!O336</f>
        <v>-2.5678721944526028E-2</v>
      </c>
      <c r="V162">
        <f>all_runs!O97-all_runs!O337</f>
        <v>-1.1817078106031165E-3</v>
      </c>
      <c r="W162">
        <f>all_runs!O98-all_runs!O338</f>
        <v>2.2149993980979943E-3</v>
      </c>
      <c r="X162">
        <f>all_runs!O99-all_runs!O339</f>
        <v>2.8070175438596467E-2</v>
      </c>
      <c r="Y162">
        <f>all_runs!O100-all_runs!O340</f>
        <v>-1.9158630238435004E-3</v>
      </c>
      <c r="Z162">
        <f>all_runs!O101-all_runs!O341</f>
        <v>2.6182405165455891E-2</v>
      </c>
      <c r="AA162" cm="1">
        <f t="array" ref="AA162">IF(G162=0,"",1+SUMPRODUCT(--(ABS($G162:$Z162)&lt;ABS(G162)),--($G162:$Z162&lt;&gt;0))+(SUMPRODUCT(--(ABS($G162:$Z162)=ABS(G162)),--($G162:$Z162&lt;&gt;0))-1)/2)</f>
        <v>5</v>
      </c>
      <c r="AB162" cm="1">
        <f t="array" ref="AB162">IF(H162=0,"",1+SUMPRODUCT(--(ABS($G162:$Z162)&lt;ABS(H162)),--($G162:$Z162&lt;&gt;0))+(SUMPRODUCT(--(ABS($G162:$Z162)=ABS(H162)),--($G162:$Z162&lt;&gt;0))-1)/2)</f>
        <v>14</v>
      </c>
      <c r="AC162" cm="1">
        <f t="array" ref="AC162">IF(I162=0,"",1+SUMPRODUCT(--(ABS($G162:$Z162)&lt;ABS(I162)),--($G162:$Z162&lt;&gt;0))+(SUMPRODUCT(--(ABS($G162:$Z162)=ABS(I162)),--($G162:$Z162&lt;&gt;0))-1)/2)</f>
        <v>12</v>
      </c>
      <c r="AD162" cm="1">
        <f t="array" ref="AD162">IF(J162=0,"",1+SUMPRODUCT(--(ABS($G162:$Z162)&lt;ABS(J162)),--($G162:$Z162&lt;&gt;0))+(SUMPRODUCT(--(ABS($G162:$Z162)=ABS(J162)),--($G162:$Z162&lt;&gt;0))-1)/2)</f>
        <v>4</v>
      </c>
      <c r="AE162" cm="1">
        <f t="array" ref="AE162">IF(K162=0,"",1+SUMPRODUCT(--(ABS($G162:$Z162)&lt;ABS(K162)),--($G162:$Z162&lt;&gt;0))+(SUMPRODUCT(--(ABS($G162:$Z162)=ABS(K162)),--($G162:$Z162&lt;&gt;0))-1)/2)</f>
        <v>13</v>
      </c>
      <c r="AF162" cm="1">
        <f t="array" ref="AF162">IF(L162=0,"",1+SUMPRODUCT(--(ABS($G162:$Z162)&lt;ABS(L162)),--($G162:$Z162&lt;&gt;0))+(SUMPRODUCT(--(ABS($G162:$Z162)=ABS(L162)),--($G162:$Z162&lt;&gt;0))-1)/2)</f>
        <v>8</v>
      </c>
      <c r="AG162" cm="1">
        <f t="array" ref="AG162">IF(M162=0,"",1+SUMPRODUCT(--(ABS($G162:$Z162)&lt;ABS(M162)),--($G162:$Z162&lt;&gt;0))+(SUMPRODUCT(--(ABS($G162:$Z162)=ABS(M162)),--($G162:$Z162&lt;&gt;0))-1)/2)</f>
        <v>6</v>
      </c>
      <c r="AH162" cm="1">
        <f t="array" ref="AH162">IF(N162=0,"",1+SUMPRODUCT(--(ABS($G162:$Z162)&lt;ABS(N162)),--($G162:$Z162&lt;&gt;0))+(SUMPRODUCT(--(ABS($G162:$Z162)=ABS(N162)),--($G162:$Z162&lt;&gt;0))-1)/2)</f>
        <v>10</v>
      </c>
      <c r="AI162" cm="1">
        <f t="array" ref="AI162">IF(O162=0,"",1+SUMPRODUCT(--(ABS($G162:$Z162)&lt;ABS(O162)),--($G162:$Z162&lt;&gt;0))+(SUMPRODUCT(--(ABS($G162:$Z162)=ABS(O162)),--($G162:$Z162&lt;&gt;0))-1)/2)</f>
        <v>7</v>
      </c>
      <c r="AJ162" cm="1">
        <f t="array" ref="AJ162">IF(P162=0,"",1+SUMPRODUCT(--(ABS($G162:$Z162)&lt;ABS(P162)),--($G162:$Z162&lt;&gt;0))+(SUMPRODUCT(--(ABS($G162:$Z162)=ABS(P162)),--($G162:$Z162&lt;&gt;0))-1)/2)</f>
        <v>20</v>
      </c>
      <c r="AK162" cm="1">
        <f t="array" ref="AK162">IF(Q162=0,"",1+SUMPRODUCT(--(ABS($G162:$Z162)&lt;ABS(Q162)),--($G162:$Z162&lt;&gt;0))+(SUMPRODUCT(--(ABS($G162:$Z162)=ABS(Q162)),--($G162:$Z162&lt;&gt;0))-1)/2)</f>
        <v>9</v>
      </c>
      <c r="AL162" cm="1">
        <f t="array" ref="AL162">IF(R162=0,"",1+SUMPRODUCT(--(ABS($G162:$Z162)&lt;ABS(R162)),--($G162:$Z162&lt;&gt;0))+(SUMPRODUCT(--(ABS($G162:$Z162)=ABS(R162)),--($G162:$Z162&lt;&gt;0))-1)/2)</f>
        <v>19</v>
      </c>
      <c r="AM162" cm="1">
        <f t="array" ref="AM162">IF(S162=0,"",1+SUMPRODUCT(--(ABS($G162:$Z162)&lt;ABS(S162)),--($G162:$Z162&lt;&gt;0))+(SUMPRODUCT(--(ABS($G162:$Z162)=ABS(S162)),--($G162:$Z162&lt;&gt;0))-1)/2)</f>
        <v>11</v>
      </c>
      <c r="AN162" cm="1">
        <f t="array" ref="AN162">IF(T162=0,"",1+SUMPRODUCT(--(ABS($G162:$Z162)&lt;ABS(T162)),--($G162:$Z162&lt;&gt;0))+(SUMPRODUCT(--(ABS($G162:$Z162)=ABS(T162)),--($G162:$Z162&lt;&gt;0))-1)/2)</f>
        <v>17</v>
      </c>
      <c r="AO162" cm="1">
        <f t="array" ref="AO162">IF(U162=0,"",1+SUMPRODUCT(--(ABS($G162:$Z162)&lt;ABS(U162)),--($G162:$Z162&lt;&gt;0))+(SUMPRODUCT(--(ABS($G162:$Z162)=ABS(U162)),--($G162:$Z162&lt;&gt;0))-1)/2)</f>
        <v>15</v>
      </c>
      <c r="AP162" cm="1">
        <f t="array" ref="AP162">IF(V162=0,"",1+SUMPRODUCT(--(ABS($G162:$Z162)&lt;ABS(V162)),--($G162:$Z162&lt;&gt;0))+(SUMPRODUCT(--(ABS($G162:$Z162)=ABS(V162)),--($G162:$Z162&lt;&gt;0))-1)/2)</f>
        <v>1</v>
      </c>
      <c r="AQ162" cm="1">
        <f t="array" ref="AQ162">IF(W162=0,"",1+SUMPRODUCT(--(ABS($G162:$Z162)&lt;ABS(W162)),--($G162:$Z162&lt;&gt;0))+(SUMPRODUCT(--(ABS($G162:$Z162)=ABS(W162)),--($G162:$Z162&lt;&gt;0))-1)/2)</f>
        <v>3</v>
      </c>
      <c r="AR162" cm="1">
        <f t="array" ref="AR162">IF(X162=0,"",1+SUMPRODUCT(--(ABS($G162:$Z162)&lt;ABS(X162)),--($G162:$Z162&lt;&gt;0))+(SUMPRODUCT(--(ABS($G162:$Z162)=ABS(X162)),--($G162:$Z162&lt;&gt;0))-1)/2)</f>
        <v>18</v>
      </c>
      <c r="AS162" cm="1">
        <f t="array" ref="AS162">IF(Y162=0,"",1+SUMPRODUCT(--(ABS($G162:$Z162)&lt;ABS(Y162)),--($G162:$Z162&lt;&gt;0))+(SUMPRODUCT(--(ABS($G162:$Z162)=ABS(Y162)),--($G162:$Z162&lt;&gt;0))-1)/2)</f>
        <v>2</v>
      </c>
      <c r="AT162" cm="1">
        <f t="array" ref="AT162">IF(Z162=0,"",1+SUMPRODUCT(--(ABS($G162:$Z162)&lt;ABS(Z162)),--($G162:$Z162&lt;&gt;0))+(SUMPRODUCT(--(ABS($G162:$Z162)=ABS(Z162)),--($G162:$Z162&lt;&gt;0))-1)/2)</f>
        <v>16</v>
      </c>
      <c r="AU162">
        <f>AVERAGE(G162:Z162)</f>
        <v>-3.5626689602850869E-3</v>
      </c>
      <c r="AV162">
        <f>SUMIF(G162:Z162,"&gt;0",AA162:AT162)</f>
        <v>80</v>
      </c>
      <c r="AW162">
        <f>COUNTIF(G162:Z162,"&lt;&gt;0")</f>
        <v>20</v>
      </c>
      <c r="AX162">
        <f>_xlfn.LET(_xlpm.n,AW162,_xlpm.w,AV162,_xlpm.mu,_xlpm.n*(_xlpm.n+1)/4,_xlpm.sd,SQRT(_xlpm.n*(_xlpm.n+1)*(2*_xlpm.n+1)/24),_xlpm.z,(ABS(_xlpm.w-_xlpm.mu)-0.5)/_xlpm.sd,MIN(1,2*(1-_xlfn.NORM.S.DIST(_xlpm.z,TRUE))))</f>
        <v>0.36037518754493347</v>
      </c>
    </row>
    <row r="163" spans="1:50" x14ac:dyDescent="0.25">
      <c r="A163" t="s">
        <v>9324</v>
      </c>
      <c r="B163" t="s">
        <v>106</v>
      </c>
      <c r="C163" t="s">
        <v>12</v>
      </c>
      <c r="D163" t="s">
        <v>9260</v>
      </c>
      <c r="E163" t="s">
        <v>23</v>
      </c>
      <c r="F163" t="s">
        <v>45</v>
      </c>
      <c r="G163">
        <f>all_runs!O682-all_runs!O922</f>
        <v>9.6207418800466904E-3</v>
      </c>
      <c r="H163">
        <f>all_runs!O683-all_runs!O923</f>
        <v>-6.1188740625932603E-3</v>
      </c>
      <c r="I163">
        <f>all_runs!O684-all_runs!O924</f>
        <v>3.112356053532439E-3</v>
      </c>
      <c r="J163">
        <f>all_runs!O685-all_runs!O925</f>
        <v>4.4735746982938029E-2</v>
      </c>
      <c r="K163">
        <f>all_runs!O686-all_runs!O926</f>
        <v>5.0226017076845375E-3</v>
      </c>
      <c r="L163">
        <f>all_runs!O687-all_runs!O927</f>
        <v>-1.1000960401305049E-2</v>
      </c>
      <c r="M163">
        <f>all_runs!O688-all_runs!O928</f>
        <v>-1.2589503501456711E-3</v>
      </c>
      <c r="N163">
        <f>all_runs!O689-all_runs!O929</f>
        <v>3.2862306933946206E-3</v>
      </c>
      <c r="O163">
        <f>all_runs!O690-all_runs!O930</f>
        <v>1.4932976724933877E-2</v>
      </c>
      <c r="P163">
        <f>all_runs!O691-all_runs!O931</f>
        <v>-2.7281923585713019E-2</v>
      </c>
      <c r="Q163">
        <f>all_runs!O692-all_runs!O932</f>
        <v>9.6977200041267198E-3</v>
      </c>
      <c r="R163">
        <f>all_runs!O693-all_runs!O933</f>
        <v>6.6503635908734537E-3</v>
      </c>
      <c r="S163">
        <f>all_runs!O694-all_runs!O934</f>
        <v>2.5488826815642462E-2</v>
      </c>
      <c r="T163">
        <f>all_runs!O695-all_runs!O935</f>
        <v>-3.9119095914228463E-3</v>
      </c>
      <c r="U163">
        <f>all_runs!O696-all_runs!O936</f>
        <v>2.9855537720706593E-3</v>
      </c>
      <c r="V163">
        <f>all_runs!O697-all_runs!O937</f>
        <v>-1.616014096468732E-2</v>
      </c>
      <c r="W163">
        <f>all_runs!O698-all_runs!O938</f>
        <v>-6.3571566172222482E-3</v>
      </c>
      <c r="X163">
        <f>all_runs!O699-all_runs!O939</f>
        <v>3.2862306933946206E-3</v>
      </c>
      <c r="Y163">
        <f>all_runs!O700-all_runs!O940</f>
        <v>-2.5679004395215088E-2</v>
      </c>
      <c r="Z163">
        <f>all_runs!O701-all_runs!O941</f>
        <v>2.3212388525804095E-2</v>
      </c>
      <c r="AA163" cm="1">
        <f t="array" ref="AA163">IF(G163=0,"",1+SUMPRODUCT(--(ABS($G163:$Z163)&lt;ABS(G163)),--($G163:$Z163&lt;&gt;0))+(SUMPRODUCT(--(ABS($G163:$Z163)=ABS(G163)),--($G163:$Z163&lt;&gt;0))-1)/2)</f>
        <v>11</v>
      </c>
      <c r="AB163" cm="1">
        <f t="array" ref="AB163">IF(H163=0,"",1+SUMPRODUCT(--(ABS($G163:$Z163)&lt;ABS(H163)),--($G163:$Z163&lt;&gt;0))+(SUMPRODUCT(--(ABS($G163:$Z163)=ABS(H163)),--($G163:$Z163&lt;&gt;0))-1)/2)</f>
        <v>8</v>
      </c>
      <c r="AC163" cm="1">
        <f t="array" ref="AC163">IF(I163=0,"",1+SUMPRODUCT(--(ABS($G163:$Z163)&lt;ABS(I163)),--($G163:$Z163&lt;&gt;0))+(SUMPRODUCT(--(ABS($G163:$Z163)=ABS(I163)),--($G163:$Z163&lt;&gt;0))-1)/2)</f>
        <v>3</v>
      </c>
      <c r="AD163" cm="1">
        <f t="array" ref="AD163">IF(J163=0,"",1+SUMPRODUCT(--(ABS($G163:$Z163)&lt;ABS(J163)),--($G163:$Z163&lt;&gt;0))+(SUMPRODUCT(--(ABS($G163:$Z163)=ABS(J163)),--($G163:$Z163&lt;&gt;0))-1)/2)</f>
        <v>20</v>
      </c>
      <c r="AE163" cm="1">
        <f t="array" ref="AE163">IF(K163=0,"",1+SUMPRODUCT(--(ABS($G163:$Z163)&lt;ABS(K163)),--($G163:$Z163&lt;&gt;0))+(SUMPRODUCT(--(ABS($G163:$Z163)=ABS(K163)),--($G163:$Z163&lt;&gt;0))-1)/2)</f>
        <v>7</v>
      </c>
      <c r="AF163" cm="1">
        <f t="array" ref="AF163">IF(L163=0,"",1+SUMPRODUCT(--(ABS($G163:$Z163)&lt;ABS(L163)),--($G163:$Z163&lt;&gt;0))+(SUMPRODUCT(--(ABS($G163:$Z163)=ABS(L163)),--($G163:$Z163&lt;&gt;0))-1)/2)</f>
        <v>13</v>
      </c>
      <c r="AG163" cm="1">
        <f t="array" ref="AG163">IF(M163=0,"",1+SUMPRODUCT(--(ABS($G163:$Z163)&lt;ABS(M163)),--($G163:$Z163&lt;&gt;0))+(SUMPRODUCT(--(ABS($G163:$Z163)=ABS(M163)),--($G163:$Z163&lt;&gt;0))-1)/2)</f>
        <v>1</v>
      </c>
      <c r="AH163" cm="1">
        <f t="array" ref="AH163">IF(N163=0,"",1+SUMPRODUCT(--(ABS($G163:$Z163)&lt;ABS(N163)),--($G163:$Z163&lt;&gt;0))+(SUMPRODUCT(--(ABS($G163:$Z163)=ABS(N163)),--($G163:$Z163&lt;&gt;0))-1)/2)</f>
        <v>4.5</v>
      </c>
      <c r="AI163" cm="1">
        <f t="array" ref="AI163">IF(O163=0,"",1+SUMPRODUCT(--(ABS($G163:$Z163)&lt;ABS(O163)),--($G163:$Z163&lt;&gt;0))+(SUMPRODUCT(--(ABS($G163:$Z163)=ABS(O163)),--($G163:$Z163&lt;&gt;0))-1)/2)</f>
        <v>14</v>
      </c>
      <c r="AJ163" cm="1">
        <f t="array" ref="AJ163">IF(P163=0,"",1+SUMPRODUCT(--(ABS($G163:$Z163)&lt;ABS(P163)),--($G163:$Z163&lt;&gt;0))+(SUMPRODUCT(--(ABS($G163:$Z163)=ABS(P163)),--($G163:$Z163&lt;&gt;0))-1)/2)</f>
        <v>19</v>
      </c>
      <c r="AK163" cm="1">
        <f t="array" ref="AK163">IF(Q163=0,"",1+SUMPRODUCT(--(ABS($G163:$Z163)&lt;ABS(Q163)),--($G163:$Z163&lt;&gt;0))+(SUMPRODUCT(--(ABS($G163:$Z163)=ABS(Q163)),--($G163:$Z163&lt;&gt;0))-1)/2)</f>
        <v>12</v>
      </c>
      <c r="AL163" cm="1">
        <f t="array" ref="AL163">IF(R163=0,"",1+SUMPRODUCT(--(ABS($G163:$Z163)&lt;ABS(R163)),--($G163:$Z163&lt;&gt;0))+(SUMPRODUCT(--(ABS($G163:$Z163)=ABS(R163)),--($G163:$Z163&lt;&gt;0))-1)/2)</f>
        <v>10</v>
      </c>
      <c r="AM163" cm="1">
        <f t="array" ref="AM163">IF(S163=0,"",1+SUMPRODUCT(--(ABS($G163:$Z163)&lt;ABS(S163)),--($G163:$Z163&lt;&gt;0))+(SUMPRODUCT(--(ABS($G163:$Z163)=ABS(S163)),--($G163:$Z163&lt;&gt;0))-1)/2)</f>
        <v>17</v>
      </c>
      <c r="AN163" cm="1">
        <f t="array" ref="AN163">IF(T163=0,"",1+SUMPRODUCT(--(ABS($G163:$Z163)&lt;ABS(T163)),--($G163:$Z163&lt;&gt;0))+(SUMPRODUCT(--(ABS($G163:$Z163)=ABS(T163)),--($G163:$Z163&lt;&gt;0))-1)/2)</f>
        <v>6</v>
      </c>
      <c r="AO163" cm="1">
        <f t="array" ref="AO163">IF(U163=0,"",1+SUMPRODUCT(--(ABS($G163:$Z163)&lt;ABS(U163)),--($G163:$Z163&lt;&gt;0))+(SUMPRODUCT(--(ABS($G163:$Z163)=ABS(U163)),--($G163:$Z163&lt;&gt;0))-1)/2)</f>
        <v>2</v>
      </c>
      <c r="AP163" cm="1">
        <f t="array" ref="AP163">IF(V163=0,"",1+SUMPRODUCT(--(ABS($G163:$Z163)&lt;ABS(V163)),--($G163:$Z163&lt;&gt;0))+(SUMPRODUCT(--(ABS($G163:$Z163)=ABS(V163)),--($G163:$Z163&lt;&gt;0))-1)/2)</f>
        <v>15</v>
      </c>
      <c r="AQ163" cm="1">
        <f t="array" ref="AQ163">IF(W163=0,"",1+SUMPRODUCT(--(ABS($G163:$Z163)&lt;ABS(W163)),--($G163:$Z163&lt;&gt;0))+(SUMPRODUCT(--(ABS($G163:$Z163)=ABS(W163)),--($G163:$Z163&lt;&gt;0))-1)/2)</f>
        <v>9</v>
      </c>
      <c r="AR163" cm="1">
        <f t="array" ref="AR163">IF(X163=0,"",1+SUMPRODUCT(--(ABS($G163:$Z163)&lt;ABS(X163)),--($G163:$Z163&lt;&gt;0))+(SUMPRODUCT(--(ABS($G163:$Z163)=ABS(X163)),--($G163:$Z163&lt;&gt;0))-1)/2)</f>
        <v>4.5</v>
      </c>
      <c r="AS163" cm="1">
        <f t="array" ref="AS163">IF(Y163=0,"",1+SUMPRODUCT(--(ABS($G163:$Z163)&lt;ABS(Y163)),--($G163:$Z163&lt;&gt;0))+(SUMPRODUCT(--(ABS($G163:$Z163)=ABS(Y163)),--($G163:$Z163&lt;&gt;0))-1)/2)</f>
        <v>18</v>
      </c>
      <c r="AT163" cm="1">
        <f t="array" ref="AT163">IF(Z163=0,"",1+SUMPRODUCT(--(ABS($G163:$Z163)&lt;ABS(Z163)),--($G163:$Z163&lt;&gt;0))+(SUMPRODUCT(--(ABS($G163:$Z163)=ABS(Z163)),--($G163:$Z163&lt;&gt;0))-1)/2)</f>
        <v>16</v>
      </c>
      <c r="AU163">
        <f>AVERAGE(G163:Z163)</f>
        <v>2.7131408738068851E-3</v>
      </c>
      <c r="AV163">
        <f>SUMIF(G163:Z163,"&gt;0",AA163:AT163)</f>
        <v>121</v>
      </c>
      <c r="AW163">
        <f>COUNTIF(G163:Z163,"&lt;&gt;0")</f>
        <v>20</v>
      </c>
      <c r="AX163">
        <f>_xlfn.LET(_xlpm.n,AW163,_xlpm.w,AV163,_xlpm.mu,_xlpm.n*(_xlpm.n+1)/4,_xlpm.sd,SQRT(_xlpm.n*(_xlpm.n+1)*(2*_xlpm.n+1)/24),_xlpm.z,(ABS(_xlpm.w-_xlpm.mu)-0.5)/_xlpm.sd,MIN(1,2*(1-_xlfn.NORM.S.DIST(_xlpm.z,TRUE))))</f>
        <v>0.56282105441831543</v>
      </c>
    </row>
    <row r="164" spans="1:50" x14ac:dyDescent="0.25">
      <c r="A164" t="s">
        <v>9324</v>
      </c>
      <c r="B164" t="s">
        <v>147</v>
      </c>
      <c r="C164" t="s">
        <v>12</v>
      </c>
      <c r="D164" t="s">
        <v>9260</v>
      </c>
      <c r="E164" t="s">
        <v>23</v>
      </c>
      <c r="F164" t="s">
        <v>45</v>
      </c>
      <c r="G164">
        <f>all_runs!O1282-all_runs!O1522</f>
        <v>-1.2519536337587844E-2</v>
      </c>
      <c r="H164">
        <f>all_runs!O1283-all_runs!O1523</f>
        <v>2.9794498486117371E-2</v>
      </c>
      <c r="I164">
        <f>all_runs!O1284-all_runs!O1524</f>
        <v>-2.1698800768568338E-2</v>
      </c>
      <c r="J164">
        <f>all_runs!O1285-all_runs!O1525</f>
        <v>-8.2234163816968797E-3</v>
      </c>
      <c r="K164">
        <f>all_runs!O1286-all_runs!O1526</f>
        <v>2.5498575498575371E-2</v>
      </c>
      <c r="L164">
        <f>all_runs!O1287-all_runs!O1527</f>
        <v>-9.4055800107673004E-3</v>
      </c>
      <c r="M164">
        <f>all_runs!O1288-all_runs!O1528</f>
        <v>1.134247502962582E-2</v>
      </c>
      <c r="N164">
        <f>all_runs!O1289-all_runs!O1529</f>
        <v>-1.1220397249809055E-2</v>
      </c>
      <c r="O164">
        <f>all_runs!O1290-all_runs!O1530</f>
        <v>3.9438492094892807E-2</v>
      </c>
      <c r="P164">
        <f>all_runs!O1291-all_runs!O1531</f>
        <v>2.0338983050847248E-2</v>
      </c>
      <c r="Q164">
        <f>all_runs!O1292-all_runs!O1532</f>
        <v>-6.7445501625928994E-4</v>
      </c>
      <c r="R164">
        <f>all_runs!O1293-all_runs!O1533</f>
        <v>1.2909511630739279E-2</v>
      </c>
      <c r="S164">
        <f>all_runs!O1294-all_runs!O1534</f>
        <v>1.0150287198048558E-2</v>
      </c>
      <c r="T164">
        <f>all_runs!O1295-all_runs!O1535</f>
        <v>1.8066534914361165E-2</v>
      </c>
      <c r="U164">
        <f>all_runs!O1296-all_runs!O1536</f>
        <v>3.121387283236976E-2</v>
      </c>
      <c r="V164">
        <f>all_runs!O1297-all_runs!O1537</f>
        <v>6.3114773620406406E-2</v>
      </c>
      <c r="W164">
        <f>all_runs!O1298-all_runs!O1538</f>
        <v>-3.1729077657701721E-3</v>
      </c>
      <c r="X164">
        <f>all_runs!O1299-all_runs!O1539</f>
        <v>-5.5555555555555358E-3</v>
      </c>
      <c r="Y164">
        <f>all_runs!O1300-all_runs!O1540</f>
        <v>1.8496276723516614E-2</v>
      </c>
      <c r="Z164">
        <f>all_runs!O1301-all_runs!O1541</f>
        <v>3.6332808526098992E-2</v>
      </c>
      <c r="AA164" cm="1">
        <f t="array" ref="AA164">IF(G164=0,"",1+SUMPRODUCT(--(ABS($G164:$Z164)&lt;ABS(G164)),--($G164:$Z164&lt;&gt;0))+(SUMPRODUCT(--(ABS($G164:$Z164)=ABS(G164)),--($G164:$Z164&lt;&gt;0))-1)/2)</f>
        <v>9</v>
      </c>
      <c r="AB164" cm="1">
        <f t="array" ref="AB164">IF(H164=0,"",1+SUMPRODUCT(--(ABS($G164:$Z164)&lt;ABS(H164)),--($G164:$Z164&lt;&gt;0))+(SUMPRODUCT(--(ABS($G164:$Z164)=ABS(H164)),--($G164:$Z164&lt;&gt;0))-1)/2)</f>
        <v>16</v>
      </c>
      <c r="AC164" cm="1">
        <f t="array" ref="AC164">IF(I164=0,"",1+SUMPRODUCT(--(ABS($G164:$Z164)&lt;ABS(I164)),--($G164:$Z164&lt;&gt;0))+(SUMPRODUCT(--(ABS($G164:$Z164)=ABS(I164)),--($G164:$Z164&lt;&gt;0))-1)/2)</f>
        <v>14</v>
      </c>
      <c r="AD164" cm="1">
        <f t="array" ref="AD164">IF(J164=0,"",1+SUMPRODUCT(--(ABS($G164:$Z164)&lt;ABS(J164)),--($G164:$Z164&lt;&gt;0))+(SUMPRODUCT(--(ABS($G164:$Z164)=ABS(J164)),--($G164:$Z164&lt;&gt;0))-1)/2)</f>
        <v>4</v>
      </c>
      <c r="AE164" cm="1">
        <f t="array" ref="AE164">IF(K164=0,"",1+SUMPRODUCT(--(ABS($G164:$Z164)&lt;ABS(K164)),--($G164:$Z164&lt;&gt;0))+(SUMPRODUCT(--(ABS($G164:$Z164)=ABS(K164)),--($G164:$Z164&lt;&gt;0))-1)/2)</f>
        <v>15</v>
      </c>
      <c r="AF164" cm="1">
        <f t="array" ref="AF164">IF(L164=0,"",1+SUMPRODUCT(--(ABS($G164:$Z164)&lt;ABS(L164)),--($G164:$Z164&lt;&gt;0))+(SUMPRODUCT(--(ABS($G164:$Z164)=ABS(L164)),--($G164:$Z164&lt;&gt;0))-1)/2)</f>
        <v>5</v>
      </c>
      <c r="AG164" cm="1">
        <f t="array" ref="AG164">IF(M164=0,"",1+SUMPRODUCT(--(ABS($G164:$Z164)&lt;ABS(M164)),--($G164:$Z164&lt;&gt;0))+(SUMPRODUCT(--(ABS($G164:$Z164)=ABS(M164)),--($G164:$Z164&lt;&gt;0))-1)/2)</f>
        <v>8</v>
      </c>
      <c r="AH164" cm="1">
        <f t="array" ref="AH164">IF(N164=0,"",1+SUMPRODUCT(--(ABS($G164:$Z164)&lt;ABS(N164)),--($G164:$Z164&lt;&gt;0))+(SUMPRODUCT(--(ABS($G164:$Z164)=ABS(N164)),--($G164:$Z164&lt;&gt;0))-1)/2)</f>
        <v>7</v>
      </c>
      <c r="AI164" cm="1">
        <f t="array" ref="AI164">IF(O164=0,"",1+SUMPRODUCT(--(ABS($G164:$Z164)&lt;ABS(O164)),--($G164:$Z164&lt;&gt;0))+(SUMPRODUCT(--(ABS($G164:$Z164)=ABS(O164)),--($G164:$Z164&lt;&gt;0))-1)/2)</f>
        <v>19</v>
      </c>
      <c r="AJ164" cm="1">
        <f t="array" ref="AJ164">IF(P164=0,"",1+SUMPRODUCT(--(ABS($G164:$Z164)&lt;ABS(P164)),--($G164:$Z164&lt;&gt;0))+(SUMPRODUCT(--(ABS($G164:$Z164)=ABS(P164)),--($G164:$Z164&lt;&gt;0))-1)/2)</f>
        <v>13</v>
      </c>
      <c r="AK164" cm="1">
        <f t="array" ref="AK164">IF(Q164=0,"",1+SUMPRODUCT(--(ABS($G164:$Z164)&lt;ABS(Q164)),--($G164:$Z164&lt;&gt;0))+(SUMPRODUCT(--(ABS($G164:$Z164)=ABS(Q164)),--($G164:$Z164&lt;&gt;0))-1)/2)</f>
        <v>1</v>
      </c>
      <c r="AL164" cm="1">
        <f t="array" ref="AL164">IF(R164=0,"",1+SUMPRODUCT(--(ABS($G164:$Z164)&lt;ABS(R164)),--($G164:$Z164&lt;&gt;0))+(SUMPRODUCT(--(ABS($G164:$Z164)=ABS(R164)),--($G164:$Z164&lt;&gt;0))-1)/2)</f>
        <v>10</v>
      </c>
      <c r="AM164" cm="1">
        <f t="array" ref="AM164">IF(S164=0,"",1+SUMPRODUCT(--(ABS($G164:$Z164)&lt;ABS(S164)),--($G164:$Z164&lt;&gt;0))+(SUMPRODUCT(--(ABS($G164:$Z164)=ABS(S164)),--($G164:$Z164&lt;&gt;0))-1)/2)</f>
        <v>6</v>
      </c>
      <c r="AN164" cm="1">
        <f t="array" ref="AN164">IF(T164=0,"",1+SUMPRODUCT(--(ABS($G164:$Z164)&lt;ABS(T164)),--($G164:$Z164&lt;&gt;0))+(SUMPRODUCT(--(ABS($G164:$Z164)=ABS(T164)),--($G164:$Z164&lt;&gt;0))-1)/2)</f>
        <v>11</v>
      </c>
      <c r="AO164" cm="1">
        <f t="array" ref="AO164">IF(U164=0,"",1+SUMPRODUCT(--(ABS($G164:$Z164)&lt;ABS(U164)),--($G164:$Z164&lt;&gt;0))+(SUMPRODUCT(--(ABS($G164:$Z164)=ABS(U164)),--($G164:$Z164&lt;&gt;0))-1)/2)</f>
        <v>17</v>
      </c>
      <c r="AP164" cm="1">
        <f t="array" ref="AP164">IF(V164=0,"",1+SUMPRODUCT(--(ABS($G164:$Z164)&lt;ABS(V164)),--($G164:$Z164&lt;&gt;0))+(SUMPRODUCT(--(ABS($G164:$Z164)=ABS(V164)),--($G164:$Z164&lt;&gt;0))-1)/2)</f>
        <v>20</v>
      </c>
      <c r="AQ164" cm="1">
        <f t="array" ref="AQ164">IF(W164=0,"",1+SUMPRODUCT(--(ABS($G164:$Z164)&lt;ABS(W164)),--($G164:$Z164&lt;&gt;0))+(SUMPRODUCT(--(ABS($G164:$Z164)=ABS(W164)),--($G164:$Z164&lt;&gt;0))-1)/2)</f>
        <v>2</v>
      </c>
      <c r="AR164" cm="1">
        <f t="array" ref="AR164">IF(X164=0,"",1+SUMPRODUCT(--(ABS($G164:$Z164)&lt;ABS(X164)),--($G164:$Z164&lt;&gt;0))+(SUMPRODUCT(--(ABS($G164:$Z164)=ABS(X164)),--($G164:$Z164&lt;&gt;0))-1)/2)</f>
        <v>3</v>
      </c>
      <c r="AS164" cm="1">
        <f t="array" ref="AS164">IF(Y164=0,"",1+SUMPRODUCT(--(ABS($G164:$Z164)&lt;ABS(Y164)),--($G164:$Z164&lt;&gt;0))+(SUMPRODUCT(--(ABS($G164:$Z164)=ABS(Y164)),--($G164:$Z164&lt;&gt;0))-1)/2)</f>
        <v>12</v>
      </c>
      <c r="AT164" cm="1">
        <f t="array" ref="AT164">IF(Z164=0,"",1+SUMPRODUCT(--(ABS($G164:$Z164)&lt;ABS(Z164)),--($G164:$Z164&lt;&gt;0))+(SUMPRODUCT(--(ABS($G164:$Z164)=ABS(Z164)),--($G164:$Z164&lt;&gt;0))-1)/2)</f>
        <v>18</v>
      </c>
      <c r="AU164">
        <f>AVERAGE(G164:Z164)</f>
        <v>1.2211322025979248E-2</v>
      </c>
      <c r="AV164">
        <f>SUMIF(G164:Z164,"&gt;0",AA164:AT164)</f>
        <v>165</v>
      </c>
      <c r="AW164">
        <f>COUNTIF(G164:Z164,"&lt;&gt;0")</f>
        <v>20</v>
      </c>
      <c r="AX164">
        <f>_xlfn.LET(_xlpm.n,AW164,_xlpm.w,AV164,_xlpm.mu,_xlpm.n*(_xlpm.n+1)/4,_xlpm.sd,SQRT(_xlpm.n*(_xlpm.n+1)*(2*_xlpm.n+1)/24),_xlpm.z,(ABS(_xlpm.w-_xlpm.mu)-0.5)/_xlpm.sd,MIN(1,2*(1-_xlfn.NORM.S.DIST(_xlpm.z,TRUE))))</f>
        <v>2.6331065547414267E-2</v>
      </c>
    </row>
    <row r="165" spans="1:50" x14ac:dyDescent="0.25">
      <c r="A165" t="s">
        <v>9324</v>
      </c>
      <c r="B165" t="s">
        <v>190</v>
      </c>
      <c r="C165" t="s">
        <v>12</v>
      </c>
      <c r="D165" t="s">
        <v>9260</v>
      </c>
      <c r="E165" t="s">
        <v>23</v>
      </c>
      <c r="F165" t="s">
        <v>45</v>
      </c>
      <c r="G165">
        <f>all_runs!O1882-all_runs!O2122</f>
        <v>-1.4406965454602183E-2</v>
      </c>
      <c r="H165">
        <f>all_runs!O1883-all_runs!O2123</f>
        <v>1.4796527445040897E-2</v>
      </c>
      <c r="I165">
        <f>all_runs!O1884-all_runs!O2124</f>
        <v>7.9350507316373609E-3</v>
      </c>
      <c r="J165">
        <f>all_runs!O1885-all_runs!O2125</f>
        <v>-9.017590652187546E-3</v>
      </c>
      <c r="K165">
        <f>all_runs!O1886-all_runs!O2126</f>
        <v>-4.8306014508178174E-3</v>
      </c>
      <c r="L165">
        <f>all_runs!O1887-all_runs!O2127</f>
        <v>1.3534218590398384E-2</v>
      </c>
      <c r="M165">
        <f>all_runs!O1888-all_runs!O2128</f>
        <v>9.917355371900749E-3</v>
      </c>
      <c r="N165">
        <f>all_runs!O1889-all_runs!O2129</f>
        <v>1.1111111111111294E-2</v>
      </c>
      <c r="O165">
        <f>all_runs!O1890-all_runs!O2130</f>
        <v>3.4913984637846673E-2</v>
      </c>
      <c r="P165">
        <f>all_runs!O1891-all_runs!O2131</f>
        <v>3.0398104720590347E-2</v>
      </c>
      <c r="Q165">
        <f>all_runs!O1892-all_runs!O2132</f>
        <v>-5.8968219062046634E-3</v>
      </c>
      <c r="R165">
        <f>all_runs!O1893-all_runs!O2133</f>
        <v>3.1008484047158058E-2</v>
      </c>
      <c r="S165">
        <f>all_runs!O1894-all_runs!O2134</f>
        <v>1.1786740723996547E-2</v>
      </c>
      <c r="T165">
        <f>all_runs!O1895-all_runs!O2135</f>
        <v>3.4092019146234165E-2</v>
      </c>
      <c r="U165">
        <f>all_runs!O1896-all_runs!O2136</f>
        <v>2.5624728197236935E-2</v>
      </c>
      <c r="V165">
        <f>all_runs!O1897-all_runs!O2137</f>
        <v>7.8887851116548058E-3</v>
      </c>
      <c r="W165">
        <f>all_runs!O1898-all_runs!O2138</f>
        <v>2.6941682886055029E-2</v>
      </c>
      <c r="X165">
        <f>all_runs!O1899-all_runs!O2139</f>
        <v>7.6429030186255797E-3</v>
      </c>
      <c r="Y165">
        <f>all_runs!O1900-all_runs!O2140</f>
        <v>2.9963065558633373E-2</v>
      </c>
      <c r="Z165">
        <f>all_runs!O1901-all_runs!O2141</f>
        <v>1.2277291869128626E-2</v>
      </c>
      <c r="AA165" cm="1">
        <f t="array" ref="AA165">IF(G165=0,"",1+SUMPRODUCT(--(ABS($G165:$Z165)&lt;ABS(G165)),--($G165:$Z165&lt;&gt;0))+(SUMPRODUCT(--(ABS($G165:$Z165)=ABS(G165)),--($G165:$Z165&lt;&gt;0))-1)/2)</f>
        <v>12</v>
      </c>
      <c r="AB165" cm="1">
        <f t="array" ref="AB165">IF(H165=0,"",1+SUMPRODUCT(--(ABS($G165:$Z165)&lt;ABS(H165)),--($G165:$Z165&lt;&gt;0))+(SUMPRODUCT(--(ABS($G165:$Z165)=ABS(H165)),--($G165:$Z165&lt;&gt;0))-1)/2)</f>
        <v>13</v>
      </c>
      <c r="AC165" cm="1">
        <f t="array" ref="AC165">IF(I165=0,"",1+SUMPRODUCT(--(ABS($G165:$Z165)&lt;ABS(I165)),--($G165:$Z165&lt;&gt;0))+(SUMPRODUCT(--(ABS($G165:$Z165)=ABS(I165)),--($G165:$Z165&lt;&gt;0))-1)/2)</f>
        <v>5</v>
      </c>
      <c r="AD165" cm="1">
        <f t="array" ref="AD165">IF(J165=0,"",1+SUMPRODUCT(--(ABS($G165:$Z165)&lt;ABS(J165)),--($G165:$Z165&lt;&gt;0))+(SUMPRODUCT(--(ABS($G165:$Z165)=ABS(J165)),--($G165:$Z165&lt;&gt;0))-1)/2)</f>
        <v>6</v>
      </c>
      <c r="AE165" cm="1">
        <f t="array" ref="AE165">IF(K165=0,"",1+SUMPRODUCT(--(ABS($G165:$Z165)&lt;ABS(K165)),--($G165:$Z165&lt;&gt;0))+(SUMPRODUCT(--(ABS($G165:$Z165)=ABS(K165)),--($G165:$Z165&lt;&gt;0))-1)/2)</f>
        <v>1</v>
      </c>
      <c r="AF165" cm="1">
        <f t="array" ref="AF165">IF(L165=0,"",1+SUMPRODUCT(--(ABS($G165:$Z165)&lt;ABS(L165)),--($G165:$Z165&lt;&gt;0))+(SUMPRODUCT(--(ABS($G165:$Z165)=ABS(L165)),--($G165:$Z165&lt;&gt;0))-1)/2)</f>
        <v>11</v>
      </c>
      <c r="AG165" cm="1">
        <f t="array" ref="AG165">IF(M165=0,"",1+SUMPRODUCT(--(ABS($G165:$Z165)&lt;ABS(M165)),--($G165:$Z165&lt;&gt;0))+(SUMPRODUCT(--(ABS($G165:$Z165)=ABS(M165)),--($G165:$Z165&lt;&gt;0))-1)/2)</f>
        <v>7</v>
      </c>
      <c r="AH165" cm="1">
        <f t="array" ref="AH165">IF(N165=0,"",1+SUMPRODUCT(--(ABS($G165:$Z165)&lt;ABS(N165)),--($G165:$Z165&lt;&gt;0))+(SUMPRODUCT(--(ABS($G165:$Z165)=ABS(N165)),--($G165:$Z165&lt;&gt;0))-1)/2)</f>
        <v>8</v>
      </c>
      <c r="AI165" cm="1">
        <f t="array" ref="AI165">IF(O165=0,"",1+SUMPRODUCT(--(ABS($G165:$Z165)&lt;ABS(O165)),--($G165:$Z165&lt;&gt;0))+(SUMPRODUCT(--(ABS($G165:$Z165)=ABS(O165)),--($G165:$Z165&lt;&gt;0))-1)/2)</f>
        <v>20</v>
      </c>
      <c r="AJ165" cm="1">
        <f t="array" ref="AJ165">IF(P165=0,"",1+SUMPRODUCT(--(ABS($G165:$Z165)&lt;ABS(P165)),--($G165:$Z165&lt;&gt;0))+(SUMPRODUCT(--(ABS($G165:$Z165)=ABS(P165)),--($G165:$Z165&lt;&gt;0))-1)/2)</f>
        <v>17</v>
      </c>
      <c r="AK165" cm="1">
        <f t="array" ref="AK165">IF(Q165=0,"",1+SUMPRODUCT(--(ABS($G165:$Z165)&lt;ABS(Q165)),--($G165:$Z165&lt;&gt;0))+(SUMPRODUCT(--(ABS($G165:$Z165)=ABS(Q165)),--($G165:$Z165&lt;&gt;0))-1)/2)</f>
        <v>2</v>
      </c>
      <c r="AL165" cm="1">
        <f t="array" ref="AL165">IF(R165=0,"",1+SUMPRODUCT(--(ABS($G165:$Z165)&lt;ABS(R165)),--($G165:$Z165&lt;&gt;0))+(SUMPRODUCT(--(ABS($G165:$Z165)=ABS(R165)),--($G165:$Z165&lt;&gt;0))-1)/2)</f>
        <v>18</v>
      </c>
      <c r="AM165" cm="1">
        <f t="array" ref="AM165">IF(S165=0,"",1+SUMPRODUCT(--(ABS($G165:$Z165)&lt;ABS(S165)),--($G165:$Z165&lt;&gt;0))+(SUMPRODUCT(--(ABS($G165:$Z165)=ABS(S165)),--($G165:$Z165&lt;&gt;0))-1)/2)</f>
        <v>9</v>
      </c>
      <c r="AN165" cm="1">
        <f t="array" ref="AN165">IF(T165=0,"",1+SUMPRODUCT(--(ABS($G165:$Z165)&lt;ABS(T165)),--($G165:$Z165&lt;&gt;0))+(SUMPRODUCT(--(ABS($G165:$Z165)=ABS(T165)),--($G165:$Z165&lt;&gt;0))-1)/2)</f>
        <v>19</v>
      </c>
      <c r="AO165" cm="1">
        <f t="array" ref="AO165">IF(U165=0,"",1+SUMPRODUCT(--(ABS($G165:$Z165)&lt;ABS(U165)),--($G165:$Z165&lt;&gt;0))+(SUMPRODUCT(--(ABS($G165:$Z165)=ABS(U165)),--($G165:$Z165&lt;&gt;0))-1)/2)</f>
        <v>14</v>
      </c>
      <c r="AP165" cm="1">
        <f t="array" ref="AP165">IF(V165=0,"",1+SUMPRODUCT(--(ABS($G165:$Z165)&lt;ABS(V165)),--($G165:$Z165&lt;&gt;0))+(SUMPRODUCT(--(ABS($G165:$Z165)=ABS(V165)),--($G165:$Z165&lt;&gt;0))-1)/2)</f>
        <v>4</v>
      </c>
      <c r="AQ165" cm="1">
        <f t="array" ref="AQ165">IF(W165=0,"",1+SUMPRODUCT(--(ABS($G165:$Z165)&lt;ABS(W165)),--($G165:$Z165&lt;&gt;0))+(SUMPRODUCT(--(ABS($G165:$Z165)=ABS(W165)),--($G165:$Z165&lt;&gt;0))-1)/2)</f>
        <v>15</v>
      </c>
      <c r="AR165" cm="1">
        <f t="array" ref="AR165">IF(X165=0,"",1+SUMPRODUCT(--(ABS($G165:$Z165)&lt;ABS(X165)),--($G165:$Z165&lt;&gt;0))+(SUMPRODUCT(--(ABS($G165:$Z165)=ABS(X165)),--($G165:$Z165&lt;&gt;0))-1)/2)</f>
        <v>3</v>
      </c>
      <c r="AS165" cm="1">
        <f t="array" ref="AS165">IF(Y165=0,"",1+SUMPRODUCT(--(ABS($G165:$Z165)&lt;ABS(Y165)),--($G165:$Z165&lt;&gt;0))+(SUMPRODUCT(--(ABS($G165:$Z165)=ABS(Y165)),--($G165:$Z165&lt;&gt;0))-1)/2)</f>
        <v>16</v>
      </c>
      <c r="AT165" cm="1">
        <f t="array" ref="AT165">IF(Z165=0,"",1+SUMPRODUCT(--(ABS($G165:$Z165)&lt;ABS(Z165)),--($G165:$Z165&lt;&gt;0))+(SUMPRODUCT(--(ABS($G165:$Z165)=ABS(Z165)),--($G165:$Z165&lt;&gt;0))-1)/2)</f>
        <v>10</v>
      </c>
      <c r="AU165">
        <f>AVERAGE(G165:Z165)</f>
        <v>1.378400368517183E-2</v>
      </c>
      <c r="AV165">
        <f>SUMIF(G165:Z165,"&gt;0",AA165:AT165)</f>
        <v>189</v>
      </c>
      <c r="AW165">
        <f>COUNTIF(G165:Z165,"&lt;&gt;0")</f>
        <v>20</v>
      </c>
      <c r="AX165">
        <f>_xlfn.LET(_xlpm.n,AW165,_xlpm.w,AV165,_xlpm.mu,_xlpm.n*(_xlpm.n+1)/4,_xlpm.sd,SQRT(_xlpm.n*(_xlpm.n+1)*(2*_xlpm.n+1)/24),_xlpm.z,(ABS(_xlpm.w-_xlpm.mu)-0.5)/_xlpm.sd,MIN(1,2*(1-_xlfn.NORM.S.DIST(_xlpm.z,TRUE))))</f>
        <v>1.8252941314766957E-3</v>
      </c>
    </row>
    <row r="166" spans="1:50" x14ac:dyDescent="0.25">
      <c r="A166" t="s">
        <v>9324</v>
      </c>
      <c r="B166" t="s">
        <v>19</v>
      </c>
      <c r="C166" t="s">
        <v>26</v>
      </c>
      <c r="D166" t="s">
        <v>9260</v>
      </c>
      <c r="E166" t="s">
        <v>23</v>
      </c>
      <c r="F166" t="s">
        <v>45</v>
      </c>
      <c r="G166">
        <f>all_runs!O102-all_runs!O342</f>
        <v>-3.5918792295679292E-2</v>
      </c>
      <c r="H166">
        <f>all_runs!O103-all_runs!O343</f>
        <v>-4.0057720057720125E-2</v>
      </c>
      <c r="I166">
        <f>all_runs!O104-all_runs!O344</f>
        <v>-1.5652312886438202E-2</v>
      </c>
      <c r="J166">
        <f>all_runs!O105-all_runs!O345</f>
        <v>-2.0777222008464991E-2</v>
      </c>
      <c r="K166">
        <f>all_runs!O106-all_runs!O346</f>
        <v>-3.7089982592797943E-2</v>
      </c>
      <c r="L166">
        <f>all_runs!O107-all_runs!O347</f>
        <v>-2.1321272815377212E-2</v>
      </c>
      <c r="M166">
        <f>all_runs!O108-all_runs!O348</f>
        <v>-1.5493697478991542E-2</v>
      </c>
      <c r="N166">
        <f>all_runs!O109-all_runs!O349</f>
        <v>3.3647768161042535E-3</v>
      </c>
      <c r="O166">
        <f>all_runs!O110-all_runs!O350</f>
        <v>-2.0154074721018378E-2</v>
      </c>
      <c r="P166">
        <f>all_runs!O111-all_runs!O351</f>
        <v>1.121602288984247E-2</v>
      </c>
      <c r="Q166">
        <f>all_runs!O112-all_runs!O352</f>
        <v>-4.3956043956041579E-3</v>
      </c>
      <c r="R166">
        <f>all_runs!O113-all_runs!O353</f>
        <v>-8.563023567385919E-3</v>
      </c>
      <c r="S166">
        <f>all_runs!O114-all_runs!O354</f>
        <v>-2.2733516483516403E-2</v>
      </c>
      <c r="T166">
        <f>all_runs!O115-all_runs!O355</f>
        <v>-2.1718686583712121E-2</v>
      </c>
      <c r="U166">
        <f>all_runs!O116-all_runs!O356</f>
        <v>-2.2164502164502053E-2</v>
      </c>
      <c r="V166">
        <f>all_runs!O117-all_runs!O357</f>
        <v>-2.916822008123543E-2</v>
      </c>
      <c r="W166">
        <f>all_runs!O118-all_runs!O358</f>
        <v>-3.6949109489336385E-2</v>
      </c>
      <c r="X166">
        <f>all_runs!O119-all_runs!O359</f>
        <v>-2.0683020683020747E-2</v>
      </c>
      <c r="Y166">
        <f>all_runs!O120-all_runs!O360</f>
        <v>-2.0055721314390818E-2</v>
      </c>
      <c r="Z166">
        <f>all_runs!O121-all_runs!O361</f>
        <v>-1.0366580120278912E-2</v>
      </c>
      <c r="AA166" cm="1">
        <f t="array" ref="AA166">IF(G166=0,"",1+SUMPRODUCT(--(ABS($G166:$Z166)&lt;ABS(G166)),--($G166:$Z166&lt;&gt;0))+(SUMPRODUCT(--(ABS($G166:$Z166)=ABS(G166)),--($G166:$Z166&lt;&gt;0))-1)/2)</f>
        <v>17</v>
      </c>
      <c r="AB166" cm="1">
        <f t="array" ref="AB166">IF(H166=0,"",1+SUMPRODUCT(--(ABS($G166:$Z166)&lt;ABS(H166)),--($G166:$Z166&lt;&gt;0))+(SUMPRODUCT(--(ABS($G166:$Z166)=ABS(H166)),--($G166:$Z166&lt;&gt;0))-1)/2)</f>
        <v>20</v>
      </c>
      <c r="AC166" cm="1">
        <f t="array" ref="AC166">IF(I166=0,"",1+SUMPRODUCT(--(ABS($G166:$Z166)&lt;ABS(I166)),--($G166:$Z166&lt;&gt;0))+(SUMPRODUCT(--(ABS($G166:$Z166)=ABS(I166)),--($G166:$Z166&lt;&gt;0))-1)/2)</f>
        <v>7</v>
      </c>
      <c r="AD166" cm="1">
        <f t="array" ref="AD166">IF(J166=0,"",1+SUMPRODUCT(--(ABS($G166:$Z166)&lt;ABS(J166)),--($G166:$Z166&lt;&gt;0))+(SUMPRODUCT(--(ABS($G166:$Z166)=ABS(J166)),--($G166:$Z166&lt;&gt;0))-1)/2)</f>
        <v>11</v>
      </c>
      <c r="AE166" cm="1">
        <f t="array" ref="AE166">IF(K166=0,"",1+SUMPRODUCT(--(ABS($G166:$Z166)&lt;ABS(K166)),--($G166:$Z166&lt;&gt;0))+(SUMPRODUCT(--(ABS($G166:$Z166)=ABS(K166)),--($G166:$Z166&lt;&gt;0))-1)/2)</f>
        <v>19</v>
      </c>
      <c r="AF166" cm="1">
        <f t="array" ref="AF166">IF(L166=0,"",1+SUMPRODUCT(--(ABS($G166:$Z166)&lt;ABS(L166)),--($G166:$Z166&lt;&gt;0))+(SUMPRODUCT(--(ABS($G166:$Z166)=ABS(L166)),--($G166:$Z166&lt;&gt;0))-1)/2)</f>
        <v>12</v>
      </c>
      <c r="AG166" cm="1">
        <f t="array" ref="AG166">IF(M166=0,"",1+SUMPRODUCT(--(ABS($G166:$Z166)&lt;ABS(M166)),--($G166:$Z166&lt;&gt;0))+(SUMPRODUCT(--(ABS($G166:$Z166)=ABS(M166)),--($G166:$Z166&lt;&gt;0))-1)/2)</f>
        <v>6</v>
      </c>
      <c r="AH166" cm="1">
        <f t="array" ref="AH166">IF(N166=0,"",1+SUMPRODUCT(--(ABS($G166:$Z166)&lt;ABS(N166)),--($G166:$Z166&lt;&gt;0))+(SUMPRODUCT(--(ABS($G166:$Z166)=ABS(N166)),--($G166:$Z166&lt;&gt;0))-1)/2)</f>
        <v>1</v>
      </c>
      <c r="AI166" cm="1">
        <f t="array" ref="AI166">IF(O166=0,"",1+SUMPRODUCT(--(ABS($G166:$Z166)&lt;ABS(O166)),--($G166:$Z166&lt;&gt;0))+(SUMPRODUCT(--(ABS($G166:$Z166)=ABS(O166)),--($G166:$Z166&lt;&gt;0))-1)/2)</f>
        <v>9</v>
      </c>
      <c r="AJ166" cm="1">
        <f t="array" ref="AJ166">IF(P166=0,"",1+SUMPRODUCT(--(ABS($G166:$Z166)&lt;ABS(P166)),--($G166:$Z166&lt;&gt;0))+(SUMPRODUCT(--(ABS($G166:$Z166)=ABS(P166)),--($G166:$Z166&lt;&gt;0))-1)/2)</f>
        <v>5</v>
      </c>
      <c r="AK166" cm="1">
        <f t="array" ref="AK166">IF(Q166=0,"",1+SUMPRODUCT(--(ABS($G166:$Z166)&lt;ABS(Q166)),--($G166:$Z166&lt;&gt;0))+(SUMPRODUCT(--(ABS($G166:$Z166)=ABS(Q166)),--($G166:$Z166&lt;&gt;0))-1)/2)</f>
        <v>2</v>
      </c>
      <c r="AL166" cm="1">
        <f t="array" ref="AL166">IF(R166=0,"",1+SUMPRODUCT(--(ABS($G166:$Z166)&lt;ABS(R166)),--($G166:$Z166&lt;&gt;0))+(SUMPRODUCT(--(ABS($G166:$Z166)=ABS(R166)),--($G166:$Z166&lt;&gt;0))-1)/2)</f>
        <v>3</v>
      </c>
      <c r="AM166" cm="1">
        <f t="array" ref="AM166">IF(S166=0,"",1+SUMPRODUCT(--(ABS($G166:$Z166)&lt;ABS(S166)),--($G166:$Z166&lt;&gt;0))+(SUMPRODUCT(--(ABS($G166:$Z166)=ABS(S166)),--($G166:$Z166&lt;&gt;0))-1)/2)</f>
        <v>15</v>
      </c>
      <c r="AN166" cm="1">
        <f t="array" ref="AN166">IF(T166=0,"",1+SUMPRODUCT(--(ABS($G166:$Z166)&lt;ABS(T166)),--($G166:$Z166&lt;&gt;0))+(SUMPRODUCT(--(ABS($G166:$Z166)=ABS(T166)),--($G166:$Z166&lt;&gt;0))-1)/2)</f>
        <v>13</v>
      </c>
      <c r="AO166" cm="1">
        <f t="array" ref="AO166">IF(U166=0,"",1+SUMPRODUCT(--(ABS($G166:$Z166)&lt;ABS(U166)),--($G166:$Z166&lt;&gt;0))+(SUMPRODUCT(--(ABS($G166:$Z166)=ABS(U166)),--($G166:$Z166&lt;&gt;0))-1)/2)</f>
        <v>14</v>
      </c>
      <c r="AP166" cm="1">
        <f t="array" ref="AP166">IF(V166=0,"",1+SUMPRODUCT(--(ABS($G166:$Z166)&lt;ABS(V166)),--($G166:$Z166&lt;&gt;0))+(SUMPRODUCT(--(ABS($G166:$Z166)=ABS(V166)),--($G166:$Z166&lt;&gt;0))-1)/2)</f>
        <v>16</v>
      </c>
      <c r="AQ166" cm="1">
        <f t="array" ref="AQ166">IF(W166=0,"",1+SUMPRODUCT(--(ABS($G166:$Z166)&lt;ABS(W166)),--($G166:$Z166&lt;&gt;0))+(SUMPRODUCT(--(ABS($G166:$Z166)=ABS(W166)),--($G166:$Z166&lt;&gt;0))-1)/2)</f>
        <v>18</v>
      </c>
      <c r="AR166" cm="1">
        <f t="array" ref="AR166">IF(X166=0,"",1+SUMPRODUCT(--(ABS($G166:$Z166)&lt;ABS(X166)),--($G166:$Z166&lt;&gt;0))+(SUMPRODUCT(--(ABS($G166:$Z166)=ABS(X166)),--($G166:$Z166&lt;&gt;0))-1)/2)</f>
        <v>10</v>
      </c>
      <c r="AS166" cm="1">
        <f t="array" ref="AS166">IF(Y166=0,"",1+SUMPRODUCT(--(ABS($G166:$Z166)&lt;ABS(Y166)),--($G166:$Z166&lt;&gt;0))+(SUMPRODUCT(--(ABS($G166:$Z166)=ABS(Y166)),--($G166:$Z166&lt;&gt;0))-1)/2)</f>
        <v>8</v>
      </c>
      <c r="AT166" cm="1">
        <f t="array" ref="AT166">IF(Z166=0,"",1+SUMPRODUCT(--(ABS($G166:$Z166)&lt;ABS(Z166)),--($G166:$Z166&lt;&gt;0))+(SUMPRODUCT(--(ABS($G166:$Z166)=ABS(Z166)),--($G166:$Z166&lt;&gt;0))-1)/2)</f>
        <v>4</v>
      </c>
      <c r="AU166">
        <f>AVERAGE(G166:Z166)</f>
        <v>-1.9434113001676197E-2</v>
      </c>
      <c r="AV166">
        <f>SUMIF(G166:Z166,"&gt;0",AA166:AT166)</f>
        <v>6</v>
      </c>
      <c r="AW166">
        <f>COUNTIF(G166:Z166,"&lt;&gt;0")</f>
        <v>20</v>
      </c>
      <c r="AX166">
        <f>_xlfn.LET(_xlpm.n,AW166,_xlpm.w,AV166,_xlpm.mu,_xlpm.n*(_xlpm.n+1)/4,_xlpm.sd,SQRT(_xlpm.n*(_xlpm.n+1)*(2*_xlpm.n+1)/24),_xlpm.z,(ABS(_xlpm.w-_xlpm.mu)-0.5)/_xlpm.sd,MIN(1,2*(1-_xlfn.NORM.S.DIST(_xlpm.z,TRUE))))</f>
        <v>2.3574535856440981E-4</v>
      </c>
    </row>
    <row r="167" spans="1:50" x14ac:dyDescent="0.25">
      <c r="A167" t="s">
        <v>9324</v>
      </c>
      <c r="B167" t="s">
        <v>106</v>
      </c>
      <c r="C167" t="s">
        <v>26</v>
      </c>
      <c r="D167" t="s">
        <v>9260</v>
      </c>
      <c r="E167" t="s">
        <v>23</v>
      </c>
      <c r="F167" t="s">
        <v>45</v>
      </c>
      <c r="G167">
        <f>all_runs!O702-all_runs!O942</f>
        <v>-1.1854247930739525E-2</v>
      </c>
      <c r="H167">
        <f>all_runs!O703-all_runs!O943</f>
        <v>1.5554353286702516E-2</v>
      </c>
      <c r="I167">
        <f>all_runs!O704-all_runs!O944</f>
        <v>-1.9104182133135028E-3</v>
      </c>
      <c r="J167">
        <f>all_runs!O705-all_runs!O945</f>
        <v>2.1292217327459451E-2</v>
      </c>
      <c r="K167">
        <f>all_runs!O706-all_runs!O946</f>
        <v>-2.9886663561560223E-3</v>
      </c>
      <c r="L167">
        <f>all_runs!O707-all_runs!O947</f>
        <v>2.8551928108292546E-2</v>
      </c>
      <c r="M167">
        <f>all_runs!O708-all_runs!O948</f>
        <v>-8.4052991975903657E-3</v>
      </c>
      <c r="N167">
        <f>all_runs!O709-all_runs!O949</f>
        <v>1.3432364096080951E-3</v>
      </c>
      <c r="O167">
        <f>all_runs!O710-all_runs!O950</f>
        <v>8.5914085914085003E-3</v>
      </c>
      <c r="P167">
        <f>all_runs!O711-all_runs!O951</f>
        <v>-9.5054893956525444E-3</v>
      </c>
      <c r="Q167">
        <f>all_runs!O712-all_runs!O952</f>
        <v>-5.0163728837177013E-3</v>
      </c>
      <c r="R167">
        <f>all_runs!O713-all_runs!O953</f>
        <v>-5.5568885263209689E-3</v>
      </c>
      <c r="S167">
        <f>all_runs!O714-all_runs!O954</f>
        <v>-2.1637426900583678E-3</v>
      </c>
      <c r="T167">
        <f>all_runs!O715-all_runs!O955</f>
        <v>4.9689440993788692E-3</v>
      </c>
      <c r="U167">
        <f>all_runs!O716-all_runs!O956</f>
        <v>-5.7482091188815199E-3</v>
      </c>
      <c r="V167">
        <f>all_runs!O717-all_runs!O957</f>
        <v>-2.0867952235575915E-3</v>
      </c>
      <c r="W167">
        <f>all_runs!O718-all_runs!O958</f>
        <v>4.6214643439868031E-4</v>
      </c>
      <c r="X167">
        <f>all_runs!O719-all_runs!O959</f>
        <v>1.2608723317817261E-2</v>
      </c>
      <c r="Y167">
        <f>all_runs!O720-all_runs!O960</f>
        <v>-1.8175898260936352E-2</v>
      </c>
      <c r="Z167">
        <f>all_runs!O721-all_runs!O961</f>
        <v>-3.9191659859182382E-3</v>
      </c>
      <c r="AA167" cm="1">
        <f t="array" ref="AA167">IF(G167=0,"",1+SUMPRODUCT(--(ABS($G167:$Z167)&lt;ABS(G167)),--($G167:$Z167&lt;&gt;0))+(SUMPRODUCT(--(ABS($G167:$Z167)=ABS(G167)),--($G167:$Z167&lt;&gt;0))-1)/2)</f>
        <v>15</v>
      </c>
      <c r="AB167" cm="1">
        <f t="array" ref="AB167">IF(H167=0,"",1+SUMPRODUCT(--(ABS($G167:$Z167)&lt;ABS(H167)),--($G167:$Z167&lt;&gt;0))+(SUMPRODUCT(--(ABS($G167:$Z167)=ABS(H167)),--($G167:$Z167&lt;&gt;0))-1)/2)</f>
        <v>17</v>
      </c>
      <c r="AC167" cm="1">
        <f t="array" ref="AC167">IF(I167=0,"",1+SUMPRODUCT(--(ABS($G167:$Z167)&lt;ABS(I167)),--($G167:$Z167&lt;&gt;0))+(SUMPRODUCT(--(ABS($G167:$Z167)=ABS(I167)),--($G167:$Z167&lt;&gt;0))-1)/2)</f>
        <v>3</v>
      </c>
      <c r="AD167" cm="1">
        <f t="array" ref="AD167">IF(J167=0,"",1+SUMPRODUCT(--(ABS($G167:$Z167)&lt;ABS(J167)),--($G167:$Z167&lt;&gt;0))+(SUMPRODUCT(--(ABS($G167:$Z167)=ABS(J167)),--($G167:$Z167&lt;&gt;0))-1)/2)</f>
        <v>19</v>
      </c>
      <c r="AE167" cm="1">
        <f t="array" ref="AE167">IF(K167=0,"",1+SUMPRODUCT(--(ABS($G167:$Z167)&lt;ABS(K167)),--($G167:$Z167&lt;&gt;0))+(SUMPRODUCT(--(ABS($G167:$Z167)=ABS(K167)),--($G167:$Z167&lt;&gt;0))-1)/2)</f>
        <v>6</v>
      </c>
      <c r="AF167" cm="1">
        <f t="array" ref="AF167">IF(L167=0,"",1+SUMPRODUCT(--(ABS($G167:$Z167)&lt;ABS(L167)),--($G167:$Z167&lt;&gt;0))+(SUMPRODUCT(--(ABS($G167:$Z167)=ABS(L167)),--($G167:$Z167&lt;&gt;0))-1)/2)</f>
        <v>20</v>
      </c>
      <c r="AG167" cm="1">
        <f t="array" ref="AG167">IF(M167=0,"",1+SUMPRODUCT(--(ABS($G167:$Z167)&lt;ABS(M167)),--($G167:$Z167&lt;&gt;0))+(SUMPRODUCT(--(ABS($G167:$Z167)=ABS(M167)),--($G167:$Z167&lt;&gt;0))-1)/2)</f>
        <v>12</v>
      </c>
      <c r="AH167" cm="1">
        <f t="array" ref="AH167">IF(N167=0,"",1+SUMPRODUCT(--(ABS($G167:$Z167)&lt;ABS(N167)),--($G167:$Z167&lt;&gt;0))+(SUMPRODUCT(--(ABS($G167:$Z167)=ABS(N167)),--($G167:$Z167&lt;&gt;0))-1)/2)</f>
        <v>2</v>
      </c>
      <c r="AI167" cm="1">
        <f t="array" ref="AI167">IF(O167=0,"",1+SUMPRODUCT(--(ABS($G167:$Z167)&lt;ABS(O167)),--($G167:$Z167&lt;&gt;0))+(SUMPRODUCT(--(ABS($G167:$Z167)=ABS(O167)),--($G167:$Z167&lt;&gt;0))-1)/2)</f>
        <v>13</v>
      </c>
      <c r="AJ167" cm="1">
        <f t="array" ref="AJ167">IF(P167=0,"",1+SUMPRODUCT(--(ABS($G167:$Z167)&lt;ABS(P167)),--($G167:$Z167&lt;&gt;0))+(SUMPRODUCT(--(ABS($G167:$Z167)=ABS(P167)),--($G167:$Z167&lt;&gt;0))-1)/2)</f>
        <v>14</v>
      </c>
      <c r="AK167" cm="1">
        <f t="array" ref="AK167">IF(Q167=0,"",1+SUMPRODUCT(--(ABS($G167:$Z167)&lt;ABS(Q167)),--($G167:$Z167&lt;&gt;0))+(SUMPRODUCT(--(ABS($G167:$Z167)=ABS(Q167)),--($G167:$Z167&lt;&gt;0))-1)/2)</f>
        <v>9</v>
      </c>
      <c r="AL167" cm="1">
        <f t="array" ref="AL167">IF(R167=0,"",1+SUMPRODUCT(--(ABS($G167:$Z167)&lt;ABS(R167)),--($G167:$Z167&lt;&gt;0))+(SUMPRODUCT(--(ABS($G167:$Z167)=ABS(R167)),--($G167:$Z167&lt;&gt;0))-1)/2)</f>
        <v>10</v>
      </c>
      <c r="AM167" cm="1">
        <f t="array" ref="AM167">IF(S167=0,"",1+SUMPRODUCT(--(ABS($G167:$Z167)&lt;ABS(S167)),--($G167:$Z167&lt;&gt;0))+(SUMPRODUCT(--(ABS($G167:$Z167)=ABS(S167)),--($G167:$Z167&lt;&gt;0))-1)/2)</f>
        <v>5</v>
      </c>
      <c r="AN167" cm="1">
        <f t="array" ref="AN167">IF(T167=0,"",1+SUMPRODUCT(--(ABS($G167:$Z167)&lt;ABS(T167)),--($G167:$Z167&lt;&gt;0))+(SUMPRODUCT(--(ABS($G167:$Z167)=ABS(T167)),--($G167:$Z167&lt;&gt;0))-1)/2)</f>
        <v>8</v>
      </c>
      <c r="AO167" cm="1">
        <f t="array" ref="AO167">IF(U167=0,"",1+SUMPRODUCT(--(ABS($G167:$Z167)&lt;ABS(U167)),--($G167:$Z167&lt;&gt;0))+(SUMPRODUCT(--(ABS($G167:$Z167)=ABS(U167)),--($G167:$Z167&lt;&gt;0))-1)/2)</f>
        <v>11</v>
      </c>
      <c r="AP167" cm="1">
        <f t="array" ref="AP167">IF(V167=0,"",1+SUMPRODUCT(--(ABS($G167:$Z167)&lt;ABS(V167)),--($G167:$Z167&lt;&gt;0))+(SUMPRODUCT(--(ABS($G167:$Z167)=ABS(V167)),--($G167:$Z167&lt;&gt;0))-1)/2)</f>
        <v>4</v>
      </c>
      <c r="AQ167" cm="1">
        <f t="array" ref="AQ167">IF(W167=0,"",1+SUMPRODUCT(--(ABS($G167:$Z167)&lt;ABS(W167)),--($G167:$Z167&lt;&gt;0))+(SUMPRODUCT(--(ABS($G167:$Z167)=ABS(W167)),--($G167:$Z167&lt;&gt;0))-1)/2)</f>
        <v>1</v>
      </c>
      <c r="AR167" cm="1">
        <f t="array" ref="AR167">IF(X167=0,"",1+SUMPRODUCT(--(ABS($G167:$Z167)&lt;ABS(X167)),--($G167:$Z167&lt;&gt;0))+(SUMPRODUCT(--(ABS($G167:$Z167)=ABS(X167)),--($G167:$Z167&lt;&gt;0))-1)/2)</f>
        <v>16</v>
      </c>
      <c r="AS167" cm="1">
        <f t="array" ref="AS167">IF(Y167=0,"",1+SUMPRODUCT(--(ABS($G167:$Z167)&lt;ABS(Y167)),--($G167:$Z167&lt;&gt;0))+(SUMPRODUCT(--(ABS($G167:$Z167)=ABS(Y167)),--($G167:$Z167&lt;&gt;0))-1)/2)</f>
        <v>18</v>
      </c>
      <c r="AT167" cm="1">
        <f t="array" ref="AT167">IF(Z167=0,"",1+SUMPRODUCT(--(ABS($G167:$Z167)&lt;ABS(Z167)),--($G167:$Z167&lt;&gt;0))+(SUMPRODUCT(--(ABS($G167:$Z167)=ABS(Z167)),--($G167:$Z167&lt;&gt;0))-1)/2)</f>
        <v>7</v>
      </c>
      <c r="AU167">
        <f>AVERAGE(G167:Z167)</f>
        <v>8.0208818961116093E-4</v>
      </c>
      <c r="AV167">
        <f>SUMIF(G167:Z167,"&gt;0",AA167:AT167)</f>
        <v>96</v>
      </c>
      <c r="AW167">
        <f>COUNTIF(G167:Z167,"&lt;&gt;0")</f>
        <v>20</v>
      </c>
      <c r="AX167">
        <f>_xlfn.LET(_xlpm.n,AW167,_xlpm.w,AV167,_xlpm.mu,_xlpm.n*(_xlpm.n+1)/4,_xlpm.sd,SQRT(_xlpm.n*(_xlpm.n+1)*(2*_xlpm.n+1)/24),_xlpm.z,(ABS(_xlpm.w-_xlpm.mu)-0.5)/_xlpm.sd,MIN(1,2*(1-_xlfn.NORM.S.DIST(_xlpm.z,TRUE))))</f>
        <v>0.750994967158646</v>
      </c>
    </row>
    <row r="168" spans="1:50" x14ac:dyDescent="0.25">
      <c r="A168" t="s">
        <v>9324</v>
      </c>
      <c r="B168" t="s">
        <v>147</v>
      </c>
      <c r="C168" t="s">
        <v>26</v>
      </c>
      <c r="D168" t="s">
        <v>9260</v>
      </c>
      <c r="E168" t="s">
        <v>23</v>
      </c>
      <c r="F168" t="s">
        <v>45</v>
      </c>
      <c r="G168">
        <f>all_runs!O1302-all_runs!O1542</f>
        <v>3.2811987312697521E-4</v>
      </c>
      <c r="H168">
        <f>all_runs!O1303-all_runs!O1543</f>
        <v>-1.019607843137238E-2</v>
      </c>
      <c r="I168">
        <f>all_runs!O1304-all_runs!O1544</f>
        <v>4.1564139246542564E-2</v>
      </c>
      <c r="J168">
        <f>all_runs!O1305-all_runs!O1545</f>
        <v>0</v>
      </c>
      <c r="K168">
        <f>all_runs!O1306-all_runs!O1546</f>
        <v>-2.492560961471546E-3</v>
      </c>
      <c r="L168">
        <f>all_runs!O1307-all_runs!O1547</f>
        <v>1.4032917895538066E-2</v>
      </c>
      <c r="M168">
        <f>all_runs!O1308-all_runs!O1548</f>
        <v>4.1136655385691778E-3</v>
      </c>
      <c r="N168">
        <f>all_runs!O1309-all_runs!O1549</f>
        <v>-2.262873433509538E-2</v>
      </c>
      <c r="O168">
        <f>all_runs!O1310-all_runs!O1550</f>
        <v>-1.777777777777767E-2</v>
      </c>
      <c r="P168">
        <f>all_runs!O1311-all_runs!O1551</f>
        <v>-4.6040341906145033E-3</v>
      </c>
      <c r="Q168">
        <f>all_runs!O1312-all_runs!O1552</f>
        <v>-1.8551587301587458E-2</v>
      </c>
      <c r="R168">
        <f>all_runs!O1313-all_runs!O1553</f>
        <v>-5.2009800354169133E-3</v>
      </c>
      <c r="S168">
        <f>all_runs!O1314-all_runs!O1554</f>
        <v>1.8008423294766374E-3</v>
      </c>
      <c r="T168">
        <f>all_runs!O1315-all_runs!O1555</f>
        <v>-1.8253449743620087E-2</v>
      </c>
      <c r="U168">
        <f>all_runs!O1316-all_runs!O1556</f>
        <v>-3.4051314539119693E-3</v>
      </c>
      <c r="V168">
        <f>all_runs!O1317-all_runs!O1557</f>
        <v>-6.1813186813197696E-4</v>
      </c>
      <c r="W168">
        <f>all_runs!O1318-all_runs!O1558</f>
        <v>4.4247787610619538E-3</v>
      </c>
      <c r="X168">
        <f>all_runs!O1319-all_runs!O1559</f>
        <v>-3.8104927725414073E-2</v>
      </c>
      <c r="Y168">
        <f>all_runs!O1320-all_runs!O1560</f>
        <v>1.0744600838078489E-3</v>
      </c>
      <c r="Z168">
        <f>all_runs!O1321-all_runs!O1561</f>
        <v>-8.4023806745243679E-3</v>
      </c>
      <c r="AA168" cm="1">
        <f t="array" ref="AA168">IF(G168=0,"",1+SUMPRODUCT(--(ABS($G168:$Z168)&lt;ABS(G168)),--($G168:$Z168&lt;&gt;0))+(SUMPRODUCT(--(ABS($G168:$Z168)=ABS(G168)),--($G168:$Z168&lt;&gt;0))-1)/2)</f>
        <v>1</v>
      </c>
      <c r="AB168" cm="1">
        <f t="array" ref="AB168">IF(H168=0,"",1+SUMPRODUCT(--(ABS($G168:$Z168)&lt;ABS(H168)),--($G168:$Z168&lt;&gt;0))+(SUMPRODUCT(--(ABS($G168:$Z168)=ABS(H168)),--($G168:$Z168&lt;&gt;0))-1)/2)</f>
        <v>12</v>
      </c>
      <c r="AC168" cm="1">
        <f t="array" ref="AC168">IF(I168=0,"",1+SUMPRODUCT(--(ABS($G168:$Z168)&lt;ABS(I168)),--($G168:$Z168&lt;&gt;0))+(SUMPRODUCT(--(ABS($G168:$Z168)=ABS(I168)),--($G168:$Z168&lt;&gt;0))-1)/2)</f>
        <v>19</v>
      </c>
      <c r="AD168" t="str" cm="1">
        <f t="array" ref="AD168">IF(J168=0,"",1+SUMPRODUCT(--(ABS($G168:$Z168)&lt;ABS(J168)),--($G168:$Z168&lt;&gt;0))+(SUMPRODUCT(--(ABS($G168:$Z168)=ABS(J168)),--($G168:$Z168&lt;&gt;0))-1)/2)</f>
        <v/>
      </c>
      <c r="AE168" cm="1">
        <f t="array" ref="AE168">IF(K168=0,"",1+SUMPRODUCT(--(ABS($G168:$Z168)&lt;ABS(K168)),--($G168:$Z168&lt;&gt;0))+(SUMPRODUCT(--(ABS($G168:$Z168)=ABS(K168)),--($G168:$Z168&lt;&gt;0))-1)/2)</f>
        <v>5</v>
      </c>
      <c r="AF168" cm="1">
        <f t="array" ref="AF168">IF(L168=0,"",1+SUMPRODUCT(--(ABS($G168:$Z168)&lt;ABS(L168)),--($G168:$Z168&lt;&gt;0))+(SUMPRODUCT(--(ABS($G168:$Z168)=ABS(L168)),--($G168:$Z168&lt;&gt;0))-1)/2)</f>
        <v>13</v>
      </c>
      <c r="AG168" cm="1">
        <f t="array" ref="AG168">IF(M168=0,"",1+SUMPRODUCT(--(ABS($G168:$Z168)&lt;ABS(M168)),--($G168:$Z168&lt;&gt;0))+(SUMPRODUCT(--(ABS($G168:$Z168)=ABS(M168)),--($G168:$Z168&lt;&gt;0))-1)/2)</f>
        <v>7</v>
      </c>
      <c r="AH168" cm="1">
        <f t="array" ref="AH168">IF(N168=0,"",1+SUMPRODUCT(--(ABS($G168:$Z168)&lt;ABS(N168)),--($G168:$Z168&lt;&gt;0))+(SUMPRODUCT(--(ABS($G168:$Z168)=ABS(N168)),--($G168:$Z168&lt;&gt;0))-1)/2)</f>
        <v>17</v>
      </c>
      <c r="AI168" cm="1">
        <f t="array" ref="AI168">IF(O168=0,"",1+SUMPRODUCT(--(ABS($G168:$Z168)&lt;ABS(O168)),--($G168:$Z168&lt;&gt;0))+(SUMPRODUCT(--(ABS($G168:$Z168)=ABS(O168)),--($G168:$Z168&lt;&gt;0))-1)/2)</f>
        <v>14</v>
      </c>
      <c r="AJ168" cm="1">
        <f t="array" ref="AJ168">IF(P168=0,"",1+SUMPRODUCT(--(ABS($G168:$Z168)&lt;ABS(P168)),--($G168:$Z168&lt;&gt;0))+(SUMPRODUCT(--(ABS($G168:$Z168)=ABS(P168)),--($G168:$Z168&lt;&gt;0))-1)/2)</f>
        <v>9</v>
      </c>
      <c r="AK168" cm="1">
        <f t="array" ref="AK168">IF(Q168=0,"",1+SUMPRODUCT(--(ABS($G168:$Z168)&lt;ABS(Q168)),--($G168:$Z168&lt;&gt;0))+(SUMPRODUCT(--(ABS($G168:$Z168)=ABS(Q168)),--($G168:$Z168&lt;&gt;0))-1)/2)</f>
        <v>16</v>
      </c>
      <c r="AL168" cm="1">
        <f t="array" ref="AL168">IF(R168=0,"",1+SUMPRODUCT(--(ABS($G168:$Z168)&lt;ABS(R168)),--($G168:$Z168&lt;&gt;0))+(SUMPRODUCT(--(ABS($G168:$Z168)=ABS(R168)),--($G168:$Z168&lt;&gt;0))-1)/2)</f>
        <v>10</v>
      </c>
      <c r="AM168" cm="1">
        <f t="array" ref="AM168">IF(S168=0,"",1+SUMPRODUCT(--(ABS($G168:$Z168)&lt;ABS(S168)),--($G168:$Z168&lt;&gt;0))+(SUMPRODUCT(--(ABS($G168:$Z168)=ABS(S168)),--($G168:$Z168&lt;&gt;0))-1)/2)</f>
        <v>4</v>
      </c>
      <c r="AN168" cm="1">
        <f t="array" ref="AN168">IF(T168=0,"",1+SUMPRODUCT(--(ABS($G168:$Z168)&lt;ABS(T168)),--($G168:$Z168&lt;&gt;0))+(SUMPRODUCT(--(ABS($G168:$Z168)=ABS(T168)),--($G168:$Z168&lt;&gt;0))-1)/2)</f>
        <v>15</v>
      </c>
      <c r="AO168" cm="1">
        <f t="array" ref="AO168">IF(U168=0,"",1+SUMPRODUCT(--(ABS($G168:$Z168)&lt;ABS(U168)),--($G168:$Z168&lt;&gt;0))+(SUMPRODUCT(--(ABS($G168:$Z168)=ABS(U168)),--($G168:$Z168&lt;&gt;0))-1)/2)</f>
        <v>6</v>
      </c>
      <c r="AP168" cm="1">
        <f t="array" ref="AP168">IF(V168=0,"",1+SUMPRODUCT(--(ABS($G168:$Z168)&lt;ABS(V168)),--($G168:$Z168&lt;&gt;0))+(SUMPRODUCT(--(ABS($G168:$Z168)=ABS(V168)),--($G168:$Z168&lt;&gt;0))-1)/2)</f>
        <v>2</v>
      </c>
      <c r="AQ168" cm="1">
        <f t="array" ref="AQ168">IF(W168=0,"",1+SUMPRODUCT(--(ABS($G168:$Z168)&lt;ABS(W168)),--($G168:$Z168&lt;&gt;0))+(SUMPRODUCT(--(ABS($G168:$Z168)=ABS(W168)),--($G168:$Z168&lt;&gt;0))-1)/2)</f>
        <v>8</v>
      </c>
      <c r="AR168" cm="1">
        <f t="array" ref="AR168">IF(X168=0,"",1+SUMPRODUCT(--(ABS($G168:$Z168)&lt;ABS(X168)),--($G168:$Z168&lt;&gt;0))+(SUMPRODUCT(--(ABS($G168:$Z168)=ABS(X168)),--($G168:$Z168&lt;&gt;0))-1)/2)</f>
        <v>18</v>
      </c>
      <c r="AS168" cm="1">
        <f t="array" ref="AS168">IF(Y168=0,"",1+SUMPRODUCT(--(ABS($G168:$Z168)&lt;ABS(Y168)),--($G168:$Z168&lt;&gt;0))+(SUMPRODUCT(--(ABS($G168:$Z168)=ABS(Y168)),--($G168:$Z168&lt;&gt;0))-1)/2)</f>
        <v>3</v>
      </c>
      <c r="AT168" cm="1">
        <f t="array" ref="AT168">IF(Z168=0,"",1+SUMPRODUCT(--(ABS($G168:$Z168)&lt;ABS(Z168)),--($G168:$Z168&lt;&gt;0))+(SUMPRODUCT(--(ABS($G168:$Z168)=ABS(Z168)),--($G168:$Z168&lt;&gt;0))-1)/2)</f>
        <v>11</v>
      </c>
      <c r="AU168">
        <f>AVERAGE(G168:Z168)</f>
        <v>-4.1448425385407547E-3</v>
      </c>
      <c r="AV168">
        <f>SUMIF(G168:Z168,"&gt;0",AA168:AT168)</f>
        <v>55</v>
      </c>
      <c r="AW168">
        <f>COUNTIF(G168:Z168,"&lt;&gt;0")</f>
        <v>19</v>
      </c>
      <c r="AX168">
        <f>_xlfn.LET(_xlpm.n,AW168,_xlpm.w,AV168,_xlpm.mu,_xlpm.n*(_xlpm.n+1)/4,_xlpm.sd,SQRT(_xlpm.n*(_xlpm.n+1)*(2*_xlpm.n+1)/24),_xlpm.z,(ABS(_xlpm.w-_xlpm.mu)-0.5)/_xlpm.sd,MIN(1,2*(1-_xlfn.NORM.S.DIST(_xlpm.z,TRUE))))</f>
        <v>0.11193262493779432</v>
      </c>
    </row>
    <row r="169" spans="1:50" x14ac:dyDescent="0.25">
      <c r="A169" t="s">
        <v>9324</v>
      </c>
      <c r="B169" t="s">
        <v>190</v>
      </c>
      <c r="C169" t="s">
        <v>26</v>
      </c>
      <c r="D169" t="s">
        <v>9260</v>
      </c>
      <c r="E169" t="s">
        <v>23</v>
      </c>
      <c r="F169" t="s">
        <v>45</v>
      </c>
      <c r="G169">
        <f>all_runs!O1902-all_runs!O2142</f>
        <v>-2.0473220473220533E-2</v>
      </c>
      <c r="H169">
        <f>all_runs!O1903-all_runs!O2143</f>
        <v>-5.2920335461109635E-3</v>
      </c>
      <c r="I169">
        <f>all_runs!O1904-all_runs!O2144</f>
        <v>-1.5615166771554501E-2</v>
      </c>
      <c r="J169">
        <f>all_runs!O1905-all_runs!O2145</f>
        <v>-2.4366740088105576E-2</v>
      </c>
      <c r="K169">
        <f>all_runs!O1906-all_runs!O2146</f>
        <v>-1.4101958933207537E-2</v>
      </c>
      <c r="L169">
        <f>all_runs!O1907-all_runs!O2147</f>
        <v>-1.3554727211114947E-2</v>
      </c>
      <c r="M169">
        <f>all_runs!O1908-all_runs!O2148</f>
        <v>-1.176384591018742E-2</v>
      </c>
      <c r="N169">
        <f>all_runs!O1909-all_runs!O2149</f>
        <v>3.5924658565221756E-3</v>
      </c>
      <c r="O169">
        <f>all_runs!O1910-all_runs!O2150</f>
        <v>1.9734739533397216E-2</v>
      </c>
      <c r="P169">
        <f>all_runs!O1911-all_runs!O2151</f>
        <v>1.448849730788182E-3</v>
      </c>
      <c r="Q169">
        <f>all_runs!O1912-all_runs!O2152</f>
        <v>-2.3076282926781544E-2</v>
      </c>
      <c r="R169">
        <f>all_runs!O1913-all_runs!O2153</f>
        <v>1.8292916523005021E-2</v>
      </c>
      <c r="S169">
        <f>all_runs!O1914-all_runs!O2154</f>
        <v>1.613456419769066E-3</v>
      </c>
      <c r="T169">
        <f>all_runs!O1915-all_runs!O2155</f>
        <v>-1.1184694628403324E-3</v>
      </c>
      <c r="U169">
        <f>all_runs!O1916-all_runs!O2156</f>
        <v>4.1133684474548016E-4</v>
      </c>
      <c r="V169">
        <f>all_runs!O1917-all_runs!O2157</f>
        <v>-1.6355878634639498E-2</v>
      </c>
      <c r="W169">
        <f>all_runs!O1918-all_runs!O2158</f>
        <v>1.9372197309417083E-2</v>
      </c>
      <c r="X169">
        <f>all_runs!O1919-all_runs!O2159</f>
        <v>-9.3207617515181918E-3</v>
      </c>
      <c r="Y169">
        <f>all_runs!O1920-all_runs!O2160</f>
        <v>-8.7702250858323616E-4</v>
      </c>
      <c r="Z169">
        <f>all_runs!O1921-all_runs!O2161</f>
        <v>-1.5252147629653212E-2</v>
      </c>
      <c r="AA169" cm="1">
        <f t="array" ref="AA169">IF(G169=0,"",1+SUMPRODUCT(--(ABS($G169:$Z169)&lt;ABS(G169)),--($G169:$Z169&lt;&gt;0))+(SUMPRODUCT(--(ABS($G169:$Z169)=ABS(G169)),--($G169:$Z169&lt;&gt;0))-1)/2)</f>
        <v>18</v>
      </c>
      <c r="AB169" cm="1">
        <f t="array" ref="AB169">IF(H169=0,"",1+SUMPRODUCT(--(ABS($G169:$Z169)&lt;ABS(H169)),--($G169:$Z169&lt;&gt;0))+(SUMPRODUCT(--(ABS($G169:$Z169)=ABS(H169)),--($G169:$Z169&lt;&gt;0))-1)/2)</f>
        <v>7</v>
      </c>
      <c r="AC169" cm="1">
        <f t="array" ref="AC169">IF(I169=0,"",1+SUMPRODUCT(--(ABS($G169:$Z169)&lt;ABS(I169)),--($G169:$Z169&lt;&gt;0))+(SUMPRODUCT(--(ABS($G169:$Z169)=ABS(I169)),--($G169:$Z169&lt;&gt;0))-1)/2)</f>
        <v>13</v>
      </c>
      <c r="AD169" cm="1">
        <f t="array" ref="AD169">IF(J169=0,"",1+SUMPRODUCT(--(ABS($G169:$Z169)&lt;ABS(J169)),--($G169:$Z169&lt;&gt;0))+(SUMPRODUCT(--(ABS($G169:$Z169)=ABS(J169)),--($G169:$Z169&lt;&gt;0))-1)/2)</f>
        <v>20</v>
      </c>
      <c r="AE169" cm="1">
        <f t="array" ref="AE169">IF(K169=0,"",1+SUMPRODUCT(--(ABS($G169:$Z169)&lt;ABS(K169)),--($G169:$Z169&lt;&gt;0))+(SUMPRODUCT(--(ABS($G169:$Z169)=ABS(K169)),--($G169:$Z169&lt;&gt;0))-1)/2)</f>
        <v>11</v>
      </c>
      <c r="AF169" cm="1">
        <f t="array" ref="AF169">IF(L169=0,"",1+SUMPRODUCT(--(ABS($G169:$Z169)&lt;ABS(L169)),--($G169:$Z169&lt;&gt;0))+(SUMPRODUCT(--(ABS($G169:$Z169)=ABS(L169)),--($G169:$Z169&lt;&gt;0))-1)/2)</f>
        <v>10</v>
      </c>
      <c r="AG169" cm="1">
        <f t="array" ref="AG169">IF(M169=0,"",1+SUMPRODUCT(--(ABS($G169:$Z169)&lt;ABS(M169)),--($G169:$Z169&lt;&gt;0))+(SUMPRODUCT(--(ABS($G169:$Z169)=ABS(M169)),--($G169:$Z169&lt;&gt;0))-1)/2)</f>
        <v>9</v>
      </c>
      <c r="AH169" cm="1">
        <f t="array" ref="AH169">IF(N169=0,"",1+SUMPRODUCT(--(ABS($G169:$Z169)&lt;ABS(N169)),--($G169:$Z169&lt;&gt;0))+(SUMPRODUCT(--(ABS($G169:$Z169)=ABS(N169)),--($G169:$Z169&lt;&gt;0))-1)/2)</f>
        <v>6</v>
      </c>
      <c r="AI169" cm="1">
        <f t="array" ref="AI169">IF(O169=0,"",1+SUMPRODUCT(--(ABS($G169:$Z169)&lt;ABS(O169)),--($G169:$Z169&lt;&gt;0))+(SUMPRODUCT(--(ABS($G169:$Z169)=ABS(O169)),--($G169:$Z169&lt;&gt;0))-1)/2)</f>
        <v>17</v>
      </c>
      <c r="AJ169" cm="1">
        <f t="array" ref="AJ169">IF(P169=0,"",1+SUMPRODUCT(--(ABS($G169:$Z169)&lt;ABS(P169)),--($G169:$Z169&lt;&gt;0))+(SUMPRODUCT(--(ABS($G169:$Z169)=ABS(P169)),--($G169:$Z169&lt;&gt;0))-1)/2)</f>
        <v>4</v>
      </c>
      <c r="AK169" cm="1">
        <f t="array" ref="AK169">IF(Q169=0,"",1+SUMPRODUCT(--(ABS($G169:$Z169)&lt;ABS(Q169)),--($G169:$Z169&lt;&gt;0))+(SUMPRODUCT(--(ABS($G169:$Z169)=ABS(Q169)),--($G169:$Z169&lt;&gt;0))-1)/2)</f>
        <v>19</v>
      </c>
      <c r="AL169" cm="1">
        <f t="array" ref="AL169">IF(R169=0,"",1+SUMPRODUCT(--(ABS($G169:$Z169)&lt;ABS(R169)),--($G169:$Z169&lt;&gt;0))+(SUMPRODUCT(--(ABS($G169:$Z169)=ABS(R169)),--($G169:$Z169&lt;&gt;0))-1)/2)</f>
        <v>15</v>
      </c>
      <c r="AM169" cm="1">
        <f t="array" ref="AM169">IF(S169=0,"",1+SUMPRODUCT(--(ABS($G169:$Z169)&lt;ABS(S169)),--($G169:$Z169&lt;&gt;0))+(SUMPRODUCT(--(ABS($G169:$Z169)=ABS(S169)),--($G169:$Z169&lt;&gt;0))-1)/2)</f>
        <v>5</v>
      </c>
      <c r="AN169" cm="1">
        <f t="array" ref="AN169">IF(T169=0,"",1+SUMPRODUCT(--(ABS($G169:$Z169)&lt;ABS(T169)),--($G169:$Z169&lt;&gt;0))+(SUMPRODUCT(--(ABS($G169:$Z169)=ABS(T169)),--($G169:$Z169&lt;&gt;0))-1)/2)</f>
        <v>3</v>
      </c>
      <c r="AO169" cm="1">
        <f t="array" ref="AO169">IF(U169=0,"",1+SUMPRODUCT(--(ABS($G169:$Z169)&lt;ABS(U169)),--($G169:$Z169&lt;&gt;0))+(SUMPRODUCT(--(ABS($G169:$Z169)=ABS(U169)),--($G169:$Z169&lt;&gt;0))-1)/2)</f>
        <v>1</v>
      </c>
      <c r="AP169" cm="1">
        <f t="array" ref="AP169">IF(V169=0,"",1+SUMPRODUCT(--(ABS($G169:$Z169)&lt;ABS(V169)),--($G169:$Z169&lt;&gt;0))+(SUMPRODUCT(--(ABS($G169:$Z169)=ABS(V169)),--($G169:$Z169&lt;&gt;0))-1)/2)</f>
        <v>14</v>
      </c>
      <c r="AQ169" cm="1">
        <f t="array" ref="AQ169">IF(W169=0,"",1+SUMPRODUCT(--(ABS($G169:$Z169)&lt;ABS(W169)),--($G169:$Z169&lt;&gt;0))+(SUMPRODUCT(--(ABS($G169:$Z169)=ABS(W169)),--($G169:$Z169&lt;&gt;0))-1)/2)</f>
        <v>16</v>
      </c>
      <c r="AR169" cm="1">
        <f t="array" ref="AR169">IF(X169=0,"",1+SUMPRODUCT(--(ABS($G169:$Z169)&lt;ABS(X169)),--($G169:$Z169&lt;&gt;0))+(SUMPRODUCT(--(ABS($G169:$Z169)=ABS(X169)),--($G169:$Z169&lt;&gt;0))-1)/2)</f>
        <v>8</v>
      </c>
      <c r="AS169" cm="1">
        <f t="array" ref="AS169">IF(Y169=0,"",1+SUMPRODUCT(--(ABS($G169:$Z169)&lt;ABS(Y169)),--($G169:$Z169&lt;&gt;0))+(SUMPRODUCT(--(ABS($G169:$Z169)=ABS(Y169)),--($G169:$Z169&lt;&gt;0))-1)/2)</f>
        <v>2</v>
      </c>
      <c r="AT169" cm="1">
        <f t="array" ref="AT169">IF(Z169=0,"",1+SUMPRODUCT(--(ABS($G169:$Z169)&lt;ABS(Z169)),--($G169:$Z169&lt;&gt;0))+(SUMPRODUCT(--(ABS($G169:$Z169)=ABS(Z169)),--($G169:$Z169&lt;&gt;0))-1)/2)</f>
        <v>12</v>
      </c>
      <c r="AU169">
        <f>AVERAGE(G169:Z169)</f>
        <v>-5.3351146814936638E-3</v>
      </c>
      <c r="AV169">
        <f>SUMIF(G169:Z169,"&gt;0",AA169:AT169)</f>
        <v>64</v>
      </c>
      <c r="AW169">
        <f>COUNTIF(G169:Z169,"&lt;&gt;0")</f>
        <v>20</v>
      </c>
      <c r="AX169">
        <f>_xlfn.LET(_xlpm.n,AW169,_xlpm.w,AV169,_xlpm.mu,_xlpm.n*(_xlpm.n+1)/4,_xlpm.sd,SQRT(_xlpm.n*(_xlpm.n+1)*(2*_xlpm.n+1)/24),_xlpm.z,(ABS(_xlpm.w-_xlpm.mu)-0.5)/_xlpm.sd,MIN(1,2*(1-_xlfn.NORM.S.DIST(_xlpm.z,TRUE))))</f>
        <v>0.13054070066070977</v>
      </c>
    </row>
    <row r="170" spans="1:50" x14ac:dyDescent="0.25">
      <c r="A170" t="s">
        <v>9325</v>
      </c>
      <c r="B170" t="s">
        <v>19</v>
      </c>
      <c r="C170" t="s">
        <v>32</v>
      </c>
      <c r="D170" t="s">
        <v>9259</v>
      </c>
      <c r="E170" t="s">
        <v>37</v>
      </c>
      <c r="F170" t="s">
        <v>45</v>
      </c>
      <c r="G170">
        <f>all_runs!O122-all_runs!O242</f>
        <v>-2.6117871087778521E-3</v>
      </c>
      <c r="H170">
        <f>all_runs!O123-all_runs!O243</f>
        <v>-1.1840580440368953E-2</v>
      </c>
      <c r="I170">
        <f>all_runs!O124-all_runs!O244</f>
        <v>-8.7365396337040213E-3</v>
      </c>
      <c r="J170">
        <f>all_runs!O125-all_runs!O245</f>
        <v>-6.91582757014364E-3</v>
      </c>
      <c r="K170">
        <f>all_runs!O126-all_runs!O246</f>
        <v>-5.483476132190912E-3</v>
      </c>
      <c r="L170">
        <f>all_runs!O127-all_runs!O247</f>
        <v>-5.2299400772967131E-3</v>
      </c>
      <c r="M170">
        <f>all_runs!O128-all_runs!O248</f>
        <v>-6.8220927490151295E-3</v>
      </c>
      <c r="N170">
        <f>all_runs!O129-all_runs!O249</f>
        <v>-6.8023660403617736E-3</v>
      </c>
      <c r="O170">
        <f>all_runs!O130-all_runs!O250</f>
        <v>-1.0962517797713067E-2</v>
      </c>
      <c r="P170">
        <f>all_runs!O131-all_runs!O251</f>
        <v>-2.6791927627000112E-3</v>
      </c>
      <c r="Q170">
        <f>all_runs!O132-all_runs!O252</f>
        <v>-1.5574955617782216E-2</v>
      </c>
      <c r="R170">
        <f>all_runs!O133-all_runs!O253</f>
        <v>-2.6337579056781024E-3</v>
      </c>
      <c r="S170">
        <f>all_runs!O134-all_runs!O254</f>
        <v>-6.7223310897162047E-3</v>
      </c>
      <c r="T170">
        <f>all_runs!O135-all_runs!O255</f>
        <v>-2.7207607425447922E-3</v>
      </c>
      <c r="U170">
        <f>all_runs!O136-all_runs!O256</f>
        <v>-2.4283873525622335E-3</v>
      </c>
      <c r="V170">
        <f>all_runs!O137-all_runs!O257</f>
        <v>-1.0758983496669594E-2</v>
      </c>
      <c r="W170">
        <f>all_runs!O138-all_runs!O258</f>
        <v>-6.6437571592211642E-3</v>
      </c>
      <c r="X170">
        <f>all_runs!O139-all_runs!O259</f>
        <v>-2.5514806319423267E-3</v>
      </c>
      <c r="Y170">
        <f>all_runs!O140-all_runs!O260</f>
        <v>-6.8186095854080309E-3</v>
      </c>
      <c r="Z170">
        <f>all_runs!O141-all_runs!O261</f>
        <v>-2.6680526680525896E-3</v>
      </c>
      <c r="AA170" cm="1">
        <f t="array" ref="AA170">IF(G170=0,"",1+SUMPRODUCT(--(ABS($G170:$Z170)&lt;ABS(G170)),--($G170:$Z170&lt;&gt;0))+(SUMPRODUCT(--(ABS($G170:$Z170)=ABS(G170)),--($G170:$Z170&lt;&gt;0))-1)/2)</f>
        <v>3</v>
      </c>
      <c r="AB170" cm="1">
        <f t="array" ref="AB170">IF(H170=0,"",1+SUMPRODUCT(--(ABS($G170:$Z170)&lt;ABS(H170)),--($G170:$Z170&lt;&gt;0))+(SUMPRODUCT(--(ABS($G170:$Z170)=ABS(H170)),--($G170:$Z170&lt;&gt;0))-1)/2)</f>
        <v>19</v>
      </c>
      <c r="AC170" cm="1">
        <f t="array" ref="AC170">IF(I170=0,"",1+SUMPRODUCT(--(ABS($G170:$Z170)&lt;ABS(I170)),--($G170:$Z170&lt;&gt;0))+(SUMPRODUCT(--(ABS($G170:$Z170)=ABS(I170)),--($G170:$Z170&lt;&gt;0))-1)/2)</f>
        <v>16</v>
      </c>
      <c r="AD170" cm="1">
        <f t="array" ref="AD170">IF(J170=0,"",1+SUMPRODUCT(--(ABS($G170:$Z170)&lt;ABS(J170)),--($G170:$Z170&lt;&gt;0))+(SUMPRODUCT(--(ABS($G170:$Z170)=ABS(J170)),--($G170:$Z170&lt;&gt;0))-1)/2)</f>
        <v>15</v>
      </c>
      <c r="AE170" cm="1">
        <f t="array" ref="AE170">IF(K170=0,"",1+SUMPRODUCT(--(ABS($G170:$Z170)&lt;ABS(K170)),--($G170:$Z170&lt;&gt;0))+(SUMPRODUCT(--(ABS($G170:$Z170)=ABS(K170)),--($G170:$Z170&lt;&gt;0))-1)/2)</f>
        <v>9</v>
      </c>
      <c r="AF170" cm="1">
        <f t="array" ref="AF170">IF(L170=0,"",1+SUMPRODUCT(--(ABS($G170:$Z170)&lt;ABS(L170)),--($G170:$Z170&lt;&gt;0))+(SUMPRODUCT(--(ABS($G170:$Z170)=ABS(L170)),--($G170:$Z170&lt;&gt;0))-1)/2)</f>
        <v>8</v>
      </c>
      <c r="AG170" cm="1">
        <f t="array" ref="AG170">IF(M170=0,"",1+SUMPRODUCT(--(ABS($G170:$Z170)&lt;ABS(M170)),--($G170:$Z170&lt;&gt;0))+(SUMPRODUCT(--(ABS($G170:$Z170)=ABS(M170)),--($G170:$Z170&lt;&gt;0))-1)/2)</f>
        <v>14</v>
      </c>
      <c r="AH170" cm="1">
        <f t="array" ref="AH170">IF(N170=0,"",1+SUMPRODUCT(--(ABS($G170:$Z170)&lt;ABS(N170)),--($G170:$Z170&lt;&gt;0))+(SUMPRODUCT(--(ABS($G170:$Z170)=ABS(N170)),--($G170:$Z170&lt;&gt;0))-1)/2)</f>
        <v>12</v>
      </c>
      <c r="AI170" cm="1">
        <f t="array" ref="AI170">IF(O170=0,"",1+SUMPRODUCT(--(ABS($G170:$Z170)&lt;ABS(O170)),--($G170:$Z170&lt;&gt;0))+(SUMPRODUCT(--(ABS($G170:$Z170)=ABS(O170)),--($G170:$Z170&lt;&gt;0))-1)/2)</f>
        <v>18</v>
      </c>
      <c r="AJ170" cm="1">
        <f t="array" ref="AJ170">IF(P170=0,"",1+SUMPRODUCT(--(ABS($G170:$Z170)&lt;ABS(P170)),--($G170:$Z170&lt;&gt;0))+(SUMPRODUCT(--(ABS($G170:$Z170)=ABS(P170)),--($G170:$Z170&lt;&gt;0))-1)/2)</f>
        <v>6</v>
      </c>
      <c r="AK170" cm="1">
        <f t="array" ref="AK170">IF(Q170=0,"",1+SUMPRODUCT(--(ABS($G170:$Z170)&lt;ABS(Q170)),--($G170:$Z170&lt;&gt;0))+(SUMPRODUCT(--(ABS($G170:$Z170)=ABS(Q170)),--($G170:$Z170&lt;&gt;0))-1)/2)</f>
        <v>20</v>
      </c>
      <c r="AL170" cm="1">
        <f t="array" ref="AL170">IF(R170=0,"",1+SUMPRODUCT(--(ABS($G170:$Z170)&lt;ABS(R170)),--($G170:$Z170&lt;&gt;0))+(SUMPRODUCT(--(ABS($G170:$Z170)=ABS(R170)),--($G170:$Z170&lt;&gt;0))-1)/2)</f>
        <v>4</v>
      </c>
      <c r="AM170" cm="1">
        <f t="array" ref="AM170">IF(S170=0,"",1+SUMPRODUCT(--(ABS($G170:$Z170)&lt;ABS(S170)),--($G170:$Z170&lt;&gt;0))+(SUMPRODUCT(--(ABS($G170:$Z170)=ABS(S170)),--($G170:$Z170&lt;&gt;0))-1)/2)</f>
        <v>11</v>
      </c>
      <c r="AN170" cm="1">
        <f t="array" ref="AN170">IF(T170=0,"",1+SUMPRODUCT(--(ABS($G170:$Z170)&lt;ABS(T170)),--($G170:$Z170&lt;&gt;0))+(SUMPRODUCT(--(ABS($G170:$Z170)=ABS(T170)),--($G170:$Z170&lt;&gt;0))-1)/2)</f>
        <v>7</v>
      </c>
      <c r="AO170" cm="1">
        <f t="array" ref="AO170">IF(U170=0,"",1+SUMPRODUCT(--(ABS($G170:$Z170)&lt;ABS(U170)),--($G170:$Z170&lt;&gt;0))+(SUMPRODUCT(--(ABS($G170:$Z170)=ABS(U170)),--($G170:$Z170&lt;&gt;0))-1)/2)</f>
        <v>1</v>
      </c>
      <c r="AP170" cm="1">
        <f t="array" ref="AP170">IF(V170=0,"",1+SUMPRODUCT(--(ABS($G170:$Z170)&lt;ABS(V170)),--($G170:$Z170&lt;&gt;0))+(SUMPRODUCT(--(ABS($G170:$Z170)=ABS(V170)),--($G170:$Z170&lt;&gt;0))-1)/2)</f>
        <v>17</v>
      </c>
      <c r="AQ170" cm="1">
        <f t="array" ref="AQ170">IF(W170=0,"",1+SUMPRODUCT(--(ABS($G170:$Z170)&lt;ABS(W170)),--($G170:$Z170&lt;&gt;0))+(SUMPRODUCT(--(ABS($G170:$Z170)=ABS(W170)),--($G170:$Z170&lt;&gt;0))-1)/2)</f>
        <v>10</v>
      </c>
      <c r="AR170" cm="1">
        <f t="array" ref="AR170">IF(X170=0,"",1+SUMPRODUCT(--(ABS($G170:$Z170)&lt;ABS(X170)),--($G170:$Z170&lt;&gt;0))+(SUMPRODUCT(--(ABS($G170:$Z170)=ABS(X170)),--($G170:$Z170&lt;&gt;0))-1)/2)</f>
        <v>2</v>
      </c>
      <c r="AS170" cm="1">
        <f t="array" ref="AS170">IF(Y170=0,"",1+SUMPRODUCT(--(ABS($G170:$Z170)&lt;ABS(Y170)),--($G170:$Z170&lt;&gt;0))+(SUMPRODUCT(--(ABS($G170:$Z170)=ABS(Y170)),--($G170:$Z170&lt;&gt;0))-1)/2)</f>
        <v>13</v>
      </c>
      <c r="AT170" cm="1">
        <f t="array" ref="AT170">IF(Z170=0,"",1+SUMPRODUCT(--(ABS($G170:$Z170)&lt;ABS(Z170)),--($G170:$Z170&lt;&gt;0))+(SUMPRODUCT(--(ABS($G170:$Z170)=ABS(Z170)),--($G170:$Z170&lt;&gt;0))-1)/2)</f>
        <v>5</v>
      </c>
      <c r="AU170">
        <f>AVERAGE(G170:Z170)</f>
        <v>-6.3802698280924662E-3</v>
      </c>
      <c r="AV170">
        <f>SUMIF(G170:Z170,"&gt;0",AA170:AT170)</f>
        <v>0</v>
      </c>
      <c r="AW170">
        <f>COUNTIF(G170:Z170,"&lt;&gt;0")</f>
        <v>20</v>
      </c>
      <c r="AX170">
        <f>_xlfn.LET(_xlpm.n,AW170,_xlpm.w,AV170,_xlpm.mu,_xlpm.n*(_xlpm.n+1)/4,_xlpm.sd,SQRT(_xlpm.n*(_xlpm.n+1)*(2*_xlpm.n+1)/24),_xlpm.z,(ABS(_xlpm.w-_xlpm.mu)-0.5)/_xlpm.sd,MIN(1,2*(1-_xlfn.NORM.S.DIST(_xlpm.z,TRUE))))</f>
        <v>9.5691731570646255E-5</v>
      </c>
    </row>
    <row r="171" spans="1:50" x14ac:dyDescent="0.25">
      <c r="A171" t="s">
        <v>9325</v>
      </c>
      <c r="B171" t="s">
        <v>106</v>
      </c>
      <c r="C171" t="s">
        <v>32</v>
      </c>
      <c r="D171" t="s">
        <v>9259</v>
      </c>
      <c r="E171" t="s">
        <v>37</v>
      </c>
      <c r="F171" t="s">
        <v>45</v>
      </c>
      <c r="G171">
        <f>all_runs!O722-all_runs!O842</f>
        <v>2.7771466080950269E-4</v>
      </c>
      <c r="H171">
        <f>all_runs!O723-all_runs!O843</f>
        <v>3.1534860803152931E-3</v>
      </c>
      <c r="I171">
        <f>all_runs!O724-all_runs!O844</f>
        <v>-4.5598093620390356E-3</v>
      </c>
      <c r="J171">
        <f>all_runs!O725-all_runs!O845</f>
        <v>-9.1098880242931335E-3</v>
      </c>
      <c r="K171">
        <f>all_runs!O726-all_runs!O846</f>
        <v>-7.604710641732515E-3</v>
      </c>
      <c r="L171">
        <f>all_runs!O727-all_runs!O847</f>
        <v>-1.465005250381568E-2</v>
      </c>
      <c r="M171">
        <f>all_runs!O728-all_runs!O848</f>
        <v>-1.2264795662672578E-2</v>
      </c>
      <c r="N171">
        <f>all_runs!O729-all_runs!O849</f>
        <v>-1.4893224714204178E-2</v>
      </c>
      <c r="O171">
        <f>all_runs!O730-all_runs!O850</f>
        <v>-1.3757401694855398E-2</v>
      </c>
      <c r="P171">
        <f>all_runs!O731-all_runs!O851</f>
        <v>-2.4506723639563521E-3</v>
      </c>
      <c r="Q171">
        <f>all_runs!O732-all_runs!O852</f>
        <v>-1.0618613339193561E-2</v>
      </c>
      <c r="R171">
        <f>all_runs!O733-all_runs!O853</f>
        <v>2.1279376780907189E-3</v>
      </c>
      <c r="S171">
        <f>all_runs!O734-all_runs!O854</f>
        <v>-3.42179140844312E-3</v>
      </c>
      <c r="T171">
        <f>all_runs!O735-all_runs!O855</f>
        <v>1.1878247958426735E-3</v>
      </c>
      <c r="U171">
        <f>all_runs!O736-all_runs!O856</f>
        <v>-1.7579133849864426E-2</v>
      </c>
      <c r="V171">
        <f>all_runs!O737-all_runs!O857</f>
        <v>-3.3180432905837165E-3</v>
      </c>
      <c r="W171">
        <f>all_runs!O738-all_runs!O858</f>
        <v>-1.4653259936278862E-2</v>
      </c>
      <c r="X171">
        <f>all_runs!O739-all_runs!O859</f>
        <v>-1.610467188215936E-2</v>
      </c>
      <c r="Y171">
        <f>all_runs!O740-all_runs!O860</f>
        <v>-1.3950182993994975E-2</v>
      </c>
      <c r="Z171">
        <f>all_runs!O741-all_runs!O861</f>
        <v>5.361952582050411E-3</v>
      </c>
      <c r="AA171" cm="1">
        <f t="array" ref="AA171">IF(G171=0,"",1+SUMPRODUCT(--(ABS($G171:$Z171)&lt;ABS(G171)),--($G171:$Z171&lt;&gt;0))+(SUMPRODUCT(--(ABS($G171:$Z171)=ABS(G171)),--($G171:$Z171&lt;&gt;0))-1)/2)</f>
        <v>1</v>
      </c>
      <c r="AB171" cm="1">
        <f t="array" ref="AB171">IF(H171=0,"",1+SUMPRODUCT(--(ABS($G171:$Z171)&lt;ABS(H171)),--($G171:$Z171&lt;&gt;0))+(SUMPRODUCT(--(ABS($G171:$Z171)=ABS(H171)),--($G171:$Z171&lt;&gt;0))-1)/2)</f>
        <v>5</v>
      </c>
      <c r="AC171" cm="1">
        <f t="array" ref="AC171">IF(I171=0,"",1+SUMPRODUCT(--(ABS($G171:$Z171)&lt;ABS(I171)),--($G171:$Z171&lt;&gt;0))+(SUMPRODUCT(--(ABS($G171:$Z171)=ABS(I171)),--($G171:$Z171&lt;&gt;0))-1)/2)</f>
        <v>8</v>
      </c>
      <c r="AD171" cm="1">
        <f t="array" ref="AD171">IF(J171=0,"",1+SUMPRODUCT(--(ABS($G171:$Z171)&lt;ABS(J171)),--($G171:$Z171&lt;&gt;0))+(SUMPRODUCT(--(ABS($G171:$Z171)=ABS(J171)),--($G171:$Z171&lt;&gt;0))-1)/2)</f>
        <v>11</v>
      </c>
      <c r="AE171" cm="1">
        <f t="array" ref="AE171">IF(K171=0,"",1+SUMPRODUCT(--(ABS($G171:$Z171)&lt;ABS(K171)),--($G171:$Z171&lt;&gt;0))+(SUMPRODUCT(--(ABS($G171:$Z171)=ABS(K171)),--($G171:$Z171&lt;&gt;0))-1)/2)</f>
        <v>10</v>
      </c>
      <c r="AF171" cm="1">
        <f t="array" ref="AF171">IF(L171=0,"",1+SUMPRODUCT(--(ABS($G171:$Z171)&lt;ABS(L171)),--($G171:$Z171&lt;&gt;0))+(SUMPRODUCT(--(ABS($G171:$Z171)=ABS(L171)),--($G171:$Z171&lt;&gt;0))-1)/2)</f>
        <v>16</v>
      </c>
      <c r="AG171" cm="1">
        <f t="array" ref="AG171">IF(M171=0,"",1+SUMPRODUCT(--(ABS($G171:$Z171)&lt;ABS(M171)),--($G171:$Z171&lt;&gt;0))+(SUMPRODUCT(--(ABS($G171:$Z171)=ABS(M171)),--($G171:$Z171&lt;&gt;0))-1)/2)</f>
        <v>13</v>
      </c>
      <c r="AH171" cm="1">
        <f t="array" ref="AH171">IF(N171=0,"",1+SUMPRODUCT(--(ABS($G171:$Z171)&lt;ABS(N171)),--($G171:$Z171&lt;&gt;0))+(SUMPRODUCT(--(ABS($G171:$Z171)=ABS(N171)),--($G171:$Z171&lt;&gt;0))-1)/2)</f>
        <v>18</v>
      </c>
      <c r="AI171" cm="1">
        <f t="array" ref="AI171">IF(O171=0,"",1+SUMPRODUCT(--(ABS($G171:$Z171)&lt;ABS(O171)),--($G171:$Z171&lt;&gt;0))+(SUMPRODUCT(--(ABS($G171:$Z171)=ABS(O171)),--($G171:$Z171&lt;&gt;0))-1)/2)</f>
        <v>14</v>
      </c>
      <c r="AJ171" cm="1">
        <f t="array" ref="AJ171">IF(P171=0,"",1+SUMPRODUCT(--(ABS($G171:$Z171)&lt;ABS(P171)),--($G171:$Z171&lt;&gt;0))+(SUMPRODUCT(--(ABS($G171:$Z171)=ABS(P171)),--($G171:$Z171&lt;&gt;0))-1)/2)</f>
        <v>4</v>
      </c>
      <c r="AK171" cm="1">
        <f t="array" ref="AK171">IF(Q171=0,"",1+SUMPRODUCT(--(ABS($G171:$Z171)&lt;ABS(Q171)),--($G171:$Z171&lt;&gt;0))+(SUMPRODUCT(--(ABS($G171:$Z171)=ABS(Q171)),--($G171:$Z171&lt;&gt;0))-1)/2)</f>
        <v>12</v>
      </c>
      <c r="AL171" cm="1">
        <f t="array" ref="AL171">IF(R171=0,"",1+SUMPRODUCT(--(ABS($G171:$Z171)&lt;ABS(R171)),--($G171:$Z171&lt;&gt;0))+(SUMPRODUCT(--(ABS($G171:$Z171)=ABS(R171)),--($G171:$Z171&lt;&gt;0))-1)/2)</f>
        <v>3</v>
      </c>
      <c r="AM171" cm="1">
        <f t="array" ref="AM171">IF(S171=0,"",1+SUMPRODUCT(--(ABS($G171:$Z171)&lt;ABS(S171)),--($G171:$Z171&lt;&gt;0))+(SUMPRODUCT(--(ABS($G171:$Z171)=ABS(S171)),--($G171:$Z171&lt;&gt;0))-1)/2)</f>
        <v>7</v>
      </c>
      <c r="AN171" cm="1">
        <f t="array" ref="AN171">IF(T171=0,"",1+SUMPRODUCT(--(ABS($G171:$Z171)&lt;ABS(T171)),--($G171:$Z171&lt;&gt;0))+(SUMPRODUCT(--(ABS($G171:$Z171)=ABS(T171)),--($G171:$Z171&lt;&gt;0))-1)/2)</f>
        <v>2</v>
      </c>
      <c r="AO171" cm="1">
        <f t="array" ref="AO171">IF(U171=0,"",1+SUMPRODUCT(--(ABS($G171:$Z171)&lt;ABS(U171)),--($G171:$Z171&lt;&gt;0))+(SUMPRODUCT(--(ABS($G171:$Z171)=ABS(U171)),--($G171:$Z171&lt;&gt;0))-1)/2)</f>
        <v>20</v>
      </c>
      <c r="AP171" cm="1">
        <f t="array" ref="AP171">IF(V171=0,"",1+SUMPRODUCT(--(ABS($G171:$Z171)&lt;ABS(V171)),--($G171:$Z171&lt;&gt;0))+(SUMPRODUCT(--(ABS($G171:$Z171)=ABS(V171)),--($G171:$Z171&lt;&gt;0))-1)/2)</f>
        <v>6</v>
      </c>
      <c r="AQ171" cm="1">
        <f t="array" ref="AQ171">IF(W171=0,"",1+SUMPRODUCT(--(ABS($G171:$Z171)&lt;ABS(W171)),--($G171:$Z171&lt;&gt;0))+(SUMPRODUCT(--(ABS($G171:$Z171)=ABS(W171)),--($G171:$Z171&lt;&gt;0))-1)/2)</f>
        <v>17</v>
      </c>
      <c r="AR171" cm="1">
        <f t="array" ref="AR171">IF(X171=0,"",1+SUMPRODUCT(--(ABS($G171:$Z171)&lt;ABS(X171)),--($G171:$Z171&lt;&gt;0))+(SUMPRODUCT(--(ABS($G171:$Z171)=ABS(X171)),--($G171:$Z171&lt;&gt;0))-1)/2)</f>
        <v>19</v>
      </c>
      <c r="AS171" cm="1">
        <f t="array" ref="AS171">IF(Y171=0,"",1+SUMPRODUCT(--(ABS($G171:$Z171)&lt;ABS(Y171)),--($G171:$Z171&lt;&gt;0))+(SUMPRODUCT(--(ABS($G171:$Z171)=ABS(Y171)),--($G171:$Z171&lt;&gt;0))-1)/2)</f>
        <v>15</v>
      </c>
      <c r="AT171" cm="1">
        <f t="array" ref="AT171">IF(Z171=0,"",1+SUMPRODUCT(--(ABS($G171:$Z171)&lt;ABS(Z171)),--($G171:$Z171&lt;&gt;0))+(SUMPRODUCT(--(ABS($G171:$Z171)=ABS(Z171)),--($G171:$Z171&lt;&gt;0))-1)/2)</f>
        <v>9</v>
      </c>
      <c r="AU171">
        <f>AVERAGE(G171:Z171)</f>
        <v>-7.3413667935489143E-3</v>
      </c>
      <c r="AV171">
        <f>SUMIF(G171:Z171,"&gt;0",AA171:AT171)</f>
        <v>20</v>
      </c>
      <c r="AW171">
        <f>COUNTIF(G171:Z171,"&lt;&gt;0")</f>
        <v>20</v>
      </c>
      <c r="AX171">
        <f>_xlfn.LET(_xlpm.n,AW171,_xlpm.w,AV171,_xlpm.mu,_xlpm.n*(_xlpm.n+1)/4,_xlpm.sd,SQRT(_xlpm.n*(_xlpm.n+1)*(2*_xlpm.n+1)/24),_xlpm.z,(ABS(_xlpm.w-_xlpm.mu)-0.5)/_xlpm.sd,MIN(1,2*(1-_xlfn.NORM.S.DIST(_xlpm.z,TRUE))))</f>
        <v>1.6071245871007722E-3</v>
      </c>
    </row>
    <row r="172" spans="1:50" x14ac:dyDescent="0.25">
      <c r="A172" t="s">
        <v>9325</v>
      </c>
      <c r="B172" t="s">
        <v>147</v>
      </c>
      <c r="C172" t="s">
        <v>32</v>
      </c>
      <c r="D172" t="s">
        <v>9259</v>
      </c>
      <c r="E172" t="s">
        <v>37</v>
      </c>
      <c r="F172" t="s">
        <v>45</v>
      </c>
      <c r="G172">
        <f>all_runs!O1322-all_runs!O1442</f>
        <v>-9.4262129516187176E-4</v>
      </c>
      <c r="H172">
        <f>all_runs!O1323-all_runs!O1443</f>
        <v>8.7332738626226813E-3</v>
      </c>
      <c r="I172">
        <f>all_runs!O1324-all_runs!O1444</f>
        <v>-3.6058917861678808E-3</v>
      </c>
      <c r="J172">
        <f>all_runs!O1325-all_runs!O1445</f>
        <v>2.975428327541052E-3</v>
      </c>
      <c r="K172">
        <f>all_runs!O1326-all_runs!O1446</f>
        <v>1.746776618524748E-2</v>
      </c>
      <c r="L172">
        <f>all_runs!O1327-all_runs!O1447</f>
        <v>-6.6881222970935905E-3</v>
      </c>
      <c r="M172">
        <f>all_runs!O1328-all_runs!O1448</f>
        <v>-6.6524769416970164E-3</v>
      </c>
      <c r="N172">
        <f>all_runs!O1329-all_runs!O1449</f>
        <v>2.9103916427860588E-3</v>
      </c>
      <c r="O172">
        <f>all_runs!O1330-all_runs!O1450</f>
        <v>6.9100143382683221E-5</v>
      </c>
      <c r="P172">
        <f>all_runs!O1331-all_runs!O1451</f>
        <v>-9.2378560510455454E-3</v>
      </c>
      <c r="Q172">
        <f>all_runs!O1332-all_runs!O1452</f>
        <v>7.3041874977840537E-3</v>
      </c>
      <c r="R172">
        <f>all_runs!O1333-all_runs!O1453</f>
        <v>1.4615747289015157E-3</v>
      </c>
      <c r="S172">
        <f>all_runs!O1334-all_runs!O1454</f>
        <v>-1.1273998426032605E-2</v>
      </c>
      <c r="T172">
        <f>all_runs!O1335-all_runs!O1455</f>
        <v>5.0179908586989175E-3</v>
      </c>
      <c r="U172">
        <f>all_runs!O1336-all_runs!O1456</f>
        <v>7.2655866470298092E-3</v>
      </c>
      <c r="V172">
        <f>all_runs!O1337-all_runs!O1457</f>
        <v>-3.598769875024499E-3</v>
      </c>
      <c r="W172">
        <f>all_runs!O1338-all_runs!O1458</f>
        <v>5.8153311084069292E-3</v>
      </c>
      <c r="X172">
        <f>all_runs!O1339-all_runs!O1459</f>
        <v>1.0431816141484918E-2</v>
      </c>
      <c r="Y172">
        <f>all_runs!O1340-all_runs!O1460</f>
        <v>-7.1071516951251024E-3</v>
      </c>
      <c r="Z172">
        <f>all_runs!O1341-all_runs!O1461</f>
        <v>-2.7928135437060853E-3</v>
      </c>
      <c r="AA172" cm="1">
        <f t="array" ref="AA172">IF(G172=0,"",1+SUMPRODUCT(--(ABS($G172:$Z172)&lt;ABS(G172)),--($G172:$Z172&lt;&gt;0))+(SUMPRODUCT(--(ABS($G172:$Z172)=ABS(G172)),--($G172:$Z172&lt;&gt;0))-1)/2)</f>
        <v>2</v>
      </c>
      <c r="AB172" cm="1">
        <f t="array" ref="AB172">IF(H172=0,"",1+SUMPRODUCT(--(ABS($G172:$Z172)&lt;ABS(H172)),--($G172:$Z172&lt;&gt;0))+(SUMPRODUCT(--(ABS($G172:$Z172)=ABS(H172)),--($G172:$Z172&lt;&gt;0))-1)/2)</f>
        <v>16</v>
      </c>
      <c r="AC172" cm="1">
        <f t="array" ref="AC172">IF(I172=0,"",1+SUMPRODUCT(--(ABS($G172:$Z172)&lt;ABS(I172)),--($G172:$Z172&lt;&gt;0))+(SUMPRODUCT(--(ABS($G172:$Z172)=ABS(I172)),--($G172:$Z172&lt;&gt;0))-1)/2)</f>
        <v>8</v>
      </c>
      <c r="AD172" cm="1">
        <f t="array" ref="AD172">IF(J172=0,"",1+SUMPRODUCT(--(ABS($G172:$Z172)&lt;ABS(J172)),--($G172:$Z172&lt;&gt;0))+(SUMPRODUCT(--(ABS($G172:$Z172)=ABS(J172)),--($G172:$Z172&lt;&gt;0))-1)/2)</f>
        <v>6</v>
      </c>
      <c r="AE172" cm="1">
        <f t="array" ref="AE172">IF(K172=0,"",1+SUMPRODUCT(--(ABS($G172:$Z172)&lt;ABS(K172)),--($G172:$Z172&lt;&gt;0))+(SUMPRODUCT(--(ABS($G172:$Z172)=ABS(K172)),--($G172:$Z172&lt;&gt;0))-1)/2)</f>
        <v>20</v>
      </c>
      <c r="AF172" cm="1">
        <f t="array" ref="AF172">IF(L172=0,"",1+SUMPRODUCT(--(ABS($G172:$Z172)&lt;ABS(L172)),--($G172:$Z172&lt;&gt;0))+(SUMPRODUCT(--(ABS($G172:$Z172)=ABS(L172)),--($G172:$Z172&lt;&gt;0))-1)/2)</f>
        <v>12</v>
      </c>
      <c r="AG172" cm="1">
        <f t="array" ref="AG172">IF(M172=0,"",1+SUMPRODUCT(--(ABS($G172:$Z172)&lt;ABS(M172)),--($G172:$Z172&lt;&gt;0))+(SUMPRODUCT(--(ABS($G172:$Z172)=ABS(M172)),--($G172:$Z172&lt;&gt;0))-1)/2)</f>
        <v>11</v>
      </c>
      <c r="AH172" cm="1">
        <f t="array" ref="AH172">IF(N172=0,"",1+SUMPRODUCT(--(ABS($G172:$Z172)&lt;ABS(N172)),--($G172:$Z172&lt;&gt;0))+(SUMPRODUCT(--(ABS($G172:$Z172)=ABS(N172)),--($G172:$Z172&lt;&gt;0))-1)/2)</f>
        <v>5</v>
      </c>
      <c r="AI172" cm="1">
        <f t="array" ref="AI172">IF(O172=0,"",1+SUMPRODUCT(--(ABS($G172:$Z172)&lt;ABS(O172)),--($G172:$Z172&lt;&gt;0))+(SUMPRODUCT(--(ABS($G172:$Z172)=ABS(O172)),--($G172:$Z172&lt;&gt;0))-1)/2)</f>
        <v>1</v>
      </c>
      <c r="AJ172" cm="1">
        <f t="array" ref="AJ172">IF(P172=0,"",1+SUMPRODUCT(--(ABS($G172:$Z172)&lt;ABS(P172)),--($G172:$Z172&lt;&gt;0))+(SUMPRODUCT(--(ABS($G172:$Z172)=ABS(P172)),--($G172:$Z172&lt;&gt;0))-1)/2)</f>
        <v>17</v>
      </c>
      <c r="AK172" cm="1">
        <f t="array" ref="AK172">IF(Q172=0,"",1+SUMPRODUCT(--(ABS($G172:$Z172)&lt;ABS(Q172)),--($G172:$Z172&lt;&gt;0))+(SUMPRODUCT(--(ABS($G172:$Z172)=ABS(Q172)),--($G172:$Z172&lt;&gt;0))-1)/2)</f>
        <v>15</v>
      </c>
      <c r="AL172" cm="1">
        <f t="array" ref="AL172">IF(R172=0,"",1+SUMPRODUCT(--(ABS($G172:$Z172)&lt;ABS(R172)),--($G172:$Z172&lt;&gt;0))+(SUMPRODUCT(--(ABS($G172:$Z172)=ABS(R172)),--($G172:$Z172&lt;&gt;0))-1)/2)</f>
        <v>3</v>
      </c>
      <c r="AM172" cm="1">
        <f t="array" ref="AM172">IF(S172=0,"",1+SUMPRODUCT(--(ABS($G172:$Z172)&lt;ABS(S172)),--($G172:$Z172&lt;&gt;0))+(SUMPRODUCT(--(ABS($G172:$Z172)=ABS(S172)),--($G172:$Z172&lt;&gt;0))-1)/2)</f>
        <v>19</v>
      </c>
      <c r="AN172" cm="1">
        <f t="array" ref="AN172">IF(T172=0,"",1+SUMPRODUCT(--(ABS($G172:$Z172)&lt;ABS(T172)),--($G172:$Z172&lt;&gt;0))+(SUMPRODUCT(--(ABS($G172:$Z172)=ABS(T172)),--($G172:$Z172&lt;&gt;0))-1)/2)</f>
        <v>9</v>
      </c>
      <c r="AO172" cm="1">
        <f t="array" ref="AO172">IF(U172=0,"",1+SUMPRODUCT(--(ABS($G172:$Z172)&lt;ABS(U172)),--($G172:$Z172&lt;&gt;0))+(SUMPRODUCT(--(ABS($G172:$Z172)=ABS(U172)),--($G172:$Z172&lt;&gt;0))-1)/2)</f>
        <v>14</v>
      </c>
      <c r="AP172" cm="1">
        <f t="array" ref="AP172">IF(V172=0,"",1+SUMPRODUCT(--(ABS($G172:$Z172)&lt;ABS(V172)),--($G172:$Z172&lt;&gt;0))+(SUMPRODUCT(--(ABS($G172:$Z172)=ABS(V172)),--($G172:$Z172&lt;&gt;0))-1)/2)</f>
        <v>7</v>
      </c>
      <c r="AQ172" cm="1">
        <f t="array" ref="AQ172">IF(W172=0,"",1+SUMPRODUCT(--(ABS($G172:$Z172)&lt;ABS(W172)),--($G172:$Z172&lt;&gt;0))+(SUMPRODUCT(--(ABS($G172:$Z172)=ABS(W172)),--($G172:$Z172&lt;&gt;0))-1)/2)</f>
        <v>10</v>
      </c>
      <c r="AR172" cm="1">
        <f t="array" ref="AR172">IF(X172=0,"",1+SUMPRODUCT(--(ABS($G172:$Z172)&lt;ABS(X172)),--($G172:$Z172&lt;&gt;0))+(SUMPRODUCT(--(ABS($G172:$Z172)=ABS(X172)),--($G172:$Z172&lt;&gt;0))-1)/2)</f>
        <v>18</v>
      </c>
      <c r="AS172" cm="1">
        <f t="array" ref="AS172">IF(Y172=0,"",1+SUMPRODUCT(--(ABS($G172:$Z172)&lt;ABS(Y172)),--($G172:$Z172&lt;&gt;0))+(SUMPRODUCT(--(ABS($G172:$Z172)=ABS(Y172)),--($G172:$Z172&lt;&gt;0))-1)/2)</f>
        <v>13</v>
      </c>
      <c r="AT172" cm="1">
        <f t="array" ref="AT172">IF(Z172=0,"",1+SUMPRODUCT(--(ABS($G172:$Z172)&lt;ABS(Z172)),--($G172:$Z172&lt;&gt;0))+(SUMPRODUCT(--(ABS($G172:$Z172)=ABS(Z172)),--($G172:$Z172&lt;&gt;0))-1)/2)</f>
        <v>4</v>
      </c>
      <c r="AU172">
        <f>AVERAGE(G172:Z172)</f>
        <v>8.7763726164159501E-4</v>
      </c>
      <c r="AV172">
        <f>SUMIF(G172:Z172,"&gt;0",AA172:AT172)</f>
        <v>117</v>
      </c>
      <c r="AW172">
        <f>COUNTIF(G172:Z172,"&lt;&gt;0")</f>
        <v>20</v>
      </c>
      <c r="AX172">
        <f>_xlfn.LET(_xlpm.n,AW172,_xlpm.w,AV172,_xlpm.mu,_xlpm.n*(_xlpm.n+1)/4,_xlpm.sd,SQRT(_xlpm.n*(_xlpm.n+1)*(2*_xlpm.n+1)/24),_xlpm.z,(ABS(_xlpm.w-_xlpm.mu)-0.5)/_xlpm.sd,MIN(1,2*(1-_xlfn.NORM.S.DIST(_xlpm.z,TRUE))))</f>
        <v>0.66768621574558251</v>
      </c>
    </row>
    <row r="173" spans="1:50" x14ac:dyDescent="0.25">
      <c r="A173" t="s">
        <v>9325</v>
      </c>
      <c r="B173" t="s">
        <v>190</v>
      </c>
      <c r="C173" t="s">
        <v>32</v>
      </c>
      <c r="D173" t="s">
        <v>9259</v>
      </c>
      <c r="E173" t="s">
        <v>37</v>
      </c>
      <c r="F173" t="s">
        <v>45</v>
      </c>
      <c r="G173">
        <f>all_runs!O1922-all_runs!O2042</f>
        <v>-1.13922877271041E-2</v>
      </c>
      <c r="H173">
        <f>all_runs!O1923-all_runs!O2043</f>
        <v>-5.4023158830628359E-3</v>
      </c>
      <c r="I173">
        <f>all_runs!O1924-all_runs!O2044</f>
        <v>4.4292090213312596E-3</v>
      </c>
      <c r="J173">
        <f>all_runs!O1925-all_runs!O2045</f>
        <v>1.4800746026042422E-3</v>
      </c>
      <c r="K173">
        <f>all_runs!O1926-all_runs!O2046</f>
        <v>-7.5740362038834164E-5</v>
      </c>
      <c r="L173">
        <f>all_runs!O1927-all_runs!O2047</f>
        <v>2.848824859745358E-3</v>
      </c>
      <c r="M173">
        <f>all_runs!O1928-all_runs!O2048</f>
        <v>-1.6310321596992861E-3</v>
      </c>
      <c r="N173">
        <f>all_runs!O1929-all_runs!O2049</f>
        <v>-7.084605645341524E-3</v>
      </c>
      <c r="O173">
        <f>all_runs!O1930-all_runs!O2050</f>
        <v>-6.9673045184888149E-3</v>
      </c>
      <c r="P173">
        <f>all_runs!O1931-all_runs!O2051</f>
        <v>-7.0541342232108839E-3</v>
      </c>
      <c r="Q173">
        <f>all_runs!O1932-all_runs!O2052</f>
        <v>-7.136555410941603E-3</v>
      </c>
      <c r="R173">
        <f>all_runs!O1933-all_runs!O2053</f>
        <v>3.2250839865622938E-3</v>
      </c>
      <c r="S173">
        <f>all_runs!O1934-all_runs!O2054</f>
        <v>4.5767852219464888E-3</v>
      </c>
      <c r="T173">
        <f>all_runs!O1935-all_runs!O2055</f>
        <v>-1.27211799107807E-3</v>
      </c>
      <c r="U173">
        <f>all_runs!O1936-all_runs!O2056</f>
        <v>6.0112804274686793E-3</v>
      </c>
      <c r="V173">
        <f>all_runs!O1937-all_runs!O2057</f>
        <v>-6.8081596930017474E-3</v>
      </c>
      <c r="W173">
        <f>all_runs!O1938-all_runs!O2058</f>
        <v>2.3375491354672095E-2</v>
      </c>
      <c r="X173">
        <f>all_runs!O1939-all_runs!O2059</f>
        <v>2.8142589118198558E-3</v>
      </c>
      <c r="Y173">
        <f>all_runs!O1940-all_runs!O2060</f>
        <v>4.286770140428775E-3</v>
      </c>
      <c r="Z173">
        <f>all_runs!O1941-all_runs!O2061</f>
        <v>-6.603368108467067E-3</v>
      </c>
      <c r="AA173" cm="1">
        <f t="array" ref="AA173">IF(G173=0,"",1+SUMPRODUCT(--(ABS($G173:$Z173)&lt;ABS(G173)),--($G173:$Z173&lt;&gt;0))+(SUMPRODUCT(--(ABS($G173:$Z173)=ABS(G173)),--($G173:$Z173&lt;&gt;0))-1)/2)</f>
        <v>19</v>
      </c>
      <c r="AB173" cm="1">
        <f t="array" ref="AB173">IF(H173=0,"",1+SUMPRODUCT(--(ABS($G173:$Z173)&lt;ABS(H173)),--($G173:$Z173&lt;&gt;0))+(SUMPRODUCT(--(ABS($G173:$Z173)=ABS(H173)),--($G173:$Z173&lt;&gt;0))-1)/2)</f>
        <v>11</v>
      </c>
      <c r="AC173" cm="1">
        <f t="array" ref="AC173">IF(I173=0,"",1+SUMPRODUCT(--(ABS($G173:$Z173)&lt;ABS(I173)),--($G173:$Z173&lt;&gt;0))+(SUMPRODUCT(--(ABS($G173:$Z173)=ABS(I173)),--($G173:$Z173&lt;&gt;0))-1)/2)</f>
        <v>9</v>
      </c>
      <c r="AD173" cm="1">
        <f t="array" ref="AD173">IF(J173=0,"",1+SUMPRODUCT(--(ABS($G173:$Z173)&lt;ABS(J173)),--($G173:$Z173&lt;&gt;0))+(SUMPRODUCT(--(ABS($G173:$Z173)=ABS(J173)),--($G173:$Z173&lt;&gt;0))-1)/2)</f>
        <v>3</v>
      </c>
      <c r="AE173" cm="1">
        <f t="array" ref="AE173">IF(K173=0,"",1+SUMPRODUCT(--(ABS($G173:$Z173)&lt;ABS(K173)),--($G173:$Z173&lt;&gt;0))+(SUMPRODUCT(--(ABS($G173:$Z173)=ABS(K173)),--($G173:$Z173&lt;&gt;0))-1)/2)</f>
        <v>1</v>
      </c>
      <c r="AF173" cm="1">
        <f t="array" ref="AF173">IF(L173=0,"",1+SUMPRODUCT(--(ABS($G173:$Z173)&lt;ABS(L173)),--($G173:$Z173&lt;&gt;0))+(SUMPRODUCT(--(ABS($G173:$Z173)=ABS(L173)),--($G173:$Z173&lt;&gt;0))-1)/2)</f>
        <v>6</v>
      </c>
      <c r="AG173" cm="1">
        <f t="array" ref="AG173">IF(M173=0,"",1+SUMPRODUCT(--(ABS($G173:$Z173)&lt;ABS(M173)),--($G173:$Z173&lt;&gt;0))+(SUMPRODUCT(--(ABS($G173:$Z173)=ABS(M173)),--($G173:$Z173&lt;&gt;0))-1)/2)</f>
        <v>4</v>
      </c>
      <c r="AH173" cm="1">
        <f t="array" ref="AH173">IF(N173=0,"",1+SUMPRODUCT(--(ABS($G173:$Z173)&lt;ABS(N173)),--($G173:$Z173&lt;&gt;0))+(SUMPRODUCT(--(ABS($G173:$Z173)=ABS(N173)),--($G173:$Z173&lt;&gt;0))-1)/2)</f>
        <v>17</v>
      </c>
      <c r="AI173" cm="1">
        <f t="array" ref="AI173">IF(O173=0,"",1+SUMPRODUCT(--(ABS($G173:$Z173)&lt;ABS(O173)),--($G173:$Z173&lt;&gt;0))+(SUMPRODUCT(--(ABS($G173:$Z173)=ABS(O173)),--($G173:$Z173&lt;&gt;0))-1)/2)</f>
        <v>15</v>
      </c>
      <c r="AJ173" cm="1">
        <f t="array" ref="AJ173">IF(P173=0,"",1+SUMPRODUCT(--(ABS($G173:$Z173)&lt;ABS(P173)),--($G173:$Z173&lt;&gt;0))+(SUMPRODUCT(--(ABS($G173:$Z173)=ABS(P173)),--($G173:$Z173&lt;&gt;0))-1)/2)</f>
        <v>16</v>
      </c>
      <c r="AK173" cm="1">
        <f t="array" ref="AK173">IF(Q173=0,"",1+SUMPRODUCT(--(ABS($G173:$Z173)&lt;ABS(Q173)),--($G173:$Z173&lt;&gt;0))+(SUMPRODUCT(--(ABS($G173:$Z173)=ABS(Q173)),--($G173:$Z173&lt;&gt;0))-1)/2)</f>
        <v>18</v>
      </c>
      <c r="AL173" cm="1">
        <f t="array" ref="AL173">IF(R173=0,"",1+SUMPRODUCT(--(ABS($G173:$Z173)&lt;ABS(R173)),--($G173:$Z173&lt;&gt;0))+(SUMPRODUCT(--(ABS($G173:$Z173)=ABS(R173)),--($G173:$Z173&lt;&gt;0))-1)/2)</f>
        <v>7</v>
      </c>
      <c r="AM173" cm="1">
        <f t="array" ref="AM173">IF(S173=0,"",1+SUMPRODUCT(--(ABS($G173:$Z173)&lt;ABS(S173)),--($G173:$Z173&lt;&gt;0))+(SUMPRODUCT(--(ABS($G173:$Z173)=ABS(S173)),--($G173:$Z173&lt;&gt;0))-1)/2)</f>
        <v>10</v>
      </c>
      <c r="AN173" cm="1">
        <f t="array" ref="AN173">IF(T173=0,"",1+SUMPRODUCT(--(ABS($G173:$Z173)&lt;ABS(T173)),--($G173:$Z173&lt;&gt;0))+(SUMPRODUCT(--(ABS($G173:$Z173)=ABS(T173)),--($G173:$Z173&lt;&gt;0))-1)/2)</f>
        <v>2</v>
      </c>
      <c r="AO173" cm="1">
        <f t="array" ref="AO173">IF(U173=0,"",1+SUMPRODUCT(--(ABS($G173:$Z173)&lt;ABS(U173)),--($G173:$Z173&lt;&gt;0))+(SUMPRODUCT(--(ABS($G173:$Z173)=ABS(U173)),--($G173:$Z173&lt;&gt;0))-1)/2)</f>
        <v>12</v>
      </c>
      <c r="AP173" cm="1">
        <f t="array" ref="AP173">IF(V173=0,"",1+SUMPRODUCT(--(ABS($G173:$Z173)&lt;ABS(V173)),--($G173:$Z173&lt;&gt;0))+(SUMPRODUCT(--(ABS($G173:$Z173)=ABS(V173)),--($G173:$Z173&lt;&gt;0))-1)/2)</f>
        <v>14</v>
      </c>
      <c r="AQ173" cm="1">
        <f t="array" ref="AQ173">IF(W173=0,"",1+SUMPRODUCT(--(ABS($G173:$Z173)&lt;ABS(W173)),--($G173:$Z173&lt;&gt;0))+(SUMPRODUCT(--(ABS($G173:$Z173)=ABS(W173)),--($G173:$Z173&lt;&gt;0))-1)/2)</f>
        <v>20</v>
      </c>
      <c r="AR173" cm="1">
        <f t="array" ref="AR173">IF(X173=0,"",1+SUMPRODUCT(--(ABS($G173:$Z173)&lt;ABS(X173)),--($G173:$Z173&lt;&gt;0))+(SUMPRODUCT(--(ABS($G173:$Z173)=ABS(X173)),--($G173:$Z173&lt;&gt;0))-1)/2)</f>
        <v>5</v>
      </c>
      <c r="AS173" cm="1">
        <f t="array" ref="AS173">IF(Y173=0,"",1+SUMPRODUCT(--(ABS($G173:$Z173)&lt;ABS(Y173)),--($G173:$Z173&lt;&gt;0))+(SUMPRODUCT(--(ABS($G173:$Z173)=ABS(Y173)),--($G173:$Z173&lt;&gt;0))-1)/2)</f>
        <v>8</v>
      </c>
      <c r="AT173" cm="1">
        <f t="array" ref="AT173">IF(Z173=0,"",1+SUMPRODUCT(--(ABS($G173:$Z173)&lt;ABS(Z173)),--($G173:$Z173&lt;&gt;0))+(SUMPRODUCT(--(ABS($G173:$Z173)=ABS(Z173)),--($G173:$Z173&lt;&gt;0))-1)/2)</f>
        <v>13</v>
      </c>
      <c r="AU173">
        <f>AVERAGE(G173:Z173)</f>
        <v>-4.1899215979278591E-4</v>
      </c>
      <c r="AV173">
        <f>SUMIF(G173:Z173,"&gt;0",AA173:AT173)</f>
        <v>80</v>
      </c>
      <c r="AW173">
        <f>COUNTIF(G173:Z173,"&lt;&gt;0")</f>
        <v>20</v>
      </c>
      <c r="AX173">
        <f>_xlfn.LET(_xlpm.n,AW173,_xlpm.w,AV173,_xlpm.mu,_xlpm.n*(_xlpm.n+1)/4,_xlpm.sd,SQRT(_xlpm.n*(_xlpm.n+1)*(2*_xlpm.n+1)/24),_xlpm.z,(ABS(_xlpm.w-_xlpm.mu)-0.5)/_xlpm.sd,MIN(1,2*(1-_xlfn.NORM.S.DIST(_xlpm.z,TRUE))))</f>
        <v>0.36037518754493347</v>
      </c>
    </row>
    <row r="174" spans="1:50" x14ac:dyDescent="0.25">
      <c r="A174" t="s">
        <v>9325</v>
      </c>
      <c r="B174" t="s">
        <v>19</v>
      </c>
      <c r="C174" t="s">
        <v>12</v>
      </c>
      <c r="D174" t="s">
        <v>9259</v>
      </c>
      <c r="E174" t="s">
        <v>37</v>
      </c>
      <c r="F174" t="s">
        <v>45</v>
      </c>
      <c r="G174">
        <f>all_runs!O142-all_runs!O262</f>
        <v>-3.1482453162132717E-3</v>
      </c>
      <c r="H174">
        <f>all_runs!O143-all_runs!O263</f>
        <v>-1.2205754141237923E-2</v>
      </c>
      <c r="I174">
        <f>all_runs!O144-all_runs!O264</f>
        <v>-7.1499820452457508E-3</v>
      </c>
      <c r="J174">
        <f>all_runs!O145-all_runs!O265</f>
        <v>-6.844888366627444E-3</v>
      </c>
      <c r="K174">
        <f>all_runs!O146-all_runs!O266</f>
        <v>-1.22572115209022E-2</v>
      </c>
      <c r="L174">
        <f>all_runs!O147-all_runs!O267</f>
        <v>-1.2430939226519278E-2</v>
      </c>
      <c r="M174">
        <f>all_runs!O148-all_runs!O268</f>
        <v>-9.1292134831459926E-3</v>
      </c>
      <c r="N174">
        <f>all_runs!O149-all_runs!O269</f>
        <v>-1.3426029521831362E-3</v>
      </c>
      <c r="O174">
        <f>all_runs!O150-all_runs!O270</f>
        <v>-1.3070607553366198E-2</v>
      </c>
      <c r="P174">
        <f>all_runs!O151-all_runs!O271</f>
        <v>-1.5983725661143922E-3</v>
      </c>
      <c r="Q174">
        <f>all_runs!O152-all_runs!O272</f>
        <v>-1.2315648762956655E-2</v>
      </c>
      <c r="R174">
        <f>all_runs!O153-all_runs!O273</f>
        <v>-5.7466421746238394E-3</v>
      </c>
      <c r="S174">
        <f>all_runs!O154-all_runs!O274</f>
        <v>-6.8908991560924227E-3</v>
      </c>
      <c r="T174">
        <f>all_runs!O155-all_runs!O275</f>
        <v>-1.771452591124878E-3</v>
      </c>
      <c r="U174">
        <f>all_runs!O156-all_runs!O276</f>
        <v>-7.3615411076710657E-3</v>
      </c>
      <c r="V174">
        <f>all_runs!O157-all_runs!O277</f>
        <v>-1.2459983679618203E-2</v>
      </c>
      <c r="W174">
        <f>all_runs!O158-all_runs!O278</f>
        <v>-4.7791543636420686E-3</v>
      </c>
      <c r="X174">
        <f>all_runs!O159-all_runs!O279</f>
        <v>-6.6841034582969527E-3</v>
      </c>
      <c r="Y174">
        <f>all_runs!O160-all_runs!O280</f>
        <v>-1.4463217408454687E-3</v>
      </c>
      <c r="Z174">
        <f>all_runs!O161-all_runs!O281</f>
        <v>-1.3081067535396618E-2</v>
      </c>
      <c r="AA174" cm="1">
        <f t="array" ref="AA174">IF(G174=0,"",1+SUMPRODUCT(--(ABS($G174:$Z174)&lt;ABS(G174)),--($G174:$Z174&lt;&gt;0))+(SUMPRODUCT(--(ABS($G174:$Z174)=ABS(G174)),--($G174:$Z174&lt;&gt;0))-1)/2)</f>
        <v>5</v>
      </c>
      <c r="AB174" cm="1">
        <f t="array" ref="AB174">IF(H174=0,"",1+SUMPRODUCT(--(ABS($G174:$Z174)&lt;ABS(H174)),--($G174:$Z174&lt;&gt;0))+(SUMPRODUCT(--(ABS($G174:$Z174)=ABS(H174)),--($G174:$Z174&lt;&gt;0))-1)/2)</f>
        <v>14</v>
      </c>
      <c r="AC174" cm="1">
        <f t="array" ref="AC174">IF(I174=0,"",1+SUMPRODUCT(--(ABS($G174:$Z174)&lt;ABS(I174)),--($G174:$Z174&lt;&gt;0))+(SUMPRODUCT(--(ABS($G174:$Z174)=ABS(I174)),--($G174:$Z174&lt;&gt;0))-1)/2)</f>
        <v>11</v>
      </c>
      <c r="AD174" cm="1">
        <f t="array" ref="AD174">IF(J174=0,"",1+SUMPRODUCT(--(ABS($G174:$Z174)&lt;ABS(J174)),--($G174:$Z174&lt;&gt;0))+(SUMPRODUCT(--(ABS($G174:$Z174)=ABS(J174)),--($G174:$Z174&lt;&gt;0))-1)/2)</f>
        <v>9</v>
      </c>
      <c r="AE174" cm="1">
        <f t="array" ref="AE174">IF(K174=0,"",1+SUMPRODUCT(--(ABS($G174:$Z174)&lt;ABS(K174)),--($G174:$Z174&lt;&gt;0))+(SUMPRODUCT(--(ABS($G174:$Z174)=ABS(K174)),--($G174:$Z174&lt;&gt;0))-1)/2)</f>
        <v>15</v>
      </c>
      <c r="AF174" cm="1">
        <f t="array" ref="AF174">IF(L174=0,"",1+SUMPRODUCT(--(ABS($G174:$Z174)&lt;ABS(L174)),--($G174:$Z174&lt;&gt;0))+(SUMPRODUCT(--(ABS($G174:$Z174)=ABS(L174)),--($G174:$Z174&lt;&gt;0))-1)/2)</f>
        <v>17</v>
      </c>
      <c r="AG174" cm="1">
        <f t="array" ref="AG174">IF(M174=0,"",1+SUMPRODUCT(--(ABS($G174:$Z174)&lt;ABS(M174)),--($G174:$Z174&lt;&gt;0))+(SUMPRODUCT(--(ABS($G174:$Z174)=ABS(M174)),--($G174:$Z174&lt;&gt;0))-1)/2)</f>
        <v>13</v>
      </c>
      <c r="AH174" cm="1">
        <f t="array" ref="AH174">IF(N174=0,"",1+SUMPRODUCT(--(ABS($G174:$Z174)&lt;ABS(N174)),--($G174:$Z174&lt;&gt;0))+(SUMPRODUCT(--(ABS($G174:$Z174)=ABS(N174)),--($G174:$Z174&lt;&gt;0))-1)/2)</f>
        <v>1</v>
      </c>
      <c r="AI174" cm="1">
        <f t="array" ref="AI174">IF(O174=0,"",1+SUMPRODUCT(--(ABS($G174:$Z174)&lt;ABS(O174)),--($G174:$Z174&lt;&gt;0))+(SUMPRODUCT(--(ABS($G174:$Z174)=ABS(O174)),--($G174:$Z174&lt;&gt;0))-1)/2)</f>
        <v>19</v>
      </c>
      <c r="AJ174" cm="1">
        <f t="array" ref="AJ174">IF(P174=0,"",1+SUMPRODUCT(--(ABS($G174:$Z174)&lt;ABS(P174)),--($G174:$Z174&lt;&gt;0))+(SUMPRODUCT(--(ABS($G174:$Z174)=ABS(P174)),--($G174:$Z174&lt;&gt;0))-1)/2)</f>
        <v>3</v>
      </c>
      <c r="AK174" cm="1">
        <f t="array" ref="AK174">IF(Q174=0,"",1+SUMPRODUCT(--(ABS($G174:$Z174)&lt;ABS(Q174)),--($G174:$Z174&lt;&gt;0))+(SUMPRODUCT(--(ABS($G174:$Z174)=ABS(Q174)),--($G174:$Z174&lt;&gt;0))-1)/2)</f>
        <v>16</v>
      </c>
      <c r="AL174" cm="1">
        <f t="array" ref="AL174">IF(R174=0,"",1+SUMPRODUCT(--(ABS($G174:$Z174)&lt;ABS(R174)),--($G174:$Z174&lt;&gt;0))+(SUMPRODUCT(--(ABS($G174:$Z174)=ABS(R174)),--($G174:$Z174&lt;&gt;0))-1)/2)</f>
        <v>7</v>
      </c>
      <c r="AM174" cm="1">
        <f t="array" ref="AM174">IF(S174=0,"",1+SUMPRODUCT(--(ABS($G174:$Z174)&lt;ABS(S174)),--($G174:$Z174&lt;&gt;0))+(SUMPRODUCT(--(ABS($G174:$Z174)=ABS(S174)),--($G174:$Z174&lt;&gt;0))-1)/2)</f>
        <v>10</v>
      </c>
      <c r="AN174" cm="1">
        <f t="array" ref="AN174">IF(T174=0,"",1+SUMPRODUCT(--(ABS($G174:$Z174)&lt;ABS(T174)),--($G174:$Z174&lt;&gt;0))+(SUMPRODUCT(--(ABS($G174:$Z174)=ABS(T174)),--($G174:$Z174&lt;&gt;0))-1)/2)</f>
        <v>4</v>
      </c>
      <c r="AO174" cm="1">
        <f t="array" ref="AO174">IF(U174=0,"",1+SUMPRODUCT(--(ABS($G174:$Z174)&lt;ABS(U174)),--($G174:$Z174&lt;&gt;0))+(SUMPRODUCT(--(ABS($G174:$Z174)=ABS(U174)),--($G174:$Z174&lt;&gt;0))-1)/2)</f>
        <v>12</v>
      </c>
      <c r="AP174" cm="1">
        <f t="array" ref="AP174">IF(V174=0,"",1+SUMPRODUCT(--(ABS($G174:$Z174)&lt;ABS(V174)),--($G174:$Z174&lt;&gt;0))+(SUMPRODUCT(--(ABS($G174:$Z174)=ABS(V174)),--($G174:$Z174&lt;&gt;0))-1)/2)</f>
        <v>18</v>
      </c>
      <c r="AQ174" cm="1">
        <f t="array" ref="AQ174">IF(W174=0,"",1+SUMPRODUCT(--(ABS($G174:$Z174)&lt;ABS(W174)),--($G174:$Z174&lt;&gt;0))+(SUMPRODUCT(--(ABS($G174:$Z174)=ABS(W174)),--($G174:$Z174&lt;&gt;0))-1)/2)</f>
        <v>6</v>
      </c>
      <c r="AR174" cm="1">
        <f t="array" ref="AR174">IF(X174=0,"",1+SUMPRODUCT(--(ABS($G174:$Z174)&lt;ABS(X174)),--($G174:$Z174&lt;&gt;0))+(SUMPRODUCT(--(ABS($G174:$Z174)=ABS(X174)),--($G174:$Z174&lt;&gt;0))-1)/2)</f>
        <v>8</v>
      </c>
      <c r="AS174" cm="1">
        <f t="array" ref="AS174">IF(Y174=0,"",1+SUMPRODUCT(--(ABS($G174:$Z174)&lt;ABS(Y174)),--($G174:$Z174&lt;&gt;0))+(SUMPRODUCT(--(ABS($G174:$Z174)=ABS(Y174)),--($G174:$Z174&lt;&gt;0))-1)/2)</f>
        <v>2</v>
      </c>
      <c r="AT174" cm="1">
        <f t="array" ref="AT174">IF(Z174=0,"",1+SUMPRODUCT(--(ABS($G174:$Z174)&lt;ABS(Z174)),--($G174:$Z174&lt;&gt;0))+(SUMPRODUCT(--(ABS($G174:$Z174)=ABS(Z174)),--($G174:$Z174&lt;&gt;0))-1)/2)</f>
        <v>20</v>
      </c>
      <c r="AU174">
        <f>AVERAGE(G174:Z174)</f>
        <v>-7.5857315870911882E-3</v>
      </c>
      <c r="AV174">
        <f>SUMIF(G174:Z174,"&gt;0",AA174:AT174)</f>
        <v>0</v>
      </c>
      <c r="AW174">
        <f>COUNTIF(G174:Z174,"&lt;&gt;0")</f>
        <v>20</v>
      </c>
      <c r="AX174">
        <f>_xlfn.LET(_xlpm.n,AW174,_xlpm.w,AV174,_xlpm.mu,_xlpm.n*(_xlpm.n+1)/4,_xlpm.sd,SQRT(_xlpm.n*(_xlpm.n+1)*(2*_xlpm.n+1)/24),_xlpm.z,(ABS(_xlpm.w-_xlpm.mu)-0.5)/_xlpm.sd,MIN(1,2*(1-_xlfn.NORM.S.DIST(_xlpm.z,TRUE))))</f>
        <v>9.5691731570646255E-5</v>
      </c>
    </row>
    <row r="175" spans="1:50" x14ac:dyDescent="0.25">
      <c r="A175" t="s">
        <v>9325</v>
      </c>
      <c r="B175" t="s">
        <v>106</v>
      </c>
      <c r="C175" t="s">
        <v>12</v>
      </c>
      <c r="D175" t="s">
        <v>9259</v>
      </c>
      <c r="E175" t="s">
        <v>37</v>
      </c>
      <c r="F175" t="s">
        <v>45</v>
      </c>
      <c r="G175">
        <f>all_runs!O742-all_runs!O862</f>
        <v>1.0705830424140195E-2</v>
      </c>
      <c r="H175">
        <f>all_runs!O743-all_runs!O863</f>
        <v>-5.9638235071519663E-3</v>
      </c>
      <c r="I175">
        <f>all_runs!O744-all_runs!O864</f>
        <v>2.3859649122807136E-3</v>
      </c>
      <c r="J175">
        <f>all_runs!O745-all_runs!O865</f>
        <v>-5.2906280303461894E-3</v>
      </c>
      <c r="K175">
        <f>all_runs!O746-all_runs!O866</f>
        <v>-1.0218134968234982E-2</v>
      </c>
      <c r="L175">
        <f>all_runs!O747-all_runs!O867</f>
        <v>-1.2910586681078584E-3</v>
      </c>
      <c r="M175">
        <f>all_runs!O748-all_runs!O868</f>
        <v>-7.227679804315934E-3</v>
      </c>
      <c r="N175">
        <f>all_runs!O749-all_runs!O869</f>
        <v>-2.1191251040641457E-3</v>
      </c>
      <c r="O175">
        <f>all_runs!O750-all_runs!O870</f>
        <v>-1.111301663522557E-2</v>
      </c>
      <c r="P175">
        <f>all_runs!O751-all_runs!O871</f>
        <v>-1.0434140260699554E-2</v>
      </c>
      <c r="Q175">
        <f>all_runs!O752-all_runs!O872</f>
        <v>-8.2034454470869544E-4</v>
      </c>
      <c r="R175">
        <f>all_runs!O753-all_runs!O873</f>
        <v>-5.1483538815879637E-3</v>
      </c>
      <c r="S175">
        <f>all_runs!O754-all_runs!O874</f>
        <v>-5.0016159066775812E-3</v>
      </c>
      <c r="T175">
        <f>all_runs!O755-all_runs!O875</f>
        <v>-1.0139964264443191E-2</v>
      </c>
      <c r="U175">
        <f>all_runs!O756-all_runs!O876</f>
        <v>-1.2631905648665342E-2</v>
      </c>
      <c r="V175">
        <f>all_runs!O757-all_runs!O877</f>
        <v>-1.0341868762137163E-2</v>
      </c>
      <c r="W175">
        <f>all_runs!O758-all_runs!O878</f>
        <v>1.5644889454635713E-4</v>
      </c>
      <c r="X175">
        <f>all_runs!O759-all_runs!O879</f>
        <v>-1.2323593718941428E-3</v>
      </c>
      <c r="Y175">
        <f>all_runs!O760-all_runs!O880</f>
        <v>-6.0068489305562522E-3</v>
      </c>
      <c r="Z175">
        <f>all_runs!O761-all_runs!O881</f>
        <v>-1.2263876780005734E-2</v>
      </c>
      <c r="AA175" cm="1">
        <f t="array" ref="AA175">IF(G175=0,"",1+SUMPRODUCT(--(ABS($G175:$Z175)&lt;ABS(G175)),--($G175:$Z175&lt;&gt;0))+(SUMPRODUCT(--(ABS($G175:$Z175)=ABS(G175)),--($G175:$Z175&lt;&gt;0))-1)/2)</f>
        <v>17</v>
      </c>
      <c r="AB175" cm="1">
        <f t="array" ref="AB175">IF(H175=0,"",1+SUMPRODUCT(--(ABS($G175:$Z175)&lt;ABS(H175)),--($G175:$Z175&lt;&gt;0))+(SUMPRODUCT(--(ABS($G175:$Z175)=ABS(H175)),--($G175:$Z175&lt;&gt;0))-1)/2)</f>
        <v>10</v>
      </c>
      <c r="AC175" cm="1">
        <f t="array" ref="AC175">IF(I175=0,"",1+SUMPRODUCT(--(ABS($G175:$Z175)&lt;ABS(I175)),--($G175:$Z175&lt;&gt;0))+(SUMPRODUCT(--(ABS($G175:$Z175)=ABS(I175)),--($G175:$Z175&lt;&gt;0))-1)/2)</f>
        <v>6</v>
      </c>
      <c r="AD175" cm="1">
        <f t="array" ref="AD175">IF(J175=0,"",1+SUMPRODUCT(--(ABS($G175:$Z175)&lt;ABS(J175)),--($G175:$Z175&lt;&gt;0))+(SUMPRODUCT(--(ABS($G175:$Z175)=ABS(J175)),--($G175:$Z175&lt;&gt;0))-1)/2)</f>
        <v>9</v>
      </c>
      <c r="AE175" cm="1">
        <f t="array" ref="AE175">IF(K175=0,"",1+SUMPRODUCT(--(ABS($G175:$Z175)&lt;ABS(K175)),--($G175:$Z175&lt;&gt;0))+(SUMPRODUCT(--(ABS($G175:$Z175)=ABS(K175)),--($G175:$Z175&lt;&gt;0))-1)/2)</f>
        <v>14</v>
      </c>
      <c r="AF175" cm="1">
        <f t="array" ref="AF175">IF(L175=0,"",1+SUMPRODUCT(--(ABS($G175:$Z175)&lt;ABS(L175)),--($G175:$Z175&lt;&gt;0))+(SUMPRODUCT(--(ABS($G175:$Z175)=ABS(L175)),--($G175:$Z175&lt;&gt;0))-1)/2)</f>
        <v>4</v>
      </c>
      <c r="AG175" cm="1">
        <f t="array" ref="AG175">IF(M175=0,"",1+SUMPRODUCT(--(ABS($G175:$Z175)&lt;ABS(M175)),--($G175:$Z175&lt;&gt;0))+(SUMPRODUCT(--(ABS($G175:$Z175)=ABS(M175)),--($G175:$Z175&lt;&gt;0))-1)/2)</f>
        <v>12</v>
      </c>
      <c r="AH175" cm="1">
        <f t="array" ref="AH175">IF(N175=0,"",1+SUMPRODUCT(--(ABS($G175:$Z175)&lt;ABS(N175)),--($G175:$Z175&lt;&gt;0))+(SUMPRODUCT(--(ABS($G175:$Z175)=ABS(N175)),--($G175:$Z175&lt;&gt;0))-1)/2)</f>
        <v>5</v>
      </c>
      <c r="AI175" cm="1">
        <f t="array" ref="AI175">IF(O175=0,"",1+SUMPRODUCT(--(ABS($G175:$Z175)&lt;ABS(O175)),--($G175:$Z175&lt;&gt;0))+(SUMPRODUCT(--(ABS($G175:$Z175)=ABS(O175)),--($G175:$Z175&lt;&gt;0))-1)/2)</f>
        <v>18</v>
      </c>
      <c r="AJ175" cm="1">
        <f t="array" ref="AJ175">IF(P175=0,"",1+SUMPRODUCT(--(ABS($G175:$Z175)&lt;ABS(P175)),--($G175:$Z175&lt;&gt;0))+(SUMPRODUCT(--(ABS($G175:$Z175)=ABS(P175)),--($G175:$Z175&lt;&gt;0))-1)/2)</f>
        <v>16</v>
      </c>
      <c r="AK175" cm="1">
        <f t="array" ref="AK175">IF(Q175=0,"",1+SUMPRODUCT(--(ABS($G175:$Z175)&lt;ABS(Q175)),--($G175:$Z175&lt;&gt;0))+(SUMPRODUCT(--(ABS($G175:$Z175)=ABS(Q175)),--($G175:$Z175&lt;&gt;0))-1)/2)</f>
        <v>2</v>
      </c>
      <c r="AL175" cm="1">
        <f t="array" ref="AL175">IF(R175=0,"",1+SUMPRODUCT(--(ABS($G175:$Z175)&lt;ABS(R175)),--($G175:$Z175&lt;&gt;0))+(SUMPRODUCT(--(ABS($G175:$Z175)=ABS(R175)),--($G175:$Z175&lt;&gt;0))-1)/2)</f>
        <v>8</v>
      </c>
      <c r="AM175" cm="1">
        <f t="array" ref="AM175">IF(S175=0,"",1+SUMPRODUCT(--(ABS($G175:$Z175)&lt;ABS(S175)),--($G175:$Z175&lt;&gt;0))+(SUMPRODUCT(--(ABS($G175:$Z175)=ABS(S175)),--($G175:$Z175&lt;&gt;0))-1)/2)</f>
        <v>7</v>
      </c>
      <c r="AN175" cm="1">
        <f t="array" ref="AN175">IF(T175=0,"",1+SUMPRODUCT(--(ABS($G175:$Z175)&lt;ABS(T175)),--($G175:$Z175&lt;&gt;0))+(SUMPRODUCT(--(ABS($G175:$Z175)=ABS(T175)),--($G175:$Z175&lt;&gt;0))-1)/2)</f>
        <v>13</v>
      </c>
      <c r="AO175" cm="1">
        <f t="array" ref="AO175">IF(U175=0,"",1+SUMPRODUCT(--(ABS($G175:$Z175)&lt;ABS(U175)),--($G175:$Z175&lt;&gt;0))+(SUMPRODUCT(--(ABS($G175:$Z175)=ABS(U175)),--($G175:$Z175&lt;&gt;0))-1)/2)</f>
        <v>20</v>
      </c>
      <c r="AP175" cm="1">
        <f t="array" ref="AP175">IF(V175=0,"",1+SUMPRODUCT(--(ABS($G175:$Z175)&lt;ABS(V175)),--($G175:$Z175&lt;&gt;0))+(SUMPRODUCT(--(ABS($G175:$Z175)=ABS(V175)),--($G175:$Z175&lt;&gt;0))-1)/2)</f>
        <v>15</v>
      </c>
      <c r="AQ175" cm="1">
        <f t="array" ref="AQ175">IF(W175=0,"",1+SUMPRODUCT(--(ABS($G175:$Z175)&lt;ABS(W175)),--($G175:$Z175&lt;&gt;0))+(SUMPRODUCT(--(ABS($G175:$Z175)=ABS(W175)),--($G175:$Z175&lt;&gt;0))-1)/2)</f>
        <v>1</v>
      </c>
      <c r="AR175" cm="1">
        <f t="array" ref="AR175">IF(X175=0,"",1+SUMPRODUCT(--(ABS($G175:$Z175)&lt;ABS(X175)),--($G175:$Z175&lt;&gt;0))+(SUMPRODUCT(--(ABS($G175:$Z175)=ABS(X175)),--($G175:$Z175&lt;&gt;0))-1)/2)</f>
        <v>3</v>
      </c>
      <c r="AS175" cm="1">
        <f t="array" ref="AS175">IF(Y175=0,"",1+SUMPRODUCT(--(ABS($G175:$Z175)&lt;ABS(Y175)),--($G175:$Z175&lt;&gt;0))+(SUMPRODUCT(--(ABS($G175:$Z175)=ABS(Y175)),--($G175:$Z175&lt;&gt;0))-1)/2)</f>
        <v>11</v>
      </c>
      <c r="AT175" cm="1">
        <f t="array" ref="AT175">IF(Z175=0,"",1+SUMPRODUCT(--(ABS($G175:$Z175)&lt;ABS(Z175)),--($G175:$Z175&lt;&gt;0))+(SUMPRODUCT(--(ABS($G175:$Z175)=ABS(Z175)),--($G175:$Z175&lt;&gt;0))-1)/2)</f>
        <v>19</v>
      </c>
      <c r="AU175">
        <f>AVERAGE(G175:Z175)</f>
        <v>-5.1998250418927496E-3</v>
      </c>
      <c r="AV175">
        <f>SUMIF(G175:Z175,"&gt;0",AA175:AT175)</f>
        <v>24</v>
      </c>
      <c r="AW175">
        <f>COUNTIF(G175:Z175,"&lt;&gt;0")</f>
        <v>20</v>
      </c>
      <c r="AX175">
        <f>_xlfn.LET(_xlpm.n,AW175,_xlpm.w,AV175,_xlpm.mu,_xlpm.n*(_xlpm.n+1)/4,_xlpm.sd,SQRT(_xlpm.n*(_xlpm.n+1)*(2*_xlpm.n+1)/24),_xlpm.z,(ABS(_xlpm.w-_xlpm.mu)-0.5)/_xlpm.sd,MIN(1,2*(1-_xlfn.NORM.S.DIST(_xlpm.z,TRUE))))</f>
        <v>2.6533654828535536E-3</v>
      </c>
    </row>
    <row r="176" spans="1:50" x14ac:dyDescent="0.25">
      <c r="A176" t="s">
        <v>9325</v>
      </c>
      <c r="B176" t="s">
        <v>147</v>
      </c>
      <c r="C176" t="s">
        <v>12</v>
      </c>
      <c r="D176" t="s">
        <v>9259</v>
      </c>
      <c r="E176" t="s">
        <v>37</v>
      </c>
      <c r="F176" t="s">
        <v>45</v>
      </c>
      <c r="G176">
        <f>all_runs!O1342-all_runs!O1462</f>
        <v>-6.8009028272746352E-3</v>
      </c>
      <c r="H176">
        <f>all_runs!O1343-all_runs!O1463</f>
        <v>-1.3720410320976484E-3</v>
      </c>
      <c r="I176">
        <f>all_runs!O1344-all_runs!O1464</f>
        <v>-1.1688311688310415E-3</v>
      </c>
      <c r="J176">
        <f>all_runs!O1345-all_runs!O1465</f>
        <v>4.1088854648176909E-3</v>
      </c>
      <c r="K176">
        <f>all_runs!O1346-all_runs!O1466</f>
        <v>-7.094247560349265E-3</v>
      </c>
      <c r="L176">
        <f>all_runs!O1347-all_runs!O1467</f>
        <v>4.3410605274706304E-3</v>
      </c>
      <c r="M176">
        <f>all_runs!O1348-all_runs!O1468</f>
        <v>4.3850906916483856E-3</v>
      </c>
      <c r="N176">
        <f>all_runs!O1349-all_runs!O1469</f>
        <v>-1.1925729442970656E-2</v>
      </c>
      <c r="O176">
        <f>all_runs!O1350-all_runs!O1470</f>
        <v>2.4726021193732683E-2</v>
      </c>
      <c r="P176">
        <f>all_runs!O1351-all_runs!O1471</f>
        <v>-7.1819016079479603E-3</v>
      </c>
      <c r="Q176">
        <f>all_runs!O1352-all_runs!O1472</f>
        <v>-1.3576461225158765E-3</v>
      </c>
      <c r="R176">
        <f>all_runs!O1353-all_runs!O1473</f>
        <v>4.2292973527439104E-3</v>
      </c>
      <c r="S176">
        <f>all_runs!O1354-all_runs!O1474</f>
        <v>-6.7927091588362298E-3</v>
      </c>
      <c r="T176">
        <f>all_runs!O1355-all_runs!O1475</f>
        <v>-6.7391172363548968E-3</v>
      </c>
      <c r="U176">
        <f>all_runs!O1356-all_runs!O1476</f>
        <v>-7.2927416580665927E-3</v>
      </c>
      <c r="V176">
        <f>all_runs!O1357-all_runs!O1477</f>
        <v>-1.2529758175666705E-3</v>
      </c>
      <c r="W176">
        <f>all_runs!O1358-all_runs!O1478</f>
        <v>-1.4240046498109615E-3</v>
      </c>
      <c r="X176">
        <f>all_runs!O1359-all_runs!O1479</f>
        <v>-1.3053245097442989E-3</v>
      </c>
      <c r="Y176">
        <f>all_runs!O1360-all_runs!O1480</f>
        <v>-1.2198253723677555E-3</v>
      </c>
      <c r="Z176">
        <f>all_runs!O1361-all_runs!O1481</f>
        <v>-1.2751910768908914E-3</v>
      </c>
      <c r="AA176" cm="1">
        <f t="array" ref="AA176">IF(G176=0,"",1+SUMPRODUCT(--(ABS($G176:$Z176)&lt;ABS(G176)),--($G176:$Z176&lt;&gt;0))+(SUMPRODUCT(--(ABS($G176:$Z176)=ABS(G176)),--($G176:$Z176&lt;&gt;0))-1)/2)</f>
        <v>15</v>
      </c>
      <c r="AB176" cm="1">
        <f t="array" ref="AB176">IF(H176=0,"",1+SUMPRODUCT(--(ABS($G176:$Z176)&lt;ABS(H176)),--($G176:$Z176&lt;&gt;0))+(SUMPRODUCT(--(ABS($G176:$Z176)=ABS(H176)),--($G176:$Z176&lt;&gt;0))-1)/2)</f>
        <v>7</v>
      </c>
      <c r="AC176" cm="1">
        <f t="array" ref="AC176">IF(I176=0,"",1+SUMPRODUCT(--(ABS($G176:$Z176)&lt;ABS(I176)),--($G176:$Z176&lt;&gt;0))+(SUMPRODUCT(--(ABS($G176:$Z176)=ABS(I176)),--($G176:$Z176&lt;&gt;0))-1)/2)</f>
        <v>1</v>
      </c>
      <c r="AD176" cm="1">
        <f t="array" ref="AD176">IF(J176=0,"",1+SUMPRODUCT(--(ABS($G176:$Z176)&lt;ABS(J176)),--($G176:$Z176&lt;&gt;0))+(SUMPRODUCT(--(ABS($G176:$Z176)=ABS(J176)),--($G176:$Z176&lt;&gt;0))-1)/2)</f>
        <v>9</v>
      </c>
      <c r="AE176" cm="1">
        <f t="array" ref="AE176">IF(K176=0,"",1+SUMPRODUCT(--(ABS($G176:$Z176)&lt;ABS(K176)),--($G176:$Z176&lt;&gt;0))+(SUMPRODUCT(--(ABS($G176:$Z176)=ABS(K176)),--($G176:$Z176&lt;&gt;0))-1)/2)</f>
        <v>16</v>
      </c>
      <c r="AF176" cm="1">
        <f t="array" ref="AF176">IF(L176=0,"",1+SUMPRODUCT(--(ABS($G176:$Z176)&lt;ABS(L176)),--($G176:$Z176&lt;&gt;0))+(SUMPRODUCT(--(ABS($G176:$Z176)=ABS(L176)),--($G176:$Z176&lt;&gt;0))-1)/2)</f>
        <v>11</v>
      </c>
      <c r="AG176" cm="1">
        <f t="array" ref="AG176">IF(M176=0,"",1+SUMPRODUCT(--(ABS($G176:$Z176)&lt;ABS(M176)),--($G176:$Z176&lt;&gt;0))+(SUMPRODUCT(--(ABS($G176:$Z176)=ABS(M176)),--($G176:$Z176&lt;&gt;0))-1)/2)</f>
        <v>12</v>
      </c>
      <c r="AH176" cm="1">
        <f t="array" ref="AH176">IF(N176=0,"",1+SUMPRODUCT(--(ABS($G176:$Z176)&lt;ABS(N176)),--($G176:$Z176&lt;&gt;0))+(SUMPRODUCT(--(ABS($G176:$Z176)=ABS(N176)),--($G176:$Z176&lt;&gt;0))-1)/2)</f>
        <v>19</v>
      </c>
      <c r="AI176" cm="1">
        <f t="array" ref="AI176">IF(O176=0,"",1+SUMPRODUCT(--(ABS($G176:$Z176)&lt;ABS(O176)),--($G176:$Z176&lt;&gt;0))+(SUMPRODUCT(--(ABS($G176:$Z176)=ABS(O176)),--($G176:$Z176&lt;&gt;0))-1)/2)</f>
        <v>20</v>
      </c>
      <c r="AJ176" cm="1">
        <f t="array" ref="AJ176">IF(P176=0,"",1+SUMPRODUCT(--(ABS($G176:$Z176)&lt;ABS(P176)),--($G176:$Z176&lt;&gt;0))+(SUMPRODUCT(--(ABS($G176:$Z176)=ABS(P176)),--($G176:$Z176&lt;&gt;0))-1)/2)</f>
        <v>17</v>
      </c>
      <c r="AK176" cm="1">
        <f t="array" ref="AK176">IF(Q176=0,"",1+SUMPRODUCT(--(ABS($G176:$Z176)&lt;ABS(Q176)),--($G176:$Z176&lt;&gt;0))+(SUMPRODUCT(--(ABS($G176:$Z176)=ABS(Q176)),--($G176:$Z176&lt;&gt;0))-1)/2)</f>
        <v>6</v>
      </c>
      <c r="AL176" cm="1">
        <f t="array" ref="AL176">IF(R176=0,"",1+SUMPRODUCT(--(ABS($G176:$Z176)&lt;ABS(R176)),--($G176:$Z176&lt;&gt;0))+(SUMPRODUCT(--(ABS($G176:$Z176)=ABS(R176)),--($G176:$Z176&lt;&gt;0))-1)/2)</f>
        <v>10</v>
      </c>
      <c r="AM176" cm="1">
        <f t="array" ref="AM176">IF(S176=0,"",1+SUMPRODUCT(--(ABS($G176:$Z176)&lt;ABS(S176)),--($G176:$Z176&lt;&gt;0))+(SUMPRODUCT(--(ABS($G176:$Z176)=ABS(S176)),--($G176:$Z176&lt;&gt;0))-1)/2)</f>
        <v>14</v>
      </c>
      <c r="AN176" cm="1">
        <f t="array" ref="AN176">IF(T176=0,"",1+SUMPRODUCT(--(ABS($G176:$Z176)&lt;ABS(T176)),--($G176:$Z176&lt;&gt;0))+(SUMPRODUCT(--(ABS($G176:$Z176)=ABS(T176)),--($G176:$Z176&lt;&gt;0))-1)/2)</f>
        <v>13</v>
      </c>
      <c r="AO176" cm="1">
        <f t="array" ref="AO176">IF(U176=0,"",1+SUMPRODUCT(--(ABS($G176:$Z176)&lt;ABS(U176)),--($G176:$Z176&lt;&gt;0))+(SUMPRODUCT(--(ABS($G176:$Z176)=ABS(U176)),--($G176:$Z176&lt;&gt;0))-1)/2)</f>
        <v>18</v>
      </c>
      <c r="AP176" cm="1">
        <f t="array" ref="AP176">IF(V176=0,"",1+SUMPRODUCT(--(ABS($G176:$Z176)&lt;ABS(V176)),--($G176:$Z176&lt;&gt;0))+(SUMPRODUCT(--(ABS($G176:$Z176)=ABS(V176)),--($G176:$Z176&lt;&gt;0))-1)/2)</f>
        <v>3</v>
      </c>
      <c r="AQ176" cm="1">
        <f t="array" ref="AQ176">IF(W176=0,"",1+SUMPRODUCT(--(ABS($G176:$Z176)&lt;ABS(W176)),--($G176:$Z176&lt;&gt;0))+(SUMPRODUCT(--(ABS($G176:$Z176)=ABS(W176)),--($G176:$Z176&lt;&gt;0))-1)/2)</f>
        <v>8</v>
      </c>
      <c r="AR176" cm="1">
        <f t="array" ref="AR176">IF(X176=0,"",1+SUMPRODUCT(--(ABS($G176:$Z176)&lt;ABS(X176)),--($G176:$Z176&lt;&gt;0))+(SUMPRODUCT(--(ABS($G176:$Z176)=ABS(X176)),--($G176:$Z176&lt;&gt;0))-1)/2)</f>
        <v>5</v>
      </c>
      <c r="AS176" cm="1">
        <f t="array" ref="AS176">IF(Y176=0,"",1+SUMPRODUCT(--(ABS($G176:$Z176)&lt;ABS(Y176)),--($G176:$Z176&lt;&gt;0))+(SUMPRODUCT(--(ABS($G176:$Z176)=ABS(Y176)),--($G176:$Z176&lt;&gt;0))-1)/2)</f>
        <v>2</v>
      </c>
      <c r="AT176" cm="1">
        <f t="array" ref="AT176">IF(Z176=0,"",1+SUMPRODUCT(--(ABS($G176:$Z176)&lt;ABS(Z176)),--($G176:$Z176&lt;&gt;0))+(SUMPRODUCT(--(ABS($G176:$Z176)=ABS(Z176)),--($G176:$Z176&lt;&gt;0))-1)/2)</f>
        <v>4</v>
      </c>
      <c r="AU176">
        <f>AVERAGE(G176:Z176)</f>
        <v>-1.120641700560604E-3</v>
      </c>
      <c r="AV176">
        <f>SUMIF(G176:Z176,"&gt;0",AA176:AT176)</f>
        <v>62</v>
      </c>
      <c r="AW176">
        <f>COUNTIF(G176:Z176,"&lt;&gt;0")</f>
        <v>20</v>
      </c>
      <c r="AX176">
        <f>_xlfn.LET(_xlpm.n,AW176,_xlpm.w,AV176,_xlpm.mu,_xlpm.n*(_xlpm.n+1)/4,_xlpm.sd,SQRT(_xlpm.n*(_xlpm.n+1)*(2*_xlpm.n+1)/24),_xlpm.z,(ABS(_xlpm.w-_xlpm.mu)-0.5)/_xlpm.sd,MIN(1,2*(1-_xlfn.NORM.S.DIST(_xlpm.z,TRUE))))</f>
        <v>0.11259455156096565</v>
      </c>
    </row>
    <row r="177" spans="1:50" x14ac:dyDescent="0.25">
      <c r="A177" t="s">
        <v>9325</v>
      </c>
      <c r="B177" t="s">
        <v>190</v>
      </c>
      <c r="C177" t="s">
        <v>12</v>
      </c>
      <c r="D177" t="s">
        <v>9259</v>
      </c>
      <c r="E177" t="s">
        <v>37</v>
      </c>
      <c r="F177" t="s">
        <v>45</v>
      </c>
      <c r="G177">
        <f>all_runs!O1942-all_runs!O2062</f>
        <v>-1.6871337389422481E-3</v>
      </c>
      <c r="H177">
        <f>all_runs!O1943-all_runs!O2063</f>
        <v>-4.9593170233047656E-3</v>
      </c>
      <c r="I177">
        <f>all_runs!O1944-all_runs!O2064</f>
        <v>5.7204301075268749E-3</v>
      </c>
      <c r="J177">
        <f>all_runs!O1945-all_runs!O2065</f>
        <v>-1.5039901780232734E-3</v>
      </c>
      <c r="K177">
        <f>all_runs!O1946-all_runs!O2066</f>
        <v>-1.053413759944033E-2</v>
      </c>
      <c r="L177">
        <f>all_runs!O1947-all_runs!O2067</f>
        <v>-1.714299708569067E-3</v>
      </c>
      <c r="M177">
        <f>all_runs!O1948-all_runs!O2068</f>
        <v>5.4193198753560434E-4</v>
      </c>
      <c r="N177">
        <f>all_runs!O1949-all_runs!O2069</f>
        <v>-7.1592775041050549E-3</v>
      </c>
      <c r="O177">
        <f>all_runs!O1950-all_runs!O2070</f>
        <v>-1.4688909873045164E-3</v>
      </c>
      <c r="P177">
        <f>all_runs!O1951-all_runs!O2071</f>
        <v>-1.6803333781422181E-3</v>
      </c>
      <c r="Q177">
        <f>all_runs!O1952-all_runs!O2072</f>
        <v>-1.5052033322087155E-3</v>
      </c>
      <c r="R177">
        <f>all_runs!O1953-all_runs!O2073</f>
        <v>-1.4886221573457981E-3</v>
      </c>
      <c r="S177">
        <f>all_runs!O1954-all_runs!O2074</f>
        <v>-6.8978388264714363E-3</v>
      </c>
      <c r="T177">
        <f>all_runs!O1955-all_runs!O2075</f>
        <v>-6.5543496359534714E-3</v>
      </c>
      <c r="U177">
        <f>all_runs!O1956-all_runs!O2076</f>
        <v>-2.6096068688097884E-2</v>
      </c>
      <c r="V177">
        <f>all_runs!O1957-all_runs!O2077</f>
        <v>-7.9305701032470477E-3</v>
      </c>
      <c r="W177">
        <f>all_runs!O1958-all_runs!O2078</f>
        <v>-1.7537806911622766E-3</v>
      </c>
      <c r="X177">
        <f>all_runs!O1959-all_runs!O2079</f>
        <v>-7.3790462930736211E-3</v>
      </c>
      <c r="Y177">
        <f>all_runs!O1960-all_runs!O2080</f>
        <v>-1.0537634408602226E-2</v>
      </c>
      <c r="Z177">
        <f>all_runs!O1961-all_runs!O2081</f>
        <v>6.9607446377994986E-4</v>
      </c>
      <c r="AA177" cm="1">
        <f t="array" ref="AA177">IF(G177=0,"",1+SUMPRODUCT(--(ABS($G177:$Z177)&lt;ABS(G177)),--($G177:$Z177&lt;&gt;0))+(SUMPRODUCT(--(ABS($G177:$Z177)=ABS(G177)),--($G177:$Z177&lt;&gt;0))-1)/2)</f>
        <v>8</v>
      </c>
      <c r="AB177" cm="1">
        <f t="array" ref="AB177">IF(H177=0,"",1+SUMPRODUCT(--(ABS($G177:$Z177)&lt;ABS(H177)),--($G177:$Z177&lt;&gt;0))+(SUMPRODUCT(--(ABS($G177:$Z177)=ABS(H177)),--($G177:$Z177&lt;&gt;0))-1)/2)</f>
        <v>11</v>
      </c>
      <c r="AC177" cm="1">
        <f t="array" ref="AC177">IF(I177=0,"",1+SUMPRODUCT(--(ABS($G177:$Z177)&lt;ABS(I177)),--($G177:$Z177&lt;&gt;0))+(SUMPRODUCT(--(ABS($G177:$Z177)=ABS(I177)),--($G177:$Z177&lt;&gt;0))-1)/2)</f>
        <v>12</v>
      </c>
      <c r="AD177" cm="1">
        <f t="array" ref="AD177">IF(J177=0,"",1+SUMPRODUCT(--(ABS($G177:$Z177)&lt;ABS(J177)),--($G177:$Z177&lt;&gt;0))+(SUMPRODUCT(--(ABS($G177:$Z177)=ABS(J177)),--($G177:$Z177&lt;&gt;0))-1)/2)</f>
        <v>5</v>
      </c>
      <c r="AE177" cm="1">
        <f t="array" ref="AE177">IF(K177=0,"",1+SUMPRODUCT(--(ABS($G177:$Z177)&lt;ABS(K177)),--($G177:$Z177&lt;&gt;0))+(SUMPRODUCT(--(ABS($G177:$Z177)=ABS(K177)),--($G177:$Z177&lt;&gt;0))-1)/2)</f>
        <v>18</v>
      </c>
      <c r="AF177" cm="1">
        <f t="array" ref="AF177">IF(L177=0,"",1+SUMPRODUCT(--(ABS($G177:$Z177)&lt;ABS(L177)),--($G177:$Z177&lt;&gt;0))+(SUMPRODUCT(--(ABS($G177:$Z177)=ABS(L177)),--($G177:$Z177&lt;&gt;0))-1)/2)</f>
        <v>9</v>
      </c>
      <c r="AG177" cm="1">
        <f t="array" ref="AG177">IF(M177=0,"",1+SUMPRODUCT(--(ABS($G177:$Z177)&lt;ABS(M177)),--($G177:$Z177&lt;&gt;0))+(SUMPRODUCT(--(ABS($G177:$Z177)=ABS(M177)),--($G177:$Z177&lt;&gt;0))-1)/2)</f>
        <v>1</v>
      </c>
      <c r="AH177" cm="1">
        <f t="array" ref="AH177">IF(N177=0,"",1+SUMPRODUCT(--(ABS($G177:$Z177)&lt;ABS(N177)),--($G177:$Z177&lt;&gt;0))+(SUMPRODUCT(--(ABS($G177:$Z177)=ABS(N177)),--($G177:$Z177&lt;&gt;0))-1)/2)</f>
        <v>15</v>
      </c>
      <c r="AI177" cm="1">
        <f t="array" ref="AI177">IF(O177=0,"",1+SUMPRODUCT(--(ABS($G177:$Z177)&lt;ABS(O177)),--($G177:$Z177&lt;&gt;0))+(SUMPRODUCT(--(ABS($G177:$Z177)=ABS(O177)),--($G177:$Z177&lt;&gt;0))-1)/2)</f>
        <v>3</v>
      </c>
      <c r="AJ177" cm="1">
        <f t="array" ref="AJ177">IF(P177=0,"",1+SUMPRODUCT(--(ABS($G177:$Z177)&lt;ABS(P177)),--($G177:$Z177&lt;&gt;0))+(SUMPRODUCT(--(ABS($G177:$Z177)=ABS(P177)),--($G177:$Z177&lt;&gt;0))-1)/2)</f>
        <v>7</v>
      </c>
      <c r="AK177" cm="1">
        <f t="array" ref="AK177">IF(Q177=0,"",1+SUMPRODUCT(--(ABS($G177:$Z177)&lt;ABS(Q177)),--($G177:$Z177&lt;&gt;0))+(SUMPRODUCT(--(ABS($G177:$Z177)=ABS(Q177)),--($G177:$Z177&lt;&gt;0))-1)/2)</f>
        <v>6</v>
      </c>
      <c r="AL177" cm="1">
        <f t="array" ref="AL177">IF(R177=0,"",1+SUMPRODUCT(--(ABS($G177:$Z177)&lt;ABS(R177)),--($G177:$Z177&lt;&gt;0))+(SUMPRODUCT(--(ABS($G177:$Z177)=ABS(R177)),--($G177:$Z177&lt;&gt;0))-1)/2)</f>
        <v>4</v>
      </c>
      <c r="AM177" cm="1">
        <f t="array" ref="AM177">IF(S177=0,"",1+SUMPRODUCT(--(ABS($G177:$Z177)&lt;ABS(S177)),--($G177:$Z177&lt;&gt;0))+(SUMPRODUCT(--(ABS($G177:$Z177)=ABS(S177)),--($G177:$Z177&lt;&gt;0))-1)/2)</f>
        <v>14</v>
      </c>
      <c r="AN177" cm="1">
        <f t="array" ref="AN177">IF(T177=0,"",1+SUMPRODUCT(--(ABS($G177:$Z177)&lt;ABS(T177)),--($G177:$Z177&lt;&gt;0))+(SUMPRODUCT(--(ABS($G177:$Z177)=ABS(T177)),--($G177:$Z177&lt;&gt;0))-1)/2)</f>
        <v>13</v>
      </c>
      <c r="AO177" cm="1">
        <f t="array" ref="AO177">IF(U177=0,"",1+SUMPRODUCT(--(ABS($G177:$Z177)&lt;ABS(U177)),--($G177:$Z177&lt;&gt;0))+(SUMPRODUCT(--(ABS($G177:$Z177)=ABS(U177)),--($G177:$Z177&lt;&gt;0))-1)/2)</f>
        <v>20</v>
      </c>
      <c r="AP177" cm="1">
        <f t="array" ref="AP177">IF(V177=0,"",1+SUMPRODUCT(--(ABS($G177:$Z177)&lt;ABS(V177)),--($G177:$Z177&lt;&gt;0))+(SUMPRODUCT(--(ABS($G177:$Z177)=ABS(V177)),--($G177:$Z177&lt;&gt;0))-1)/2)</f>
        <v>17</v>
      </c>
      <c r="AQ177" cm="1">
        <f t="array" ref="AQ177">IF(W177=0,"",1+SUMPRODUCT(--(ABS($G177:$Z177)&lt;ABS(W177)),--($G177:$Z177&lt;&gt;0))+(SUMPRODUCT(--(ABS($G177:$Z177)=ABS(W177)),--($G177:$Z177&lt;&gt;0))-1)/2)</f>
        <v>10</v>
      </c>
      <c r="AR177" cm="1">
        <f t="array" ref="AR177">IF(X177=0,"",1+SUMPRODUCT(--(ABS($G177:$Z177)&lt;ABS(X177)),--($G177:$Z177&lt;&gt;0))+(SUMPRODUCT(--(ABS($G177:$Z177)=ABS(X177)),--($G177:$Z177&lt;&gt;0))-1)/2)</f>
        <v>16</v>
      </c>
      <c r="AS177" cm="1">
        <f t="array" ref="AS177">IF(Y177=0,"",1+SUMPRODUCT(--(ABS($G177:$Z177)&lt;ABS(Y177)),--($G177:$Z177&lt;&gt;0))+(SUMPRODUCT(--(ABS($G177:$Z177)=ABS(Y177)),--($G177:$Z177&lt;&gt;0))-1)/2)</f>
        <v>19</v>
      </c>
      <c r="AT177" cm="1">
        <f t="array" ref="AT177">IF(Z177=0,"",1+SUMPRODUCT(--(ABS($G177:$Z177)&lt;ABS(Z177)),--($G177:$Z177&lt;&gt;0))+(SUMPRODUCT(--(ABS($G177:$Z177)=ABS(Z177)),--($G177:$Z177&lt;&gt;0))-1)/2)</f>
        <v>2</v>
      </c>
      <c r="AU177">
        <f>AVERAGE(G177:Z177)</f>
        <v>-4.6946028847575762E-3</v>
      </c>
      <c r="AV177">
        <f>SUMIF(G177:Z177,"&gt;0",AA177:AT177)</f>
        <v>15</v>
      </c>
      <c r="AW177">
        <f>COUNTIF(G177:Z177,"&lt;&gt;0")</f>
        <v>20</v>
      </c>
      <c r="AX177">
        <f>_xlfn.LET(_xlpm.n,AW177,_xlpm.w,AV177,_xlpm.mu,_xlpm.n*(_xlpm.n+1)/4,_xlpm.sd,SQRT(_xlpm.n*(_xlpm.n+1)*(2*_xlpm.n+1)/24),_xlpm.z,(ABS(_xlpm.w-_xlpm.mu)-0.5)/_xlpm.sd,MIN(1,2*(1-_xlfn.NORM.S.DIST(_xlpm.z,TRUE))))</f>
        <v>8.3394898781619098E-4</v>
      </c>
    </row>
    <row r="178" spans="1:50" x14ac:dyDescent="0.25">
      <c r="A178" t="s">
        <v>9325</v>
      </c>
      <c r="B178" t="s">
        <v>19</v>
      </c>
      <c r="C178" t="s">
        <v>26</v>
      </c>
      <c r="D178" t="s">
        <v>9259</v>
      </c>
      <c r="E178" t="s">
        <v>37</v>
      </c>
      <c r="F178" t="s">
        <v>45</v>
      </c>
      <c r="G178">
        <f>all_runs!O162-all_runs!O282</f>
        <v>0</v>
      </c>
      <c r="H178">
        <f>all_runs!O163-all_runs!O283</f>
        <v>-4.366812227074135E-3</v>
      </c>
      <c r="I178">
        <f>all_runs!O164-all_runs!O284</f>
        <v>-4.3478260869566077E-3</v>
      </c>
      <c r="J178">
        <f>all_runs!O165-all_runs!O285</f>
        <v>-4.0567951318460915E-3</v>
      </c>
      <c r="K178">
        <f>all_runs!O166-all_runs!O286</f>
        <v>0</v>
      </c>
      <c r="L178">
        <f>all_runs!O167-all_runs!O287</f>
        <v>8.3857442348007627E-3</v>
      </c>
      <c r="M178">
        <f>all_runs!O168-all_runs!O288</f>
        <v>-4.3763676148795838E-3</v>
      </c>
      <c r="N178">
        <f>all_runs!O169-all_runs!O289</f>
        <v>0</v>
      </c>
      <c r="O178">
        <f>all_runs!O170-all_runs!O290</f>
        <v>0</v>
      </c>
      <c r="P178">
        <f>all_runs!O171-all_runs!O291</f>
        <v>-4.098360655737765E-3</v>
      </c>
      <c r="Q178">
        <f>all_runs!O172-all_runs!O292</f>
        <v>-4.5351473922902175E-3</v>
      </c>
      <c r="R178">
        <f>all_runs!O173-all_runs!O293</f>
        <v>0</v>
      </c>
      <c r="S178">
        <f>all_runs!O174-all_runs!O294</f>
        <v>-4.0241448692152071E-3</v>
      </c>
      <c r="T178">
        <f>all_runs!O175-all_runs!O295</f>
        <v>5.5901974588489223E-3</v>
      </c>
      <c r="U178">
        <f>all_runs!O176-all_runs!O296</f>
        <v>6.1492978566151102E-3</v>
      </c>
      <c r="V178">
        <f>all_runs!O177-all_runs!O297</f>
        <v>6.1058928076594965E-3</v>
      </c>
      <c r="W178">
        <f>all_runs!O178-all_runs!O298</f>
        <v>8.9086859688195519E-3</v>
      </c>
      <c r="X178">
        <f>all_runs!O179-all_runs!O299</f>
        <v>-4.2735042735041473E-3</v>
      </c>
      <c r="Y178">
        <f>all_runs!O180-all_runs!O300</f>
        <v>7.9334139019922034E-3</v>
      </c>
      <c r="Z178">
        <f>all_runs!O181-all_runs!O301</f>
        <v>-4.3763676148798059E-3</v>
      </c>
      <c r="AA178" t="str" cm="1">
        <f t="array" ref="AA178">IF(G178=0,"",1+SUMPRODUCT(--(ABS($G178:$Z178)&lt;ABS(G178)),--($G178:$Z178&lt;&gt;0))+(SUMPRODUCT(--(ABS($G178:$Z178)=ABS(G178)),--($G178:$Z178&lt;&gt;0))-1)/2)</f>
        <v/>
      </c>
      <c r="AB178" cm="1">
        <f t="array" ref="AB178">IF(H178=0,"",1+SUMPRODUCT(--(ABS($G178:$Z178)&lt;ABS(H178)),--($G178:$Z178&lt;&gt;0))+(SUMPRODUCT(--(ABS($G178:$Z178)=ABS(H178)),--($G178:$Z178&lt;&gt;0))-1)/2)</f>
        <v>6</v>
      </c>
      <c r="AC178" cm="1">
        <f t="array" ref="AC178">IF(I178=0,"",1+SUMPRODUCT(--(ABS($G178:$Z178)&lt;ABS(I178)),--($G178:$Z178&lt;&gt;0))+(SUMPRODUCT(--(ABS($G178:$Z178)=ABS(I178)),--($G178:$Z178&lt;&gt;0))-1)/2)</f>
        <v>5</v>
      </c>
      <c r="AD178" cm="1">
        <f t="array" ref="AD178">IF(J178=0,"",1+SUMPRODUCT(--(ABS($G178:$Z178)&lt;ABS(J178)),--($G178:$Z178&lt;&gt;0))+(SUMPRODUCT(--(ABS($G178:$Z178)=ABS(J178)),--($G178:$Z178&lt;&gt;0))-1)/2)</f>
        <v>2</v>
      </c>
      <c r="AE178" t="str" cm="1">
        <f t="array" ref="AE178">IF(K178=0,"",1+SUMPRODUCT(--(ABS($G178:$Z178)&lt;ABS(K178)),--($G178:$Z178&lt;&gt;0))+(SUMPRODUCT(--(ABS($G178:$Z178)=ABS(K178)),--($G178:$Z178&lt;&gt;0))-1)/2)</f>
        <v/>
      </c>
      <c r="AF178" cm="1">
        <f t="array" ref="AF178">IF(L178=0,"",1+SUMPRODUCT(--(ABS($G178:$Z178)&lt;ABS(L178)),--($G178:$Z178&lt;&gt;0))+(SUMPRODUCT(--(ABS($G178:$Z178)=ABS(L178)),--($G178:$Z178&lt;&gt;0))-1)/2)</f>
        <v>14</v>
      </c>
      <c r="AG178" cm="1">
        <f t="array" ref="AG178">IF(M178=0,"",1+SUMPRODUCT(--(ABS($G178:$Z178)&lt;ABS(M178)),--($G178:$Z178&lt;&gt;0))+(SUMPRODUCT(--(ABS($G178:$Z178)=ABS(M178)),--($G178:$Z178&lt;&gt;0))-1)/2)</f>
        <v>7</v>
      </c>
      <c r="AH178" t="str" cm="1">
        <f t="array" ref="AH178">IF(N178=0,"",1+SUMPRODUCT(--(ABS($G178:$Z178)&lt;ABS(N178)),--($G178:$Z178&lt;&gt;0))+(SUMPRODUCT(--(ABS($G178:$Z178)=ABS(N178)),--($G178:$Z178&lt;&gt;0))-1)/2)</f>
        <v/>
      </c>
      <c r="AI178" t="str" cm="1">
        <f t="array" ref="AI178">IF(O178=0,"",1+SUMPRODUCT(--(ABS($G178:$Z178)&lt;ABS(O178)),--($G178:$Z178&lt;&gt;0))+(SUMPRODUCT(--(ABS($G178:$Z178)=ABS(O178)),--($G178:$Z178&lt;&gt;0))-1)/2)</f>
        <v/>
      </c>
      <c r="AJ178" cm="1">
        <f t="array" ref="AJ178">IF(P178=0,"",1+SUMPRODUCT(--(ABS($G178:$Z178)&lt;ABS(P178)),--($G178:$Z178&lt;&gt;0))+(SUMPRODUCT(--(ABS($G178:$Z178)=ABS(P178)),--($G178:$Z178&lt;&gt;0))-1)/2)</f>
        <v>3</v>
      </c>
      <c r="AK178" cm="1">
        <f t="array" ref="AK178">IF(Q178=0,"",1+SUMPRODUCT(--(ABS($G178:$Z178)&lt;ABS(Q178)),--($G178:$Z178&lt;&gt;0))+(SUMPRODUCT(--(ABS($G178:$Z178)=ABS(Q178)),--($G178:$Z178&lt;&gt;0))-1)/2)</f>
        <v>9</v>
      </c>
      <c r="AL178" t="str" cm="1">
        <f t="array" ref="AL178">IF(R178=0,"",1+SUMPRODUCT(--(ABS($G178:$Z178)&lt;ABS(R178)),--($G178:$Z178&lt;&gt;0))+(SUMPRODUCT(--(ABS($G178:$Z178)=ABS(R178)),--($G178:$Z178&lt;&gt;0))-1)/2)</f>
        <v/>
      </c>
      <c r="AM178" cm="1">
        <f t="array" ref="AM178">IF(S178=0,"",1+SUMPRODUCT(--(ABS($G178:$Z178)&lt;ABS(S178)),--($G178:$Z178&lt;&gt;0))+(SUMPRODUCT(--(ABS($G178:$Z178)=ABS(S178)),--($G178:$Z178&lt;&gt;0))-1)/2)</f>
        <v>1</v>
      </c>
      <c r="AN178" cm="1">
        <f t="array" ref="AN178">IF(T178=0,"",1+SUMPRODUCT(--(ABS($G178:$Z178)&lt;ABS(T178)),--($G178:$Z178&lt;&gt;0))+(SUMPRODUCT(--(ABS($G178:$Z178)=ABS(T178)),--($G178:$Z178&lt;&gt;0))-1)/2)</f>
        <v>10</v>
      </c>
      <c r="AO178" cm="1">
        <f t="array" ref="AO178">IF(U178=0,"",1+SUMPRODUCT(--(ABS($G178:$Z178)&lt;ABS(U178)),--($G178:$Z178&lt;&gt;0))+(SUMPRODUCT(--(ABS($G178:$Z178)=ABS(U178)),--($G178:$Z178&lt;&gt;0))-1)/2)</f>
        <v>12</v>
      </c>
      <c r="AP178" cm="1">
        <f t="array" ref="AP178">IF(V178=0,"",1+SUMPRODUCT(--(ABS($G178:$Z178)&lt;ABS(V178)),--($G178:$Z178&lt;&gt;0))+(SUMPRODUCT(--(ABS($G178:$Z178)=ABS(V178)),--($G178:$Z178&lt;&gt;0))-1)/2)</f>
        <v>11</v>
      </c>
      <c r="AQ178" cm="1">
        <f t="array" ref="AQ178">IF(W178=0,"",1+SUMPRODUCT(--(ABS($G178:$Z178)&lt;ABS(W178)),--($G178:$Z178&lt;&gt;0))+(SUMPRODUCT(--(ABS($G178:$Z178)=ABS(W178)),--($G178:$Z178&lt;&gt;0))-1)/2)</f>
        <v>15</v>
      </c>
      <c r="AR178" cm="1">
        <f t="array" ref="AR178">IF(X178=0,"",1+SUMPRODUCT(--(ABS($G178:$Z178)&lt;ABS(X178)),--($G178:$Z178&lt;&gt;0))+(SUMPRODUCT(--(ABS($G178:$Z178)=ABS(X178)),--($G178:$Z178&lt;&gt;0))-1)/2)</f>
        <v>4</v>
      </c>
      <c r="AS178" cm="1">
        <f t="array" ref="AS178">IF(Y178=0,"",1+SUMPRODUCT(--(ABS($G178:$Z178)&lt;ABS(Y178)),--($G178:$Z178&lt;&gt;0))+(SUMPRODUCT(--(ABS($G178:$Z178)=ABS(Y178)),--($G178:$Z178&lt;&gt;0))-1)/2)</f>
        <v>13</v>
      </c>
      <c r="AT178" cm="1">
        <f t="array" ref="AT178">IF(Z178=0,"",1+SUMPRODUCT(--(ABS($G178:$Z178)&lt;ABS(Z178)),--($G178:$Z178&lt;&gt;0))+(SUMPRODUCT(--(ABS($G178:$Z178)=ABS(Z178)),--($G178:$Z178&lt;&gt;0))-1)/2)</f>
        <v>8</v>
      </c>
      <c r="AU178">
        <f>AVERAGE(G178:Z178)</f>
        <v>2.3089531811762432E-4</v>
      </c>
      <c r="AV178">
        <f>SUMIF(G178:Z178,"&gt;0",AA178:AT178)</f>
        <v>75</v>
      </c>
      <c r="AW178">
        <f>COUNTIF(G178:Z178,"&lt;&gt;0")</f>
        <v>15</v>
      </c>
      <c r="AX178">
        <f>_xlfn.LET(_xlpm.n,AW178,_xlpm.w,AV178,_xlpm.mu,_xlpm.n*(_xlpm.n+1)/4,_xlpm.sd,SQRT(_xlpm.n*(_xlpm.n+1)*(2*_xlpm.n+1)/24),_xlpm.z,(ABS(_xlpm.w-_xlpm.mu)-0.5)/_xlpm.sd,MIN(1,2*(1-_xlfn.NORM.S.DIST(_xlpm.z,TRUE))))</f>
        <v>0.41019833151304597</v>
      </c>
    </row>
    <row r="179" spans="1:50" x14ac:dyDescent="0.25">
      <c r="A179" t="s">
        <v>9325</v>
      </c>
      <c r="B179" t="s">
        <v>106</v>
      </c>
      <c r="C179" t="s">
        <v>26</v>
      </c>
      <c r="D179" t="s">
        <v>9259</v>
      </c>
      <c r="E179" t="s">
        <v>37</v>
      </c>
      <c r="F179" t="s">
        <v>45</v>
      </c>
      <c r="G179">
        <f>all_runs!O762-all_runs!O882</f>
        <v>1.1036020344178943E-2</v>
      </c>
      <c r="H179">
        <f>all_runs!O763-all_runs!O883</f>
        <v>0</v>
      </c>
      <c r="I179">
        <f>all_runs!O764-all_runs!O884</f>
        <v>-7.4806884401681373E-3</v>
      </c>
      <c r="J179">
        <f>all_runs!O765-all_runs!O885</f>
        <v>-2.6789024842416298E-3</v>
      </c>
      <c r="K179">
        <f>all_runs!O766-all_runs!O886</f>
        <v>-7.024067761594921E-3</v>
      </c>
      <c r="L179">
        <f>all_runs!O767-all_runs!O887</f>
        <v>-1.9754706321870596E-2</v>
      </c>
      <c r="M179">
        <f>all_runs!O768-all_runs!O888</f>
        <v>-2.1008403361344685E-2</v>
      </c>
      <c r="N179">
        <f>all_runs!O769-all_runs!O889</f>
        <v>-1.3071895424836888E-2</v>
      </c>
      <c r="O179">
        <f>all_runs!O770-all_runs!O890</f>
        <v>6.2937217256979205E-3</v>
      </c>
      <c r="P179">
        <f>all_runs!O771-all_runs!O891</f>
        <v>-1.1175859420878953E-2</v>
      </c>
      <c r="Q179">
        <f>all_runs!O772-all_runs!O892</f>
        <v>9.3676814988289947E-3</v>
      </c>
      <c r="R179">
        <f>all_runs!O773-all_runs!O893</f>
        <v>7.7410573773978308E-3</v>
      </c>
      <c r="S179">
        <f>all_runs!O774-all_runs!O894</f>
        <v>0</v>
      </c>
      <c r="T179">
        <f>all_runs!O775-all_runs!O895</f>
        <v>-8.6956521739129933E-3</v>
      </c>
      <c r="U179">
        <f>all_runs!O776-all_runs!O896</f>
        <v>7.5466284074605094E-3</v>
      </c>
      <c r="V179">
        <f>all_runs!O777-all_runs!O897</f>
        <v>-2.7086948139579681E-3</v>
      </c>
      <c r="W179">
        <f>all_runs!O778-all_runs!O898</f>
        <v>-2.759300320276048E-3</v>
      </c>
      <c r="X179">
        <f>all_runs!O779-all_runs!O899</f>
        <v>-1.6023623953139277E-2</v>
      </c>
      <c r="Y179">
        <f>all_runs!O780-all_runs!O900</f>
        <v>-9.7819271232496563E-3</v>
      </c>
      <c r="Z179">
        <f>all_runs!O781-all_runs!O901</f>
        <v>-1.2578616352201255E-2</v>
      </c>
      <c r="AA179" cm="1">
        <f t="array" ref="AA179">IF(G179=0,"",1+SUMPRODUCT(--(ABS($G179:$Z179)&lt;ABS(G179)),--($G179:$Z179&lt;&gt;0))+(SUMPRODUCT(--(ABS($G179:$Z179)=ABS(G179)),--($G179:$Z179&lt;&gt;0))-1)/2)</f>
        <v>12</v>
      </c>
      <c r="AB179" t="str" cm="1">
        <f t="array" ref="AB179">IF(H179=0,"",1+SUMPRODUCT(--(ABS($G179:$Z179)&lt;ABS(H179)),--($G179:$Z179&lt;&gt;0))+(SUMPRODUCT(--(ABS($G179:$Z179)=ABS(H179)),--($G179:$Z179&lt;&gt;0))-1)/2)</f>
        <v/>
      </c>
      <c r="AC179" cm="1">
        <f t="array" ref="AC179">IF(I179=0,"",1+SUMPRODUCT(--(ABS($G179:$Z179)&lt;ABS(I179)),--($G179:$Z179&lt;&gt;0))+(SUMPRODUCT(--(ABS($G179:$Z179)=ABS(I179)),--($G179:$Z179&lt;&gt;0))-1)/2)</f>
        <v>6</v>
      </c>
      <c r="AD179" cm="1">
        <f t="array" ref="AD179">IF(J179=0,"",1+SUMPRODUCT(--(ABS($G179:$Z179)&lt;ABS(J179)),--($G179:$Z179&lt;&gt;0))+(SUMPRODUCT(--(ABS($G179:$Z179)=ABS(J179)),--($G179:$Z179&lt;&gt;0))-1)/2)</f>
        <v>1</v>
      </c>
      <c r="AE179" cm="1">
        <f t="array" ref="AE179">IF(K179=0,"",1+SUMPRODUCT(--(ABS($G179:$Z179)&lt;ABS(K179)),--($G179:$Z179&lt;&gt;0))+(SUMPRODUCT(--(ABS($G179:$Z179)=ABS(K179)),--($G179:$Z179&lt;&gt;0))-1)/2)</f>
        <v>5</v>
      </c>
      <c r="AF179" cm="1">
        <f t="array" ref="AF179">IF(L179=0,"",1+SUMPRODUCT(--(ABS($G179:$Z179)&lt;ABS(L179)),--($G179:$Z179&lt;&gt;0))+(SUMPRODUCT(--(ABS($G179:$Z179)=ABS(L179)),--($G179:$Z179&lt;&gt;0))-1)/2)</f>
        <v>17</v>
      </c>
      <c r="AG179" cm="1">
        <f t="array" ref="AG179">IF(M179=0,"",1+SUMPRODUCT(--(ABS($G179:$Z179)&lt;ABS(M179)),--($G179:$Z179&lt;&gt;0))+(SUMPRODUCT(--(ABS($G179:$Z179)=ABS(M179)),--($G179:$Z179&lt;&gt;0))-1)/2)</f>
        <v>18</v>
      </c>
      <c r="AH179" cm="1">
        <f t="array" ref="AH179">IF(N179=0,"",1+SUMPRODUCT(--(ABS($G179:$Z179)&lt;ABS(N179)),--($G179:$Z179&lt;&gt;0))+(SUMPRODUCT(--(ABS($G179:$Z179)=ABS(N179)),--($G179:$Z179&lt;&gt;0))-1)/2)</f>
        <v>15</v>
      </c>
      <c r="AI179" cm="1">
        <f t="array" ref="AI179">IF(O179=0,"",1+SUMPRODUCT(--(ABS($G179:$Z179)&lt;ABS(O179)),--($G179:$Z179&lt;&gt;0))+(SUMPRODUCT(--(ABS($G179:$Z179)=ABS(O179)),--($G179:$Z179&lt;&gt;0))-1)/2)</f>
        <v>4</v>
      </c>
      <c r="AJ179" cm="1">
        <f t="array" ref="AJ179">IF(P179=0,"",1+SUMPRODUCT(--(ABS($G179:$Z179)&lt;ABS(P179)),--($G179:$Z179&lt;&gt;0))+(SUMPRODUCT(--(ABS($G179:$Z179)=ABS(P179)),--($G179:$Z179&lt;&gt;0))-1)/2)</f>
        <v>13</v>
      </c>
      <c r="AK179" cm="1">
        <f t="array" ref="AK179">IF(Q179=0,"",1+SUMPRODUCT(--(ABS($G179:$Z179)&lt;ABS(Q179)),--($G179:$Z179&lt;&gt;0))+(SUMPRODUCT(--(ABS($G179:$Z179)=ABS(Q179)),--($G179:$Z179&lt;&gt;0))-1)/2)</f>
        <v>10</v>
      </c>
      <c r="AL179" cm="1">
        <f t="array" ref="AL179">IF(R179=0,"",1+SUMPRODUCT(--(ABS($G179:$Z179)&lt;ABS(R179)),--($G179:$Z179&lt;&gt;0))+(SUMPRODUCT(--(ABS($G179:$Z179)=ABS(R179)),--($G179:$Z179&lt;&gt;0))-1)/2)</f>
        <v>8</v>
      </c>
      <c r="AM179" t="str" cm="1">
        <f t="array" ref="AM179">IF(S179=0,"",1+SUMPRODUCT(--(ABS($G179:$Z179)&lt;ABS(S179)),--($G179:$Z179&lt;&gt;0))+(SUMPRODUCT(--(ABS($G179:$Z179)=ABS(S179)),--($G179:$Z179&lt;&gt;0))-1)/2)</f>
        <v/>
      </c>
      <c r="AN179" cm="1">
        <f t="array" ref="AN179">IF(T179=0,"",1+SUMPRODUCT(--(ABS($G179:$Z179)&lt;ABS(T179)),--($G179:$Z179&lt;&gt;0))+(SUMPRODUCT(--(ABS($G179:$Z179)=ABS(T179)),--($G179:$Z179&lt;&gt;0))-1)/2)</f>
        <v>9</v>
      </c>
      <c r="AO179" cm="1">
        <f t="array" ref="AO179">IF(U179=0,"",1+SUMPRODUCT(--(ABS($G179:$Z179)&lt;ABS(U179)),--($G179:$Z179&lt;&gt;0))+(SUMPRODUCT(--(ABS($G179:$Z179)=ABS(U179)),--($G179:$Z179&lt;&gt;0))-1)/2)</f>
        <v>7</v>
      </c>
      <c r="AP179" cm="1">
        <f t="array" ref="AP179">IF(V179=0,"",1+SUMPRODUCT(--(ABS($G179:$Z179)&lt;ABS(V179)),--($G179:$Z179&lt;&gt;0))+(SUMPRODUCT(--(ABS($G179:$Z179)=ABS(V179)),--($G179:$Z179&lt;&gt;0))-1)/2)</f>
        <v>2</v>
      </c>
      <c r="AQ179" cm="1">
        <f t="array" ref="AQ179">IF(W179=0,"",1+SUMPRODUCT(--(ABS($G179:$Z179)&lt;ABS(W179)),--($G179:$Z179&lt;&gt;0))+(SUMPRODUCT(--(ABS($G179:$Z179)=ABS(W179)),--($G179:$Z179&lt;&gt;0))-1)/2)</f>
        <v>3</v>
      </c>
      <c r="AR179" cm="1">
        <f t="array" ref="AR179">IF(X179=0,"",1+SUMPRODUCT(--(ABS($G179:$Z179)&lt;ABS(X179)),--($G179:$Z179&lt;&gt;0))+(SUMPRODUCT(--(ABS($G179:$Z179)=ABS(X179)),--($G179:$Z179&lt;&gt;0))-1)/2)</f>
        <v>16</v>
      </c>
      <c r="AS179" cm="1">
        <f t="array" ref="AS179">IF(Y179=0,"",1+SUMPRODUCT(--(ABS($G179:$Z179)&lt;ABS(Y179)),--($G179:$Z179&lt;&gt;0))+(SUMPRODUCT(--(ABS($G179:$Z179)=ABS(Y179)),--($G179:$Z179&lt;&gt;0))-1)/2)</f>
        <v>11</v>
      </c>
      <c r="AT179" cm="1">
        <f t="array" ref="AT179">IF(Z179=0,"",1+SUMPRODUCT(--(ABS($G179:$Z179)&lt;ABS(Z179)),--($G179:$Z179&lt;&gt;0))+(SUMPRODUCT(--(ABS($G179:$Z179)=ABS(Z179)),--($G179:$Z179&lt;&gt;0))-1)/2)</f>
        <v>14</v>
      </c>
      <c r="AU179">
        <f>AVERAGE(G179:Z179)</f>
        <v>-4.6378614299054403E-3</v>
      </c>
      <c r="AV179">
        <f>SUMIF(G179:Z179,"&gt;0",AA179:AT179)</f>
        <v>41</v>
      </c>
      <c r="AW179">
        <f>COUNTIF(G179:Z179,"&lt;&gt;0")</f>
        <v>18</v>
      </c>
      <c r="AX179">
        <f>_xlfn.LET(_xlpm.n,AW179,_xlpm.w,AV179,_xlpm.mu,_xlpm.n*(_xlpm.n+1)/4,_xlpm.sd,SQRT(_xlpm.n*(_xlpm.n+1)*(2*_xlpm.n+1)/24),_xlpm.z,(ABS(_xlpm.w-_xlpm.mu)-0.5)/_xlpm.sd,MIN(1,2*(1-_xlfn.NORM.S.DIST(_xlpm.z,TRUE))))</f>
        <v>5.5337652435566431E-2</v>
      </c>
    </row>
    <row r="180" spans="1:50" x14ac:dyDescent="0.25">
      <c r="A180" t="s">
        <v>9325</v>
      </c>
      <c r="B180" t="s">
        <v>147</v>
      </c>
      <c r="C180" t="s">
        <v>26</v>
      </c>
      <c r="D180" t="s">
        <v>9259</v>
      </c>
      <c r="E180" t="s">
        <v>37</v>
      </c>
      <c r="F180" t="s">
        <v>45</v>
      </c>
      <c r="G180">
        <f>all_runs!O1362-all_runs!O1482</f>
        <v>3.1779803665448192E-3</v>
      </c>
      <c r="H180">
        <f>all_runs!O1363-all_runs!O1483</f>
        <v>1.5991326738040712E-3</v>
      </c>
      <c r="I180">
        <f>all_runs!O1364-all_runs!O1484</f>
        <v>0</v>
      </c>
      <c r="J180">
        <f>all_runs!O1365-all_runs!O1485</f>
        <v>-6.4540884847089641E-3</v>
      </c>
      <c r="K180">
        <f>all_runs!O1366-all_runs!O1486</f>
        <v>1.587642136880496E-2</v>
      </c>
      <c r="L180">
        <f>all_runs!O1367-all_runs!O1487</f>
        <v>0</v>
      </c>
      <c r="M180">
        <f>all_runs!O1368-all_runs!O1488</f>
        <v>-1.2711864406779738E-2</v>
      </c>
      <c r="N180">
        <f>all_runs!O1369-all_runs!O1489</f>
        <v>1.511988522632457E-3</v>
      </c>
      <c r="O180">
        <f>all_runs!O1370-all_runs!O1490</f>
        <v>-1.2578616352201366E-2</v>
      </c>
      <c r="P180">
        <f>all_runs!O1371-all_runs!O1491</f>
        <v>5.559616000525458E-3</v>
      </c>
      <c r="Q180">
        <f>all_runs!O1372-all_runs!O1492</f>
        <v>-4.2643923240937021E-3</v>
      </c>
      <c r="R180">
        <f>all_runs!O1373-all_runs!O1493</f>
        <v>-2.6742908266962351E-3</v>
      </c>
      <c r="S180">
        <f>all_runs!O1374-all_runs!O1494</f>
        <v>6.0175054704596498E-3</v>
      </c>
      <c r="T180">
        <f>all_runs!O1375-all_runs!O1495</f>
        <v>0</v>
      </c>
      <c r="U180">
        <f>all_runs!O1376-all_runs!O1496</f>
        <v>-4.098360655737654E-3</v>
      </c>
      <c r="V180">
        <f>all_runs!O1377-all_runs!O1497</f>
        <v>-2.6354801515402482E-3</v>
      </c>
      <c r="W180">
        <f>all_runs!O1378-all_runs!O1498</f>
        <v>-8.4925690021230293E-3</v>
      </c>
      <c r="X180">
        <f>all_runs!O1379-all_runs!O1499</f>
        <v>-8.2304526748967488E-3</v>
      </c>
      <c r="Y180">
        <f>all_runs!O1380-all_runs!O1500</f>
        <v>5.723729993041049E-3</v>
      </c>
      <c r="Z180">
        <f>all_runs!O1381-all_runs!O1501</f>
        <v>-1.333333333333353E-2</v>
      </c>
      <c r="AA180" cm="1">
        <f t="array" ref="AA180">IF(G180=0,"",1+SUMPRODUCT(--(ABS($G180:$Z180)&lt;ABS(G180)),--($G180:$Z180&lt;&gt;0))+(SUMPRODUCT(--(ABS($G180:$Z180)=ABS(G180)),--($G180:$Z180&lt;&gt;0))-1)/2)</f>
        <v>5</v>
      </c>
      <c r="AB180" cm="1">
        <f t="array" ref="AB180">IF(H180=0,"",1+SUMPRODUCT(--(ABS($G180:$Z180)&lt;ABS(H180)),--($G180:$Z180&lt;&gt;0))+(SUMPRODUCT(--(ABS($G180:$Z180)=ABS(H180)),--($G180:$Z180&lt;&gt;0))-1)/2)</f>
        <v>2</v>
      </c>
      <c r="AC180" t="str" cm="1">
        <f t="array" ref="AC180">IF(I180=0,"",1+SUMPRODUCT(--(ABS($G180:$Z180)&lt;ABS(I180)),--($G180:$Z180&lt;&gt;0))+(SUMPRODUCT(--(ABS($G180:$Z180)=ABS(I180)),--($G180:$Z180&lt;&gt;0))-1)/2)</f>
        <v/>
      </c>
      <c r="AD180" cm="1">
        <f t="array" ref="AD180">IF(J180=0,"",1+SUMPRODUCT(--(ABS($G180:$Z180)&lt;ABS(J180)),--($G180:$Z180&lt;&gt;0))+(SUMPRODUCT(--(ABS($G180:$Z180)=ABS(J180)),--($G180:$Z180&lt;&gt;0))-1)/2)</f>
        <v>11</v>
      </c>
      <c r="AE180" cm="1">
        <f t="array" ref="AE180">IF(K180=0,"",1+SUMPRODUCT(--(ABS($G180:$Z180)&lt;ABS(K180)),--($G180:$Z180&lt;&gt;0))+(SUMPRODUCT(--(ABS($G180:$Z180)=ABS(K180)),--($G180:$Z180&lt;&gt;0))-1)/2)</f>
        <v>17</v>
      </c>
      <c r="AF180" t="str" cm="1">
        <f t="array" ref="AF180">IF(L180=0,"",1+SUMPRODUCT(--(ABS($G180:$Z180)&lt;ABS(L180)),--($G180:$Z180&lt;&gt;0))+(SUMPRODUCT(--(ABS($G180:$Z180)=ABS(L180)),--($G180:$Z180&lt;&gt;0))-1)/2)</f>
        <v/>
      </c>
      <c r="AG180" cm="1">
        <f t="array" ref="AG180">IF(M180=0,"",1+SUMPRODUCT(--(ABS($G180:$Z180)&lt;ABS(M180)),--($G180:$Z180&lt;&gt;0))+(SUMPRODUCT(--(ABS($G180:$Z180)=ABS(M180)),--($G180:$Z180&lt;&gt;0))-1)/2)</f>
        <v>15</v>
      </c>
      <c r="AH180" cm="1">
        <f t="array" ref="AH180">IF(N180=0,"",1+SUMPRODUCT(--(ABS($G180:$Z180)&lt;ABS(N180)),--($G180:$Z180&lt;&gt;0))+(SUMPRODUCT(--(ABS($G180:$Z180)=ABS(N180)),--($G180:$Z180&lt;&gt;0))-1)/2)</f>
        <v>1</v>
      </c>
      <c r="AI180" cm="1">
        <f t="array" ref="AI180">IF(O180=0,"",1+SUMPRODUCT(--(ABS($G180:$Z180)&lt;ABS(O180)),--($G180:$Z180&lt;&gt;0))+(SUMPRODUCT(--(ABS($G180:$Z180)=ABS(O180)),--($G180:$Z180&lt;&gt;0))-1)/2)</f>
        <v>14</v>
      </c>
      <c r="AJ180" cm="1">
        <f t="array" ref="AJ180">IF(P180=0,"",1+SUMPRODUCT(--(ABS($G180:$Z180)&lt;ABS(P180)),--($G180:$Z180&lt;&gt;0))+(SUMPRODUCT(--(ABS($G180:$Z180)=ABS(P180)),--($G180:$Z180&lt;&gt;0))-1)/2)</f>
        <v>8</v>
      </c>
      <c r="AK180" cm="1">
        <f t="array" ref="AK180">IF(Q180=0,"",1+SUMPRODUCT(--(ABS($G180:$Z180)&lt;ABS(Q180)),--($G180:$Z180&lt;&gt;0))+(SUMPRODUCT(--(ABS($G180:$Z180)=ABS(Q180)),--($G180:$Z180&lt;&gt;0))-1)/2)</f>
        <v>7</v>
      </c>
      <c r="AL180" cm="1">
        <f t="array" ref="AL180">IF(R180=0,"",1+SUMPRODUCT(--(ABS($G180:$Z180)&lt;ABS(R180)),--($G180:$Z180&lt;&gt;0))+(SUMPRODUCT(--(ABS($G180:$Z180)=ABS(R180)),--($G180:$Z180&lt;&gt;0))-1)/2)</f>
        <v>4</v>
      </c>
      <c r="AM180" cm="1">
        <f t="array" ref="AM180">IF(S180=0,"",1+SUMPRODUCT(--(ABS($G180:$Z180)&lt;ABS(S180)),--($G180:$Z180&lt;&gt;0))+(SUMPRODUCT(--(ABS($G180:$Z180)=ABS(S180)),--($G180:$Z180&lt;&gt;0))-1)/2)</f>
        <v>10</v>
      </c>
      <c r="AN180" t="str" cm="1">
        <f t="array" ref="AN180">IF(T180=0,"",1+SUMPRODUCT(--(ABS($G180:$Z180)&lt;ABS(T180)),--($G180:$Z180&lt;&gt;0))+(SUMPRODUCT(--(ABS($G180:$Z180)=ABS(T180)),--($G180:$Z180&lt;&gt;0))-1)/2)</f>
        <v/>
      </c>
      <c r="AO180" cm="1">
        <f t="array" ref="AO180">IF(U180=0,"",1+SUMPRODUCT(--(ABS($G180:$Z180)&lt;ABS(U180)),--($G180:$Z180&lt;&gt;0))+(SUMPRODUCT(--(ABS($G180:$Z180)=ABS(U180)),--($G180:$Z180&lt;&gt;0))-1)/2)</f>
        <v>6</v>
      </c>
      <c r="AP180" cm="1">
        <f t="array" ref="AP180">IF(V180=0,"",1+SUMPRODUCT(--(ABS($G180:$Z180)&lt;ABS(V180)),--($G180:$Z180&lt;&gt;0))+(SUMPRODUCT(--(ABS($G180:$Z180)=ABS(V180)),--($G180:$Z180&lt;&gt;0))-1)/2)</f>
        <v>3</v>
      </c>
      <c r="AQ180" cm="1">
        <f t="array" ref="AQ180">IF(W180=0,"",1+SUMPRODUCT(--(ABS($G180:$Z180)&lt;ABS(W180)),--($G180:$Z180&lt;&gt;0))+(SUMPRODUCT(--(ABS($G180:$Z180)=ABS(W180)),--($G180:$Z180&lt;&gt;0))-1)/2)</f>
        <v>13</v>
      </c>
      <c r="AR180" cm="1">
        <f t="array" ref="AR180">IF(X180=0,"",1+SUMPRODUCT(--(ABS($G180:$Z180)&lt;ABS(X180)),--($G180:$Z180&lt;&gt;0))+(SUMPRODUCT(--(ABS($G180:$Z180)=ABS(X180)),--($G180:$Z180&lt;&gt;0))-1)/2)</f>
        <v>12</v>
      </c>
      <c r="AS180" cm="1">
        <f t="array" ref="AS180">IF(Y180=0,"",1+SUMPRODUCT(--(ABS($G180:$Z180)&lt;ABS(Y180)),--($G180:$Z180&lt;&gt;0))+(SUMPRODUCT(--(ABS($G180:$Z180)=ABS(Y180)),--($G180:$Z180&lt;&gt;0))-1)/2)</f>
        <v>9</v>
      </c>
      <c r="AT180" cm="1">
        <f t="array" ref="AT180">IF(Z180=0,"",1+SUMPRODUCT(--(ABS($G180:$Z180)&lt;ABS(Z180)),--($G180:$Z180&lt;&gt;0))+(SUMPRODUCT(--(ABS($G180:$Z180)=ABS(Z180)),--($G180:$Z180&lt;&gt;0))-1)/2)</f>
        <v>16</v>
      </c>
      <c r="AU180">
        <f>AVERAGE(G180:Z180)</f>
        <v>-1.8003536908149376E-3</v>
      </c>
      <c r="AV180">
        <f>SUMIF(G180:Z180,"&gt;0",AA180:AT180)</f>
        <v>52</v>
      </c>
      <c r="AW180">
        <f>COUNTIF(G180:Z180,"&lt;&gt;0")</f>
        <v>17</v>
      </c>
      <c r="AX180">
        <f>_xlfn.LET(_xlpm.n,AW180,_xlpm.w,AV180,_xlpm.mu,_xlpm.n*(_xlpm.n+1)/4,_xlpm.sd,SQRT(_xlpm.n*(_xlpm.n+1)*(2*_xlpm.n+1)/24),_xlpm.z,(ABS(_xlpm.w-_xlpm.mu)-0.5)/_xlpm.sd,MIN(1,2*(1-_xlfn.NORM.S.DIST(_xlpm.z,TRUE))))</f>
        <v>0.25590862051937169</v>
      </c>
    </row>
    <row r="181" spans="1:50" x14ac:dyDescent="0.25">
      <c r="A181" t="s">
        <v>9325</v>
      </c>
      <c r="B181" t="s">
        <v>190</v>
      </c>
      <c r="C181" t="s">
        <v>26</v>
      </c>
      <c r="D181" t="s">
        <v>9259</v>
      </c>
      <c r="E181" t="s">
        <v>37</v>
      </c>
      <c r="F181" t="s">
        <v>45</v>
      </c>
      <c r="G181">
        <f>all_runs!O1962-all_runs!O2082</f>
        <v>-1.2024048096192397E-2</v>
      </c>
      <c r="H181">
        <f>all_runs!O1963-all_runs!O2083</f>
        <v>2.936857562408246E-3</v>
      </c>
      <c r="I181">
        <f>all_runs!O1964-all_runs!O2084</f>
        <v>3.2230941704036731E-3</v>
      </c>
      <c r="J181">
        <f>all_runs!O1965-all_runs!O2085</f>
        <v>1.7786376259868453E-3</v>
      </c>
      <c r="K181">
        <f>all_runs!O1966-all_runs!O2086</f>
        <v>-4.39560439560438E-3</v>
      </c>
      <c r="L181">
        <f>all_runs!O1967-all_runs!O2087</f>
        <v>4.4543429844097204E-3</v>
      </c>
      <c r="M181">
        <f>all_runs!O1968-all_runs!O2088</f>
        <v>4.5977011494252595E-3</v>
      </c>
      <c r="N181">
        <f>all_runs!O1969-all_runs!O2089</f>
        <v>1.6221824012071506E-3</v>
      </c>
      <c r="O181">
        <f>all_runs!O1970-all_runs!O2090</f>
        <v>0</v>
      </c>
      <c r="P181">
        <f>all_runs!O1971-all_runs!O2091</f>
        <v>0</v>
      </c>
      <c r="Q181">
        <f>all_runs!O1972-all_runs!O2092</f>
        <v>-1.1164489546223511E-2</v>
      </c>
      <c r="R181">
        <f>all_runs!O1973-all_runs!O2093</f>
        <v>-3.839760037584572E-3</v>
      </c>
      <c r="S181">
        <f>all_runs!O1974-all_runs!O2094</f>
        <v>0</v>
      </c>
      <c r="T181">
        <f>all_runs!O1975-all_runs!O2095</f>
        <v>6.4012511536345462E-3</v>
      </c>
      <c r="U181">
        <f>all_runs!O1976-all_runs!O2096</f>
        <v>4.4543429844098315E-3</v>
      </c>
      <c r="V181">
        <f>all_runs!O1977-all_runs!O2097</f>
        <v>0</v>
      </c>
      <c r="W181">
        <f>all_runs!O1978-all_runs!O2098</f>
        <v>0</v>
      </c>
      <c r="X181">
        <f>all_runs!O1979-all_runs!O2099</f>
        <v>4.0567951318457585E-3</v>
      </c>
      <c r="Y181">
        <f>all_runs!O1980-all_runs!O2100</f>
        <v>-2.779009608277927E-3</v>
      </c>
      <c r="Z181">
        <f>all_runs!O1981-all_runs!O2101</f>
        <v>0</v>
      </c>
      <c r="AA181" cm="1">
        <f t="array" ref="AA181">IF(G181=0,"",1+SUMPRODUCT(--(ABS($G181:$Z181)&lt;ABS(G181)),--($G181:$Z181&lt;&gt;0))+(SUMPRODUCT(--(ABS($G181:$Z181)=ABS(G181)),--($G181:$Z181&lt;&gt;0))-1)/2)</f>
        <v>14</v>
      </c>
      <c r="AB181" cm="1">
        <f t="array" ref="AB181">IF(H181=0,"",1+SUMPRODUCT(--(ABS($G181:$Z181)&lt;ABS(H181)),--($G181:$Z181&lt;&gt;0))+(SUMPRODUCT(--(ABS($G181:$Z181)=ABS(H181)),--($G181:$Z181&lt;&gt;0))-1)/2)</f>
        <v>4</v>
      </c>
      <c r="AC181" cm="1">
        <f t="array" ref="AC181">IF(I181=0,"",1+SUMPRODUCT(--(ABS($G181:$Z181)&lt;ABS(I181)),--($G181:$Z181&lt;&gt;0))+(SUMPRODUCT(--(ABS($G181:$Z181)=ABS(I181)),--($G181:$Z181&lt;&gt;0))-1)/2)</f>
        <v>5</v>
      </c>
      <c r="AD181" cm="1">
        <f t="array" ref="AD181">IF(J181=0,"",1+SUMPRODUCT(--(ABS($G181:$Z181)&lt;ABS(J181)),--($G181:$Z181&lt;&gt;0))+(SUMPRODUCT(--(ABS($G181:$Z181)=ABS(J181)),--($G181:$Z181&lt;&gt;0))-1)/2)</f>
        <v>2</v>
      </c>
      <c r="AE181" cm="1">
        <f t="array" ref="AE181">IF(K181=0,"",1+SUMPRODUCT(--(ABS($G181:$Z181)&lt;ABS(K181)),--($G181:$Z181&lt;&gt;0))+(SUMPRODUCT(--(ABS($G181:$Z181)=ABS(K181)),--($G181:$Z181&lt;&gt;0))-1)/2)</f>
        <v>8</v>
      </c>
      <c r="AF181" cm="1">
        <f t="array" ref="AF181">IF(L181=0,"",1+SUMPRODUCT(--(ABS($G181:$Z181)&lt;ABS(L181)),--($G181:$Z181&lt;&gt;0))+(SUMPRODUCT(--(ABS($G181:$Z181)=ABS(L181)),--($G181:$Z181&lt;&gt;0))-1)/2)</f>
        <v>9</v>
      </c>
      <c r="AG181" cm="1">
        <f t="array" ref="AG181">IF(M181=0,"",1+SUMPRODUCT(--(ABS($G181:$Z181)&lt;ABS(M181)),--($G181:$Z181&lt;&gt;0))+(SUMPRODUCT(--(ABS($G181:$Z181)=ABS(M181)),--($G181:$Z181&lt;&gt;0))-1)/2)</f>
        <v>11</v>
      </c>
      <c r="AH181" cm="1">
        <f t="array" ref="AH181">IF(N181=0,"",1+SUMPRODUCT(--(ABS($G181:$Z181)&lt;ABS(N181)),--($G181:$Z181&lt;&gt;0))+(SUMPRODUCT(--(ABS($G181:$Z181)=ABS(N181)),--($G181:$Z181&lt;&gt;0))-1)/2)</f>
        <v>1</v>
      </c>
      <c r="AI181" t="str" cm="1">
        <f t="array" ref="AI181">IF(O181=0,"",1+SUMPRODUCT(--(ABS($G181:$Z181)&lt;ABS(O181)),--($G181:$Z181&lt;&gt;0))+(SUMPRODUCT(--(ABS($G181:$Z181)=ABS(O181)),--($G181:$Z181&lt;&gt;0))-1)/2)</f>
        <v/>
      </c>
      <c r="AJ181" t="str" cm="1">
        <f t="array" ref="AJ181">IF(P181=0,"",1+SUMPRODUCT(--(ABS($G181:$Z181)&lt;ABS(P181)),--($G181:$Z181&lt;&gt;0))+(SUMPRODUCT(--(ABS($G181:$Z181)=ABS(P181)),--($G181:$Z181&lt;&gt;0))-1)/2)</f>
        <v/>
      </c>
      <c r="AK181" cm="1">
        <f t="array" ref="AK181">IF(Q181=0,"",1+SUMPRODUCT(--(ABS($G181:$Z181)&lt;ABS(Q181)),--($G181:$Z181&lt;&gt;0))+(SUMPRODUCT(--(ABS($G181:$Z181)=ABS(Q181)),--($G181:$Z181&lt;&gt;0))-1)/2)</f>
        <v>13</v>
      </c>
      <c r="AL181" cm="1">
        <f t="array" ref="AL181">IF(R181=0,"",1+SUMPRODUCT(--(ABS($G181:$Z181)&lt;ABS(R181)),--($G181:$Z181&lt;&gt;0))+(SUMPRODUCT(--(ABS($G181:$Z181)=ABS(R181)),--($G181:$Z181&lt;&gt;0))-1)/2)</f>
        <v>6</v>
      </c>
      <c r="AM181" t="str" cm="1">
        <f t="array" ref="AM181">IF(S181=0,"",1+SUMPRODUCT(--(ABS($G181:$Z181)&lt;ABS(S181)),--($G181:$Z181&lt;&gt;0))+(SUMPRODUCT(--(ABS($G181:$Z181)=ABS(S181)),--($G181:$Z181&lt;&gt;0))-1)/2)</f>
        <v/>
      </c>
      <c r="AN181" cm="1">
        <f t="array" ref="AN181">IF(T181=0,"",1+SUMPRODUCT(--(ABS($G181:$Z181)&lt;ABS(T181)),--($G181:$Z181&lt;&gt;0))+(SUMPRODUCT(--(ABS($G181:$Z181)=ABS(T181)),--($G181:$Z181&lt;&gt;0))-1)/2)</f>
        <v>12</v>
      </c>
      <c r="AO181" cm="1">
        <f t="array" ref="AO181">IF(U181=0,"",1+SUMPRODUCT(--(ABS($G181:$Z181)&lt;ABS(U181)),--($G181:$Z181&lt;&gt;0))+(SUMPRODUCT(--(ABS($G181:$Z181)=ABS(U181)),--($G181:$Z181&lt;&gt;0))-1)/2)</f>
        <v>10</v>
      </c>
      <c r="AP181" t="str" cm="1">
        <f t="array" ref="AP181">IF(V181=0,"",1+SUMPRODUCT(--(ABS($G181:$Z181)&lt;ABS(V181)),--($G181:$Z181&lt;&gt;0))+(SUMPRODUCT(--(ABS($G181:$Z181)=ABS(V181)),--($G181:$Z181&lt;&gt;0))-1)/2)</f>
        <v/>
      </c>
      <c r="AQ181" t="str" cm="1">
        <f t="array" ref="AQ181">IF(W181=0,"",1+SUMPRODUCT(--(ABS($G181:$Z181)&lt;ABS(W181)),--($G181:$Z181&lt;&gt;0))+(SUMPRODUCT(--(ABS($G181:$Z181)=ABS(W181)),--($G181:$Z181&lt;&gt;0))-1)/2)</f>
        <v/>
      </c>
      <c r="AR181" cm="1">
        <f t="array" ref="AR181">IF(X181=0,"",1+SUMPRODUCT(--(ABS($G181:$Z181)&lt;ABS(X181)),--($G181:$Z181&lt;&gt;0))+(SUMPRODUCT(--(ABS($G181:$Z181)=ABS(X181)),--($G181:$Z181&lt;&gt;0))-1)/2)</f>
        <v>7</v>
      </c>
      <c r="AS181" cm="1">
        <f t="array" ref="AS181">IF(Y181=0,"",1+SUMPRODUCT(--(ABS($G181:$Z181)&lt;ABS(Y181)),--($G181:$Z181&lt;&gt;0))+(SUMPRODUCT(--(ABS($G181:$Z181)=ABS(Y181)),--($G181:$Z181&lt;&gt;0))-1)/2)</f>
        <v>3</v>
      </c>
      <c r="AT181" t="str" cm="1">
        <f t="array" ref="AT181">IF(Z181=0,"",1+SUMPRODUCT(--(ABS($G181:$Z181)&lt;ABS(Z181)),--($G181:$Z181&lt;&gt;0))+(SUMPRODUCT(--(ABS($G181:$Z181)=ABS(Z181)),--($G181:$Z181&lt;&gt;0))-1)/2)</f>
        <v/>
      </c>
      <c r="AU181">
        <f>AVERAGE(G181:Z181)</f>
        <v>-3.3885326007587759E-5</v>
      </c>
      <c r="AV181">
        <f>SUMIF(G181:Z181,"&gt;0",AA181:AT181)</f>
        <v>61</v>
      </c>
      <c r="AW181">
        <f>COUNTIF(G181:Z181,"&lt;&gt;0")</f>
        <v>14</v>
      </c>
      <c r="AX181">
        <f>_xlfn.LET(_xlpm.n,AW181,_xlpm.w,AV181,_xlpm.mu,_xlpm.n*(_xlpm.n+1)/4,_xlpm.sd,SQRT(_xlpm.n*(_xlpm.n+1)*(2*_xlpm.n+1)/24),_xlpm.z,(ABS(_xlpm.w-_xlpm.mu)-0.5)/_xlpm.sd,MIN(1,2*(1-_xlfn.NORM.S.DIST(_xlpm.z,TRUE))))</f>
        <v>0.61551850367530081</v>
      </c>
    </row>
    <row r="182" spans="1:50" x14ac:dyDescent="0.25">
      <c r="A182" t="s">
        <v>9325</v>
      </c>
      <c r="B182" t="s">
        <v>19</v>
      </c>
      <c r="C182" t="s">
        <v>32</v>
      </c>
      <c r="D182" t="s">
        <v>9260</v>
      </c>
      <c r="E182" t="s">
        <v>37</v>
      </c>
      <c r="F182" t="s">
        <v>45</v>
      </c>
      <c r="G182">
        <f>all_runs!O182-all_runs!O302</f>
        <v>3.3934366625818502E-3</v>
      </c>
      <c r="H182">
        <f>all_runs!O183-all_runs!O303</f>
        <v>-8.4523275917280927E-4</v>
      </c>
      <c r="I182">
        <f>all_runs!O184-all_runs!O304</f>
        <v>-1.0677528579570383E-2</v>
      </c>
      <c r="J182">
        <f>all_runs!O185-all_runs!O305</f>
        <v>7.4192653305159562E-3</v>
      </c>
      <c r="K182">
        <f>all_runs!O186-all_runs!O306</f>
        <v>-6.7954696868752773E-3</v>
      </c>
      <c r="L182">
        <f>all_runs!O187-all_runs!O307</f>
        <v>-2.4640450568238492E-3</v>
      </c>
      <c r="M182">
        <f>all_runs!O188-all_runs!O308</f>
        <v>-1.0482248328681831E-2</v>
      </c>
      <c r="N182">
        <f>all_runs!O189-all_runs!O309</f>
        <v>3.174563182625656E-3</v>
      </c>
      <c r="O182">
        <f>all_runs!O190-all_runs!O310</f>
        <v>-2.4706815241435365E-3</v>
      </c>
      <c r="P182">
        <f>all_runs!O191-all_runs!O311</f>
        <v>-2.5012463981205491E-3</v>
      </c>
      <c r="Q182">
        <f>all_runs!O192-all_runs!O312</f>
        <v>3.2986254280616967E-3</v>
      </c>
      <c r="R182">
        <f>all_runs!O193-all_runs!O313</f>
        <v>-2.4437927663732983E-3</v>
      </c>
      <c r="S182">
        <f>all_runs!O194-all_runs!O314</f>
        <v>-6.5073766827280499E-3</v>
      </c>
      <c r="T182">
        <f>all_runs!O195-all_runs!O315</f>
        <v>1.5559636771757979E-2</v>
      </c>
      <c r="U182">
        <f>all_runs!O196-all_runs!O316</f>
        <v>-2.4640450568238492E-3</v>
      </c>
      <c r="V182">
        <f>all_runs!O197-all_runs!O317</f>
        <v>-2.4573332884504362E-3</v>
      </c>
      <c r="W182">
        <f>all_runs!O198-all_runs!O318</f>
        <v>-2.5370158245300312E-3</v>
      </c>
      <c r="X182">
        <f>all_runs!O199-all_runs!O319</f>
        <v>-2.5192466923875667E-3</v>
      </c>
      <c r="Y182">
        <f>all_runs!O200-all_runs!O320</f>
        <v>4.9022543525687468E-3</v>
      </c>
      <c r="Z182">
        <f>all_runs!O201-all_runs!O321</f>
        <v>-8.7701544896434669E-4</v>
      </c>
      <c r="AA182" cm="1">
        <f t="array" ref="AA182">IF(G182=0,"",1+SUMPRODUCT(--(ABS($G182:$Z182)&lt;ABS(G182)),--($G182:$Z182&lt;&gt;0))+(SUMPRODUCT(--(ABS($G182:$Z182)=ABS(G182)),--($G182:$Z182&lt;&gt;0))-1)/2)</f>
        <v>13</v>
      </c>
      <c r="AB182" cm="1">
        <f t="array" ref="AB182">IF(H182=0,"",1+SUMPRODUCT(--(ABS($G182:$Z182)&lt;ABS(H182)),--($G182:$Z182&lt;&gt;0))+(SUMPRODUCT(--(ABS($G182:$Z182)=ABS(H182)),--($G182:$Z182&lt;&gt;0))-1)/2)</f>
        <v>1</v>
      </c>
      <c r="AC182" cm="1">
        <f t="array" ref="AC182">IF(I182=0,"",1+SUMPRODUCT(--(ABS($G182:$Z182)&lt;ABS(I182)),--($G182:$Z182&lt;&gt;0))+(SUMPRODUCT(--(ABS($G182:$Z182)=ABS(I182)),--($G182:$Z182&lt;&gt;0))-1)/2)</f>
        <v>19</v>
      </c>
      <c r="AD182" cm="1">
        <f t="array" ref="AD182">IF(J182=0,"",1+SUMPRODUCT(--(ABS($G182:$Z182)&lt;ABS(J182)),--($G182:$Z182&lt;&gt;0))+(SUMPRODUCT(--(ABS($G182:$Z182)=ABS(J182)),--($G182:$Z182&lt;&gt;0))-1)/2)</f>
        <v>17</v>
      </c>
      <c r="AE182" cm="1">
        <f t="array" ref="AE182">IF(K182=0,"",1+SUMPRODUCT(--(ABS($G182:$Z182)&lt;ABS(K182)),--($G182:$Z182&lt;&gt;0))+(SUMPRODUCT(--(ABS($G182:$Z182)=ABS(K182)),--($G182:$Z182&lt;&gt;0))-1)/2)</f>
        <v>16</v>
      </c>
      <c r="AF182" cm="1">
        <f t="array" ref="AF182">IF(L182=0,"",1+SUMPRODUCT(--(ABS($G182:$Z182)&lt;ABS(L182)),--($G182:$Z182&lt;&gt;0))+(SUMPRODUCT(--(ABS($G182:$Z182)=ABS(L182)),--($G182:$Z182&lt;&gt;0))-1)/2)</f>
        <v>5.5</v>
      </c>
      <c r="AG182" cm="1">
        <f t="array" ref="AG182">IF(M182=0,"",1+SUMPRODUCT(--(ABS($G182:$Z182)&lt;ABS(M182)),--($G182:$Z182&lt;&gt;0))+(SUMPRODUCT(--(ABS($G182:$Z182)=ABS(M182)),--($G182:$Z182&lt;&gt;0))-1)/2)</f>
        <v>18</v>
      </c>
      <c r="AH182" cm="1">
        <f t="array" ref="AH182">IF(N182=0,"",1+SUMPRODUCT(--(ABS($G182:$Z182)&lt;ABS(N182)),--($G182:$Z182&lt;&gt;0))+(SUMPRODUCT(--(ABS($G182:$Z182)=ABS(N182)),--($G182:$Z182&lt;&gt;0))-1)/2)</f>
        <v>11</v>
      </c>
      <c r="AI182" cm="1">
        <f t="array" ref="AI182">IF(O182=0,"",1+SUMPRODUCT(--(ABS($G182:$Z182)&lt;ABS(O182)),--($G182:$Z182&lt;&gt;0))+(SUMPRODUCT(--(ABS($G182:$Z182)=ABS(O182)),--($G182:$Z182&lt;&gt;0))-1)/2)</f>
        <v>7</v>
      </c>
      <c r="AJ182" cm="1">
        <f t="array" ref="AJ182">IF(P182=0,"",1+SUMPRODUCT(--(ABS($G182:$Z182)&lt;ABS(P182)),--($G182:$Z182&lt;&gt;0))+(SUMPRODUCT(--(ABS($G182:$Z182)=ABS(P182)),--($G182:$Z182&lt;&gt;0))-1)/2)</f>
        <v>8</v>
      </c>
      <c r="AK182" cm="1">
        <f t="array" ref="AK182">IF(Q182=0,"",1+SUMPRODUCT(--(ABS($G182:$Z182)&lt;ABS(Q182)),--($G182:$Z182&lt;&gt;0))+(SUMPRODUCT(--(ABS($G182:$Z182)=ABS(Q182)),--($G182:$Z182&lt;&gt;0))-1)/2)</f>
        <v>12</v>
      </c>
      <c r="AL182" cm="1">
        <f t="array" ref="AL182">IF(R182=0,"",1+SUMPRODUCT(--(ABS($G182:$Z182)&lt;ABS(R182)),--($G182:$Z182&lt;&gt;0))+(SUMPRODUCT(--(ABS($G182:$Z182)=ABS(R182)),--($G182:$Z182&lt;&gt;0))-1)/2)</f>
        <v>3</v>
      </c>
      <c r="AM182" cm="1">
        <f t="array" ref="AM182">IF(S182=0,"",1+SUMPRODUCT(--(ABS($G182:$Z182)&lt;ABS(S182)),--($G182:$Z182&lt;&gt;0))+(SUMPRODUCT(--(ABS($G182:$Z182)=ABS(S182)),--($G182:$Z182&lt;&gt;0))-1)/2)</f>
        <v>15</v>
      </c>
      <c r="AN182" cm="1">
        <f t="array" ref="AN182">IF(T182=0,"",1+SUMPRODUCT(--(ABS($G182:$Z182)&lt;ABS(T182)),--($G182:$Z182&lt;&gt;0))+(SUMPRODUCT(--(ABS($G182:$Z182)=ABS(T182)),--($G182:$Z182&lt;&gt;0))-1)/2)</f>
        <v>20</v>
      </c>
      <c r="AO182" cm="1">
        <f t="array" ref="AO182">IF(U182=0,"",1+SUMPRODUCT(--(ABS($G182:$Z182)&lt;ABS(U182)),--($G182:$Z182&lt;&gt;0))+(SUMPRODUCT(--(ABS($G182:$Z182)=ABS(U182)),--($G182:$Z182&lt;&gt;0))-1)/2)</f>
        <v>5.5</v>
      </c>
      <c r="AP182" cm="1">
        <f t="array" ref="AP182">IF(V182=0,"",1+SUMPRODUCT(--(ABS($G182:$Z182)&lt;ABS(V182)),--($G182:$Z182&lt;&gt;0))+(SUMPRODUCT(--(ABS($G182:$Z182)=ABS(V182)),--($G182:$Z182&lt;&gt;0))-1)/2)</f>
        <v>4</v>
      </c>
      <c r="AQ182" cm="1">
        <f t="array" ref="AQ182">IF(W182=0,"",1+SUMPRODUCT(--(ABS($G182:$Z182)&lt;ABS(W182)),--($G182:$Z182&lt;&gt;0))+(SUMPRODUCT(--(ABS($G182:$Z182)=ABS(W182)),--($G182:$Z182&lt;&gt;0))-1)/2)</f>
        <v>10</v>
      </c>
      <c r="AR182" cm="1">
        <f t="array" ref="AR182">IF(X182=0,"",1+SUMPRODUCT(--(ABS($G182:$Z182)&lt;ABS(X182)),--($G182:$Z182&lt;&gt;0))+(SUMPRODUCT(--(ABS($G182:$Z182)=ABS(X182)),--($G182:$Z182&lt;&gt;0))-1)/2)</f>
        <v>9</v>
      </c>
      <c r="AS182" cm="1">
        <f t="array" ref="AS182">IF(Y182=0,"",1+SUMPRODUCT(--(ABS($G182:$Z182)&lt;ABS(Y182)),--($G182:$Z182&lt;&gt;0))+(SUMPRODUCT(--(ABS($G182:$Z182)=ABS(Y182)),--($G182:$Z182&lt;&gt;0))-1)/2)</f>
        <v>14</v>
      </c>
      <c r="AT182" cm="1">
        <f t="array" ref="AT182">IF(Z182=0,"",1+SUMPRODUCT(--(ABS($G182:$Z182)&lt;ABS(Z182)),--($G182:$Z182&lt;&gt;0))+(SUMPRODUCT(--(ABS($G182:$Z182)=ABS(Z182)),--($G182:$Z182&lt;&gt;0))-1)/2)</f>
        <v>2</v>
      </c>
      <c r="AU182">
        <f>AVERAGE(G182:Z182)</f>
        <v>-9.1472481827669652E-4</v>
      </c>
      <c r="AV182">
        <f>SUMIF(G182:Z182,"&gt;0",AA182:AT182)</f>
        <v>87</v>
      </c>
      <c r="AW182">
        <f>COUNTIF(G182:Z182,"&lt;&gt;0")</f>
        <v>20</v>
      </c>
      <c r="AX182">
        <f>_xlfn.LET(_xlpm.n,AW182,_xlpm.w,AV182,_xlpm.mu,_xlpm.n*(_xlpm.n+1)/4,_xlpm.sd,SQRT(_xlpm.n*(_xlpm.n+1)*(2*_xlpm.n+1)/24),_xlpm.z,(ABS(_xlpm.w-_xlpm.mu)-0.5)/_xlpm.sd,MIN(1,2*(1-_xlfn.NORM.S.DIST(_xlpm.z,TRUE))))</f>
        <v>0.51354889350013466</v>
      </c>
    </row>
    <row r="183" spans="1:50" x14ac:dyDescent="0.25">
      <c r="A183" t="s">
        <v>9325</v>
      </c>
      <c r="B183" t="s">
        <v>106</v>
      </c>
      <c r="C183" t="s">
        <v>32</v>
      </c>
      <c r="D183" t="s">
        <v>9260</v>
      </c>
      <c r="E183" t="s">
        <v>37</v>
      </c>
      <c r="F183" t="s">
        <v>45</v>
      </c>
      <c r="G183">
        <f>all_runs!O782-all_runs!O902</f>
        <v>-2.3954964666426104E-3</v>
      </c>
      <c r="H183">
        <f>all_runs!O783-all_runs!O903</f>
        <v>-1.0770346170980161E-2</v>
      </c>
      <c r="I183">
        <f>all_runs!O784-all_runs!O904</f>
        <v>-1.5108359133126803E-2</v>
      </c>
      <c r="J183">
        <f>all_runs!O785-all_runs!O905</f>
        <v>-1.5175404020496774E-2</v>
      </c>
      <c r="K183">
        <f>all_runs!O786-all_runs!O906</f>
        <v>-2.4053773173757786E-3</v>
      </c>
      <c r="L183">
        <f>all_runs!O787-all_runs!O907</f>
        <v>-1.7180719320900151E-2</v>
      </c>
      <c r="M183">
        <f>all_runs!O788-all_runs!O908</f>
        <v>-4.756122242461247E-3</v>
      </c>
      <c r="N183">
        <f>all_runs!O789-all_runs!O909</f>
        <v>-1.7520920502091974E-2</v>
      </c>
      <c r="O183">
        <f>all_runs!O790-all_runs!O910</f>
        <v>-8.8882142616203419E-3</v>
      </c>
      <c r="P183">
        <f>all_runs!O791-all_runs!O911</f>
        <v>-8.9846027228147607E-3</v>
      </c>
      <c r="Q183">
        <f>all_runs!O792-all_runs!O912</f>
        <v>-4.7425670176772794E-3</v>
      </c>
      <c r="R183">
        <f>all_runs!O793-all_runs!O913</f>
        <v>-1.0825713933372061E-2</v>
      </c>
      <c r="S183">
        <f>all_runs!O794-all_runs!O914</f>
        <v>-9.0301224760013232E-3</v>
      </c>
      <c r="T183">
        <f>all_runs!O795-all_runs!O915</f>
        <v>-1.8817113811559594E-2</v>
      </c>
      <c r="U183">
        <f>all_runs!O796-all_runs!O916</f>
        <v>-8.9331641576076981E-3</v>
      </c>
      <c r="V183">
        <f>all_runs!O797-all_runs!O917</f>
        <v>-1.4648804306998775E-2</v>
      </c>
      <c r="W183">
        <f>all_runs!O798-all_runs!O918</f>
        <v>-1.0787816318865162E-2</v>
      </c>
      <c r="X183">
        <f>all_runs!O799-all_runs!O919</f>
        <v>3.4321572645196197E-3</v>
      </c>
      <c r="Y183">
        <f>all_runs!O800-all_runs!O920</f>
        <v>-6.5093294709041016E-3</v>
      </c>
      <c r="Z183">
        <f>all_runs!O801-all_runs!O921</f>
        <v>-6.5448385606488024E-3</v>
      </c>
      <c r="AA183" cm="1">
        <f t="array" ref="AA183">IF(G183=0,"",1+SUMPRODUCT(--(ABS($G183:$Z183)&lt;ABS(G183)),--($G183:$Z183&lt;&gt;0))+(SUMPRODUCT(--(ABS($G183:$Z183)=ABS(G183)),--($G183:$Z183&lt;&gt;0))-1)/2)</f>
        <v>1</v>
      </c>
      <c r="AB183" cm="1">
        <f t="array" ref="AB183">IF(H183=0,"",1+SUMPRODUCT(--(ABS($G183:$Z183)&lt;ABS(H183)),--($G183:$Z183&lt;&gt;0))+(SUMPRODUCT(--(ABS($G183:$Z183)=ABS(H183)),--($G183:$Z183&lt;&gt;0))-1)/2)</f>
        <v>12</v>
      </c>
      <c r="AC183" cm="1">
        <f t="array" ref="AC183">IF(I183=0,"",1+SUMPRODUCT(--(ABS($G183:$Z183)&lt;ABS(I183)),--($G183:$Z183&lt;&gt;0))+(SUMPRODUCT(--(ABS($G183:$Z183)=ABS(I183)),--($G183:$Z183&lt;&gt;0))-1)/2)</f>
        <v>16</v>
      </c>
      <c r="AD183" cm="1">
        <f t="array" ref="AD183">IF(J183=0,"",1+SUMPRODUCT(--(ABS($G183:$Z183)&lt;ABS(J183)),--($G183:$Z183&lt;&gt;0))+(SUMPRODUCT(--(ABS($G183:$Z183)=ABS(J183)),--($G183:$Z183&lt;&gt;0))-1)/2)</f>
        <v>17</v>
      </c>
      <c r="AE183" cm="1">
        <f t="array" ref="AE183">IF(K183=0,"",1+SUMPRODUCT(--(ABS($G183:$Z183)&lt;ABS(K183)),--($G183:$Z183&lt;&gt;0))+(SUMPRODUCT(--(ABS($G183:$Z183)=ABS(K183)),--($G183:$Z183&lt;&gt;0))-1)/2)</f>
        <v>2</v>
      </c>
      <c r="AF183" cm="1">
        <f t="array" ref="AF183">IF(L183=0,"",1+SUMPRODUCT(--(ABS($G183:$Z183)&lt;ABS(L183)),--($G183:$Z183&lt;&gt;0))+(SUMPRODUCT(--(ABS($G183:$Z183)=ABS(L183)),--($G183:$Z183&lt;&gt;0))-1)/2)</f>
        <v>18</v>
      </c>
      <c r="AG183" cm="1">
        <f t="array" ref="AG183">IF(M183=0,"",1+SUMPRODUCT(--(ABS($G183:$Z183)&lt;ABS(M183)),--($G183:$Z183&lt;&gt;0))+(SUMPRODUCT(--(ABS($G183:$Z183)=ABS(M183)),--($G183:$Z183&lt;&gt;0))-1)/2)</f>
        <v>5</v>
      </c>
      <c r="AH183" cm="1">
        <f t="array" ref="AH183">IF(N183=0,"",1+SUMPRODUCT(--(ABS($G183:$Z183)&lt;ABS(N183)),--($G183:$Z183&lt;&gt;0))+(SUMPRODUCT(--(ABS($G183:$Z183)=ABS(N183)),--($G183:$Z183&lt;&gt;0))-1)/2)</f>
        <v>19</v>
      </c>
      <c r="AI183" cm="1">
        <f t="array" ref="AI183">IF(O183=0,"",1+SUMPRODUCT(--(ABS($G183:$Z183)&lt;ABS(O183)),--($G183:$Z183&lt;&gt;0))+(SUMPRODUCT(--(ABS($G183:$Z183)=ABS(O183)),--($G183:$Z183&lt;&gt;0))-1)/2)</f>
        <v>8</v>
      </c>
      <c r="AJ183" cm="1">
        <f t="array" ref="AJ183">IF(P183=0,"",1+SUMPRODUCT(--(ABS($G183:$Z183)&lt;ABS(P183)),--($G183:$Z183&lt;&gt;0))+(SUMPRODUCT(--(ABS($G183:$Z183)=ABS(P183)),--($G183:$Z183&lt;&gt;0))-1)/2)</f>
        <v>10</v>
      </c>
      <c r="AK183" cm="1">
        <f t="array" ref="AK183">IF(Q183=0,"",1+SUMPRODUCT(--(ABS($G183:$Z183)&lt;ABS(Q183)),--($G183:$Z183&lt;&gt;0))+(SUMPRODUCT(--(ABS($G183:$Z183)=ABS(Q183)),--($G183:$Z183&lt;&gt;0))-1)/2)</f>
        <v>4</v>
      </c>
      <c r="AL183" cm="1">
        <f t="array" ref="AL183">IF(R183=0,"",1+SUMPRODUCT(--(ABS($G183:$Z183)&lt;ABS(R183)),--($G183:$Z183&lt;&gt;0))+(SUMPRODUCT(--(ABS($G183:$Z183)=ABS(R183)),--($G183:$Z183&lt;&gt;0))-1)/2)</f>
        <v>14</v>
      </c>
      <c r="AM183" cm="1">
        <f t="array" ref="AM183">IF(S183=0,"",1+SUMPRODUCT(--(ABS($G183:$Z183)&lt;ABS(S183)),--($G183:$Z183&lt;&gt;0))+(SUMPRODUCT(--(ABS($G183:$Z183)=ABS(S183)),--($G183:$Z183&lt;&gt;0))-1)/2)</f>
        <v>11</v>
      </c>
      <c r="AN183" cm="1">
        <f t="array" ref="AN183">IF(T183=0,"",1+SUMPRODUCT(--(ABS($G183:$Z183)&lt;ABS(T183)),--($G183:$Z183&lt;&gt;0))+(SUMPRODUCT(--(ABS($G183:$Z183)=ABS(T183)),--($G183:$Z183&lt;&gt;0))-1)/2)</f>
        <v>20</v>
      </c>
      <c r="AO183" cm="1">
        <f t="array" ref="AO183">IF(U183=0,"",1+SUMPRODUCT(--(ABS($G183:$Z183)&lt;ABS(U183)),--($G183:$Z183&lt;&gt;0))+(SUMPRODUCT(--(ABS($G183:$Z183)=ABS(U183)),--($G183:$Z183&lt;&gt;0))-1)/2)</f>
        <v>9</v>
      </c>
      <c r="AP183" cm="1">
        <f t="array" ref="AP183">IF(V183=0,"",1+SUMPRODUCT(--(ABS($G183:$Z183)&lt;ABS(V183)),--($G183:$Z183&lt;&gt;0))+(SUMPRODUCT(--(ABS($G183:$Z183)=ABS(V183)),--($G183:$Z183&lt;&gt;0))-1)/2)</f>
        <v>15</v>
      </c>
      <c r="AQ183" cm="1">
        <f t="array" ref="AQ183">IF(W183=0,"",1+SUMPRODUCT(--(ABS($G183:$Z183)&lt;ABS(W183)),--($G183:$Z183&lt;&gt;0))+(SUMPRODUCT(--(ABS($G183:$Z183)=ABS(W183)),--($G183:$Z183&lt;&gt;0))-1)/2)</f>
        <v>13</v>
      </c>
      <c r="AR183" cm="1">
        <f t="array" ref="AR183">IF(X183=0,"",1+SUMPRODUCT(--(ABS($G183:$Z183)&lt;ABS(X183)),--($G183:$Z183&lt;&gt;0))+(SUMPRODUCT(--(ABS($G183:$Z183)=ABS(X183)),--($G183:$Z183&lt;&gt;0))-1)/2)</f>
        <v>3</v>
      </c>
      <c r="AS183" cm="1">
        <f t="array" ref="AS183">IF(Y183=0,"",1+SUMPRODUCT(--(ABS($G183:$Z183)&lt;ABS(Y183)),--($G183:$Z183&lt;&gt;0))+(SUMPRODUCT(--(ABS($G183:$Z183)=ABS(Y183)),--($G183:$Z183&lt;&gt;0))-1)/2)</f>
        <v>6</v>
      </c>
      <c r="AT183" cm="1">
        <f t="array" ref="AT183">IF(Z183=0,"",1+SUMPRODUCT(--(ABS($G183:$Z183)&lt;ABS(Z183)),--($G183:$Z183&lt;&gt;0))+(SUMPRODUCT(--(ABS($G183:$Z183)=ABS(Z183)),--($G183:$Z183&lt;&gt;0))-1)/2)</f>
        <v>7</v>
      </c>
      <c r="AU183">
        <f>AVERAGE(G183:Z183)</f>
        <v>-9.5296437473812896E-3</v>
      </c>
      <c r="AV183">
        <f>SUMIF(G183:Z183,"&gt;0",AA183:AT183)</f>
        <v>3</v>
      </c>
      <c r="AW183">
        <f>COUNTIF(G183:Z183,"&lt;&gt;0")</f>
        <v>20</v>
      </c>
      <c r="AX183">
        <f>_xlfn.LET(_xlpm.n,AW183,_xlpm.w,AV183,_xlpm.mu,_xlpm.n*(_xlpm.n+1)/4,_xlpm.sd,SQRT(_xlpm.n*(_xlpm.n+1)*(2*_xlpm.n+1)/24),_xlpm.z,(ABS(_xlpm.w-_xlpm.mu)-0.5)/_xlpm.sd,MIN(1,2*(1-_xlfn.NORM.S.DIST(_xlpm.z,TRUE))))</f>
        <v>1.5109307838723218E-4</v>
      </c>
    </row>
    <row r="184" spans="1:50" x14ac:dyDescent="0.25">
      <c r="A184" t="s">
        <v>9325</v>
      </c>
      <c r="B184" t="s">
        <v>147</v>
      </c>
      <c r="C184" t="s">
        <v>32</v>
      </c>
      <c r="D184" t="s">
        <v>9260</v>
      </c>
      <c r="E184" t="s">
        <v>37</v>
      </c>
      <c r="F184" t="s">
        <v>45</v>
      </c>
      <c r="G184">
        <f>all_runs!O1382-all_runs!O1502</f>
        <v>-6.6597079045209728E-3</v>
      </c>
      <c r="H184">
        <f>all_runs!O1383-all_runs!O1503</f>
        <v>-6.7814526821227128E-3</v>
      </c>
      <c r="I184">
        <f>all_runs!O1384-all_runs!O1504</f>
        <v>-6.6371304421912747E-3</v>
      </c>
      <c r="J184">
        <f>all_runs!O1385-all_runs!O1505</f>
        <v>-6.7278931256194996E-3</v>
      </c>
      <c r="K184">
        <f>all_runs!O1386-all_runs!O1506</f>
        <v>-1.525410121229942E-2</v>
      </c>
      <c r="L184">
        <f>all_runs!O1387-all_runs!O1507</f>
        <v>-2.515271289974752E-3</v>
      </c>
      <c r="M184">
        <f>all_runs!O1388-all_runs!O1508</f>
        <v>-2.5352062206615011E-3</v>
      </c>
      <c r="N184">
        <f>all_runs!O1389-all_runs!O1509</f>
        <v>-6.742171885409709E-3</v>
      </c>
      <c r="O184">
        <f>all_runs!O1390-all_runs!O1510</f>
        <v>-2.5639641584798145E-3</v>
      </c>
      <c r="P184">
        <f>all_runs!O1391-all_runs!O1511</f>
        <v>-6.7850205538236841E-3</v>
      </c>
      <c r="Q184">
        <f>all_runs!O1392-all_runs!O1512</f>
        <v>-7.6879067439039606E-4</v>
      </c>
      <c r="R184">
        <f>all_runs!O1393-all_runs!O1513</f>
        <v>-1.0949033701531108E-2</v>
      </c>
      <c r="S184">
        <f>all_runs!O1394-all_runs!O1514</f>
        <v>-1.0979347101932158E-2</v>
      </c>
      <c r="T184">
        <f>all_runs!O1395-all_runs!O1515</f>
        <v>-2.5294525294524695E-3</v>
      </c>
      <c r="U184">
        <f>all_runs!O1396-all_runs!O1516</f>
        <v>-2.5495622192986955E-3</v>
      </c>
      <c r="V184">
        <f>all_runs!O1397-all_runs!O1517</f>
        <v>-6.6597079045209728E-3</v>
      </c>
      <c r="W184">
        <f>all_runs!O1398-all_runs!O1518</f>
        <v>-2.5052192066806755E-3</v>
      </c>
      <c r="X184">
        <f>all_runs!O1399-all_runs!O1519</f>
        <v>-1.1308120343299088E-2</v>
      </c>
      <c r="Y184">
        <f>all_runs!O1400-all_runs!O1520</f>
        <v>-9.0665774506525354E-3</v>
      </c>
      <c r="Z184">
        <f>all_runs!O1401-all_runs!O1521</f>
        <v>-8.3640013382413336E-4</v>
      </c>
      <c r="AA184" cm="1">
        <f t="array" ref="AA184">IF(G184=0,"",1+SUMPRODUCT(--(ABS($G184:$Z184)&lt;ABS(G184)),--($G184:$Z184&lt;&gt;0))+(SUMPRODUCT(--(ABS($G184:$Z184)=ABS(G184)),--($G184:$Z184&lt;&gt;0))-1)/2)</f>
        <v>10.5</v>
      </c>
      <c r="AB184" cm="1">
        <f t="array" ref="AB184">IF(H184=0,"",1+SUMPRODUCT(--(ABS($G184:$Z184)&lt;ABS(H184)),--($G184:$Z184&lt;&gt;0))+(SUMPRODUCT(--(ABS($G184:$Z184)=ABS(H184)),--($G184:$Z184&lt;&gt;0))-1)/2)</f>
        <v>14</v>
      </c>
      <c r="AC184" cm="1">
        <f t="array" ref="AC184">IF(I184=0,"",1+SUMPRODUCT(--(ABS($G184:$Z184)&lt;ABS(I184)),--($G184:$Z184&lt;&gt;0))+(SUMPRODUCT(--(ABS($G184:$Z184)=ABS(I184)),--($G184:$Z184&lt;&gt;0))-1)/2)</f>
        <v>9</v>
      </c>
      <c r="AD184" cm="1">
        <f t="array" ref="AD184">IF(J184=0,"",1+SUMPRODUCT(--(ABS($G184:$Z184)&lt;ABS(J184)),--($G184:$Z184&lt;&gt;0))+(SUMPRODUCT(--(ABS($G184:$Z184)=ABS(J184)),--($G184:$Z184&lt;&gt;0))-1)/2)</f>
        <v>12</v>
      </c>
      <c r="AE184" cm="1">
        <f t="array" ref="AE184">IF(K184=0,"",1+SUMPRODUCT(--(ABS($G184:$Z184)&lt;ABS(K184)),--($G184:$Z184&lt;&gt;0))+(SUMPRODUCT(--(ABS($G184:$Z184)=ABS(K184)),--($G184:$Z184&lt;&gt;0))-1)/2)</f>
        <v>20</v>
      </c>
      <c r="AF184" cm="1">
        <f t="array" ref="AF184">IF(L184=0,"",1+SUMPRODUCT(--(ABS($G184:$Z184)&lt;ABS(L184)),--($G184:$Z184&lt;&gt;0))+(SUMPRODUCT(--(ABS($G184:$Z184)=ABS(L184)),--($G184:$Z184&lt;&gt;0))-1)/2)</f>
        <v>4</v>
      </c>
      <c r="AG184" cm="1">
        <f t="array" ref="AG184">IF(M184=0,"",1+SUMPRODUCT(--(ABS($G184:$Z184)&lt;ABS(M184)),--($G184:$Z184&lt;&gt;0))+(SUMPRODUCT(--(ABS($G184:$Z184)=ABS(M184)),--($G184:$Z184&lt;&gt;0))-1)/2)</f>
        <v>6</v>
      </c>
      <c r="AH184" cm="1">
        <f t="array" ref="AH184">IF(N184=0,"",1+SUMPRODUCT(--(ABS($G184:$Z184)&lt;ABS(N184)),--($G184:$Z184&lt;&gt;0))+(SUMPRODUCT(--(ABS($G184:$Z184)=ABS(N184)),--($G184:$Z184&lt;&gt;0))-1)/2)</f>
        <v>13</v>
      </c>
      <c r="AI184" cm="1">
        <f t="array" ref="AI184">IF(O184=0,"",1+SUMPRODUCT(--(ABS($G184:$Z184)&lt;ABS(O184)),--($G184:$Z184&lt;&gt;0))+(SUMPRODUCT(--(ABS($G184:$Z184)=ABS(O184)),--($G184:$Z184&lt;&gt;0))-1)/2)</f>
        <v>8</v>
      </c>
      <c r="AJ184" cm="1">
        <f t="array" ref="AJ184">IF(P184=0,"",1+SUMPRODUCT(--(ABS($G184:$Z184)&lt;ABS(P184)),--($G184:$Z184&lt;&gt;0))+(SUMPRODUCT(--(ABS($G184:$Z184)=ABS(P184)),--($G184:$Z184&lt;&gt;0))-1)/2)</f>
        <v>15</v>
      </c>
      <c r="AK184" cm="1">
        <f t="array" ref="AK184">IF(Q184=0,"",1+SUMPRODUCT(--(ABS($G184:$Z184)&lt;ABS(Q184)),--($G184:$Z184&lt;&gt;0))+(SUMPRODUCT(--(ABS($G184:$Z184)=ABS(Q184)),--($G184:$Z184&lt;&gt;0))-1)/2)</f>
        <v>1</v>
      </c>
      <c r="AL184" cm="1">
        <f t="array" ref="AL184">IF(R184=0,"",1+SUMPRODUCT(--(ABS($G184:$Z184)&lt;ABS(R184)),--($G184:$Z184&lt;&gt;0))+(SUMPRODUCT(--(ABS($G184:$Z184)=ABS(R184)),--($G184:$Z184&lt;&gt;0))-1)/2)</f>
        <v>17</v>
      </c>
      <c r="AM184" cm="1">
        <f t="array" ref="AM184">IF(S184=0,"",1+SUMPRODUCT(--(ABS($G184:$Z184)&lt;ABS(S184)),--($G184:$Z184&lt;&gt;0))+(SUMPRODUCT(--(ABS($G184:$Z184)=ABS(S184)),--($G184:$Z184&lt;&gt;0))-1)/2)</f>
        <v>18</v>
      </c>
      <c r="AN184" cm="1">
        <f t="array" ref="AN184">IF(T184=0,"",1+SUMPRODUCT(--(ABS($G184:$Z184)&lt;ABS(T184)),--($G184:$Z184&lt;&gt;0))+(SUMPRODUCT(--(ABS($G184:$Z184)=ABS(T184)),--($G184:$Z184&lt;&gt;0))-1)/2)</f>
        <v>5</v>
      </c>
      <c r="AO184" cm="1">
        <f t="array" ref="AO184">IF(U184=0,"",1+SUMPRODUCT(--(ABS($G184:$Z184)&lt;ABS(U184)),--($G184:$Z184&lt;&gt;0))+(SUMPRODUCT(--(ABS($G184:$Z184)=ABS(U184)),--($G184:$Z184&lt;&gt;0))-1)/2)</f>
        <v>7</v>
      </c>
      <c r="AP184" cm="1">
        <f t="array" ref="AP184">IF(V184=0,"",1+SUMPRODUCT(--(ABS($G184:$Z184)&lt;ABS(V184)),--($G184:$Z184&lt;&gt;0))+(SUMPRODUCT(--(ABS($G184:$Z184)=ABS(V184)),--($G184:$Z184&lt;&gt;0))-1)/2)</f>
        <v>10.5</v>
      </c>
      <c r="AQ184" cm="1">
        <f t="array" ref="AQ184">IF(W184=0,"",1+SUMPRODUCT(--(ABS($G184:$Z184)&lt;ABS(W184)),--($G184:$Z184&lt;&gt;0))+(SUMPRODUCT(--(ABS($G184:$Z184)=ABS(W184)),--($G184:$Z184&lt;&gt;0))-1)/2)</f>
        <v>3</v>
      </c>
      <c r="AR184" cm="1">
        <f t="array" ref="AR184">IF(X184=0,"",1+SUMPRODUCT(--(ABS($G184:$Z184)&lt;ABS(X184)),--($G184:$Z184&lt;&gt;0))+(SUMPRODUCT(--(ABS($G184:$Z184)=ABS(X184)),--($G184:$Z184&lt;&gt;0))-1)/2)</f>
        <v>19</v>
      </c>
      <c r="AS184" cm="1">
        <f t="array" ref="AS184">IF(Y184=0,"",1+SUMPRODUCT(--(ABS($G184:$Z184)&lt;ABS(Y184)),--($G184:$Z184&lt;&gt;0))+(SUMPRODUCT(--(ABS($G184:$Z184)=ABS(Y184)),--($G184:$Z184&lt;&gt;0))-1)/2)</f>
        <v>16</v>
      </c>
      <c r="AT184" cm="1">
        <f t="array" ref="AT184">IF(Z184=0,"",1+SUMPRODUCT(--(ABS($G184:$Z184)&lt;ABS(Z184)),--($G184:$Z184&lt;&gt;0))+(SUMPRODUCT(--(ABS($G184:$Z184)=ABS(Z184)),--($G184:$Z184&lt;&gt;0))-1)/2)</f>
        <v>2</v>
      </c>
      <c r="AU184">
        <f>AVERAGE(G184:Z184)</f>
        <v>-6.067706537034279E-3</v>
      </c>
      <c r="AV184">
        <f>SUMIF(G184:Z184,"&gt;0",AA184:AT184)</f>
        <v>0</v>
      </c>
      <c r="AW184">
        <f>COUNTIF(G184:Z184,"&lt;&gt;0")</f>
        <v>20</v>
      </c>
      <c r="AX184">
        <f>_xlfn.LET(_xlpm.n,AW184,_xlpm.w,AV184,_xlpm.mu,_xlpm.n*(_xlpm.n+1)/4,_xlpm.sd,SQRT(_xlpm.n*(_xlpm.n+1)*(2*_xlpm.n+1)/24),_xlpm.z,(ABS(_xlpm.w-_xlpm.mu)-0.5)/_xlpm.sd,MIN(1,2*(1-_xlfn.NORM.S.DIST(_xlpm.z,TRUE))))</f>
        <v>9.5691731570646255E-5</v>
      </c>
    </row>
    <row r="185" spans="1:50" x14ac:dyDescent="0.25">
      <c r="A185" t="s">
        <v>9325</v>
      </c>
      <c r="B185" t="s">
        <v>190</v>
      </c>
      <c r="C185" t="s">
        <v>32</v>
      </c>
      <c r="D185" t="s">
        <v>9260</v>
      </c>
      <c r="E185" t="s">
        <v>37</v>
      </c>
      <c r="F185" t="s">
        <v>45</v>
      </c>
      <c r="G185">
        <f>all_runs!O1982-all_runs!O2102</f>
        <v>-6.7922559286049955E-3</v>
      </c>
      <c r="H185">
        <f>all_runs!O1983-all_runs!O2103</f>
        <v>1.092627183825956E-2</v>
      </c>
      <c r="I185">
        <f>all_runs!O1984-all_runs!O2104</f>
        <v>2.4047379595486529E-3</v>
      </c>
      <c r="J185">
        <f>all_runs!O1985-all_runs!O2105</f>
        <v>7.0469059678490709E-4</v>
      </c>
      <c r="K185">
        <f>all_runs!O1986-all_runs!O2106</f>
        <v>-1.49757162205294E-2</v>
      </c>
      <c r="L185">
        <f>all_runs!O1987-all_runs!O2107</f>
        <v>-3.4763686543003436E-3</v>
      </c>
      <c r="M185">
        <f>all_runs!O1988-all_runs!O2108</f>
        <v>-2.5381150381150741E-3</v>
      </c>
      <c r="N185">
        <f>all_runs!O1989-all_runs!O2109</f>
        <v>-6.8083276597269426E-3</v>
      </c>
      <c r="O185">
        <f>all_runs!O1990-all_runs!O2110</f>
        <v>5.951640698562688E-4</v>
      </c>
      <c r="P185">
        <f>all_runs!O1991-all_runs!O2111</f>
        <v>-9.3429776974079948E-3</v>
      </c>
      <c r="Q185">
        <f>all_runs!O1992-all_runs!O2112</f>
        <v>-6.8331237009483514E-3</v>
      </c>
      <c r="R185">
        <f>all_runs!O1993-all_runs!O2113</f>
        <v>-6.8753670325697458E-3</v>
      </c>
      <c r="S185">
        <f>all_runs!O1994-all_runs!O2114</f>
        <v>-8.3829039564786711E-4</v>
      </c>
      <c r="T185">
        <f>all_runs!O1995-all_runs!O2115</f>
        <v>-6.7492260061917664E-3</v>
      </c>
      <c r="U185">
        <f>all_runs!O1996-all_runs!O2116</f>
        <v>-2.5768468130082933E-3</v>
      </c>
      <c r="V185">
        <f>all_runs!O1997-all_runs!O2117</f>
        <v>-1.847023033463735E-3</v>
      </c>
      <c r="W185">
        <f>all_runs!O1998-all_runs!O2118</f>
        <v>-1.7471965981962212E-2</v>
      </c>
      <c r="X185">
        <f>all_runs!O1999-all_runs!O2119</f>
        <v>-9.3540222295596109E-4</v>
      </c>
      <c r="Y185">
        <f>all_runs!O2000-all_runs!O2120</f>
        <v>-6.7757629367537486E-3</v>
      </c>
      <c r="Z185">
        <f>all_runs!O2001-all_runs!O2121</f>
        <v>-8.6947913034862712E-4</v>
      </c>
      <c r="AA185" cm="1">
        <f t="array" ref="AA185">IF(G185=0,"",1+SUMPRODUCT(--(ABS($G185:$Z185)&lt;ABS(G185)),--($G185:$Z185&lt;&gt;0))+(SUMPRODUCT(--(ABS($G185:$Z185)=ABS(G185)),--($G185:$Z185&lt;&gt;0))-1)/2)</f>
        <v>13</v>
      </c>
      <c r="AB185" cm="1">
        <f t="array" ref="AB185">IF(H185=0,"",1+SUMPRODUCT(--(ABS($G185:$Z185)&lt;ABS(H185)),--($G185:$Z185&lt;&gt;0))+(SUMPRODUCT(--(ABS($G185:$Z185)=ABS(H185)),--($G185:$Z185&lt;&gt;0))-1)/2)</f>
        <v>18</v>
      </c>
      <c r="AC185" cm="1">
        <f t="array" ref="AC185">IF(I185=0,"",1+SUMPRODUCT(--(ABS($G185:$Z185)&lt;ABS(I185)),--($G185:$Z185&lt;&gt;0))+(SUMPRODUCT(--(ABS($G185:$Z185)=ABS(I185)),--($G185:$Z185&lt;&gt;0))-1)/2)</f>
        <v>7</v>
      </c>
      <c r="AD185" cm="1">
        <f t="array" ref="AD185">IF(J185=0,"",1+SUMPRODUCT(--(ABS($G185:$Z185)&lt;ABS(J185)),--($G185:$Z185&lt;&gt;0))+(SUMPRODUCT(--(ABS($G185:$Z185)=ABS(J185)),--($G185:$Z185&lt;&gt;0))-1)/2)</f>
        <v>2</v>
      </c>
      <c r="AE185" cm="1">
        <f t="array" ref="AE185">IF(K185=0,"",1+SUMPRODUCT(--(ABS($G185:$Z185)&lt;ABS(K185)),--($G185:$Z185&lt;&gt;0))+(SUMPRODUCT(--(ABS($G185:$Z185)=ABS(K185)),--($G185:$Z185&lt;&gt;0))-1)/2)</f>
        <v>19</v>
      </c>
      <c r="AF185" cm="1">
        <f t="array" ref="AF185">IF(L185=0,"",1+SUMPRODUCT(--(ABS($G185:$Z185)&lt;ABS(L185)),--($G185:$Z185&lt;&gt;0))+(SUMPRODUCT(--(ABS($G185:$Z185)=ABS(L185)),--($G185:$Z185&lt;&gt;0))-1)/2)</f>
        <v>10</v>
      </c>
      <c r="AG185" cm="1">
        <f t="array" ref="AG185">IF(M185=0,"",1+SUMPRODUCT(--(ABS($G185:$Z185)&lt;ABS(M185)),--($G185:$Z185&lt;&gt;0))+(SUMPRODUCT(--(ABS($G185:$Z185)=ABS(M185)),--($G185:$Z185&lt;&gt;0))-1)/2)</f>
        <v>8</v>
      </c>
      <c r="AH185" cm="1">
        <f t="array" ref="AH185">IF(N185=0,"",1+SUMPRODUCT(--(ABS($G185:$Z185)&lt;ABS(N185)),--($G185:$Z185&lt;&gt;0))+(SUMPRODUCT(--(ABS($G185:$Z185)=ABS(N185)),--($G185:$Z185&lt;&gt;0))-1)/2)</f>
        <v>14</v>
      </c>
      <c r="AI185" cm="1">
        <f t="array" ref="AI185">IF(O185=0,"",1+SUMPRODUCT(--(ABS($G185:$Z185)&lt;ABS(O185)),--($G185:$Z185&lt;&gt;0))+(SUMPRODUCT(--(ABS($G185:$Z185)=ABS(O185)),--($G185:$Z185&lt;&gt;0))-1)/2)</f>
        <v>1</v>
      </c>
      <c r="AJ185" cm="1">
        <f t="array" ref="AJ185">IF(P185=0,"",1+SUMPRODUCT(--(ABS($G185:$Z185)&lt;ABS(P185)),--($G185:$Z185&lt;&gt;0))+(SUMPRODUCT(--(ABS($G185:$Z185)=ABS(P185)),--($G185:$Z185&lt;&gt;0))-1)/2)</f>
        <v>17</v>
      </c>
      <c r="AK185" cm="1">
        <f t="array" ref="AK185">IF(Q185=0,"",1+SUMPRODUCT(--(ABS($G185:$Z185)&lt;ABS(Q185)),--($G185:$Z185&lt;&gt;0))+(SUMPRODUCT(--(ABS($G185:$Z185)=ABS(Q185)),--($G185:$Z185&lt;&gt;0))-1)/2)</f>
        <v>15</v>
      </c>
      <c r="AL185" cm="1">
        <f t="array" ref="AL185">IF(R185=0,"",1+SUMPRODUCT(--(ABS($G185:$Z185)&lt;ABS(R185)),--($G185:$Z185&lt;&gt;0))+(SUMPRODUCT(--(ABS($G185:$Z185)=ABS(R185)),--($G185:$Z185&lt;&gt;0))-1)/2)</f>
        <v>16</v>
      </c>
      <c r="AM185" cm="1">
        <f t="array" ref="AM185">IF(S185=0,"",1+SUMPRODUCT(--(ABS($G185:$Z185)&lt;ABS(S185)),--($G185:$Z185&lt;&gt;0))+(SUMPRODUCT(--(ABS($G185:$Z185)=ABS(S185)),--($G185:$Z185&lt;&gt;0))-1)/2)</f>
        <v>3</v>
      </c>
      <c r="AN185" cm="1">
        <f t="array" ref="AN185">IF(T185=0,"",1+SUMPRODUCT(--(ABS($G185:$Z185)&lt;ABS(T185)),--($G185:$Z185&lt;&gt;0))+(SUMPRODUCT(--(ABS($G185:$Z185)=ABS(T185)),--($G185:$Z185&lt;&gt;0))-1)/2)</f>
        <v>11</v>
      </c>
      <c r="AO185" cm="1">
        <f t="array" ref="AO185">IF(U185=0,"",1+SUMPRODUCT(--(ABS($G185:$Z185)&lt;ABS(U185)),--($G185:$Z185&lt;&gt;0))+(SUMPRODUCT(--(ABS($G185:$Z185)=ABS(U185)),--($G185:$Z185&lt;&gt;0))-1)/2)</f>
        <v>9</v>
      </c>
      <c r="AP185" cm="1">
        <f t="array" ref="AP185">IF(V185=0,"",1+SUMPRODUCT(--(ABS($G185:$Z185)&lt;ABS(V185)),--($G185:$Z185&lt;&gt;0))+(SUMPRODUCT(--(ABS($G185:$Z185)=ABS(V185)),--($G185:$Z185&lt;&gt;0))-1)/2)</f>
        <v>6</v>
      </c>
      <c r="AQ185" cm="1">
        <f t="array" ref="AQ185">IF(W185=0,"",1+SUMPRODUCT(--(ABS($G185:$Z185)&lt;ABS(W185)),--($G185:$Z185&lt;&gt;0))+(SUMPRODUCT(--(ABS($G185:$Z185)=ABS(W185)),--($G185:$Z185&lt;&gt;0))-1)/2)</f>
        <v>20</v>
      </c>
      <c r="AR185" cm="1">
        <f t="array" ref="AR185">IF(X185=0,"",1+SUMPRODUCT(--(ABS($G185:$Z185)&lt;ABS(X185)),--($G185:$Z185&lt;&gt;0))+(SUMPRODUCT(--(ABS($G185:$Z185)=ABS(X185)),--($G185:$Z185&lt;&gt;0))-1)/2)</f>
        <v>5</v>
      </c>
      <c r="AS185" cm="1">
        <f t="array" ref="AS185">IF(Y185=0,"",1+SUMPRODUCT(--(ABS($G185:$Z185)&lt;ABS(Y185)),--($G185:$Z185&lt;&gt;0))+(SUMPRODUCT(--(ABS($G185:$Z185)=ABS(Y185)),--($G185:$Z185&lt;&gt;0))-1)/2)</f>
        <v>12</v>
      </c>
      <c r="AT185" cm="1">
        <f t="array" ref="AT185">IF(Z185=0,"",1+SUMPRODUCT(--(ABS($G185:$Z185)&lt;ABS(Z185)),--($G185:$Z185&lt;&gt;0))+(SUMPRODUCT(--(ABS($G185:$Z185)=ABS(Z185)),--($G185:$Z185&lt;&gt;0))-1)/2)</f>
        <v>4</v>
      </c>
      <c r="AU185">
        <f>AVERAGE(G185:Z185)</f>
        <v>-4.0537691994042835E-3</v>
      </c>
      <c r="AV185">
        <f>SUMIF(G185:Z185,"&gt;0",AA185:AT185)</f>
        <v>28</v>
      </c>
      <c r="AW185">
        <f>COUNTIF(G185:Z185,"&lt;&gt;0")</f>
        <v>20</v>
      </c>
      <c r="AX185">
        <f>_xlfn.LET(_xlpm.n,AW185,_xlpm.w,AV185,_xlpm.mu,_xlpm.n*(_xlpm.n+1)/4,_xlpm.sd,SQRT(_xlpm.n*(_xlpm.n+1)*(2*_xlpm.n+1)/24),_xlpm.z,(ABS(_xlpm.w-_xlpm.mu)-0.5)/_xlpm.sd,MIN(1,2*(1-_xlfn.NORM.S.DIST(_xlpm.z,TRUE))))</f>
        <v>4.2908374346304345E-3</v>
      </c>
    </row>
    <row r="186" spans="1:50" x14ac:dyDescent="0.25">
      <c r="A186" t="s">
        <v>9325</v>
      </c>
      <c r="B186" t="s">
        <v>19</v>
      </c>
      <c r="C186" t="s">
        <v>12</v>
      </c>
      <c r="D186" t="s">
        <v>9260</v>
      </c>
      <c r="E186" t="s">
        <v>37</v>
      </c>
      <c r="F186" t="s">
        <v>45</v>
      </c>
      <c r="G186">
        <f>all_runs!O202-all_runs!O322</f>
        <v>-6.9498392014367694E-3</v>
      </c>
      <c r="H186">
        <f>all_runs!O203-all_runs!O323</f>
        <v>-7.0153682625448965E-3</v>
      </c>
      <c r="I186">
        <f>all_runs!O204-all_runs!O324</f>
        <v>4.590395480225995E-3</v>
      </c>
      <c r="J186">
        <f>all_runs!O205-all_runs!O325</f>
        <v>-1.2419615733617495E-2</v>
      </c>
      <c r="K186">
        <f>all_runs!O206-all_runs!O326</f>
        <v>-7.0719434244526092E-3</v>
      </c>
      <c r="L186">
        <f>all_runs!O207-all_runs!O327</f>
        <v>-1.2837747009006528E-2</v>
      </c>
      <c r="M186">
        <f>all_runs!O208-all_runs!O328</f>
        <v>-6.6971370532595831E-3</v>
      </c>
      <c r="N186">
        <f>all_runs!O209-all_runs!O329</f>
        <v>4.6633825944170093E-3</v>
      </c>
      <c r="O186">
        <f>all_runs!O210-all_runs!O330</f>
        <v>-1.2827988338192431E-2</v>
      </c>
      <c r="P186">
        <f>all_runs!O211-all_runs!O331</f>
        <v>-1.2535287000940976E-2</v>
      </c>
      <c r="Q186">
        <f>all_runs!O212-all_runs!O332</f>
        <v>-1.9012105774533161E-2</v>
      </c>
      <c r="R186">
        <f>all_runs!O213-all_runs!O333</f>
        <v>-1.2732962849805518E-2</v>
      </c>
      <c r="S186">
        <f>all_runs!O214-all_runs!O334</f>
        <v>-1.271589827281383E-2</v>
      </c>
      <c r="T186">
        <f>all_runs!O215-all_runs!O335</f>
        <v>-1.0285798251414846E-3</v>
      </c>
      <c r="U186">
        <f>all_runs!O216-all_runs!O336</f>
        <v>-1.2796697626418885E-2</v>
      </c>
      <c r="V186">
        <f>all_runs!O217-all_runs!O337</f>
        <v>-1.2610837438423728E-2</v>
      </c>
      <c r="W186">
        <f>all_runs!O218-all_runs!O338</f>
        <v>-6.857198834276157E-3</v>
      </c>
      <c r="X186">
        <f>all_runs!O219-all_runs!O339</f>
        <v>-1.341589267286003E-3</v>
      </c>
      <c r="Y186">
        <f>all_runs!O220-all_runs!O340</f>
        <v>-1.2195631290982112E-3</v>
      </c>
      <c r="Z186">
        <f>all_runs!O221-all_runs!O341</f>
        <v>-6.8695428864921082E-3</v>
      </c>
      <c r="AA186" cm="1">
        <f t="array" ref="AA186">IF(G186=0,"",1+SUMPRODUCT(--(ABS($G186:$Z186)&lt;ABS(G186)),--($G186:$Z186&lt;&gt;0))+(SUMPRODUCT(--(ABS($G186:$Z186)=ABS(G186)),--($G186:$Z186&lt;&gt;0))-1)/2)</f>
        <v>9</v>
      </c>
      <c r="AB186" cm="1">
        <f t="array" ref="AB186">IF(H186=0,"",1+SUMPRODUCT(--(ABS($G186:$Z186)&lt;ABS(H186)),--($G186:$Z186&lt;&gt;0))+(SUMPRODUCT(--(ABS($G186:$Z186)=ABS(H186)),--($G186:$Z186&lt;&gt;0))-1)/2)</f>
        <v>10</v>
      </c>
      <c r="AC186" cm="1">
        <f t="array" ref="AC186">IF(I186=0,"",1+SUMPRODUCT(--(ABS($G186:$Z186)&lt;ABS(I186)),--($G186:$Z186&lt;&gt;0))+(SUMPRODUCT(--(ABS($G186:$Z186)=ABS(I186)),--($G186:$Z186&lt;&gt;0))-1)/2)</f>
        <v>4</v>
      </c>
      <c r="AD186" cm="1">
        <f t="array" ref="AD186">IF(J186=0,"",1+SUMPRODUCT(--(ABS($G186:$Z186)&lt;ABS(J186)),--($G186:$Z186&lt;&gt;0))+(SUMPRODUCT(--(ABS($G186:$Z186)=ABS(J186)),--($G186:$Z186&lt;&gt;0))-1)/2)</f>
        <v>12</v>
      </c>
      <c r="AE186" cm="1">
        <f t="array" ref="AE186">IF(K186=0,"",1+SUMPRODUCT(--(ABS($G186:$Z186)&lt;ABS(K186)),--($G186:$Z186&lt;&gt;0))+(SUMPRODUCT(--(ABS($G186:$Z186)=ABS(K186)),--($G186:$Z186&lt;&gt;0))-1)/2)</f>
        <v>11</v>
      </c>
      <c r="AF186" cm="1">
        <f t="array" ref="AF186">IF(L186=0,"",1+SUMPRODUCT(--(ABS($G186:$Z186)&lt;ABS(L186)),--($G186:$Z186&lt;&gt;0))+(SUMPRODUCT(--(ABS($G186:$Z186)=ABS(L186)),--($G186:$Z186&lt;&gt;0))-1)/2)</f>
        <v>19</v>
      </c>
      <c r="AG186" cm="1">
        <f t="array" ref="AG186">IF(M186=0,"",1+SUMPRODUCT(--(ABS($G186:$Z186)&lt;ABS(M186)),--($G186:$Z186&lt;&gt;0))+(SUMPRODUCT(--(ABS($G186:$Z186)=ABS(M186)),--($G186:$Z186&lt;&gt;0))-1)/2)</f>
        <v>6</v>
      </c>
      <c r="AH186" cm="1">
        <f t="array" ref="AH186">IF(N186=0,"",1+SUMPRODUCT(--(ABS($G186:$Z186)&lt;ABS(N186)),--($G186:$Z186&lt;&gt;0))+(SUMPRODUCT(--(ABS($G186:$Z186)=ABS(N186)),--($G186:$Z186&lt;&gt;0))-1)/2)</f>
        <v>5</v>
      </c>
      <c r="AI186" cm="1">
        <f t="array" ref="AI186">IF(O186=0,"",1+SUMPRODUCT(--(ABS($G186:$Z186)&lt;ABS(O186)),--($G186:$Z186&lt;&gt;0))+(SUMPRODUCT(--(ABS($G186:$Z186)=ABS(O186)),--($G186:$Z186&lt;&gt;0))-1)/2)</f>
        <v>18</v>
      </c>
      <c r="AJ186" cm="1">
        <f t="array" ref="AJ186">IF(P186=0,"",1+SUMPRODUCT(--(ABS($G186:$Z186)&lt;ABS(P186)),--($G186:$Z186&lt;&gt;0))+(SUMPRODUCT(--(ABS($G186:$Z186)=ABS(P186)),--($G186:$Z186&lt;&gt;0))-1)/2)</f>
        <v>13</v>
      </c>
      <c r="AK186" cm="1">
        <f t="array" ref="AK186">IF(Q186=0,"",1+SUMPRODUCT(--(ABS($G186:$Z186)&lt;ABS(Q186)),--($G186:$Z186&lt;&gt;0))+(SUMPRODUCT(--(ABS($G186:$Z186)=ABS(Q186)),--($G186:$Z186&lt;&gt;0))-1)/2)</f>
        <v>20</v>
      </c>
      <c r="AL186" cm="1">
        <f t="array" ref="AL186">IF(R186=0,"",1+SUMPRODUCT(--(ABS($G186:$Z186)&lt;ABS(R186)),--($G186:$Z186&lt;&gt;0))+(SUMPRODUCT(--(ABS($G186:$Z186)=ABS(R186)),--($G186:$Z186&lt;&gt;0))-1)/2)</f>
        <v>16</v>
      </c>
      <c r="AM186" cm="1">
        <f t="array" ref="AM186">IF(S186=0,"",1+SUMPRODUCT(--(ABS($G186:$Z186)&lt;ABS(S186)),--($G186:$Z186&lt;&gt;0))+(SUMPRODUCT(--(ABS($G186:$Z186)=ABS(S186)),--($G186:$Z186&lt;&gt;0))-1)/2)</f>
        <v>15</v>
      </c>
      <c r="AN186" cm="1">
        <f t="array" ref="AN186">IF(T186=0,"",1+SUMPRODUCT(--(ABS($G186:$Z186)&lt;ABS(T186)),--($G186:$Z186&lt;&gt;0))+(SUMPRODUCT(--(ABS($G186:$Z186)=ABS(T186)),--($G186:$Z186&lt;&gt;0))-1)/2)</f>
        <v>1</v>
      </c>
      <c r="AO186" cm="1">
        <f t="array" ref="AO186">IF(U186=0,"",1+SUMPRODUCT(--(ABS($G186:$Z186)&lt;ABS(U186)),--($G186:$Z186&lt;&gt;0))+(SUMPRODUCT(--(ABS($G186:$Z186)=ABS(U186)),--($G186:$Z186&lt;&gt;0))-1)/2)</f>
        <v>17</v>
      </c>
      <c r="AP186" cm="1">
        <f t="array" ref="AP186">IF(V186=0,"",1+SUMPRODUCT(--(ABS($G186:$Z186)&lt;ABS(V186)),--($G186:$Z186&lt;&gt;0))+(SUMPRODUCT(--(ABS($G186:$Z186)=ABS(V186)),--($G186:$Z186&lt;&gt;0))-1)/2)</f>
        <v>14</v>
      </c>
      <c r="AQ186" cm="1">
        <f t="array" ref="AQ186">IF(W186=0,"",1+SUMPRODUCT(--(ABS($G186:$Z186)&lt;ABS(W186)),--($G186:$Z186&lt;&gt;0))+(SUMPRODUCT(--(ABS($G186:$Z186)=ABS(W186)),--($G186:$Z186&lt;&gt;0))-1)/2)</f>
        <v>7</v>
      </c>
      <c r="AR186" cm="1">
        <f t="array" ref="AR186">IF(X186=0,"",1+SUMPRODUCT(--(ABS($G186:$Z186)&lt;ABS(X186)),--($G186:$Z186&lt;&gt;0))+(SUMPRODUCT(--(ABS($G186:$Z186)=ABS(X186)),--($G186:$Z186&lt;&gt;0))-1)/2)</f>
        <v>3</v>
      </c>
      <c r="AS186" cm="1">
        <f t="array" ref="AS186">IF(Y186=0,"",1+SUMPRODUCT(--(ABS($G186:$Z186)&lt;ABS(Y186)),--($G186:$Z186&lt;&gt;0))+(SUMPRODUCT(--(ABS($G186:$Z186)=ABS(Y186)),--($G186:$Z186&lt;&gt;0))-1)/2)</f>
        <v>2</v>
      </c>
      <c r="AT186" cm="1">
        <f t="array" ref="AT186">IF(Z186=0,"",1+SUMPRODUCT(--(ABS($G186:$Z186)&lt;ABS(Z186)),--($G186:$Z186&lt;&gt;0))+(SUMPRODUCT(--(ABS($G186:$Z186)=ABS(Z186)),--($G186:$Z186&lt;&gt;0))-1)/2)</f>
        <v>8</v>
      </c>
      <c r="AU186">
        <f>AVERAGE(G186:Z186)</f>
        <v>-7.8143061926548678E-3</v>
      </c>
      <c r="AV186">
        <f>SUMIF(G186:Z186,"&gt;0",AA186:AT186)</f>
        <v>9</v>
      </c>
      <c r="AW186">
        <f>COUNTIF(G186:Z186,"&lt;&gt;0")</f>
        <v>20</v>
      </c>
      <c r="AX186">
        <f>_xlfn.LET(_xlpm.n,AW186,_xlpm.w,AV186,_xlpm.mu,_xlpm.n*(_xlpm.n+1)/4,_xlpm.sd,SQRT(_xlpm.n*(_xlpm.n+1)*(2*_xlpm.n+1)/24),_xlpm.z,(ABS(_xlpm.w-_xlpm.mu)-0.5)/_xlpm.sd,MIN(1,2*(1-_xlfn.NORM.S.DIST(_xlpm.z,TRUE))))</f>
        <v>3.6348186820167605E-4</v>
      </c>
    </row>
    <row r="187" spans="1:50" x14ac:dyDescent="0.25">
      <c r="A187" t="s">
        <v>9325</v>
      </c>
      <c r="B187" t="s">
        <v>106</v>
      </c>
      <c r="C187" t="s">
        <v>12</v>
      </c>
      <c r="D187" t="s">
        <v>9260</v>
      </c>
      <c r="E187" t="s">
        <v>37</v>
      </c>
      <c r="F187" t="s">
        <v>45</v>
      </c>
      <c r="G187">
        <f>all_runs!O802-all_runs!O922</f>
        <v>-1.049207848074718E-3</v>
      </c>
      <c r="H187">
        <f>all_runs!O803-all_runs!O923</f>
        <v>-4.4903156624890306E-3</v>
      </c>
      <c r="I187">
        <f>all_runs!O804-all_runs!O924</f>
        <v>-4.469987228607919E-3</v>
      </c>
      <c r="J187">
        <f>all_runs!O805-all_runs!O925</f>
        <v>1.2771392081737387E-3</v>
      </c>
      <c r="K187">
        <f>all_runs!O806-all_runs!O926</f>
        <v>-4.4282365199271867E-3</v>
      </c>
      <c r="L187">
        <f>all_runs!O807-all_runs!O927</f>
        <v>-6.7380659438661672E-3</v>
      </c>
      <c r="M187">
        <f>all_runs!O808-all_runs!O928</f>
        <v>-4.4014084507042472E-3</v>
      </c>
      <c r="N187">
        <f>all_runs!O809-all_runs!O929</f>
        <v>-4.3203722166834657E-3</v>
      </c>
      <c r="O187">
        <f>all_runs!O810-all_runs!O930</f>
        <v>-4.4977511244378432E-3</v>
      </c>
      <c r="P187">
        <f>all_runs!O811-all_runs!O931</f>
        <v>-4.2093469910370329E-3</v>
      </c>
      <c r="Q187">
        <f>all_runs!O812-all_runs!O932</f>
        <v>-4.469987228607919E-3</v>
      </c>
      <c r="R187">
        <f>all_runs!O813-all_runs!O933</f>
        <v>-4.3717457510561442E-3</v>
      </c>
      <c r="S187">
        <f>all_runs!O814-all_runs!O934</f>
        <v>-4.4770773638969086E-3</v>
      </c>
      <c r="T187">
        <f>all_runs!O815-all_runs!O935</f>
        <v>-6.8101787256660273E-3</v>
      </c>
      <c r="U187">
        <f>all_runs!O816-all_runs!O936</f>
        <v>-1.0177027583367582E-2</v>
      </c>
      <c r="V187">
        <f>all_runs!O817-all_runs!O937</f>
        <v>1.325007867234218E-3</v>
      </c>
      <c r="W187">
        <f>all_runs!O818-all_runs!O938</f>
        <v>-1.2557305162447796E-2</v>
      </c>
      <c r="X187">
        <f>all_runs!O819-all_runs!O939</f>
        <v>-9.9700897308077074E-3</v>
      </c>
      <c r="Y187">
        <f>all_runs!O820-all_runs!O940</f>
        <v>-1.2546464519901379E-2</v>
      </c>
      <c r="Z187">
        <f>all_runs!O821-all_runs!O941</f>
        <v>-1.2567814174710645E-2</v>
      </c>
      <c r="AA187" cm="1">
        <f t="array" ref="AA187">IF(G187=0,"",1+SUMPRODUCT(--(ABS($G187:$Z187)&lt;ABS(G187)),--($G187:$Z187&lt;&gt;0))+(SUMPRODUCT(--(ABS($G187:$Z187)=ABS(G187)),--($G187:$Z187&lt;&gt;0))-1)/2)</f>
        <v>1</v>
      </c>
      <c r="AB187" cm="1">
        <f t="array" ref="AB187">IF(H187=0,"",1+SUMPRODUCT(--(ABS($G187:$Z187)&lt;ABS(H187)),--($G187:$Z187&lt;&gt;0))+(SUMPRODUCT(--(ABS($G187:$Z187)=ABS(H187)),--($G187:$Z187&lt;&gt;0))-1)/2)</f>
        <v>12</v>
      </c>
      <c r="AC187" cm="1">
        <f t="array" ref="AC187">IF(I187=0,"",1+SUMPRODUCT(--(ABS($G187:$Z187)&lt;ABS(I187)),--($G187:$Z187&lt;&gt;0))+(SUMPRODUCT(--(ABS($G187:$Z187)=ABS(I187)),--($G187:$Z187&lt;&gt;0))-1)/2)</f>
        <v>9.5</v>
      </c>
      <c r="AD187" cm="1">
        <f t="array" ref="AD187">IF(J187=0,"",1+SUMPRODUCT(--(ABS($G187:$Z187)&lt;ABS(J187)),--($G187:$Z187&lt;&gt;0))+(SUMPRODUCT(--(ABS($G187:$Z187)=ABS(J187)),--($G187:$Z187&lt;&gt;0))-1)/2)</f>
        <v>2</v>
      </c>
      <c r="AE187" cm="1">
        <f t="array" ref="AE187">IF(K187=0,"",1+SUMPRODUCT(--(ABS($G187:$Z187)&lt;ABS(K187)),--($G187:$Z187&lt;&gt;0))+(SUMPRODUCT(--(ABS($G187:$Z187)=ABS(K187)),--($G187:$Z187&lt;&gt;0))-1)/2)</f>
        <v>8</v>
      </c>
      <c r="AF187" cm="1">
        <f t="array" ref="AF187">IF(L187=0,"",1+SUMPRODUCT(--(ABS($G187:$Z187)&lt;ABS(L187)),--($G187:$Z187&lt;&gt;0))+(SUMPRODUCT(--(ABS($G187:$Z187)=ABS(L187)),--($G187:$Z187&lt;&gt;0))-1)/2)</f>
        <v>14</v>
      </c>
      <c r="AG187" cm="1">
        <f t="array" ref="AG187">IF(M187=0,"",1+SUMPRODUCT(--(ABS($G187:$Z187)&lt;ABS(M187)),--($G187:$Z187&lt;&gt;0))+(SUMPRODUCT(--(ABS($G187:$Z187)=ABS(M187)),--($G187:$Z187&lt;&gt;0))-1)/2)</f>
        <v>7</v>
      </c>
      <c r="AH187" cm="1">
        <f t="array" ref="AH187">IF(N187=0,"",1+SUMPRODUCT(--(ABS($G187:$Z187)&lt;ABS(N187)),--($G187:$Z187&lt;&gt;0))+(SUMPRODUCT(--(ABS($G187:$Z187)=ABS(N187)),--($G187:$Z187&lt;&gt;0))-1)/2)</f>
        <v>5</v>
      </c>
      <c r="AI187" cm="1">
        <f t="array" ref="AI187">IF(O187=0,"",1+SUMPRODUCT(--(ABS($G187:$Z187)&lt;ABS(O187)),--($G187:$Z187&lt;&gt;0))+(SUMPRODUCT(--(ABS($G187:$Z187)=ABS(O187)),--($G187:$Z187&lt;&gt;0))-1)/2)</f>
        <v>13</v>
      </c>
      <c r="AJ187" cm="1">
        <f t="array" ref="AJ187">IF(P187=0,"",1+SUMPRODUCT(--(ABS($G187:$Z187)&lt;ABS(P187)),--($G187:$Z187&lt;&gt;0))+(SUMPRODUCT(--(ABS($G187:$Z187)=ABS(P187)),--($G187:$Z187&lt;&gt;0))-1)/2)</f>
        <v>4</v>
      </c>
      <c r="AK187" cm="1">
        <f t="array" ref="AK187">IF(Q187=0,"",1+SUMPRODUCT(--(ABS($G187:$Z187)&lt;ABS(Q187)),--($G187:$Z187&lt;&gt;0))+(SUMPRODUCT(--(ABS($G187:$Z187)=ABS(Q187)),--($G187:$Z187&lt;&gt;0))-1)/2)</f>
        <v>9.5</v>
      </c>
      <c r="AL187" cm="1">
        <f t="array" ref="AL187">IF(R187=0,"",1+SUMPRODUCT(--(ABS($G187:$Z187)&lt;ABS(R187)),--($G187:$Z187&lt;&gt;0))+(SUMPRODUCT(--(ABS($G187:$Z187)=ABS(R187)),--($G187:$Z187&lt;&gt;0))-1)/2)</f>
        <v>6</v>
      </c>
      <c r="AM187" cm="1">
        <f t="array" ref="AM187">IF(S187=0,"",1+SUMPRODUCT(--(ABS($G187:$Z187)&lt;ABS(S187)),--($G187:$Z187&lt;&gt;0))+(SUMPRODUCT(--(ABS($G187:$Z187)=ABS(S187)),--($G187:$Z187&lt;&gt;0))-1)/2)</f>
        <v>11</v>
      </c>
      <c r="AN187" cm="1">
        <f t="array" ref="AN187">IF(T187=0,"",1+SUMPRODUCT(--(ABS($G187:$Z187)&lt;ABS(T187)),--($G187:$Z187&lt;&gt;0))+(SUMPRODUCT(--(ABS($G187:$Z187)=ABS(T187)),--($G187:$Z187&lt;&gt;0))-1)/2)</f>
        <v>15</v>
      </c>
      <c r="AO187" cm="1">
        <f t="array" ref="AO187">IF(U187=0,"",1+SUMPRODUCT(--(ABS($G187:$Z187)&lt;ABS(U187)),--($G187:$Z187&lt;&gt;0))+(SUMPRODUCT(--(ABS($G187:$Z187)=ABS(U187)),--($G187:$Z187&lt;&gt;0))-1)/2)</f>
        <v>17</v>
      </c>
      <c r="AP187" cm="1">
        <f t="array" ref="AP187">IF(V187=0,"",1+SUMPRODUCT(--(ABS($G187:$Z187)&lt;ABS(V187)),--($G187:$Z187&lt;&gt;0))+(SUMPRODUCT(--(ABS($G187:$Z187)=ABS(V187)),--($G187:$Z187&lt;&gt;0))-1)/2)</f>
        <v>3</v>
      </c>
      <c r="AQ187" cm="1">
        <f t="array" ref="AQ187">IF(W187=0,"",1+SUMPRODUCT(--(ABS($G187:$Z187)&lt;ABS(W187)),--($G187:$Z187&lt;&gt;0))+(SUMPRODUCT(--(ABS($G187:$Z187)=ABS(W187)),--($G187:$Z187&lt;&gt;0))-1)/2)</f>
        <v>19</v>
      </c>
      <c r="AR187" cm="1">
        <f t="array" ref="AR187">IF(X187=0,"",1+SUMPRODUCT(--(ABS($G187:$Z187)&lt;ABS(X187)),--($G187:$Z187&lt;&gt;0))+(SUMPRODUCT(--(ABS($G187:$Z187)=ABS(X187)),--($G187:$Z187&lt;&gt;0))-1)/2)</f>
        <v>16</v>
      </c>
      <c r="AS187" cm="1">
        <f t="array" ref="AS187">IF(Y187=0,"",1+SUMPRODUCT(--(ABS($G187:$Z187)&lt;ABS(Y187)),--($G187:$Z187&lt;&gt;0))+(SUMPRODUCT(--(ABS($G187:$Z187)=ABS(Y187)),--($G187:$Z187&lt;&gt;0))-1)/2)</f>
        <v>18</v>
      </c>
      <c r="AT187" cm="1">
        <f t="array" ref="AT187">IF(Z187=0,"",1+SUMPRODUCT(--(ABS($G187:$Z187)&lt;ABS(Z187)),--($G187:$Z187&lt;&gt;0))+(SUMPRODUCT(--(ABS($G187:$Z187)=ABS(Z187)),--($G187:$Z187&lt;&gt;0))-1)/2)</f>
        <v>20</v>
      </c>
      <c r="AU187">
        <f>AVERAGE(G187:Z187)</f>
        <v>-5.6975117575440879E-3</v>
      </c>
      <c r="AV187">
        <f>SUMIF(G187:Z187,"&gt;0",AA187:AT187)</f>
        <v>5</v>
      </c>
      <c r="AW187">
        <f>COUNTIF(G187:Z187,"&lt;&gt;0")</f>
        <v>20</v>
      </c>
      <c r="AX187">
        <f>_xlfn.LET(_xlpm.n,AW187,_xlpm.w,AV187,_xlpm.mu,_xlpm.n*(_xlpm.n+1)/4,_xlpm.sd,SQRT(_xlpm.n*(_xlpm.n+1)*(2*_xlpm.n+1)/24),_xlpm.z,(ABS(_xlpm.w-_xlpm.mu)-0.5)/_xlpm.sd,MIN(1,2*(1-_xlfn.NORM.S.DIST(_xlpm.z,TRUE))))</f>
        <v>2.0352486806762826E-4</v>
      </c>
    </row>
    <row r="188" spans="1:50" x14ac:dyDescent="0.25">
      <c r="A188" t="s">
        <v>9325</v>
      </c>
      <c r="B188" t="s">
        <v>147</v>
      </c>
      <c r="C188" t="s">
        <v>12</v>
      </c>
      <c r="D188" t="s">
        <v>9260</v>
      </c>
      <c r="E188" t="s">
        <v>37</v>
      </c>
      <c r="F188" t="s">
        <v>45</v>
      </c>
      <c r="G188">
        <f>all_runs!O1402-all_runs!O1522</f>
        <v>-6.9032146189607069E-3</v>
      </c>
      <c r="H188">
        <f>all_runs!O1403-all_runs!O1523</f>
        <v>-1.2919896640827266E-3</v>
      </c>
      <c r="I188">
        <f>all_runs!O1404-all_runs!O1524</f>
        <v>-1.1559907520740653E-3</v>
      </c>
      <c r="J188">
        <f>all_runs!O1405-all_runs!O1525</f>
        <v>4.73232771369414E-3</v>
      </c>
      <c r="K188">
        <f>all_runs!O1406-all_runs!O1526</f>
        <v>4.3140906269396595E-3</v>
      </c>
      <c r="L188">
        <f>all_runs!O1407-all_runs!O1527</f>
        <v>-7.016664578373577E-3</v>
      </c>
      <c r="M188">
        <f>all_runs!O1408-all_runs!O1528</f>
        <v>4.3625635553324882E-3</v>
      </c>
      <c r="N188">
        <f>all_runs!O1409-all_runs!O1529</f>
        <v>-6.8506493506492738E-3</v>
      </c>
      <c r="O188">
        <f>all_runs!O1410-all_runs!O1530</f>
        <v>-6.9731967748964951E-3</v>
      </c>
      <c r="P188">
        <f>all_runs!O1411-all_runs!O1531</f>
        <v>-6.9337442218798673E-3</v>
      </c>
      <c r="Q188">
        <f>all_runs!O1412-all_runs!O1532</f>
        <v>-7.1998985929776493E-3</v>
      </c>
      <c r="R188">
        <f>all_runs!O1413-all_runs!O1533</f>
        <v>1.0394219799721105E-2</v>
      </c>
      <c r="S188">
        <f>all_runs!O1414-all_runs!O1534</f>
        <v>-1.1969836013246971E-3</v>
      </c>
      <c r="T188">
        <f>all_runs!O1415-all_runs!O1535</f>
        <v>4.6985253728820675E-3</v>
      </c>
      <c r="U188">
        <f>all_runs!O1416-all_runs!O1536</f>
        <v>-1.3442667025137522E-3</v>
      </c>
      <c r="V188">
        <f>all_runs!O1417-all_runs!O1537</f>
        <v>-6.9595476294040948E-3</v>
      </c>
      <c r="W188">
        <f>all_runs!O1418-all_runs!O1538</f>
        <v>4.5369001209841775E-3</v>
      </c>
      <c r="X188">
        <f>all_runs!O1419-all_runs!O1539</f>
        <v>4.664723032069884E-3</v>
      </c>
      <c r="Y188">
        <f>all_runs!O1420-all_runs!O1540</f>
        <v>4.5633160096336667E-3</v>
      </c>
      <c r="Z188">
        <f>all_runs!O1421-all_runs!O1541</f>
        <v>4.5633160096336667E-3</v>
      </c>
      <c r="AA188" cm="1">
        <f t="array" ref="AA188">IF(G188=0,"",1+SUMPRODUCT(--(ABS($G188:$Z188)&lt;ABS(G188)),--($G188:$Z188&lt;&gt;0))+(SUMPRODUCT(--(ABS($G188:$Z188)=ABS(G188)),--($G188:$Z188&lt;&gt;0))-1)/2)</f>
        <v>14</v>
      </c>
      <c r="AB188" cm="1">
        <f t="array" ref="AB188">IF(H188=0,"",1+SUMPRODUCT(--(ABS($G188:$Z188)&lt;ABS(H188)),--($G188:$Z188&lt;&gt;0))+(SUMPRODUCT(--(ABS($G188:$Z188)=ABS(H188)),--($G188:$Z188&lt;&gt;0))-1)/2)</f>
        <v>3</v>
      </c>
      <c r="AC188" cm="1">
        <f t="array" ref="AC188">IF(I188=0,"",1+SUMPRODUCT(--(ABS($G188:$Z188)&lt;ABS(I188)),--($G188:$Z188&lt;&gt;0))+(SUMPRODUCT(--(ABS($G188:$Z188)=ABS(I188)),--($G188:$Z188&lt;&gt;0))-1)/2)</f>
        <v>1</v>
      </c>
      <c r="AD188" cm="1">
        <f t="array" ref="AD188">IF(J188=0,"",1+SUMPRODUCT(--(ABS($G188:$Z188)&lt;ABS(J188)),--($G188:$Z188&lt;&gt;0))+(SUMPRODUCT(--(ABS($G188:$Z188)=ABS(J188)),--($G188:$Z188&lt;&gt;0))-1)/2)</f>
        <v>12</v>
      </c>
      <c r="AE188" cm="1">
        <f t="array" ref="AE188">IF(K188=0,"",1+SUMPRODUCT(--(ABS($G188:$Z188)&lt;ABS(K188)),--($G188:$Z188&lt;&gt;0))+(SUMPRODUCT(--(ABS($G188:$Z188)=ABS(K188)),--($G188:$Z188&lt;&gt;0))-1)/2)</f>
        <v>5</v>
      </c>
      <c r="AF188" cm="1">
        <f t="array" ref="AF188">IF(L188=0,"",1+SUMPRODUCT(--(ABS($G188:$Z188)&lt;ABS(L188)),--($G188:$Z188&lt;&gt;0))+(SUMPRODUCT(--(ABS($G188:$Z188)=ABS(L188)),--($G188:$Z188&lt;&gt;0))-1)/2)</f>
        <v>18</v>
      </c>
      <c r="AG188" cm="1">
        <f t="array" ref="AG188">IF(M188=0,"",1+SUMPRODUCT(--(ABS($G188:$Z188)&lt;ABS(M188)),--($G188:$Z188&lt;&gt;0))+(SUMPRODUCT(--(ABS($G188:$Z188)=ABS(M188)),--($G188:$Z188&lt;&gt;0))-1)/2)</f>
        <v>6</v>
      </c>
      <c r="AH188" cm="1">
        <f t="array" ref="AH188">IF(N188=0,"",1+SUMPRODUCT(--(ABS($G188:$Z188)&lt;ABS(N188)),--($G188:$Z188&lt;&gt;0))+(SUMPRODUCT(--(ABS($G188:$Z188)=ABS(N188)),--($G188:$Z188&lt;&gt;0))-1)/2)</f>
        <v>13</v>
      </c>
      <c r="AI188" cm="1">
        <f t="array" ref="AI188">IF(O188=0,"",1+SUMPRODUCT(--(ABS($G188:$Z188)&lt;ABS(O188)),--($G188:$Z188&lt;&gt;0))+(SUMPRODUCT(--(ABS($G188:$Z188)=ABS(O188)),--($G188:$Z188&lt;&gt;0))-1)/2)</f>
        <v>17</v>
      </c>
      <c r="AJ188" cm="1">
        <f t="array" ref="AJ188">IF(P188=0,"",1+SUMPRODUCT(--(ABS($G188:$Z188)&lt;ABS(P188)),--($G188:$Z188&lt;&gt;0))+(SUMPRODUCT(--(ABS($G188:$Z188)=ABS(P188)),--($G188:$Z188&lt;&gt;0))-1)/2)</f>
        <v>15</v>
      </c>
      <c r="AK188" cm="1">
        <f t="array" ref="AK188">IF(Q188=0,"",1+SUMPRODUCT(--(ABS($G188:$Z188)&lt;ABS(Q188)),--($G188:$Z188&lt;&gt;0))+(SUMPRODUCT(--(ABS($G188:$Z188)=ABS(Q188)),--($G188:$Z188&lt;&gt;0))-1)/2)</f>
        <v>19</v>
      </c>
      <c r="AL188" cm="1">
        <f t="array" ref="AL188">IF(R188=0,"",1+SUMPRODUCT(--(ABS($G188:$Z188)&lt;ABS(R188)),--($G188:$Z188&lt;&gt;0))+(SUMPRODUCT(--(ABS($G188:$Z188)=ABS(R188)),--($G188:$Z188&lt;&gt;0))-1)/2)</f>
        <v>20</v>
      </c>
      <c r="AM188" cm="1">
        <f t="array" ref="AM188">IF(S188=0,"",1+SUMPRODUCT(--(ABS($G188:$Z188)&lt;ABS(S188)),--($G188:$Z188&lt;&gt;0))+(SUMPRODUCT(--(ABS($G188:$Z188)=ABS(S188)),--($G188:$Z188&lt;&gt;0))-1)/2)</f>
        <v>2</v>
      </c>
      <c r="AN188" cm="1">
        <f t="array" ref="AN188">IF(T188=0,"",1+SUMPRODUCT(--(ABS($G188:$Z188)&lt;ABS(T188)),--($G188:$Z188&lt;&gt;0))+(SUMPRODUCT(--(ABS($G188:$Z188)=ABS(T188)),--($G188:$Z188&lt;&gt;0))-1)/2)</f>
        <v>11</v>
      </c>
      <c r="AO188" cm="1">
        <f t="array" ref="AO188">IF(U188=0,"",1+SUMPRODUCT(--(ABS($G188:$Z188)&lt;ABS(U188)),--($G188:$Z188&lt;&gt;0))+(SUMPRODUCT(--(ABS($G188:$Z188)=ABS(U188)),--($G188:$Z188&lt;&gt;0))-1)/2)</f>
        <v>4</v>
      </c>
      <c r="AP188" cm="1">
        <f t="array" ref="AP188">IF(V188=0,"",1+SUMPRODUCT(--(ABS($G188:$Z188)&lt;ABS(V188)),--($G188:$Z188&lt;&gt;0))+(SUMPRODUCT(--(ABS($G188:$Z188)=ABS(V188)),--($G188:$Z188&lt;&gt;0))-1)/2)</f>
        <v>16</v>
      </c>
      <c r="AQ188" cm="1">
        <f t="array" ref="AQ188">IF(W188=0,"",1+SUMPRODUCT(--(ABS($G188:$Z188)&lt;ABS(W188)),--($G188:$Z188&lt;&gt;0))+(SUMPRODUCT(--(ABS($G188:$Z188)=ABS(W188)),--($G188:$Z188&lt;&gt;0))-1)/2)</f>
        <v>7</v>
      </c>
      <c r="AR188" cm="1">
        <f t="array" ref="AR188">IF(X188=0,"",1+SUMPRODUCT(--(ABS($G188:$Z188)&lt;ABS(X188)),--($G188:$Z188&lt;&gt;0))+(SUMPRODUCT(--(ABS($G188:$Z188)=ABS(X188)),--($G188:$Z188&lt;&gt;0))-1)/2)</f>
        <v>10</v>
      </c>
      <c r="AS188" cm="1">
        <f t="array" ref="AS188">IF(Y188=0,"",1+SUMPRODUCT(--(ABS($G188:$Z188)&lt;ABS(Y188)),--($G188:$Z188&lt;&gt;0))+(SUMPRODUCT(--(ABS($G188:$Z188)=ABS(Y188)),--($G188:$Z188&lt;&gt;0))-1)/2)</f>
        <v>8.5</v>
      </c>
      <c r="AT188" cm="1">
        <f t="array" ref="AT188">IF(Z188=0,"",1+SUMPRODUCT(--(ABS($G188:$Z188)&lt;ABS(Z188)),--($G188:$Z188&lt;&gt;0))+(SUMPRODUCT(--(ABS($G188:$Z188)=ABS(Z188)),--($G188:$Z188&lt;&gt;0))-1)/2)</f>
        <v>8.5</v>
      </c>
      <c r="AU188">
        <f>AVERAGE(G188:Z188)</f>
        <v>-3.4980821231230251E-4</v>
      </c>
      <c r="AV188">
        <f>SUMIF(G188:Z188,"&gt;0",AA188:AT188)</f>
        <v>88</v>
      </c>
      <c r="AW188">
        <f>COUNTIF(G188:Z188,"&lt;&gt;0")</f>
        <v>20</v>
      </c>
      <c r="AX188">
        <f>_xlfn.LET(_xlpm.n,AW188,_xlpm.w,AV188,_xlpm.mu,_xlpm.n*(_xlpm.n+1)/4,_xlpm.sd,SQRT(_xlpm.n*(_xlpm.n+1)*(2*_xlpm.n+1)/24),_xlpm.z,(ABS(_xlpm.w-_xlpm.mu)-0.5)/_xlpm.sd,MIN(1,2*(1-_xlfn.NORM.S.DIST(_xlpm.z,TRUE))))</f>
        <v>0.53790174733125884</v>
      </c>
    </row>
    <row r="189" spans="1:50" x14ac:dyDescent="0.25">
      <c r="A189" t="s">
        <v>9325</v>
      </c>
      <c r="B189" t="s">
        <v>190</v>
      </c>
      <c r="C189" t="s">
        <v>12</v>
      </c>
      <c r="D189" t="s">
        <v>9260</v>
      </c>
      <c r="E189" t="s">
        <v>37</v>
      </c>
      <c r="F189" t="s">
        <v>45</v>
      </c>
      <c r="G189">
        <f>all_runs!O2002-all_runs!O2122</f>
        <v>-4.5977011494251485E-3</v>
      </c>
      <c r="H189">
        <f>all_runs!O2003-all_runs!O2123</f>
        <v>6.9970845481049926E-3</v>
      </c>
      <c r="I189">
        <f>all_runs!O2004-all_runs!O2124</f>
        <v>-1.1861504406296408E-3</v>
      </c>
      <c r="J189">
        <f>all_runs!O2005-all_runs!O2125</f>
        <v>9.3557872226679439E-3</v>
      </c>
      <c r="K189">
        <f>all_runs!O2006-all_runs!O2126</f>
        <v>-1.0364178702034099E-2</v>
      </c>
      <c r="L189">
        <f>all_runs!O2007-all_runs!O2127</f>
        <v>1.1070591299818799E-3</v>
      </c>
      <c r="M189">
        <f>all_runs!O2008-all_runs!O2128</f>
        <v>-1.0374639769452521E-2</v>
      </c>
      <c r="N189">
        <f>all_runs!O2009-all_runs!O2129</f>
        <v>1.1363636363638241E-3</v>
      </c>
      <c r="O189">
        <f>all_runs!O2010-all_runs!O2130</f>
        <v>3.2606941081516627E-3</v>
      </c>
      <c r="P189">
        <f>all_runs!O2011-all_runs!O2131</f>
        <v>-2.4251484572899162E-3</v>
      </c>
      <c r="Q189">
        <f>all_runs!O2012-all_runs!O2132</f>
        <v>-4.450654660249409E-3</v>
      </c>
      <c r="R189">
        <f>all_runs!O2013-all_runs!O2133</f>
        <v>-3.2936449121390154E-5</v>
      </c>
      <c r="S189">
        <f>all_runs!O2014-all_runs!O2134</f>
        <v>1.2959436458315765E-2</v>
      </c>
      <c r="T189">
        <f>all_runs!O2015-all_runs!O2135</f>
        <v>1.26936531734132E-2</v>
      </c>
      <c r="U189">
        <f>all_runs!O2016-all_runs!O2136</f>
        <v>1.0673517014311296E-3</v>
      </c>
      <c r="V189">
        <f>all_runs!O2017-all_runs!O2137</f>
        <v>-4.6297045730474551E-3</v>
      </c>
      <c r="W189">
        <f>all_runs!O2018-all_runs!O2138</f>
        <v>1.1147316069284319E-3</v>
      </c>
      <c r="X189">
        <f>all_runs!O2019-all_runs!O2139</f>
        <v>7.0274187296718305E-3</v>
      </c>
      <c r="Y189">
        <f>all_runs!O2020-all_runs!O2140</f>
        <v>-1.0167288258871254E-2</v>
      </c>
      <c r="Z189">
        <f>all_runs!O2021-all_runs!O2141</f>
        <v>1.1661807580175543E-3</v>
      </c>
      <c r="AA189" cm="1">
        <f t="array" ref="AA189">IF(G189=0,"",1+SUMPRODUCT(--(ABS($G189:$Z189)&lt;ABS(G189)),--($G189:$Z189&lt;&gt;0))+(SUMPRODUCT(--(ABS($G189:$Z189)=ABS(G189)),--($G189:$Z189&lt;&gt;0))-1)/2)</f>
        <v>11</v>
      </c>
      <c r="AB189" cm="1">
        <f t="array" ref="AB189">IF(H189=0,"",1+SUMPRODUCT(--(ABS($G189:$Z189)&lt;ABS(H189)),--($G189:$Z189&lt;&gt;0))+(SUMPRODUCT(--(ABS($G189:$Z189)=ABS(H189)),--($G189:$Z189&lt;&gt;0))-1)/2)</f>
        <v>13</v>
      </c>
      <c r="AC189" cm="1">
        <f t="array" ref="AC189">IF(I189=0,"",1+SUMPRODUCT(--(ABS($G189:$Z189)&lt;ABS(I189)),--($G189:$Z189&lt;&gt;0))+(SUMPRODUCT(--(ABS($G189:$Z189)=ABS(I189)),--($G189:$Z189&lt;&gt;0))-1)/2)</f>
        <v>7</v>
      </c>
      <c r="AD189" cm="1">
        <f t="array" ref="AD189">IF(J189=0,"",1+SUMPRODUCT(--(ABS($G189:$Z189)&lt;ABS(J189)),--($G189:$Z189&lt;&gt;0))+(SUMPRODUCT(--(ABS($G189:$Z189)=ABS(J189)),--($G189:$Z189&lt;&gt;0))-1)/2)</f>
        <v>15</v>
      </c>
      <c r="AE189" cm="1">
        <f t="array" ref="AE189">IF(K189=0,"",1+SUMPRODUCT(--(ABS($G189:$Z189)&lt;ABS(K189)),--($G189:$Z189&lt;&gt;0))+(SUMPRODUCT(--(ABS($G189:$Z189)=ABS(K189)),--($G189:$Z189&lt;&gt;0))-1)/2)</f>
        <v>17</v>
      </c>
      <c r="AF189" cm="1">
        <f t="array" ref="AF189">IF(L189=0,"",1+SUMPRODUCT(--(ABS($G189:$Z189)&lt;ABS(L189)),--($G189:$Z189&lt;&gt;0))+(SUMPRODUCT(--(ABS($G189:$Z189)=ABS(L189)),--($G189:$Z189&lt;&gt;0))-1)/2)</f>
        <v>3</v>
      </c>
      <c r="AG189" cm="1">
        <f t="array" ref="AG189">IF(M189=0,"",1+SUMPRODUCT(--(ABS($G189:$Z189)&lt;ABS(M189)),--($G189:$Z189&lt;&gt;0))+(SUMPRODUCT(--(ABS($G189:$Z189)=ABS(M189)),--($G189:$Z189&lt;&gt;0))-1)/2)</f>
        <v>18</v>
      </c>
      <c r="AH189" cm="1">
        <f t="array" ref="AH189">IF(N189=0,"",1+SUMPRODUCT(--(ABS($G189:$Z189)&lt;ABS(N189)),--($G189:$Z189&lt;&gt;0))+(SUMPRODUCT(--(ABS($G189:$Z189)=ABS(N189)),--($G189:$Z189&lt;&gt;0))-1)/2)</f>
        <v>5</v>
      </c>
      <c r="AI189" cm="1">
        <f t="array" ref="AI189">IF(O189=0,"",1+SUMPRODUCT(--(ABS($G189:$Z189)&lt;ABS(O189)),--($G189:$Z189&lt;&gt;0))+(SUMPRODUCT(--(ABS($G189:$Z189)=ABS(O189)),--($G189:$Z189&lt;&gt;0))-1)/2)</f>
        <v>9</v>
      </c>
      <c r="AJ189" cm="1">
        <f t="array" ref="AJ189">IF(P189=0,"",1+SUMPRODUCT(--(ABS($G189:$Z189)&lt;ABS(P189)),--($G189:$Z189&lt;&gt;0))+(SUMPRODUCT(--(ABS($G189:$Z189)=ABS(P189)),--($G189:$Z189&lt;&gt;0))-1)/2)</f>
        <v>8</v>
      </c>
      <c r="AK189" cm="1">
        <f t="array" ref="AK189">IF(Q189=0,"",1+SUMPRODUCT(--(ABS($G189:$Z189)&lt;ABS(Q189)),--($G189:$Z189&lt;&gt;0))+(SUMPRODUCT(--(ABS($G189:$Z189)=ABS(Q189)),--($G189:$Z189&lt;&gt;0))-1)/2)</f>
        <v>10</v>
      </c>
      <c r="AL189" cm="1">
        <f t="array" ref="AL189">IF(R189=0,"",1+SUMPRODUCT(--(ABS($G189:$Z189)&lt;ABS(R189)),--($G189:$Z189&lt;&gt;0))+(SUMPRODUCT(--(ABS($G189:$Z189)=ABS(R189)),--($G189:$Z189&lt;&gt;0))-1)/2)</f>
        <v>1</v>
      </c>
      <c r="AM189" cm="1">
        <f t="array" ref="AM189">IF(S189=0,"",1+SUMPRODUCT(--(ABS($G189:$Z189)&lt;ABS(S189)),--($G189:$Z189&lt;&gt;0))+(SUMPRODUCT(--(ABS($G189:$Z189)=ABS(S189)),--($G189:$Z189&lt;&gt;0))-1)/2)</f>
        <v>20</v>
      </c>
      <c r="AN189" cm="1">
        <f t="array" ref="AN189">IF(T189=0,"",1+SUMPRODUCT(--(ABS($G189:$Z189)&lt;ABS(T189)),--($G189:$Z189&lt;&gt;0))+(SUMPRODUCT(--(ABS($G189:$Z189)=ABS(T189)),--($G189:$Z189&lt;&gt;0))-1)/2)</f>
        <v>19</v>
      </c>
      <c r="AO189" cm="1">
        <f t="array" ref="AO189">IF(U189=0,"",1+SUMPRODUCT(--(ABS($G189:$Z189)&lt;ABS(U189)),--($G189:$Z189&lt;&gt;0))+(SUMPRODUCT(--(ABS($G189:$Z189)=ABS(U189)),--($G189:$Z189&lt;&gt;0))-1)/2)</f>
        <v>2</v>
      </c>
      <c r="AP189" cm="1">
        <f t="array" ref="AP189">IF(V189=0,"",1+SUMPRODUCT(--(ABS($G189:$Z189)&lt;ABS(V189)),--($G189:$Z189&lt;&gt;0))+(SUMPRODUCT(--(ABS($G189:$Z189)=ABS(V189)),--($G189:$Z189&lt;&gt;0))-1)/2)</f>
        <v>12</v>
      </c>
      <c r="AQ189" cm="1">
        <f t="array" ref="AQ189">IF(W189=0,"",1+SUMPRODUCT(--(ABS($G189:$Z189)&lt;ABS(W189)),--($G189:$Z189&lt;&gt;0))+(SUMPRODUCT(--(ABS($G189:$Z189)=ABS(W189)),--($G189:$Z189&lt;&gt;0))-1)/2)</f>
        <v>4</v>
      </c>
      <c r="AR189" cm="1">
        <f t="array" ref="AR189">IF(X189=0,"",1+SUMPRODUCT(--(ABS($G189:$Z189)&lt;ABS(X189)),--($G189:$Z189&lt;&gt;0))+(SUMPRODUCT(--(ABS($G189:$Z189)=ABS(X189)),--($G189:$Z189&lt;&gt;0))-1)/2)</f>
        <v>14</v>
      </c>
      <c r="AS189" cm="1">
        <f t="array" ref="AS189">IF(Y189=0,"",1+SUMPRODUCT(--(ABS($G189:$Z189)&lt;ABS(Y189)),--($G189:$Z189&lt;&gt;0))+(SUMPRODUCT(--(ABS($G189:$Z189)=ABS(Y189)),--($G189:$Z189&lt;&gt;0))-1)/2)</f>
        <v>16</v>
      </c>
      <c r="AT189" cm="1">
        <f t="array" ref="AT189">IF(Z189=0,"",1+SUMPRODUCT(--(ABS($G189:$Z189)&lt;ABS(Z189)),--($G189:$Z189&lt;&gt;0))+(SUMPRODUCT(--(ABS($G189:$Z189)=ABS(Z189)),--($G189:$Z189&lt;&gt;0))-1)/2)</f>
        <v>6</v>
      </c>
      <c r="AU189">
        <f>AVERAGE(G189:Z189)</f>
        <v>4.8286793064636899E-4</v>
      </c>
      <c r="AV189">
        <f>SUMIF(G189:Z189,"&gt;0",AA189:AT189)</f>
        <v>110</v>
      </c>
      <c r="AW189">
        <f>COUNTIF(G189:Z189,"&lt;&gt;0")</f>
        <v>20</v>
      </c>
      <c r="AX189">
        <f>_xlfn.LET(_xlpm.n,AW189,_xlpm.w,AV189,_xlpm.mu,_xlpm.n*(_xlpm.n+1)/4,_xlpm.sd,SQRT(_xlpm.n*(_xlpm.n+1)*(2*_xlpm.n+1)/24),_xlpm.z,(ABS(_xlpm.w-_xlpm.mu)-0.5)/_xlpm.sd,MIN(1,2*(1-_xlfn.NORM.S.DIST(_xlpm.z,TRUE))))</f>
        <v>0.8665856286390512</v>
      </c>
    </row>
    <row r="190" spans="1:50" x14ac:dyDescent="0.25">
      <c r="A190" t="s">
        <v>9325</v>
      </c>
      <c r="B190" t="s">
        <v>19</v>
      </c>
      <c r="C190" t="s">
        <v>26</v>
      </c>
      <c r="D190" t="s">
        <v>9260</v>
      </c>
      <c r="E190" t="s">
        <v>37</v>
      </c>
      <c r="F190" t="s">
        <v>45</v>
      </c>
      <c r="G190">
        <f>all_runs!O222-all_runs!O342</f>
        <v>-8.7145969498910736E-3</v>
      </c>
      <c r="H190">
        <f>all_runs!O223-all_runs!O343</f>
        <v>-4.3290043290044045E-3</v>
      </c>
      <c r="I190">
        <f>all_runs!O224-all_runs!O344</f>
        <v>-4.4150110375275053E-3</v>
      </c>
      <c r="J190">
        <f>all_runs!O225-all_runs!O345</f>
        <v>0</v>
      </c>
      <c r="K190">
        <f>all_runs!O226-all_runs!O346</f>
        <v>-8.8300220750553438E-3</v>
      </c>
      <c r="L190">
        <f>all_runs!O227-all_runs!O347</f>
        <v>0</v>
      </c>
      <c r="M190">
        <f>all_runs!O228-all_runs!O348</f>
        <v>-4.3572984749453703E-3</v>
      </c>
      <c r="N190">
        <f>all_runs!O229-all_runs!O349</f>
        <v>0</v>
      </c>
      <c r="O190">
        <f>all_runs!O230-all_runs!O350</f>
        <v>-4.3763676148795838E-3</v>
      </c>
      <c r="P190">
        <f>all_runs!O231-all_runs!O351</f>
        <v>0</v>
      </c>
      <c r="Q190">
        <f>all_runs!O232-all_runs!O352</f>
        <v>0</v>
      </c>
      <c r="R190">
        <f>all_runs!O233-all_runs!O353</f>
        <v>-8.6393088552915165E-3</v>
      </c>
      <c r="S190">
        <f>all_runs!O234-all_runs!O354</f>
        <v>-4.39560439560438E-3</v>
      </c>
      <c r="T190">
        <f>all_runs!O235-all_runs!O355</f>
        <v>-4.48430493273555E-3</v>
      </c>
      <c r="U190">
        <f>all_runs!O236-all_runs!O356</f>
        <v>-4.3290043290042934E-3</v>
      </c>
      <c r="V190">
        <f>all_runs!O237-all_runs!O357</f>
        <v>-8.8495575221239076E-3</v>
      </c>
      <c r="W190">
        <f>all_runs!O238-all_runs!O358</f>
        <v>-4.48430493273555E-3</v>
      </c>
      <c r="X190">
        <f>all_runs!O239-all_runs!O359</f>
        <v>-8.6580086580086979E-3</v>
      </c>
      <c r="Y190">
        <f>all_runs!O240-all_runs!O360</f>
        <v>-8.733624454148492E-3</v>
      </c>
      <c r="Z190">
        <f>all_runs!O241-all_runs!O361</f>
        <v>-4.3383947939262812E-3</v>
      </c>
      <c r="AA190" cm="1">
        <f t="array" ref="AA190">IF(G190=0,"",1+SUMPRODUCT(--(ABS($G190:$Z190)&lt;ABS(G190)),--($G190:$Z190&lt;&gt;0))+(SUMPRODUCT(--(ABS($G190:$Z190)=ABS(G190)),--($G190:$Z190&lt;&gt;0))-1)/2)</f>
        <v>12</v>
      </c>
      <c r="AB190" cm="1">
        <f t="array" ref="AB190">IF(H190=0,"",1+SUMPRODUCT(--(ABS($G190:$Z190)&lt;ABS(H190)),--($G190:$Z190&lt;&gt;0))+(SUMPRODUCT(--(ABS($G190:$Z190)=ABS(H190)),--($G190:$Z190&lt;&gt;0))-1)/2)</f>
        <v>2</v>
      </c>
      <c r="AC190" cm="1">
        <f t="array" ref="AC190">IF(I190=0,"",1+SUMPRODUCT(--(ABS($G190:$Z190)&lt;ABS(I190)),--($G190:$Z190&lt;&gt;0))+(SUMPRODUCT(--(ABS($G190:$Z190)=ABS(I190)),--($G190:$Z190&lt;&gt;0))-1)/2)</f>
        <v>7</v>
      </c>
      <c r="AD190" t="str" cm="1">
        <f t="array" ref="AD190">IF(J190=0,"",1+SUMPRODUCT(--(ABS($G190:$Z190)&lt;ABS(J190)),--($G190:$Z190&lt;&gt;0))+(SUMPRODUCT(--(ABS($G190:$Z190)=ABS(J190)),--($G190:$Z190&lt;&gt;0))-1)/2)</f>
        <v/>
      </c>
      <c r="AE190" cm="1">
        <f t="array" ref="AE190">IF(K190=0,"",1+SUMPRODUCT(--(ABS($G190:$Z190)&lt;ABS(K190)),--($G190:$Z190&lt;&gt;0))+(SUMPRODUCT(--(ABS($G190:$Z190)=ABS(K190)),--($G190:$Z190&lt;&gt;0))-1)/2)</f>
        <v>14</v>
      </c>
      <c r="AF190" t="str" cm="1">
        <f t="array" ref="AF190">IF(L190=0,"",1+SUMPRODUCT(--(ABS($G190:$Z190)&lt;ABS(L190)),--($G190:$Z190&lt;&gt;0))+(SUMPRODUCT(--(ABS($G190:$Z190)=ABS(L190)),--($G190:$Z190&lt;&gt;0))-1)/2)</f>
        <v/>
      </c>
      <c r="AG190" cm="1">
        <f t="array" ref="AG190">IF(M190=0,"",1+SUMPRODUCT(--(ABS($G190:$Z190)&lt;ABS(M190)),--($G190:$Z190&lt;&gt;0))+(SUMPRODUCT(--(ABS($G190:$Z190)=ABS(M190)),--($G190:$Z190&lt;&gt;0))-1)/2)</f>
        <v>4</v>
      </c>
      <c r="AH190" t="str" cm="1">
        <f t="array" ref="AH190">IF(N190=0,"",1+SUMPRODUCT(--(ABS($G190:$Z190)&lt;ABS(N190)),--($G190:$Z190&lt;&gt;0))+(SUMPRODUCT(--(ABS($G190:$Z190)=ABS(N190)),--($G190:$Z190&lt;&gt;0))-1)/2)</f>
        <v/>
      </c>
      <c r="AI190" cm="1">
        <f t="array" ref="AI190">IF(O190=0,"",1+SUMPRODUCT(--(ABS($G190:$Z190)&lt;ABS(O190)),--($G190:$Z190&lt;&gt;0))+(SUMPRODUCT(--(ABS($G190:$Z190)=ABS(O190)),--($G190:$Z190&lt;&gt;0))-1)/2)</f>
        <v>5</v>
      </c>
      <c r="AJ190" t="str" cm="1">
        <f t="array" ref="AJ190">IF(P190=0,"",1+SUMPRODUCT(--(ABS($G190:$Z190)&lt;ABS(P190)),--($G190:$Z190&lt;&gt;0))+(SUMPRODUCT(--(ABS($G190:$Z190)=ABS(P190)),--($G190:$Z190&lt;&gt;0))-1)/2)</f>
        <v/>
      </c>
      <c r="AK190" t="str" cm="1">
        <f t="array" ref="AK190">IF(Q190=0,"",1+SUMPRODUCT(--(ABS($G190:$Z190)&lt;ABS(Q190)),--($G190:$Z190&lt;&gt;0))+(SUMPRODUCT(--(ABS($G190:$Z190)=ABS(Q190)),--($G190:$Z190&lt;&gt;0))-1)/2)</f>
        <v/>
      </c>
      <c r="AL190" cm="1">
        <f t="array" ref="AL190">IF(R190=0,"",1+SUMPRODUCT(--(ABS($G190:$Z190)&lt;ABS(R190)),--($G190:$Z190&lt;&gt;0))+(SUMPRODUCT(--(ABS($G190:$Z190)=ABS(R190)),--($G190:$Z190&lt;&gt;0))-1)/2)</f>
        <v>10</v>
      </c>
      <c r="AM190" cm="1">
        <f t="array" ref="AM190">IF(S190=0,"",1+SUMPRODUCT(--(ABS($G190:$Z190)&lt;ABS(S190)),--($G190:$Z190&lt;&gt;0))+(SUMPRODUCT(--(ABS($G190:$Z190)=ABS(S190)),--($G190:$Z190&lt;&gt;0))-1)/2)</f>
        <v>6</v>
      </c>
      <c r="AN190" cm="1">
        <f t="array" ref="AN190">IF(T190=0,"",1+SUMPRODUCT(--(ABS($G190:$Z190)&lt;ABS(T190)),--($G190:$Z190&lt;&gt;0))+(SUMPRODUCT(--(ABS($G190:$Z190)=ABS(T190)),--($G190:$Z190&lt;&gt;0))-1)/2)</f>
        <v>8.5</v>
      </c>
      <c r="AO190" cm="1">
        <f t="array" ref="AO190">IF(U190=0,"",1+SUMPRODUCT(--(ABS($G190:$Z190)&lt;ABS(U190)),--($G190:$Z190&lt;&gt;0))+(SUMPRODUCT(--(ABS($G190:$Z190)=ABS(U190)),--($G190:$Z190&lt;&gt;0))-1)/2)</f>
        <v>1</v>
      </c>
      <c r="AP190" cm="1">
        <f t="array" ref="AP190">IF(V190=0,"",1+SUMPRODUCT(--(ABS($G190:$Z190)&lt;ABS(V190)),--($G190:$Z190&lt;&gt;0))+(SUMPRODUCT(--(ABS($G190:$Z190)=ABS(V190)),--($G190:$Z190&lt;&gt;0))-1)/2)</f>
        <v>15</v>
      </c>
      <c r="AQ190" cm="1">
        <f t="array" ref="AQ190">IF(W190=0,"",1+SUMPRODUCT(--(ABS($G190:$Z190)&lt;ABS(W190)),--($G190:$Z190&lt;&gt;0))+(SUMPRODUCT(--(ABS($G190:$Z190)=ABS(W190)),--($G190:$Z190&lt;&gt;0))-1)/2)</f>
        <v>8.5</v>
      </c>
      <c r="AR190" cm="1">
        <f t="array" ref="AR190">IF(X190=0,"",1+SUMPRODUCT(--(ABS($G190:$Z190)&lt;ABS(X190)),--($G190:$Z190&lt;&gt;0))+(SUMPRODUCT(--(ABS($G190:$Z190)=ABS(X190)),--($G190:$Z190&lt;&gt;0))-1)/2)</f>
        <v>11</v>
      </c>
      <c r="AS190" cm="1">
        <f t="array" ref="AS190">IF(Y190=0,"",1+SUMPRODUCT(--(ABS($G190:$Z190)&lt;ABS(Y190)),--($G190:$Z190&lt;&gt;0))+(SUMPRODUCT(--(ABS($G190:$Z190)=ABS(Y190)),--($G190:$Z190&lt;&gt;0))-1)/2)</f>
        <v>13</v>
      </c>
      <c r="AT190" cm="1">
        <f t="array" ref="AT190">IF(Z190=0,"",1+SUMPRODUCT(--(ABS($G190:$Z190)&lt;ABS(Z190)),--($G190:$Z190&lt;&gt;0))+(SUMPRODUCT(--(ABS($G190:$Z190)=ABS(Z190)),--($G190:$Z190&lt;&gt;0))-1)/2)</f>
        <v>3</v>
      </c>
      <c r="AU190">
        <f>AVERAGE(G190:Z190)</f>
        <v>-4.5967206677440973E-3</v>
      </c>
      <c r="AV190">
        <f>SUMIF(G190:Z190,"&gt;0",AA190:AT190)</f>
        <v>0</v>
      </c>
      <c r="AW190">
        <f>COUNTIF(G190:Z190,"&lt;&gt;0")</f>
        <v>15</v>
      </c>
      <c r="AX190">
        <f>_xlfn.LET(_xlpm.n,AW190,_xlpm.w,AV190,_xlpm.mu,_xlpm.n*(_xlpm.n+1)/4,_xlpm.sd,SQRT(_xlpm.n*(_xlpm.n+1)*(2*_xlpm.n+1)/24),_xlpm.z,(ABS(_xlpm.w-_xlpm.mu)-0.5)/_xlpm.sd,MIN(1,2*(1-_xlfn.NORM.S.DIST(_xlpm.z,TRUE))))</f>
        <v>7.2651388005784412E-4</v>
      </c>
    </row>
    <row r="191" spans="1:50" x14ac:dyDescent="0.25">
      <c r="A191" t="s">
        <v>9325</v>
      </c>
      <c r="B191" t="s">
        <v>106</v>
      </c>
      <c r="C191" t="s">
        <v>26</v>
      </c>
      <c r="D191" t="s">
        <v>9260</v>
      </c>
      <c r="E191" t="s">
        <v>37</v>
      </c>
      <c r="F191" t="s">
        <v>45</v>
      </c>
      <c r="G191">
        <f>all_runs!O822-all_runs!O942</f>
        <v>-1.3043478260869712E-2</v>
      </c>
      <c r="H191">
        <f>all_runs!O823-all_runs!O943</f>
        <v>-6.9181007711198728E-3</v>
      </c>
      <c r="I191">
        <f>all_runs!O824-all_runs!O944</f>
        <v>-2.2271714922049046E-2</v>
      </c>
      <c r="J191">
        <f>all_runs!O825-all_runs!O945</f>
        <v>-5.0071530758226679E-3</v>
      </c>
      <c r="K191">
        <f>all_runs!O826-all_runs!O946</f>
        <v>-1.3274336283185972E-2</v>
      </c>
      <c r="L191">
        <f>all_runs!O827-all_runs!O947</f>
        <v>-1.6949152542372836E-2</v>
      </c>
      <c r="M191">
        <f>all_runs!O828-all_runs!O948</f>
        <v>-1.534771300695692E-2</v>
      </c>
      <c r="N191">
        <f>all_runs!O829-all_runs!O949</f>
        <v>-7.0509747523169741E-3</v>
      </c>
      <c r="O191">
        <f>all_runs!O830-all_runs!O950</f>
        <v>-1.1184043722004544E-2</v>
      </c>
      <c r="P191">
        <f>all_runs!O831-all_runs!O951</f>
        <v>-1.1379397917521294E-2</v>
      </c>
      <c r="Q191">
        <f>all_runs!O832-all_runs!O952</f>
        <v>-8.6021505376343566E-3</v>
      </c>
      <c r="R191">
        <f>all_runs!O833-all_runs!O953</f>
        <v>-2.5366703780801414E-3</v>
      </c>
      <c r="S191">
        <f>all_runs!O834-all_runs!O954</f>
        <v>-2.5544630807786683E-3</v>
      </c>
      <c r="T191">
        <f>all_runs!O835-all_runs!O955</f>
        <v>-6.8580089040447545E-3</v>
      </c>
      <c r="U191">
        <f>all_runs!O836-all_runs!O956</f>
        <v>-6.9100541287572259E-3</v>
      </c>
      <c r="V191">
        <f>all_runs!O837-all_runs!O957</f>
        <v>-8.733624454148492E-3</v>
      </c>
      <c r="W191">
        <f>all_runs!O838-all_runs!O958</f>
        <v>-6.8347778930932801E-3</v>
      </c>
      <c r="X191">
        <f>all_runs!O839-all_runs!O959</f>
        <v>-1.7660044150110354E-2</v>
      </c>
      <c r="Y191">
        <f>all_runs!O840-all_runs!O960</f>
        <v>-1.3100436681222738E-2</v>
      </c>
      <c r="Z191">
        <f>all_runs!O841-all_runs!O961</f>
        <v>-2.5351841141313392E-3</v>
      </c>
      <c r="AA191" cm="1">
        <f t="array" ref="AA191">IF(G191=0,"",1+SUMPRODUCT(--(ABS($G191:$Z191)&lt;ABS(G191)),--($G191:$Z191&lt;&gt;0))+(SUMPRODUCT(--(ABS($G191:$Z191)=ABS(G191)),--($G191:$Z191&lt;&gt;0))-1)/2)</f>
        <v>14</v>
      </c>
      <c r="AB191" cm="1">
        <f t="array" ref="AB191">IF(H191=0,"",1+SUMPRODUCT(--(ABS($G191:$Z191)&lt;ABS(H191)),--($G191:$Z191&lt;&gt;0))+(SUMPRODUCT(--(ABS($G191:$Z191)=ABS(H191)),--($G191:$Z191&lt;&gt;0))-1)/2)</f>
        <v>8</v>
      </c>
      <c r="AC191" cm="1">
        <f t="array" ref="AC191">IF(I191=0,"",1+SUMPRODUCT(--(ABS($G191:$Z191)&lt;ABS(I191)),--($G191:$Z191&lt;&gt;0))+(SUMPRODUCT(--(ABS($G191:$Z191)=ABS(I191)),--($G191:$Z191&lt;&gt;0))-1)/2)</f>
        <v>20</v>
      </c>
      <c r="AD191" cm="1">
        <f t="array" ref="AD191">IF(J191=0,"",1+SUMPRODUCT(--(ABS($G191:$Z191)&lt;ABS(J191)),--($G191:$Z191&lt;&gt;0))+(SUMPRODUCT(--(ABS($G191:$Z191)=ABS(J191)),--($G191:$Z191&lt;&gt;0))-1)/2)</f>
        <v>4</v>
      </c>
      <c r="AE191" cm="1">
        <f t="array" ref="AE191">IF(K191=0,"",1+SUMPRODUCT(--(ABS($G191:$Z191)&lt;ABS(K191)),--($G191:$Z191&lt;&gt;0))+(SUMPRODUCT(--(ABS($G191:$Z191)=ABS(K191)),--($G191:$Z191&lt;&gt;0))-1)/2)</f>
        <v>16</v>
      </c>
      <c r="AF191" cm="1">
        <f t="array" ref="AF191">IF(L191=0,"",1+SUMPRODUCT(--(ABS($G191:$Z191)&lt;ABS(L191)),--($G191:$Z191&lt;&gt;0))+(SUMPRODUCT(--(ABS($G191:$Z191)=ABS(L191)),--($G191:$Z191&lt;&gt;0))-1)/2)</f>
        <v>18</v>
      </c>
      <c r="AG191" cm="1">
        <f t="array" ref="AG191">IF(M191=0,"",1+SUMPRODUCT(--(ABS($G191:$Z191)&lt;ABS(M191)),--($G191:$Z191&lt;&gt;0))+(SUMPRODUCT(--(ABS($G191:$Z191)=ABS(M191)),--($G191:$Z191&lt;&gt;0))-1)/2)</f>
        <v>17</v>
      </c>
      <c r="AH191" cm="1">
        <f t="array" ref="AH191">IF(N191=0,"",1+SUMPRODUCT(--(ABS($G191:$Z191)&lt;ABS(N191)),--($G191:$Z191&lt;&gt;0))+(SUMPRODUCT(--(ABS($G191:$Z191)=ABS(N191)),--($G191:$Z191&lt;&gt;0))-1)/2)</f>
        <v>9</v>
      </c>
      <c r="AI191" cm="1">
        <f t="array" ref="AI191">IF(O191=0,"",1+SUMPRODUCT(--(ABS($G191:$Z191)&lt;ABS(O191)),--($G191:$Z191&lt;&gt;0))+(SUMPRODUCT(--(ABS($G191:$Z191)=ABS(O191)),--($G191:$Z191&lt;&gt;0))-1)/2)</f>
        <v>12</v>
      </c>
      <c r="AJ191" cm="1">
        <f t="array" ref="AJ191">IF(P191=0,"",1+SUMPRODUCT(--(ABS($G191:$Z191)&lt;ABS(P191)),--($G191:$Z191&lt;&gt;0))+(SUMPRODUCT(--(ABS($G191:$Z191)=ABS(P191)),--($G191:$Z191&lt;&gt;0))-1)/2)</f>
        <v>13</v>
      </c>
      <c r="AK191" cm="1">
        <f t="array" ref="AK191">IF(Q191=0,"",1+SUMPRODUCT(--(ABS($G191:$Z191)&lt;ABS(Q191)),--($G191:$Z191&lt;&gt;0))+(SUMPRODUCT(--(ABS($G191:$Z191)=ABS(Q191)),--($G191:$Z191&lt;&gt;0))-1)/2)</f>
        <v>10</v>
      </c>
      <c r="AL191" cm="1">
        <f t="array" ref="AL191">IF(R191=0,"",1+SUMPRODUCT(--(ABS($G191:$Z191)&lt;ABS(R191)),--($G191:$Z191&lt;&gt;0))+(SUMPRODUCT(--(ABS($G191:$Z191)=ABS(R191)),--($G191:$Z191&lt;&gt;0))-1)/2)</f>
        <v>2</v>
      </c>
      <c r="AM191" cm="1">
        <f t="array" ref="AM191">IF(S191=0,"",1+SUMPRODUCT(--(ABS($G191:$Z191)&lt;ABS(S191)),--($G191:$Z191&lt;&gt;0))+(SUMPRODUCT(--(ABS($G191:$Z191)=ABS(S191)),--($G191:$Z191&lt;&gt;0))-1)/2)</f>
        <v>3</v>
      </c>
      <c r="AN191" cm="1">
        <f t="array" ref="AN191">IF(T191=0,"",1+SUMPRODUCT(--(ABS($G191:$Z191)&lt;ABS(T191)),--($G191:$Z191&lt;&gt;0))+(SUMPRODUCT(--(ABS($G191:$Z191)=ABS(T191)),--($G191:$Z191&lt;&gt;0))-1)/2)</f>
        <v>6</v>
      </c>
      <c r="AO191" cm="1">
        <f t="array" ref="AO191">IF(U191=0,"",1+SUMPRODUCT(--(ABS($G191:$Z191)&lt;ABS(U191)),--($G191:$Z191&lt;&gt;0))+(SUMPRODUCT(--(ABS($G191:$Z191)=ABS(U191)),--($G191:$Z191&lt;&gt;0))-1)/2)</f>
        <v>7</v>
      </c>
      <c r="AP191" cm="1">
        <f t="array" ref="AP191">IF(V191=0,"",1+SUMPRODUCT(--(ABS($G191:$Z191)&lt;ABS(V191)),--($G191:$Z191&lt;&gt;0))+(SUMPRODUCT(--(ABS($G191:$Z191)=ABS(V191)),--($G191:$Z191&lt;&gt;0))-1)/2)</f>
        <v>11</v>
      </c>
      <c r="AQ191" cm="1">
        <f t="array" ref="AQ191">IF(W191=0,"",1+SUMPRODUCT(--(ABS($G191:$Z191)&lt;ABS(W191)),--($G191:$Z191&lt;&gt;0))+(SUMPRODUCT(--(ABS($G191:$Z191)=ABS(W191)),--($G191:$Z191&lt;&gt;0))-1)/2)</f>
        <v>5</v>
      </c>
      <c r="AR191" cm="1">
        <f t="array" ref="AR191">IF(X191=0,"",1+SUMPRODUCT(--(ABS($G191:$Z191)&lt;ABS(X191)),--($G191:$Z191&lt;&gt;0))+(SUMPRODUCT(--(ABS($G191:$Z191)=ABS(X191)),--($G191:$Z191&lt;&gt;0))-1)/2)</f>
        <v>19</v>
      </c>
      <c r="AS191" cm="1">
        <f t="array" ref="AS191">IF(Y191=0,"",1+SUMPRODUCT(--(ABS($G191:$Z191)&lt;ABS(Y191)),--($G191:$Z191&lt;&gt;0))+(SUMPRODUCT(--(ABS($G191:$Z191)=ABS(Y191)),--($G191:$Z191&lt;&gt;0))-1)/2)</f>
        <v>15</v>
      </c>
      <c r="AT191" cm="1">
        <f t="array" ref="AT191">IF(Z191=0,"",1+SUMPRODUCT(--(ABS($G191:$Z191)&lt;ABS(Z191)),--($G191:$Z191&lt;&gt;0))+(SUMPRODUCT(--(ABS($G191:$Z191)=ABS(Z191)),--($G191:$Z191&lt;&gt;0))-1)/2)</f>
        <v>1</v>
      </c>
      <c r="AU191">
        <f>AVERAGE(G191:Z191)</f>
        <v>-9.9375739788110599E-3</v>
      </c>
      <c r="AV191">
        <f>SUMIF(G191:Z191,"&gt;0",AA191:AT191)</f>
        <v>0</v>
      </c>
      <c r="AW191">
        <f>COUNTIF(G191:Z191,"&lt;&gt;0")</f>
        <v>20</v>
      </c>
      <c r="AX191">
        <f>_xlfn.LET(_xlpm.n,AW191,_xlpm.w,AV191,_xlpm.mu,_xlpm.n*(_xlpm.n+1)/4,_xlpm.sd,SQRT(_xlpm.n*(_xlpm.n+1)*(2*_xlpm.n+1)/24),_xlpm.z,(ABS(_xlpm.w-_xlpm.mu)-0.5)/_xlpm.sd,MIN(1,2*(1-_xlfn.NORM.S.DIST(_xlpm.z,TRUE))))</f>
        <v>9.5691731570646255E-5</v>
      </c>
    </row>
    <row r="192" spans="1:50" x14ac:dyDescent="0.25">
      <c r="A192" t="s">
        <v>9325</v>
      </c>
      <c r="B192" t="s">
        <v>147</v>
      </c>
      <c r="C192" t="s">
        <v>26</v>
      </c>
      <c r="D192" t="s">
        <v>9260</v>
      </c>
      <c r="E192" t="s">
        <v>37</v>
      </c>
      <c r="F192" t="s">
        <v>45</v>
      </c>
      <c r="G192">
        <f>all_runs!O1422-all_runs!O1542</f>
        <v>4.4345898004435336E-3</v>
      </c>
      <c r="H192">
        <f>all_runs!O1423-all_runs!O1543</f>
        <v>-4.3572984749453703E-3</v>
      </c>
      <c r="I192">
        <f>all_runs!O1424-all_runs!O1544</f>
        <v>0</v>
      </c>
      <c r="J192">
        <f>all_runs!O1425-all_runs!O1545</f>
        <v>0</v>
      </c>
      <c r="K192">
        <f>all_runs!O1426-all_runs!O1546</f>
        <v>4.366812227074135E-3</v>
      </c>
      <c r="L192">
        <f>all_runs!O1427-all_runs!O1547</f>
        <v>-4.3478260869564966E-3</v>
      </c>
      <c r="M192">
        <f>all_runs!O1428-all_runs!O1548</f>
        <v>0</v>
      </c>
      <c r="N192">
        <f>all_runs!O1429-all_runs!O1549</f>
        <v>0</v>
      </c>
      <c r="O192">
        <f>all_runs!O1430-all_runs!O1550</f>
        <v>0</v>
      </c>
      <c r="P192">
        <f>all_runs!O1431-all_runs!O1551</f>
        <v>4.2643923240938131E-3</v>
      </c>
      <c r="Q192">
        <f>all_runs!O1432-all_runs!O1552</f>
        <v>-4.4444444444444731E-3</v>
      </c>
      <c r="R192">
        <f>all_runs!O1433-all_runs!O1553</f>
        <v>-4.3956043956041579E-3</v>
      </c>
      <c r="S192">
        <f>all_runs!O1434-all_runs!O1554</f>
        <v>-4.395604395604491E-3</v>
      </c>
      <c r="T192">
        <f>all_runs!O1435-all_runs!O1555</f>
        <v>-1.3422818791946289E-2</v>
      </c>
      <c r="U192">
        <f>all_runs!O1436-all_runs!O1556</f>
        <v>-4.4345898004436446E-3</v>
      </c>
      <c r="V192">
        <f>all_runs!O1437-all_runs!O1557</f>
        <v>0</v>
      </c>
      <c r="W192">
        <f>all_runs!O1438-all_runs!O1558</f>
        <v>0</v>
      </c>
      <c r="X192">
        <f>all_runs!O1439-all_runs!O1559</f>
        <v>-8.8495575221236855E-3</v>
      </c>
      <c r="Y192">
        <f>all_runs!O1440-all_runs!O1560</f>
        <v>-4.405286343612369E-3</v>
      </c>
      <c r="Z192">
        <f>all_runs!O1441-all_runs!O1561</f>
        <v>-6.9404279930594948E-3</v>
      </c>
      <c r="AA192" cm="1">
        <f t="array" ref="AA192">IF(G192=0,"",1+SUMPRODUCT(--(ABS($G192:$Z192)&lt;ABS(G192)),--($G192:$Z192&lt;&gt;0))+(SUMPRODUCT(--(ABS($G192:$Z192)=ABS(G192)),--($G192:$Z192&lt;&gt;0))-1)/2)</f>
        <v>8</v>
      </c>
      <c r="AB192" cm="1">
        <f t="array" ref="AB192">IF(H192=0,"",1+SUMPRODUCT(--(ABS($G192:$Z192)&lt;ABS(H192)),--($G192:$Z192&lt;&gt;0))+(SUMPRODUCT(--(ABS($G192:$Z192)=ABS(H192)),--($G192:$Z192&lt;&gt;0))-1)/2)</f>
        <v>3</v>
      </c>
      <c r="AC192" t="str" cm="1">
        <f t="array" ref="AC192">IF(I192=0,"",1+SUMPRODUCT(--(ABS($G192:$Z192)&lt;ABS(I192)),--($G192:$Z192&lt;&gt;0))+(SUMPRODUCT(--(ABS($G192:$Z192)=ABS(I192)),--($G192:$Z192&lt;&gt;0))-1)/2)</f>
        <v/>
      </c>
      <c r="AD192" t="str" cm="1">
        <f t="array" ref="AD192">IF(J192=0,"",1+SUMPRODUCT(--(ABS($G192:$Z192)&lt;ABS(J192)),--($G192:$Z192&lt;&gt;0))+(SUMPRODUCT(--(ABS($G192:$Z192)=ABS(J192)),--($G192:$Z192&lt;&gt;0))-1)/2)</f>
        <v/>
      </c>
      <c r="AE192" cm="1">
        <f t="array" ref="AE192">IF(K192=0,"",1+SUMPRODUCT(--(ABS($G192:$Z192)&lt;ABS(K192)),--($G192:$Z192&lt;&gt;0))+(SUMPRODUCT(--(ABS($G192:$Z192)=ABS(K192)),--($G192:$Z192&lt;&gt;0))-1)/2)</f>
        <v>4</v>
      </c>
      <c r="AF192" cm="1">
        <f t="array" ref="AF192">IF(L192=0,"",1+SUMPRODUCT(--(ABS($G192:$Z192)&lt;ABS(L192)),--($G192:$Z192&lt;&gt;0))+(SUMPRODUCT(--(ABS($G192:$Z192)=ABS(L192)),--($G192:$Z192&lt;&gt;0))-1)/2)</f>
        <v>2</v>
      </c>
      <c r="AG192" t="str" cm="1">
        <f t="array" ref="AG192">IF(M192=0,"",1+SUMPRODUCT(--(ABS($G192:$Z192)&lt;ABS(M192)),--($G192:$Z192&lt;&gt;0))+(SUMPRODUCT(--(ABS($G192:$Z192)=ABS(M192)),--($G192:$Z192&lt;&gt;0))-1)/2)</f>
        <v/>
      </c>
      <c r="AH192" t="str" cm="1">
        <f t="array" ref="AH192">IF(N192=0,"",1+SUMPRODUCT(--(ABS($G192:$Z192)&lt;ABS(N192)),--($G192:$Z192&lt;&gt;0))+(SUMPRODUCT(--(ABS($G192:$Z192)=ABS(N192)),--($G192:$Z192&lt;&gt;0))-1)/2)</f>
        <v/>
      </c>
      <c r="AI192" t="str" cm="1">
        <f t="array" ref="AI192">IF(O192=0,"",1+SUMPRODUCT(--(ABS($G192:$Z192)&lt;ABS(O192)),--($G192:$Z192&lt;&gt;0))+(SUMPRODUCT(--(ABS($G192:$Z192)=ABS(O192)),--($G192:$Z192&lt;&gt;0))-1)/2)</f>
        <v/>
      </c>
      <c r="AJ192" cm="1">
        <f t="array" ref="AJ192">IF(P192=0,"",1+SUMPRODUCT(--(ABS($G192:$Z192)&lt;ABS(P192)),--($G192:$Z192&lt;&gt;0))+(SUMPRODUCT(--(ABS($G192:$Z192)=ABS(P192)),--($G192:$Z192&lt;&gt;0))-1)/2)</f>
        <v>1</v>
      </c>
      <c r="AK192" cm="1">
        <f t="array" ref="AK192">IF(Q192=0,"",1+SUMPRODUCT(--(ABS($G192:$Z192)&lt;ABS(Q192)),--($G192:$Z192&lt;&gt;0))+(SUMPRODUCT(--(ABS($G192:$Z192)=ABS(Q192)),--($G192:$Z192&lt;&gt;0))-1)/2)</f>
        <v>10</v>
      </c>
      <c r="AL192" cm="1">
        <f t="array" ref="AL192">IF(R192=0,"",1+SUMPRODUCT(--(ABS($G192:$Z192)&lt;ABS(R192)),--($G192:$Z192&lt;&gt;0))+(SUMPRODUCT(--(ABS($G192:$Z192)=ABS(R192)),--($G192:$Z192&lt;&gt;0))-1)/2)</f>
        <v>5</v>
      </c>
      <c r="AM192" cm="1">
        <f t="array" ref="AM192">IF(S192=0,"",1+SUMPRODUCT(--(ABS($G192:$Z192)&lt;ABS(S192)),--($G192:$Z192&lt;&gt;0))+(SUMPRODUCT(--(ABS($G192:$Z192)=ABS(S192)),--($G192:$Z192&lt;&gt;0))-1)/2)</f>
        <v>6</v>
      </c>
      <c r="AN192" cm="1">
        <f t="array" ref="AN192">IF(T192=0,"",1+SUMPRODUCT(--(ABS($G192:$Z192)&lt;ABS(T192)),--($G192:$Z192&lt;&gt;0))+(SUMPRODUCT(--(ABS($G192:$Z192)=ABS(T192)),--($G192:$Z192&lt;&gt;0))-1)/2)</f>
        <v>13</v>
      </c>
      <c r="AO192" cm="1">
        <f t="array" ref="AO192">IF(U192=0,"",1+SUMPRODUCT(--(ABS($G192:$Z192)&lt;ABS(U192)),--($G192:$Z192&lt;&gt;0))+(SUMPRODUCT(--(ABS($G192:$Z192)=ABS(U192)),--($G192:$Z192&lt;&gt;0))-1)/2)</f>
        <v>9</v>
      </c>
      <c r="AP192" t="str" cm="1">
        <f t="array" ref="AP192">IF(V192=0,"",1+SUMPRODUCT(--(ABS($G192:$Z192)&lt;ABS(V192)),--($G192:$Z192&lt;&gt;0))+(SUMPRODUCT(--(ABS($G192:$Z192)=ABS(V192)),--($G192:$Z192&lt;&gt;0))-1)/2)</f>
        <v/>
      </c>
      <c r="AQ192" t="str" cm="1">
        <f t="array" ref="AQ192">IF(W192=0,"",1+SUMPRODUCT(--(ABS($G192:$Z192)&lt;ABS(W192)),--($G192:$Z192&lt;&gt;0))+(SUMPRODUCT(--(ABS($G192:$Z192)=ABS(W192)),--($G192:$Z192&lt;&gt;0))-1)/2)</f>
        <v/>
      </c>
      <c r="AR192" cm="1">
        <f t="array" ref="AR192">IF(X192=0,"",1+SUMPRODUCT(--(ABS($G192:$Z192)&lt;ABS(X192)),--($G192:$Z192&lt;&gt;0))+(SUMPRODUCT(--(ABS($G192:$Z192)=ABS(X192)),--($G192:$Z192&lt;&gt;0))-1)/2)</f>
        <v>12</v>
      </c>
      <c r="AS192" cm="1">
        <f t="array" ref="AS192">IF(Y192=0,"",1+SUMPRODUCT(--(ABS($G192:$Z192)&lt;ABS(Y192)),--($G192:$Z192&lt;&gt;0))+(SUMPRODUCT(--(ABS($G192:$Z192)=ABS(Y192)),--($G192:$Z192&lt;&gt;0))-1)/2)</f>
        <v>7</v>
      </c>
      <c r="AT192" cm="1">
        <f t="array" ref="AT192">IF(Z192=0,"",1+SUMPRODUCT(--(ABS($G192:$Z192)&lt;ABS(Z192)),--($G192:$Z192&lt;&gt;0))+(SUMPRODUCT(--(ABS($G192:$Z192)=ABS(Z192)),--($G192:$Z192&lt;&gt;0))-1)/2)</f>
        <v>11</v>
      </c>
      <c r="AU192">
        <f>AVERAGE(G192:Z192)</f>
        <v>-2.3463831948564496E-3</v>
      </c>
      <c r="AV192">
        <f>SUMIF(G192:Z192,"&gt;0",AA192:AT192)</f>
        <v>13</v>
      </c>
      <c r="AW192">
        <f>COUNTIF(G192:Z192,"&lt;&gt;0")</f>
        <v>13</v>
      </c>
      <c r="AX192">
        <f>_xlfn.LET(_xlpm.n,AW192,_xlpm.w,AV192,_xlpm.mu,_xlpm.n*(_xlpm.n+1)/4,_xlpm.sd,SQRT(_xlpm.n*(_xlpm.n+1)*(2*_xlpm.n+1)/24),_xlpm.z,(ABS(_xlpm.w-_xlpm.mu)-0.5)/_xlpm.sd,MIN(1,2*(1-_xlfn.NORM.S.DIST(_xlpm.z,TRUE))))</f>
        <v>2.5329443684205755E-2</v>
      </c>
    </row>
    <row r="193" spans="1:50" x14ac:dyDescent="0.25">
      <c r="A193" t="s">
        <v>9325</v>
      </c>
      <c r="B193" t="s">
        <v>190</v>
      </c>
      <c r="C193" t="s">
        <v>26</v>
      </c>
      <c r="D193" t="s">
        <v>9260</v>
      </c>
      <c r="E193" t="s">
        <v>37</v>
      </c>
      <c r="F193" t="s">
        <v>45</v>
      </c>
      <c r="G193">
        <f>all_runs!O2022-all_runs!O2142</f>
        <v>0</v>
      </c>
      <c r="H193">
        <f>all_runs!O2023-all_runs!O2143</f>
        <v>0</v>
      </c>
      <c r="I193">
        <f>all_runs!O2024-all_runs!O2144</f>
        <v>6.3718440396293152E-3</v>
      </c>
      <c r="J193">
        <f>all_runs!O2025-all_runs!O2145</f>
        <v>-4.4642857142855874E-3</v>
      </c>
      <c r="K193">
        <f>all_runs!O2026-all_runs!O2146</f>
        <v>-8.9686098654708779E-3</v>
      </c>
      <c r="L193">
        <f>all_runs!O2027-all_runs!O2147</f>
        <v>-9.0497737556560764E-3</v>
      </c>
      <c r="M193">
        <f>all_runs!O2028-all_runs!O2148</f>
        <v>0</v>
      </c>
      <c r="N193">
        <f>all_runs!O2029-all_runs!O2149</f>
        <v>1.8826515222434281E-3</v>
      </c>
      <c r="O193">
        <f>all_runs!O2030-all_runs!O2150</f>
        <v>0</v>
      </c>
      <c r="P193">
        <f>all_runs!O2031-all_runs!O2151</f>
        <v>0</v>
      </c>
      <c r="Q193">
        <f>all_runs!O2032-all_runs!O2152</f>
        <v>-4.4742729306487261E-3</v>
      </c>
      <c r="R193">
        <f>all_runs!O2033-all_runs!O2153</f>
        <v>0</v>
      </c>
      <c r="S193">
        <f>all_runs!O2034-all_runs!O2154</f>
        <v>0</v>
      </c>
      <c r="T193">
        <f>all_runs!O2035-all_runs!O2155</f>
        <v>0</v>
      </c>
      <c r="U193">
        <f>all_runs!O2036-all_runs!O2156</f>
        <v>0</v>
      </c>
      <c r="V193">
        <f>all_runs!O2037-all_runs!O2157</f>
        <v>0</v>
      </c>
      <c r="W193">
        <f>all_runs!O2038-all_runs!O2158</f>
        <v>1.8441074217765419E-3</v>
      </c>
      <c r="X193">
        <f>all_runs!O2039-all_runs!O2159</f>
        <v>-4.4543429844098315E-3</v>
      </c>
      <c r="Y193">
        <f>all_runs!O2040-all_runs!O2160</f>
        <v>-4.5146726862301811E-3</v>
      </c>
      <c r="Z193">
        <f>all_runs!O2041-all_runs!O2161</f>
        <v>-2.576701821668248E-3</v>
      </c>
      <c r="AA193" t="str" cm="1">
        <f t="array" ref="AA193">IF(G193=0,"",1+SUMPRODUCT(--(ABS($G193:$Z193)&lt;ABS(G193)),--($G193:$Z193&lt;&gt;0))+(SUMPRODUCT(--(ABS($G193:$Z193)=ABS(G193)),--($G193:$Z193&lt;&gt;0))-1)/2)</f>
        <v/>
      </c>
      <c r="AB193" t="str" cm="1">
        <f t="array" ref="AB193">IF(H193=0,"",1+SUMPRODUCT(--(ABS($G193:$Z193)&lt;ABS(H193)),--($G193:$Z193&lt;&gt;0))+(SUMPRODUCT(--(ABS($G193:$Z193)=ABS(H193)),--($G193:$Z193&lt;&gt;0))-1)/2)</f>
        <v/>
      </c>
      <c r="AC193" cm="1">
        <f t="array" ref="AC193">IF(I193=0,"",1+SUMPRODUCT(--(ABS($G193:$Z193)&lt;ABS(I193)),--($G193:$Z193&lt;&gt;0))+(SUMPRODUCT(--(ABS($G193:$Z193)=ABS(I193)),--($G193:$Z193&lt;&gt;0))-1)/2)</f>
        <v>8</v>
      </c>
      <c r="AD193" cm="1">
        <f t="array" ref="AD193">IF(J193=0,"",1+SUMPRODUCT(--(ABS($G193:$Z193)&lt;ABS(J193)),--($G193:$Z193&lt;&gt;0))+(SUMPRODUCT(--(ABS($G193:$Z193)=ABS(J193)),--($G193:$Z193&lt;&gt;0))-1)/2)</f>
        <v>5</v>
      </c>
      <c r="AE193" cm="1">
        <f t="array" ref="AE193">IF(K193=0,"",1+SUMPRODUCT(--(ABS($G193:$Z193)&lt;ABS(K193)),--($G193:$Z193&lt;&gt;0))+(SUMPRODUCT(--(ABS($G193:$Z193)=ABS(K193)),--($G193:$Z193&lt;&gt;0))-1)/2)</f>
        <v>9</v>
      </c>
      <c r="AF193" cm="1">
        <f t="array" ref="AF193">IF(L193=0,"",1+SUMPRODUCT(--(ABS($G193:$Z193)&lt;ABS(L193)),--($G193:$Z193&lt;&gt;0))+(SUMPRODUCT(--(ABS($G193:$Z193)=ABS(L193)),--($G193:$Z193&lt;&gt;0))-1)/2)</f>
        <v>10</v>
      </c>
      <c r="AG193" t="str" cm="1">
        <f t="array" ref="AG193">IF(M193=0,"",1+SUMPRODUCT(--(ABS($G193:$Z193)&lt;ABS(M193)),--($G193:$Z193&lt;&gt;0))+(SUMPRODUCT(--(ABS($G193:$Z193)=ABS(M193)),--($G193:$Z193&lt;&gt;0))-1)/2)</f>
        <v/>
      </c>
      <c r="AH193" cm="1">
        <f t="array" ref="AH193">IF(N193=0,"",1+SUMPRODUCT(--(ABS($G193:$Z193)&lt;ABS(N193)),--($G193:$Z193&lt;&gt;0))+(SUMPRODUCT(--(ABS($G193:$Z193)=ABS(N193)),--($G193:$Z193&lt;&gt;0))-1)/2)</f>
        <v>2</v>
      </c>
      <c r="AI193" t="str" cm="1">
        <f t="array" ref="AI193">IF(O193=0,"",1+SUMPRODUCT(--(ABS($G193:$Z193)&lt;ABS(O193)),--($G193:$Z193&lt;&gt;0))+(SUMPRODUCT(--(ABS($G193:$Z193)=ABS(O193)),--($G193:$Z193&lt;&gt;0))-1)/2)</f>
        <v/>
      </c>
      <c r="AJ193" t="str" cm="1">
        <f t="array" ref="AJ193">IF(P193=0,"",1+SUMPRODUCT(--(ABS($G193:$Z193)&lt;ABS(P193)),--($G193:$Z193&lt;&gt;0))+(SUMPRODUCT(--(ABS($G193:$Z193)=ABS(P193)),--($G193:$Z193&lt;&gt;0))-1)/2)</f>
        <v/>
      </c>
      <c r="AK193" cm="1">
        <f t="array" ref="AK193">IF(Q193=0,"",1+SUMPRODUCT(--(ABS($G193:$Z193)&lt;ABS(Q193)),--($G193:$Z193&lt;&gt;0))+(SUMPRODUCT(--(ABS($G193:$Z193)=ABS(Q193)),--($G193:$Z193&lt;&gt;0))-1)/2)</f>
        <v>6</v>
      </c>
      <c r="AL193" t="str" cm="1">
        <f t="array" ref="AL193">IF(R193=0,"",1+SUMPRODUCT(--(ABS($G193:$Z193)&lt;ABS(R193)),--($G193:$Z193&lt;&gt;0))+(SUMPRODUCT(--(ABS($G193:$Z193)=ABS(R193)),--($G193:$Z193&lt;&gt;0))-1)/2)</f>
        <v/>
      </c>
      <c r="AM193" t="str" cm="1">
        <f t="array" ref="AM193">IF(S193=0,"",1+SUMPRODUCT(--(ABS($G193:$Z193)&lt;ABS(S193)),--($G193:$Z193&lt;&gt;0))+(SUMPRODUCT(--(ABS($G193:$Z193)=ABS(S193)),--($G193:$Z193&lt;&gt;0))-1)/2)</f>
        <v/>
      </c>
      <c r="AN193" t="str" cm="1">
        <f t="array" ref="AN193">IF(T193=0,"",1+SUMPRODUCT(--(ABS($G193:$Z193)&lt;ABS(T193)),--($G193:$Z193&lt;&gt;0))+(SUMPRODUCT(--(ABS($G193:$Z193)=ABS(T193)),--($G193:$Z193&lt;&gt;0))-1)/2)</f>
        <v/>
      </c>
      <c r="AO193" t="str" cm="1">
        <f t="array" ref="AO193">IF(U193=0,"",1+SUMPRODUCT(--(ABS($G193:$Z193)&lt;ABS(U193)),--($G193:$Z193&lt;&gt;0))+(SUMPRODUCT(--(ABS($G193:$Z193)=ABS(U193)),--($G193:$Z193&lt;&gt;0))-1)/2)</f>
        <v/>
      </c>
      <c r="AP193" t="str" cm="1">
        <f t="array" ref="AP193">IF(V193=0,"",1+SUMPRODUCT(--(ABS($G193:$Z193)&lt;ABS(V193)),--($G193:$Z193&lt;&gt;0))+(SUMPRODUCT(--(ABS($G193:$Z193)=ABS(V193)),--($G193:$Z193&lt;&gt;0))-1)/2)</f>
        <v/>
      </c>
      <c r="AQ193" cm="1">
        <f t="array" ref="AQ193">IF(W193=0,"",1+SUMPRODUCT(--(ABS($G193:$Z193)&lt;ABS(W193)),--($G193:$Z193&lt;&gt;0))+(SUMPRODUCT(--(ABS($G193:$Z193)=ABS(W193)),--($G193:$Z193&lt;&gt;0))-1)/2)</f>
        <v>1</v>
      </c>
      <c r="AR193" cm="1">
        <f t="array" ref="AR193">IF(X193=0,"",1+SUMPRODUCT(--(ABS($G193:$Z193)&lt;ABS(X193)),--($G193:$Z193&lt;&gt;0))+(SUMPRODUCT(--(ABS($G193:$Z193)=ABS(X193)),--($G193:$Z193&lt;&gt;0))-1)/2)</f>
        <v>4</v>
      </c>
      <c r="AS193" cm="1">
        <f t="array" ref="AS193">IF(Y193=0,"",1+SUMPRODUCT(--(ABS($G193:$Z193)&lt;ABS(Y193)),--($G193:$Z193&lt;&gt;0))+(SUMPRODUCT(--(ABS($G193:$Z193)=ABS(Y193)),--($G193:$Z193&lt;&gt;0))-1)/2)</f>
        <v>7</v>
      </c>
      <c r="AT193" cm="1">
        <f t="array" ref="AT193">IF(Z193=0,"",1+SUMPRODUCT(--(ABS($G193:$Z193)&lt;ABS(Z193)),--($G193:$Z193&lt;&gt;0))+(SUMPRODUCT(--(ABS($G193:$Z193)=ABS(Z193)),--($G193:$Z193&lt;&gt;0))-1)/2)</f>
        <v>3</v>
      </c>
      <c r="AU193">
        <f>AVERAGE(G193:Z193)</f>
        <v>-1.4202028387360122E-3</v>
      </c>
      <c r="AV193">
        <f>SUMIF(G193:Z193,"&gt;0",AA193:AT193)</f>
        <v>11</v>
      </c>
      <c r="AW193">
        <f>COUNTIF(G193:Z193,"&lt;&gt;0")</f>
        <v>10</v>
      </c>
      <c r="AX193">
        <f>_xlfn.LET(_xlpm.n,AW193,_xlpm.w,AV193,_xlpm.mu,_xlpm.n*(_xlpm.n+1)/4,_xlpm.sd,SQRT(_xlpm.n*(_xlpm.n+1)*(2*_xlpm.n+1)/24),_xlpm.z,(ABS(_xlpm.w-_xlpm.mu)-0.5)/_xlpm.sd,MIN(1,2*(1-_xlfn.NORM.S.DIST(_xlpm.z,TRUE))))</f>
        <v>0.10291753940285298</v>
      </c>
    </row>
    <row r="194" spans="1:50" x14ac:dyDescent="0.25">
      <c r="A194" t="s">
        <v>9330</v>
      </c>
      <c r="B194" t="s">
        <v>19</v>
      </c>
      <c r="C194" t="s">
        <v>32</v>
      </c>
      <c r="D194" t="s">
        <v>9259</v>
      </c>
      <c r="E194" t="s">
        <v>88</v>
      </c>
      <c r="F194" t="s">
        <v>81</v>
      </c>
      <c r="G194">
        <f>all_runs!O2464-all_runs!O2402</f>
        <v>2.9878919801374026E-2</v>
      </c>
      <c r="H194">
        <f>all_runs!O2465-all_runs!O2403</f>
        <v>1.9670871486200836E-2</v>
      </c>
      <c r="I194">
        <f>all_runs!O2466-all_runs!O2404</f>
        <v>4.0279515161972146E-2</v>
      </c>
      <c r="J194">
        <f>all_runs!O2467-all_runs!O2405</f>
        <v>2.0317869415807488E-2</v>
      </c>
      <c r="K194">
        <f>all_runs!O2468-all_runs!O2406</f>
        <v>2.126876844761949E-2</v>
      </c>
      <c r="L194">
        <f>all_runs!O2469-all_runs!O2407</f>
        <v>2.7031313629251819E-2</v>
      </c>
      <c r="M194">
        <f>all_runs!O2470-all_runs!O2408</f>
        <v>5.1313533309342851E-3</v>
      </c>
      <c r="N194">
        <f>all_runs!O2471-all_runs!O2409</f>
        <v>4.1237113402061709E-3</v>
      </c>
      <c r="O194">
        <f>all_runs!O2472-all_runs!O2410</f>
        <v>3.7113402061855649E-2</v>
      </c>
      <c r="P194">
        <f>all_runs!O2473-all_runs!O2411</f>
        <v>4.9484536082474273E-2</v>
      </c>
      <c r="Q194">
        <f>all_runs!O2474-all_runs!O2412</f>
        <v>2.8651202749140792E-2</v>
      </c>
      <c r="R194">
        <f>all_runs!O2475-all_runs!O2413</f>
        <v>2.7031313629251819E-2</v>
      </c>
      <c r="S194">
        <f>all_runs!O2476-all_runs!O2414</f>
        <v>7.8178694158075324E-3</v>
      </c>
      <c r="T194">
        <f>all_runs!O2477-all_runs!O2415</f>
        <v>2.5418146040980472E-2</v>
      </c>
      <c r="U194">
        <f>all_runs!O2478-all_runs!O2416</f>
        <v>2.0317869415807488E-2</v>
      </c>
      <c r="V194">
        <f>all_runs!O2479-all_runs!O2417</f>
        <v>3.4453220842390664E-2</v>
      </c>
      <c r="W194">
        <f>all_runs!O2480-all_runs!O2418</f>
        <v>4.037480523361292E-2</v>
      </c>
      <c r="X194">
        <f>all_runs!O2481-all_runs!O2419</f>
        <v>2.3543113488331935E-2</v>
      </c>
      <c r="Y194">
        <f>all_runs!O2482-all_runs!O2420</f>
        <v>9.4010287755847965E-3</v>
      </c>
      <c r="Z194">
        <f>all_runs!O2483-all_runs!O2421</f>
        <v>4.9484536082474273E-2</v>
      </c>
      <c r="AA194" cm="1">
        <f t="array" ref="AA194">IF(G194=0,"",1+SUMPRODUCT(--(ABS($G194:$Z194)&lt;ABS(G194)),--($G194:$Z194&lt;&gt;0))+(SUMPRODUCT(--(ABS($G194:$Z194)=ABS(G194)),--($G194:$Z194&lt;&gt;0))-1)/2)</f>
        <v>14</v>
      </c>
      <c r="AB194" cm="1">
        <f t="array" ref="AB194">IF(H194=0,"",1+SUMPRODUCT(--(ABS($G194:$Z194)&lt;ABS(H194)),--($G194:$Z194&lt;&gt;0))+(SUMPRODUCT(--(ABS($G194:$Z194)=ABS(H194)),--($G194:$Z194&lt;&gt;0))-1)/2)</f>
        <v>5</v>
      </c>
      <c r="AC194" cm="1">
        <f t="array" ref="AC194">IF(I194=0,"",1+SUMPRODUCT(--(ABS($G194:$Z194)&lt;ABS(I194)),--($G194:$Z194&lt;&gt;0))+(SUMPRODUCT(--(ABS($G194:$Z194)=ABS(I194)),--($G194:$Z194&lt;&gt;0))-1)/2)</f>
        <v>17</v>
      </c>
      <c r="AD194" cm="1">
        <f t="array" ref="AD194">IF(J194=0,"",1+SUMPRODUCT(--(ABS($G194:$Z194)&lt;ABS(J194)),--($G194:$Z194&lt;&gt;0))+(SUMPRODUCT(--(ABS($G194:$Z194)=ABS(J194)),--($G194:$Z194&lt;&gt;0))-1)/2)</f>
        <v>6.5</v>
      </c>
      <c r="AE194" cm="1">
        <f t="array" ref="AE194">IF(K194=0,"",1+SUMPRODUCT(--(ABS($G194:$Z194)&lt;ABS(K194)),--($G194:$Z194&lt;&gt;0))+(SUMPRODUCT(--(ABS($G194:$Z194)=ABS(K194)),--($G194:$Z194&lt;&gt;0))-1)/2)</f>
        <v>8</v>
      </c>
      <c r="AF194" cm="1">
        <f t="array" ref="AF194">IF(L194=0,"",1+SUMPRODUCT(--(ABS($G194:$Z194)&lt;ABS(L194)),--($G194:$Z194&lt;&gt;0))+(SUMPRODUCT(--(ABS($G194:$Z194)=ABS(L194)),--($G194:$Z194&lt;&gt;0))-1)/2)</f>
        <v>11.5</v>
      </c>
      <c r="AG194" cm="1">
        <f t="array" ref="AG194">IF(M194=0,"",1+SUMPRODUCT(--(ABS($G194:$Z194)&lt;ABS(M194)),--($G194:$Z194&lt;&gt;0))+(SUMPRODUCT(--(ABS($G194:$Z194)=ABS(M194)),--($G194:$Z194&lt;&gt;0))-1)/2)</f>
        <v>2</v>
      </c>
      <c r="AH194" cm="1">
        <f t="array" ref="AH194">IF(N194=0,"",1+SUMPRODUCT(--(ABS($G194:$Z194)&lt;ABS(N194)),--($G194:$Z194&lt;&gt;0))+(SUMPRODUCT(--(ABS($G194:$Z194)=ABS(N194)),--($G194:$Z194&lt;&gt;0))-1)/2)</f>
        <v>1</v>
      </c>
      <c r="AI194" cm="1">
        <f t="array" ref="AI194">IF(O194=0,"",1+SUMPRODUCT(--(ABS($G194:$Z194)&lt;ABS(O194)),--($G194:$Z194&lt;&gt;0))+(SUMPRODUCT(--(ABS($G194:$Z194)=ABS(O194)),--($G194:$Z194&lt;&gt;0))-1)/2)</f>
        <v>16</v>
      </c>
      <c r="AJ194" cm="1">
        <f t="array" ref="AJ194">IF(P194=0,"",1+SUMPRODUCT(--(ABS($G194:$Z194)&lt;ABS(P194)),--($G194:$Z194&lt;&gt;0))+(SUMPRODUCT(--(ABS($G194:$Z194)=ABS(P194)),--($G194:$Z194&lt;&gt;0))-1)/2)</f>
        <v>19.5</v>
      </c>
      <c r="AK194" cm="1">
        <f t="array" ref="AK194">IF(Q194=0,"",1+SUMPRODUCT(--(ABS($G194:$Z194)&lt;ABS(Q194)),--($G194:$Z194&lt;&gt;0))+(SUMPRODUCT(--(ABS($G194:$Z194)=ABS(Q194)),--($G194:$Z194&lt;&gt;0))-1)/2)</f>
        <v>13</v>
      </c>
      <c r="AL194" cm="1">
        <f t="array" ref="AL194">IF(R194=0,"",1+SUMPRODUCT(--(ABS($G194:$Z194)&lt;ABS(R194)),--($G194:$Z194&lt;&gt;0))+(SUMPRODUCT(--(ABS($G194:$Z194)=ABS(R194)),--($G194:$Z194&lt;&gt;0))-1)/2)</f>
        <v>11.5</v>
      </c>
      <c r="AM194" cm="1">
        <f t="array" ref="AM194">IF(S194=0,"",1+SUMPRODUCT(--(ABS($G194:$Z194)&lt;ABS(S194)),--($G194:$Z194&lt;&gt;0))+(SUMPRODUCT(--(ABS($G194:$Z194)=ABS(S194)),--($G194:$Z194&lt;&gt;0))-1)/2)</f>
        <v>3</v>
      </c>
      <c r="AN194" cm="1">
        <f t="array" ref="AN194">IF(T194=0,"",1+SUMPRODUCT(--(ABS($G194:$Z194)&lt;ABS(T194)),--($G194:$Z194&lt;&gt;0))+(SUMPRODUCT(--(ABS($G194:$Z194)=ABS(T194)),--($G194:$Z194&lt;&gt;0))-1)/2)</f>
        <v>10</v>
      </c>
      <c r="AO194" cm="1">
        <f t="array" ref="AO194">IF(U194=0,"",1+SUMPRODUCT(--(ABS($G194:$Z194)&lt;ABS(U194)),--($G194:$Z194&lt;&gt;0))+(SUMPRODUCT(--(ABS($G194:$Z194)=ABS(U194)),--($G194:$Z194&lt;&gt;0))-1)/2)</f>
        <v>6.5</v>
      </c>
      <c r="AP194" cm="1">
        <f t="array" ref="AP194">IF(V194=0,"",1+SUMPRODUCT(--(ABS($G194:$Z194)&lt;ABS(V194)),--($G194:$Z194&lt;&gt;0))+(SUMPRODUCT(--(ABS($G194:$Z194)=ABS(V194)),--($G194:$Z194&lt;&gt;0))-1)/2)</f>
        <v>15</v>
      </c>
      <c r="AQ194" cm="1">
        <f t="array" ref="AQ194">IF(W194=0,"",1+SUMPRODUCT(--(ABS($G194:$Z194)&lt;ABS(W194)),--($G194:$Z194&lt;&gt;0))+(SUMPRODUCT(--(ABS($G194:$Z194)=ABS(W194)),--($G194:$Z194&lt;&gt;0))-1)/2)</f>
        <v>18</v>
      </c>
      <c r="AR194" cm="1">
        <f t="array" ref="AR194">IF(X194=0,"",1+SUMPRODUCT(--(ABS($G194:$Z194)&lt;ABS(X194)),--($G194:$Z194&lt;&gt;0))+(SUMPRODUCT(--(ABS($G194:$Z194)=ABS(X194)),--($G194:$Z194&lt;&gt;0))-1)/2)</f>
        <v>9</v>
      </c>
      <c r="AS194" cm="1">
        <f t="array" ref="AS194">IF(Y194=0,"",1+SUMPRODUCT(--(ABS($G194:$Z194)&lt;ABS(Y194)),--($G194:$Z194&lt;&gt;0))+(SUMPRODUCT(--(ABS($G194:$Z194)=ABS(Y194)),--($G194:$Z194&lt;&gt;0))-1)/2)</f>
        <v>4</v>
      </c>
      <c r="AT194" cm="1">
        <f t="array" ref="AT194">IF(Z194=0,"",1+SUMPRODUCT(--(ABS($G194:$Z194)&lt;ABS(Z194)),--($G194:$Z194&lt;&gt;0))+(SUMPRODUCT(--(ABS($G194:$Z194)=ABS(Z194)),--($G194:$Z194&lt;&gt;0))-1)/2)</f>
        <v>19.5</v>
      </c>
      <c r="AU194">
        <f>AVERAGE(G194:Z194)</f>
        <v>2.6039668321553945E-2</v>
      </c>
      <c r="AV194">
        <f>SUMIF(G194:Z194,"&gt;0",AA194:AT194)</f>
        <v>210</v>
      </c>
      <c r="AW194">
        <f>COUNTIF(G194:Z194,"&lt;&gt;0")</f>
        <v>20</v>
      </c>
      <c r="AX194">
        <f>_xlfn.LET(_xlpm.n,AW194,_xlpm.w,AV194,_xlpm.mu,_xlpm.n*(_xlpm.n+1)/4,_xlpm.sd,SQRT(_xlpm.n*(_xlpm.n+1)*(2*_xlpm.n+1)/24),_xlpm.z,(ABS(_xlpm.w-_xlpm.mu)-0.5)/_xlpm.sd,MIN(1,2*(1-_xlfn.NORM.S.DIST(_xlpm.z,TRUE))))</f>
        <v>9.5691731570646255E-5</v>
      </c>
    </row>
    <row r="195" spans="1:50" x14ac:dyDescent="0.25">
      <c r="A195" t="s">
        <v>9330</v>
      </c>
      <c r="B195" t="s">
        <v>106</v>
      </c>
      <c r="C195" t="s">
        <v>32</v>
      </c>
      <c r="D195" t="s">
        <v>9259</v>
      </c>
      <c r="E195" t="s">
        <v>88</v>
      </c>
      <c r="F195" t="s">
        <v>81</v>
      </c>
      <c r="G195">
        <f>all_runs!O3002-all_runs!O2882</f>
        <v>6.9387755102040871E-2</v>
      </c>
      <c r="H195">
        <f>all_runs!O3003-all_runs!O2883</f>
        <v>5.8300335059396913E-2</v>
      </c>
      <c r="I195">
        <f>all_runs!O3004-all_runs!O2884</f>
        <v>5.3870513722730551E-2</v>
      </c>
      <c r="J195">
        <f>all_runs!O3005-all_runs!O2885</f>
        <v>-0.17084548104956276</v>
      </c>
      <c r="K195">
        <f>all_runs!O3006-all_runs!O2886</f>
        <v>7.3688830370857938E-2</v>
      </c>
      <c r="L195">
        <f>all_runs!O3007-all_runs!O2887</f>
        <v>5.5857099710920233E-2</v>
      </c>
      <c r="M195">
        <f>all_runs!O3008-all_runs!O2888</f>
        <v>5.3113665166280688E-2</v>
      </c>
      <c r="N195">
        <f>all_runs!O3009-all_runs!O2889</f>
        <v>-0.17846500563415546</v>
      </c>
      <c r="O195">
        <f>all_runs!O3010-all_runs!O2890</f>
        <v>5.40359427353031E-2</v>
      </c>
      <c r="P195">
        <f>all_runs!O3011-all_runs!O2891</f>
        <v>5.0704103297369962E-2</v>
      </c>
      <c r="Q195">
        <f>all_runs!O3012-all_runs!O2892</f>
        <v>6.5086679833223804E-2</v>
      </c>
      <c r="R195">
        <f>all_runs!O3013-all_runs!O2893</f>
        <v>-0.11697588126159564</v>
      </c>
      <c r="S195">
        <f>all_runs!O3014-all_runs!O2894</f>
        <v>-0.1105005130543838</v>
      </c>
      <c r="T195">
        <f>all_runs!O3015-all_runs!O2895</f>
        <v>-0.11743172913864697</v>
      </c>
      <c r="U195">
        <f>all_runs!O3016-all_runs!O2896</f>
        <v>6.5132435953104584E-2</v>
      </c>
      <c r="V195">
        <f>all_runs!O3017-all_runs!O2897</f>
        <v>6.5961630905038704E-2</v>
      </c>
      <c r="W195">
        <f>all_runs!O3018-all_runs!O2898</f>
        <v>6.3442956800554784E-2</v>
      </c>
      <c r="X195">
        <f>all_runs!O3019-all_runs!O2899</f>
        <v>-8.4203405118953634E-2</v>
      </c>
      <c r="Y195">
        <f>all_runs!O3020-all_runs!O2900</f>
        <v>-0.11346938775510207</v>
      </c>
      <c r="Z195">
        <f>all_runs!O3021-all_runs!O2901</f>
        <v>4.0265699427522783E-2</v>
      </c>
      <c r="AA195" cm="1">
        <f t="array" ref="AA195">IF(G195=0,"",1+SUMPRODUCT(--(ABS($G195:$Z195)&lt;ABS(G195)),--($G195:$Z195&lt;&gt;0))+(SUMPRODUCT(--(ABS($G195:$Z195)=ABS(G195)),--($G195:$Z195&lt;&gt;0))-1)/2)</f>
        <v>12</v>
      </c>
      <c r="AB195" cm="1">
        <f t="array" ref="AB195">IF(H195=0,"",1+SUMPRODUCT(--(ABS($G195:$Z195)&lt;ABS(H195)),--($G195:$Z195&lt;&gt;0))+(SUMPRODUCT(--(ABS($G195:$Z195)=ABS(H195)),--($G195:$Z195&lt;&gt;0))-1)/2)</f>
        <v>7</v>
      </c>
      <c r="AC195" cm="1">
        <f t="array" ref="AC195">IF(I195=0,"",1+SUMPRODUCT(--(ABS($G195:$Z195)&lt;ABS(I195)),--($G195:$Z195&lt;&gt;0))+(SUMPRODUCT(--(ABS($G195:$Z195)=ABS(I195)),--($G195:$Z195&lt;&gt;0))-1)/2)</f>
        <v>4</v>
      </c>
      <c r="AD195" cm="1">
        <f t="array" ref="AD195">IF(J195=0,"",1+SUMPRODUCT(--(ABS($G195:$Z195)&lt;ABS(J195)),--($G195:$Z195&lt;&gt;0))+(SUMPRODUCT(--(ABS($G195:$Z195)=ABS(J195)),--($G195:$Z195&lt;&gt;0))-1)/2)</f>
        <v>19</v>
      </c>
      <c r="AE195" cm="1">
        <f t="array" ref="AE195">IF(K195=0,"",1+SUMPRODUCT(--(ABS($G195:$Z195)&lt;ABS(K195)),--($G195:$Z195&lt;&gt;0))+(SUMPRODUCT(--(ABS($G195:$Z195)=ABS(K195)),--($G195:$Z195&lt;&gt;0))-1)/2)</f>
        <v>13</v>
      </c>
      <c r="AF195" cm="1">
        <f t="array" ref="AF195">IF(L195=0,"",1+SUMPRODUCT(--(ABS($G195:$Z195)&lt;ABS(L195)),--($G195:$Z195&lt;&gt;0))+(SUMPRODUCT(--(ABS($G195:$Z195)=ABS(L195)),--($G195:$Z195&lt;&gt;0))-1)/2)</f>
        <v>6</v>
      </c>
      <c r="AG195" cm="1">
        <f t="array" ref="AG195">IF(M195=0,"",1+SUMPRODUCT(--(ABS($G195:$Z195)&lt;ABS(M195)),--($G195:$Z195&lt;&gt;0))+(SUMPRODUCT(--(ABS($G195:$Z195)=ABS(M195)),--($G195:$Z195&lt;&gt;0))-1)/2)</f>
        <v>3</v>
      </c>
      <c r="AH195" cm="1">
        <f t="array" ref="AH195">IF(N195=0,"",1+SUMPRODUCT(--(ABS($G195:$Z195)&lt;ABS(N195)),--($G195:$Z195&lt;&gt;0))+(SUMPRODUCT(--(ABS($G195:$Z195)=ABS(N195)),--($G195:$Z195&lt;&gt;0))-1)/2)</f>
        <v>20</v>
      </c>
      <c r="AI195" cm="1">
        <f t="array" ref="AI195">IF(O195=0,"",1+SUMPRODUCT(--(ABS($G195:$Z195)&lt;ABS(O195)),--($G195:$Z195&lt;&gt;0))+(SUMPRODUCT(--(ABS($G195:$Z195)=ABS(O195)),--($G195:$Z195&lt;&gt;0))-1)/2)</f>
        <v>5</v>
      </c>
      <c r="AJ195" cm="1">
        <f t="array" ref="AJ195">IF(P195=0,"",1+SUMPRODUCT(--(ABS($G195:$Z195)&lt;ABS(P195)),--($G195:$Z195&lt;&gt;0))+(SUMPRODUCT(--(ABS($G195:$Z195)=ABS(P195)),--($G195:$Z195&lt;&gt;0))-1)/2)</f>
        <v>2</v>
      </c>
      <c r="AK195" cm="1">
        <f t="array" ref="AK195">IF(Q195=0,"",1+SUMPRODUCT(--(ABS($G195:$Z195)&lt;ABS(Q195)),--($G195:$Z195&lt;&gt;0))+(SUMPRODUCT(--(ABS($G195:$Z195)=ABS(Q195)),--($G195:$Z195&lt;&gt;0))-1)/2)</f>
        <v>9</v>
      </c>
      <c r="AL195" cm="1">
        <f t="array" ref="AL195">IF(R195=0,"",1+SUMPRODUCT(--(ABS($G195:$Z195)&lt;ABS(R195)),--($G195:$Z195&lt;&gt;0))+(SUMPRODUCT(--(ABS($G195:$Z195)=ABS(R195)),--($G195:$Z195&lt;&gt;0))-1)/2)</f>
        <v>17</v>
      </c>
      <c r="AM195" cm="1">
        <f t="array" ref="AM195">IF(S195=0,"",1+SUMPRODUCT(--(ABS($G195:$Z195)&lt;ABS(S195)),--($G195:$Z195&lt;&gt;0))+(SUMPRODUCT(--(ABS($G195:$Z195)=ABS(S195)),--($G195:$Z195&lt;&gt;0))-1)/2)</f>
        <v>15</v>
      </c>
      <c r="AN195" cm="1">
        <f t="array" ref="AN195">IF(T195=0,"",1+SUMPRODUCT(--(ABS($G195:$Z195)&lt;ABS(T195)),--($G195:$Z195&lt;&gt;0))+(SUMPRODUCT(--(ABS($G195:$Z195)=ABS(T195)),--($G195:$Z195&lt;&gt;0))-1)/2)</f>
        <v>18</v>
      </c>
      <c r="AO195" cm="1">
        <f t="array" ref="AO195">IF(U195=0,"",1+SUMPRODUCT(--(ABS($G195:$Z195)&lt;ABS(U195)),--($G195:$Z195&lt;&gt;0))+(SUMPRODUCT(--(ABS($G195:$Z195)=ABS(U195)),--($G195:$Z195&lt;&gt;0))-1)/2)</f>
        <v>10</v>
      </c>
      <c r="AP195" cm="1">
        <f t="array" ref="AP195">IF(V195=0,"",1+SUMPRODUCT(--(ABS($G195:$Z195)&lt;ABS(V195)),--($G195:$Z195&lt;&gt;0))+(SUMPRODUCT(--(ABS($G195:$Z195)=ABS(V195)),--($G195:$Z195&lt;&gt;0))-1)/2)</f>
        <v>11</v>
      </c>
      <c r="AQ195" cm="1">
        <f t="array" ref="AQ195">IF(W195=0,"",1+SUMPRODUCT(--(ABS($G195:$Z195)&lt;ABS(W195)),--($G195:$Z195&lt;&gt;0))+(SUMPRODUCT(--(ABS($G195:$Z195)=ABS(W195)),--($G195:$Z195&lt;&gt;0))-1)/2)</f>
        <v>8</v>
      </c>
      <c r="AR195" cm="1">
        <f t="array" ref="AR195">IF(X195=0,"",1+SUMPRODUCT(--(ABS($G195:$Z195)&lt;ABS(X195)),--($G195:$Z195&lt;&gt;0))+(SUMPRODUCT(--(ABS($G195:$Z195)=ABS(X195)),--($G195:$Z195&lt;&gt;0))-1)/2)</f>
        <v>14</v>
      </c>
      <c r="AS195" cm="1">
        <f t="array" ref="AS195">IF(Y195=0,"",1+SUMPRODUCT(--(ABS($G195:$Z195)&lt;ABS(Y195)),--($G195:$Z195&lt;&gt;0))+(SUMPRODUCT(--(ABS($G195:$Z195)=ABS(Y195)),--($G195:$Z195&lt;&gt;0))-1)/2)</f>
        <v>16</v>
      </c>
      <c r="AT195" cm="1">
        <f t="array" ref="AT195">IF(Z195=0,"",1+SUMPRODUCT(--(ABS($G195:$Z195)&lt;ABS(Z195)),--($G195:$Z195&lt;&gt;0))+(SUMPRODUCT(--(ABS($G195:$Z195)=ABS(Z195)),--($G195:$Z195&lt;&gt;0))-1)/2)</f>
        <v>1</v>
      </c>
      <c r="AU195">
        <f>AVERAGE(G195:Z195)</f>
        <v>-6.1521877464027711E-3</v>
      </c>
      <c r="AV195">
        <f>SUMIF(G195:Z195,"&gt;0",AA195:AT195)</f>
        <v>91</v>
      </c>
      <c r="AW195">
        <f>COUNTIF(G195:Z195,"&lt;&gt;0")</f>
        <v>20</v>
      </c>
      <c r="AX195">
        <f>_xlfn.LET(_xlpm.n,AW195,_xlpm.w,AV195,_xlpm.mu,_xlpm.n*(_xlpm.n+1)/4,_xlpm.sd,SQRT(_xlpm.n*(_xlpm.n+1)*(2*_xlpm.n+1)/24),_xlpm.z,(ABS(_xlpm.w-_xlpm.mu)-0.5)/_xlpm.sd,MIN(1,2*(1-_xlfn.NORM.S.DIST(_xlpm.z,TRUE))))</f>
        <v>0.61426767318437303</v>
      </c>
    </row>
    <row r="196" spans="1:50" x14ac:dyDescent="0.25">
      <c r="A196" t="s">
        <v>9330</v>
      </c>
      <c r="B196" t="s">
        <v>147</v>
      </c>
      <c r="C196" t="s">
        <v>32</v>
      </c>
      <c r="D196" t="s">
        <v>9259</v>
      </c>
      <c r="E196" t="s">
        <v>88</v>
      </c>
      <c r="F196" t="s">
        <v>81</v>
      </c>
      <c r="G196">
        <f>all_runs!O3482-all_runs!O3362</f>
        <v>2.6755964280954281E-2</v>
      </c>
      <c r="H196">
        <f>all_runs!O3483-all_runs!O3363</f>
        <v>1.5153801022546265E-2</v>
      </c>
      <c r="I196">
        <f>all_runs!O3484-all_runs!O3364</f>
        <v>1.8559242969478862E-2</v>
      </c>
      <c r="J196">
        <f>all_runs!O3485-all_runs!O3365</f>
        <v>2.1780588176252169E-2</v>
      </c>
      <c r="K196">
        <f>all_runs!O3486-all_runs!O3366</f>
        <v>2.6662626874715878E-2</v>
      </c>
      <c r="L196">
        <f>all_runs!O3487-all_runs!O3367</f>
        <v>1.3550135501355087E-2</v>
      </c>
      <c r="M196">
        <f>all_runs!O3488-all_runs!O3368</f>
        <v>2.5996390310135231E-2</v>
      </c>
      <c r="N196">
        <f>all_runs!O3489-all_runs!O3369</f>
        <v>3.9119638058305206E-2</v>
      </c>
      <c r="O196">
        <f>all_runs!O3490-all_runs!O3370</f>
        <v>2.7609092417454795E-2</v>
      </c>
      <c r="P196">
        <f>all_runs!O3491-all_runs!O3371</f>
        <v>2.7524935043164667E-2</v>
      </c>
      <c r="Q196">
        <f>all_runs!O3492-all_runs!O3372</f>
        <v>1.5364194458271196E-2</v>
      </c>
      <c r="R196">
        <f>all_runs!O3493-all_runs!O3373</f>
        <v>3.0011040851149251E-2</v>
      </c>
      <c r="S196">
        <f>all_runs!O3494-all_runs!O3374</f>
        <v>2.6662626874715878E-2</v>
      </c>
      <c r="T196">
        <f>all_runs!O3495-all_runs!O3375</f>
        <v>3.6602233242249316E-2</v>
      </c>
      <c r="U196">
        <f>all_runs!O3496-all_runs!O3376</f>
        <v>1.7665361838803517E-2</v>
      </c>
      <c r="V196">
        <f>all_runs!O3497-all_runs!O3377</f>
        <v>2.9228390443413521E-2</v>
      </c>
      <c r="W196">
        <f>all_runs!O3498-all_runs!O3378</f>
        <v>-7.6884068639480052E-3</v>
      </c>
      <c r="X196">
        <f>all_runs!O3499-all_runs!O3379</f>
        <v>1.4677023037978687E-2</v>
      </c>
      <c r="Y196">
        <f>all_runs!O3500-all_runs!O3380</f>
        <v>4.0700489140414908E-2</v>
      </c>
      <c r="Z196">
        <f>all_runs!O3501-all_runs!O3381</f>
        <v>4.1557481690519316E-2</v>
      </c>
      <c r="AA196" cm="1">
        <f t="array" ref="AA196">IF(G196=0,"",1+SUMPRODUCT(--(ABS($G196:$Z196)&lt;ABS(G196)),--($G196:$Z196&lt;&gt;0))+(SUMPRODUCT(--(ABS($G196:$Z196)=ABS(G196)),--($G196:$Z196&lt;&gt;0))-1)/2)</f>
        <v>12</v>
      </c>
      <c r="AB196" cm="1">
        <f t="array" ref="AB196">IF(H196=0,"",1+SUMPRODUCT(--(ABS($G196:$Z196)&lt;ABS(H196)),--($G196:$Z196&lt;&gt;0))+(SUMPRODUCT(--(ABS($G196:$Z196)=ABS(H196)),--($G196:$Z196&lt;&gt;0))-1)/2)</f>
        <v>4</v>
      </c>
      <c r="AC196" cm="1">
        <f t="array" ref="AC196">IF(I196=0,"",1+SUMPRODUCT(--(ABS($G196:$Z196)&lt;ABS(I196)),--($G196:$Z196&lt;&gt;0))+(SUMPRODUCT(--(ABS($G196:$Z196)=ABS(I196)),--($G196:$Z196&lt;&gt;0))-1)/2)</f>
        <v>7</v>
      </c>
      <c r="AD196" cm="1">
        <f t="array" ref="AD196">IF(J196=0,"",1+SUMPRODUCT(--(ABS($G196:$Z196)&lt;ABS(J196)),--($G196:$Z196&lt;&gt;0))+(SUMPRODUCT(--(ABS($G196:$Z196)=ABS(J196)),--($G196:$Z196&lt;&gt;0))-1)/2)</f>
        <v>8</v>
      </c>
      <c r="AE196" cm="1">
        <f t="array" ref="AE196">IF(K196=0,"",1+SUMPRODUCT(--(ABS($G196:$Z196)&lt;ABS(K196)),--($G196:$Z196&lt;&gt;0))+(SUMPRODUCT(--(ABS($G196:$Z196)=ABS(K196)),--($G196:$Z196&lt;&gt;0))-1)/2)</f>
        <v>10.5</v>
      </c>
      <c r="AF196" cm="1">
        <f t="array" ref="AF196">IF(L196=0,"",1+SUMPRODUCT(--(ABS($G196:$Z196)&lt;ABS(L196)),--($G196:$Z196&lt;&gt;0))+(SUMPRODUCT(--(ABS($G196:$Z196)=ABS(L196)),--($G196:$Z196&lt;&gt;0))-1)/2)</f>
        <v>2</v>
      </c>
      <c r="AG196" cm="1">
        <f t="array" ref="AG196">IF(M196=0,"",1+SUMPRODUCT(--(ABS($G196:$Z196)&lt;ABS(M196)),--($G196:$Z196&lt;&gt;0))+(SUMPRODUCT(--(ABS($G196:$Z196)=ABS(M196)),--($G196:$Z196&lt;&gt;0))-1)/2)</f>
        <v>9</v>
      </c>
      <c r="AH196" cm="1">
        <f t="array" ref="AH196">IF(N196=0,"",1+SUMPRODUCT(--(ABS($G196:$Z196)&lt;ABS(N196)),--($G196:$Z196&lt;&gt;0))+(SUMPRODUCT(--(ABS($G196:$Z196)=ABS(N196)),--($G196:$Z196&lt;&gt;0))-1)/2)</f>
        <v>18</v>
      </c>
      <c r="AI196" cm="1">
        <f t="array" ref="AI196">IF(O196=0,"",1+SUMPRODUCT(--(ABS($G196:$Z196)&lt;ABS(O196)),--($G196:$Z196&lt;&gt;0))+(SUMPRODUCT(--(ABS($G196:$Z196)=ABS(O196)),--($G196:$Z196&lt;&gt;0))-1)/2)</f>
        <v>14</v>
      </c>
      <c r="AJ196" cm="1">
        <f t="array" ref="AJ196">IF(P196=0,"",1+SUMPRODUCT(--(ABS($G196:$Z196)&lt;ABS(P196)),--($G196:$Z196&lt;&gt;0))+(SUMPRODUCT(--(ABS($G196:$Z196)=ABS(P196)),--($G196:$Z196&lt;&gt;0))-1)/2)</f>
        <v>13</v>
      </c>
      <c r="AK196" cm="1">
        <f t="array" ref="AK196">IF(Q196=0,"",1+SUMPRODUCT(--(ABS($G196:$Z196)&lt;ABS(Q196)),--($G196:$Z196&lt;&gt;0))+(SUMPRODUCT(--(ABS($G196:$Z196)=ABS(Q196)),--($G196:$Z196&lt;&gt;0))-1)/2)</f>
        <v>5</v>
      </c>
      <c r="AL196" cm="1">
        <f t="array" ref="AL196">IF(R196=0,"",1+SUMPRODUCT(--(ABS($G196:$Z196)&lt;ABS(R196)),--($G196:$Z196&lt;&gt;0))+(SUMPRODUCT(--(ABS($G196:$Z196)=ABS(R196)),--($G196:$Z196&lt;&gt;0))-1)/2)</f>
        <v>16</v>
      </c>
      <c r="AM196" cm="1">
        <f t="array" ref="AM196">IF(S196=0,"",1+SUMPRODUCT(--(ABS($G196:$Z196)&lt;ABS(S196)),--($G196:$Z196&lt;&gt;0))+(SUMPRODUCT(--(ABS($G196:$Z196)=ABS(S196)),--($G196:$Z196&lt;&gt;0))-1)/2)</f>
        <v>10.5</v>
      </c>
      <c r="AN196" cm="1">
        <f t="array" ref="AN196">IF(T196=0,"",1+SUMPRODUCT(--(ABS($G196:$Z196)&lt;ABS(T196)),--($G196:$Z196&lt;&gt;0))+(SUMPRODUCT(--(ABS($G196:$Z196)=ABS(T196)),--($G196:$Z196&lt;&gt;0))-1)/2)</f>
        <v>17</v>
      </c>
      <c r="AO196" cm="1">
        <f t="array" ref="AO196">IF(U196=0,"",1+SUMPRODUCT(--(ABS($G196:$Z196)&lt;ABS(U196)),--($G196:$Z196&lt;&gt;0))+(SUMPRODUCT(--(ABS($G196:$Z196)=ABS(U196)),--($G196:$Z196&lt;&gt;0))-1)/2)</f>
        <v>6</v>
      </c>
      <c r="AP196" cm="1">
        <f t="array" ref="AP196">IF(V196=0,"",1+SUMPRODUCT(--(ABS($G196:$Z196)&lt;ABS(V196)),--($G196:$Z196&lt;&gt;0))+(SUMPRODUCT(--(ABS($G196:$Z196)=ABS(V196)),--($G196:$Z196&lt;&gt;0))-1)/2)</f>
        <v>15</v>
      </c>
      <c r="AQ196" cm="1">
        <f t="array" ref="AQ196">IF(W196=0,"",1+SUMPRODUCT(--(ABS($G196:$Z196)&lt;ABS(W196)),--($G196:$Z196&lt;&gt;0))+(SUMPRODUCT(--(ABS($G196:$Z196)=ABS(W196)),--($G196:$Z196&lt;&gt;0))-1)/2)</f>
        <v>1</v>
      </c>
      <c r="AR196" cm="1">
        <f t="array" ref="AR196">IF(X196=0,"",1+SUMPRODUCT(--(ABS($G196:$Z196)&lt;ABS(X196)),--($G196:$Z196&lt;&gt;0))+(SUMPRODUCT(--(ABS($G196:$Z196)=ABS(X196)),--($G196:$Z196&lt;&gt;0))-1)/2)</f>
        <v>3</v>
      </c>
      <c r="AS196" cm="1">
        <f t="array" ref="AS196">IF(Y196=0,"",1+SUMPRODUCT(--(ABS($G196:$Z196)&lt;ABS(Y196)),--($G196:$Z196&lt;&gt;0))+(SUMPRODUCT(--(ABS($G196:$Z196)=ABS(Y196)),--($G196:$Z196&lt;&gt;0))-1)/2)</f>
        <v>19</v>
      </c>
      <c r="AT196" cm="1">
        <f t="array" ref="AT196">IF(Z196=0,"",1+SUMPRODUCT(--(ABS($G196:$Z196)&lt;ABS(Z196)),--($G196:$Z196&lt;&gt;0))+(SUMPRODUCT(--(ABS($G196:$Z196)=ABS(Z196)),--($G196:$Z196&lt;&gt;0))-1)/2)</f>
        <v>20</v>
      </c>
      <c r="AU196">
        <f>AVERAGE(G196:Z196)</f>
        <v>2.4374642468396501E-2</v>
      </c>
      <c r="AV196">
        <f>SUMIF(G196:Z196,"&gt;0",AA196:AT196)</f>
        <v>209</v>
      </c>
      <c r="AW196">
        <f>COUNTIF(G196:Z196,"&lt;&gt;0")</f>
        <v>20</v>
      </c>
      <c r="AX196">
        <f>_xlfn.LET(_xlpm.n,AW196,_xlpm.w,AV196,_xlpm.mu,_xlpm.n*(_xlpm.n+1)/4,_xlpm.sd,SQRT(_xlpm.n*(_xlpm.n+1)*(2*_xlpm.n+1)/24),_xlpm.z,(ABS(_xlpm.w-_xlpm.mu)-0.5)/_xlpm.sd,MIN(1,2*(1-_xlfn.NORM.S.DIST(_xlpm.z,TRUE))))</f>
        <v>1.1157661051997003E-4</v>
      </c>
    </row>
    <row r="197" spans="1:50" x14ac:dyDescent="0.25">
      <c r="A197" t="s">
        <v>9330</v>
      </c>
      <c r="B197" t="s">
        <v>190</v>
      </c>
      <c r="C197" t="s">
        <v>32</v>
      </c>
      <c r="D197" t="s">
        <v>9259</v>
      </c>
      <c r="E197" t="s">
        <v>88</v>
      </c>
      <c r="F197" t="s">
        <v>81</v>
      </c>
      <c r="G197">
        <f>all_runs!O3962-all_runs!O3842</f>
        <v>6.3559322033898247E-2</v>
      </c>
      <c r="H197">
        <f>all_runs!O3963-all_runs!O3843</f>
        <v>4.9043193001640284E-2</v>
      </c>
      <c r="I197">
        <f>all_runs!O3964-all_runs!O3844</f>
        <v>6.2676553672315061E-3</v>
      </c>
      <c r="J197">
        <f>all_runs!O3965-all_runs!O3845</f>
        <v>5.445867963561124E-2</v>
      </c>
      <c r="K197">
        <f>all_runs!O3966-all_runs!O3846</f>
        <v>2.8762748158095319E-2</v>
      </c>
      <c r="L197">
        <f>all_runs!O3967-all_runs!O3847</f>
        <v>6.9017837317741026E-2</v>
      </c>
      <c r="M197">
        <f>all_runs!O3968-all_runs!O3848</f>
        <v>4.4328552803128973E-2</v>
      </c>
      <c r="N197">
        <f>all_runs!O3969-all_runs!O3849</f>
        <v>5.5084745762711718E-2</v>
      </c>
      <c r="O197">
        <f>all_runs!O3970-all_runs!O3850</f>
        <v>4.277040945394095E-2</v>
      </c>
      <c r="P197">
        <f>all_runs!O3971-all_runs!O3851</f>
        <v>6.6750811395600351E-2</v>
      </c>
      <c r="Q197">
        <f>all_runs!O3972-all_runs!O3852</f>
        <v>6.9498846871911213E-2</v>
      </c>
      <c r="R197">
        <f>all_runs!O3973-all_runs!O3853</f>
        <v>3.5427687214365511E-2</v>
      </c>
      <c r="S197">
        <f>all_runs!O3974-all_runs!O3854</f>
        <v>4.5893369143105933E-2</v>
      </c>
      <c r="T197">
        <f>all_runs!O3975-all_runs!O3855</f>
        <v>3.5897526626800014E-2</v>
      </c>
      <c r="U197">
        <f>all_runs!O3976-all_runs!O3856</f>
        <v>4.3580920306036552E-2</v>
      </c>
      <c r="V197">
        <f>all_runs!O3977-all_runs!O3857</f>
        <v>5.445867963561124E-2</v>
      </c>
      <c r="W197">
        <f>all_runs!O3978-all_runs!O3858</f>
        <v>4.1610713896853335E-2</v>
      </c>
      <c r="X197">
        <f>all_runs!O3979-all_runs!O3859</f>
        <v>-7.2639225181603262E-4</v>
      </c>
      <c r="Y197">
        <f>all_runs!O3980-all_runs!O3860</f>
        <v>3.4589364952353097E-2</v>
      </c>
      <c r="Z197">
        <f>all_runs!O3981-all_runs!O3861</f>
        <v>3.6248397664150334E-2</v>
      </c>
      <c r="AA197" cm="1">
        <f t="array" ref="AA197">IF(G197=0,"",1+SUMPRODUCT(--(ABS($G197:$Z197)&lt;ABS(G197)),--($G197:$Z197&lt;&gt;0))+(SUMPRODUCT(--(ABS($G197:$Z197)=ABS(G197)),--($G197:$Z197&lt;&gt;0))-1)/2)</f>
        <v>17</v>
      </c>
      <c r="AB197" cm="1">
        <f t="array" ref="AB197">IF(H197=0,"",1+SUMPRODUCT(--(ABS($G197:$Z197)&lt;ABS(H197)),--($G197:$Z197&lt;&gt;0))+(SUMPRODUCT(--(ABS($G197:$Z197)=ABS(H197)),--($G197:$Z197&lt;&gt;0))-1)/2)</f>
        <v>13</v>
      </c>
      <c r="AC197" cm="1">
        <f t="array" ref="AC197">IF(I197=0,"",1+SUMPRODUCT(--(ABS($G197:$Z197)&lt;ABS(I197)),--($G197:$Z197&lt;&gt;0))+(SUMPRODUCT(--(ABS($G197:$Z197)=ABS(I197)),--($G197:$Z197&lt;&gt;0))-1)/2)</f>
        <v>2</v>
      </c>
      <c r="AD197" cm="1">
        <f t="array" ref="AD197">IF(J197=0,"",1+SUMPRODUCT(--(ABS($G197:$Z197)&lt;ABS(J197)),--($G197:$Z197&lt;&gt;0))+(SUMPRODUCT(--(ABS($G197:$Z197)=ABS(J197)),--($G197:$Z197&lt;&gt;0))-1)/2)</f>
        <v>14.5</v>
      </c>
      <c r="AE197" cm="1">
        <f t="array" ref="AE197">IF(K197=0,"",1+SUMPRODUCT(--(ABS($G197:$Z197)&lt;ABS(K197)),--($G197:$Z197&lt;&gt;0))+(SUMPRODUCT(--(ABS($G197:$Z197)=ABS(K197)),--($G197:$Z197&lt;&gt;0))-1)/2)</f>
        <v>3</v>
      </c>
      <c r="AF197" cm="1">
        <f t="array" ref="AF197">IF(L197=0,"",1+SUMPRODUCT(--(ABS($G197:$Z197)&lt;ABS(L197)),--($G197:$Z197&lt;&gt;0))+(SUMPRODUCT(--(ABS($G197:$Z197)=ABS(L197)),--($G197:$Z197&lt;&gt;0))-1)/2)</f>
        <v>19</v>
      </c>
      <c r="AG197" cm="1">
        <f t="array" ref="AG197">IF(M197=0,"",1+SUMPRODUCT(--(ABS($G197:$Z197)&lt;ABS(M197)),--($G197:$Z197&lt;&gt;0))+(SUMPRODUCT(--(ABS($G197:$Z197)=ABS(M197)),--($G197:$Z197&lt;&gt;0))-1)/2)</f>
        <v>11</v>
      </c>
      <c r="AH197" cm="1">
        <f t="array" ref="AH197">IF(N197=0,"",1+SUMPRODUCT(--(ABS($G197:$Z197)&lt;ABS(N197)),--($G197:$Z197&lt;&gt;0))+(SUMPRODUCT(--(ABS($G197:$Z197)=ABS(N197)),--($G197:$Z197&lt;&gt;0))-1)/2)</f>
        <v>16</v>
      </c>
      <c r="AI197" cm="1">
        <f t="array" ref="AI197">IF(O197=0,"",1+SUMPRODUCT(--(ABS($G197:$Z197)&lt;ABS(O197)),--($G197:$Z197&lt;&gt;0))+(SUMPRODUCT(--(ABS($G197:$Z197)=ABS(O197)),--($G197:$Z197&lt;&gt;0))-1)/2)</f>
        <v>9</v>
      </c>
      <c r="AJ197" cm="1">
        <f t="array" ref="AJ197">IF(P197=0,"",1+SUMPRODUCT(--(ABS($G197:$Z197)&lt;ABS(P197)),--($G197:$Z197&lt;&gt;0))+(SUMPRODUCT(--(ABS($G197:$Z197)=ABS(P197)),--($G197:$Z197&lt;&gt;0))-1)/2)</f>
        <v>18</v>
      </c>
      <c r="AK197" cm="1">
        <f t="array" ref="AK197">IF(Q197=0,"",1+SUMPRODUCT(--(ABS($G197:$Z197)&lt;ABS(Q197)),--($G197:$Z197&lt;&gt;0))+(SUMPRODUCT(--(ABS($G197:$Z197)=ABS(Q197)),--($G197:$Z197&lt;&gt;0))-1)/2)</f>
        <v>20</v>
      </c>
      <c r="AL197" cm="1">
        <f t="array" ref="AL197">IF(R197=0,"",1+SUMPRODUCT(--(ABS($G197:$Z197)&lt;ABS(R197)),--($G197:$Z197&lt;&gt;0))+(SUMPRODUCT(--(ABS($G197:$Z197)=ABS(R197)),--($G197:$Z197&lt;&gt;0))-1)/2)</f>
        <v>5</v>
      </c>
      <c r="AM197" cm="1">
        <f t="array" ref="AM197">IF(S197=0,"",1+SUMPRODUCT(--(ABS($G197:$Z197)&lt;ABS(S197)),--($G197:$Z197&lt;&gt;0))+(SUMPRODUCT(--(ABS($G197:$Z197)=ABS(S197)),--($G197:$Z197&lt;&gt;0))-1)/2)</f>
        <v>12</v>
      </c>
      <c r="AN197" cm="1">
        <f t="array" ref="AN197">IF(T197=0,"",1+SUMPRODUCT(--(ABS($G197:$Z197)&lt;ABS(T197)),--($G197:$Z197&lt;&gt;0))+(SUMPRODUCT(--(ABS($G197:$Z197)=ABS(T197)),--($G197:$Z197&lt;&gt;0))-1)/2)</f>
        <v>6</v>
      </c>
      <c r="AO197" cm="1">
        <f t="array" ref="AO197">IF(U197=0,"",1+SUMPRODUCT(--(ABS($G197:$Z197)&lt;ABS(U197)),--($G197:$Z197&lt;&gt;0))+(SUMPRODUCT(--(ABS($G197:$Z197)=ABS(U197)),--($G197:$Z197&lt;&gt;0))-1)/2)</f>
        <v>10</v>
      </c>
      <c r="AP197" cm="1">
        <f t="array" ref="AP197">IF(V197=0,"",1+SUMPRODUCT(--(ABS($G197:$Z197)&lt;ABS(V197)),--($G197:$Z197&lt;&gt;0))+(SUMPRODUCT(--(ABS($G197:$Z197)=ABS(V197)),--($G197:$Z197&lt;&gt;0))-1)/2)</f>
        <v>14.5</v>
      </c>
      <c r="AQ197" cm="1">
        <f t="array" ref="AQ197">IF(W197=0,"",1+SUMPRODUCT(--(ABS($G197:$Z197)&lt;ABS(W197)),--($G197:$Z197&lt;&gt;0))+(SUMPRODUCT(--(ABS($G197:$Z197)=ABS(W197)),--($G197:$Z197&lt;&gt;0))-1)/2)</f>
        <v>8</v>
      </c>
      <c r="AR197" cm="1">
        <f t="array" ref="AR197">IF(X197=0,"",1+SUMPRODUCT(--(ABS($G197:$Z197)&lt;ABS(X197)),--($G197:$Z197&lt;&gt;0))+(SUMPRODUCT(--(ABS($G197:$Z197)=ABS(X197)),--($G197:$Z197&lt;&gt;0))-1)/2)</f>
        <v>1</v>
      </c>
      <c r="AS197" cm="1">
        <f t="array" ref="AS197">IF(Y197=0,"",1+SUMPRODUCT(--(ABS($G197:$Z197)&lt;ABS(Y197)),--($G197:$Z197&lt;&gt;0))+(SUMPRODUCT(--(ABS($G197:$Z197)=ABS(Y197)),--($G197:$Z197&lt;&gt;0))-1)/2)</f>
        <v>4</v>
      </c>
      <c r="AT197" cm="1">
        <f t="array" ref="AT197">IF(Z197=0,"",1+SUMPRODUCT(--(ABS($G197:$Z197)&lt;ABS(Z197)),--($G197:$Z197&lt;&gt;0))+(SUMPRODUCT(--(ABS($G197:$Z197)=ABS(Z197)),--($G197:$Z197&lt;&gt;0))-1)/2)</f>
        <v>7</v>
      </c>
      <c r="AU197">
        <f>AVERAGE(G197:Z197)</f>
        <v>4.3826153449448541E-2</v>
      </c>
      <c r="AV197">
        <f>SUMIF(G197:Z197,"&gt;0",AA197:AT197)</f>
        <v>209</v>
      </c>
      <c r="AW197">
        <f>COUNTIF(G197:Z197,"&lt;&gt;0")</f>
        <v>20</v>
      </c>
      <c r="AX197">
        <f>_xlfn.LET(_xlpm.n,AW197,_xlpm.w,AV197,_xlpm.mu,_xlpm.n*(_xlpm.n+1)/4,_xlpm.sd,SQRT(_xlpm.n*(_xlpm.n+1)*(2*_xlpm.n+1)/24),_xlpm.z,(ABS(_xlpm.w-_xlpm.mu)-0.5)/_xlpm.sd,MIN(1,2*(1-_xlfn.NORM.S.DIST(_xlpm.z,TRUE))))</f>
        <v>1.1157661051997003E-4</v>
      </c>
    </row>
    <row r="198" spans="1:50" x14ac:dyDescent="0.25">
      <c r="A198" t="s">
        <v>9330</v>
      </c>
      <c r="B198" t="s">
        <v>19</v>
      </c>
      <c r="C198" t="s">
        <v>12</v>
      </c>
      <c r="D198" t="s">
        <v>9259</v>
      </c>
      <c r="E198" t="s">
        <v>88</v>
      </c>
      <c r="F198" t="s">
        <v>81</v>
      </c>
      <c r="G198">
        <f>all_runs!O2484-all_runs!O2422</f>
        <v>2.3927577016423118E-2</v>
      </c>
      <c r="H198">
        <f>all_runs!O2485-all_runs!O2423</f>
        <v>3.1696001178289968E-2</v>
      </c>
      <c r="I198">
        <f>all_runs!O2486-all_runs!O2424</f>
        <v>4.1419855467361599E-2</v>
      </c>
      <c r="J198">
        <f>all_runs!O2487-all_runs!O2425</f>
        <v>-4.3612168180870881E-2</v>
      </c>
      <c r="K198">
        <f>all_runs!O2488-all_runs!O2426</f>
        <v>1.8787135439235381E-2</v>
      </c>
      <c r="L198">
        <f>all_runs!O2489-all_runs!O2427</f>
        <v>5.1249981388007848E-2</v>
      </c>
      <c r="M198">
        <f>all_runs!O2490-all_runs!O2428</f>
        <v>2.2076704462219099E-2</v>
      </c>
      <c r="N198">
        <f>all_runs!O2491-all_runs!O2429</f>
        <v>4.3611784364791295E-2</v>
      </c>
      <c r="O198">
        <f>all_runs!O2492-all_runs!O2430</f>
        <v>2.9392057890740175E-2</v>
      </c>
      <c r="P198">
        <f>all_runs!O2493-all_runs!O2431</f>
        <v>5.7933809234279821E-2</v>
      </c>
      <c r="Q198">
        <f>all_runs!O2494-all_runs!O2432</f>
        <v>3.3593162964031031E-2</v>
      </c>
      <c r="R198">
        <f>all_runs!O2495-all_runs!O2433</f>
        <v>3.4856538765057121E-2</v>
      </c>
      <c r="S198">
        <f>all_runs!O2496-all_runs!O2434</f>
        <v>6.7991576532036913E-2</v>
      </c>
      <c r="T198">
        <f>all_runs!O2497-all_runs!O2435</f>
        <v>3.0550290249970358E-2</v>
      </c>
      <c r="U198">
        <f>all_runs!O2498-all_runs!O2436</f>
        <v>4.5830911712092415E-2</v>
      </c>
      <c r="V198">
        <f>all_runs!O2499-all_runs!O2437</f>
        <v>1.6348773841961761E-2</v>
      </c>
      <c r="W198">
        <f>all_runs!O2500-all_runs!O2438</f>
        <v>3.9210108692397383E-2</v>
      </c>
      <c r="X198">
        <f>all_runs!O2501-all_runs!O2439</f>
        <v>3.2697547683923744E-2</v>
      </c>
      <c r="Y198">
        <f>all_runs!O2502-all_runs!O2440</f>
        <v>4.9136646243244431E-2</v>
      </c>
      <c r="Z198">
        <f>all_runs!O2503-all_runs!O2441</f>
        <v>3.1547907879511783E-2</v>
      </c>
      <c r="AA198" cm="1">
        <f t="array" ref="AA198">IF(G198=0,"",1+SUMPRODUCT(--(ABS($G198:$Z198)&lt;ABS(G198)),--($G198:$Z198&lt;&gt;0))+(SUMPRODUCT(--(ABS($G198:$Z198)=ABS(G198)),--($G198:$Z198&lt;&gt;0))-1)/2)</f>
        <v>4</v>
      </c>
      <c r="AB198" cm="1">
        <f t="array" ref="AB198">IF(H198=0,"",1+SUMPRODUCT(--(ABS($G198:$Z198)&lt;ABS(H198)),--($G198:$Z198&lt;&gt;0))+(SUMPRODUCT(--(ABS($G198:$Z198)=ABS(H198)),--($G198:$Z198&lt;&gt;0))-1)/2)</f>
        <v>8</v>
      </c>
      <c r="AC198" cm="1">
        <f t="array" ref="AC198">IF(I198=0,"",1+SUMPRODUCT(--(ABS($G198:$Z198)&lt;ABS(I198)),--($G198:$Z198&lt;&gt;0))+(SUMPRODUCT(--(ABS($G198:$Z198)=ABS(I198)),--($G198:$Z198&lt;&gt;0))-1)/2)</f>
        <v>13</v>
      </c>
      <c r="AD198" cm="1">
        <f t="array" ref="AD198">IF(J198=0,"",1+SUMPRODUCT(--(ABS($G198:$Z198)&lt;ABS(J198)),--($G198:$Z198&lt;&gt;0))+(SUMPRODUCT(--(ABS($G198:$Z198)=ABS(J198)),--($G198:$Z198&lt;&gt;0))-1)/2)</f>
        <v>15</v>
      </c>
      <c r="AE198" cm="1">
        <f t="array" ref="AE198">IF(K198=0,"",1+SUMPRODUCT(--(ABS($G198:$Z198)&lt;ABS(K198)),--($G198:$Z198&lt;&gt;0))+(SUMPRODUCT(--(ABS($G198:$Z198)=ABS(K198)),--($G198:$Z198&lt;&gt;0))-1)/2)</f>
        <v>2</v>
      </c>
      <c r="AF198" cm="1">
        <f t="array" ref="AF198">IF(L198=0,"",1+SUMPRODUCT(--(ABS($G198:$Z198)&lt;ABS(L198)),--($G198:$Z198&lt;&gt;0))+(SUMPRODUCT(--(ABS($G198:$Z198)=ABS(L198)),--($G198:$Z198&lt;&gt;0))-1)/2)</f>
        <v>18</v>
      </c>
      <c r="AG198" cm="1">
        <f t="array" ref="AG198">IF(M198=0,"",1+SUMPRODUCT(--(ABS($G198:$Z198)&lt;ABS(M198)),--($G198:$Z198&lt;&gt;0))+(SUMPRODUCT(--(ABS($G198:$Z198)=ABS(M198)),--($G198:$Z198&lt;&gt;0))-1)/2)</f>
        <v>3</v>
      </c>
      <c r="AH198" cm="1">
        <f t="array" ref="AH198">IF(N198=0,"",1+SUMPRODUCT(--(ABS($G198:$Z198)&lt;ABS(N198)),--($G198:$Z198&lt;&gt;0))+(SUMPRODUCT(--(ABS($G198:$Z198)=ABS(N198)),--($G198:$Z198&lt;&gt;0))-1)/2)</f>
        <v>14</v>
      </c>
      <c r="AI198" cm="1">
        <f t="array" ref="AI198">IF(O198=0,"",1+SUMPRODUCT(--(ABS($G198:$Z198)&lt;ABS(O198)),--($G198:$Z198&lt;&gt;0))+(SUMPRODUCT(--(ABS($G198:$Z198)=ABS(O198)),--($G198:$Z198&lt;&gt;0))-1)/2)</f>
        <v>5</v>
      </c>
      <c r="AJ198" cm="1">
        <f t="array" ref="AJ198">IF(P198=0,"",1+SUMPRODUCT(--(ABS($G198:$Z198)&lt;ABS(P198)),--($G198:$Z198&lt;&gt;0))+(SUMPRODUCT(--(ABS($G198:$Z198)=ABS(P198)),--($G198:$Z198&lt;&gt;0))-1)/2)</f>
        <v>19</v>
      </c>
      <c r="AK198" cm="1">
        <f t="array" ref="AK198">IF(Q198=0,"",1+SUMPRODUCT(--(ABS($G198:$Z198)&lt;ABS(Q198)),--($G198:$Z198&lt;&gt;0))+(SUMPRODUCT(--(ABS($G198:$Z198)=ABS(Q198)),--($G198:$Z198&lt;&gt;0))-1)/2)</f>
        <v>10</v>
      </c>
      <c r="AL198" cm="1">
        <f t="array" ref="AL198">IF(R198=0,"",1+SUMPRODUCT(--(ABS($G198:$Z198)&lt;ABS(R198)),--($G198:$Z198&lt;&gt;0))+(SUMPRODUCT(--(ABS($G198:$Z198)=ABS(R198)),--($G198:$Z198&lt;&gt;0))-1)/2)</f>
        <v>11</v>
      </c>
      <c r="AM198" cm="1">
        <f t="array" ref="AM198">IF(S198=0,"",1+SUMPRODUCT(--(ABS($G198:$Z198)&lt;ABS(S198)),--($G198:$Z198&lt;&gt;0))+(SUMPRODUCT(--(ABS($G198:$Z198)=ABS(S198)),--($G198:$Z198&lt;&gt;0))-1)/2)</f>
        <v>20</v>
      </c>
      <c r="AN198" cm="1">
        <f t="array" ref="AN198">IF(T198=0,"",1+SUMPRODUCT(--(ABS($G198:$Z198)&lt;ABS(T198)),--($G198:$Z198&lt;&gt;0))+(SUMPRODUCT(--(ABS($G198:$Z198)=ABS(T198)),--($G198:$Z198&lt;&gt;0))-1)/2)</f>
        <v>6</v>
      </c>
      <c r="AO198" cm="1">
        <f t="array" ref="AO198">IF(U198=0,"",1+SUMPRODUCT(--(ABS($G198:$Z198)&lt;ABS(U198)),--($G198:$Z198&lt;&gt;0))+(SUMPRODUCT(--(ABS($G198:$Z198)=ABS(U198)),--($G198:$Z198&lt;&gt;0))-1)/2)</f>
        <v>16</v>
      </c>
      <c r="AP198" cm="1">
        <f t="array" ref="AP198">IF(V198=0,"",1+SUMPRODUCT(--(ABS($G198:$Z198)&lt;ABS(V198)),--($G198:$Z198&lt;&gt;0))+(SUMPRODUCT(--(ABS($G198:$Z198)=ABS(V198)),--($G198:$Z198&lt;&gt;0))-1)/2)</f>
        <v>1</v>
      </c>
      <c r="AQ198" cm="1">
        <f t="array" ref="AQ198">IF(W198=0,"",1+SUMPRODUCT(--(ABS($G198:$Z198)&lt;ABS(W198)),--($G198:$Z198&lt;&gt;0))+(SUMPRODUCT(--(ABS($G198:$Z198)=ABS(W198)),--($G198:$Z198&lt;&gt;0))-1)/2)</f>
        <v>12</v>
      </c>
      <c r="AR198" cm="1">
        <f t="array" ref="AR198">IF(X198=0,"",1+SUMPRODUCT(--(ABS($G198:$Z198)&lt;ABS(X198)),--($G198:$Z198&lt;&gt;0))+(SUMPRODUCT(--(ABS($G198:$Z198)=ABS(X198)),--($G198:$Z198&lt;&gt;0))-1)/2)</f>
        <v>9</v>
      </c>
      <c r="AS198" cm="1">
        <f t="array" ref="AS198">IF(Y198=0,"",1+SUMPRODUCT(--(ABS($G198:$Z198)&lt;ABS(Y198)),--($G198:$Z198&lt;&gt;0))+(SUMPRODUCT(--(ABS($G198:$Z198)=ABS(Y198)),--($G198:$Z198&lt;&gt;0))-1)/2)</f>
        <v>17</v>
      </c>
      <c r="AT198" cm="1">
        <f t="array" ref="AT198">IF(Z198=0,"",1+SUMPRODUCT(--(ABS($G198:$Z198)&lt;ABS(Z198)),--($G198:$Z198&lt;&gt;0))+(SUMPRODUCT(--(ABS($G198:$Z198)=ABS(Z198)),--($G198:$Z198&lt;&gt;0))-1)/2)</f>
        <v>7</v>
      </c>
      <c r="AU198">
        <f>AVERAGE(G198:Z198)</f>
        <v>3.2912310141235218E-2</v>
      </c>
      <c r="AV198">
        <f>SUMIF(G198:Z198,"&gt;0",AA198:AT198)</f>
        <v>195</v>
      </c>
      <c r="AW198">
        <f>COUNTIF(G198:Z198,"&lt;&gt;0")</f>
        <v>20</v>
      </c>
      <c r="AX198">
        <f>_xlfn.LET(_xlpm.n,AW198,_xlpm.w,AV198,_xlpm.mu,_xlpm.n*(_xlpm.n+1)/4,_xlpm.sd,SQRT(_xlpm.n*(_xlpm.n+1)*(2*_xlpm.n+1)/24),_xlpm.z,(ABS(_xlpm.w-_xlpm.mu)-0.5)/_xlpm.sd,MIN(1,2*(1-_xlfn.NORM.S.DIST(_xlpm.z,TRUE))))</f>
        <v>8.3394898781619098E-4</v>
      </c>
    </row>
    <row r="199" spans="1:50" x14ac:dyDescent="0.25">
      <c r="A199" t="s">
        <v>9330</v>
      </c>
      <c r="B199" t="s">
        <v>106</v>
      </c>
      <c r="C199" t="s">
        <v>12</v>
      </c>
      <c r="D199" t="s">
        <v>9259</v>
      </c>
      <c r="E199" t="s">
        <v>88</v>
      </c>
      <c r="F199" t="s">
        <v>81</v>
      </c>
      <c r="G199">
        <f>all_runs!O3022-all_runs!O2902</f>
        <v>6.402116402116409E-2</v>
      </c>
      <c r="H199">
        <f>all_runs!O3023-all_runs!O2903</f>
        <v>-1.6095795043163497E-2</v>
      </c>
      <c r="I199">
        <f>all_runs!O3024-all_runs!O2904</f>
        <v>-0.11812615183401698</v>
      </c>
      <c r="J199">
        <f>all_runs!O3025-all_runs!O2905</f>
        <v>9.4073779310548056E-2</v>
      </c>
      <c r="K199">
        <f>all_runs!O3026-all_runs!O2906</f>
        <v>8.0766077949176562E-2</v>
      </c>
      <c r="L199">
        <f>all_runs!O3027-all_runs!O2907</f>
        <v>-5.8201058201058253E-2</v>
      </c>
      <c r="M199">
        <f>all_runs!O3028-all_runs!O2908</f>
        <v>-6.8151306957277114E-2</v>
      </c>
      <c r="N199">
        <f>all_runs!O3029-all_runs!O2909</f>
        <v>0.10799346493397477</v>
      </c>
      <c r="O199">
        <f>all_runs!O3030-all_runs!O2910</f>
        <v>6.6218626107205414E-2</v>
      </c>
      <c r="P199">
        <f>all_runs!O3031-all_runs!O2911</f>
        <v>7.1789656747873964E-2</v>
      </c>
      <c r="Q199">
        <f>all_runs!O3032-all_runs!O2912</f>
        <v>7.9601548875291916E-2</v>
      </c>
      <c r="R199">
        <f>all_runs!O3033-all_runs!O2913</f>
        <v>6.9576719576719626E-2</v>
      </c>
      <c r="S199">
        <f>all_runs!O3034-all_runs!O2914</f>
        <v>7.1742444623800639E-2</v>
      </c>
      <c r="T199">
        <f>all_runs!O3035-all_runs!O2915</f>
        <v>-8.5161842514783648E-2</v>
      </c>
      <c r="U199">
        <f>all_runs!O3036-all_runs!O2916</f>
        <v>8.7632275132275117E-2</v>
      </c>
      <c r="V199">
        <f>all_runs!O3037-all_runs!O2917</f>
        <v>-3.5978835978835999E-2</v>
      </c>
      <c r="W199">
        <f>all_runs!O3038-all_runs!O2918</f>
        <v>7.9664853035957717E-2</v>
      </c>
      <c r="X199">
        <f>all_runs!O3039-all_runs!O2919</f>
        <v>6.8428364517749918E-2</v>
      </c>
      <c r="Y199">
        <f>all_runs!O3040-all_runs!O2920</f>
        <v>6.6218626107205414E-2</v>
      </c>
      <c r="Z199">
        <f>all_runs!O3041-all_runs!O2921</f>
        <v>6.9576719576719626E-2</v>
      </c>
      <c r="AA199" cm="1">
        <f t="array" ref="AA199">IF(G199=0,"",1+SUMPRODUCT(--(ABS($G199:$Z199)&lt;ABS(G199)),--($G199:$Z199&lt;&gt;0))+(SUMPRODUCT(--(ABS($G199:$Z199)=ABS(G199)),--($G199:$Z199&lt;&gt;0))-1)/2)</f>
        <v>4</v>
      </c>
      <c r="AB199" cm="1">
        <f t="array" ref="AB199">IF(H199=0,"",1+SUMPRODUCT(--(ABS($G199:$Z199)&lt;ABS(H199)),--($G199:$Z199&lt;&gt;0))+(SUMPRODUCT(--(ABS($G199:$Z199)=ABS(H199)),--($G199:$Z199&lt;&gt;0))-1)/2)</f>
        <v>1</v>
      </c>
      <c r="AC199" cm="1">
        <f t="array" ref="AC199">IF(I199=0,"",1+SUMPRODUCT(--(ABS($G199:$Z199)&lt;ABS(I199)),--($G199:$Z199&lt;&gt;0))+(SUMPRODUCT(--(ABS($G199:$Z199)=ABS(I199)),--($G199:$Z199&lt;&gt;0))-1)/2)</f>
        <v>20</v>
      </c>
      <c r="AD199" cm="1">
        <f t="array" ref="AD199">IF(J199=0,"",1+SUMPRODUCT(--(ABS($G199:$Z199)&lt;ABS(J199)),--($G199:$Z199&lt;&gt;0))+(SUMPRODUCT(--(ABS($G199:$Z199)=ABS(J199)),--($G199:$Z199&lt;&gt;0))-1)/2)</f>
        <v>18</v>
      </c>
      <c r="AE199" cm="1">
        <f t="array" ref="AE199">IF(K199=0,"",1+SUMPRODUCT(--(ABS($G199:$Z199)&lt;ABS(K199)),--($G199:$Z199&lt;&gt;0))+(SUMPRODUCT(--(ABS($G199:$Z199)=ABS(K199)),--($G199:$Z199&lt;&gt;0))-1)/2)</f>
        <v>15</v>
      </c>
      <c r="AF199" cm="1">
        <f t="array" ref="AF199">IF(L199=0,"",1+SUMPRODUCT(--(ABS($G199:$Z199)&lt;ABS(L199)),--($G199:$Z199&lt;&gt;0))+(SUMPRODUCT(--(ABS($G199:$Z199)=ABS(L199)),--($G199:$Z199&lt;&gt;0))-1)/2)</f>
        <v>3</v>
      </c>
      <c r="AG199" cm="1">
        <f t="array" ref="AG199">IF(M199=0,"",1+SUMPRODUCT(--(ABS($G199:$Z199)&lt;ABS(M199)),--($G199:$Z199&lt;&gt;0))+(SUMPRODUCT(--(ABS($G199:$Z199)=ABS(M199)),--($G199:$Z199&lt;&gt;0))-1)/2)</f>
        <v>7</v>
      </c>
      <c r="AH199" cm="1">
        <f t="array" ref="AH199">IF(N199=0,"",1+SUMPRODUCT(--(ABS($G199:$Z199)&lt;ABS(N199)),--($G199:$Z199&lt;&gt;0))+(SUMPRODUCT(--(ABS($G199:$Z199)=ABS(N199)),--($G199:$Z199&lt;&gt;0))-1)/2)</f>
        <v>19</v>
      </c>
      <c r="AI199" cm="1">
        <f t="array" ref="AI199">IF(O199=0,"",1+SUMPRODUCT(--(ABS($G199:$Z199)&lt;ABS(O199)),--($G199:$Z199&lt;&gt;0))+(SUMPRODUCT(--(ABS($G199:$Z199)=ABS(O199)),--($G199:$Z199&lt;&gt;0))-1)/2)</f>
        <v>5.5</v>
      </c>
      <c r="AJ199" cm="1">
        <f t="array" ref="AJ199">IF(P199=0,"",1+SUMPRODUCT(--(ABS($G199:$Z199)&lt;ABS(P199)),--($G199:$Z199&lt;&gt;0))+(SUMPRODUCT(--(ABS($G199:$Z199)=ABS(P199)),--($G199:$Z199&lt;&gt;0))-1)/2)</f>
        <v>12</v>
      </c>
      <c r="AK199" cm="1">
        <f t="array" ref="AK199">IF(Q199=0,"",1+SUMPRODUCT(--(ABS($G199:$Z199)&lt;ABS(Q199)),--($G199:$Z199&lt;&gt;0))+(SUMPRODUCT(--(ABS($G199:$Z199)=ABS(Q199)),--($G199:$Z199&lt;&gt;0))-1)/2)</f>
        <v>13</v>
      </c>
      <c r="AL199" cm="1">
        <f t="array" ref="AL199">IF(R199=0,"",1+SUMPRODUCT(--(ABS($G199:$Z199)&lt;ABS(R199)),--($G199:$Z199&lt;&gt;0))+(SUMPRODUCT(--(ABS($G199:$Z199)=ABS(R199)),--($G199:$Z199&lt;&gt;0))-1)/2)</f>
        <v>9.5</v>
      </c>
      <c r="AM199" cm="1">
        <f t="array" ref="AM199">IF(S199=0,"",1+SUMPRODUCT(--(ABS($G199:$Z199)&lt;ABS(S199)),--($G199:$Z199&lt;&gt;0))+(SUMPRODUCT(--(ABS($G199:$Z199)=ABS(S199)),--($G199:$Z199&lt;&gt;0))-1)/2)</f>
        <v>11</v>
      </c>
      <c r="AN199" cm="1">
        <f t="array" ref="AN199">IF(T199=0,"",1+SUMPRODUCT(--(ABS($G199:$Z199)&lt;ABS(T199)),--($G199:$Z199&lt;&gt;0))+(SUMPRODUCT(--(ABS($G199:$Z199)=ABS(T199)),--($G199:$Z199&lt;&gt;0))-1)/2)</f>
        <v>16</v>
      </c>
      <c r="AO199" cm="1">
        <f t="array" ref="AO199">IF(U199=0,"",1+SUMPRODUCT(--(ABS($G199:$Z199)&lt;ABS(U199)),--($G199:$Z199&lt;&gt;0))+(SUMPRODUCT(--(ABS($G199:$Z199)=ABS(U199)),--($G199:$Z199&lt;&gt;0))-1)/2)</f>
        <v>17</v>
      </c>
      <c r="AP199" cm="1">
        <f t="array" ref="AP199">IF(V199=0,"",1+SUMPRODUCT(--(ABS($G199:$Z199)&lt;ABS(V199)),--($G199:$Z199&lt;&gt;0))+(SUMPRODUCT(--(ABS($G199:$Z199)=ABS(V199)),--($G199:$Z199&lt;&gt;0))-1)/2)</f>
        <v>2</v>
      </c>
      <c r="AQ199" cm="1">
        <f t="array" ref="AQ199">IF(W199=0,"",1+SUMPRODUCT(--(ABS($G199:$Z199)&lt;ABS(W199)),--($G199:$Z199&lt;&gt;0))+(SUMPRODUCT(--(ABS($G199:$Z199)=ABS(W199)),--($G199:$Z199&lt;&gt;0))-1)/2)</f>
        <v>14</v>
      </c>
      <c r="AR199" cm="1">
        <f t="array" ref="AR199">IF(X199=0,"",1+SUMPRODUCT(--(ABS($G199:$Z199)&lt;ABS(X199)),--($G199:$Z199&lt;&gt;0))+(SUMPRODUCT(--(ABS($G199:$Z199)=ABS(X199)),--($G199:$Z199&lt;&gt;0))-1)/2)</f>
        <v>8</v>
      </c>
      <c r="AS199" cm="1">
        <f t="array" ref="AS199">IF(Y199=0,"",1+SUMPRODUCT(--(ABS($G199:$Z199)&lt;ABS(Y199)),--($G199:$Z199&lt;&gt;0))+(SUMPRODUCT(--(ABS($G199:$Z199)=ABS(Y199)),--($G199:$Z199&lt;&gt;0))-1)/2)</f>
        <v>5.5</v>
      </c>
      <c r="AT199" cm="1">
        <f t="array" ref="AT199">IF(Z199=0,"",1+SUMPRODUCT(--(ABS($G199:$Z199)&lt;ABS(Z199)),--($G199:$Z199&lt;&gt;0))+(SUMPRODUCT(--(ABS($G199:$Z199)=ABS(Z199)),--($G199:$Z199&lt;&gt;0))-1)/2)</f>
        <v>9.5</v>
      </c>
      <c r="AU199">
        <f>AVERAGE(G199:Z199)</f>
        <v>3.4779466499326367E-2</v>
      </c>
      <c r="AV199">
        <f>SUMIF(G199:Z199,"&gt;0",AA199:AT199)</f>
        <v>161</v>
      </c>
      <c r="AW199">
        <f>COUNTIF(G199:Z199,"&lt;&gt;0")</f>
        <v>20</v>
      </c>
      <c r="AX199">
        <f>_xlfn.LET(_xlpm.n,AW199,_xlpm.w,AV199,_xlpm.mu,_xlpm.n*(_xlpm.n+1)/4,_xlpm.sd,SQRT(_xlpm.n*(_xlpm.n+1)*(2*_xlpm.n+1)/24),_xlpm.z,(ABS(_xlpm.w-_xlpm.mu)-0.5)/_xlpm.sd,MIN(1,2*(1-_xlfn.NORM.S.DIST(_xlpm.z,TRUE))))</f>
        <v>3.826887645222965E-2</v>
      </c>
    </row>
    <row r="200" spans="1:50" x14ac:dyDescent="0.25">
      <c r="A200" t="s">
        <v>9330</v>
      </c>
      <c r="B200" t="s">
        <v>147</v>
      </c>
      <c r="C200" t="s">
        <v>12</v>
      </c>
      <c r="D200" t="s">
        <v>9259</v>
      </c>
      <c r="E200" t="s">
        <v>88</v>
      </c>
      <c r="F200" t="s">
        <v>81</v>
      </c>
      <c r="G200">
        <f>all_runs!O3502-all_runs!O3382</f>
        <v>-7.677254252596688E-3</v>
      </c>
      <c r="H200">
        <f>all_runs!O3503-all_runs!O3383</f>
        <v>1.220662993516175E-2</v>
      </c>
      <c r="I200">
        <f>all_runs!O3504-all_runs!O3384</f>
        <v>-1.0928298221116739E-3</v>
      </c>
      <c r="J200">
        <f>all_runs!O3505-all_runs!O3385</f>
        <v>3.020443243906934E-2</v>
      </c>
      <c r="K200">
        <f>all_runs!O3506-all_runs!O3386</f>
        <v>1.4240553966581304E-2</v>
      </c>
      <c r="L200">
        <f>all_runs!O3507-all_runs!O3387</f>
        <v>-4.3835945475291238E-3</v>
      </c>
      <c r="M200">
        <f>all_runs!O3508-all_runs!O3388</f>
        <v>1.8738836920655033E-2</v>
      </c>
      <c r="N200">
        <f>all_runs!O3509-all_runs!O3389</f>
        <v>1.54817558132474E-2</v>
      </c>
      <c r="O200">
        <f>all_runs!O3510-all_runs!O3390</f>
        <v>-8.719541328237046E-3</v>
      </c>
      <c r="P200">
        <f>all_runs!O3511-all_runs!O3391</f>
        <v>-6.6176917005645874E-3</v>
      </c>
      <c r="Q200">
        <f>all_runs!O3512-all_runs!O3392</f>
        <v>-1.9589106545628288E-2</v>
      </c>
      <c r="R200">
        <f>all_runs!O3513-all_runs!O3393</f>
        <v>0</v>
      </c>
      <c r="S200">
        <f>all_runs!O3514-all_runs!O3394</f>
        <v>-8.8093724457360967E-3</v>
      </c>
      <c r="T200">
        <f>all_runs!O3515-all_runs!O3395</f>
        <v>-2.6241518044796686E-2</v>
      </c>
      <c r="U200">
        <f>all_runs!O3516-all_runs!O3396</f>
        <v>4.4320320563414617E-3</v>
      </c>
      <c r="V200">
        <f>all_runs!O3517-all_runs!O3397</f>
        <v>-1.0869888918669468E-2</v>
      </c>
      <c r="W200">
        <f>all_runs!O3518-all_runs!O3398</f>
        <v>1.2009848075421825E-2</v>
      </c>
      <c r="X200">
        <f>all_runs!O3519-all_runs!O3399</f>
        <v>7.719553174098559E-3</v>
      </c>
      <c r="Y200">
        <f>all_runs!O3520-all_runs!O3400</f>
        <v>2.461784026029834E-2</v>
      </c>
      <c r="Z200">
        <f>all_runs!O3521-all_runs!O3401</f>
        <v>1.54817558132474E-2</v>
      </c>
      <c r="AA200" cm="1">
        <f t="array" ref="AA200">IF(G200=0,"",1+SUMPRODUCT(--(ABS($G200:$Z200)&lt;ABS(G200)),--($G200:$Z200&lt;&gt;0))+(SUMPRODUCT(--(ABS($G200:$Z200)=ABS(G200)),--($G200:$Z200&lt;&gt;0))-1)/2)</f>
        <v>5</v>
      </c>
      <c r="AB200" cm="1">
        <f t="array" ref="AB200">IF(H200=0,"",1+SUMPRODUCT(--(ABS($G200:$Z200)&lt;ABS(H200)),--($G200:$Z200&lt;&gt;0))+(SUMPRODUCT(--(ABS($G200:$Z200)=ABS(H200)),--($G200:$Z200&lt;&gt;0))-1)/2)</f>
        <v>11</v>
      </c>
      <c r="AC200" cm="1">
        <f t="array" ref="AC200">IF(I200=0,"",1+SUMPRODUCT(--(ABS($G200:$Z200)&lt;ABS(I200)),--($G200:$Z200&lt;&gt;0))+(SUMPRODUCT(--(ABS($G200:$Z200)=ABS(I200)),--($G200:$Z200&lt;&gt;0))-1)/2)</f>
        <v>1</v>
      </c>
      <c r="AD200" cm="1">
        <f t="array" ref="AD200">IF(J200=0,"",1+SUMPRODUCT(--(ABS($G200:$Z200)&lt;ABS(J200)),--($G200:$Z200&lt;&gt;0))+(SUMPRODUCT(--(ABS($G200:$Z200)=ABS(J200)),--($G200:$Z200&lt;&gt;0))-1)/2)</f>
        <v>19</v>
      </c>
      <c r="AE200" cm="1">
        <f t="array" ref="AE200">IF(K200=0,"",1+SUMPRODUCT(--(ABS($G200:$Z200)&lt;ABS(K200)),--($G200:$Z200&lt;&gt;0))+(SUMPRODUCT(--(ABS($G200:$Z200)=ABS(K200)),--($G200:$Z200&lt;&gt;0))-1)/2)</f>
        <v>12</v>
      </c>
      <c r="AF200" cm="1">
        <f t="array" ref="AF200">IF(L200=0,"",1+SUMPRODUCT(--(ABS($G200:$Z200)&lt;ABS(L200)),--($G200:$Z200&lt;&gt;0))+(SUMPRODUCT(--(ABS($G200:$Z200)=ABS(L200)),--($G200:$Z200&lt;&gt;0))-1)/2)</f>
        <v>2</v>
      </c>
      <c r="AG200" cm="1">
        <f t="array" ref="AG200">IF(M200=0,"",1+SUMPRODUCT(--(ABS($G200:$Z200)&lt;ABS(M200)),--($G200:$Z200&lt;&gt;0))+(SUMPRODUCT(--(ABS($G200:$Z200)=ABS(M200)),--($G200:$Z200&lt;&gt;0))-1)/2)</f>
        <v>15</v>
      </c>
      <c r="AH200" cm="1">
        <f t="array" ref="AH200">IF(N200=0,"",1+SUMPRODUCT(--(ABS($G200:$Z200)&lt;ABS(N200)),--($G200:$Z200&lt;&gt;0))+(SUMPRODUCT(--(ABS($G200:$Z200)=ABS(N200)),--($G200:$Z200&lt;&gt;0))-1)/2)</f>
        <v>13.5</v>
      </c>
      <c r="AI200" cm="1">
        <f t="array" ref="AI200">IF(O200=0,"",1+SUMPRODUCT(--(ABS($G200:$Z200)&lt;ABS(O200)),--($G200:$Z200&lt;&gt;0))+(SUMPRODUCT(--(ABS($G200:$Z200)=ABS(O200)),--($G200:$Z200&lt;&gt;0))-1)/2)</f>
        <v>7</v>
      </c>
      <c r="AJ200" cm="1">
        <f t="array" ref="AJ200">IF(P200=0,"",1+SUMPRODUCT(--(ABS($G200:$Z200)&lt;ABS(P200)),--($G200:$Z200&lt;&gt;0))+(SUMPRODUCT(--(ABS($G200:$Z200)=ABS(P200)),--($G200:$Z200&lt;&gt;0))-1)/2)</f>
        <v>4</v>
      </c>
      <c r="AK200" cm="1">
        <f t="array" ref="AK200">IF(Q200=0,"",1+SUMPRODUCT(--(ABS($G200:$Z200)&lt;ABS(Q200)),--($G200:$Z200&lt;&gt;0))+(SUMPRODUCT(--(ABS($G200:$Z200)=ABS(Q200)),--($G200:$Z200&lt;&gt;0))-1)/2)</f>
        <v>16</v>
      </c>
      <c r="AL200" t="str" cm="1">
        <f t="array" ref="AL200">IF(R200=0,"",1+SUMPRODUCT(--(ABS($G200:$Z200)&lt;ABS(R200)),--($G200:$Z200&lt;&gt;0))+(SUMPRODUCT(--(ABS($G200:$Z200)=ABS(R200)),--($G200:$Z200&lt;&gt;0))-1)/2)</f>
        <v/>
      </c>
      <c r="AM200" cm="1">
        <f t="array" ref="AM200">IF(S200=0,"",1+SUMPRODUCT(--(ABS($G200:$Z200)&lt;ABS(S200)),--($G200:$Z200&lt;&gt;0))+(SUMPRODUCT(--(ABS($G200:$Z200)=ABS(S200)),--($G200:$Z200&lt;&gt;0))-1)/2)</f>
        <v>8</v>
      </c>
      <c r="AN200" cm="1">
        <f t="array" ref="AN200">IF(T200=0,"",1+SUMPRODUCT(--(ABS($G200:$Z200)&lt;ABS(T200)),--($G200:$Z200&lt;&gt;0))+(SUMPRODUCT(--(ABS($G200:$Z200)=ABS(T200)),--($G200:$Z200&lt;&gt;0))-1)/2)</f>
        <v>18</v>
      </c>
      <c r="AO200" cm="1">
        <f t="array" ref="AO200">IF(U200=0,"",1+SUMPRODUCT(--(ABS($G200:$Z200)&lt;ABS(U200)),--($G200:$Z200&lt;&gt;0))+(SUMPRODUCT(--(ABS($G200:$Z200)=ABS(U200)),--($G200:$Z200&lt;&gt;0))-1)/2)</f>
        <v>3</v>
      </c>
      <c r="AP200" cm="1">
        <f t="array" ref="AP200">IF(V200=0,"",1+SUMPRODUCT(--(ABS($G200:$Z200)&lt;ABS(V200)),--($G200:$Z200&lt;&gt;0))+(SUMPRODUCT(--(ABS($G200:$Z200)=ABS(V200)),--($G200:$Z200&lt;&gt;0))-1)/2)</f>
        <v>9</v>
      </c>
      <c r="AQ200" cm="1">
        <f t="array" ref="AQ200">IF(W200=0,"",1+SUMPRODUCT(--(ABS($G200:$Z200)&lt;ABS(W200)),--($G200:$Z200&lt;&gt;0))+(SUMPRODUCT(--(ABS($G200:$Z200)=ABS(W200)),--($G200:$Z200&lt;&gt;0))-1)/2)</f>
        <v>10</v>
      </c>
      <c r="AR200" cm="1">
        <f t="array" ref="AR200">IF(X200=0,"",1+SUMPRODUCT(--(ABS($G200:$Z200)&lt;ABS(X200)),--($G200:$Z200&lt;&gt;0))+(SUMPRODUCT(--(ABS($G200:$Z200)=ABS(X200)),--($G200:$Z200&lt;&gt;0))-1)/2)</f>
        <v>6</v>
      </c>
      <c r="AS200" cm="1">
        <f t="array" ref="AS200">IF(Y200=0,"",1+SUMPRODUCT(--(ABS($G200:$Z200)&lt;ABS(Y200)),--($G200:$Z200&lt;&gt;0))+(SUMPRODUCT(--(ABS($G200:$Z200)=ABS(Y200)),--($G200:$Z200&lt;&gt;0))-1)/2)</f>
        <v>17</v>
      </c>
      <c r="AT200" cm="1">
        <f t="array" ref="AT200">IF(Z200=0,"",1+SUMPRODUCT(--(ABS($G200:$Z200)&lt;ABS(Z200)),--($G200:$Z200&lt;&gt;0))+(SUMPRODUCT(--(ABS($G200:$Z200)=ABS(Z200)),--($G200:$Z200&lt;&gt;0))-1)/2)</f>
        <v>13.5</v>
      </c>
      <c r="AU200">
        <f>AVERAGE(G200:Z200)</f>
        <v>3.0566220424126378E-3</v>
      </c>
      <c r="AV200">
        <f>SUMIF(G200:Z200,"&gt;0",AA200:AT200)</f>
        <v>120</v>
      </c>
      <c r="AW200">
        <f>COUNTIF(G200:Z200,"&lt;&gt;0")</f>
        <v>19</v>
      </c>
      <c r="AX200">
        <f>_xlfn.LET(_xlpm.n,AW200,_xlpm.w,AV200,_xlpm.mu,_xlpm.n*(_xlpm.n+1)/4,_xlpm.sd,SQRT(_xlpm.n*(_xlpm.n+1)*(2*_xlpm.n+1)/24),_xlpm.z,(ABS(_xlpm.w-_xlpm.mu)-0.5)/_xlpm.sd,MIN(1,2*(1-_xlfn.NORM.S.DIST(_xlpm.z,TRUE))))</f>
        <v>0.32416576872739311</v>
      </c>
    </row>
    <row r="201" spans="1:50" x14ac:dyDescent="0.25">
      <c r="A201" t="s">
        <v>9330</v>
      </c>
      <c r="B201" t="s">
        <v>190</v>
      </c>
      <c r="C201" t="s">
        <v>12</v>
      </c>
      <c r="D201" t="s">
        <v>9259</v>
      </c>
      <c r="E201" t="s">
        <v>88</v>
      </c>
      <c r="F201" t="s">
        <v>81</v>
      </c>
      <c r="G201">
        <f>all_runs!O3982-all_runs!O3862</f>
        <v>6.4703468737177694E-2</v>
      </c>
      <c r="H201">
        <f>all_runs!O3983-all_runs!O3863</f>
        <v>4.0788471305231E-2</v>
      </c>
      <c r="I201">
        <f>all_runs!O3984-all_runs!O3864</f>
        <v>5.8843303292727911E-2</v>
      </c>
      <c r="J201">
        <f>all_runs!O3985-all_runs!O3865</f>
        <v>7.9540118209051824E-2</v>
      </c>
      <c r="K201">
        <f>all_runs!O3986-all_runs!O3866</f>
        <v>5.8056742249972593E-2</v>
      </c>
      <c r="L201">
        <f>all_runs!O3987-all_runs!O3867</f>
        <v>5.7604688229517143E-2</v>
      </c>
      <c r="M201">
        <f>all_runs!O3988-all_runs!O3868</f>
        <v>6.127842752464896E-2</v>
      </c>
      <c r="N201">
        <f>all_runs!O3989-all_runs!O3869</f>
        <v>6.2314445331205004E-2</v>
      </c>
      <c r="O201">
        <f>all_runs!O3990-all_runs!O3870</f>
        <v>3.3519553072625552E-2</v>
      </c>
      <c r="P201">
        <f>all_runs!O3991-all_runs!O3871</f>
        <v>5.5612705145045571E-2</v>
      </c>
      <c r="Q201">
        <f>all_runs!O3992-all_runs!O3872</f>
        <v>6.4573962318515754E-2</v>
      </c>
      <c r="R201">
        <f>all_runs!O3993-all_runs!O3873</f>
        <v>5.34040337089291E-2</v>
      </c>
      <c r="S201">
        <f>all_runs!O3994-all_runs!O3874</f>
        <v>3.4549933186289628E-2</v>
      </c>
      <c r="T201">
        <f>all_runs!O3995-all_runs!O3875</f>
        <v>5.34040337089291E-2</v>
      </c>
      <c r="U201">
        <f>all_runs!O3996-all_runs!O3876</f>
        <v>6.127842752464896E-2</v>
      </c>
      <c r="V201">
        <f>all_runs!O3997-all_runs!O3877</f>
        <v>4.2104598680680505E-2</v>
      </c>
      <c r="W201">
        <f>all_runs!O3998-all_runs!O3878</f>
        <v>4.2104598680680505E-2</v>
      </c>
      <c r="X201">
        <f>all_runs!O3999-all_runs!O3879</f>
        <v>6.4703468737177694E-2</v>
      </c>
      <c r="Y201">
        <f>all_runs!O4000-all_runs!O3880</f>
        <v>5.8056742249972593E-2</v>
      </c>
      <c r="Z201">
        <f>all_runs!O4001-all_runs!O3881</f>
        <v>6.4573962318515754E-2</v>
      </c>
      <c r="AA201" cm="1">
        <f t="array" ref="AA201">IF(G201=0,"",1+SUMPRODUCT(--(ABS($G201:$Z201)&lt;ABS(G201)),--($G201:$Z201&lt;&gt;0))+(SUMPRODUCT(--(ABS($G201:$Z201)=ABS(G201)),--($G201:$Z201&lt;&gt;0))-1)/2)</f>
        <v>18.5</v>
      </c>
      <c r="AB201" cm="1">
        <f t="array" ref="AB201">IF(H201=0,"",1+SUMPRODUCT(--(ABS($G201:$Z201)&lt;ABS(H201)),--($G201:$Z201&lt;&gt;0))+(SUMPRODUCT(--(ABS($G201:$Z201)=ABS(H201)),--($G201:$Z201&lt;&gt;0))-1)/2)</f>
        <v>3</v>
      </c>
      <c r="AC201" cm="1">
        <f t="array" ref="AC201">IF(I201=0,"",1+SUMPRODUCT(--(ABS($G201:$Z201)&lt;ABS(I201)),--($G201:$Z201&lt;&gt;0))+(SUMPRODUCT(--(ABS($G201:$Z201)=ABS(I201)),--($G201:$Z201&lt;&gt;0))-1)/2)</f>
        <v>12</v>
      </c>
      <c r="AD201" cm="1">
        <f t="array" ref="AD201">IF(J201=0,"",1+SUMPRODUCT(--(ABS($G201:$Z201)&lt;ABS(J201)),--($G201:$Z201&lt;&gt;0))+(SUMPRODUCT(--(ABS($G201:$Z201)=ABS(J201)),--($G201:$Z201&lt;&gt;0))-1)/2)</f>
        <v>20</v>
      </c>
      <c r="AE201" cm="1">
        <f t="array" ref="AE201">IF(K201=0,"",1+SUMPRODUCT(--(ABS($G201:$Z201)&lt;ABS(K201)),--($G201:$Z201&lt;&gt;0))+(SUMPRODUCT(--(ABS($G201:$Z201)=ABS(K201)),--($G201:$Z201&lt;&gt;0))-1)/2)</f>
        <v>10.5</v>
      </c>
      <c r="AF201" cm="1">
        <f t="array" ref="AF201">IF(L201=0,"",1+SUMPRODUCT(--(ABS($G201:$Z201)&lt;ABS(L201)),--($G201:$Z201&lt;&gt;0))+(SUMPRODUCT(--(ABS($G201:$Z201)=ABS(L201)),--($G201:$Z201&lt;&gt;0))-1)/2)</f>
        <v>9</v>
      </c>
      <c r="AG201" cm="1">
        <f t="array" ref="AG201">IF(M201=0,"",1+SUMPRODUCT(--(ABS($G201:$Z201)&lt;ABS(M201)),--($G201:$Z201&lt;&gt;0))+(SUMPRODUCT(--(ABS($G201:$Z201)=ABS(M201)),--($G201:$Z201&lt;&gt;0))-1)/2)</f>
        <v>13.5</v>
      </c>
      <c r="AH201" cm="1">
        <f t="array" ref="AH201">IF(N201=0,"",1+SUMPRODUCT(--(ABS($G201:$Z201)&lt;ABS(N201)),--($G201:$Z201&lt;&gt;0))+(SUMPRODUCT(--(ABS($G201:$Z201)=ABS(N201)),--($G201:$Z201&lt;&gt;0))-1)/2)</f>
        <v>15</v>
      </c>
      <c r="AI201" cm="1">
        <f t="array" ref="AI201">IF(O201=0,"",1+SUMPRODUCT(--(ABS($G201:$Z201)&lt;ABS(O201)),--($G201:$Z201&lt;&gt;0))+(SUMPRODUCT(--(ABS($G201:$Z201)=ABS(O201)),--($G201:$Z201&lt;&gt;0))-1)/2)</f>
        <v>1</v>
      </c>
      <c r="AJ201" cm="1">
        <f t="array" ref="AJ201">IF(P201=0,"",1+SUMPRODUCT(--(ABS($G201:$Z201)&lt;ABS(P201)),--($G201:$Z201&lt;&gt;0))+(SUMPRODUCT(--(ABS($G201:$Z201)=ABS(P201)),--($G201:$Z201&lt;&gt;0))-1)/2)</f>
        <v>8</v>
      </c>
      <c r="AK201" cm="1">
        <f t="array" ref="AK201">IF(Q201=0,"",1+SUMPRODUCT(--(ABS($G201:$Z201)&lt;ABS(Q201)),--($G201:$Z201&lt;&gt;0))+(SUMPRODUCT(--(ABS($G201:$Z201)=ABS(Q201)),--($G201:$Z201&lt;&gt;0))-1)/2)</f>
        <v>16.5</v>
      </c>
      <c r="AL201" cm="1">
        <f t="array" ref="AL201">IF(R201=0,"",1+SUMPRODUCT(--(ABS($G201:$Z201)&lt;ABS(R201)),--($G201:$Z201&lt;&gt;0))+(SUMPRODUCT(--(ABS($G201:$Z201)=ABS(R201)),--($G201:$Z201&lt;&gt;0))-1)/2)</f>
        <v>6.5</v>
      </c>
      <c r="AM201" cm="1">
        <f t="array" ref="AM201">IF(S201=0,"",1+SUMPRODUCT(--(ABS($G201:$Z201)&lt;ABS(S201)),--($G201:$Z201&lt;&gt;0))+(SUMPRODUCT(--(ABS($G201:$Z201)=ABS(S201)),--($G201:$Z201&lt;&gt;0))-1)/2)</f>
        <v>2</v>
      </c>
      <c r="AN201" cm="1">
        <f t="array" ref="AN201">IF(T201=0,"",1+SUMPRODUCT(--(ABS($G201:$Z201)&lt;ABS(T201)),--($G201:$Z201&lt;&gt;0))+(SUMPRODUCT(--(ABS($G201:$Z201)=ABS(T201)),--($G201:$Z201&lt;&gt;0))-1)/2)</f>
        <v>6.5</v>
      </c>
      <c r="AO201" cm="1">
        <f t="array" ref="AO201">IF(U201=0,"",1+SUMPRODUCT(--(ABS($G201:$Z201)&lt;ABS(U201)),--($G201:$Z201&lt;&gt;0))+(SUMPRODUCT(--(ABS($G201:$Z201)=ABS(U201)),--($G201:$Z201&lt;&gt;0))-1)/2)</f>
        <v>13.5</v>
      </c>
      <c r="AP201" cm="1">
        <f t="array" ref="AP201">IF(V201=0,"",1+SUMPRODUCT(--(ABS($G201:$Z201)&lt;ABS(V201)),--($G201:$Z201&lt;&gt;0))+(SUMPRODUCT(--(ABS($G201:$Z201)=ABS(V201)),--($G201:$Z201&lt;&gt;0))-1)/2)</f>
        <v>4.5</v>
      </c>
      <c r="AQ201" cm="1">
        <f t="array" ref="AQ201">IF(W201=0,"",1+SUMPRODUCT(--(ABS($G201:$Z201)&lt;ABS(W201)),--($G201:$Z201&lt;&gt;0))+(SUMPRODUCT(--(ABS($G201:$Z201)=ABS(W201)),--($G201:$Z201&lt;&gt;0))-1)/2)</f>
        <v>4.5</v>
      </c>
      <c r="AR201" cm="1">
        <f t="array" ref="AR201">IF(X201=0,"",1+SUMPRODUCT(--(ABS($G201:$Z201)&lt;ABS(X201)),--($G201:$Z201&lt;&gt;0))+(SUMPRODUCT(--(ABS($G201:$Z201)=ABS(X201)),--($G201:$Z201&lt;&gt;0))-1)/2)</f>
        <v>18.5</v>
      </c>
      <c r="AS201" cm="1">
        <f t="array" ref="AS201">IF(Y201=0,"",1+SUMPRODUCT(--(ABS($G201:$Z201)&lt;ABS(Y201)),--($G201:$Z201&lt;&gt;0))+(SUMPRODUCT(--(ABS($G201:$Z201)=ABS(Y201)),--($G201:$Z201&lt;&gt;0))-1)/2)</f>
        <v>10.5</v>
      </c>
      <c r="AT201" cm="1">
        <f t="array" ref="AT201">IF(Z201=0,"",1+SUMPRODUCT(--(ABS($G201:$Z201)&lt;ABS(Z201)),--($G201:$Z201&lt;&gt;0))+(SUMPRODUCT(--(ABS($G201:$Z201)=ABS(Z201)),--($G201:$Z201&lt;&gt;0))-1)/2)</f>
        <v>16.5</v>
      </c>
      <c r="AU201">
        <f>AVERAGE(G201:Z201)</f>
        <v>5.5550784210577145E-2</v>
      </c>
      <c r="AV201">
        <f>SUMIF(G201:Z201,"&gt;0",AA201:AT201)</f>
        <v>210</v>
      </c>
      <c r="AW201">
        <f>COUNTIF(G201:Z201,"&lt;&gt;0")</f>
        <v>20</v>
      </c>
      <c r="AX201">
        <f>_xlfn.LET(_xlpm.n,AW201,_xlpm.w,AV201,_xlpm.mu,_xlpm.n*(_xlpm.n+1)/4,_xlpm.sd,SQRT(_xlpm.n*(_xlpm.n+1)*(2*_xlpm.n+1)/24),_xlpm.z,(ABS(_xlpm.w-_xlpm.mu)-0.5)/_xlpm.sd,MIN(1,2*(1-_xlfn.NORM.S.DIST(_xlpm.z,TRUE))))</f>
        <v>9.5691731570646255E-5</v>
      </c>
    </row>
    <row r="202" spans="1:50" x14ac:dyDescent="0.25">
      <c r="A202" t="s">
        <v>9330</v>
      </c>
      <c r="B202" t="s">
        <v>19</v>
      </c>
      <c r="C202" t="s">
        <v>26</v>
      </c>
      <c r="D202" t="s">
        <v>9259</v>
      </c>
      <c r="E202" t="s">
        <v>88</v>
      </c>
      <c r="F202" t="s">
        <v>81</v>
      </c>
      <c r="G202">
        <f>all_runs!O2504-all_runs!O2442</f>
        <v>1.6143748254352497E-2</v>
      </c>
      <c r="H202">
        <f>all_runs!O2505-all_runs!O2443</f>
        <v>-2.6284107305326598E-3</v>
      </c>
      <c r="I202">
        <f>all_runs!O2506-all_runs!O2444</f>
        <v>4.5352220941086152E-2</v>
      </c>
      <c r="J202">
        <f>all_runs!O2507-all_runs!O2445</f>
        <v>1.8016372709715456E-2</v>
      </c>
      <c r="K202">
        <f>all_runs!O2508-all_runs!O2446</f>
        <v>1.5437691026556233E-2</v>
      </c>
      <c r="L202">
        <f>all_runs!O2509-all_runs!O2447</f>
        <v>3.178083209854754E-2</v>
      </c>
      <c r="M202">
        <f>all_runs!O2510-all_runs!O2448</f>
        <v>-4.2826552462524869E-3</v>
      </c>
      <c r="N202">
        <f>all_runs!O2511-all_runs!O2449</f>
        <v>2.6563538359299921E-2</v>
      </c>
      <c r="O202">
        <f>all_runs!O2512-all_runs!O2450</f>
        <v>5.1679227268092376E-2</v>
      </c>
      <c r="P202">
        <f>all_runs!O2513-all_runs!O2451</f>
        <v>2.3122662230840696E-2</v>
      </c>
      <c r="Q202">
        <f>all_runs!O2514-all_runs!O2452</f>
        <v>4.0457621686399992E-2</v>
      </c>
      <c r="R202">
        <f>all_runs!O2515-all_runs!O2453</f>
        <v>-8.565310492505307E-3</v>
      </c>
      <c r="S202">
        <f>all_runs!O2516-all_runs!O2454</f>
        <v>2.3122662230840696E-2</v>
      </c>
      <c r="T202">
        <f>all_runs!O2517-all_runs!O2455</f>
        <v>2.4839400428265601E-2</v>
      </c>
      <c r="U202">
        <f>all_runs!O2518-all_runs!O2456</f>
        <v>1.3632503876541469E-2</v>
      </c>
      <c r="V202">
        <f>all_runs!O2519-all_runs!O2457</f>
        <v>3.178083209854754E-2</v>
      </c>
      <c r="W202">
        <f>all_runs!O2520-all_runs!O2458</f>
        <v>2.744243730462137E-2</v>
      </c>
      <c r="X202">
        <f>all_runs!O2521-all_runs!O2459</f>
        <v>4.4796016480326273E-2</v>
      </c>
      <c r="Y202">
        <f>all_runs!O2522-all_runs!O2460</f>
        <v>4.3021218610083678E-2</v>
      </c>
      <c r="Z202">
        <f>all_runs!O2523-all_runs!O2461</f>
        <v>1.9655815115090625E-2</v>
      </c>
      <c r="AA202" cm="1">
        <f t="array" ref="AA202">IF(G202=0,"",1+SUMPRODUCT(--(ABS($G202:$Z202)&lt;ABS(G202)),--($G202:$Z202&lt;&gt;0))+(SUMPRODUCT(--(ABS($G202:$Z202)=ABS(G202)),--($G202:$Z202&lt;&gt;0))-1)/2)</f>
        <v>6</v>
      </c>
      <c r="AB202" cm="1">
        <f t="array" ref="AB202">IF(H202=0,"",1+SUMPRODUCT(--(ABS($G202:$Z202)&lt;ABS(H202)),--($G202:$Z202&lt;&gt;0))+(SUMPRODUCT(--(ABS($G202:$Z202)=ABS(H202)),--($G202:$Z202&lt;&gt;0))-1)/2)</f>
        <v>1</v>
      </c>
      <c r="AC202" cm="1">
        <f t="array" ref="AC202">IF(I202=0,"",1+SUMPRODUCT(--(ABS($G202:$Z202)&lt;ABS(I202)),--($G202:$Z202&lt;&gt;0))+(SUMPRODUCT(--(ABS($G202:$Z202)=ABS(I202)),--($G202:$Z202&lt;&gt;0))-1)/2)</f>
        <v>19</v>
      </c>
      <c r="AD202" cm="1">
        <f t="array" ref="AD202">IF(J202=0,"",1+SUMPRODUCT(--(ABS($G202:$Z202)&lt;ABS(J202)),--($G202:$Z202&lt;&gt;0))+(SUMPRODUCT(--(ABS($G202:$Z202)=ABS(J202)),--($G202:$Z202&lt;&gt;0))-1)/2)</f>
        <v>7</v>
      </c>
      <c r="AE202" cm="1">
        <f t="array" ref="AE202">IF(K202=0,"",1+SUMPRODUCT(--(ABS($G202:$Z202)&lt;ABS(K202)),--($G202:$Z202&lt;&gt;0))+(SUMPRODUCT(--(ABS($G202:$Z202)=ABS(K202)),--($G202:$Z202&lt;&gt;0))-1)/2)</f>
        <v>5</v>
      </c>
      <c r="AF202" cm="1">
        <f t="array" ref="AF202">IF(L202=0,"",1+SUMPRODUCT(--(ABS($G202:$Z202)&lt;ABS(L202)),--($G202:$Z202&lt;&gt;0))+(SUMPRODUCT(--(ABS($G202:$Z202)=ABS(L202)),--($G202:$Z202&lt;&gt;0))-1)/2)</f>
        <v>14.5</v>
      </c>
      <c r="AG202" cm="1">
        <f t="array" ref="AG202">IF(M202=0,"",1+SUMPRODUCT(--(ABS($G202:$Z202)&lt;ABS(M202)),--($G202:$Z202&lt;&gt;0))+(SUMPRODUCT(--(ABS($G202:$Z202)=ABS(M202)),--($G202:$Z202&lt;&gt;0))-1)/2)</f>
        <v>2</v>
      </c>
      <c r="AH202" cm="1">
        <f t="array" ref="AH202">IF(N202=0,"",1+SUMPRODUCT(--(ABS($G202:$Z202)&lt;ABS(N202)),--($G202:$Z202&lt;&gt;0))+(SUMPRODUCT(--(ABS($G202:$Z202)=ABS(N202)),--($G202:$Z202&lt;&gt;0))-1)/2)</f>
        <v>12</v>
      </c>
      <c r="AI202" cm="1">
        <f t="array" ref="AI202">IF(O202=0,"",1+SUMPRODUCT(--(ABS($G202:$Z202)&lt;ABS(O202)),--($G202:$Z202&lt;&gt;0))+(SUMPRODUCT(--(ABS($G202:$Z202)=ABS(O202)),--($G202:$Z202&lt;&gt;0))-1)/2)</f>
        <v>20</v>
      </c>
      <c r="AJ202" cm="1">
        <f t="array" ref="AJ202">IF(P202=0,"",1+SUMPRODUCT(--(ABS($G202:$Z202)&lt;ABS(P202)),--($G202:$Z202&lt;&gt;0))+(SUMPRODUCT(--(ABS($G202:$Z202)=ABS(P202)),--($G202:$Z202&lt;&gt;0))-1)/2)</f>
        <v>9.5</v>
      </c>
      <c r="AK202" cm="1">
        <f t="array" ref="AK202">IF(Q202=0,"",1+SUMPRODUCT(--(ABS($G202:$Z202)&lt;ABS(Q202)),--($G202:$Z202&lt;&gt;0))+(SUMPRODUCT(--(ABS($G202:$Z202)=ABS(Q202)),--($G202:$Z202&lt;&gt;0))-1)/2)</f>
        <v>16</v>
      </c>
      <c r="AL202" cm="1">
        <f t="array" ref="AL202">IF(R202=0,"",1+SUMPRODUCT(--(ABS($G202:$Z202)&lt;ABS(R202)),--($G202:$Z202&lt;&gt;0))+(SUMPRODUCT(--(ABS($G202:$Z202)=ABS(R202)),--($G202:$Z202&lt;&gt;0))-1)/2)</f>
        <v>3</v>
      </c>
      <c r="AM202" cm="1">
        <f t="array" ref="AM202">IF(S202=0,"",1+SUMPRODUCT(--(ABS($G202:$Z202)&lt;ABS(S202)),--($G202:$Z202&lt;&gt;0))+(SUMPRODUCT(--(ABS($G202:$Z202)=ABS(S202)),--($G202:$Z202&lt;&gt;0))-1)/2)</f>
        <v>9.5</v>
      </c>
      <c r="AN202" cm="1">
        <f t="array" ref="AN202">IF(T202=0,"",1+SUMPRODUCT(--(ABS($G202:$Z202)&lt;ABS(T202)),--($G202:$Z202&lt;&gt;0))+(SUMPRODUCT(--(ABS($G202:$Z202)=ABS(T202)),--($G202:$Z202&lt;&gt;0))-1)/2)</f>
        <v>11</v>
      </c>
      <c r="AO202" cm="1">
        <f t="array" ref="AO202">IF(U202=0,"",1+SUMPRODUCT(--(ABS($G202:$Z202)&lt;ABS(U202)),--($G202:$Z202&lt;&gt;0))+(SUMPRODUCT(--(ABS($G202:$Z202)=ABS(U202)),--($G202:$Z202&lt;&gt;0))-1)/2)</f>
        <v>4</v>
      </c>
      <c r="AP202" cm="1">
        <f t="array" ref="AP202">IF(V202=0,"",1+SUMPRODUCT(--(ABS($G202:$Z202)&lt;ABS(V202)),--($G202:$Z202&lt;&gt;0))+(SUMPRODUCT(--(ABS($G202:$Z202)=ABS(V202)),--($G202:$Z202&lt;&gt;0))-1)/2)</f>
        <v>14.5</v>
      </c>
      <c r="AQ202" cm="1">
        <f t="array" ref="AQ202">IF(W202=0,"",1+SUMPRODUCT(--(ABS($G202:$Z202)&lt;ABS(W202)),--($G202:$Z202&lt;&gt;0))+(SUMPRODUCT(--(ABS($G202:$Z202)=ABS(W202)),--($G202:$Z202&lt;&gt;0))-1)/2)</f>
        <v>13</v>
      </c>
      <c r="AR202" cm="1">
        <f t="array" ref="AR202">IF(X202=0,"",1+SUMPRODUCT(--(ABS($G202:$Z202)&lt;ABS(X202)),--($G202:$Z202&lt;&gt;0))+(SUMPRODUCT(--(ABS($G202:$Z202)=ABS(X202)),--($G202:$Z202&lt;&gt;0))-1)/2)</f>
        <v>18</v>
      </c>
      <c r="AS202" cm="1">
        <f t="array" ref="AS202">IF(Y202=0,"",1+SUMPRODUCT(--(ABS($G202:$Z202)&lt;ABS(Y202)),--($G202:$Z202&lt;&gt;0))+(SUMPRODUCT(--(ABS($G202:$Z202)=ABS(Y202)),--($G202:$Z202&lt;&gt;0))-1)/2)</f>
        <v>17</v>
      </c>
      <c r="AT202" cm="1">
        <f t="array" ref="AT202">IF(Z202=0,"",1+SUMPRODUCT(--(ABS($G202:$Z202)&lt;ABS(Z202)),--($G202:$Z202&lt;&gt;0))+(SUMPRODUCT(--(ABS($G202:$Z202)=ABS(Z202)),--($G202:$Z202&lt;&gt;0))-1)/2)</f>
        <v>8</v>
      </c>
      <c r="AU202">
        <f>AVERAGE(G202:Z202)</f>
        <v>2.4068421212495882E-2</v>
      </c>
      <c r="AV202">
        <f>SUMIF(G202:Z202,"&gt;0",AA202:AT202)</f>
        <v>204</v>
      </c>
      <c r="AW202">
        <f>COUNTIF(G202:Z202,"&lt;&gt;0")</f>
        <v>20</v>
      </c>
      <c r="AX202">
        <f>_xlfn.LET(_xlpm.n,AW202,_xlpm.w,AV202,_xlpm.mu,_xlpm.n*(_xlpm.n+1)/4,_xlpm.sd,SQRT(_xlpm.n*(_xlpm.n+1)*(2*_xlpm.n+1)/24),_xlpm.z,(ABS(_xlpm.w-_xlpm.mu)-0.5)/_xlpm.sd,MIN(1,2*(1-_xlfn.NORM.S.DIST(_xlpm.z,TRUE))))</f>
        <v>2.3574535856440981E-4</v>
      </c>
    </row>
    <row r="203" spans="1:50" x14ac:dyDescent="0.25">
      <c r="A203" t="s">
        <v>9330</v>
      </c>
      <c r="B203" t="s">
        <v>106</v>
      </c>
      <c r="C203" t="s">
        <v>26</v>
      </c>
      <c r="D203" t="s">
        <v>9259</v>
      </c>
      <c r="E203" t="s">
        <v>88</v>
      </c>
      <c r="F203" t="s">
        <v>81</v>
      </c>
      <c r="G203">
        <f>all_runs!O3042-all_runs!O2922</f>
        <v>0.11526305497573863</v>
      </c>
      <c r="H203">
        <f>all_runs!O3043-all_runs!O2923</f>
        <v>7.7487502015803789E-2</v>
      </c>
      <c r="I203">
        <f>all_runs!O3044-all_runs!O2924</f>
        <v>0.10311929762600125</v>
      </c>
      <c r="J203">
        <f>all_runs!O3045-all_runs!O2925</f>
        <v>8.8465987132219981E-2</v>
      </c>
      <c r="K203">
        <f>all_runs!O3046-all_runs!O2926</f>
        <v>-7.1739314841070767E-2</v>
      </c>
      <c r="L203">
        <f>all_runs!O3047-all_runs!O2927</f>
        <v>9.2895808468886454E-2</v>
      </c>
      <c r="M203">
        <f>all_runs!O3048-all_runs!O2928</f>
        <v>9.7086676787392467E-2</v>
      </c>
      <c r="N203">
        <f>all_runs!O3049-all_runs!O2929</f>
        <v>0.10655833580766771</v>
      </c>
      <c r="O203">
        <f>all_runs!O3050-all_runs!O2930</f>
        <v>0.10311929762600125</v>
      </c>
      <c r="P203">
        <f>all_runs!O3051-all_runs!O2931</f>
        <v>9.1862016390318324E-2</v>
      </c>
      <c r="Q203">
        <f>all_runs!O3052-all_runs!O2932</f>
        <v>-7.5726916416005929E-2</v>
      </c>
      <c r="R203">
        <f>all_runs!O3053-all_runs!O2933</f>
        <v>-0.13145220692390502</v>
      </c>
      <c r="S203">
        <f>all_runs!O3054-all_runs!O2934</f>
        <v>0.10311929762600125</v>
      </c>
      <c r="T203">
        <f>all_runs!O3055-all_runs!O2935</f>
        <v>8.5099108339856455E-2</v>
      </c>
      <c r="U203">
        <f>all_runs!O3056-all_runs!O2936</f>
        <v>0.11175860648129277</v>
      </c>
      <c r="V203">
        <f>all_runs!O3057-all_runs!O2937</f>
        <v>8.9390953833418663E-2</v>
      </c>
      <c r="W203">
        <f>all_runs!O3058-all_runs!O2938</f>
        <v>0.12372571778191666</v>
      </c>
      <c r="X203">
        <f>all_runs!O3059-all_runs!O2939</f>
        <v>0.10828430378034759</v>
      </c>
      <c r="Y203">
        <f>all_runs!O3060-all_runs!O2940</f>
        <v>-7.8369712664940194E-2</v>
      </c>
      <c r="Z203">
        <f>all_runs!O3061-all_runs!O2941</f>
        <v>0.11607826090893858</v>
      </c>
      <c r="AA203" cm="1">
        <f t="array" ref="AA203">IF(G203=0,"",1+SUMPRODUCT(--(ABS($G203:$Z203)&lt;ABS(G203)),--($G203:$Z203&lt;&gt;0))+(SUMPRODUCT(--(ABS($G203:$Z203)=ABS(G203)),--($G203:$Z203&lt;&gt;0))-1)/2)</f>
        <v>17</v>
      </c>
      <c r="AB203" cm="1">
        <f t="array" ref="AB203">IF(H203=0,"",1+SUMPRODUCT(--(ABS($G203:$Z203)&lt;ABS(H203)),--($G203:$Z203&lt;&gt;0))+(SUMPRODUCT(--(ABS($G203:$Z203)=ABS(H203)),--($G203:$Z203&lt;&gt;0))-1)/2)</f>
        <v>3</v>
      </c>
      <c r="AC203" cm="1">
        <f t="array" ref="AC203">IF(I203=0,"",1+SUMPRODUCT(--(ABS($G203:$Z203)&lt;ABS(I203)),--($G203:$Z203&lt;&gt;0))+(SUMPRODUCT(--(ABS($G203:$Z203)=ABS(I203)),--($G203:$Z203&lt;&gt;0))-1)/2)</f>
        <v>12</v>
      </c>
      <c r="AD203" cm="1">
        <f t="array" ref="AD203">IF(J203=0,"",1+SUMPRODUCT(--(ABS($G203:$Z203)&lt;ABS(J203)),--($G203:$Z203&lt;&gt;0))+(SUMPRODUCT(--(ABS($G203:$Z203)=ABS(J203)),--($G203:$Z203&lt;&gt;0))-1)/2)</f>
        <v>6</v>
      </c>
      <c r="AE203" cm="1">
        <f t="array" ref="AE203">IF(K203=0,"",1+SUMPRODUCT(--(ABS($G203:$Z203)&lt;ABS(K203)),--($G203:$Z203&lt;&gt;0))+(SUMPRODUCT(--(ABS($G203:$Z203)=ABS(K203)),--($G203:$Z203&lt;&gt;0))-1)/2)</f>
        <v>1</v>
      </c>
      <c r="AF203" cm="1">
        <f t="array" ref="AF203">IF(L203=0,"",1+SUMPRODUCT(--(ABS($G203:$Z203)&lt;ABS(L203)),--($G203:$Z203&lt;&gt;0))+(SUMPRODUCT(--(ABS($G203:$Z203)=ABS(L203)),--($G203:$Z203&lt;&gt;0))-1)/2)</f>
        <v>9</v>
      </c>
      <c r="AG203" cm="1">
        <f t="array" ref="AG203">IF(M203=0,"",1+SUMPRODUCT(--(ABS($G203:$Z203)&lt;ABS(M203)),--($G203:$Z203&lt;&gt;0))+(SUMPRODUCT(--(ABS($G203:$Z203)=ABS(M203)),--($G203:$Z203&lt;&gt;0))-1)/2)</f>
        <v>10</v>
      </c>
      <c r="AH203" cm="1">
        <f t="array" ref="AH203">IF(N203=0,"",1+SUMPRODUCT(--(ABS($G203:$Z203)&lt;ABS(N203)),--($G203:$Z203&lt;&gt;0))+(SUMPRODUCT(--(ABS($G203:$Z203)=ABS(N203)),--($G203:$Z203&lt;&gt;0))-1)/2)</f>
        <v>14</v>
      </c>
      <c r="AI203" cm="1">
        <f t="array" ref="AI203">IF(O203=0,"",1+SUMPRODUCT(--(ABS($G203:$Z203)&lt;ABS(O203)),--($G203:$Z203&lt;&gt;0))+(SUMPRODUCT(--(ABS($G203:$Z203)=ABS(O203)),--($G203:$Z203&lt;&gt;0))-1)/2)</f>
        <v>12</v>
      </c>
      <c r="AJ203" cm="1">
        <f t="array" ref="AJ203">IF(P203=0,"",1+SUMPRODUCT(--(ABS($G203:$Z203)&lt;ABS(P203)),--($G203:$Z203&lt;&gt;0))+(SUMPRODUCT(--(ABS($G203:$Z203)=ABS(P203)),--($G203:$Z203&lt;&gt;0))-1)/2)</f>
        <v>8</v>
      </c>
      <c r="AK203" cm="1">
        <f t="array" ref="AK203">IF(Q203=0,"",1+SUMPRODUCT(--(ABS($G203:$Z203)&lt;ABS(Q203)),--($G203:$Z203&lt;&gt;0))+(SUMPRODUCT(--(ABS($G203:$Z203)=ABS(Q203)),--($G203:$Z203&lt;&gt;0))-1)/2)</f>
        <v>2</v>
      </c>
      <c r="AL203" cm="1">
        <f t="array" ref="AL203">IF(R203=0,"",1+SUMPRODUCT(--(ABS($G203:$Z203)&lt;ABS(R203)),--($G203:$Z203&lt;&gt;0))+(SUMPRODUCT(--(ABS($G203:$Z203)=ABS(R203)),--($G203:$Z203&lt;&gt;0))-1)/2)</f>
        <v>20</v>
      </c>
      <c r="AM203" cm="1">
        <f t="array" ref="AM203">IF(S203=0,"",1+SUMPRODUCT(--(ABS($G203:$Z203)&lt;ABS(S203)),--($G203:$Z203&lt;&gt;0))+(SUMPRODUCT(--(ABS($G203:$Z203)=ABS(S203)),--($G203:$Z203&lt;&gt;0))-1)/2)</f>
        <v>12</v>
      </c>
      <c r="AN203" cm="1">
        <f t="array" ref="AN203">IF(T203=0,"",1+SUMPRODUCT(--(ABS($G203:$Z203)&lt;ABS(T203)),--($G203:$Z203&lt;&gt;0))+(SUMPRODUCT(--(ABS($G203:$Z203)=ABS(T203)),--($G203:$Z203&lt;&gt;0))-1)/2)</f>
        <v>5</v>
      </c>
      <c r="AO203" cm="1">
        <f t="array" ref="AO203">IF(U203=0,"",1+SUMPRODUCT(--(ABS($G203:$Z203)&lt;ABS(U203)),--($G203:$Z203&lt;&gt;0))+(SUMPRODUCT(--(ABS($G203:$Z203)=ABS(U203)),--($G203:$Z203&lt;&gt;0))-1)/2)</f>
        <v>16</v>
      </c>
      <c r="AP203" cm="1">
        <f t="array" ref="AP203">IF(V203=0,"",1+SUMPRODUCT(--(ABS($G203:$Z203)&lt;ABS(V203)),--($G203:$Z203&lt;&gt;0))+(SUMPRODUCT(--(ABS($G203:$Z203)=ABS(V203)),--($G203:$Z203&lt;&gt;0))-1)/2)</f>
        <v>7</v>
      </c>
      <c r="AQ203" cm="1">
        <f t="array" ref="AQ203">IF(W203=0,"",1+SUMPRODUCT(--(ABS($G203:$Z203)&lt;ABS(W203)),--($G203:$Z203&lt;&gt;0))+(SUMPRODUCT(--(ABS($G203:$Z203)=ABS(W203)),--($G203:$Z203&lt;&gt;0))-1)/2)</f>
        <v>19</v>
      </c>
      <c r="AR203" cm="1">
        <f t="array" ref="AR203">IF(X203=0,"",1+SUMPRODUCT(--(ABS($G203:$Z203)&lt;ABS(X203)),--($G203:$Z203&lt;&gt;0))+(SUMPRODUCT(--(ABS($G203:$Z203)=ABS(X203)),--($G203:$Z203&lt;&gt;0))-1)/2)</f>
        <v>15</v>
      </c>
      <c r="AS203" cm="1">
        <f t="array" ref="AS203">IF(Y203=0,"",1+SUMPRODUCT(--(ABS($G203:$Z203)&lt;ABS(Y203)),--($G203:$Z203&lt;&gt;0))+(SUMPRODUCT(--(ABS($G203:$Z203)=ABS(Y203)),--($G203:$Z203&lt;&gt;0))-1)/2)</f>
        <v>4</v>
      </c>
      <c r="AT203" cm="1">
        <f t="array" ref="AT203">IF(Z203=0,"",1+SUMPRODUCT(--(ABS($G203:$Z203)&lt;ABS(Z203)),--($G203:$Z203&lt;&gt;0))+(SUMPRODUCT(--(ABS($G203:$Z203)=ABS(Z203)),--($G203:$Z203&lt;&gt;0))-1)/2)</f>
        <v>18</v>
      </c>
      <c r="AU203">
        <f>AVERAGE(G203:Z203)</f>
        <v>6.280130373679399E-2</v>
      </c>
      <c r="AV203">
        <f>SUMIF(G203:Z203,"&gt;0",AA203:AT203)</f>
        <v>183</v>
      </c>
      <c r="AW203">
        <f>COUNTIF(G203:Z203,"&lt;&gt;0")</f>
        <v>20</v>
      </c>
      <c r="AX203">
        <f>_xlfn.LET(_xlpm.n,AW203,_xlpm.w,AV203,_xlpm.mu,_xlpm.n*(_xlpm.n+1)/4,_xlpm.sd,SQRT(_xlpm.n*(_xlpm.n+1)*(2*_xlpm.n+1)/24),_xlpm.z,(ABS(_xlpm.w-_xlpm.mu)-0.5)/_xlpm.sd,MIN(1,2*(1-_xlfn.NORM.S.DIST(_xlpm.z,TRUE))))</f>
        <v>3.8123896181272432E-3</v>
      </c>
    </row>
    <row r="204" spans="1:50" x14ac:dyDescent="0.25">
      <c r="A204" t="s">
        <v>9330</v>
      </c>
      <c r="B204" t="s">
        <v>147</v>
      </c>
      <c r="C204" t="s">
        <v>26</v>
      </c>
      <c r="D204" t="s">
        <v>9259</v>
      </c>
      <c r="E204" t="s">
        <v>88</v>
      </c>
      <c r="F204" t="s">
        <v>81</v>
      </c>
      <c r="G204">
        <f>all_runs!O3522-all_runs!O3402</f>
        <v>8.6580086580088089E-3</v>
      </c>
      <c r="H204">
        <f>all_runs!O3523-all_runs!O3403</f>
        <v>7.8863165819690328E-3</v>
      </c>
      <c r="I204">
        <f>all_runs!O3524-all_runs!O3404</f>
        <v>8.6580086580088089E-3</v>
      </c>
      <c r="J204">
        <f>all_runs!O3525-all_runs!O3405</f>
        <v>2.4856863566541043E-2</v>
      </c>
      <c r="K204">
        <f>all_runs!O3526-all_runs!O3406</f>
        <v>2.5277620929795019E-2</v>
      </c>
      <c r="L204">
        <f>all_runs!O3527-all_runs!O3407</f>
        <v>1.3280665359440169E-2</v>
      </c>
      <c r="M204">
        <f>all_runs!O3528-all_runs!O3408</f>
        <v>1.2987012987013102E-2</v>
      </c>
      <c r="N204">
        <f>all_runs!O3529-all_runs!O3409</f>
        <v>1.1953637760089508E-2</v>
      </c>
      <c r="O204">
        <f>all_runs!O3530-all_runs!O3410</f>
        <v>1.4780591787099451E-2</v>
      </c>
      <c r="P204">
        <f>all_runs!O3531-all_runs!O3411</f>
        <v>3.3973273103708124E-2</v>
      </c>
      <c r="Q204">
        <f>all_runs!O3532-all_runs!O3412</f>
        <v>1.4033896386837719E-2</v>
      </c>
      <c r="R204">
        <f>all_runs!O3533-all_runs!O3413</f>
        <v>2.5277620929795019E-2</v>
      </c>
      <c r="S204">
        <f>all_runs!O3534-all_runs!O3414</f>
        <v>1.9840490682823453E-2</v>
      </c>
      <c r="T204">
        <f>all_runs!O3535-all_runs!O3415</f>
        <v>-4.4309723110579347E-3</v>
      </c>
      <c r="U204">
        <f>all_runs!O3536-all_runs!O3416</f>
        <v>1.7316017316017396E-2</v>
      </c>
      <c r="V204">
        <f>all_runs!O3537-all_runs!O3417</f>
        <v>2.0555788297723976E-2</v>
      </c>
      <c r="W204">
        <f>all_runs!O3538-all_runs!O3418</f>
        <v>3.0303030303030387E-2</v>
      </c>
      <c r="X204">
        <f>all_runs!O3539-all_runs!O3419</f>
        <v>9.4230482161518081E-3</v>
      </c>
      <c r="Y204">
        <f>all_runs!O3540-all_runs!O3420</f>
        <v>2.9157938835358332E-2</v>
      </c>
      <c r="Z204">
        <f>all_runs!O3541-all_runs!O3421</f>
        <v>2.847979953811508E-2</v>
      </c>
      <c r="AA204" cm="1">
        <f t="array" ref="AA204">IF(G204=0,"",1+SUMPRODUCT(--(ABS($G204:$Z204)&lt;ABS(G204)),--($G204:$Z204&lt;&gt;0))+(SUMPRODUCT(--(ABS($G204:$Z204)=ABS(G204)),--($G204:$Z204&lt;&gt;0))-1)/2)</f>
        <v>3.5</v>
      </c>
      <c r="AB204" cm="1">
        <f t="array" ref="AB204">IF(H204=0,"",1+SUMPRODUCT(--(ABS($G204:$Z204)&lt;ABS(H204)),--($G204:$Z204&lt;&gt;0))+(SUMPRODUCT(--(ABS($G204:$Z204)=ABS(H204)),--($G204:$Z204&lt;&gt;0))-1)/2)</f>
        <v>2</v>
      </c>
      <c r="AC204" cm="1">
        <f t="array" ref="AC204">IF(I204=0,"",1+SUMPRODUCT(--(ABS($G204:$Z204)&lt;ABS(I204)),--($G204:$Z204&lt;&gt;0))+(SUMPRODUCT(--(ABS($G204:$Z204)=ABS(I204)),--($G204:$Z204&lt;&gt;0))-1)/2)</f>
        <v>3.5</v>
      </c>
      <c r="AD204" cm="1">
        <f t="array" ref="AD204">IF(J204=0,"",1+SUMPRODUCT(--(ABS($G204:$Z204)&lt;ABS(J204)),--($G204:$Z204&lt;&gt;0))+(SUMPRODUCT(--(ABS($G204:$Z204)=ABS(J204)),--($G204:$Z204&lt;&gt;0))-1)/2)</f>
        <v>14</v>
      </c>
      <c r="AE204" cm="1">
        <f t="array" ref="AE204">IF(K204=0,"",1+SUMPRODUCT(--(ABS($G204:$Z204)&lt;ABS(K204)),--($G204:$Z204&lt;&gt;0))+(SUMPRODUCT(--(ABS($G204:$Z204)=ABS(K204)),--($G204:$Z204&lt;&gt;0))-1)/2)</f>
        <v>15.5</v>
      </c>
      <c r="AF204" cm="1">
        <f t="array" ref="AF204">IF(L204=0,"",1+SUMPRODUCT(--(ABS($G204:$Z204)&lt;ABS(L204)),--($G204:$Z204&lt;&gt;0))+(SUMPRODUCT(--(ABS($G204:$Z204)=ABS(L204)),--($G204:$Z204&lt;&gt;0))-1)/2)</f>
        <v>8</v>
      </c>
      <c r="AG204" cm="1">
        <f t="array" ref="AG204">IF(M204=0,"",1+SUMPRODUCT(--(ABS($G204:$Z204)&lt;ABS(M204)),--($G204:$Z204&lt;&gt;0))+(SUMPRODUCT(--(ABS($G204:$Z204)=ABS(M204)),--($G204:$Z204&lt;&gt;0))-1)/2)</f>
        <v>7</v>
      </c>
      <c r="AH204" cm="1">
        <f t="array" ref="AH204">IF(N204=0,"",1+SUMPRODUCT(--(ABS($G204:$Z204)&lt;ABS(N204)),--($G204:$Z204&lt;&gt;0))+(SUMPRODUCT(--(ABS($G204:$Z204)=ABS(N204)),--($G204:$Z204&lt;&gt;0))-1)/2)</f>
        <v>6</v>
      </c>
      <c r="AI204" cm="1">
        <f t="array" ref="AI204">IF(O204=0,"",1+SUMPRODUCT(--(ABS($G204:$Z204)&lt;ABS(O204)),--($G204:$Z204&lt;&gt;0))+(SUMPRODUCT(--(ABS($G204:$Z204)=ABS(O204)),--($G204:$Z204&lt;&gt;0))-1)/2)</f>
        <v>10</v>
      </c>
      <c r="AJ204" cm="1">
        <f t="array" ref="AJ204">IF(P204=0,"",1+SUMPRODUCT(--(ABS($G204:$Z204)&lt;ABS(P204)),--($G204:$Z204&lt;&gt;0))+(SUMPRODUCT(--(ABS($G204:$Z204)=ABS(P204)),--($G204:$Z204&lt;&gt;0))-1)/2)</f>
        <v>20</v>
      </c>
      <c r="AK204" cm="1">
        <f t="array" ref="AK204">IF(Q204=0,"",1+SUMPRODUCT(--(ABS($G204:$Z204)&lt;ABS(Q204)),--($G204:$Z204&lt;&gt;0))+(SUMPRODUCT(--(ABS($G204:$Z204)=ABS(Q204)),--($G204:$Z204&lt;&gt;0))-1)/2)</f>
        <v>9</v>
      </c>
      <c r="AL204" cm="1">
        <f t="array" ref="AL204">IF(R204=0,"",1+SUMPRODUCT(--(ABS($G204:$Z204)&lt;ABS(R204)),--($G204:$Z204&lt;&gt;0))+(SUMPRODUCT(--(ABS($G204:$Z204)=ABS(R204)),--($G204:$Z204&lt;&gt;0))-1)/2)</f>
        <v>15.5</v>
      </c>
      <c r="AM204" cm="1">
        <f t="array" ref="AM204">IF(S204=0,"",1+SUMPRODUCT(--(ABS($G204:$Z204)&lt;ABS(S204)),--($G204:$Z204&lt;&gt;0))+(SUMPRODUCT(--(ABS($G204:$Z204)=ABS(S204)),--($G204:$Z204&lt;&gt;0))-1)/2)</f>
        <v>12</v>
      </c>
      <c r="AN204" cm="1">
        <f t="array" ref="AN204">IF(T204=0,"",1+SUMPRODUCT(--(ABS($G204:$Z204)&lt;ABS(T204)),--($G204:$Z204&lt;&gt;0))+(SUMPRODUCT(--(ABS($G204:$Z204)=ABS(T204)),--($G204:$Z204&lt;&gt;0))-1)/2)</f>
        <v>1</v>
      </c>
      <c r="AO204" cm="1">
        <f t="array" ref="AO204">IF(U204=0,"",1+SUMPRODUCT(--(ABS($G204:$Z204)&lt;ABS(U204)),--($G204:$Z204&lt;&gt;0))+(SUMPRODUCT(--(ABS($G204:$Z204)=ABS(U204)),--($G204:$Z204&lt;&gt;0))-1)/2)</f>
        <v>11</v>
      </c>
      <c r="AP204" cm="1">
        <f t="array" ref="AP204">IF(V204=0,"",1+SUMPRODUCT(--(ABS($G204:$Z204)&lt;ABS(V204)),--($G204:$Z204&lt;&gt;0))+(SUMPRODUCT(--(ABS($G204:$Z204)=ABS(V204)),--($G204:$Z204&lt;&gt;0))-1)/2)</f>
        <v>13</v>
      </c>
      <c r="AQ204" cm="1">
        <f t="array" ref="AQ204">IF(W204=0,"",1+SUMPRODUCT(--(ABS($G204:$Z204)&lt;ABS(W204)),--($G204:$Z204&lt;&gt;0))+(SUMPRODUCT(--(ABS($G204:$Z204)=ABS(W204)),--($G204:$Z204&lt;&gt;0))-1)/2)</f>
        <v>19</v>
      </c>
      <c r="AR204" cm="1">
        <f t="array" ref="AR204">IF(X204=0,"",1+SUMPRODUCT(--(ABS($G204:$Z204)&lt;ABS(X204)),--($G204:$Z204&lt;&gt;0))+(SUMPRODUCT(--(ABS($G204:$Z204)=ABS(X204)),--($G204:$Z204&lt;&gt;0))-1)/2)</f>
        <v>5</v>
      </c>
      <c r="AS204" cm="1">
        <f t="array" ref="AS204">IF(Y204=0,"",1+SUMPRODUCT(--(ABS($G204:$Z204)&lt;ABS(Y204)),--($G204:$Z204&lt;&gt;0))+(SUMPRODUCT(--(ABS($G204:$Z204)=ABS(Y204)),--($G204:$Z204&lt;&gt;0))-1)/2)</f>
        <v>18</v>
      </c>
      <c r="AT204" cm="1">
        <f t="array" ref="AT204">IF(Z204=0,"",1+SUMPRODUCT(--(ABS($G204:$Z204)&lt;ABS(Z204)),--($G204:$Z204&lt;&gt;0))+(SUMPRODUCT(--(ABS($G204:$Z204)=ABS(Z204)),--($G204:$Z204&lt;&gt;0))-1)/2)</f>
        <v>17</v>
      </c>
      <c r="AU204">
        <f>AVERAGE(G204:Z204)</f>
        <v>1.7613432879323414E-2</v>
      </c>
      <c r="AV204">
        <f>SUMIF(G204:Z204,"&gt;0",AA204:AT204)</f>
        <v>209</v>
      </c>
      <c r="AW204">
        <f>COUNTIF(G204:Z204,"&lt;&gt;0")</f>
        <v>20</v>
      </c>
      <c r="AX204">
        <f>_xlfn.LET(_xlpm.n,AW204,_xlpm.w,AV204,_xlpm.mu,_xlpm.n*(_xlpm.n+1)/4,_xlpm.sd,SQRT(_xlpm.n*(_xlpm.n+1)*(2*_xlpm.n+1)/24),_xlpm.z,(ABS(_xlpm.w-_xlpm.mu)-0.5)/_xlpm.sd,MIN(1,2*(1-_xlfn.NORM.S.DIST(_xlpm.z,TRUE))))</f>
        <v>1.1157661051997003E-4</v>
      </c>
    </row>
    <row r="205" spans="1:50" x14ac:dyDescent="0.25">
      <c r="A205" t="s">
        <v>9330</v>
      </c>
      <c r="B205" t="s">
        <v>190</v>
      </c>
      <c r="C205" t="s">
        <v>26</v>
      </c>
      <c r="D205" t="s">
        <v>9259</v>
      </c>
      <c r="E205" t="s">
        <v>88</v>
      </c>
      <c r="F205" t="s">
        <v>81</v>
      </c>
      <c r="G205">
        <f>all_runs!O4002-all_runs!O3882</f>
        <v>0.12656177476342489</v>
      </c>
      <c r="H205">
        <f>all_runs!O4003-all_runs!O3883</f>
        <v>9.2155133369883901E-2</v>
      </c>
      <c r="I205">
        <f>all_runs!O4004-all_runs!O3884</f>
        <v>8.6130456292575319E-2</v>
      </c>
      <c r="J205">
        <f>all_runs!O4005-all_runs!O3885</f>
        <v>0.11244624576625939</v>
      </c>
      <c r="K205">
        <f>all_runs!O4006-all_runs!O3886</f>
        <v>8.7260464719756792E-2</v>
      </c>
      <c r="L205">
        <f>all_runs!O4007-all_runs!O3887</f>
        <v>0.10639035110619566</v>
      </c>
      <c r="M205">
        <f>all_runs!O4008-all_runs!O3888</f>
        <v>0.10472771362805355</v>
      </c>
      <c r="N205">
        <f>all_runs!O4009-all_runs!O3889</f>
        <v>0.10742961923260497</v>
      </c>
      <c r="O205">
        <f>all_runs!O4010-all_runs!O3890</f>
        <v>9.9869273534355041E-2</v>
      </c>
      <c r="P205">
        <f>all_runs!O4011-all_runs!O3891</f>
        <v>9.2202602099857978E-2</v>
      </c>
      <c r="Q205">
        <f>all_runs!O4012-all_runs!O3892</f>
        <v>0.12485881313238723</v>
      </c>
      <c r="R205">
        <f>all_runs!O4013-all_runs!O3893</f>
        <v>9.8782652192524578E-2</v>
      </c>
      <c r="S205">
        <f>all_runs!O4014-all_runs!O3894</f>
        <v>0.1101197774214846</v>
      </c>
      <c r="T205">
        <f>all_runs!O4015-all_runs!O3895</f>
        <v>8.6130456292575319E-2</v>
      </c>
      <c r="U205">
        <f>all_runs!O4016-all_runs!O3896</f>
        <v>9.3261248261556795E-2</v>
      </c>
      <c r="V205">
        <f>all_runs!O4017-all_runs!O3897</f>
        <v>0.11308420429895483</v>
      </c>
      <c r="W205">
        <f>all_runs!O4018-all_runs!O3898</f>
        <v>9.8374510522015735E-3</v>
      </c>
      <c r="X205">
        <f>all_runs!O4019-all_runs!O3899</f>
        <v>0.12219496253635065</v>
      </c>
      <c r="Y205">
        <f>all_runs!O4020-all_runs!O3900</f>
        <v>9.2728473073658391E-2</v>
      </c>
      <c r="Z205">
        <f>all_runs!O4021-all_runs!O3901</f>
        <v>9.2105965535481005E-2</v>
      </c>
      <c r="AA205" cm="1">
        <f t="array" ref="AA205">IF(G205=0,"",1+SUMPRODUCT(--(ABS($G205:$Z205)&lt;ABS(G205)),--($G205:$Z205&lt;&gt;0))+(SUMPRODUCT(--(ABS($G205:$Z205)=ABS(G205)),--($G205:$Z205&lt;&gt;0))-1)/2)</f>
        <v>20</v>
      </c>
      <c r="AB205" cm="1">
        <f t="array" ref="AB205">IF(H205=0,"",1+SUMPRODUCT(--(ABS($G205:$Z205)&lt;ABS(H205)),--($G205:$Z205&lt;&gt;0))+(SUMPRODUCT(--(ABS($G205:$Z205)=ABS(H205)),--($G205:$Z205&lt;&gt;0))-1)/2)</f>
        <v>6</v>
      </c>
      <c r="AC205" cm="1">
        <f t="array" ref="AC205">IF(I205=0,"",1+SUMPRODUCT(--(ABS($G205:$Z205)&lt;ABS(I205)),--($G205:$Z205&lt;&gt;0))+(SUMPRODUCT(--(ABS($G205:$Z205)=ABS(I205)),--($G205:$Z205&lt;&gt;0))-1)/2)</f>
        <v>2.5</v>
      </c>
      <c r="AD205" cm="1">
        <f t="array" ref="AD205">IF(J205=0,"",1+SUMPRODUCT(--(ABS($G205:$Z205)&lt;ABS(J205)),--($G205:$Z205&lt;&gt;0))+(SUMPRODUCT(--(ABS($G205:$Z205)=ABS(J205)),--($G205:$Z205&lt;&gt;0))-1)/2)</f>
        <v>16</v>
      </c>
      <c r="AE205" cm="1">
        <f t="array" ref="AE205">IF(K205=0,"",1+SUMPRODUCT(--(ABS($G205:$Z205)&lt;ABS(K205)),--($G205:$Z205&lt;&gt;0))+(SUMPRODUCT(--(ABS($G205:$Z205)=ABS(K205)),--($G205:$Z205&lt;&gt;0))-1)/2)</f>
        <v>4</v>
      </c>
      <c r="AF205" cm="1">
        <f t="array" ref="AF205">IF(L205=0,"",1+SUMPRODUCT(--(ABS($G205:$Z205)&lt;ABS(L205)),--($G205:$Z205&lt;&gt;0))+(SUMPRODUCT(--(ABS($G205:$Z205)=ABS(L205)),--($G205:$Z205&lt;&gt;0))-1)/2)</f>
        <v>13</v>
      </c>
      <c r="AG205" cm="1">
        <f t="array" ref="AG205">IF(M205=0,"",1+SUMPRODUCT(--(ABS($G205:$Z205)&lt;ABS(M205)),--($G205:$Z205&lt;&gt;0))+(SUMPRODUCT(--(ABS($G205:$Z205)=ABS(M205)),--($G205:$Z205&lt;&gt;0))-1)/2)</f>
        <v>12</v>
      </c>
      <c r="AH205" cm="1">
        <f t="array" ref="AH205">IF(N205=0,"",1+SUMPRODUCT(--(ABS($G205:$Z205)&lt;ABS(N205)),--($G205:$Z205&lt;&gt;0))+(SUMPRODUCT(--(ABS($G205:$Z205)=ABS(N205)),--($G205:$Z205&lt;&gt;0))-1)/2)</f>
        <v>14</v>
      </c>
      <c r="AI205" cm="1">
        <f t="array" ref="AI205">IF(O205=0,"",1+SUMPRODUCT(--(ABS($G205:$Z205)&lt;ABS(O205)),--($G205:$Z205&lt;&gt;0))+(SUMPRODUCT(--(ABS($G205:$Z205)=ABS(O205)),--($G205:$Z205&lt;&gt;0))-1)/2)</f>
        <v>11</v>
      </c>
      <c r="AJ205" cm="1">
        <f t="array" ref="AJ205">IF(P205=0,"",1+SUMPRODUCT(--(ABS($G205:$Z205)&lt;ABS(P205)),--($G205:$Z205&lt;&gt;0))+(SUMPRODUCT(--(ABS($G205:$Z205)=ABS(P205)),--($G205:$Z205&lt;&gt;0))-1)/2)</f>
        <v>7</v>
      </c>
      <c r="AK205" cm="1">
        <f t="array" ref="AK205">IF(Q205=0,"",1+SUMPRODUCT(--(ABS($G205:$Z205)&lt;ABS(Q205)),--($G205:$Z205&lt;&gt;0))+(SUMPRODUCT(--(ABS($G205:$Z205)=ABS(Q205)),--($G205:$Z205&lt;&gt;0))-1)/2)</f>
        <v>19</v>
      </c>
      <c r="AL205" cm="1">
        <f t="array" ref="AL205">IF(R205=0,"",1+SUMPRODUCT(--(ABS($G205:$Z205)&lt;ABS(R205)),--($G205:$Z205&lt;&gt;0))+(SUMPRODUCT(--(ABS($G205:$Z205)=ABS(R205)),--($G205:$Z205&lt;&gt;0))-1)/2)</f>
        <v>10</v>
      </c>
      <c r="AM205" cm="1">
        <f t="array" ref="AM205">IF(S205=0,"",1+SUMPRODUCT(--(ABS($G205:$Z205)&lt;ABS(S205)),--($G205:$Z205&lt;&gt;0))+(SUMPRODUCT(--(ABS($G205:$Z205)=ABS(S205)),--($G205:$Z205&lt;&gt;0))-1)/2)</f>
        <v>15</v>
      </c>
      <c r="AN205" cm="1">
        <f t="array" ref="AN205">IF(T205=0,"",1+SUMPRODUCT(--(ABS($G205:$Z205)&lt;ABS(T205)),--($G205:$Z205&lt;&gt;0))+(SUMPRODUCT(--(ABS($G205:$Z205)=ABS(T205)),--($G205:$Z205&lt;&gt;0))-1)/2)</f>
        <v>2.5</v>
      </c>
      <c r="AO205" cm="1">
        <f t="array" ref="AO205">IF(U205=0,"",1+SUMPRODUCT(--(ABS($G205:$Z205)&lt;ABS(U205)),--($G205:$Z205&lt;&gt;0))+(SUMPRODUCT(--(ABS($G205:$Z205)=ABS(U205)),--($G205:$Z205&lt;&gt;0))-1)/2)</f>
        <v>9</v>
      </c>
      <c r="AP205" cm="1">
        <f t="array" ref="AP205">IF(V205=0,"",1+SUMPRODUCT(--(ABS($G205:$Z205)&lt;ABS(V205)),--($G205:$Z205&lt;&gt;0))+(SUMPRODUCT(--(ABS($G205:$Z205)=ABS(V205)),--($G205:$Z205&lt;&gt;0))-1)/2)</f>
        <v>17</v>
      </c>
      <c r="AQ205" cm="1">
        <f t="array" ref="AQ205">IF(W205=0,"",1+SUMPRODUCT(--(ABS($G205:$Z205)&lt;ABS(W205)),--($G205:$Z205&lt;&gt;0))+(SUMPRODUCT(--(ABS($G205:$Z205)=ABS(W205)),--($G205:$Z205&lt;&gt;0))-1)/2)</f>
        <v>1</v>
      </c>
      <c r="AR205" cm="1">
        <f t="array" ref="AR205">IF(X205=0,"",1+SUMPRODUCT(--(ABS($G205:$Z205)&lt;ABS(X205)),--($G205:$Z205&lt;&gt;0))+(SUMPRODUCT(--(ABS($G205:$Z205)=ABS(X205)),--($G205:$Z205&lt;&gt;0))-1)/2)</f>
        <v>18</v>
      </c>
      <c r="AS205" cm="1">
        <f t="array" ref="AS205">IF(Y205=0,"",1+SUMPRODUCT(--(ABS($G205:$Z205)&lt;ABS(Y205)),--($G205:$Z205&lt;&gt;0))+(SUMPRODUCT(--(ABS($G205:$Z205)=ABS(Y205)),--($G205:$Z205&lt;&gt;0))-1)/2)</f>
        <v>8</v>
      </c>
      <c r="AT205" cm="1">
        <f t="array" ref="AT205">IF(Z205=0,"",1+SUMPRODUCT(--(ABS($G205:$Z205)&lt;ABS(Z205)),--($G205:$Z205&lt;&gt;0))+(SUMPRODUCT(--(ABS($G205:$Z205)=ABS(Z205)),--($G205:$Z205&lt;&gt;0))-1)/2)</f>
        <v>5</v>
      </c>
      <c r="AU205">
        <f>AVERAGE(G205:Z205)</f>
        <v>9.7913881915507109E-2</v>
      </c>
      <c r="AV205">
        <f>SUMIF(G205:Z205,"&gt;0",AA205:AT205)</f>
        <v>210</v>
      </c>
      <c r="AW205">
        <f>COUNTIF(G205:Z205,"&lt;&gt;0")</f>
        <v>20</v>
      </c>
      <c r="AX205">
        <f>_xlfn.LET(_xlpm.n,AW205,_xlpm.w,AV205,_xlpm.mu,_xlpm.n*(_xlpm.n+1)/4,_xlpm.sd,SQRT(_xlpm.n*(_xlpm.n+1)*(2*_xlpm.n+1)/24),_xlpm.z,(ABS(_xlpm.w-_xlpm.mu)-0.5)/_xlpm.sd,MIN(1,2*(1-_xlfn.NORM.S.DIST(_xlpm.z,TRUE))))</f>
        <v>9.5691731570646255E-5</v>
      </c>
    </row>
    <row r="206" spans="1:50" x14ac:dyDescent="0.25">
      <c r="A206" t="s">
        <v>9330</v>
      </c>
      <c r="B206" t="s">
        <v>19</v>
      </c>
      <c r="C206" t="s">
        <v>32</v>
      </c>
      <c r="D206" t="s">
        <v>9260</v>
      </c>
      <c r="E206" t="s">
        <v>88</v>
      </c>
      <c r="F206" t="s">
        <v>81</v>
      </c>
      <c r="G206">
        <f>all_runs!O2524-all_runs!O2462</f>
        <v>-1.3889130019618667E-3</v>
      </c>
      <c r="H206">
        <f>all_runs!O2525-all_runs!O2463</f>
        <v>-5.3010060742483267E-3</v>
      </c>
      <c r="I206">
        <f>all_runs!O2584-all_runs!O2526</f>
        <v>1.9881373622177567E-2</v>
      </c>
      <c r="J206">
        <f>all_runs!O2585-all_runs!O2527</f>
        <v>1.2474012474012475E-2</v>
      </c>
      <c r="K206">
        <f>all_runs!O2586-all_runs!O2528</f>
        <v>-4.7039866936949837E-3</v>
      </c>
      <c r="L206">
        <f>all_runs!O2587-all_runs!O2529</f>
        <v>3.1310374702187338E-2</v>
      </c>
      <c r="M206">
        <f>all_runs!O2588-all_runs!O2530</f>
        <v>1.8828860502363431E-2</v>
      </c>
      <c r="N206">
        <f>all_runs!O2589-all_runs!O2531</f>
        <v>3.7956304715757283E-2</v>
      </c>
      <c r="O206">
        <f>all_runs!O2590-all_runs!O2532</f>
        <v>2.8460306964117832E-2</v>
      </c>
      <c r="P206">
        <f>all_runs!O2591-all_runs!O2533</f>
        <v>2.2403474392246214E-2</v>
      </c>
      <c r="Q206">
        <f>all_runs!O2592-all_runs!O2534</f>
        <v>-3.5279934758712939E-3</v>
      </c>
      <c r="R206">
        <f>all_runs!O2593-all_runs!O2535</f>
        <v>1.5489609692508344E-2</v>
      </c>
      <c r="S206">
        <f>all_runs!O2594-all_runs!O2536</f>
        <v>3.6361283643892461E-2</v>
      </c>
      <c r="T206">
        <f>all_runs!O2595-all_runs!O2537</f>
        <v>9.7918366638308774E-3</v>
      </c>
      <c r="U206">
        <f>all_runs!O2596-all_runs!O2538</f>
        <v>9.0772617656453836E-3</v>
      </c>
      <c r="V206">
        <f>all_runs!O2597-all_runs!O2539</f>
        <v>1.7080597993459623E-3</v>
      </c>
      <c r="W206">
        <f>all_runs!O2598-all_runs!O2540</f>
        <v>4.1670224575185433E-3</v>
      </c>
      <c r="X206">
        <f>all_runs!O2599-all_runs!O2541</f>
        <v>-2.6966604904454794E-4</v>
      </c>
      <c r="Y206">
        <f>all_runs!O2600-all_runs!O2542</f>
        <v>7.9125750663676664E-3</v>
      </c>
      <c r="Z206">
        <f>all_runs!O2601-all_runs!O2543</f>
        <v>1.4834967404137367E-2</v>
      </c>
      <c r="AA206" cm="1">
        <f t="array" ref="AA206">IF(G206=0,"",1+SUMPRODUCT(--(ABS($G206:$Z206)&lt;ABS(G206)),--($G206:$Z206&lt;&gt;0))+(SUMPRODUCT(--(ABS($G206:$Z206)=ABS(G206)),--($G206:$Z206&lt;&gt;0))-1)/2)</f>
        <v>2</v>
      </c>
      <c r="AB206" cm="1">
        <f t="array" ref="AB206">IF(H206=0,"",1+SUMPRODUCT(--(ABS($G206:$Z206)&lt;ABS(H206)),--($G206:$Z206&lt;&gt;0))+(SUMPRODUCT(--(ABS($G206:$Z206)=ABS(H206)),--($G206:$Z206&lt;&gt;0))-1)/2)</f>
        <v>7</v>
      </c>
      <c r="AC206" cm="1">
        <f t="array" ref="AC206">IF(I206=0,"",1+SUMPRODUCT(--(ABS($G206:$Z206)&lt;ABS(I206)),--($G206:$Z206&lt;&gt;0))+(SUMPRODUCT(--(ABS($G206:$Z206)=ABS(I206)),--($G206:$Z206&lt;&gt;0))-1)/2)</f>
        <v>15</v>
      </c>
      <c r="AD206" cm="1">
        <f t="array" ref="AD206">IF(J206=0,"",1+SUMPRODUCT(--(ABS($G206:$Z206)&lt;ABS(J206)),--($G206:$Z206&lt;&gt;0))+(SUMPRODUCT(--(ABS($G206:$Z206)=ABS(J206)),--($G206:$Z206&lt;&gt;0))-1)/2)</f>
        <v>11</v>
      </c>
      <c r="AE206" cm="1">
        <f t="array" ref="AE206">IF(K206=0,"",1+SUMPRODUCT(--(ABS($G206:$Z206)&lt;ABS(K206)),--($G206:$Z206&lt;&gt;0))+(SUMPRODUCT(--(ABS($G206:$Z206)=ABS(K206)),--($G206:$Z206&lt;&gt;0))-1)/2)</f>
        <v>6</v>
      </c>
      <c r="AF206" cm="1">
        <f t="array" ref="AF206">IF(L206=0,"",1+SUMPRODUCT(--(ABS($G206:$Z206)&lt;ABS(L206)),--($G206:$Z206&lt;&gt;0))+(SUMPRODUCT(--(ABS($G206:$Z206)=ABS(L206)),--($G206:$Z206&lt;&gt;0))-1)/2)</f>
        <v>18</v>
      </c>
      <c r="AG206" cm="1">
        <f t="array" ref="AG206">IF(M206=0,"",1+SUMPRODUCT(--(ABS($G206:$Z206)&lt;ABS(M206)),--($G206:$Z206&lt;&gt;0))+(SUMPRODUCT(--(ABS($G206:$Z206)=ABS(M206)),--($G206:$Z206&lt;&gt;0))-1)/2)</f>
        <v>14</v>
      </c>
      <c r="AH206" cm="1">
        <f t="array" ref="AH206">IF(N206=0,"",1+SUMPRODUCT(--(ABS($G206:$Z206)&lt;ABS(N206)),--($G206:$Z206&lt;&gt;0))+(SUMPRODUCT(--(ABS($G206:$Z206)=ABS(N206)),--($G206:$Z206&lt;&gt;0))-1)/2)</f>
        <v>20</v>
      </c>
      <c r="AI206" cm="1">
        <f t="array" ref="AI206">IF(O206=0,"",1+SUMPRODUCT(--(ABS($G206:$Z206)&lt;ABS(O206)),--($G206:$Z206&lt;&gt;0))+(SUMPRODUCT(--(ABS($G206:$Z206)=ABS(O206)),--($G206:$Z206&lt;&gt;0))-1)/2)</f>
        <v>17</v>
      </c>
      <c r="AJ206" cm="1">
        <f t="array" ref="AJ206">IF(P206=0,"",1+SUMPRODUCT(--(ABS($G206:$Z206)&lt;ABS(P206)),--($G206:$Z206&lt;&gt;0))+(SUMPRODUCT(--(ABS($G206:$Z206)=ABS(P206)),--($G206:$Z206&lt;&gt;0))-1)/2)</f>
        <v>16</v>
      </c>
      <c r="AK206" cm="1">
        <f t="array" ref="AK206">IF(Q206=0,"",1+SUMPRODUCT(--(ABS($G206:$Z206)&lt;ABS(Q206)),--($G206:$Z206&lt;&gt;0))+(SUMPRODUCT(--(ABS($G206:$Z206)=ABS(Q206)),--($G206:$Z206&lt;&gt;0))-1)/2)</f>
        <v>4</v>
      </c>
      <c r="AL206" cm="1">
        <f t="array" ref="AL206">IF(R206=0,"",1+SUMPRODUCT(--(ABS($G206:$Z206)&lt;ABS(R206)),--($G206:$Z206&lt;&gt;0))+(SUMPRODUCT(--(ABS($G206:$Z206)=ABS(R206)),--($G206:$Z206&lt;&gt;0))-1)/2)</f>
        <v>13</v>
      </c>
      <c r="AM206" cm="1">
        <f t="array" ref="AM206">IF(S206=0,"",1+SUMPRODUCT(--(ABS($G206:$Z206)&lt;ABS(S206)),--($G206:$Z206&lt;&gt;0))+(SUMPRODUCT(--(ABS($G206:$Z206)=ABS(S206)),--($G206:$Z206&lt;&gt;0))-1)/2)</f>
        <v>19</v>
      </c>
      <c r="AN206" cm="1">
        <f t="array" ref="AN206">IF(T206=0,"",1+SUMPRODUCT(--(ABS($G206:$Z206)&lt;ABS(T206)),--($G206:$Z206&lt;&gt;0))+(SUMPRODUCT(--(ABS($G206:$Z206)=ABS(T206)),--($G206:$Z206&lt;&gt;0))-1)/2)</f>
        <v>10</v>
      </c>
      <c r="AO206" cm="1">
        <f t="array" ref="AO206">IF(U206=0,"",1+SUMPRODUCT(--(ABS($G206:$Z206)&lt;ABS(U206)),--($G206:$Z206&lt;&gt;0))+(SUMPRODUCT(--(ABS($G206:$Z206)=ABS(U206)),--($G206:$Z206&lt;&gt;0))-1)/2)</f>
        <v>9</v>
      </c>
      <c r="AP206" cm="1">
        <f t="array" ref="AP206">IF(V206=0,"",1+SUMPRODUCT(--(ABS($G206:$Z206)&lt;ABS(V206)),--($G206:$Z206&lt;&gt;0))+(SUMPRODUCT(--(ABS($G206:$Z206)=ABS(V206)),--($G206:$Z206&lt;&gt;0))-1)/2)</f>
        <v>3</v>
      </c>
      <c r="AQ206" cm="1">
        <f t="array" ref="AQ206">IF(W206=0,"",1+SUMPRODUCT(--(ABS($G206:$Z206)&lt;ABS(W206)),--($G206:$Z206&lt;&gt;0))+(SUMPRODUCT(--(ABS($G206:$Z206)=ABS(W206)),--($G206:$Z206&lt;&gt;0))-1)/2)</f>
        <v>5</v>
      </c>
      <c r="AR206" cm="1">
        <f t="array" ref="AR206">IF(X206=0,"",1+SUMPRODUCT(--(ABS($G206:$Z206)&lt;ABS(X206)),--($G206:$Z206&lt;&gt;0))+(SUMPRODUCT(--(ABS($G206:$Z206)=ABS(X206)),--($G206:$Z206&lt;&gt;0))-1)/2)</f>
        <v>1</v>
      </c>
      <c r="AS206" cm="1">
        <f t="array" ref="AS206">IF(Y206=0,"",1+SUMPRODUCT(--(ABS($G206:$Z206)&lt;ABS(Y206)),--($G206:$Z206&lt;&gt;0))+(SUMPRODUCT(--(ABS($G206:$Z206)=ABS(Y206)),--($G206:$Z206&lt;&gt;0))-1)/2)</f>
        <v>8</v>
      </c>
      <c r="AT206" cm="1">
        <f t="array" ref="AT206">IF(Z206=0,"",1+SUMPRODUCT(--(ABS($G206:$Z206)&lt;ABS(Z206)),--($G206:$Z206&lt;&gt;0))+(SUMPRODUCT(--(ABS($G206:$Z206)=ABS(Z206)),--($G206:$Z206&lt;&gt;0))-1)/2)</f>
        <v>12</v>
      </c>
      <c r="AU206">
        <f>AVERAGE(G206:Z206)</f>
        <v>1.2773287928564386E-2</v>
      </c>
      <c r="AV206">
        <f>SUMIF(G206:Z206,"&gt;0",AA206:AT206)</f>
        <v>190</v>
      </c>
      <c r="AW206">
        <f>COUNTIF(G206:Z206,"&lt;&gt;0")</f>
        <v>20</v>
      </c>
      <c r="AX206">
        <f>_xlfn.LET(_xlpm.n,AW206,_xlpm.w,AV206,_xlpm.mu,_xlpm.n*(_xlpm.n+1)/4,_xlpm.sd,SQRT(_xlpm.n*(_xlpm.n+1)*(2*_xlpm.n+1)/24),_xlpm.z,(ABS(_xlpm.w-_xlpm.mu)-0.5)/_xlpm.sd,MIN(1,2*(1-_xlfn.NORM.S.DIST(_xlpm.z,TRUE))))</f>
        <v>1.6071245871007722E-3</v>
      </c>
    </row>
    <row r="207" spans="1:50" x14ac:dyDescent="0.25">
      <c r="A207" t="s">
        <v>9330</v>
      </c>
      <c r="B207" t="s">
        <v>106</v>
      </c>
      <c r="C207" t="s">
        <v>32</v>
      </c>
      <c r="D207" t="s">
        <v>9260</v>
      </c>
      <c r="E207" t="s">
        <v>88</v>
      </c>
      <c r="F207" t="s">
        <v>81</v>
      </c>
      <c r="G207">
        <f>all_runs!O3062-all_runs!O2942</f>
        <v>1.0795686890644141E-2</v>
      </c>
      <c r="H207">
        <f>all_runs!O3063-all_runs!O2943</f>
        <v>-2.8521846703664089E-3</v>
      </c>
      <c r="I207">
        <f>all_runs!O3064-all_runs!O2944</f>
        <v>7.8698890826768286E-3</v>
      </c>
      <c r="J207">
        <f>all_runs!O3065-all_runs!O2945</f>
        <v>3.0414634989798461E-2</v>
      </c>
      <c r="K207">
        <f>all_runs!O3066-all_runs!O2946</f>
        <v>2.2548687589219574E-2</v>
      </c>
      <c r="L207">
        <f>all_runs!O3067-all_runs!O2947</f>
        <v>1.0228359047125157E-2</v>
      </c>
      <c r="M207">
        <f>all_runs!O3068-all_runs!O2948</f>
        <v>1.917779559956756E-2</v>
      </c>
      <c r="N207">
        <f>all_runs!O3069-all_runs!O2949</f>
        <v>2.1476277963903612E-2</v>
      </c>
      <c r="O207">
        <f>all_runs!O3070-all_runs!O2950</f>
        <v>3.596203623813643E-2</v>
      </c>
      <c r="P207">
        <f>all_runs!O3071-all_runs!O2951</f>
        <v>1.7334130304841655E-2</v>
      </c>
      <c r="Q207">
        <f>all_runs!O3072-all_runs!O2952</f>
        <v>2.0343194347387072E-2</v>
      </c>
      <c r="R207">
        <f>all_runs!O3073-all_runs!O2953</f>
        <v>8.9718594178641586E-3</v>
      </c>
      <c r="S207">
        <f>all_runs!O3074-all_runs!O2954</f>
        <v>1.3150029886431547E-2</v>
      </c>
      <c r="T207">
        <f>all_runs!O3075-all_runs!O2955</f>
        <v>2.2787403290835728E-2</v>
      </c>
      <c r="U207">
        <f>all_runs!O3076-all_runs!O2956</f>
        <v>3.0253623188405743E-2</v>
      </c>
      <c r="V207">
        <f>all_runs!O3077-all_runs!O2957</f>
        <v>1.0937927262783753E-2</v>
      </c>
      <c r="W207">
        <f>all_runs!O3078-all_runs!O2958</f>
        <v>2.7653149266609112E-2</v>
      </c>
      <c r="X207">
        <f>all_runs!O3079-all_runs!O2959</f>
        <v>2.1604858061106791E-2</v>
      </c>
      <c r="Y207">
        <f>all_runs!O3080-all_runs!O2960</f>
        <v>1.1974632686020392E-2</v>
      </c>
      <c r="Z207">
        <f>all_runs!O3081-all_runs!O2961</f>
        <v>3.2234151329243343E-2</v>
      </c>
      <c r="AA207" cm="1">
        <f t="array" ref="AA207">IF(G207=0,"",1+SUMPRODUCT(--(ABS($G207:$Z207)&lt;ABS(G207)),--($G207:$Z207&lt;&gt;0))+(SUMPRODUCT(--(ABS($G207:$Z207)=ABS(G207)),--($G207:$Z207&lt;&gt;0))-1)/2)</f>
        <v>5</v>
      </c>
      <c r="AB207" cm="1">
        <f t="array" ref="AB207">IF(H207=0,"",1+SUMPRODUCT(--(ABS($G207:$Z207)&lt;ABS(H207)),--($G207:$Z207&lt;&gt;0))+(SUMPRODUCT(--(ABS($G207:$Z207)=ABS(H207)),--($G207:$Z207&lt;&gt;0))-1)/2)</f>
        <v>1</v>
      </c>
      <c r="AC207" cm="1">
        <f t="array" ref="AC207">IF(I207=0,"",1+SUMPRODUCT(--(ABS($G207:$Z207)&lt;ABS(I207)),--($G207:$Z207&lt;&gt;0))+(SUMPRODUCT(--(ABS($G207:$Z207)=ABS(I207)),--($G207:$Z207&lt;&gt;0))-1)/2)</f>
        <v>2</v>
      </c>
      <c r="AD207" cm="1">
        <f t="array" ref="AD207">IF(J207=0,"",1+SUMPRODUCT(--(ABS($G207:$Z207)&lt;ABS(J207)),--($G207:$Z207&lt;&gt;0))+(SUMPRODUCT(--(ABS($G207:$Z207)=ABS(J207)),--($G207:$Z207&lt;&gt;0))-1)/2)</f>
        <v>18</v>
      </c>
      <c r="AE207" cm="1">
        <f t="array" ref="AE207">IF(K207=0,"",1+SUMPRODUCT(--(ABS($G207:$Z207)&lt;ABS(K207)),--($G207:$Z207&lt;&gt;0))+(SUMPRODUCT(--(ABS($G207:$Z207)=ABS(K207)),--($G207:$Z207&lt;&gt;0))-1)/2)</f>
        <v>14</v>
      </c>
      <c r="AF207" cm="1">
        <f t="array" ref="AF207">IF(L207=0,"",1+SUMPRODUCT(--(ABS($G207:$Z207)&lt;ABS(L207)),--($G207:$Z207&lt;&gt;0))+(SUMPRODUCT(--(ABS($G207:$Z207)=ABS(L207)),--($G207:$Z207&lt;&gt;0))-1)/2)</f>
        <v>4</v>
      </c>
      <c r="AG207" cm="1">
        <f t="array" ref="AG207">IF(M207=0,"",1+SUMPRODUCT(--(ABS($G207:$Z207)&lt;ABS(M207)),--($G207:$Z207&lt;&gt;0))+(SUMPRODUCT(--(ABS($G207:$Z207)=ABS(M207)),--($G207:$Z207&lt;&gt;0))-1)/2)</f>
        <v>10</v>
      </c>
      <c r="AH207" cm="1">
        <f t="array" ref="AH207">IF(N207=0,"",1+SUMPRODUCT(--(ABS($G207:$Z207)&lt;ABS(N207)),--($G207:$Z207&lt;&gt;0))+(SUMPRODUCT(--(ABS($G207:$Z207)=ABS(N207)),--($G207:$Z207&lt;&gt;0))-1)/2)</f>
        <v>12</v>
      </c>
      <c r="AI207" cm="1">
        <f t="array" ref="AI207">IF(O207=0,"",1+SUMPRODUCT(--(ABS($G207:$Z207)&lt;ABS(O207)),--($G207:$Z207&lt;&gt;0))+(SUMPRODUCT(--(ABS($G207:$Z207)=ABS(O207)),--($G207:$Z207&lt;&gt;0))-1)/2)</f>
        <v>20</v>
      </c>
      <c r="AJ207" cm="1">
        <f t="array" ref="AJ207">IF(P207=0,"",1+SUMPRODUCT(--(ABS($G207:$Z207)&lt;ABS(P207)),--($G207:$Z207&lt;&gt;0))+(SUMPRODUCT(--(ABS($G207:$Z207)=ABS(P207)),--($G207:$Z207&lt;&gt;0))-1)/2)</f>
        <v>9</v>
      </c>
      <c r="AK207" cm="1">
        <f t="array" ref="AK207">IF(Q207=0,"",1+SUMPRODUCT(--(ABS($G207:$Z207)&lt;ABS(Q207)),--($G207:$Z207&lt;&gt;0))+(SUMPRODUCT(--(ABS($G207:$Z207)=ABS(Q207)),--($G207:$Z207&lt;&gt;0))-1)/2)</f>
        <v>11</v>
      </c>
      <c r="AL207" cm="1">
        <f t="array" ref="AL207">IF(R207=0,"",1+SUMPRODUCT(--(ABS($G207:$Z207)&lt;ABS(R207)),--($G207:$Z207&lt;&gt;0))+(SUMPRODUCT(--(ABS($G207:$Z207)=ABS(R207)),--($G207:$Z207&lt;&gt;0))-1)/2)</f>
        <v>3</v>
      </c>
      <c r="AM207" cm="1">
        <f t="array" ref="AM207">IF(S207=0,"",1+SUMPRODUCT(--(ABS($G207:$Z207)&lt;ABS(S207)),--($G207:$Z207&lt;&gt;0))+(SUMPRODUCT(--(ABS($G207:$Z207)=ABS(S207)),--($G207:$Z207&lt;&gt;0))-1)/2)</f>
        <v>8</v>
      </c>
      <c r="AN207" cm="1">
        <f t="array" ref="AN207">IF(T207=0,"",1+SUMPRODUCT(--(ABS($G207:$Z207)&lt;ABS(T207)),--($G207:$Z207&lt;&gt;0))+(SUMPRODUCT(--(ABS($G207:$Z207)=ABS(T207)),--($G207:$Z207&lt;&gt;0))-1)/2)</f>
        <v>15</v>
      </c>
      <c r="AO207" cm="1">
        <f t="array" ref="AO207">IF(U207=0,"",1+SUMPRODUCT(--(ABS($G207:$Z207)&lt;ABS(U207)),--($G207:$Z207&lt;&gt;0))+(SUMPRODUCT(--(ABS($G207:$Z207)=ABS(U207)),--($G207:$Z207&lt;&gt;0))-1)/2)</f>
        <v>17</v>
      </c>
      <c r="AP207" cm="1">
        <f t="array" ref="AP207">IF(V207=0,"",1+SUMPRODUCT(--(ABS($G207:$Z207)&lt;ABS(V207)),--($G207:$Z207&lt;&gt;0))+(SUMPRODUCT(--(ABS($G207:$Z207)=ABS(V207)),--($G207:$Z207&lt;&gt;0))-1)/2)</f>
        <v>6</v>
      </c>
      <c r="AQ207" cm="1">
        <f t="array" ref="AQ207">IF(W207=0,"",1+SUMPRODUCT(--(ABS($G207:$Z207)&lt;ABS(W207)),--($G207:$Z207&lt;&gt;0))+(SUMPRODUCT(--(ABS($G207:$Z207)=ABS(W207)),--($G207:$Z207&lt;&gt;0))-1)/2)</f>
        <v>16</v>
      </c>
      <c r="AR207" cm="1">
        <f t="array" ref="AR207">IF(X207=0,"",1+SUMPRODUCT(--(ABS($G207:$Z207)&lt;ABS(X207)),--($G207:$Z207&lt;&gt;0))+(SUMPRODUCT(--(ABS($G207:$Z207)=ABS(X207)),--($G207:$Z207&lt;&gt;0))-1)/2)</f>
        <v>13</v>
      </c>
      <c r="AS207" cm="1">
        <f t="array" ref="AS207">IF(Y207=0,"",1+SUMPRODUCT(--(ABS($G207:$Z207)&lt;ABS(Y207)),--($G207:$Z207&lt;&gt;0))+(SUMPRODUCT(--(ABS($G207:$Z207)=ABS(Y207)),--($G207:$Z207&lt;&gt;0))-1)/2)</f>
        <v>7</v>
      </c>
      <c r="AT207" cm="1">
        <f t="array" ref="AT207">IF(Z207=0,"",1+SUMPRODUCT(--(ABS($G207:$Z207)&lt;ABS(Z207)),--($G207:$Z207&lt;&gt;0))+(SUMPRODUCT(--(ABS($G207:$Z207)=ABS(Z207)),--($G207:$Z207&lt;&gt;0))-1)/2)</f>
        <v>19</v>
      </c>
      <c r="AU207">
        <f>AVERAGE(G207:Z207)</f>
        <v>1.8643307088611734E-2</v>
      </c>
      <c r="AV207">
        <f>SUMIF(G207:Z207,"&gt;0",AA207:AT207)</f>
        <v>209</v>
      </c>
      <c r="AW207">
        <f>COUNTIF(G207:Z207,"&lt;&gt;0")</f>
        <v>20</v>
      </c>
      <c r="AX207">
        <f>_xlfn.LET(_xlpm.n,AW207,_xlpm.w,AV207,_xlpm.mu,_xlpm.n*(_xlpm.n+1)/4,_xlpm.sd,SQRT(_xlpm.n*(_xlpm.n+1)*(2*_xlpm.n+1)/24),_xlpm.z,(ABS(_xlpm.w-_xlpm.mu)-0.5)/_xlpm.sd,MIN(1,2*(1-_xlfn.NORM.S.DIST(_xlpm.z,TRUE))))</f>
        <v>1.1157661051997003E-4</v>
      </c>
    </row>
    <row r="208" spans="1:50" x14ac:dyDescent="0.25">
      <c r="A208" t="s">
        <v>9330</v>
      </c>
      <c r="B208" t="s">
        <v>147</v>
      </c>
      <c r="C208" t="s">
        <v>32</v>
      </c>
      <c r="D208" t="s">
        <v>9260</v>
      </c>
      <c r="E208" t="s">
        <v>88</v>
      </c>
      <c r="F208" t="s">
        <v>81</v>
      </c>
      <c r="G208">
        <f>all_runs!O3542-all_runs!O3422</f>
        <v>1.9854732372332151E-2</v>
      </c>
      <c r="H208">
        <f>all_runs!O3543-all_runs!O3423</f>
        <v>1.8634980954674751E-2</v>
      </c>
      <c r="I208">
        <f>all_runs!O3544-all_runs!O3424</f>
        <v>2.320675105485237E-2</v>
      </c>
      <c r="J208">
        <f>all_runs!O3545-all_runs!O3425</f>
        <v>1.2626462046030906E-2</v>
      </c>
      <c r="K208">
        <f>all_runs!O3546-all_runs!O3426</f>
        <v>1.8462106526340172E-4</v>
      </c>
      <c r="L208">
        <f>all_runs!O3547-all_runs!O3427</f>
        <v>2.7347318894631822E-2</v>
      </c>
      <c r="M208">
        <f>all_runs!O3548-all_runs!O3428</f>
        <v>-1.5897797325387319E-2</v>
      </c>
      <c r="N208">
        <f>all_runs!O3549-all_runs!O3429</f>
        <v>5.9973463069438182E-3</v>
      </c>
      <c r="O208">
        <f>all_runs!O3550-all_runs!O3430</f>
        <v>1.1623278401400983E-2</v>
      </c>
      <c r="P208">
        <f>all_runs!O3551-all_runs!O3431</f>
        <v>-4.9827241316604542E-3</v>
      </c>
      <c r="Q208">
        <f>all_runs!O3552-all_runs!O3432</f>
        <v>4.5701997931297256E-2</v>
      </c>
      <c r="R208">
        <f>all_runs!O3553-all_runs!O3433</f>
        <v>1.4345251151568483E-2</v>
      </c>
      <c r="S208">
        <f>all_runs!O3554-all_runs!O3434</f>
        <v>2.1555103371122986E-2</v>
      </c>
      <c r="T208">
        <f>all_runs!O3555-all_runs!O3435</f>
        <v>3.144931111032756E-3</v>
      </c>
      <c r="U208">
        <f>all_runs!O3556-all_runs!O3436</f>
        <v>9.0752192663021702E-3</v>
      </c>
      <c r="V208">
        <f>all_runs!O3557-all_runs!O3437</f>
        <v>1.9852258150130586E-2</v>
      </c>
      <c r="W208">
        <f>all_runs!O3558-all_runs!O3438</f>
        <v>4.0746261914441861E-2</v>
      </c>
      <c r="X208">
        <f>all_runs!O3559-all_runs!O3439</f>
        <v>1.4875737529054134E-2</v>
      </c>
      <c r="Y208">
        <f>all_runs!O3560-all_runs!O3440</f>
        <v>-2.1790811716508984E-2</v>
      </c>
      <c r="Z208">
        <f>all_runs!O3561-all_runs!O3441</f>
        <v>-2.3421947395310339E-2</v>
      </c>
      <c r="AA208" cm="1">
        <f t="array" ref="AA208">IF(G208=0,"",1+SUMPRODUCT(--(ABS($G208:$Z208)&lt;ABS(G208)),--($G208:$Z208&lt;&gt;0))+(SUMPRODUCT(--(ABS($G208:$Z208)=ABS(G208)),--($G208:$Z208&lt;&gt;0))-1)/2)</f>
        <v>13</v>
      </c>
      <c r="AB208" cm="1">
        <f t="array" ref="AB208">IF(H208=0,"",1+SUMPRODUCT(--(ABS($G208:$Z208)&lt;ABS(H208)),--($G208:$Z208&lt;&gt;0))+(SUMPRODUCT(--(ABS($G208:$Z208)=ABS(H208)),--($G208:$Z208&lt;&gt;0))-1)/2)</f>
        <v>11</v>
      </c>
      <c r="AC208" cm="1">
        <f t="array" ref="AC208">IF(I208=0,"",1+SUMPRODUCT(--(ABS($G208:$Z208)&lt;ABS(I208)),--($G208:$Z208&lt;&gt;0))+(SUMPRODUCT(--(ABS($G208:$Z208)=ABS(I208)),--($G208:$Z208&lt;&gt;0))-1)/2)</f>
        <v>16</v>
      </c>
      <c r="AD208" cm="1">
        <f t="array" ref="AD208">IF(J208=0,"",1+SUMPRODUCT(--(ABS($G208:$Z208)&lt;ABS(J208)),--($G208:$Z208&lt;&gt;0))+(SUMPRODUCT(--(ABS($G208:$Z208)=ABS(J208)),--($G208:$Z208&lt;&gt;0))-1)/2)</f>
        <v>7</v>
      </c>
      <c r="AE208" cm="1">
        <f t="array" ref="AE208">IF(K208=0,"",1+SUMPRODUCT(--(ABS($G208:$Z208)&lt;ABS(K208)),--($G208:$Z208&lt;&gt;0))+(SUMPRODUCT(--(ABS($G208:$Z208)=ABS(K208)),--($G208:$Z208&lt;&gt;0))-1)/2)</f>
        <v>1</v>
      </c>
      <c r="AF208" cm="1">
        <f t="array" ref="AF208">IF(L208=0,"",1+SUMPRODUCT(--(ABS($G208:$Z208)&lt;ABS(L208)),--($G208:$Z208&lt;&gt;0))+(SUMPRODUCT(--(ABS($G208:$Z208)=ABS(L208)),--($G208:$Z208&lt;&gt;0))-1)/2)</f>
        <v>18</v>
      </c>
      <c r="AG208" cm="1">
        <f t="array" ref="AG208">IF(M208=0,"",1+SUMPRODUCT(--(ABS($G208:$Z208)&lt;ABS(M208)),--($G208:$Z208&lt;&gt;0))+(SUMPRODUCT(--(ABS($G208:$Z208)=ABS(M208)),--($G208:$Z208&lt;&gt;0))-1)/2)</f>
        <v>10</v>
      </c>
      <c r="AH208" cm="1">
        <f t="array" ref="AH208">IF(N208=0,"",1+SUMPRODUCT(--(ABS($G208:$Z208)&lt;ABS(N208)),--($G208:$Z208&lt;&gt;0))+(SUMPRODUCT(--(ABS($G208:$Z208)=ABS(N208)),--($G208:$Z208&lt;&gt;0))-1)/2)</f>
        <v>4</v>
      </c>
      <c r="AI208" cm="1">
        <f t="array" ref="AI208">IF(O208=0,"",1+SUMPRODUCT(--(ABS($G208:$Z208)&lt;ABS(O208)),--($G208:$Z208&lt;&gt;0))+(SUMPRODUCT(--(ABS($G208:$Z208)=ABS(O208)),--($G208:$Z208&lt;&gt;0))-1)/2)</f>
        <v>6</v>
      </c>
      <c r="AJ208" cm="1">
        <f t="array" ref="AJ208">IF(P208=0,"",1+SUMPRODUCT(--(ABS($G208:$Z208)&lt;ABS(P208)),--($G208:$Z208&lt;&gt;0))+(SUMPRODUCT(--(ABS($G208:$Z208)=ABS(P208)),--($G208:$Z208&lt;&gt;0))-1)/2)</f>
        <v>3</v>
      </c>
      <c r="AK208" cm="1">
        <f t="array" ref="AK208">IF(Q208=0,"",1+SUMPRODUCT(--(ABS($G208:$Z208)&lt;ABS(Q208)),--($G208:$Z208&lt;&gt;0))+(SUMPRODUCT(--(ABS($G208:$Z208)=ABS(Q208)),--($G208:$Z208&lt;&gt;0))-1)/2)</f>
        <v>20</v>
      </c>
      <c r="AL208" cm="1">
        <f t="array" ref="AL208">IF(R208=0,"",1+SUMPRODUCT(--(ABS($G208:$Z208)&lt;ABS(R208)),--($G208:$Z208&lt;&gt;0))+(SUMPRODUCT(--(ABS($G208:$Z208)=ABS(R208)),--($G208:$Z208&lt;&gt;0))-1)/2)</f>
        <v>8</v>
      </c>
      <c r="AM208" cm="1">
        <f t="array" ref="AM208">IF(S208=0,"",1+SUMPRODUCT(--(ABS($G208:$Z208)&lt;ABS(S208)),--($G208:$Z208&lt;&gt;0))+(SUMPRODUCT(--(ABS($G208:$Z208)=ABS(S208)),--($G208:$Z208&lt;&gt;0))-1)/2)</f>
        <v>14</v>
      </c>
      <c r="AN208" cm="1">
        <f t="array" ref="AN208">IF(T208=0,"",1+SUMPRODUCT(--(ABS($G208:$Z208)&lt;ABS(T208)),--($G208:$Z208&lt;&gt;0))+(SUMPRODUCT(--(ABS($G208:$Z208)=ABS(T208)),--($G208:$Z208&lt;&gt;0))-1)/2)</f>
        <v>2</v>
      </c>
      <c r="AO208" cm="1">
        <f t="array" ref="AO208">IF(U208=0,"",1+SUMPRODUCT(--(ABS($G208:$Z208)&lt;ABS(U208)),--($G208:$Z208&lt;&gt;0))+(SUMPRODUCT(--(ABS($G208:$Z208)=ABS(U208)),--($G208:$Z208&lt;&gt;0))-1)/2)</f>
        <v>5</v>
      </c>
      <c r="AP208" cm="1">
        <f t="array" ref="AP208">IF(V208=0,"",1+SUMPRODUCT(--(ABS($G208:$Z208)&lt;ABS(V208)),--($G208:$Z208&lt;&gt;0))+(SUMPRODUCT(--(ABS($G208:$Z208)=ABS(V208)),--($G208:$Z208&lt;&gt;0))-1)/2)</f>
        <v>12</v>
      </c>
      <c r="AQ208" cm="1">
        <f t="array" ref="AQ208">IF(W208=0,"",1+SUMPRODUCT(--(ABS($G208:$Z208)&lt;ABS(W208)),--($G208:$Z208&lt;&gt;0))+(SUMPRODUCT(--(ABS($G208:$Z208)=ABS(W208)),--($G208:$Z208&lt;&gt;0))-1)/2)</f>
        <v>19</v>
      </c>
      <c r="AR208" cm="1">
        <f t="array" ref="AR208">IF(X208=0,"",1+SUMPRODUCT(--(ABS($G208:$Z208)&lt;ABS(X208)),--($G208:$Z208&lt;&gt;0))+(SUMPRODUCT(--(ABS($G208:$Z208)=ABS(X208)),--($G208:$Z208&lt;&gt;0))-1)/2)</f>
        <v>9</v>
      </c>
      <c r="AS208" cm="1">
        <f t="array" ref="AS208">IF(Y208=0,"",1+SUMPRODUCT(--(ABS($G208:$Z208)&lt;ABS(Y208)),--($G208:$Z208&lt;&gt;0))+(SUMPRODUCT(--(ABS($G208:$Z208)=ABS(Y208)),--($G208:$Z208&lt;&gt;0))-1)/2)</f>
        <v>15</v>
      </c>
      <c r="AT208" cm="1">
        <f t="array" ref="AT208">IF(Z208=0,"",1+SUMPRODUCT(--(ABS($G208:$Z208)&lt;ABS(Z208)),--($G208:$Z208&lt;&gt;0))+(SUMPRODUCT(--(ABS($G208:$Z208)=ABS(Z208)),--($G208:$Z208&lt;&gt;0))-1)/2)</f>
        <v>17</v>
      </c>
      <c r="AU208">
        <f>AVERAGE(G208:Z208)</f>
        <v>1.1133948547610666E-2</v>
      </c>
      <c r="AV208">
        <f>SUMIF(G208:Z208,"&gt;0",AA208:AT208)</f>
        <v>165</v>
      </c>
      <c r="AW208">
        <f>COUNTIF(G208:Z208,"&lt;&gt;0")</f>
        <v>20</v>
      </c>
      <c r="AX208">
        <f>_xlfn.LET(_xlpm.n,AW208,_xlpm.w,AV208,_xlpm.mu,_xlpm.n*(_xlpm.n+1)/4,_xlpm.sd,SQRT(_xlpm.n*(_xlpm.n+1)*(2*_xlpm.n+1)/24),_xlpm.z,(ABS(_xlpm.w-_xlpm.mu)-0.5)/_xlpm.sd,MIN(1,2*(1-_xlfn.NORM.S.DIST(_xlpm.z,TRUE))))</f>
        <v>2.6331065547414267E-2</v>
      </c>
    </row>
    <row r="209" spans="1:50" x14ac:dyDescent="0.25">
      <c r="A209" t="s">
        <v>9330</v>
      </c>
      <c r="B209" t="s">
        <v>190</v>
      </c>
      <c r="C209" t="s">
        <v>32</v>
      </c>
      <c r="D209" t="s">
        <v>9260</v>
      </c>
      <c r="E209" t="s">
        <v>88</v>
      </c>
      <c r="F209" t="s">
        <v>81</v>
      </c>
      <c r="G209">
        <f>all_runs!O4022-all_runs!O3902</f>
        <v>3.800955469540046E-2</v>
      </c>
      <c r="H209">
        <f>all_runs!O4023-all_runs!O3903</f>
        <v>2.3371379765509848E-2</v>
      </c>
      <c r="I209">
        <f>all_runs!O4024-all_runs!O3904</f>
        <v>5.3599529216887154E-2</v>
      </c>
      <c r="J209">
        <f>all_runs!O4025-all_runs!O3905</f>
        <v>2.1661490683229756E-2</v>
      </c>
      <c r="K209">
        <f>all_runs!O4026-all_runs!O3906</f>
        <v>1.4138939450142662E-2</v>
      </c>
      <c r="L209">
        <f>all_runs!O4027-all_runs!O3907</f>
        <v>4.5183183832270712E-2</v>
      </c>
      <c r="M209">
        <f>all_runs!O4028-all_runs!O3908</f>
        <v>1.0042191150319124E-2</v>
      </c>
      <c r="N209">
        <f>all_runs!O4029-all_runs!O3909</f>
        <v>2.6091315244633151E-2</v>
      </c>
      <c r="O209">
        <f>all_runs!O4030-all_runs!O3910</f>
        <v>3.9375353429901394E-2</v>
      </c>
      <c r="P209">
        <f>all_runs!O4031-all_runs!O3911</f>
        <v>1.9321444106133012E-2</v>
      </c>
      <c r="Q209">
        <f>all_runs!O4032-all_runs!O3912</f>
        <v>3.4412111952218827E-2</v>
      </c>
      <c r="R209">
        <f>all_runs!O4033-all_runs!O3913</f>
        <v>2.3557850785627776E-2</v>
      </c>
      <c r="S209">
        <f>all_runs!O4034-all_runs!O3914</f>
        <v>3.6017651490689917E-2</v>
      </c>
      <c r="T209">
        <f>all_runs!O4035-all_runs!O3915</f>
        <v>2.8341078569112832E-2</v>
      </c>
      <c r="U209">
        <f>all_runs!O4036-all_runs!O3916</f>
        <v>3.2607377375816426E-2</v>
      </c>
      <c r="V209">
        <f>all_runs!O4037-all_runs!O3917</f>
        <v>3.5284415903428457E-2</v>
      </c>
      <c r="W209">
        <f>all_runs!O4038-all_runs!O3918</f>
        <v>2.7098695280633578E-2</v>
      </c>
      <c r="X209">
        <f>all_runs!O4039-all_runs!O3919</f>
        <v>2.6161054810940554E-2</v>
      </c>
      <c r="Y209">
        <f>all_runs!O4040-all_runs!O3920</f>
        <v>-6.9303671361975461E-4</v>
      </c>
      <c r="Z209">
        <f>all_runs!O4041-all_runs!O3921</f>
        <v>4.7143946823580585E-2</v>
      </c>
      <c r="AA209" cm="1">
        <f t="array" ref="AA209">IF(G209=0,"",1+SUMPRODUCT(--(ABS($G209:$Z209)&lt;ABS(G209)),--($G209:$Z209&lt;&gt;0))+(SUMPRODUCT(--(ABS($G209:$Z209)=ABS(G209)),--($G209:$Z209&lt;&gt;0))-1)/2)</f>
        <v>16</v>
      </c>
      <c r="AB209" cm="1">
        <f t="array" ref="AB209">IF(H209=0,"",1+SUMPRODUCT(--(ABS($G209:$Z209)&lt;ABS(H209)),--($G209:$Z209&lt;&gt;0))+(SUMPRODUCT(--(ABS($G209:$Z209)=ABS(H209)),--($G209:$Z209&lt;&gt;0))-1)/2)</f>
        <v>6</v>
      </c>
      <c r="AC209" cm="1">
        <f t="array" ref="AC209">IF(I209=0,"",1+SUMPRODUCT(--(ABS($G209:$Z209)&lt;ABS(I209)),--($G209:$Z209&lt;&gt;0))+(SUMPRODUCT(--(ABS($G209:$Z209)=ABS(I209)),--($G209:$Z209&lt;&gt;0))-1)/2)</f>
        <v>20</v>
      </c>
      <c r="AD209" cm="1">
        <f t="array" ref="AD209">IF(J209=0,"",1+SUMPRODUCT(--(ABS($G209:$Z209)&lt;ABS(J209)),--($G209:$Z209&lt;&gt;0))+(SUMPRODUCT(--(ABS($G209:$Z209)=ABS(J209)),--($G209:$Z209&lt;&gt;0))-1)/2)</f>
        <v>5</v>
      </c>
      <c r="AE209" cm="1">
        <f t="array" ref="AE209">IF(K209=0,"",1+SUMPRODUCT(--(ABS($G209:$Z209)&lt;ABS(K209)),--($G209:$Z209&lt;&gt;0))+(SUMPRODUCT(--(ABS($G209:$Z209)=ABS(K209)),--($G209:$Z209&lt;&gt;0))-1)/2)</f>
        <v>3</v>
      </c>
      <c r="AF209" cm="1">
        <f t="array" ref="AF209">IF(L209=0,"",1+SUMPRODUCT(--(ABS($G209:$Z209)&lt;ABS(L209)),--($G209:$Z209&lt;&gt;0))+(SUMPRODUCT(--(ABS($G209:$Z209)=ABS(L209)),--($G209:$Z209&lt;&gt;0))-1)/2)</f>
        <v>18</v>
      </c>
      <c r="AG209" cm="1">
        <f t="array" ref="AG209">IF(M209=0,"",1+SUMPRODUCT(--(ABS($G209:$Z209)&lt;ABS(M209)),--($G209:$Z209&lt;&gt;0))+(SUMPRODUCT(--(ABS($G209:$Z209)=ABS(M209)),--($G209:$Z209&lt;&gt;0))-1)/2)</f>
        <v>2</v>
      </c>
      <c r="AH209" cm="1">
        <f t="array" ref="AH209">IF(N209=0,"",1+SUMPRODUCT(--(ABS($G209:$Z209)&lt;ABS(N209)),--($G209:$Z209&lt;&gt;0))+(SUMPRODUCT(--(ABS($G209:$Z209)=ABS(N209)),--($G209:$Z209&lt;&gt;0))-1)/2)</f>
        <v>8</v>
      </c>
      <c r="AI209" cm="1">
        <f t="array" ref="AI209">IF(O209=0,"",1+SUMPRODUCT(--(ABS($G209:$Z209)&lt;ABS(O209)),--($G209:$Z209&lt;&gt;0))+(SUMPRODUCT(--(ABS($G209:$Z209)=ABS(O209)),--($G209:$Z209&lt;&gt;0))-1)/2)</f>
        <v>17</v>
      </c>
      <c r="AJ209" cm="1">
        <f t="array" ref="AJ209">IF(P209=0,"",1+SUMPRODUCT(--(ABS($G209:$Z209)&lt;ABS(P209)),--($G209:$Z209&lt;&gt;0))+(SUMPRODUCT(--(ABS($G209:$Z209)=ABS(P209)),--($G209:$Z209&lt;&gt;0))-1)/2)</f>
        <v>4</v>
      </c>
      <c r="AK209" cm="1">
        <f t="array" ref="AK209">IF(Q209=0,"",1+SUMPRODUCT(--(ABS($G209:$Z209)&lt;ABS(Q209)),--($G209:$Z209&lt;&gt;0))+(SUMPRODUCT(--(ABS($G209:$Z209)=ABS(Q209)),--($G209:$Z209&lt;&gt;0))-1)/2)</f>
        <v>13</v>
      </c>
      <c r="AL209" cm="1">
        <f t="array" ref="AL209">IF(R209=0,"",1+SUMPRODUCT(--(ABS($G209:$Z209)&lt;ABS(R209)),--($G209:$Z209&lt;&gt;0))+(SUMPRODUCT(--(ABS($G209:$Z209)=ABS(R209)),--($G209:$Z209&lt;&gt;0))-1)/2)</f>
        <v>7</v>
      </c>
      <c r="AM209" cm="1">
        <f t="array" ref="AM209">IF(S209=0,"",1+SUMPRODUCT(--(ABS($G209:$Z209)&lt;ABS(S209)),--($G209:$Z209&lt;&gt;0))+(SUMPRODUCT(--(ABS($G209:$Z209)=ABS(S209)),--($G209:$Z209&lt;&gt;0))-1)/2)</f>
        <v>15</v>
      </c>
      <c r="AN209" cm="1">
        <f t="array" ref="AN209">IF(T209=0,"",1+SUMPRODUCT(--(ABS($G209:$Z209)&lt;ABS(T209)),--($G209:$Z209&lt;&gt;0))+(SUMPRODUCT(--(ABS($G209:$Z209)=ABS(T209)),--($G209:$Z209&lt;&gt;0))-1)/2)</f>
        <v>11</v>
      </c>
      <c r="AO209" cm="1">
        <f t="array" ref="AO209">IF(U209=0,"",1+SUMPRODUCT(--(ABS($G209:$Z209)&lt;ABS(U209)),--($G209:$Z209&lt;&gt;0))+(SUMPRODUCT(--(ABS($G209:$Z209)=ABS(U209)),--($G209:$Z209&lt;&gt;0))-1)/2)</f>
        <v>12</v>
      </c>
      <c r="AP209" cm="1">
        <f t="array" ref="AP209">IF(V209=0,"",1+SUMPRODUCT(--(ABS($G209:$Z209)&lt;ABS(V209)),--($G209:$Z209&lt;&gt;0))+(SUMPRODUCT(--(ABS($G209:$Z209)=ABS(V209)),--($G209:$Z209&lt;&gt;0))-1)/2)</f>
        <v>14</v>
      </c>
      <c r="AQ209" cm="1">
        <f t="array" ref="AQ209">IF(W209=0,"",1+SUMPRODUCT(--(ABS($G209:$Z209)&lt;ABS(W209)),--($G209:$Z209&lt;&gt;0))+(SUMPRODUCT(--(ABS($G209:$Z209)=ABS(W209)),--($G209:$Z209&lt;&gt;0))-1)/2)</f>
        <v>10</v>
      </c>
      <c r="AR209" cm="1">
        <f t="array" ref="AR209">IF(X209=0,"",1+SUMPRODUCT(--(ABS($G209:$Z209)&lt;ABS(X209)),--($G209:$Z209&lt;&gt;0))+(SUMPRODUCT(--(ABS($G209:$Z209)=ABS(X209)),--($G209:$Z209&lt;&gt;0))-1)/2)</f>
        <v>9</v>
      </c>
      <c r="AS209" cm="1">
        <f t="array" ref="AS209">IF(Y209=0,"",1+SUMPRODUCT(--(ABS($G209:$Z209)&lt;ABS(Y209)),--($G209:$Z209&lt;&gt;0))+(SUMPRODUCT(--(ABS($G209:$Z209)=ABS(Y209)),--($G209:$Z209&lt;&gt;0))-1)/2)</f>
        <v>1</v>
      </c>
      <c r="AT209" cm="1">
        <f t="array" ref="AT209">IF(Z209=0,"",1+SUMPRODUCT(--(ABS($G209:$Z209)&lt;ABS(Z209)),--($G209:$Z209&lt;&gt;0))+(SUMPRODUCT(--(ABS($G209:$Z209)=ABS(Z209)),--($G209:$Z209&lt;&gt;0))-1)/2)</f>
        <v>19</v>
      </c>
      <c r="AU209">
        <f>AVERAGE(G209:Z209)</f>
        <v>2.9036276392642824E-2</v>
      </c>
      <c r="AV209">
        <f>SUMIF(G209:Z209,"&gt;0",AA209:AT209)</f>
        <v>209</v>
      </c>
      <c r="AW209">
        <f>COUNTIF(G209:Z209,"&lt;&gt;0")</f>
        <v>20</v>
      </c>
      <c r="AX209">
        <f>_xlfn.LET(_xlpm.n,AW209,_xlpm.w,AV209,_xlpm.mu,_xlpm.n*(_xlpm.n+1)/4,_xlpm.sd,SQRT(_xlpm.n*(_xlpm.n+1)*(2*_xlpm.n+1)/24),_xlpm.z,(ABS(_xlpm.w-_xlpm.mu)-0.5)/_xlpm.sd,MIN(1,2*(1-_xlfn.NORM.S.DIST(_xlpm.z,TRUE))))</f>
        <v>1.1157661051997003E-4</v>
      </c>
    </row>
    <row r="210" spans="1:50" x14ac:dyDescent="0.25">
      <c r="A210" t="s">
        <v>9330</v>
      </c>
      <c r="B210" t="s">
        <v>19</v>
      </c>
      <c r="C210" t="s">
        <v>12</v>
      </c>
      <c r="D210" t="s">
        <v>9260</v>
      </c>
      <c r="E210" t="s">
        <v>88</v>
      </c>
      <c r="F210" t="s">
        <v>81</v>
      </c>
      <c r="G210">
        <f>all_runs!O2602-all_runs!O2544</f>
        <v>-2.6131819153158209E-2</v>
      </c>
      <c r="H210">
        <f>all_runs!O2603-all_runs!O2545</f>
        <v>5.9915395848073594E-3</v>
      </c>
      <c r="I210">
        <f>all_runs!O2604-all_runs!O2546</f>
        <v>9.9981985227886039E-3</v>
      </c>
      <c r="J210">
        <f>all_runs!O2605-all_runs!O2547</f>
        <v>-1.5022317992919865E-2</v>
      </c>
      <c r="K210">
        <f>all_runs!O2606-all_runs!O2548</f>
        <v>3.4096429438912002E-2</v>
      </c>
      <c r="L210">
        <f>all_runs!O2607-all_runs!O2549</f>
        <v>9.3167701863352548E-3</v>
      </c>
      <c r="M210">
        <f>all_runs!O2608-all_runs!O2550</f>
        <v>-7.8922934076137707E-3</v>
      </c>
      <c r="N210">
        <f>all_runs!O2609-all_runs!O2551</f>
        <v>2.6567040265670472E-2</v>
      </c>
      <c r="O210">
        <f>all_runs!O2610-all_runs!O2552</f>
        <v>6.400241518547678E-3</v>
      </c>
      <c r="P210">
        <f>all_runs!O2611-all_runs!O2553</f>
        <v>2.1128043227490845E-2</v>
      </c>
      <c r="Q210">
        <f>all_runs!O2612-all_runs!O2554</f>
        <v>7.5411299382865948E-4</v>
      </c>
      <c r="R210">
        <f>all_runs!O2613-all_runs!O2555</f>
        <v>-1.1859724974479069E-2</v>
      </c>
      <c r="S210">
        <f>all_runs!O2614-all_runs!O2556</f>
        <v>1.7158088866655152E-2</v>
      </c>
      <c r="T210">
        <f>all_runs!O2615-all_runs!O2557</f>
        <v>-7.6734192756289232E-4</v>
      </c>
      <c r="U210">
        <f>all_runs!O2616-all_runs!O2558</f>
        <v>-7.0028011204482654E-3</v>
      </c>
      <c r="V210">
        <f>all_runs!O2617-all_runs!O2559</f>
        <v>-1.0118815961173033E-2</v>
      </c>
      <c r="W210">
        <f>all_runs!O2618-all_runs!O2560</f>
        <v>3.266727217680887E-2</v>
      </c>
      <c r="X210">
        <f>all_runs!O2619-all_runs!O2561</f>
        <v>3.3589149750995362E-2</v>
      </c>
      <c r="Y210">
        <f>all_runs!O2620-all_runs!O2562</f>
        <v>-5.494505494505364E-3</v>
      </c>
      <c r="Z210">
        <f>all_runs!O2621-all_runs!O2563</f>
        <v>1.4569699962958538E-2</v>
      </c>
      <c r="AA210" cm="1">
        <f t="array" ref="AA210">IF(G210=0,"",1+SUMPRODUCT(--(ABS($G210:$Z210)&lt;ABS(G210)),--($G210:$Z210&lt;&gt;0))+(SUMPRODUCT(--(ABS($G210:$Z210)=ABS(G210)),--($G210:$Z210&lt;&gt;0))-1)/2)</f>
        <v>16</v>
      </c>
      <c r="AB210" cm="1">
        <f t="array" ref="AB210">IF(H210=0,"",1+SUMPRODUCT(--(ABS($G210:$Z210)&lt;ABS(H210)),--($G210:$Z210&lt;&gt;0))+(SUMPRODUCT(--(ABS($G210:$Z210)=ABS(H210)),--($G210:$Z210&lt;&gt;0))-1)/2)</f>
        <v>4</v>
      </c>
      <c r="AC210" cm="1">
        <f t="array" ref="AC210">IF(I210=0,"",1+SUMPRODUCT(--(ABS($G210:$Z210)&lt;ABS(I210)),--($G210:$Z210&lt;&gt;0))+(SUMPRODUCT(--(ABS($G210:$Z210)=ABS(I210)),--($G210:$Z210&lt;&gt;0))-1)/2)</f>
        <v>9</v>
      </c>
      <c r="AD210" cm="1">
        <f t="array" ref="AD210">IF(J210=0,"",1+SUMPRODUCT(--(ABS($G210:$Z210)&lt;ABS(J210)),--($G210:$Z210&lt;&gt;0))+(SUMPRODUCT(--(ABS($G210:$Z210)=ABS(J210)),--($G210:$Z210&lt;&gt;0))-1)/2)</f>
        <v>13</v>
      </c>
      <c r="AE210" cm="1">
        <f t="array" ref="AE210">IF(K210=0,"",1+SUMPRODUCT(--(ABS($G210:$Z210)&lt;ABS(K210)),--($G210:$Z210&lt;&gt;0))+(SUMPRODUCT(--(ABS($G210:$Z210)=ABS(K210)),--($G210:$Z210&lt;&gt;0))-1)/2)</f>
        <v>20</v>
      </c>
      <c r="AF210" cm="1">
        <f t="array" ref="AF210">IF(L210=0,"",1+SUMPRODUCT(--(ABS($G210:$Z210)&lt;ABS(L210)),--($G210:$Z210&lt;&gt;0))+(SUMPRODUCT(--(ABS($G210:$Z210)=ABS(L210)),--($G210:$Z210&lt;&gt;0))-1)/2)</f>
        <v>8</v>
      </c>
      <c r="AG210" cm="1">
        <f t="array" ref="AG210">IF(M210=0,"",1+SUMPRODUCT(--(ABS($G210:$Z210)&lt;ABS(M210)),--($G210:$Z210&lt;&gt;0))+(SUMPRODUCT(--(ABS($G210:$Z210)=ABS(M210)),--($G210:$Z210&lt;&gt;0))-1)/2)</f>
        <v>7</v>
      </c>
      <c r="AH210" cm="1">
        <f t="array" ref="AH210">IF(N210=0,"",1+SUMPRODUCT(--(ABS($G210:$Z210)&lt;ABS(N210)),--($G210:$Z210&lt;&gt;0))+(SUMPRODUCT(--(ABS($G210:$Z210)=ABS(N210)),--($G210:$Z210&lt;&gt;0))-1)/2)</f>
        <v>17</v>
      </c>
      <c r="AI210" cm="1">
        <f t="array" ref="AI210">IF(O210=0,"",1+SUMPRODUCT(--(ABS($G210:$Z210)&lt;ABS(O210)),--($G210:$Z210&lt;&gt;0))+(SUMPRODUCT(--(ABS($G210:$Z210)=ABS(O210)),--($G210:$Z210&lt;&gt;0))-1)/2)</f>
        <v>5</v>
      </c>
      <c r="AJ210" cm="1">
        <f t="array" ref="AJ210">IF(P210=0,"",1+SUMPRODUCT(--(ABS($G210:$Z210)&lt;ABS(P210)),--($G210:$Z210&lt;&gt;0))+(SUMPRODUCT(--(ABS($G210:$Z210)=ABS(P210)),--($G210:$Z210&lt;&gt;0))-1)/2)</f>
        <v>15</v>
      </c>
      <c r="AK210" cm="1">
        <f t="array" ref="AK210">IF(Q210=0,"",1+SUMPRODUCT(--(ABS($G210:$Z210)&lt;ABS(Q210)),--($G210:$Z210&lt;&gt;0))+(SUMPRODUCT(--(ABS($G210:$Z210)=ABS(Q210)),--($G210:$Z210&lt;&gt;0))-1)/2)</f>
        <v>1</v>
      </c>
      <c r="AL210" cm="1">
        <f t="array" ref="AL210">IF(R210=0,"",1+SUMPRODUCT(--(ABS($G210:$Z210)&lt;ABS(R210)),--($G210:$Z210&lt;&gt;0))+(SUMPRODUCT(--(ABS($G210:$Z210)=ABS(R210)),--($G210:$Z210&lt;&gt;0))-1)/2)</f>
        <v>11</v>
      </c>
      <c r="AM210" cm="1">
        <f t="array" ref="AM210">IF(S210=0,"",1+SUMPRODUCT(--(ABS($G210:$Z210)&lt;ABS(S210)),--($G210:$Z210&lt;&gt;0))+(SUMPRODUCT(--(ABS($G210:$Z210)=ABS(S210)),--($G210:$Z210&lt;&gt;0))-1)/2)</f>
        <v>14</v>
      </c>
      <c r="AN210" cm="1">
        <f t="array" ref="AN210">IF(T210=0,"",1+SUMPRODUCT(--(ABS($G210:$Z210)&lt;ABS(T210)),--($G210:$Z210&lt;&gt;0))+(SUMPRODUCT(--(ABS($G210:$Z210)=ABS(T210)),--($G210:$Z210&lt;&gt;0))-1)/2)</f>
        <v>2</v>
      </c>
      <c r="AO210" cm="1">
        <f t="array" ref="AO210">IF(U210=0,"",1+SUMPRODUCT(--(ABS($G210:$Z210)&lt;ABS(U210)),--($G210:$Z210&lt;&gt;0))+(SUMPRODUCT(--(ABS($G210:$Z210)=ABS(U210)),--($G210:$Z210&lt;&gt;0))-1)/2)</f>
        <v>6</v>
      </c>
      <c r="AP210" cm="1">
        <f t="array" ref="AP210">IF(V210=0,"",1+SUMPRODUCT(--(ABS($G210:$Z210)&lt;ABS(V210)),--($G210:$Z210&lt;&gt;0))+(SUMPRODUCT(--(ABS($G210:$Z210)=ABS(V210)),--($G210:$Z210&lt;&gt;0))-1)/2)</f>
        <v>10</v>
      </c>
      <c r="AQ210" cm="1">
        <f t="array" ref="AQ210">IF(W210=0,"",1+SUMPRODUCT(--(ABS($G210:$Z210)&lt;ABS(W210)),--($G210:$Z210&lt;&gt;0))+(SUMPRODUCT(--(ABS($G210:$Z210)=ABS(W210)),--($G210:$Z210&lt;&gt;0))-1)/2)</f>
        <v>18</v>
      </c>
      <c r="AR210" cm="1">
        <f t="array" ref="AR210">IF(X210=0,"",1+SUMPRODUCT(--(ABS($G210:$Z210)&lt;ABS(X210)),--($G210:$Z210&lt;&gt;0))+(SUMPRODUCT(--(ABS($G210:$Z210)=ABS(X210)),--($G210:$Z210&lt;&gt;0))-1)/2)</f>
        <v>19</v>
      </c>
      <c r="AS210" cm="1">
        <f t="array" ref="AS210">IF(Y210=0,"",1+SUMPRODUCT(--(ABS($G210:$Z210)&lt;ABS(Y210)),--($G210:$Z210&lt;&gt;0))+(SUMPRODUCT(--(ABS($G210:$Z210)=ABS(Y210)),--($G210:$Z210&lt;&gt;0))-1)/2)</f>
        <v>3</v>
      </c>
      <c r="AT210" cm="1">
        <f t="array" ref="AT210">IF(Z210=0,"",1+SUMPRODUCT(--(ABS($G210:$Z210)&lt;ABS(Z210)),--($G210:$Z210&lt;&gt;0))+(SUMPRODUCT(--(ABS($G210:$Z210)=ABS(Z210)),--($G210:$Z210&lt;&gt;0))-1)/2)</f>
        <v>12</v>
      </c>
      <c r="AU210">
        <f>AVERAGE(G210:Z210)</f>
        <v>6.397348323196916E-3</v>
      </c>
      <c r="AV210">
        <f>SUMIF(G210:Z210,"&gt;0",AA210:AT210)</f>
        <v>142</v>
      </c>
      <c r="AW210">
        <f>COUNTIF(G210:Z210,"&lt;&gt;0")</f>
        <v>20</v>
      </c>
      <c r="AX210">
        <f>_xlfn.LET(_xlpm.n,AW210,_xlpm.w,AV210,_xlpm.mu,_xlpm.n*(_xlpm.n+1)/4,_xlpm.sd,SQRT(_xlpm.n*(_xlpm.n+1)*(2*_xlpm.n+1)/24),_xlpm.z,(ABS(_xlpm.w-_xlpm.mu)-0.5)/_xlpm.sd,MIN(1,2*(1-_xlfn.NORM.S.DIST(_xlpm.z,TRUE))))</f>
        <v>0.17299522589736771</v>
      </c>
    </row>
    <row r="211" spans="1:50" x14ac:dyDescent="0.25">
      <c r="A211" t="s">
        <v>9330</v>
      </c>
      <c r="B211" t="s">
        <v>106</v>
      </c>
      <c r="C211" t="s">
        <v>12</v>
      </c>
      <c r="D211" t="s">
        <v>9260</v>
      </c>
      <c r="E211" t="s">
        <v>88</v>
      </c>
      <c r="F211" t="s">
        <v>81</v>
      </c>
      <c r="G211">
        <f>all_runs!O3082-all_runs!O2962</f>
        <v>-1.1682314914576053E-2</v>
      </c>
      <c r="H211">
        <f>all_runs!O3083-all_runs!O2963</f>
        <v>3.9250669045495012E-2</v>
      </c>
      <c r="I211">
        <f>all_runs!O3084-all_runs!O2964</f>
        <v>-4.5953134098170034E-3</v>
      </c>
      <c r="J211">
        <f>all_runs!O3085-all_runs!O2965</f>
        <v>3.4943282935359532E-2</v>
      </c>
      <c r="K211">
        <f>all_runs!O3086-all_runs!O2966</f>
        <v>7.0638035865466131E-2</v>
      </c>
      <c r="L211">
        <f>all_runs!O3087-all_runs!O2967</f>
        <v>5.4277448684391771E-2</v>
      </c>
      <c r="M211">
        <f>all_runs!O3088-all_runs!O2968</f>
        <v>4.0185423957757593E-2</v>
      </c>
      <c r="N211">
        <f>all_runs!O3089-all_runs!O2969</f>
        <v>5.7723175700703844E-2</v>
      </c>
      <c r="O211">
        <f>all_runs!O3090-all_runs!O2970</f>
        <v>4.836569029908333E-2</v>
      </c>
      <c r="P211">
        <f>all_runs!O3091-all_runs!O2971</f>
        <v>3.9695436185523958E-2</v>
      </c>
      <c r="Q211">
        <f>all_runs!O3092-all_runs!O2972</f>
        <v>2.6529338327090923E-2</v>
      </c>
      <c r="R211">
        <f>all_runs!O3093-all_runs!O2973</f>
        <v>2.7089425888871754E-2</v>
      </c>
      <c r="S211">
        <f>all_runs!O3094-all_runs!O2974</f>
        <v>6.2367488431835927E-3</v>
      </c>
      <c r="T211">
        <f>all_runs!O3095-all_runs!O2975</f>
        <v>3.8876352034861283E-2</v>
      </c>
      <c r="U211">
        <f>all_runs!O3096-all_runs!O2976</f>
        <v>3.920317485020608E-2</v>
      </c>
      <c r="V211">
        <f>all_runs!O3097-all_runs!O2977</f>
        <v>3.5685854255970817E-2</v>
      </c>
      <c r="W211">
        <f>all_runs!O3098-all_runs!O2978</f>
        <v>3.2450856796002903E-2</v>
      </c>
      <c r="X211">
        <f>all_runs!O3099-all_runs!O2979</f>
        <v>4.2617028441968019E-2</v>
      </c>
      <c r="Y211">
        <f>all_runs!O3100-all_runs!O2980</f>
        <v>2.3259839793525749E-2</v>
      </c>
      <c r="Z211">
        <f>all_runs!O3101-all_runs!O2981</f>
        <v>4.7658500019724936E-3</v>
      </c>
      <c r="AA211" cm="1">
        <f t="array" ref="AA211">IF(G211=0,"",1+SUMPRODUCT(--(ABS($G211:$Z211)&lt;ABS(G211)),--($G211:$Z211&lt;&gt;0))+(SUMPRODUCT(--(ABS($G211:$Z211)=ABS(G211)),--($G211:$Z211&lt;&gt;0))-1)/2)</f>
        <v>4</v>
      </c>
      <c r="AB211" cm="1">
        <f t="array" ref="AB211">IF(H211=0,"",1+SUMPRODUCT(--(ABS($G211:$Z211)&lt;ABS(H211)),--($G211:$Z211&lt;&gt;0))+(SUMPRODUCT(--(ABS($G211:$Z211)=ABS(H211)),--($G211:$Z211&lt;&gt;0))-1)/2)</f>
        <v>13</v>
      </c>
      <c r="AC211" cm="1">
        <f t="array" ref="AC211">IF(I211=0,"",1+SUMPRODUCT(--(ABS($G211:$Z211)&lt;ABS(I211)),--($G211:$Z211&lt;&gt;0))+(SUMPRODUCT(--(ABS($G211:$Z211)=ABS(I211)),--($G211:$Z211&lt;&gt;0))-1)/2)</f>
        <v>1</v>
      </c>
      <c r="AD211" cm="1">
        <f t="array" ref="AD211">IF(J211=0,"",1+SUMPRODUCT(--(ABS($G211:$Z211)&lt;ABS(J211)),--($G211:$Z211&lt;&gt;0))+(SUMPRODUCT(--(ABS($G211:$Z211)=ABS(J211)),--($G211:$Z211&lt;&gt;0))-1)/2)</f>
        <v>9</v>
      </c>
      <c r="AE211" cm="1">
        <f t="array" ref="AE211">IF(K211=0,"",1+SUMPRODUCT(--(ABS($G211:$Z211)&lt;ABS(K211)),--($G211:$Z211&lt;&gt;0))+(SUMPRODUCT(--(ABS($G211:$Z211)=ABS(K211)),--($G211:$Z211&lt;&gt;0))-1)/2)</f>
        <v>20</v>
      </c>
      <c r="AF211" cm="1">
        <f t="array" ref="AF211">IF(L211=0,"",1+SUMPRODUCT(--(ABS($G211:$Z211)&lt;ABS(L211)),--($G211:$Z211&lt;&gt;0))+(SUMPRODUCT(--(ABS($G211:$Z211)=ABS(L211)),--($G211:$Z211&lt;&gt;0))-1)/2)</f>
        <v>18</v>
      </c>
      <c r="AG211" cm="1">
        <f t="array" ref="AG211">IF(M211=0,"",1+SUMPRODUCT(--(ABS($G211:$Z211)&lt;ABS(M211)),--($G211:$Z211&lt;&gt;0))+(SUMPRODUCT(--(ABS($G211:$Z211)=ABS(M211)),--($G211:$Z211&lt;&gt;0))-1)/2)</f>
        <v>15</v>
      </c>
      <c r="AH211" cm="1">
        <f t="array" ref="AH211">IF(N211=0,"",1+SUMPRODUCT(--(ABS($G211:$Z211)&lt;ABS(N211)),--($G211:$Z211&lt;&gt;0))+(SUMPRODUCT(--(ABS($G211:$Z211)=ABS(N211)),--($G211:$Z211&lt;&gt;0))-1)/2)</f>
        <v>19</v>
      </c>
      <c r="AI211" cm="1">
        <f t="array" ref="AI211">IF(O211=0,"",1+SUMPRODUCT(--(ABS($G211:$Z211)&lt;ABS(O211)),--($G211:$Z211&lt;&gt;0))+(SUMPRODUCT(--(ABS($G211:$Z211)=ABS(O211)),--($G211:$Z211&lt;&gt;0))-1)/2)</f>
        <v>17</v>
      </c>
      <c r="AJ211" cm="1">
        <f t="array" ref="AJ211">IF(P211=0,"",1+SUMPRODUCT(--(ABS($G211:$Z211)&lt;ABS(P211)),--($G211:$Z211&lt;&gt;0))+(SUMPRODUCT(--(ABS($G211:$Z211)=ABS(P211)),--($G211:$Z211&lt;&gt;0))-1)/2)</f>
        <v>14</v>
      </c>
      <c r="AK211" cm="1">
        <f t="array" ref="AK211">IF(Q211=0,"",1+SUMPRODUCT(--(ABS($G211:$Z211)&lt;ABS(Q211)),--($G211:$Z211&lt;&gt;0))+(SUMPRODUCT(--(ABS($G211:$Z211)=ABS(Q211)),--($G211:$Z211&lt;&gt;0))-1)/2)</f>
        <v>6</v>
      </c>
      <c r="AL211" cm="1">
        <f t="array" ref="AL211">IF(R211=0,"",1+SUMPRODUCT(--(ABS($G211:$Z211)&lt;ABS(R211)),--($G211:$Z211&lt;&gt;0))+(SUMPRODUCT(--(ABS($G211:$Z211)=ABS(R211)),--($G211:$Z211&lt;&gt;0))-1)/2)</f>
        <v>7</v>
      </c>
      <c r="AM211" cm="1">
        <f t="array" ref="AM211">IF(S211=0,"",1+SUMPRODUCT(--(ABS($G211:$Z211)&lt;ABS(S211)),--($G211:$Z211&lt;&gt;0))+(SUMPRODUCT(--(ABS($G211:$Z211)=ABS(S211)),--($G211:$Z211&lt;&gt;0))-1)/2)</f>
        <v>3</v>
      </c>
      <c r="AN211" cm="1">
        <f t="array" ref="AN211">IF(T211=0,"",1+SUMPRODUCT(--(ABS($G211:$Z211)&lt;ABS(T211)),--($G211:$Z211&lt;&gt;0))+(SUMPRODUCT(--(ABS($G211:$Z211)=ABS(T211)),--($G211:$Z211&lt;&gt;0))-1)/2)</f>
        <v>11</v>
      </c>
      <c r="AO211" cm="1">
        <f t="array" ref="AO211">IF(U211=0,"",1+SUMPRODUCT(--(ABS($G211:$Z211)&lt;ABS(U211)),--($G211:$Z211&lt;&gt;0))+(SUMPRODUCT(--(ABS($G211:$Z211)=ABS(U211)),--($G211:$Z211&lt;&gt;0))-1)/2)</f>
        <v>12</v>
      </c>
      <c r="AP211" cm="1">
        <f t="array" ref="AP211">IF(V211=0,"",1+SUMPRODUCT(--(ABS($G211:$Z211)&lt;ABS(V211)),--($G211:$Z211&lt;&gt;0))+(SUMPRODUCT(--(ABS($G211:$Z211)=ABS(V211)),--($G211:$Z211&lt;&gt;0))-1)/2)</f>
        <v>10</v>
      </c>
      <c r="AQ211" cm="1">
        <f t="array" ref="AQ211">IF(W211=0,"",1+SUMPRODUCT(--(ABS($G211:$Z211)&lt;ABS(W211)),--($G211:$Z211&lt;&gt;0))+(SUMPRODUCT(--(ABS($G211:$Z211)=ABS(W211)),--($G211:$Z211&lt;&gt;0))-1)/2)</f>
        <v>8</v>
      </c>
      <c r="AR211" cm="1">
        <f t="array" ref="AR211">IF(X211=0,"",1+SUMPRODUCT(--(ABS($G211:$Z211)&lt;ABS(X211)),--($G211:$Z211&lt;&gt;0))+(SUMPRODUCT(--(ABS($G211:$Z211)=ABS(X211)),--($G211:$Z211&lt;&gt;0))-1)/2)</f>
        <v>16</v>
      </c>
      <c r="AS211" cm="1">
        <f t="array" ref="AS211">IF(Y211=0,"",1+SUMPRODUCT(--(ABS($G211:$Z211)&lt;ABS(Y211)),--($G211:$Z211&lt;&gt;0))+(SUMPRODUCT(--(ABS($G211:$Z211)=ABS(Y211)),--($G211:$Z211&lt;&gt;0))-1)/2)</f>
        <v>5</v>
      </c>
      <c r="AT211" cm="1">
        <f t="array" ref="AT211">IF(Z211=0,"",1+SUMPRODUCT(--(ABS($G211:$Z211)&lt;ABS(Z211)),--($G211:$Z211&lt;&gt;0))+(SUMPRODUCT(--(ABS($G211:$Z211)=ABS(Z211)),--($G211:$Z211&lt;&gt;0))-1)/2)</f>
        <v>2</v>
      </c>
      <c r="AU211">
        <f>AVERAGE(G211:Z211)</f>
        <v>3.2275800179152089E-2</v>
      </c>
      <c r="AV211">
        <f>SUMIF(G211:Z211,"&gt;0",AA211:AT211)</f>
        <v>205</v>
      </c>
      <c r="AW211">
        <f>COUNTIF(G211:Z211,"&lt;&gt;0")</f>
        <v>20</v>
      </c>
      <c r="AX211">
        <f>_xlfn.LET(_xlpm.n,AW211,_xlpm.w,AV211,_xlpm.mu,_xlpm.n*(_xlpm.n+1)/4,_xlpm.sd,SQRT(_xlpm.n*(_xlpm.n+1)*(2*_xlpm.n+1)/24),_xlpm.z,(ABS(_xlpm.w-_xlpm.mu)-0.5)/_xlpm.sd,MIN(1,2*(1-_xlfn.NORM.S.DIST(_xlpm.z,TRUE))))</f>
        <v>2.0352486806762826E-4</v>
      </c>
    </row>
    <row r="212" spans="1:50" x14ac:dyDescent="0.25">
      <c r="A212" t="s">
        <v>9330</v>
      </c>
      <c r="B212" t="s">
        <v>147</v>
      </c>
      <c r="C212" t="s">
        <v>12</v>
      </c>
      <c r="D212" t="s">
        <v>9260</v>
      </c>
      <c r="E212" t="s">
        <v>88</v>
      </c>
      <c r="F212" t="s">
        <v>81</v>
      </c>
      <c r="G212">
        <f>all_runs!O3562-all_runs!O3442</f>
        <v>1.616031027795739E-2</v>
      </c>
      <c r="H212">
        <f>all_runs!O3563-all_runs!O3443</f>
        <v>-7.3767708879902694E-3</v>
      </c>
      <c r="I212">
        <f>all_runs!O3564-all_runs!O3444</f>
        <v>-2.6279650436954016E-2</v>
      </c>
      <c r="J212">
        <f>all_runs!O3565-all_runs!O3445</f>
        <v>-5.5096418732782926E-3</v>
      </c>
      <c r="K212">
        <f>all_runs!O3566-all_runs!O3446</f>
        <v>-1.6666666666666496E-2</v>
      </c>
      <c r="L212">
        <f>all_runs!O3567-all_runs!O3447</f>
        <v>1.2488521579430367E-2</v>
      </c>
      <c r="M212">
        <f>all_runs!O3568-all_runs!O3448</f>
        <v>3.2266410970580583E-3</v>
      </c>
      <c r="N212">
        <f>all_runs!O3569-all_runs!O3449</f>
        <v>-1.5864319940740335E-2</v>
      </c>
      <c r="O212">
        <f>all_runs!O3570-all_runs!O3450</f>
        <v>2.0453643496046725E-3</v>
      </c>
      <c r="P212">
        <f>all_runs!O3571-all_runs!O3451</f>
        <v>2.5500370644922166E-2</v>
      </c>
      <c r="Q212">
        <f>all_runs!O3572-all_runs!O3452</f>
        <v>-4.0061343932897842E-3</v>
      </c>
      <c r="R212">
        <f>all_runs!O3573-all_runs!O3453</f>
        <v>-2.6481715006305029E-2</v>
      </c>
      <c r="S212">
        <f>all_runs!O3574-all_runs!O3454</f>
        <v>8.7565404739918806E-3</v>
      </c>
      <c r="T212">
        <f>all_runs!O3575-all_runs!O3455</f>
        <v>-4.2069646974278729E-3</v>
      </c>
      <c r="U212">
        <f>all_runs!O3576-all_runs!O3456</f>
        <v>3.1203542869661871E-2</v>
      </c>
      <c r="V212">
        <f>all_runs!O3577-all_runs!O3457</f>
        <v>1.4975519293589978E-2</v>
      </c>
      <c r="W212">
        <f>all_runs!O3578-all_runs!O3458</f>
        <v>1.1893583724569834E-2</v>
      </c>
      <c r="X212">
        <f>all_runs!O3579-all_runs!O3459</f>
        <v>2.3684575016543752E-2</v>
      </c>
      <c r="Y212">
        <f>all_runs!O3580-all_runs!O3460</f>
        <v>4.0237089310879437E-4</v>
      </c>
      <c r="Z212">
        <f>all_runs!O3581-all_runs!O3461</f>
        <v>-2.3626091422701667E-2</v>
      </c>
      <c r="AA212" cm="1">
        <f t="array" ref="AA212">IF(G212=0,"",1+SUMPRODUCT(--(ABS($G212:$Z212)&lt;ABS(G212)),--($G212:$Z212&lt;&gt;0))+(SUMPRODUCT(--(ABS($G212:$Z212)=ABS(G212)),--($G212:$Z212&lt;&gt;0))-1)/2)</f>
        <v>13</v>
      </c>
      <c r="AB212" cm="1">
        <f t="array" ref="AB212">IF(H212=0,"",1+SUMPRODUCT(--(ABS($G212:$Z212)&lt;ABS(H212)),--($G212:$Z212&lt;&gt;0))+(SUMPRODUCT(--(ABS($G212:$Z212)=ABS(H212)),--($G212:$Z212&lt;&gt;0))-1)/2)</f>
        <v>7</v>
      </c>
      <c r="AC212" cm="1">
        <f t="array" ref="AC212">IF(I212=0,"",1+SUMPRODUCT(--(ABS($G212:$Z212)&lt;ABS(I212)),--($G212:$Z212&lt;&gt;0))+(SUMPRODUCT(--(ABS($G212:$Z212)=ABS(I212)),--($G212:$Z212&lt;&gt;0))-1)/2)</f>
        <v>18</v>
      </c>
      <c r="AD212" cm="1">
        <f t="array" ref="AD212">IF(J212=0,"",1+SUMPRODUCT(--(ABS($G212:$Z212)&lt;ABS(J212)),--($G212:$Z212&lt;&gt;0))+(SUMPRODUCT(--(ABS($G212:$Z212)=ABS(J212)),--($G212:$Z212&lt;&gt;0))-1)/2)</f>
        <v>6</v>
      </c>
      <c r="AE212" cm="1">
        <f t="array" ref="AE212">IF(K212=0,"",1+SUMPRODUCT(--(ABS($G212:$Z212)&lt;ABS(K212)),--($G212:$Z212&lt;&gt;0))+(SUMPRODUCT(--(ABS($G212:$Z212)=ABS(K212)),--($G212:$Z212&lt;&gt;0))-1)/2)</f>
        <v>14</v>
      </c>
      <c r="AF212" cm="1">
        <f t="array" ref="AF212">IF(L212=0,"",1+SUMPRODUCT(--(ABS($G212:$Z212)&lt;ABS(L212)),--($G212:$Z212&lt;&gt;0))+(SUMPRODUCT(--(ABS($G212:$Z212)=ABS(L212)),--($G212:$Z212&lt;&gt;0))-1)/2)</f>
        <v>10</v>
      </c>
      <c r="AG212" cm="1">
        <f t="array" ref="AG212">IF(M212=0,"",1+SUMPRODUCT(--(ABS($G212:$Z212)&lt;ABS(M212)),--($G212:$Z212&lt;&gt;0))+(SUMPRODUCT(--(ABS($G212:$Z212)=ABS(M212)),--($G212:$Z212&lt;&gt;0))-1)/2)</f>
        <v>3</v>
      </c>
      <c r="AH212" cm="1">
        <f t="array" ref="AH212">IF(N212=0,"",1+SUMPRODUCT(--(ABS($G212:$Z212)&lt;ABS(N212)),--($G212:$Z212&lt;&gt;0))+(SUMPRODUCT(--(ABS($G212:$Z212)=ABS(N212)),--($G212:$Z212&lt;&gt;0))-1)/2)</f>
        <v>12</v>
      </c>
      <c r="AI212" cm="1">
        <f t="array" ref="AI212">IF(O212=0,"",1+SUMPRODUCT(--(ABS($G212:$Z212)&lt;ABS(O212)),--($G212:$Z212&lt;&gt;0))+(SUMPRODUCT(--(ABS($G212:$Z212)=ABS(O212)),--($G212:$Z212&lt;&gt;0))-1)/2)</f>
        <v>2</v>
      </c>
      <c r="AJ212" cm="1">
        <f t="array" ref="AJ212">IF(P212=0,"",1+SUMPRODUCT(--(ABS($G212:$Z212)&lt;ABS(P212)),--($G212:$Z212&lt;&gt;0))+(SUMPRODUCT(--(ABS($G212:$Z212)=ABS(P212)),--($G212:$Z212&lt;&gt;0))-1)/2)</f>
        <v>17</v>
      </c>
      <c r="AK212" cm="1">
        <f t="array" ref="AK212">IF(Q212=0,"",1+SUMPRODUCT(--(ABS($G212:$Z212)&lt;ABS(Q212)),--($G212:$Z212&lt;&gt;0))+(SUMPRODUCT(--(ABS($G212:$Z212)=ABS(Q212)),--($G212:$Z212&lt;&gt;0))-1)/2)</f>
        <v>4</v>
      </c>
      <c r="AL212" cm="1">
        <f t="array" ref="AL212">IF(R212=0,"",1+SUMPRODUCT(--(ABS($G212:$Z212)&lt;ABS(R212)),--($G212:$Z212&lt;&gt;0))+(SUMPRODUCT(--(ABS($G212:$Z212)=ABS(R212)),--($G212:$Z212&lt;&gt;0))-1)/2)</f>
        <v>19</v>
      </c>
      <c r="AM212" cm="1">
        <f t="array" ref="AM212">IF(S212=0,"",1+SUMPRODUCT(--(ABS($G212:$Z212)&lt;ABS(S212)),--($G212:$Z212&lt;&gt;0))+(SUMPRODUCT(--(ABS($G212:$Z212)=ABS(S212)),--($G212:$Z212&lt;&gt;0))-1)/2)</f>
        <v>8</v>
      </c>
      <c r="AN212" cm="1">
        <f t="array" ref="AN212">IF(T212=0,"",1+SUMPRODUCT(--(ABS($G212:$Z212)&lt;ABS(T212)),--($G212:$Z212&lt;&gt;0))+(SUMPRODUCT(--(ABS($G212:$Z212)=ABS(T212)),--($G212:$Z212&lt;&gt;0))-1)/2)</f>
        <v>5</v>
      </c>
      <c r="AO212" cm="1">
        <f t="array" ref="AO212">IF(U212=0,"",1+SUMPRODUCT(--(ABS($G212:$Z212)&lt;ABS(U212)),--($G212:$Z212&lt;&gt;0))+(SUMPRODUCT(--(ABS($G212:$Z212)=ABS(U212)),--($G212:$Z212&lt;&gt;0))-1)/2)</f>
        <v>20</v>
      </c>
      <c r="AP212" cm="1">
        <f t="array" ref="AP212">IF(V212=0,"",1+SUMPRODUCT(--(ABS($G212:$Z212)&lt;ABS(V212)),--($G212:$Z212&lt;&gt;0))+(SUMPRODUCT(--(ABS($G212:$Z212)=ABS(V212)),--($G212:$Z212&lt;&gt;0))-1)/2)</f>
        <v>11</v>
      </c>
      <c r="AQ212" cm="1">
        <f t="array" ref="AQ212">IF(W212=0,"",1+SUMPRODUCT(--(ABS($G212:$Z212)&lt;ABS(W212)),--($G212:$Z212&lt;&gt;0))+(SUMPRODUCT(--(ABS($G212:$Z212)=ABS(W212)),--($G212:$Z212&lt;&gt;0))-1)/2)</f>
        <v>9</v>
      </c>
      <c r="AR212" cm="1">
        <f t="array" ref="AR212">IF(X212=0,"",1+SUMPRODUCT(--(ABS($G212:$Z212)&lt;ABS(X212)),--($G212:$Z212&lt;&gt;0))+(SUMPRODUCT(--(ABS($G212:$Z212)=ABS(X212)),--($G212:$Z212&lt;&gt;0))-1)/2)</f>
        <v>16</v>
      </c>
      <c r="AS212" cm="1">
        <f t="array" ref="AS212">IF(Y212=0,"",1+SUMPRODUCT(--(ABS($G212:$Z212)&lt;ABS(Y212)),--($G212:$Z212&lt;&gt;0))+(SUMPRODUCT(--(ABS($G212:$Z212)=ABS(Y212)),--($G212:$Z212&lt;&gt;0))-1)/2)</f>
        <v>1</v>
      </c>
      <c r="AT212" cm="1">
        <f t="array" ref="AT212">IF(Z212=0,"",1+SUMPRODUCT(--(ABS($G212:$Z212)&lt;ABS(Z212)),--($G212:$Z212&lt;&gt;0))+(SUMPRODUCT(--(ABS($G212:$Z212)=ABS(Z212)),--($G212:$Z212&lt;&gt;0))-1)/2)</f>
        <v>15</v>
      </c>
      <c r="AU212">
        <f>AVERAGE(G212:Z212)</f>
        <v>1.0159692447542501E-3</v>
      </c>
      <c r="AV212">
        <f>SUMIF(G212:Z212,"&gt;0",AA212:AT212)</f>
        <v>110</v>
      </c>
      <c r="AW212">
        <f>COUNTIF(G212:Z212,"&lt;&gt;0")</f>
        <v>20</v>
      </c>
      <c r="AX212">
        <f>_xlfn.LET(_xlpm.n,AW212,_xlpm.w,AV212,_xlpm.mu,_xlpm.n*(_xlpm.n+1)/4,_xlpm.sd,SQRT(_xlpm.n*(_xlpm.n+1)*(2*_xlpm.n+1)/24),_xlpm.z,(ABS(_xlpm.w-_xlpm.mu)-0.5)/_xlpm.sd,MIN(1,2*(1-_xlfn.NORM.S.DIST(_xlpm.z,TRUE))))</f>
        <v>0.8665856286390512</v>
      </c>
    </row>
    <row r="213" spans="1:50" x14ac:dyDescent="0.25">
      <c r="A213" t="s">
        <v>9330</v>
      </c>
      <c r="B213" t="s">
        <v>190</v>
      </c>
      <c r="C213" t="s">
        <v>12</v>
      </c>
      <c r="D213" t="s">
        <v>9260</v>
      </c>
      <c r="E213" t="s">
        <v>88</v>
      </c>
      <c r="F213" t="s">
        <v>81</v>
      </c>
      <c r="G213">
        <f>all_runs!O4042-all_runs!O3922</f>
        <v>5.8883187260645453E-3</v>
      </c>
      <c r="H213">
        <f>all_runs!O4043-all_runs!O3923</f>
        <v>1.4692378328741151E-3</v>
      </c>
      <c r="I213">
        <f>all_runs!O4044-all_runs!O3924</f>
        <v>3.5932446999653589E-4</v>
      </c>
      <c r="J213">
        <f>all_runs!O4045-all_runs!O3925</f>
        <v>1.2374113715395318E-2</v>
      </c>
      <c r="K213">
        <f>all_runs!O4046-all_runs!O3926</f>
        <v>-1.0580809227555665E-2</v>
      </c>
      <c r="L213">
        <f>all_runs!O4047-all_runs!O3927</f>
        <v>-2.4560900314747891E-2</v>
      </c>
      <c r="M213">
        <f>all_runs!O4048-all_runs!O3928</f>
        <v>-1.7384255089173073E-2</v>
      </c>
      <c r="N213">
        <f>all_runs!O4049-all_runs!O3929</f>
        <v>-3.1635031635031119E-3</v>
      </c>
      <c r="O213">
        <f>all_runs!O4050-all_runs!O3930</f>
        <v>-6.3016576099365063E-3</v>
      </c>
      <c r="P213">
        <f>all_runs!O4051-all_runs!O3931</f>
        <v>2.2881228360680517E-3</v>
      </c>
      <c r="Q213">
        <f>all_runs!O4052-all_runs!O3932</f>
        <v>1.1142061281337101E-2</v>
      </c>
      <c r="R213">
        <f>all_runs!O4053-all_runs!O3933</f>
        <v>1.283697047496779E-2</v>
      </c>
      <c r="S213">
        <f>all_runs!O4054-all_runs!O3934</f>
        <v>1.9582304064675538E-2</v>
      </c>
      <c r="T213">
        <f>all_runs!O4055-all_runs!O3935</f>
        <v>-3.9894887720974714E-2</v>
      </c>
      <c r="U213">
        <f>all_runs!O4056-all_runs!O3936</f>
        <v>2.0226794446715379E-2</v>
      </c>
      <c r="V213">
        <f>all_runs!O4057-all_runs!O3937</f>
        <v>9.9884289500203893E-3</v>
      </c>
      <c r="W213">
        <f>all_runs!O4058-all_runs!O3938</f>
        <v>1.6574585635359185E-2</v>
      </c>
      <c r="X213">
        <f>all_runs!O4059-all_runs!O3939</f>
        <v>5.8220911879449666E-3</v>
      </c>
      <c r="Y213">
        <f>all_runs!O4060-all_runs!O3940</f>
        <v>2.3182297154900056E-3</v>
      </c>
      <c r="Z213">
        <f>all_runs!O4061-all_runs!O3941</f>
        <v>-4.0273078420217656E-3</v>
      </c>
      <c r="AA213" cm="1">
        <f t="array" ref="AA213">IF(G213=0,"",1+SUMPRODUCT(--(ABS($G213:$Z213)&lt;ABS(G213)),--($G213:$Z213&lt;&gt;0))+(SUMPRODUCT(--(ABS($G213:$Z213)=ABS(G213)),--($G213:$Z213&lt;&gt;0))-1)/2)</f>
        <v>8</v>
      </c>
      <c r="AB213" cm="1">
        <f t="array" ref="AB213">IF(H213=0,"",1+SUMPRODUCT(--(ABS($G213:$Z213)&lt;ABS(H213)),--($G213:$Z213&lt;&gt;0))+(SUMPRODUCT(--(ABS($G213:$Z213)=ABS(H213)),--($G213:$Z213&lt;&gt;0))-1)/2)</f>
        <v>2</v>
      </c>
      <c r="AC213" cm="1">
        <f t="array" ref="AC213">IF(I213=0,"",1+SUMPRODUCT(--(ABS($G213:$Z213)&lt;ABS(I213)),--($G213:$Z213&lt;&gt;0))+(SUMPRODUCT(--(ABS($G213:$Z213)=ABS(I213)),--($G213:$Z213&lt;&gt;0))-1)/2)</f>
        <v>1</v>
      </c>
      <c r="AD213" cm="1">
        <f t="array" ref="AD213">IF(J213=0,"",1+SUMPRODUCT(--(ABS($G213:$Z213)&lt;ABS(J213)),--($G213:$Z213&lt;&gt;0))+(SUMPRODUCT(--(ABS($G213:$Z213)=ABS(J213)),--($G213:$Z213&lt;&gt;0))-1)/2)</f>
        <v>13</v>
      </c>
      <c r="AE213" cm="1">
        <f t="array" ref="AE213">IF(K213=0,"",1+SUMPRODUCT(--(ABS($G213:$Z213)&lt;ABS(K213)),--($G213:$Z213&lt;&gt;0))+(SUMPRODUCT(--(ABS($G213:$Z213)=ABS(K213)),--($G213:$Z213&lt;&gt;0))-1)/2)</f>
        <v>11</v>
      </c>
      <c r="AF213" cm="1">
        <f t="array" ref="AF213">IF(L213=0,"",1+SUMPRODUCT(--(ABS($G213:$Z213)&lt;ABS(L213)),--($G213:$Z213&lt;&gt;0))+(SUMPRODUCT(--(ABS($G213:$Z213)=ABS(L213)),--($G213:$Z213&lt;&gt;0))-1)/2)</f>
        <v>19</v>
      </c>
      <c r="AG213" cm="1">
        <f t="array" ref="AG213">IF(M213=0,"",1+SUMPRODUCT(--(ABS($G213:$Z213)&lt;ABS(M213)),--($G213:$Z213&lt;&gt;0))+(SUMPRODUCT(--(ABS($G213:$Z213)=ABS(M213)),--($G213:$Z213&lt;&gt;0))-1)/2)</f>
        <v>16</v>
      </c>
      <c r="AH213" cm="1">
        <f t="array" ref="AH213">IF(N213=0,"",1+SUMPRODUCT(--(ABS($G213:$Z213)&lt;ABS(N213)),--($G213:$Z213&lt;&gt;0))+(SUMPRODUCT(--(ABS($G213:$Z213)=ABS(N213)),--($G213:$Z213&lt;&gt;0))-1)/2)</f>
        <v>5</v>
      </c>
      <c r="AI213" cm="1">
        <f t="array" ref="AI213">IF(O213=0,"",1+SUMPRODUCT(--(ABS($G213:$Z213)&lt;ABS(O213)),--($G213:$Z213&lt;&gt;0))+(SUMPRODUCT(--(ABS($G213:$Z213)=ABS(O213)),--($G213:$Z213&lt;&gt;0))-1)/2)</f>
        <v>9</v>
      </c>
      <c r="AJ213" cm="1">
        <f t="array" ref="AJ213">IF(P213=0,"",1+SUMPRODUCT(--(ABS($G213:$Z213)&lt;ABS(P213)),--($G213:$Z213&lt;&gt;0))+(SUMPRODUCT(--(ABS($G213:$Z213)=ABS(P213)),--($G213:$Z213&lt;&gt;0))-1)/2)</f>
        <v>3</v>
      </c>
      <c r="AK213" cm="1">
        <f t="array" ref="AK213">IF(Q213=0,"",1+SUMPRODUCT(--(ABS($G213:$Z213)&lt;ABS(Q213)),--($G213:$Z213&lt;&gt;0))+(SUMPRODUCT(--(ABS($G213:$Z213)=ABS(Q213)),--($G213:$Z213&lt;&gt;0))-1)/2)</f>
        <v>12</v>
      </c>
      <c r="AL213" cm="1">
        <f t="array" ref="AL213">IF(R213=0,"",1+SUMPRODUCT(--(ABS($G213:$Z213)&lt;ABS(R213)),--($G213:$Z213&lt;&gt;0))+(SUMPRODUCT(--(ABS($G213:$Z213)=ABS(R213)),--($G213:$Z213&lt;&gt;0))-1)/2)</f>
        <v>14</v>
      </c>
      <c r="AM213" cm="1">
        <f t="array" ref="AM213">IF(S213=0,"",1+SUMPRODUCT(--(ABS($G213:$Z213)&lt;ABS(S213)),--($G213:$Z213&lt;&gt;0))+(SUMPRODUCT(--(ABS($G213:$Z213)=ABS(S213)),--($G213:$Z213&lt;&gt;0))-1)/2)</f>
        <v>17</v>
      </c>
      <c r="AN213" cm="1">
        <f t="array" ref="AN213">IF(T213=0,"",1+SUMPRODUCT(--(ABS($G213:$Z213)&lt;ABS(T213)),--($G213:$Z213&lt;&gt;0))+(SUMPRODUCT(--(ABS($G213:$Z213)=ABS(T213)),--($G213:$Z213&lt;&gt;0))-1)/2)</f>
        <v>20</v>
      </c>
      <c r="AO213" cm="1">
        <f t="array" ref="AO213">IF(U213=0,"",1+SUMPRODUCT(--(ABS($G213:$Z213)&lt;ABS(U213)),--($G213:$Z213&lt;&gt;0))+(SUMPRODUCT(--(ABS($G213:$Z213)=ABS(U213)),--($G213:$Z213&lt;&gt;0))-1)/2)</f>
        <v>18</v>
      </c>
      <c r="AP213" cm="1">
        <f t="array" ref="AP213">IF(V213=0,"",1+SUMPRODUCT(--(ABS($G213:$Z213)&lt;ABS(V213)),--($G213:$Z213&lt;&gt;0))+(SUMPRODUCT(--(ABS($G213:$Z213)=ABS(V213)),--($G213:$Z213&lt;&gt;0))-1)/2)</f>
        <v>10</v>
      </c>
      <c r="AQ213" cm="1">
        <f t="array" ref="AQ213">IF(W213=0,"",1+SUMPRODUCT(--(ABS($G213:$Z213)&lt;ABS(W213)),--($G213:$Z213&lt;&gt;0))+(SUMPRODUCT(--(ABS($G213:$Z213)=ABS(W213)),--($G213:$Z213&lt;&gt;0))-1)/2)</f>
        <v>15</v>
      </c>
      <c r="AR213" cm="1">
        <f t="array" ref="AR213">IF(X213=0,"",1+SUMPRODUCT(--(ABS($G213:$Z213)&lt;ABS(X213)),--($G213:$Z213&lt;&gt;0))+(SUMPRODUCT(--(ABS($G213:$Z213)=ABS(X213)),--($G213:$Z213&lt;&gt;0))-1)/2)</f>
        <v>7</v>
      </c>
      <c r="AS213" cm="1">
        <f t="array" ref="AS213">IF(Y213=0,"",1+SUMPRODUCT(--(ABS($G213:$Z213)&lt;ABS(Y213)),--($G213:$Z213&lt;&gt;0))+(SUMPRODUCT(--(ABS($G213:$Z213)=ABS(Y213)),--($G213:$Z213&lt;&gt;0))-1)/2)</f>
        <v>4</v>
      </c>
      <c r="AT213" cm="1">
        <f t="array" ref="AT213">IF(Z213=0,"",1+SUMPRODUCT(--(ABS($G213:$Z213)&lt;ABS(Z213)),--($G213:$Z213&lt;&gt;0))+(SUMPRODUCT(--(ABS($G213:$Z213)=ABS(Z213)),--($G213:$Z213&lt;&gt;0))-1)/2)</f>
        <v>6</v>
      </c>
      <c r="AU213">
        <f>AVERAGE(G213:Z213)</f>
        <v>7.4786311844980973E-4</v>
      </c>
      <c r="AV213">
        <f>SUMIF(G213:Z213,"&gt;0",AA213:AT213)</f>
        <v>124</v>
      </c>
      <c r="AW213">
        <f>COUNTIF(G213:Z213,"&lt;&gt;0")</f>
        <v>20</v>
      </c>
      <c r="AX213">
        <f>_xlfn.LET(_xlpm.n,AW213,_xlpm.w,AV213,_xlpm.mu,_xlpm.n*(_xlpm.n+1)/4,_xlpm.sd,SQRT(_xlpm.n*(_xlpm.n+1)*(2*_xlpm.n+1)/24),_xlpm.z,(ABS(_xlpm.w-_xlpm.mu)-0.5)/_xlpm.sd,MIN(1,2*(1-_xlfn.NORM.S.DIST(_xlpm.z,TRUE))))</f>
        <v>0.48978275936518956</v>
      </c>
    </row>
    <row r="214" spans="1:50" x14ac:dyDescent="0.25">
      <c r="A214" t="s">
        <v>9330</v>
      </c>
      <c r="B214" t="s">
        <v>19</v>
      </c>
      <c r="C214" t="s">
        <v>26</v>
      </c>
      <c r="D214" t="s">
        <v>9260</v>
      </c>
      <c r="E214" t="s">
        <v>88</v>
      </c>
      <c r="F214" t="s">
        <v>81</v>
      </c>
      <c r="G214">
        <f>all_runs!O2622-all_runs!O2564</f>
        <v>3.5516502990474708E-2</v>
      </c>
      <c r="H214">
        <f>all_runs!O2623-all_runs!O2565</f>
        <v>1.097219630528079E-2</v>
      </c>
      <c r="I214">
        <f>all_runs!O2624-all_runs!O2566</f>
        <v>1.29224009821024E-2</v>
      </c>
      <c r="J214">
        <f>all_runs!O2625-all_runs!O2567</f>
        <v>2.4735797683327343E-3</v>
      </c>
      <c r="K214">
        <f>all_runs!O2626-all_runs!O2568</f>
        <v>3.6267278741141884E-2</v>
      </c>
      <c r="L214">
        <f>all_runs!O2627-all_runs!O2569</f>
        <v>-2.5151234654474663E-3</v>
      </c>
      <c r="M214">
        <f>all_runs!O2628-all_runs!O2570</f>
        <v>2.733511030454272E-2</v>
      </c>
      <c r="N214">
        <f>all_runs!O2629-all_runs!O2571</f>
        <v>-4.3010752688172893E-3</v>
      </c>
      <c r="O214">
        <f>all_runs!O2630-all_runs!O2572</f>
        <v>4.7860062849356177E-2</v>
      </c>
      <c r="P214">
        <f>all_runs!O2631-all_runs!O2573</f>
        <v>3.0042918454935563E-2</v>
      </c>
      <c r="Q214">
        <f>all_runs!O2632-all_runs!O2574</f>
        <v>3.2033599358959552E-2</v>
      </c>
      <c r="R214">
        <f>all_runs!O2633-all_runs!O2575</f>
        <v>-1.2435485077417763E-3</v>
      </c>
      <c r="S214">
        <f>all_runs!O2634-all_runs!O2576</f>
        <v>4.3290043290041824E-3</v>
      </c>
      <c r="T214">
        <f>all_runs!O2635-all_runs!O2577</f>
        <v>5.5474697716077159E-2</v>
      </c>
      <c r="U214">
        <f>all_runs!O2636-all_runs!O2578</f>
        <v>1.3557136607492359E-2</v>
      </c>
      <c r="V214">
        <f>all_runs!O2637-all_runs!O2579</f>
        <v>1.616114189125728E-2</v>
      </c>
      <c r="W214">
        <f>all_runs!O2638-all_runs!O2580</f>
        <v>2.4732139075932635E-2</v>
      </c>
      <c r="X214">
        <f>all_runs!O2639-all_runs!O2581</f>
        <v>-2.4458904425677108E-3</v>
      </c>
      <c r="Y214">
        <f>all_runs!O2640-all_runs!O2582</f>
        <v>-6.1413640589345064E-3</v>
      </c>
      <c r="Z214">
        <f>all_runs!O2641-all_runs!O2583</f>
        <v>2.2904858535675254E-2</v>
      </c>
      <c r="AA214" cm="1">
        <f t="array" ref="AA214">IF(G214=0,"",1+SUMPRODUCT(--(ABS($G214:$Z214)&lt;ABS(G214)),--($G214:$Z214&lt;&gt;0))+(SUMPRODUCT(--(ABS($G214:$Z214)=ABS(G214)),--($G214:$Z214&lt;&gt;0))-1)/2)</f>
        <v>17</v>
      </c>
      <c r="AB214" cm="1">
        <f t="array" ref="AB214">IF(H214=0,"",1+SUMPRODUCT(--(ABS($G214:$Z214)&lt;ABS(H214)),--($G214:$Z214&lt;&gt;0))+(SUMPRODUCT(--(ABS($G214:$Z214)=ABS(H214)),--($G214:$Z214&lt;&gt;0))-1)/2)</f>
        <v>8</v>
      </c>
      <c r="AC214" cm="1">
        <f t="array" ref="AC214">IF(I214=0,"",1+SUMPRODUCT(--(ABS($G214:$Z214)&lt;ABS(I214)),--($G214:$Z214&lt;&gt;0))+(SUMPRODUCT(--(ABS($G214:$Z214)=ABS(I214)),--($G214:$Z214&lt;&gt;0))-1)/2)</f>
        <v>9</v>
      </c>
      <c r="AD214" cm="1">
        <f t="array" ref="AD214">IF(J214=0,"",1+SUMPRODUCT(--(ABS($G214:$Z214)&lt;ABS(J214)),--($G214:$Z214&lt;&gt;0))+(SUMPRODUCT(--(ABS($G214:$Z214)=ABS(J214)),--($G214:$Z214&lt;&gt;0))-1)/2)</f>
        <v>3</v>
      </c>
      <c r="AE214" cm="1">
        <f t="array" ref="AE214">IF(K214=0,"",1+SUMPRODUCT(--(ABS($G214:$Z214)&lt;ABS(K214)),--($G214:$Z214&lt;&gt;0))+(SUMPRODUCT(--(ABS($G214:$Z214)=ABS(K214)),--($G214:$Z214&lt;&gt;0))-1)/2)</f>
        <v>18</v>
      </c>
      <c r="AF214" cm="1">
        <f t="array" ref="AF214">IF(L214=0,"",1+SUMPRODUCT(--(ABS($G214:$Z214)&lt;ABS(L214)),--($G214:$Z214&lt;&gt;0))+(SUMPRODUCT(--(ABS($G214:$Z214)=ABS(L214)),--($G214:$Z214&lt;&gt;0))-1)/2)</f>
        <v>4</v>
      </c>
      <c r="AG214" cm="1">
        <f t="array" ref="AG214">IF(M214=0,"",1+SUMPRODUCT(--(ABS($G214:$Z214)&lt;ABS(M214)),--($G214:$Z214&lt;&gt;0))+(SUMPRODUCT(--(ABS($G214:$Z214)=ABS(M214)),--($G214:$Z214&lt;&gt;0))-1)/2)</f>
        <v>14</v>
      </c>
      <c r="AH214" cm="1">
        <f t="array" ref="AH214">IF(N214=0,"",1+SUMPRODUCT(--(ABS($G214:$Z214)&lt;ABS(N214)),--($G214:$Z214&lt;&gt;0))+(SUMPRODUCT(--(ABS($G214:$Z214)=ABS(N214)),--($G214:$Z214&lt;&gt;0))-1)/2)</f>
        <v>5</v>
      </c>
      <c r="AI214" cm="1">
        <f t="array" ref="AI214">IF(O214=0,"",1+SUMPRODUCT(--(ABS($G214:$Z214)&lt;ABS(O214)),--($G214:$Z214&lt;&gt;0))+(SUMPRODUCT(--(ABS($G214:$Z214)=ABS(O214)),--($G214:$Z214&lt;&gt;0))-1)/2)</f>
        <v>19</v>
      </c>
      <c r="AJ214" cm="1">
        <f t="array" ref="AJ214">IF(P214=0,"",1+SUMPRODUCT(--(ABS($G214:$Z214)&lt;ABS(P214)),--($G214:$Z214&lt;&gt;0))+(SUMPRODUCT(--(ABS($G214:$Z214)=ABS(P214)),--($G214:$Z214&lt;&gt;0))-1)/2)</f>
        <v>15</v>
      </c>
      <c r="AK214" cm="1">
        <f t="array" ref="AK214">IF(Q214=0,"",1+SUMPRODUCT(--(ABS($G214:$Z214)&lt;ABS(Q214)),--($G214:$Z214&lt;&gt;0))+(SUMPRODUCT(--(ABS($G214:$Z214)=ABS(Q214)),--($G214:$Z214&lt;&gt;0))-1)/2)</f>
        <v>16</v>
      </c>
      <c r="AL214" cm="1">
        <f t="array" ref="AL214">IF(R214=0,"",1+SUMPRODUCT(--(ABS($G214:$Z214)&lt;ABS(R214)),--($G214:$Z214&lt;&gt;0))+(SUMPRODUCT(--(ABS($G214:$Z214)=ABS(R214)),--($G214:$Z214&lt;&gt;0))-1)/2)</f>
        <v>1</v>
      </c>
      <c r="AM214" cm="1">
        <f t="array" ref="AM214">IF(S214=0,"",1+SUMPRODUCT(--(ABS($G214:$Z214)&lt;ABS(S214)),--($G214:$Z214&lt;&gt;0))+(SUMPRODUCT(--(ABS($G214:$Z214)=ABS(S214)),--($G214:$Z214&lt;&gt;0))-1)/2)</f>
        <v>6</v>
      </c>
      <c r="AN214" cm="1">
        <f t="array" ref="AN214">IF(T214=0,"",1+SUMPRODUCT(--(ABS($G214:$Z214)&lt;ABS(T214)),--($G214:$Z214&lt;&gt;0))+(SUMPRODUCT(--(ABS($G214:$Z214)=ABS(T214)),--($G214:$Z214&lt;&gt;0))-1)/2)</f>
        <v>20</v>
      </c>
      <c r="AO214" cm="1">
        <f t="array" ref="AO214">IF(U214=0,"",1+SUMPRODUCT(--(ABS($G214:$Z214)&lt;ABS(U214)),--($G214:$Z214&lt;&gt;0))+(SUMPRODUCT(--(ABS($G214:$Z214)=ABS(U214)),--($G214:$Z214&lt;&gt;0))-1)/2)</f>
        <v>10</v>
      </c>
      <c r="AP214" cm="1">
        <f t="array" ref="AP214">IF(V214=0,"",1+SUMPRODUCT(--(ABS($G214:$Z214)&lt;ABS(V214)),--($G214:$Z214&lt;&gt;0))+(SUMPRODUCT(--(ABS($G214:$Z214)=ABS(V214)),--($G214:$Z214&lt;&gt;0))-1)/2)</f>
        <v>11</v>
      </c>
      <c r="AQ214" cm="1">
        <f t="array" ref="AQ214">IF(W214=0,"",1+SUMPRODUCT(--(ABS($G214:$Z214)&lt;ABS(W214)),--($G214:$Z214&lt;&gt;0))+(SUMPRODUCT(--(ABS($G214:$Z214)=ABS(W214)),--($G214:$Z214&lt;&gt;0))-1)/2)</f>
        <v>13</v>
      </c>
      <c r="AR214" cm="1">
        <f t="array" ref="AR214">IF(X214=0,"",1+SUMPRODUCT(--(ABS($G214:$Z214)&lt;ABS(X214)),--($G214:$Z214&lt;&gt;0))+(SUMPRODUCT(--(ABS($G214:$Z214)=ABS(X214)),--($G214:$Z214&lt;&gt;0))-1)/2)</f>
        <v>2</v>
      </c>
      <c r="AS214" cm="1">
        <f t="array" ref="AS214">IF(Y214=0,"",1+SUMPRODUCT(--(ABS($G214:$Z214)&lt;ABS(Y214)),--($G214:$Z214&lt;&gt;0))+(SUMPRODUCT(--(ABS($G214:$Z214)=ABS(Y214)),--($G214:$Z214&lt;&gt;0))-1)/2)</f>
        <v>7</v>
      </c>
      <c r="AT214" cm="1">
        <f t="array" ref="AT214">IF(Z214=0,"",1+SUMPRODUCT(--(ABS($G214:$Z214)&lt;ABS(Z214)),--($G214:$Z214&lt;&gt;0))+(SUMPRODUCT(--(ABS($G214:$Z214)=ABS(Z214)),--($G214:$Z214&lt;&gt;0))-1)/2)</f>
        <v>12</v>
      </c>
      <c r="AU214">
        <f>AVERAGE(G214:Z214)</f>
        <v>1.7796781308352834E-2</v>
      </c>
      <c r="AV214">
        <f>SUMIF(G214:Z214,"&gt;0",AA214:AT214)</f>
        <v>191</v>
      </c>
      <c r="AW214">
        <f>COUNTIF(G214:Z214,"&lt;&gt;0")</f>
        <v>20</v>
      </c>
      <c r="AX214">
        <f>_xlfn.LET(_xlpm.n,AW214,_xlpm.w,AV214,_xlpm.mu,_xlpm.n*(_xlpm.n+1)/4,_xlpm.sd,SQRT(_xlpm.n*(_xlpm.n+1)*(2*_xlpm.n+1)/24),_xlpm.z,(ABS(_xlpm.w-_xlpm.mu)-0.5)/_xlpm.sd,MIN(1,2*(1-_xlfn.NORM.S.DIST(_xlpm.z,TRUE))))</f>
        <v>1.4131909300409973E-3</v>
      </c>
    </row>
    <row r="215" spans="1:50" x14ac:dyDescent="0.25">
      <c r="A215" t="s">
        <v>9330</v>
      </c>
      <c r="B215" t="s">
        <v>106</v>
      </c>
      <c r="C215" t="s">
        <v>26</v>
      </c>
      <c r="D215" t="s">
        <v>9260</v>
      </c>
      <c r="E215" t="s">
        <v>88</v>
      </c>
      <c r="F215" t="s">
        <v>81</v>
      </c>
      <c r="G215">
        <f>all_runs!O3102-all_runs!O2982</f>
        <v>2.8351829703594511E-2</v>
      </c>
      <c r="H215">
        <f>all_runs!O3103-all_runs!O2983</f>
        <v>7.5337331334333069E-3</v>
      </c>
      <c r="I215">
        <f>all_runs!O3104-all_runs!O2984</f>
        <v>3.5626455214459174E-3</v>
      </c>
      <c r="J215">
        <f>all_runs!O3105-all_runs!O2985</f>
        <v>4.8642262465155017E-3</v>
      </c>
      <c r="K215">
        <f>all_runs!O3106-all_runs!O2986</f>
        <v>1.8989223337049443E-2</v>
      </c>
      <c r="L215">
        <f>all_runs!O3107-all_runs!O2987</f>
        <v>1.7316988788839249E-2</v>
      </c>
      <c r="M215">
        <f>all_runs!O3108-all_runs!O2988</f>
        <v>1.4388086440488168E-2</v>
      </c>
      <c r="N215">
        <f>all_runs!O3109-all_runs!O2989</f>
        <v>-1.1481434426422465E-3</v>
      </c>
      <c r="O215">
        <f>all_runs!O3110-all_runs!O2990</f>
        <v>1.7251652546317775E-2</v>
      </c>
      <c r="P215">
        <f>all_runs!O3111-all_runs!O2991</f>
        <v>1.8484927818086749E-2</v>
      </c>
      <c r="Q215">
        <f>all_runs!O3112-all_runs!O2992</f>
        <v>1.2435485077417763E-3</v>
      </c>
      <c r="R215">
        <f>all_runs!O3113-all_runs!O2993</f>
        <v>-1.4245469058127624E-2</v>
      </c>
      <c r="S215">
        <f>all_runs!O3114-all_runs!O2994</f>
        <v>2.3100303951367862E-2</v>
      </c>
      <c r="T215">
        <f>all_runs!O3115-all_runs!O2995</f>
        <v>-3.0894919710771074E-3</v>
      </c>
      <c r="U215">
        <f>all_runs!O3116-all_runs!O2996</f>
        <v>-2.2964165549044235E-3</v>
      </c>
      <c r="V215">
        <f>all_runs!O3117-all_runs!O2997</f>
        <v>2.5966132757347271E-2</v>
      </c>
      <c r="W215">
        <f>all_runs!O3118-all_runs!O2998</f>
        <v>1.5487964172420154E-2</v>
      </c>
      <c r="X215">
        <f>all_runs!O3119-all_runs!O2999</f>
        <v>9.9312452253627059E-3</v>
      </c>
      <c r="Y215">
        <f>all_runs!O3120-all_runs!O3000</f>
        <v>-5.3875490904964352E-4</v>
      </c>
      <c r="Z215">
        <f>all_runs!O3121-all_runs!O3001</f>
        <v>-1.2460003764351635E-2</v>
      </c>
      <c r="AA215" cm="1">
        <f t="array" ref="AA215">IF(G215=0,"",1+SUMPRODUCT(--(ABS($G215:$Z215)&lt;ABS(G215)),--($G215:$Z215&lt;&gt;0))+(SUMPRODUCT(--(ABS($G215:$Z215)=ABS(G215)),--($G215:$Z215&lt;&gt;0))-1)/2)</f>
        <v>20</v>
      </c>
      <c r="AB215" cm="1">
        <f t="array" ref="AB215">IF(H215=0,"",1+SUMPRODUCT(--(ABS($G215:$Z215)&lt;ABS(H215)),--($G215:$Z215&lt;&gt;0))+(SUMPRODUCT(--(ABS($G215:$Z215)=ABS(H215)),--($G215:$Z215&lt;&gt;0))-1)/2)</f>
        <v>8</v>
      </c>
      <c r="AC215" cm="1">
        <f t="array" ref="AC215">IF(I215=0,"",1+SUMPRODUCT(--(ABS($G215:$Z215)&lt;ABS(I215)),--($G215:$Z215&lt;&gt;0))+(SUMPRODUCT(--(ABS($G215:$Z215)=ABS(I215)),--($G215:$Z215&lt;&gt;0))-1)/2)</f>
        <v>6</v>
      </c>
      <c r="AD215" cm="1">
        <f t="array" ref="AD215">IF(J215=0,"",1+SUMPRODUCT(--(ABS($G215:$Z215)&lt;ABS(J215)),--($G215:$Z215&lt;&gt;0))+(SUMPRODUCT(--(ABS($G215:$Z215)=ABS(J215)),--($G215:$Z215&lt;&gt;0))-1)/2)</f>
        <v>7</v>
      </c>
      <c r="AE215" cm="1">
        <f t="array" ref="AE215">IF(K215=0,"",1+SUMPRODUCT(--(ABS($G215:$Z215)&lt;ABS(K215)),--($G215:$Z215&lt;&gt;0))+(SUMPRODUCT(--(ABS($G215:$Z215)=ABS(K215)),--($G215:$Z215&lt;&gt;0))-1)/2)</f>
        <v>17</v>
      </c>
      <c r="AF215" cm="1">
        <f t="array" ref="AF215">IF(L215=0,"",1+SUMPRODUCT(--(ABS($G215:$Z215)&lt;ABS(L215)),--($G215:$Z215&lt;&gt;0))+(SUMPRODUCT(--(ABS($G215:$Z215)=ABS(L215)),--($G215:$Z215&lt;&gt;0))-1)/2)</f>
        <v>15</v>
      </c>
      <c r="AG215" cm="1">
        <f t="array" ref="AG215">IF(M215=0,"",1+SUMPRODUCT(--(ABS($G215:$Z215)&lt;ABS(M215)),--($G215:$Z215&lt;&gt;0))+(SUMPRODUCT(--(ABS($G215:$Z215)=ABS(M215)),--($G215:$Z215&lt;&gt;0))-1)/2)</f>
        <v>12</v>
      </c>
      <c r="AH215" cm="1">
        <f t="array" ref="AH215">IF(N215=0,"",1+SUMPRODUCT(--(ABS($G215:$Z215)&lt;ABS(N215)),--($G215:$Z215&lt;&gt;0))+(SUMPRODUCT(--(ABS($G215:$Z215)=ABS(N215)),--($G215:$Z215&lt;&gt;0))-1)/2)</f>
        <v>2</v>
      </c>
      <c r="AI215" cm="1">
        <f t="array" ref="AI215">IF(O215=0,"",1+SUMPRODUCT(--(ABS($G215:$Z215)&lt;ABS(O215)),--($G215:$Z215&lt;&gt;0))+(SUMPRODUCT(--(ABS($G215:$Z215)=ABS(O215)),--($G215:$Z215&lt;&gt;0))-1)/2)</f>
        <v>14</v>
      </c>
      <c r="AJ215" cm="1">
        <f t="array" ref="AJ215">IF(P215=0,"",1+SUMPRODUCT(--(ABS($G215:$Z215)&lt;ABS(P215)),--($G215:$Z215&lt;&gt;0))+(SUMPRODUCT(--(ABS($G215:$Z215)=ABS(P215)),--($G215:$Z215&lt;&gt;0))-1)/2)</f>
        <v>16</v>
      </c>
      <c r="AK215" cm="1">
        <f t="array" ref="AK215">IF(Q215=0,"",1+SUMPRODUCT(--(ABS($G215:$Z215)&lt;ABS(Q215)),--($G215:$Z215&lt;&gt;0))+(SUMPRODUCT(--(ABS($G215:$Z215)=ABS(Q215)),--($G215:$Z215&lt;&gt;0))-1)/2)</f>
        <v>3</v>
      </c>
      <c r="AL215" cm="1">
        <f t="array" ref="AL215">IF(R215=0,"",1+SUMPRODUCT(--(ABS($G215:$Z215)&lt;ABS(R215)),--($G215:$Z215&lt;&gt;0))+(SUMPRODUCT(--(ABS($G215:$Z215)=ABS(R215)),--($G215:$Z215&lt;&gt;0))-1)/2)</f>
        <v>11</v>
      </c>
      <c r="AM215" cm="1">
        <f t="array" ref="AM215">IF(S215=0,"",1+SUMPRODUCT(--(ABS($G215:$Z215)&lt;ABS(S215)),--($G215:$Z215&lt;&gt;0))+(SUMPRODUCT(--(ABS($G215:$Z215)=ABS(S215)),--($G215:$Z215&lt;&gt;0))-1)/2)</f>
        <v>18</v>
      </c>
      <c r="AN215" cm="1">
        <f t="array" ref="AN215">IF(T215=0,"",1+SUMPRODUCT(--(ABS($G215:$Z215)&lt;ABS(T215)),--($G215:$Z215&lt;&gt;0))+(SUMPRODUCT(--(ABS($G215:$Z215)=ABS(T215)),--($G215:$Z215&lt;&gt;0))-1)/2)</f>
        <v>5</v>
      </c>
      <c r="AO215" cm="1">
        <f t="array" ref="AO215">IF(U215=0,"",1+SUMPRODUCT(--(ABS($G215:$Z215)&lt;ABS(U215)),--($G215:$Z215&lt;&gt;0))+(SUMPRODUCT(--(ABS($G215:$Z215)=ABS(U215)),--($G215:$Z215&lt;&gt;0))-1)/2)</f>
        <v>4</v>
      </c>
      <c r="AP215" cm="1">
        <f t="array" ref="AP215">IF(V215=0,"",1+SUMPRODUCT(--(ABS($G215:$Z215)&lt;ABS(V215)),--($G215:$Z215&lt;&gt;0))+(SUMPRODUCT(--(ABS($G215:$Z215)=ABS(V215)),--($G215:$Z215&lt;&gt;0))-1)/2)</f>
        <v>19</v>
      </c>
      <c r="AQ215" cm="1">
        <f t="array" ref="AQ215">IF(W215=0,"",1+SUMPRODUCT(--(ABS($G215:$Z215)&lt;ABS(W215)),--($G215:$Z215&lt;&gt;0))+(SUMPRODUCT(--(ABS($G215:$Z215)=ABS(W215)),--($G215:$Z215&lt;&gt;0))-1)/2)</f>
        <v>13</v>
      </c>
      <c r="AR215" cm="1">
        <f t="array" ref="AR215">IF(X215=0,"",1+SUMPRODUCT(--(ABS($G215:$Z215)&lt;ABS(X215)),--($G215:$Z215&lt;&gt;0))+(SUMPRODUCT(--(ABS($G215:$Z215)=ABS(X215)),--($G215:$Z215&lt;&gt;0))-1)/2)</f>
        <v>9</v>
      </c>
      <c r="AS215" cm="1">
        <f t="array" ref="AS215">IF(Y215=0,"",1+SUMPRODUCT(--(ABS($G215:$Z215)&lt;ABS(Y215)),--($G215:$Z215&lt;&gt;0))+(SUMPRODUCT(--(ABS($G215:$Z215)=ABS(Y215)),--($G215:$Z215&lt;&gt;0))-1)/2)</f>
        <v>1</v>
      </c>
      <c r="AT215" cm="1">
        <f t="array" ref="AT215">IF(Z215=0,"",1+SUMPRODUCT(--(ABS($G215:$Z215)&lt;ABS(Z215)),--($G215:$Z215&lt;&gt;0))+(SUMPRODUCT(--(ABS($G215:$Z215)=ABS(Z215)),--($G215:$Z215&lt;&gt;0))-1)/2)</f>
        <v>10</v>
      </c>
      <c r="AU215">
        <f>AVERAGE(G215:Z215)</f>
        <v>8.6347114224928859E-3</v>
      </c>
      <c r="AV215">
        <f>SUMIF(G215:Z215,"&gt;0",AA215:AT215)</f>
        <v>177</v>
      </c>
      <c r="AW215">
        <f>COUNTIF(G215:Z215,"&lt;&gt;0")</f>
        <v>20</v>
      </c>
      <c r="AX215">
        <f>_xlfn.LET(_xlpm.n,AW215,_xlpm.w,AV215,_xlpm.mu,_xlpm.n*(_xlpm.n+1)/4,_xlpm.sd,SQRT(_xlpm.n*(_xlpm.n+1)*(2*_xlpm.n+1)/24),_xlpm.z,(ABS(_xlpm.w-_xlpm.mu)-0.5)/_xlpm.sd,MIN(1,2*(1-_xlfn.NORM.S.DIST(_xlpm.z,TRUE))))</f>
        <v>7.6012721653908599E-3</v>
      </c>
    </row>
    <row r="216" spans="1:50" x14ac:dyDescent="0.25">
      <c r="A216" t="s">
        <v>9330</v>
      </c>
      <c r="B216" t="s">
        <v>147</v>
      </c>
      <c r="C216" t="s">
        <v>26</v>
      </c>
      <c r="D216" t="s">
        <v>9260</v>
      </c>
      <c r="E216" t="s">
        <v>88</v>
      </c>
      <c r="F216" t="s">
        <v>81</v>
      </c>
      <c r="G216">
        <f>all_runs!O3582-all_runs!O3462</f>
        <v>4.9232742603300128E-3</v>
      </c>
      <c r="H216">
        <f>all_runs!O3583-all_runs!O3463</f>
        <v>-5.0914603624089283E-3</v>
      </c>
      <c r="I216">
        <f>all_runs!O3584-all_runs!O3464</f>
        <v>1.9266837169650386E-2</v>
      </c>
      <c r="J216">
        <f>all_runs!O3585-all_runs!O3465</f>
        <v>1.7726260666813265E-2</v>
      </c>
      <c r="K216">
        <f>all_runs!O3586-all_runs!O3466</f>
        <v>2.3106437402302338E-2</v>
      </c>
      <c r="L216">
        <f>all_runs!O3587-all_runs!O3467</f>
        <v>-2.6124276917335321E-3</v>
      </c>
      <c r="M216">
        <f>all_runs!O3588-all_runs!O3468</f>
        <v>2.3613746573898364E-3</v>
      </c>
      <c r="N216">
        <f>all_runs!O3589-all_runs!O3469</f>
        <v>-7.4936613766549698E-3</v>
      </c>
      <c r="O216">
        <f>all_runs!O3590-all_runs!O3470</f>
        <v>-1.311844077960922E-3</v>
      </c>
      <c r="P216">
        <f>all_runs!O3591-all_runs!O3471</f>
        <v>1.6074466255088904E-2</v>
      </c>
      <c r="Q216">
        <f>all_runs!O3592-all_runs!O3472</f>
        <v>1.2470138557095112E-2</v>
      </c>
      <c r="R216">
        <f>all_runs!O3593-all_runs!O3473</f>
        <v>6.1271783463107132E-3</v>
      </c>
      <c r="S216">
        <f>all_runs!O3594-all_runs!O3474</f>
        <v>-1.2381911067632534E-2</v>
      </c>
      <c r="T216">
        <f>all_runs!O3595-all_runs!O3475</f>
        <v>6.8350104423775537E-4</v>
      </c>
      <c r="U216">
        <f>all_runs!O3596-all_runs!O3476</f>
        <v>-1.0380932213359673E-2</v>
      </c>
      <c r="V216">
        <f>all_runs!O3597-all_runs!O3477</f>
        <v>1.594114040465977E-2</v>
      </c>
      <c r="W216">
        <f>all_runs!O3598-all_runs!O3478</f>
        <v>2.7204432341064844E-2</v>
      </c>
      <c r="X216">
        <f>all_runs!O3599-all_runs!O3479</f>
        <v>1.8095673022034409E-2</v>
      </c>
      <c r="Y216">
        <f>all_runs!O3600-all_runs!O3480</f>
        <v>9.2791266704310704E-3</v>
      </c>
      <c r="Z216">
        <f>all_runs!O3601-all_runs!O3481</f>
        <v>-3.5872586582526012E-3</v>
      </c>
      <c r="AA216" cm="1">
        <f t="array" ref="AA216">IF(G216=0,"",1+SUMPRODUCT(--(ABS($G216:$Z216)&lt;ABS(G216)),--($G216:$Z216&lt;&gt;0))+(SUMPRODUCT(--(ABS($G216:$Z216)=ABS(G216)),--($G216:$Z216&lt;&gt;0))-1)/2)</f>
        <v>6</v>
      </c>
      <c r="AB216" cm="1">
        <f t="array" ref="AB216">IF(H216=0,"",1+SUMPRODUCT(--(ABS($G216:$Z216)&lt;ABS(H216)),--($G216:$Z216&lt;&gt;0))+(SUMPRODUCT(--(ABS($G216:$Z216)=ABS(H216)),--($G216:$Z216&lt;&gt;0))-1)/2)</f>
        <v>7</v>
      </c>
      <c r="AC216" cm="1">
        <f t="array" ref="AC216">IF(I216=0,"",1+SUMPRODUCT(--(ABS($G216:$Z216)&lt;ABS(I216)),--($G216:$Z216&lt;&gt;0))+(SUMPRODUCT(--(ABS($G216:$Z216)=ABS(I216)),--($G216:$Z216&lt;&gt;0))-1)/2)</f>
        <v>18</v>
      </c>
      <c r="AD216" cm="1">
        <f t="array" ref="AD216">IF(J216=0,"",1+SUMPRODUCT(--(ABS($G216:$Z216)&lt;ABS(J216)),--($G216:$Z216&lt;&gt;0))+(SUMPRODUCT(--(ABS($G216:$Z216)=ABS(J216)),--($G216:$Z216&lt;&gt;0))-1)/2)</f>
        <v>16</v>
      </c>
      <c r="AE216" cm="1">
        <f t="array" ref="AE216">IF(K216=0,"",1+SUMPRODUCT(--(ABS($G216:$Z216)&lt;ABS(K216)),--($G216:$Z216&lt;&gt;0))+(SUMPRODUCT(--(ABS($G216:$Z216)=ABS(K216)),--($G216:$Z216&lt;&gt;0))-1)/2)</f>
        <v>19</v>
      </c>
      <c r="AF216" cm="1">
        <f t="array" ref="AF216">IF(L216=0,"",1+SUMPRODUCT(--(ABS($G216:$Z216)&lt;ABS(L216)),--($G216:$Z216&lt;&gt;0))+(SUMPRODUCT(--(ABS($G216:$Z216)=ABS(L216)),--($G216:$Z216&lt;&gt;0))-1)/2)</f>
        <v>4</v>
      </c>
      <c r="AG216" cm="1">
        <f t="array" ref="AG216">IF(M216=0,"",1+SUMPRODUCT(--(ABS($G216:$Z216)&lt;ABS(M216)),--($G216:$Z216&lt;&gt;0))+(SUMPRODUCT(--(ABS($G216:$Z216)=ABS(M216)),--($G216:$Z216&lt;&gt;0))-1)/2)</f>
        <v>3</v>
      </c>
      <c r="AH216" cm="1">
        <f t="array" ref="AH216">IF(N216=0,"",1+SUMPRODUCT(--(ABS($G216:$Z216)&lt;ABS(N216)),--($G216:$Z216&lt;&gt;0))+(SUMPRODUCT(--(ABS($G216:$Z216)=ABS(N216)),--($G216:$Z216&lt;&gt;0))-1)/2)</f>
        <v>9</v>
      </c>
      <c r="AI216" cm="1">
        <f t="array" ref="AI216">IF(O216=0,"",1+SUMPRODUCT(--(ABS($G216:$Z216)&lt;ABS(O216)),--($G216:$Z216&lt;&gt;0))+(SUMPRODUCT(--(ABS($G216:$Z216)=ABS(O216)),--($G216:$Z216&lt;&gt;0))-1)/2)</f>
        <v>2</v>
      </c>
      <c r="AJ216" cm="1">
        <f t="array" ref="AJ216">IF(P216=0,"",1+SUMPRODUCT(--(ABS($G216:$Z216)&lt;ABS(P216)),--($G216:$Z216&lt;&gt;0))+(SUMPRODUCT(--(ABS($G216:$Z216)=ABS(P216)),--($G216:$Z216&lt;&gt;0))-1)/2)</f>
        <v>15</v>
      </c>
      <c r="AK216" cm="1">
        <f t="array" ref="AK216">IF(Q216=0,"",1+SUMPRODUCT(--(ABS($G216:$Z216)&lt;ABS(Q216)),--($G216:$Z216&lt;&gt;0))+(SUMPRODUCT(--(ABS($G216:$Z216)=ABS(Q216)),--($G216:$Z216&lt;&gt;0))-1)/2)</f>
        <v>13</v>
      </c>
      <c r="AL216" cm="1">
        <f t="array" ref="AL216">IF(R216=0,"",1+SUMPRODUCT(--(ABS($G216:$Z216)&lt;ABS(R216)),--($G216:$Z216&lt;&gt;0))+(SUMPRODUCT(--(ABS($G216:$Z216)=ABS(R216)),--($G216:$Z216&lt;&gt;0))-1)/2)</f>
        <v>8</v>
      </c>
      <c r="AM216" cm="1">
        <f t="array" ref="AM216">IF(S216=0,"",1+SUMPRODUCT(--(ABS($G216:$Z216)&lt;ABS(S216)),--($G216:$Z216&lt;&gt;0))+(SUMPRODUCT(--(ABS($G216:$Z216)=ABS(S216)),--($G216:$Z216&lt;&gt;0))-1)/2)</f>
        <v>12</v>
      </c>
      <c r="AN216" cm="1">
        <f t="array" ref="AN216">IF(T216=0,"",1+SUMPRODUCT(--(ABS($G216:$Z216)&lt;ABS(T216)),--($G216:$Z216&lt;&gt;0))+(SUMPRODUCT(--(ABS($G216:$Z216)=ABS(T216)),--($G216:$Z216&lt;&gt;0))-1)/2)</f>
        <v>1</v>
      </c>
      <c r="AO216" cm="1">
        <f t="array" ref="AO216">IF(U216=0,"",1+SUMPRODUCT(--(ABS($G216:$Z216)&lt;ABS(U216)),--($G216:$Z216&lt;&gt;0))+(SUMPRODUCT(--(ABS($G216:$Z216)=ABS(U216)),--($G216:$Z216&lt;&gt;0))-1)/2)</f>
        <v>11</v>
      </c>
      <c r="AP216" cm="1">
        <f t="array" ref="AP216">IF(V216=0,"",1+SUMPRODUCT(--(ABS($G216:$Z216)&lt;ABS(V216)),--($G216:$Z216&lt;&gt;0))+(SUMPRODUCT(--(ABS($G216:$Z216)=ABS(V216)),--($G216:$Z216&lt;&gt;0))-1)/2)</f>
        <v>14</v>
      </c>
      <c r="AQ216" cm="1">
        <f t="array" ref="AQ216">IF(W216=0,"",1+SUMPRODUCT(--(ABS($G216:$Z216)&lt;ABS(W216)),--($G216:$Z216&lt;&gt;0))+(SUMPRODUCT(--(ABS($G216:$Z216)=ABS(W216)),--($G216:$Z216&lt;&gt;0))-1)/2)</f>
        <v>20</v>
      </c>
      <c r="AR216" cm="1">
        <f t="array" ref="AR216">IF(X216=0,"",1+SUMPRODUCT(--(ABS($G216:$Z216)&lt;ABS(X216)),--($G216:$Z216&lt;&gt;0))+(SUMPRODUCT(--(ABS($G216:$Z216)=ABS(X216)),--($G216:$Z216&lt;&gt;0))-1)/2)</f>
        <v>17</v>
      </c>
      <c r="AS216" cm="1">
        <f t="array" ref="AS216">IF(Y216=0,"",1+SUMPRODUCT(--(ABS($G216:$Z216)&lt;ABS(Y216)),--($G216:$Z216&lt;&gt;0))+(SUMPRODUCT(--(ABS($G216:$Z216)=ABS(Y216)),--($G216:$Z216&lt;&gt;0))-1)/2)</f>
        <v>10</v>
      </c>
      <c r="AT216" cm="1">
        <f t="array" ref="AT216">IF(Z216=0,"",1+SUMPRODUCT(--(ABS($G216:$Z216)&lt;ABS(Z216)),--($G216:$Z216&lt;&gt;0))+(SUMPRODUCT(--(ABS($G216:$Z216)=ABS(Z216)),--($G216:$Z216&lt;&gt;0))-1)/2)</f>
        <v>5</v>
      </c>
      <c r="AU216">
        <f>AVERAGE(G216:Z216)</f>
        <v>6.5200172674702624E-3</v>
      </c>
      <c r="AV216">
        <f>SUMIF(G216:Z216,"&gt;0",AA216:AT216)</f>
        <v>160</v>
      </c>
      <c r="AW216">
        <f>COUNTIF(G216:Z216,"&lt;&gt;0")</f>
        <v>20</v>
      </c>
      <c r="AX216">
        <f>_xlfn.LET(_xlpm.n,AW216,_xlpm.w,AV216,_xlpm.mu,_xlpm.n*(_xlpm.n+1)/4,_xlpm.sd,SQRT(_xlpm.n*(_xlpm.n+1)*(2*_xlpm.n+1)/24),_xlpm.z,(ABS(_xlpm.w-_xlpm.mu)-0.5)/_xlpm.sd,MIN(1,2*(1-_xlfn.NORM.S.DIST(_xlpm.z,TRUE))))</f>
        <v>4.1888066490352038E-2</v>
      </c>
    </row>
    <row r="217" spans="1:50" x14ac:dyDescent="0.25">
      <c r="A217" t="s">
        <v>9330</v>
      </c>
      <c r="B217" t="s">
        <v>190</v>
      </c>
      <c r="C217" t="s">
        <v>26</v>
      </c>
      <c r="D217" t="s">
        <v>9260</v>
      </c>
      <c r="E217" t="s">
        <v>88</v>
      </c>
      <c r="F217" t="s">
        <v>81</v>
      </c>
      <c r="G217">
        <f>all_runs!O4062-all_runs!O3942</f>
        <v>6.6222420756444356E-3</v>
      </c>
      <c r="H217">
        <f>all_runs!O4063-all_runs!O3943</f>
        <v>3.1888873505930282E-2</v>
      </c>
      <c r="I217">
        <f>all_runs!O4064-all_runs!O3944</f>
        <v>-6.8556831735244739E-4</v>
      </c>
      <c r="J217">
        <f>all_runs!O4065-all_runs!O3945</f>
        <v>3.3804779488608605E-2</v>
      </c>
      <c r="K217">
        <f>all_runs!O4066-all_runs!O3946</f>
        <v>2.2045748652397723E-2</v>
      </c>
      <c r="L217">
        <f>all_runs!O4067-all_runs!O3947</f>
        <v>7.3574494175352445E-3</v>
      </c>
      <c r="M217">
        <f>all_runs!O4068-all_runs!O3948</f>
        <v>3.7309594830891024E-3</v>
      </c>
      <c r="N217">
        <f>all_runs!O4069-all_runs!O3949</f>
        <v>8.8180541493843023E-3</v>
      </c>
      <c r="O217">
        <f>all_runs!O4070-all_runs!O3950</f>
        <v>1.0471889521565525E-2</v>
      </c>
      <c r="P217">
        <f>all_runs!O4071-all_runs!O3951</f>
        <v>-2.3989354723841227E-3</v>
      </c>
      <c r="Q217">
        <f>all_runs!O4072-all_runs!O3952</f>
        <v>1.5928147589734487E-2</v>
      </c>
      <c r="R217">
        <f>all_runs!O4073-all_runs!O3953</f>
        <v>8.677200560797349E-3</v>
      </c>
      <c r="S217">
        <f>all_runs!O4074-all_runs!O3954</f>
        <v>2.6397340545413539E-2</v>
      </c>
      <c r="T217">
        <f>all_runs!O4075-all_runs!O3955</f>
        <v>-2.103786816269293E-2</v>
      </c>
      <c r="U217">
        <f>all_runs!O4076-all_runs!O3956</f>
        <v>6.1180789232173627E-4</v>
      </c>
      <c r="V217">
        <f>all_runs!O4077-all_runs!O3957</f>
        <v>1.2317747611865104E-2</v>
      </c>
      <c r="W217">
        <f>all_runs!O4078-all_runs!O3958</f>
        <v>3.2187477941695519E-2</v>
      </c>
      <c r="X217">
        <f>all_runs!O4079-all_runs!O3959</f>
        <v>1.324843141371046E-3</v>
      </c>
      <c r="Y217">
        <f>all_runs!O4080-all_runs!O3960</f>
        <v>-9.2431315172206707E-3</v>
      </c>
      <c r="Z217">
        <f>all_runs!O4081-all_runs!O3961</f>
        <v>1.7718560074801326E-2</v>
      </c>
      <c r="AA217" cm="1">
        <f t="array" ref="AA217">IF(G217=0,"",1+SUMPRODUCT(--(ABS($G217:$Z217)&lt;ABS(G217)),--($G217:$Z217&lt;&gt;0))+(SUMPRODUCT(--(ABS($G217:$Z217)=ABS(G217)),--($G217:$Z217&lt;&gt;0))-1)/2)</f>
        <v>6</v>
      </c>
      <c r="AB217" cm="1">
        <f t="array" ref="AB217">IF(H217=0,"",1+SUMPRODUCT(--(ABS($G217:$Z217)&lt;ABS(H217)),--($G217:$Z217&lt;&gt;0))+(SUMPRODUCT(--(ABS($G217:$Z217)=ABS(H217)),--($G217:$Z217&lt;&gt;0))-1)/2)</f>
        <v>18</v>
      </c>
      <c r="AC217" cm="1">
        <f t="array" ref="AC217">IF(I217=0,"",1+SUMPRODUCT(--(ABS($G217:$Z217)&lt;ABS(I217)),--($G217:$Z217&lt;&gt;0))+(SUMPRODUCT(--(ABS($G217:$Z217)=ABS(I217)),--($G217:$Z217&lt;&gt;0))-1)/2)</f>
        <v>2</v>
      </c>
      <c r="AD217" cm="1">
        <f t="array" ref="AD217">IF(J217=0,"",1+SUMPRODUCT(--(ABS($G217:$Z217)&lt;ABS(J217)),--($G217:$Z217&lt;&gt;0))+(SUMPRODUCT(--(ABS($G217:$Z217)=ABS(J217)),--($G217:$Z217&lt;&gt;0))-1)/2)</f>
        <v>20</v>
      </c>
      <c r="AE217" cm="1">
        <f t="array" ref="AE217">IF(K217=0,"",1+SUMPRODUCT(--(ABS($G217:$Z217)&lt;ABS(K217)),--($G217:$Z217&lt;&gt;0))+(SUMPRODUCT(--(ABS($G217:$Z217)=ABS(K217)),--($G217:$Z217&lt;&gt;0))-1)/2)</f>
        <v>16</v>
      </c>
      <c r="AF217" cm="1">
        <f t="array" ref="AF217">IF(L217=0,"",1+SUMPRODUCT(--(ABS($G217:$Z217)&lt;ABS(L217)),--($G217:$Z217&lt;&gt;0))+(SUMPRODUCT(--(ABS($G217:$Z217)=ABS(L217)),--($G217:$Z217&lt;&gt;0))-1)/2)</f>
        <v>7</v>
      </c>
      <c r="AG217" cm="1">
        <f t="array" ref="AG217">IF(M217=0,"",1+SUMPRODUCT(--(ABS($G217:$Z217)&lt;ABS(M217)),--($G217:$Z217&lt;&gt;0))+(SUMPRODUCT(--(ABS($G217:$Z217)=ABS(M217)),--($G217:$Z217&lt;&gt;0))-1)/2)</f>
        <v>5</v>
      </c>
      <c r="AH217" cm="1">
        <f t="array" ref="AH217">IF(N217=0,"",1+SUMPRODUCT(--(ABS($G217:$Z217)&lt;ABS(N217)),--($G217:$Z217&lt;&gt;0))+(SUMPRODUCT(--(ABS($G217:$Z217)=ABS(N217)),--($G217:$Z217&lt;&gt;0))-1)/2)</f>
        <v>9</v>
      </c>
      <c r="AI217" cm="1">
        <f t="array" ref="AI217">IF(O217=0,"",1+SUMPRODUCT(--(ABS($G217:$Z217)&lt;ABS(O217)),--($G217:$Z217&lt;&gt;0))+(SUMPRODUCT(--(ABS($G217:$Z217)=ABS(O217)),--($G217:$Z217&lt;&gt;0))-1)/2)</f>
        <v>11</v>
      </c>
      <c r="AJ217" cm="1">
        <f t="array" ref="AJ217">IF(P217=0,"",1+SUMPRODUCT(--(ABS($G217:$Z217)&lt;ABS(P217)),--($G217:$Z217&lt;&gt;0))+(SUMPRODUCT(--(ABS($G217:$Z217)=ABS(P217)),--($G217:$Z217&lt;&gt;0))-1)/2)</f>
        <v>4</v>
      </c>
      <c r="AK217" cm="1">
        <f t="array" ref="AK217">IF(Q217=0,"",1+SUMPRODUCT(--(ABS($G217:$Z217)&lt;ABS(Q217)),--($G217:$Z217&lt;&gt;0))+(SUMPRODUCT(--(ABS($G217:$Z217)=ABS(Q217)),--($G217:$Z217&lt;&gt;0))-1)/2)</f>
        <v>13</v>
      </c>
      <c r="AL217" cm="1">
        <f t="array" ref="AL217">IF(R217=0,"",1+SUMPRODUCT(--(ABS($G217:$Z217)&lt;ABS(R217)),--($G217:$Z217&lt;&gt;0))+(SUMPRODUCT(--(ABS($G217:$Z217)=ABS(R217)),--($G217:$Z217&lt;&gt;0))-1)/2)</f>
        <v>8</v>
      </c>
      <c r="AM217" cm="1">
        <f t="array" ref="AM217">IF(S217=0,"",1+SUMPRODUCT(--(ABS($G217:$Z217)&lt;ABS(S217)),--($G217:$Z217&lt;&gt;0))+(SUMPRODUCT(--(ABS($G217:$Z217)=ABS(S217)),--($G217:$Z217&lt;&gt;0))-1)/2)</f>
        <v>17</v>
      </c>
      <c r="AN217" cm="1">
        <f t="array" ref="AN217">IF(T217=0,"",1+SUMPRODUCT(--(ABS($G217:$Z217)&lt;ABS(T217)),--($G217:$Z217&lt;&gt;0))+(SUMPRODUCT(--(ABS($G217:$Z217)=ABS(T217)),--($G217:$Z217&lt;&gt;0))-1)/2)</f>
        <v>15</v>
      </c>
      <c r="AO217" cm="1">
        <f t="array" ref="AO217">IF(U217=0,"",1+SUMPRODUCT(--(ABS($G217:$Z217)&lt;ABS(U217)),--($G217:$Z217&lt;&gt;0))+(SUMPRODUCT(--(ABS($G217:$Z217)=ABS(U217)),--($G217:$Z217&lt;&gt;0))-1)/2)</f>
        <v>1</v>
      </c>
      <c r="AP217" cm="1">
        <f t="array" ref="AP217">IF(V217=0,"",1+SUMPRODUCT(--(ABS($G217:$Z217)&lt;ABS(V217)),--($G217:$Z217&lt;&gt;0))+(SUMPRODUCT(--(ABS($G217:$Z217)=ABS(V217)),--($G217:$Z217&lt;&gt;0))-1)/2)</f>
        <v>12</v>
      </c>
      <c r="AQ217" cm="1">
        <f t="array" ref="AQ217">IF(W217=0,"",1+SUMPRODUCT(--(ABS($G217:$Z217)&lt;ABS(W217)),--($G217:$Z217&lt;&gt;0))+(SUMPRODUCT(--(ABS($G217:$Z217)=ABS(W217)),--($G217:$Z217&lt;&gt;0))-1)/2)</f>
        <v>19</v>
      </c>
      <c r="AR217" cm="1">
        <f t="array" ref="AR217">IF(X217=0,"",1+SUMPRODUCT(--(ABS($G217:$Z217)&lt;ABS(X217)),--($G217:$Z217&lt;&gt;0))+(SUMPRODUCT(--(ABS($G217:$Z217)=ABS(X217)),--($G217:$Z217&lt;&gt;0))-1)/2)</f>
        <v>3</v>
      </c>
      <c r="AS217" cm="1">
        <f t="array" ref="AS217">IF(Y217=0,"",1+SUMPRODUCT(--(ABS($G217:$Z217)&lt;ABS(Y217)),--($G217:$Z217&lt;&gt;0))+(SUMPRODUCT(--(ABS($G217:$Z217)=ABS(Y217)),--($G217:$Z217&lt;&gt;0))-1)/2)</f>
        <v>10</v>
      </c>
      <c r="AT217" cm="1">
        <f t="array" ref="AT217">IF(Z217=0,"",1+SUMPRODUCT(--(ABS($G217:$Z217)&lt;ABS(Z217)),--($G217:$Z217&lt;&gt;0))+(SUMPRODUCT(--(ABS($G217:$Z217)=ABS(Z217)),--($G217:$Z217&lt;&gt;0))-1)/2)</f>
        <v>14</v>
      </c>
      <c r="AU217">
        <f>AVERAGE(G217:Z217)</f>
        <v>1.0326880909125258E-2</v>
      </c>
      <c r="AV217">
        <f>SUMIF(G217:Z217,"&gt;0",AA217:AT217)</f>
        <v>179</v>
      </c>
      <c r="AW217">
        <f>COUNTIF(G217:Z217,"&lt;&gt;0")</f>
        <v>20</v>
      </c>
      <c r="AX217">
        <f>_xlfn.LET(_xlpm.n,AW217,_xlpm.w,AV217,_xlpm.mu,_xlpm.n*(_xlpm.n+1)/4,_xlpm.sd,SQRT(_xlpm.n*(_xlpm.n+1)*(2*_xlpm.n+1)/24),_xlpm.z,(ABS(_xlpm.w-_xlpm.mu)-0.5)/_xlpm.sd,MIN(1,2*(1-_xlfn.NORM.S.DIST(_xlpm.z,TRUE))))</f>
        <v>6.0704557806932069E-3</v>
      </c>
    </row>
    <row r="218" spans="1:50" x14ac:dyDescent="0.25">
      <c r="A218" t="s">
        <v>9331</v>
      </c>
      <c r="B218" t="s">
        <v>19</v>
      </c>
      <c r="C218" t="s">
        <v>32</v>
      </c>
      <c r="D218" t="s">
        <v>9259</v>
      </c>
      <c r="E218" t="s">
        <v>94</v>
      </c>
      <c r="F218" t="s">
        <v>81</v>
      </c>
      <c r="G218">
        <f>all_runs!O2642-all_runs!O2402</f>
        <v>2.515632922088884E-2</v>
      </c>
      <c r="H218">
        <f>all_runs!O2643-all_runs!O2403</f>
        <v>3.6512027491408805E-3</v>
      </c>
      <c r="I218">
        <f>all_runs!O2644-all_runs!O2404</f>
        <v>-3.6274971125465072E-3</v>
      </c>
      <c r="J218">
        <f>all_runs!O2645-all_runs!O2405</f>
        <v>4.671258074175566E-3</v>
      </c>
      <c r="K218">
        <f>all_runs!O2646-all_runs!O2406</f>
        <v>5.68288318991228E-3</v>
      </c>
      <c r="L218">
        <f>all_runs!O2647-all_runs!O2407</f>
        <v>-3.0821990304621405E-3</v>
      </c>
      <c r="M218">
        <f>all_runs!O2648-all_runs!O2408</f>
        <v>-9.1712683981776122E-3</v>
      </c>
      <c r="N218">
        <f>all_runs!O2649-all_runs!O2409</f>
        <v>-8.2474226804123418E-3</v>
      </c>
      <c r="O218">
        <f>all_runs!O2650-all_runs!O2410</f>
        <v>1.0245771502360723E-3</v>
      </c>
      <c r="P218">
        <f>all_runs!O2651-all_runs!O2411</f>
        <v>4.671258074175566E-3</v>
      </c>
      <c r="Q218">
        <f>all_runs!O2652-all_runs!O2412</f>
        <v>-1.8005175851682265E-2</v>
      </c>
      <c r="R218">
        <f>all_runs!O2653-all_runs!O2413</f>
        <v>-5.6594968393365308E-3</v>
      </c>
      <c r="S218">
        <f>all_runs!O2654-all_runs!O2414</f>
        <v>-9.7747231767848497E-3</v>
      </c>
      <c r="T218">
        <f>all_runs!O2655-all_runs!O2415</f>
        <v>1.5530084736718464E-2</v>
      </c>
      <c r="U218">
        <f>all_runs!O2656-all_runs!O2416</f>
        <v>1.1984536082474184E-2</v>
      </c>
      <c r="V218">
        <f>all_runs!O2657-all_runs!O2417</f>
        <v>1.4916634847906285E-2</v>
      </c>
      <c r="W218">
        <f>all_runs!O2658-all_runs!O2418</f>
        <v>1.1984536082474184E-2</v>
      </c>
      <c r="X218">
        <f>all_runs!O2659-all_runs!O2419</f>
        <v>9.4010287755849076E-3</v>
      </c>
      <c r="Y218">
        <f>all_runs!O2660-all_runs!O2420</f>
        <v>4.671258074175566E-3</v>
      </c>
      <c r="Z218">
        <f>all_runs!O2661-all_runs!O2421</f>
        <v>1.2371134020618735E-2</v>
      </c>
      <c r="AA218" cm="1">
        <f t="array" ref="AA218">IF(G218=0,"",1+SUMPRODUCT(--(ABS($G218:$Z218)&lt;ABS(G218)),--($G218:$Z218&lt;&gt;0))+(SUMPRODUCT(--(ABS($G218:$Z218)=ABS(G218)),--($G218:$Z218&lt;&gt;0))-1)/2)</f>
        <v>20</v>
      </c>
      <c r="AB218" cm="1">
        <f t="array" ref="AB218">IF(H218=0,"",1+SUMPRODUCT(--(ABS($G218:$Z218)&lt;ABS(H218)),--($G218:$Z218&lt;&gt;0))+(SUMPRODUCT(--(ABS($G218:$Z218)=ABS(H218)),--($G218:$Z218&lt;&gt;0))-1)/2)</f>
        <v>4</v>
      </c>
      <c r="AC218" cm="1">
        <f t="array" ref="AC218">IF(I218=0,"",1+SUMPRODUCT(--(ABS($G218:$Z218)&lt;ABS(I218)),--($G218:$Z218&lt;&gt;0))+(SUMPRODUCT(--(ABS($G218:$Z218)=ABS(I218)),--($G218:$Z218&lt;&gt;0))-1)/2)</f>
        <v>3</v>
      </c>
      <c r="AD218" cm="1">
        <f t="array" ref="AD218">IF(J218=0,"",1+SUMPRODUCT(--(ABS($G218:$Z218)&lt;ABS(J218)),--($G218:$Z218&lt;&gt;0))+(SUMPRODUCT(--(ABS($G218:$Z218)=ABS(J218)),--($G218:$Z218&lt;&gt;0))-1)/2)</f>
        <v>6</v>
      </c>
      <c r="AE218" cm="1">
        <f t="array" ref="AE218">IF(K218=0,"",1+SUMPRODUCT(--(ABS($G218:$Z218)&lt;ABS(K218)),--($G218:$Z218&lt;&gt;0))+(SUMPRODUCT(--(ABS($G218:$Z218)=ABS(K218)),--($G218:$Z218&lt;&gt;0))-1)/2)</f>
        <v>9</v>
      </c>
      <c r="AF218" cm="1">
        <f t="array" ref="AF218">IF(L218=0,"",1+SUMPRODUCT(--(ABS($G218:$Z218)&lt;ABS(L218)),--($G218:$Z218&lt;&gt;0))+(SUMPRODUCT(--(ABS($G218:$Z218)=ABS(L218)),--($G218:$Z218&lt;&gt;0))-1)/2)</f>
        <v>2</v>
      </c>
      <c r="AG218" cm="1">
        <f t="array" ref="AG218">IF(M218=0,"",1+SUMPRODUCT(--(ABS($G218:$Z218)&lt;ABS(M218)),--($G218:$Z218&lt;&gt;0))+(SUMPRODUCT(--(ABS($G218:$Z218)=ABS(M218)),--($G218:$Z218&lt;&gt;0))-1)/2)</f>
        <v>11</v>
      </c>
      <c r="AH218" cm="1">
        <f t="array" ref="AH218">IF(N218=0,"",1+SUMPRODUCT(--(ABS($G218:$Z218)&lt;ABS(N218)),--($G218:$Z218&lt;&gt;0))+(SUMPRODUCT(--(ABS($G218:$Z218)=ABS(N218)),--($G218:$Z218&lt;&gt;0))-1)/2)</f>
        <v>10</v>
      </c>
      <c r="AI218" cm="1">
        <f t="array" ref="AI218">IF(O218=0,"",1+SUMPRODUCT(--(ABS($G218:$Z218)&lt;ABS(O218)),--($G218:$Z218&lt;&gt;0))+(SUMPRODUCT(--(ABS($G218:$Z218)=ABS(O218)),--($G218:$Z218&lt;&gt;0))-1)/2)</f>
        <v>1</v>
      </c>
      <c r="AJ218" cm="1">
        <f t="array" ref="AJ218">IF(P218=0,"",1+SUMPRODUCT(--(ABS($G218:$Z218)&lt;ABS(P218)),--($G218:$Z218&lt;&gt;0))+(SUMPRODUCT(--(ABS($G218:$Z218)=ABS(P218)),--($G218:$Z218&lt;&gt;0))-1)/2)</f>
        <v>6</v>
      </c>
      <c r="AK218" cm="1">
        <f t="array" ref="AK218">IF(Q218=0,"",1+SUMPRODUCT(--(ABS($G218:$Z218)&lt;ABS(Q218)),--($G218:$Z218&lt;&gt;0))+(SUMPRODUCT(--(ABS($G218:$Z218)=ABS(Q218)),--($G218:$Z218&lt;&gt;0))-1)/2)</f>
        <v>19</v>
      </c>
      <c r="AL218" cm="1">
        <f t="array" ref="AL218">IF(R218=0,"",1+SUMPRODUCT(--(ABS($G218:$Z218)&lt;ABS(R218)),--($G218:$Z218&lt;&gt;0))+(SUMPRODUCT(--(ABS($G218:$Z218)=ABS(R218)),--($G218:$Z218&lt;&gt;0))-1)/2)</f>
        <v>8</v>
      </c>
      <c r="AM218" cm="1">
        <f t="array" ref="AM218">IF(S218=0,"",1+SUMPRODUCT(--(ABS($G218:$Z218)&lt;ABS(S218)),--($G218:$Z218&lt;&gt;0))+(SUMPRODUCT(--(ABS($G218:$Z218)=ABS(S218)),--($G218:$Z218&lt;&gt;0))-1)/2)</f>
        <v>13</v>
      </c>
      <c r="AN218" cm="1">
        <f t="array" ref="AN218">IF(T218=0,"",1+SUMPRODUCT(--(ABS($G218:$Z218)&lt;ABS(T218)),--($G218:$Z218&lt;&gt;0))+(SUMPRODUCT(--(ABS($G218:$Z218)=ABS(T218)),--($G218:$Z218&lt;&gt;0))-1)/2)</f>
        <v>18</v>
      </c>
      <c r="AO218" cm="1">
        <f t="array" ref="AO218">IF(U218=0,"",1+SUMPRODUCT(--(ABS($G218:$Z218)&lt;ABS(U218)),--($G218:$Z218&lt;&gt;0))+(SUMPRODUCT(--(ABS($G218:$Z218)=ABS(U218)),--($G218:$Z218&lt;&gt;0))-1)/2)</f>
        <v>14.5</v>
      </c>
      <c r="AP218" cm="1">
        <f t="array" ref="AP218">IF(V218=0,"",1+SUMPRODUCT(--(ABS($G218:$Z218)&lt;ABS(V218)),--($G218:$Z218&lt;&gt;0))+(SUMPRODUCT(--(ABS($G218:$Z218)=ABS(V218)),--($G218:$Z218&lt;&gt;0))-1)/2)</f>
        <v>17</v>
      </c>
      <c r="AQ218" cm="1">
        <f t="array" ref="AQ218">IF(W218=0,"",1+SUMPRODUCT(--(ABS($G218:$Z218)&lt;ABS(W218)),--($G218:$Z218&lt;&gt;0))+(SUMPRODUCT(--(ABS($G218:$Z218)=ABS(W218)),--($G218:$Z218&lt;&gt;0))-1)/2)</f>
        <v>14.5</v>
      </c>
      <c r="AR218" cm="1">
        <f t="array" ref="AR218">IF(X218=0,"",1+SUMPRODUCT(--(ABS($G218:$Z218)&lt;ABS(X218)),--($G218:$Z218&lt;&gt;0))+(SUMPRODUCT(--(ABS($G218:$Z218)=ABS(X218)),--($G218:$Z218&lt;&gt;0))-1)/2)</f>
        <v>12</v>
      </c>
      <c r="AS218" cm="1">
        <f t="array" ref="AS218">IF(Y218=0,"",1+SUMPRODUCT(--(ABS($G218:$Z218)&lt;ABS(Y218)),--($G218:$Z218&lt;&gt;0))+(SUMPRODUCT(--(ABS($G218:$Z218)=ABS(Y218)),--($G218:$Z218&lt;&gt;0))-1)/2)</f>
        <v>6</v>
      </c>
      <c r="AT218" cm="1">
        <f t="array" ref="AT218">IF(Z218=0,"",1+SUMPRODUCT(--(ABS($G218:$Z218)&lt;ABS(Z218)),--($G218:$Z218&lt;&gt;0))+(SUMPRODUCT(--(ABS($G218:$Z218)=ABS(Z218)),--($G218:$Z218&lt;&gt;0))-1)/2)</f>
        <v>16</v>
      </c>
      <c r="AU218">
        <f>AVERAGE(G218:Z218)</f>
        <v>3.4074468994539642E-3</v>
      </c>
      <c r="AV218">
        <f>SUMIF(G218:Z218,"&gt;0",AA218:AT218)</f>
        <v>144</v>
      </c>
      <c r="AW218">
        <f>COUNTIF(G218:Z218,"&lt;&gt;0")</f>
        <v>20</v>
      </c>
      <c r="AX218">
        <f>_xlfn.LET(_xlpm.n,AW218,_xlpm.w,AV218,_xlpm.mu,_xlpm.n*(_xlpm.n+1)/4,_xlpm.sd,SQRT(_xlpm.n*(_xlpm.n+1)*(2*_xlpm.n+1)/24),_xlpm.z,(ABS(_xlpm.w-_xlpm.mu)-0.5)/_xlpm.sd,MIN(1,2*(1-_xlfn.NORM.S.DIST(_xlpm.z,TRUE))))</f>
        <v>0.15063055879143028</v>
      </c>
    </row>
    <row r="219" spans="1:50" x14ac:dyDescent="0.25">
      <c r="A219" t="s">
        <v>9331</v>
      </c>
      <c r="B219" t="s">
        <v>106</v>
      </c>
      <c r="C219" t="s">
        <v>32</v>
      </c>
      <c r="D219" t="s">
        <v>9259</v>
      </c>
      <c r="E219" t="s">
        <v>94</v>
      </c>
      <c r="F219" t="s">
        <v>81</v>
      </c>
      <c r="G219">
        <f>all_runs!O3122-all_runs!O2882</f>
        <v>3.6336907644413663E-2</v>
      </c>
      <c r="H219">
        <f>all_runs!O3123-all_runs!O2883</f>
        <v>2.7282491944146225E-2</v>
      </c>
      <c r="I219">
        <f>all_runs!O3124-all_runs!O2884</f>
        <v>3.2099619508820454E-2</v>
      </c>
      <c r="J219">
        <f>all_runs!O3125-all_runs!O2885</f>
        <v>-3.2937826293307992E-2</v>
      </c>
      <c r="K219">
        <f>all_runs!O3126-all_runs!O2886</f>
        <v>2.7862331373227245E-2</v>
      </c>
      <c r="L219">
        <f>all_runs!O3127-all_runs!O2887</f>
        <v>1.5221088435374064E-2</v>
      </c>
      <c r="M219">
        <f>all_runs!O3128-all_runs!O2888</f>
        <v>2.2030461233119136E-2</v>
      </c>
      <c r="N219">
        <f>all_runs!O3129-all_runs!O2889</f>
        <v>-1.3334757986964374E-2</v>
      </c>
      <c r="O219">
        <f>all_runs!O3130-all_runs!O2890</f>
        <v>1.728691476590638E-2</v>
      </c>
      <c r="P219">
        <f>all_runs!O3131-all_runs!O2891</f>
        <v>2.1488595438175162E-2</v>
      </c>
      <c r="Q219">
        <f>all_runs!O3132-all_runs!O2892</f>
        <v>2.7282491944146225E-2</v>
      </c>
      <c r="R219">
        <f>all_runs!O3133-all_runs!O2893</f>
        <v>-9.3846234145833485E-3</v>
      </c>
      <c r="S219">
        <f>all_runs!O3134-all_runs!O2894</f>
        <v>-2.0767685312466977E-2</v>
      </c>
      <c r="T219">
        <f>all_runs!O3135-all_runs!O2895</f>
        <v>-6.1224489795919101E-3</v>
      </c>
      <c r="U219">
        <f>all_runs!O3136-all_runs!O2896</f>
        <v>2.4662016705416345E-2</v>
      </c>
      <c r="V219">
        <f>all_runs!O3137-all_runs!O2897</f>
        <v>2.4662016705416345E-2</v>
      </c>
      <c r="W219">
        <f>all_runs!O3138-all_runs!O2898</f>
        <v>2.2525830415848436E-2</v>
      </c>
      <c r="X219">
        <f>all_runs!O3139-all_runs!O2899</f>
        <v>1.4285714285714346E-2</v>
      </c>
      <c r="Y219">
        <f>all_runs!O3140-all_runs!O2900</f>
        <v>-3.0612244897959107E-2</v>
      </c>
      <c r="Z219">
        <f>all_runs!O3141-all_runs!O2901</f>
        <v>1.9387755102040716E-2</v>
      </c>
      <c r="AA219" cm="1">
        <f t="array" ref="AA219">IF(G219=0,"",1+SUMPRODUCT(--(ABS($G219:$Z219)&lt;ABS(G219)),--($G219:$Z219&lt;&gt;0))+(SUMPRODUCT(--(ABS($G219:$Z219)=ABS(G219)),--($G219:$Z219&lt;&gt;0))-1)/2)</f>
        <v>20</v>
      </c>
      <c r="AB219" cm="1">
        <f t="array" ref="AB219">IF(H219=0,"",1+SUMPRODUCT(--(ABS($G219:$Z219)&lt;ABS(H219)),--($G219:$Z219&lt;&gt;0))+(SUMPRODUCT(--(ABS($G219:$Z219)=ABS(H219)),--($G219:$Z219&lt;&gt;0))-1)/2)</f>
        <v>14.5</v>
      </c>
      <c r="AC219" cm="1">
        <f t="array" ref="AC219">IF(I219=0,"",1+SUMPRODUCT(--(ABS($G219:$Z219)&lt;ABS(I219)),--($G219:$Z219&lt;&gt;0))+(SUMPRODUCT(--(ABS($G219:$Z219)=ABS(I219)),--($G219:$Z219&lt;&gt;0))-1)/2)</f>
        <v>18</v>
      </c>
      <c r="AD219" cm="1">
        <f t="array" ref="AD219">IF(J219=0,"",1+SUMPRODUCT(--(ABS($G219:$Z219)&lt;ABS(J219)),--($G219:$Z219&lt;&gt;0))+(SUMPRODUCT(--(ABS($G219:$Z219)=ABS(J219)),--($G219:$Z219&lt;&gt;0))-1)/2)</f>
        <v>19</v>
      </c>
      <c r="AE219" cm="1">
        <f t="array" ref="AE219">IF(K219=0,"",1+SUMPRODUCT(--(ABS($G219:$Z219)&lt;ABS(K219)),--($G219:$Z219&lt;&gt;0))+(SUMPRODUCT(--(ABS($G219:$Z219)=ABS(K219)),--($G219:$Z219&lt;&gt;0))-1)/2)</f>
        <v>16</v>
      </c>
      <c r="AF219" cm="1">
        <f t="array" ref="AF219">IF(L219=0,"",1+SUMPRODUCT(--(ABS($G219:$Z219)&lt;ABS(L219)),--($G219:$Z219&lt;&gt;0))+(SUMPRODUCT(--(ABS($G219:$Z219)=ABS(L219)),--($G219:$Z219&lt;&gt;0))-1)/2)</f>
        <v>5</v>
      </c>
      <c r="AG219" cm="1">
        <f t="array" ref="AG219">IF(M219=0,"",1+SUMPRODUCT(--(ABS($G219:$Z219)&lt;ABS(M219)),--($G219:$Z219&lt;&gt;0))+(SUMPRODUCT(--(ABS($G219:$Z219)=ABS(M219)),--($G219:$Z219&lt;&gt;0))-1)/2)</f>
        <v>10</v>
      </c>
      <c r="AH219" cm="1">
        <f t="array" ref="AH219">IF(N219=0,"",1+SUMPRODUCT(--(ABS($G219:$Z219)&lt;ABS(N219)),--($G219:$Z219&lt;&gt;0))+(SUMPRODUCT(--(ABS($G219:$Z219)=ABS(N219)),--($G219:$Z219&lt;&gt;0))-1)/2)</f>
        <v>3</v>
      </c>
      <c r="AI219" cm="1">
        <f t="array" ref="AI219">IF(O219=0,"",1+SUMPRODUCT(--(ABS($G219:$Z219)&lt;ABS(O219)),--($G219:$Z219&lt;&gt;0))+(SUMPRODUCT(--(ABS($G219:$Z219)=ABS(O219)),--($G219:$Z219&lt;&gt;0))-1)/2)</f>
        <v>6</v>
      </c>
      <c r="AJ219" cm="1">
        <f t="array" ref="AJ219">IF(P219=0,"",1+SUMPRODUCT(--(ABS($G219:$Z219)&lt;ABS(P219)),--($G219:$Z219&lt;&gt;0))+(SUMPRODUCT(--(ABS($G219:$Z219)=ABS(P219)),--($G219:$Z219&lt;&gt;0))-1)/2)</f>
        <v>9</v>
      </c>
      <c r="AK219" cm="1">
        <f t="array" ref="AK219">IF(Q219=0,"",1+SUMPRODUCT(--(ABS($G219:$Z219)&lt;ABS(Q219)),--($G219:$Z219&lt;&gt;0))+(SUMPRODUCT(--(ABS($G219:$Z219)=ABS(Q219)),--($G219:$Z219&lt;&gt;0))-1)/2)</f>
        <v>14.5</v>
      </c>
      <c r="AL219" cm="1">
        <f t="array" ref="AL219">IF(R219=0,"",1+SUMPRODUCT(--(ABS($G219:$Z219)&lt;ABS(R219)),--($G219:$Z219&lt;&gt;0))+(SUMPRODUCT(--(ABS($G219:$Z219)=ABS(R219)),--($G219:$Z219&lt;&gt;0))-1)/2)</f>
        <v>2</v>
      </c>
      <c r="AM219" cm="1">
        <f t="array" ref="AM219">IF(S219=0,"",1+SUMPRODUCT(--(ABS($G219:$Z219)&lt;ABS(S219)),--($G219:$Z219&lt;&gt;0))+(SUMPRODUCT(--(ABS($G219:$Z219)=ABS(S219)),--($G219:$Z219&lt;&gt;0))-1)/2)</f>
        <v>8</v>
      </c>
      <c r="AN219" cm="1">
        <f t="array" ref="AN219">IF(T219=0,"",1+SUMPRODUCT(--(ABS($G219:$Z219)&lt;ABS(T219)),--($G219:$Z219&lt;&gt;0))+(SUMPRODUCT(--(ABS($G219:$Z219)=ABS(T219)),--($G219:$Z219&lt;&gt;0))-1)/2)</f>
        <v>1</v>
      </c>
      <c r="AO219" cm="1">
        <f t="array" ref="AO219">IF(U219=0,"",1+SUMPRODUCT(--(ABS($G219:$Z219)&lt;ABS(U219)),--($G219:$Z219&lt;&gt;0))+(SUMPRODUCT(--(ABS($G219:$Z219)=ABS(U219)),--($G219:$Z219&lt;&gt;0))-1)/2)</f>
        <v>12.5</v>
      </c>
      <c r="AP219" cm="1">
        <f t="array" ref="AP219">IF(V219=0,"",1+SUMPRODUCT(--(ABS($G219:$Z219)&lt;ABS(V219)),--($G219:$Z219&lt;&gt;0))+(SUMPRODUCT(--(ABS($G219:$Z219)=ABS(V219)),--($G219:$Z219&lt;&gt;0))-1)/2)</f>
        <v>12.5</v>
      </c>
      <c r="AQ219" cm="1">
        <f t="array" ref="AQ219">IF(W219=0,"",1+SUMPRODUCT(--(ABS($G219:$Z219)&lt;ABS(W219)),--($G219:$Z219&lt;&gt;0))+(SUMPRODUCT(--(ABS($G219:$Z219)=ABS(W219)),--($G219:$Z219&lt;&gt;0))-1)/2)</f>
        <v>11</v>
      </c>
      <c r="AR219" cm="1">
        <f t="array" ref="AR219">IF(X219=0,"",1+SUMPRODUCT(--(ABS($G219:$Z219)&lt;ABS(X219)),--($G219:$Z219&lt;&gt;0))+(SUMPRODUCT(--(ABS($G219:$Z219)=ABS(X219)),--($G219:$Z219&lt;&gt;0))-1)/2)</f>
        <v>4</v>
      </c>
      <c r="AS219" cm="1">
        <f t="array" ref="AS219">IF(Y219=0,"",1+SUMPRODUCT(--(ABS($G219:$Z219)&lt;ABS(Y219)),--($G219:$Z219&lt;&gt;0))+(SUMPRODUCT(--(ABS($G219:$Z219)=ABS(Y219)),--($G219:$Z219&lt;&gt;0))-1)/2)</f>
        <v>17</v>
      </c>
      <c r="AT219" cm="1">
        <f t="array" ref="AT219">IF(Z219=0,"",1+SUMPRODUCT(--(ABS($G219:$Z219)&lt;ABS(Z219)),--($G219:$Z219&lt;&gt;0))+(SUMPRODUCT(--(ABS($G219:$Z219)=ABS(Z219)),--($G219:$Z219&lt;&gt;0))-1)/2)</f>
        <v>7</v>
      </c>
      <c r="AU219">
        <f>AVERAGE(G219:Z219)</f>
        <v>1.0962732430844552E-2</v>
      </c>
      <c r="AV219">
        <f>SUMIF(G219:Z219,"&gt;0",AA219:AT219)</f>
        <v>160</v>
      </c>
      <c r="AW219">
        <f>COUNTIF(G219:Z219,"&lt;&gt;0")</f>
        <v>20</v>
      </c>
      <c r="AX219">
        <f>_xlfn.LET(_xlpm.n,AW219,_xlpm.w,AV219,_xlpm.mu,_xlpm.n*(_xlpm.n+1)/4,_xlpm.sd,SQRT(_xlpm.n*(_xlpm.n+1)*(2*_xlpm.n+1)/24),_xlpm.z,(ABS(_xlpm.w-_xlpm.mu)-0.5)/_xlpm.sd,MIN(1,2*(1-_xlfn.NORM.S.DIST(_xlpm.z,TRUE))))</f>
        <v>4.1888066490352038E-2</v>
      </c>
    </row>
    <row r="220" spans="1:50" x14ac:dyDescent="0.25">
      <c r="A220" t="s">
        <v>9331</v>
      </c>
      <c r="B220" t="s">
        <v>147</v>
      </c>
      <c r="C220" t="s">
        <v>32</v>
      </c>
      <c r="D220" t="s">
        <v>9259</v>
      </c>
      <c r="E220" t="s">
        <v>94</v>
      </c>
      <c r="F220" t="s">
        <v>81</v>
      </c>
      <c r="G220">
        <f>all_runs!O3602-all_runs!O3362</f>
        <v>1.1953055875527863E-2</v>
      </c>
      <c r="H220">
        <f>all_runs!O3603-all_runs!O3363</f>
        <v>4.6885131428000548E-3</v>
      </c>
      <c r="I220">
        <f>all_runs!O3604-all_runs!O3364</f>
        <v>7.8462796948297608E-3</v>
      </c>
      <c r="J220">
        <f>all_runs!O3605-all_runs!O3365</f>
        <v>1.4460882313741208E-2</v>
      </c>
      <c r="K220">
        <f>all_runs!O3606-all_runs!O3366</f>
        <v>2.1780588176251947E-2</v>
      </c>
      <c r="L220">
        <f>all_runs!O3607-all_runs!O3367</f>
        <v>7.8462796948297608E-3</v>
      </c>
      <c r="M220">
        <f>all_runs!O3608-all_runs!O3368</f>
        <v>7.2009291521486496E-3</v>
      </c>
      <c r="N220">
        <f>all_runs!O3609-all_runs!O3369</f>
        <v>1.0362521658003443E-2</v>
      </c>
      <c r="O220">
        <f>all_runs!O3610-all_runs!O3370</f>
        <v>1.7849750798933695E-2</v>
      </c>
      <c r="P220">
        <f>all_runs!O3611-all_runs!O3371</f>
        <v>1.6059832056226186E-2</v>
      </c>
      <c r="Q220">
        <f>all_runs!O3612-all_runs!O3372</f>
        <v>3.1690725070515957E-2</v>
      </c>
      <c r="R220">
        <f>all_runs!O3613-all_runs!O3373</f>
        <v>1.7849750798933695E-2</v>
      </c>
      <c r="S220">
        <f>all_runs!O3614-all_runs!O3374</f>
        <v>1.1953055875527863E-2</v>
      </c>
      <c r="T220">
        <f>all_runs!O3615-all_runs!O3375</f>
        <v>1.3550135501354865E-2</v>
      </c>
      <c r="U220">
        <f>all_runs!O3616-all_runs!O3376</f>
        <v>1.3550135501354865E-2</v>
      </c>
      <c r="V220">
        <f>all_runs!O3617-all_runs!O3377</f>
        <v>3.7425250285560652E-2</v>
      </c>
      <c r="W220">
        <f>all_runs!O3618-all_runs!O3378</f>
        <v>-1.5501574894046799E-3</v>
      </c>
      <c r="X220">
        <f>all_runs!O3619-all_runs!O3379</f>
        <v>1.1282561805209923E-2</v>
      </c>
      <c r="Y220">
        <f>all_runs!O3620-all_runs!O3380</f>
        <v>5.9853359269779194E-4</v>
      </c>
      <c r="Z220">
        <f>all_runs!O3621-all_runs!O3381</f>
        <v>3.9051046248167354E-2</v>
      </c>
      <c r="AA220" cm="1">
        <f t="array" ref="AA220">IF(G220=0,"",1+SUMPRODUCT(--(ABS($G220:$Z220)&lt;ABS(G220)),--($G220:$Z220&lt;&gt;0))+(SUMPRODUCT(--(ABS($G220:$Z220)=ABS(G220)),--($G220:$Z220&lt;&gt;0))-1)/2)</f>
        <v>9.5</v>
      </c>
      <c r="AB220" cm="1">
        <f t="array" ref="AB220">IF(H220=0,"",1+SUMPRODUCT(--(ABS($G220:$Z220)&lt;ABS(H220)),--($G220:$Z220&lt;&gt;0))+(SUMPRODUCT(--(ABS($G220:$Z220)=ABS(H220)),--($G220:$Z220&lt;&gt;0))-1)/2)</f>
        <v>3</v>
      </c>
      <c r="AC220" cm="1">
        <f t="array" ref="AC220">IF(I220=0,"",1+SUMPRODUCT(--(ABS($G220:$Z220)&lt;ABS(I220)),--($G220:$Z220&lt;&gt;0))+(SUMPRODUCT(--(ABS($G220:$Z220)=ABS(I220)),--($G220:$Z220&lt;&gt;0))-1)/2)</f>
        <v>5.5</v>
      </c>
      <c r="AD220" cm="1">
        <f t="array" ref="AD220">IF(J220=0,"",1+SUMPRODUCT(--(ABS($G220:$Z220)&lt;ABS(J220)),--($G220:$Z220&lt;&gt;0))+(SUMPRODUCT(--(ABS($G220:$Z220)=ABS(J220)),--($G220:$Z220&lt;&gt;0))-1)/2)</f>
        <v>13</v>
      </c>
      <c r="AE220" cm="1">
        <f t="array" ref="AE220">IF(K220=0,"",1+SUMPRODUCT(--(ABS($G220:$Z220)&lt;ABS(K220)),--($G220:$Z220&lt;&gt;0))+(SUMPRODUCT(--(ABS($G220:$Z220)=ABS(K220)),--($G220:$Z220&lt;&gt;0))-1)/2)</f>
        <v>17</v>
      </c>
      <c r="AF220" cm="1">
        <f t="array" ref="AF220">IF(L220=0,"",1+SUMPRODUCT(--(ABS($G220:$Z220)&lt;ABS(L220)),--($G220:$Z220&lt;&gt;0))+(SUMPRODUCT(--(ABS($G220:$Z220)=ABS(L220)),--($G220:$Z220&lt;&gt;0))-1)/2)</f>
        <v>5.5</v>
      </c>
      <c r="AG220" cm="1">
        <f t="array" ref="AG220">IF(M220=0,"",1+SUMPRODUCT(--(ABS($G220:$Z220)&lt;ABS(M220)),--($G220:$Z220&lt;&gt;0))+(SUMPRODUCT(--(ABS($G220:$Z220)=ABS(M220)),--($G220:$Z220&lt;&gt;0))-1)/2)</f>
        <v>4</v>
      </c>
      <c r="AH220" cm="1">
        <f t="array" ref="AH220">IF(N220=0,"",1+SUMPRODUCT(--(ABS($G220:$Z220)&lt;ABS(N220)),--($G220:$Z220&lt;&gt;0))+(SUMPRODUCT(--(ABS($G220:$Z220)=ABS(N220)),--($G220:$Z220&lt;&gt;0))-1)/2)</f>
        <v>7</v>
      </c>
      <c r="AI220" cm="1">
        <f t="array" ref="AI220">IF(O220=0,"",1+SUMPRODUCT(--(ABS($G220:$Z220)&lt;ABS(O220)),--($G220:$Z220&lt;&gt;0))+(SUMPRODUCT(--(ABS($G220:$Z220)=ABS(O220)),--($G220:$Z220&lt;&gt;0))-1)/2)</f>
        <v>15.5</v>
      </c>
      <c r="AJ220" cm="1">
        <f t="array" ref="AJ220">IF(P220=0,"",1+SUMPRODUCT(--(ABS($G220:$Z220)&lt;ABS(P220)),--($G220:$Z220&lt;&gt;0))+(SUMPRODUCT(--(ABS($G220:$Z220)=ABS(P220)),--($G220:$Z220&lt;&gt;0))-1)/2)</f>
        <v>14</v>
      </c>
      <c r="AK220" cm="1">
        <f t="array" ref="AK220">IF(Q220=0,"",1+SUMPRODUCT(--(ABS($G220:$Z220)&lt;ABS(Q220)),--($G220:$Z220&lt;&gt;0))+(SUMPRODUCT(--(ABS($G220:$Z220)=ABS(Q220)),--($G220:$Z220&lt;&gt;0))-1)/2)</f>
        <v>18</v>
      </c>
      <c r="AL220" cm="1">
        <f t="array" ref="AL220">IF(R220=0,"",1+SUMPRODUCT(--(ABS($G220:$Z220)&lt;ABS(R220)),--($G220:$Z220&lt;&gt;0))+(SUMPRODUCT(--(ABS($G220:$Z220)=ABS(R220)),--($G220:$Z220&lt;&gt;0))-1)/2)</f>
        <v>15.5</v>
      </c>
      <c r="AM220" cm="1">
        <f t="array" ref="AM220">IF(S220=0,"",1+SUMPRODUCT(--(ABS($G220:$Z220)&lt;ABS(S220)),--($G220:$Z220&lt;&gt;0))+(SUMPRODUCT(--(ABS($G220:$Z220)=ABS(S220)),--($G220:$Z220&lt;&gt;0))-1)/2)</f>
        <v>9.5</v>
      </c>
      <c r="AN220" cm="1">
        <f t="array" ref="AN220">IF(T220=0,"",1+SUMPRODUCT(--(ABS($G220:$Z220)&lt;ABS(T220)),--($G220:$Z220&lt;&gt;0))+(SUMPRODUCT(--(ABS($G220:$Z220)=ABS(T220)),--($G220:$Z220&lt;&gt;0))-1)/2)</f>
        <v>11.5</v>
      </c>
      <c r="AO220" cm="1">
        <f t="array" ref="AO220">IF(U220=0,"",1+SUMPRODUCT(--(ABS($G220:$Z220)&lt;ABS(U220)),--($G220:$Z220&lt;&gt;0))+(SUMPRODUCT(--(ABS($G220:$Z220)=ABS(U220)),--($G220:$Z220&lt;&gt;0))-1)/2)</f>
        <v>11.5</v>
      </c>
      <c r="AP220" cm="1">
        <f t="array" ref="AP220">IF(V220=0,"",1+SUMPRODUCT(--(ABS($G220:$Z220)&lt;ABS(V220)),--($G220:$Z220&lt;&gt;0))+(SUMPRODUCT(--(ABS($G220:$Z220)=ABS(V220)),--($G220:$Z220&lt;&gt;0))-1)/2)</f>
        <v>19</v>
      </c>
      <c r="AQ220" cm="1">
        <f t="array" ref="AQ220">IF(W220=0,"",1+SUMPRODUCT(--(ABS($G220:$Z220)&lt;ABS(W220)),--($G220:$Z220&lt;&gt;0))+(SUMPRODUCT(--(ABS($G220:$Z220)=ABS(W220)),--($G220:$Z220&lt;&gt;0))-1)/2)</f>
        <v>2</v>
      </c>
      <c r="AR220" cm="1">
        <f t="array" ref="AR220">IF(X220=0,"",1+SUMPRODUCT(--(ABS($G220:$Z220)&lt;ABS(X220)),--($G220:$Z220&lt;&gt;0))+(SUMPRODUCT(--(ABS($G220:$Z220)=ABS(X220)),--($G220:$Z220&lt;&gt;0))-1)/2)</f>
        <v>8</v>
      </c>
      <c r="AS220" cm="1">
        <f t="array" ref="AS220">IF(Y220=0,"",1+SUMPRODUCT(--(ABS($G220:$Z220)&lt;ABS(Y220)),--($G220:$Z220&lt;&gt;0))+(SUMPRODUCT(--(ABS($G220:$Z220)=ABS(Y220)),--($G220:$Z220&lt;&gt;0))-1)/2)</f>
        <v>1</v>
      </c>
      <c r="AT220" cm="1">
        <f t="array" ref="AT220">IF(Z220=0,"",1+SUMPRODUCT(--(ABS($G220:$Z220)&lt;ABS(Z220)),--($G220:$Z220&lt;&gt;0))+(SUMPRODUCT(--(ABS($G220:$Z220)=ABS(Z220)),--($G220:$Z220&lt;&gt;0))-1)/2)</f>
        <v>20</v>
      </c>
      <c r="AU220">
        <f>AVERAGE(G220:Z220)</f>
        <v>1.4772483487660543E-2</v>
      </c>
      <c r="AV220">
        <f>SUMIF(G220:Z220,"&gt;0",AA220:AT220)</f>
        <v>208</v>
      </c>
      <c r="AW220">
        <f>COUNTIF(G220:Z220,"&lt;&gt;0")</f>
        <v>20</v>
      </c>
      <c r="AX220">
        <f>_xlfn.LET(_xlpm.n,AW220,_xlpm.w,AV220,_xlpm.mu,_xlpm.n*(_xlpm.n+1)/4,_xlpm.sd,SQRT(_xlpm.n*(_xlpm.n+1)*(2*_xlpm.n+1)/24),_xlpm.z,(ABS(_xlpm.w-_xlpm.mu)-0.5)/_xlpm.sd,MIN(1,2*(1-_xlfn.NORM.S.DIST(_xlpm.z,TRUE))))</f>
        <v>1.2992610033379925E-4</v>
      </c>
    </row>
    <row r="221" spans="1:50" x14ac:dyDescent="0.25">
      <c r="A221" t="s">
        <v>9331</v>
      </c>
      <c r="B221" t="s">
        <v>190</v>
      </c>
      <c r="C221" t="s">
        <v>32</v>
      </c>
      <c r="D221" t="s">
        <v>9259</v>
      </c>
      <c r="E221" t="s">
        <v>94</v>
      </c>
      <c r="F221" t="s">
        <v>81</v>
      </c>
      <c r="G221">
        <f>all_runs!O4082-all_runs!O3842</f>
        <v>3.118140271330383E-2</v>
      </c>
      <c r="H221">
        <f>all_runs!O4083-all_runs!O3843</f>
        <v>3.8071252619581442E-2</v>
      </c>
      <c r="I221">
        <f>all_runs!O4084-all_runs!O3844</f>
        <v>4.6587984736888854E-3</v>
      </c>
      <c r="J221">
        <f>all_runs!O4085-all_runs!O3845</f>
        <v>4.083204930662554E-2</v>
      </c>
      <c r="K221">
        <f>all_runs!O4086-all_runs!O3846</f>
        <v>2.9716527274073035E-2</v>
      </c>
      <c r="L221">
        <f>all_runs!O4087-all_runs!O3847</f>
        <v>5.2689756816506894E-2</v>
      </c>
      <c r="M221">
        <f>all_runs!O4088-all_runs!O3848</f>
        <v>4.2007597895967197E-2</v>
      </c>
      <c r="N221">
        <f>all_runs!O4089-all_runs!O3849</f>
        <v>3.7328058650600515E-2</v>
      </c>
      <c r="O221">
        <f>all_runs!O4090-all_runs!O3850</f>
        <v>3.0297519458790889E-2</v>
      </c>
      <c r="P221">
        <f>all_runs!O4091-all_runs!O3851</f>
        <v>5.0628287551139683E-2</v>
      </c>
      <c r="Q221">
        <f>all_runs!O4092-all_runs!O3852</f>
        <v>4.6748042207434115E-2</v>
      </c>
      <c r="R221">
        <f>all_runs!O4093-all_runs!O3853</f>
        <v>2.997723248165951E-2</v>
      </c>
      <c r="S221">
        <f>all_runs!O4094-all_runs!O3854</f>
        <v>3.9646278555637404E-2</v>
      </c>
      <c r="T221">
        <f>all_runs!O4095-all_runs!O3855</f>
        <v>3.0297519458790889E-2</v>
      </c>
      <c r="U221">
        <f>all_runs!O4096-all_runs!O3856</f>
        <v>3.5298452468680908E-2</v>
      </c>
      <c r="V221">
        <f>all_runs!O4097-all_runs!O3857</f>
        <v>3.7328058650600515E-2</v>
      </c>
      <c r="W221">
        <f>all_runs!O4098-all_runs!O3858</f>
        <v>4.083204930662554E-2</v>
      </c>
      <c r="X221">
        <f>all_runs!O4099-all_runs!O3859</f>
        <v>-7.4933095450491205E-3</v>
      </c>
      <c r="Y221">
        <f>all_runs!O4100-all_runs!O3860</f>
        <v>3.8450151728221416E-2</v>
      </c>
      <c r="Z221">
        <f>all_runs!O4101-all_runs!O3861</f>
        <v>3.3045403404347806E-2</v>
      </c>
      <c r="AA221" cm="1">
        <f t="array" ref="AA221">IF(G221=0,"",1+SUMPRODUCT(--(ABS($G221:$Z221)&lt;ABS(G221)),--($G221:$Z221&lt;&gt;0))+(SUMPRODUCT(--(ABS($G221:$Z221)=ABS(G221)),--($G221:$Z221&lt;&gt;0))-1)/2)</f>
        <v>7</v>
      </c>
      <c r="AB221" cm="1">
        <f t="array" ref="AB221">IF(H221=0,"",1+SUMPRODUCT(--(ABS($G221:$Z221)&lt;ABS(H221)),--($G221:$Z221&lt;&gt;0))+(SUMPRODUCT(--(ABS($G221:$Z221)=ABS(H221)),--($G221:$Z221&lt;&gt;0))-1)/2)</f>
        <v>12</v>
      </c>
      <c r="AC221" cm="1">
        <f t="array" ref="AC221">IF(I221=0,"",1+SUMPRODUCT(--(ABS($G221:$Z221)&lt;ABS(I221)),--($G221:$Z221&lt;&gt;0))+(SUMPRODUCT(--(ABS($G221:$Z221)=ABS(I221)),--($G221:$Z221&lt;&gt;0))-1)/2)</f>
        <v>1</v>
      </c>
      <c r="AD221" cm="1">
        <f t="array" ref="AD221">IF(J221=0,"",1+SUMPRODUCT(--(ABS($G221:$Z221)&lt;ABS(J221)),--($G221:$Z221&lt;&gt;0))+(SUMPRODUCT(--(ABS($G221:$Z221)=ABS(J221)),--($G221:$Z221&lt;&gt;0))-1)/2)</f>
        <v>15.5</v>
      </c>
      <c r="AE221" cm="1">
        <f t="array" ref="AE221">IF(K221=0,"",1+SUMPRODUCT(--(ABS($G221:$Z221)&lt;ABS(K221)),--($G221:$Z221&lt;&gt;0))+(SUMPRODUCT(--(ABS($G221:$Z221)=ABS(K221)),--($G221:$Z221&lt;&gt;0))-1)/2)</f>
        <v>3</v>
      </c>
      <c r="AF221" cm="1">
        <f t="array" ref="AF221">IF(L221=0,"",1+SUMPRODUCT(--(ABS($G221:$Z221)&lt;ABS(L221)),--($G221:$Z221&lt;&gt;0))+(SUMPRODUCT(--(ABS($G221:$Z221)=ABS(L221)),--($G221:$Z221&lt;&gt;0))-1)/2)</f>
        <v>20</v>
      </c>
      <c r="AG221" cm="1">
        <f t="array" ref="AG221">IF(M221=0,"",1+SUMPRODUCT(--(ABS($G221:$Z221)&lt;ABS(M221)),--($G221:$Z221&lt;&gt;0))+(SUMPRODUCT(--(ABS($G221:$Z221)=ABS(M221)),--($G221:$Z221&lt;&gt;0))-1)/2)</f>
        <v>17</v>
      </c>
      <c r="AH221" cm="1">
        <f t="array" ref="AH221">IF(N221=0,"",1+SUMPRODUCT(--(ABS($G221:$Z221)&lt;ABS(N221)),--($G221:$Z221&lt;&gt;0))+(SUMPRODUCT(--(ABS($G221:$Z221)=ABS(N221)),--($G221:$Z221&lt;&gt;0))-1)/2)</f>
        <v>10.5</v>
      </c>
      <c r="AI221" cm="1">
        <f t="array" ref="AI221">IF(O221=0,"",1+SUMPRODUCT(--(ABS($G221:$Z221)&lt;ABS(O221)),--($G221:$Z221&lt;&gt;0))+(SUMPRODUCT(--(ABS($G221:$Z221)=ABS(O221)),--($G221:$Z221&lt;&gt;0))-1)/2)</f>
        <v>5.5</v>
      </c>
      <c r="AJ221" cm="1">
        <f t="array" ref="AJ221">IF(P221=0,"",1+SUMPRODUCT(--(ABS($G221:$Z221)&lt;ABS(P221)),--($G221:$Z221&lt;&gt;0))+(SUMPRODUCT(--(ABS($G221:$Z221)=ABS(P221)),--($G221:$Z221&lt;&gt;0))-1)/2)</f>
        <v>19</v>
      </c>
      <c r="AK221" cm="1">
        <f t="array" ref="AK221">IF(Q221=0,"",1+SUMPRODUCT(--(ABS($G221:$Z221)&lt;ABS(Q221)),--($G221:$Z221&lt;&gt;0))+(SUMPRODUCT(--(ABS($G221:$Z221)=ABS(Q221)),--($G221:$Z221&lt;&gt;0))-1)/2)</f>
        <v>18</v>
      </c>
      <c r="AL221" cm="1">
        <f t="array" ref="AL221">IF(R221=0,"",1+SUMPRODUCT(--(ABS($G221:$Z221)&lt;ABS(R221)),--($G221:$Z221&lt;&gt;0))+(SUMPRODUCT(--(ABS($G221:$Z221)=ABS(R221)),--($G221:$Z221&lt;&gt;0))-1)/2)</f>
        <v>4</v>
      </c>
      <c r="AM221" cm="1">
        <f t="array" ref="AM221">IF(S221=0,"",1+SUMPRODUCT(--(ABS($G221:$Z221)&lt;ABS(S221)),--($G221:$Z221&lt;&gt;0))+(SUMPRODUCT(--(ABS($G221:$Z221)=ABS(S221)),--($G221:$Z221&lt;&gt;0))-1)/2)</f>
        <v>14</v>
      </c>
      <c r="AN221" cm="1">
        <f t="array" ref="AN221">IF(T221=0,"",1+SUMPRODUCT(--(ABS($G221:$Z221)&lt;ABS(T221)),--($G221:$Z221&lt;&gt;0))+(SUMPRODUCT(--(ABS($G221:$Z221)=ABS(T221)),--($G221:$Z221&lt;&gt;0))-1)/2)</f>
        <v>5.5</v>
      </c>
      <c r="AO221" cm="1">
        <f t="array" ref="AO221">IF(U221=0,"",1+SUMPRODUCT(--(ABS($G221:$Z221)&lt;ABS(U221)),--($G221:$Z221&lt;&gt;0))+(SUMPRODUCT(--(ABS($G221:$Z221)=ABS(U221)),--($G221:$Z221&lt;&gt;0))-1)/2)</f>
        <v>9</v>
      </c>
      <c r="AP221" cm="1">
        <f t="array" ref="AP221">IF(V221=0,"",1+SUMPRODUCT(--(ABS($G221:$Z221)&lt;ABS(V221)),--($G221:$Z221&lt;&gt;0))+(SUMPRODUCT(--(ABS($G221:$Z221)=ABS(V221)),--($G221:$Z221&lt;&gt;0))-1)/2)</f>
        <v>10.5</v>
      </c>
      <c r="AQ221" cm="1">
        <f t="array" ref="AQ221">IF(W221=0,"",1+SUMPRODUCT(--(ABS($G221:$Z221)&lt;ABS(W221)),--($G221:$Z221&lt;&gt;0))+(SUMPRODUCT(--(ABS($G221:$Z221)=ABS(W221)),--($G221:$Z221&lt;&gt;0))-1)/2)</f>
        <v>15.5</v>
      </c>
      <c r="AR221" cm="1">
        <f t="array" ref="AR221">IF(X221=0,"",1+SUMPRODUCT(--(ABS($G221:$Z221)&lt;ABS(X221)),--($G221:$Z221&lt;&gt;0))+(SUMPRODUCT(--(ABS($G221:$Z221)=ABS(X221)),--($G221:$Z221&lt;&gt;0))-1)/2)</f>
        <v>2</v>
      </c>
      <c r="AS221" cm="1">
        <f t="array" ref="AS221">IF(Y221=0,"",1+SUMPRODUCT(--(ABS($G221:$Z221)&lt;ABS(Y221)),--($G221:$Z221&lt;&gt;0))+(SUMPRODUCT(--(ABS($G221:$Z221)=ABS(Y221)),--($G221:$Z221&lt;&gt;0))-1)/2)</f>
        <v>13</v>
      </c>
      <c r="AT221" cm="1">
        <f t="array" ref="AT221">IF(Z221=0,"",1+SUMPRODUCT(--(ABS($G221:$Z221)&lt;ABS(Z221)),--($G221:$Z221&lt;&gt;0))+(SUMPRODUCT(--(ABS($G221:$Z221)=ABS(Z221)),--($G221:$Z221&lt;&gt;0))-1)/2)</f>
        <v>8</v>
      </c>
      <c r="AU221">
        <f>AVERAGE(G221:Z221)</f>
        <v>3.4077056473861347E-2</v>
      </c>
      <c r="AV221">
        <f>SUMIF(G221:Z221,"&gt;0",AA221:AT221)</f>
        <v>208</v>
      </c>
      <c r="AW221">
        <f>COUNTIF(G221:Z221,"&lt;&gt;0")</f>
        <v>20</v>
      </c>
      <c r="AX221">
        <f>_xlfn.LET(_xlpm.n,AW221,_xlpm.w,AV221,_xlpm.mu,_xlpm.n*(_xlpm.n+1)/4,_xlpm.sd,SQRT(_xlpm.n*(_xlpm.n+1)*(2*_xlpm.n+1)/24),_xlpm.z,(ABS(_xlpm.w-_xlpm.mu)-0.5)/_xlpm.sd,MIN(1,2*(1-_xlfn.NORM.S.DIST(_xlpm.z,TRUE))))</f>
        <v>1.2992610033379925E-4</v>
      </c>
    </row>
    <row r="222" spans="1:50" x14ac:dyDescent="0.25">
      <c r="A222" t="s">
        <v>9331</v>
      </c>
      <c r="B222" t="s">
        <v>19</v>
      </c>
      <c r="C222" t="s">
        <v>12</v>
      </c>
      <c r="D222" t="s">
        <v>9259</v>
      </c>
      <c r="E222" t="s">
        <v>94</v>
      </c>
      <c r="F222" t="s">
        <v>81</v>
      </c>
      <c r="G222">
        <f>all_runs!O2662-all_runs!O2422</f>
        <v>1.4245942423883329E-2</v>
      </c>
      <c r="H222">
        <f>all_runs!O2663-all_runs!O2423</f>
        <v>1.8787135439235492E-2</v>
      </c>
      <c r="I222">
        <f>all_runs!O2664-all_runs!O2424</f>
        <v>2.417797101875041E-2</v>
      </c>
      <c r="J222">
        <f>all_runs!O2665-all_runs!O2425</f>
        <v>-2.6775448488769449E-4</v>
      </c>
      <c r="K222">
        <f>all_runs!O2666-all_runs!O2426</f>
        <v>1.9680725032579005E-2</v>
      </c>
      <c r="L222">
        <f>all_runs!O2667-all_runs!O2427</f>
        <v>4.2506811989100779E-2</v>
      </c>
      <c r="M222">
        <f>all_runs!O2668-all_runs!O2428</f>
        <v>7.2126943420418588E-3</v>
      </c>
      <c r="N222">
        <f>all_runs!O2669-all_runs!O2429</f>
        <v>8.8111598151878745E-3</v>
      </c>
      <c r="O222">
        <f>all_runs!O2670-all_runs!O2430</f>
        <v>1.0074379556668345E-2</v>
      </c>
      <c r="P222">
        <f>all_runs!O2671-all_runs!O2431</f>
        <v>2.2994616867149542E-2</v>
      </c>
      <c r="Q222">
        <f>all_runs!O2672-all_runs!O2432</f>
        <v>1.9366316121332217E-2</v>
      </c>
      <c r="R222">
        <f>all_runs!O2673-all_runs!O2433</f>
        <v>1.8463096142106172E-2</v>
      </c>
      <c r="S222">
        <f>all_runs!O2674-all_runs!O2434</f>
        <v>1.4245942423883329E-2</v>
      </c>
      <c r="T222">
        <f>all_runs!O2675-all_runs!O2435</f>
        <v>2.6146287006910685E-3</v>
      </c>
      <c r="U222">
        <f>all_runs!O2676-all_runs!O2436</f>
        <v>2.3927577016423118E-2</v>
      </c>
      <c r="V222">
        <f>all_runs!O2677-all_runs!O2437</f>
        <v>8.8111598151878745E-3</v>
      </c>
      <c r="W222">
        <f>all_runs!O2678-all_runs!O2438</f>
        <v>1.1324016290176098E-2</v>
      </c>
      <c r="X222">
        <f>all_runs!O2679-all_runs!O2439</f>
        <v>1.4245942423883329E-2</v>
      </c>
      <c r="Y222">
        <f>all_runs!O2680-all_runs!O2440</f>
        <v>2.3927577016423118E-2</v>
      </c>
      <c r="Z222">
        <f>all_runs!O2681-all_runs!O2441</f>
        <v>3.9009138657762898E-3</v>
      </c>
      <c r="AA222" cm="1">
        <f t="array" ref="AA222">IF(G222=0,"",1+SUMPRODUCT(--(ABS($G222:$Z222)&lt;ABS(G222)),--($G222:$Z222&lt;&gt;0))+(SUMPRODUCT(--(ABS($G222:$Z222)=ABS(G222)),--($G222:$Z222&lt;&gt;0))-1)/2)</f>
        <v>10</v>
      </c>
      <c r="AB222" cm="1">
        <f t="array" ref="AB222">IF(H222=0,"",1+SUMPRODUCT(--(ABS($G222:$Z222)&lt;ABS(H222)),--($G222:$Z222&lt;&gt;0))+(SUMPRODUCT(--(ABS($G222:$Z222)=ABS(H222)),--($G222:$Z222&lt;&gt;0))-1)/2)</f>
        <v>13</v>
      </c>
      <c r="AC222" cm="1">
        <f t="array" ref="AC222">IF(I222=0,"",1+SUMPRODUCT(--(ABS($G222:$Z222)&lt;ABS(I222)),--($G222:$Z222&lt;&gt;0))+(SUMPRODUCT(--(ABS($G222:$Z222)=ABS(I222)),--($G222:$Z222&lt;&gt;0))-1)/2)</f>
        <v>19</v>
      </c>
      <c r="AD222" cm="1">
        <f t="array" ref="AD222">IF(J222=0,"",1+SUMPRODUCT(--(ABS($G222:$Z222)&lt;ABS(J222)),--($G222:$Z222&lt;&gt;0))+(SUMPRODUCT(--(ABS($G222:$Z222)=ABS(J222)),--($G222:$Z222&lt;&gt;0))-1)/2)</f>
        <v>1</v>
      </c>
      <c r="AE222" cm="1">
        <f t="array" ref="AE222">IF(K222=0,"",1+SUMPRODUCT(--(ABS($G222:$Z222)&lt;ABS(K222)),--($G222:$Z222&lt;&gt;0))+(SUMPRODUCT(--(ABS($G222:$Z222)=ABS(K222)),--($G222:$Z222&lt;&gt;0))-1)/2)</f>
        <v>15</v>
      </c>
      <c r="AF222" cm="1">
        <f t="array" ref="AF222">IF(L222=0,"",1+SUMPRODUCT(--(ABS($G222:$Z222)&lt;ABS(L222)),--($G222:$Z222&lt;&gt;0))+(SUMPRODUCT(--(ABS($G222:$Z222)=ABS(L222)),--($G222:$Z222&lt;&gt;0))-1)/2)</f>
        <v>20</v>
      </c>
      <c r="AG222" cm="1">
        <f t="array" ref="AG222">IF(M222=0,"",1+SUMPRODUCT(--(ABS($G222:$Z222)&lt;ABS(M222)),--($G222:$Z222&lt;&gt;0))+(SUMPRODUCT(--(ABS($G222:$Z222)=ABS(M222)),--($G222:$Z222&lt;&gt;0))-1)/2)</f>
        <v>4</v>
      </c>
      <c r="AH222" cm="1">
        <f t="array" ref="AH222">IF(N222=0,"",1+SUMPRODUCT(--(ABS($G222:$Z222)&lt;ABS(N222)),--($G222:$Z222&lt;&gt;0))+(SUMPRODUCT(--(ABS($G222:$Z222)=ABS(N222)),--($G222:$Z222&lt;&gt;0))-1)/2)</f>
        <v>5.5</v>
      </c>
      <c r="AI222" cm="1">
        <f t="array" ref="AI222">IF(O222=0,"",1+SUMPRODUCT(--(ABS($G222:$Z222)&lt;ABS(O222)),--($G222:$Z222&lt;&gt;0))+(SUMPRODUCT(--(ABS($G222:$Z222)=ABS(O222)),--($G222:$Z222&lt;&gt;0))-1)/2)</f>
        <v>7</v>
      </c>
      <c r="AJ222" cm="1">
        <f t="array" ref="AJ222">IF(P222=0,"",1+SUMPRODUCT(--(ABS($G222:$Z222)&lt;ABS(P222)),--($G222:$Z222&lt;&gt;0))+(SUMPRODUCT(--(ABS($G222:$Z222)=ABS(P222)),--($G222:$Z222&lt;&gt;0))-1)/2)</f>
        <v>16</v>
      </c>
      <c r="AK222" cm="1">
        <f t="array" ref="AK222">IF(Q222=0,"",1+SUMPRODUCT(--(ABS($G222:$Z222)&lt;ABS(Q222)),--($G222:$Z222&lt;&gt;0))+(SUMPRODUCT(--(ABS($G222:$Z222)=ABS(Q222)),--($G222:$Z222&lt;&gt;0))-1)/2)</f>
        <v>14</v>
      </c>
      <c r="AL222" cm="1">
        <f t="array" ref="AL222">IF(R222=0,"",1+SUMPRODUCT(--(ABS($G222:$Z222)&lt;ABS(R222)),--($G222:$Z222&lt;&gt;0))+(SUMPRODUCT(--(ABS($G222:$Z222)=ABS(R222)),--($G222:$Z222&lt;&gt;0))-1)/2)</f>
        <v>12</v>
      </c>
      <c r="AM222" cm="1">
        <f t="array" ref="AM222">IF(S222=0,"",1+SUMPRODUCT(--(ABS($G222:$Z222)&lt;ABS(S222)),--($G222:$Z222&lt;&gt;0))+(SUMPRODUCT(--(ABS($G222:$Z222)=ABS(S222)),--($G222:$Z222&lt;&gt;0))-1)/2)</f>
        <v>10</v>
      </c>
      <c r="AN222" cm="1">
        <f t="array" ref="AN222">IF(T222=0,"",1+SUMPRODUCT(--(ABS($G222:$Z222)&lt;ABS(T222)),--($G222:$Z222&lt;&gt;0))+(SUMPRODUCT(--(ABS($G222:$Z222)=ABS(T222)),--($G222:$Z222&lt;&gt;0))-1)/2)</f>
        <v>2</v>
      </c>
      <c r="AO222" cm="1">
        <f t="array" ref="AO222">IF(U222=0,"",1+SUMPRODUCT(--(ABS($G222:$Z222)&lt;ABS(U222)),--($G222:$Z222&lt;&gt;0))+(SUMPRODUCT(--(ABS($G222:$Z222)=ABS(U222)),--($G222:$Z222&lt;&gt;0))-1)/2)</f>
        <v>17.5</v>
      </c>
      <c r="AP222" cm="1">
        <f t="array" ref="AP222">IF(V222=0,"",1+SUMPRODUCT(--(ABS($G222:$Z222)&lt;ABS(V222)),--($G222:$Z222&lt;&gt;0))+(SUMPRODUCT(--(ABS($G222:$Z222)=ABS(V222)),--($G222:$Z222&lt;&gt;0))-1)/2)</f>
        <v>5.5</v>
      </c>
      <c r="AQ222" cm="1">
        <f t="array" ref="AQ222">IF(W222=0,"",1+SUMPRODUCT(--(ABS($G222:$Z222)&lt;ABS(W222)),--($G222:$Z222&lt;&gt;0))+(SUMPRODUCT(--(ABS($G222:$Z222)=ABS(W222)),--($G222:$Z222&lt;&gt;0))-1)/2)</f>
        <v>8</v>
      </c>
      <c r="AR222" cm="1">
        <f t="array" ref="AR222">IF(X222=0,"",1+SUMPRODUCT(--(ABS($G222:$Z222)&lt;ABS(X222)),--($G222:$Z222&lt;&gt;0))+(SUMPRODUCT(--(ABS($G222:$Z222)=ABS(X222)),--($G222:$Z222&lt;&gt;0))-1)/2)</f>
        <v>10</v>
      </c>
      <c r="AS222" cm="1">
        <f t="array" ref="AS222">IF(Y222=0,"",1+SUMPRODUCT(--(ABS($G222:$Z222)&lt;ABS(Y222)),--($G222:$Z222&lt;&gt;0))+(SUMPRODUCT(--(ABS($G222:$Z222)=ABS(Y222)),--($G222:$Z222&lt;&gt;0))-1)/2)</f>
        <v>17.5</v>
      </c>
      <c r="AT222" cm="1">
        <f t="array" ref="AT222">IF(Z222=0,"",1+SUMPRODUCT(--(ABS($G222:$Z222)&lt;ABS(Z222)),--($G222:$Z222&lt;&gt;0))+(SUMPRODUCT(--(ABS($G222:$Z222)=ABS(Z222)),--($G222:$Z222&lt;&gt;0))-1)/2)</f>
        <v>3</v>
      </c>
      <c r="AU222">
        <f>AVERAGE(G222:Z222)</f>
        <v>1.5452542590779578E-2</v>
      </c>
      <c r="AV222">
        <f>SUMIF(G222:Z222,"&gt;0",AA222:AT222)</f>
        <v>209</v>
      </c>
      <c r="AW222">
        <f>COUNTIF(G222:Z222,"&lt;&gt;0")</f>
        <v>20</v>
      </c>
      <c r="AX222">
        <f>_xlfn.LET(_xlpm.n,AW222,_xlpm.w,AV222,_xlpm.mu,_xlpm.n*(_xlpm.n+1)/4,_xlpm.sd,SQRT(_xlpm.n*(_xlpm.n+1)*(2*_xlpm.n+1)/24),_xlpm.z,(ABS(_xlpm.w-_xlpm.mu)-0.5)/_xlpm.sd,MIN(1,2*(1-_xlfn.NORM.S.DIST(_xlpm.z,TRUE))))</f>
        <v>1.1157661051997003E-4</v>
      </c>
    </row>
    <row r="223" spans="1:50" x14ac:dyDescent="0.25">
      <c r="A223" t="s">
        <v>9331</v>
      </c>
      <c r="B223" t="s">
        <v>106</v>
      </c>
      <c r="C223" t="s">
        <v>12</v>
      </c>
      <c r="D223" t="s">
        <v>9259</v>
      </c>
      <c r="E223" t="s">
        <v>94</v>
      </c>
      <c r="F223" t="s">
        <v>81</v>
      </c>
      <c r="G223">
        <f>all_runs!O3142-all_runs!O2902</f>
        <v>4.6871405567057711E-2</v>
      </c>
      <c r="H223">
        <f>all_runs!O3143-all_runs!O2903</f>
        <v>3.1711222500696246E-2</v>
      </c>
      <c r="I223">
        <f>all_runs!O3144-all_runs!O2904</f>
        <v>-2.4187452758881345E-2</v>
      </c>
      <c r="J223">
        <f>all_runs!O3145-all_runs!O2905</f>
        <v>5.2306188175753388E-2</v>
      </c>
      <c r="K223">
        <f>all_runs!O3146-all_runs!O2906</f>
        <v>5.9662661872606604E-2</v>
      </c>
      <c r="L223">
        <f>all_runs!O3147-all_runs!O2907</f>
        <v>2.7607522657027483E-2</v>
      </c>
      <c r="M223">
        <f>all_runs!O3148-all_runs!O2908</f>
        <v>3.8645788645788604E-2</v>
      </c>
      <c r="N223">
        <f>all_runs!O3149-all_runs!O2909</f>
        <v>7.5132275132275161E-2</v>
      </c>
      <c r="O223">
        <f>all_runs!O3150-all_runs!O2910</f>
        <v>4.7735014858302449E-2</v>
      </c>
      <c r="P223">
        <f>all_runs!O3151-all_runs!O2911</f>
        <v>5.4423828265790175E-2</v>
      </c>
      <c r="Q223">
        <f>all_runs!O3152-all_runs!O2912</f>
        <v>5.8693918967891556E-2</v>
      </c>
      <c r="R223">
        <f>all_runs!O3153-all_runs!O2913</f>
        <v>5.8693918967891556E-2</v>
      </c>
      <c r="S223">
        <f>all_runs!O3154-all_runs!O2914</f>
        <v>4.6482137391228195E-2</v>
      </c>
      <c r="T223">
        <f>all_runs!O3155-all_runs!O2915</f>
        <v>1.9318321643903125E-2</v>
      </c>
      <c r="U223">
        <f>all_runs!O3156-all_runs!O2916</f>
        <v>6.3011063011062851E-2</v>
      </c>
      <c r="V223">
        <f>all_runs!O3157-all_runs!O2917</f>
        <v>2.3431594860166327E-2</v>
      </c>
      <c r="W223">
        <f>all_runs!O3158-all_runs!O2918</f>
        <v>4.6482137391228195E-2</v>
      </c>
      <c r="X223">
        <f>all_runs!O3159-all_runs!O2919</f>
        <v>4.8974236985136033E-2</v>
      </c>
      <c r="Y223">
        <f>all_runs!O3160-all_runs!O2920</f>
        <v>3.2625463143174382E-2</v>
      </c>
      <c r="Z223">
        <f>all_runs!O3161-all_runs!O2921</f>
        <v>3.0567057740970682E-2</v>
      </c>
      <c r="AA223" cm="1">
        <f t="array" ref="AA223">IF(G223=0,"",1+SUMPRODUCT(--(ABS($G223:$Z223)&lt;ABS(G223)),--($G223:$Z223&lt;&gt;0))+(SUMPRODUCT(--(ABS($G223:$Z223)=ABS(G223)),--($G223:$Z223&lt;&gt;0))-1)/2)</f>
        <v>11</v>
      </c>
      <c r="AB223" cm="1">
        <f t="array" ref="AB223">IF(H223=0,"",1+SUMPRODUCT(--(ABS($G223:$Z223)&lt;ABS(H223)),--($G223:$Z223&lt;&gt;0))+(SUMPRODUCT(--(ABS($G223:$Z223)=ABS(H223)),--($G223:$Z223&lt;&gt;0))-1)/2)</f>
        <v>6</v>
      </c>
      <c r="AC223" cm="1">
        <f t="array" ref="AC223">IF(I223=0,"",1+SUMPRODUCT(--(ABS($G223:$Z223)&lt;ABS(I223)),--($G223:$Z223&lt;&gt;0))+(SUMPRODUCT(--(ABS($G223:$Z223)=ABS(I223)),--($G223:$Z223&lt;&gt;0))-1)/2)</f>
        <v>3</v>
      </c>
      <c r="AD223" cm="1">
        <f t="array" ref="AD223">IF(J223=0,"",1+SUMPRODUCT(--(ABS($G223:$Z223)&lt;ABS(J223)),--($G223:$Z223&lt;&gt;0))+(SUMPRODUCT(--(ABS($G223:$Z223)=ABS(J223)),--($G223:$Z223&lt;&gt;0))-1)/2)</f>
        <v>14</v>
      </c>
      <c r="AE223" cm="1">
        <f t="array" ref="AE223">IF(K223=0,"",1+SUMPRODUCT(--(ABS($G223:$Z223)&lt;ABS(K223)),--($G223:$Z223&lt;&gt;0))+(SUMPRODUCT(--(ABS($G223:$Z223)=ABS(K223)),--($G223:$Z223&lt;&gt;0))-1)/2)</f>
        <v>18</v>
      </c>
      <c r="AF223" cm="1">
        <f t="array" ref="AF223">IF(L223=0,"",1+SUMPRODUCT(--(ABS($G223:$Z223)&lt;ABS(L223)),--($G223:$Z223&lt;&gt;0))+(SUMPRODUCT(--(ABS($G223:$Z223)=ABS(L223)),--($G223:$Z223&lt;&gt;0))-1)/2)</f>
        <v>4</v>
      </c>
      <c r="AG223" cm="1">
        <f t="array" ref="AG223">IF(M223=0,"",1+SUMPRODUCT(--(ABS($G223:$Z223)&lt;ABS(M223)),--($G223:$Z223&lt;&gt;0))+(SUMPRODUCT(--(ABS($G223:$Z223)=ABS(M223)),--($G223:$Z223&lt;&gt;0))-1)/2)</f>
        <v>8</v>
      </c>
      <c r="AH223" cm="1">
        <f t="array" ref="AH223">IF(N223=0,"",1+SUMPRODUCT(--(ABS($G223:$Z223)&lt;ABS(N223)),--($G223:$Z223&lt;&gt;0))+(SUMPRODUCT(--(ABS($G223:$Z223)=ABS(N223)),--($G223:$Z223&lt;&gt;0))-1)/2)</f>
        <v>20</v>
      </c>
      <c r="AI223" cm="1">
        <f t="array" ref="AI223">IF(O223=0,"",1+SUMPRODUCT(--(ABS($G223:$Z223)&lt;ABS(O223)),--($G223:$Z223&lt;&gt;0))+(SUMPRODUCT(--(ABS($G223:$Z223)=ABS(O223)),--($G223:$Z223&lt;&gt;0))-1)/2)</f>
        <v>12</v>
      </c>
      <c r="AJ223" cm="1">
        <f t="array" ref="AJ223">IF(P223=0,"",1+SUMPRODUCT(--(ABS($G223:$Z223)&lt;ABS(P223)),--($G223:$Z223&lt;&gt;0))+(SUMPRODUCT(--(ABS($G223:$Z223)=ABS(P223)),--($G223:$Z223&lt;&gt;0))-1)/2)</f>
        <v>15</v>
      </c>
      <c r="AK223" cm="1">
        <f t="array" ref="AK223">IF(Q223=0,"",1+SUMPRODUCT(--(ABS($G223:$Z223)&lt;ABS(Q223)),--($G223:$Z223&lt;&gt;0))+(SUMPRODUCT(--(ABS($G223:$Z223)=ABS(Q223)),--($G223:$Z223&lt;&gt;0))-1)/2)</f>
        <v>16.5</v>
      </c>
      <c r="AL223" cm="1">
        <f t="array" ref="AL223">IF(R223=0,"",1+SUMPRODUCT(--(ABS($G223:$Z223)&lt;ABS(R223)),--($G223:$Z223&lt;&gt;0))+(SUMPRODUCT(--(ABS($G223:$Z223)=ABS(R223)),--($G223:$Z223&lt;&gt;0))-1)/2)</f>
        <v>16.5</v>
      </c>
      <c r="AM223" cm="1">
        <f t="array" ref="AM223">IF(S223=0,"",1+SUMPRODUCT(--(ABS($G223:$Z223)&lt;ABS(S223)),--($G223:$Z223&lt;&gt;0))+(SUMPRODUCT(--(ABS($G223:$Z223)=ABS(S223)),--($G223:$Z223&lt;&gt;0))-1)/2)</f>
        <v>9.5</v>
      </c>
      <c r="AN223" cm="1">
        <f t="array" ref="AN223">IF(T223=0,"",1+SUMPRODUCT(--(ABS($G223:$Z223)&lt;ABS(T223)),--($G223:$Z223&lt;&gt;0))+(SUMPRODUCT(--(ABS($G223:$Z223)=ABS(T223)),--($G223:$Z223&lt;&gt;0))-1)/2)</f>
        <v>1</v>
      </c>
      <c r="AO223" cm="1">
        <f t="array" ref="AO223">IF(U223=0,"",1+SUMPRODUCT(--(ABS($G223:$Z223)&lt;ABS(U223)),--($G223:$Z223&lt;&gt;0))+(SUMPRODUCT(--(ABS($G223:$Z223)=ABS(U223)),--($G223:$Z223&lt;&gt;0))-1)/2)</f>
        <v>19</v>
      </c>
      <c r="AP223" cm="1">
        <f t="array" ref="AP223">IF(V223=0,"",1+SUMPRODUCT(--(ABS($G223:$Z223)&lt;ABS(V223)),--($G223:$Z223&lt;&gt;0))+(SUMPRODUCT(--(ABS($G223:$Z223)=ABS(V223)),--($G223:$Z223&lt;&gt;0))-1)/2)</f>
        <v>2</v>
      </c>
      <c r="AQ223" cm="1">
        <f t="array" ref="AQ223">IF(W223=0,"",1+SUMPRODUCT(--(ABS($G223:$Z223)&lt;ABS(W223)),--($G223:$Z223&lt;&gt;0))+(SUMPRODUCT(--(ABS($G223:$Z223)=ABS(W223)),--($G223:$Z223&lt;&gt;0))-1)/2)</f>
        <v>9.5</v>
      </c>
      <c r="AR223" cm="1">
        <f t="array" ref="AR223">IF(X223=0,"",1+SUMPRODUCT(--(ABS($G223:$Z223)&lt;ABS(X223)),--($G223:$Z223&lt;&gt;0))+(SUMPRODUCT(--(ABS($G223:$Z223)=ABS(X223)),--($G223:$Z223&lt;&gt;0))-1)/2)</f>
        <v>13</v>
      </c>
      <c r="AS223" cm="1">
        <f t="array" ref="AS223">IF(Y223=0,"",1+SUMPRODUCT(--(ABS($G223:$Z223)&lt;ABS(Y223)),--($G223:$Z223&lt;&gt;0))+(SUMPRODUCT(--(ABS($G223:$Z223)=ABS(Y223)),--($G223:$Z223&lt;&gt;0))-1)/2)</f>
        <v>7</v>
      </c>
      <c r="AT223" cm="1">
        <f t="array" ref="AT223">IF(Z223=0,"",1+SUMPRODUCT(--(ABS($G223:$Z223)&lt;ABS(Z223)),--($G223:$Z223&lt;&gt;0))+(SUMPRODUCT(--(ABS($G223:$Z223)=ABS(Z223)),--($G223:$Z223&lt;&gt;0))-1)/2)</f>
        <v>5</v>
      </c>
      <c r="AU223">
        <f>AVERAGE(G223:Z223)</f>
        <v>4.1909415250953472E-2</v>
      </c>
      <c r="AV223">
        <f>SUMIF(G223:Z223,"&gt;0",AA223:AT223)</f>
        <v>207</v>
      </c>
      <c r="AW223">
        <f>COUNTIF(G223:Z223,"&lt;&gt;0")</f>
        <v>20</v>
      </c>
      <c r="AX223">
        <f>_xlfn.LET(_xlpm.n,AW223,_xlpm.w,AV223,_xlpm.mu,_xlpm.n*(_xlpm.n+1)/4,_xlpm.sd,SQRT(_xlpm.n*(_xlpm.n+1)*(2*_xlpm.n+1)/24),_xlpm.z,(ABS(_xlpm.w-_xlpm.mu)-0.5)/_xlpm.sd,MIN(1,2*(1-_xlfn.NORM.S.DIST(_xlpm.z,TRUE))))</f>
        <v>1.5109307838723218E-4</v>
      </c>
    </row>
    <row r="224" spans="1:50" x14ac:dyDescent="0.25">
      <c r="A224" t="s">
        <v>9331</v>
      </c>
      <c r="B224" t="s">
        <v>147</v>
      </c>
      <c r="C224" t="s">
        <v>12</v>
      </c>
      <c r="D224" t="s">
        <v>9259</v>
      </c>
      <c r="E224" t="s">
        <v>94</v>
      </c>
      <c r="F224" t="s">
        <v>81</v>
      </c>
      <c r="G224">
        <f>all_runs!O3622-all_runs!O3382</f>
        <v>-1.3156706307391297E-2</v>
      </c>
      <c r="H224">
        <f>all_runs!O3623-all_runs!O3383</f>
        <v>-5.494505494505586E-3</v>
      </c>
      <c r="I224">
        <f>all_runs!O3624-all_runs!O3384</f>
        <v>-3.2997305724579151E-3</v>
      </c>
      <c r="J224">
        <f>all_runs!O3625-all_runs!O3385</f>
        <v>1.6743701980470815E-2</v>
      </c>
      <c r="K224">
        <f>all_runs!O3626-all_runs!O3386</f>
        <v>4.4320320563413507E-3</v>
      </c>
      <c r="L224">
        <f>all_runs!O3627-all_runs!O3387</f>
        <v>1.0808863267879332E-3</v>
      </c>
      <c r="M224">
        <f>all_runs!O3628-all_runs!O3388</f>
        <v>1.0808863267879332E-3</v>
      </c>
      <c r="N224">
        <f>all_runs!O3629-all_runs!O3389</f>
        <v>-2.19780219780219E-3</v>
      </c>
      <c r="O224">
        <f>all_runs!O3630-all_runs!O3390</f>
        <v>-6.5574752223254151E-3</v>
      </c>
      <c r="P224">
        <f>all_runs!O3631-all_runs!O3391</f>
        <v>-3.2997305724579151E-3</v>
      </c>
      <c r="Q224">
        <f>all_runs!O3632-all_runs!O3392</f>
        <v>-1.2007066502979447E-2</v>
      </c>
      <c r="R224">
        <f>all_runs!O3633-all_runs!O3393</f>
        <v>1.5481755813247622E-2</v>
      </c>
      <c r="S224">
        <f>all_runs!O3634-all_runs!O3394</f>
        <v>-2.19780219780219E-3</v>
      </c>
      <c r="T224">
        <f>all_runs!O3635-all_runs!O3395</f>
        <v>-8.8093724457360967E-3</v>
      </c>
      <c r="U224">
        <f>all_runs!O3636-all_runs!O3396</f>
        <v>0</v>
      </c>
      <c r="V224">
        <f>all_runs!O3637-all_runs!O3397</f>
        <v>-6.5574752223254151E-3</v>
      </c>
      <c r="W224">
        <f>all_runs!O3638-all_runs!O3398</f>
        <v>3.281649856992197E-3</v>
      </c>
      <c r="X224">
        <f>all_runs!O3639-all_runs!O3399</f>
        <v>-4.3835945475290128E-3</v>
      </c>
      <c r="Y224">
        <f>all_runs!O3640-all_runs!O3400</f>
        <v>2.2099113008202664E-3</v>
      </c>
      <c r="Z224">
        <f>all_runs!O3641-all_runs!O3401</f>
        <v>0</v>
      </c>
      <c r="AA224" cm="1">
        <f t="array" ref="AA224">IF(G224=0,"",1+SUMPRODUCT(--(ABS($G224:$Z224)&lt;ABS(G224)),--($G224:$Z224&lt;&gt;0))+(SUMPRODUCT(--(ABS($G224:$Z224)=ABS(G224)),--($G224:$Z224&lt;&gt;0))-1)/2)</f>
        <v>16</v>
      </c>
      <c r="AB224" cm="1">
        <f t="array" ref="AB224">IF(H224=0,"",1+SUMPRODUCT(--(ABS($G224:$Z224)&lt;ABS(H224)),--($G224:$Z224&lt;&gt;0))+(SUMPRODUCT(--(ABS($G224:$Z224)=ABS(H224)),--($G224:$Z224&lt;&gt;0))-1)/2)</f>
        <v>11</v>
      </c>
      <c r="AC224" cm="1">
        <f t="array" ref="AC224">IF(I224=0,"",1+SUMPRODUCT(--(ABS($G224:$Z224)&lt;ABS(I224)),--($G224:$Z224&lt;&gt;0))+(SUMPRODUCT(--(ABS($G224:$Z224)=ABS(I224)),--($G224:$Z224&lt;&gt;0))-1)/2)</f>
        <v>7.5</v>
      </c>
      <c r="AD224" cm="1">
        <f t="array" ref="AD224">IF(J224=0,"",1+SUMPRODUCT(--(ABS($G224:$Z224)&lt;ABS(J224)),--($G224:$Z224&lt;&gt;0))+(SUMPRODUCT(--(ABS($G224:$Z224)=ABS(J224)),--($G224:$Z224&lt;&gt;0))-1)/2)</f>
        <v>18</v>
      </c>
      <c r="AE224" cm="1">
        <f t="array" ref="AE224">IF(K224=0,"",1+SUMPRODUCT(--(ABS($G224:$Z224)&lt;ABS(K224)),--($G224:$Z224&lt;&gt;0))+(SUMPRODUCT(--(ABS($G224:$Z224)=ABS(K224)),--($G224:$Z224&lt;&gt;0))-1)/2)</f>
        <v>10</v>
      </c>
      <c r="AF224" cm="1">
        <f t="array" ref="AF224">IF(L224=0,"",1+SUMPRODUCT(--(ABS($G224:$Z224)&lt;ABS(L224)),--($G224:$Z224&lt;&gt;0))+(SUMPRODUCT(--(ABS($G224:$Z224)=ABS(L224)),--($G224:$Z224&lt;&gt;0))-1)/2)</f>
        <v>1.5</v>
      </c>
      <c r="AG224" cm="1">
        <f t="array" ref="AG224">IF(M224=0,"",1+SUMPRODUCT(--(ABS($G224:$Z224)&lt;ABS(M224)),--($G224:$Z224&lt;&gt;0))+(SUMPRODUCT(--(ABS($G224:$Z224)=ABS(M224)),--($G224:$Z224&lt;&gt;0))-1)/2)</f>
        <v>1.5</v>
      </c>
      <c r="AH224" cm="1">
        <f t="array" ref="AH224">IF(N224=0,"",1+SUMPRODUCT(--(ABS($G224:$Z224)&lt;ABS(N224)),--($G224:$Z224&lt;&gt;0))+(SUMPRODUCT(--(ABS($G224:$Z224)=ABS(N224)),--($G224:$Z224&lt;&gt;0))-1)/2)</f>
        <v>3.5</v>
      </c>
      <c r="AI224" cm="1">
        <f t="array" ref="AI224">IF(O224=0,"",1+SUMPRODUCT(--(ABS($G224:$Z224)&lt;ABS(O224)),--($G224:$Z224&lt;&gt;0))+(SUMPRODUCT(--(ABS($G224:$Z224)=ABS(O224)),--($G224:$Z224&lt;&gt;0))-1)/2)</f>
        <v>12.5</v>
      </c>
      <c r="AJ224" cm="1">
        <f t="array" ref="AJ224">IF(P224=0,"",1+SUMPRODUCT(--(ABS($G224:$Z224)&lt;ABS(P224)),--($G224:$Z224&lt;&gt;0))+(SUMPRODUCT(--(ABS($G224:$Z224)=ABS(P224)),--($G224:$Z224&lt;&gt;0))-1)/2)</f>
        <v>7.5</v>
      </c>
      <c r="AK224" cm="1">
        <f t="array" ref="AK224">IF(Q224=0,"",1+SUMPRODUCT(--(ABS($G224:$Z224)&lt;ABS(Q224)),--($G224:$Z224&lt;&gt;0))+(SUMPRODUCT(--(ABS($G224:$Z224)=ABS(Q224)),--($G224:$Z224&lt;&gt;0))-1)/2)</f>
        <v>15</v>
      </c>
      <c r="AL224" cm="1">
        <f t="array" ref="AL224">IF(R224=0,"",1+SUMPRODUCT(--(ABS($G224:$Z224)&lt;ABS(R224)),--($G224:$Z224&lt;&gt;0))+(SUMPRODUCT(--(ABS($G224:$Z224)=ABS(R224)),--($G224:$Z224&lt;&gt;0))-1)/2)</f>
        <v>17</v>
      </c>
      <c r="AM224" cm="1">
        <f t="array" ref="AM224">IF(S224=0,"",1+SUMPRODUCT(--(ABS($G224:$Z224)&lt;ABS(S224)),--($G224:$Z224&lt;&gt;0))+(SUMPRODUCT(--(ABS($G224:$Z224)=ABS(S224)),--($G224:$Z224&lt;&gt;0))-1)/2)</f>
        <v>3.5</v>
      </c>
      <c r="AN224" cm="1">
        <f t="array" ref="AN224">IF(T224=0,"",1+SUMPRODUCT(--(ABS($G224:$Z224)&lt;ABS(T224)),--($G224:$Z224&lt;&gt;0))+(SUMPRODUCT(--(ABS($G224:$Z224)=ABS(T224)),--($G224:$Z224&lt;&gt;0))-1)/2)</f>
        <v>14</v>
      </c>
      <c r="AO224" t="str" cm="1">
        <f t="array" ref="AO224">IF(U224=0,"",1+SUMPRODUCT(--(ABS($G224:$Z224)&lt;ABS(U224)),--($G224:$Z224&lt;&gt;0))+(SUMPRODUCT(--(ABS($G224:$Z224)=ABS(U224)),--($G224:$Z224&lt;&gt;0))-1)/2)</f>
        <v/>
      </c>
      <c r="AP224" cm="1">
        <f t="array" ref="AP224">IF(V224=0,"",1+SUMPRODUCT(--(ABS($G224:$Z224)&lt;ABS(V224)),--($G224:$Z224&lt;&gt;0))+(SUMPRODUCT(--(ABS($G224:$Z224)=ABS(V224)),--($G224:$Z224&lt;&gt;0))-1)/2)</f>
        <v>12.5</v>
      </c>
      <c r="AQ224" cm="1">
        <f t="array" ref="AQ224">IF(W224=0,"",1+SUMPRODUCT(--(ABS($G224:$Z224)&lt;ABS(W224)),--($G224:$Z224&lt;&gt;0))+(SUMPRODUCT(--(ABS($G224:$Z224)=ABS(W224)),--($G224:$Z224&lt;&gt;0))-1)/2)</f>
        <v>6</v>
      </c>
      <c r="AR224" cm="1">
        <f t="array" ref="AR224">IF(X224=0,"",1+SUMPRODUCT(--(ABS($G224:$Z224)&lt;ABS(X224)),--($G224:$Z224&lt;&gt;0))+(SUMPRODUCT(--(ABS($G224:$Z224)=ABS(X224)),--($G224:$Z224&lt;&gt;0))-1)/2)</f>
        <v>9</v>
      </c>
      <c r="AS224" cm="1">
        <f t="array" ref="AS224">IF(Y224=0,"",1+SUMPRODUCT(--(ABS($G224:$Z224)&lt;ABS(Y224)),--($G224:$Z224&lt;&gt;0))+(SUMPRODUCT(--(ABS($G224:$Z224)=ABS(Y224)),--($G224:$Z224&lt;&gt;0))-1)/2)</f>
        <v>5</v>
      </c>
      <c r="AT224" t="str" cm="1">
        <f t="array" ref="AT224">IF(Z224=0,"",1+SUMPRODUCT(--(ABS($G224:$Z224)&lt;ABS(Z224)),--($G224:$Z224&lt;&gt;0))+(SUMPRODUCT(--(ABS($G224:$Z224)=ABS(Z224)),--($G224:$Z224&lt;&gt;0))-1)/2)</f>
        <v/>
      </c>
      <c r="AU224">
        <f>AVERAGE(G224:Z224)</f>
        <v>-1.1825218810932181E-3</v>
      </c>
      <c r="AV224">
        <f>SUMIF(G224:Z224,"&gt;0",AA224:AT224)</f>
        <v>59</v>
      </c>
      <c r="AW224">
        <f>COUNTIF(G224:Z224,"&lt;&gt;0")</f>
        <v>18</v>
      </c>
      <c r="AX224">
        <f>_xlfn.LET(_xlpm.n,AW224,_xlpm.w,AV224,_xlpm.mu,_xlpm.n*(_xlpm.n+1)/4,_xlpm.sd,SQRT(_xlpm.n*(_xlpm.n+1)*(2*_xlpm.n+1)/24),_xlpm.z,(ABS(_xlpm.w-_xlpm.mu)-0.5)/_xlpm.sd,MIN(1,2*(1-_xlfn.NORM.S.DIST(_xlpm.z,TRUE))))</f>
        <v>0.25750444409554851</v>
      </c>
    </row>
    <row r="225" spans="1:50" x14ac:dyDescent="0.25">
      <c r="A225" t="s">
        <v>9331</v>
      </c>
      <c r="B225" t="s">
        <v>190</v>
      </c>
      <c r="C225" t="s">
        <v>12</v>
      </c>
      <c r="D225" t="s">
        <v>9259</v>
      </c>
      <c r="E225" t="s">
        <v>94</v>
      </c>
      <c r="F225" t="s">
        <v>81</v>
      </c>
      <c r="G225">
        <f>all_runs!O4102-all_runs!O3862</f>
        <v>3.1403183890695741E-2</v>
      </c>
      <c r="H225">
        <f>all_runs!O4103-all_runs!O3863</f>
        <v>4.7754316194804747E-2</v>
      </c>
      <c r="I225">
        <f>all_runs!O4104-all_runs!O3864</f>
        <v>3.7275780292539973E-2</v>
      </c>
      <c r="J225">
        <f>all_runs!O4105-all_runs!O3865</f>
        <v>7.7211224852262172E-2</v>
      </c>
      <c r="K225">
        <f>all_runs!O4106-all_runs!O3866</f>
        <v>3.6974214531364291E-2</v>
      </c>
      <c r="L225">
        <f>all_runs!O4107-all_runs!O3867</f>
        <v>4.7381985241151781E-2</v>
      </c>
      <c r="M225">
        <f>all_runs!O4108-all_runs!O3868</f>
        <v>4.5574002675269454E-2</v>
      </c>
      <c r="N225">
        <f>all_runs!O4109-all_runs!O3869</f>
        <v>4.6470289487049343E-2</v>
      </c>
      <c r="O225">
        <f>all_runs!O4110-all_runs!O3870</f>
        <v>3.0805163652431911E-2</v>
      </c>
      <c r="P225">
        <f>all_runs!O4111-all_runs!O3871</f>
        <v>5.6600159616919332E-2</v>
      </c>
      <c r="Q225">
        <f>all_runs!O4112-all_runs!O3872</f>
        <v>4.4281260385838905E-2</v>
      </c>
      <c r="R225">
        <f>all_runs!O4113-all_runs!O3873</f>
        <v>3.7787960580001334E-2</v>
      </c>
      <c r="S225">
        <f>all_runs!O4114-all_runs!O3874</f>
        <v>4.0313621947096423E-2</v>
      </c>
      <c r="T225">
        <f>all_runs!O4115-all_runs!O3875</f>
        <v>3.2169983051911433E-2</v>
      </c>
      <c r="U225">
        <f>all_runs!O4116-all_runs!O3876</f>
        <v>3.4306397041466652E-2</v>
      </c>
      <c r="V225">
        <f>all_runs!O4117-all_runs!O3877</f>
        <v>3.2949815626632017E-2</v>
      </c>
      <c r="W225">
        <f>all_runs!O4118-all_runs!O3878</f>
        <v>3.2949815626632017E-2</v>
      </c>
      <c r="X225">
        <f>all_runs!O4119-all_runs!O3879</f>
        <v>4.1250019560897022E-2</v>
      </c>
      <c r="Y225">
        <f>all_runs!O4120-all_runs!O3880</f>
        <v>4.4692737430167551E-2</v>
      </c>
      <c r="Z225">
        <f>all_runs!O4121-all_runs!O3881</f>
        <v>3.7275780292539973E-2</v>
      </c>
      <c r="AA225" cm="1">
        <f t="array" ref="AA225">IF(G225=0,"",1+SUMPRODUCT(--(ABS($G225:$Z225)&lt;ABS(G225)),--($G225:$Z225&lt;&gt;0))+(SUMPRODUCT(--(ABS($G225:$Z225)=ABS(G225)),--($G225:$Z225&lt;&gt;0))-1)/2)</f>
        <v>2</v>
      </c>
      <c r="AB225" cm="1">
        <f t="array" ref="AB225">IF(H225=0,"",1+SUMPRODUCT(--(ABS($G225:$Z225)&lt;ABS(H225)),--($G225:$Z225&lt;&gt;0))+(SUMPRODUCT(--(ABS($G225:$Z225)=ABS(H225)),--($G225:$Z225&lt;&gt;0))-1)/2)</f>
        <v>18</v>
      </c>
      <c r="AC225" cm="1">
        <f t="array" ref="AC225">IF(I225=0,"",1+SUMPRODUCT(--(ABS($G225:$Z225)&lt;ABS(I225)),--($G225:$Z225&lt;&gt;0))+(SUMPRODUCT(--(ABS($G225:$Z225)=ABS(I225)),--($G225:$Z225&lt;&gt;0))-1)/2)</f>
        <v>8.5</v>
      </c>
      <c r="AD225" cm="1">
        <f t="array" ref="AD225">IF(J225=0,"",1+SUMPRODUCT(--(ABS($G225:$Z225)&lt;ABS(J225)),--($G225:$Z225&lt;&gt;0))+(SUMPRODUCT(--(ABS($G225:$Z225)=ABS(J225)),--($G225:$Z225&lt;&gt;0))-1)/2)</f>
        <v>20</v>
      </c>
      <c r="AE225" cm="1">
        <f t="array" ref="AE225">IF(K225=0,"",1+SUMPRODUCT(--(ABS($G225:$Z225)&lt;ABS(K225)),--($G225:$Z225&lt;&gt;0))+(SUMPRODUCT(--(ABS($G225:$Z225)=ABS(K225)),--($G225:$Z225&lt;&gt;0))-1)/2)</f>
        <v>7</v>
      </c>
      <c r="AF225" cm="1">
        <f t="array" ref="AF225">IF(L225=0,"",1+SUMPRODUCT(--(ABS($G225:$Z225)&lt;ABS(L225)),--($G225:$Z225&lt;&gt;0))+(SUMPRODUCT(--(ABS($G225:$Z225)=ABS(L225)),--($G225:$Z225&lt;&gt;0))-1)/2)</f>
        <v>17</v>
      </c>
      <c r="AG225" cm="1">
        <f t="array" ref="AG225">IF(M225=0,"",1+SUMPRODUCT(--(ABS($G225:$Z225)&lt;ABS(M225)),--($G225:$Z225&lt;&gt;0))+(SUMPRODUCT(--(ABS($G225:$Z225)=ABS(M225)),--($G225:$Z225&lt;&gt;0))-1)/2)</f>
        <v>15</v>
      </c>
      <c r="AH225" cm="1">
        <f t="array" ref="AH225">IF(N225=0,"",1+SUMPRODUCT(--(ABS($G225:$Z225)&lt;ABS(N225)),--($G225:$Z225&lt;&gt;0))+(SUMPRODUCT(--(ABS($G225:$Z225)=ABS(N225)),--($G225:$Z225&lt;&gt;0))-1)/2)</f>
        <v>16</v>
      </c>
      <c r="AI225" cm="1">
        <f t="array" ref="AI225">IF(O225=0,"",1+SUMPRODUCT(--(ABS($G225:$Z225)&lt;ABS(O225)),--($G225:$Z225&lt;&gt;0))+(SUMPRODUCT(--(ABS($G225:$Z225)=ABS(O225)),--($G225:$Z225&lt;&gt;0))-1)/2)</f>
        <v>1</v>
      </c>
      <c r="AJ225" cm="1">
        <f t="array" ref="AJ225">IF(P225=0,"",1+SUMPRODUCT(--(ABS($G225:$Z225)&lt;ABS(P225)),--($G225:$Z225&lt;&gt;0))+(SUMPRODUCT(--(ABS($G225:$Z225)=ABS(P225)),--($G225:$Z225&lt;&gt;0))-1)/2)</f>
        <v>19</v>
      </c>
      <c r="AK225" cm="1">
        <f t="array" ref="AK225">IF(Q225=0,"",1+SUMPRODUCT(--(ABS($G225:$Z225)&lt;ABS(Q225)),--($G225:$Z225&lt;&gt;0))+(SUMPRODUCT(--(ABS($G225:$Z225)=ABS(Q225)),--($G225:$Z225&lt;&gt;0))-1)/2)</f>
        <v>13</v>
      </c>
      <c r="AL225" cm="1">
        <f t="array" ref="AL225">IF(R225=0,"",1+SUMPRODUCT(--(ABS($G225:$Z225)&lt;ABS(R225)),--($G225:$Z225&lt;&gt;0))+(SUMPRODUCT(--(ABS($G225:$Z225)=ABS(R225)),--($G225:$Z225&lt;&gt;0))-1)/2)</f>
        <v>10</v>
      </c>
      <c r="AM225" cm="1">
        <f t="array" ref="AM225">IF(S225=0,"",1+SUMPRODUCT(--(ABS($G225:$Z225)&lt;ABS(S225)),--($G225:$Z225&lt;&gt;0))+(SUMPRODUCT(--(ABS($G225:$Z225)=ABS(S225)),--($G225:$Z225&lt;&gt;0))-1)/2)</f>
        <v>11</v>
      </c>
      <c r="AN225" cm="1">
        <f t="array" ref="AN225">IF(T225=0,"",1+SUMPRODUCT(--(ABS($G225:$Z225)&lt;ABS(T225)),--($G225:$Z225&lt;&gt;0))+(SUMPRODUCT(--(ABS($G225:$Z225)=ABS(T225)),--($G225:$Z225&lt;&gt;0))-1)/2)</f>
        <v>3</v>
      </c>
      <c r="AO225" cm="1">
        <f t="array" ref="AO225">IF(U225=0,"",1+SUMPRODUCT(--(ABS($G225:$Z225)&lt;ABS(U225)),--($G225:$Z225&lt;&gt;0))+(SUMPRODUCT(--(ABS($G225:$Z225)=ABS(U225)),--($G225:$Z225&lt;&gt;0))-1)/2)</f>
        <v>6</v>
      </c>
      <c r="AP225" cm="1">
        <f t="array" ref="AP225">IF(V225=0,"",1+SUMPRODUCT(--(ABS($G225:$Z225)&lt;ABS(V225)),--($G225:$Z225&lt;&gt;0))+(SUMPRODUCT(--(ABS($G225:$Z225)=ABS(V225)),--($G225:$Z225&lt;&gt;0))-1)/2)</f>
        <v>4.5</v>
      </c>
      <c r="AQ225" cm="1">
        <f t="array" ref="AQ225">IF(W225=0,"",1+SUMPRODUCT(--(ABS($G225:$Z225)&lt;ABS(W225)),--($G225:$Z225&lt;&gt;0))+(SUMPRODUCT(--(ABS($G225:$Z225)=ABS(W225)),--($G225:$Z225&lt;&gt;0))-1)/2)</f>
        <v>4.5</v>
      </c>
      <c r="AR225" cm="1">
        <f t="array" ref="AR225">IF(X225=0,"",1+SUMPRODUCT(--(ABS($G225:$Z225)&lt;ABS(X225)),--($G225:$Z225&lt;&gt;0))+(SUMPRODUCT(--(ABS($G225:$Z225)=ABS(X225)),--($G225:$Z225&lt;&gt;0))-1)/2)</f>
        <v>12</v>
      </c>
      <c r="AS225" cm="1">
        <f t="array" ref="AS225">IF(Y225=0,"",1+SUMPRODUCT(--(ABS($G225:$Z225)&lt;ABS(Y225)),--($G225:$Z225&lt;&gt;0))+(SUMPRODUCT(--(ABS($G225:$Z225)=ABS(Y225)),--($G225:$Z225&lt;&gt;0))-1)/2)</f>
        <v>14</v>
      </c>
      <c r="AT225" cm="1">
        <f t="array" ref="AT225">IF(Z225=0,"",1+SUMPRODUCT(--(ABS($G225:$Z225)&lt;ABS(Z225)),--($G225:$Z225&lt;&gt;0))+(SUMPRODUCT(--(ABS($G225:$Z225)=ABS(Z225)),--($G225:$Z225&lt;&gt;0))-1)/2)</f>
        <v>8.5</v>
      </c>
      <c r="AU225">
        <f>AVERAGE(G225:Z225)</f>
        <v>4.1771385598883604E-2</v>
      </c>
      <c r="AV225">
        <f>SUMIF(G225:Z225,"&gt;0",AA225:AT225)</f>
        <v>210</v>
      </c>
      <c r="AW225">
        <f>COUNTIF(G225:Z225,"&lt;&gt;0")</f>
        <v>20</v>
      </c>
      <c r="AX225">
        <f>_xlfn.LET(_xlpm.n,AW225,_xlpm.w,AV225,_xlpm.mu,_xlpm.n*(_xlpm.n+1)/4,_xlpm.sd,SQRT(_xlpm.n*(_xlpm.n+1)*(2*_xlpm.n+1)/24),_xlpm.z,(ABS(_xlpm.w-_xlpm.mu)-0.5)/_xlpm.sd,MIN(1,2*(1-_xlfn.NORM.S.DIST(_xlpm.z,TRUE))))</f>
        <v>9.5691731570646255E-5</v>
      </c>
    </row>
    <row r="226" spans="1:50" x14ac:dyDescent="0.25">
      <c r="A226" t="s">
        <v>9331</v>
      </c>
      <c r="B226" t="s">
        <v>19</v>
      </c>
      <c r="C226" t="s">
        <v>26</v>
      </c>
      <c r="D226" t="s">
        <v>9259</v>
      </c>
      <c r="E226" t="s">
        <v>94</v>
      </c>
      <c r="F226" t="s">
        <v>81</v>
      </c>
      <c r="G226">
        <f>all_runs!O2682-all_runs!O2442</f>
        <v>-1.8171352259906515E-2</v>
      </c>
      <c r="H226">
        <f>all_runs!O2683-all_runs!O2443</f>
        <v>-6.2621114507841469E-3</v>
      </c>
      <c r="I226">
        <f>all_runs!O2684-all_runs!O2444</f>
        <v>9.5880341334020347E-4</v>
      </c>
      <c r="J226">
        <f>all_runs!O2685-all_runs!O2445</f>
        <v>-2.5160599571734443E-2</v>
      </c>
      <c r="K226">
        <f>all_runs!O2686-all_runs!O2446</f>
        <v>-6.9202562240949783E-3</v>
      </c>
      <c r="L226">
        <f>all_runs!O2687-all_runs!O2447</f>
        <v>-1.1212101717657186E-2</v>
      </c>
      <c r="M226">
        <f>all_runs!O2688-all_runs!O2448</f>
        <v>-2.3023847434982425E-2</v>
      </c>
      <c r="N226">
        <f>all_runs!O2689-all_runs!O2449</f>
        <v>-5.9298303409652808E-3</v>
      </c>
      <c r="O226">
        <f>all_runs!O2690-all_runs!O2450</f>
        <v>7.8181238325208957E-3</v>
      </c>
      <c r="P226">
        <f>all_runs!O2691-all_runs!O2451</f>
        <v>0</v>
      </c>
      <c r="Q226">
        <f>all_runs!O2692-all_runs!O2452</f>
        <v>-2.6284107305326598E-3</v>
      </c>
      <c r="R226">
        <f>all_runs!O2693-all_runs!O2453</f>
        <v>-2.3023847434982425E-2</v>
      </c>
      <c r="S226">
        <f>all_runs!O2694-all_runs!O2454</f>
        <v>-9.2031527632236987E-3</v>
      </c>
      <c r="T226">
        <f>all_runs!O2695-all_runs!O2455</f>
        <v>-1.3458471912159986E-2</v>
      </c>
      <c r="U226">
        <f>all_runs!O2696-all_runs!O2456</f>
        <v>-9.5692017222720471E-3</v>
      </c>
      <c r="V226">
        <f>all_runs!O2697-all_runs!O2457</f>
        <v>-2.6284107305326598E-3</v>
      </c>
      <c r="W226">
        <f>all_runs!O2698-all_runs!O2458</f>
        <v>1.5336160687444811E-2</v>
      </c>
      <c r="X226">
        <f>all_runs!O2699-all_runs!O2459</f>
        <v>-8.565310492505307E-3</v>
      </c>
      <c r="Y226">
        <f>all_runs!O2700-all_runs!O2460</f>
        <v>-7.5699812348475337E-3</v>
      </c>
      <c r="Z226">
        <f>all_runs!O2701-all_runs!O2461</f>
        <v>-1.6563260674610225E-3</v>
      </c>
      <c r="AA226" cm="1">
        <f t="array" ref="AA226">IF(G226=0,"",1+SUMPRODUCT(--(ABS($G226:$Z226)&lt;ABS(G226)),--($G226:$Z226&lt;&gt;0))+(SUMPRODUCT(--(ABS($G226:$Z226)=ABS(G226)),--($G226:$Z226&lt;&gt;0))-1)/2)</f>
        <v>16</v>
      </c>
      <c r="AB226" cm="1">
        <f t="array" ref="AB226">IF(H226=0,"",1+SUMPRODUCT(--(ABS($G226:$Z226)&lt;ABS(H226)),--($G226:$Z226&lt;&gt;0))+(SUMPRODUCT(--(ABS($G226:$Z226)=ABS(H226)),--($G226:$Z226&lt;&gt;0))-1)/2)</f>
        <v>6</v>
      </c>
      <c r="AC226" cm="1">
        <f t="array" ref="AC226">IF(I226=0,"",1+SUMPRODUCT(--(ABS($G226:$Z226)&lt;ABS(I226)),--($G226:$Z226&lt;&gt;0))+(SUMPRODUCT(--(ABS($G226:$Z226)=ABS(I226)),--($G226:$Z226&lt;&gt;0))-1)/2)</f>
        <v>1</v>
      </c>
      <c r="AD226" cm="1">
        <f t="array" ref="AD226">IF(J226=0,"",1+SUMPRODUCT(--(ABS($G226:$Z226)&lt;ABS(J226)),--($G226:$Z226&lt;&gt;0))+(SUMPRODUCT(--(ABS($G226:$Z226)=ABS(J226)),--($G226:$Z226&lt;&gt;0))-1)/2)</f>
        <v>19</v>
      </c>
      <c r="AE226" cm="1">
        <f t="array" ref="AE226">IF(K226=0,"",1+SUMPRODUCT(--(ABS($G226:$Z226)&lt;ABS(K226)),--($G226:$Z226&lt;&gt;0))+(SUMPRODUCT(--(ABS($G226:$Z226)=ABS(K226)),--($G226:$Z226&lt;&gt;0))-1)/2)</f>
        <v>7</v>
      </c>
      <c r="AF226" cm="1">
        <f t="array" ref="AF226">IF(L226=0,"",1+SUMPRODUCT(--(ABS($G226:$Z226)&lt;ABS(L226)),--($G226:$Z226&lt;&gt;0))+(SUMPRODUCT(--(ABS($G226:$Z226)=ABS(L226)),--($G226:$Z226&lt;&gt;0))-1)/2)</f>
        <v>13</v>
      </c>
      <c r="AG226" cm="1">
        <f t="array" ref="AG226">IF(M226=0,"",1+SUMPRODUCT(--(ABS($G226:$Z226)&lt;ABS(M226)),--($G226:$Z226&lt;&gt;0))+(SUMPRODUCT(--(ABS($G226:$Z226)=ABS(M226)),--($G226:$Z226&lt;&gt;0))-1)/2)</f>
        <v>17.5</v>
      </c>
      <c r="AH226" cm="1">
        <f t="array" ref="AH226">IF(N226=0,"",1+SUMPRODUCT(--(ABS($G226:$Z226)&lt;ABS(N226)),--($G226:$Z226&lt;&gt;0))+(SUMPRODUCT(--(ABS($G226:$Z226)=ABS(N226)),--($G226:$Z226&lt;&gt;0))-1)/2)</f>
        <v>5</v>
      </c>
      <c r="AI226" cm="1">
        <f t="array" ref="AI226">IF(O226=0,"",1+SUMPRODUCT(--(ABS($G226:$Z226)&lt;ABS(O226)),--($G226:$Z226&lt;&gt;0))+(SUMPRODUCT(--(ABS($G226:$Z226)=ABS(O226)),--($G226:$Z226&lt;&gt;0))-1)/2)</f>
        <v>9</v>
      </c>
      <c r="AJ226" t="str" cm="1">
        <f t="array" ref="AJ226">IF(P226=0,"",1+SUMPRODUCT(--(ABS($G226:$Z226)&lt;ABS(P226)),--($G226:$Z226&lt;&gt;0))+(SUMPRODUCT(--(ABS($G226:$Z226)=ABS(P226)),--($G226:$Z226&lt;&gt;0))-1)/2)</f>
        <v/>
      </c>
      <c r="AK226" cm="1">
        <f t="array" ref="AK226">IF(Q226=0,"",1+SUMPRODUCT(--(ABS($G226:$Z226)&lt;ABS(Q226)),--($G226:$Z226&lt;&gt;0))+(SUMPRODUCT(--(ABS($G226:$Z226)=ABS(Q226)),--($G226:$Z226&lt;&gt;0))-1)/2)</f>
        <v>3.5</v>
      </c>
      <c r="AL226" cm="1">
        <f t="array" ref="AL226">IF(R226=0,"",1+SUMPRODUCT(--(ABS($G226:$Z226)&lt;ABS(R226)),--($G226:$Z226&lt;&gt;0))+(SUMPRODUCT(--(ABS($G226:$Z226)=ABS(R226)),--($G226:$Z226&lt;&gt;0))-1)/2)</f>
        <v>17.5</v>
      </c>
      <c r="AM226" cm="1">
        <f t="array" ref="AM226">IF(S226=0,"",1+SUMPRODUCT(--(ABS($G226:$Z226)&lt;ABS(S226)),--($G226:$Z226&lt;&gt;0))+(SUMPRODUCT(--(ABS($G226:$Z226)=ABS(S226)),--($G226:$Z226&lt;&gt;0))-1)/2)</f>
        <v>11</v>
      </c>
      <c r="AN226" cm="1">
        <f t="array" ref="AN226">IF(T226=0,"",1+SUMPRODUCT(--(ABS($G226:$Z226)&lt;ABS(T226)),--($G226:$Z226&lt;&gt;0))+(SUMPRODUCT(--(ABS($G226:$Z226)=ABS(T226)),--($G226:$Z226&lt;&gt;0))-1)/2)</f>
        <v>14</v>
      </c>
      <c r="AO226" cm="1">
        <f t="array" ref="AO226">IF(U226=0,"",1+SUMPRODUCT(--(ABS($G226:$Z226)&lt;ABS(U226)),--($G226:$Z226&lt;&gt;0))+(SUMPRODUCT(--(ABS($G226:$Z226)=ABS(U226)),--($G226:$Z226&lt;&gt;0))-1)/2)</f>
        <v>12</v>
      </c>
      <c r="AP226" cm="1">
        <f t="array" ref="AP226">IF(V226=0,"",1+SUMPRODUCT(--(ABS($G226:$Z226)&lt;ABS(V226)),--($G226:$Z226&lt;&gt;0))+(SUMPRODUCT(--(ABS($G226:$Z226)=ABS(V226)),--($G226:$Z226&lt;&gt;0))-1)/2)</f>
        <v>3.5</v>
      </c>
      <c r="AQ226" cm="1">
        <f t="array" ref="AQ226">IF(W226=0,"",1+SUMPRODUCT(--(ABS($G226:$Z226)&lt;ABS(W226)),--($G226:$Z226&lt;&gt;0))+(SUMPRODUCT(--(ABS($G226:$Z226)=ABS(W226)),--($G226:$Z226&lt;&gt;0))-1)/2)</f>
        <v>15</v>
      </c>
      <c r="AR226" cm="1">
        <f t="array" ref="AR226">IF(X226=0,"",1+SUMPRODUCT(--(ABS($G226:$Z226)&lt;ABS(X226)),--($G226:$Z226&lt;&gt;0))+(SUMPRODUCT(--(ABS($G226:$Z226)=ABS(X226)),--($G226:$Z226&lt;&gt;0))-1)/2)</f>
        <v>10</v>
      </c>
      <c r="AS226" cm="1">
        <f t="array" ref="AS226">IF(Y226=0,"",1+SUMPRODUCT(--(ABS($G226:$Z226)&lt;ABS(Y226)),--($G226:$Z226&lt;&gt;0))+(SUMPRODUCT(--(ABS($G226:$Z226)=ABS(Y226)),--($G226:$Z226&lt;&gt;0))-1)/2)</f>
        <v>8</v>
      </c>
      <c r="AT226" cm="1">
        <f t="array" ref="AT226">IF(Z226=0,"",1+SUMPRODUCT(--(ABS($G226:$Z226)&lt;ABS(Z226)),--($G226:$Z226&lt;&gt;0))+(SUMPRODUCT(--(ABS($G226:$Z226)=ABS(Z226)),--($G226:$Z226&lt;&gt;0))-1)/2)</f>
        <v>2</v>
      </c>
      <c r="AU226">
        <f>AVERAGE(G226:Z226)</f>
        <v>-7.5435062077668204E-3</v>
      </c>
      <c r="AV226">
        <f>SUMIF(G226:Z226,"&gt;0",AA226:AT226)</f>
        <v>25</v>
      </c>
      <c r="AW226">
        <f>COUNTIF(G226:Z226,"&lt;&gt;0")</f>
        <v>19</v>
      </c>
      <c r="AX226">
        <f>_xlfn.LET(_xlpm.n,AW226,_xlpm.w,AV226,_xlpm.mu,_xlpm.n*(_xlpm.n+1)/4,_xlpm.sd,SQRT(_xlpm.n*(_xlpm.n+1)*(2*_xlpm.n+1)/24),_xlpm.z,(ABS(_xlpm.w-_xlpm.mu)-0.5)/_xlpm.sd,MIN(1,2*(1-_xlfn.NORM.S.DIST(_xlpm.z,TRUE))))</f>
        <v>5.1606417679217476E-3</v>
      </c>
    </row>
    <row r="227" spans="1:50" x14ac:dyDescent="0.25">
      <c r="A227" t="s">
        <v>9331</v>
      </c>
      <c r="B227" t="s">
        <v>106</v>
      </c>
      <c r="C227" t="s">
        <v>26</v>
      </c>
      <c r="D227" t="s">
        <v>9259</v>
      </c>
      <c r="E227" t="s">
        <v>94</v>
      </c>
      <c r="F227" t="s">
        <v>81</v>
      </c>
      <c r="G227">
        <f>all_runs!O3162-all_runs!O2922</f>
        <v>7.4195994468977067E-2</v>
      </c>
      <c r="H227">
        <f>all_runs!O3163-all_runs!O2923</f>
        <v>3.8590447195182231E-2</v>
      </c>
      <c r="I227">
        <f>all_runs!O3164-all_runs!O2924</f>
        <v>5.9821869700490082E-2</v>
      </c>
      <c r="J227">
        <f>all_runs!O3165-all_runs!O2925</f>
        <v>4.4882586113243472E-2</v>
      </c>
      <c r="K227">
        <f>all_runs!O3166-all_runs!O2926</f>
        <v>-2.7538510618904444E-2</v>
      </c>
      <c r="L227">
        <f>all_runs!O3167-all_runs!O2927</f>
        <v>5.3983228511530368E-2</v>
      </c>
      <c r="M227">
        <f>all_runs!O3168-all_runs!O2928</f>
        <v>6.7309454524323575E-2</v>
      </c>
      <c r="N227">
        <f>all_runs!O3169-all_runs!O2929</f>
        <v>6.4068154201551542E-2</v>
      </c>
      <c r="O227">
        <f>all_runs!O3170-all_runs!O2930</f>
        <v>5.6119980648282386E-2</v>
      </c>
      <c r="P227">
        <f>all_runs!O3171-all_runs!O2931</f>
        <v>4.4408760426423943E-2</v>
      </c>
      <c r="Q227">
        <f>all_runs!O3172-all_runs!O2932</f>
        <v>6.6859312142331095E-3</v>
      </c>
      <c r="R227">
        <f>all_runs!O3173-all_runs!O2933</f>
        <v>-2.3930050621260968E-2</v>
      </c>
      <c r="S227">
        <f>all_runs!O3174-all_runs!O2934</f>
        <v>6.4068154201551542E-2</v>
      </c>
      <c r="T227">
        <f>all_runs!O3175-all_runs!O2935</f>
        <v>5.7174717873232583E-2</v>
      </c>
      <c r="U227">
        <f>all_runs!O3176-all_runs!O2936</f>
        <v>6.143003702216876E-2</v>
      </c>
      <c r="V227">
        <f>all_runs!O3177-all_runs!O2937</f>
        <v>4.5987492903854399E-2</v>
      </c>
      <c r="W227">
        <f>all_runs!O3178-all_runs!O2938</f>
        <v>7.5169669189496524E-2</v>
      </c>
      <c r="X227">
        <f>all_runs!O3179-all_runs!O2939</f>
        <v>4.9246386406267217E-2</v>
      </c>
      <c r="Y227">
        <f>all_runs!O3180-all_runs!O2940</f>
        <v>-9.2035846752828165E-3</v>
      </c>
      <c r="Z227">
        <f>all_runs!O3181-all_runs!O2941</f>
        <v>4.4408760426423943E-2</v>
      </c>
      <c r="AA227" cm="1">
        <f t="array" ref="AA227">IF(G227=0,"",1+SUMPRODUCT(--(ABS($G227:$Z227)&lt;ABS(G227)),--($G227:$Z227&lt;&gt;0))+(SUMPRODUCT(--(ABS($G227:$Z227)=ABS(G227)),--($G227:$Z227&lt;&gt;0))-1)/2)</f>
        <v>19</v>
      </c>
      <c r="AB227" cm="1">
        <f t="array" ref="AB227">IF(H227=0,"",1+SUMPRODUCT(--(ABS($G227:$Z227)&lt;ABS(H227)),--($G227:$Z227&lt;&gt;0))+(SUMPRODUCT(--(ABS($G227:$Z227)=ABS(H227)),--($G227:$Z227&lt;&gt;0))-1)/2)</f>
        <v>5</v>
      </c>
      <c r="AC227" cm="1">
        <f t="array" ref="AC227">IF(I227=0,"",1+SUMPRODUCT(--(ABS($G227:$Z227)&lt;ABS(I227)),--($G227:$Z227&lt;&gt;0))+(SUMPRODUCT(--(ABS($G227:$Z227)=ABS(I227)),--($G227:$Z227&lt;&gt;0))-1)/2)</f>
        <v>14</v>
      </c>
      <c r="AD227" cm="1">
        <f t="array" ref="AD227">IF(J227=0,"",1+SUMPRODUCT(--(ABS($G227:$Z227)&lt;ABS(J227)),--($G227:$Z227&lt;&gt;0))+(SUMPRODUCT(--(ABS($G227:$Z227)=ABS(J227)),--($G227:$Z227&lt;&gt;0))-1)/2)</f>
        <v>8</v>
      </c>
      <c r="AE227" cm="1">
        <f t="array" ref="AE227">IF(K227=0,"",1+SUMPRODUCT(--(ABS($G227:$Z227)&lt;ABS(K227)),--($G227:$Z227&lt;&gt;0))+(SUMPRODUCT(--(ABS($G227:$Z227)=ABS(K227)),--($G227:$Z227&lt;&gt;0))-1)/2)</f>
        <v>4</v>
      </c>
      <c r="AF227" cm="1">
        <f t="array" ref="AF227">IF(L227=0,"",1+SUMPRODUCT(--(ABS($G227:$Z227)&lt;ABS(L227)),--($G227:$Z227&lt;&gt;0))+(SUMPRODUCT(--(ABS($G227:$Z227)=ABS(L227)),--($G227:$Z227&lt;&gt;0))-1)/2)</f>
        <v>11</v>
      </c>
      <c r="AG227" cm="1">
        <f t="array" ref="AG227">IF(M227=0,"",1+SUMPRODUCT(--(ABS($G227:$Z227)&lt;ABS(M227)),--($G227:$Z227&lt;&gt;0))+(SUMPRODUCT(--(ABS($G227:$Z227)=ABS(M227)),--($G227:$Z227&lt;&gt;0))-1)/2)</f>
        <v>18</v>
      </c>
      <c r="AH227" cm="1">
        <f t="array" ref="AH227">IF(N227=0,"",1+SUMPRODUCT(--(ABS($G227:$Z227)&lt;ABS(N227)),--($G227:$Z227&lt;&gt;0))+(SUMPRODUCT(--(ABS($G227:$Z227)=ABS(N227)),--($G227:$Z227&lt;&gt;0))-1)/2)</f>
        <v>16.5</v>
      </c>
      <c r="AI227" cm="1">
        <f t="array" ref="AI227">IF(O227=0,"",1+SUMPRODUCT(--(ABS($G227:$Z227)&lt;ABS(O227)),--($G227:$Z227&lt;&gt;0))+(SUMPRODUCT(--(ABS($G227:$Z227)=ABS(O227)),--($G227:$Z227&lt;&gt;0))-1)/2)</f>
        <v>12</v>
      </c>
      <c r="AJ227" cm="1">
        <f t="array" ref="AJ227">IF(P227=0,"",1+SUMPRODUCT(--(ABS($G227:$Z227)&lt;ABS(P227)),--($G227:$Z227&lt;&gt;0))+(SUMPRODUCT(--(ABS($G227:$Z227)=ABS(P227)),--($G227:$Z227&lt;&gt;0))-1)/2)</f>
        <v>6.5</v>
      </c>
      <c r="AK227" cm="1">
        <f t="array" ref="AK227">IF(Q227=0,"",1+SUMPRODUCT(--(ABS($G227:$Z227)&lt;ABS(Q227)),--($G227:$Z227&lt;&gt;0))+(SUMPRODUCT(--(ABS($G227:$Z227)=ABS(Q227)),--($G227:$Z227&lt;&gt;0))-1)/2)</f>
        <v>1</v>
      </c>
      <c r="AL227" cm="1">
        <f t="array" ref="AL227">IF(R227=0,"",1+SUMPRODUCT(--(ABS($G227:$Z227)&lt;ABS(R227)),--($G227:$Z227&lt;&gt;0))+(SUMPRODUCT(--(ABS($G227:$Z227)=ABS(R227)),--($G227:$Z227&lt;&gt;0))-1)/2)</f>
        <v>3</v>
      </c>
      <c r="AM227" cm="1">
        <f t="array" ref="AM227">IF(S227=0,"",1+SUMPRODUCT(--(ABS($G227:$Z227)&lt;ABS(S227)),--($G227:$Z227&lt;&gt;0))+(SUMPRODUCT(--(ABS($G227:$Z227)=ABS(S227)),--($G227:$Z227&lt;&gt;0))-1)/2)</f>
        <v>16.5</v>
      </c>
      <c r="AN227" cm="1">
        <f t="array" ref="AN227">IF(T227=0,"",1+SUMPRODUCT(--(ABS($G227:$Z227)&lt;ABS(T227)),--($G227:$Z227&lt;&gt;0))+(SUMPRODUCT(--(ABS($G227:$Z227)=ABS(T227)),--($G227:$Z227&lt;&gt;0))-1)/2)</f>
        <v>13</v>
      </c>
      <c r="AO227" cm="1">
        <f t="array" ref="AO227">IF(U227=0,"",1+SUMPRODUCT(--(ABS($G227:$Z227)&lt;ABS(U227)),--($G227:$Z227&lt;&gt;0))+(SUMPRODUCT(--(ABS($G227:$Z227)=ABS(U227)),--($G227:$Z227&lt;&gt;0))-1)/2)</f>
        <v>15</v>
      </c>
      <c r="AP227" cm="1">
        <f t="array" ref="AP227">IF(V227=0,"",1+SUMPRODUCT(--(ABS($G227:$Z227)&lt;ABS(V227)),--($G227:$Z227&lt;&gt;0))+(SUMPRODUCT(--(ABS($G227:$Z227)=ABS(V227)),--($G227:$Z227&lt;&gt;0))-1)/2)</f>
        <v>9</v>
      </c>
      <c r="AQ227" cm="1">
        <f t="array" ref="AQ227">IF(W227=0,"",1+SUMPRODUCT(--(ABS($G227:$Z227)&lt;ABS(W227)),--($G227:$Z227&lt;&gt;0))+(SUMPRODUCT(--(ABS($G227:$Z227)=ABS(W227)),--($G227:$Z227&lt;&gt;0))-1)/2)</f>
        <v>20</v>
      </c>
      <c r="AR227" cm="1">
        <f t="array" ref="AR227">IF(X227=0,"",1+SUMPRODUCT(--(ABS($G227:$Z227)&lt;ABS(X227)),--($G227:$Z227&lt;&gt;0))+(SUMPRODUCT(--(ABS($G227:$Z227)=ABS(X227)),--($G227:$Z227&lt;&gt;0))-1)/2)</f>
        <v>10</v>
      </c>
      <c r="AS227" cm="1">
        <f t="array" ref="AS227">IF(Y227=0,"",1+SUMPRODUCT(--(ABS($G227:$Z227)&lt;ABS(Y227)),--($G227:$Z227&lt;&gt;0))+(SUMPRODUCT(--(ABS($G227:$Z227)=ABS(Y227)),--($G227:$Z227&lt;&gt;0))-1)/2)</f>
        <v>2</v>
      </c>
      <c r="AT227" cm="1">
        <f t="array" ref="AT227">IF(Z227=0,"",1+SUMPRODUCT(--(ABS($G227:$Z227)&lt;ABS(Z227)),--($G227:$Z227&lt;&gt;0))+(SUMPRODUCT(--(ABS($G227:$Z227)=ABS(Z227)),--($G227:$Z227&lt;&gt;0))-1)/2)</f>
        <v>6.5</v>
      </c>
      <c r="AU227">
        <f>AVERAGE(G227:Z227)</f>
        <v>4.2343973955589226E-2</v>
      </c>
      <c r="AV227">
        <f>SUMIF(G227:Z227,"&gt;0",AA227:AT227)</f>
        <v>201</v>
      </c>
      <c r="AW227">
        <f>COUNTIF(G227:Z227,"&lt;&gt;0")</f>
        <v>20</v>
      </c>
      <c r="AX227">
        <f>_xlfn.LET(_xlpm.n,AW227,_xlpm.w,AV227,_xlpm.mu,_xlpm.n*(_xlpm.n+1)/4,_xlpm.sd,SQRT(_xlpm.n*(_xlpm.n+1)*(2*_xlpm.n+1)/24),_xlpm.z,(ABS(_xlpm.w-_xlpm.mu)-0.5)/_xlpm.sd,MIN(1,2*(1-_xlfn.NORM.S.DIST(_xlpm.z,TRUE))))</f>
        <v>3.6348186820167605E-4</v>
      </c>
    </row>
    <row r="228" spans="1:50" x14ac:dyDescent="0.25">
      <c r="A228" t="s">
        <v>9331</v>
      </c>
      <c r="B228" t="s">
        <v>147</v>
      </c>
      <c r="C228" t="s">
        <v>26</v>
      </c>
      <c r="D228" t="s">
        <v>9259</v>
      </c>
      <c r="E228" t="s">
        <v>94</v>
      </c>
      <c r="F228" t="s">
        <v>81</v>
      </c>
      <c r="G228">
        <f>all_runs!O3642-all_runs!O3402</f>
        <v>1.0442196993173281E-2</v>
      </c>
      <c r="H228">
        <f>all_runs!O3643-all_runs!O3403</f>
        <v>9.6765979118921264E-3</v>
      </c>
      <c r="I228">
        <f>all_runs!O3644-all_runs!O3404</f>
        <v>1.4780591787099451E-2</v>
      </c>
      <c r="J228">
        <f>all_runs!O3645-all_runs!O3405</f>
        <v>1.0442196993173281E-2</v>
      </c>
      <c r="K228">
        <f>all_runs!O3646-all_runs!O3406</f>
        <v>2.4575133745439626E-2</v>
      </c>
      <c r="L228">
        <f>all_runs!O3647-all_runs!O3407</f>
        <v>1.2234142668925418E-2</v>
      </c>
      <c r="M228">
        <f>all_runs!O3648-all_runs!O3408</f>
        <v>4.3290043290044045E-3</v>
      </c>
      <c r="N228">
        <f>all_runs!O3649-all_runs!O3409</f>
        <v>1.83911948617832E-2</v>
      </c>
      <c r="O228">
        <f>all_runs!O3650-all_runs!O3410</f>
        <v>2.6409768204079032E-2</v>
      </c>
      <c r="P228">
        <f>all_runs!O3651-all_runs!O3411</f>
        <v>3.0103230103230127E-2</v>
      </c>
      <c r="Q228">
        <f>all_runs!O3652-all_runs!O3412</f>
        <v>2.0208321518365269E-2</v>
      </c>
      <c r="R228">
        <f>all_runs!O3653-all_runs!O3413</f>
        <v>1.83911948617832E-2</v>
      </c>
      <c r="S228">
        <f>all_runs!O3654-all_runs!O3414</f>
        <v>6.8815273998860116E-3</v>
      </c>
      <c r="T228">
        <f>all_runs!O3655-all_runs!O3415</f>
        <v>-3.5079862666068662E-3</v>
      </c>
      <c r="U228">
        <f>all_runs!O3656-all_runs!O3416</f>
        <v>1.0442196993173281E-2</v>
      </c>
      <c r="V228">
        <f>all_runs!O3657-all_runs!O3417</f>
        <v>1.5520836255177639E-2</v>
      </c>
      <c r="W228">
        <f>all_runs!O3658-all_runs!O3418</f>
        <v>1.5841509291291134E-2</v>
      </c>
      <c r="X228">
        <f>all_runs!O3659-all_runs!O3419</f>
        <v>1.6581968755881915E-2</v>
      </c>
      <c r="Y228">
        <f>all_runs!O3660-all_runs!O3420</f>
        <v>1.1201181827531825E-2</v>
      </c>
      <c r="Z228">
        <f>all_runs!O3661-all_runs!O3421</f>
        <v>1.9118986581025732E-2</v>
      </c>
      <c r="AA228" cm="1">
        <f t="array" ref="AA228">IF(G228=0,"",1+SUMPRODUCT(--(ABS($G228:$Z228)&lt;ABS(G228)),--($G228:$Z228&lt;&gt;0))+(SUMPRODUCT(--(ABS($G228:$Z228)=ABS(G228)),--($G228:$Z228&lt;&gt;0))-1)/2)</f>
        <v>6</v>
      </c>
      <c r="AB228" cm="1">
        <f t="array" ref="AB228">IF(H228=0,"",1+SUMPRODUCT(--(ABS($G228:$Z228)&lt;ABS(H228)),--($G228:$Z228&lt;&gt;0))+(SUMPRODUCT(--(ABS($G228:$Z228)=ABS(H228)),--($G228:$Z228&lt;&gt;0))-1)/2)</f>
        <v>4</v>
      </c>
      <c r="AC228" cm="1">
        <f t="array" ref="AC228">IF(I228=0,"",1+SUMPRODUCT(--(ABS($G228:$Z228)&lt;ABS(I228)),--($G228:$Z228&lt;&gt;0))+(SUMPRODUCT(--(ABS($G228:$Z228)=ABS(I228)),--($G228:$Z228&lt;&gt;0))-1)/2)</f>
        <v>10</v>
      </c>
      <c r="AD228" cm="1">
        <f t="array" ref="AD228">IF(J228=0,"",1+SUMPRODUCT(--(ABS($G228:$Z228)&lt;ABS(J228)),--($G228:$Z228&lt;&gt;0))+(SUMPRODUCT(--(ABS($G228:$Z228)=ABS(J228)),--($G228:$Z228&lt;&gt;0))-1)/2)</f>
        <v>6</v>
      </c>
      <c r="AE228" cm="1">
        <f t="array" ref="AE228">IF(K228=0,"",1+SUMPRODUCT(--(ABS($G228:$Z228)&lt;ABS(K228)),--($G228:$Z228&lt;&gt;0))+(SUMPRODUCT(--(ABS($G228:$Z228)=ABS(K228)),--($G228:$Z228&lt;&gt;0))-1)/2)</f>
        <v>18</v>
      </c>
      <c r="AF228" cm="1">
        <f t="array" ref="AF228">IF(L228=0,"",1+SUMPRODUCT(--(ABS($G228:$Z228)&lt;ABS(L228)),--($G228:$Z228&lt;&gt;0))+(SUMPRODUCT(--(ABS($G228:$Z228)=ABS(L228)),--($G228:$Z228&lt;&gt;0))-1)/2)</f>
        <v>9</v>
      </c>
      <c r="AG228" cm="1">
        <f t="array" ref="AG228">IF(M228=0,"",1+SUMPRODUCT(--(ABS($G228:$Z228)&lt;ABS(M228)),--($G228:$Z228&lt;&gt;0))+(SUMPRODUCT(--(ABS($G228:$Z228)=ABS(M228)),--($G228:$Z228&lt;&gt;0))-1)/2)</f>
        <v>2</v>
      </c>
      <c r="AH228" cm="1">
        <f t="array" ref="AH228">IF(N228=0,"",1+SUMPRODUCT(--(ABS($G228:$Z228)&lt;ABS(N228)),--($G228:$Z228&lt;&gt;0))+(SUMPRODUCT(--(ABS($G228:$Z228)=ABS(N228)),--($G228:$Z228&lt;&gt;0))-1)/2)</f>
        <v>14.5</v>
      </c>
      <c r="AI228" cm="1">
        <f t="array" ref="AI228">IF(O228=0,"",1+SUMPRODUCT(--(ABS($G228:$Z228)&lt;ABS(O228)),--($G228:$Z228&lt;&gt;0))+(SUMPRODUCT(--(ABS($G228:$Z228)=ABS(O228)),--($G228:$Z228&lt;&gt;0))-1)/2)</f>
        <v>19</v>
      </c>
      <c r="AJ228" cm="1">
        <f t="array" ref="AJ228">IF(P228=0,"",1+SUMPRODUCT(--(ABS($G228:$Z228)&lt;ABS(P228)),--($G228:$Z228&lt;&gt;0))+(SUMPRODUCT(--(ABS($G228:$Z228)=ABS(P228)),--($G228:$Z228&lt;&gt;0))-1)/2)</f>
        <v>20</v>
      </c>
      <c r="AK228" cm="1">
        <f t="array" ref="AK228">IF(Q228=0,"",1+SUMPRODUCT(--(ABS($G228:$Z228)&lt;ABS(Q228)),--($G228:$Z228&lt;&gt;0))+(SUMPRODUCT(--(ABS($G228:$Z228)=ABS(Q228)),--($G228:$Z228&lt;&gt;0))-1)/2)</f>
        <v>17</v>
      </c>
      <c r="AL228" cm="1">
        <f t="array" ref="AL228">IF(R228=0,"",1+SUMPRODUCT(--(ABS($G228:$Z228)&lt;ABS(R228)),--($G228:$Z228&lt;&gt;0))+(SUMPRODUCT(--(ABS($G228:$Z228)=ABS(R228)),--($G228:$Z228&lt;&gt;0))-1)/2)</f>
        <v>14.5</v>
      </c>
      <c r="AM228" cm="1">
        <f t="array" ref="AM228">IF(S228=0,"",1+SUMPRODUCT(--(ABS($G228:$Z228)&lt;ABS(S228)),--($G228:$Z228&lt;&gt;0))+(SUMPRODUCT(--(ABS($G228:$Z228)=ABS(S228)),--($G228:$Z228&lt;&gt;0))-1)/2)</f>
        <v>3</v>
      </c>
      <c r="AN228" cm="1">
        <f t="array" ref="AN228">IF(T228=0,"",1+SUMPRODUCT(--(ABS($G228:$Z228)&lt;ABS(T228)),--($G228:$Z228&lt;&gt;0))+(SUMPRODUCT(--(ABS($G228:$Z228)=ABS(T228)),--($G228:$Z228&lt;&gt;0))-1)/2)</f>
        <v>1</v>
      </c>
      <c r="AO228" cm="1">
        <f t="array" ref="AO228">IF(U228=0,"",1+SUMPRODUCT(--(ABS($G228:$Z228)&lt;ABS(U228)),--($G228:$Z228&lt;&gt;0))+(SUMPRODUCT(--(ABS($G228:$Z228)=ABS(U228)),--($G228:$Z228&lt;&gt;0))-1)/2)</f>
        <v>6</v>
      </c>
      <c r="AP228" cm="1">
        <f t="array" ref="AP228">IF(V228=0,"",1+SUMPRODUCT(--(ABS($G228:$Z228)&lt;ABS(V228)),--($G228:$Z228&lt;&gt;0))+(SUMPRODUCT(--(ABS($G228:$Z228)=ABS(V228)),--($G228:$Z228&lt;&gt;0))-1)/2)</f>
        <v>11</v>
      </c>
      <c r="AQ228" cm="1">
        <f t="array" ref="AQ228">IF(W228=0,"",1+SUMPRODUCT(--(ABS($G228:$Z228)&lt;ABS(W228)),--($G228:$Z228&lt;&gt;0))+(SUMPRODUCT(--(ABS($G228:$Z228)=ABS(W228)),--($G228:$Z228&lt;&gt;0))-1)/2)</f>
        <v>12</v>
      </c>
      <c r="AR228" cm="1">
        <f t="array" ref="AR228">IF(X228=0,"",1+SUMPRODUCT(--(ABS($G228:$Z228)&lt;ABS(X228)),--($G228:$Z228&lt;&gt;0))+(SUMPRODUCT(--(ABS($G228:$Z228)=ABS(X228)),--($G228:$Z228&lt;&gt;0))-1)/2)</f>
        <v>13</v>
      </c>
      <c r="AS228" cm="1">
        <f t="array" ref="AS228">IF(Y228=0,"",1+SUMPRODUCT(--(ABS($G228:$Z228)&lt;ABS(Y228)),--($G228:$Z228&lt;&gt;0))+(SUMPRODUCT(--(ABS($G228:$Z228)=ABS(Y228)),--($G228:$Z228&lt;&gt;0))-1)/2)</f>
        <v>8</v>
      </c>
      <c r="AT228" cm="1">
        <f t="array" ref="AT228">IF(Z228=0,"",1+SUMPRODUCT(--(ABS($G228:$Z228)&lt;ABS(Z228)),--($G228:$Z228&lt;&gt;0))+(SUMPRODUCT(--(ABS($G228:$Z228)=ABS(Z228)),--($G228:$Z228&lt;&gt;0))-1)/2)</f>
        <v>16</v>
      </c>
      <c r="AU228">
        <f>AVERAGE(G228:Z228)</f>
        <v>1.4603189740765455E-2</v>
      </c>
      <c r="AV228">
        <f>SUMIF(G228:Z228,"&gt;0",AA228:AT228)</f>
        <v>209</v>
      </c>
      <c r="AW228">
        <f>COUNTIF(G228:Z228,"&lt;&gt;0")</f>
        <v>20</v>
      </c>
      <c r="AX228">
        <f>_xlfn.LET(_xlpm.n,AW228,_xlpm.w,AV228,_xlpm.mu,_xlpm.n*(_xlpm.n+1)/4,_xlpm.sd,SQRT(_xlpm.n*(_xlpm.n+1)*(2*_xlpm.n+1)/24),_xlpm.z,(ABS(_xlpm.w-_xlpm.mu)-0.5)/_xlpm.sd,MIN(1,2*(1-_xlfn.NORM.S.DIST(_xlpm.z,TRUE))))</f>
        <v>1.1157661051997003E-4</v>
      </c>
    </row>
    <row r="229" spans="1:50" x14ac:dyDescent="0.25">
      <c r="A229" t="s">
        <v>9331</v>
      </c>
      <c r="B229" t="s">
        <v>190</v>
      </c>
      <c r="C229" t="s">
        <v>26</v>
      </c>
      <c r="D229" t="s">
        <v>9259</v>
      </c>
      <c r="E229" t="s">
        <v>94</v>
      </c>
      <c r="F229" t="s">
        <v>81</v>
      </c>
      <c r="G229">
        <f>all_runs!O4122-all_runs!O3882</f>
        <v>7.5755777802038127E-2</v>
      </c>
      <c r="H229">
        <f>all_runs!O4123-all_runs!O3883</f>
        <v>5.8871343988533442E-2</v>
      </c>
      <c r="I229">
        <f>all_runs!O4124-all_runs!O3884</f>
        <v>6.5781506996257511E-2</v>
      </c>
      <c r="J229">
        <f>all_runs!O4125-all_runs!O3885</f>
        <v>7.4160028038534054E-2</v>
      </c>
      <c r="K229">
        <f>all_runs!O4126-all_runs!O3886</f>
        <v>5.825030734251968E-2</v>
      </c>
      <c r="L229">
        <f>all_runs!O4127-all_runs!O3887</f>
        <v>7.4160028038534054E-2</v>
      </c>
      <c r="M229">
        <f>all_runs!O4128-all_runs!O3888</f>
        <v>6.7003042572278959E-2</v>
      </c>
      <c r="N229">
        <f>all_runs!O4129-all_runs!O3889</f>
        <v>7.457271578746627E-2</v>
      </c>
      <c r="O229">
        <f>all_runs!O4130-all_runs!O3890</f>
        <v>6.1716545409172041E-2</v>
      </c>
      <c r="P229">
        <f>all_runs!O4131-all_runs!O3891</f>
        <v>6.5075921908893775E-2</v>
      </c>
      <c r="Q229">
        <f>all_runs!O4132-all_runs!O3892</f>
        <v>7.4160028038534054E-2</v>
      </c>
      <c r="R229">
        <f>all_runs!O4133-all_runs!O3893</f>
        <v>5.4153487438722614E-2</v>
      </c>
      <c r="S229">
        <f>all_runs!O4134-all_runs!O3894</f>
        <v>7.6928529907986265E-2</v>
      </c>
      <c r="T229">
        <f>all_runs!O4135-all_runs!O3895</f>
        <v>5.9814666818891027E-2</v>
      </c>
      <c r="U229">
        <f>all_runs!O4136-all_runs!O3896</f>
        <v>5.825030734251968E-2</v>
      </c>
      <c r="V229">
        <f>all_runs!O4137-all_runs!O3897</f>
        <v>6.5623106837857326E-2</v>
      </c>
      <c r="W229">
        <f>all_runs!O4138-all_runs!O3898</f>
        <v>-5.5215933740881962E-4</v>
      </c>
      <c r="X229">
        <f>all_runs!O4139-all_runs!O3899</f>
        <v>8.4032820899745286E-2</v>
      </c>
      <c r="Y229">
        <f>all_runs!O4140-all_runs!O3900</f>
        <v>7.0989342638875907E-2</v>
      </c>
      <c r="Z229">
        <f>all_runs!O4141-all_runs!O3901</f>
        <v>7.5414635560343668E-2</v>
      </c>
      <c r="AA229" cm="1">
        <f t="array" ref="AA229">IF(G229=0,"",1+SUMPRODUCT(--(ABS($G229:$Z229)&lt;ABS(G229)),--($G229:$Z229&lt;&gt;0))+(SUMPRODUCT(--(ABS($G229:$Z229)=ABS(G229)),--($G229:$Z229&lt;&gt;0))-1)/2)</f>
        <v>18</v>
      </c>
      <c r="AB229" cm="1">
        <f t="array" ref="AB229">IF(H229=0,"",1+SUMPRODUCT(--(ABS($G229:$Z229)&lt;ABS(H229)),--($G229:$Z229&lt;&gt;0))+(SUMPRODUCT(--(ABS($G229:$Z229)=ABS(H229)),--($G229:$Z229&lt;&gt;0))-1)/2)</f>
        <v>5</v>
      </c>
      <c r="AC229" cm="1">
        <f t="array" ref="AC229">IF(I229=0,"",1+SUMPRODUCT(--(ABS($G229:$Z229)&lt;ABS(I229)),--($G229:$Z229&lt;&gt;0))+(SUMPRODUCT(--(ABS($G229:$Z229)=ABS(I229)),--($G229:$Z229&lt;&gt;0))-1)/2)</f>
        <v>10</v>
      </c>
      <c r="AD229" cm="1">
        <f t="array" ref="AD229">IF(J229=0,"",1+SUMPRODUCT(--(ABS($G229:$Z229)&lt;ABS(J229)),--($G229:$Z229&lt;&gt;0))+(SUMPRODUCT(--(ABS($G229:$Z229)=ABS(J229)),--($G229:$Z229&lt;&gt;0))-1)/2)</f>
        <v>14</v>
      </c>
      <c r="AE229" cm="1">
        <f t="array" ref="AE229">IF(K229=0,"",1+SUMPRODUCT(--(ABS($G229:$Z229)&lt;ABS(K229)),--($G229:$Z229&lt;&gt;0))+(SUMPRODUCT(--(ABS($G229:$Z229)=ABS(K229)),--($G229:$Z229&lt;&gt;0))-1)/2)</f>
        <v>3.5</v>
      </c>
      <c r="AF229" cm="1">
        <f t="array" ref="AF229">IF(L229=0,"",1+SUMPRODUCT(--(ABS($G229:$Z229)&lt;ABS(L229)),--($G229:$Z229&lt;&gt;0))+(SUMPRODUCT(--(ABS($G229:$Z229)=ABS(L229)),--($G229:$Z229&lt;&gt;0))-1)/2)</f>
        <v>14</v>
      </c>
      <c r="AG229" cm="1">
        <f t="array" ref="AG229">IF(M229=0,"",1+SUMPRODUCT(--(ABS($G229:$Z229)&lt;ABS(M229)),--($G229:$Z229&lt;&gt;0))+(SUMPRODUCT(--(ABS($G229:$Z229)=ABS(M229)),--($G229:$Z229&lt;&gt;0))-1)/2)</f>
        <v>11</v>
      </c>
      <c r="AH229" cm="1">
        <f t="array" ref="AH229">IF(N229=0,"",1+SUMPRODUCT(--(ABS($G229:$Z229)&lt;ABS(N229)),--($G229:$Z229&lt;&gt;0))+(SUMPRODUCT(--(ABS($G229:$Z229)=ABS(N229)),--($G229:$Z229&lt;&gt;0))-1)/2)</f>
        <v>16</v>
      </c>
      <c r="AI229" cm="1">
        <f t="array" ref="AI229">IF(O229=0,"",1+SUMPRODUCT(--(ABS($G229:$Z229)&lt;ABS(O229)),--($G229:$Z229&lt;&gt;0))+(SUMPRODUCT(--(ABS($G229:$Z229)=ABS(O229)),--($G229:$Z229&lt;&gt;0))-1)/2)</f>
        <v>7</v>
      </c>
      <c r="AJ229" cm="1">
        <f t="array" ref="AJ229">IF(P229=0,"",1+SUMPRODUCT(--(ABS($G229:$Z229)&lt;ABS(P229)),--($G229:$Z229&lt;&gt;0))+(SUMPRODUCT(--(ABS($G229:$Z229)=ABS(P229)),--($G229:$Z229&lt;&gt;0))-1)/2)</f>
        <v>8</v>
      </c>
      <c r="AK229" cm="1">
        <f t="array" ref="AK229">IF(Q229=0,"",1+SUMPRODUCT(--(ABS($G229:$Z229)&lt;ABS(Q229)),--($G229:$Z229&lt;&gt;0))+(SUMPRODUCT(--(ABS($G229:$Z229)=ABS(Q229)),--($G229:$Z229&lt;&gt;0))-1)/2)</f>
        <v>14</v>
      </c>
      <c r="AL229" cm="1">
        <f t="array" ref="AL229">IF(R229=0,"",1+SUMPRODUCT(--(ABS($G229:$Z229)&lt;ABS(R229)),--($G229:$Z229&lt;&gt;0))+(SUMPRODUCT(--(ABS($G229:$Z229)=ABS(R229)),--($G229:$Z229&lt;&gt;0))-1)/2)</f>
        <v>2</v>
      </c>
      <c r="AM229" cm="1">
        <f t="array" ref="AM229">IF(S229=0,"",1+SUMPRODUCT(--(ABS($G229:$Z229)&lt;ABS(S229)),--($G229:$Z229&lt;&gt;0))+(SUMPRODUCT(--(ABS($G229:$Z229)=ABS(S229)),--($G229:$Z229&lt;&gt;0))-1)/2)</f>
        <v>19</v>
      </c>
      <c r="AN229" cm="1">
        <f t="array" ref="AN229">IF(T229=0,"",1+SUMPRODUCT(--(ABS($G229:$Z229)&lt;ABS(T229)),--($G229:$Z229&lt;&gt;0))+(SUMPRODUCT(--(ABS($G229:$Z229)=ABS(T229)),--($G229:$Z229&lt;&gt;0))-1)/2)</f>
        <v>6</v>
      </c>
      <c r="AO229" cm="1">
        <f t="array" ref="AO229">IF(U229=0,"",1+SUMPRODUCT(--(ABS($G229:$Z229)&lt;ABS(U229)),--($G229:$Z229&lt;&gt;0))+(SUMPRODUCT(--(ABS($G229:$Z229)=ABS(U229)),--($G229:$Z229&lt;&gt;0))-1)/2)</f>
        <v>3.5</v>
      </c>
      <c r="AP229" cm="1">
        <f t="array" ref="AP229">IF(V229=0,"",1+SUMPRODUCT(--(ABS($G229:$Z229)&lt;ABS(V229)),--($G229:$Z229&lt;&gt;0))+(SUMPRODUCT(--(ABS($G229:$Z229)=ABS(V229)),--($G229:$Z229&lt;&gt;0))-1)/2)</f>
        <v>9</v>
      </c>
      <c r="AQ229" cm="1">
        <f t="array" ref="AQ229">IF(W229=0,"",1+SUMPRODUCT(--(ABS($G229:$Z229)&lt;ABS(W229)),--($G229:$Z229&lt;&gt;0))+(SUMPRODUCT(--(ABS($G229:$Z229)=ABS(W229)),--($G229:$Z229&lt;&gt;0))-1)/2)</f>
        <v>1</v>
      </c>
      <c r="AR229" cm="1">
        <f t="array" ref="AR229">IF(X229=0,"",1+SUMPRODUCT(--(ABS($G229:$Z229)&lt;ABS(X229)),--($G229:$Z229&lt;&gt;0))+(SUMPRODUCT(--(ABS($G229:$Z229)=ABS(X229)),--($G229:$Z229&lt;&gt;0))-1)/2)</f>
        <v>20</v>
      </c>
      <c r="AS229" cm="1">
        <f t="array" ref="AS229">IF(Y229=0,"",1+SUMPRODUCT(--(ABS($G229:$Z229)&lt;ABS(Y229)),--($G229:$Z229&lt;&gt;0))+(SUMPRODUCT(--(ABS($G229:$Z229)=ABS(Y229)),--($G229:$Z229&lt;&gt;0))-1)/2)</f>
        <v>12</v>
      </c>
      <c r="AT229" cm="1">
        <f t="array" ref="AT229">IF(Z229=0,"",1+SUMPRODUCT(--(ABS($G229:$Z229)&lt;ABS(Z229)),--($G229:$Z229&lt;&gt;0))+(SUMPRODUCT(--(ABS($G229:$Z229)=ABS(Z229)),--($G229:$Z229&lt;&gt;0))-1)/2)</f>
        <v>17</v>
      </c>
      <c r="AU229">
        <f>AVERAGE(G229:Z229)</f>
        <v>6.470809920151474E-2</v>
      </c>
      <c r="AV229">
        <f>SUMIF(G229:Z229,"&gt;0",AA229:AT229)</f>
        <v>209</v>
      </c>
      <c r="AW229">
        <f>COUNTIF(G229:Z229,"&lt;&gt;0")</f>
        <v>20</v>
      </c>
      <c r="AX229">
        <f>_xlfn.LET(_xlpm.n,AW229,_xlpm.w,AV229,_xlpm.mu,_xlpm.n*(_xlpm.n+1)/4,_xlpm.sd,SQRT(_xlpm.n*(_xlpm.n+1)*(2*_xlpm.n+1)/24),_xlpm.z,(ABS(_xlpm.w-_xlpm.mu)-0.5)/_xlpm.sd,MIN(1,2*(1-_xlfn.NORM.S.DIST(_xlpm.z,TRUE))))</f>
        <v>1.1157661051997003E-4</v>
      </c>
    </row>
    <row r="230" spans="1:50" x14ac:dyDescent="0.25">
      <c r="A230" t="s">
        <v>9331</v>
      </c>
      <c r="B230" t="s">
        <v>19</v>
      </c>
      <c r="C230" t="s">
        <v>32</v>
      </c>
      <c r="D230" t="s">
        <v>9260</v>
      </c>
      <c r="E230" t="s">
        <v>94</v>
      </c>
      <c r="F230" t="s">
        <v>81</v>
      </c>
      <c r="G230">
        <f>all_runs!O2702-all_runs!O2462</f>
        <v>-1.8289906617527052E-2</v>
      </c>
      <c r="H230">
        <f>all_runs!O2703-all_runs!O2463</f>
        <v>4.1067761806982128E-3</v>
      </c>
      <c r="I230">
        <f>all_runs!O2704-all_runs!O2526</f>
        <v>1.7268802544876172E-2</v>
      </c>
      <c r="J230">
        <f>all_runs!O2705-all_runs!O2527</f>
        <v>1.9377868434472312E-2</v>
      </c>
      <c r="K230">
        <f>all_runs!O2706-all_runs!O2528</f>
        <v>1.1019283746556585E-2</v>
      </c>
      <c r="L230">
        <f>all_runs!O2707-all_runs!O2529</f>
        <v>-1.605109027884577E-3</v>
      </c>
      <c r="M230">
        <f>all_runs!O2708-all_runs!O2530</f>
        <v>6.6577195336964268E-3</v>
      </c>
      <c r="N230">
        <f>all_runs!O2709-all_runs!O2531</f>
        <v>9.9932139507340478E-3</v>
      </c>
      <c r="O230">
        <f>all_runs!O2710-all_runs!O2532</f>
        <v>-9.0098126672621959E-4</v>
      </c>
      <c r="P230">
        <f>all_runs!O2711-all_runs!O2533</f>
        <v>2.4783477681546984E-3</v>
      </c>
      <c r="Q230">
        <f>all_runs!O2712-all_runs!O2534</f>
        <v>-2.4536396837215868E-2</v>
      </c>
      <c r="R230">
        <f>all_runs!O2713-all_runs!O2535</f>
        <v>1.1056505746530276E-2</v>
      </c>
      <c r="S230">
        <f>all_runs!O2714-all_runs!O2536</f>
        <v>2.5674273858921182E-2</v>
      </c>
      <c r="T230">
        <f>all_runs!O2715-all_runs!O2537</f>
        <v>1.67364016736401E-2</v>
      </c>
      <c r="U230">
        <f>all_runs!O2716-all_runs!O2538</f>
        <v>2.4560757173056613E-3</v>
      </c>
      <c r="V230">
        <f>all_runs!O2717-all_runs!O2539</f>
        <v>1.0721373160485381E-2</v>
      </c>
      <c r="W230">
        <f>all_runs!O2718-all_runs!O2540</f>
        <v>2.7378852775677975E-3</v>
      </c>
      <c r="X230">
        <f>all_runs!O2719-all_runs!O2541</f>
        <v>-8.3857442348009847E-3</v>
      </c>
      <c r="Y230">
        <f>all_runs!O2720-all_runs!O2542</f>
        <v>-2.4182257859232115E-3</v>
      </c>
      <c r="Z230">
        <f>all_runs!O2721-all_runs!O2543</f>
        <v>-6.5977680987603371E-3</v>
      </c>
      <c r="AA230" cm="1">
        <f t="array" ref="AA230">IF(G230=0,"",1+SUMPRODUCT(--(ABS($G230:$Z230)&lt;ABS(G230)),--($G230:$Z230&lt;&gt;0))+(SUMPRODUCT(--(ABS($G230:$Z230)=ABS(G230)),--($G230:$Z230&lt;&gt;0))-1)/2)</f>
        <v>17</v>
      </c>
      <c r="AB230" cm="1">
        <f t="array" ref="AB230">IF(H230=0,"",1+SUMPRODUCT(--(ABS($G230:$Z230)&lt;ABS(H230)),--($G230:$Z230&lt;&gt;0))+(SUMPRODUCT(--(ABS($G230:$Z230)=ABS(H230)),--($G230:$Z230&lt;&gt;0))-1)/2)</f>
        <v>7</v>
      </c>
      <c r="AC230" cm="1">
        <f t="array" ref="AC230">IF(I230=0,"",1+SUMPRODUCT(--(ABS($G230:$Z230)&lt;ABS(I230)),--($G230:$Z230&lt;&gt;0))+(SUMPRODUCT(--(ABS($G230:$Z230)=ABS(I230)),--($G230:$Z230&lt;&gt;0))-1)/2)</f>
        <v>16</v>
      </c>
      <c r="AD230" cm="1">
        <f t="array" ref="AD230">IF(J230=0,"",1+SUMPRODUCT(--(ABS($G230:$Z230)&lt;ABS(J230)),--($G230:$Z230&lt;&gt;0))+(SUMPRODUCT(--(ABS($G230:$Z230)=ABS(J230)),--($G230:$Z230&lt;&gt;0))-1)/2)</f>
        <v>18</v>
      </c>
      <c r="AE230" cm="1">
        <f t="array" ref="AE230">IF(K230=0,"",1+SUMPRODUCT(--(ABS($G230:$Z230)&lt;ABS(K230)),--($G230:$Z230&lt;&gt;0))+(SUMPRODUCT(--(ABS($G230:$Z230)=ABS(K230)),--($G230:$Z230&lt;&gt;0))-1)/2)</f>
        <v>13</v>
      </c>
      <c r="AF230" cm="1">
        <f t="array" ref="AF230">IF(L230=0,"",1+SUMPRODUCT(--(ABS($G230:$Z230)&lt;ABS(L230)),--($G230:$Z230&lt;&gt;0))+(SUMPRODUCT(--(ABS($G230:$Z230)=ABS(L230)),--($G230:$Z230&lt;&gt;0))-1)/2)</f>
        <v>2</v>
      </c>
      <c r="AG230" cm="1">
        <f t="array" ref="AG230">IF(M230=0,"",1+SUMPRODUCT(--(ABS($G230:$Z230)&lt;ABS(M230)),--($G230:$Z230&lt;&gt;0))+(SUMPRODUCT(--(ABS($G230:$Z230)=ABS(M230)),--($G230:$Z230&lt;&gt;0))-1)/2)</f>
        <v>9</v>
      </c>
      <c r="AH230" cm="1">
        <f t="array" ref="AH230">IF(N230=0,"",1+SUMPRODUCT(--(ABS($G230:$Z230)&lt;ABS(N230)),--($G230:$Z230&lt;&gt;0))+(SUMPRODUCT(--(ABS($G230:$Z230)=ABS(N230)),--($G230:$Z230&lt;&gt;0))-1)/2)</f>
        <v>11</v>
      </c>
      <c r="AI230" cm="1">
        <f t="array" ref="AI230">IF(O230=0,"",1+SUMPRODUCT(--(ABS($G230:$Z230)&lt;ABS(O230)),--($G230:$Z230&lt;&gt;0))+(SUMPRODUCT(--(ABS($G230:$Z230)=ABS(O230)),--($G230:$Z230&lt;&gt;0))-1)/2)</f>
        <v>1</v>
      </c>
      <c r="AJ230" cm="1">
        <f t="array" ref="AJ230">IF(P230=0,"",1+SUMPRODUCT(--(ABS($G230:$Z230)&lt;ABS(P230)),--($G230:$Z230&lt;&gt;0))+(SUMPRODUCT(--(ABS($G230:$Z230)=ABS(P230)),--($G230:$Z230&lt;&gt;0))-1)/2)</f>
        <v>5</v>
      </c>
      <c r="AK230" cm="1">
        <f t="array" ref="AK230">IF(Q230=0,"",1+SUMPRODUCT(--(ABS($G230:$Z230)&lt;ABS(Q230)),--($G230:$Z230&lt;&gt;0))+(SUMPRODUCT(--(ABS($G230:$Z230)=ABS(Q230)),--($G230:$Z230&lt;&gt;0))-1)/2)</f>
        <v>19</v>
      </c>
      <c r="AL230" cm="1">
        <f t="array" ref="AL230">IF(R230=0,"",1+SUMPRODUCT(--(ABS($G230:$Z230)&lt;ABS(R230)),--($G230:$Z230&lt;&gt;0))+(SUMPRODUCT(--(ABS($G230:$Z230)=ABS(R230)),--($G230:$Z230&lt;&gt;0))-1)/2)</f>
        <v>14</v>
      </c>
      <c r="AM230" cm="1">
        <f t="array" ref="AM230">IF(S230=0,"",1+SUMPRODUCT(--(ABS($G230:$Z230)&lt;ABS(S230)),--($G230:$Z230&lt;&gt;0))+(SUMPRODUCT(--(ABS($G230:$Z230)=ABS(S230)),--($G230:$Z230&lt;&gt;0))-1)/2)</f>
        <v>20</v>
      </c>
      <c r="AN230" cm="1">
        <f t="array" ref="AN230">IF(T230=0,"",1+SUMPRODUCT(--(ABS($G230:$Z230)&lt;ABS(T230)),--($G230:$Z230&lt;&gt;0))+(SUMPRODUCT(--(ABS($G230:$Z230)=ABS(T230)),--($G230:$Z230&lt;&gt;0))-1)/2)</f>
        <v>15</v>
      </c>
      <c r="AO230" cm="1">
        <f t="array" ref="AO230">IF(U230=0,"",1+SUMPRODUCT(--(ABS($G230:$Z230)&lt;ABS(U230)),--($G230:$Z230&lt;&gt;0))+(SUMPRODUCT(--(ABS($G230:$Z230)=ABS(U230)),--($G230:$Z230&lt;&gt;0))-1)/2)</f>
        <v>4</v>
      </c>
      <c r="AP230" cm="1">
        <f t="array" ref="AP230">IF(V230=0,"",1+SUMPRODUCT(--(ABS($G230:$Z230)&lt;ABS(V230)),--($G230:$Z230&lt;&gt;0))+(SUMPRODUCT(--(ABS($G230:$Z230)=ABS(V230)),--($G230:$Z230&lt;&gt;0))-1)/2)</f>
        <v>12</v>
      </c>
      <c r="AQ230" cm="1">
        <f t="array" ref="AQ230">IF(W230=0,"",1+SUMPRODUCT(--(ABS($G230:$Z230)&lt;ABS(W230)),--($G230:$Z230&lt;&gt;0))+(SUMPRODUCT(--(ABS($G230:$Z230)=ABS(W230)),--($G230:$Z230&lt;&gt;0))-1)/2)</f>
        <v>6</v>
      </c>
      <c r="AR230" cm="1">
        <f t="array" ref="AR230">IF(X230=0,"",1+SUMPRODUCT(--(ABS($G230:$Z230)&lt;ABS(X230)),--($G230:$Z230&lt;&gt;0))+(SUMPRODUCT(--(ABS($G230:$Z230)=ABS(X230)),--($G230:$Z230&lt;&gt;0))-1)/2)</f>
        <v>10</v>
      </c>
      <c r="AS230" cm="1">
        <f t="array" ref="AS230">IF(Y230=0,"",1+SUMPRODUCT(--(ABS($G230:$Z230)&lt;ABS(Y230)),--($G230:$Z230&lt;&gt;0))+(SUMPRODUCT(--(ABS($G230:$Z230)=ABS(Y230)),--($G230:$Z230&lt;&gt;0))-1)/2)</f>
        <v>3</v>
      </c>
      <c r="AT230" cm="1">
        <f t="array" ref="AT230">IF(Z230=0,"",1+SUMPRODUCT(--(ABS($G230:$Z230)&lt;ABS(Z230)),--($G230:$Z230&lt;&gt;0))+(SUMPRODUCT(--(ABS($G230:$Z230)=ABS(Z230)),--($G230:$Z230&lt;&gt;0))-1)/2)</f>
        <v>8</v>
      </c>
      <c r="AU230">
        <f>AVERAGE(G230:Z230)</f>
        <v>3.87751978624003E-3</v>
      </c>
      <c r="AV230">
        <f>SUMIF(G230:Z230,"&gt;0",AA230:AT230)</f>
        <v>150</v>
      </c>
      <c r="AW230">
        <f>COUNTIF(G230:Z230,"&lt;&gt;0")</f>
        <v>20</v>
      </c>
      <c r="AX230">
        <f>_xlfn.LET(_xlpm.n,AW230,_xlpm.w,AV230,_xlpm.mu,_xlpm.n*(_xlpm.n+1)/4,_xlpm.sd,SQRT(_xlpm.n*(_xlpm.n+1)*(2*_xlpm.n+1)/24),_xlpm.z,(ABS(_xlpm.w-_xlpm.mu)-0.5)/_xlpm.sd,MIN(1,2*(1-_xlfn.NORM.S.DIST(_xlpm.z,TRUE))))</f>
        <v>9.6652447365063843E-2</v>
      </c>
    </row>
    <row r="231" spans="1:50" x14ac:dyDescent="0.25">
      <c r="A231" t="s">
        <v>9331</v>
      </c>
      <c r="B231" t="s">
        <v>106</v>
      </c>
      <c r="C231" t="s">
        <v>32</v>
      </c>
      <c r="D231" t="s">
        <v>9260</v>
      </c>
      <c r="E231" t="s">
        <v>94</v>
      </c>
      <c r="F231" t="s">
        <v>81</v>
      </c>
      <c r="G231">
        <f>all_runs!O3182-all_runs!O2942</f>
        <v>-6.4837692766466226E-3</v>
      </c>
      <c r="H231">
        <f>all_runs!O3183-all_runs!O2943</f>
        <v>-1.0608627209417576E-2</v>
      </c>
      <c r="I231">
        <f>all_runs!O3184-all_runs!O2944</f>
        <v>9.4778284996691609E-3</v>
      </c>
      <c r="J231">
        <f>all_runs!O3185-all_runs!O2945</f>
        <v>7.6352753120428885E-3</v>
      </c>
      <c r="K231">
        <f>all_runs!O3186-all_runs!O2946</f>
        <v>9.9796351222315449E-3</v>
      </c>
      <c r="L231">
        <f>all_runs!O3187-all_runs!O2947</f>
        <v>1.213365689751833E-3</v>
      </c>
      <c r="M231">
        <f>all_runs!O3188-all_runs!O2948</f>
        <v>1.1894882434301479E-2</v>
      </c>
      <c r="N231">
        <f>all_runs!O3189-all_runs!O2949</f>
        <v>-6.1813332204330163E-4</v>
      </c>
      <c r="O231">
        <f>all_runs!O3190-all_runs!O2950</f>
        <v>2.1767787730268773E-2</v>
      </c>
      <c r="P231">
        <f>all_runs!O3191-all_runs!O2951</f>
        <v>-1.7709563164108877E-3</v>
      </c>
      <c r="Q231">
        <f>all_runs!O3192-all_runs!O2952</f>
        <v>-2.3588307666201347E-3</v>
      </c>
      <c r="R231">
        <f>all_runs!O3193-all_runs!O2953</f>
        <v>-7.6522803795533445E-3</v>
      </c>
      <c r="S231">
        <f>all_runs!O3194-all_runs!O2954</f>
        <v>9.523809523809601E-3</v>
      </c>
      <c r="T231">
        <f>all_runs!O3195-all_runs!O2955</f>
        <v>4.1407867494823725E-3</v>
      </c>
      <c r="U231">
        <f>all_runs!O3196-all_runs!O2956</f>
        <v>1.2422360248447117E-2</v>
      </c>
      <c r="V231">
        <f>all_runs!O3197-all_runs!O2957</f>
        <v>5.3787539220084835E-4</v>
      </c>
      <c r="W231">
        <f>all_runs!O3198-all_runs!O2958</f>
        <v>-2.3479314639648363E-3</v>
      </c>
      <c r="X231">
        <f>all_runs!O3199-all_runs!O2959</f>
        <v>7.7564425390510561E-3</v>
      </c>
      <c r="Y231">
        <f>all_runs!O3200-all_runs!O2960</f>
        <v>-7.7170473830182607E-3</v>
      </c>
      <c r="Z231">
        <f>all_runs!O3201-all_runs!O2961</f>
        <v>7.5164921916663907E-3</v>
      </c>
      <c r="AA231" cm="1">
        <f t="array" ref="AA231">IF(G231=0,"",1+SUMPRODUCT(--(ABS($G231:$Z231)&lt;ABS(G231)),--($G231:$Z231&lt;&gt;0))+(SUMPRODUCT(--(ABS($G231:$Z231)=ABS(G231)),--($G231:$Z231&lt;&gt;0))-1)/2)</f>
        <v>8</v>
      </c>
      <c r="AB231" cm="1">
        <f t="array" ref="AB231">IF(H231=0,"",1+SUMPRODUCT(--(ABS($G231:$Z231)&lt;ABS(H231)),--($G231:$Z231&lt;&gt;0))+(SUMPRODUCT(--(ABS($G231:$Z231)=ABS(H231)),--($G231:$Z231&lt;&gt;0))-1)/2)</f>
        <v>17</v>
      </c>
      <c r="AC231" cm="1">
        <f t="array" ref="AC231">IF(I231=0,"",1+SUMPRODUCT(--(ABS($G231:$Z231)&lt;ABS(I231)),--($G231:$Z231&lt;&gt;0))+(SUMPRODUCT(--(ABS($G231:$Z231)=ABS(I231)),--($G231:$Z231&lt;&gt;0))-1)/2)</f>
        <v>14</v>
      </c>
      <c r="AD231" cm="1">
        <f t="array" ref="AD231">IF(J231=0,"",1+SUMPRODUCT(--(ABS($G231:$Z231)&lt;ABS(J231)),--($G231:$Z231&lt;&gt;0))+(SUMPRODUCT(--(ABS($G231:$Z231)=ABS(J231)),--($G231:$Z231&lt;&gt;0))-1)/2)</f>
        <v>10</v>
      </c>
      <c r="AE231" cm="1">
        <f t="array" ref="AE231">IF(K231=0,"",1+SUMPRODUCT(--(ABS($G231:$Z231)&lt;ABS(K231)),--($G231:$Z231&lt;&gt;0))+(SUMPRODUCT(--(ABS($G231:$Z231)=ABS(K231)),--($G231:$Z231&lt;&gt;0))-1)/2)</f>
        <v>16</v>
      </c>
      <c r="AF231" cm="1">
        <f t="array" ref="AF231">IF(L231=0,"",1+SUMPRODUCT(--(ABS($G231:$Z231)&lt;ABS(L231)),--($G231:$Z231&lt;&gt;0))+(SUMPRODUCT(--(ABS($G231:$Z231)=ABS(L231)),--($G231:$Z231&lt;&gt;0))-1)/2)</f>
        <v>3</v>
      </c>
      <c r="AG231" cm="1">
        <f t="array" ref="AG231">IF(M231=0,"",1+SUMPRODUCT(--(ABS($G231:$Z231)&lt;ABS(M231)),--($G231:$Z231&lt;&gt;0))+(SUMPRODUCT(--(ABS($G231:$Z231)=ABS(M231)),--($G231:$Z231&lt;&gt;0))-1)/2)</f>
        <v>18</v>
      </c>
      <c r="AH231" cm="1">
        <f t="array" ref="AH231">IF(N231=0,"",1+SUMPRODUCT(--(ABS($G231:$Z231)&lt;ABS(N231)),--($G231:$Z231&lt;&gt;0))+(SUMPRODUCT(--(ABS($G231:$Z231)=ABS(N231)),--($G231:$Z231&lt;&gt;0))-1)/2)</f>
        <v>2</v>
      </c>
      <c r="AI231" cm="1">
        <f t="array" ref="AI231">IF(O231=0,"",1+SUMPRODUCT(--(ABS($G231:$Z231)&lt;ABS(O231)),--($G231:$Z231&lt;&gt;0))+(SUMPRODUCT(--(ABS($G231:$Z231)=ABS(O231)),--($G231:$Z231&lt;&gt;0))-1)/2)</f>
        <v>20</v>
      </c>
      <c r="AJ231" cm="1">
        <f t="array" ref="AJ231">IF(P231=0,"",1+SUMPRODUCT(--(ABS($G231:$Z231)&lt;ABS(P231)),--($G231:$Z231&lt;&gt;0))+(SUMPRODUCT(--(ABS($G231:$Z231)=ABS(P231)),--($G231:$Z231&lt;&gt;0))-1)/2)</f>
        <v>4</v>
      </c>
      <c r="AK231" cm="1">
        <f t="array" ref="AK231">IF(Q231=0,"",1+SUMPRODUCT(--(ABS($G231:$Z231)&lt;ABS(Q231)),--($G231:$Z231&lt;&gt;0))+(SUMPRODUCT(--(ABS($G231:$Z231)=ABS(Q231)),--($G231:$Z231&lt;&gt;0))-1)/2)</f>
        <v>6</v>
      </c>
      <c r="AL231" cm="1">
        <f t="array" ref="AL231">IF(R231=0,"",1+SUMPRODUCT(--(ABS($G231:$Z231)&lt;ABS(R231)),--($G231:$Z231&lt;&gt;0))+(SUMPRODUCT(--(ABS($G231:$Z231)=ABS(R231)),--($G231:$Z231&lt;&gt;0))-1)/2)</f>
        <v>11</v>
      </c>
      <c r="AM231" cm="1">
        <f t="array" ref="AM231">IF(S231=0,"",1+SUMPRODUCT(--(ABS($G231:$Z231)&lt;ABS(S231)),--($G231:$Z231&lt;&gt;0))+(SUMPRODUCT(--(ABS($G231:$Z231)=ABS(S231)),--($G231:$Z231&lt;&gt;0))-1)/2)</f>
        <v>15</v>
      </c>
      <c r="AN231" cm="1">
        <f t="array" ref="AN231">IF(T231=0,"",1+SUMPRODUCT(--(ABS($G231:$Z231)&lt;ABS(T231)),--($G231:$Z231&lt;&gt;0))+(SUMPRODUCT(--(ABS($G231:$Z231)=ABS(T231)),--($G231:$Z231&lt;&gt;0))-1)/2)</f>
        <v>7</v>
      </c>
      <c r="AO231" cm="1">
        <f t="array" ref="AO231">IF(U231=0,"",1+SUMPRODUCT(--(ABS($G231:$Z231)&lt;ABS(U231)),--($G231:$Z231&lt;&gt;0))+(SUMPRODUCT(--(ABS($G231:$Z231)=ABS(U231)),--($G231:$Z231&lt;&gt;0))-1)/2)</f>
        <v>19</v>
      </c>
      <c r="AP231" cm="1">
        <f t="array" ref="AP231">IF(V231=0,"",1+SUMPRODUCT(--(ABS($G231:$Z231)&lt;ABS(V231)),--($G231:$Z231&lt;&gt;0))+(SUMPRODUCT(--(ABS($G231:$Z231)=ABS(V231)),--($G231:$Z231&lt;&gt;0))-1)/2)</f>
        <v>1</v>
      </c>
      <c r="AQ231" cm="1">
        <f t="array" ref="AQ231">IF(W231=0,"",1+SUMPRODUCT(--(ABS($G231:$Z231)&lt;ABS(W231)),--($G231:$Z231&lt;&gt;0))+(SUMPRODUCT(--(ABS($G231:$Z231)=ABS(W231)),--($G231:$Z231&lt;&gt;0))-1)/2)</f>
        <v>5</v>
      </c>
      <c r="AR231" cm="1">
        <f t="array" ref="AR231">IF(X231=0,"",1+SUMPRODUCT(--(ABS($G231:$Z231)&lt;ABS(X231)),--($G231:$Z231&lt;&gt;0))+(SUMPRODUCT(--(ABS($G231:$Z231)=ABS(X231)),--($G231:$Z231&lt;&gt;0))-1)/2)</f>
        <v>13</v>
      </c>
      <c r="AS231" cm="1">
        <f t="array" ref="AS231">IF(Y231=0,"",1+SUMPRODUCT(--(ABS($G231:$Z231)&lt;ABS(Y231)),--($G231:$Z231&lt;&gt;0))+(SUMPRODUCT(--(ABS($G231:$Z231)=ABS(Y231)),--($G231:$Z231&lt;&gt;0))-1)/2)</f>
        <v>12</v>
      </c>
      <c r="AT231" cm="1">
        <f t="array" ref="AT231">IF(Z231=0,"",1+SUMPRODUCT(--(ABS($G231:$Z231)&lt;ABS(Z231)),--($G231:$Z231&lt;&gt;0))+(SUMPRODUCT(--(ABS($G231:$Z231)=ABS(Z231)),--($G231:$Z231&lt;&gt;0))-1)/2)</f>
        <v>9</v>
      </c>
      <c r="AU231">
        <f>AVERAGE(G231:Z231)</f>
        <v>3.2154482657624052E-3</v>
      </c>
      <c r="AV231">
        <f>SUMIF(G231:Z231,"&gt;0",AA231:AT231)</f>
        <v>145</v>
      </c>
      <c r="AW231">
        <f>COUNTIF(G231:Z231,"&lt;&gt;0")</f>
        <v>20</v>
      </c>
      <c r="AX231">
        <f>_xlfn.LET(_xlpm.n,AW231,_xlpm.w,AV231,_xlpm.mu,_xlpm.n*(_xlpm.n+1)/4,_xlpm.sd,SQRT(_xlpm.n*(_xlpm.n+1)*(2*_xlpm.n+1)/24),_xlpm.z,(ABS(_xlpm.w-_xlpm.mu)-0.5)/_xlpm.sd,MIN(1,2*(1-_xlfn.NORM.S.DIST(_xlpm.z,TRUE))))</f>
        <v>0.14030923357671488</v>
      </c>
    </row>
    <row r="232" spans="1:50" x14ac:dyDescent="0.25">
      <c r="A232" t="s">
        <v>9331</v>
      </c>
      <c r="B232" t="s">
        <v>147</v>
      </c>
      <c r="C232" t="s">
        <v>32</v>
      </c>
      <c r="D232" t="s">
        <v>9260</v>
      </c>
      <c r="E232" t="s">
        <v>94</v>
      </c>
      <c r="F232" t="s">
        <v>81</v>
      </c>
      <c r="G232">
        <f>all_runs!O3662-all_runs!O3422</f>
        <v>-2.4516988674218032E-3</v>
      </c>
      <c r="H232">
        <f>all_runs!O3663-all_runs!O3423</f>
        <v>2.4961137019763324E-3</v>
      </c>
      <c r="I232">
        <f>all_runs!O3664-all_runs!O3424</f>
        <v>4.2194092827004814E-3</v>
      </c>
      <c r="J232">
        <f>all_runs!O3665-all_runs!O3425</f>
        <v>1.3368095493699328E-2</v>
      </c>
      <c r="K232">
        <f>all_runs!O3666-all_runs!O3426</f>
        <v>-1.1713730763484365E-2</v>
      </c>
      <c r="L232">
        <f>all_runs!O3667-all_runs!O3427</f>
        <v>6.6196938065414823E-3</v>
      </c>
      <c r="M232">
        <f>all_runs!O3668-all_runs!O3428</f>
        <v>-1.9825367274169836E-2</v>
      </c>
      <c r="N232">
        <f>all_runs!O3669-all_runs!O3429</f>
        <v>5.9973463069439292E-3</v>
      </c>
      <c r="O232">
        <f>all_runs!O3670-all_runs!O3430</f>
        <v>-6.0654008438820739E-3</v>
      </c>
      <c r="P232">
        <f>all_runs!O3671-all_runs!O3431</f>
        <v>-2.6431559533984128E-2</v>
      </c>
      <c r="Q232">
        <f>all_runs!O3672-all_runs!O3432</f>
        <v>2.505786087875661E-3</v>
      </c>
      <c r="R232">
        <f>all_runs!O3673-all_runs!O3433</f>
        <v>-1.2516878496259265E-3</v>
      </c>
      <c r="S232">
        <f>all_runs!O3674-all_runs!O3434</f>
        <v>-3.5069596656236435E-3</v>
      </c>
      <c r="T232">
        <f>all_runs!O3675-all_runs!O3435</f>
        <v>-5.8746905219934087E-3</v>
      </c>
      <c r="U232">
        <f>all_runs!O3676-all_runs!O3436</f>
        <v>-1.0600722179669564E-2</v>
      </c>
      <c r="V232">
        <f>all_runs!O3677-all_runs!O3437</f>
        <v>1.311168958227793E-2</v>
      </c>
      <c r="W232">
        <f>all_runs!O3678-all_runs!O3438</f>
        <v>1.102227040701087E-2</v>
      </c>
      <c r="X232">
        <f>all_runs!O3679-all_runs!O3439</f>
        <v>5.2765292163376998E-3</v>
      </c>
      <c r="Y232">
        <f>all_runs!O3680-all_runs!O3440</f>
        <v>-2.9045643153526979E-2</v>
      </c>
      <c r="Z232">
        <f>all_runs!O3681-all_runs!O3441</f>
        <v>-2.6885257405506957E-2</v>
      </c>
      <c r="AA232" cm="1">
        <f t="array" ref="AA232">IF(G232=0,"",1+SUMPRODUCT(--(ABS($G232:$Z232)&lt;ABS(G232)),--($G232:$Z232&lt;&gt;0))+(SUMPRODUCT(--(ABS($G232:$Z232)=ABS(G232)),--($G232:$Z232&lt;&gt;0))-1)/2)</f>
        <v>2</v>
      </c>
      <c r="AB232" cm="1">
        <f t="array" ref="AB232">IF(H232=0,"",1+SUMPRODUCT(--(ABS($G232:$Z232)&lt;ABS(H232)),--($G232:$Z232&lt;&gt;0))+(SUMPRODUCT(--(ABS($G232:$Z232)=ABS(H232)),--($G232:$Z232&lt;&gt;0))-1)/2)</f>
        <v>3</v>
      </c>
      <c r="AC232" cm="1">
        <f t="array" ref="AC232">IF(I232=0,"",1+SUMPRODUCT(--(ABS($G232:$Z232)&lt;ABS(I232)),--($G232:$Z232&lt;&gt;0))+(SUMPRODUCT(--(ABS($G232:$Z232)=ABS(I232)),--($G232:$Z232&lt;&gt;0))-1)/2)</f>
        <v>6</v>
      </c>
      <c r="AD232" cm="1">
        <f t="array" ref="AD232">IF(J232=0,"",1+SUMPRODUCT(--(ABS($G232:$Z232)&lt;ABS(J232)),--($G232:$Z232&lt;&gt;0))+(SUMPRODUCT(--(ABS($G232:$Z232)=ABS(J232)),--($G232:$Z232&lt;&gt;0))-1)/2)</f>
        <v>16</v>
      </c>
      <c r="AE232" cm="1">
        <f t="array" ref="AE232">IF(K232=0,"",1+SUMPRODUCT(--(ABS($G232:$Z232)&lt;ABS(K232)),--($G232:$Z232&lt;&gt;0))+(SUMPRODUCT(--(ABS($G232:$Z232)=ABS(K232)),--($G232:$Z232&lt;&gt;0))-1)/2)</f>
        <v>14</v>
      </c>
      <c r="AF232" cm="1">
        <f t="array" ref="AF232">IF(L232=0,"",1+SUMPRODUCT(--(ABS($G232:$Z232)&lt;ABS(L232)),--($G232:$Z232&lt;&gt;0))+(SUMPRODUCT(--(ABS($G232:$Z232)=ABS(L232)),--($G232:$Z232&lt;&gt;0))-1)/2)</f>
        <v>11</v>
      </c>
      <c r="AG232" cm="1">
        <f t="array" ref="AG232">IF(M232=0,"",1+SUMPRODUCT(--(ABS($G232:$Z232)&lt;ABS(M232)),--($G232:$Z232&lt;&gt;0))+(SUMPRODUCT(--(ABS($G232:$Z232)=ABS(M232)),--($G232:$Z232&lt;&gt;0))-1)/2)</f>
        <v>17</v>
      </c>
      <c r="AH232" cm="1">
        <f t="array" ref="AH232">IF(N232=0,"",1+SUMPRODUCT(--(ABS($G232:$Z232)&lt;ABS(N232)),--($G232:$Z232&lt;&gt;0))+(SUMPRODUCT(--(ABS($G232:$Z232)=ABS(N232)),--($G232:$Z232&lt;&gt;0))-1)/2)</f>
        <v>9</v>
      </c>
      <c r="AI232" cm="1">
        <f t="array" ref="AI232">IF(O232=0,"",1+SUMPRODUCT(--(ABS($G232:$Z232)&lt;ABS(O232)),--($G232:$Z232&lt;&gt;0))+(SUMPRODUCT(--(ABS($G232:$Z232)=ABS(O232)),--($G232:$Z232&lt;&gt;0))-1)/2)</f>
        <v>10</v>
      </c>
      <c r="AJ232" cm="1">
        <f t="array" ref="AJ232">IF(P232=0,"",1+SUMPRODUCT(--(ABS($G232:$Z232)&lt;ABS(P232)),--($G232:$Z232&lt;&gt;0))+(SUMPRODUCT(--(ABS($G232:$Z232)=ABS(P232)),--($G232:$Z232&lt;&gt;0))-1)/2)</f>
        <v>18</v>
      </c>
      <c r="AK232" cm="1">
        <f t="array" ref="AK232">IF(Q232=0,"",1+SUMPRODUCT(--(ABS($G232:$Z232)&lt;ABS(Q232)),--($G232:$Z232&lt;&gt;0))+(SUMPRODUCT(--(ABS($G232:$Z232)=ABS(Q232)),--($G232:$Z232&lt;&gt;0))-1)/2)</f>
        <v>4</v>
      </c>
      <c r="AL232" cm="1">
        <f t="array" ref="AL232">IF(R232=0,"",1+SUMPRODUCT(--(ABS($G232:$Z232)&lt;ABS(R232)),--($G232:$Z232&lt;&gt;0))+(SUMPRODUCT(--(ABS($G232:$Z232)=ABS(R232)),--($G232:$Z232&lt;&gt;0))-1)/2)</f>
        <v>1</v>
      </c>
      <c r="AM232" cm="1">
        <f t="array" ref="AM232">IF(S232=0,"",1+SUMPRODUCT(--(ABS($G232:$Z232)&lt;ABS(S232)),--($G232:$Z232&lt;&gt;0))+(SUMPRODUCT(--(ABS($G232:$Z232)=ABS(S232)),--($G232:$Z232&lt;&gt;0))-1)/2)</f>
        <v>5</v>
      </c>
      <c r="AN232" cm="1">
        <f t="array" ref="AN232">IF(T232=0,"",1+SUMPRODUCT(--(ABS($G232:$Z232)&lt;ABS(T232)),--($G232:$Z232&lt;&gt;0))+(SUMPRODUCT(--(ABS($G232:$Z232)=ABS(T232)),--($G232:$Z232&lt;&gt;0))-1)/2)</f>
        <v>8</v>
      </c>
      <c r="AO232" cm="1">
        <f t="array" ref="AO232">IF(U232=0,"",1+SUMPRODUCT(--(ABS($G232:$Z232)&lt;ABS(U232)),--($G232:$Z232&lt;&gt;0))+(SUMPRODUCT(--(ABS($G232:$Z232)=ABS(U232)),--($G232:$Z232&lt;&gt;0))-1)/2)</f>
        <v>12</v>
      </c>
      <c r="AP232" cm="1">
        <f t="array" ref="AP232">IF(V232=0,"",1+SUMPRODUCT(--(ABS($G232:$Z232)&lt;ABS(V232)),--($G232:$Z232&lt;&gt;0))+(SUMPRODUCT(--(ABS($G232:$Z232)=ABS(V232)),--($G232:$Z232&lt;&gt;0))-1)/2)</f>
        <v>15</v>
      </c>
      <c r="AQ232" cm="1">
        <f t="array" ref="AQ232">IF(W232=0,"",1+SUMPRODUCT(--(ABS($G232:$Z232)&lt;ABS(W232)),--($G232:$Z232&lt;&gt;0))+(SUMPRODUCT(--(ABS($G232:$Z232)=ABS(W232)),--($G232:$Z232&lt;&gt;0))-1)/2)</f>
        <v>13</v>
      </c>
      <c r="AR232" cm="1">
        <f t="array" ref="AR232">IF(X232=0,"",1+SUMPRODUCT(--(ABS($G232:$Z232)&lt;ABS(X232)),--($G232:$Z232&lt;&gt;0))+(SUMPRODUCT(--(ABS($G232:$Z232)=ABS(X232)),--($G232:$Z232&lt;&gt;0))-1)/2)</f>
        <v>7</v>
      </c>
      <c r="AS232" cm="1">
        <f t="array" ref="AS232">IF(Y232=0,"",1+SUMPRODUCT(--(ABS($G232:$Z232)&lt;ABS(Y232)),--($G232:$Z232&lt;&gt;0))+(SUMPRODUCT(--(ABS($G232:$Z232)=ABS(Y232)),--($G232:$Z232&lt;&gt;0))-1)/2)</f>
        <v>20</v>
      </c>
      <c r="AT232" cm="1">
        <f t="array" ref="AT232">IF(Z232=0,"",1+SUMPRODUCT(--(ABS($G232:$Z232)&lt;ABS(Z232)),--($G232:$Z232&lt;&gt;0))+(SUMPRODUCT(--(ABS($G232:$Z232)=ABS(Z232)),--($G232:$Z232&lt;&gt;0))-1)/2)</f>
        <v>19</v>
      </c>
      <c r="AU232">
        <f>AVERAGE(G232:Z232)</f>
        <v>-3.9517892086762488E-3</v>
      </c>
      <c r="AV232">
        <f>SUMIF(G232:Z232,"&gt;0",AA232:AT232)</f>
        <v>84</v>
      </c>
      <c r="AW232">
        <f>COUNTIF(G232:Z232,"&lt;&gt;0")</f>
        <v>20</v>
      </c>
      <c r="AX232">
        <f>_xlfn.LET(_xlpm.n,AW232,_xlpm.w,AV232,_xlpm.mu,_xlpm.n*(_xlpm.n+1)/4,_xlpm.sd,SQRT(_xlpm.n*(_xlpm.n+1)*(2*_xlpm.n+1)/24),_xlpm.z,(ABS(_xlpm.w-_xlpm.mu)-0.5)/_xlpm.sd,MIN(1,2*(1-_xlfn.NORM.S.DIST(_xlpm.z,TRUE))))</f>
        <v>0.444081179535047</v>
      </c>
    </row>
    <row r="233" spans="1:50" x14ac:dyDescent="0.25">
      <c r="A233" t="s">
        <v>9331</v>
      </c>
      <c r="B233" t="s">
        <v>190</v>
      </c>
      <c r="C233" t="s">
        <v>32</v>
      </c>
      <c r="D233" t="s">
        <v>9260</v>
      </c>
      <c r="E233" t="s">
        <v>94</v>
      </c>
      <c r="F233" t="s">
        <v>81</v>
      </c>
      <c r="G233">
        <f>all_runs!O4142-all_runs!O3902</f>
        <v>1.6597368376023436E-3</v>
      </c>
      <c r="H233">
        <f>all_runs!O4143-all_runs!O3903</f>
        <v>2.1496306520461195E-2</v>
      </c>
      <c r="I233">
        <f>all_runs!O4144-all_runs!O3904</f>
        <v>5.7425236431797311E-3</v>
      </c>
      <c r="J233">
        <f>all_runs!O4145-all_runs!O3905</f>
        <v>9.0755800303087275E-3</v>
      </c>
      <c r="K233">
        <f>all_runs!O4146-all_runs!O3906</f>
        <v>7.4175471617401456E-3</v>
      </c>
      <c r="L233">
        <f>all_runs!O4147-all_runs!O3907</f>
        <v>6.5809405190696557E-3</v>
      </c>
      <c r="M233">
        <f>all_runs!O4148-all_runs!O3908</f>
        <v>1.0772918223757144E-2</v>
      </c>
      <c r="N233">
        <f>all_runs!O4149-all_runs!O3909</f>
        <v>1.6580328685685819E-3</v>
      </c>
      <c r="O233">
        <f>all_runs!O4150-all_runs!O3910</f>
        <v>1.1542976670722349E-2</v>
      </c>
      <c r="P233">
        <f>all_runs!O4151-all_runs!O3911</f>
        <v>4.1322314049585529E-3</v>
      </c>
      <c r="Q233">
        <f>all_runs!O4152-all_runs!O3912</f>
        <v>1.6528925619834545E-2</v>
      </c>
      <c r="R233">
        <f>all_runs!O4153-all_runs!O3913</f>
        <v>1.7474034175495534E-2</v>
      </c>
      <c r="S233">
        <f>all_runs!O4154-all_runs!O3914</f>
        <v>6.5439672801637094E-3</v>
      </c>
      <c r="T233">
        <f>all_runs!O4155-all_runs!O3915</f>
        <v>1.2320328542094527E-2</v>
      </c>
      <c r="U233">
        <f>all_runs!O4156-all_runs!O3916</f>
        <v>1.4064986397002266E-2</v>
      </c>
      <c r="V233">
        <f>all_runs!O4157-all_runs!O3917</f>
        <v>-1.3860374056862135E-4</v>
      </c>
      <c r="W233">
        <f>all_runs!O4158-all_runs!O3918</f>
        <v>1.3340378901411154E-2</v>
      </c>
      <c r="X233">
        <f>all_runs!O4159-all_runs!O3919</f>
        <v>8.281573498964856E-3</v>
      </c>
      <c r="Y233">
        <f>all_runs!O4160-all_runs!O3920</f>
        <v>1.4099207775097211E-2</v>
      </c>
      <c r="Z233">
        <f>all_runs!O4161-all_runs!O3921</f>
        <v>1.1638968160707086E-2</v>
      </c>
      <c r="AA233" cm="1">
        <f t="array" ref="AA233">IF(G233=0,"",1+SUMPRODUCT(--(ABS($G233:$Z233)&lt;ABS(G233)),--($G233:$Z233&lt;&gt;0))+(SUMPRODUCT(--(ABS($G233:$Z233)=ABS(G233)),--($G233:$Z233&lt;&gt;0))-1)/2)</f>
        <v>3</v>
      </c>
      <c r="AB233" cm="1">
        <f t="array" ref="AB233">IF(H233=0,"",1+SUMPRODUCT(--(ABS($G233:$Z233)&lt;ABS(H233)),--($G233:$Z233&lt;&gt;0))+(SUMPRODUCT(--(ABS($G233:$Z233)=ABS(H233)),--($G233:$Z233&lt;&gt;0))-1)/2)</f>
        <v>20</v>
      </c>
      <c r="AC233" cm="1">
        <f t="array" ref="AC233">IF(I233=0,"",1+SUMPRODUCT(--(ABS($G233:$Z233)&lt;ABS(I233)),--($G233:$Z233&lt;&gt;0))+(SUMPRODUCT(--(ABS($G233:$Z233)=ABS(I233)),--($G233:$Z233&lt;&gt;0))-1)/2)</f>
        <v>5</v>
      </c>
      <c r="AD233" cm="1">
        <f t="array" ref="AD233">IF(J233=0,"",1+SUMPRODUCT(--(ABS($G233:$Z233)&lt;ABS(J233)),--($G233:$Z233&lt;&gt;0))+(SUMPRODUCT(--(ABS($G233:$Z233)=ABS(J233)),--($G233:$Z233&lt;&gt;0))-1)/2)</f>
        <v>10</v>
      </c>
      <c r="AE233" cm="1">
        <f t="array" ref="AE233">IF(K233=0,"",1+SUMPRODUCT(--(ABS($G233:$Z233)&lt;ABS(K233)),--($G233:$Z233&lt;&gt;0))+(SUMPRODUCT(--(ABS($G233:$Z233)=ABS(K233)),--($G233:$Z233&lt;&gt;0))-1)/2)</f>
        <v>8</v>
      </c>
      <c r="AF233" cm="1">
        <f t="array" ref="AF233">IF(L233=0,"",1+SUMPRODUCT(--(ABS($G233:$Z233)&lt;ABS(L233)),--($G233:$Z233&lt;&gt;0))+(SUMPRODUCT(--(ABS($G233:$Z233)=ABS(L233)),--($G233:$Z233&lt;&gt;0))-1)/2)</f>
        <v>7</v>
      </c>
      <c r="AG233" cm="1">
        <f t="array" ref="AG233">IF(M233=0,"",1+SUMPRODUCT(--(ABS($G233:$Z233)&lt;ABS(M233)),--($G233:$Z233&lt;&gt;0))+(SUMPRODUCT(--(ABS($G233:$Z233)=ABS(M233)),--($G233:$Z233&lt;&gt;0))-1)/2)</f>
        <v>11</v>
      </c>
      <c r="AH233" cm="1">
        <f t="array" ref="AH233">IF(N233=0,"",1+SUMPRODUCT(--(ABS($G233:$Z233)&lt;ABS(N233)),--($G233:$Z233&lt;&gt;0))+(SUMPRODUCT(--(ABS($G233:$Z233)=ABS(N233)),--($G233:$Z233&lt;&gt;0))-1)/2)</f>
        <v>2</v>
      </c>
      <c r="AI233" cm="1">
        <f t="array" ref="AI233">IF(O233=0,"",1+SUMPRODUCT(--(ABS($G233:$Z233)&lt;ABS(O233)),--($G233:$Z233&lt;&gt;0))+(SUMPRODUCT(--(ABS($G233:$Z233)=ABS(O233)),--($G233:$Z233&lt;&gt;0))-1)/2)</f>
        <v>12</v>
      </c>
      <c r="AJ233" cm="1">
        <f t="array" ref="AJ233">IF(P233=0,"",1+SUMPRODUCT(--(ABS($G233:$Z233)&lt;ABS(P233)),--($G233:$Z233&lt;&gt;0))+(SUMPRODUCT(--(ABS($G233:$Z233)=ABS(P233)),--($G233:$Z233&lt;&gt;0))-1)/2)</f>
        <v>4</v>
      </c>
      <c r="AK233" cm="1">
        <f t="array" ref="AK233">IF(Q233=0,"",1+SUMPRODUCT(--(ABS($G233:$Z233)&lt;ABS(Q233)),--($G233:$Z233&lt;&gt;0))+(SUMPRODUCT(--(ABS($G233:$Z233)=ABS(Q233)),--($G233:$Z233&lt;&gt;0))-1)/2)</f>
        <v>18</v>
      </c>
      <c r="AL233" cm="1">
        <f t="array" ref="AL233">IF(R233=0,"",1+SUMPRODUCT(--(ABS($G233:$Z233)&lt;ABS(R233)),--($G233:$Z233&lt;&gt;0))+(SUMPRODUCT(--(ABS($G233:$Z233)=ABS(R233)),--($G233:$Z233&lt;&gt;0))-1)/2)</f>
        <v>19</v>
      </c>
      <c r="AM233" cm="1">
        <f t="array" ref="AM233">IF(S233=0,"",1+SUMPRODUCT(--(ABS($G233:$Z233)&lt;ABS(S233)),--($G233:$Z233&lt;&gt;0))+(SUMPRODUCT(--(ABS($G233:$Z233)=ABS(S233)),--($G233:$Z233&lt;&gt;0))-1)/2)</f>
        <v>6</v>
      </c>
      <c r="AN233" cm="1">
        <f t="array" ref="AN233">IF(T233=0,"",1+SUMPRODUCT(--(ABS($G233:$Z233)&lt;ABS(T233)),--($G233:$Z233&lt;&gt;0))+(SUMPRODUCT(--(ABS($G233:$Z233)=ABS(T233)),--($G233:$Z233&lt;&gt;0))-1)/2)</f>
        <v>14</v>
      </c>
      <c r="AO233" cm="1">
        <f t="array" ref="AO233">IF(U233=0,"",1+SUMPRODUCT(--(ABS($G233:$Z233)&lt;ABS(U233)),--($G233:$Z233&lt;&gt;0))+(SUMPRODUCT(--(ABS($G233:$Z233)=ABS(U233)),--($G233:$Z233&lt;&gt;0))-1)/2)</f>
        <v>16</v>
      </c>
      <c r="AP233" cm="1">
        <f t="array" ref="AP233">IF(V233=0,"",1+SUMPRODUCT(--(ABS($G233:$Z233)&lt;ABS(V233)),--($G233:$Z233&lt;&gt;0))+(SUMPRODUCT(--(ABS($G233:$Z233)=ABS(V233)),--($G233:$Z233&lt;&gt;0))-1)/2)</f>
        <v>1</v>
      </c>
      <c r="AQ233" cm="1">
        <f t="array" ref="AQ233">IF(W233=0,"",1+SUMPRODUCT(--(ABS($G233:$Z233)&lt;ABS(W233)),--($G233:$Z233&lt;&gt;0))+(SUMPRODUCT(--(ABS($G233:$Z233)=ABS(W233)),--($G233:$Z233&lt;&gt;0))-1)/2)</f>
        <v>15</v>
      </c>
      <c r="AR233" cm="1">
        <f t="array" ref="AR233">IF(X233=0,"",1+SUMPRODUCT(--(ABS($G233:$Z233)&lt;ABS(X233)),--($G233:$Z233&lt;&gt;0))+(SUMPRODUCT(--(ABS($G233:$Z233)=ABS(X233)),--($G233:$Z233&lt;&gt;0))-1)/2)</f>
        <v>9</v>
      </c>
      <c r="AS233" cm="1">
        <f t="array" ref="AS233">IF(Y233=0,"",1+SUMPRODUCT(--(ABS($G233:$Z233)&lt;ABS(Y233)),--($G233:$Z233&lt;&gt;0))+(SUMPRODUCT(--(ABS($G233:$Z233)=ABS(Y233)),--($G233:$Z233&lt;&gt;0))-1)/2)</f>
        <v>17</v>
      </c>
      <c r="AT233" cm="1">
        <f t="array" ref="AT233">IF(Z233=0,"",1+SUMPRODUCT(--(ABS($G233:$Z233)&lt;ABS(Z233)),--($G233:$Z233&lt;&gt;0))+(SUMPRODUCT(--(ABS($G233:$Z233)=ABS(Z233)),--($G233:$Z233&lt;&gt;0))-1)/2)</f>
        <v>13</v>
      </c>
      <c r="AU233">
        <f>AVERAGE(G233:Z233)</f>
        <v>9.7116280245285354E-3</v>
      </c>
      <c r="AV233">
        <f>SUMIF(G233:Z233,"&gt;0",AA233:AT233)</f>
        <v>209</v>
      </c>
      <c r="AW233">
        <f>COUNTIF(G233:Z233,"&lt;&gt;0")</f>
        <v>20</v>
      </c>
      <c r="AX233">
        <f>_xlfn.LET(_xlpm.n,AW233,_xlpm.w,AV233,_xlpm.mu,_xlpm.n*(_xlpm.n+1)/4,_xlpm.sd,SQRT(_xlpm.n*(_xlpm.n+1)*(2*_xlpm.n+1)/24),_xlpm.z,(ABS(_xlpm.w-_xlpm.mu)-0.5)/_xlpm.sd,MIN(1,2*(1-_xlfn.NORM.S.DIST(_xlpm.z,TRUE))))</f>
        <v>1.1157661051997003E-4</v>
      </c>
    </row>
    <row r="234" spans="1:50" x14ac:dyDescent="0.25">
      <c r="A234" t="s">
        <v>9331</v>
      </c>
      <c r="B234" t="s">
        <v>19</v>
      </c>
      <c r="C234" t="s">
        <v>12</v>
      </c>
      <c r="D234" t="s">
        <v>9260</v>
      </c>
      <c r="E234" t="s">
        <v>94</v>
      </c>
      <c r="F234" t="s">
        <v>81</v>
      </c>
      <c r="G234">
        <f>all_runs!O2722-all_runs!O2544</f>
        <v>3.6530507502338105E-3</v>
      </c>
      <c r="H234">
        <f>all_runs!O2723-all_runs!O2545</f>
        <v>3.1690557990760038E-3</v>
      </c>
      <c r="I234">
        <f>all_runs!O2724-all_runs!O2546</f>
        <v>1.0928961748634003E-2</v>
      </c>
      <c r="J234">
        <f>all_runs!O2725-all_runs!O2547</f>
        <v>1.7701337015880836E-2</v>
      </c>
      <c r="K234">
        <f>all_runs!O2726-all_runs!O2548</f>
        <v>2.087788073176533E-2</v>
      </c>
      <c r="L234">
        <f>all_runs!O2727-all_runs!O2549</f>
        <v>-1.5393654524089362E-2</v>
      </c>
      <c r="M234">
        <f>all_runs!O2728-all_runs!O2550</f>
        <v>-6.9714830945382111E-3</v>
      </c>
      <c r="N234">
        <f>all_runs!O2729-all_runs!O2551</f>
        <v>-2.9618659755648036E-4</v>
      </c>
      <c r="O234">
        <f>all_runs!O2730-all_runs!O2552</f>
        <v>-1.3548299688389553E-3</v>
      </c>
      <c r="P234">
        <f>all_runs!O2731-all_runs!O2553</f>
        <v>1.8799382435746081E-2</v>
      </c>
      <c r="Q234">
        <f>all_runs!O2732-all_runs!O2554</f>
        <v>-7.8406442042806557E-3</v>
      </c>
      <c r="R234">
        <f>all_runs!O2733-all_runs!O2555</f>
        <v>8.6124970301737491E-4</v>
      </c>
      <c r="S234">
        <f>all_runs!O2734-all_runs!O2556</f>
        <v>1.4380457853801043E-2</v>
      </c>
      <c r="T234">
        <f>all_runs!O2735-all_runs!O2557</f>
        <v>0</v>
      </c>
      <c r="U234">
        <f>all_runs!O2736-all_runs!O2558</f>
        <v>6.4605229278339449E-3</v>
      </c>
      <c r="V234">
        <f>all_runs!O2737-all_runs!O2559</f>
        <v>-1.3360677063405935E-2</v>
      </c>
      <c r="W234">
        <f>all_runs!O2738-all_runs!O2560</f>
        <v>2.2483286431111971E-3</v>
      </c>
      <c r="X234">
        <f>all_runs!O2739-all_runs!O2561</f>
        <v>3.2012626375426123E-3</v>
      </c>
      <c r="Y234">
        <f>all_runs!O2740-all_runs!O2562</f>
        <v>-1.1167694094523339E-2</v>
      </c>
      <c r="Z234">
        <f>all_runs!O2741-all_runs!O2563</f>
        <v>1.2921348314606895E-2</v>
      </c>
      <c r="AA234" cm="1">
        <f t="array" ref="AA234">IF(G234=0,"",1+SUMPRODUCT(--(ABS($G234:$Z234)&lt;ABS(G234)),--($G234:$Z234&lt;&gt;0))+(SUMPRODUCT(--(ABS($G234:$Z234)=ABS(G234)),--($G234:$Z234&lt;&gt;0))-1)/2)</f>
        <v>7</v>
      </c>
      <c r="AB234" cm="1">
        <f t="array" ref="AB234">IF(H234=0,"",1+SUMPRODUCT(--(ABS($G234:$Z234)&lt;ABS(H234)),--($G234:$Z234&lt;&gt;0))+(SUMPRODUCT(--(ABS($G234:$Z234)=ABS(H234)),--($G234:$Z234&lt;&gt;0))-1)/2)</f>
        <v>5</v>
      </c>
      <c r="AC234" cm="1">
        <f t="array" ref="AC234">IF(I234=0,"",1+SUMPRODUCT(--(ABS($G234:$Z234)&lt;ABS(I234)),--($G234:$Z234&lt;&gt;0))+(SUMPRODUCT(--(ABS($G234:$Z234)=ABS(I234)),--($G234:$Z234&lt;&gt;0))-1)/2)</f>
        <v>11</v>
      </c>
      <c r="AD234" cm="1">
        <f t="array" ref="AD234">IF(J234=0,"",1+SUMPRODUCT(--(ABS($G234:$Z234)&lt;ABS(J234)),--($G234:$Z234&lt;&gt;0))+(SUMPRODUCT(--(ABS($G234:$Z234)=ABS(J234)),--($G234:$Z234&lt;&gt;0))-1)/2)</f>
        <v>17</v>
      </c>
      <c r="AE234" cm="1">
        <f t="array" ref="AE234">IF(K234=0,"",1+SUMPRODUCT(--(ABS($G234:$Z234)&lt;ABS(K234)),--($G234:$Z234&lt;&gt;0))+(SUMPRODUCT(--(ABS($G234:$Z234)=ABS(K234)),--($G234:$Z234&lt;&gt;0))-1)/2)</f>
        <v>19</v>
      </c>
      <c r="AF234" cm="1">
        <f t="array" ref="AF234">IF(L234=0,"",1+SUMPRODUCT(--(ABS($G234:$Z234)&lt;ABS(L234)),--($G234:$Z234&lt;&gt;0))+(SUMPRODUCT(--(ABS($G234:$Z234)=ABS(L234)),--($G234:$Z234&lt;&gt;0))-1)/2)</f>
        <v>16</v>
      </c>
      <c r="AG234" cm="1">
        <f t="array" ref="AG234">IF(M234=0,"",1+SUMPRODUCT(--(ABS($G234:$Z234)&lt;ABS(M234)),--($G234:$Z234&lt;&gt;0))+(SUMPRODUCT(--(ABS($G234:$Z234)=ABS(M234)),--($G234:$Z234&lt;&gt;0))-1)/2)</f>
        <v>9</v>
      </c>
      <c r="AH234" cm="1">
        <f t="array" ref="AH234">IF(N234=0,"",1+SUMPRODUCT(--(ABS($G234:$Z234)&lt;ABS(N234)),--($G234:$Z234&lt;&gt;0))+(SUMPRODUCT(--(ABS($G234:$Z234)=ABS(N234)),--($G234:$Z234&lt;&gt;0))-1)/2)</f>
        <v>1</v>
      </c>
      <c r="AI234" cm="1">
        <f t="array" ref="AI234">IF(O234=0,"",1+SUMPRODUCT(--(ABS($G234:$Z234)&lt;ABS(O234)),--($G234:$Z234&lt;&gt;0))+(SUMPRODUCT(--(ABS($G234:$Z234)=ABS(O234)),--($G234:$Z234&lt;&gt;0))-1)/2)</f>
        <v>3</v>
      </c>
      <c r="AJ234" cm="1">
        <f t="array" ref="AJ234">IF(P234=0,"",1+SUMPRODUCT(--(ABS($G234:$Z234)&lt;ABS(P234)),--($G234:$Z234&lt;&gt;0))+(SUMPRODUCT(--(ABS($G234:$Z234)=ABS(P234)),--($G234:$Z234&lt;&gt;0))-1)/2)</f>
        <v>18</v>
      </c>
      <c r="AK234" cm="1">
        <f t="array" ref="AK234">IF(Q234=0,"",1+SUMPRODUCT(--(ABS($G234:$Z234)&lt;ABS(Q234)),--($G234:$Z234&lt;&gt;0))+(SUMPRODUCT(--(ABS($G234:$Z234)=ABS(Q234)),--($G234:$Z234&lt;&gt;0))-1)/2)</f>
        <v>10</v>
      </c>
      <c r="AL234" cm="1">
        <f t="array" ref="AL234">IF(R234=0,"",1+SUMPRODUCT(--(ABS($G234:$Z234)&lt;ABS(R234)),--($G234:$Z234&lt;&gt;0))+(SUMPRODUCT(--(ABS($G234:$Z234)=ABS(R234)),--($G234:$Z234&lt;&gt;0))-1)/2)</f>
        <v>2</v>
      </c>
      <c r="AM234" cm="1">
        <f t="array" ref="AM234">IF(S234=0,"",1+SUMPRODUCT(--(ABS($G234:$Z234)&lt;ABS(S234)),--($G234:$Z234&lt;&gt;0))+(SUMPRODUCT(--(ABS($G234:$Z234)=ABS(S234)),--($G234:$Z234&lt;&gt;0))-1)/2)</f>
        <v>15</v>
      </c>
      <c r="AN234" t="str" cm="1">
        <f t="array" ref="AN234">IF(T234=0,"",1+SUMPRODUCT(--(ABS($G234:$Z234)&lt;ABS(T234)),--($G234:$Z234&lt;&gt;0))+(SUMPRODUCT(--(ABS($G234:$Z234)=ABS(T234)),--($G234:$Z234&lt;&gt;0))-1)/2)</f>
        <v/>
      </c>
      <c r="AO234" cm="1">
        <f t="array" ref="AO234">IF(U234=0,"",1+SUMPRODUCT(--(ABS($G234:$Z234)&lt;ABS(U234)),--($G234:$Z234&lt;&gt;0))+(SUMPRODUCT(--(ABS($G234:$Z234)=ABS(U234)),--($G234:$Z234&lt;&gt;0))-1)/2)</f>
        <v>8</v>
      </c>
      <c r="AP234" cm="1">
        <f t="array" ref="AP234">IF(V234=0,"",1+SUMPRODUCT(--(ABS($G234:$Z234)&lt;ABS(V234)),--($G234:$Z234&lt;&gt;0))+(SUMPRODUCT(--(ABS($G234:$Z234)=ABS(V234)),--($G234:$Z234&lt;&gt;0))-1)/2)</f>
        <v>14</v>
      </c>
      <c r="AQ234" cm="1">
        <f t="array" ref="AQ234">IF(W234=0,"",1+SUMPRODUCT(--(ABS($G234:$Z234)&lt;ABS(W234)),--($G234:$Z234&lt;&gt;0))+(SUMPRODUCT(--(ABS($G234:$Z234)=ABS(W234)),--($G234:$Z234&lt;&gt;0))-1)/2)</f>
        <v>4</v>
      </c>
      <c r="AR234" cm="1">
        <f t="array" ref="AR234">IF(X234=0,"",1+SUMPRODUCT(--(ABS($G234:$Z234)&lt;ABS(X234)),--($G234:$Z234&lt;&gt;0))+(SUMPRODUCT(--(ABS($G234:$Z234)=ABS(X234)),--($G234:$Z234&lt;&gt;0))-1)/2)</f>
        <v>6</v>
      </c>
      <c r="AS234" cm="1">
        <f t="array" ref="AS234">IF(Y234=0,"",1+SUMPRODUCT(--(ABS($G234:$Z234)&lt;ABS(Y234)),--($G234:$Z234&lt;&gt;0))+(SUMPRODUCT(--(ABS($G234:$Z234)=ABS(Y234)),--($G234:$Z234&lt;&gt;0))-1)/2)</f>
        <v>12</v>
      </c>
      <c r="AT234" cm="1">
        <f t="array" ref="AT234">IF(Z234=0,"",1+SUMPRODUCT(--(ABS($G234:$Z234)&lt;ABS(Z234)),--($G234:$Z234&lt;&gt;0))+(SUMPRODUCT(--(ABS($G234:$Z234)=ABS(Z234)),--($G234:$Z234&lt;&gt;0))-1)/2)</f>
        <v>13</v>
      </c>
      <c r="AU234">
        <f>AVERAGE(G234:Z234)</f>
        <v>2.9408834507008096E-3</v>
      </c>
      <c r="AV234">
        <f>SUMIF(G234:Z234,"&gt;0",AA234:AT234)</f>
        <v>125</v>
      </c>
      <c r="AW234">
        <f>COUNTIF(G234:Z234,"&lt;&gt;0")</f>
        <v>19</v>
      </c>
      <c r="AX234">
        <f>_xlfn.LET(_xlpm.n,AW234,_xlpm.w,AV234,_xlpm.mu,_xlpm.n*(_xlpm.n+1)/4,_xlpm.sd,SQRT(_xlpm.n*(_xlpm.n+1)*(2*_xlpm.n+1)/24),_xlpm.z,(ABS(_xlpm.w-_xlpm.mu)-0.5)/_xlpm.sd,MIN(1,2*(1-_xlfn.NORM.S.DIST(_xlpm.z,TRUE))))</f>
        <v>0.2351706817589394</v>
      </c>
    </row>
    <row r="235" spans="1:50" x14ac:dyDescent="0.25">
      <c r="A235" t="s">
        <v>9331</v>
      </c>
      <c r="B235" t="s">
        <v>106</v>
      </c>
      <c r="C235" t="s">
        <v>12</v>
      </c>
      <c r="D235" t="s">
        <v>9260</v>
      </c>
      <c r="E235" t="s">
        <v>94</v>
      </c>
      <c r="F235" t="s">
        <v>81</v>
      </c>
      <c r="G235">
        <f>all_runs!O3202-all_runs!O2962</f>
        <v>-8.5955140749662817E-3</v>
      </c>
      <c r="H235">
        <f>all_runs!O3203-all_runs!O2963</f>
        <v>8.7234661238730915E-3</v>
      </c>
      <c r="I235">
        <f>all_runs!O3204-all_runs!O2964</f>
        <v>1.114206128133699E-2</v>
      </c>
      <c r="J235">
        <f>all_runs!O3205-all_runs!O2965</f>
        <v>1.9788494207312324E-2</v>
      </c>
      <c r="K235">
        <f>all_runs!O3206-all_runs!O2966</f>
        <v>2.885787833626885E-2</v>
      </c>
      <c r="L235">
        <f>all_runs!O3207-all_runs!O2967</f>
        <v>-4.4547398431932228E-3</v>
      </c>
      <c r="M235">
        <f>all_runs!O3208-all_runs!O2968</f>
        <v>7.7550714873866333E-3</v>
      </c>
      <c r="N235">
        <f>all_runs!O3209-all_runs!O2969</f>
        <v>4.3197134357355282E-2</v>
      </c>
      <c r="O235">
        <f>all_runs!O3210-all_runs!O2970</f>
        <v>1.8916147594925103E-2</v>
      </c>
      <c r="P235">
        <f>all_runs!O3211-all_runs!O2971</f>
        <v>1.3391285716471968E-2</v>
      </c>
      <c r="Q235">
        <f>all_runs!O3212-all_runs!O2972</f>
        <v>1.1111111111111072E-2</v>
      </c>
      <c r="R235">
        <f>all_runs!O3213-all_runs!O2973</f>
        <v>5.479452054794498E-3</v>
      </c>
      <c r="S235">
        <f>all_runs!O3214-all_runs!O2974</f>
        <v>0</v>
      </c>
      <c r="T235">
        <f>all_runs!O3215-all_runs!O2975</f>
        <v>1.104972375690616E-2</v>
      </c>
      <c r="U235">
        <f>all_runs!O3216-all_runs!O2976</f>
        <v>1.4200264828090003E-2</v>
      </c>
      <c r="V235">
        <f>all_runs!O3217-all_runs!O2977</f>
        <v>1.630434782608714E-2</v>
      </c>
      <c r="W235">
        <f>all_runs!O3218-all_runs!O2978</f>
        <v>1.0149340292880837E-2</v>
      </c>
      <c r="X235">
        <f>all_runs!O3219-all_runs!O2979</f>
        <v>1.5527602553096265E-2</v>
      </c>
      <c r="Y235">
        <f>all_runs!O3220-all_runs!O2980</f>
        <v>9.5569337786054476E-3</v>
      </c>
      <c r="Z235">
        <f>all_runs!O3221-all_runs!O2981</f>
        <v>-4.7127486091930182E-3</v>
      </c>
      <c r="AA235" cm="1">
        <f t="array" ref="AA235">IF(G235=0,"",1+SUMPRODUCT(--(ABS($G235:$Z235)&lt;ABS(G235)),--($G235:$Z235&lt;&gt;0))+(SUMPRODUCT(--(ABS($G235:$Z235)=ABS(G235)),--($G235:$Z235&lt;&gt;0))-1)/2)</f>
        <v>5</v>
      </c>
      <c r="AB235" cm="1">
        <f t="array" ref="AB235">IF(H235=0,"",1+SUMPRODUCT(--(ABS($G235:$Z235)&lt;ABS(H235)),--($G235:$Z235&lt;&gt;0))+(SUMPRODUCT(--(ABS($G235:$Z235)=ABS(H235)),--($G235:$Z235&lt;&gt;0))-1)/2)</f>
        <v>6</v>
      </c>
      <c r="AC235" cm="1">
        <f t="array" ref="AC235">IF(I235=0,"",1+SUMPRODUCT(--(ABS($G235:$Z235)&lt;ABS(I235)),--($G235:$Z235&lt;&gt;0))+(SUMPRODUCT(--(ABS($G235:$Z235)=ABS(I235)),--($G235:$Z235&lt;&gt;0))-1)/2)</f>
        <v>11</v>
      </c>
      <c r="AD235" cm="1">
        <f t="array" ref="AD235">IF(J235=0,"",1+SUMPRODUCT(--(ABS($G235:$Z235)&lt;ABS(J235)),--($G235:$Z235&lt;&gt;0))+(SUMPRODUCT(--(ABS($G235:$Z235)=ABS(J235)),--($G235:$Z235&lt;&gt;0))-1)/2)</f>
        <v>17</v>
      </c>
      <c r="AE235" cm="1">
        <f t="array" ref="AE235">IF(K235=0,"",1+SUMPRODUCT(--(ABS($G235:$Z235)&lt;ABS(K235)),--($G235:$Z235&lt;&gt;0))+(SUMPRODUCT(--(ABS($G235:$Z235)=ABS(K235)),--($G235:$Z235&lt;&gt;0))-1)/2)</f>
        <v>18</v>
      </c>
      <c r="AF235" cm="1">
        <f t="array" ref="AF235">IF(L235=0,"",1+SUMPRODUCT(--(ABS($G235:$Z235)&lt;ABS(L235)),--($G235:$Z235&lt;&gt;0))+(SUMPRODUCT(--(ABS($G235:$Z235)=ABS(L235)),--($G235:$Z235&lt;&gt;0))-1)/2)</f>
        <v>1</v>
      </c>
      <c r="AG235" cm="1">
        <f t="array" ref="AG235">IF(M235=0,"",1+SUMPRODUCT(--(ABS($G235:$Z235)&lt;ABS(M235)),--($G235:$Z235&lt;&gt;0))+(SUMPRODUCT(--(ABS($G235:$Z235)=ABS(M235)),--($G235:$Z235&lt;&gt;0))-1)/2)</f>
        <v>4</v>
      </c>
      <c r="AH235" cm="1">
        <f t="array" ref="AH235">IF(N235=0,"",1+SUMPRODUCT(--(ABS($G235:$Z235)&lt;ABS(N235)),--($G235:$Z235&lt;&gt;0))+(SUMPRODUCT(--(ABS($G235:$Z235)=ABS(N235)),--($G235:$Z235&lt;&gt;0))-1)/2)</f>
        <v>19</v>
      </c>
      <c r="AI235" cm="1">
        <f t="array" ref="AI235">IF(O235=0,"",1+SUMPRODUCT(--(ABS($G235:$Z235)&lt;ABS(O235)),--($G235:$Z235&lt;&gt;0))+(SUMPRODUCT(--(ABS($G235:$Z235)=ABS(O235)),--($G235:$Z235&lt;&gt;0))-1)/2)</f>
        <v>16</v>
      </c>
      <c r="AJ235" cm="1">
        <f t="array" ref="AJ235">IF(P235=0,"",1+SUMPRODUCT(--(ABS($G235:$Z235)&lt;ABS(P235)),--($G235:$Z235&lt;&gt;0))+(SUMPRODUCT(--(ABS($G235:$Z235)=ABS(P235)),--($G235:$Z235&lt;&gt;0))-1)/2)</f>
        <v>12</v>
      </c>
      <c r="AK235" cm="1">
        <f t="array" ref="AK235">IF(Q235=0,"",1+SUMPRODUCT(--(ABS($G235:$Z235)&lt;ABS(Q235)),--($G235:$Z235&lt;&gt;0))+(SUMPRODUCT(--(ABS($G235:$Z235)=ABS(Q235)),--($G235:$Z235&lt;&gt;0))-1)/2)</f>
        <v>10</v>
      </c>
      <c r="AL235" cm="1">
        <f t="array" ref="AL235">IF(R235=0,"",1+SUMPRODUCT(--(ABS($G235:$Z235)&lt;ABS(R235)),--($G235:$Z235&lt;&gt;0))+(SUMPRODUCT(--(ABS($G235:$Z235)=ABS(R235)),--($G235:$Z235&lt;&gt;0))-1)/2)</f>
        <v>3</v>
      </c>
      <c r="AM235" t="str" cm="1">
        <f t="array" ref="AM235">IF(S235=0,"",1+SUMPRODUCT(--(ABS($G235:$Z235)&lt;ABS(S235)),--($G235:$Z235&lt;&gt;0))+(SUMPRODUCT(--(ABS($G235:$Z235)=ABS(S235)),--($G235:$Z235&lt;&gt;0))-1)/2)</f>
        <v/>
      </c>
      <c r="AN235" cm="1">
        <f t="array" ref="AN235">IF(T235=0,"",1+SUMPRODUCT(--(ABS($G235:$Z235)&lt;ABS(T235)),--($G235:$Z235&lt;&gt;0))+(SUMPRODUCT(--(ABS($G235:$Z235)=ABS(T235)),--($G235:$Z235&lt;&gt;0))-1)/2)</f>
        <v>9</v>
      </c>
      <c r="AO235" cm="1">
        <f t="array" ref="AO235">IF(U235=0,"",1+SUMPRODUCT(--(ABS($G235:$Z235)&lt;ABS(U235)),--($G235:$Z235&lt;&gt;0))+(SUMPRODUCT(--(ABS($G235:$Z235)=ABS(U235)),--($G235:$Z235&lt;&gt;0))-1)/2)</f>
        <v>13</v>
      </c>
      <c r="AP235" cm="1">
        <f t="array" ref="AP235">IF(V235=0,"",1+SUMPRODUCT(--(ABS($G235:$Z235)&lt;ABS(V235)),--($G235:$Z235&lt;&gt;0))+(SUMPRODUCT(--(ABS($G235:$Z235)=ABS(V235)),--($G235:$Z235&lt;&gt;0))-1)/2)</f>
        <v>15</v>
      </c>
      <c r="AQ235" cm="1">
        <f t="array" ref="AQ235">IF(W235=0,"",1+SUMPRODUCT(--(ABS($G235:$Z235)&lt;ABS(W235)),--($G235:$Z235&lt;&gt;0))+(SUMPRODUCT(--(ABS($G235:$Z235)=ABS(W235)),--($G235:$Z235&lt;&gt;0))-1)/2)</f>
        <v>8</v>
      </c>
      <c r="AR235" cm="1">
        <f t="array" ref="AR235">IF(X235=0,"",1+SUMPRODUCT(--(ABS($G235:$Z235)&lt;ABS(X235)),--($G235:$Z235&lt;&gt;0))+(SUMPRODUCT(--(ABS($G235:$Z235)=ABS(X235)),--($G235:$Z235&lt;&gt;0))-1)/2)</f>
        <v>14</v>
      </c>
      <c r="AS235" cm="1">
        <f t="array" ref="AS235">IF(Y235=0,"",1+SUMPRODUCT(--(ABS($G235:$Z235)&lt;ABS(Y235)),--($G235:$Z235&lt;&gt;0))+(SUMPRODUCT(--(ABS($G235:$Z235)=ABS(Y235)),--($G235:$Z235&lt;&gt;0))-1)/2)</f>
        <v>7</v>
      </c>
      <c r="AT235" cm="1">
        <f t="array" ref="AT235">IF(Z235=0,"",1+SUMPRODUCT(--(ABS($G235:$Z235)&lt;ABS(Z235)),--($G235:$Z235&lt;&gt;0))+(SUMPRODUCT(--(ABS($G235:$Z235)=ABS(Z235)),--($G235:$Z235&lt;&gt;0))-1)/2)</f>
        <v>2</v>
      </c>
      <c r="AU235">
        <f>AVERAGE(G235:Z235)</f>
        <v>1.1369365638957457E-2</v>
      </c>
      <c r="AV235">
        <f>SUMIF(G235:Z235,"&gt;0",AA235:AT235)</f>
        <v>182</v>
      </c>
      <c r="AW235">
        <f>COUNTIF(G235:Z235,"&lt;&gt;0")</f>
        <v>19</v>
      </c>
      <c r="AX235">
        <f>_xlfn.LET(_xlpm.n,AW235,_xlpm.w,AV235,_xlpm.mu,_xlpm.n*(_xlpm.n+1)/4,_xlpm.sd,SQRT(_xlpm.n*(_xlpm.n+1)*(2*_xlpm.n+1)/24),_xlpm.z,(ABS(_xlpm.w-_xlpm.mu)-0.5)/_xlpm.sd,MIN(1,2*(1-_xlfn.NORM.S.DIST(_xlpm.z,TRUE))))</f>
        <v>4.9964112379097259E-4</v>
      </c>
    </row>
    <row r="236" spans="1:50" x14ac:dyDescent="0.25">
      <c r="A236" t="s">
        <v>9331</v>
      </c>
      <c r="B236" t="s">
        <v>147</v>
      </c>
      <c r="C236" t="s">
        <v>12</v>
      </c>
      <c r="D236" t="s">
        <v>9260</v>
      </c>
      <c r="E236" t="s">
        <v>94</v>
      </c>
      <c r="F236" t="s">
        <v>81</v>
      </c>
      <c r="G236">
        <f>all_runs!O3682-all_runs!O3442</f>
        <v>-1.4393215480171917E-2</v>
      </c>
      <c r="H236">
        <f>all_runs!O3683-all_runs!O3443</f>
        <v>-2.3134407865698092E-3</v>
      </c>
      <c r="I236">
        <f>all_runs!O3684-all_runs!O3444</f>
        <v>-1.362792307934424E-2</v>
      </c>
      <c r="J236">
        <f>all_runs!O3685-all_runs!O3445</f>
        <v>8.7336905518724528E-3</v>
      </c>
      <c r="K236">
        <f>all_runs!O3686-all_runs!O3446</f>
        <v>-5.5555555555553138E-3</v>
      </c>
      <c r="L236">
        <f>all_runs!O3687-all_runs!O3447</f>
        <v>-4.5586625910413181E-3</v>
      </c>
      <c r="M236">
        <f>all_runs!O3688-all_runs!O3448</f>
        <v>0</v>
      </c>
      <c r="N236">
        <f>all_runs!O3689-all_runs!O3449</f>
        <v>-1.8205881900306253E-2</v>
      </c>
      <c r="O236">
        <f>all_runs!O3690-all_runs!O3450</f>
        <v>1.8743917957930956E-2</v>
      </c>
      <c r="P236">
        <f>all_runs!O3691-all_runs!O3451</f>
        <v>6.3795853269537073E-3</v>
      </c>
      <c r="Q236">
        <f>all_runs!O3692-all_runs!O3452</f>
        <v>-1.8159713138090838E-2</v>
      </c>
      <c r="R236">
        <f>all_runs!O3693-all_runs!O3453</f>
        <v>-1.098901098901095E-2</v>
      </c>
      <c r="S236">
        <f>all_runs!O3694-all_runs!O3454</f>
        <v>4.6865301055244446E-3</v>
      </c>
      <c r="T236">
        <f>all_runs!O3695-all_runs!O3455</f>
        <v>0</v>
      </c>
      <c r="U236">
        <f>all_runs!O3696-all_runs!O3456</f>
        <v>1.5312791783379964E-2</v>
      </c>
      <c r="V236">
        <f>all_runs!O3697-all_runs!O3457</f>
        <v>1.1080332409972193E-2</v>
      </c>
      <c r="W236">
        <f>all_runs!O3698-all_runs!O3458</f>
        <v>-1.4692378328741151E-3</v>
      </c>
      <c r="X236">
        <f>all_runs!O3699-all_runs!O3459</f>
        <v>-1.104972375690616E-2</v>
      </c>
      <c r="Y236">
        <f>all_runs!O3700-all_runs!O3460</f>
        <v>1.0159607120933334E-2</v>
      </c>
      <c r="Z236">
        <f>all_runs!O3701-all_runs!O3461</f>
        <v>-7.8255078255078381E-3</v>
      </c>
      <c r="AA236" cm="1">
        <f t="array" ref="AA236">IF(G236=0,"",1+SUMPRODUCT(--(ABS($G236:$Z236)&lt;ABS(G236)),--($G236:$Z236&lt;&gt;0))+(SUMPRODUCT(--(ABS($G236:$Z236)=ABS(G236)),--($G236:$Z236&lt;&gt;0))-1)/2)</f>
        <v>14</v>
      </c>
      <c r="AB236" cm="1">
        <f t="array" ref="AB236">IF(H236=0,"",1+SUMPRODUCT(--(ABS($G236:$Z236)&lt;ABS(H236)),--($G236:$Z236&lt;&gt;0))+(SUMPRODUCT(--(ABS($G236:$Z236)=ABS(H236)),--($G236:$Z236&lt;&gt;0))-1)/2)</f>
        <v>2</v>
      </c>
      <c r="AC236" cm="1">
        <f t="array" ref="AC236">IF(I236=0,"",1+SUMPRODUCT(--(ABS($G236:$Z236)&lt;ABS(I236)),--($G236:$Z236&lt;&gt;0))+(SUMPRODUCT(--(ABS($G236:$Z236)=ABS(I236)),--($G236:$Z236&lt;&gt;0))-1)/2)</f>
        <v>13</v>
      </c>
      <c r="AD236" cm="1">
        <f t="array" ref="AD236">IF(J236=0,"",1+SUMPRODUCT(--(ABS($G236:$Z236)&lt;ABS(J236)),--($G236:$Z236&lt;&gt;0))+(SUMPRODUCT(--(ABS($G236:$Z236)=ABS(J236)),--($G236:$Z236&lt;&gt;0))-1)/2)</f>
        <v>8</v>
      </c>
      <c r="AE236" cm="1">
        <f t="array" ref="AE236">IF(K236=0,"",1+SUMPRODUCT(--(ABS($G236:$Z236)&lt;ABS(K236)),--($G236:$Z236&lt;&gt;0))+(SUMPRODUCT(--(ABS($G236:$Z236)=ABS(K236)),--($G236:$Z236&lt;&gt;0))-1)/2)</f>
        <v>5</v>
      </c>
      <c r="AF236" cm="1">
        <f t="array" ref="AF236">IF(L236=0,"",1+SUMPRODUCT(--(ABS($G236:$Z236)&lt;ABS(L236)),--($G236:$Z236&lt;&gt;0))+(SUMPRODUCT(--(ABS($G236:$Z236)=ABS(L236)),--($G236:$Z236&lt;&gt;0))-1)/2)</f>
        <v>3</v>
      </c>
      <c r="AG236" t="str" cm="1">
        <f t="array" ref="AG236">IF(M236=0,"",1+SUMPRODUCT(--(ABS($G236:$Z236)&lt;ABS(M236)),--($G236:$Z236&lt;&gt;0))+(SUMPRODUCT(--(ABS($G236:$Z236)=ABS(M236)),--($G236:$Z236&lt;&gt;0))-1)/2)</f>
        <v/>
      </c>
      <c r="AH236" cm="1">
        <f t="array" ref="AH236">IF(N236=0,"",1+SUMPRODUCT(--(ABS($G236:$Z236)&lt;ABS(N236)),--($G236:$Z236&lt;&gt;0))+(SUMPRODUCT(--(ABS($G236:$Z236)=ABS(N236)),--($G236:$Z236&lt;&gt;0))-1)/2)</f>
        <v>17</v>
      </c>
      <c r="AI236" cm="1">
        <f t="array" ref="AI236">IF(O236=0,"",1+SUMPRODUCT(--(ABS($G236:$Z236)&lt;ABS(O236)),--($G236:$Z236&lt;&gt;0))+(SUMPRODUCT(--(ABS($G236:$Z236)=ABS(O236)),--($G236:$Z236&lt;&gt;0))-1)/2)</f>
        <v>18</v>
      </c>
      <c r="AJ236" cm="1">
        <f t="array" ref="AJ236">IF(P236=0,"",1+SUMPRODUCT(--(ABS($G236:$Z236)&lt;ABS(P236)),--($G236:$Z236&lt;&gt;0))+(SUMPRODUCT(--(ABS($G236:$Z236)=ABS(P236)),--($G236:$Z236&lt;&gt;0))-1)/2)</f>
        <v>6</v>
      </c>
      <c r="AK236" cm="1">
        <f t="array" ref="AK236">IF(Q236=0,"",1+SUMPRODUCT(--(ABS($G236:$Z236)&lt;ABS(Q236)),--($G236:$Z236&lt;&gt;0))+(SUMPRODUCT(--(ABS($G236:$Z236)=ABS(Q236)),--($G236:$Z236&lt;&gt;0))-1)/2)</f>
        <v>16</v>
      </c>
      <c r="AL236" cm="1">
        <f t="array" ref="AL236">IF(R236=0,"",1+SUMPRODUCT(--(ABS($G236:$Z236)&lt;ABS(R236)),--($G236:$Z236&lt;&gt;0))+(SUMPRODUCT(--(ABS($G236:$Z236)=ABS(R236)),--($G236:$Z236&lt;&gt;0))-1)/2)</f>
        <v>10</v>
      </c>
      <c r="AM236" cm="1">
        <f t="array" ref="AM236">IF(S236=0,"",1+SUMPRODUCT(--(ABS($G236:$Z236)&lt;ABS(S236)),--($G236:$Z236&lt;&gt;0))+(SUMPRODUCT(--(ABS($G236:$Z236)=ABS(S236)),--($G236:$Z236&lt;&gt;0))-1)/2)</f>
        <v>4</v>
      </c>
      <c r="AN236" t="str" cm="1">
        <f t="array" ref="AN236">IF(T236=0,"",1+SUMPRODUCT(--(ABS($G236:$Z236)&lt;ABS(T236)),--($G236:$Z236&lt;&gt;0))+(SUMPRODUCT(--(ABS($G236:$Z236)=ABS(T236)),--($G236:$Z236&lt;&gt;0))-1)/2)</f>
        <v/>
      </c>
      <c r="AO236" cm="1">
        <f t="array" ref="AO236">IF(U236=0,"",1+SUMPRODUCT(--(ABS($G236:$Z236)&lt;ABS(U236)),--($G236:$Z236&lt;&gt;0))+(SUMPRODUCT(--(ABS($G236:$Z236)=ABS(U236)),--($G236:$Z236&lt;&gt;0))-1)/2)</f>
        <v>15</v>
      </c>
      <c r="AP236" cm="1">
        <f t="array" ref="AP236">IF(V236=0,"",1+SUMPRODUCT(--(ABS($G236:$Z236)&lt;ABS(V236)),--($G236:$Z236&lt;&gt;0))+(SUMPRODUCT(--(ABS($G236:$Z236)=ABS(V236)),--($G236:$Z236&lt;&gt;0))-1)/2)</f>
        <v>12</v>
      </c>
      <c r="AQ236" cm="1">
        <f t="array" ref="AQ236">IF(W236=0,"",1+SUMPRODUCT(--(ABS($G236:$Z236)&lt;ABS(W236)),--($G236:$Z236&lt;&gt;0))+(SUMPRODUCT(--(ABS($G236:$Z236)=ABS(W236)),--($G236:$Z236&lt;&gt;0))-1)/2)</f>
        <v>1</v>
      </c>
      <c r="AR236" cm="1">
        <f t="array" ref="AR236">IF(X236=0,"",1+SUMPRODUCT(--(ABS($G236:$Z236)&lt;ABS(X236)),--($G236:$Z236&lt;&gt;0))+(SUMPRODUCT(--(ABS($G236:$Z236)=ABS(X236)),--($G236:$Z236&lt;&gt;0))-1)/2)</f>
        <v>11</v>
      </c>
      <c r="AS236" cm="1">
        <f t="array" ref="AS236">IF(Y236=0,"",1+SUMPRODUCT(--(ABS($G236:$Z236)&lt;ABS(Y236)),--($G236:$Z236&lt;&gt;0))+(SUMPRODUCT(--(ABS($G236:$Z236)=ABS(Y236)),--($G236:$Z236&lt;&gt;0))-1)/2)</f>
        <v>9</v>
      </c>
      <c r="AT236" cm="1">
        <f t="array" ref="AT236">IF(Z236=0,"",1+SUMPRODUCT(--(ABS($G236:$Z236)&lt;ABS(Z236)),--($G236:$Z236&lt;&gt;0))+(SUMPRODUCT(--(ABS($G236:$Z236)=ABS(Z236)),--($G236:$Z236&lt;&gt;0))-1)/2)</f>
        <v>7</v>
      </c>
      <c r="AU236">
        <f>AVERAGE(G236:Z236)</f>
        <v>-1.6525708839405851E-3</v>
      </c>
      <c r="AV236">
        <f>SUMIF(G236:Z236,"&gt;0",AA236:AT236)</f>
        <v>72</v>
      </c>
      <c r="AW236">
        <f>COUNTIF(G236:Z236,"&lt;&gt;0")</f>
        <v>18</v>
      </c>
      <c r="AX236">
        <f>_xlfn.LET(_xlpm.n,AW236,_xlpm.w,AV236,_xlpm.mu,_xlpm.n*(_xlpm.n+1)/4,_xlpm.sd,SQRT(_xlpm.n*(_xlpm.n+1)*(2*_xlpm.n+1)/24),_xlpm.z,(ABS(_xlpm.w-_xlpm.mu)-0.5)/_xlpm.sd,MIN(1,2*(1-_xlfn.NORM.S.DIST(_xlpm.z,TRUE))))</f>
        <v>0.57128867359992785</v>
      </c>
    </row>
    <row r="237" spans="1:50" x14ac:dyDescent="0.25">
      <c r="A237" t="s">
        <v>9331</v>
      </c>
      <c r="B237" t="s">
        <v>190</v>
      </c>
      <c r="C237" t="s">
        <v>12</v>
      </c>
      <c r="D237" t="s">
        <v>9260</v>
      </c>
      <c r="E237" t="s">
        <v>94</v>
      </c>
      <c r="F237" t="s">
        <v>81</v>
      </c>
      <c r="G237">
        <f>all_runs!O4162-all_runs!O3922</f>
        <v>8.6508539181966437E-3</v>
      </c>
      <c r="H237">
        <f>all_runs!O4163-all_runs!O3923</f>
        <v>9.4838097818724654E-3</v>
      </c>
      <c r="I237">
        <f>all_runs!O4164-all_runs!O3924</f>
        <v>4.1017227235440323E-3</v>
      </c>
      <c r="J237">
        <f>all_runs!O4165-all_runs!O3925</f>
        <v>-1.3328002132481087E-3</v>
      </c>
      <c r="K237">
        <f>all_runs!O4166-all_runs!O3926</f>
        <v>3.1714834502165612E-3</v>
      </c>
      <c r="L237">
        <f>all_runs!O4167-all_runs!O3927</f>
        <v>7.8273262296657542E-4</v>
      </c>
      <c r="M237">
        <f>all_runs!O4168-all_runs!O3928</f>
        <v>-3.6331413380593647E-3</v>
      </c>
      <c r="N237">
        <f>all_runs!O4169-all_runs!O3929</f>
        <v>1.098901098901095E-2</v>
      </c>
      <c r="O237">
        <f>all_runs!O4170-all_runs!O3930</f>
        <v>-1.3132621610756345E-2</v>
      </c>
      <c r="P237">
        <f>all_runs!O4171-all_runs!O3931</f>
        <v>6.3603448919412608E-3</v>
      </c>
      <c r="Q237">
        <f>all_runs!O4172-all_runs!O3932</f>
        <v>-1.3542836916543566E-3</v>
      </c>
      <c r="R237">
        <f>all_runs!O4173-all_runs!O3933</f>
        <v>3.164139749505579E-3</v>
      </c>
      <c r="S237">
        <f>all_runs!O4174-all_runs!O3934</f>
        <v>1.0366530914475924E-2</v>
      </c>
      <c r="T237">
        <f>all_runs!O4175-all_runs!O3935</f>
        <v>-3.0802037673262062E-3</v>
      </c>
      <c r="U237">
        <f>all_runs!O4176-all_runs!O3936</f>
        <v>1.6260162601625994E-2</v>
      </c>
      <c r="V237">
        <f>all_runs!O4177-all_runs!O3937</f>
        <v>1.4068238360383845E-2</v>
      </c>
      <c r="W237">
        <f>all_runs!O4178-all_runs!O3938</f>
        <v>9.1069151842626539E-4</v>
      </c>
      <c r="X237">
        <f>all_runs!O4179-all_runs!O3939</f>
        <v>-9.8320659756461204E-3</v>
      </c>
      <c r="Y237">
        <f>all_runs!O4180-all_runs!O3940</f>
        <v>1.5623843021103534E-2</v>
      </c>
      <c r="Z237">
        <f>all_runs!O4181-all_runs!O3941</f>
        <v>6.2618609837323813E-3</v>
      </c>
      <c r="AA237" cm="1">
        <f t="array" ref="AA237">IF(G237=0,"",1+SUMPRODUCT(--(ABS($G237:$Z237)&lt;ABS(G237)),--($G237:$Z237&lt;&gt;0))+(SUMPRODUCT(--(ABS($G237:$Z237)=ABS(G237)),--($G237:$Z237&lt;&gt;0))-1)/2)</f>
        <v>12</v>
      </c>
      <c r="AB237" cm="1">
        <f t="array" ref="AB237">IF(H237=0,"",1+SUMPRODUCT(--(ABS($G237:$Z237)&lt;ABS(H237)),--($G237:$Z237&lt;&gt;0))+(SUMPRODUCT(--(ABS($G237:$Z237)=ABS(H237)),--($G237:$Z237&lt;&gt;0))-1)/2)</f>
        <v>13</v>
      </c>
      <c r="AC237" cm="1">
        <f t="array" ref="AC237">IF(I237=0,"",1+SUMPRODUCT(--(ABS($G237:$Z237)&lt;ABS(I237)),--($G237:$Z237&lt;&gt;0))+(SUMPRODUCT(--(ABS($G237:$Z237)=ABS(I237)),--($G237:$Z237&lt;&gt;0))-1)/2)</f>
        <v>9</v>
      </c>
      <c r="AD237" cm="1">
        <f t="array" ref="AD237">IF(J237=0,"",1+SUMPRODUCT(--(ABS($G237:$Z237)&lt;ABS(J237)),--($G237:$Z237&lt;&gt;0))+(SUMPRODUCT(--(ABS($G237:$Z237)=ABS(J237)),--($G237:$Z237&lt;&gt;0))-1)/2)</f>
        <v>3</v>
      </c>
      <c r="AE237" cm="1">
        <f t="array" ref="AE237">IF(K237=0,"",1+SUMPRODUCT(--(ABS($G237:$Z237)&lt;ABS(K237)),--($G237:$Z237&lt;&gt;0))+(SUMPRODUCT(--(ABS($G237:$Z237)=ABS(K237)),--($G237:$Z237&lt;&gt;0))-1)/2)</f>
        <v>7</v>
      </c>
      <c r="AF237" cm="1">
        <f t="array" ref="AF237">IF(L237=0,"",1+SUMPRODUCT(--(ABS($G237:$Z237)&lt;ABS(L237)),--($G237:$Z237&lt;&gt;0))+(SUMPRODUCT(--(ABS($G237:$Z237)=ABS(L237)),--($G237:$Z237&lt;&gt;0))-1)/2)</f>
        <v>1</v>
      </c>
      <c r="AG237" cm="1">
        <f t="array" ref="AG237">IF(M237=0,"",1+SUMPRODUCT(--(ABS($G237:$Z237)&lt;ABS(M237)),--($G237:$Z237&lt;&gt;0))+(SUMPRODUCT(--(ABS($G237:$Z237)=ABS(M237)),--($G237:$Z237&lt;&gt;0))-1)/2)</f>
        <v>8</v>
      </c>
      <c r="AH237" cm="1">
        <f t="array" ref="AH237">IF(N237=0,"",1+SUMPRODUCT(--(ABS($G237:$Z237)&lt;ABS(N237)),--($G237:$Z237&lt;&gt;0))+(SUMPRODUCT(--(ABS($G237:$Z237)=ABS(N237)),--($G237:$Z237&lt;&gt;0))-1)/2)</f>
        <v>16</v>
      </c>
      <c r="AI237" cm="1">
        <f t="array" ref="AI237">IF(O237=0,"",1+SUMPRODUCT(--(ABS($G237:$Z237)&lt;ABS(O237)),--($G237:$Z237&lt;&gt;0))+(SUMPRODUCT(--(ABS($G237:$Z237)=ABS(O237)),--($G237:$Z237&lt;&gt;0))-1)/2)</f>
        <v>17</v>
      </c>
      <c r="AJ237" cm="1">
        <f t="array" ref="AJ237">IF(P237=0,"",1+SUMPRODUCT(--(ABS($G237:$Z237)&lt;ABS(P237)),--($G237:$Z237&lt;&gt;0))+(SUMPRODUCT(--(ABS($G237:$Z237)=ABS(P237)),--($G237:$Z237&lt;&gt;0))-1)/2)</f>
        <v>11</v>
      </c>
      <c r="AK237" cm="1">
        <f t="array" ref="AK237">IF(Q237=0,"",1+SUMPRODUCT(--(ABS($G237:$Z237)&lt;ABS(Q237)),--($G237:$Z237&lt;&gt;0))+(SUMPRODUCT(--(ABS($G237:$Z237)=ABS(Q237)),--($G237:$Z237&lt;&gt;0))-1)/2)</f>
        <v>4</v>
      </c>
      <c r="AL237" cm="1">
        <f t="array" ref="AL237">IF(R237=0,"",1+SUMPRODUCT(--(ABS($G237:$Z237)&lt;ABS(R237)),--($G237:$Z237&lt;&gt;0))+(SUMPRODUCT(--(ABS($G237:$Z237)=ABS(R237)),--($G237:$Z237&lt;&gt;0))-1)/2)</f>
        <v>6</v>
      </c>
      <c r="AM237" cm="1">
        <f t="array" ref="AM237">IF(S237=0,"",1+SUMPRODUCT(--(ABS($G237:$Z237)&lt;ABS(S237)),--($G237:$Z237&lt;&gt;0))+(SUMPRODUCT(--(ABS($G237:$Z237)=ABS(S237)),--($G237:$Z237&lt;&gt;0))-1)/2)</f>
        <v>15</v>
      </c>
      <c r="AN237" cm="1">
        <f t="array" ref="AN237">IF(T237=0,"",1+SUMPRODUCT(--(ABS($G237:$Z237)&lt;ABS(T237)),--($G237:$Z237&lt;&gt;0))+(SUMPRODUCT(--(ABS($G237:$Z237)=ABS(T237)),--($G237:$Z237&lt;&gt;0))-1)/2)</f>
        <v>5</v>
      </c>
      <c r="AO237" cm="1">
        <f t="array" ref="AO237">IF(U237=0,"",1+SUMPRODUCT(--(ABS($G237:$Z237)&lt;ABS(U237)),--($G237:$Z237&lt;&gt;0))+(SUMPRODUCT(--(ABS($G237:$Z237)=ABS(U237)),--($G237:$Z237&lt;&gt;0))-1)/2)</f>
        <v>20</v>
      </c>
      <c r="AP237" cm="1">
        <f t="array" ref="AP237">IF(V237=0,"",1+SUMPRODUCT(--(ABS($G237:$Z237)&lt;ABS(V237)),--($G237:$Z237&lt;&gt;0))+(SUMPRODUCT(--(ABS($G237:$Z237)=ABS(V237)),--($G237:$Z237&lt;&gt;0))-1)/2)</f>
        <v>18</v>
      </c>
      <c r="AQ237" cm="1">
        <f t="array" ref="AQ237">IF(W237=0,"",1+SUMPRODUCT(--(ABS($G237:$Z237)&lt;ABS(W237)),--($G237:$Z237&lt;&gt;0))+(SUMPRODUCT(--(ABS($G237:$Z237)=ABS(W237)),--($G237:$Z237&lt;&gt;0))-1)/2)</f>
        <v>2</v>
      </c>
      <c r="AR237" cm="1">
        <f t="array" ref="AR237">IF(X237=0,"",1+SUMPRODUCT(--(ABS($G237:$Z237)&lt;ABS(X237)),--($G237:$Z237&lt;&gt;0))+(SUMPRODUCT(--(ABS($G237:$Z237)=ABS(X237)),--($G237:$Z237&lt;&gt;0))-1)/2)</f>
        <v>14</v>
      </c>
      <c r="AS237" cm="1">
        <f t="array" ref="AS237">IF(Y237=0,"",1+SUMPRODUCT(--(ABS($G237:$Z237)&lt;ABS(Y237)),--($G237:$Z237&lt;&gt;0))+(SUMPRODUCT(--(ABS($G237:$Z237)=ABS(Y237)),--($G237:$Z237&lt;&gt;0))-1)/2)</f>
        <v>19</v>
      </c>
      <c r="AT237" cm="1">
        <f t="array" ref="AT237">IF(Z237=0,"",1+SUMPRODUCT(--(ABS($G237:$Z237)&lt;ABS(Z237)),--($G237:$Z237&lt;&gt;0))+(SUMPRODUCT(--(ABS($G237:$Z237)=ABS(Z237)),--($G237:$Z237&lt;&gt;0))-1)/2)</f>
        <v>10</v>
      </c>
      <c r="AU237">
        <f>AVERAGE(G237:Z237)</f>
        <v>3.8915154465155753E-3</v>
      </c>
      <c r="AV237">
        <f>SUMIF(G237:Z237,"&gt;0",AA237:AT237)</f>
        <v>159</v>
      </c>
      <c r="AW237">
        <f>COUNTIF(G237:Z237,"&lt;&gt;0")</f>
        <v>20</v>
      </c>
      <c r="AX237">
        <f>_xlfn.LET(_xlpm.n,AW237,_xlpm.w,AV237,_xlpm.mu,_xlpm.n*(_xlpm.n+1)/4,_xlpm.sd,SQRT(_xlpm.n*(_xlpm.n+1)*(2*_xlpm.n+1)/24),_xlpm.z,(ABS(_xlpm.w-_xlpm.mu)-0.5)/_xlpm.sd,MIN(1,2*(1-_xlfn.NORM.S.DIST(_xlpm.z,TRUE))))</f>
        <v>4.5792839376135985E-2</v>
      </c>
    </row>
    <row r="238" spans="1:50" x14ac:dyDescent="0.25">
      <c r="A238" t="s">
        <v>9331</v>
      </c>
      <c r="B238" t="s">
        <v>19</v>
      </c>
      <c r="C238" t="s">
        <v>26</v>
      </c>
      <c r="D238" t="s">
        <v>9260</v>
      </c>
      <c r="E238" t="s">
        <v>94</v>
      </c>
      <c r="F238" t="s">
        <v>81</v>
      </c>
      <c r="G238">
        <f>all_runs!O2742-all_runs!O2564</f>
        <v>1.4649254211430818E-2</v>
      </c>
      <c r="H238">
        <f>all_runs!O2743-all_runs!O2565</f>
        <v>-4.2918454935622075E-3</v>
      </c>
      <c r="I238">
        <f>all_runs!O2744-all_runs!O2566</f>
        <v>-8.5287846481876262E-3</v>
      </c>
      <c r="J238">
        <f>all_runs!O2745-all_runs!O2567</f>
        <v>7.9797487168767889E-3</v>
      </c>
      <c r="K238">
        <f>all_runs!O2746-all_runs!O2568</f>
        <v>1.5817150045555173E-2</v>
      </c>
      <c r="L238">
        <f>all_runs!O2747-all_runs!O2569</f>
        <v>2.5042824160272925E-3</v>
      </c>
      <c r="M238">
        <f>all_runs!O2748-all_runs!O2570</f>
        <v>7.5306197842169853E-3</v>
      </c>
      <c r="N238">
        <f>all_runs!O2749-all_runs!O2571</f>
        <v>-1.827495500484555E-3</v>
      </c>
      <c r="O238">
        <f>all_runs!O2750-all_runs!O2572</f>
        <v>1.8247434098796256E-2</v>
      </c>
      <c r="P238">
        <f>all_runs!O2751-all_runs!O2573</f>
        <v>1.2875536480686511E-2</v>
      </c>
      <c r="Q238">
        <f>all_runs!O2752-all_runs!O2574</f>
        <v>1.4614676650279712E-3</v>
      </c>
      <c r="R238">
        <f>all_runs!O2753-all_runs!O2575</f>
        <v>4.3383947939261702E-3</v>
      </c>
      <c r="S238">
        <f>all_runs!O2754-all_runs!O2576</f>
        <v>2.4683739586546238E-3</v>
      </c>
      <c r="T238">
        <f>all_runs!O2755-all_runs!O2577</f>
        <v>2.5171667413046772E-2</v>
      </c>
      <c r="U238">
        <f>all_runs!O2756-all_runs!O2578</f>
        <v>-3.5734843775183656E-3</v>
      </c>
      <c r="V238">
        <f>all_runs!O2757-all_runs!O2579</f>
        <v>8.6956521739131043E-3</v>
      </c>
      <c r="W238">
        <f>all_runs!O2758-all_runs!O2580</f>
        <v>9.8131279932388571E-3</v>
      </c>
      <c r="X238">
        <f>all_runs!O2759-all_runs!O2581</f>
        <v>6.1562600950666457E-3</v>
      </c>
      <c r="Y238">
        <f>all_runs!O2760-all_runs!O2582</f>
        <v>6.8456489280784849E-3</v>
      </c>
      <c r="Z238">
        <f>all_runs!O2761-all_runs!O2583</f>
        <v>1.6138080634303442E-2</v>
      </c>
      <c r="AA238" cm="1">
        <f t="array" ref="AA238">IF(G238=0,"",1+SUMPRODUCT(--(ABS($G238:$Z238)&lt;ABS(G238)),--($G238:$Z238&lt;&gt;0))+(SUMPRODUCT(--(ABS($G238:$Z238)=ABS(G238)),--($G238:$Z238&lt;&gt;0))-1)/2)</f>
        <v>16</v>
      </c>
      <c r="AB238" cm="1">
        <f t="array" ref="AB238">IF(H238=0,"",1+SUMPRODUCT(--(ABS($G238:$Z238)&lt;ABS(H238)),--($G238:$Z238&lt;&gt;0))+(SUMPRODUCT(--(ABS($G238:$Z238)=ABS(H238)),--($G238:$Z238&lt;&gt;0))-1)/2)</f>
        <v>6</v>
      </c>
      <c r="AC238" cm="1">
        <f t="array" ref="AC238">IF(I238=0,"",1+SUMPRODUCT(--(ABS($G238:$Z238)&lt;ABS(I238)),--($G238:$Z238&lt;&gt;0))+(SUMPRODUCT(--(ABS($G238:$Z238)=ABS(I238)),--($G238:$Z238&lt;&gt;0))-1)/2)</f>
        <v>12</v>
      </c>
      <c r="AD238" cm="1">
        <f t="array" ref="AD238">IF(J238=0,"",1+SUMPRODUCT(--(ABS($G238:$Z238)&lt;ABS(J238)),--($G238:$Z238&lt;&gt;0))+(SUMPRODUCT(--(ABS($G238:$Z238)=ABS(J238)),--($G238:$Z238&lt;&gt;0))-1)/2)</f>
        <v>11</v>
      </c>
      <c r="AE238" cm="1">
        <f t="array" ref="AE238">IF(K238=0,"",1+SUMPRODUCT(--(ABS($G238:$Z238)&lt;ABS(K238)),--($G238:$Z238&lt;&gt;0))+(SUMPRODUCT(--(ABS($G238:$Z238)=ABS(K238)),--($G238:$Z238&lt;&gt;0))-1)/2)</f>
        <v>17</v>
      </c>
      <c r="AF238" cm="1">
        <f t="array" ref="AF238">IF(L238=0,"",1+SUMPRODUCT(--(ABS($G238:$Z238)&lt;ABS(L238)),--($G238:$Z238&lt;&gt;0))+(SUMPRODUCT(--(ABS($G238:$Z238)=ABS(L238)),--($G238:$Z238&lt;&gt;0))-1)/2)</f>
        <v>4</v>
      </c>
      <c r="AG238" cm="1">
        <f t="array" ref="AG238">IF(M238=0,"",1+SUMPRODUCT(--(ABS($G238:$Z238)&lt;ABS(M238)),--($G238:$Z238&lt;&gt;0))+(SUMPRODUCT(--(ABS($G238:$Z238)=ABS(M238)),--($G238:$Z238&lt;&gt;0))-1)/2)</f>
        <v>10</v>
      </c>
      <c r="AH238" cm="1">
        <f t="array" ref="AH238">IF(N238=0,"",1+SUMPRODUCT(--(ABS($G238:$Z238)&lt;ABS(N238)),--($G238:$Z238&lt;&gt;0))+(SUMPRODUCT(--(ABS($G238:$Z238)=ABS(N238)),--($G238:$Z238&lt;&gt;0))-1)/2)</f>
        <v>2</v>
      </c>
      <c r="AI238" cm="1">
        <f t="array" ref="AI238">IF(O238=0,"",1+SUMPRODUCT(--(ABS($G238:$Z238)&lt;ABS(O238)),--($G238:$Z238&lt;&gt;0))+(SUMPRODUCT(--(ABS($G238:$Z238)=ABS(O238)),--($G238:$Z238&lt;&gt;0))-1)/2)</f>
        <v>19</v>
      </c>
      <c r="AJ238" cm="1">
        <f t="array" ref="AJ238">IF(P238=0,"",1+SUMPRODUCT(--(ABS($G238:$Z238)&lt;ABS(P238)),--($G238:$Z238&lt;&gt;0))+(SUMPRODUCT(--(ABS($G238:$Z238)=ABS(P238)),--($G238:$Z238&lt;&gt;0))-1)/2)</f>
        <v>15</v>
      </c>
      <c r="AK238" cm="1">
        <f t="array" ref="AK238">IF(Q238=0,"",1+SUMPRODUCT(--(ABS($G238:$Z238)&lt;ABS(Q238)),--($G238:$Z238&lt;&gt;0))+(SUMPRODUCT(--(ABS($G238:$Z238)=ABS(Q238)),--($G238:$Z238&lt;&gt;0))-1)/2)</f>
        <v>1</v>
      </c>
      <c r="AL238" cm="1">
        <f t="array" ref="AL238">IF(R238=0,"",1+SUMPRODUCT(--(ABS($G238:$Z238)&lt;ABS(R238)),--($G238:$Z238&lt;&gt;0))+(SUMPRODUCT(--(ABS($G238:$Z238)=ABS(R238)),--($G238:$Z238&lt;&gt;0))-1)/2)</f>
        <v>7</v>
      </c>
      <c r="AM238" cm="1">
        <f t="array" ref="AM238">IF(S238=0,"",1+SUMPRODUCT(--(ABS($G238:$Z238)&lt;ABS(S238)),--($G238:$Z238&lt;&gt;0))+(SUMPRODUCT(--(ABS($G238:$Z238)=ABS(S238)),--($G238:$Z238&lt;&gt;0))-1)/2)</f>
        <v>3</v>
      </c>
      <c r="AN238" cm="1">
        <f t="array" ref="AN238">IF(T238=0,"",1+SUMPRODUCT(--(ABS($G238:$Z238)&lt;ABS(T238)),--($G238:$Z238&lt;&gt;0))+(SUMPRODUCT(--(ABS($G238:$Z238)=ABS(T238)),--($G238:$Z238&lt;&gt;0))-1)/2)</f>
        <v>20</v>
      </c>
      <c r="AO238" cm="1">
        <f t="array" ref="AO238">IF(U238=0,"",1+SUMPRODUCT(--(ABS($G238:$Z238)&lt;ABS(U238)),--($G238:$Z238&lt;&gt;0))+(SUMPRODUCT(--(ABS($G238:$Z238)=ABS(U238)),--($G238:$Z238&lt;&gt;0))-1)/2)</f>
        <v>5</v>
      </c>
      <c r="AP238" cm="1">
        <f t="array" ref="AP238">IF(V238=0,"",1+SUMPRODUCT(--(ABS($G238:$Z238)&lt;ABS(V238)),--($G238:$Z238&lt;&gt;0))+(SUMPRODUCT(--(ABS($G238:$Z238)=ABS(V238)),--($G238:$Z238&lt;&gt;0))-1)/2)</f>
        <v>13</v>
      </c>
      <c r="AQ238" cm="1">
        <f t="array" ref="AQ238">IF(W238=0,"",1+SUMPRODUCT(--(ABS($G238:$Z238)&lt;ABS(W238)),--($G238:$Z238&lt;&gt;0))+(SUMPRODUCT(--(ABS($G238:$Z238)=ABS(W238)),--($G238:$Z238&lt;&gt;0))-1)/2)</f>
        <v>14</v>
      </c>
      <c r="AR238" cm="1">
        <f t="array" ref="AR238">IF(X238=0,"",1+SUMPRODUCT(--(ABS($G238:$Z238)&lt;ABS(X238)),--($G238:$Z238&lt;&gt;0))+(SUMPRODUCT(--(ABS($G238:$Z238)=ABS(X238)),--($G238:$Z238&lt;&gt;0))-1)/2)</f>
        <v>8</v>
      </c>
      <c r="AS238" cm="1">
        <f t="array" ref="AS238">IF(Y238=0,"",1+SUMPRODUCT(--(ABS($G238:$Z238)&lt;ABS(Y238)),--($G238:$Z238&lt;&gt;0))+(SUMPRODUCT(--(ABS($G238:$Z238)=ABS(Y238)),--($G238:$Z238&lt;&gt;0))-1)/2)</f>
        <v>9</v>
      </c>
      <c r="AT238" cm="1">
        <f t="array" ref="AT238">IF(Z238=0,"",1+SUMPRODUCT(--(ABS($G238:$Z238)&lt;ABS(Z238)),--($G238:$Z238&lt;&gt;0))+(SUMPRODUCT(--(ABS($G238:$Z238)=ABS(Z238)),--($G238:$Z238&lt;&gt;0))-1)/2)</f>
        <v>18</v>
      </c>
      <c r="AU238">
        <f>AVERAGE(G238:Z238)</f>
        <v>7.1235544694546573E-3</v>
      </c>
      <c r="AV238">
        <f>SUMIF(G238:Z238,"&gt;0",AA238:AT238)</f>
        <v>185</v>
      </c>
      <c r="AW238">
        <f>COUNTIF(G238:Z238,"&lt;&gt;0")</f>
        <v>20</v>
      </c>
      <c r="AX238">
        <f>_xlfn.LET(_xlpm.n,AW238,_xlpm.w,AV238,_xlpm.mu,_xlpm.n*(_xlpm.n+1)/4,_xlpm.sd,SQRT(_xlpm.n*(_xlpm.n+1)*(2*_xlpm.n+1)/24),_xlpm.z,(ABS(_xlpm.w-_xlpm.mu)-0.5)/_xlpm.sd,MIN(1,2*(1-_xlfn.NORM.S.DIST(_xlpm.z,TRUE))))</f>
        <v>2.9979578809506968E-3</v>
      </c>
    </row>
    <row r="239" spans="1:50" x14ac:dyDescent="0.25">
      <c r="A239" t="s">
        <v>9331</v>
      </c>
      <c r="B239" t="s">
        <v>106</v>
      </c>
      <c r="C239" t="s">
        <v>26</v>
      </c>
      <c r="D239" t="s">
        <v>9260</v>
      </c>
      <c r="E239" t="s">
        <v>94</v>
      </c>
      <c r="F239" t="s">
        <v>81</v>
      </c>
      <c r="G239">
        <f>all_runs!O3222-all_runs!O2982</f>
        <v>3.6034567834167808E-3</v>
      </c>
      <c r="H239">
        <f>all_runs!O3223-all_runs!O2983</f>
        <v>1.8712296119759442E-3</v>
      </c>
      <c r="I239">
        <f>all_runs!O3224-all_runs!O2984</f>
        <v>1.8196689672919097E-3</v>
      </c>
      <c r="J239">
        <f>all_runs!O3225-all_runs!O2985</f>
        <v>0</v>
      </c>
      <c r="K239">
        <f>all_runs!O3226-all_runs!O2986</f>
        <v>3.6132203514176453E-3</v>
      </c>
      <c r="L239">
        <f>all_runs!O3227-all_runs!O2987</f>
        <v>4.9154469755328112E-3</v>
      </c>
      <c r="M239">
        <f>all_runs!O3228-all_runs!O2988</f>
        <v>1.6025641025640969E-2</v>
      </c>
      <c r="N239">
        <f>all_runs!O3229-all_runs!O2989</f>
        <v>1.87933017306674E-3</v>
      </c>
      <c r="O239">
        <f>all_runs!O3230-all_runs!O2990</f>
        <v>1.8196689672919097E-3</v>
      </c>
      <c r="P239">
        <f>all_runs!O3231-all_runs!O2991</f>
        <v>-5.3994683600383508E-3</v>
      </c>
      <c r="Q239">
        <f>all_runs!O3232-all_runs!O2992</f>
        <v>0</v>
      </c>
      <c r="R239">
        <f>all_runs!O3233-all_runs!O2993</f>
        <v>-7.4587706146925781E-3</v>
      </c>
      <c r="S239">
        <f>all_runs!O3234-all_runs!O2994</f>
        <v>6.7217780187017739E-3</v>
      </c>
      <c r="T239">
        <f>all_runs!O3235-all_runs!O2995</f>
        <v>-5.5339778826276609E-3</v>
      </c>
      <c r="U239">
        <f>all_runs!O3236-all_runs!O2996</f>
        <v>0</v>
      </c>
      <c r="V239">
        <f>all_runs!O3237-all_runs!O2997</f>
        <v>3.6443688027232302E-3</v>
      </c>
      <c r="W239">
        <f>all_runs!O3238-all_runs!O2998</f>
        <v>7.9917122983571565E-3</v>
      </c>
      <c r="X239">
        <f>all_runs!O3239-all_runs!O2999</f>
        <v>-7.9862666069564492E-3</v>
      </c>
      <c r="Y239">
        <f>all_runs!O3240-all_runs!O3000</f>
        <v>-8.1052084162984706E-3</v>
      </c>
      <c r="Z239">
        <f>all_runs!O3241-all_runs!O3001</f>
        <v>-1.6191904047976102E-2</v>
      </c>
      <c r="AA239" cm="1">
        <f t="array" ref="AA239">IF(G239=0,"",1+SUMPRODUCT(--(ABS($G239:$Z239)&lt;ABS(G239)),--($G239:$Z239&lt;&gt;0))+(SUMPRODUCT(--(ABS($G239:$Z239)=ABS(G239)),--($G239:$Z239&lt;&gt;0))-1)/2)</f>
        <v>5</v>
      </c>
      <c r="AB239" cm="1">
        <f t="array" ref="AB239">IF(H239=0,"",1+SUMPRODUCT(--(ABS($G239:$Z239)&lt;ABS(H239)),--($G239:$Z239&lt;&gt;0))+(SUMPRODUCT(--(ABS($G239:$Z239)=ABS(H239)),--($G239:$Z239&lt;&gt;0))-1)/2)</f>
        <v>3</v>
      </c>
      <c r="AC239" cm="1">
        <f t="array" ref="AC239">IF(I239=0,"",1+SUMPRODUCT(--(ABS($G239:$Z239)&lt;ABS(I239)),--($G239:$Z239&lt;&gt;0))+(SUMPRODUCT(--(ABS($G239:$Z239)=ABS(I239)),--($G239:$Z239&lt;&gt;0))-1)/2)</f>
        <v>1.5</v>
      </c>
      <c r="AD239" t="str" cm="1">
        <f t="array" ref="AD239">IF(J239=0,"",1+SUMPRODUCT(--(ABS($G239:$Z239)&lt;ABS(J239)),--($G239:$Z239&lt;&gt;0))+(SUMPRODUCT(--(ABS($G239:$Z239)=ABS(J239)),--($G239:$Z239&lt;&gt;0))-1)/2)</f>
        <v/>
      </c>
      <c r="AE239" cm="1">
        <f t="array" ref="AE239">IF(K239=0,"",1+SUMPRODUCT(--(ABS($G239:$Z239)&lt;ABS(K239)),--($G239:$Z239&lt;&gt;0))+(SUMPRODUCT(--(ABS($G239:$Z239)=ABS(K239)),--($G239:$Z239&lt;&gt;0))-1)/2)</f>
        <v>6</v>
      </c>
      <c r="AF239" cm="1">
        <f t="array" ref="AF239">IF(L239=0,"",1+SUMPRODUCT(--(ABS($G239:$Z239)&lt;ABS(L239)),--($G239:$Z239&lt;&gt;0))+(SUMPRODUCT(--(ABS($G239:$Z239)=ABS(L239)),--($G239:$Z239&lt;&gt;0))-1)/2)</f>
        <v>8</v>
      </c>
      <c r="AG239" cm="1">
        <f t="array" ref="AG239">IF(M239=0,"",1+SUMPRODUCT(--(ABS($G239:$Z239)&lt;ABS(M239)),--($G239:$Z239&lt;&gt;0))+(SUMPRODUCT(--(ABS($G239:$Z239)=ABS(M239)),--($G239:$Z239&lt;&gt;0))-1)/2)</f>
        <v>16</v>
      </c>
      <c r="AH239" cm="1">
        <f t="array" ref="AH239">IF(N239=0,"",1+SUMPRODUCT(--(ABS($G239:$Z239)&lt;ABS(N239)),--($G239:$Z239&lt;&gt;0))+(SUMPRODUCT(--(ABS($G239:$Z239)=ABS(N239)),--($G239:$Z239&lt;&gt;0))-1)/2)</f>
        <v>4</v>
      </c>
      <c r="AI239" cm="1">
        <f t="array" ref="AI239">IF(O239=0,"",1+SUMPRODUCT(--(ABS($G239:$Z239)&lt;ABS(O239)),--($G239:$Z239&lt;&gt;0))+(SUMPRODUCT(--(ABS($G239:$Z239)=ABS(O239)),--($G239:$Z239&lt;&gt;0))-1)/2)</f>
        <v>1.5</v>
      </c>
      <c r="AJ239" cm="1">
        <f t="array" ref="AJ239">IF(P239=0,"",1+SUMPRODUCT(--(ABS($G239:$Z239)&lt;ABS(P239)),--($G239:$Z239&lt;&gt;0))+(SUMPRODUCT(--(ABS($G239:$Z239)=ABS(P239)),--($G239:$Z239&lt;&gt;0))-1)/2)</f>
        <v>9</v>
      </c>
      <c r="AK239" t="str" cm="1">
        <f t="array" ref="AK239">IF(Q239=0,"",1+SUMPRODUCT(--(ABS($G239:$Z239)&lt;ABS(Q239)),--($G239:$Z239&lt;&gt;0))+(SUMPRODUCT(--(ABS($G239:$Z239)=ABS(Q239)),--($G239:$Z239&lt;&gt;0))-1)/2)</f>
        <v/>
      </c>
      <c r="AL239" cm="1">
        <f t="array" ref="AL239">IF(R239=0,"",1+SUMPRODUCT(--(ABS($G239:$Z239)&lt;ABS(R239)),--($G239:$Z239&lt;&gt;0))+(SUMPRODUCT(--(ABS($G239:$Z239)=ABS(R239)),--($G239:$Z239&lt;&gt;0))-1)/2)</f>
        <v>12</v>
      </c>
      <c r="AM239" cm="1">
        <f t="array" ref="AM239">IF(S239=0,"",1+SUMPRODUCT(--(ABS($G239:$Z239)&lt;ABS(S239)),--($G239:$Z239&lt;&gt;0))+(SUMPRODUCT(--(ABS($G239:$Z239)=ABS(S239)),--($G239:$Z239&lt;&gt;0))-1)/2)</f>
        <v>11</v>
      </c>
      <c r="AN239" cm="1">
        <f t="array" ref="AN239">IF(T239=0,"",1+SUMPRODUCT(--(ABS($G239:$Z239)&lt;ABS(T239)),--($G239:$Z239&lt;&gt;0))+(SUMPRODUCT(--(ABS($G239:$Z239)=ABS(T239)),--($G239:$Z239&lt;&gt;0))-1)/2)</f>
        <v>10</v>
      </c>
      <c r="AO239" t="str" cm="1">
        <f t="array" ref="AO239">IF(U239=0,"",1+SUMPRODUCT(--(ABS($G239:$Z239)&lt;ABS(U239)),--($G239:$Z239&lt;&gt;0))+(SUMPRODUCT(--(ABS($G239:$Z239)=ABS(U239)),--($G239:$Z239&lt;&gt;0))-1)/2)</f>
        <v/>
      </c>
      <c r="AP239" cm="1">
        <f t="array" ref="AP239">IF(V239=0,"",1+SUMPRODUCT(--(ABS($G239:$Z239)&lt;ABS(V239)),--($G239:$Z239&lt;&gt;0))+(SUMPRODUCT(--(ABS($G239:$Z239)=ABS(V239)),--($G239:$Z239&lt;&gt;0))-1)/2)</f>
        <v>7</v>
      </c>
      <c r="AQ239" cm="1">
        <f t="array" ref="AQ239">IF(W239=0,"",1+SUMPRODUCT(--(ABS($G239:$Z239)&lt;ABS(W239)),--($G239:$Z239&lt;&gt;0))+(SUMPRODUCT(--(ABS($G239:$Z239)=ABS(W239)),--($G239:$Z239&lt;&gt;0))-1)/2)</f>
        <v>14</v>
      </c>
      <c r="AR239" cm="1">
        <f t="array" ref="AR239">IF(X239=0,"",1+SUMPRODUCT(--(ABS($G239:$Z239)&lt;ABS(X239)),--($G239:$Z239&lt;&gt;0))+(SUMPRODUCT(--(ABS($G239:$Z239)=ABS(X239)),--($G239:$Z239&lt;&gt;0))-1)/2)</f>
        <v>13</v>
      </c>
      <c r="AS239" cm="1">
        <f t="array" ref="AS239">IF(Y239=0,"",1+SUMPRODUCT(--(ABS($G239:$Z239)&lt;ABS(Y239)),--($G239:$Z239&lt;&gt;0))+(SUMPRODUCT(--(ABS($G239:$Z239)=ABS(Y239)),--($G239:$Z239&lt;&gt;0))-1)/2)</f>
        <v>15</v>
      </c>
      <c r="AT239" cm="1">
        <f t="array" ref="AT239">IF(Z239=0,"",1+SUMPRODUCT(--(ABS($G239:$Z239)&lt;ABS(Z239)),--($G239:$Z239&lt;&gt;0))+(SUMPRODUCT(--(ABS($G239:$Z239)=ABS(Z239)),--($G239:$Z239&lt;&gt;0))-1)/2)</f>
        <v>17</v>
      </c>
      <c r="AU239">
        <f>AVERAGE(G239:Z239)</f>
        <v>1.6149630234136292E-4</v>
      </c>
      <c r="AV239">
        <f>SUMIF(G239:Z239,"&gt;0",AA239:AT239)</f>
        <v>77</v>
      </c>
      <c r="AW239">
        <f>COUNTIF(G239:Z239,"&lt;&gt;0")</f>
        <v>17</v>
      </c>
      <c r="AX239">
        <f>_xlfn.LET(_xlpm.n,AW239,_xlpm.w,AV239,_xlpm.mu,_xlpm.n*(_xlpm.n+1)/4,_xlpm.sd,SQRT(_xlpm.n*(_xlpm.n+1)*(2*_xlpm.n+1)/24),_xlpm.z,(ABS(_xlpm.w-_xlpm.mu)-0.5)/_xlpm.sd,MIN(1,2*(1-_xlfn.NORM.S.DIST(_xlpm.z,TRUE))))</f>
        <v>1</v>
      </c>
    </row>
    <row r="240" spans="1:50" x14ac:dyDescent="0.25">
      <c r="A240" t="s">
        <v>9331</v>
      </c>
      <c r="B240" t="s">
        <v>147</v>
      </c>
      <c r="C240" t="s">
        <v>26</v>
      </c>
      <c r="D240" t="s">
        <v>9260</v>
      </c>
      <c r="E240" t="s">
        <v>94</v>
      </c>
      <c r="F240" t="s">
        <v>81</v>
      </c>
      <c r="G240">
        <f>all_runs!O3702-all_runs!O3462</f>
        <v>-6.4654263667573986E-4</v>
      </c>
      <c r="H240">
        <f>all_runs!O3703-all_runs!O3463</f>
        <v>-3.2679738562090277E-3</v>
      </c>
      <c r="I240">
        <f>all_runs!O3704-all_runs!O3464</f>
        <v>0</v>
      </c>
      <c r="J240">
        <f>all_runs!O3705-all_runs!O3465</f>
        <v>-1.68096452585208E-2</v>
      </c>
      <c r="K240">
        <f>all_runs!O3706-all_runs!O3466</f>
        <v>9.467501352500296E-3</v>
      </c>
      <c r="L240">
        <f>all_runs!O3707-all_runs!O3467</f>
        <v>-7.496251874062998E-3</v>
      </c>
      <c r="M240">
        <f>all_runs!O3708-all_runs!O3468</f>
        <v>1.6619057572168527E-2</v>
      </c>
      <c r="N240">
        <f>all_runs!O3709-all_runs!O3469</f>
        <v>-6.144336039323739E-3</v>
      </c>
      <c r="O240">
        <f>all_runs!O3710-all_runs!O3470</f>
        <v>1.1731634182908568E-2</v>
      </c>
      <c r="P240">
        <f>all_runs!O3711-all_runs!O3471</f>
        <v>-3.202178608320061E-3</v>
      </c>
      <c r="Q240">
        <f>all_runs!O3712-all_runs!O3472</f>
        <v>1.1287834972045552E-2</v>
      </c>
      <c r="R240">
        <f>all_runs!O3713-all_runs!O3473</f>
        <v>-6.1008814435368208E-3</v>
      </c>
      <c r="S240">
        <f>all_runs!O3714-all_runs!O3474</f>
        <v>-1.4900066306715809E-2</v>
      </c>
      <c r="T240">
        <f>all_runs!O3715-all_runs!O3475</f>
        <v>1.8441898464449658E-3</v>
      </c>
      <c r="U240">
        <f>all_runs!O3716-all_runs!O3476</f>
        <v>-1.1286421743637032E-2</v>
      </c>
      <c r="V240">
        <f>all_runs!O3717-all_runs!O3477</f>
        <v>0</v>
      </c>
      <c r="W240">
        <f>all_runs!O3718-all_runs!O3478</f>
        <v>3.6356310584090279E-3</v>
      </c>
      <c r="X240">
        <f>all_runs!O3719-all_runs!O3479</f>
        <v>1.0544185607846868E-2</v>
      </c>
      <c r="Y240">
        <f>all_runs!O3720-all_runs!O3480</f>
        <v>2.4804300669623025E-3</v>
      </c>
      <c r="Z240">
        <f>all_runs!O3721-all_runs!O3481</f>
        <v>-1.0474601408972939E-2</v>
      </c>
      <c r="AA240" cm="1">
        <f t="array" ref="AA240">IF(G240=0,"",1+SUMPRODUCT(--(ABS($G240:$Z240)&lt;ABS(G240)),--($G240:$Z240&lt;&gt;0))+(SUMPRODUCT(--(ABS($G240:$Z240)=ABS(G240)),--($G240:$Z240&lt;&gt;0))-1)/2)</f>
        <v>1</v>
      </c>
      <c r="AB240" cm="1">
        <f t="array" ref="AB240">IF(H240=0,"",1+SUMPRODUCT(--(ABS($G240:$Z240)&lt;ABS(H240)),--($G240:$Z240&lt;&gt;0))+(SUMPRODUCT(--(ABS($G240:$Z240)=ABS(H240)),--($G240:$Z240&lt;&gt;0))-1)/2)</f>
        <v>5</v>
      </c>
      <c r="AC240" t="str" cm="1">
        <f t="array" ref="AC240">IF(I240=0,"",1+SUMPRODUCT(--(ABS($G240:$Z240)&lt;ABS(I240)),--($G240:$Z240&lt;&gt;0))+(SUMPRODUCT(--(ABS($G240:$Z240)=ABS(I240)),--($G240:$Z240&lt;&gt;0))-1)/2)</f>
        <v/>
      </c>
      <c r="AD240" cm="1">
        <f t="array" ref="AD240">IF(J240=0,"",1+SUMPRODUCT(--(ABS($G240:$Z240)&lt;ABS(J240)),--($G240:$Z240&lt;&gt;0))+(SUMPRODUCT(--(ABS($G240:$Z240)=ABS(J240)),--($G240:$Z240&lt;&gt;0))-1)/2)</f>
        <v>18</v>
      </c>
      <c r="AE240" cm="1">
        <f t="array" ref="AE240">IF(K240=0,"",1+SUMPRODUCT(--(ABS($G240:$Z240)&lt;ABS(K240)),--($G240:$Z240&lt;&gt;0))+(SUMPRODUCT(--(ABS($G240:$Z240)=ABS(K240)),--($G240:$Z240&lt;&gt;0))-1)/2)</f>
        <v>10</v>
      </c>
      <c r="AF240" cm="1">
        <f t="array" ref="AF240">IF(L240=0,"",1+SUMPRODUCT(--(ABS($G240:$Z240)&lt;ABS(L240)),--($G240:$Z240&lt;&gt;0))+(SUMPRODUCT(--(ABS($G240:$Z240)=ABS(L240)),--($G240:$Z240&lt;&gt;0))-1)/2)</f>
        <v>9</v>
      </c>
      <c r="AG240" cm="1">
        <f t="array" ref="AG240">IF(M240=0,"",1+SUMPRODUCT(--(ABS($G240:$Z240)&lt;ABS(M240)),--($G240:$Z240&lt;&gt;0))+(SUMPRODUCT(--(ABS($G240:$Z240)=ABS(M240)),--($G240:$Z240&lt;&gt;0))-1)/2)</f>
        <v>17</v>
      </c>
      <c r="AH240" cm="1">
        <f t="array" ref="AH240">IF(N240=0,"",1+SUMPRODUCT(--(ABS($G240:$Z240)&lt;ABS(N240)),--($G240:$Z240&lt;&gt;0))+(SUMPRODUCT(--(ABS($G240:$Z240)=ABS(N240)),--($G240:$Z240&lt;&gt;0))-1)/2)</f>
        <v>8</v>
      </c>
      <c r="AI240" cm="1">
        <f t="array" ref="AI240">IF(O240=0,"",1+SUMPRODUCT(--(ABS($G240:$Z240)&lt;ABS(O240)),--($G240:$Z240&lt;&gt;0))+(SUMPRODUCT(--(ABS($G240:$Z240)=ABS(O240)),--($G240:$Z240&lt;&gt;0))-1)/2)</f>
        <v>15</v>
      </c>
      <c r="AJ240" cm="1">
        <f t="array" ref="AJ240">IF(P240=0,"",1+SUMPRODUCT(--(ABS($G240:$Z240)&lt;ABS(P240)),--($G240:$Z240&lt;&gt;0))+(SUMPRODUCT(--(ABS($G240:$Z240)=ABS(P240)),--($G240:$Z240&lt;&gt;0))-1)/2)</f>
        <v>4</v>
      </c>
      <c r="AK240" cm="1">
        <f t="array" ref="AK240">IF(Q240=0,"",1+SUMPRODUCT(--(ABS($G240:$Z240)&lt;ABS(Q240)),--($G240:$Z240&lt;&gt;0))+(SUMPRODUCT(--(ABS($G240:$Z240)=ABS(Q240)),--($G240:$Z240&lt;&gt;0))-1)/2)</f>
        <v>14</v>
      </c>
      <c r="AL240" cm="1">
        <f t="array" ref="AL240">IF(R240=0,"",1+SUMPRODUCT(--(ABS($G240:$Z240)&lt;ABS(R240)),--($G240:$Z240&lt;&gt;0))+(SUMPRODUCT(--(ABS($G240:$Z240)=ABS(R240)),--($G240:$Z240&lt;&gt;0))-1)/2)</f>
        <v>7</v>
      </c>
      <c r="AM240" cm="1">
        <f t="array" ref="AM240">IF(S240=0,"",1+SUMPRODUCT(--(ABS($G240:$Z240)&lt;ABS(S240)),--($G240:$Z240&lt;&gt;0))+(SUMPRODUCT(--(ABS($G240:$Z240)=ABS(S240)),--($G240:$Z240&lt;&gt;0))-1)/2)</f>
        <v>16</v>
      </c>
      <c r="AN240" cm="1">
        <f t="array" ref="AN240">IF(T240=0,"",1+SUMPRODUCT(--(ABS($G240:$Z240)&lt;ABS(T240)),--($G240:$Z240&lt;&gt;0))+(SUMPRODUCT(--(ABS($G240:$Z240)=ABS(T240)),--($G240:$Z240&lt;&gt;0))-1)/2)</f>
        <v>2</v>
      </c>
      <c r="AO240" cm="1">
        <f t="array" ref="AO240">IF(U240=0,"",1+SUMPRODUCT(--(ABS($G240:$Z240)&lt;ABS(U240)),--($G240:$Z240&lt;&gt;0))+(SUMPRODUCT(--(ABS($G240:$Z240)=ABS(U240)),--($G240:$Z240&lt;&gt;0))-1)/2)</f>
        <v>13</v>
      </c>
      <c r="AP240" t="str" cm="1">
        <f t="array" ref="AP240">IF(V240=0,"",1+SUMPRODUCT(--(ABS($G240:$Z240)&lt;ABS(V240)),--($G240:$Z240&lt;&gt;0))+(SUMPRODUCT(--(ABS($G240:$Z240)=ABS(V240)),--($G240:$Z240&lt;&gt;0))-1)/2)</f>
        <v/>
      </c>
      <c r="AQ240" cm="1">
        <f t="array" ref="AQ240">IF(W240=0,"",1+SUMPRODUCT(--(ABS($G240:$Z240)&lt;ABS(W240)),--($G240:$Z240&lt;&gt;0))+(SUMPRODUCT(--(ABS($G240:$Z240)=ABS(W240)),--($G240:$Z240&lt;&gt;0))-1)/2)</f>
        <v>6</v>
      </c>
      <c r="AR240" cm="1">
        <f t="array" ref="AR240">IF(X240=0,"",1+SUMPRODUCT(--(ABS($G240:$Z240)&lt;ABS(X240)),--($G240:$Z240&lt;&gt;0))+(SUMPRODUCT(--(ABS($G240:$Z240)=ABS(X240)),--($G240:$Z240&lt;&gt;0))-1)/2)</f>
        <v>12</v>
      </c>
      <c r="AS240" cm="1">
        <f t="array" ref="AS240">IF(Y240=0,"",1+SUMPRODUCT(--(ABS($G240:$Z240)&lt;ABS(Y240)),--($G240:$Z240&lt;&gt;0))+(SUMPRODUCT(--(ABS($G240:$Z240)=ABS(Y240)),--($G240:$Z240&lt;&gt;0))-1)/2)</f>
        <v>3</v>
      </c>
      <c r="AT240" cm="1">
        <f t="array" ref="AT240">IF(Z240=0,"",1+SUMPRODUCT(--(ABS($G240:$Z240)&lt;ABS(Z240)),--($G240:$Z240&lt;&gt;0))+(SUMPRODUCT(--(ABS($G240:$Z240)=ABS(Z240)),--($G240:$Z240&lt;&gt;0))-1)/2)</f>
        <v>11</v>
      </c>
      <c r="AU240">
        <f>AVERAGE(G240:Z240)</f>
        <v>-6.3592172583444291E-4</v>
      </c>
      <c r="AV240">
        <f>SUMIF(G240:Z240,"&gt;0",AA240:AT240)</f>
        <v>79</v>
      </c>
      <c r="AW240">
        <f>COUNTIF(G240:Z240,"&lt;&gt;0")</f>
        <v>18</v>
      </c>
      <c r="AX240">
        <f>_xlfn.LET(_xlpm.n,AW240,_xlpm.w,AV240,_xlpm.mu,_xlpm.n*(_xlpm.n+1)/4,_xlpm.sd,SQRT(_xlpm.n*(_xlpm.n+1)*(2*_xlpm.n+1)/24),_xlpm.z,(ABS(_xlpm.w-_xlpm.mu)-0.5)/_xlpm.sd,MIN(1,2*(1-_xlfn.NORM.S.DIST(_xlpm.z,TRUE))))</f>
        <v>0.79385952119597492</v>
      </c>
    </row>
    <row r="241" spans="1:50" x14ac:dyDescent="0.25">
      <c r="A241" t="s">
        <v>9331</v>
      </c>
      <c r="B241" t="s">
        <v>190</v>
      </c>
      <c r="C241" t="s">
        <v>26</v>
      </c>
      <c r="D241" t="s">
        <v>9260</v>
      </c>
      <c r="E241" t="s">
        <v>94</v>
      </c>
      <c r="F241" t="s">
        <v>81</v>
      </c>
      <c r="G241">
        <f>all_runs!O4182-all_runs!O3942</f>
        <v>-6.0518078301502465E-3</v>
      </c>
      <c r="H241">
        <f>all_runs!O4183-all_runs!O3943</f>
        <v>3.0042918454935785E-2</v>
      </c>
      <c r="I241">
        <f>all_runs!O4184-all_runs!O3944</f>
        <v>7.9917122983571565E-3</v>
      </c>
      <c r="J241">
        <f>all_runs!O4185-all_runs!O3945</f>
        <v>2.2678396871945283E-2</v>
      </c>
      <c r="K241">
        <f>all_runs!O4186-all_runs!O3946</f>
        <v>1.1065057760704322E-2</v>
      </c>
      <c r="L241">
        <f>all_runs!O4187-all_runs!O3947</f>
        <v>1.4730721306936201E-2</v>
      </c>
      <c r="M241">
        <f>all_runs!O4188-all_runs!O3948</f>
        <v>0</v>
      </c>
      <c r="N241">
        <f>all_runs!O4189-all_runs!O3949</f>
        <v>6.0594463579537461E-3</v>
      </c>
      <c r="O241">
        <f>all_runs!O4190-all_runs!O3950</f>
        <v>8.6393088552915165E-3</v>
      </c>
      <c r="P241">
        <f>all_runs!O4191-all_runs!O3951</f>
        <v>4.2918454935622075E-3</v>
      </c>
      <c r="Q241">
        <f>all_runs!O4192-all_runs!O3952</f>
        <v>4.282655246252709E-3</v>
      </c>
      <c r="R241">
        <f>all_runs!O4193-all_runs!O3953</f>
        <v>1.2958963282937552E-2</v>
      </c>
      <c r="S241">
        <f>all_runs!O4194-all_runs!O3954</f>
        <v>6.8316648127549895E-3</v>
      </c>
      <c r="T241">
        <f>all_runs!O4195-all_runs!O3955</f>
        <v>-2.4471635150168369E-3</v>
      </c>
      <c r="U241">
        <f>all_runs!O4196-all_runs!O3956</f>
        <v>-1.6445761404053405E-2</v>
      </c>
      <c r="V241">
        <f>all_runs!O4197-all_runs!O3957</f>
        <v>-2.4616116693204626E-3</v>
      </c>
      <c r="W241">
        <f>all_runs!O4198-all_runs!O3958</f>
        <v>2.090155368215707E-2</v>
      </c>
      <c r="X241">
        <f>all_runs!O4199-all_runs!O3959</f>
        <v>7.4612910464508797E-3</v>
      </c>
      <c r="Y241">
        <f>all_runs!O4200-all_runs!O3960</f>
        <v>-7.9666597591582233E-3</v>
      </c>
      <c r="Z241">
        <f>all_runs!O4201-all_runs!O3961</f>
        <v>1.5386035350039018E-2</v>
      </c>
      <c r="AA241" cm="1">
        <f t="array" ref="AA241">IF(G241=0,"",1+SUMPRODUCT(--(ABS($G241:$Z241)&lt;ABS(G241)),--($G241:$Z241&lt;&gt;0))+(SUMPRODUCT(--(ABS($G241:$Z241)=ABS(G241)),--($G241:$Z241&lt;&gt;0))-1)/2)</f>
        <v>5</v>
      </c>
      <c r="AB241" cm="1">
        <f t="array" ref="AB241">IF(H241=0,"",1+SUMPRODUCT(--(ABS($G241:$Z241)&lt;ABS(H241)),--($G241:$Z241&lt;&gt;0))+(SUMPRODUCT(--(ABS($G241:$Z241)=ABS(H241)),--($G241:$Z241&lt;&gt;0))-1)/2)</f>
        <v>19</v>
      </c>
      <c r="AC241" cm="1">
        <f t="array" ref="AC241">IF(I241=0,"",1+SUMPRODUCT(--(ABS($G241:$Z241)&lt;ABS(I241)),--($G241:$Z241&lt;&gt;0))+(SUMPRODUCT(--(ABS($G241:$Z241)=ABS(I241)),--($G241:$Z241&lt;&gt;0))-1)/2)</f>
        <v>10</v>
      </c>
      <c r="AD241" cm="1">
        <f t="array" ref="AD241">IF(J241=0,"",1+SUMPRODUCT(--(ABS($G241:$Z241)&lt;ABS(J241)),--($G241:$Z241&lt;&gt;0))+(SUMPRODUCT(--(ABS($G241:$Z241)=ABS(J241)),--($G241:$Z241&lt;&gt;0))-1)/2)</f>
        <v>18</v>
      </c>
      <c r="AE241" cm="1">
        <f t="array" ref="AE241">IF(K241=0,"",1+SUMPRODUCT(--(ABS($G241:$Z241)&lt;ABS(K241)),--($G241:$Z241&lt;&gt;0))+(SUMPRODUCT(--(ABS($G241:$Z241)=ABS(K241)),--($G241:$Z241&lt;&gt;0))-1)/2)</f>
        <v>12</v>
      </c>
      <c r="AF241" cm="1">
        <f t="array" ref="AF241">IF(L241=0,"",1+SUMPRODUCT(--(ABS($G241:$Z241)&lt;ABS(L241)),--($G241:$Z241&lt;&gt;0))+(SUMPRODUCT(--(ABS($G241:$Z241)=ABS(L241)),--($G241:$Z241&lt;&gt;0))-1)/2)</f>
        <v>14</v>
      </c>
      <c r="AG241" t="str" cm="1">
        <f t="array" ref="AG241">IF(M241=0,"",1+SUMPRODUCT(--(ABS($G241:$Z241)&lt;ABS(M241)),--($G241:$Z241&lt;&gt;0))+(SUMPRODUCT(--(ABS($G241:$Z241)=ABS(M241)),--($G241:$Z241&lt;&gt;0))-1)/2)</f>
        <v/>
      </c>
      <c r="AH241" cm="1">
        <f t="array" ref="AH241">IF(N241=0,"",1+SUMPRODUCT(--(ABS($G241:$Z241)&lt;ABS(N241)),--($G241:$Z241&lt;&gt;0))+(SUMPRODUCT(--(ABS($G241:$Z241)=ABS(N241)),--($G241:$Z241&lt;&gt;0))-1)/2)</f>
        <v>6</v>
      </c>
      <c r="AI241" cm="1">
        <f t="array" ref="AI241">IF(O241=0,"",1+SUMPRODUCT(--(ABS($G241:$Z241)&lt;ABS(O241)),--($G241:$Z241&lt;&gt;0))+(SUMPRODUCT(--(ABS($G241:$Z241)=ABS(O241)),--($G241:$Z241&lt;&gt;0))-1)/2)</f>
        <v>11</v>
      </c>
      <c r="AJ241" cm="1">
        <f t="array" ref="AJ241">IF(P241=0,"",1+SUMPRODUCT(--(ABS($G241:$Z241)&lt;ABS(P241)),--($G241:$Z241&lt;&gt;0))+(SUMPRODUCT(--(ABS($G241:$Z241)=ABS(P241)),--($G241:$Z241&lt;&gt;0))-1)/2)</f>
        <v>4</v>
      </c>
      <c r="AK241" cm="1">
        <f t="array" ref="AK241">IF(Q241=0,"",1+SUMPRODUCT(--(ABS($G241:$Z241)&lt;ABS(Q241)),--($G241:$Z241&lt;&gt;0))+(SUMPRODUCT(--(ABS($G241:$Z241)=ABS(Q241)),--($G241:$Z241&lt;&gt;0))-1)/2)</f>
        <v>3</v>
      </c>
      <c r="AL241" cm="1">
        <f t="array" ref="AL241">IF(R241=0,"",1+SUMPRODUCT(--(ABS($G241:$Z241)&lt;ABS(R241)),--($G241:$Z241&lt;&gt;0))+(SUMPRODUCT(--(ABS($G241:$Z241)=ABS(R241)),--($G241:$Z241&lt;&gt;0))-1)/2)</f>
        <v>13</v>
      </c>
      <c r="AM241" cm="1">
        <f t="array" ref="AM241">IF(S241=0,"",1+SUMPRODUCT(--(ABS($G241:$Z241)&lt;ABS(S241)),--($G241:$Z241&lt;&gt;0))+(SUMPRODUCT(--(ABS($G241:$Z241)=ABS(S241)),--($G241:$Z241&lt;&gt;0))-1)/2)</f>
        <v>7</v>
      </c>
      <c r="AN241" cm="1">
        <f t="array" ref="AN241">IF(T241=0,"",1+SUMPRODUCT(--(ABS($G241:$Z241)&lt;ABS(T241)),--($G241:$Z241&lt;&gt;0))+(SUMPRODUCT(--(ABS($G241:$Z241)=ABS(T241)),--($G241:$Z241&lt;&gt;0))-1)/2)</f>
        <v>1</v>
      </c>
      <c r="AO241" cm="1">
        <f t="array" ref="AO241">IF(U241=0,"",1+SUMPRODUCT(--(ABS($G241:$Z241)&lt;ABS(U241)),--($G241:$Z241&lt;&gt;0))+(SUMPRODUCT(--(ABS($G241:$Z241)=ABS(U241)),--($G241:$Z241&lt;&gt;0))-1)/2)</f>
        <v>16</v>
      </c>
      <c r="AP241" cm="1">
        <f t="array" ref="AP241">IF(V241=0,"",1+SUMPRODUCT(--(ABS($G241:$Z241)&lt;ABS(V241)),--($G241:$Z241&lt;&gt;0))+(SUMPRODUCT(--(ABS($G241:$Z241)=ABS(V241)),--($G241:$Z241&lt;&gt;0))-1)/2)</f>
        <v>2</v>
      </c>
      <c r="AQ241" cm="1">
        <f t="array" ref="AQ241">IF(W241=0,"",1+SUMPRODUCT(--(ABS($G241:$Z241)&lt;ABS(W241)),--($G241:$Z241&lt;&gt;0))+(SUMPRODUCT(--(ABS($G241:$Z241)=ABS(W241)),--($G241:$Z241&lt;&gt;0))-1)/2)</f>
        <v>17</v>
      </c>
      <c r="AR241" cm="1">
        <f t="array" ref="AR241">IF(X241=0,"",1+SUMPRODUCT(--(ABS($G241:$Z241)&lt;ABS(X241)),--($G241:$Z241&lt;&gt;0))+(SUMPRODUCT(--(ABS($G241:$Z241)=ABS(X241)),--($G241:$Z241&lt;&gt;0))-1)/2)</f>
        <v>8</v>
      </c>
      <c r="AS241" cm="1">
        <f t="array" ref="AS241">IF(Y241=0,"",1+SUMPRODUCT(--(ABS($G241:$Z241)&lt;ABS(Y241)),--($G241:$Z241&lt;&gt;0))+(SUMPRODUCT(--(ABS($G241:$Z241)=ABS(Y241)),--($G241:$Z241&lt;&gt;0))-1)/2)</f>
        <v>9</v>
      </c>
      <c r="AT241" cm="1">
        <f t="array" ref="AT241">IF(Z241=0,"",1+SUMPRODUCT(--(ABS($G241:$Z241)&lt;ABS(Z241)),--($G241:$Z241&lt;&gt;0))+(SUMPRODUCT(--(ABS($G241:$Z241)=ABS(Z241)),--($G241:$Z241&lt;&gt;0))-1)/2)</f>
        <v>15</v>
      </c>
      <c r="AU241">
        <f>AVERAGE(G241:Z241)</f>
        <v>6.8974283321289629E-3</v>
      </c>
      <c r="AV241">
        <f>SUMIF(G241:Z241,"&gt;0",AA241:AT241)</f>
        <v>157</v>
      </c>
      <c r="AW241">
        <f>COUNTIF(G241:Z241,"&lt;&gt;0")</f>
        <v>19</v>
      </c>
      <c r="AX241">
        <f>_xlfn.LET(_xlpm.n,AW241,_xlpm.w,AV241,_xlpm.mu,_xlpm.n*(_xlpm.n+1)/4,_xlpm.sd,SQRT(_xlpm.n*(_xlpm.n+1)*(2*_xlpm.n+1)/24),_xlpm.z,(ABS(_xlpm.w-_xlpm.mu)-0.5)/_xlpm.sd,MIN(1,2*(1-_xlfn.NORM.S.DIST(_xlpm.z,TRUE))))</f>
        <v>1.3327565717738743E-2</v>
      </c>
    </row>
    <row r="242" spans="1:50" x14ac:dyDescent="0.25">
      <c r="A242" t="s">
        <v>9332</v>
      </c>
      <c r="B242" t="s">
        <v>19</v>
      </c>
      <c r="C242" t="s">
        <v>32</v>
      </c>
      <c r="D242" t="s">
        <v>9259</v>
      </c>
      <c r="E242" t="s">
        <v>102</v>
      </c>
      <c r="F242" t="s">
        <v>81</v>
      </c>
      <c r="G242">
        <f>all_runs!O2762-all_runs!O2402</f>
        <v>3.782201405152219E-2</v>
      </c>
      <c r="H242">
        <f>all_runs!O2763-all_runs!O2403</f>
        <v>2.4994740164106966E-2</v>
      </c>
      <c r="I242">
        <f>all_runs!O2764-all_runs!O2404</f>
        <v>3.9607992872597753E-2</v>
      </c>
      <c r="J242">
        <f>all_runs!O2765-all_runs!O2405</f>
        <v>4.8656378732577887E-2</v>
      </c>
      <c r="K242">
        <f>all_runs!O2766-all_runs!O2406</f>
        <v>4.4515591983095404E-2</v>
      </c>
      <c r="L242">
        <f>all_runs!O2767-all_runs!O2407</f>
        <v>2.8865979381443307E-2</v>
      </c>
      <c r="M242">
        <f>all_runs!O2768-all_runs!O2408</f>
        <v>3.315800547022929E-2</v>
      </c>
      <c r="N242">
        <f>all_runs!O2769-all_runs!O2409</f>
        <v>3.7113402061855538E-2</v>
      </c>
      <c r="O242">
        <f>all_runs!O2770-all_runs!O2410</f>
        <v>4.8656378732577887E-2</v>
      </c>
      <c r="P242">
        <f>all_runs!O2771-all_runs!O2411</f>
        <v>5.4515982623354775E-2</v>
      </c>
      <c r="Q242">
        <f>all_runs!O2772-all_runs!O2412</f>
        <v>4.5360824742268102E-2</v>
      </c>
      <c r="R242">
        <f>all_runs!O2773-all_runs!O2413</f>
        <v>3.9607992872597753E-2</v>
      </c>
      <c r="S242">
        <f>all_runs!O2774-all_runs!O2414</f>
        <v>2.3147087522803367E-2</v>
      </c>
      <c r="T242">
        <f>all_runs!O2775-all_runs!O2415</f>
        <v>2.6580650601901623E-2</v>
      </c>
      <c r="U242">
        <f>all_runs!O2776-all_runs!O2416</f>
        <v>3.7113402061855538E-2</v>
      </c>
      <c r="V242">
        <f>all_runs!O2777-all_runs!O2417</f>
        <v>3.4760609702106149E-2</v>
      </c>
      <c r="W242">
        <f>all_runs!O2778-all_runs!O2418</f>
        <v>4.9484536082474273E-2</v>
      </c>
      <c r="X242">
        <f>all_runs!O2779-all_runs!O2419</f>
        <v>4.6165034007785488E-2</v>
      </c>
      <c r="Y242">
        <f>all_runs!O2780-all_runs!O2420</f>
        <v>3.7866278821063415E-2</v>
      </c>
      <c r="Z242">
        <f>all_runs!O2781-all_runs!O2421</f>
        <v>5.861316678786832E-2</v>
      </c>
      <c r="AA242" cm="1">
        <f t="array" ref="AA242">IF(G242=0,"",1+SUMPRODUCT(--(ABS($G242:$Z242)&lt;ABS(G242)),--($G242:$Z242&lt;&gt;0))+(SUMPRODUCT(--(ABS($G242:$Z242)=ABS(G242)),--($G242:$Z242&lt;&gt;0))-1)/2)</f>
        <v>9</v>
      </c>
      <c r="AB242" cm="1">
        <f t="array" ref="AB242">IF(H242=0,"",1+SUMPRODUCT(--(ABS($G242:$Z242)&lt;ABS(H242)),--($G242:$Z242&lt;&gt;0))+(SUMPRODUCT(--(ABS($G242:$Z242)=ABS(H242)),--($G242:$Z242&lt;&gt;0))-1)/2)</f>
        <v>2</v>
      </c>
      <c r="AC242" cm="1">
        <f t="array" ref="AC242">IF(I242=0,"",1+SUMPRODUCT(--(ABS($G242:$Z242)&lt;ABS(I242)),--($G242:$Z242&lt;&gt;0))+(SUMPRODUCT(--(ABS($G242:$Z242)=ABS(I242)),--($G242:$Z242&lt;&gt;0))-1)/2)</f>
        <v>11.5</v>
      </c>
      <c r="AD242" cm="1">
        <f t="array" ref="AD242">IF(J242=0,"",1+SUMPRODUCT(--(ABS($G242:$Z242)&lt;ABS(J242)),--($G242:$Z242&lt;&gt;0))+(SUMPRODUCT(--(ABS($G242:$Z242)=ABS(J242)),--($G242:$Z242&lt;&gt;0))-1)/2)</f>
        <v>16.5</v>
      </c>
      <c r="AE242" cm="1">
        <f t="array" ref="AE242">IF(K242=0,"",1+SUMPRODUCT(--(ABS($G242:$Z242)&lt;ABS(K242)),--($G242:$Z242&lt;&gt;0))+(SUMPRODUCT(--(ABS($G242:$Z242)=ABS(K242)),--($G242:$Z242&lt;&gt;0))-1)/2)</f>
        <v>13</v>
      </c>
      <c r="AF242" cm="1">
        <f t="array" ref="AF242">IF(L242=0,"",1+SUMPRODUCT(--(ABS($G242:$Z242)&lt;ABS(L242)),--($G242:$Z242&lt;&gt;0))+(SUMPRODUCT(--(ABS($G242:$Z242)=ABS(L242)),--($G242:$Z242&lt;&gt;0))-1)/2)</f>
        <v>4</v>
      </c>
      <c r="AG242" cm="1">
        <f t="array" ref="AG242">IF(M242=0,"",1+SUMPRODUCT(--(ABS($G242:$Z242)&lt;ABS(M242)),--($G242:$Z242&lt;&gt;0))+(SUMPRODUCT(--(ABS($G242:$Z242)=ABS(M242)),--($G242:$Z242&lt;&gt;0))-1)/2)</f>
        <v>5</v>
      </c>
      <c r="AH242" cm="1">
        <f t="array" ref="AH242">IF(N242=0,"",1+SUMPRODUCT(--(ABS($G242:$Z242)&lt;ABS(N242)),--($G242:$Z242&lt;&gt;0))+(SUMPRODUCT(--(ABS($G242:$Z242)=ABS(N242)),--($G242:$Z242&lt;&gt;0))-1)/2)</f>
        <v>7.5</v>
      </c>
      <c r="AI242" cm="1">
        <f t="array" ref="AI242">IF(O242=0,"",1+SUMPRODUCT(--(ABS($G242:$Z242)&lt;ABS(O242)),--($G242:$Z242&lt;&gt;0))+(SUMPRODUCT(--(ABS($G242:$Z242)=ABS(O242)),--($G242:$Z242&lt;&gt;0))-1)/2)</f>
        <v>16.5</v>
      </c>
      <c r="AJ242" cm="1">
        <f t="array" ref="AJ242">IF(P242=0,"",1+SUMPRODUCT(--(ABS($G242:$Z242)&lt;ABS(P242)),--($G242:$Z242&lt;&gt;0))+(SUMPRODUCT(--(ABS($G242:$Z242)=ABS(P242)),--($G242:$Z242&lt;&gt;0))-1)/2)</f>
        <v>19</v>
      </c>
      <c r="AK242" cm="1">
        <f t="array" ref="AK242">IF(Q242=0,"",1+SUMPRODUCT(--(ABS($G242:$Z242)&lt;ABS(Q242)),--($G242:$Z242&lt;&gt;0))+(SUMPRODUCT(--(ABS($G242:$Z242)=ABS(Q242)),--($G242:$Z242&lt;&gt;0))-1)/2)</f>
        <v>14</v>
      </c>
      <c r="AL242" cm="1">
        <f t="array" ref="AL242">IF(R242=0,"",1+SUMPRODUCT(--(ABS($G242:$Z242)&lt;ABS(R242)),--($G242:$Z242&lt;&gt;0))+(SUMPRODUCT(--(ABS($G242:$Z242)=ABS(R242)),--($G242:$Z242&lt;&gt;0))-1)/2)</f>
        <v>11.5</v>
      </c>
      <c r="AM242" cm="1">
        <f t="array" ref="AM242">IF(S242=0,"",1+SUMPRODUCT(--(ABS($G242:$Z242)&lt;ABS(S242)),--($G242:$Z242&lt;&gt;0))+(SUMPRODUCT(--(ABS($G242:$Z242)=ABS(S242)),--($G242:$Z242&lt;&gt;0))-1)/2)</f>
        <v>1</v>
      </c>
      <c r="AN242" cm="1">
        <f t="array" ref="AN242">IF(T242=0,"",1+SUMPRODUCT(--(ABS($G242:$Z242)&lt;ABS(T242)),--($G242:$Z242&lt;&gt;0))+(SUMPRODUCT(--(ABS($G242:$Z242)=ABS(T242)),--($G242:$Z242&lt;&gt;0))-1)/2)</f>
        <v>3</v>
      </c>
      <c r="AO242" cm="1">
        <f t="array" ref="AO242">IF(U242=0,"",1+SUMPRODUCT(--(ABS($G242:$Z242)&lt;ABS(U242)),--($G242:$Z242&lt;&gt;0))+(SUMPRODUCT(--(ABS($G242:$Z242)=ABS(U242)),--($G242:$Z242&lt;&gt;0))-1)/2)</f>
        <v>7.5</v>
      </c>
      <c r="AP242" cm="1">
        <f t="array" ref="AP242">IF(V242=0,"",1+SUMPRODUCT(--(ABS($G242:$Z242)&lt;ABS(V242)),--($G242:$Z242&lt;&gt;0))+(SUMPRODUCT(--(ABS($G242:$Z242)=ABS(V242)),--($G242:$Z242&lt;&gt;0))-1)/2)</f>
        <v>6</v>
      </c>
      <c r="AQ242" cm="1">
        <f t="array" ref="AQ242">IF(W242=0,"",1+SUMPRODUCT(--(ABS($G242:$Z242)&lt;ABS(W242)),--($G242:$Z242&lt;&gt;0))+(SUMPRODUCT(--(ABS($G242:$Z242)=ABS(W242)),--($G242:$Z242&lt;&gt;0))-1)/2)</f>
        <v>18</v>
      </c>
      <c r="AR242" cm="1">
        <f t="array" ref="AR242">IF(X242=0,"",1+SUMPRODUCT(--(ABS($G242:$Z242)&lt;ABS(X242)),--($G242:$Z242&lt;&gt;0))+(SUMPRODUCT(--(ABS($G242:$Z242)=ABS(X242)),--($G242:$Z242&lt;&gt;0))-1)/2)</f>
        <v>15</v>
      </c>
      <c r="AS242" cm="1">
        <f t="array" ref="AS242">IF(Y242=0,"",1+SUMPRODUCT(--(ABS($G242:$Z242)&lt;ABS(Y242)),--($G242:$Z242&lt;&gt;0))+(SUMPRODUCT(--(ABS($G242:$Z242)=ABS(Y242)),--($G242:$Z242&lt;&gt;0))-1)/2)</f>
        <v>10</v>
      </c>
      <c r="AT242" cm="1">
        <f t="array" ref="AT242">IF(Z242=0,"",1+SUMPRODUCT(--(ABS($G242:$Z242)&lt;ABS(Z242)),--($G242:$Z242&lt;&gt;0))+(SUMPRODUCT(--(ABS($G242:$Z242)=ABS(Z242)),--($G242:$Z242&lt;&gt;0))-1)/2)</f>
        <v>20</v>
      </c>
      <c r="AU242">
        <f>AVERAGE(G242:Z242)</f>
        <v>3.983030246380425E-2</v>
      </c>
      <c r="AV242">
        <f>SUMIF(G242:Z242,"&gt;0",AA242:AT242)</f>
        <v>210</v>
      </c>
      <c r="AW242">
        <f>COUNTIF(G242:Z242,"&lt;&gt;0")</f>
        <v>20</v>
      </c>
      <c r="AX242">
        <f>_xlfn.LET(_xlpm.n,AW242,_xlpm.w,AV242,_xlpm.mu,_xlpm.n*(_xlpm.n+1)/4,_xlpm.sd,SQRT(_xlpm.n*(_xlpm.n+1)*(2*_xlpm.n+1)/24),_xlpm.z,(ABS(_xlpm.w-_xlpm.mu)-0.5)/_xlpm.sd,MIN(1,2*(1-_xlfn.NORM.S.DIST(_xlpm.z,TRUE))))</f>
        <v>9.5691731570646255E-5</v>
      </c>
    </row>
    <row r="243" spans="1:50" x14ac:dyDescent="0.25">
      <c r="A243" t="s">
        <v>9332</v>
      </c>
      <c r="B243" t="s">
        <v>106</v>
      </c>
      <c r="C243" t="s">
        <v>32</v>
      </c>
      <c r="D243" t="s">
        <v>9259</v>
      </c>
      <c r="E243" t="s">
        <v>102</v>
      </c>
      <c r="F243" t="s">
        <v>81</v>
      </c>
      <c r="G243">
        <f>all_runs!O3242-all_runs!O2882</f>
        <v>8.5455408378996456E-2</v>
      </c>
      <c r="H243">
        <f>all_runs!O3243-all_runs!O2883</f>
        <v>6.0182734181538855E-2</v>
      </c>
      <c r="I243">
        <f>all_runs!O3244-all_runs!O2884</f>
        <v>6.4366834599948741E-2</v>
      </c>
      <c r="J243">
        <f>all_runs!O3245-all_runs!O2885</f>
        <v>3.6882111761182945E-2</v>
      </c>
      <c r="K243">
        <f>all_runs!O3246-all_runs!O2886</f>
        <v>7.3598281417830202E-2</v>
      </c>
      <c r="L243">
        <f>all_runs!O3247-all_runs!O2887</f>
        <v>7.2735035436768847E-2</v>
      </c>
      <c r="M243">
        <f>all_runs!O3248-all_runs!O2888</f>
        <v>6.0966702470461764E-2</v>
      </c>
      <c r="N243">
        <f>all_runs!O3249-all_runs!O2889</f>
        <v>1.1014549360414128E-2</v>
      </c>
      <c r="O243">
        <f>all_runs!O3250-all_runs!O2890</f>
        <v>6.0966702470461764E-2</v>
      </c>
      <c r="P243">
        <f>all_runs!O3251-all_runs!O2891</f>
        <v>6.7707082833133314E-2</v>
      </c>
      <c r="Q243">
        <f>all_runs!O3252-all_runs!O2892</f>
        <v>5.5998633763128525E-2</v>
      </c>
      <c r="R243">
        <f>all_runs!O3253-all_runs!O2893</f>
        <v>1.9970505684791418E-2</v>
      </c>
      <c r="S243">
        <f>all_runs!O3254-all_runs!O2894</f>
        <v>5.8250864150764747E-2</v>
      </c>
      <c r="T243">
        <f>all_runs!O3255-all_runs!O2895</f>
        <v>3.3276643990929666E-2</v>
      </c>
      <c r="U243">
        <f>all_runs!O3256-all_runs!O2896</f>
        <v>6.6033457408120499E-2</v>
      </c>
      <c r="V243">
        <f>all_runs!O3257-all_runs!O2897</f>
        <v>6.7707082833133314E-2</v>
      </c>
      <c r="W243">
        <f>all_runs!O3258-all_runs!O2898</f>
        <v>6.6033457408120499E-2</v>
      </c>
      <c r="X243">
        <f>all_runs!O3259-all_runs!O2899</f>
        <v>1.5994089943669798E-2</v>
      </c>
      <c r="Y243">
        <f>all_runs!O3260-all_runs!O2900</f>
        <v>3.2606145906638462E-2</v>
      </c>
      <c r="Z243">
        <f>all_runs!O3261-all_runs!O2901</f>
        <v>6.1840585290720118E-2</v>
      </c>
      <c r="AA243" cm="1">
        <f t="array" ref="AA243">IF(G243=0,"",1+SUMPRODUCT(--(ABS($G243:$Z243)&lt;ABS(G243)),--($G243:$Z243&lt;&gt;0))+(SUMPRODUCT(--(ABS($G243:$Z243)=ABS(G243)),--($G243:$Z243&lt;&gt;0))-1)/2)</f>
        <v>20</v>
      </c>
      <c r="AB243" cm="1">
        <f t="array" ref="AB243">IF(H243=0,"",1+SUMPRODUCT(--(ABS($G243:$Z243)&lt;ABS(H243)),--($G243:$Z243&lt;&gt;0))+(SUMPRODUCT(--(ABS($G243:$Z243)=ABS(H243)),--($G243:$Z243&lt;&gt;0))-1)/2)</f>
        <v>9</v>
      </c>
      <c r="AC243" cm="1">
        <f t="array" ref="AC243">IF(I243=0,"",1+SUMPRODUCT(--(ABS($G243:$Z243)&lt;ABS(I243)),--($G243:$Z243&lt;&gt;0))+(SUMPRODUCT(--(ABS($G243:$Z243)=ABS(I243)),--($G243:$Z243&lt;&gt;0))-1)/2)</f>
        <v>13</v>
      </c>
      <c r="AD243" cm="1">
        <f t="array" ref="AD243">IF(J243=0,"",1+SUMPRODUCT(--(ABS($G243:$Z243)&lt;ABS(J243)),--($G243:$Z243&lt;&gt;0))+(SUMPRODUCT(--(ABS($G243:$Z243)=ABS(J243)),--($G243:$Z243&lt;&gt;0))-1)/2)</f>
        <v>6</v>
      </c>
      <c r="AE243" cm="1">
        <f t="array" ref="AE243">IF(K243=0,"",1+SUMPRODUCT(--(ABS($G243:$Z243)&lt;ABS(K243)),--($G243:$Z243&lt;&gt;0))+(SUMPRODUCT(--(ABS($G243:$Z243)=ABS(K243)),--($G243:$Z243&lt;&gt;0))-1)/2)</f>
        <v>19</v>
      </c>
      <c r="AF243" cm="1">
        <f t="array" ref="AF243">IF(L243=0,"",1+SUMPRODUCT(--(ABS($G243:$Z243)&lt;ABS(L243)),--($G243:$Z243&lt;&gt;0))+(SUMPRODUCT(--(ABS($G243:$Z243)=ABS(L243)),--($G243:$Z243&lt;&gt;0))-1)/2)</f>
        <v>18</v>
      </c>
      <c r="AG243" cm="1">
        <f t="array" ref="AG243">IF(M243=0,"",1+SUMPRODUCT(--(ABS($G243:$Z243)&lt;ABS(M243)),--($G243:$Z243&lt;&gt;0))+(SUMPRODUCT(--(ABS($G243:$Z243)=ABS(M243)),--($G243:$Z243&lt;&gt;0))-1)/2)</f>
        <v>10.5</v>
      </c>
      <c r="AH243" cm="1">
        <f t="array" ref="AH243">IF(N243=0,"",1+SUMPRODUCT(--(ABS($G243:$Z243)&lt;ABS(N243)),--($G243:$Z243&lt;&gt;0))+(SUMPRODUCT(--(ABS($G243:$Z243)=ABS(N243)),--($G243:$Z243&lt;&gt;0))-1)/2)</f>
        <v>1</v>
      </c>
      <c r="AI243" cm="1">
        <f t="array" ref="AI243">IF(O243=0,"",1+SUMPRODUCT(--(ABS($G243:$Z243)&lt;ABS(O243)),--($G243:$Z243&lt;&gt;0))+(SUMPRODUCT(--(ABS($G243:$Z243)=ABS(O243)),--($G243:$Z243&lt;&gt;0))-1)/2)</f>
        <v>10.5</v>
      </c>
      <c r="AJ243" cm="1">
        <f t="array" ref="AJ243">IF(P243=0,"",1+SUMPRODUCT(--(ABS($G243:$Z243)&lt;ABS(P243)),--($G243:$Z243&lt;&gt;0))+(SUMPRODUCT(--(ABS($G243:$Z243)=ABS(P243)),--($G243:$Z243&lt;&gt;0))-1)/2)</f>
        <v>16.5</v>
      </c>
      <c r="AK243" cm="1">
        <f t="array" ref="AK243">IF(Q243=0,"",1+SUMPRODUCT(--(ABS($G243:$Z243)&lt;ABS(Q243)),--($G243:$Z243&lt;&gt;0))+(SUMPRODUCT(--(ABS($G243:$Z243)=ABS(Q243)),--($G243:$Z243&lt;&gt;0))-1)/2)</f>
        <v>7</v>
      </c>
      <c r="AL243" cm="1">
        <f t="array" ref="AL243">IF(R243=0,"",1+SUMPRODUCT(--(ABS($G243:$Z243)&lt;ABS(R243)),--($G243:$Z243&lt;&gt;0))+(SUMPRODUCT(--(ABS($G243:$Z243)=ABS(R243)),--($G243:$Z243&lt;&gt;0))-1)/2)</f>
        <v>3</v>
      </c>
      <c r="AM243" cm="1">
        <f t="array" ref="AM243">IF(S243=0,"",1+SUMPRODUCT(--(ABS($G243:$Z243)&lt;ABS(S243)),--($G243:$Z243&lt;&gt;0))+(SUMPRODUCT(--(ABS($G243:$Z243)=ABS(S243)),--($G243:$Z243&lt;&gt;0))-1)/2)</f>
        <v>8</v>
      </c>
      <c r="AN243" cm="1">
        <f t="array" ref="AN243">IF(T243=0,"",1+SUMPRODUCT(--(ABS($G243:$Z243)&lt;ABS(T243)),--($G243:$Z243&lt;&gt;0))+(SUMPRODUCT(--(ABS($G243:$Z243)=ABS(T243)),--($G243:$Z243&lt;&gt;0))-1)/2)</f>
        <v>5</v>
      </c>
      <c r="AO243" cm="1">
        <f t="array" ref="AO243">IF(U243=0,"",1+SUMPRODUCT(--(ABS($G243:$Z243)&lt;ABS(U243)),--($G243:$Z243&lt;&gt;0))+(SUMPRODUCT(--(ABS($G243:$Z243)=ABS(U243)),--($G243:$Z243&lt;&gt;0))-1)/2)</f>
        <v>14.5</v>
      </c>
      <c r="AP243" cm="1">
        <f t="array" ref="AP243">IF(V243=0,"",1+SUMPRODUCT(--(ABS($G243:$Z243)&lt;ABS(V243)),--($G243:$Z243&lt;&gt;0))+(SUMPRODUCT(--(ABS($G243:$Z243)=ABS(V243)),--($G243:$Z243&lt;&gt;0))-1)/2)</f>
        <v>16.5</v>
      </c>
      <c r="AQ243" cm="1">
        <f t="array" ref="AQ243">IF(W243=0,"",1+SUMPRODUCT(--(ABS($G243:$Z243)&lt;ABS(W243)),--($G243:$Z243&lt;&gt;0))+(SUMPRODUCT(--(ABS($G243:$Z243)=ABS(W243)),--($G243:$Z243&lt;&gt;0))-1)/2)</f>
        <v>14.5</v>
      </c>
      <c r="AR243" cm="1">
        <f t="array" ref="AR243">IF(X243=0,"",1+SUMPRODUCT(--(ABS($G243:$Z243)&lt;ABS(X243)),--($G243:$Z243&lt;&gt;0))+(SUMPRODUCT(--(ABS($G243:$Z243)=ABS(X243)),--($G243:$Z243&lt;&gt;0))-1)/2)</f>
        <v>2</v>
      </c>
      <c r="AS243" cm="1">
        <f t="array" ref="AS243">IF(Y243=0,"",1+SUMPRODUCT(--(ABS($G243:$Z243)&lt;ABS(Y243)),--($G243:$Z243&lt;&gt;0))+(SUMPRODUCT(--(ABS($G243:$Z243)=ABS(Y243)),--($G243:$Z243&lt;&gt;0))-1)/2)</f>
        <v>4</v>
      </c>
      <c r="AT243" cm="1">
        <f t="array" ref="AT243">IF(Z243=0,"",1+SUMPRODUCT(--(ABS($G243:$Z243)&lt;ABS(Z243)),--($G243:$Z243&lt;&gt;0))+(SUMPRODUCT(--(ABS($G243:$Z243)=ABS(Z243)),--($G243:$Z243&lt;&gt;0))-1)/2)</f>
        <v>12</v>
      </c>
      <c r="AU243">
        <f>AVERAGE(G243:Z243)</f>
        <v>5.3579345464537707E-2</v>
      </c>
      <c r="AV243">
        <f>SUMIF(G243:Z243,"&gt;0",AA243:AT243)</f>
        <v>210</v>
      </c>
      <c r="AW243">
        <f>COUNTIF(G243:Z243,"&lt;&gt;0")</f>
        <v>20</v>
      </c>
      <c r="AX243">
        <f>_xlfn.LET(_xlpm.n,AW243,_xlpm.w,AV243,_xlpm.mu,_xlpm.n*(_xlpm.n+1)/4,_xlpm.sd,SQRT(_xlpm.n*(_xlpm.n+1)*(2*_xlpm.n+1)/24),_xlpm.z,(ABS(_xlpm.w-_xlpm.mu)-0.5)/_xlpm.sd,MIN(1,2*(1-_xlfn.NORM.S.DIST(_xlpm.z,TRUE))))</f>
        <v>9.5691731570646255E-5</v>
      </c>
    </row>
    <row r="244" spans="1:50" x14ac:dyDescent="0.25">
      <c r="A244" t="s">
        <v>9332</v>
      </c>
      <c r="B244" t="s">
        <v>147</v>
      </c>
      <c r="C244" t="s">
        <v>32</v>
      </c>
      <c r="D244" t="s">
        <v>9259</v>
      </c>
      <c r="E244" t="s">
        <v>102</v>
      </c>
      <c r="F244" t="s">
        <v>81</v>
      </c>
      <c r="G244">
        <f>all_runs!O3722-all_runs!O3362</f>
        <v>6.1234370043905639E-2</v>
      </c>
      <c r="H244">
        <f>all_runs!O3723-all_runs!O3363</f>
        <v>6.2218638715312857E-2</v>
      </c>
      <c r="I244">
        <f>all_runs!O3724-all_runs!O3364</f>
        <v>5.5444488871118303E-2</v>
      </c>
      <c r="J244">
        <f>all_runs!O3725-all_runs!O3365</f>
        <v>6.4638337105020427E-2</v>
      </c>
      <c r="K244">
        <f>all_runs!O3726-all_runs!O3366</f>
        <v>5.9057181008400517E-2</v>
      </c>
      <c r="L244">
        <f>all_runs!O3727-all_runs!O3367</f>
        <v>5.6390914424608085E-2</v>
      </c>
      <c r="M244">
        <f>all_runs!O3728-all_runs!O3368</f>
        <v>7.2211281119022308E-2</v>
      </c>
      <c r="N244">
        <f>all_runs!O3729-all_runs!O3369</f>
        <v>6.4638337105020427E-2</v>
      </c>
      <c r="O244">
        <f>all_runs!O3730-all_runs!O3370</f>
        <v>5.8817625213289149E-2</v>
      </c>
      <c r="P244">
        <f>all_runs!O3731-all_runs!O3371</f>
        <v>4.4807265321113232E-2</v>
      </c>
      <c r="Q244">
        <f>all_runs!O3732-all_runs!O3372</f>
        <v>4.8780487804878092E-2</v>
      </c>
      <c r="R244">
        <f>all_runs!O3733-all_runs!O3373</f>
        <v>5.1346128215380427E-2</v>
      </c>
      <c r="S244">
        <f>all_runs!O3734-all_runs!O3374</f>
        <v>7.0483101525230074E-2</v>
      </c>
      <c r="T244">
        <f>all_runs!O3735-all_runs!O3375</f>
        <v>5.1346128215380427E-2</v>
      </c>
      <c r="U244">
        <f>all_runs!O3736-all_runs!O3376</f>
        <v>6.9105691056910556E-2</v>
      </c>
      <c r="V244">
        <f>all_runs!O3737-all_runs!O3377</f>
        <v>7.3272357723577208E-2</v>
      </c>
      <c r="W244">
        <f>all_runs!O3738-all_runs!O3378</f>
        <v>6.3641210182593611E-2</v>
      </c>
      <c r="X244">
        <f>all_runs!O3739-all_runs!O3379</f>
        <v>5.4702398875840497E-2</v>
      </c>
      <c r="Y244">
        <f>all_runs!O3740-all_runs!O3380</f>
        <v>8.0034652805544448E-2</v>
      </c>
      <c r="Z244">
        <f>all_runs!O3741-all_runs!O3381</f>
        <v>9.4693519549303273E-2</v>
      </c>
      <c r="AA244" cm="1">
        <f t="array" ref="AA244">IF(G244=0,"",1+SUMPRODUCT(--(ABS($G244:$Z244)&lt;ABS(G244)),--($G244:$Z244&lt;&gt;0))+(SUMPRODUCT(--(ABS($G244:$Z244)=ABS(G244)),--($G244:$Z244&lt;&gt;0))-1)/2)</f>
        <v>10</v>
      </c>
      <c r="AB244" cm="1">
        <f t="array" ref="AB244">IF(H244=0,"",1+SUMPRODUCT(--(ABS($G244:$Z244)&lt;ABS(H244)),--($G244:$Z244&lt;&gt;0))+(SUMPRODUCT(--(ABS($G244:$Z244)=ABS(H244)),--($G244:$Z244&lt;&gt;0))-1)/2)</f>
        <v>11</v>
      </c>
      <c r="AC244" cm="1">
        <f t="array" ref="AC244">IF(I244=0,"",1+SUMPRODUCT(--(ABS($G244:$Z244)&lt;ABS(I244)),--($G244:$Z244&lt;&gt;0))+(SUMPRODUCT(--(ABS($G244:$Z244)=ABS(I244)),--($G244:$Z244&lt;&gt;0))-1)/2)</f>
        <v>6</v>
      </c>
      <c r="AD244" cm="1">
        <f t="array" ref="AD244">IF(J244=0,"",1+SUMPRODUCT(--(ABS($G244:$Z244)&lt;ABS(J244)),--($G244:$Z244&lt;&gt;0))+(SUMPRODUCT(--(ABS($G244:$Z244)=ABS(J244)),--($G244:$Z244&lt;&gt;0))-1)/2)</f>
        <v>13.5</v>
      </c>
      <c r="AE244" cm="1">
        <f t="array" ref="AE244">IF(K244=0,"",1+SUMPRODUCT(--(ABS($G244:$Z244)&lt;ABS(K244)),--($G244:$Z244&lt;&gt;0))+(SUMPRODUCT(--(ABS($G244:$Z244)=ABS(K244)),--($G244:$Z244&lt;&gt;0))-1)/2)</f>
        <v>9</v>
      </c>
      <c r="AF244" cm="1">
        <f t="array" ref="AF244">IF(L244=0,"",1+SUMPRODUCT(--(ABS($G244:$Z244)&lt;ABS(L244)),--($G244:$Z244&lt;&gt;0))+(SUMPRODUCT(--(ABS($G244:$Z244)=ABS(L244)),--($G244:$Z244&lt;&gt;0))-1)/2)</f>
        <v>7</v>
      </c>
      <c r="AG244" cm="1">
        <f t="array" ref="AG244">IF(M244=0,"",1+SUMPRODUCT(--(ABS($G244:$Z244)&lt;ABS(M244)),--($G244:$Z244&lt;&gt;0))+(SUMPRODUCT(--(ABS($G244:$Z244)=ABS(M244)),--($G244:$Z244&lt;&gt;0))-1)/2)</f>
        <v>17</v>
      </c>
      <c r="AH244" cm="1">
        <f t="array" ref="AH244">IF(N244=0,"",1+SUMPRODUCT(--(ABS($G244:$Z244)&lt;ABS(N244)),--($G244:$Z244&lt;&gt;0))+(SUMPRODUCT(--(ABS($G244:$Z244)=ABS(N244)),--($G244:$Z244&lt;&gt;0))-1)/2)</f>
        <v>13.5</v>
      </c>
      <c r="AI244" cm="1">
        <f t="array" ref="AI244">IF(O244=0,"",1+SUMPRODUCT(--(ABS($G244:$Z244)&lt;ABS(O244)),--($G244:$Z244&lt;&gt;0))+(SUMPRODUCT(--(ABS($G244:$Z244)=ABS(O244)),--($G244:$Z244&lt;&gt;0))-1)/2)</f>
        <v>8</v>
      </c>
      <c r="AJ244" cm="1">
        <f t="array" ref="AJ244">IF(P244=0,"",1+SUMPRODUCT(--(ABS($G244:$Z244)&lt;ABS(P244)),--($G244:$Z244&lt;&gt;0))+(SUMPRODUCT(--(ABS($G244:$Z244)=ABS(P244)),--($G244:$Z244&lt;&gt;0))-1)/2)</f>
        <v>1</v>
      </c>
      <c r="AK244" cm="1">
        <f t="array" ref="AK244">IF(Q244=0,"",1+SUMPRODUCT(--(ABS($G244:$Z244)&lt;ABS(Q244)),--($G244:$Z244&lt;&gt;0))+(SUMPRODUCT(--(ABS($G244:$Z244)=ABS(Q244)),--($G244:$Z244&lt;&gt;0))-1)/2)</f>
        <v>2</v>
      </c>
      <c r="AL244" cm="1">
        <f t="array" ref="AL244">IF(R244=0,"",1+SUMPRODUCT(--(ABS($G244:$Z244)&lt;ABS(R244)),--($G244:$Z244&lt;&gt;0))+(SUMPRODUCT(--(ABS($G244:$Z244)=ABS(R244)),--($G244:$Z244&lt;&gt;0))-1)/2)</f>
        <v>3.5</v>
      </c>
      <c r="AM244" cm="1">
        <f t="array" ref="AM244">IF(S244=0,"",1+SUMPRODUCT(--(ABS($G244:$Z244)&lt;ABS(S244)),--($G244:$Z244&lt;&gt;0))+(SUMPRODUCT(--(ABS($G244:$Z244)=ABS(S244)),--($G244:$Z244&lt;&gt;0))-1)/2)</f>
        <v>16</v>
      </c>
      <c r="AN244" cm="1">
        <f t="array" ref="AN244">IF(T244=0,"",1+SUMPRODUCT(--(ABS($G244:$Z244)&lt;ABS(T244)),--($G244:$Z244&lt;&gt;0))+(SUMPRODUCT(--(ABS($G244:$Z244)=ABS(T244)),--($G244:$Z244&lt;&gt;0))-1)/2)</f>
        <v>3.5</v>
      </c>
      <c r="AO244" cm="1">
        <f t="array" ref="AO244">IF(U244=0,"",1+SUMPRODUCT(--(ABS($G244:$Z244)&lt;ABS(U244)),--($G244:$Z244&lt;&gt;0))+(SUMPRODUCT(--(ABS($G244:$Z244)=ABS(U244)),--($G244:$Z244&lt;&gt;0))-1)/2)</f>
        <v>15</v>
      </c>
      <c r="AP244" cm="1">
        <f t="array" ref="AP244">IF(V244=0,"",1+SUMPRODUCT(--(ABS($G244:$Z244)&lt;ABS(V244)),--($G244:$Z244&lt;&gt;0))+(SUMPRODUCT(--(ABS($G244:$Z244)=ABS(V244)),--($G244:$Z244&lt;&gt;0))-1)/2)</f>
        <v>18</v>
      </c>
      <c r="AQ244" cm="1">
        <f t="array" ref="AQ244">IF(W244=0,"",1+SUMPRODUCT(--(ABS($G244:$Z244)&lt;ABS(W244)),--($G244:$Z244&lt;&gt;0))+(SUMPRODUCT(--(ABS($G244:$Z244)=ABS(W244)),--($G244:$Z244&lt;&gt;0))-1)/2)</f>
        <v>12</v>
      </c>
      <c r="AR244" cm="1">
        <f t="array" ref="AR244">IF(X244=0,"",1+SUMPRODUCT(--(ABS($G244:$Z244)&lt;ABS(X244)),--($G244:$Z244&lt;&gt;0))+(SUMPRODUCT(--(ABS($G244:$Z244)=ABS(X244)),--($G244:$Z244&lt;&gt;0))-1)/2)</f>
        <v>5</v>
      </c>
      <c r="AS244" cm="1">
        <f t="array" ref="AS244">IF(Y244=0,"",1+SUMPRODUCT(--(ABS($G244:$Z244)&lt;ABS(Y244)),--($G244:$Z244&lt;&gt;0))+(SUMPRODUCT(--(ABS($G244:$Z244)=ABS(Y244)),--($G244:$Z244&lt;&gt;0))-1)/2)</f>
        <v>19</v>
      </c>
      <c r="AT244" cm="1">
        <f t="array" ref="AT244">IF(Z244=0,"",1+SUMPRODUCT(--(ABS($G244:$Z244)&lt;ABS(Z244)),--($G244:$Z244&lt;&gt;0))+(SUMPRODUCT(--(ABS($G244:$Z244)=ABS(Z244)),--($G244:$Z244&lt;&gt;0))-1)/2)</f>
        <v>20</v>
      </c>
      <c r="AU244">
        <f>AVERAGE(G244:Z244)</f>
        <v>6.284320574407247E-2</v>
      </c>
      <c r="AV244">
        <f>SUMIF(G244:Z244,"&gt;0",AA244:AT244)</f>
        <v>210</v>
      </c>
      <c r="AW244">
        <f>COUNTIF(G244:Z244,"&lt;&gt;0")</f>
        <v>20</v>
      </c>
      <c r="AX244">
        <f>_xlfn.LET(_xlpm.n,AW244,_xlpm.w,AV244,_xlpm.mu,_xlpm.n*(_xlpm.n+1)/4,_xlpm.sd,SQRT(_xlpm.n*(_xlpm.n+1)*(2*_xlpm.n+1)/24),_xlpm.z,(ABS(_xlpm.w-_xlpm.mu)-0.5)/_xlpm.sd,MIN(1,2*(1-_xlfn.NORM.S.DIST(_xlpm.z,TRUE))))</f>
        <v>9.5691731570646255E-5</v>
      </c>
    </row>
    <row r="245" spans="1:50" x14ac:dyDescent="0.25">
      <c r="A245" t="s">
        <v>9332</v>
      </c>
      <c r="B245" t="s">
        <v>190</v>
      </c>
      <c r="C245" t="s">
        <v>32</v>
      </c>
      <c r="D245" t="s">
        <v>9259</v>
      </c>
      <c r="E245" t="s">
        <v>102</v>
      </c>
      <c r="F245" t="s">
        <v>81</v>
      </c>
      <c r="G245">
        <f>all_runs!O4202-all_runs!O3842</f>
        <v>7.1006130544536639E-2</v>
      </c>
      <c r="H245">
        <f>all_runs!O4203-all_runs!O3843</f>
        <v>4.1610713896853113E-2</v>
      </c>
      <c r="I245">
        <f>all_runs!O4204-all_runs!O3844</f>
        <v>4.4501026069772576E-2</v>
      </c>
      <c r="J245">
        <f>all_runs!O4205-all_runs!O3845</f>
        <v>5.8741334881863949E-2</v>
      </c>
      <c r="K245">
        <f>all_runs!O4206-all_runs!O3846</f>
        <v>3.2375389687175238E-2</v>
      </c>
      <c r="L245">
        <f>all_runs!O4207-all_runs!O3847</f>
        <v>5.6048592420164356E-2</v>
      </c>
      <c r="M245">
        <f>all_runs!O4208-all_runs!O3848</f>
        <v>3.9297718658370839E-2</v>
      </c>
      <c r="N245">
        <f>all_runs!O4209-all_runs!O3849</f>
        <v>6.3023990128116658E-2</v>
      </c>
      <c r="O245">
        <f>all_runs!O4210-all_runs!O3850</f>
        <v>4.7034801778034652E-2</v>
      </c>
      <c r="P245">
        <f>all_runs!O4211-all_runs!O3851</f>
        <v>4.8602057076633232E-2</v>
      </c>
      <c r="Q245">
        <f>all_runs!O4212-all_runs!O3852</f>
        <v>5.5563586426222278E-2</v>
      </c>
      <c r="R245">
        <f>all_runs!O4213-all_runs!O3853</f>
        <v>4.6317942723553496E-2</v>
      </c>
      <c r="S245">
        <f>all_runs!O4214-all_runs!O3854</f>
        <v>4.5474215650919469E-2</v>
      </c>
      <c r="T245">
        <f>all_runs!O4215-all_runs!O3855</f>
        <v>5.824017309772811E-2</v>
      </c>
      <c r="U245">
        <f>all_runs!O4216-all_runs!O3856</f>
        <v>2.5138269402319335E-2</v>
      </c>
      <c r="V245">
        <f>all_runs!O4217-all_runs!O3857</f>
        <v>4.237288135593209E-2</v>
      </c>
      <c r="W245">
        <f>all_runs!O4218-all_runs!O3858</f>
        <v>2.3918730067724825E-2</v>
      </c>
      <c r="X245">
        <f>all_runs!O4219-all_runs!O3859</f>
        <v>4.7793556268132531E-2</v>
      </c>
      <c r="Y245">
        <f>all_runs!O4220-all_runs!O3860</f>
        <v>4.4328552803128973E-2</v>
      </c>
      <c r="Z245">
        <f>all_runs!O4221-all_runs!O3861</f>
        <v>4.8602057076633232E-2</v>
      </c>
      <c r="AA245" cm="1">
        <f t="array" ref="AA245">IF(G245=0,"",1+SUMPRODUCT(--(ABS($G245:$Z245)&lt;ABS(G245)),--($G245:$Z245&lt;&gt;0))+(SUMPRODUCT(--(ABS($G245:$Z245)=ABS(G245)),--($G245:$Z245&lt;&gt;0))-1)/2)</f>
        <v>20</v>
      </c>
      <c r="AB245" cm="1">
        <f t="array" ref="AB245">IF(H245=0,"",1+SUMPRODUCT(--(ABS($G245:$Z245)&lt;ABS(H245)),--($G245:$Z245&lt;&gt;0))+(SUMPRODUCT(--(ABS($G245:$Z245)=ABS(H245)),--($G245:$Z245&lt;&gt;0))-1)/2)</f>
        <v>5</v>
      </c>
      <c r="AC245" cm="1">
        <f t="array" ref="AC245">IF(I245=0,"",1+SUMPRODUCT(--(ABS($G245:$Z245)&lt;ABS(I245)),--($G245:$Z245&lt;&gt;0))+(SUMPRODUCT(--(ABS($G245:$Z245)=ABS(I245)),--($G245:$Z245&lt;&gt;0))-1)/2)</f>
        <v>8</v>
      </c>
      <c r="AD245" cm="1">
        <f t="array" ref="AD245">IF(J245=0,"",1+SUMPRODUCT(--(ABS($G245:$Z245)&lt;ABS(J245)),--($G245:$Z245&lt;&gt;0))+(SUMPRODUCT(--(ABS($G245:$Z245)=ABS(J245)),--($G245:$Z245&lt;&gt;0))-1)/2)</f>
        <v>18</v>
      </c>
      <c r="AE245" cm="1">
        <f t="array" ref="AE245">IF(K245=0,"",1+SUMPRODUCT(--(ABS($G245:$Z245)&lt;ABS(K245)),--($G245:$Z245&lt;&gt;0))+(SUMPRODUCT(--(ABS($G245:$Z245)=ABS(K245)),--($G245:$Z245&lt;&gt;0))-1)/2)</f>
        <v>3</v>
      </c>
      <c r="AF245" cm="1">
        <f t="array" ref="AF245">IF(L245=0,"",1+SUMPRODUCT(--(ABS($G245:$Z245)&lt;ABS(L245)),--($G245:$Z245&lt;&gt;0))+(SUMPRODUCT(--(ABS($G245:$Z245)=ABS(L245)),--($G245:$Z245&lt;&gt;0))-1)/2)</f>
        <v>16</v>
      </c>
      <c r="AG245" cm="1">
        <f t="array" ref="AG245">IF(M245=0,"",1+SUMPRODUCT(--(ABS($G245:$Z245)&lt;ABS(M245)),--($G245:$Z245&lt;&gt;0))+(SUMPRODUCT(--(ABS($G245:$Z245)=ABS(M245)),--($G245:$Z245&lt;&gt;0))-1)/2)</f>
        <v>4</v>
      </c>
      <c r="AH245" cm="1">
        <f t="array" ref="AH245">IF(N245=0,"",1+SUMPRODUCT(--(ABS($G245:$Z245)&lt;ABS(N245)),--($G245:$Z245&lt;&gt;0))+(SUMPRODUCT(--(ABS($G245:$Z245)=ABS(N245)),--($G245:$Z245&lt;&gt;0))-1)/2)</f>
        <v>19</v>
      </c>
      <c r="AI245" cm="1">
        <f t="array" ref="AI245">IF(O245=0,"",1+SUMPRODUCT(--(ABS($G245:$Z245)&lt;ABS(O245)),--($G245:$Z245&lt;&gt;0))+(SUMPRODUCT(--(ABS($G245:$Z245)=ABS(O245)),--($G245:$Z245&lt;&gt;0))-1)/2)</f>
        <v>11</v>
      </c>
      <c r="AJ245" cm="1">
        <f t="array" ref="AJ245">IF(P245=0,"",1+SUMPRODUCT(--(ABS($G245:$Z245)&lt;ABS(P245)),--($G245:$Z245&lt;&gt;0))+(SUMPRODUCT(--(ABS($G245:$Z245)=ABS(P245)),--($G245:$Z245&lt;&gt;0))-1)/2)</f>
        <v>13.5</v>
      </c>
      <c r="AK245" cm="1">
        <f t="array" ref="AK245">IF(Q245=0,"",1+SUMPRODUCT(--(ABS($G245:$Z245)&lt;ABS(Q245)),--($G245:$Z245&lt;&gt;0))+(SUMPRODUCT(--(ABS($G245:$Z245)=ABS(Q245)),--($G245:$Z245&lt;&gt;0))-1)/2)</f>
        <v>15</v>
      </c>
      <c r="AL245" cm="1">
        <f t="array" ref="AL245">IF(R245=0,"",1+SUMPRODUCT(--(ABS($G245:$Z245)&lt;ABS(R245)),--($G245:$Z245&lt;&gt;0))+(SUMPRODUCT(--(ABS($G245:$Z245)=ABS(R245)),--($G245:$Z245&lt;&gt;0))-1)/2)</f>
        <v>10</v>
      </c>
      <c r="AM245" cm="1">
        <f t="array" ref="AM245">IF(S245=0,"",1+SUMPRODUCT(--(ABS($G245:$Z245)&lt;ABS(S245)),--($G245:$Z245&lt;&gt;0))+(SUMPRODUCT(--(ABS($G245:$Z245)=ABS(S245)),--($G245:$Z245&lt;&gt;0))-1)/2)</f>
        <v>9</v>
      </c>
      <c r="AN245" cm="1">
        <f t="array" ref="AN245">IF(T245=0,"",1+SUMPRODUCT(--(ABS($G245:$Z245)&lt;ABS(T245)),--($G245:$Z245&lt;&gt;0))+(SUMPRODUCT(--(ABS($G245:$Z245)=ABS(T245)),--($G245:$Z245&lt;&gt;0))-1)/2)</f>
        <v>17</v>
      </c>
      <c r="AO245" cm="1">
        <f t="array" ref="AO245">IF(U245=0,"",1+SUMPRODUCT(--(ABS($G245:$Z245)&lt;ABS(U245)),--($G245:$Z245&lt;&gt;0))+(SUMPRODUCT(--(ABS($G245:$Z245)=ABS(U245)),--($G245:$Z245&lt;&gt;0))-1)/2)</f>
        <v>2</v>
      </c>
      <c r="AP245" cm="1">
        <f t="array" ref="AP245">IF(V245=0,"",1+SUMPRODUCT(--(ABS($G245:$Z245)&lt;ABS(V245)),--($G245:$Z245&lt;&gt;0))+(SUMPRODUCT(--(ABS($G245:$Z245)=ABS(V245)),--($G245:$Z245&lt;&gt;0))-1)/2)</f>
        <v>6</v>
      </c>
      <c r="AQ245" cm="1">
        <f t="array" ref="AQ245">IF(W245=0,"",1+SUMPRODUCT(--(ABS($G245:$Z245)&lt;ABS(W245)),--($G245:$Z245&lt;&gt;0))+(SUMPRODUCT(--(ABS($G245:$Z245)=ABS(W245)),--($G245:$Z245&lt;&gt;0))-1)/2)</f>
        <v>1</v>
      </c>
      <c r="AR245" cm="1">
        <f t="array" ref="AR245">IF(X245=0,"",1+SUMPRODUCT(--(ABS($G245:$Z245)&lt;ABS(X245)),--($G245:$Z245&lt;&gt;0))+(SUMPRODUCT(--(ABS($G245:$Z245)=ABS(X245)),--($G245:$Z245&lt;&gt;0))-1)/2)</f>
        <v>12</v>
      </c>
      <c r="AS245" cm="1">
        <f t="array" ref="AS245">IF(Y245=0,"",1+SUMPRODUCT(--(ABS($G245:$Z245)&lt;ABS(Y245)),--($G245:$Z245&lt;&gt;0))+(SUMPRODUCT(--(ABS($G245:$Z245)=ABS(Y245)),--($G245:$Z245&lt;&gt;0))-1)/2)</f>
        <v>7</v>
      </c>
      <c r="AT245" cm="1">
        <f t="array" ref="AT245">IF(Z245=0,"",1+SUMPRODUCT(--(ABS($G245:$Z245)&lt;ABS(Z245)),--($G245:$Z245&lt;&gt;0))+(SUMPRODUCT(--(ABS($G245:$Z245)=ABS(Z245)),--($G245:$Z245&lt;&gt;0))-1)/2)</f>
        <v>13.5</v>
      </c>
      <c r="AU245">
        <f>AVERAGE(G245:Z245)</f>
        <v>4.6999586000690777E-2</v>
      </c>
      <c r="AV245">
        <f>SUMIF(G245:Z245,"&gt;0",AA245:AT245)</f>
        <v>210</v>
      </c>
      <c r="AW245">
        <f>COUNTIF(G245:Z245,"&lt;&gt;0")</f>
        <v>20</v>
      </c>
      <c r="AX245">
        <f>_xlfn.LET(_xlpm.n,AW245,_xlpm.w,AV245,_xlpm.mu,_xlpm.n*(_xlpm.n+1)/4,_xlpm.sd,SQRT(_xlpm.n*(_xlpm.n+1)*(2*_xlpm.n+1)/24),_xlpm.z,(ABS(_xlpm.w-_xlpm.mu)-0.5)/_xlpm.sd,MIN(1,2*(1-_xlfn.NORM.S.DIST(_xlpm.z,TRUE))))</f>
        <v>9.5691731570646255E-5</v>
      </c>
    </row>
    <row r="246" spans="1:50" x14ac:dyDescent="0.25">
      <c r="A246" t="s">
        <v>9332</v>
      </c>
      <c r="B246" t="s">
        <v>19</v>
      </c>
      <c r="C246" t="s">
        <v>12</v>
      </c>
      <c r="D246" t="s">
        <v>9259</v>
      </c>
      <c r="E246" t="s">
        <v>102</v>
      </c>
      <c r="F246" t="s">
        <v>81</v>
      </c>
      <c r="G246">
        <f>all_runs!O2782-all_runs!O2422</f>
        <v>5.361792310021174E-2</v>
      </c>
      <c r="H246">
        <f>all_runs!O2783-all_runs!O2423</f>
        <v>7.5383524317867878E-2</v>
      </c>
      <c r="I246">
        <f>all_runs!O2784-all_runs!O2424</f>
        <v>6.4424620208278771E-2</v>
      </c>
      <c r="J246">
        <f>all_runs!O2785-all_runs!O2425</f>
        <v>2.9023665921685038E-2</v>
      </c>
      <c r="K246">
        <f>all_runs!O2786-all_runs!O2426</f>
        <v>5.1249981388007737E-2</v>
      </c>
      <c r="L246">
        <f>all_runs!O2787-all_runs!O2427</f>
        <v>8.0495638804743197E-2</v>
      </c>
      <c r="M246">
        <f>all_runs!O2788-all_runs!O2428</f>
        <v>7.4462734854114698E-2</v>
      </c>
      <c r="N246">
        <f>all_runs!O2789-all_runs!O2429</f>
        <v>5.7933809234279821E-2</v>
      </c>
      <c r="O246">
        <f>all_runs!O2790-all_runs!O2430</f>
        <v>6.1188130670419394E-2</v>
      </c>
      <c r="P246">
        <f>all_runs!O2791-all_runs!O2431</f>
        <v>0.11085415092467499</v>
      </c>
      <c r="Q246">
        <f>all_runs!O2792-all_runs!O2432</f>
        <v>0.10126387413599336</v>
      </c>
      <c r="R246">
        <f>all_runs!O2793-all_runs!O2433</f>
        <v>5.0199119681408555E-2</v>
      </c>
      <c r="S246">
        <f>all_runs!O2794-all_runs!O2434</f>
        <v>9.964966913195783E-2</v>
      </c>
      <c r="T246">
        <f>all_runs!O2795-all_runs!O2435</f>
        <v>8.9303469370716204E-2</v>
      </c>
      <c r="U246">
        <f>all_runs!O2796-all_runs!O2436</f>
        <v>8.8445187339240783E-2</v>
      </c>
      <c r="V246">
        <f>all_runs!O2797-all_runs!O2437</f>
        <v>6.3735862268430421E-2</v>
      </c>
      <c r="W246">
        <f>all_runs!O2798-all_runs!O2438</f>
        <v>5.4661508121697455E-2</v>
      </c>
      <c r="X246">
        <f>all_runs!O2799-all_runs!O2439</f>
        <v>4.913664624324432E-2</v>
      </c>
      <c r="Y246">
        <f>all_runs!O2800-all_runs!O2440</f>
        <v>5.7933809234279821E-2</v>
      </c>
      <c r="Z246">
        <f>all_runs!O2801-all_runs!O2441</f>
        <v>7.0284589766878569E-2</v>
      </c>
      <c r="AA246" cm="1">
        <f t="array" ref="AA246">IF(G246=0,"",1+SUMPRODUCT(--(ABS($G246:$Z246)&lt;ABS(G246)),--($G246:$Z246&lt;&gt;0))+(SUMPRODUCT(--(ABS($G246:$Z246)=ABS(G246)),--($G246:$Z246&lt;&gt;0))-1)/2)</f>
        <v>5</v>
      </c>
      <c r="AB246" cm="1">
        <f t="array" ref="AB246">IF(H246=0,"",1+SUMPRODUCT(--(ABS($G246:$Z246)&lt;ABS(H246)),--($G246:$Z246&lt;&gt;0))+(SUMPRODUCT(--(ABS($G246:$Z246)=ABS(H246)),--($G246:$Z246&lt;&gt;0))-1)/2)</f>
        <v>14</v>
      </c>
      <c r="AC246" cm="1">
        <f t="array" ref="AC246">IF(I246=0,"",1+SUMPRODUCT(--(ABS($G246:$Z246)&lt;ABS(I246)),--($G246:$Z246&lt;&gt;0))+(SUMPRODUCT(--(ABS($G246:$Z246)=ABS(I246)),--($G246:$Z246&lt;&gt;0))-1)/2)</f>
        <v>11</v>
      </c>
      <c r="AD246" cm="1">
        <f t="array" ref="AD246">IF(J246=0,"",1+SUMPRODUCT(--(ABS($G246:$Z246)&lt;ABS(J246)),--($G246:$Z246&lt;&gt;0))+(SUMPRODUCT(--(ABS($G246:$Z246)=ABS(J246)),--($G246:$Z246&lt;&gt;0))-1)/2)</f>
        <v>1</v>
      </c>
      <c r="AE246" cm="1">
        <f t="array" ref="AE246">IF(K246=0,"",1+SUMPRODUCT(--(ABS($G246:$Z246)&lt;ABS(K246)),--($G246:$Z246&lt;&gt;0))+(SUMPRODUCT(--(ABS($G246:$Z246)=ABS(K246)),--($G246:$Z246&lt;&gt;0))-1)/2)</f>
        <v>4</v>
      </c>
      <c r="AF246" cm="1">
        <f t="array" ref="AF246">IF(L246=0,"",1+SUMPRODUCT(--(ABS($G246:$Z246)&lt;ABS(L246)),--($G246:$Z246&lt;&gt;0))+(SUMPRODUCT(--(ABS($G246:$Z246)=ABS(L246)),--($G246:$Z246&lt;&gt;0))-1)/2)</f>
        <v>15</v>
      </c>
      <c r="AG246" cm="1">
        <f t="array" ref="AG246">IF(M246=0,"",1+SUMPRODUCT(--(ABS($G246:$Z246)&lt;ABS(M246)),--($G246:$Z246&lt;&gt;0))+(SUMPRODUCT(--(ABS($G246:$Z246)=ABS(M246)),--($G246:$Z246&lt;&gt;0))-1)/2)</f>
        <v>13</v>
      </c>
      <c r="AH246" cm="1">
        <f t="array" ref="AH246">IF(N246=0,"",1+SUMPRODUCT(--(ABS($G246:$Z246)&lt;ABS(N246)),--($G246:$Z246&lt;&gt;0))+(SUMPRODUCT(--(ABS($G246:$Z246)=ABS(N246)),--($G246:$Z246&lt;&gt;0))-1)/2)</f>
        <v>7.5</v>
      </c>
      <c r="AI246" cm="1">
        <f t="array" ref="AI246">IF(O246=0,"",1+SUMPRODUCT(--(ABS($G246:$Z246)&lt;ABS(O246)),--($G246:$Z246&lt;&gt;0))+(SUMPRODUCT(--(ABS($G246:$Z246)=ABS(O246)),--($G246:$Z246&lt;&gt;0))-1)/2)</f>
        <v>9</v>
      </c>
      <c r="AJ246" cm="1">
        <f t="array" ref="AJ246">IF(P246=0,"",1+SUMPRODUCT(--(ABS($G246:$Z246)&lt;ABS(P246)),--($G246:$Z246&lt;&gt;0))+(SUMPRODUCT(--(ABS($G246:$Z246)=ABS(P246)),--($G246:$Z246&lt;&gt;0))-1)/2)</f>
        <v>20</v>
      </c>
      <c r="AK246" cm="1">
        <f t="array" ref="AK246">IF(Q246=0,"",1+SUMPRODUCT(--(ABS($G246:$Z246)&lt;ABS(Q246)),--($G246:$Z246&lt;&gt;0))+(SUMPRODUCT(--(ABS($G246:$Z246)=ABS(Q246)),--($G246:$Z246&lt;&gt;0))-1)/2)</f>
        <v>19</v>
      </c>
      <c r="AL246" cm="1">
        <f t="array" ref="AL246">IF(R246=0,"",1+SUMPRODUCT(--(ABS($G246:$Z246)&lt;ABS(R246)),--($G246:$Z246&lt;&gt;0))+(SUMPRODUCT(--(ABS($G246:$Z246)=ABS(R246)),--($G246:$Z246&lt;&gt;0))-1)/2)</f>
        <v>3</v>
      </c>
      <c r="AM246" cm="1">
        <f t="array" ref="AM246">IF(S246=0,"",1+SUMPRODUCT(--(ABS($G246:$Z246)&lt;ABS(S246)),--($G246:$Z246&lt;&gt;0))+(SUMPRODUCT(--(ABS($G246:$Z246)=ABS(S246)),--($G246:$Z246&lt;&gt;0))-1)/2)</f>
        <v>18</v>
      </c>
      <c r="AN246" cm="1">
        <f t="array" ref="AN246">IF(T246=0,"",1+SUMPRODUCT(--(ABS($G246:$Z246)&lt;ABS(T246)),--($G246:$Z246&lt;&gt;0))+(SUMPRODUCT(--(ABS($G246:$Z246)=ABS(T246)),--($G246:$Z246&lt;&gt;0))-1)/2)</f>
        <v>17</v>
      </c>
      <c r="AO246" cm="1">
        <f t="array" ref="AO246">IF(U246=0,"",1+SUMPRODUCT(--(ABS($G246:$Z246)&lt;ABS(U246)),--($G246:$Z246&lt;&gt;0))+(SUMPRODUCT(--(ABS($G246:$Z246)=ABS(U246)),--($G246:$Z246&lt;&gt;0))-1)/2)</f>
        <v>16</v>
      </c>
      <c r="AP246" cm="1">
        <f t="array" ref="AP246">IF(V246=0,"",1+SUMPRODUCT(--(ABS($G246:$Z246)&lt;ABS(V246)),--($G246:$Z246&lt;&gt;0))+(SUMPRODUCT(--(ABS($G246:$Z246)=ABS(V246)),--($G246:$Z246&lt;&gt;0))-1)/2)</f>
        <v>10</v>
      </c>
      <c r="AQ246" cm="1">
        <f t="array" ref="AQ246">IF(W246=0,"",1+SUMPRODUCT(--(ABS($G246:$Z246)&lt;ABS(W246)),--($G246:$Z246&lt;&gt;0))+(SUMPRODUCT(--(ABS($G246:$Z246)=ABS(W246)),--($G246:$Z246&lt;&gt;0))-1)/2)</f>
        <v>6</v>
      </c>
      <c r="AR246" cm="1">
        <f t="array" ref="AR246">IF(X246=0,"",1+SUMPRODUCT(--(ABS($G246:$Z246)&lt;ABS(X246)),--($G246:$Z246&lt;&gt;0))+(SUMPRODUCT(--(ABS($G246:$Z246)=ABS(X246)),--($G246:$Z246&lt;&gt;0))-1)/2)</f>
        <v>2</v>
      </c>
      <c r="AS246" cm="1">
        <f t="array" ref="AS246">IF(Y246=0,"",1+SUMPRODUCT(--(ABS($G246:$Z246)&lt;ABS(Y246)),--($G246:$Z246&lt;&gt;0))+(SUMPRODUCT(--(ABS($G246:$Z246)=ABS(Y246)),--($G246:$Z246&lt;&gt;0))-1)/2)</f>
        <v>7.5</v>
      </c>
      <c r="AT246" cm="1">
        <f t="array" ref="AT246">IF(Z246=0,"",1+SUMPRODUCT(--(ABS($G246:$Z246)&lt;ABS(Z246)),--($G246:$Z246&lt;&gt;0))+(SUMPRODUCT(--(ABS($G246:$Z246)=ABS(Z246)),--($G246:$Z246&lt;&gt;0))-1)/2)</f>
        <v>12</v>
      </c>
      <c r="AU246">
        <f>AVERAGE(G246:Z246)</f>
        <v>6.9162395735906518E-2</v>
      </c>
      <c r="AV246">
        <f>SUMIF(G246:Z246,"&gt;0",AA246:AT246)</f>
        <v>210</v>
      </c>
      <c r="AW246">
        <f>COUNTIF(G246:Z246,"&lt;&gt;0")</f>
        <v>20</v>
      </c>
      <c r="AX246">
        <f>_xlfn.LET(_xlpm.n,AW246,_xlpm.w,AV246,_xlpm.mu,_xlpm.n*(_xlpm.n+1)/4,_xlpm.sd,SQRT(_xlpm.n*(_xlpm.n+1)*(2*_xlpm.n+1)/24),_xlpm.z,(ABS(_xlpm.w-_xlpm.mu)-0.5)/_xlpm.sd,MIN(1,2*(1-_xlfn.NORM.S.DIST(_xlpm.z,TRUE))))</f>
        <v>9.5691731570646255E-5</v>
      </c>
    </row>
    <row r="247" spans="1:50" x14ac:dyDescent="0.25">
      <c r="A247" t="s">
        <v>9332</v>
      </c>
      <c r="B247" t="s">
        <v>106</v>
      </c>
      <c r="C247" t="s">
        <v>12</v>
      </c>
      <c r="D247" t="s">
        <v>9259</v>
      </c>
      <c r="E247" t="s">
        <v>102</v>
      </c>
      <c r="F247" t="s">
        <v>81</v>
      </c>
      <c r="G247">
        <f>all_runs!O3262-all_runs!O2902</f>
        <v>4.932582351937187E-2</v>
      </c>
      <c r="H247">
        <f>all_runs!O3263-all_runs!O2903</f>
        <v>2.290675584444124E-2</v>
      </c>
      <c r="I247">
        <f>all_runs!O3264-all_runs!O2904</f>
        <v>6.0630764558257111E-2</v>
      </c>
      <c r="J247">
        <f>all_runs!O3265-all_runs!O2905</f>
        <v>7.9480101219231658E-2</v>
      </c>
      <c r="K247">
        <f>all_runs!O3266-all_runs!O2906</f>
        <v>6.9652823077480552E-2</v>
      </c>
      <c r="L247">
        <f>all_runs!O3267-all_runs!O2907</f>
        <v>3.1084656084655937E-2</v>
      </c>
      <c r="M247">
        <f>all_runs!O3268-all_runs!O2908</f>
        <v>3.3752964787447493E-2</v>
      </c>
      <c r="N247">
        <f>all_runs!O3269-all_runs!O2909</f>
        <v>6.8610536001840194E-2</v>
      </c>
      <c r="O247">
        <f>all_runs!O3270-all_runs!O2910</f>
        <v>5.5620080010323925E-2</v>
      </c>
      <c r="P247">
        <f>all_runs!O3271-all_runs!O2911</f>
        <v>6.7482001908231393E-2</v>
      </c>
      <c r="Q247">
        <f>all_runs!O3272-all_runs!O2912</f>
        <v>6.5323010827097905E-2</v>
      </c>
      <c r="R247">
        <f>all_runs!O3273-all_runs!O2913</f>
        <v>4.4779971609239855E-2</v>
      </c>
      <c r="S247">
        <f>all_runs!O3274-all_runs!O2914</f>
        <v>7.1835571835571765E-2</v>
      </c>
      <c r="T247">
        <f>all_runs!O3275-all_runs!O2915</f>
        <v>5.0280204126357919E-2</v>
      </c>
      <c r="U247">
        <f>all_runs!O3276-all_runs!O2916</f>
        <v>7.4030346757619436E-2</v>
      </c>
      <c r="V247">
        <f>all_runs!O3277-all_runs!O2917</f>
        <v>3.4391534391534306E-2</v>
      </c>
      <c r="W247">
        <f>all_runs!O3278-all_runs!O2918</f>
        <v>6.634106634106629E-2</v>
      </c>
      <c r="X247">
        <f>all_runs!O3279-all_runs!O2919</f>
        <v>5.6803434161924793E-2</v>
      </c>
      <c r="Y247">
        <f>all_runs!O3280-all_runs!O2920</f>
        <v>6.6460188411407883E-2</v>
      </c>
      <c r="Z247">
        <f>all_runs!O3281-all_runs!O2921</f>
        <v>6.1040134210865959E-2</v>
      </c>
      <c r="AA247" cm="1">
        <f t="array" ref="AA247">IF(G247=0,"",1+SUMPRODUCT(--(ABS($G247:$Z247)&lt;ABS(G247)),--($G247:$Z247&lt;&gt;0))+(SUMPRODUCT(--(ABS($G247:$Z247)=ABS(G247)),--($G247:$Z247&lt;&gt;0))-1)/2)</f>
        <v>6</v>
      </c>
      <c r="AB247" cm="1">
        <f t="array" ref="AB247">IF(H247=0,"",1+SUMPRODUCT(--(ABS($G247:$Z247)&lt;ABS(H247)),--($G247:$Z247&lt;&gt;0))+(SUMPRODUCT(--(ABS($G247:$Z247)=ABS(H247)),--($G247:$Z247&lt;&gt;0))-1)/2)</f>
        <v>1</v>
      </c>
      <c r="AC247" cm="1">
        <f t="array" ref="AC247">IF(I247=0,"",1+SUMPRODUCT(--(ABS($G247:$Z247)&lt;ABS(I247)),--($G247:$Z247&lt;&gt;0))+(SUMPRODUCT(--(ABS($G247:$Z247)=ABS(I247)),--($G247:$Z247&lt;&gt;0))-1)/2)</f>
        <v>10</v>
      </c>
      <c r="AD247" cm="1">
        <f t="array" ref="AD247">IF(J247=0,"",1+SUMPRODUCT(--(ABS($G247:$Z247)&lt;ABS(J247)),--($G247:$Z247&lt;&gt;0))+(SUMPRODUCT(--(ABS($G247:$Z247)=ABS(J247)),--($G247:$Z247&lt;&gt;0))-1)/2)</f>
        <v>20</v>
      </c>
      <c r="AE247" cm="1">
        <f t="array" ref="AE247">IF(K247=0,"",1+SUMPRODUCT(--(ABS($G247:$Z247)&lt;ABS(K247)),--($G247:$Z247&lt;&gt;0))+(SUMPRODUCT(--(ABS($G247:$Z247)=ABS(K247)),--($G247:$Z247&lt;&gt;0))-1)/2)</f>
        <v>17</v>
      </c>
      <c r="AF247" cm="1">
        <f t="array" ref="AF247">IF(L247=0,"",1+SUMPRODUCT(--(ABS($G247:$Z247)&lt;ABS(L247)),--($G247:$Z247&lt;&gt;0))+(SUMPRODUCT(--(ABS($G247:$Z247)=ABS(L247)),--($G247:$Z247&lt;&gt;0))-1)/2)</f>
        <v>2</v>
      </c>
      <c r="AG247" cm="1">
        <f t="array" ref="AG247">IF(M247=0,"",1+SUMPRODUCT(--(ABS($G247:$Z247)&lt;ABS(M247)),--($G247:$Z247&lt;&gt;0))+(SUMPRODUCT(--(ABS($G247:$Z247)=ABS(M247)),--($G247:$Z247&lt;&gt;0))-1)/2)</f>
        <v>3</v>
      </c>
      <c r="AH247" cm="1">
        <f t="array" ref="AH247">IF(N247=0,"",1+SUMPRODUCT(--(ABS($G247:$Z247)&lt;ABS(N247)),--($G247:$Z247&lt;&gt;0))+(SUMPRODUCT(--(ABS($G247:$Z247)=ABS(N247)),--($G247:$Z247&lt;&gt;0))-1)/2)</f>
        <v>16</v>
      </c>
      <c r="AI247" cm="1">
        <f t="array" ref="AI247">IF(O247=0,"",1+SUMPRODUCT(--(ABS($G247:$Z247)&lt;ABS(O247)),--($G247:$Z247&lt;&gt;0))+(SUMPRODUCT(--(ABS($G247:$Z247)=ABS(O247)),--($G247:$Z247&lt;&gt;0))-1)/2)</f>
        <v>8</v>
      </c>
      <c r="AJ247" cm="1">
        <f t="array" ref="AJ247">IF(P247=0,"",1+SUMPRODUCT(--(ABS($G247:$Z247)&lt;ABS(P247)),--($G247:$Z247&lt;&gt;0))+(SUMPRODUCT(--(ABS($G247:$Z247)=ABS(P247)),--($G247:$Z247&lt;&gt;0))-1)/2)</f>
        <v>15</v>
      </c>
      <c r="AK247" cm="1">
        <f t="array" ref="AK247">IF(Q247=0,"",1+SUMPRODUCT(--(ABS($G247:$Z247)&lt;ABS(Q247)),--($G247:$Z247&lt;&gt;0))+(SUMPRODUCT(--(ABS($G247:$Z247)=ABS(Q247)),--($G247:$Z247&lt;&gt;0))-1)/2)</f>
        <v>12</v>
      </c>
      <c r="AL247" cm="1">
        <f t="array" ref="AL247">IF(R247=0,"",1+SUMPRODUCT(--(ABS($G247:$Z247)&lt;ABS(R247)),--($G247:$Z247&lt;&gt;0))+(SUMPRODUCT(--(ABS($G247:$Z247)=ABS(R247)),--($G247:$Z247&lt;&gt;0))-1)/2)</f>
        <v>5</v>
      </c>
      <c r="AM247" cm="1">
        <f t="array" ref="AM247">IF(S247=0,"",1+SUMPRODUCT(--(ABS($G247:$Z247)&lt;ABS(S247)),--($G247:$Z247&lt;&gt;0))+(SUMPRODUCT(--(ABS($G247:$Z247)=ABS(S247)),--($G247:$Z247&lt;&gt;0))-1)/2)</f>
        <v>18</v>
      </c>
      <c r="AN247" cm="1">
        <f t="array" ref="AN247">IF(T247=0,"",1+SUMPRODUCT(--(ABS($G247:$Z247)&lt;ABS(T247)),--($G247:$Z247&lt;&gt;0))+(SUMPRODUCT(--(ABS($G247:$Z247)=ABS(T247)),--($G247:$Z247&lt;&gt;0))-1)/2)</f>
        <v>7</v>
      </c>
      <c r="AO247" cm="1">
        <f t="array" ref="AO247">IF(U247=0,"",1+SUMPRODUCT(--(ABS($G247:$Z247)&lt;ABS(U247)),--($G247:$Z247&lt;&gt;0))+(SUMPRODUCT(--(ABS($G247:$Z247)=ABS(U247)),--($G247:$Z247&lt;&gt;0))-1)/2)</f>
        <v>19</v>
      </c>
      <c r="AP247" cm="1">
        <f t="array" ref="AP247">IF(V247=0,"",1+SUMPRODUCT(--(ABS($G247:$Z247)&lt;ABS(V247)),--($G247:$Z247&lt;&gt;0))+(SUMPRODUCT(--(ABS($G247:$Z247)=ABS(V247)),--($G247:$Z247&lt;&gt;0))-1)/2)</f>
        <v>4</v>
      </c>
      <c r="AQ247" cm="1">
        <f t="array" ref="AQ247">IF(W247=0,"",1+SUMPRODUCT(--(ABS($G247:$Z247)&lt;ABS(W247)),--($G247:$Z247&lt;&gt;0))+(SUMPRODUCT(--(ABS($G247:$Z247)=ABS(W247)),--($G247:$Z247&lt;&gt;0))-1)/2)</f>
        <v>13</v>
      </c>
      <c r="AR247" cm="1">
        <f t="array" ref="AR247">IF(X247=0,"",1+SUMPRODUCT(--(ABS($G247:$Z247)&lt;ABS(X247)),--($G247:$Z247&lt;&gt;0))+(SUMPRODUCT(--(ABS($G247:$Z247)=ABS(X247)),--($G247:$Z247&lt;&gt;0))-1)/2)</f>
        <v>9</v>
      </c>
      <c r="AS247" cm="1">
        <f t="array" ref="AS247">IF(Y247=0,"",1+SUMPRODUCT(--(ABS($G247:$Z247)&lt;ABS(Y247)),--($G247:$Z247&lt;&gt;0))+(SUMPRODUCT(--(ABS($G247:$Z247)=ABS(Y247)),--($G247:$Z247&lt;&gt;0))-1)/2)</f>
        <v>14</v>
      </c>
      <c r="AT247" cm="1">
        <f t="array" ref="AT247">IF(Z247=0,"",1+SUMPRODUCT(--(ABS($G247:$Z247)&lt;ABS(Z247)),--($G247:$Z247&lt;&gt;0))+(SUMPRODUCT(--(ABS($G247:$Z247)=ABS(Z247)),--($G247:$Z247&lt;&gt;0))-1)/2)</f>
        <v>11</v>
      </c>
      <c r="AU247">
        <f>AVERAGE(G247:Z247)</f>
        <v>5.6491598484198366E-2</v>
      </c>
      <c r="AV247">
        <f>SUMIF(G247:Z247,"&gt;0",AA247:AT247)</f>
        <v>210</v>
      </c>
      <c r="AW247">
        <f>COUNTIF(G247:Z247,"&lt;&gt;0")</f>
        <v>20</v>
      </c>
      <c r="AX247">
        <f>_xlfn.LET(_xlpm.n,AW247,_xlpm.w,AV247,_xlpm.mu,_xlpm.n*(_xlpm.n+1)/4,_xlpm.sd,SQRT(_xlpm.n*(_xlpm.n+1)*(2*_xlpm.n+1)/24),_xlpm.z,(ABS(_xlpm.w-_xlpm.mu)-0.5)/_xlpm.sd,MIN(1,2*(1-_xlfn.NORM.S.DIST(_xlpm.z,TRUE))))</f>
        <v>9.5691731570646255E-5</v>
      </c>
    </row>
    <row r="248" spans="1:50" x14ac:dyDescent="0.25">
      <c r="A248" t="s">
        <v>9332</v>
      </c>
      <c r="B248" t="s">
        <v>147</v>
      </c>
      <c r="C248" t="s">
        <v>12</v>
      </c>
      <c r="D248" t="s">
        <v>9259</v>
      </c>
      <c r="E248" t="s">
        <v>102</v>
      </c>
      <c r="F248" t="s">
        <v>81</v>
      </c>
      <c r="G248">
        <f>all_runs!O3742-all_runs!O3382</f>
        <v>2.55799755799756E-2</v>
      </c>
      <c r="H248">
        <f>all_runs!O3743-all_runs!O3383</f>
        <v>7.5989166640724526E-2</v>
      </c>
      <c r="I248">
        <f>all_runs!O3744-all_runs!O3384</f>
        <v>3.3456793902476356E-2</v>
      </c>
      <c r="J248">
        <f>all_runs!O3745-all_runs!O3385</f>
        <v>5.655925994909039E-2</v>
      </c>
      <c r="K248">
        <f>all_runs!O3746-all_runs!O3386</f>
        <v>4.6116804543770762E-2</v>
      </c>
      <c r="L248">
        <f>all_runs!O3747-all_runs!O3387</f>
        <v>2.3286962345134055E-2</v>
      </c>
      <c r="M248">
        <f>all_runs!O3748-all_runs!O3388</f>
        <v>5.1734782071860663E-2</v>
      </c>
      <c r="N248">
        <f>all_runs!O3749-all_runs!O3389</f>
        <v>5.1734782071860663E-2</v>
      </c>
      <c r="O248">
        <f>all_runs!O3750-all_runs!O3390</f>
        <v>3.1135531135531136E-2</v>
      </c>
      <c r="P248">
        <f>all_runs!O3751-all_runs!O3391</f>
        <v>3.813833225597929E-2</v>
      </c>
      <c r="Q248">
        <f>all_runs!O3752-all_runs!O3392</f>
        <v>8.7611019117868061E-3</v>
      </c>
      <c r="R248">
        <f>all_runs!O3753-all_runs!O3393</f>
        <v>3.5791024617840228E-2</v>
      </c>
      <c r="S248">
        <f>all_runs!O3754-all_runs!O3394</f>
        <v>1.4468864468864528E-2</v>
      </c>
      <c r="T248">
        <f>all_runs!O3755-all_runs!O3395</f>
        <v>6.6664637301755425E-3</v>
      </c>
      <c r="U248">
        <f>all_runs!O3756-all_runs!O3396</f>
        <v>3.5791024617840228E-2</v>
      </c>
      <c r="V248">
        <f>all_runs!O3757-all_runs!O3397</f>
        <v>3.5791024617840228E-2</v>
      </c>
      <c r="W248">
        <f>all_runs!O3758-all_runs!O3398</f>
        <v>4.6964208975382005E-2</v>
      </c>
      <c r="X248">
        <f>all_runs!O3759-all_runs!O3399</f>
        <v>5.7352759599950565E-2</v>
      </c>
      <c r="Y248">
        <f>all_runs!O3760-all_runs!O3400</f>
        <v>4.3740573152337814E-2</v>
      </c>
      <c r="Z248">
        <f>all_runs!O3761-all_runs!O3401</f>
        <v>6.465772188151786E-2</v>
      </c>
      <c r="AA248" cm="1">
        <f t="array" ref="AA248">IF(G248=0,"",1+SUMPRODUCT(--(ABS($G248:$Z248)&lt;ABS(G248)),--($G248:$Z248&lt;&gt;0))+(SUMPRODUCT(--(ABS($G248:$Z248)=ABS(G248)),--($G248:$Z248&lt;&gt;0))-1)/2)</f>
        <v>5</v>
      </c>
      <c r="AB248" cm="1">
        <f t="array" ref="AB248">IF(H248=0,"",1+SUMPRODUCT(--(ABS($G248:$Z248)&lt;ABS(H248)),--($G248:$Z248&lt;&gt;0))+(SUMPRODUCT(--(ABS($G248:$Z248)=ABS(H248)),--($G248:$Z248&lt;&gt;0))-1)/2)</f>
        <v>20</v>
      </c>
      <c r="AC248" cm="1">
        <f t="array" ref="AC248">IF(I248=0,"",1+SUMPRODUCT(--(ABS($G248:$Z248)&lt;ABS(I248)),--($G248:$Z248&lt;&gt;0))+(SUMPRODUCT(--(ABS($G248:$Z248)=ABS(I248)),--($G248:$Z248&lt;&gt;0))-1)/2)</f>
        <v>7</v>
      </c>
      <c r="AD248" cm="1">
        <f t="array" ref="AD248">IF(J248=0,"",1+SUMPRODUCT(--(ABS($G248:$Z248)&lt;ABS(J248)),--($G248:$Z248&lt;&gt;0))+(SUMPRODUCT(--(ABS($G248:$Z248)=ABS(J248)),--($G248:$Z248&lt;&gt;0))-1)/2)</f>
        <v>17</v>
      </c>
      <c r="AE248" cm="1">
        <f t="array" ref="AE248">IF(K248=0,"",1+SUMPRODUCT(--(ABS($G248:$Z248)&lt;ABS(K248)),--($G248:$Z248&lt;&gt;0))+(SUMPRODUCT(--(ABS($G248:$Z248)=ABS(K248)),--($G248:$Z248&lt;&gt;0))-1)/2)</f>
        <v>13</v>
      </c>
      <c r="AF248" cm="1">
        <f t="array" ref="AF248">IF(L248=0,"",1+SUMPRODUCT(--(ABS($G248:$Z248)&lt;ABS(L248)),--($G248:$Z248&lt;&gt;0))+(SUMPRODUCT(--(ABS($G248:$Z248)=ABS(L248)),--($G248:$Z248&lt;&gt;0))-1)/2)</f>
        <v>4</v>
      </c>
      <c r="AG248" cm="1">
        <f t="array" ref="AG248">IF(M248=0,"",1+SUMPRODUCT(--(ABS($G248:$Z248)&lt;ABS(M248)),--($G248:$Z248&lt;&gt;0))+(SUMPRODUCT(--(ABS($G248:$Z248)=ABS(M248)),--($G248:$Z248&lt;&gt;0))-1)/2)</f>
        <v>15.5</v>
      </c>
      <c r="AH248" cm="1">
        <f t="array" ref="AH248">IF(N248=0,"",1+SUMPRODUCT(--(ABS($G248:$Z248)&lt;ABS(N248)),--($G248:$Z248&lt;&gt;0))+(SUMPRODUCT(--(ABS($G248:$Z248)=ABS(N248)),--($G248:$Z248&lt;&gt;0))-1)/2)</f>
        <v>15.5</v>
      </c>
      <c r="AI248" cm="1">
        <f t="array" ref="AI248">IF(O248=0,"",1+SUMPRODUCT(--(ABS($G248:$Z248)&lt;ABS(O248)),--($G248:$Z248&lt;&gt;0))+(SUMPRODUCT(--(ABS($G248:$Z248)=ABS(O248)),--($G248:$Z248&lt;&gt;0))-1)/2)</f>
        <v>6</v>
      </c>
      <c r="AJ248" cm="1">
        <f t="array" ref="AJ248">IF(P248=0,"",1+SUMPRODUCT(--(ABS($G248:$Z248)&lt;ABS(P248)),--($G248:$Z248&lt;&gt;0))+(SUMPRODUCT(--(ABS($G248:$Z248)=ABS(P248)),--($G248:$Z248&lt;&gt;0))-1)/2)</f>
        <v>11</v>
      </c>
      <c r="AK248" cm="1">
        <f t="array" ref="AK248">IF(Q248=0,"",1+SUMPRODUCT(--(ABS($G248:$Z248)&lt;ABS(Q248)),--($G248:$Z248&lt;&gt;0))+(SUMPRODUCT(--(ABS($G248:$Z248)=ABS(Q248)),--($G248:$Z248&lt;&gt;0))-1)/2)</f>
        <v>2</v>
      </c>
      <c r="AL248" cm="1">
        <f t="array" ref="AL248">IF(R248=0,"",1+SUMPRODUCT(--(ABS($G248:$Z248)&lt;ABS(R248)),--($G248:$Z248&lt;&gt;0))+(SUMPRODUCT(--(ABS($G248:$Z248)=ABS(R248)),--($G248:$Z248&lt;&gt;0))-1)/2)</f>
        <v>9</v>
      </c>
      <c r="AM248" cm="1">
        <f t="array" ref="AM248">IF(S248=0,"",1+SUMPRODUCT(--(ABS($G248:$Z248)&lt;ABS(S248)),--($G248:$Z248&lt;&gt;0))+(SUMPRODUCT(--(ABS($G248:$Z248)=ABS(S248)),--($G248:$Z248&lt;&gt;0))-1)/2)</f>
        <v>3</v>
      </c>
      <c r="AN248" cm="1">
        <f t="array" ref="AN248">IF(T248=0,"",1+SUMPRODUCT(--(ABS($G248:$Z248)&lt;ABS(T248)),--($G248:$Z248&lt;&gt;0))+(SUMPRODUCT(--(ABS($G248:$Z248)=ABS(T248)),--($G248:$Z248&lt;&gt;0))-1)/2)</f>
        <v>1</v>
      </c>
      <c r="AO248" cm="1">
        <f t="array" ref="AO248">IF(U248=0,"",1+SUMPRODUCT(--(ABS($G248:$Z248)&lt;ABS(U248)),--($G248:$Z248&lt;&gt;0))+(SUMPRODUCT(--(ABS($G248:$Z248)=ABS(U248)),--($G248:$Z248&lt;&gt;0))-1)/2)</f>
        <v>9</v>
      </c>
      <c r="AP248" cm="1">
        <f t="array" ref="AP248">IF(V248=0,"",1+SUMPRODUCT(--(ABS($G248:$Z248)&lt;ABS(V248)),--($G248:$Z248&lt;&gt;0))+(SUMPRODUCT(--(ABS($G248:$Z248)=ABS(V248)),--($G248:$Z248&lt;&gt;0))-1)/2)</f>
        <v>9</v>
      </c>
      <c r="AQ248" cm="1">
        <f t="array" ref="AQ248">IF(W248=0,"",1+SUMPRODUCT(--(ABS($G248:$Z248)&lt;ABS(W248)),--($G248:$Z248&lt;&gt;0))+(SUMPRODUCT(--(ABS($G248:$Z248)=ABS(W248)),--($G248:$Z248&lt;&gt;0))-1)/2)</f>
        <v>14</v>
      </c>
      <c r="AR248" cm="1">
        <f t="array" ref="AR248">IF(X248=0,"",1+SUMPRODUCT(--(ABS($G248:$Z248)&lt;ABS(X248)),--($G248:$Z248&lt;&gt;0))+(SUMPRODUCT(--(ABS($G248:$Z248)=ABS(X248)),--($G248:$Z248&lt;&gt;0))-1)/2)</f>
        <v>18</v>
      </c>
      <c r="AS248" cm="1">
        <f t="array" ref="AS248">IF(Y248=0,"",1+SUMPRODUCT(--(ABS($G248:$Z248)&lt;ABS(Y248)),--($G248:$Z248&lt;&gt;0))+(SUMPRODUCT(--(ABS($G248:$Z248)=ABS(Y248)),--($G248:$Z248&lt;&gt;0))-1)/2)</f>
        <v>12</v>
      </c>
      <c r="AT248" cm="1">
        <f t="array" ref="AT248">IF(Z248=0,"",1+SUMPRODUCT(--(ABS($G248:$Z248)&lt;ABS(Z248)),--($G248:$Z248&lt;&gt;0))+(SUMPRODUCT(--(ABS($G248:$Z248)=ABS(Z248)),--($G248:$Z248&lt;&gt;0))-1)/2)</f>
        <v>19</v>
      </c>
      <c r="AU248">
        <f>AVERAGE(G248:Z248)</f>
        <v>3.9185857903496962E-2</v>
      </c>
      <c r="AV248">
        <f>SUMIF(G248:Z248,"&gt;0",AA248:AT248)</f>
        <v>210</v>
      </c>
      <c r="AW248">
        <f>COUNTIF(G248:Z248,"&lt;&gt;0")</f>
        <v>20</v>
      </c>
      <c r="AX248">
        <f>_xlfn.LET(_xlpm.n,AW248,_xlpm.w,AV248,_xlpm.mu,_xlpm.n*(_xlpm.n+1)/4,_xlpm.sd,SQRT(_xlpm.n*(_xlpm.n+1)*(2*_xlpm.n+1)/24),_xlpm.z,(ABS(_xlpm.w-_xlpm.mu)-0.5)/_xlpm.sd,MIN(1,2*(1-_xlfn.NORM.S.DIST(_xlpm.z,TRUE))))</f>
        <v>9.5691731570646255E-5</v>
      </c>
    </row>
    <row r="249" spans="1:50" x14ac:dyDescent="0.25">
      <c r="A249" t="s">
        <v>9332</v>
      </c>
      <c r="B249" t="s">
        <v>190</v>
      </c>
      <c r="C249" t="s">
        <v>12</v>
      </c>
      <c r="D249" t="s">
        <v>9259</v>
      </c>
      <c r="E249" t="s">
        <v>102</v>
      </c>
      <c r="F249" t="s">
        <v>81</v>
      </c>
      <c r="G249">
        <f>all_runs!O4222-all_runs!O3862</f>
        <v>8.6243016759776525E-2</v>
      </c>
      <c r="H249">
        <f>all_runs!O4223-all_runs!O3863</f>
        <v>6.2475411125973657E-2</v>
      </c>
      <c r="I249">
        <f>all_runs!O4224-all_runs!O3864</f>
        <v>6.919756221432205E-2</v>
      </c>
      <c r="J249">
        <f>all_runs!O4225-all_runs!O3865</f>
        <v>0.103288471305231</v>
      </c>
      <c r="K249">
        <f>all_runs!O4226-all_runs!O3866</f>
        <v>7.2609872283855847E-2</v>
      </c>
      <c r="L249">
        <f>all_runs!O4227-all_runs!O3867</f>
        <v>5.6600159616919332E-2</v>
      </c>
      <c r="M249">
        <f>all_runs!O4228-all_runs!O3868</f>
        <v>8.3798882681564213E-2</v>
      </c>
      <c r="N249">
        <f>all_runs!O4229-all_runs!O3869</f>
        <v>7.4879380396140172E-2</v>
      </c>
      <c r="O249">
        <f>all_runs!O4230-all_runs!O3870</f>
        <v>5.1207805492170966E-2</v>
      </c>
      <c r="P249">
        <f>all_runs!O4231-all_runs!O3871</f>
        <v>7.0353186251301936E-2</v>
      </c>
      <c r="Q249">
        <f>all_runs!O4232-all_runs!O3872</f>
        <v>5.5865921787709438E-2</v>
      </c>
      <c r="R249">
        <f>all_runs!O4233-all_runs!O3873</f>
        <v>7.6002903765426177E-2</v>
      </c>
      <c r="S249">
        <f>all_runs!O4234-all_runs!O3874</f>
        <v>6.3515744032503818E-2</v>
      </c>
      <c r="T249">
        <f>all_runs!O4235-all_runs!O3875</f>
        <v>7.0353186251301936E-2</v>
      </c>
      <c r="U249">
        <f>all_runs!O4236-all_runs!O3876</f>
        <v>7.2609872283855847E-2</v>
      </c>
      <c r="V249">
        <f>all_runs!O4237-all_runs!O3877</f>
        <v>4.9946982765442294E-2</v>
      </c>
      <c r="W249">
        <f>all_runs!O4238-all_runs!O3878</f>
        <v>6.127842752464896E-2</v>
      </c>
      <c r="X249">
        <f>all_runs!O4239-all_runs!O3879</f>
        <v>8.5010622393579371E-2</v>
      </c>
      <c r="Y249">
        <f>all_runs!O4240-all_runs!O3880</f>
        <v>8.3941317043062624E-2</v>
      </c>
      <c r="Z249">
        <f>all_runs!O4241-all_runs!O3881</f>
        <v>7.1495825748540631E-2</v>
      </c>
      <c r="AA249" cm="1">
        <f t="array" ref="AA249">IF(G249=0,"",1+SUMPRODUCT(--(ABS($G249:$Z249)&lt;ABS(G249)),--($G249:$Z249&lt;&gt;0))+(SUMPRODUCT(--(ABS($G249:$Z249)=ABS(G249)),--($G249:$Z249&lt;&gt;0))-1)/2)</f>
        <v>19</v>
      </c>
      <c r="AB249" cm="1">
        <f t="array" ref="AB249">IF(H249=0,"",1+SUMPRODUCT(--(ABS($G249:$Z249)&lt;ABS(H249)),--($G249:$Z249&lt;&gt;0))+(SUMPRODUCT(--(ABS($G249:$Z249)=ABS(H249)),--($G249:$Z249&lt;&gt;0))-1)/2)</f>
        <v>6</v>
      </c>
      <c r="AC249" cm="1">
        <f t="array" ref="AC249">IF(I249=0,"",1+SUMPRODUCT(--(ABS($G249:$Z249)&lt;ABS(I249)),--($G249:$Z249&lt;&gt;0))+(SUMPRODUCT(--(ABS($G249:$Z249)=ABS(I249)),--($G249:$Z249&lt;&gt;0))-1)/2)</f>
        <v>8</v>
      </c>
      <c r="AD249" cm="1">
        <f t="array" ref="AD249">IF(J249=0,"",1+SUMPRODUCT(--(ABS($G249:$Z249)&lt;ABS(J249)),--($G249:$Z249&lt;&gt;0))+(SUMPRODUCT(--(ABS($G249:$Z249)=ABS(J249)),--($G249:$Z249&lt;&gt;0))-1)/2)</f>
        <v>20</v>
      </c>
      <c r="AE249" cm="1">
        <f t="array" ref="AE249">IF(K249=0,"",1+SUMPRODUCT(--(ABS($G249:$Z249)&lt;ABS(K249)),--($G249:$Z249&lt;&gt;0))+(SUMPRODUCT(--(ABS($G249:$Z249)=ABS(K249)),--($G249:$Z249&lt;&gt;0))-1)/2)</f>
        <v>12.5</v>
      </c>
      <c r="AF249" cm="1">
        <f t="array" ref="AF249">IF(L249=0,"",1+SUMPRODUCT(--(ABS($G249:$Z249)&lt;ABS(L249)),--($G249:$Z249&lt;&gt;0))+(SUMPRODUCT(--(ABS($G249:$Z249)=ABS(L249)),--($G249:$Z249&lt;&gt;0))-1)/2)</f>
        <v>4</v>
      </c>
      <c r="AG249" cm="1">
        <f t="array" ref="AG249">IF(M249=0,"",1+SUMPRODUCT(--(ABS($G249:$Z249)&lt;ABS(M249)),--($G249:$Z249&lt;&gt;0))+(SUMPRODUCT(--(ABS($G249:$Z249)=ABS(M249)),--($G249:$Z249&lt;&gt;0))-1)/2)</f>
        <v>16</v>
      </c>
      <c r="AH249" cm="1">
        <f t="array" ref="AH249">IF(N249=0,"",1+SUMPRODUCT(--(ABS($G249:$Z249)&lt;ABS(N249)),--($G249:$Z249&lt;&gt;0))+(SUMPRODUCT(--(ABS($G249:$Z249)=ABS(N249)),--($G249:$Z249&lt;&gt;0))-1)/2)</f>
        <v>14</v>
      </c>
      <c r="AI249" cm="1">
        <f t="array" ref="AI249">IF(O249=0,"",1+SUMPRODUCT(--(ABS($G249:$Z249)&lt;ABS(O249)),--($G249:$Z249&lt;&gt;0))+(SUMPRODUCT(--(ABS($G249:$Z249)=ABS(O249)),--($G249:$Z249&lt;&gt;0))-1)/2)</f>
        <v>2</v>
      </c>
      <c r="AJ249" cm="1">
        <f t="array" ref="AJ249">IF(P249=0,"",1+SUMPRODUCT(--(ABS($G249:$Z249)&lt;ABS(P249)),--($G249:$Z249&lt;&gt;0))+(SUMPRODUCT(--(ABS($G249:$Z249)=ABS(P249)),--($G249:$Z249&lt;&gt;0))-1)/2)</f>
        <v>9.5</v>
      </c>
      <c r="AK249" cm="1">
        <f t="array" ref="AK249">IF(Q249=0,"",1+SUMPRODUCT(--(ABS($G249:$Z249)&lt;ABS(Q249)),--($G249:$Z249&lt;&gt;0))+(SUMPRODUCT(--(ABS($G249:$Z249)=ABS(Q249)),--($G249:$Z249&lt;&gt;0))-1)/2)</f>
        <v>3</v>
      </c>
      <c r="AL249" cm="1">
        <f t="array" ref="AL249">IF(R249=0,"",1+SUMPRODUCT(--(ABS($G249:$Z249)&lt;ABS(R249)),--($G249:$Z249&lt;&gt;0))+(SUMPRODUCT(--(ABS($G249:$Z249)=ABS(R249)),--($G249:$Z249&lt;&gt;0))-1)/2)</f>
        <v>15</v>
      </c>
      <c r="AM249" cm="1">
        <f t="array" ref="AM249">IF(S249=0,"",1+SUMPRODUCT(--(ABS($G249:$Z249)&lt;ABS(S249)),--($G249:$Z249&lt;&gt;0))+(SUMPRODUCT(--(ABS($G249:$Z249)=ABS(S249)),--($G249:$Z249&lt;&gt;0))-1)/2)</f>
        <v>7</v>
      </c>
      <c r="AN249" cm="1">
        <f t="array" ref="AN249">IF(T249=0,"",1+SUMPRODUCT(--(ABS($G249:$Z249)&lt;ABS(T249)),--($G249:$Z249&lt;&gt;0))+(SUMPRODUCT(--(ABS($G249:$Z249)=ABS(T249)),--($G249:$Z249&lt;&gt;0))-1)/2)</f>
        <v>9.5</v>
      </c>
      <c r="AO249" cm="1">
        <f t="array" ref="AO249">IF(U249=0,"",1+SUMPRODUCT(--(ABS($G249:$Z249)&lt;ABS(U249)),--($G249:$Z249&lt;&gt;0))+(SUMPRODUCT(--(ABS($G249:$Z249)=ABS(U249)),--($G249:$Z249&lt;&gt;0))-1)/2)</f>
        <v>12.5</v>
      </c>
      <c r="AP249" cm="1">
        <f t="array" ref="AP249">IF(V249=0,"",1+SUMPRODUCT(--(ABS($G249:$Z249)&lt;ABS(V249)),--($G249:$Z249&lt;&gt;0))+(SUMPRODUCT(--(ABS($G249:$Z249)=ABS(V249)),--($G249:$Z249&lt;&gt;0))-1)/2)</f>
        <v>1</v>
      </c>
      <c r="AQ249" cm="1">
        <f t="array" ref="AQ249">IF(W249=0,"",1+SUMPRODUCT(--(ABS($G249:$Z249)&lt;ABS(W249)),--($G249:$Z249&lt;&gt;0))+(SUMPRODUCT(--(ABS($G249:$Z249)=ABS(W249)),--($G249:$Z249&lt;&gt;0))-1)/2)</f>
        <v>5</v>
      </c>
      <c r="AR249" cm="1">
        <f t="array" ref="AR249">IF(X249=0,"",1+SUMPRODUCT(--(ABS($G249:$Z249)&lt;ABS(X249)),--($G249:$Z249&lt;&gt;0))+(SUMPRODUCT(--(ABS($G249:$Z249)=ABS(X249)),--($G249:$Z249&lt;&gt;0))-1)/2)</f>
        <v>18</v>
      </c>
      <c r="AS249" cm="1">
        <f t="array" ref="AS249">IF(Y249=0,"",1+SUMPRODUCT(--(ABS($G249:$Z249)&lt;ABS(Y249)),--($G249:$Z249&lt;&gt;0))+(SUMPRODUCT(--(ABS($G249:$Z249)=ABS(Y249)),--($G249:$Z249&lt;&gt;0))-1)/2)</f>
        <v>17</v>
      </c>
      <c r="AT249" cm="1">
        <f t="array" ref="AT249">IF(Z249=0,"",1+SUMPRODUCT(--(ABS($G249:$Z249)&lt;ABS(Z249)),--($G249:$Z249&lt;&gt;0))+(SUMPRODUCT(--(ABS($G249:$Z249)=ABS(Z249)),--($G249:$Z249&lt;&gt;0))-1)/2)</f>
        <v>11</v>
      </c>
      <c r="AU249">
        <f>AVERAGE(G249:Z249)</f>
        <v>7.1033727586166329E-2</v>
      </c>
      <c r="AV249">
        <f>SUMIF(G249:Z249,"&gt;0",AA249:AT249)</f>
        <v>210</v>
      </c>
      <c r="AW249">
        <f>COUNTIF(G249:Z249,"&lt;&gt;0")</f>
        <v>20</v>
      </c>
      <c r="AX249">
        <f>_xlfn.LET(_xlpm.n,AW249,_xlpm.w,AV249,_xlpm.mu,_xlpm.n*(_xlpm.n+1)/4,_xlpm.sd,SQRT(_xlpm.n*(_xlpm.n+1)*(2*_xlpm.n+1)/24),_xlpm.z,(ABS(_xlpm.w-_xlpm.mu)-0.5)/_xlpm.sd,MIN(1,2*(1-_xlfn.NORM.S.DIST(_xlpm.z,TRUE))))</f>
        <v>9.5691731570646255E-5</v>
      </c>
    </row>
    <row r="250" spans="1:50" x14ac:dyDescent="0.25">
      <c r="A250" t="s">
        <v>9332</v>
      </c>
      <c r="B250" t="s">
        <v>19</v>
      </c>
      <c r="C250" t="s">
        <v>26</v>
      </c>
      <c r="D250" t="s">
        <v>9259</v>
      </c>
      <c r="E250" t="s">
        <v>102</v>
      </c>
      <c r="F250" t="s">
        <v>81</v>
      </c>
      <c r="G250">
        <f>all_runs!O2802-all_runs!O2442</f>
        <v>4.4796016480326273E-2</v>
      </c>
      <c r="H250">
        <f>all_runs!O2803-all_runs!O2443</f>
        <v>3.6119226892473821E-2</v>
      </c>
      <c r="I250">
        <f>all_runs!O2804-all_runs!O2444</f>
        <v>6.1046296979989645E-2</v>
      </c>
      <c r="J250">
        <f>all_runs!O2805-all_runs!O2445</f>
        <v>2.9924146190977496E-2</v>
      </c>
      <c r="K250">
        <f>all_runs!O2806-all_runs!O2446</f>
        <v>3.4261241970021339E-2</v>
      </c>
      <c r="L250">
        <f>all_runs!O2807-all_runs!O2447</f>
        <v>6.5798006092753658E-2</v>
      </c>
      <c r="M250">
        <f>all_runs!O2808-all_runs!O2448</f>
        <v>4.0290044205089526E-2</v>
      </c>
      <c r="N250">
        <f>all_runs!O2809-all_runs!O2449</f>
        <v>5.0645852041168782E-2</v>
      </c>
      <c r="O250">
        <f>all_runs!O2810-all_runs!O2450</f>
        <v>6.6487990449957568E-2</v>
      </c>
      <c r="P250">
        <f>all_runs!O2811-all_runs!O2451</f>
        <v>4.8873735192214052E-2</v>
      </c>
      <c r="Q250">
        <f>all_runs!O2812-all_runs!O2452</f>
        <v>4.4581889698651844E-2</v>
      </c>
      <c r="R250">
        <f>all_runs!O2813-all_runs!O2453</f>
        <v>1.8830816737278377E-2</v>
      </c>
      <c r="S250">
        <f>all_runs!O2814-all_runs!O2454</f>
        <v>5.3165580685776148E-2</v>
      </c>
      <c r="T250">
        <f>all_runs!O2815-all_runs!O2455</f>
        <v>4.4581889698651844E-2</v>
      </c>
      <c r="U250">
        <f>all_runs!O2816-all_runs!O2456</f>
        <v>6.3969835210874293E-2</v>
      </c>
      <c r="V250">
        <f>all_runs!O2817-all_runs!O2457</f>
        <v>4.0290044205089526E-2</v>
      </c>
      <c r="W250">
        <f>all_runs!O2818-all_runs!O2458</f>
        <v>5.1679227268092376E-2</v>
      </c>
      <c r="X250">
        <f>all_runs!O2819-all_runs!O2459</f>
        <v>4.9134411274252554E-2</v>
      </c>
      <c r="Y250">
        <f>all_runs!O2820-all_runs!O2460</f>
        <v>6.0337235926101074E-2</v>
      </c>
      <c r="Z250">
        <f>all_runs!O2821-all_runs!O2461</f>
        <v>3.1706353217965222E-2</v>
      </c>
      <c r="AA250" cm="1">
        <f t="array" ref="AA250">IF(G250=0,"",1+SUMPRODUCT(--(ABS($G250:$Z250)&lt;ABS(G250)),--($G250:$Z250&lt;&gt;0))+(SUMPRODUCT(--(ABS($G250:$Z250)=ABS(G250)),--($G250:$Z250&lt;&gt;0))-1)/2)</f>
        <v>10</v>
      </c>
      <c r="AB250" cm="1">
        <f t="array" ref="AB250">IF(H250=0,"",1+SUMPRODUCT(--(ABS($G250:$Z250)&lt;ABS(H250)),--($G250:$Z250&lt;&gt;0))+(SUMPRODUCT(--(ABS($G250:$Z250)=ABS(H250)),--($G250:$Z250&lt;&gt;0))-1)/2)</f>
        <v>5</v>
      </c>
      <c r="AC250" cm="1">
        <f t="array" ref="AC250">IF(I250=0,"",1+SUMPRODUCT(--(ABS($G250:$Z250)&lt;ABS(I250)),--($G250:$Z250&lt;&gt;0))+(SUMPRODUCT(--(ABS($G250:$Z250)=ABS(I250)),--($G250:$Z250&lt;&gt;0))-1)/2)</f>
        <v>17</v>
      </c>
      <c r="AD250" cm="1">
        <f t="array" ref="AD250">IF(J250=0,"",1+SUMPRODUCT(--(ABS($G250:$Z250)&lt;ABS(J250)),--($G250:$Z250&lt;&gt;0))+(SUMPRODUCT(--(ABS($G250:$Z250)=ABS(J250)),--($G250:$Z250&lt;&gt;0))-1)/2)</f>
        <v>2</v>
      </c>
      <c r="AE250" cm="1">
        <f t="array" ref="AE250">IF(K250=0,"",1+SUMPRODUCT(--(ABS($G250:$Z250)&lt;ABS(K250)),--($G250:$Z250&lt;&gt;0))+(SUMPRODUCT(--(ABS($G250:$Z250)=ABS(K250)),--($G250:$Z250&lt;&gt;0))-1)/2)</f>
        <v>4</v>
      </c>
      <c r="AF250" cm="1">
        <f t="array" ref="AF250">IF(L250=0,"",1+SUMPRODUCT(--(ABS($G250:$Z250)&lt;ABS(L250)),--($G250:$Z250&lt;&gt;0))+(SUMPRODUCT(--(ABS($G250:$Z250)=ABS(L250)),--($G250:$Z250&lt;&gt;0))-1)/2)</f>
        <v>19</v>
      </c>
      <c r="AG250" cm="1">
        <f t="array" ref="AG250">IF(M250=0,"",1+SUMPRODUCT(--(ABS($G250:$Z250)&lt;ABS(M250)),--($G250:$Z250&lt;&gt;0))+(SUMPRODUCT(--(ABS($G250:$Z250)=ABS(M250)),--($G250:$Z250&lt;&gt;0))-1)/2)</f>
        <v>6.5</v>
      </c>
      <c r="AH250" cm="1">
        <f t="array" ref="AH250">IF(N250=0,"",1+SUMPRODUCT(--(ABS($G250:$Z250)&lt;ABS(N250)),--($G250:$Z250&lt;&gt;0))+(SUMPRODUCT(--(ABS($G250:$Z250)=ABS(N250)),--($G250:$Z250&lt;&gt;0))-1)/2)</f>
        <v>13</v>
      </c>
      <c r="AI250" cm="1">
        <f t="array" ref="AI250">IF(O250=0,"",1+SUMPRODUCT(--(ABS($G250:$Z250)&lt;ABS(O250)),--($G250:$Z250&lt;&gt;0))+(SUMPRODUCT(--(ABS($G250:$Z250)=ABS(O250)),--($G250:$Z250&lt;&gt;0))-1)/2)</f>
        <v>20</v>
      </c>
      <c r="AJ250" cm="1">
        <f t="array" ref="AJ250">IF(P250=0,"",1+SUMPRODUCT(--(ABS($G250:$Z250)&lt;ABS(P250)),--($G250:$Z250&lt;&gt;0))+(SUMPRODUCT(--(ABS($G250:$Z250)=ABS(P250)),--($G250:$Z250&lt;&gt;0))-1)/2)</f>
        <v>11</v>
      </c>
      <c r="AK250" cm="1">
        <f t="array" ref="AK250">IF(Q250=0,"",1+SUMPRODUCT(--(ABS($G250:$Z250)&lt;ABS(Q250)),--($G250:$Z250&lt;&gt;0))+(SUMPRODUCT(--(ABS($G250:$Z250)=ABS(Q250)),--($G250:$Z250&lt;&gt;0))-1)/2)</f>
        <v>8.5</v>
      </c>
      <c r="AL250" cm="1">
        <f t="array" ref="AL250">IF(R250=0,"",1+SUMPRODUCT(--(ABS($G250:$Z250)&lt;ABS(R250)),--($G250:$Z250&lt;&gt;0))+(SUMPRODUCT(--(ABS($G250:$Z250)=ABS(R250)),--($G250:$Z250&lt;&gt;0))-1)/2)</f>
        <v>1</v>
      </c>
      <c r="AM250" cm="1">
        <f t="array" ref="AM250">IF(S250=0,"",1+SUMPRODUCT(--(ABS($G250:$Z250)&lt;ABS(S250)),--($G250:$Z250&lt;&gt;0))+(SUMPRODUCT(--(ABS($G250:$Z250)=ABS(S250)),--($G250:$Z250&lt;&gt;0))-1)/2)</f>
        <v>15</v>
      </c>
      <c r="AN250" cm="1">
        <f t="array" ref="AN250">IF(T250=0,"",1+SUMPRODUCT(--(ABS($G250:$Z250)&lt;ABS(T250)),--($G250:$Z250&lt;&gt;0))+(SUMPRODUCT(--(ABS($G250:$Z250)=ABS(T250)),--($G250:$Z250&lt;&gt;0))-1)/2)</f>
        <v>8.5</v>
      </c>
      <c r="AO250" cm="1">
        <f t="array" ref="AO250">IF(U250=0,"",1+SUMPRODUCT(--(ABS($G250:$Z250)&lt;ABS(U250)),--($G250:$Z250&lt;&gt;0))+(SUMPRODUCT(--(ABS($G250:$Z250)=ABS(U250)),--($G250:$Z250&lt;&gt;0))-1)/2)</f>
        <v>18</v>
      </c>
      <c r="AP250" cm="1">
        <f t="array" ref="AP250">IF(V250=0,"",1+SUMPRODUCT(--(ABS($G250:$Z250)&lt;ABS(V250)),--($G250:$Z250&lt;&gt;0))+(SUMPRODUCT(--(ABS($G250:$Z250)=ABS(V250)),--($G250:$Z250&lt;&gt;0))-1)/2)</f>
        <v>6.5</v>
      </c>
      <c r="AQ250" cm="1">
        <f t="array" ref="AQ250">IF(W250=0,"",1+SUMPRODUCT(--(ABS($G250:$Z250)&lt;ABS(W250)),--($G250:$Z250&lt;&gt;0))+(SUMPRODUCT(--(ABS($G250:$Z250)=ABS(W250)),--($G250:$Z250&lt;&gt;0))-1)/2)</f>
        <v>14</v>
      </c>
      <c r="AR250" cm="1">
        <f t="array" ref="AR250">IF(X250=0,"",1+SUMPRODUCT(--(ABS($G250:$Z250)&lt;ABS(X250)),--($G250:$Z250&lt;&gt;0))+(SUMPRODUCT(--(ABS($G250:$Z250)=ABS(X250)),--($G250:$Z250&lt;&gt;0))-1)/2)</f>
        <v>12</v>
      </c>
      <c r="AS250" cm="1">
        <f t="array" ref="AS250">IF(Y250=0,"",1+SUMPRODUCT(--(ABS($G250:$Z250)&lt;ABS(Y250)),--($G250:$Z250&lt;&gt;0))+(SUMPRODUCT(--(ABS($G250:$Z250)=ABS(Y250)),--($G250:$Z250&lt;&gt;0))-1)/2)</f>
        <v>16</v>
      </c>
      <c r="AT250" cm="1">
        <f t="array" ref="AT250">IF(Z250=0,"",1+SUMPRODUCT(--(ABS($G250:$Z250)&lt;ABS(Z250)),--($G250:$Z250&lt;&gt;0))+(SUMPRODUCT(--(ABS($G250:$Z250)=ABS(Z250)),--($G250:$Z250&lt;&gt;0))-1)/2)</f>
        <v>3</v>
      </c>
      <c r="AU250">
        <f>AVERAGE(G250:Z250)</f>
        <v>4.682599202088527E-2</v>
      </c>
      <c r="AV250">
        <f>SUMIF(G250:Z250,"&gt;0",AA250:AT250)</f>
        <v>210</v>
      </c>
      <c r="AW250">
        <f>COUNTIF(G250:Z250,"&lt;&gt;0")</f>
        <v>20</v>
      </c>
      <c r="AX250">
        <f>_xlfn.LET(_xlpm.n,AW250,_xlpm.w,AV250,_xlpm.mu,_xlpm.n*(_xlpm.n+1)/4,_xlpm.sd,SQRT(_xlpm.n*(_xlpm.n+1)*(2*_xlpm.n+1)/24),_xlpm.z,(ABS(_xlpm.w-_xlpm.mu)-0.5)/_xlpm.sd,MIN(1,2*(1-_xlfn.NORM.S.DIST(_xlpm.z,TRUE))))</f>
        <v>9.5691731570646255E-5</v>
      </c>
    </row>
    <row r="251" spans="1:50" x14ac:dyDescent="0.25">
      <c r="A251" t="s">
        <v>9332</v>
      </c>
      <c r="B251" t="s">
        <v>106</v>
      </c>
      <c r="C251" t="s">
        <v>26</v>
      </c>
      <c r="D251" t="s">
        <v>9259</v>
      </c>
      <c r="E251" t="s">
        <v>102</v>
      </c>
      <c r="F251" t="s">
        <v>81</v>
      </c>
      <c r="G251">
        <f>all_runs!O3282-all_runs!O2922</f>
        <v>8.2225906335798182E-2</v>
      </c>
      <c r="H251">
        <f>all_runs!O3283-all_runs!O2923</f>
        <v>7.1278825995807149E-2</v>
      </c>
      <c r="I251">
        <f>all_runs!O3284-all_runs!O2924</f>
        <v>7.6425817238043869E-2</v>
      </c>
      <c r="J251">
        <f>all_runs!O3285-all_runs!O2925</f>
        <v>7.353925388150917E-2</v>
      </c>
      <c r="K251">
        <f>all_runs!O3286-all_runs!O2926</f>
        <v>3.125595578425755E-2</v>
      </c>
      <c r="L251">
        <f>all_runs!O3287-all_runs!O2927</f>
        <v>6.3899721204640936E-2</v>
      </c>
      <c r="M251">
        <f>all_runs!O3288-all_runs!O2928</f>
        <v>6.3899721204640936E-2</v>
      </c>
      <c r="N251">
        <f>all_runs!O3289-all_runs!O2929</f>
        <v>8.3857442348008293E-2</v>
      </c>
      <c r="O251">
        <f>all_runs!O3290-all_runs!O2930</f>
        <v>7.613512724570759E-2</v>
      </c>
      <c r="P251">
        <f>all_runs!O3291-all_runs!O2931</f>
        <v>7.1278825995807149E-2</v>
      </c>
      <c r="Q251">
        <f>all_runs!O3292-all_runs!O2932</f>
        <v>2.7485532658995782E-2</v>
      </c>
      <c r="R251">
        <f>all_runs!O3293-all_runs!O2933</f>
        <v>1.3960026655381985E-2</v>
      </c>
      <c r="S251">
        <f>all_runs!O3294-all_runs!O2934</f>
        <v>7.2250451893576262E-2</v>
      </c>
      <c r="T251">
        <f>all_runs!O3295-all_runs!O2935</f>
        <v>5.9257490114905886E-2</v>
      </c>
      <c r="U251">
        <f>all_runs!O3296-all_runs!O2936</f>
        <v>8.2225906335798182E-2</v>
      </c>
      <c r="V251">
        <f>all_runs!O3297-all_runs!O2937</f>
        <v>7.613512724570759E-2</v>
      </c>
      <c r="W251">
        <f>all_runs!O3298-all_runs!O2938</f>
        <v>9.2243186582809167E-2</v>
      </c>
      <c r="X251">
        <f>all_runs!O3299-all_runs!O2939</f>
        <v>7.6425817238043869E-2</v>
      </c>
      <c r="Y251">
        <f>all_runs!O3300-all_runs!O2940</f>
        <v>1.8600397885080278E-2</v>
      </c>
      <c r="Z251">
        <f>all_runs!O3301-all_runs!O2941</f>
        <v>9.1351649564162085E-2</v>
      </c>
      <c r="AA251" cm="1">
        <f t="array" ref="AA251">IF(G251=0,"",1+SUMPRODUCT(--(ABS($G251:$Z251)&lt;ABS(G251)),--($G251:$Z251&lt;&gt;0))+(SUMPRODUCT(--(ABS($G251:$Z251)=ABS(G251)),--($G251:$Z251&lt;&gt;0))-1)/2)</f>
        <v>16.5</v>
      </c>
      <c r="AB251" cm="1">
        <f t="array" ref="AB251">IF(H251=0,"",1+SUMPRODUCT(--(ABS($G251:$Z251)&lt;ABS(H251)),--($G251:$Z251&lt;&gt;0))+(SUMPRODUCT(--(ABS($G251:$Z251)=ABS(H251)),--($G251:$Z251&lt;&gt;0))-1)/2)</f>
        <v>8.5</v>
      </c>
      <c r="AC251" cm="1">
        <f t="array" ref="AC251">IF(I251=0,"",1+SUMPRODUCT(--(ABS($G251:$Z251)&lt;ABS(I251)),--($G251:$Z251&lt;&gt;0))+(SUMPRODUCT(--(ABS($G251:$Z251)=ABS(I251)),--($G251:$Z251&lt;&gt;0))-1)/2)</f>
        <v>14.5</v>
      </c>
      <c r="AD251" cm="1">
        <f t="array" ref="AD251">IF(J251=0,"",1+SUMPRODUCT(--(ABS($G251:$Z251)&lt;ABS(J251)),--($G251:$Z251&lt;&gt;0))+(SUMPRODUCT(--(ABS($G251:$Z251)=ABS(J251)),--($G251:$Z251&lt;&gt;0))-1)/2)</f>
        <v>11</v>
      </c>
      <c r="AE251" cm="1">
        <f t="array" ref="AE251">IF(K251=0,"",1+SUMPRODUCT(--(ABS($G251:$Z251)&lt;ABS(K251)),--($G251:$Z251&lt;&gt;0))+(SUMPRODUCT(--(ABS($G251:$Z251)=ABS(K251)),--($G251:$Z251&lt;&gt;0))-1)/2)</f>
        <v>4</v>
      </c>
      <c r="AF251" cm="1">
        <f t="array" ref="AF251">IF(L251=0,"",1+SUMPRODUCT(--(ABS($G251:$Z251)&lt;ABS(L251)),--($G251:$Z251&lt;&gt;0))+(SUMPRODUCT(--(ABS($G251:$Z251)=ABS(L251)),--($G251:$Z251&lt;&gt;0))-1)/2)</f>
        <v>6.5</v>
      </c>
      <c r="AG251" cm="1">
        <f t="array" ref="AG251">IF(M251=0,"",1+SUMPRODUCT(--(ABS($G251:$Z251)&lt;ABS(M251)),--($G251:$Z251&lt;&gt;0))+(SUMPRODUCT(--(ABS($G251:$Z251)=ABS(M251)),--($G251:$Z251&lt;&gt;0))-1)/2)</f>
        <v>6.5</v>
      </c>
      <c r="AH251" cm="1">
        <f t="array" ref="AH251">IF(N251=0,"",1+SUMPRODUCT(--(ABS($G251:$Z251)&lt;ABS(N251)),--($G251:$Z251&lt;&gt;0))+(SUMPRODUCT(--(ABS($G251:$Z251)=ABS(N251)),--($G251:$Z251&lt;&gt;0))-1)/2)</f>
        <v>18</v>
      </c>
      <c r="AI251" cm="1">
        <f t="array" ref="AI251">IF(O251=0,"",1+SUMPRODUCT(--(ABS($G251:$Z251)&lt;ABS(O251)),--($G251:$Z251&lt;&gt;0))+(SUMPRODUCT(--(ABS($G251:$Z251)=ABS(O251)),--($G251:$Z251&lt;&gt;0))-1)/2)</f>
        <v>12.5</v>
      </c>
      <c r="AJ251" cm="1">
        <f t="array" ref="AJ251">IF(P251=0,"",1+SUMPRODUCT(--(ABS($G251:$Z251)&lt;ABS(P251)),--($G251:$Z251&lt;&gt;0))+(SUMPRODUCT(--(ABS($G251:$Z251)=ABS(P251)),--($G251:$Z251&lt;&gt;0))-1)/2)</f>
        <v>8.5</v>
      </c>
      <c r="AK251" cm="1">
        <f t="array" ref="AK251">IF(Q251=0,"",1+SUMPRODUCT(--(ABS($G251:$Z251)&lt;ABS(Q251)),--($G251:$Z251&lt;&gt;0))+(SUMPRODUCT(--(ABS($G251:$Z251)=ABS(Q251)),--($G251:$Z251&lt;&gt;0))-1)/2)</f>
        <v>3</v>
      </c>
      <c r="AL251" cm="1">
        <f t="array" ref="AL251">IF(R251=0,"",1+SUMPRODUCT(--(ABS($G251:$Z251)&lt;ABS(R251)),--($G251:$Z251&lt;&gt;0))+(SUMPRODUCT(--(ABS($G251:$Z251)=ABS(R251)),--($G251:$Z251&lt;&gt;0))-1)/2)</f>
        <v>1</v>
      </c>
      <c r="AM251" cm="1">
        <f t="array" ref="AM251">IF(S251=0,"",1+SUMPRODUCT(--(ABS($G251:$Z251)&lt;ABS(S251)),--($G251:$Z251&lt;&gt;0))+(SUMPRODUCT(--(ABS($G251:$Z251)=ABS(S251)),--($G251:$Z251&lt;&gt;0))-1)/2)</f>
        <v>10</v>
      </c>
      <c r="AN251" cm="1">
        <f t="array" ref="AN251">IF(T251=0,"",1+SUMPRODUCT(--(ABS($G251:$Z251)&lt;ABS(T251)),--($G251:$Z251&lt;&gt;0))+(SUMPRODUCT(--(ABS($G251:$Z251)=ABS(T251)),--($G251:$Z251&lt;&gt;0))-1)/2)</f>
        <v>5</v>
      </c>
      <c r="AO251" cm="1">
        <f t="array" ref="AO251">IF(U251=0,"",1+SUMPRODUCT(--(ABS($G251:$Z251)&lt;ABS(U251)),--($G251:$Z251&lt;&gt;0))+(SUMPRODUCT(--(ABS($G251:$Z251)=ABS(U251)),--($G251:$Z251&lt;&gt;0))-1)/2)</f>
        <v>16.5</v>
      </c>
      <c r="AP251" cm="1">
        <f t="array" ref="AP251">IF(V251=0,"",1+SUMPRODUCT(--(ABS($G251:$Z251)&lt;ABS(V251)),--($G251:$Z251&lt;&gt;0))+(SUMPRODUCT(--(ABS($G251:$Z251)=ABS(V251)),--($G251:$Z251&lt;&gt;0))-1)/2)</f>
        <v>12.5</v>
      </c>
      <c r="AQ251" cm="1">
        <f t="array" ref="AQ251">IF(W251=0,"",1+SUMPRODUCT(--(ABS($G251:$Z251)&lt;ABS(W251)),--($G251:$Z251&lt;&gt;0))+(SUMPRODUCT(--(ABS($G251:$Z251)=ABS(W251)),--($G251:$Z251&lt;&gt;0))-1)/2)</f>
        <v>20</v>
      </c>
      <c r="AR251" cm="1">
        <f t="array" ref="AR251">IF(X251=0,"",1+SUMPRODUCT(--(ABS($G251:$Z251)&lt;ABS(X251)),--($G251:$Z251&lt;&gt;0))+(SUMPRODUCT(--(ABS($G251:$Z251)=ABS(X251)),--($G251:$Z251&lt;&gt;0))-1)/2)</f>
        <v>14.5</v>
      </c>
      <c r="AS251" cm="1">
        <f t="array" ref="AS251">IF(Y251=0,"",1+SUMPRODUCT(--(ABS($G251:$Z251)&lt;ABS(Y251)),--($G251:$Z251&lt;&gt;0))+(SUMPRODUCT(--(ABS($G251:$Z251)=ABS(Y251)),--($G251:$Z251&lt;&gt;0))-1)/2)</f>
        <v>2</v>
      </c>
      <c r="AT251" cm="1">
        <f t="array" ref="AT251">IF(Z251=0,"",1+SUMPRODUCT(--(ABS($G251:$Z251)&lt;ABS(Z251)),--($G251:$Z251&lt;&gt;0))+(SUMPRODUCT(--(ABS($G251:$Z251)=ABS(Z251)),--($G251:$Z251&lt;&gt;0))-1)/2)</f>
        <v>19</v>
      </c>
      <c r="AU251">
        <f>AVERAGE(G251:Z251)</f>
        <v>6.518660917043409E-2</v>
      </c>
      <c r="AV251">
        <f>SUMIF(G251:Z251,"&gt;0",AA251:AT251)</f>
        <v>210</v>
      </c>
      <c r="AW251">
        <f>COUNTIF(G251:Z251,"&lt;&gt;0")</f>
        <v>20</v>
      </c>
      <c r="AX251">
        <f>_xlfn.LET(_xlpm.n,AW251,_xlpm.w,AV251,_xlpm.mu,_xlpm.n*(_xlpm.n+1)/4,_xlpm.sd,SQRT(_xlpm.n*(_xlpm.n+1)*(2*_xlpm.n+1)/24),_xlpm.z,(ABS(_xlpm.w-_xlpm.mu)-0.5)/_xlpm.sd,MIN(1,2*(1-_xlfn.NORM.S.DIST(_xlpm.z,TRUE))))</f>
        <v>9.5691731570646255E-5</v>
      </c>
    </row>
    <row r="252" spans="1:50" x14ac:dyDescent="0.25">
      <c r="A252" t="s">
        <v>9332</v>
      </c>
      <c r="B252" t="s">
        <v>147</v>
      </c>
      <c r="C252" t="s">
        <v>26</v>
      </c>
      <c r="D252" t="s">
        <v>9259</v>
      </c>
      <c r="E252" t="s">
        <v>102</v>
      </c>
      <c r="F252" t="s">
        <v>81</v>
      </c>
      <c r="G252">
        <f>all_runs!O3762-all_runs!O3402</f>
        <v>3.8321099190664509E-2</v>
      </c>
      <c r="H252">
        <f>all_runs!O3763-all_runs!O3403</f>
        <v>3.0303030303030387E-2</v>
      </c>
      <c r="I252">
        <f>all_runs!O3764-all_runs!O3404</f>
        <v>2.7795776168878294E-2</v>
      </c>
      <c r="J252">
        <f>all_runs!O3765-all_runs!O3405</f>
        <v>4.5758417248698113E-2</v>
      </c>
      <c r="K252">
        <f>all_runs!O3766-all_runs!O3406</f>
        <v>3.7119108393406486E-2</v>
      </c>
      <c r="L252">
        <f>all_runs!O3767-all_runs!O3407</f>
        <v>4.2668925277621006E-2</v>
      </c>
      <c r="M252">
        <f>all_runs!O3768-all_runs!O3408</f>
        <v>4.8892284186401902E-2</v>
      </c>
      <c r="N252">
        <f>all_runs!O3769-all_runs!O3409</f>
        <v>3.5285117181669046E-2</v>
      </c>
      <c r="O252">
        <f>all_runs!O3770-all_runs!O3410</f>
        <v>3.2134170962804465E-2</v>
      </c>
      <c r="P252">
        <f>all_runs!O3771-all_runs!O3411</f>
        <v>5.0776007107884991E-2</v>
      </c>
      <c r="Q252">
        <f>all_runs!O3772-all_runs!O3412</f>
        <v>4.453498571145631E-2</v>
      </c>
      <c r="R252">
        <f>all_runs!O3773-all_runs!O3413</f>
        <v>4.2668925277621006E-2</v>
      </c>
      <c r="S252">
        <f>all_runs!O3774-all_runs!O3414</f>
        <v>3.8321099190664509E-2</v>
      </c>
      <c r="T252">
        <f>all_runs!O3775-all_runs!O3415</f>
        <v>3.0303030303030387E-2</v>
      </c>
      <c r="U252">
        <f>all_runs!O3776-all_runs!O3416</f>
        <v>3.8321099190664509E-2</v>
      </c>
      <c r="V252">
        <f>all_runs!O3777-all_runs!O3417</f>
        <v>3.8961038961039196E-2</v>
      </c>
      <c r="W252">
        <f>all_runs!O3778-all_runs!O3418</f>
        <v>3.9595462009255344E-2</v>
      </c>
      <c r="X252">
        <f>all_runs!O3779-all_runs!O3419</f>
        <v>3.8961038961039196E-2</v>
      </c>
      <c r="Y252">
        <f>all_runs!O3780-all_runs!O3420</f>
        <v>4.3290043290043489E-2</v>
      </c>
      <c r="Z252">
        <f>all_runs!O3781-all_runs!O3421</f>
        <v>5.3249582661347494E-2</v>
      </c>
      <c r="AA252" cm="1">
        <f t="array" ref="AA252">IF(G252=0,"",1+SUMPRODUCT(--(ABS($G252:$Z252)&lt;ABS(G252)),--($G252:$Z252&lt;&gt;0))+(SUMPRODUCT(--(ABS($G252:$Z252)=ABS(G252)),--($G252:$Z252&lt;&gt;0))-1)/2)</f>
        <v>8</v>
      </c>
      <c r="AB252" cm="1">
        <f t="array" ref="AB252">IF(H252=0,"",1+SUMPRODUCT(--(ABS($G252:$Z252)&lt;ABS(H252)),--($G252:$Z252&lt;&gt;0))+(SUMPRODUCT(--(ABS($G252:$Z252)=ABS(H252)),--($G252:$Z252&lt;&gt;0))-1)/2)</f>
        <v>2.5</v>
      </c>
      <c r="AC252" cm="1">
        <f t="array" ref="AC252">IF(I252=0,"",1+SUMPRODUCT(--(ABS($G252:$Z252)&lt;ABS(I252)),--($G252:$Z252&lt;&gt;0))+(SUMPRODUCT(--(ABS($G252:$Z252)=ABS(I252)),--($G252:$Z252&lt;&gt;0))-1)/2)</f>
        <v>1</v>
      </c>
      <c r="AD252" cm="1">
        <f t="array" ref="AD252">IF(J252=0,"",1+SUMPRODUCT(--(ABS($G252:$Z252)&lt;ABS(J252)),--($G252:$Z252&lt;&gt;0))+(SUMPRODUCT(--(ABS($G252:$Z252)=ABS(J252)),--($G252:$Z252&lt;&gt;0))-1)/2)</f>
        <v>17</v>
      </c>
      <c r="AE252" cm="1">
        <f t="array" ref="AE252">IF(K252=0,"",1+SUMPRODUCT(--(ABS($G252:$Z252)&lt;ABS(K252)),--($G252:$Z252&lt;&gt;0))+(SUMPRODUCT(--(ABS($G252:$Z252)=ABS(K252)),--($G252:$Z252&lt;&gt;0))-1)/2)</f>
        <v>6</v>
      </c>
      <c r="AF252" cm="1">
        <f t="array" ref="AF252">IF(L252=0,"",1+SUMPRODUCT(--(ABS($G252:$Z252)&lt;ABS(L252)),--($G252:$Z252&lt;&gt;0))+(SUMPRODUCT(--(ABS($G252:$Z252)=ABS(L252)),--($G252:$Z252&lt;&gt;0))-1)/2)</f>
        <v>13.5</v>
      </c>
      <c r="AG252" cm="1">
        <f t="array" ref="AG252">IF(M252=0,"",1+SUMPRODUCT(--(ABS($G252:$Z252)&lt;ABS(M252)),--($G252:$Z252&lt;&gt;0))+(SUMPRODUCT(--(ABS($G252:$Z252)=ABS(M252)),--($G252:$Z252&lt;&gt;0))-1)/2)</f>
        <v>18</v>
      </c>
      <c r="AH252" cm="1">
        <f t="array" ref="AH252">IF(N252=0,"",1+SUMPRODUCT(--(ABS($G252:$Z252)&lt;ABS(N252)),--($G252:$Z252&lt;&gt;0))+(SUMPRODUCT(--(ABS($G252:$Z252)=ABS(N252)),--($G252:$Z252&lt;&gt;0))-1)/2)</f>
        <v>5</v>
      </c>
      <c r="AI252" cm="1">
        <f t="array" ref="AI252">IF(O252=0,"",1+SUMPRODUCT(--(ABS($G252:$Z252)&lt;ABS(O252)),--($G252:$Z252&lt;&gt;0))+(SUMPRODUCT(--(ABS($G252:$Z252)=ABS(O252)),--($G252:$Z252&lt;&gt;0))-1)/2)</f>
        <v>4</v>
      </c>
      <c r="AJ252" cm="1">
        <f t="array" ref="AJ252">IF(P252=0,"",1+SUMPRODUCT(--(ABS($G252:$Z252)&lt;ABS(P252)),--($G252:$Z252&lt;&gt;0))+(SUMPRODUCT(--(ABS($G252:$Z252)=ABS(P252)),--($G252:$Z252&lt;&gt;0))-1)/2)</f>
        <v>19</v>
      </c>
      <c r="AK252" cm="1">
        <f t="array" ref="AK252">IF(Q252=0,"",1+SUMPRODUCT(--(ABS($G252:$Z252)&lt;ABS(Q252)),--($G252:$Z252&lt;&gt;0))+(SUMPRODUCT(--(ABS($G252:$Z252)=ABS(Q252)),--($G252:$Z252&lt;&gt;0))-1)/2)</f>
        <v>16</v>
      </c>
      <c r="AL252" cm="1">
        <f t="array" ref="AL252">IF(R252=0,"",1+SUMPRODUCT(--(ABS($G252:$Z252)&lt;ABS(R252)),--($G252:$Z252&lt;&gt;0))+(SUMPRODUCT(--(ABS($G252:$Z252)=ABS(R252)),--($G252:$Z252&lt;&gt;0))-1)/2)</f>
        <v>13.5</v>
      </c>
      <c r="AM252" cm="1">
        <f t="array" ref="AM252">IF(S252=0,"",1+SUMPRODUCT(--(ABS($G252:$Z252)&lt;ABS(S252)),--($G252:$Z252&lt;&gt;0))+(SUMPRODUCT(--(ABS($G252:$Z252)=ABS(S252)),--($G252:$Z252&lt;&gt;0))-1)/2)</f>
        <v>8</v>
      </c>
      <c r="AN252" cm="1">
        <f t="array" ref="AN252">IF(T252=0,"",1+SUMPRODUCT(--(ABS($G252:$Z252)&lt;ABS(T252)),--($G252:$Z252&lt;&gt;0))+(SUMPRODUCT(--(ABS($G252:$Z252)=ABS(T252)),--($G252:$Z252&lt;&gt;0))-1)/2)</f>
        <v>2.5</v>
      </c>
      <c r="AO252" cm="1">
        <f t="array" ref="AO252">IF(U252=0,"",1+SUMPRODUCT(--(ABS($G252:$Z252)&lt;ABS(U252)),--($G252:$Z252&lt;&gt;0))+(SUMPRODUCT(--(ABS($G252:$Z252)=ABS(U252)),--($G252:$Z252&lt;&gt;0))-1)/2)</f>
        <v>8</v>
      </c>
      <c r="AP252" cm="1">
        <f t="array" ref="AP252">IF(V252=0,"",1+SUMPRODUCT(--(ABS($G252:$Z252)&lt;ABS(V252)),--($G252:$Z252&lt;&gt;0))+(SUMPRODUCT(--(ABS($G252:$Z252)=ABS(V252)),--($G252:$Z252&lt;&gt;0))-1)/2)</f>
        <v>10.5</v>
      </c>
      <c r="AQ252" cm="1">
        <f t="array" ref="AQ252">IF(W252=0,"",1+SUMPRODUCT(--(ABS($G252:$Z252)&lt;ABS(W252)),--($G252:$Z252&lt;&gt;0))+(SUMPRODUCT(--(ABS($G252:$Z252)=ABS(W252)),--($G252:$Z252&lt;&gt;0))-1)/2)</f>
        <v>12</v>
      </c>
      <c r="AR252" cm="1">
        <f t="array" ref="AR252">IF(X252=0,"",1+SUMPRODUCT(--(ABS($G252:$Z252)&lt;ABS(X252)),--($G252:$Z252&lt;&gt;0))+(SUMPRODUCT(--(ABS($G252:$Z252)=ABS(X252)),--($G252:$Z252&lt;&gt;0))-1)/2)</f>
        <v>10.5</v>
      </c>
      <c r="AS252" cm="1">
        <f t="array" ref="AS252">IF(Y252=0,"",1+SUMPRODUCT(--(ABS($G252:$Z252)&lt;ABS(Y252)),--($G252:$Z252&lt;&gt;0))+(SUMPRODUCT(--(ABS($G252:$Z252)=ABS(Y252)),--($G252:$Z252&lt;&gt;0))-1)/2)</f>
        <v>15</v>
      </c>
      <c r="AT252" cm="1">
        <f t="array" ref="AT252">IF(Z252=0,"",1+SUMPRODUCT(--(ABS($G252:$Z252)&lt;ABS(Z252)),--($G252:$Z252&lt;&gt;0))+(SUMPRODUCT(--(ABS($G252:$Z252)=ABS(Z252)),--($G252:$Z252&lt;&gt;0))-1)/2)</f>
        <v>20</v>
      </c>
      <c r="AU252">
        <f>AVERAGE(G252:Z252)</f>
        <v>3.9863012078861032E-2</v>
      </c>
      <c r="AV252">
        <f>SUMIF(G252:Z252,"&gt;0",AA252:AT252)</f>
        <v>210</v>
      </c>
      <c r="AW252">
        <f>COUNTIF(G252:Z252,"&lt;&gt;0")</f>
        <v>20</v>
      </c>
      <c r="AX252">
        <f>_xlfn.LET(_xlpm.n,AW252,_xlpm.w,AV252,_xlpm.mu,_xlpm.n*(_xlpm.n+1)/4,_xlpm.sd,SQRT(_xlpm.n*(_xlpm.n+1)*(2*_xlpm.n+1)/24),_xlpm.z,(ABS(_xlpm.w-_xlpm.mu)-0.5)/_xlpm.sd,MIN(1,2*(1-_xlfn.NORM.S.DIST(_xlpm.z,TRUE))))</f>
        <v>9.5691731570646255E-5</v>
      </c>
    </row>
    <row r="253" spans="1:50" x14ac:dyDescent="0.25">
      <c r="A253" t="s">
        <v>9332</v>
      </c>
      <c r="B253" t="s">
        <v>190</v>
      </c>
      <c r="C253" t="s">
        <v>26</v>
      </c>
      <c r="D253" t="s">
        <v>9259</v>
      </c>
      <c r="E253" t="s">
        <v>102</v>
      </c>
      <c r="F253" t="s">
        <v>81</v>
      </c>
      <c r="G253">
        <f>all_runs!O4242-all_runs!O3882</f>
        <v>8.9491130705881106E-2</v>
      </c>
      <c r="H253">
        <f>all_runs!O4243-all_runs!O3883</f>
        <v>8.083312204787263E-2</v>
      </c>
      <c r="I253">
        <f>all_runs!O4244-all_runs!O3884</f>
        <v>7.9684994812788901E-2</v>
      </c>
      <c r="J253">
        <f>all_runs!O4245-all_runs!O3885</f>
        <v>9.4357723807768301E-2</v>
      </c>
      <c r="K253">
        <f>all_runs!O4246-all_runs!O3886</f>
        <v>9.2728473073658391E-2</v>
      </c>
      <c r="L253">
        <f>all_runs!O4247-all_runs!O3887</f>
        <v>0.11076671872107535</v>
      </c>
      <c r="M253">
        <f>all_runs!O4248-all_runs!O3888</f>
        <v>9.059204128955034E-2</v>
      </c>
      <c r="N253">
        <f>all_runs!O4249-all_runs!O3889</f>
        <v>0.10084191095514972</v>
      </c>
      <c r="O253">
        <f>all_runs!O4250-all_runs!O3890</f>
        <v>8.8988407622512922E-2</v>
      </c>
      <c r="P253">
        <f>all_runs!O4251-all_runs!O3891</f>
        <v>9.2728473073658391E-2</v>
      </c>
      <c r="Q253">
        <f>all_runs!O4252-all_runs!O3892</f>
        <v>0.10455903847765158</v>
      </c>
      <c r="R253">
        <f>all_runs!O4253-all_runs!O3893</f>
        <v>7.060432996162902E-2</v>
      </c>
      <c r="S253">
        <f>all_runs!O4254-all_runs!O3894</f>
        <v>0.1068071480218985</v>
      </c>
      <c r="T253">
        <f>all_runs!O4255-all_runs!O3895</f>
        <v>7.0224274529153918E-2</v>
      </c>
      <c r="U253">
        <f>all_runs!O4256-all_runs!O3896</f>
        <v>8.6767895878524959E-2</v>
      </c>
      <c r="V253">
        <f>all_runs!O4257-all_runs!O3897</f>
        <v>0.10909452585512802</v>
      </c>
      <c r="W253">
        <f>all_runs!O4258-all_runs!O3898</f>
        <v>3.2685191547000891E-2</v>
      </c>
      <c r="X253">
        <f>all_runs!O4259-all_runs!O3899</f>
        <v>0.11413315534790591</v>
      </c>
      <c r="Y253">
        <f>all_runs!O4260-all_runs!O3900</f>
        <v>9.8149139363889915E-2</v>
      </c>
      <c r="Z253">
        <f>all_runs!O4261-all_runs!O3901</f>
        <v>9.6522256527503791E-2</v>
      </c>
      <c r="AA253" cm="1">
        <f t="array" ref="AA253">IF(G253=0,"",1+SUMPRODUCT(--(ABS($G253:$Z253)&lt;ABS(G253)),--($G253:$Z253&lt;&gt;0))+(SUMPRODUCT(--(ABS($G253:$Z253)=ABS(G253)),--($G253:$Z253&lt;&gt;0))-1)/2)</f>
        <v>8</v>
      </c>
      <c r="AB253" cm="1">
        <f t="array" ref="AB253">IF(H253=0,"",1+SUMPRODUCT(--(ABS($G253:$Z253)&lt;ABS(H253)),--($G253:$Z253&lt;&gt;0))+(SUMPRODUCT(--(ABS($G253:$Z253)=ABS(H253)),--($G253:$Z253&lt;&gt;0))-1)/2)</f>
        <v>5</v>
      </c>
      <c r="AC253" cm="1">
        <f t="array" ref="AC253">IF(I253=0,"",1+SUMPRODUCT(--(ABS($G253:$Z253)&lt;ABS(I253)),--($G253:$Z253&lt;&gt;0))+(SUMPRODUCT(--(ABS($G253:$Z253)=ABS(I253)),--($G253:$Z253&lt;&gt;0))-1)/2)</f>
        <v>4</v>
      </c>
      <c r="AD253" cm="1">
        <f t="array" ref="AD253">IF(J253=0,"",1+SUMPRODUCT(--(ABS($G253:$Z253)&lt;ABS(J253)),--($G253:$Z253&lt;&gt;0))+(SUMPRODUCT(--(ABS($G253:$Z253)=ABS(J253)),--($G253:$Z253&lt;&gt;0))-1)/2)</f>
        <v>12</v>
      </c>
      <c r="AE253" cm="1">
        <f t="array" ref="AE253">IF(K253=0,"",1+SUMPRODUCT(--(ABS($G253:$Z253)&lt;ABS(K253)),--($G253:$Z253&lt;&gt;0))+(SUMPRODUCT(--(ABS($G253:$Z253)=ABS(K253)),--($G253:$Z253&lt;&gt;0))-1)/2)</f>
        <v>10.5</v>
      </c>
      <c r="AF253" cm="1">
        <f t="array" ref="AF253">IF(L253=0,"",1+SUMPRODUCT(--(ABS($G253:$Z253)&lt;ABS(L253)),--($G253:$Z253&lt;&gt;0))+(SUMPRODUCT(--(ABS($G253:$Z253)=ABS(L253)),--($G253:$Z253&lt;&gt;0))-1)/2)</f>
        <v>19</v>
      </c>
      <c r="AG253" cm="1">
        <f t="array" ref="AG253">IF(M253=0,"",1+SUMPRODUCT(--(ABS($G253:$Z253)&lt;ABS(M253)),--($G253:$Z253&lt;&gt;0))+(SUMPRODUCT(--(ABS($G253:$Z253)=ABS(M253)),--($G253:$Z253&lt;&gt;0))-1)/2)</f>
        <v>9</v>
      </c>
      <c r="AH253" cm="1">
        <f t="array" ref="AH253">IF(N253=0,"",1+SUMPRODUCT(--(ABS($G253:$Z253)&lt;ABS(N253)),--($G253:$Z253&lt;&gt;0))+(SUMPRODUCT(--(ABS($G253:$Z253)=ABS(N253)),--($G253:$Z253&lt;&gt;0))-1)/2)</f>
        <v>15</v>
      </c>
      <c r="AI253" cm="1">
        <f t="array" ref="AI253">IF(O253=0,"",1+SUMPRODUCT(--(ABS($G253:$Z253)&lt;ABS(O253)),--($G253:$Z253&lt;&gt;0))+(SUMPRODUCT(--(ABS($G253:$Z253)=ABS(O253)),--($G253:$Z253&lt;&gt;0))-1)/2)</f>
        <v>7</v>
      </c>
      <c r="AJ253" cm="1">
        <f t="array" ref="AJ253">IF(P253=0,"",1+SUMPRODUCT(--(ABS($G253:$Z253)&lt;ABS(P253)),--($G253:$Z253&lt;&gt;0))+(SUMPRODUCT(--(ABS($G253:$Z253)=ABS(P253)),--($G253:$Z253&lt;&gt;0))-1)/2)</f>
        <v>10.5</v>
      </c>
      <c r="AK253" cm="1">
        <f t="array" ref="AK253">IF(Q253=0,"",1+SUMPRODUCT(--(ABS($G253:$Z253)&lt;ABS(Q253)),--($G253:$Z253&lt;&gt;0))+(SUMPRODUCT(--(ABS($G253:$Z253)=ABS(Q253)),--($G253:$Z253&lt;&gt;0))-1)/2)</f>
        <v>16</v>
      </c>
      <c r="AL253" cm="1">
        <f t="array" ref="AL253">IF(R253=0,"",1+SUMPRODUCT(--(ABS($G253:$Z253)&lt;ABS(R253)),--($G253:$Z253&lt;&gt;0))+(SUMPRODUCT(--(ABS($G253:$Z253)=ABS(R253)),--($G253:$Z253&lt;&gt;0))-1)/2)</f>
        <v>3</v>
      </c>
      <c r="AM253" cm="1">
        <f t="array" ref="AM253">IF(S253=0,"",1+SUMPRODUCT(--(ABS($G253:$Z253)&lt;ABS(S253)),--($G253:$Z253&lt;&gt;0))+(SUMPRODUCT(--(ABS($G253:$Z253)=ABS(S253)),--($G253:$Z253&lt;&gt;0))-1)/2)</f>
        <v>17</v>
      </c>
      <c r="AN253" cm="1">
        <f t="array" ref="AN253">IF(T253=0,"",1+SUMPRODUCT(--(ABS($G253:$Z253)&lt;ABS(T253)),--($G253:$Z253&lt;&gt;0))+(SUMPRODUCT(--(ABS($G253:$Z253)=ABS(T253)),--($G253:$Z253&lt;&gt;0))-1)/2)</f>
        <v>2</v>
      </c>
      <c r="AO253" cm="1">
        <f t="array" ref="AO253">IF(U253=0,"",1+SUMPRODUCT(--(ABS($G253:$Z253)&lt;ABS(U253)),--($G253:$Z253&lt;&gt;0))+(SUMPRODUCT(--(ABS($G253:$Z253)=ABS(U253)),--($G253:$Z253&lt;&gt;0))-1)/2)</f>
        <v>6</v>
      </c>
      <c r="AP253" cm="1">
        <f t="array" ref="AP253">IF(V253=0,"",1+SUMPRODUCT(--(ABS($G253:$Z253)&lt;ABS(V253)),--($G253:$Z253&lt;&gt;0))+(SUMPRODUCT(--(ABS($G253:$Z253)=ABS(V253)),--($G253:$Z253&lt;&gt;0))-1)/2)</f>
        <v>18</v>
      </c>
      <c r="AQ253" cm="1">
        <f t="array" ref="AQ253">IF(W253=0,"",1+SUMPRODUCT(--(ABS($G253:$Z253)&lt;ABS(W253)),--($G253:$Z253&lt;&gt;0))+(SUMPRODUCT(--(ABS($G253:$Z253)=ABS(W253)),--($G253:$Z253&lt;&gt;0))-1)/2)</f>
        <v>1</v>
      </c>
      <c r="AR253" cm="1">
        <f t="array" ref="AR253">IF(X253=0,"",1+SUMPRODUCT(--(ABS($G253:$Z253)&lt;ABS(X253)),--($G253:$Z253&lt;&gt;0))+(SUMPRODUCT(--(ABS($G253:$Z253)=ABS(X253)),--($G253:$Z253&lt;&gt;0))-1)/2)</f>
        <v>20</v>
      </c>
      <c r="AS253" cm="1">
        <f t="array" ref="AS253">IF(Y253=0,"",1+SUMPRODUCT(--(ABS($G253:$Z253)&lt;ABS(Y253)),--($G253:$Z253&lt;&gt;0))+(SUMPRODUCT(--(ABS($G253:$Z253)=ABS(Y253)),--($G253:$Z253&lt;&gt;0))-1)/2)</f>
        <v>14</v>
      </c>
      <c r="AT253" cm="1">
        <f t="array" ref="AT253">IF(Z253=0,"",1+SUMPRODUCT(--(ABS($G253:$Z253)&lt;ABS(Z253)),--($G253:$Z253&lt;&gt;0))+(SUMPRODUCT(--(ABS($G253:$Z253)=ABS(Z253)),--($G253:$Z253&lt;&gt;0))-1)/2)</f>
        <v>13</v>
      </c>
      <c r="AU253">
        <f>AVERAGE(G253:Z253)</f>
        <v>9.0527997581010128E-2</v>
      </c>
      <c r="AV253">
        <f>SUMIF(G253:Z253,"&gt;0",AA253:AT253)</f>
        <v>210</v>
      </c>
      <c r="AW253">
        <f>COUNTIF(G253:Z253,"&lt;&gt;0")</f>
        <v>20</v>
      </c>
      <c r="AX253">
        <f>_xlfn.LET(_xlpm.n,AW253,_xlpm.w,AV253,_xlpm.mu,_xlpm.n*(_xlpm.n+1)/4,_xlpm.sd,SQRT(_xlpm.n*(_xlpm.n+1)*(2*_xlpm.n+1)/24),_xlpm.z,(ABS(_xlpm.w-_xlpm.mu)-0.5)/_xlpm.sd,MIN(1,2*(1-_xlfn.NORM.S.DIST(_xlpm.z,TRUE))))</f>
        <v>9.5691731570646255E-5</v>
      </c>
    </row>
    <row r="254" spans="1:50" x14ac:dyDescent="0.25">
      <c r="A254" t="s">
        <v>9332</v>
      </c>
      <c r="B254" t="s">
        <v>19</v>
      </c>
      <c r="C254" t="s">
        <v>32</v>
      </c>
      <c r="D254" t="s">
        <v>9260</v>
      </c>
      <c r="E254" t="s">
        <v>102</v>
      </c>
      <c r="F254" t="s">
        <v>81</v>
      </c>
      <c r="G254">
        <f>all_runs!O2822-all_runs!O2462</f>
        <v>2.1924999350306229E-2</v>
      </c>
      <c r="H254">
        <f>all_runs!O2823-all_runs!O2463</f>
        <v>2.1053618137977459E-2</v>
      </c>
      <c r="I254">
        <f>all_runs!O2824-all_runs!O2526</f>
        <v>3.8892911125506524E-2</v>
      </c>
      <c r="J254">
        <f>all_runs!O2825-all_runs!O2527</f>
        <v>3.9715504978662941E-2</v>
      </c>
      <c r="K254">
        <f>all_runs!O2826-all_runs!O2528</f>
        <v>1.9537328400013321E-3</v>
      </c>
      <c r="L254">
        <f>all_runs!O2827-all_runs!O2529</f>
        <v>4.9964494408938687E-2</v>
      </c>
      <c r="M254">
        <f>all_runs!O2828-all_runs!O2530</f>
        <v>2.9350104821803003E-2</v>
      </c>
      <c r="N254">
        <f>all_runs!O2829-all_runs!O2531</f>
        <v>5.1868869069976675E-2</v>
      </c>
      <c r="O254">
        <f>all_runs!O2830-all_runs!O2532</f>
        <v>5.2602652294163499E-2</v>
      </c>
      <c r="P254">
        <f>all_runs!O2831-all_runs!O2533</f>
        <v>3.1337811437899821E-2</v>
      </c>
      <c r="Q254">
        <f>all_runs!O2832-all_runs!O2534</f>
        <v>2.7705973795247751E-2</v>
      </c>
      <c r="R254">
        <f>all_runs!O2833-all_runs!O2535</f>
        <v>4.9164310033875225E-2</v>
      </c>
      <c r="S254">
        <f>all_runs!O2834-all_runs!O2536</f>
        <v>3.989085239085266E-2</v>
      </c>
      <c r="T254">
        <f>all_runs!O2835-all_runs!O2537</f>
        <v>2.0496028136559374E-2</v>
      </c>
      <c r="U254">
        <f>all_runs!O2836-all_runs!O2538</f>
        <v>2.9350104821802891E-2</v>
      </c>
      <c r="V254">
        <f>all_runs!O2837-all_runs!O2539</f>
        <v>3.6756569847856024E-2</v>
      </c>
      <c r="W254">
        <f>all_runs!O2838-all_runs!O2540</f>
        <v>2.7472199735844138E-2</v>
      </c>
      <c r="X254">
        <f>all_runs!O2839-all_runs!O2541</f>
        <v>2.9350104821802891E-2</v>
      </c>
      <c r="Y254">
        <f>all_runs!O2840-all_runs!O2542</f>
        <v>1.6263305755303104E-2</v>
      </c>
      <c r="Z254">
        <f>all_runs!O2841-all_runs!O2543</f>
        <v>3.6673080151340964E-2</v>
      </c>
      <c r="AA254" cm="1">
        <f t="array" ref="AA254">IF(G254=0,"",1+SUMPRODUCT(--(ABS($G254:$Z254)&lt;ABS(G254)),--($G254:$Z254&lt;&gt;0))+(SUMPRODUCT(--(ABS($G254:$Z254)=ABS(G254)),--($G254:$Z254&lt;&gt;0))-1)/2)</f>
        <v>5</v>
      </c>
      <c r="AB254" cm="1">
        <f t="array" ref="AB254">IF(H254=0,"",1+SUMPRODUCT(--(ABS($G254:$Z254)&lt;ABS(H254)),--($G254:$Z254&lt;&gt;0))+(SUMPRODUCT(--(ABS($G254:$Z254)=ABS(H254)),--($G254:$Z254&lt;&gt;0))-1)/2)</f>
        <v>4</v>
      </c>
      <c r="AC254" cm="1">
        <f t="array" ref="AC254">IF(I254=0,"",1+SUMPRODUCT(--(ABS($G254:$Z254)&lt;ABS(I254)),--($G254:$Z254&lt;&gt;0))+(SUMPRODUCT(--(ABS($G254:$Z254)=ABS(I254)),--($G254:$Z254&lt;&gt;0))-1)/2)</f>
        <v>14</v>
      </c>
      <c r="AD254" cm="1">
        <f t="array" ref="AD254">IF(J254=0,"",1+SUMPRODUCT(--(ABS($G254:$Z254)&lt;ABS(J254)),--($G254:$Z254&lt;&gt;0))+(SUMPRODUCT(--(ABS($G254:$Z254)=ABS(J254)),--($G254:$Z254&lt;&gt;0))-1)/2)</f>
        <v>15</v>
      </c>
      <c r="AE254" cm="1">
        <f t="array" ref="AE254">IF(K254=0,"",1+SUMPRODUCT(--(ABS($G254:$Z254)&lt;ABS(K254)),--($G254:$Z254&lt;&gt;0))+(SUMPRODUCT(--(ABS($G254:$Z254)=ABS(K254)),--($G254:$Z254&lt;&gt;0))-1)/2)</f>
        <v>1</v>
      </c>
      <c r="AF254" cm="1">
        <f t="array" ref="AF254">IF(L254=0,"",1+SUMPRODUCT(--(ABS($G254:$Z254)&lt;ABS(L254)),--($G254:$Z254&lt;&gt;0))+(SUMPRODUCT(--(ABS($G254:$Z254)=ABS(L254)),--($G254:$Z254&lt;&gt;0))-1)/2)</f>
        <v>18</v>
      </c>
      <c r="AG254" cm="1">
        <f t="array" ref="AG254">IF(M254=0,"",1+SUMPRODUCT(--(ABS($G254:$Z254)&lt;ABS(M254)),--($G254:$Z254&lt;&gt;0))+(SUMPRODUCT(--(ABS($G254:$Z254)=ABS(M254)),--($G254:$Z254&lt;&gt;0))-1)/2)</f>
        <v>10</v>
      </c>
      <c r="AH254" cm="1">
        <f t="array" ref="AH254">IF(N254=0,"",1+SUMPRODUCT(--(ABS($G254:$Z254)&lt;ABS(N254)),--($G254:$Z254&lt;&gt;0))+(SUMPRODUCT(--(ABS($G254:$Z254)=ABS(N254)),--($G254:$Z254&lt;&gt;0))-1)/2)</f>
        <v>19</v>
      </c>
      <c r="AI254" cm="1">
        <f t="array" ref="AI254">IF(O254=0,"",1+SUMPRODUCT(--(ABS($G254:$Z254)&lt;ABS(O254)),--($G254:$Z254&lt;&gt;0))+(SUMPRODUCT(--(ABS($G254:$Z254)=ABS(O254)),--($G254:$Z254&lt;&gt;0))-1)/2)</f>
        <v>20</v>
      </c>
      <c r="AJ254" cm="1">
        <f t="array" ref="AJ254">IF(P254=0,"",1+SUMPRODUCT(--(ABS($G254:$Z254)&lt;ABS(P254)),--($G254:$Z254&lt;&gt;0))+(SUMPRODUCT(--(ABS($G254:$Z254)=ABS(P254)),--($G254:$Z254&lt;&gt;0))-1)/2)</f>
        <v>11</v>
      </c>
      <c r="AK254" cm="1">
        <f t="array" ref="AK254">IF(Q254=0,"",1+SUMPRODUCT(--(ABS($G254:$Z254)&lt;ABS(Q254)),--($G254:$Z254&lt;&gt;0))+(SUMPRODUCT(--(ABS($G254:$Z254)=ABS(Q254)),--($G254:$Z254&lt;&gt;0))-1)/2)</f>
        <v>7</v>
      </c>
      <c r="AL254" cm="1">
        <f t="array" ref="AL254">IF(R254=0,"",1+SUMPRODUCT(--(ABS($G254:$Z254)&lt;ABS(R254)),--($G254:$Z254&lt;&gt;0))+(SUMPRODUCT(--(ABS($G254:$Z254)=ABS(R254)),--($G254:$Z254&lt;&gt;0))-1)/2)</f>
        <v>17</v>
      </c>
      <c r="AM254" cm="1">
        <f t="array" ref="AM254">IF(S254=0,"",1+SUMPRODUCT(--(ABS($G254:$Z254)&lt;ABS(S254)),--($G254:$Z254&lt;&gt;0))+(SUMPRODUCT(--(ABS($G254:$Z254)=ABS(S254)),--($G254:$Z254&lt;&gt;0))-1)/2)</f>
        <v>16</v>
      </c>
      <c r="AN254" cm="1">
        <f t="array" ref="AN254">IF(T254=0,"",1+SUMPRODUCT(--(ABS($G254:$Z254)&lt;ABS(T254)),--($G254:$Z254&lt;&gt;0))+(SUMPRODUCT(--(ABS($G254:$Z254)=ABS(T254)),--($G254:$Z254&lt;&gt;0))-1)/2)</f>
        <v>3</v>
      </c>
      <c r="AO254" cm="1">
        <f t="array" ref="AO254">IF(U254=0,"",1+SUMPRODUCT(--(ABS($G254:$Z254)&lt;ABS(U254)),--($G254:$Z254&lt;&gt;0))+(SUMPRODUCT(--(ABS($G254:$Z254)=ABS(U254)),--($G254:$Z254&lt;&gt;0))-1)/2)</f>
        <v>8.5</v>
      </c>
      <c r="AP254" cm="1">
        <f t="array" ref="AP254">IF(V254=0,"",1+SUMPRODUCT(--(ABS($G254:$Z254)&lt;ABS(V254)),--($G254:$Z254&lt;&gt;0))+(SUMPRODUCT(--(ABS($G254:$Z254)=ABS(V254)),--($G254:$Z254&lt;&gt;0))-1)/2)</f>
        <v>13</v>
      </c>
      <c r="AQ254" cm="1">
        <f t="array" ref="AQ254">IF(W254=0,"",1+SUMPRODUCT(--(ABS($G254:$Z254)&lt;ABS(W254)),--($G254:$Z254&lt;&gt;0))+(SUMPRODUCT(--(ABS($G254:$Z254)=ABS(W254)),--($G254:$Z254&lt;&gt;0))-1)/2)</f>
        <v>6</v>
      </c>
      <c r="AR254" cm="1">
        <f t="array" ref="AR254">IF(X254=0,"",1+SUMPRODUCT(--(ABS($G254:$Z254)&lt;ABS(X254)),--($G254:$Z254&lt;&gt;0))+(SUMPRODUCT(--(ABS($G254:$Z254)=ABS(X254)),--($G254:$Z254&lt;&gt;0))-1)/2)</f>
        <v>8.5</v>
      </c>
      <c r="AS254" cm="1">
        <f t="array" ref="AS254">IF(Y254=0,"",1+SUMPRODUCT(--(ABS($G254:$Z254)&lt;ABS(Y254)),--($G254:$Z254&lt;&gt;0))+(SUMPRODUCT(--(ABS($G254:$Z254)=ABS(Y254)),--($G254:$Z254&lt;&gt;0))-1)/2)</f>
        <v>2</v>
      </c>
      <c r="AT254" cm="1">
        <f t="array" ref="AT254">IF(Z254=0,"",1+SUMPRODUCT(--(ABS($G254:$Z254)&lt;ABS(Z254)),--($G254:$Z254&lt;&gt;0))+(SUMPRODUCT(--(ABS($G254:$Z254)=ABS(Z254)),--($G254:$Z254&lt;&gt;0))-1)/2)</f>
        <v>12</v>
      </c>
      <c r="AU254">
        <f>AVERAGE(G254:Z254)</f>
        <v>3.2589361397786058E-2</v>
      </c>
      <c r="AV254">
        <f>SUMIF(G254:Z254,"&gt;0",AA254:AT254)</f>
        <v>210</v>
      </c>
      <c r="AW254">
        <f>COUNTIF(G254:Z254,"&lt;&gt;0")</f>
        <v>20</v>
      </c>
      <c r="AX254">
        <f>_xlfn.LET(_xlpm.n,AW254,_xlpm.w,AV254,_xlpm.mu,_xlpm.n*(_xlpm.n+1)/4,_xlpm.sd,SQRT(_xlpm.n*(_xlpm.n+1)*(2*_xlpm.n+1)/24),_xlpm.z,(ABS(_xlpm.w-_xlpm.mu)-0.5)/_xlpm.sd,MIN(1,2*(1-_xlfn.NORM.S.DIST(_xlpm.z,TRUE))))</f>
        <v>9.5691731570646255E-5</v>
      </c>
    </row>
    <row r="255" spans="1:50" x14ac:dyDescent="0.25">
      <c r="A255" t="s">
        <v>9332</v>
      </c>
      <c r="B255" t="s">
        <v>106</v>
      </c>
      <c r="C255" t="s">
        <v>32</v>
      </c>
      <c r="D255" t="s">
        <v>9260</v>
      </c>
      <c r="E255" t="s">
        <v>102</v>
      </c>
      <c r="F255" t="s">
        <v>81</v>
      </c>
      <c r="G255">
        <f>all_runs!O3302-all_runs!O2942</f>
        <v>2.1477663230240585E-2</v>
      </c>
      <c r="H255">
        <f>all_runs!O3303-all_runs!O2943</f>
        <v>2.0232502314735501E-2</v>
      </c>
      <c r="I255">
        <f>all_runs!O3304-all_runs!O2944</f>
        <v>2.7389891866278049E-2</v>
      </c>
      <c r="J255">
        <f>all_runs!O3305-all_runs!O2945</f>
        <v>3.3760255982478227E-2</v>
      </c>
      <c r="K255">
        <f>all_runs!O3306-all_runs!O2946</f>
        <v>3.7397330595482559E-2</v>
      </c>
      <c r="L255">
        <f>all_runs!O3307-all_runs!O2947</f>
        <v>3.5705900182286365E-2</v>
      </c>
      <c r="M255">
        <f>all_runs!O3308-all_runs!O2948</f>
        <v>2.2567093106512059E-2</v>
      </c>
      <c r="N255">
        <f>all_runs!O3309-all_runs!O2949</f>
        <v>2.3078203776355721E-2</v>
      </c>
      <c r="O255">
        <f>all_runs!O3310-all_runs!O2950</f>
        <v>5.1306673983126383E-2</v>
      </c>
      <c r="P255">
        <f>all_runs!O3311-all_runs!O2951</f>
        <v>2.8034595884282698E-2</v>
      </c>
      <c r="Q255">
        <f>all_runs!O3312-all_runs!O2952</f>
        <v>3.384581162358935E-2</v>
      </c>
      <c r="R255">
        <f>all_runs!O3313-all_runs!O2953</f>
        <v>2.7995867768594862E-2</v>
      </c>
      <c r="S255">
        <f>all_runs!O3314-all_runs!O2954</f>
        <v>2.8985507246376829E-2</v>
      </c>
      <c r="T255">
        <f>all_runs!O3315-all_runs!O2955</f>
        <v>3.4964734585878343E-2</v>
      </c>
      <c r="U255">
        <f>all_runs!O3316-all_runs!O2956</f>
        <v>4.692028985507235E-2</v>
      </c>
      <c r="V255">
        <f>all_runs!O3317-all_runs!O2957</f>
        <v>2.8138331669238514E-2</v>
      </c>
      <c r="W255">
        <f>all_runs!O3318-all_runs!O2958</f>
        <v>4.3442622950819687E-2</v>
      </c>
      <c r="X255">
        <f>all_runs!O3319-all_runs!O2959</f>
        <v>1.424361915070893E-2</v>
      </c>
      <c r="Y255">
        <f>all_runs!O3320-all_runs!O2960</f>
        <v>3.3402922755741082E-2</v>
      </c>
      <c r="Z255">
        <f>all_runs!O3321-all_runs!O2961</f>
        <v>3.5158581971065472E-2</v>
      </c>
      <c r="AA255" cm="1">
        <f t="array" ref="AA255">IF(G255=0,"",1+SUMPRODUCT(--(ABS($G255:$Z255)&lt;ABS(G255)),--($G255:$Z255&lt;&gt;0))+(SUMPRODUCT(--(ABS($G255:$Z255)=ABS(G255)),--($G255:$Z255&lt;&gt;0))-1)/2)</f>
        <v>3</v>
      </c>
      <c r="AB255" cm="1">
        <f t="array" ref="AB255">IF(H255=0,"",1+SUMPRODUCT(--(ABS($G255:$Z255)&lt;ABS(H255)),--($G255:$Z255&lt;&gt;0))+(SUMPRODUCT(--(ABS($G255:$Z255)=ABS(H255)),--($G255:$Z255&lt;&gt;0))-1)/2)</f>
        <v>2</v>
      </c>
      <c r="AC255" cm="1">
        <f t="array" ref="AC255">IF(I255=0,"",1+SUMPRODUCT(--(ABS($G255:$Z255)&lt;ABS(I255)),--($G255:$Z255&lt;&gt;0))+(SUMPRODUCT(--(ABS($G255:$Z255)=ABS(I255)),--($G255:$Z255&lt;&gt;0))-1)/2)</f>
        <v>6</v>
      </c>
      <c r="AD255" cm="1">
        <f t="array" ref="AD255">IF(J255=0,"",1+SUMPRODUCT(--(ABS($G255:$Z255)&lt;ABS(J255)),--($G255:$Z255&lt;&gt;0))+(SUMPRODUCT(--(ABS($G255:$Z255)=ABS(J255)),--($G255:$Z255&lt;&gt;0))-1)/2)</f>
        <v>12</v>
      </c>
      <c r="AE255" cm="1">
        <f t="array" ref="AE255">IF(K255=0,"",1+SUMPRODUCT(--(ABS($G255:$Z255)&lt;ABS(K255)),--($G255:$Z255&lt;&gt;0))+(SUMPRODUCT(--(ABS($G255:$Z255)=ABS(K255)),--($G255:$Z255&lt;&gt;0))-1)/2)</f>
        <v>17</v>
      </c>
      <c r="AF255" cm="1">
        <f t="array" ref="AF255">IF(L255=0,"",1+SUMPRODUCT(--(ABS($G255:$Z255)&lt;ABS(L255)),--($G255:$Z255&lt;&gt;0))+(SUMPRODUCT(--(ABS($G255:$Z255)=ABS(L255)),--($G255:$Z255&lt;&gt;0))-1)/2)</f>
        <v>16</v>
      </c>
      <c r="AG255" cm="1">
        <f t="array" ref="AG255">IF(M255=0,"",1+SUMPRODUCT(--(ABS($G255:$Z255)&lt;ABS(M255)),--($G255:$Z255&lt;&gt;0))+(SUMPRODUCT(--(ABS($G255:$Z255)=ABS(M255)),--($G255:$Z255&lt;&gt;0))-1)/2)</f>
        <v>4</v>
      </c>
      <c r="AH255" cm="1">
        <f t="array" ref="AH255">IF(N255=0,"",1+SUMPRODUCT(--(ABS($G255:$Z255)&lt;ABS(N255)),--($G255:$Z255&lt;&gt;0))+(SUMPRODUCT(--(ABS($G255:$Z255)=ABS(N255)),--($G255:$Z255&lt;&gt;0))-1)/2)</f>
        <v>5</v>
      </c>
      <c r="AI255" cm="1">
        <f t="array" ref="AI255">IF(O255=0,"",1+SUMPRODUCT(--(ABS($G255:$Z255)&lt;ABS(O255)),--($G255:$Z255&lt;&gt;0))+(SUMPRODUCT(--(ABS($G255:$Z255)=ABS(O255)),--($G255:$Z255&lt;&gt;0))-1)/2)</f>
        <v>20</v>
      </c>
      <c r="AJ255" cm="1">
        <f t="array" ref="AJ255">IF(P255=0,"",1+SUMPRODUCT(--(ABS($G255:$Z255)&lt;ABS(P255)),--($G255:$Z255&lt;&gt;0))+(SUMPRODUCT(--(ABS($G255:$Z255)=ABS(P255)),--($G255:$Z255&lt;&gt;0))-1)/2)</f>
        <v>8</v>
      </c>
      <c r="AK255" cm="1">
        <f t="array" ref="AK255">IF(Q255=0,"",1+SUMPRODUCT(--(ABS($G255:$Z255)&lt;ABS(Q255)),--($G255:$Z255&lt;&gt;0))+(SUMPRODUCT(--(ABS($G255:$Z255)=ABS(Q255)),--($G255:$Z255&lt;&gt;0))-1)/2)</f>
        <v>13</v>
      </c>
      <c r="AL255" cm="1">
        <f t="array" ref="AL255">IF(R255=0,"",1+SUMPRODUCT(--(ABS($G255:$Z255)&lt;ABS(R255)),--($G255:$Z255&lt;&gt;0))+(SUMPRODUCT(--(ABS($G255:$Z255)=ABS(R255)),--($G255:$Z255&lt;&gt;0))-1)/2)</f>
        <v>7</v>
      </c>
      <c r="AM255" cm="1">
        <f t="array" ref="AM255">IF(S255=0,"",1+SUMPRODUCT(--(ABS($G255:$Z255)&lt;ABS(S255)),--($G255:$Z255&lt;&gt;0))+(SUMPRODUCT(--(ABS($G255:$Z255)=ABS(S255)),--($G255:$Z255&lt;&gt;0))-1)/2)</f>
        <v>10</v>
      </c>
      <c r="AN255" cm="1">
        <f t="array" ref="AN255">IF(T255=0,"",1+SUMPRODUCT(--(ABS($G255:$Z255)&lt;ABS(T255)),--($G255:$Z255&lt;&gt;0))+(SUMPRODUCT(--(ABS($G255:$Z255)=ABS(T255)),--($G255:$Z255&lt;&gt;0))-1)/2)</f>
        <v>14</v>
      </c>
      <c r="AO255" cm="1">
        <f t="array" ref="AO255">IF(U255=0,"",1+SUMPRODUCT(--(ABS($G255:$Z255)&lt;ABS(U255)),--($G255:$Z255&lt;&gt;0))+(SUMPRODUCT(--(ABS($G255:$Z255)=ABS(U255)),--($G255:$Z255&lt;&gt;0))-1)/2)</f>
        <v>19</v>
      </c>
      <c r="AP255" cm="1">
        <f t="array" ref="AP255">IF(V255=0,"",1+SUMPRODUCT(--(ABS($G255:$Z255)&lt;ABS(V255)),--($G255:$Z255&lt;&gt;0))+(SUMPRODUCT(--(ABS($G255:$Z255)=ABS(V255)),--($G255:$Z255&lt;&gt;0))-1)/2)</f>
        <v>9</v>
      </c>
      <c r="AQ255" cm="1">
        <f t="array" ref="AQ255">IF(W255=0,"",1+SUMPRODUCT(--(ABS($G255:$Z255)&lt;ABS(W255)),--($G255:$Z255&lt;&gt;0))+(SUMPRODUCT(--(ABS($G255:$Z255)=ABS(W255)),--($G255:$Z255&lt;&gt;0))-1)/2)</f>
        <v>18</v>
      </c>
      <c r="AR255" cm="1">
        <f t="array" ref="AR255">IF(X255=0,"",1+SUMPRODUCT(--(ABS($G255:$Z255)&lt;ABS(X255)),--($G255:$Z255&lt;&gt;0))+(SUMPRODUCT(--(ABS($G255:$Z255)=ABS(X255)),--($G255:$Z255&lt;&gt;0))-1)/2)</f>
        <v>1</v>
      </c>
      <c r="AS255" cm="1">
        <f t="array" ref="AS255">IF(Y255=0,"",1+SUMPRODUCT(--(ABS($G255:$Z255)&lt;ABS(Y255)),--($G255:$Z255&lt;&gt;0))+(SUMPRODUCT(--(ABS($G255:$Z255)=ABS(Y255)),--($G255:$Z255&lt;&gt;0))-1)/2)</f>
        <v>11</v>
      </c>
      <c r="AT255" cm="1">
        <f t="array" ref="AT255">IF(Z255=0,"",1+SUMPRODUCT(--(ABS($G255:$Z255)&lt;ABS(Z255)),--($G255:$Z255&lt;&gt;0))+(SUMPRODUCT(--(ABS($G255:$Z255)=ABS(Z255)),--($G255:$Z255&lt;&gt;0))-1)/2)</f>
        <v>15</v>
      </c>
      <c r="AU255">
        <f>AVERAGE(G255:Z255)</f>
        <v>3.140242002494318E-2</v>
      </c>
      <c r="AV255">
        <f>SUMIF(G255:Z255,"&gt;0",AA255:AT255)</f>
        <v>210</v>
      </c>
      <c r="AW255">
        <f>COUNTIF(G255:Z255,"&lt;&gt;0")</f>
        <v>20</v>
      </c>
      <c r="AX255">
        <f>_xlfn.LET(_xlpm.n,AW255,_xlpm.w,AV255,_xlpm.mu,_xlpm.n*(_xlpm.n+1)/4,_xlpm.sd,SQRT(_xlpm.n*(_xlpm.n+1)*(2*_xlpm.n+1)/24),_xlpm.z,(ABS(_xlpm.w-_xlpm.mu)-0.5)/_xlpm.sd,MIN(1,2*(1-_xlfn.NORM.S.DIST(_xlpm.z,TRUE))))</f>
        <v>9.5691731570646255E-5</v>
      </c>
    </row>
    <row r="256" spans="1:50" x14ac:dyDescent="0.25">
      <c r="A256" t="s">
        <v>9332</v>
      </c>
      <c r="B256" t="s">
        <v>147</v>
      </c>
      <c r="C256" t="s">
        <v>32</v>
      </c>
      <c r="D256" t="s">
        <v>9260</v>
      </c>
      <c r="E256" t="s">
        <v>102</v>
      </c>
      <c r="F256" t="s">
        <v>81</v>
      </c>
      <c r="G256">
        <f>all_runs!O3782-all_runs!O3422</f>
        <v>4.8659885006634207E-2</v>
      </c>
      <c r="H256">
        <f>all_runs!O3783-all_runs!O3423</f>
        <v>3.1969797912502651E-2</v>
      </c>
      <c r="I256">
        <f>all_runs!O3784-all_runs!O3424</f>
        <v>3.0209552175300414E-2</v>
      </c>
      <c r="J256">
        <f>all_runs!O3785-all_runs!O3425</f>
        <v>4.4227853584578813E-2</v>
      </c>
      <c r="K256">
        <f>all_runs!O3786-all_runs!O3426</f>
        <v>2.1344976047541042E-2</v>
      </c>
      <c r="L256">
        <f>all_runs!O3787-all_runs!O3427</f>
        <v>4.7200926299538759E-2</v>
      </c>
      <c r="M256">
        <f>all_runs!O3788-all_runs!O3428</f>
        <v>1.7575006021892992E-2</v>
      </c>
      <c r="N256">
        <f>all_runs!O3789-all_runs!O3429</f>
        <v>2.6524774814788543E-2</v>
      </c>
      <c r="O256">
        <f>all_runs!O3790-all_runs!O3430</f>
        <v>4.6980817643513029E-2</v>
      </c>
      <c r="P256">
        <f>all_runs!O3791-all_runs!O3431</f>
        <v>1.5851738563267381E-2</v>
      </c>
      <c r="Q256">
        <f>all_runs!O3792-all_runs!O3432</f>
        <v>5.4194566933420396E-2</v>
      </c>
      <c r="R256">
        <f>all_runs!O3793-all_runs!O3433</f>
        <v>4.0810822567314942E-2</v>
      </c>
      <c r="S256">
        <f>all_runs!O3794-all_runs!O3434</f>
        <v>5.0643997027705945E-2</v>
      </c>
      <c r="T256">
        <f>all_runs!O3795-all_runs!O3435</f>
        <v>3.7597480635455316E-2</v>
      </c>
      <c r="U256">
        <f>all_runs!O3796-all_runs!O3436</f>
        <v>3.9223839223839319E-2</v>
      </c>
      <c r="V256">
        <f>all_runs!O3797-all_runs!O3437</f>
        <v>3.1259752189984891E-2</v>
      </c>
      <c r="W256">
        <f>all_runs!O3798-all_runs!O3438</f>
        <v>3.9590627524912492E-2</v>
      </c>
      <c r="X256">
        <f>all_runs!O3799-all_runs!O3439</f>
        <v>2.4607311278942001E-2</v>
      </c>
      <c r="Y256">
        <f>all_runs!O3800-all_runs!O3440</f>
        <v>2.4394882434301435E-2</v>
      </c>
      <c r="Z256">
        <f>all_runs!O3801-all_runs!O3441</f>
        <v>1.2578616352201255E-2</v>
      </c>
      <c r="AA256" cm="1">
        <f t="array" ref="AA256">IF(G256=0,"",1+SUMPRODUCT(--(ABS($G256:$Z256)&lt;ABS(G256)),--($G256:$Z256&lt;&gt;0))+(SUMPRODUCT(--(ABS($G256:$Z256)=ABS(G256)),--($G256:$Z256&lt;&gt;0))-1)/2)</f>
        <v>18</v>
      </c>
      <c r="AB256" cm="1">
        <f t="array" ref="AB256">IF(H256=0,"",1+SUMPRODUCT(--(ABS($G256:$Z256)&lt;ABS(H256)),--($G256:$Z256&lt;&gt;0))+(SUMPRODUCT(--(ABS($G256:$Z256)=ABS(H256)),--($G256:$Z256&lt;&gt;0))-1)/2)</f>
        <v>10</v>
      </c>
      <c r="AC256" cm="1">
        <f t="array" ref="AC256">IF(I256=0,"",1+SUMPRODUCT(--(ABS($G256:$Z256)&lt;ABS(I256)),--($G256:$Z256&lt;&gt;0))+(SUMPRODUCT(--(ABS($G256:$Z256)=ABS(I256)),--($G256:$Z256&lt;&gt;0))-1)/2)</f>
        <v>8</v>
      </c>
      <c r="AD256" cm="1">
        <f t="array" ref="AD256">IF(J256=0,"",1+SUMPRODUCT(--(ABS($G256:$Z256)&lt;ABS(J256)),--($G256:$Z256&lt;&gt;0))+(SUMPRODUCT(--(ABS($G256:$Z256)=ABS(J256)),--($G256:$Z256&lt;&gt;0))-1)/2)</f>
        <v>15</v>
      </c>
      <c r="AE256" cm="1">
        <f t="array" ref="AE256">IF(K256=0,"",1+SUMPRODUCT(--(ABS($G256:$Z256)&lt;ABS(K256)),--($G256:$Z256&lt;&gt;0))+(SUMPRODUCT(--(ABS($G256:$Z256)=ABS(K256)),--($G256:$Z256&lt;&gt;0))-1)/2)</f>
        <v>4</v>
      </c>
      <c r="AF256" cm="1">
        <f t="array" ref="AF256">IF(L256=0,"",1+SUMPRODUCT(--(ABS($G256:$Z256)&lt;ABS(L256)),--($G256:$Z256&lt;&gt;0))+(SUMPRODUCT(--(ABS($G256:$Z256)=ABS(L256)),--($G256:$Z256&lt;&gt;0))-1)/2)</f>
        <v>17</v>
      </c>
      <c r="AG256" cm="1">
        <f t="array" ref="AG256">IF(M256=0,"",1+SUMPRODUCT(--(ABS($G256:$Z256)&lt;ABS(M256)),--($G256:$Z256&lt;&gt;0))+(SUMPRODUCT(--(ABS($G256:$Z256)=ABS(M256)),--($G256:$Z256&lt;&gt;0))-1)/2)</f>
        <v>3</v>
      </c>
      <c r="AH256" cm="1">
        <f t="array" ref="AH256">IF(N256=0,"",1+SUMPRODUCT(--(ABS($G256:$Z256)&lt;ABS(N256)),--($G256:$Z256&lt;&gt;0))+(SUMPRODUCT(--(ABS($G256:$Z256)=ABS(N256)),--($G256:$Z256&lt;&gt;0))-1)/2)</f>
        <v>7</v>
      </c>
      <c r="AI256" cm="1">
        <f t="array" ref="AI256">IF(O256=0,"",1+SUMPRODUCT(--(ABS($G256:$Z256)&lt;ABS(O256)),--($G256:$Z256&lt;&gt;0))+(SUMPRODUCT(--(ABS($G256:$Z256)=ABS(O256)),--($G256:$Z256&lt;&gt;0))-1)/2)</f>
        <v>16</v>
      </c>
      <c r="AJ256" cm="1">
        <f t="array" ref="AJ256">IF(P256=0,"",1+SUMPRODUCT(--(ABS($G256:$Z256)&lt;ABS(P256)),--($G256:$Z256&lt;&gt;0))+(SUMPRODUCT(--(ABS($G256:$Z256)=ABS(P256)),--($G256:$Z256&lt;&gt;0))-1)/2)</f>
        <v>2</v>
      </c>
      <c r="AK256" cm="1">
        <f t="array" ref="AK256">IF(Q256=0,"",1+SUMPRODUCT(--(ABS($G256:$Z256)&lt;ABS(Q256)),--($G256:$Z256&lt;&gt;0))+(SUMPRODUCT(--(ABS($G256:$Z256)=ABS(Q256)),--($G256:$Z256&lt;&gt;0))-1)/2)</f>
        <v>20</v>
      </c>
      <c r="AL256" cm="1">
        <f t="array" ref="AL256">IF(R256=0,"",1+SUMPRODUCT(--(ABS($G256:$Z256)&lt;ABS(R256)),--($G256:$Z256&lt;&gt;0))+(SUMPRODUCT(--(ABS($G256:$Z256)=ABS(R256)),--($G256:$Z256&lt;&gt;0))-1)/2)</f>
        <v>14</v>
      </c>
      <c r="AM256" cm="1">
        <f t="array" ref="AM256">IF(S256=0,"",1+SUMPRODUCT(--(ABS($G256:$Z256)&lt;ABS(S256)),--($G256:$Z256&lt;&gt;0))+(SUMPRODUCT(--(ABS($G256:$Z256)=ABS(S256)),--($G256:$Z256&lt;&gt;0))-1)/2)</f>
        <v>19</v>
      </c>
      <c r="AN256" cm="1">
        <f t="array" ref="AN256">IF(T256=0,"",1+SUMPRODUCT(--(ABS($G256:$Z256)&lt;ABS(T256)),--($G256:$Z256&lt;&gt;0))+(SUMPRODUCT(--(ABS($G256:$Z256)=ABS(T256)),--($G256:$Z256&lt;&gt;0))-1)/2)</f>
        <v>11</v>
      </c>
      <c r="AO256" cm="1">
        <f t="array" ref="AO256">IF(U256=0,"",1+SUMPRODUCT(--(ABS($G256:$Z256)&lt;ABS(U256)),--($G256:$Z256&lt;&gt;0))+(SUMPRODUCT(--(ABS($G256:$Z256)=ABS(U256)),--($G256:$Z256&lt;&gt;0))-1)/2)</f>
        <v>12</v>
      </c>
      <c r="AP256" cm="1">
        <f t="array" ref="AP256">IF(V256=0,"",1+SUMPRODUCT(--(ABS($G256:$Z256)&lt;ABS(V256)),--($G256:$Z256&lt;&gt;0))+(SUMPRODUCT(--(ABS($G256:$Z256)=ABS(V256)),--($G256:$Z256&lt;&gt;0))-1)/2)</f>
        <v>9</v>
      </c>
      <c r="AQ256" cm="1">
        <f t="array" ref="AQ256">IF(W256=0,"",1+SUMPRODUCT(--(ABS($G256:$Z256)&lt;ABS(W256)),--($G256:$Z256&lt;&gt;0))+(SUMPRODUCT(--(ABS($G256:$Z256)=ABS(W256)),--($G256:$Z256&lt;&gt;0))-1)/2)</f>
        <v>13</v>
      </c>
      <c r="AR256" cm="1">
        <f t="array" ref="AR256">IF(X256=0,"",1+SUMPRODUCT(--(ABS($G256:$Z256)&lt;ABS(X256)),--($G256:$Z256&lt;&gt;0))+(SUMPRODUCT(--(ABS($G256:$Z256)=ABS(X256)),--($G256:$Z256&lt;&gt;0))-1)/2)</f>
        <v>6</v>
      </c>
      <c r="AS256" cm="1">
        <f t="array" ref="AS256">IF(Y256=0,"",1+SUMPRODUCT(--(ABS($G256:$Z256)&lt;ABS(Y256)),--($G256:$Z256&lt;&gt;0))+(SUMPRODUCT(--(ABS($G256:$Z256)=ABS(Y256)),--($G256:$Z256&lt;&gt;0))-1)/2)</f>
        <v>5</v>
      </c>
      <c r="AT256" cm="1">
        <f t="array" ref="AT256">IF(Z256=0,"",1+SUMPRODUCT(--(ABS($G256:$Z256)&lt;ABS(Z256)),--($G256:$Z256&lt;&gt;0))+(SUMPRODUCT(--(ABS($G256:$Z256)=ABS(Z256)),--($G256:$Z256&lt;&gt;0))-1)/2)</f>
        <v>1</v>
      </c>
      <c r="AU256">
        <f>AVERAGE(G256:Z256)</f>
        <v>3.4272361211881791E-2</v>
      </c>
      <c r="AV256">
        <f>SUMIF(G256:Z256,"&gt;0",AA256:AT256)</f>
        <v>210</v>
      </c>
      <c r="AW256">
        <f>COUNTIF(G256:Z256,"&lt;&gt;0")</f>
        <v>20</v>
      </c>
      <c r="AX256">
        <f>_xlfn.LET(_xlpm.n,AW256,_xlpm.w,AV256,_xlpm.mu,_xlpm.n*(_xlpm.n+1)/4,_xlpm.sd,SQRT(_xlpm.n*(_xlpm.n+1)*(2*_xlpm.n+1)/24),_xlpm.z,(ABS(_xlpm.w-_xlpm.mu)-0.5)/_xlpm.sd,MIN(1,2*(1-_xlfn.NORM.S.DIST(_xlpm.z,TRUE))))</f>
        <v>9.5691731570646255E-5</v>
      </c>
    </row>
    <row r="257" spans="1:50" x14ac:dyDescent="0.25">
      <c r="A257" t="s">
        <v>9332</v>
      </c>
      <c r="B257" t="s">
        <v>190</v>
      </c>
      <c r="C257" t="s">
        <v>32</v>
      </c>
      <c r="D257" t="s">
        <v>9260</v>
      </c>
      <c r="E257" t="s">
        <v>102</v>
      </c>
      <c r="F257" t="s">
        <v>81</v>
      </c>
      <c r="G257">
        <f>all_runs!O4262-all_runs!O3902</f>
        <v>4.177090702048003E-2</v>
      </c>
      <c r="H257">
        <f>all_runs!O4263-all_runs!O3903</f>
        <v>4.2581400554436377E-2</v>
      </c>
      <c r="I257">
        <f>all_runs!O4264-all_runs!O3904</f>
        <v>5.8118556701030943E-2</v>
      </c>
      <c r="J257">
        <f>all_runs!O4265-all_runs!O3905</f>
        <v>4.2494824016563015E-2</v>
      </c>
      <c r="K257">
        <f>all_runs!O4266-all_runs!O3906</f>
        <v>3.319502074688796E-2</v>
      </c>
      <c r="L257">
        <f>all_runs!O4267-all_runs!O3907</f>
        <v>4.207748570264902E-2</v>
      </c>
      <c r="M257">
        <f>all_runs!O4268-all_runs!O3908</f>
        <v>2.3403184083056972E-2</v>
      </c>
      <c r="N257">
        <f>all_runs!O4269-all_runs!O3909</f>
        <v>4.007659158789223E-2</v>
      </c>
      <c r="O257">
        <f>all_runs!O4270-all_runs!O3910</f>
        <v>5.0265870862724049E-2</v>
      </c>
      <c r="P257">
        <f>all_runs!O4271-all_runs!O3911</f>
        <v>4.7667623361803524E-2</v>
      </c>
      <c r="Q257">
        <f>all_runs!O4272-all_runs!O3912</f>
        <v>3.4080170443806734E-2</v>
      </c>
      <c r="R257">
        <f>all_runs!O4273-all_runs!O3913</f>
        <v>3.1671885873347128E-2</v>
      </c>
      <c r="S257">
        <f>all_runs!O4274-all_runs!O3914</f>
        <v>4.1254711081816442E-2</v>
      </c>
      <c r="T257">
        <f>all_runs!O4275-all_runs!O3915</f>
        <v>2.3093176204505572E-2</v>
      </c>
      <c r="U257">
        <f>all_runs!O4276-all_runs!O3916</f>
        <v>4.7615754348352302E-2</v>
      </c>
      <c r="V257">
        <f>all_runs!O4277-all_runs!O3917</f>
        <v>5.6017813195827881E-2</v>
      </c>
      <c r="W257">
        <f>all_runs!O4278-all_runs!O3918</f>
        <v>4.3655636528470154E-2</v>
      </c>
      <c r="X257">
        <f>all_runs!O4279-all_runs!O3919</f>
        <v>3.9011022052696354E-2</v>
      </c>
      <c r="Y257">
        <f>all_runs!O4280-all_runs!O3920</f>
        <v>2.1683476228930965E-2</v>
      </c>
      <c r="Z257">
        <f>all_runs!O4281-all_runs!O3921</f>
        <v>4.4251956932359837E-2</v>
      </c>
      <c r="AA257" cm="1">
        <f t="array" ref="AA257">IF(G257=0,"",1+SUMPRODUCT(--(ABS($G257:$Z257)&lt;ABS(G257)),--($G257:$Z257&lt;&gt;0))+(SUMPRODUCT(--(ABS($G257:$Z257)=ABS(G257)),--($G257:$Z257&lt;&gt;0))-1)/2)</f>
        <v>10</v>
      </c>
      <c r="AB257" cm="1">
        <f t="array" ref="AB257">IF(H257=0,"",1+SUMPRODUCT(--(ABS($G257:$Z257)&lt;ABS(H257)),--($G257:$Z257&lt;&gt;0))+(SUMPRODUCT(--(ABS($G257:$Z257)=ABS(H257)),--($G257:$Z257&lt;&gt;0))-1)/2)</f>
        <v>13</v>
      </c>
      <c r="AC257" cm="1">
        <f t="array" ref="AC257">IF(I257=0,"",1+SUMPRODUCT(--(ABS($G257:$Z257)&lt;ABS(I257)),--($G257:$Z257&lt;&gt;0))+(SUMPRODUCT(--(ABS($G257:$Z257)=ABS(I257)),--($G257:$Z257&lt;&gt;0))-1)/2)</f>
        <v>20</v>
      </c>
      <c r="AD257" cm="1">
        <f t="array" ref="AD257">IF(J257=0,"",1+SUMPRODUCT(--(ABS($G257:$Z257)&lt;ABS(J257)),--($G257:$Z257&lt;&gt;0))+(SUMPRODUCT(--(ABS($G257:$Z257)=ABS(J257)),--($G257:$Z257&lt;&gt;0))-1)/2)</f>
        <v>12</v>
      </c>
      <c r="AE257" cm="1">
        <f t="array" ref="AE257">IF(K257=0,"",1+SUMPRODUCT(--(ABS($G257:$Z257)&lt;ABS(K257)),--($G257:$Z257&lt;&gt;0))+(SUMPRODUCT(--(ABS($G257:$Z257)=ABS(K257)),--($G257:$Z257&lt;&gt;0))-1)/2)</f>
        <v>5</v>
      </c>
      <c r="AF257" cm="1">
        <f t="array" ref="AF257">IF(L257=0,"",1+SUMPRODUCT(--(ABS($G257:$Z257)&lt;ABS(L257)),--($G257:$Z257&lt;&gt;0))+(SUMPRODUCT(--(ABS($G257:$Z257)=ABS(L257)),--($G257:$Z257&lt;&gt;0))-1)/2)</f>
        <v>11</v>
      </c>
      <c r="AG257" cm="1">
        <f t="array" ref="AG257">IF(M257=0,"",1+SUMPRODUCT(--(ABS($G257:$Z257)&lt;ABS(M257)),--($G257:$Z257&lt;&gt;0))+(SUMPRODUCT(--(ABS($G257:$Z257)=ABS(M257)),--($G257:$Z257&lt;&gt;0))-1)/2)</f>
        <v>3</v>
      </c>
      <c r="AH257" cm="1">
        <f t="array" ref="AH257">IF(N257=0,"",1+SUMPRODUCT(--(ABS($G257:$Z257)&lt;ABS(N257)),--($G257:$Z257&lt;&gt;0))+(SUMPRODUCT(--(ABS($G257:$Z257)=ABS(N257)),--($G257:$Z257&lt;&gt;0))-1)/2)</f>
        <v>8</v>
      </c>
      <c r="AI257" cm="1">
        <f t="array" ref="AI257">IF(O257=0,"",1+SUMPRODUCT(--(ABS($G257:$Z257)&lt;ABS(O257)),--($G257:$Z257&lt;&gt;0))+(SUMPRODUCT(--(ABS($G257:$Z257)=ABS(O257)),--($G257:$Z257&lt;&gt;0))-1)/2)</f>
        <v>18</v>
      </c>
      <c r="AJ257" cm="1">
        <f t="array" ref="AJ257">IF(P257=0,"",1+SUMPRODUCT(--(ABS($G257:$Z257)&lt;ABS(P257)),--($G257:$Z257&lt;&gt;0))+(SUMPRODUCT(--(ABS($G257:$Z257)=ABS(P257)),--($G257:$Z257&lt;&gt;0))-1)/2)</f>
        <v>17</v>
      </c>
      <c r="AK257" cm="1">
        <f t="array" ref="AK257">IF(Q257=0,"",1+SUMPRODUCT(--(ABS($G257:$Z257)&lt;ABS(Q257)),--($G257:$Z257&lt;&gt;0))+(SUMPRODUCT(--(ABS($G257:$Z257)=ABS(Q257)),--($G257:$Z257&lt;&gt;0))-1)/2)</f>
        <v>6</v>
      </c>
      <c r="AL257" cm="1">
        <f t="array" ref="AL257">IF(R257=0,"",1+SUMPRODUCT(--(ABS($G257:$Z257)&lt;ABS(R257)),--($G257:$Z257&lt;&gt;0))+(SUMPRODUCT(--(ABS($G257:$Z257)=ABS(R257)),--($G257:$Z257&lt;&gt;0))-1)/2)</f>
        <v>4</v>
      </c>
      <c r="AM257" cm="1">
        <f t="array" ref="AM257">IF(S257=0,"",1+SUMPRODUCT(--(ABS($G257:$Z257)&lt;ABS(S257)),--($G257:$Z257&lt;&gt;0))+(SUMPRODUCT(--(ABS($G257:$Z257)=ABS(S257)),--($G257:$Z257&lt;&gt;0))-1)/2)</f>
        <v>9</v>
      </c>
      <c r="AN257" cm="1">
        <f t="array" ref="AN257">IF(T257=0,"",1+SUMPRODUCT(--(ABS($G257:$Z257)&lt;ABS(T257)),--($G257:$Z257&lt;&gt;0))+(SUMPRODUCT(--(ABS($G257:$Z257)=ABS(T257)),--($G257:$Z257&lt;&gt;0))-1)/2)</f>
        <v>2</v>
      </c>
      <c r="AO257" cm="1">
        <f t="array" ref="AO257">IF(U257=0,"",1+SUMPRODUCT(--(ABS($G257:$Z257)&lt;ABS(U257)),--($G257:$Z257&lt;&gt;0))+(SUMPRODUCT(--(ABS($G257:$Z257)=ABS(U257)),--($G257:$Z257&lt;&gt;0))-1)/2)</f>
        <v>16</v>
      </c>
      <c r="AP257" cm="1">
        <f t="array" ref="AP257">IF(V257=0,"",1+SUMPRODUCT(--(ABS($G257:$Z257)&lt;ABS(V257)),--($G257:$Z257&lt;&gt;0))+(SUMPRODUCT(--(ABS($G257:$Z257)=ABS(V257)),--($G257:$Z257&lt;&gt;0))-1)/2)</f>
        <v>19</v>
      </c>
      <c r="AQ257" cm="1">
        <f t="array" ref="AQ257">IF(W257=0,"",1+SUMPRODUCT(--(ABS($G257:$Z257)&lt;ABS(W257)),--($G257:$Z257&lt;&gt;0))+(SUMPRODUCT(--(ABS($G257:$Z257)=ABS(W257)),--($G257:$Z257&lt;&gt;0))-1)/2)</f>
        <v>14</v>
      </c>
      <c r="AR257" cm="1">
        <f t="array" ref="AR257">IF(X257=0,"",1+SUMPRODUCT(--(ABS($G257:$Z257)&lt;ABS(X257)),--($G257:$Z257&lt;&gt;0))+(SUMPRODUCT(--(ABS($G257:$Z257)=ABS(X257)),--($G257:$Z257&lt;&gt;0))-1)/2)</f>
        <v>7</v>
      </c>
      <c r="AS257" cm="1">
        <f t="array" ref="AS257">IF(Y257=0,"",1+SUMPRODUCT(--(ABS($G257:$Z257)&lt;ABS(Y257)),--($G257:$Z257&lt;&gt;0))+(SUMPRODUCT(--(ABS($G257:$Z257)=ABS(Y257)),--($G257:$Z257&lt;&gt;0))-1)/2)</f>
        <v>1</v>
      </c>
      <c r="AT257" cm="1">
        <f t="array" ref="AT257">IF(Z257=0,"",1+SUMPRODUCT(--(ABS($G257:$Z257)&lt;ABS(Z257)),--($G257:$Z257&lt;&gt;0))+(SUMPRODUCT(--(ABS($G257:$Z257)=ABS(Z257)),--($G257:$Z257&lt;&gt;0))-1)/2)</f>
        <v>15</v>
      </c>
      <c r="AU257">
        <f>AVERAGE(G257:Z257)</f>
        <v>4.0199353376381877E-2</v>
      </c>
      <c r="AV257">
        <f>SUMIF(G257:Z257,"&gt;0",AA257:AT257)</f>
        <v>210</v>
      </c>
      <c r="AW257">
        <f>COUNTIF(G257:Z257,"&lt;&gt;0")</f>
        <v>20</v>
      </c>
      <c r="AX257">
        <f>_xlfn.LET(_xlpm.n,AW257,_xlpm.w,AV257,_xlpm.mu,_xlpm.n*(_xlpm.n+1)/4,_xlpm.sd,SQRT(_xlpm.n*(_xlpm.n+1)*(2*_xlpm.n+1)/24),_xlpm.z,(ABS(_xlpm.w-_xlpm.mu)-0.5)/_xlpm.sd,MIN(1,2*(1-_xlfn.NORM.S.DIST(_xlpm.z,TRUE))))</f>
        <v>9.5691731570646255E-5</v>
      </c>
    </row>
    <row r="258" spans="1:50" x14ac:dyDescent="0.25">
      <c r="A258" t="s">
        <v>9332</v>
      </c>
      <c r="B258" t="s">
        <v>19</v>
      </c>
      <c r="C258" t="s">
        <v>12</v>
      </c>
      <c r="D258" t="s">
        <v>9260</v>
      </c>
      <c r="E258" t="s">
        <v>102</v>
      </c>
      <c r="F258" t="s">
        <v>81</v>
      </c>
      <c r="G258">
        <f>all_runs!O2842-all_runs!O2544</f>
        <v>2.4954462659380505E-2</v>
      </c>
      <c r="H258">
        <f>all_runs!O2843-all_runs!O2545</f>
        <v>4.2924862827068755E-2</v>
      </c>
      <c r="I258">
        <f>all_runs!O2844-all_runs!O2546</f>
        <v>4.7731183769586072E-2</v>
      </c>
      <c r="J258">
        <f>all_runs!O2845-all_runs!O2547</f>
        <v>3.3707865168539408E-2</v>
      </c>
      <c r="K258">
        <f>all_runs!O2846-all_runs!O2548</f>
        <v>5.6442798153995777E-2</v>
      </c>
      <c r="L258">
        <f>all_runs!O2847-all_runs!O2549</f>
        <v>2.5800286669851902E-2</v>
      </c>
      <c r="M258">
        <f>all_runs!O2848-all_runs!O2550</f>
        <v>2.15194712982687E-2</v>
      </c>
      <c r="N258">
        <f>all_runs!O2849-all_runs!O2551</f>
        <v>3.5225048923679059E-2</v>
      </c>
      <c r="O258">
        <f>all_runs!O2850-all_runs!O2552</f>
        <v>3.2310005112825224E-2</v>
      </c>
      <c r="P258">
        <f>all_runs!O2851-all_runs!O2553</f>
        <v>3.6935286935287137E-2</v>
      </c>
      <c r="Q258">
        <f>all_runs!O2852-all_runs!O2554</f>
        <v>3.489439853076215E-2</v>
      </c>
      <c r="R258">
        <f>all_runs!O2853-all_runs!O2555</f>
        <v>2.5873260272318399E-2</v>
      </c>
      <c r="S258">
        <f>all_runs!O2854-all_runs!O2556</f>
        <v>3.6148547469302073E-2</v>
      </c>
      <c r="T258">
        <f>all_runs!O2855-all_runs!O2557</f>
        <v>3.0088305964096174E-2</v>
      </c>
      <c r="U258">
        <f>all_runs!O2856-all_runs!O2558</f>
        <v>2.4832404872061287E-2</v>
      </c>
      <c r="V258">
        <f>all_runs!O2857-all_runs!O2559</f>
        <v>2.6944652350712639E-2</v>
      </c>
      <c r="W258">
        <f>all_runs!O2858-all_runs!O2560</f>
        <v>4.4515031538380434E-2</v>
      </c>
      <c r="X258">
        <f>all_runs!O2859-all_runs!O2561</f>
        <v>4.5386803956103616E-2</v>
      </c>
      <c r="Y258">
        <f>all_runs!O2860-all_runs!O2562</f>
        <v>5.0475986409134088E-2</v>
      </c>
      <c r="Z258">
        <f>all_runs!O2861-all_runs!O2563</f>
        <v>3.514357053682915E-2</v>
      </c>
      <c r="AA258" cm="1">
        <f t="array" ref="AA258">IF(G258=0,"",1+SUMPRODUCT(--(ABS($G258:$Z258)&lt;ABS(G258)),--($G258:$Z258&lt;&gt;0))+(SUMPRODUCT(--(ABS($G258:$Z258)=ABS(G258)),--($G258:$Z258&lt;&gt;0))-1)/2)</f>
        <v>3</v>
      </c>
      <c r="AB258" cm="1">
        <f t="array" ref="AB258">IF(H258=0,"",1+SUMPRODUCT(--(ABS($G258:$Z258)&lt;ABS(H258)),--($G258:$Z258&lt;&gt;0))+(SUMPRODUCT(--(ABS($G258:$Z258)=ABS(H258)),--($G258:$Z258&lt;&gt;0))-1)/2)</f>
        <v>15</v>
      </c>
      <c r="AC258" cm="1">
        <f t="array" ref="AC258">IF(I258=0,"",1+SUMPRODUCT(--(ABS($G258:$Z258)&lt;ABS(I258)),--($G258:$Z258&lt;&gt;0))+(SUMPRODUCT(--(ABS($G258:$Z258)=ABS(I258)),--($G258:$Z258&lt;&gt;0))-1)/2)</f>
        <v>18</v>
      </c>
      <c r="AD258" cm="1">
        <f t="array" ref="AD258">IF(J258=0,"",1+SUMPRODUCT(--(ABS($G258:$Z258)&lt;ABS(J258)),--($G258:$Z258&lt;&gt;0))+(SUMPRODUCT(--(ABS($G258:$Z258)=ABS(J258)),--($G258:$Z258&lt;&gt;0))-1)/2)</f>
        <v>9</v>
      </c>
      <c r="AE258" cm="1">
        <f t="array" ref="AE258">IF(K258=0,"",1+SUMPRODUCT(--(ABS($G258:$Z258)&lt;ABS(K258)),--($G258:$Z258&lt;&gt;0))+(SUMPRODUCT(--(ABS($G258:$Z258)=ABS(K258)),--($G258:$Z258&lt;&gt;0))-1)/2)</f>
        <v>20</v>
      </c>
      <c r="AF258" cm="1">
        <f t="array" ref="AF258">IF(L258=0,"",1+SUMPRODUCT(--(ABS($G258:$Z258)&lt;ABS(L258)),--($G258:$Z258&lt;&gt;0))+(SUMPRODUCT(--(ABS($G258:$Z258)=ABS(L258)),--($G258:$Z258&lt;&gt;0))-1)/2)</f>
        <v>4</v>
      </c>
      <c r="AG258" cm="1">
        <f t="array" ref="AG258">IF(M258=0,"",1+SUMPRODUCT(--(ABS($G258:$Z258)&lt;ABS(M258)),--($G258:$Z258&lt;&gt;0))+(SUMPRODUCT(--(ABS($G258:$Z258)=ABS(M258)),--($G258:$Z258&lt;&gt;0))-1)/2)</f>
        <v>1</v>
      </c>
      <c r="AH258" cm="1">
        <f t="array" ref="AH258">IF(N258=0,"",1+SUMPRODUCT(--(ABS($G258:$Z258)&lt;ABS(N258)),--($G258:$Z258&lt;&gt;0))+(SUMPRODUCT(--(ABS($G258:$Z258)=ABS(N258)),--($G258:$Z258&lt;&gt;0))-1)/2)</f>
        <v>12</v>
      </c>
      <c r="AI258" cm="1">
        <f t="array" ref="AI258">IF(O258=0,"",1+SUMPRODUCT(--(ABS($G258:$Z258)&lt;ABS(O258)),--($G258:$Z258&lt;&gt;0))+(SUMPRODUCT(--(ABS($G258:$Z258)=ABS(O258)),--($G258:$Z258&lt;&gt;0))-1)/2)</f>
        <v>8</v>
      </c>
      <c r="AJ258" cm="1">
        <f t="array" ref="AJ258">IF(P258=0,"",1+SUMPRODUCT(--(ABS($G258:$Z258)&lt;ABS(P258)),--($G258:$Z258&lt;&gt;0))+(SUMPRODUCT(--(ABS($G258:$Z258)=ABS(P258)),--($G258:$Z258&lt;&gt;0))-1)/2)</f>
        <v>14</v>
      </c>
      <c r="AK258" cm="1">
        <f t="array" ref="AK258">IF(Q258=0,"",1+SUMPRODUCT(--(ABS($G258:$Z258)&lt;ABS(Q258)),--($G258:$Z258&lt;&gt;0))+(SUMPRODUCT(--(ABS($G258:$Z258)=ABS(Q258)),--($G258:$Z258&lt;&gt;0))-1)/2)</f>
        <v>10</v>
      </c>
      <c r="AL258" cm="1">
        <f t="array" ref="AL258">IF(R258=0,"",1+SUMPRODUCT(--(ABS($G258:$Z258)&lt;ABS(R258)),--($G258:$Z258&lt;&gt;0))+(SUMPRODUCT(--(ABS($G258:$Z258)=ABS(R258)),--($G258:$Z258&lt;&gt;0))-1)/2)</f>
        <v>5</v>
      </c>
      <c r="AM258" cm="1">
        <f t="array" ref="AM258">IF(S258=0,"",1+SUMPRODUCT(--(ABS($G258:$Z258)&lt;ABS(S258)),--($G258:$Z258&lt;&gt;0))+(SUMPRODUCT(--(ABS($G258:$Z258)=ABS(S258)),--($G258:$Z258&lt;&gt;0))-1)/2)</f>
        <v>13</v>
      </c>
      <c r="AN258" cm="1">
        <f t="array" ref="AN258">IF(T258=0,"",1+SUMPRODUCT(--(ABS($G258:$Z258)&lt;ABS(T258)),--($G258:$Z258&lt;&gt;0))+(SUMPRODUCT(--(ABS($G258:$Z258)=ABS(T258)),--($G258:$Z258&lt;&gt;0))-1)/2)</f>
        <v>7</v>
      </c>
      <c r="AO258" cm="1">
        <f t="array" ref="AO258">IF(U258=0,"",1+SUMPRODUCT(--(ABS($G258:$Z258)&lt;ABS(U258)),--($G258:$Z258&lt;&gt;0))+(SUMPRODUCT(--(ABS($G258:$Z258)=ABS(U258)),--($G258:$Z258&lt;&gt;0))-1)/2)</f>
        <v>2</v>
      </c>
      <c r="AP258" cm="1">
        <f t="array" ref="AP258">IF(V258=0,"",1+SUMPRODUCT(--(ABS($G258:$Z258)&lt;ABS(V258)),--($G258:$Z258&lt;&gt;0))+(SUMPRODUCT(--(ABS($G258:$Z258)=ABS(V258)),--($G258:$Z258&lt;&gt;0))-1)/2)</f>
        <v>6</v>
      </c>
      <c r="AQ258" cm="1">
        <f t="array" ref="AQ258">IF(W258=0,"",1+SUMPRODUCT(--(ABS($G258:$Z258)&lt;ABS(W258)),--($G258:$Z258&lt;&gt;0))+(SUMPRODUCT(--(ABS($G258:$Z258)=ABS(W258)),--($G258:$Z258&lt;&gt;0))-1)/2)</f>
        <v>16</v>
      </c>
      <c r="AR258" cm="1">
        <f t="array" ref="AR258">IF(X258=0,"",1+SUMPRODUCT(--(ABS($G258:$Z258)&lt;ABS(X258)),--($G258:$Z258&lt;&gt;0))+(SUMPRODUCT(--(ABS($G258:$Z258)=ABS(X258)),--($G258:$Z258&lt;&gt;0))-1)/2)</f>
        <v>17</v>
      </c>
      <c r="AS258" cm="1">
        <f t="array" ref="AS258">IF(Y258=0,"",1+SUMPRODUCT(--(ABS($G258:$Z258)&lt;ABS(Y258)),--($G258:$Z258&lt;&gt;0))+(SUMPRODUCT(--(ABS($G258:$Z258)=ABS(Y258)),--($G258:$Z258&lt;&gt;0))-1)/2)</f>
        <v>19</v>
      </c>
      <c r="AT258" cm="1">
        <f t="array" ref="AT258">IF(Z258=0,"",1+SUMPRODUCT(--(ABS($G258:$Z258)&lt;ABS(Z258)),--($G258:$Z258&lt;&gt;0))+(SUMPRODUCT(--(ABS($G258:$Z258)=ABS(Z258)),--($G258:$Z258&lt;&gt;0))-1)/2)</f>
        <v>11</v>
      </c>
      <c r="AU258">
        <f>AVERAGE(G258:Z258)</f>
        <v>3.5592711670909126E-2</v>
      </c>
      <c r="AV258">
        <f>SUMIF(G258:Z258,"&gt;0",AA258:AT258)</f>
        <v>210</v>
      </c>
      <c r="AW258">
        <f>COUNTIF(G258:Z258,"&lt;&gt;0")</f>
        <v>20</v>
      </c>
      <c r="AX258">
        <f>_xlfn.LET(_xlpm.n,AW258,_xlpm.w,AV258,_xlpm.mu,_xlpm.n*(_xlpm.n+1)/4,_xlpm.sd,SQRT(_xlpm.n*(_xlpm.n+1)*(2*_xlpm.n+1)/24),_xlpm.z,(ABS(_xlpm.w-_xlpm.mu)-0.5)/_xlpm.sd,MIN(1,2*(1-_xlfn.NORM.S.DIST(_xlpm.z,TRUE))))</f>
        <v>9.5691731570646255E-5</v>
      </c>
    </row>
    <row r="259" spans="1:50" x14ac:dyDescent="0.25">
      <c r="A259" t="s">
        <v>9332</v>
      </c>
      <c r="B259" t="s">
        <v>106</v>
      </c>
      <c r="C259" t="s">
        <v>12</v>
      </c>
      <c r="D259" t="s">
        <v>9260</v>
      </c>
      <c r="E259" t="s">
        <v>102</v>
      </c>
      <c r="F259" t="s">
        <v>81</v>
      </c>
      <c r="G259">
        <f>all_runs!O3322-all_runs!O2962</f>
        <v>7.2201619617042745E-3</v>
      </c>
      <c r="H259">
        <f>all_runs!O3323-all_runs!O2963</f>
        <v>4.0576301087915323E-2</v>
      </c>
      <c r="I259">
        <f>all_runs!O3324-all_runs!O2964</f>
        <v>2.4224593909423775E-2</v>
      </c>
      <c r="J259">
        <f>all_runs!O3325-all_runs!O2965</f>
        <v>3.565712526931375E-2</v>
      </c>
      <c r="K259">
        <f>all_runs!O3326-all_runs!O2966</f>
        <v>5.5749814570940082E-2</v>
      </c>
      <c r="L259">
        <f>all_runs!O3327-all_runs!O2967</f>
        <v>3.35134644203261E-2</v>
      </c>
      <c r="M259">
        <f>all_runs!O3328-all_runs!O2968</f>
        <v>6.5173554991148963E-2</v>
      </c>
      <c r="N259">
        <f>all_runs!O3329-all_runs!O2969</f>
        <v>5.5970491903639563E-2</v>
      </c>
      <c r="O259">
        <f>all_runs!O3330-all_runs!O2970</f>
        <v>6.0159607120933156E-2</v>
      </c>
      <c r="P259">
        <f>all_runs!O3331-all_runs!O2971</f>
        <v>3.1667644063088307E-2</v>
      </c>
      <c r="Q259">
        <f>all_runs!O3332-all_runs!O2972</f>
        <v>3.5247432306255599E-2</v>
      </c>
      <c r="R259">
        <f>all_runs!O3333-all_runs!O2973</f>
        <v>3.8953087931430264E-2</v>
      </c>
      <c r="S259">
        <f>all_runs!O3334-all_runs!O2974</f>
        <v>1.6574585635358963E-2</v>
      </c>
      <c r="T259">
        <f>all_runs!O3335-all_runs!O2975</f>
        <v>2.8413575374901412E-2</v>
      </c>
      <c r="U259">
        <f>all_runs!O3336-all_runs!O2976</f>
        <v>3.4918973822311683E-2</v>
      </c>
      <c r="V259">
        <f>all_runs!O3337-all_runs!O2977</f>
        <v>3.7286544749909334E-2</v>
      </c>
      <c r="W259">
        <f>all_runs!O3338-all_runs!O2978</f>
        <v>4.0266299357208379E-2</v>
      </c>
      <c r="X259">
        <f>all_runs!O3339-all_runs!O2979</f>
        <v>4.3990311837723173E-2</v>
      </c>
      <c r="Y259">
        <f>all_runs!O3340-all_runs!O2980</f>
        <v>3.8357404243034354E-2</v>
      </c>
      <c r="Z259">
        <f>all_runs!O3341-all_runs!O2981</f>
        <v>4.1067274367374118E-2</v>
      </c>
      <c r="AA259" cm="1">
        <f t="array" ref="AA259">IF(G259=0,"",1+SUMPRODUCT(--(ABS($G259:$Z259)&lt;ABS(G259)),--($G259:$Z259&lt;&gt;0))+(SUMPRODUCT(--(ABS($G259:$Z259)=ABS(G259)),--($G259:$Z259&lt;&gt;0))-1)/2)</f>
        <v>1</v>
      </c>
      <c r="AB259" cm="1">
        <f t="array" ref="AB259">IF(H259=0,"",1+SUMPRODUCT(--(ABS($G259:$Z259)&lt;ABS(H259)),--($G259:$Z259&lt;&gt;0))+(SUMPRODUCT(--(ABS($G259:$Z259)=ABS(H259)),--($G259:$Z259&lt;&gt;0))-1)/2)</f>
        <v>14</v>
      </c>
      <c r="AC259" cm="1">
        <f t="array" ref="AC259">IF(I259=0,"",1+SUMPRODUCT(--(ABS($G259:$Z259)&lt;ABS(I259)),--($G259:$Z259&lt;&gt;0))+(SUMPRODUCT(--(ABS($G259:$Z259)=ABS(I259)),--($G259:$Z259&lt;&gt;0))-1)/2)</f>
        <v>3</v>
      </c>
      <c r="AD259" cm="1">
        <f t="array" ref="AD259">IF(J259=0,"",1+SUMPRODUCT(--(ABS($G259:$Z259)&lt;ABS(J259)),--($G259:$Z259&lt;&gt;0))+(SUMPRODUCT(--(ABS($G259:$Z259)=ABS(J259)),--($G259:$Z259&lt;&gt;0))-1)/2)</f>
        <v>9</v>
      </c>
      <c r="AE259" cm="1">
        <f t="array" ref="AE259">IF(K259=0,"",1+SUMPRODUCT(--(ABS($G259:$Z259)&lt;ABS(K259)),--($G259:$Z259&lt;&gt;0))+(SUMPRODUCT(--(ABS($G259:$Z259)=ABS(K259)),--($G259:$Z259&lt;&gt;0))-1)/2)</f>
        <v>17</v>
      </c>
      <c r="AF259" cm="1">
        <f t="array" ref="AF259">IF(L259=0,"",1+SUMPRODUCT(--(ABS($G259:$Z259)&lt;ABS(L259)),--($G259:$Z259&lt;&gt;0))+(SUMPRODUCT(--(ABS($G259:$Z259)=ABS(L259)),--($G259:$Z259&lt;&gt;0))-1)/2)</f>
        <v>6</v>
      </c>
      <c r="AG259" cm="1">
        <f t="array" ref="AG259">IF(M259=0,"",1+SUMPRODUCT(--(ABS($G259:$Z259)&lt;ABS(M259)),--($G259:$Z259&lt;&gt;0))+(SUMPRODUCT(--(ABS($G259:$Z259)=ABS(M259)),--($G259:$Z259&lt;&gt;0))-1)/2)</f>
        <v>20</v>
      </c>
      <c r="AH259" cm="1">
        <f t="array" ref="AH259">IF(N259=0,"",1+SUMPRODUCT(--(ABS($G259:$Z259)&lt;ABS(N259)),--($G259:$Z259&lt;&gt;0))+(SUMPRODUCT(--(ABS($G259:$Z259)=ABS(N259)),--($G259:$Z259&lt;&gt;0))-1)/2)</f>
        <v>18</v>
      </c>
      <c r="AI259" cm="1">
        <f t="array" ref="AI259">IF(O259=0,"",1+SUMPRODUCT(--(ABS($G259:$Z259)&lt;ABS(O259)),--($G259:$Z259&lt;&gt;0))+(SUMPRODUCT(--(ABS($G259:$Z259)=ABS(O259)),--($G259:$Z259&lt;&gt;0))-1)/2)</f>
        <v>19</v>
      </c>
      <c r="AJ259" cm="1">
        <f t="array" ref="AJ259">IF(P259=0,"",1+SUMPRODUCT(--(ABS($G259:$Z259)&lt;ABS(P259)),--($G259:$Z259&lt;&gt;0))+(SUMPRODUCT(--(ABS($G259:$Z259)=ABS(P259)),--($G259:$Z259&lt;&gt;0))-1)/2)</f>
        <v>5</v>
      </c>
      <c r="AK259" cm="1">
        <f t="array" ref="AK259">IF(Q259=0,"",1+SUMPRODUCT(--(ABS($G259:$Z259)&lt;ABS(Q259)),--($G259:$Z259&lt;&gt;0))+(SUMPRODUCT(--(ABS($G259:$Z259)=ABS(Q259)),--($G259:$Z259&lt;&gt;0))-1)/2)</f>
        <v>8</v>
      </c>
      <c r="AL259" cm="1">
        <f t="array" ref="AL259">IF(R259=0,"",1+SUMPRODUCT(--(ABS($G259:$Z259)&lt;ABS(R259)),--($G259:$Z259&lt;&gt;0))+(SUMPRODUCT(--(ABS($G259:$Z259)=ABS(R259)),--($G259:$Z259&lt;&gt;0))-1)/2)</f>
        <v>12</v>
      </c>
      <c r="AM259" cm="1">
        <f t="array" ref="AM259">IF(S259=0,"",1+SUMPRODUCT(--(ABS($G259:$Z259)&lt;ABS(S259)),--($G259:$Z259&lt;&gt;0))+(SUMPRODUCT(--(ABS($G259:$Z259)=ABS(S259)),--($G259:$Z259&lt;&gt;0))-1)/2)</f>
        <v>2</v>
      </c>
      <c r="AN259" cm="1">
        <f t="array" ref="AN259">IF(T259=0,"",1+SUMPRODUCT(--(ABS($G259:$Z259)&lt;ABS(T259)),--($G259:$Z259&lt;&gt;0))+(SUMPRODUCT(--(ABS($G259:$Z259)=ABS(T259)),--($G259:$Z259&lt;&gt;0))-1)/2)</f>
        <v>4</v>
      </c>
      <c r="AO259" cm="1">
        <f t="array" ref="AO259">IF(U259=0,"",1+SUMPRODUCT(--(ABS($G259:$Z259)&lt;ABS(U259)),--($G259:$Z259&lt;&gt;0))+(SUMPRODUCT(--(ABS($G259:$Z259)=ABS(U259)),--($G259:$Z259&lt;&gt;0))-1)/2)</f>
        <v>7</v>
      </c>
      <c r="AP259" cm="1">
        <f t="array" ref="AP259">IF(V259=0,"",1+SUMPRODUCT(--(ABS($G259:$Z259)&lt;ABS(V259)),--($G259:$Z259&lt;&gt;0))+(SUMPRODUCT(--(ABS($G259:$Z259)=ABS(V259)),--($G259:$Z259&lt;&gt;0))-1)/2)</f>
        <v>10</v>
      </c>
      <c r="AQ259" cm="1">
        <f t="array" ref="AQ259">IF(W259=0,"",1+SUMPRODUCT(--(ABS($G259:$Z259)&lt;ABS(W259)),--($G259:$Z259&lt;&gt;0))+(SUMPRODUCT(--(ABS($G259:$Z259)=ABS(W259)),--($G259:$Z259&lt;&gt;0))-1)/2)</f>
        <v>13</v>
      </c>
      <c r="AR259" cm="1">
        <f t="array" ref="AR259">IF(X259=0,"",1+SUMPRODUCT(--(ABS($G259:$Z259)&lt;ABS(X259)),--($G259:$Z259&lt;&gt;0))+(SUMPRODUCT(--(ABS($G259:$Z259)=ABS(X259)),--($G259:$Z259&lt;&gt;0))-1)/2)</f>
        <v>16</v>
      </c>
      <c r="AS259" cm="1">
        <f t="array" ref="AS259">IF(Y259=0,"",1+SUMPRODUCT(--(ABS($G259:$Z259)&lt;ABS(Y259)),--($G259:$Z259&lt;&gt;0))+(SUMPRODUCT(--(ABS($G259:$Z259)=ABS(Y259)),--($G259:$Z259&lt;&gt;0))-1)/2)</f>
        <v>11</v>
      </c>
      <c r="AT259" cm="1">
        <f t="array" ref="AT259">IF(Z259=0,"",1+SUMPRODUCT(--(ABS($G259:$Z259)&lt;ABS(Z259)),--($G259:$Z259&lt;&gt;0))+(SUMPRODUCT(--(ABS($G259:$Z259)=ABS(Z259)),--($G259:$Z259&lt;&gt;0))-1)/2)</f>
        <v>15</v>
      </c>
      <c r="AU259">
        <f>AVERAGE(G259:Z259)</f>
        <v>3.8249412446197027E-2</v>
      </c>
      <c r="AV259">
        <f>SUMIF(G259:Z259,"&gt;0",AA259:AT259)</f>
        <v>210</v>
      </c>
      <c r="AW259">
        <f>COUNTIF(G259:Z259,"&lt;&gt;0")</f>
        <v>20</v>
      </c>
      <c r="AX259">
        <f>_xlfn.LET(_xlpm.n,AW259,_xlpm.w,AV259,_xlpm.mu,_xlpm.n*(_xlpm.n+1)/4,_xlpm.sd,SQRT(_xlpm.n*(_xlpm.n+1)*(2*_xlpm.n+1)/24),_xlpm.z,(ABS(_xlpm.w-_xlpm.mu)-0.5)/_xlpm.sd,MIN(1,2*(1-_xlfn.NORM.S.DIST(_xlpm.z,TRUE))))</f>
        <v>9.5691731570646255E-5</v>
      </c>
    </row>
    <row r="260" spans="1:50" x14ac:dyDescent="0.25">
      <c r="A260" t="s">
        <v>9332</v>
      </c>
      <c r="B260" t="s">
        <v>147</v>
      </c>
      <c r="C260" t="s">
        <v>12</v>
      </c>
      <c r="D260" t="s">
        <v>9260</v>
      </c>
      <c r="E260" t="s">
        <v>102</v>
      </c>
      <c r="F260" t="s">
        <v>81</v>
      </c>
      <c r="G260">
        <f>all_runs!O3802-all_runs!O3442</f>
        <v>4.6610692678108578E-2</v>
      </c>
      <c r="H260">
        <f>all_runs!O3803-all_runs!O3443</f>
        <v>3.24432166973605E-2</v>
      </c>
      <c r="I260">
        <f>all_runs!O3804-all_runs!O3444</f>
        <v>4.8879578492985187E-3</v>
      </c>
      <c r="J260">
        <f>all_runs!O3805-all_runs!O3445</f>
        <v>4.4985148591039748E-2</v>
      </c>
      <c r="K260">
        <f>all_runs!O3806-all_runs!O3446</f>
        <v>2.3902894491129922E-2</v>
      </c>
      <c r="L260">
        <f>all_runs!O3807-all_runs!O3447</f>
        <v>4.7595897863277337E-2</v>
      </c>
      <c r="M260">
        <f>all_runs!O3808-all_runs!O3448</f>
        <v>1.6574585635359296E-2</v>
      </c>
      <c r="N260">
        <f>all_runs!O3809-all_runs!O3449</f>
        <v>1.671309192200543E-2</v>
      </c>
      <c r="O260">
        <f>all_runs!O3810-all_runs!O3450</f>
        <v>3.0692167577413665E-2</v>
      </c>
      <c r="P260">
        <f>all_runs!O3811-all_runs!O3451</f>
        <v>4.6162893266686211E-2</v>
      </c>
      <c r="Q260">
        <f>all_runs!O3812-all_runs!O3452</f>
        <v>2.1613102065338619E-2</v>
      </c>
      <c r="R260">
        <f>all_runs!O3813-all_runs!O3453</f>
        <v>3.652771809196409E-2</v>
      </c>
      <c r="S260">
        <f>all_runs!O3814-all_runs!O3454</f>
        <v>2.7032898820608109E-2</v>
      </c>
      <c r="T260">
        <f>all_runs!O3815-all_runs!O3455</f>
        <v>2.7940445903021249E-2</v>
      </c>
      <c r="U260">
        <f>all_runs!O3816-all_runs!O3456</f>
        <v>4.2376727227203759E-2</v>
      </c>
      <c r="V260">
        <f>all_runs!O3817-all_runs!O3457</f>
        <v>1.899045860264692E-2</v>
      </c>
      <c r="W260">
        <f>all_runs!O3818-all_runs!O3458</f>
        <v>2.3902894491129922E-2</v>
      </c>
      <c r="X260">
        <f>all_runs!O3819-all_runs!O3459</f>
        <v>3.2412523020257877E-2</v>
      </c>
      <c r="Y260">
        <f>all_runs!O3820-all_runs!O3460</f>
        <v>3.8876352034861283E-2</v>
      </c>
      <c r="Z260">
        <f>all_runs!O3821-all_runs!O3461</f>
        <v>9.4538701781041734E-3</v>
      </c>
      <c r="AA260" cm="1">
        <f t="array" ref="AA260">IF(G260=0,"",1+SUMPRODUCT(--(ABS($G260:$Z260)&lt;ABS(G260)),--($G260:$Z260&lt;&gt;0))+(SUMPRODUCT(--(ABS($G260:$Z260)=ABS(G260)),--($G260:$Z260&lt;&gt;0))-1)/2)</f>
        <v>19</v>
      </c>
      <c r="AB260" cm="1">
        <f t="array" ref="AB260">IF(H260=0,"",1+SUMPRODUCT(--(ABS($G260:$Z260)&lt;ABS(H260)),--($G260:$Z260&lt;&gt;0))+(SUMPRODUCT(--(ABS($G260:$Z260)=ABS(H260)),--($G260:$Z260&lt;&gt;0))-1)/2)</f>
        <v>13</v>
      </c>
      <c r="AC260" cm="1">
        <f t="array" ref="AC260">IF(I260=0,"",1+SUMPRODUCT(--(ABS($G260:$Z260)&lt;ABS(I260)),--($G260:$Z260&lt;&gt;0))+(SUMPRODUCT(--(ABS($G260:$Z260)=ABS(I260)),--($G260:$Z260&lt;&gt;0))-1)/2)</f>
        <v>1</v>
      </c>
      <c r="AD260" cm="1">
        <f t="array" ref="AD260">IF(J260=0,"",1+SUMPRODUCT(--(ABS($G260:$Z260)&lt;ABS(J260)),--($G260:$Z260&lt;&gt;0))+(SUMPRODUCT(--(ABS($G260:$Z260)=ABS(J260)),--($G260:$Z260&lt;&gt;0))-1)/2)</f>
        <v>17</v>
      </c>
      <c r="AE260" cm="1">
        <f t="array" ref="AE260">IF(K260=0,"",1+SUMPRODUCT(--(ABS($G260:$Z260)&lt;ABS(K260)),--($G260:$Z260&lt;&gt;0))+(SUMPRODUCT(--(ABS($G260:$Z260)=ABS(K260)),--($G260:$Z260&lt;&gt;0))-1)/2)</f>
        <v>7.5</v>
      </c>
      <c r="AF260" cm="1">
        <f t="array" ref="AF260">IF(L260=0,"",1+SUMPRODUCT(--(ABS($G260:$Z260)&lt;ABS(L260)),--($G260:$Z260&lt;&gt;0))+(SUMPRODUCT(--(ABS($G260:$Z260)=ABS(L260)),--($G260:$Z260&lt;&gt;0))-1)/2)</f>
        <v>20</v>
      </c>
      <c r="AG260" cm="1">
        <f t="array" ref="AG260">IF(M260=0,"",1+SUMPRODUCT(--(ABS($G260:$Z260)&lt;ABS(M260)),--($G260:$Z260&lt;&gt;0))+(SUMPRODUCT(--(ABS($G260:$Z260)=ABS(M260)),--($G260:$Z260&lt;&gt;0))-1)/2)</f>
        <v>3</v>
      </c>
      <c r="AH260" cm="1">
        <f t="array" ref="AH260">IF(N260=0,"",1+SUMPRODUCT(--(ABS($G260:$Z260)&lt;ABS(N260)),--($G260:$Z260&lt;&gt;0))+(SUMPRODUCT(--(ABS($G260:$Z260)=ABS(N260)),--($G260:$Z260&lt;&gt;0))-1)/2)</f>
        <v>4</v>
      </c>
      <c r="AI260" cm="1">
        <f t="array" ref="AI260">IF(O260=0,"",1+SUMPRODUCT(--(ABS($G260:$Z260)&lt;ABS(O260)),--($G260:$Z260&lt;&gt;0))+(SUMPRODUCT(--(ABS($G260:$Z260)=ABS(O260)),--($G260:$Z260&lt;&gt;0))-1)/2)</f>
        <v>11</v>
      </c>
      <c r="AJ260" cm="1">
        <f t="array" ref="AJ260">IF(P260=0,"",1+SUMPRODUCT(--(ABS($G260:$Z260)&lt;ABS(P260)),--($G260:$Z260&lt;&gt;0))+(SUMPRODUCT(--(ABS($G260:$Z260)=ABS(P260)),--($G260:$Z260&lt;&gt;0))-1)/2)</f>
        <v>18</v>
      </c>
      <c r="AK260" cm="1">
        <f t="array" ref="AK260">IF(Q260=0,"",1+SUMPRODUCT(--(ABS($G260:$Z260)&lt;ABS(Q260)),--($G260:$Z260&lt;&gt;0))+(SUMPRODUCT(--(ABS($G260:$Z260)=ABS(Q260)),--($G260:$Z260&lt;&gt;0))-1)/2)</f>
        <v>6</v>
      </c>
      <c r="AL260" cm="1">
        <f t="array" ref="AL260">IF(R260=0,"",1+SUMPRODUCT(--(ABS($G260:$Z260)&lt;ABS(R260)),--($G260:$Z260&lt;&gt;0))+(SUMPRODUCT(--(ABS($G260:$Z260)=ABS(R260)),--($G260:$Z260&lt;&gt;0))-1)/2)</f>
        <v>14</v>
      </c>
      <c r="AM260" cm="1">
        <f t="array" ref="AM260">IF(S260=0,"",1+SUMPRODUCT(--(ABS($G260:$Z260)&lt;ABS(S260)),--($G260:$Z260&lt;&gt;0))+(SUMPRODUCT(--(ABS($G260:$Z260)=ABS(S260)),--($G260:$Z260&lt;&gt;0))-1)/2)</f>
        <v>9</v>
      </c>
      <c r="AN260" cm="1">
        <f t="array" ref="AN260">IF(T260=0,"",1+SUMPRODUCT(--(ABS($G260:$Z260)&lt;ABS(T260)),--($G260:$Z260&lt;&gt;0))+(SUMPRODUCT(--(ABS($G260:$Z260)=ABS(T260)),--($G260:$Z260&lt;&gt;0))-1)/2)</f>
        <v>10</v>
      </c>
      <c r="AO260" cm="1">
        <f t="array" ref="AO260">IF(U260=0,"",1+SUMPRODUCT(--(ABS($G260:$Z260)&lt;ABS(U260)),--($G260:$Z260&lt;&gt;0))+(SUMPRODUCT(--(ABS($G260:$Z260)=ABS(U260)),--($G260:$Z260&lt;&gt;0))-1)/2)</f>
        <v>16</v>
      </c>
      <c r="AP260" cm="1">
        <f t="array" ref="AP260">IF(V260=0,"",1+SUMPRODUCT(--(ABS($G260:$Z260)&lt;ABS(V260)),--($G260:$Z260&lt;&gt;0))+(SUMPRODUCT(--(ABS($G260:$Z260)=ABS(V260)),--($G260:$Z260&lt;&gt;0))-1)/2)</f>
        <v>5</v>
      </c>
      <c r="AQ260" cm="1">
        <f t="array" ref="AQ260">IF(W260=0,"",1+SUMPRODUCT(--(ABS($G260:$Z260)&lt;ABS(W260)),--($G260:$Z260&lt;&gt;0))+(SUMPRODUCT(--(ABS($G260:$Z260)=ABS(W260)),--($G260:$Z260&lt;&gt;0))-1)/2)</f>
        <v>7.5</v>
      </c>
      <c r="AR260" cm="1">
        <f t="array" ref="AR260">IF(X260=0,"",1+SUMPRODUCT(--(ABS($G260:$Z260)&lt;ABS(X260)),--($G260:$Z260&lt;&gt;0))+(SUMPRODUCT(--(ABS($G260:$Z260)=ABS(X260)),--($G260:$Z260&lt;&gt;0))-1)/2)</f>
        <v>12</v>
      </c>
      <c r="AS260" cm="1">
        <f t="array" ref="AS260">IF(Y260=0,"",1+SUMPRODUCT(--(ABS($G260:$Z260)&lt;ABS(Y260)),--($G260:$Z260&lt;&gt;0))+(SUMPRODUCT(--(ABS($G260:$Z260)=ABS(Y260)),--($G260:$Z260&lt;&gt;0))-1)/2)</f>
        <v>15</v>
      </c>
      <c r="AT260" cm="1">
        <f t="array" ref="AT260">IF(Z260=0,"",1+SUMPRODUCT(--(ABS($G260:$Z260)&lt;ABS(Z260)),--($G260:$Z260&lt;&gt;0))+(SUMPRODUCT(--(ABS($G260:$Z260)=ABS(Z260)),--($G260:$Z260&lt;&gt;0))-1)/2)</f>
        <v>2</v>
      </c>
      <c r="AU260">
        <f>AVERAGE(G260:Z260)</f>
        <v>2.948477685034076E-2</v>
      </c>
      <c r="AV260">
        <f>SUMIF(G260:Z260,"&gt;0",AA260:AT260)</f>
        <v>210</v>
      </c>
      <c r="AW260">
        <f>COUNTIF(G260:Z260,"&lt;&gt;0")</f>
        <v>20</v>
      </c>
      <c r="AX260">
        <f>_xlfn.LET(_xlpm.n,AW260,_xlpm.w,AV260,_xlpm.mu,_xlpm.n*(_xlpm.n+1)/4,_xlpm.sd,SQRT(_xlpm.n*(_xlpm.n+1)*(2*_xlpm.n+1)/24),_xlpm.z,(ABS(_xlpm.w-_xlpm.mu)-0.5)/_xlpm.sd,MIN(1,2*(1-_xlfn.NORM.S.DIST(_xlpm.z,TRUE))))</f>
        <v>9.5691731570646255E-5</v>
      </c>
    </row>
    <row r="261" spans="1:50" x14ac:dyDescent="0.25">
      <c r="A261" t="s">
        <v>9332</v>
      </c>
      <c r="B261" t="s">
        <v>190</v>
      </c>
      <c r="C261" t="s">
        <v>12</v>
      </c>
      <c r="D261" t="s">
        <v>9260</v>
      </c>
      <c r="E261" t="s">
        <v>102</v>
      </c>
      <c r="F261" t="s">
        <v>81</v>
      </c>
      <c r="G261">
        <f>all_runs!O4282-all_runs!O3922</f>
        <v>4.7085610200364503E-2</v>
      </c>
      <c r="H261">
        <f>all_runs!O4283-all_runs!O3923</f>
        <v>4.5292949813010797E-2</v>
      </c>
      <c r="I261">
        <f>all_runs!O4284-all_runs!O3924</f>
        <v>3.6550406115623546E-2</v>
      </c>
      <c r="J261">
        <f>all_runs!O4285-all_runs!O3925</f>
        <v>5.159068792574284E-2</v>
      </c>
      <c r="K261">
        <f>all_runs!O4286-all_runs!O3926</f>
        <v>3.4457842207469613E-2</v>
      </c>
      <c r="L261">
        <f>all_runs!O4287-all_runs!O3927</f>
        <v>1.6348773841961872E-2</v>
      </c>
      <c r="M261">
        <f>all_runs!O4288-all_runs!O3928</f>
        <v>2.6571788866870727E-2</v>
      </c>
      <c r="N261">
        <f>all_runs!O4289-all_runs!O3929</f>
        <v>2.6804687025681506E-2</v>
      </c>
      <c r="O261">
        <f>all_runs!O4290-all_runs!O3930</f>
        <v>3.747072599531609E-2</v>
      </c>
      <c r="P261">
        <f>all_runs!O4291-all_runs!O3931</f>
        <v>2.2709118733903133E-2</v>
      </c>
      <c r="Q261">
        <f>all_runs!O4292-all_runs!O3932</f>
        <v>3.4182362518229148E-2</v>
      </c>
      <c r="R261">
        <f>all_runs!O4293-all_runs!O3933</f>
        <v>3.8863575448941257E-2</v>
      </c>
      <c r="S261">
        <f>all_runs!O4294-all_runs!O3934</f>
        <v>6.575342465753431E-2</v>
      </c>
      <c r="T261">
        <f>all_runs!O4295-all_runs!O3935</f>
        <v>1.8106015485408022E-2</v>
      </c>
      <c r="U261">
        <f>all_runs!O4296-all_runs!O3936</f>
        <v>5.3042283847495986E-2</v>
      </c>
      <c r="V261">
        <f>all_runs!O4297-all_runs!O3937</f>
        <v>3.8147138964577554E-2</v>
      </c>
      <c r="W261">
        <f>all_runs!O4298-all_runs!O3938</f>
        <v>4.1778914204830819E-2</v>
      </c>
      <c r="X261">
        <f>all_runs!O4299-all_runs!O3939</f>
        <v>2.9412631082832763E-2</v>
      </c>
      <c r="Y261">
        <f>all_runs!O4300-all_runs!O3940</f>
        <v>4.9897353588891913E-2</v>
      </c>
      <c r="Z261">
        <f>all_runs!O4301-all_runs!O3941</f>
        <v>3.7505132320555412E-2</v>
      </c>
      <c r="AA261" cm="1">
        <f t="array" ref="AA261">IF(G261=0,"",1+SUMPRODUCT(--(ABS($G261:$Z261)&lt;ABS(G261)),--($G261:$Z261&lt;&gt;0))+(SUMPRODUCT(--(ABS($G261:$Z261)=ABS(G261)),--($G261:$Z261&lt;&gt;0))-1)/2)</f>
        <v>16</v>
      </c>
      <c r="AB261" cm="1">
        <f t="array" ref="AB261">IF(H261=0,"",1+SUMPRODUCT(--(ABS($G261:$Z261)&lt;ABS(H261)),--($G261:$Z261&lt;&gt;0))+(SUMPRODUCT(--(ABS($G261:$Z261)=ABS(H261)),--($G261:$Z261&lt;&gt;0))-1)/2)</f>
        <v>15</v>
      </c>
      <c r="AC261" cm="1">
        <f t="array" ref="AC261">IF(I261=0,"",1+SUMPRODUCT(--(ABS($G261:$Z261)&lt;ABS(I261)),--($G261:$Z261&lt;&gt;0))+(SUMPRODUCT(--(ABS($G261:$Z261)=ABS(I261)),--($G261:$Z261&lt;&gt;0))-1)/2)</f>
        <v>9</v>
      </c>
      <c r="AD261" cm="1">
        <f t="array" ref="AD261">IF(J261=0,"",1+SUMPRODUCT(--(ABS($G261:$Z261)&lt;ABS(J261)),--($G261:$Z261&lt;&gt;0))+(SUMPRODUCT(--(ABS($G261:$Z261)=ABS(J261)),--($G261:$Z261&lt;&gt;0))-1)/2)</f>
        <v>18</v>
      </c>
      <c r="AE261" cm="1">
        <f t="array" ref="AE261">IF(K261=0,"",1+SUMPRODUCT(--(ABS($G261:$Z261)&lt;ABS(K261)),--($G261:$Z261&lt;&gt;0))+(SUMPRODUCT(--(ABS($G261:$Z261)=ABS(K261)),--($G261:$Z261&lt;&gt;0))-1)/2)</f>
        <v>8</v>
      </c>
      <c r="AF261" cm="1">
        <f t="array" ref="AF261">IF(L261=0,"",1+SUMPRODUCT(--(ABS($G261:$Z261)&lt;ABS(L261)),--($G261:$Z261&lt;&gt;0))+(SUMPRODUCT(--(ABS($G261:$Z261)=ABS(L261)),--($G261:$Z261&lt;&gt;0))-1)/2)</f>
        <v>1</v>
      </c>
      <c r="AG261" cm="1">
        <f t="array" ref="AG261">IF(M261=0,"",1+SUMPRODUCT(--(ABS($G261:$Z261)&lt;ABS(M261)),--($G261:$Z261&lt;&gt;0))+(SUMPRODUCT(--(ABS($G261:$Z261)=ABS(M261)),--($G261:$Z261&lt;&gt;0))-1)/2)</f>
        <v>4</v>
      </c>
      <c r="AH261" cm="1">
        <f t="array" ref="AH261">IF(N261=0,"",1+SUMPRODUCT(--(ABS($G261:$Z261)&lt;ABS(N261)),--($G261:$Z261&lt;&gt;0))+(SUMPRODUCT(--(ABS($G261:$Z261)=ABS(N261)),--($G261:$Z261&lt;&gt;0))-1)/2)</f>
        <v>5</v>
      </c>
      <c r="AI261" cm="1">
        <f t="array" ref="AI261">IF(O261=0,"",1+SUMPRODUCT(--(ABS($G261:$Z261)&lt;ABS(O261)),--($G261:$Z261&lt;&gt;0))+(SUMPRODUCT(--(ABS($G261:$Z261)=ABS(O261)),--($G261:$Z261&lt;&gt;0))-1)/2)</f>
        <v>10</v>
      </c>
      <c r="AJ261" cm="1">
        <f t="array" ref="AJ261">IF(P261=0,"",1+SUMPRODUCT(--(ABS($G261:$Z261)&lt;ABS(P261)),--($G261:$Z261&lt;&gt;0))+(SUMPRODUCT(--(ABS($G261:$Z261)=ABS(P261)),--($G261:$Z261&lt;&gt;0))-1)/2)</f>
        <v>3</v>
      </c>
      <c r="AK261" cm="1">
        <f t="array" ref="AK261">IF(Q261=0,"",1+SUMPRODUCT(--(ABS($G261:$Z261)&lt;ABS(Q261)),--($G261:$Z261&lt;&gt;0))+(SUMPRODUCT(--(ABS($G261:$Z261)=ABS(Q261)),--($G261:$Z261&lt;&gt;0))-1)/2)</f>
        <v>7</v>
      </c>
      <c r="AL261" cm="1">
        <f t="array" ref="AL261">IF(R261=0,"",1+SUMPRODUCT(--(ABS($G261:$Z261)&lt;ABS(R261)),--($G261:$Z261&lt;&gt;0))+(SUMPRODUCT(--(ABS($G261:$Z261)=ABS(R261)),--($G261:$Z261&lt;&gt;0))-1)/2)</f>
        <v>13</v>
      </c>
      <c r="AM261" cm="1">
        <f t="array" ref="AM261">IF(S261=0,"",1+SUMPRODUCT(--(ABS($G261:$Z261)&lt;ABS(S261)),--($G261:$Z261&lt;&gt;0))+(SUMPRODUCT(--(ABS($G261:$Z261)=ABS(S261)),--($G261:$Z261&lt;&gt;0))-1)/2)</f>
        <v>20</v>
      </c>
      <c r="AN261" cm="1">
        <f t="array" ref="AN261">IF(T261=0,"",1+SUMPRODUCT(--(ABS($G261:$Z261)&lt;ABS(T261)),--($G261:$Z261&lt;&gt;0))+(SUMPRODUCT(--(ABS($G261:$Z261)=ABS(T261)),--($G261:$Z261&lt;&gt;0))-1)/2)</f>
        <v>2</v>
      </c>
      <c r="AO261" cm="1">
        <f t="array" ref="AO261">IF(U261=0,"",1+SUMPRODUCT(--(ABS($G261:$Z261)&lt;ABS(U261)),--($G261:$Z261&lt;&gt;0))+(SUMPRODUCT(--(ABS($G261:$Z261)=ABS(U261)),--($G261:$Z261&lt;&gt;0))-1)/2)</f>
        <v>19</v>
      </c>
      <c r="AP261" cm="1">
        <f t="array" ref="AP261">IF(V261=0,"",1+SUMPRODUCT(--(ABS($G261:$Z261)&lt;ABS(V261)),--($G261:$Z261&lt;&gt;0))+(SUMPRODUCT(--(ABS($G261:$Z261)=ABS(V261)),--($G261:$Z261&lt;&gt;0))-1)/2)</f>
        <v>12</v>
      </c>
      <c r="AQ261" cm="1">
        <f t="array" ref="AQ261">IF(W261=0,"",1+SUMPRODUCT(--(ABS($G261:$Z261)&lt;ABS(W261)),--($G261:$Z261&lt;&gt;0))+(SUMPRODUCT(--(ABS($G261:$Z261)=ABS(W261)),--($G261:$Z261&lt;&gt;0))-1)/2)</f>
        <v>14</v>
      </c>
      <c r="AR261" cm="1">
        <f t="array" ref="AR261">IF(X261=0,"",1+SUMPRODUCT(--(ABS($G261:$Z261)&lt;ABS(X261)),--($G261:$Z261&lt;&gt;0))+(SUMPRODUCT(--(ABS($G261:$Z261)=ABS(X261)),--($G261:$Z261&lt;&gt;0))-1)/2)</f>
        <v>6</v>
      </c>
      <c r="AS261" cm="1">
        <f t="array" ref="AS261">IF(Y261=0,"",1+SUMPRODUCT(--(ABS($G261:$Z261)&lt;ABS(Y261)),--($G261:$Z261&lt;&gt;0))+(SUMPRODUCT(--(ABS($G261:$Z261)=ABS(Y261)),--($G261:$Z261&lt;&gt;0))-1)/2)</f>
        <v>17</v>
      </c>
      <c r="AT261" cm="1">
        <f t="array" ref="AT261">IF(Z261=0,"",1+SUMPRODUCT(--(ABS($G261:$Z261)&lt;ABS(Z261)),--($G261:$Z261&lt;&gt;0))+(SUMPRODUCT(--(ABS($G261:$Z261)=ABS(Z261)),--($G261:$Z261&lt;&gt;0))-1)/2)</f>
        <v>11</v>
      </c>
      <c r="AU261">
        <f>AVERAGE(G261:Z261)</f>
        <v>3.7578571142262089E-2</v>
      </c>
      <c r="AV261">
        <f>SUMIF(G261:Z261,"&gt;0",AA261:AT261)</f>
        <v>210</v>
      </c>
      <c r="AW261">
        <f>COUNTIF(G261:Z261,"&lt;&gt;0")</f>
        <v>20</v>
      </c>
      <c r="AX261">
        <f>_xlfn.LET(_xlpm.n,AW261,_xlpm.w,AV261,_xlpm.mu,_xlpm.n*(_xlpm.n+1)/4,_xlpm.sd,SQRT(_xlpm.n*(_xlpm.n+1)*(2*_xlpm.n+1)/24),_xlpm.z,(ABS(_xlpm.w-_xlpm.mu)-0.5)/_xlpm.sd,MIN(1,2*(1-_xlfn.NORM.S.DIST(_xlpm.z,TRUE))))</f>
        <v>9.5691731570646255E-5</v>
      </c>
    </row>
    <row r="262" spans="1:50" x14ac:dyDescent="0.25">
      <c r="A262" t="s">
        <v>9332</v>
      </c>
      <c r="B262" t="s">
        <v>19</v>
      </c>
      <c r="C262" t="s">
        <v>26</v>
      </c>
      <c r="D262" t="s">
        <v>9260</v>
      </c>
      <c r="E262" t="s">
        <v>102</v>
      </c>
      <c r="F262" t="s">
        <v>81</v>
      </c>
      <c r="G262">
        <f>all_runs!O2862-all_runs!O2564</f>
        <v>4.8984018159928588E-2</v>
      </c>
      <c r="H262">
        <f>all_runs!O2863-all_runs!O2565</f>
        <v>2.213884725312576E-2</v>
      </c>
      <c r="I262">
        <f>all_runs!O2864-all_runs!O2566</f>
        <v>2.8331038420977395E-2</v>
      </c>
      <c r="J262">
        <f>all_runs!O2865-all_runs!O2567</f>
        <v>2.1505376344086002E-2</v>
      </c>
      <c r="K262">
        <f>all_runs!O2866-all_runs!O2568</f>
        <v>5.4197420187935053E-2</v>
      </c>
      <c r="L262">
        <f>all_runs!O2867-all_runs!O2569</f>
        <v>2.4647985242725601E-2</v>
      </c>
      <c r="M262">
        <f>all_runs!O2868-all_runs!O2570</f>
        <v>1.8677101646533911E-2</v>
      </c>
      <c r="N262">
        <f>all_runs!O2869-all_runs!O2571</f>
        <v>2.9596600013934271E-2</v>
      </c>
      <c r="O262">
        <f>all_runs!O2870-all_runs!O2572</f>
        <v>5.4620041531580954E-2</v>
      </c>
      <c r="P262">
        <f>all_runs!O2871-all_runs!O2573</f>
        <v>1.8445804036161029E-2</v>
      </c>
      <c r="Q262">
        <f>all_runs!O2872-all_runs!O2574</f>
        <v>6.4335677440815586E-2</v>
      </c>
      <c r="R262">
        <f>all_runs!O2873-all_runs!O2575</f>
        <v>1.9258700367820403E-2</v>
      </c>
      <c r="S262">
        <f>all_runs!O2874-all_runs!O2576</f>
        <v>1.9212891230244722E-2</v>
      </c>
      <c r="T262">
        <f>all_runs!O2875-all_runs!O2577</f>
        <v>5.5474697716077159E-2</v>
      </c>
      <c r="U262">
        <f>all_runs!O2876-all_runs!O2578</f>
        <v>2.5806451612903181E-2</v>
      </c>
      <c r="V262">
        <f>all_runs!O2877-all_runs!O2579</f>
        <v>3.4232010632238463E-2</v>
      </c>
      <c r="W262">
        <f>all_runs!O2878-all_runs!O2580</f>
        <v>3.7804034500769301E-2</v>
      </c>
      <c r="X262">
        <f>all_runs!O2879-all_runs!O2581</f>
        <v>2.0959745449163902E-2</v>
      </c>
      <c r="Y262">
        <f>all_runs!O2880-all_runs!O2582</f>
        <v>3.2255022163538705E-2</v>
      </c>
      <c r="Z262">
        <f>all_runs!O2881-all_runs!O2583</f>
        <v>3.3379459944648193E-2</v>
      </c>
      <c r="AA262" cm="1">
        <f t="array" ref="AA262">IF(G262=0,"",1+SUMPRODUCT(--(ABS($G262:$Z262)&lt;ABS(G262)),--($G262:$Z262&lt;&gt;0))+(SUMPRODUCT(--(ABS($G262:$Z262)=ABS(G262)),--($G262:$Z262&lt;&gt;0))-1)/2)</f>
        <v>16</v>
      </c>
      <c r="AB262" cm="1">
        <f t="array" ref="AB262">IF(H262=0,"",1+SUMPRODUCT(--(ABS($G262:$Z262)&lt;ABS(H262)),--($G262:$Z262&lt;&gt;0))+(SUMPRODUCT(--(ABS($G262:$Z262)=ABS(H262)),--($G262:$Z262&lt;&gt;0))-1)/2)</f>
        <v>7</v>
      </c>
      <c r="AC262" cm="1">
        <f t="array" ref="AC262">IF(I262=0,"",1+SUMPRODUCT(--(ABS($G262:$Z262)&lt;ABS(I262)),--($G262:$Z262&lt;&gt;0))+(SUMPRODUCT(--(ABS($G262:$Z262)=ABS(I262)),--($G262:$Z262&lt;&gt;0))-1)/2)</f>
        <v>10</v>
      </c>
      <c r="AD262" cm="1">
        <f t="array" ref="AD262">IF(J262=0,"",1+SUMPRODUCT(--(ABS($G262:$Z262)&lt;ABS(J262)),--($G262:$Z262&lt;&gt;0))+(SUMPRODUCT(--(ABS($G262:$Z262)=ABS(J262)),--($G262:$Z262&lt;&gt;0))-1)/2)</f>
        <v>6</v>
      </c>
      <c r="AE262" cm="1">
        <f t="array" ref="AE262">IF(K262=0,"",1+SUMPRODUCT(--(ABS($G262:$Z262)&lt;ABS(K262)),--($G262:$Z262&lt;&gt;0))+(SUMPRODUCT(--(ABS($G262:$Z262)=ABS(K262)),--($G262:$Z262&lt;&gt;0))-1)/2)</f>
        <v>17</v>
      </c>
      <c r="AF262" cm="1">
        <f t="array" ref="AF262">IF(L262=0,"",1+SUMPRODUCT(--(ABS($G262:$Z262)&lt;ABS(L262)),--($G262:$Z262&lt;&gt;0))+(SUMPRODUCT(--(ABS($G262:$Z262)=ABS(L262)),--($G262:$Z262&lt;&gt;0))-1)/2)</f>
        <v>8</v>
      </c>
      <c r="AG262" cm="1">
        <f t="array" ref="AG262">IF(M262=0,"",1+SUMPRODUCT(--(ABS($G262:$Z262)&lt;ABS(M262)),--($G262:$Z262&lt;&gt;0))+(SUMPRODUCT(--(ABS($G262:$Z262)=ABS(M262)),--($G262:$Z262&lt;&gt;0))-1)/2)</f>
        <v>2</v>
      </c>
      <c r="AH262" cm="1">
        <f t="array" ref="AH262">IF(N262=0,"",1+SUMPRODUCT(--(ABS($G262:$Z262)&lt;ABS(N262)),--($G262:$Z262&lt;&gt;0))+(SUMPRODUCT(--(ABS($G262:$Z262)=ABS(N262)),--($G262:$Z262&lt;&gt;0))-1)/2)</f>
        <v>11</v>
      </c>
      <c r="AI262" cm="1">
        <f t="array" ref="AI262">IF(O262=0,"",1+SUMPRODUCT(--(ABS($G262:$Z262)&lt;ABS(O262)),--($G262:$Z262&lt;&gt;0))+(SUMPRODUCT(--(ABS($G262:$Z262)=ABS(O262)),--($G262:$Z262&lt;&gt;0))-1)/2)</f>
        <v>18</v>
      </c>
      <c r="AJ262" cm="1">
        <f t="array" ref="AJ262">IF(P262=0,"",1+SUMPRODUCT(--(ABS($G262:$Z262)&lt;ABS(P262)),--($G262:$Z262&lt;&gt;0))+(SUMPRODUCT(--(ABS($G262:$Z262)=ABS(P262)),--($G262:$Z262&lt;&gt;0))-1)/2)</f>
        <v>1</v>
      </c>
      <c r="AK262" cm="1">
        <f t="array" ref="AK262">IF(Q262=0,"",1+SUMPRODUCT(--(ABS($G262:$Z262)&lt;ABS(Q262)),--($G262:$Z262&lt;&gt;0))+(SUMPRODUCT(--(ABS($G262:$Z262)=ABS(Q262)),--($G262:$Z262&lt;&gt;0))-1)/2)</f>
        <v>20</v>
      </c>
      <c r="AL262" cm="1">
        <f t="array" ref="AL262">IF(R262=0,"",1+SUMPRODUCT(--(ABS($G262:$Z262)&lt;ABS(R262)),--($G262:$Z262&lt;&gt;0))+(SUMPRODUCT(--(ABS($G262:$Z262)=ABS(R262)),--($G262:$Z262&lt;&gt;0))-1)/2)</f>
        <v>4</v>
      </c>
      <c r="AM262" cm="1">
        <f t="array" ref="AM262">IF(S262=0,"",1+SUMPRODUCT(--(ABS($G262:$Z262)&lt;ABS(S262)),--($G262:$Z262&lt;&gt;0))+(SUMPRODUCT(--(ABS($G262:$Z262)=ABS(S262)),--($G262:$Z262&lt;&gt;0))-1)/2)</f>
        <v>3</v>
      </c>
      <c r="AN262" cm="1">
        <f t="array" ref="AN262">IF(T262=0,"",1+SUMPRODUCT(--(ABS($G262:$Z262)&lt;ABS(T262)),--($G262:$Z262&lt;&gt;0))+(SUMPRODUCT(--(ABS($G262:$Z262)=ABS(T262)),--($G262:$Z262&lt;&gt;0))-1)/2)</f>
        <v>19</v>
      </c>
      <c r="AO262" cm="1">
        <f t="array" ref="AO262">IF(U262=0,"",1+SUMPRODUCT(--(ABS($G262:$Z262)&lt;ABS(U262)),--($G262:$Z262&lt;&gt;0))+(SUMPRODUCT(--(ABS($G262:$Z262)=ABS(U262)),--($G262:$Z262&lt;&gt;0))-1)/2)</f>
        <v>9</v>
      </c>
      <c r="AP262" cm="1">
        <f t="array" ref="AP262">IF(V262=0,"",1+SUMPRODUCT(--(ABS($G262:$Z262)&lt;ABS(V262)),--($G262:$Z262&lt;&gt;0))+(SUMPRODUCT(--(ABS($G262:$Z262)=ABS(V262)),--($G262:$Z262&lt;&gt;0))-1)/2)</f>
        <v>14</v>
      </c>
      <c r="AQ262" cm="1">
        <f t="array" ref="AQ262">IF(W262=0,"",1+SUMPRODUCT(--(ABS($G262:$Z262)&lt;ABS(W262)),--($G262:$Z262&lt;&gt;0))+(SUMPRODUCT(--(ABS($G262:$Z262)=ABS(W262)),--($G262:$Z262&lt;&gt;0))-1)/2)</f>
        <v>15</v>
      </c>
      <c r="AR262" cm="1">
        <f t="array" ref="AR262">IF(X262=0,"",1+SUMPRODUCT(--(ABS($G262:$Z262)&lt;ABS(X262)),--($G262:$Z262&lt;&gt;0))+(SUMPRODUCT(--(ABS($G262:$Z262)=ABS(X262)),--($G262:$Z262&lt;&gt;0))-1)/2)</f>
        <v>5</v>
      </c>
      <c r="AS262" cm="1">
        <f t="array" ref="AS262">IF(Y262=0,"",1+SUMPRODUCT(--(ABS($G262:$Z262)&lt;ABS(Y262)),--($G262:$Z262&lt;&gt;0))+(SUMPRODUCT(--(ABS($G262:$Z262)=ABS(Y262)),--($G262:$Z262&lt;&gt;0))-1)/2)</f>
        <v>12</v>
      </c>
      <c r="AT262" cm="1">
        <f t="array" ref="AT262">IF(Z262=0,"",1+SUMPRODUCT(--(ABS($G262:$Z262)&lt;ABS(Z262)),--($G262:$Z262&lt;&gt;0))+(SUMPRODUCT(--(ABS($G262:$Z262)=ABS(Z262)),--($G262:$Z262&lt;&gt;0))-1)/2)</f>
        <v>13</v>
      </c>
      <c r="AU262">
        <f>AVERAGE(G262:Z262)</f>
        <v>3.3193146194760409E-2</v>
      </c>
      <c r="AV262">
        <f>SUMIF(G262:Z262,"&gt;0",AA262:AT262)</f>
        <v>210</v>
      </c>
      <c r="AW262">
        <f>COUNTIF(G262:Z262,"&lt;&gt;0")</f>
        <v>20</v>
      </c>
      <c r="AX262">
        <f>_xlfn.LET(_xlpm.n,AW262,_xlpm.w,AV262,_xlpm.mu,_xlpm.n*(_xlpm.n+1)/4,_xlpm.sd,SQRT(_xlpm.n*(_xlpm.n+1)*(2*_xlpm.n+1)/24),_xlpm.z,(ABS(_xlpm.w-_xlpm.mu)-0.5)/_xlpm.sd,MIN(1,2*(1-_xlfn.NORM.S.DIST(_xlpm.z,TRUE))))</f>
        <v>9.5691731570646255E-5</v>
      </c>
    </row>
    <row r="263" spans="1:50" x14ac:dyDescent="0.25">
      <c r="A263" t="s">
        <v>9332</v>
      </c>
      <c r="B263" t="s">
        <v>106</v>
      </c>
      <c r="C263" t="s">
        <v>26</v>
      </c>
      <c r="D263" t="s">
        <v>9260</v>
      </c>
      <c r="E263" t="s">
        <v>102</v>
      </c>
      <c r="F263" t="s">
        <v>81</v>
      </c>
      <c r="G263">
        <f>all_runs!O3342-all_runs!O2982</f>
        <v>2.3239924245550769E-2</v>
      </c>
      <c r="H263">
        <f>all_runs!O3343-all_runs!O2983</f>
        <v>1.4830192894913274E-2</v>
      </c>
      <c r="I263">
        <f>all_runs!O3344-all_runs!O2984</f>
        <v>2.6493135700844328E-2</v>
      </c>
      <c r="J263">
        <f>all_runs!O3345-all_runs!O2985</f>
        <v>7.3312702623047343E-3</v>
      </c>
      <c r="K263">
        <f>all_runs!O3346-all_runs!O2986</f>
        <v>7.9050658449800748E-3</v>
      </c>
      <c r="L263">
        <f>all_runs!O3347-all_runs!O2987</f>
        <v>3.3331475391561227E-2</v>
      </c>
      <c r="M263">
        <f>all_runs!O3348-all_runs!O2988</f>
        <v>2.7982162764771279E-2</v>
      </c>
      <c r="N263">
        <f>all_runs!O3349-all_runs!O2989</f>
        <v>1.2443603210224752E-2</v>
      </c>
      <c r="O263">
        <f>all_runs!O3350-all_runs!O2990</f>
        <v>3.0822140029848621E-2</v>
      </c>
      <c r="P263">
        <f>all_runs!O3351-all_runs!O2991</f>
        <v>2.9612628750559922E-2</v>
      </c>
      <c r="Q263">
        <f>all_runs!O3352-all_runs!O2992</f>
        <v>1.0491919267148209E-2</v>
      </c>
      <c r="R263">
        <f>all_runs!O3353-all_runs!O2993</f>
        <v>-7.0126227208966441E-4</v>
      </c>
      <c r="S263">
        <f>all_runs!O3354-all_runs!O2994</f>
        <v>4.3376801647220464E-2</v>
      </c>
      <c r="T263">
        <f>all_runs!O3355-all_runs!O2995</f>
        <v>6.189634699353963E-3</v>
      </c>
      <c r="U263">
        <f>all_runs!O3356-all_runs!O2996</f>
        <v>9.9706744868034436E-3</v>
      </c>
      <c r="V263">
        <f>all_runs!O3357-all_runs!O2997</f>
        <v>2.6523791347416226E-2</v>
      </c>
      <c r="W263">
        <f>all_runs!O3358-all_runs!O2998</f>
        <v>2.2812595593210805E-2</v>
      </c>
      <c r="X263">
        <f>all_runs!O3359-all_runs!O2999</f>
        <v>2.9794842838321012E-2</v>
      </c>
      <c r="Y263">
        <f>all_runs!O3360-all_runs!O3000</f>
        <v>2.1247737465678096E-2</v>
      </c>
      <c r="Z263">
        <f>all_runs!O3361-all_runs!O3001</f>
        <v>5.270092226612455E-4</v>
      </c>
      <c r="AA263" cm="1">
        <f t="array" ref="AA263">IF(G263=0,"",1+SUMPRODUCT(--(ABS($G263:$Z263)&lt;ABS(G263)),--($G263:$Z263&lt;&gt;0))+(SUMPRODUCT(--(ABS($G263:$Z263)=ABS(G263)),--($G263:$Z263&lt;&gt;0))-1)/2)</f>
        <v>12</v>
      </c>
      <c r="AB263" cm="1">
        <f t="array" ref="AB263">IF(H263=0,"",1+SUMPRODUCT(--(ABS($G263:$Z263)&lt;ABS(H263)),--($G263:$Z263&lt;&gt;0))+(SUMPRODUCT(--(ABS($G263:$Z263)=ABS(H263)),--($G263:$Z263&lt;&gt;0))-1)/2)</f>
        <v>9</v>
      </c>
      <c r="AC263" cm="1">
        <f t="array" ref="AC263">IF(I263=0,"",1+SUMPRODUCT(--(ABS($G263:$Z263)&lt;ABS(I263)),--($G263:$Z263&lt;&gt;0))+(SUMPRODUCT(--(ABS($G263:$Z263)=ABS(I263)),--($G263:$Z263&lt;&gt;0))-1)/2)</f>
        <v>13</v>
      </c>
      <c r="AD263" cm="1">
        <f t="array" ref="AD263">IF(J263=0,"",1+SUMPRODUCT(--(ABS($G263:$Z263)&lt;ABS(J263)),--($G263:$Z263&lt;&gt;0))+(SUMPRODUCT(--(ABS($G263:$Z263)=ABS(J263)),--($G263:$Z263&lt;&gt;0))-1)/2)</f>
        <v>4</v>
      </c>
      <c r="AE263" cm="1">
        <f t="array" ref="AE263">IF(K263=0,"",1+SUMPRODUCT(--(ABS($G263:$Z263)&lt;ABS(K263)),--($G263:$Z263&lt;&gt;0))+(SUMPRODUCT(--(ABS($G263:$Z263)=ABS(K263)),--($G263:$Z263&lt;&gt;0))-1)/2)</f>
        <v>5</v>
      </c>
      <c r="AF263" cm="1">
        <f t="array" ref="AF263">IF(L263=0,"",1+SUMPRODUCT(--(ABS($G263:$Z263)&lt;ABS(L263)),--($G263:$Z263&lt;&gt;0))+(SUMPRODUCT(--(ABS($G263:$Z263)=ABS(L263)),--($G263:$Z263&lt;&gt;0))-1)/2)</f>
        <v>19</v>
      </c>
      <c r="AG263" cm="1">
        <f t="array" ref="AG263">IF(M263=0,"",1+SUMPRODUCT(--(ABS($G263:$Z263)&lt;ABS(M263)),--($G263:$Z263&lt;&gt;0))+(SUMPRODUCT(--(ABS($G263:$Z263)=ABS(M263)),--($G263:$Z263&lt;&gt;0))-1)/2)</f>
        <v>15</v>
      </c>
      <c r="AH263" cm="1">
        <f t="array" ref="AH263">IF(N263=0,"",1+SUMPRODUCT(--(ABS($G263:$Z263)&lt;ABS(N263)),--($G263:$Z263&lt;&gt;0))+(SUMPRODUCT(--(ABS($G263:$Z263)=ABS(N263)),--($G263:$Z263&lt;&gt;0))-1)/2)</f>
        <v>8</v>
      </c>
      <c r="AI263" cm="1">
        <f t="array" ref="AI263">IF(O263=0,"",1+SUMPRODUCT(--(ABS($G263:$Z263)&lt;ABS(O263)),--($G263:$Z263&lt;&gt;0))+(SUMPRODUCT(--(ABS($G263:$Z263)=ABS(O263)),--($G263:$Z263&lt;&gt;0))-1)/2)</f>
        <v>18</v>
      </c>
      <c r="AJ263" cm="1">
        <f t="array" ref="AJ263">IF(P263=0,"",1+SUMPRODUCT(--(ABS($G263:$Z263)&lt;ABS(P263)),--($G263:$Z263&lt;&gt;0))+(SUMPRODUCT(--(ABS($G263:$Z263)=ABS(P263)),--($G263:$Z263&lt;&gt;0))-1)/2)</f>
        <v>16</v>
      </c>
      <c r="AK263" cm="1">
        <f t="array" ref="AK263">IF(Q263=0,"",1+SUMPRODUCT(--(ABS($G263:$Z263)&lt;ABS(Q263)),--($G263:$Z263&lt;&gt;0))+(SUMPRODUCT(--(ABS($G263:$Z263)=ABS(Q263)),--($G263:$Z263&lt;&gt;0))-1)/2)</f>
        <v>7</v>
      </c>
      <c r="AL263" cm="1">
        <f t="array" ref="AL263">IF(R263=0,"",1+SUMPRODUCT(--(ABS($G263:$Z263)&lt;ABS(R263)),--($G263:$Z263&lt;&gt;0))+(SUMPRODUCT(--(ABS($G263:$Z263)=ABS(R263)),--($G263:$Z263&lt;&gt;0))-1)/2)</f>
        <v>2</v>
      </c>
      <c r="AM263" cm="1">
        <f t="array" ref="AM263">IF(S263=0,"",1+SUMPRODUCT(--(ABS($G263:$Z263)&lt;ABS(S263)),--($G263:$Z263&lt;&gt;0))+(SUMPRODUCT(--(ABS($G263:$Z263)=ABS(S263)),--($G263:$Z263&lt;&gt;0))-1)/2)</f>
        <v>20</v>
      </c>
      <c r="AN263" cm="1">
        <f t="array" ref="AN263">IF(T263=0,"",1+SUMPRODUCT(--(ABS($G263:$Z263)&lt;ABS(T263)),--($G263:$Z263&lt;&gt;0))+(SUMPRODUCT(--(ABS($G263:$Z263)=ABS(T263)),--($G263:$Z263&lt;&gt;0))-1)/2)</f>
        <v>3</v>
      </c>
      <c r="AO263" cm="1">
        <f t="array" ref="AO263">IF(U263=0,"",1+SUMPRODUCT(--(ABS($G263:$Z263)&lt;ABS(U263)),--($G263:$Z263&lt;&gt;0))+(SUMPRODUCT(--(ABS($G263:$Z263)=ABS(U263)),--($G263:$Z263&lt;&gt;0))-1)/2)</f>
        <v>6</v>
      </c>
      <c r="AP263" cm="1">
        <f t="array" ref="AP263">IF(V263=0,"",1+SUMPRODUCT(--(ABS($G263:$Z263)&lt;ABS(V263)),--($G263:$Z263&lt;&gt;0))+(SUMPRODUCT(--(ABS($G263:$Z263)=ABS(V263)),--($G263:$Z263&lt;&gt;0))-1)/2)</f>
        <v>14</v>
      </c>
      <c r="AQ263" cm="1">
        <f t="array" ref="AQ263">IF(W263=0,"",1+SUMPRODUCT(--(ABS($G263:$Z263)&lt;ABS(W263)),--($G263:$Z263&lt;&gt;0))+(SUMPRODUCT(--(ABS($G263:$Z263)=ABS(W263)),--($G263:$Z263&lt;&gt;0))-1)/2)</f>
        <v>11</v>
      </c>
      <c r="AR263" cm="1">
        <f t="array" ref="AR263">IF(X263=0,"",1+SUMPRODUCT(--(ABS($G263:$Z263)&lt;ABS(X263)),--($G263:$Z263&lt;&gt;0))+(SUMPRODUCT(--(ABS($G263:$Z263)=ABS(X263)),--($G263:$Z263&lt;&gt;0))-1)/2)</f>
        <v>17</v>
      </c>
      <c r="AS263" cm="1">
        <f t="array" ref="AS263">IF(Y263=0,"",1+SUMPRODUCT(--(ABS($G263:$Z263)&lt;ABS(Y263)),--($G263:$Z263&lt;&gt;0))+(SUMPRODUCT(--(ABS($G263:$Z263)=ABS(Y263)),--($G263:$Z263&lt;&gt;0))-1)/2)</f>
        <v>10</v>
      </c>
      <c r="AT263" cm="1">
        <f t="array" ref="AT263">IF(Z263=0,"",1+SUMPRODUCT(--(ABS($G263:$Z263)&lt;ABS(Z263)),--($G263:$Z263&lt;&gt;0))+(SUMPRODUCT(--(ABS($G263:$Z263)=ABS(Z263)),--($G263:$Z263&lt;&gt;0))-1)/2)</f>
        <v>1</v>
      </c>
      <c r="AU263">
        <f>AVERAGE(G263:Z263)</f>
        <v>1.9211267169564138E-2</v>
      </c>
      <c r="AV263">
        <f>SUMIF(G263:Z263,"&gt;0",AA263:AT263)</f>
        <v>208</v>
      </c>
      <c r="AW263">
        <f>COUNTIF(G263:Z263,"&lt;&gt;0")</f>
        <v>20</v>
      </c>
      <c r="AX263">
        <f>_xlfn.LET(_xlpm.n,AW263,_xlpm.w,AV263,_xlpm.mu,_xlpm.n*(_xlpm.n+1)/4,_xlpm.sd,SQRT(_xlpm.n*(_xlpm.n+1)*(2*_xlpm.n+1)/24),_xlpm.z,(ABS(_xlpm.w-_xlpm.mu)-0.5)/_xlpm.sd,MIN(1,2*(1-_xlfn.NORM.S.DIST(_xlpm.z,TRUE))))</f>
        <v>1.2992610033379925E-4</v>
      </c>
    </row>
    <row r="264" spans="1:50" x14ac:dyDescent="0.25">
      <c r="A264" t="s">
        <v>9332</v>
      </c>
      <c r="B264" t="s">
        <v>147</v>
      </c>
      <c r="C264" t="s">
        <v>26</v>
      </c>
      <c r="D264" t="s">
        <v>9260</v>
      </c>
      <c r="E264" t="s">
        <v>102</v>
      </c>
      <c r="F264" t="s">
        <v>81</v>
      </c>
      <c r="G264">
        <f>all_runs!O3822-all_runs!O3462</f>
        <v>2.9202369692777563E-2</v>
      </c>
      <c r="H264">
        <f>all_runs!O3823-all_runs!O3463</f>
        <v>1.5572605853935828E-2</v>
      </c>
      <c r="I264">
        <f>all_runs!O3824-all_runs!O3464</f>
        <v>2.8539092709610525E-2</v>
      </c>
      <c r="J264">
        <f>all_runs!O3825-all_runs!O3465</f>
        <v>4.1313924535529623E-2</v>
      </c>
      <c r="K264">
        <f>all_runs!O3826-all_runs!O3466</f>
        <v>4.1707191486927364E-2</v>
      </c>
      <c r="L264">
        <f>all_runs!O3827-all_runs!O3467</f>
        <v>1.9323671497584627E-2</v>
      </c>
      <c r="M264">
        <f>all_runs!O3828-all_runs!O3468</f>
        <v>2.2253389434315096E-2</v>
      </c>
      <c r="N264">
        <f>all_runs!O3829-all_runs!O3469</f>
        <v>1.6707036539029274E-2</v>
      </c>
      <c r="O264">
        <f>all_runs!O3830-all_runs!O3470</f>
        <v>2.5862068965517238E-2</v>
      </c>
      <c r="P264">
        <f>all_runs!O3831-all_runs!O3471</f>
        <v>3.0474404152930901E-2</v>
      </c>
      <c r="Q264">
        <f>all_runs!O3832-all_runs!O3472</f>
        <v>2.7427039191745051E-2</v>
      </c>
      <c r="R264">
        <f>all_runs!O3833-all_runs!O3473</f>
        <v>1.7802951808616019E-2</v>
      </c>
      <c r="S264">
        <f>all_runs!O3834-all_runs!O3474</f>
        <v>2.7179002150416243E-2</v>
      </c>
      <c r="T264">
        <f>all_runs!O3835-all_runs!O3475</f>
        <v>1.3726979305107245E-2</v>
      </c>
      <c r="U264">
        <f>all_runs!O3836-all_runs!O3476</f>
        <v>1.6173532489772602E-2</v>
      </c>
      <c r="V264">
        <f>all_runs!O3837-all_runs!O3477</f>
        <v>3.3798283261802564E-2</v>
      </c>
      <c r="W264">
        <f>all_runs!O3838-all_runs!O3478</f>
        <v>3.2676696209130829E-2</v>
      </c>
      <c r="X264">
        <f>all_runs!O3839-all_runs!O3479</f>
        <v>2.9848912329453303E-2</v>
      </c>
      <c r="Y264">
        <f>all_runs!O3840-all_runs!O3480</f>
        <v>2.8510798830519657E-2</v>
      </c>
      <c r="Z264">
        <f>all_runs!O3841-all_runs!O3481</f>
        <v>8.6206896551723755E-3</v>
      </c>
      <c r="AA264" cm="1">
        <f t="array" ref="AA264">IF(G264=0,"",1+SUMPRODUCT(--(ABS($G264:$Z264)&lt;ABS(G264)),--($G264:$Z264&lt;&gt;0))+(SUMPRODUCT(--(ABS($G264:$Z264)=ABS(G264)),--($G264:$Z264&lt;&gt;0))-1)/2)</f>
        <v>14</v>
      </c>
      <c r="AB264" cm="1">
        <f t="array" ref="AB264">IF(H264=0,"",1+SUMPRODUCT(--(ABS($G264:$Z264)&lt;ABS(H264)),--($G264:$Z264&lt;&gt;0))+(SUMPRODUCT(--(ABS($G264:$Z264)=ABS(H264)),--($G264:$Z264&lt;&gt;0))-1)/2)</f>
        <v>3</v>
      </c>
      <c r="AC264" cm="1">
        <f t="array" ref="AC264">IF(I264=0,"",1+SUMPRODUCT(--(ABS($G264:$Z264)&lt;ABS(I264)),--($G264:$Z264&lt;&gt;0))+(SUMPRODUCT(--(ABS($G264:$Z264)=ABS(I264)),--($G264:$Z264&lt;&gt;0))-1)/2)</f>
        <v>13</v>
      </c>
      <c r="AD264" cm="1">
        <f t="array" ref="AD264">IF(J264=0,"",1+SUMPRODUCT(--(ABS($G264:$Z264)&lt;ABS(J264)),--($G264:$Z264&lt;&gt;0))+(SUMPRODUCT(--(ABS($G264:$Z264)=ABS(J264)),--($G264:$Z264&lt;&gt;0))-1)/2)</f>
        <v>19</v>
      </c>
      <c r="AE264" cm="1">
        <f t="array" ref="AE264">IF(K264=0,"",1+SUMPRODUCT(--(ABS($G264:$Z264)&lt;ABS(K264)),--($G264:$Z264&lt;&gt;0))+(SUMPRODUCT(--(ABS($G264:$Z264)=ABS(K264)),--($G264:$Z264&lt;&gt;0))-1)/2)</f>
        <v>20</v>
      </c>
      <c r="AF264" cm="1">
        <f t="array" ref="AF264">IF(L264=0,"",1+SUMPRODUCT(--(ABS($G264:$Z264)&lt;ABS(L264)),--($G264:$Z264&lt;&gt;0))+(SUMPRODUCT(--(ABS($G264:$Z264)=ABS(L264)),--($G264:$Z264&lt;&gt;0))-1)/2)</f>
        <v>7</v>
      </c>
      <c r="AG264" cm="1">
        <f t="array" ref="AG264">IF(M264=0,"",1+SUMPRODUCT(--(ABS($G264:$Z264)&lt;ABS(M264)),--($G264:$Z264&lt;&gt;0))+(SUMPRODUCT(--(ABS($G264:$Z264)=ABS(M264)),--($G264:$Z264&lt;&gt;0))-1)/2)</f>
        <v>8</v>
      </c>
      <c r="AH264" cm="1">
        <f t="array" ref="AH264">IF(N264=0,"",1+SUMPRODUCT(--(ABS($G264:$Z264)&lt;ABS(N264)),--($G264:$Z264&lt;&gt;0))+(SUMPRODUCT(--(ABS($G264:$Z264)=ABS(N264)),--($G264:$Z264&lt;&gt;0))-1)/2)</f>
        <v>5</v>
      </c>
      <c r="AI264" cm="1">
        <f t="array" ref="AI264">IF(O264=0,"",1+SUMPRODUCT(--(ABS($G264:$Z264)&lt;ABS(O264)),--($G264:$Z264&lt;&gt;0))+(SUMPRODUCT(--(ABS($G264:$Z264)=ABS(O264)),--($G264:$Z264&lt;&gt;0))-1)/2)</f>
        <v>9</v>
      </c>
      <c r="AJ264" cm="1">
        <f t="array" ref="AJ264">IF(P264=0,"",1+SUMPRODUCT(--(ABS($G264:$Z264)&lt;ABS(P264)),--($G264:$Z264&lt;&gt;0))+(SUMPRODUCT(--(ABS($G264:$Z264)=ABS(P264)),--($G264:$Z264&lt;&gt;0))-1)/2)</f>
        <v>16</v>
      </c>
      <c r="AK264" cm="1">
        <f t="array" ref="AK264">IF(Q264=0,"",1+SUMPRODUCT(--(ABS($G264:$Z264)&lt;ABS(Q264)),--($G264:$Z264&lt;&gt;0))+(SUMPRODUCT(--(ABS($G264:$Z264)=ABS(Q264)),--($G264:$Z264&lt;&gt;0))-1)/2)</f>
        <v>11</v>
      </c>
      <c r="AL264" cm="1">
        <f t="array" ref="AL264">IF(R264=0,"",1+SUMPRODUCT(--(ABS($G264:$Z264)&lt;ABS(R264)),--($G264:$Z264&lt;&gt;0))+(SUMPRODUCT(--(ABS($G264:$Z264)=ABS(R264)),--($G264:$Z264&lt;&gt;0))-1)/2)</f>
        <v>6</v>
      </c>
      <c r="AM264" cm="1">
        <f t="array" ref="AM264">IF(S264=0,"",1+SUMPRODUCT(--(ABS($G264:$Z264)&lt;ABS(S264)),--($G264:$Z264&lt;&gt;0))+(SUMPRODUCT(--(ABS($G264:$Z264)=ABS(S264)),--($G264:$Z264&lt;&gt;0))-1)/2)</f>
        <v>10</v>
      </c>
      <c r="AN264" cm="1">
        <f t="array" ref="AN264">IF(T264=0,"",1+SUMPRODUCT(--(ABS($G264:$Z264)&lt;ABS(T264)),--($G264:$Z264&lt;&gt;0))+(SUMPRODUCT(--(ABS($G264:$Z264)=ABS(T264)),--($G264:$Z264&lt;&gt;0))-1)/2)</f>
        <v>2</v>
      </c>
      <c r="AO264" cm="1">
        <f t="array" ref="AO264">IF(U264=0,"",1+SUMPRODUCT(--(ABS($G264:$Z264)&lt;ABS(U264)),--($G264:$Z264&lt;&gt;0))+(SUMPRODUCT(--(ABS($G264:$Z264)=ABS(U264)),--($G264:$Z264&lt;&gt;0))-1)/2)</f>
        <v>4</v>
      </c>
      <c r="AP264" cm="1">
        <f t="array" ref="AP264">IF(V264=0,"",1+SUMPRODUCT(--(ABS($G264:$Z264)&lt;ABS(V264)),--($G264:$Z264&lt;&gt;0))+(SUMPRODUCT(--(ABS($G264:$Z264)=ABS(V264)),--($G264:$Z264&lt;&gt;0))-1)/2)</f>
        <v>18</v>
      </c>
      <c r="AQ264" cm="1">
        <f t="array" ref="AQ264">IF(W264=0,"",1+SUMPRODUCT(--(ABS($G264:$Z264)&lt;ABS(W264)),--($G264:$Z264&lt;&gt;0))+(SUMPRODUCT(--(ABS($G264:$Z264)=ABS(W264)),--($G264:$Z264&lt;&gt;0))-1)/2)</f>
        <v>17</v>
      </c>
      <c r="AR264" cm="1">
        <f t="array" ref="AR264">IF(X264=0,"",1+SUMPRODUCT(--(ABS($G264:$Z264)&lt;ABS(X264)),--($G264:$Z264&lt;&gt;0))+(SUMPRODUCT(--(ABS($G264:$Z264)=ABS(X264)),--($G264:$Z264&lt;&gt;0))-1)/2)</f>
        <v>15</v>
      </c>
      <c r="AS264" cm="1">
        <f t="array" ref="AS264">IF(Y264=0,"",1+SUMPRODUCT(--(ABS($G264:$Z264)&lt;ABS(Y264)),--($G264:$Z264&lt;&gt;0))+(SUMPRODUCT(--(ABS($G264:$Z264)=ABS(Y264)),--($G264:$Z264&lt;&gt;0))-1)/2)</f>
        <v>12</v>
      </c>
      <c r="AT264" cm="1">
        <f t="array" ref="AT264">IF(Z264=0,"",1+SUMPRODUCT(--(ABS($G264:$Z264)&lt;ABS(Z264)),--($G264:$Z264&lt;&gt;0))+(SUMPRODUCT(--(ABS($G264:$Z264)=ABS(Z264)),--($G264:$Z264&lt;&gt;0))-1)/2)</f>
        <v>1</v>
      </c>
      <c r="AU264">
        <f>AVERAGE(G264:Z264)</f>
        <v>2.5336032004994697E-2</v>
      </c>
      <c r="AV264">
        <f>SUMIF(G264:Z264,"&gt;0",AA264:AT264)</f>
        <v>210</v>
      </c>
      <c r="AW264">
        <f>COUNTIF(G264:Z264,"&lt;&gt;0")</f>
        <v>20</v>
      </c>
      <c r="AX264">
        <f>_xlfn.LET(_xlpm.n,AW264,_xlpm.w,AV264,_xlpm.mu,_xlpm.n*(_xlpm.n+1)/4,_xlpm.sd,SQRT(_xlpm.n*(_xlpm.n+1)*(2*_xlpm.n+1)/24),_xlpm.z,(ABS(_xlpm.w-_xlpm.mu)-0.5)/_xlpm.sd,MIN(1,2*(1-_xlfn.NORM.S.DIST(_xlpm.z,TRUE))))</f>
        <v>9.5691731570646255E-5</v>
      </c>
    </row>
    <row r="265" spans="1:50" x14ac:dyDescent="0.25">
      <c r="A265" t="s">
        <v>9332</v>
      </c>
      <c r="B265" t="s">
        <v>190</v>
      </c>
      <c r="C265" t="s">
        <v>26</v>
      </c>
      <c r="D265" t="s">
        <v>9260</v>
      </c>
      <c r="E265" t="s">
        <v>102</v>
      </c>
      <c r="F265" t="s">
        <v>81</v>
      </c>
      <c r="G265">
        <f>all_runs!O4302-all_runs!O3942</f>
        <v>2.2029630174251746E-2</v>
      </c>
      <c r="H265">
        <f>all_runs!O4303-all_runs!O3943</f>
        <v>4.2918454935622408E-2</v>
      </c>
      <c r="I265">
        <f>all_runs!O4304-all_runs!O3944</f>
        <v>1.5487964172420154E-2</v>
      </c>
      <c r="J265">
        <f>all_runs!O4305-all_runs!O3945</f>
        <v>4.7311827956989294E-2</v>
      </c>
      <c r="K265">
        <f>all_runs!O4306-all_runs!O3946</f>
        <v>3.1898103281185142E-2</v>
      </c>
      <c r="L265">
        <f>all_runs!O4307-all_runs!O3947</f>
        <v>2.9002471062556712E-2</v>
      </c>
      <c r="M265">
        <f>all_runs!O4308-all_runs!O3948</f>
        <v>7.3998362786223959E-3</v>
      </c>
      <c r="N265">
        <f>all_runs!O4309-all_runs!O3949</f>
        <v>3.2429644434415317E-2</v>
      </c>
      <c r="O265">
        <f>all_runs!O4310-all_runs!O3950</f>
        <v>2.5917926565874772E-2</v>
      </c>
      <c r="P265">
        <f>all_runs!O4311-all_runs!O3951</f>
        <v>2.0455938910874605E-2</v>
      </c>
      <c r="Q265">
        <f>all_runs!O4312-all_runs!O3952</f>
        <v>1.8385882005463983E-2</v>
      </c>
      <c r="R265">
        <f>all_runs!O4313-all_runs!O3953</f>
        <v>3.4060615714734177E-2</v>
      </c>
      <c r="S265">
        <f>all_runs!O4314-all_runs!O3954</f>
        <v>4.3103448275861989E-2</v>
      </c>
      <c r="T265">
        <f>all_runs!O4315-all_runs!O3955</f>
        <v>-9.8523546287874186E-3</v>
      </c>
      <c r="U265">
        <f>all_runs!O4316-all_runs!O3956</f>
        <v>1.436610611051492E-2</v>
      </c>
      <c r="V265">
        <f>all_runs!O4317-all_runs!O3957</f>
        <v>2.6462498384744459E-2</v>
      </c>
      <c r="W265">
        <f>all_runs!O4318-all_runs!O3958</f>
        <v>3.1979977753059052E-2</v>
      </c>
      <c r="X265">
        <f>all_runs!O4319-all_runs!O3959</f>
        <v>3.9542172851768309E-2</v>
      </c>
      <c r="Y265">
        <f>all_runs!O4320-all_runs!O3960</f>
        <v>1.85728250244378E-2</v>
      </c>
      <c r="Z265">
        <f>all_runs!O4321-all_runs!O3961</f>
        <v>3.1364334590140874E-2</v>
      </c>
      <c r="AA265" cm="1">
        <f t="array" ref="AA265">IF(G265=0,"",1+SUMPRODUCT(--(ABS($G265:$Z265)&lt;ABS(G265)),--($G265:$Z265&lt;&gt;0))+(SUMPRODUCT(--(ABS($G265:$Z265)=ABS(G265)),--($G265:$Z265&lt;&gt;0))-1)/2)</f>
        <v>8</v>
      </c>
      <c r="AB265" cm="1">
        <f t="array" ref="AB265">IF(H265=0,"",1+SUMPRODUCT(--(ABS($G265:$Z265)&lt;ABS(H265)),--($G265:$Z265&lt;&gt;0))+(SUMPRODUCT(--(ABS($G265:$Z265)=ABS(H265)),--($G265:$Z265&lt;&gt;0))-1)/2)</f>
        <v>18</v>
      </c>
      <c r="AC265" cm="1">
        <f t="array" ref="AC265">IF(I265=0,"",1+SUMPRODUCT(--(ABS($G265:$Z265)&lt;ABS(I265)),--($G265:$Z265&lt;&gt;0))+(SUMPRODUCT(--(ABS($G265:$Z265)=ABS(I265)),--($G265:$Z265&lt;&gt;0))-1)/2)</f>
        <v>4</v>
      </c>
      <c r="AD265" cm="1">
        <f t="array" ref="AD265">IF(J265=0,"",1+SUMPRODUCT(--(ABS($G265:$Z265)&lt;ABS(J265)),--($G265:$Z265&lt;&gt;0))+(SUMPRODUCT(--(ABS($G265:$Z265)=ABS(J265)),--($G265:$Z265&lt;&gt;0))-1)/2)</f>
        <v>20</v>
      </c>
      <c r="AE265" cm="1">
        <f t="array" ref="AE265">IF(K265=0,"",1+SUMPRODUCT(--(ABS($G265:$Z265)&lt;ABS(K265)),--($G265:$Z265&lt;&gt;0))+(SUMPRODUCT(--(ABS($G265:$Z265)=ABS(K265)),--($G265:$Z265&lt;&gt;0))-1)/2)</f>
        <v>13</v>
      </c>
      <c r="AF265" cm="1">
        <f t="array" ref="AF265">IF(L265=0,"",1+SUMPRODUCT(--(ABS($G265:$Z265)&lt;ABS(L265)),--($G265:$Z265&lt;&gt;0))+(SUMPRODUCT(--(ABS($G265:$Z265)=ABS(L265)),--($G265:$Z265&lt;&gt;0))-1)/2)</f>
        <v>11</v>
      </c>
      <c r="AG265" cm="1">
        <f t="array" ref="AG265">IF(M265=0,"",1+SUMPRODUCT(--(ABS($G265:$Z265)&lt;ABS(M265)),--($G265:$Z265&lt;&gt;0))+(SUMPRODUCT(--(ABS($G265:$Z265)=ABS(M265)),--($G265:$Z265&lt;&gt;0))-1)/2)</f>
        <v>1</v>
      </c>
      <c r="AH265" cm="1">
        <f t="array" ref="AH265">IF(N265=0,"",1+SUMPRODUCT(--(ABS($G265:$Z265)&lt;ABS(N265)),--($G265:$Z265&lt;&gt;0))+(SUMPRODUCT(--(ABS($G265:$Z265)=ABS(N265)),--($G265:$Z265&lt;&gt;0))-1)/2)</f>
        <v>15</v>
      </c>
      <c r="AI265" cm="1">
        <f t="array" ref="AI265">IF(O265=0,"",1+SUMPRODUCT(--(ABS($G265:$Z265)&lt;ABS(O265)),--($G265:$Z265&lt;&gt;0))+(SUMPRODUCT(--(ABS($G265:$Z265)=ABS(O265)),--($G265:$Z265&lt;&gt;0))-1)/2)</f>
        <v>9</v>
      </c>
      <c r="AJ265" cm="1">
        <f t="array" ref="AJ265">IF(P265=0,"",1+SUMPRODUCT(--(ABS($G265:$Z265)&lt;ABS(P265)),--($G265:$Z265&lt;&gt;0))+(SUMPRODUCT(--(ABS($G265:$Z265)=ABS(P265)),--($G265:$Z265&lt;&gt;0))-1)/2)</f>
        <v>7</v>
      </c>
      <c r="AK265" cm="1">
        <f t="array" ref="AK265">IF(Q265=0,"",1+SUMPRODUCT(--(ABS($G265:$Z265)&lt;ABS(Q265)),--($G265:$Z265&lt;&gt;0))+(SUMPRODUCT(--(ABS($G265:$Z265)=ABS(Q265)),--($G265:$Z265&lt;&gt;0))-1)/2)</f>
        <v>5</v>
      </c>
      <c r="AL265" cm="1">
        <f t="array" ref="AL265">IF(R265=0,"",1+SUMPRODUCT(--(ABS($G265:$Z265)&lt;ABS(R265)),--($G265:$Z265&lt;&gt;0))+(SUMPRODUCT(--(ABS($G265:$Z265)=ABS(R265)),--($G265:$Z265&lt;&gt;0))-1)/2)</f>
        <v>16</v>
      </c>
      <c r="AM265" cm="1">
        <f t="array" ref="AM265">IF(S265=0,"",1+SUMPRODUCT(--(ABS($G265:$Z265)&lt;ABS(S265)),--($G265:$Z265&lt;&gt;0))+(SUMPRODUCT(--(ABS($G265:$Z265)=ABS(S265)),--($G265:$Z265&lt;&gt;0))-1)/2)</f>
        <v>19</v>
      </c>
      <c r="AN265" cm="1">
        <f t="array" ref="AN265">IF(T265=0,"",1+SUMPRODUCT(--(ABS($G265:$Z265)&lt;ABS(T265)),--($G265:$Z265&lt;&gt;0))+(SUMPRODUCT(--(ABS($G265:$Z265)=ABS(T265)),--($G265:$Z265&lt;&gt;0))-1)/2)</f>
        <v>2</v>
      </c>
      <c r="AO265" cm="1">
        <f t="array" ref="AO265">IF(U265=0,"",1+SUMPRODUCT(--(ABS($G265:$Z265)&lt;ABS(U265)),--($G265:$Z265&lt;&gt;0))+(SUMPRODUCT(--(ABS($G265:$Z265)=ABS(U265)),--($G265:$Z265&lt;&gt;0))-1)/2)</f>
        <v>3</v>
      </c>
      <c r="AP265" cm="1">
        <f t="array" ref="AP265">IF(V265=0,"",1+SUMPRODUCT(--(ABS($G265:$Z265)&lt;ABS(V265)),--($G265:$Z265&lt;&gt;0))+(SUMPRODUCT(--(ABS($G265:$Z265)=ABS(V265)),--($G265:$Z265&lt;&gt;0))-1)/2)</f>
        <v>10</v>
      </c>
      <c r="AQ265" cm="1">
        <f t="array" ref="AQ265">IF(W265=0,"",1+SUMPRODUCT(--(ABS($G265:$Z265)&lt;ABS(W265)),--($G265:$Z265&lt;&gt;0))+(SUMPRODUCT(--(ABS($G265:$Z265)=ABS(W265)),--($G265:$Z265&lt;&gt;0))-1)/2)</f>
        <v>14</v>
      </c>
      <c r="AR265" cm="1">
        <f t="array" ref="AR265">IF(X265=0,"",1+SUMPRODUCT(--(ABS($G265:$Z265)&lt;ABS(X265)),--($G265:$Z265&lt;&gt;0))+(SUMPRODUCT(--(ABS($G265:$Z265)=ABS(X265)),--($G265:$Z265&lt;&gt;0))-1)/2)</f>
        <v>17</v>
      </c>
      <c r="AS265" cm="1">
        <f t="array" ref="AS265">IF(Y265=0,"",1+SUMPRODUCT(--(ABS($G265:$Z265)&lt;ABS(Y265)),--($G265:$Z265&lt;&gt;0))+(SUMPRODUCT(--(ABS($G265:$Z265)=ABS(Y265)),--($G265:$Z265&lt;&gt;0))-1)/2)</f>
        <v>6</v>
      </c>
      <c r="AT265" cm="1">
        <f t="array" ref="AT265">IF(Z265=0,"",1+SUMPRODUCT(--(ABS($G265:$Z265)&lt;ABS(Z265)),--($G265:$Z265&lt;&gt;0))+(SUMPRODUCT(--(ABS($G265:$Z265)=ABS(Z265)),--($G265:$Z265&lt;&gt;0))-1)/2)</f>
        <v>12</v>
      </c>
      <c r="AU265">
        <f>AVERAGE(G265:Z265)</f>
        <v>2.6141865192737535E-2</v>
      </c>
      <c r="AV265">
        <f>SUMIF(G265:Z265,"&gt;0",AA265:AT265)</f>
        <v>208</v>
      </c>
      <c r="AW265">
        <f>COUNTIF(G265:Z265,"&lt;&gt;0")</f>
        <v>20</v>
      </c>
      <c r="AX265">
        <f>_xlfn.LET(_xlpm.n,AW265,_xlpm.w,AV265,_xlpm.mu,_xlpm.n*(_xlpm.n+1)/4,_xlpm.sd,SQRT(_xlpm.n*(_xlpm.n+1)*(2*_xlpm.n+1)/24),_xlpm.z,(ABS(_xlpm.w-_xlpm.mu)-0.5)/_xlpm.sd,MIN(1,2*(1-_xlfn.NORM.S.DIST(_xlpm.z,TRUE))))</f>
        <v>1.2992610033379925E-4</v>
      </c>
    </row>
    <row r="266" spans="1:50" x14ac:dyDescent="0.25">
      <c r="A266" t="s">
        <v>9334</v>
      </c>
      <c r="B266" t="s">
        <v>19</v>
      </c>
      <c r="C266" t="s">
        <v>32</v>
      </c>
      <c r="D266" t="s">
        <v>9259</v>
      </c>
      <c r="E266" t="s">
        <v>94</v>
      </c>
      <c r="F266" t="s">
        <v>88</v>
      </c>
      <c r="G266">
        <f>all_runs!O2642-all_runs!O2464</f>
        <v>-4.7225905804851864E-3</v>
      </c>
      <c r="H266">
        <f>all_runs!O2643-all_runs!O2465</f>
        <v>-1.6019668737059956E-2</v>
      </c>
      <c r="I266">
        <f>all_runs!O2644-all_runs!O2466</f>
        <v>-4.3907012274518653E-2</v>
      </c>
      <c r="J266">
        <f>all_runs!O2645-all_runs!O2467</f>
        <v>-1.5646611341631922E-2</v>
      </c>
      <c r="K266">
        <f>all_runs!O2646-all_runs!O2468</f>
        <v>-1.558588525770721E-2</v>
      </c>
      <c r="L266">
        <f>all_runs!O2647-all_runs!O2469</f>
        <v>-3.0113512659713959E-2</v>
      </c>
      <c r="M266">
        <f>all_runs!O2648-all_runs!O2470</f>
        <v>-1.4302621729111897E-2</v>
      </c>
      <c r="N266">
        <f>all_runs!O2649-all_runs!O2471</f>
        <v>-1.2371134020618513E-2</v>
      </c>
      <c r="O266">
        <f>all_runs!O2650-all_runs!O2472</f>
        <v>-3.6088824911619577E-2</v>
      </c>
      <c r="P266">
        <f>all_runs!O2651-all_runs!O2473</f>
        <v>-4.4813278008298707E-2</v>
      </c>
      <c r="Q266">
        <f>all_runs!O2652-all_runs!O2474</f>
        <v>-4.6656378600823056E-2</v>
      </c>
      <c r="R266">
        <f>all_runs!O2653-all_runs!O2475</f>
        <v>-3.2690810468588349E-2</v>
      </c>
      <c r="S266">
        <f>all_runs!O2654-all_runs!O2476</f>
        <v>-1.7592592592592382E-2</v>
      </c>
      <c r="T266">
        <f>all_runs!O2655-all_runs!O2477</f>
        <v>-9.888061304262008E-3</v>
      </c>
      <c r="U266">
        <f>all_runs!O2656-all_runs!O2478</f>
        <v>-8.3333333333333037E-3</v>
      </c>
      <c r="V266">
        <f>all_runs!O2657-all_runs!O2479</f>
        <v>-1.9536585994484379E-2</v>
      </c>
      <c r="W266">
        <f>all_runs!O2658-all_runs!O2480</f>
        <v>-2.8390269151138736E-2</v>
      </c>
      <c r="X266">
        <f>all_runs!O2659-all_runs!O2481</f>
        <v>-1.4142084712747027E-2</v>
      </c>
      <c r="Y266">
        <f>all_runs!O2660-all_runs!O2482</f>
        <v>-4.7297707014092305E-3</v>
      </c>
      <c r="Z266">
        <f>all_runs!O2661-all_runs!O2483</f>
        <v>-3.7113402061855538E-2</v>
      </c>
      <c r="AA266" cm="1">
        <f t="array" ref="AA266">IF(G266=0,"",1+SUMPRODUCT(--(ABS($G266:$Z266)&lt;ABS(G266)),--($G266:$Z266&lt;&gt;0))+(SUMPRODUCT(--(ABS($G266:$Z266)=ABS(G266)),--($G266:$Z266&lt;&gt;0))-1)/2)</f>
        <v>1</v>
      </c>
      <c r="AB266" cm="1">
        <f t="array" ref="AB266">IF(H266=0,"",1+SUMPRODUCT(--(ABS($G266:$Z266)&lt;ABS(H266)),--($G266:$Z266&lt;&gt;0))+(SUMPRODUCT(--(ABS($G266:$Z266)=ABS(H266)),--($G266:$Z266&lt;&gt;0))-1)/2)</f>
        <v>10</v>
      </c>
      <c r="AC266" cm="1">
        <f t="array" ref="AC266">IF(I266=0,"",1+SUMPRODUCT(--(ABS($G266:$Z266)&lt;ABS(I266)),--($G266:$Z266&lt;&gt;0))+(SUMPRODUCT(--(ABS($G266:$Z266)=ABS(I266)),--($G266:$Z266&lt;&gt;0))-1)/2)</f>
        <v>18</v>
      </c>
      <c r="AD266" cm="1">
        <f t="array" ref="AD266">IF(J266=0,"",1+SUMPRODUCT(--(ABS($G266:$Z266)&lt;ABS(J266)),--($G266:$Z266&lt;&gt;0))+(SUMPRODUCT(--(ABS($G266:$Z266)=ABS(J266)),--($G266:$Z266&lt;&gt;0))-1)/2)</f>
        <v>9</v>
      </c>
      <c r="AE266" cm="1">
        <f t="array" ref="AE266">IF(K266=0,"",1+SUMPRODUCT(--(ABS($G266:$Z266)&lt;ABS(K266)),--($G266:$Z266&lt;&gt;0))+(SUMPRODUCT(--(ABS($G266:$Z266)=ABS(K266)),--($G266:$Z266&lt;&gt;0))-1)/2)</f>
        <v>8</v>
      </c>
      <c r="AF266" cm="1">
        <f t="array" ref="AF266">IF(L266=0,"",1+SUMPRODUCT(--(ABS($G266:$Z266)&lt;ABS(L266)),--($G266:$Z266&lt;&gt;0))+(SUMPRODUCT(--(ABS($G266:$Z266)=ABS(L266)),--($G266:$Z266&lt;&gt;0))-1)/2)</f>
        <v>14</v>
      </c>
      <c r="AG266" cm="1">
        <f t="array" ref="AG266">IF(M266=0,"",1+SUMPRODUCT(--(ABS($G266:$Z266)&lt;ABS(M266)),--($G266:$Z266&lt;&gt;0))+(SUMPRODUCT(--(ABS($G266:$Z266)=ABS(M266)),--($G266:$Z266&lt;&gt;0))-1)/2)</f>
        <v>7</v>
      </c>
      <c r="AH266" cm="1">
        <f t="array" ref="AH266">IF(N266=0,"",1+SUMPRODUCT(--(ABS($G266:$Z266)&lt;ABS(N266)),--($G266:$Z266&lt;&gt;0))+(SUMPRODUCT(--(ABS($G266:$Z266)=ABS(N266)),--($G266:$Z266&lt;&gt;0))-1)/2)</f>
        <v>5</v>
      </c>
      <c r="AI266" cm="1">
        <f t="array" ref="AI266">IF(O266=0,"",1+SUMPRODUCT(--(ABS($G266:$Z266)&lt;ABS(O266)),--($G266:$Z266&lt;&gt;0))+(SUMPRODUCT(--(ABS($G266:$Z266)=ABS(O266)),--($G266:$Z266&lt;&gt;0))-1)/2)</f>
        <v>16</v>
      </c>
      <c r="AJ266" cm="1">
        <f t="array" ref="AJ266">IF(P266=0,"",1+SUMPRODUCT(--(ABS($G266:$Z266)&lt;ABS(P266)),--($G266:$Z266&lt;&gt;0))+(SUMPRODUCT(--(ABS($G266:$Z266)=ABS(P266)),--($G266:$Z266&lt;&gt;0))-1)/2)</f>
        <v>19</v>
      </c>
      <c r="AK266" cm="1">
        <f t="array" ref="AK266">IF(Q266=0,"",1+SUMPRODUCT(--(ABS($G266:$Z266)&lt;ABS(Q266)),--($G266:$Z266&lt;&gt;0))+(SUMPRODUCT(--(ABS($G266:$Z266)=ABS(Q266)),--($G266:$Z266&lt;&gt;0))-1)/2)</f>
        <v>20</v>
      </c>
      <c r="AL266" cm="1">
        <f t="array" ref="AL266">IF(R266=0,"",1+SUMPRODUCT(--(ABS($G266:$Z266)&lt;ABS(R266)),--($G266:$Z266&lt;&gt;0))+(SUMPRODUCT(--(ABS($G266:$Z266)=ABS(R266)),--($G266:$Z266&lt;&gt;0))-1)/2)</f>
        <v>15</v>
      </c>
      <c r="AM266" cm="1">
        <f t="array" ref="AM266">IF(S266=0,"",1+SUMPRODUCT(--(ABS($G266:$Z266)&lt;ABS(S266)),--($G266:$Z266&lt;&gt;0))+(SUMPRODUCT(--(ABS($G266:$Z266)=ABS(S266)),--($G266:$Z266&lt;&gt;0))-1)/2)</f>
        <v>11</v>
      </c>
      <c r="AN266" cm="1">
        <f t="array" ref="AN266">IF(T266=0,"",1+SUMPRODUCT(--(ABS($G266:$Z266)&lt;ABS(T266)),--($G266:$Z266&lt;&gt;0))+(SUMPRODUCT(--(ABS($G266:$Z266)=ABS(T266)),--($G266:$Z266&lt;&gt;0))-1)/2)</f>
        <v>4</v>
      </c>
      <c r="AO266" cm="1">
        <f t="array" ref="AO266">IF(U266=0,"",1+SUMPRODUCT(--(ABS($G266:$Z266)&lt;ABS(U266)),--($G266:$Z266&lt;&gt;0))+(SUMPRODUCT(--(ABS($G266:$Z266)=ABS(U266)),--($G266:$Z266&lt;&gt;0))-1)/2)</f>
        <v>3</v>
      </c>
      <c r="AP266" cm="1">
        <f t="array" ref="AP266">IF(V266=0,"",1+SUMPRODUCT(--(ABS($G266:$Z266)&lt;ABS(V266)),--($G266:$Z266&lt;&gt;0))+(SUMPRODUCT(--(ABS($G266:$Z266)=ABS(V266)),--($G266:$Z266&lt;&gt;0))-1)/2)</f>
        <v>12</v>
      </c>
      <c r="AQ266" cm="1">
        <f t="array" ref="AQ266">IF(W266=0,"",1+SUMPRODUCT(--(ABS($G266:$Z266)&lt;ABS(W266)),--($G266:$Z266&lt;&gt;0))+(SUMPRODUCT(--(ABS($G266:$Z266)=ABS(W266)),--($G266:$Z266&lt;&gt;0))-1)/2)</f>
        <v>13</v>
      </c>
      <c r="AR266" cm="1">
        <f t="array" ref="AR266">IF(X266=0,"",1+SUMPRODUCT(--(ABS($G266:$Z266)&lt;ABS(X266)),--($G266:$Z266&lt;&gt;0))+(SUMPRODUCT(--(ABS($G266:$Z266)=ABS(X266)),--($G266:$Z266&lt;&gt;0))-1)/2)</f>
        <v>6</v>
      </c>
      <c r="AS266" cm="1">
        <f t="array" ref="AS266">IF(Y266=0,"",1+SUMPRODUCT(--(ABS($G266:$Z266)&lt;ABS(Y266)),--($G266:$Z266&lt;&gt;0))+(SUMPRODUCT(--(ABS($G266:$Z266)=ABS(Y266)),--($G266:$Z266&lt;&gt;0))-1)/2)</f>
        <v>2</v>
      </c>
      <c r="AT266" cm="1">
        <f t="array" ref="AT266">IF(Z266=0,"",1+SUMPRODUCT(--(ABS($G266:$Z266)&lt;ABS(Z266)),--($G266:$Z266&lt;&gt;0))+(SUMPRODUCT(--(ABS($G266:$Z266)=ABS(Z266)),--($G266:$Z266&lt;&gt;0))-1)/2)</f>
        <v>17</v>
      </c>
      <c r="AU266">
        <f>AVERAGE(G266:Z266)</f>
        <v>-2.2632221422099981E-2</v>
      </c>
      <c r="AV266">
        <f>SUMIF(G266:Z266,"&gt;0",AA266:AT266)</f>
        <v>0</v>
      </c>
      <c r="AW266">
        <f>COUNTIF(G266:Z266,"&lt;&gt;0")</f>
        <v>20</v>
      </c>
      <c r="AX266">
        <f>_xlfn.LET(_xlpm.n,AW266,_xlpm.w,AV266,_xlpm.mu,_xlpm.n*(_xlpm.n+1)/4,_xlpm.sd,SQRT(_xlpm.n*(_xlpm.n+1)*(2*_xlpm.n+1)/24),_xlpm.z,(ABS(_xlpm.w-_xlpm.mu)-0.5)/_xlpm.sd,MIN(1,2*(1-_xlfn.NORM.S.DIST(_xlpm.z,TRUE))))</f>
        <v>9.5691731570646255E-5</v>
      </c>
    </row>
    <row r="267" spans="1:50" x14ac:dyDescent="0.25">
      <c r="A267" t="s">
        <v>9334</v>
      </c>
      <c r="B267" t="s">
        <v>106</v>
      </c>
      <c r="C267" t="s">
        <v>32</v>
      </c>
      <c r="D267" t="s">
        <v>9259</v>
      </c>
      <c r="E267" t="s">
        <v>94</v>
      </c>
      <c r="F267" t="s">
        <v>88</v>
      </c>
      <c r="G267">
        <f>all_runs!O3122-all_runs!O3002</f>
        <v>-3.3050847457627208E-2</v>
      </c>
      <c r="H267">
        <f>all_runs!O3123-all_runs!O3003</f>
        <v>-3.1017843115250687E-2</v>
      </c>
      <c r="I267">
        <f>all_runs!O3124-all_runs!O3004</f>
        <v>-2.1770894213910097E-2</v>
      </c>
      <c r="J267">
        <f>all_runs!O3125-all_runs!O3005</f>
        <v>0.13790765475625477</v>
      </c>
      <c r="K267">
        <f>all_runs!O3126-all_runs!O3006</f>
        <v>-4.5826498997630694E-2</v>
      </c>
      <c r="L267">
        <f>all_runs!O3127-all_runs!O3007</f>
        <v>-4.0636011275546169E-2</v>
      </c>
      <c r="M267">
        <f>all_runs!O3128-all_runs!O3008</f>
        <v>-3.1083203933161552E-2</v>
      </c>
      <c r="N267">
        <f>all_runs!O3129-all_runs!O3009</f>
        <v>0.16513024764719109</v>
      </c>
      <c r="O267">
        <f>all_runs!O3130-all_runs!O3010</f>
        <v>-3.6749027969396719E-2</v>
      </c>
      <c r="P267">
        <f>all_runs!O3131-all_runs!O3011</f>
        <v>-2.92155078591948E-2</v>
      </c>
      <c r="Q267">
        <f>all_runs!O3132-all_runs!O3012</f>
        <v>-3.7804187889077578E-2</v>
      </c>
      <c r="R267">
        <f>all_runs!O3133-all_runs!O3013</f>
        <v>0.10759125784701229</v>
      </c>
      <c r="S267">
        <f>all_runs!O3134-all_runs!O3014</f>
        <v>8.9732827741916821E-2</v>
      </c>
      <c r="T267">
        <f>all_runs!O3135-all_runs!O3015</f>
        <v>0.11130928015905506</v>
      </c>
      <c r="U267">
        <f>all_runs!O3136-all_runs!O3016</f>
        <v>-4.0470419247688239E-2</v>
      </c>
      <c r="V267">
        <f>all_runs!O3137-all_runs!O3017</f>
        <v>-4.1299614199622359E-2</v>
      </c>
      <c r="W267">
        <f>all_runs!O3138-all_runs!O3018</f>
        <v>-4.0917126384706348E-2</v>
      </c>
      <c r="X267">
        <f>all_runs!O3139-all_runs!O3019</f>
        <v>9.848911940466798E-2</v>
      </c>
      <c r="Y267">
        <f>all_runs!O3140-all_runs!O3020</f>
        <v>8.2857142857142962E-2</v>
      </c>
      <c r="Z267">
        <f>all_runs!O3141-all_runs!O3021</f>
        <v>-2.0877944325482067E-2</v>
      </c>
      <c r="AA267" cm="1">
        <f t="array" ref="AA267">IF(G267=0,"",1+SUMPRODUCT(--(ABS($G267:$Z267)&lt;ABS(G267)),--($G267:$Z267&lt;&gt;0))+(SUMPRODUCT(--(ABS($G267:$Z267)=ABS(G267)),--($G267:$Z267&lt;&gt;0))-1)/2)</f>
        <v>6</v>
      </c>
      <c r="AB267" cm="1">
        <f t="array" ref="AB267">IF(H267=0,"",1+SUMPRODUCT(--(ABS($G267:$Z267)&lt;ABS(H267)),--($G267:$Z267&lt;&gt;0))+(SUMPRODUCT(--(ABS($G267:$Z267)=ABS(H267)),--($G267:$Z267&lt;&gt;0))-1)/2)</f>
        <v>4</v>
      </c>
      <c r="AC267" cm="1">
        <f t="array" ref="AC267">IF(I267=0,"",1+SUMPRODUCT(--(ABS($G267:$Z267)&lt;ABS(I267)),--($G267:$Z267&lt;&gt;0))+(SUMPRODUCT(--(ABS($G267:$Z267)=ABS(I267)),--($G267:$Z267&lt;&gt;0))-1)/2)</f>
        <v>2</v>
      </c>
      <c r="AD267" cm="1">
        <f t="array" ref="AD267">IF(J267=0,"",1+SUMPRODUCT(--(ABS($G267:$Z267)&lt;ABS(J267)),--($G267:$Z267&lt;&gt;0))+(SUMPRODUCT(--(ABS($G267:$Z267)=ABS(J267)),--($G267:$Z267&lt;&gt;0))-1)/2)</f>
        <v>19</v>
      </c>
      <c r="AE267" cm="1">
        <f t="array" ref="AE267">IF(K267=0,"",1+SUMPRODUCT(--(ABS($G267:$Z267)&lt;ABS(K267)),--($G267:$Z267&lt;&gt;0))+(SUMPRODUCT(--(ABS($G267:$Z267)=ABS(K267)),--($G267:$Z267&lt;&gt;0))-1)/2)</f>
        <v>13</v>
      </c>
      <c r="AF267" cm="1">
        <f t="array" ref="AF267">IF(L267=0,"",1+SUMPRODUCT(--(ABS($G267:$Z267)&lt;ABS(L267)),--($G267:$Z267&lt;&gt;0))+(SUMPRODUCT(--(ABS($G267:$Z267)=ABS(L267)),--($G267:$Z267&lt;&gt;0))-1)/2)</f>
        <v>10</v>
      </c>
      <c r="AG267" cm="1">
        <f t="array" ref="AG267">IF(M267=0,"",1+SUMPRODUCT(--(ABS($G267:$Z267)&lt;ABS(M267)),--($G267:$Z267&lt;&gt;0))+(SUMPRODUCT(--(ABS($G267:$Z267)=ABS(M267)),--($G267:$Z267&lt;&gt;0))-1)/2)</f>
        <v>5</v>
      </c>
      <c r="AH267" cm="1">
        <f t="array" ref="AH267">IF(N267=0,"",1+SUMPRODUCT(--(ABS($G267:$Z267)&lt;ABS(N267)),--($G267:$Z267&lt;&gt;0))+(SUMPRODUCT(--(ABS($G267:$Z267)=ABS(N267)),--($G267:$Z267&lt;&gt;0))-1)/2)</f>
        <v>20</v>
      </c>
      <c r="AI267" cm="1">
        <f t="array" ref="AI267">IF(O267=0,"",1+SUMPRODUCT(--(ABS($G267:$Z267)&lt;ABS(O267)),--($G267:$Z267&lt;&gt;0))+(SUMPRODUCT(--(ABS($G267:$Z267)=ABS(O267)),--($G267:$Z267&lt;&gt;0))-1)/2)</f>
        <v>7</v>
      </c>
      <c r="AJ267" cm="1">
        <f t="array" ref="AJ267">IF(P267=0,"",1+SUMPRODUCT(--(ABS($G267:$Z267)&lt;ABS(P267)),--($G267:$Z267&lt;&gt;0))+(SUMPRODUCT(--(ABS($G267:$Z267)=ABS(P267)),--($G267:$Z267&lt;&gt;0))-1)/2)</f>
        <v>3</v>
      </c>
      <c r="AK267" cm="1">
        <f t="array" ref="AK267">IF(Q267=0,"",1+SUMPRODUCT(--(ABS($G267:$Z267)&lt;ABS(Q267)),--($G267:$Z267&lt;&gt;0))+(SUMPRODUCT(--(ABS($G267:$Z267)=ABS(Q267)),--($G267:$Z267&lt;&gt;0))-1)/2)</f>
        <v>8</v>
      </c>
      <c r="AL267" cm="1">
        <f t="array" ref="AL267">IF(R267=0,"",1+SUMPRODUCT(--(ABS($G267:$Z267)&lt;ABS(R267)),--($G267:$Z267&lt;&gt;0))+(SUMPRODUCT(--(ABS($G267:$Z267)=ABS(R267)),--($G267:$Z267&lt;&gt;0))-1)/2)</f>
        <v>17</v>
      </c>
      <c r="AM267" cm="1">
        <f t="array" ref="AM267">IF(S267=0,"",1+SUMPRODUCT(--(ABS($G267:$Z267)&lt;ABS(S267)),--($G267:$Z267&lt;&gt;0))+(SUMPRODUCT(--(ABS($G267:$Z267)=ABS(S267)),--($G267:$Z267&lt;&gt;0))-1)/2)</f>
        <v>15</v>
      </c>
      <c r="AN267" cm="1">
        <f t="array" ref="AN267">IF(T267=0,"",1+SUMPRODUCT(--(ABS($G267:$Z267)&lt;ABS(T267)),--($G267:$Z267&lt;&gt;0))+(SUMPRODUCT(--(ABS($G267:$Z267)=ABS(T267)),--($G267:$Z267&lt;&gt;0))-1)/2)</f>
        <v>18</v>
      </c>
      <c r="AO267" cm="1">
        <f t="array" ref="AO267">IF(U267=0,"",1+SUMPRODUCT(--(ABS($G267:$Z267)&lt;ABS(U267)),--($G267:$Z267&lt;&gt;0))+(SUMPRODUCT(--(ABS($G267:$Z267)=ABS(U267)),--($G267:$Z267&lt;&gt;0))-1)/2)</f>
        <v>9</v>
      </c>
      <c r="AP267" cm="1">
        <f t="array" ref="AP267">IF(V267=0,"",1+SUMPRODUCT(--(ABS($G267:$Z267)&lt;ABS(V267)),--($G267:$Z267&lt;&gt;0))+(SUMPRODUCT(--(ABS($G267:$Z267)=ABS(V267)),--($G267:$Z267&lt;&gt;0))-1)/2)</f>
        <v>12</v>
      </c>
      <c r="AQ267" cm="1">
        <f t="array" ref="AQ267">IF(W267=0,"",1+SUMPRODUCT(--(ABS($G267:$Z267)&lt;ABS(W267)),--($G267:$Z267&lt;&gt;0))+(SUMPRODUCT(--(ABS($G267:$Z267)=ABS(W267)),--($G267:$Z267&lt;&gt;0))-1)/2)</f>
        <v>11</v>
      </c>
      <c r="AR267" cm="1">
        <f t="array" ref="AR267">IF(X267=0,"",1+SUMPRODUCT(--(ABS($G267:$Z267)&lt;ABS(X267)),--($G267:$Z267&lt;&gt;0))+(SUMPRODUCT(--(ABS($G267:$Z267)=ABS(X267)),--($G267:$Z267&lt;&gt;0))-1)/2)</f>
        <v>16</v>
      </c>
      <c r="AS267" cm="1">
        <f t="array" ref="AS267">IF(Y267=0,"",1+SUMPRODUCT(--(ABS($G267:$Z267)&lt;ABS(Y267)),--($G267:$Z267&lt;&gt;0))+(SUMPRODUCT(--(ABS($G267:$Z267)=ABS(Y267)),--($G267:$Z267&lt;&gt;0))-1)/2)</f>
        <v>14</v>
      </c>
      <c r="AT267" cm="1">
        <f t="array" ref="AT267">IF(Z267=0,"",1+SUMPRODUCT(--(ABS($G267:$Z267)&lt;ABS(Z267)),--($G267:$Z267&lt;&gt;0))+(SUMPRODUCT(--(ABS($G267:$Z267)=ABS(Z267)),--($G267:$Z267&lt;&gt;0))-1)/2)</f>
        <v>1</v>
      </c>
      <c r="AU267">
        <f>AVERAGE(G267:Z267)</f>
        <v>1.7114920177247323E-2</v>
      </c>
      <c r="AV267">
        <f>SUMIF(G267:Z267,"&gt;0",AA267:AT267)</f>
        <v>119</v>
      </c>
      <c r="AW267">
        <f>COUNTIF(G267:Z267,"&lt;&gt;0")</f>
        <v>20</v>
      </c>
      <c r="AX267">
        <f>_xlfn.LET(_xlpm.n,AW267,_xlpm.w,AV267,_xlpm.mu,_xlpm.n*(_xlpm.n+1)/4,_xlpm.sd,SQRT(_xlpm.n*(_xlpm.n+1)*(2*_xlpm.n+1)/24),_xlpm.z,(ABS(_xlpm.w-_xlpm.mu)-0.5)/_xlpm.sd,MIN(1,2*(1-_xlfn.NORM.S.DIST(_xlpm.z,TRUE))))</f>
        <v>0.61426767318437303</v>
      </c>
    </row>
    <row r="268" spans="1:50" x14ac:dyDescent="0.25">
      <c r="A268" t="s">
        <v>9334</v>
      </c>
      <c r="B268" t="s">
        <v>147</v>
      </c>
      <c r="C268" t="s">
        <v>32</v>
      </c>
      <c r="D268" t="s">
        <v>9259</v>
      </c>
      <c r="E268" t="s">
        <v>94</v>
      </c>
      <c r="F268" t="s">
        <v>88</v>
      </c>
      <c r="G268">
        <f>all_runs!O3602-all_runs!O3482</f>
        <v>-1.4802908405426418E-2</v>
      </c>
      <c r="H268">
        <f>all_runs!O3603-all_runs!O3483</f>
        <v>-1.046528787974621E-2</v>
      </c>
      <c r="I268">
        <f>all_runs!O3604-all_runs!O3484</f>
        <v>-1.0712963274649101E-2</v>
      </c>
      <c r="J268">
        <f>all_runs!O3605-all_runs!O3485</f>
        <v>-7.3197058625109612E-3</v>
      </c>
      <c r="K268">
        <f>all_runs!O3606-all_runs!O3486</f>
        <v>-4.8820386984639308E-3</v>
      </c>
      <c r="L268">
        <f>all_runs!O3607-all_runs!O3487</f>
        <v>-5.7038558065253264E-3</v>
      </c>
      <c r="M268">
        <f>all_runs!O3608-all_runs!O3488</f>
        <v>-1.8795461157986582E-2</v>
      </c>
      <c r="N268">
        <f>all_runs!O3609-all_runs!O3489</f>
        <v>-2.8757116400301763E-2</v>
      </c>
      <c r="O268">
        <f>all_runs!O3610-all_runs!O3490</f>
        <v>-9.7593416185211002E-3</v>
      </c>
      <c r="P268">
        <f>all_runs!O3611-all_runs!O3491</f>
        <v>-1.146510298693848E-2</v>
      </c>
      <c r="Q268">
        <f>all_runs!O3612-all_runs!O3492</f>
        <v>1.6326530612244761E-2</v>
      </c>
      <c r="R268">
        <f>all_runs!O3613-all_runs!O3493</f>
        <v>-1.2161290052215556E-2</v>
      </c>
      <c r="S268">
        <f>all_runs!O3614-all_runs!O3494</f>
        <v>-1.4709570999188015E-2</v>
      </c>
      <c r="T268">
        <f>all_runs!O3615-all_runs!O3495</f>
        <v>-2.3052097740894451E-2</v>
      </c>
      <c r="U268">
        <f>all_runs!O3616-all_runs!O3496</f>
        <v>-4.115226337448652E-3</v>
      </c>
      <c r="V268">
        <f>all_runs!O3617-all_runs!O3497</f>
        <v>8.1968598421471306E-3</v>
      </c>
      <c r="W268">
        <f>all_runs!O3618-all_runs!O3498</f>
        <v>6.1382493745433253E-3</v>
      </c>
      <c r="X268">
        <f>all_runs!O3619-all_runs!O3499</f>
        <v>-3.394461232768764E-3</v>
      </c>
      <c r="Y268">
        <f>all_runs!O3620-all_runs!O3500</f>
        <v>-4.0101955547717116E-2</v>
      </c>
      <c r="Z268">
        <f>all_runs!O3621-all_runs!O3501</f>
        <v>-2.5064354423519619E-3</v>
      </c>
      <c r="AA268" cm="1">
        <f t="array" ref="AA268">IF(G268=0,"",1+SUMPRODUCT(--(ABS($G268:$Z268)&lt;ABS(G268)),--($G268:$Z268&lt;&gt;0))+(SUMPRODUCT(--(ABS($G268:$Z268)=ABS(G268)),--($G268:$Z268&lt;&gt;0))-1)/2)</f>
        <v>15</v>
      </c>
      <c r="AB268" cm="1">
        <f t="array" ref="AB268">IF(H268=0,"",1+SUMPRODUCT(--(ABS($G268:$Z268)&lt;ABS(H268)),--($G268:$Z268&lt;&gt;0))+(SUMPRODUCT(--(ABS($G268:$Z268)=ABS(H268)),--($G268:$Z268&lt;&gt;0))-1)/2)</f>
        <v>10</v>
      </c>
      <c r="AC268" cm="1">
        <f t="array" ref="AC268">IF(I268=0,"",1+SUMPRODUCT(--(ABS($G268:$Z268)&lt;ABS(I268)),--($G268:$Z268&lt;&gt;0))+(SUMPRODUCT(--(ABS($G268:$Z268)=ABS(I268)),--($G268:$Z268&lt;&gt;0))-1)/2)</f>
        <v>11</v>
      </c>
      <c r="AD268" cm="1">
        <f t="array" ref="AD268">IF(J268=0,"",1+SUMPRODUCT(--(ABS($G268:$Z268)&lt;ABS(J268)),--($G268:$Z268&lt;&gt;0))+(SUMPRODUCT(--(ABS($G268:$Z268)=ABS(J268)),--($G268:$Z268&lt;&gt;0))-1)/2)</f>
        <v>7</v>
      </c>
      <c r="AE268" cm="1">
        <f t="array" ref="AE268">IF(K268=0,"",1+SUMPRODUCT(--(ABS($G268:$Z268)&lt;ABS(K268)),--($G268:$Z268&lt;&gt;0))+(SUMPRODUCT(--(ABS($G268:$Z268)=ABS(K268)),--($G268:$Z268&lt;&gt;0))-1)/2)</f>
        <v>4</v>
      </c>
      <c r="AF268" cm="1">
        <f t="array" ref="AF268">IF(L268=0,"",1+SUMPRODUCT(--(ABS($G268:$Z268)&lt;ABS(L268)),--($G268:$Z268&lt;&gt;0))+(SUMPRODUCT(--(ABS($G268:$Z268)=ABS(L268)),--($G268:$Z268&lt;&gt;0))-1)/2)</f>
        <v>5</v>
      </c>
      <c r="AG268" cm="1">
        <f t="array" ref="AG268">IF(M268=0,"",1+SUMPRODUCT(--(ABS($G268:$Z268)&lt;ABS(M268)),--($G268:$Z268&lt;&gt;0))+(SUMPRODUCT(--(ABS($G268:$Z268)=ABS(M268)),--($G268:$Z268&lt;&gt;0))-1)/2)</f>
        <v>17</v>
      </c>
      <c r="AH268" cm="1">
        <f t="array" ref="AH268">IF(N268=0,"",1+SUMPRODUCT(--(ABS($G268:$Z268)&lt;ABS(N268)),--($G268:$Z268&lt;&gt;0))+(SUMPRODUCT(--(ABS($G268:$Z268)=ABS(N268)),--($G268:$Z268&lt;&gt;0))-1)/2)</f>
        <v>19</v>
      </c>
      <c r="AI268" cm="1">
        <f t="array" ref="AI268">IF(O268=0,"",1+SUMPRODUCT(--(ABS($G268:$Z268)&lt;ABS(O268)),--($G268:$Z268&lt;&gt;0))+(SUMPRODUCT(--(ABS($G268:$Z268)=ABS(O268)),--($G268:$Z268&lt;&gt;0))-1)/2)</f>
        <v>9</v>
      </c>
      <c r="AJ268" cm="1">
        <f t="array" ref="AJ268">IF(P268=0,"",1+SUMPRODUCT(--(ABS($G268:$Z268)&lt;ABS(P268)),--($G268:$Z268&lt;&gt;0))+(SUMPRODUCT(--(ABS($G268:$Z268)=ABS(P268)),--($G268:$Z268&lt;&gt;0))-1)/2)</f>
        <v>12</v>
      </c>
      <c r="AK268" cm="1">
        <f t="array" ref="AK268">IF(Q268=0,"",1+SUMPRODUCT(--(ABS($G268:$Z268)&lt;ABS(Q268)),--($G268:$Z268&lt;&gt;0))+(SUMPRODUCT(--(ABS($G268:$Z268)=ABS(Q268)),--($G268:$Z268&lt;&gt;0))-1)/2)</f>
        <v>16</v>
      </c>
      <c r="AL268" cm="1">
        <f t="array" ref="AL268">IF(R268=0,"",1+SUMPRODUCT(--(ABS($G268:$Z268)&lt;ABS(R268)),--($G268:$Z268&lt;&gt;0))+(SUMPRODUCT(--(ABS($G268:$Z268)=ABS(R268)),--($G268:$Z268&lt;&gt;0))-1)/2)</f>
        <v>13</v>
      </c>
      <c r="AM268" cm="1">
        <f t="array" ref="AM268">IF(S268=0,"",1+SUMPRODUCT(--(ABS($G268:$Z268)&lt;ABS(S268)),--($G268:$Z268&lt;&gt;0))+(SUMPRODUCT(--(ABS($G268:$Z268)=ABS(S268)),--($G268:$Z268&lt;&gt;0))-1)/2)</f>
        <v>14</v>
      </c>
      <c r="AN268" cm="1">
        <f t="array" ref="AN268">IF(T268=0,"",1+SUMPRODUCT(--(ABS($G268:$Z268)&lt;ABS(T268)),--($G268:$Z268&lt;&gt;0))+(SUMPRODUCT(--(ABS($G268:$Z268)=ABS(T268)),--($G268:$Z268&lt;&gt;0))-1)/2)</f>
        <v>18</v>
      </c>
      <c r="AO268" cm="1">
        <f t="array" ref="AO268">IF(U268=0,"",1+SUMPRODUCT(--(ABS($G268:$Z268)&lt;ABS(U268)),--($G268:$Z268&lt;&gt;0))+(SUMPRODUCT(--(ABS($G268:$Z268)=ABS(U268)),--($G268:$Z268&lt;&gt;0))-1)/2)</f>
        <v>3</v>
      </c>
      <c r="AP268" cm="1">
        <f t="array" ref="AP268">IF(V268=0,"",1+SUMPRODUCT(--(ABS($G268:$Z268)&lt;ABS(V268)),--($G268:$Z268&lt;&gt;0))+(SUMPRODUCT(--(ABS($G268:$Z268)=ABS(V268)),--($G268:$Z268&lt;&gt;0))-1)/2)</f>
        <v>8</v>
      </c>
      <c r="AQ268" cm="1">
        <f t="array" ref="AQ268">IF(W268=0,"",1+SUMPRODUCT(--(ABS($G268:$Z268)&lt;ABS(W268)),--($G268:$Z268&lt;&gt;0))+(SUMPRODUCT(--(ABS($G268:$Z268)=ABS(W268)),--($G268:$Z268&lt;&gt;0))-1)/2)</f>
        <v>6</v>
      </c>
      <c r="AR268" cm="1">
        <f t="array" ref="AR268">IF(X268=0,"",1+SUMPRODUCT(--(ABS($G268:$Z268)&lt;ABS(X268)),--($G268:$Z268&lt;&gt;0))+(SUMPRODUCT(--(ABS($G268:$Z268)=ABS(X268)),--($G268:$Z268&lt;&gt;0))-1)/2)</f>
        <v>2</v>
      </c>
      <c r="AS268" cm="1">
        <f t="array" ref="AS268">IF(Y268=0,"",1+SUMPRODUCT(--(ABS($G268:$Z268)&lt;ABS(Y268)),--($G268:$Z268&lt;&gt;0))+(SUMPRODUCT(--(ABS($G268:$Z268)=ABS(Y268)),--($G268:$Z268&lt;&gt;0))-1)/2)</f>
        <v>20</v>
      </c>
      <c r="AT268" cm="1">
        <f t="array" ref="AT268">IF(Z268=0,"",1+SUMPRODUCT(--(ABS($G268:$Z268)&lt;ABS(Z268)),--($G268:$Z268&lt;&gt;0))+(SUMPRODUCT(--(ABS($G268:$Z268)=ABS(Z268)),--($G268:$Z268&lt;&gt;0))-1)/2)</f>
        <v>1</v>
      </c>
      <c r="AU268">
        <f>AVERAGE(G268:Z268)</f>
        <v>-9.602158980735959E-3</v>
      </c>
      <c r="AV268">
        <f>SUMIF(G268:Z268,"&gt;0",AA268:AT268)</f>
        <v>30</v>
      </c>
      <c r="AW268">
        <f>COUNTIF(G268:Z268,"&lt;&gt;0")</f>
        <v>20</v>
      </c>
      <c r="AX268">
        <f>_xlfn.LET(_xlpm.n,AW268,_xlpm.w,AV268,_xlpm.mu,_xlpm.n*(_xlpm.n+1)/4,_xlpm.sd,SQRT(_xlpm.n*(_xlpm.n+1)*(2*_xlpm.n+1)/24),_xlpm.z,(ABS(_xlpm.w-_xlpm.mu)-0.5)/_xlpm.sd,MIN(1,2*(1-_xlfn.NORM.S.DIST(_xlpm.z,TRUE))))</f>
        <v>5.4144366604542693E-3</v>
      </c>
    </row>
    <row r="269" spans="1:50" x14ac:dyDescent="0.25">
      <c r="A269" t="s">
        <v>9334</v>
      </c>
      <c r="B269" t="s">
        <v>190</v>
      </c>
      <c r="C269" t="s">
        <v>32</v>
      </c>
      <c r="D269" t="s">
        <v>9259</v>
      </c>
      <c r="E269" t="s">
        <v>94</v>
      </c>
      <c r="F269" t="s">
        <v>88</v>
      </c>
      <c r="G269">
        <f>all_runs!O4082-all_runs!O3962</f>
        <v>-3.2377919320594417E-2</v>
      </c>
      <c r="H269">
        <f>all_runs!O4083-all_runs!O3963</f>
        <v>-1.0971940382058842E-2</v>
      </c>
      <c r="I269">
        <f>all_runs!O4084-all_runs!O3964</f>
        <v>-1.6088568935426206E-3</v>
      </c>
      <c r="J269">
        <f>all_runs!O4085-all_runs!O3965</f>
        <v>-1.36266303289857E-2</v>
      </c>
      <c r="K269">
        <f>all_runs!O4086-all_runs!O3966</f>
        <v>9.5377911597771536E-4</v>
      </c>
      <c r="L269">
        <f>all_runs!O4087-all_runs!O3967</f>
        <v>-1.6328080501234132E-2</v>
      </c>
      <c r="M269">
        <f>all_runs!O4088-all_runs!O3968</f>
        <v>-2.3209549071617763E-3</v>
      </c>
      <c r="N269">
        <f>all_runs!O4089-all_runs!O3969</f>
        <v>-1.7756687112111202E-2</v>
      </c>
      <c r="O269">
        <f>all_runs!O4090-all_runs!O3970</f>
        <v>-1.247288999515006E-2</v>
      </c>
      <c r="P269">
        <f>all_runs!O4091-all_runs!O3971</f>
        <v>-1.6122523844460668E-2</v>
      </c>
      <c r="Q269">
        <f>all_runs!O4092-all_runs!O3972</f>
        <v>-2.2750804664477098E-2</v>
      </c>
      <c r="R269">
        <f>all_runs!O4093-all_runs!O3973</f>
        <v>-5.4504547327060004E-3</v>
      </c>
      <c r="S269">
        <f>all_runs!O4094-all_runs!O3974</f>
        <v>-6.247090587468529E-3</v>
      </c>
      <c r="T269">
        <f>all_runs!O4095-all_runs!O3975</f>
        <v>-5.6000071680091246E-3</v>
      </c>
      <c r="U269">
        <f>all_runs!O4096-all_runs!O3976</f>
        <v>-8.2824678373556448E-3</v>
      </c>
      <c r="V269">
        <f>all_runs!O4097-all_runs!O3977</f>
        <v>-1.7130620985010725E-2</v>
      </c>
      <c r="W269">
        <f>all_runs!O4098-all_runs!O3978</f>
        <v>-7.7866459022779555E-4</v>
      </c>
      <c r="X269">
        <f>all_runs!O4099-all_runs!O3979</f>
        <v>-6.7669172932330879E-3</v>
      </c>
      <c r="Y269">
        <f>all_runs!O4100-all_runs!O3980</f>
        <v>3.860786775868319E-3</v>
      </c>
      <c r="Z269">
        <f>all_runs!O4101-all_runs!O3981</f>
        <v>-3.2029942598025274E-3</v>
      </c>
      <c r="AA269" cm="1">
        <f t="array" ref="AA269">IF(G269=0,"",1+SUMPRODUCT(--(ABS($G269:$Z269)&lt;ABS(G269)),--($G269:$Z269&lt;&gt;0))+(SUMPRODUCT(--(ABS($G269:$Z269)=ABS(G269)),--($G269:$Z269&lt;&gt;0))-1)/2)</f>
        <v>20</v>
      </c>
      <c r="AB269" cm="1">
        <f t="array" ref="AB269">IF(H269=0,"",1+SUMPRODUCT(--(ABS($G269:$Z269)&lt;ABS(H269)),--($G269:$Z269&lt;&gt;0))+(SUMPRODUCT(--(ABS($G269:$Z269)=ABS(H269)),--($G269:$Z269&lt;&gt;0))-1)/2)</f>
        <v>12</v>
      </c>
      <c r="AC269" cm="1">
        <f t="array" ref="AC269">IF(I269=0,"",1+SUMPRODUCT(--(ABS($G269:$Z269)&lt;ABS(I269)),--($G269:$Z269&lt;&gt;0))+(SUMPRODUCT(--(ABS($G269:$Z269)=ABS(I269)),--($G269:$Z269&lt;&gt;0))-1)/2)</f>
        <v>3</v>
      </c>
      <c r="AD269" cm="1">
        <f t="array" ref="AD269">IF(J269=0,"",1+SUMPRODUCT(--(ABS($G269:$Z269)&lt;ABS(J269)),--($G269:$Z269&lt;&gt;0))+(SUMPRODUCT(--(ABS($G269:$Z269)=ABS(J269)),--($G269:$Z269&lt;&gt;0))-1)/2)</f>
        <v>14</v>
      </c>
      <c r="AE269" cm="1">
        <f t="array" ref="AE269">IF(K269=0,"",1+SUMPRODUCT(--(ABS($G269:$Z269)&lt;ABS(K269)),--($G269:$Z269&lt;&gt;0))+(SUMPRODUCT(--(ABS($G269:$Z269)=ABS(K269)),--($G269:$Z269&lt;&gt;0))-1)/2)</f>
        <v>2</v>
      </c>
      <c r="AF269" cm="1">
        <f t="array" ref="AF269">IF(L269=0,"",1+SUMPRODUCT(--(ABS($G269:$Z269)&lt;ABS(L269)),--($G269:$Z269&lt;&gt;0))+(SUMPRODUCT(--(ABS($G269:$Z269)=ABS(L269)),--($G269:$Z269&lt;&gt;0))-1)/2)</f>
        <v>16</v>
      </c>
      <c r="AG269" cm="1">
        <f t="array" ref="AG269">IF(M269=0,"",1+SUMPRODUCT(--(ABS($G269:$Z269)&lt;ABS(M269)),--($G269:$Z269&lt;&gt;0))+(SUMPRODUCT(--(ABS($G269:$Z269)=ABS(M269)),--($G269:$Z269&lt;&gt;0))-1)/2)</f>
        <v>4</v>
      </c>
      <c r="AH269" cm="1">
        <f t="array" ref="AH269">IF(N269=0,"",1+SUMPRODUCT(--(ABS($G269:$Z269)&lt;ABS(N269)),--($G269:$Z269&lt;&gt;0))+(SUMPRODUCT(--(ABS($G269:$Z269)=ABS(N269)),--($G269:$Z269&lt;&gt;0))-1)/2)</f>
        <v>18</v>
      </c>
      <c r="AI269" cm="1">
        <f t="array" ref="AI269">IF(O269=0,"",1+SUMPRODUCT(--(ABS($G269:$Z269)&lt;ABS(O269)),--($G269:$Z269&lt;&gt;0))+(SUMPRODUCT(--(ABS($G269:$Z269)=ABS(O269)),--($G269:$Z269&lt;&gt;0))-1)/2)</f>
        <v>13</v>
      </c>
      <c r="AJ269" cm="1">
        <f t="array" ref="AJ269">IF(P269=0,"",1+SUMPRODUCT(--(ABS($G269:$Z269)&lt;ABS(P269)),--($G269:$Z269&lt;&gt;0))+(SUMPRODUCT(--(ABS($G269:$Z269)=ABS(P269)),--($G269:$Z269&lt;&gt;0))-1)/2)</f>
        <v>15</v>
      </c>
      <c r="AK269" cm="1">
        <f t="array" ref="AK269">IF(Q269=0,"",1+SUMPRODUCT(--(ABS($G269:$Z269)&lt;ABS(Q269)),--($G269:$Z269&lt;&gt;0))+(SUMPRODUCT(--(ABS($G269:$Z269)=ABS(Q269)),--($G269:$Z269&lt;&gt;0))-1)/2)</f>
        <v>19</v>
      </c>
      <c r="AL269" cm="1">
        <f t="array" ref="AL269">IF(R269=0,"",1+SUMPRODUCT(--(ABS($G269:$Z269)&lt;ABS(R269)),--($G269:$Z269&lt;&gt;0))+(SUMPRODUCT(--(ABS($G269:$Z269)=ABS(R269)),--($G269:$Z269&lt;&gt;0))-1)/2)</f>
        <v>7</v>
      </c>
      <c r="AM269" cm="1">
        <f t="array" ref="AM269">IF(S269=0,"",1+SUMPRODUCT(--(ABS($G269:$Z269)&lt;ABS(S269)),--($G269:$Z269&lt;&gt;0))+(SUMPRODUCT(--(ABS($G269:$Z269)=ABS(S269)),--($G269:$Z269&lt;&gt;0))-1)/2)</f>
        <v>9</v>
      </c>
      <c r="AN269" cm="1">
        <f t="array" ref="AN269">IF(T269=0,"",1+SUMPRODUCT(--(ABS($G269:$Z269)&lt;ABS(T269)),--($G269:$Z269&lt;&gt;0))+(SUMPRODUCT(--(ABS($G269:$Z269)=ABS(T269)),--($G269:$Z269&lt;&gt;0))-1)/2)</f>
        <v>8</v>
      </c>
      <c r="AO269" cm="1">
        <f t="array" ref="AO269">IF(U269=0,"",1+SUMPRODUCT(--(ABS($G269:$Z269)&lt;ABS(U269)),--($G269:$Z269&lt;&gt;0))+(SUMPRODUCT(--(ABS($G269:$Z269)=ABS(U269)),--($G269:$Z269&lt;&gt;0))-1)/2)</f>
        <v>11</v>
      </c>
      <c r="AP269" cm="1">
        <f t="array" ref="AP269">IF(V269=0,"",1+SUMPRODUCT(--(ABS($G269:$Z269)&lt;ABS(V269)),--($G269:$Z269&lt;&gt;0))+(SUMPRODUCT(--(ABS($G269:$Z269)=ABS(V269)),--($G269:$Z269&lt;&gt;0))-1)/2)</f>
        <v>17</v>
      </c>
      <c r="AQ269" cm="1">
        <f t="array" ref="AQ269">IF(W269=0,"",1+SUMPRODUCT(--(ABS($G269:$Z269)&lt;ABS(W269)),--($G269:$Z269&lt;&gt;0))+(SUMPRODUCT(--(ABS($G269:$Z269)=ABS(W269)),--($G269:$Z269&lt;&gt;0))-1)/2)</f>
        <v>1</v>
      </c>
      <c r="AR269" cm="1">
        <f t="array" ref="AR269">IF(X269=0,"",1+SUMPRODUCT(--(ABS($G269:$Z269)&lt;ABS(X269)),--($G269:$Z269&lt;&gt;0))+(SUMPRODUCT(--(ABS($G269:$Z269)=ABS(X269)),--($G269:$Z269&lt;&gt;0))-1)/2)</f>
        <v>10</v>
      </c>
      <c r="AS269" cm="1">
        <f t="array" ref="AS269">IF(Y269=0,"",1+SUMPRODUCT(--(ABS($G269:$Z269)&lt;ABS(Y269)),--($G269:$Z269&lt;&gt;0))+(SUMPRODUCT(--(ABS($G269:$Z269)=ABS(Y269)),--($G269:$Z269&lt;&gt;0))-1)/2)</f>
        <v>6</v>
      </c>
      <c r="AT269" cm="1">
        <f t="array" ref="AT269">IF(Z269=0,"",1+SUMPRODUCT(--(ABS($G269:$Z269)&lt;ABS(Z269)),--($G269:$Z269&lt;&gt;0))+(SUMPRODUCT(--(ABS($G269:$Z269)=ABS(Z269)),--($G269:$Z269&lt;&gt;0))-1)/2)</f>
        <v>5</v>
      </c>
      <c r="AU269">
        <f>AVERAGE(G269:Z269)</f>
        <v>-9.7490969755871966E-3</v>
      </c>
      <c r="AV269">
        <f>SUMIF(G269:Z269,"&gt;0",AA269:AT269)</f>
        <v>8</v>
      </c>
      <c r="AW269">
        <f>COUNTIF(G269:Z269,"&lt;&gt;0")</f>
        <v>20</v>
      </c>
      <c r="AX269">
        <f>_xlfn.LET(_xlpm.n,AW269,_xlpm.w,AV269,_xlpm.mu,_xlpm.n*(_xlpm.n+1)/4,_xlpm.sd,SQRT(_xlpm.n*(_xlpm.n+1)*(2*_xlpm.n+1)/24),_xlpm.z,(ABS(_xlpm.w-_xlpm.mu)-0.5)/_xlpm.sd,MIN(1,2*(1-_xlfn.NORM.S.DIST(_xlpm.z,TRUE))))</f>
        <v>3.1504696109019292E-4</v>
      </c>
    </row>
    <row r="270" spans="1:50" x14ac:dyDescent="0.25">
      <c r="A270" t="s">
        <v>9334</v>
      </c>
      <c r="B270" t="s">
        <v>19</v>
      </c>
      <c r="C270" t="s">
        <v>12</v>
      </c>
      <c r="D270" t="s">
        <v>9259</v>
      </c>
      <c r="E270" t="s">
        <v>94</v>
      </c>
      <c r="F270" t="s">
        <v>88</v>
      </c>
      <c r="G270">
        <f>all_runs!O2662-all_runs!O2484</f>
        <v>-9.6816345925397895E-3</v>
      </c>
      <c r="H270">
        <f>all_runs!O2663-all_runs!O2485</f>
        <v>-1.2908865739054476E-2</v>
      </c>
      <c r="I270">
        <f>all_runs!O2664-all_runs!O2486</f>
        <v>-1.7241884448611189E-2</v>
      </c>
      <c r="J270">
        <f>all_runs!O2665-all_runs!O2487</f>
        <v>4.3344413695983186E-2</v>
      </c>
      <c r="K270">
        <f>all_runs!O2666-all_runs!O2488</f>
        <v>8.9358959334362442E-4</v>
      </c>
      <c r="L270">
        <f>all_runs!O2667-all_runs!O2489</f>
        <v>-8.7431693989070691E-3</v>
      </c>
      <c r="M270">
        <f>all_runs!O2668-all_runs!O2490</f>
        <v>-1.486401012017724E-2</v>
      </c>
      <c r="N270">
        <f>all_runs!O2669-all_runs!O2491</f>
        <v>-3.4800624549603421E-2</v>
      </c>
      <c r="O270">
        <f>all_runs!O2670-all_runs!O2492</f>
        <v>-1.9317678334071831E-2</v>
      </c>
      <c r="P270">
        <f>all_runs!O2671-all_runs!O2493</f>
        <v>-3.4939192367130278E-2</v>
      </c>
      <c r="Q270">
        <f>all_runs!O2672-all_runs!O2494</f>
        <v>-1.4226846842698815E-2</v>
      </c>
      <c r="R270">
        <f>all_runs!O2673-all_runs!O2495</f>
        <v>-1.6393442622950949E-2</v>
      </c>
      <c r="S270">
        <f>all_runs!O2674-all_runs!O2496</f>
        <v>-5.3745634108153584E-2</v>
      </c>
      <c r="T270">
        <f>all_runs!O2675-all_runs!O2497</f>
        <v>-2.7935661549279289E-2</v>
      </c>
      <c r="U270">
        <f>all_runs!O2676-all_runs!O2498</f>
        <v>-2.1903334695669296E-2</v>
      </c>
      <c r="V270">
        <f>all_runs!O2677-all_runs!O2499</f>
        <v>-7.5376140267738867E-3</v>
      </c>
      <c r="W270">
        <f>all_runs!O2678-all_runs!O2500</f>
        <v>-2.7886092402221285E-2</v>
      </c>
      <c r="X270">
        <f>all_runs!O2679-all_runs!O2501</f>
        <v>-1.8451605260040416E-2</v>
      </c>
      <c r="Y270">
        <f>all_runs!O2680-all_runs!O2502</f>
        <v>-2.5209069226821312E-2</v>
      </c>
      <c r="Z270">
        <f>all_runs!O2681-all_runs!O2503</f>
        <v>-2.7646994013735493E-2</v>
      </c>
      <c r="AA270" cm="1">
        <f t="array" ref="AA270">IF(G270=0,"",1+SUMPRODUCT(--(ABS($G270:$Z270)&lt;ABS(G270)),--($G270:$Z270&lt;&gt;0))+(SUMPRODUCT(--(ABS($G270:$Z270)=ABS(G270)),--($G270:$Z270&lt;&gt;0))-1)/2)</f>
        <v>4</v>
      </c>
      <c r="AB270" cm="1">
        <f t="array" ref="AB270">IF(H270=0,"",1+SUMPRODUCT(--(ABS($G270:$Z270)&lt;ABS(H270)),--($G270:$Z270&lt;&gt;0))+(SUMPRODUCT(--(ABS($G270:$Z270)=ABS(H270)),--($G270:$Z270&lt;&gt;0))-1)/2)</f>
        <v>5</v>
      </c>
      <c r="AC270" cm="1">
        <f t="array" ref="AC270">IF(I270=0,"",1+SUMPRODUCT(--(ABS($G270:$Z270)&lt;ABS(I270)),--($G270:$Z270&lt;&gt;0))+(SUMPRODUCT(--(ABS($G270:$Z270)=ABS(I270)),--($G270:$Z270&lt;&gt;0))-1)/2)</f>
        <v>9</v>
      </c>
      <c r="AD270" cm="1">
        <f t="array" ref="AD270">IF(J270=0,"",1+SUMPRODUCT(--(ABS($G270:$Z270)&lt;ABS(J270)),--($G270:$Z270&lt;&gt;0))+(SUMPRODUCT(--(ABS($G270:$Z270)=ABS(J270)),--($G270:$Z270&lt;&gt;0))-1)/2)</f>
        <v>19</v>
      </c>
      <c r="AE270" cm="1">
        <f t="array" ref="AE270">IF(K270=0,"",1+SUMPRODUCT(--(ABS($G270:$Z270)&lt;ABS(K270)),--($G270:$Z270&lt;&gt;0))+(SUMPRODUCT(--(ABS($G270:$Z270)=ABS(K270)),--($G270:$Z270&lt;&gt;0))-1)/2)</f>
        <v>1</v>
      </c>
      <c r="AF270" cm="1">
        <f t="array" ref="AF270">IF(L270=0,"",1+SUMPRODUCT(--(ABS($G270:$Z270)&lt;ABS(L270)),--($G270:$Z270&lt;&gt;0))+(SUMPRODUCT(--(ABS($G270:$Z270)=ABS(L270)),--($G270:$Z270&lt;&gt;0))-1)/2)</f>
        <v>3</v>
      </c>
      <c r="AG270" cm="1">
        <f t="array" ref="AG270">IF(M270=0,"",1+SUMPRODUCT(--(ABS($G270:$Z270)&lt;ABS(M270)),--($G270:$Z270&lt;&gt;0))+(SUMPRODUCT(--(ABS($G270:$Z270)=ABS(M270)),--($G270:$Z270&lt;&gt;0))-1)/2)</f>
        <v>7</v>
      </c>
      <c r="AH270" cm="1">
        <f t="array" ref="AH270">IF(N270=0,"",1+SUMPRODUCT(--(ABS($G270:$Z270)&lt;ABS(N270)),--($G270:$Z270&lt;&gt;0))+(SUMPRODUCT(--(ABS($G270:$Z270)=ABS(N270)),--($G270:$Z270&lt;&gt;0))-1)/2)</f>
        <v>17</v>
      </c>
      <c r="AI270" cm="1">
        <f t="array" ref="AI270">IF(O270=0,"",1+SUMPRODUCT(--(ABS($G270:$Z270)&lt;ABS(O270)),--($G270:$Z270&lt;&gt;0))+(SUMPRODUCT(--(ABS($G270:$Z270)=ABS(O270)),--($G270:$Z270&lt;&gt;0))-1)/2)</f>
        <v>11</v>
      </c>
      <c r="AJ270" cm="1">
        <f t="array" ref="AJ270">IF(P270=0,"",1+SUMPRODUCT(--(ABS($G270:$Z270)&lt;ABS(P270)),--($G270:$Z270&lt;&gt;0))+(SUMPRODUCT(--(ABS($G270:$Z270)=ABS(P270)),--($G270:$Z270&lt;&gt;0))-1)/2)</f>
        <v>18</v>
      </c>
      <c r="AK270" cm="1">
        <f t="array" ref="AK270">IF(Q270=0,"",1+SUMPRODUCT(--(ABS($G270:$Z270)&lt;ABS(Q270)),--($G270:$Z270&lt;&gt;0))+(SUMPRODUCT(--(ABS($G270:$Z270)=ABS(Q270)),--($G270:$Z270&lt;&gt;0))-1)/2)</f>
        <v>6</v>
      </c>
      <c r="AL270" cm="1">
        <f t="array" ref="AL270">IF(R270=0,"",1+SUMPRODUCT(--(ABS($G270:$Z270)&lt;ABS(R270)),--($G270:$Z270&lt;&gt;0))+(SUMPRODUCT(--(ABS($G270:$Z270)=ABS(R270)),--($G270:$Z270&lt;&gt;0))-1)/2)</f>
        <v>8</v>
      </c>
      <c r="AM270" cm="1">
        <f t="array" ref="AM270">IF(S270=0,"",1+SUMPRODUCT(--(ABS($G270:$Z270)&lt;ABS(S270)),--($G270:$Z270&lt;&gt;0))+(SUMPRODUCT(--(ABS($G270:$Z270)=ABS(S270)),--($G270:$Z270&lt;&gt;0))-1)/2)</f>
        <v>20</v>
      </c>
      <c r="AN270" cm="1">
        <f t="array" ref="AN270">IF(T270=0,"",1+SUMPRODUCT(--(ABS($G270:$Z270)&lt;ABS(T270)),--($G270:$Z270&lt;&gt;0))+(SUMPRODUCT(--(ABS($G270:$Z270)=ABS(T270)),--($G270:$Z270&lt;&gt;0))-1)/2)</f>
        <v>16</v>
      </c>
      <c r="AO270" cm="1">
        <f t="array" ref="AO270">IF(U270=0,"",1+SUMPRODUCT(--(ABS($G270:$Z270)&lt;ABS(U270)),--($G270:$Z270&lt;&gt;0))+(SUMPRODUCT(--(ABS($G270:$Z270)=ABS(U270)),--($G270:$Z270&lt;&gt;0))-1)/2)</f>
        <v>12</v>
      </c>
      <c r="AP270" cm="1">
        <f t="array" ref="AP270">IF(V270=0,"",1+SUMPRODUCT(--(ABS($G270:$Z270)&lt;ABS(V270)),--($G270:$Z270&lt;&gt;0))+(SUMPRODUCT(--(ABS($G270:$Z270)=ABS(V270)),--($G270:$Z270&lt;&gt;0))-1)/2)</f>
        <v>2</v>
      </c>
      <c r="AQ270" cm="1">
        <f t="array" ref="AQ270">IF(W270=0,"",1+SUMPRODUCT(--(ABS($G270:$Z270)&lt;ABS(W270)),--($G270:$Z270&lt;&gt;0))+(SUMPRODUCT(--(ABS($G270:$Z270)=ABS(W270)),--($G270:$Z270&lt;&gt;0))-1)/2)</f>
        <v>15</v>
      </c>
      <c r="AR270" cm="1">
        <f t="array" ref="AR270">IF(X270=0,"",1+SUMPRODUCT(--(ABS($G270:$Z270)&lt;ABS(X270)),--($G270:$Z270&lt;&gt;0))+(SUMPRODUCT(--(ABS($G270:$Z270)=ABS(X270)),--($G270:$Z270&lt;&gt;0))-1)/2)</f>
        <v>10</v>
      </c>
      <c r="AS270" cm="1">
        <f t="array" ref="AS270">IF(Y270=0,"",1+SUMPRODUCT(--(ABS($G270:$Z270)&lt;ABS(Y270)),--($G270:$Z270&lt;&gt;0))+(SUMPRODUCT(--(ABS($G270:$Z270)=ABS(Y270)),--($G270:$Z270&lt;&gt;0))-1)/2)</f>
        <v>13</v>
      </c>
      <c r="AT270" cm="1">
        <f t="array" ref="AT270">IF(Z270=0,"",1+SUMPRODUCT(--(ABS($G270:$Z270)&lt;ABS(Z270)),--($G270:$Z270&lt;&gt;0))+(SUMPRODUCT(--(ABS($G270:$Z270)=ABS(Z270)),--($G270:$Z270&lt;&gt;0))-1)/2)</f>
        <v>14</v>
      </c>
      <c r="AU270">
        <f>AVERAGE(G270:Z270)</f>
        <v>-1.745976755045564E-2</v>
      </c>
      <c r="AV270">
        <f>SUMIF(G270:Z270,"&gt;0",AA270:AT270)</f>
        <v>20</v>
      </c>
      <c r="AW270">
        <f>COUNTIF(G270:Z270,"&lt;&gt;0")</f>
        <v>20</v>
      </c>
      <c r="AX270">
        <f>_xlfn.LET(_xlpm.n,AW270,_xlpm.w,AV270,_xlpm.mu,_xlpm.n*(_xlpm.n+1)/4,_xlpm.sd,SQRT(_xlpm.n*(_xlpm.n+1)*(2*_xlpm.n+1)/24),_xlpm.z,(ABS(_xlpm.w-_xlpm.mu)-0.5)/_xlpm.sd,MIN(1,2*(1-_xlfn.NORM.S.DIST(_xlpm.z,TRUE))))</f>
        <v>1.6071245871007722E-3</v>
      </c>
    </row>
    <row r="271" spans="1:50" x14ac:dyDescent="0.25">
      <c r="A271" t="s">
        <v>9334</v>
      </c>
      <c r="B271" t="s">
        <v>106</v>
      </c>
      <c r="C271" t="s">
        <v>12</v>
      </c>
      <c r="D271" t="s">
        <v>9259</v>
      </c>
      <c r="E271" t="s">
        <v>94</v>
      </c>
      <c r="F271" t="s">
        <v>88</v>
      </c>
      <c r="G271">
        <f>all_runs!O3142-all_runs!O3022</f>
        <v>-1.7149758454106379E-2</v>
      </c>
      <c r="H271">
        <f>all_runs!O3143-all_runs!O3023</f>
        <v>4.7807017543859742E-2</v>
      </c>
      <c r="I271">
        <f>all_runs!O3144-all_runs!O3024</f>
        <v>9.3938699075135634E-2</v>
      </c>
      <c r="J271">
        <f>all_runs!O3145-all_runs!O3025</f>
        <v>-4.1767591134794668E-2</v>
      </c>
      <c r="K271">
        <f>all_runs!O3146-all_runs!O3026</f>
        <v>-2.1103416076569959E-2</v>
      </c>
      <c r="L271">
        <f>all_runs!O3147-all_runs!O3027</f>
        <v>8.5808580858085737E-2</v>
      </c>
      <c r="M271">
        <f>all_runs!O3148-all_runs!O3028</f>
        <v>0.10679709560306572</v>
      </c>
      <c r="N271">
        <f>all_runs!O3149-all_runs!O3029</f>
        <v>-3.2861189801699608E-2</v>
      </c>
      <c r="O271">
        <f>all_runs!O3150-all_runs!O3030</f>
        <v>-1.8483611248902965E-2</v>
      </c>
      <c r="P271">
        <f>all_runs!O3151-all_runs!O3031</f>
        <v>-1.7365828482083789E-2</v>
      </c>
      <c r="Q271">
        <f>all_runs!O3152-all_runs!O3032</f>
        <v>-2.090762990740036E-2</v>
      </c>
      <c r="R271">
        <f>all_runs!O3153-all_runs!O3033</f>
        <v>-1.0882800608828069E-2</v>
      </c>
      <c r="S271">
        <f>all_runs!O3154-all_runs!O3034</f>
        <v>-2.5260307232572443E-2</v>
      </c>
      <c r="T271">
        <f>all_runs!O3155-all_runs!O3035</f>
        <v>0.10448016415868677</v>
      </c>
      <c r="U271">
        <f>all_runs!O3156-all_runs!O3036</f>
        <v>-2.4621212121212266E-2</v>
      </c>
      <c r="V271">
        <f>all_runs!O3157-all_runs!O3037</f>
        <v>5.9410430839002326E-2</v>
      </c>
      <c r="W271">
        <f>all_runs!O3158-all_runs!O3038</f>
        <v>-3.3182715644729521E-2</v>
      </c>
      <c r="X271">
        <f>all_runs!O3159-all_runs!O3039</f>
        <v>-1.9454127532613885E-2</v>
      </c>
      <c r="Y271">
        <f>all_runs!O3160-all_runs!O3040</f>
        <v>-3.3593162964031031E-2</v>
      </c>
      <c r="Z271">
        <f>all_runs!O3161-all_runs!O3041</f>
        <v>-3.9009661835748943E-2</v>
      </c>
      <c r="AA271" cm="1">
        <f t="array" ref="AA271">IF(G271=0,"",1+SUMPRODUCT(--(ABS($G271:$Z271)&lt;ABS(G271)),--($G271:$Z271&lt;&gt;0))+(SUMPRODUCT(--(ABS($G271:$Z271)=ABS(G271)),--($G271:$Z271&lt;&gt;0))-1)/2)</f>
        <v>2</v>
      </c>
      <c r="AB271" cm="1">
        <f t="array" ref="AB271">IF(H271=0,"",1+SUMPRODUCT(--(ABS($G271:$Z271)&lt;ABS(H271)),--($G271:$Z271&lt;&gt;0))+(SUMPRODUCT(--(ABS($G271:$Z271)=ABS(H271)),--($G271:$Z271&lt;&gt;0))-1)/2)</f>
        <v>15</v>
      </c>
      <c r="AC271" cm="1">
        <f t="array" ref="AC271">IF(I271=0,"",1+SUMPRODUCT(--(ABS($G271:$Z271)&lt;ABS(I271)),--($G271:$Z271&lt;&gt;0))+(SUMPRODUCT(--(ABS($G271:$Z271)=ABS(I271)),--($G271:$Z271&lt;&gt;0))-1)/2)</f>
        <v>18</v>
      </c>
      <c r="AD271" cm="1">
        <f t="array" ref="AD271">IF(J271=0,"",1+SUMPRODUCT(--(ABS($G271:$Z271)&lt;ABS(J271)),--($G271:$Z271&lt;&gt;0))+(SUMPRODUCT(--(ABS($G271:$Z271)=ABS(J271)),--($G271:$Z271&lt;&gt;0))-1)/2)</f>
        <v>14</v>
      </c>
      <c r="AE271" cm="1">
        <f t="array" ref="AE271">IF(K271=0,"",1+SUMPRODUCT(--(ABS($G271:$Z271)&lt;ABS(K271)),--($G271:$Z271&lt;&gt;0))+(SUMPRODUCT(--(ABS($G271:$Z271)=ABS(K271)),--($G271:$Z271&lt;&gt;0))-1)/2)</f>
        <v>7</v>
      </c>
      <c r="AF271" cm="1">
        <f t="array" ref="AF271">IF(L271=0,"",1+SUMPRODUCT(--(ABS($G271:$Z271)&lt;ABS(L271)),--($G271:$Z271&lt;&gt;0))+(SUMPRODUCT(--(ABS($G271:$Z271)=ABS(L271)),--($G271:$Z271&lt;&gt;0))-1)/2)</f>
        <v>17</v>
      </c>
      <c r="AG271" cm="1">
        <f t="array" ref="AG271">IF(M271=0,"",1+SUMPRODUCT(--(ABS($G271:$Z271)&lt;ABS(M271)),--($G271:$Z271&lt;&gt;0))+(SUMPRODUCT(--(ABS($G271:$Z271)=ABS(M271)),--($G271:$Z271&lt;&gt;0))-1)/2)</f>
        <v>20</v>
      </c>
      <c r="AH271" cm="1">
        <f t="array" ref="AH271">IF(N271=0,"",1+SUMPRODUCT(--(ABS($G271:$Z271)&lt;ABS(N271)),--($G271:$Z271&lt;&gt;0))+(SUMPRODUCT(--(ABS($G271:$Z271)=ABS(N271)),--($G271:$Z271&lt;&gt;0))-1)/2)</f>
        <v>10</v>
      </c>
      <c r="AI271" cm="1">
        <f t="array" ref="AI271">IF(O271=0,"",1+SUMPRODUCT(--(ABS($G271:$Z271)&lt;ABS(O271)),--($G271:$Z271&lt;&gt;0))+(SUMPRODUCT(--(ABS($G271:$Z271)=ABS(O271)),--($G271:$Z271&lt;&gt;0))-1)/2)</f>
        <v>4</v>
      </c>
      <c r="AJ271" cm="1">
        <f t="array" ref="AJ271">IF(P271=0,"",1+SUMPRODUCT(--(ABS($G271:$Z271)&lt;ABS(P271)),--($G271:$Z271&lt;&gt;0))+(SUMPRODUCT(--(ABS($G271:$Z271)=ABS(P271)),--($G271:$Z271&lt;&gt;0))-1)/2)</f>
        <v>3</v>
      </c>
      <c r="AK271" cm="1">
        <f t="array" ref="AK271">IF(Q271=0,"",1+SUMPRODUCT(--(ABS($G271:$Z271)&lt;ABS(Q271)),--($G271:$Z271&lt;&gt;0))+(SUMPRODUCT(--(ABS($G271:$Z271)=ABS(Q271)),--($G271:$Z271&lt;&gt;0))-1)/2)</f>
        <v>6</v>
      </c>
      <c r="AL271" cm="1">
        <f t="array" ref="AL271">IF(R271=0,"",1+SUMPRODUCT(--(ABS($G271:$Z271)&lt;ABS(R271)),--($G271:$Z271&lt;&gt;0))+(SUMPRODUCT(--(ABS($G271:$Z271)=ABS(R271)),--($G271:$Z271&lt;&gt;0))-1)/2)</f>
        <v>1</v>
      </c>
      <c r="AM271" cm="1">
        <f t="array" ref="AM271">IF(S271=0,"",1+SUMPRODUCT(--(ABS($G271:$Z271)&lt;ABS(S271)),--($G271:$Z271&lt;&gt;0))+(SUMPRODUCT(--(ABS($G271:$Z271)=ABS(S271)),--($G271:$Z271&lt;&gt;0))-1)/2)</f>
        <v>9</v>
      </c>
      <c r="AN271" cm="1">
        <f t="array" ref="AN271">IF(T271=0,"",1+SUMPRODUCT(--(ABS($G271:$Z271)&lt;ABS(T271)),--($G271:$Z271&lt;&gt;0))+(SUMPRODUCT(--(ABS($G271:$Z271)=ABS(T271)),--($G271:$Z271&lt;&gt;0))-1)/2)</f>
        <v>19</v>
      </c>
      <c r="AO271" cm="1">
        <f t="array" ref="AO271">IF(U271=0,"",1+SUMPRODUCT(--(ABS($G271:$Z271)&lt;ABS(U271)),--($G271:$Z271&lt;&gt;0))+(SUMPRODUCT(--(ABS($G271:$Z271)=ABS(U271)),--($G271:$Z271&lt;&gt;0))-1)/2)</f>
        <v>8</v>
      </c>
      <c r="AP271" cm="1">
        <f t="array" ref="AP271">IF(V271=0,"",1+SUMPRODUCT(--(ABS($G271:$Z271)&lt;ABS(V271)),--($G271:$Z271&lt;&gt;0))+(SUMPRODUCT(--(ABS($G271:$Z271)=ABS(V271)),--($G271:$Z271&lt;&gt;0))-1)/2)</f>
        <v>16</v>
      </c>
      <c r="AQ271" cm="1">
        <f t="array" ref="AQ271">IF(W271=0,"",1+SUMPRODUCT(--(ABS($G271:$Z271)&lt;ABS(W271)),--($G271:$Z271&lt;&gt;0))+(SUMPRODUCT(--(ABS($G271:$Z271)=ABS(W271)),--($G271:$Z271&lt;&gt;0))-1)/2)</f>
        <v>11</v>
      </c>
      <c r="AR271" cm="1">
        <f t="array" ref="AR271">IF(X271=0,"",1+SUMPRODUCT(--(ABS($G271:$Z271)&lt;ABS(X271)),--($G271:$Z271&lt;&gt;0))+(SUMPRODUCT(--(ABS($G271:$Z271)=ABS(X271)),--($G271:$Z271&lt;&gt;0))-1)/2)</f>
        <v>5</v>
      </c>
      <c r="AS271" cm="1">
        <f t="array" ref="AS271">IF(Y271=0,"",1+SUMPRODUCT(--(ABS($G271:$Z271)&lt;ABS(Y271)),--($G271:$Z271&lt;&gt;0))+(SUMPRODUCT(--(ABS($G271:$Z271)=ABS(Y271)),--($G271:$Z271&lt;&gt;0))-1)/2)</f>
        <v>12</v>
      </c>
      <c r="AT271" cm="1">
        <f t="array" ref="AT271">IF(Z271=0,"",1+SUMPRODUCT(--(ABS($G271:$Z271)&lt;ABS(Z271)),--($G271:$Z271&lt;&gt;0))+(SUMPRODUCT(--(ABS($G271:$Z271)=ABS(Z271)),--($G271:$Z271&lt;&gt;0))-1)/2)</f>
        <v>13</v>
      </c>
      <c r="AU271">
        <f>AVERAGE(G271:Z271)</f>
        <v>7.1299487516271022E-3</v>
      </c>
      <c r="AV271">
        <f>SUMIF(G271:Z271,"&gt;0",AA271:AT271)</f>
        <v>105</v>
      </c>
      <c r="AW271">
        <f>COUNTIF(G271:Z271,"&lt;&gt;0")</f>
        <v>20</v>
      </c>
      <c r="AX271">
        <f>_xlfn.LET(_xlpm.n,AW271,_xlpm.w,AV271,_xlpm.mu,_xlpm.n*(_xlpm.n+1)/4,_xlpm.sd,SQRT(_xlpm.n*(_xlpm.n+1)*(2*_xlpm.n+1)/24),_xlpm.z,(ABS(_xlpm.w-_xlpm.mu)-0.5)/_xlpm.sd,MIN(1,2*(1-_xlfn.NORM.S.DIST(_xlpm.z,TRUE))))</f>
        <v>1</v>
      </c>
    </row>
    <row r="272" spans="1:50" x14ac:dyDescent="0.25">
      <c r="A272" t="s">
        <v>9334</v>
      </c>
      <c r="B272" t="s">
        <v>147</v>
      </c>
      <c r="C272" t="s">
        <v>12</v>
      </c>
      <c r="D272" t="s">
        <v>9259</v>
      </c>
      <c r="E272" t="s">
        <v>94</v>
      </c>
      <c r="F272" t="s">
        <v>88</v>
      </c>
      <c r="G272">
        <f>all_runs!O3622-all_runs!O3502</f>
        <v>-5.4794520547946091E-3</v>
      </c>
      <c r="H272">
        <f>all_runs!O3623-all_runs!O3503</f>
        <v>-1.7701135429667336E-2</v>
      </c>
      <c r="I272">
        <f>all_runs!O3624-all_runs!O3504</f>
        <v>-2.2069007503462412E-3</v>
      </c>
      <c r="J272">
        <f>all_runs!O3625-all_runs!O3505</f>
        <v>-1.3460730458598524E-2</v>
      </c>
      <c r="K272">
        <f>all_runs!O3626-all_runs!O3506</f>
        <v>-9.8085219102399535E-3</v>
      </c>
      <c r="L272">
        <f>all_runs!O3627-all_runs!O3507</f>
        <v>5.464480874317057E-3</v>
      </c>
      <c r="M272">
        <f>all_runs!O3628-all_runs!O3508</f>
        <v>-1.76579505938671E-2</v>
      </c>
      <c r="N272">
        <f>all_runs!O3629-all_runs!O3509</f>
        <v>-1.767955801104959E-2</v>
      </c>
      <c r="O272">
        <f>all_runs!O3630-all_runs!O3510</f>
        <v>2.1620661059116308E-3</v>
      </c>
      <c r="P272">
        <f>all_runs!O3631-all_runs!O3511</f>
        <v>3.3179611281066723E-3</v>
      </c>
      <c r="Q272">
        <f>all_runs!O3632-all_runs!O3512</f>
        <v>7.582040042648841E-3</v>
      </c>
      <c r="R272">
        <f>all_runs!O3633-all_runs!O3513</f>
        <v>1.5481755813247622E-2</v>
      </c>
      <c r="S272">
        <f>all_runs!O3634-all_runs!O3514</f>
        <v>6.6115702479339067E-3</v>
      </c>
      <c r="T272">
        <f>all_runs!O3635-all_runs!O3515</f>
        <v>1.7432145599060589E-2</v>
      </c>
      <c r="U272">
        <f>all_runs!O3636-all_runs!O3516</f>
        <v>-4.4320320563414617E-3</v>
      </c>
      <c r="V272">
        <f>all_runs!O3637-all_runs!O3517</f>
        <v>4.3124136963440529E-3</v>
      </c>
      <c r="W272">
        <f>all_runs!O3638-all_runs!O3518</f>
        <v>-8.7281982184296281E-3</v>
      </c>
      <c r="X272">
        <f>all_runs!O3639-all_runs!O3519</f>
        <v>-1.2103147721627572E-2</v>
      </c>
      <c r="Y272">
        <f>all_runs!O3640-all_runs!O3520</f>
        <v>-2.2407928959478074E-2</v>
      </c>
      <c r="Z272">
        <f>all_runs!O3641-all_runs!O3521</f>
        <v>-1.54817558132474E-2</v>
      </c>
      <c r="AA272" cm="1">
        <f t="array" ref="AA272">IF(G272=0,"",1+SUMPRODUCT(--(ABS($G272:$Z272)&lt;ABS(G272)),--($G272:$Z272&lt;&gt;0))+(SUMPRODUCT(--(ABS($G272:$Z272)=ABS(G272)),--($G272:$Z272&lt;&gt;0))-1)/2)</f>
        <v>7</v>
      </c>
      <c r="AB272" cm="1">
        <f t="array" ref="AB272">IF(H272=0,"",1+SUMPRODUCT(--(ABS($G272:$Z272)&lt;ABS(H272)),--($G272:$Z272&lt;&gt;0))+(SUMPRODUCT(--(ABS($G272:$Z272)=ABS(H272)),--($G272:$Z272&lt;&gt;0))-1)/2)</f>
        <v>19</v>
      </c>
      <c r="AC272" cm="1">
        <f t="array" ref="AC272">IF(I272=0,"",1+SUMPRODUCT(--(ABS($G272:$Z272)&lt;ABS(I272)),--($G272:$Z272&lt;&gt;0))+(SUMPRODUCT(--(ABS($G272:$Z272)=ABS(I272)),--($G272:$Z272&lt;&gt;0))-1)/2)</f>
        <v>2</v>
      </c>
      <c r="AD272" cm="1">
        <f t="array" ref="AD272">IF(J272=0,"",1+SUMPRODUCT(--(ABS($G272:$Z272)&lt;ABS(J272)),--($G272:$Z272&lt;&gt;0))+(SUMPRODUCT(--(ABS($G272:$Z272)=ABS(J272)),--($G272:$Z272&lt;&gt;0))-1)/2)</f>
        <v>13</v>
      </c>
      <c r="AE272" cm="1">
        <f t="array" ref="AE272">IF(K272=0,"",1+SUMPRODUCT(--(ABS($G272:$Z272)&lt;ABS(K272)),--($G272:$Z272&lt;&gt;0))+(SUMPRODUCT(--(ABS($G272:$Z272)=ABS(K272)),--($G272:$Z272&lt;&gt;0))-1)/2)</f>
        <v>11</v>
      </c>
      <c r="AF272" cm="1">
        <f t="array" ref="AF272">IF(L272=0,"",1+SUMPRODUCT(--(ABS($G272:$Z272)&lt;ABS(L272)),--($G272:$Z272&lt;&gt;0))+(SUMPRODUCT(--(ABS($G272:$Z272)=ABS(L272)),--($G272:$Z272&lt;&gt;0))-1)/2)</f>
        <v>6</v>
      </c>
      <c r="AG272" cm="1">
        <f t="array" ref="AG272">IF(M272=0,"",1+SUMPRODUCT(--(ABS($G272:$Z272)&lt;ABS(M272)),--($G272:$Z272&lt;&gt;0))+(SUMPRODUCT(--(ABS($G272:$Z272)=ABS(M272)),--($G272:$Z272&lt;&gt;0))-1)/2)</f>
        <v>17</v>
      </c>
      <c r="AH272" cm="1">
        <f t="array" ref="AH272">IF(N272=0,"",1+SUMPRODUCT(--(ABS($G272:$Z272)&lt;ABS(N272)),--($G272:$Z272&lt;&gt;0))+(SUMPRODUCT(--(ABS($G272:$Z272)=ABS(N272)),--($G272:$Z272&lt;&gt;0))-1)/2)</f>
        <v>18</v>
      </c>
      <c r="AI272" cm="1">
        <f t="array" ref="AI272">IF(O272=0,"",1+SUMPRODUCT(--(ABS($G272:$Z272)&lt;ABS(O272)),--($G272:$Z272&lt;&gt;0))+(SUMPRODUCT(--(ABS($G272:$Z272)=ABS(O272)),--($G272:$Z272&lt;&gt;0))-1)/2)</f>
        <v>1</v>
      </c>
      <c r="AJ272" cm="1">
        <f t="array" ref="AJ272">IF(P272=0,"",1+SUMPRODUCT(--(ABS($G272:$Z272)&lt;ABS(P272)),--($G272:$Z272&lt;&gt;0))+(SUMPRODUCT(--(ABS($G272:$Z272)=ABS(P272)),--($G272:$Z272&lt;&gt;0))-1)/2)</f>
        <v>3</v>
      </c>
      <c r="AK272" cm="1">
        <f t="array" ref="AK272">IF(Q272=0,"",1+SUMPRODUCT(--(ABS($G272:$Z272)&lt;ABS(Q272)),--($G272:$Z272&lt;&gt;0))+(SUMPRODUCT(--(ABS($G272:$Z272)=ABS(Q272)),--($G272:$Z272&lt;&gt;0))-1)/2)</f>
        <v>9</v>
      </c>
      <c r="AL272" cm="1">
        <f t="array" ref="AL272">IF(R272=0,"",1+SUMPRODUCT(--(ABS($G272:$Z272)&lt;ABS(R272)),--($G272:$Z272&lt;&gt;0))+(SUMPRODUCT(--(ABS($G272:$Z272)=ABS(R272)),--($G272:$Z272&lt;&gt;0))-1)/2)</f>
        <v>15</v>
      </c>
      <c r="AM272" cm="1">
        <f t="array" ref="AM272">IF(S272=0,"",1+SUMPRODUCT(--(ABS($G272:$Z272)&lt;ABS(S272)),--($G272:$Z272&lt;&gt;0))+(SUMPRODUCT(--(ABS($G272:$Z272)=ABS(S272)),--($G272:$Z272&lt;&gt;0))-1)/2)</f>
        <v>8</v>
      </c>
      <c r="AN272" cm="1">
        <f t="array" ref="AN272">IF(T272=0,"",1+SUMPRODUCT(--(ABS($G272:$Z272)&lt;ABS(T272)),--($G272:$Z272&lt;&gt;0))+(SUMPRODUCT(--(ABS($G272:$Z272)=ABS(T272)),--($G272:$Z272&lt;&gt;0))-1)/2)</f>
        <v>16</v>
      </c>
      <c r="AO272" cm="1">
        <f t="array" ref="AO272">IF(U272=0,"",1+SUMPRODUCT(--(ABS($G272:$Z272)&lt;ABS(U272)),--($G272:$Z272&lt;&gt;0))+(SUMPRODUCT(--(ABS($G272:$Z272)=ABS(U272)),--($G272:$Z272&lt;&gt;0))-1)/2)</f>
        <v>5</v>
      </c>
      <c r="AP272" cm="1">
        <f t="array" ref="AP272">IF(V272=0,"",1+SUMPRODUCT(--(ABS($G272:$Z272)&lt;ABS(V272)),--($G272:$Z272&lt;&gt;0))+(SUMPRODUCT(--(ABS($G272:$Z272)=ABS(V272)),--($G272:$Z272&lt;&gt;0))-1)/2)</f>
        <v>4</v>
      </c>
      <c r="AQ272" cm="1">
        <f t="array" ref="AQ272">IF(W272=0,"",1+SUMPRODUCT(--(ABS($G272:$Z272)&lt;ABS(W272)),--($G272:$Z272&lt;&gt;0))+(SUMPRODUCT(--(ABS($G272:$Z272)=ABS(W272)),--($G272:$Z272&lt;&gt;0))-1)/2)</f>
        <v>10</v>
      </c>
      <c r="AR272" cm="1">
        <f t="array" ref="AR272">IF(X272=0,"",1+SUMPRODUCT(--(ABS($G272:$Z272)&lt;ABS(X272)),--($G272:$Z272&lt;&gt;0))+(SUMPRODUCT(--(ABS($G272:$Z272)=ABS(X272)),--($G272:$Z272&lt;&gt;0))-1)/2)</f>
        <v>12</v>
      </c>
      <c r="AS272" cm="1">
        <f t="array" ref="AS272">IF(Y272=0,"",1+SUMPRODUCT(--(ABS($G272:$Z272)&lt;ABS(Y272)),--($G272:$Z272&lt;&gt;0))+(SUMPRODUCT(--(ABS($G272:$Z272)=ABS(Y272)),--($G272:$Z272&lt;&gt;0))-1)/2)</f>
        <v>20</v>
      </c>
      <c r="AT272" cm="1">
        <f t="array" ref="AT272">IF(Z272=0,"",1+SUMPRODUCT(--(ABS($G272:$Z272)&lt;ABS(Z272)),--($G272:$Z272&lt;&gt;0))+(SUMPRODUCT(--(ABS($G272:$Z272)=ABS(Z272)),--($G272:$Z272&lt;&gt;0))-1)/2)</f>
        <v>14</v>
      </c>
      <c r="AU272">
        <f>AVERAGE(G272:Z272)</f>
        <v>-4.2391439235058559E-3</v>
      </c>
      <c r="AV272">
        <f>SUMIF(G272:Z272,"&gt;0",AA272:AT272)</f>
        <v>62</v>
      </c>
      <c r="AW272">
        <f>COUNTIF(G272:Z272,"&lt;&gt;0")</f>
        <v>20</v>
      </c>
      <c r="AX272">
        <f>_xlfn.LET(_xlpm.n,AW272,_xlpm.w,AV272,_xlpm.mu,_xlpm.n*(_xlpm.n+1)/4,_xlpm.sd,SQRT(_xlpm.n*(_xlpm.n+1)*(2*_xlpm.n+1)/24),_xlpm.z,(ABS(_xlpm.w-_xlpm.mu)-0.5)/_xlpm.sd,MIN(1,2*(1-_xlfn.NORM.S.DIST(_xlpm.z,TRUE))))</f>
        <v>0.11259455156096565</v>
      </c>
    </row>
    <row r="273" spans="1:50" x14ac:dyDescent="0.25">
      <c r="A273" t="s">
        <v>9334</v>
      </c>
      <c r="B273" t="s">
        <v>190</v>
      </c>
      <c r="C273" t="s">
        <v>12</v>
      </c>
      <c r="D273" t="s">
        <v>9259</v>
      </c>
      <c r="E273" t="s">
        <v>94</v>
      </c>
      <c r="F273" t="s">
        <v>88</v>
      </c>
      <c r="G273">
        <f>all_runs!O4102-all_runs!O3982</f>
        <v>-3.3300284846481953E-2</v>
      </c>
      <c r="H273">
        <f>all_runs!O4103-all_runs!O3983</f>
        <v>6.9658448895737468E-3</v>
      </c>
      <c r="I273">
        <f>all_runs!O4104-all_runs!O3984</f>
        <v>-2.1567523000187938E-2</v>
      </c>
      <c r="J273">
        <f>all_runs!O4105-all_runs!O3985</f>
        <v>-2.3288933567896519E-3</v>
      </c>
      <c r="K273">
        <f>all_runs!O4106-all_runs!O3986</f>
        <v>-2.1082527718608302E-2</v>
      </c>
      <c r="L273">
        <f>all_runs!O4107-all_runs!O3987</f>
        <v>-1.0222702988365362E-2</v>
      </c>
      <c r="M273">
        <f>all_runs!O4108-all_runs!O3988</f>
        <v>-1.5704424849379506E-2</v>
      </c>
      <c r="N273">
        <f>all_runs!O4109-all_runs!O3989</f>
        <v>-1.5844155844155661E-2</v>
      </c>
      <c r="O273">
        <f>all_runs!O4110-all_runs!O3990</f>
        <v>-2.7143894201936414E-3</v>
      </c>
      <c r="P273">
        <f>all_runs!O4111-all_runs!O3991</f>
        <v>9.8745447187376101E-4</v>
      </c>
      <c r="Q273">
        <f>all_runs!O4112-all_runs!O3992</f>
        <v>-2.0292701932676849E-2</v>
      </c>
      <c r="R273">
        <f>all_runs!O4113-all_runs!O3993</f>
        <v>-1.5616073128927765E-2</v>
      </c>
      <c r="S273">
        <f>all_runs!O4114-all_runs!O3994</f>
        <v>5.7636887608067955E-3</v>
      </c>
      <c r="T273">
        <f>all_runs!O4115-all_runs!O3995</f>
        <v>-2.1234050657017667E-2</v>
      </c>
      <c r="U273">
        <f>all_runs!O4116-all_runs!O3996</f>
        <v>-2.6972030483182308E-2</v>
      </c>
      <c r="V273">
        <f>all_runs!O4117-all_runs!O3997</f>
        <v>-9.1547830540484876E-3</v>
      </c>
      <c r="W273">
        <f>all_runs!O4118-all_runs!O3998</f>
        <v>-9.1547830540484876E-3</v>
      </c>
      <c r="X273">
        <f>all_runs!O4119-all_runs!O3999</f>
        <v>-2.3453449176280672E-2</v>
      </c>
      <c r="Y273">
        <f>all_runs!O4120-all_runs!O4000</f>
        <v>-1.3364004819805042E-2</v>
      </c>
      <c r="Z273">
        <f>all_runs!O4121-all_runs!O4001</f>
        <v>-2.7298182025975781E-2</v>
      </c>
      <c r="AA273" cm="1">
        <f t="array" ref="AA273">IF(G273=0,"",1+SUMPRODUCT(--(ABS($G273:$Z273)&lt;ABS(G273)),--($G273:$Z273&lt;&gt;0))+(SUMPRODUCT(--(ABS($G273:$Z273)=ABS(G273)),--($G273:$Z273&lt;&gt;0))-1)/2)</f>
        <v>20</v>
      </c>
      <c r="AB273" cm="1">
        <f t="array" ref="AB273">IF(H273=0,"",1+SUMPRODUCT(--(ABS($G273:$Z273)&lt;ABS(H273)),--($G273:$Z273&lt;&gt;0))+(SUMPRODUCT(--(ABS($G273:$Z273)=ABS(H273)),--($G273:$Z273&lt;&gt;0))-1)/2)</f>
        <v>5</v>
      </c>
      <c r="AC273" cm="1">
        <f t="array" ref="AC273">IF(I273=0,"",1+SUMPRODUCT(--(ABS($G273:$Z273)&lt;ABS(I273)),--($G273:$Z273&lt;&gt;0))+(SUMPRODUCT(--(ABS($G273:$Z273)=ABS(I273)),--($G273:$Z273&lt;&gt;0))-1)/2)</f>
        <v>16</v>
      </c>
      <c r="AD273" cm="1">
        <f t="array" ref="AD273">IF(J273=0,"",1+SUMPRODUCT(--(ABS($G273:$Z273)&lt;ABS(J273)),--($G273:$Z273&lt;&gt;0))+(SUMPRODUCT(--(ABS($G273:$Z273)=ABS(J273)),--($G273:$Z273&lt;&gt;0))-1)/2)</f>
        <v>2</v>
      </c>
      <c r="AE273" cm="1">
        <f t="array" ref="AE273">IF(K273=0,"",1+SUMPRODUCT(--(ABS($G273:$Z273)&lt;ABS(K273)),--($G273:$Z273&lt;&gt;0))+(SUMPRODUCT(--(ABS($G273:$Z273)=ABS(K273)),--($G273:$Z273&lt;&gt;0))-1)/2)</f>
        <v>14</v>
      </c>
      <c r="AF273" cm="1">
        <f t="array" ref="AF273">IF(L273=0,"",1+SUMPRODUCT(--(ABS($G273:$Z273)&lt;ABS(L273)),--($G273:$Z273&lt;&gt;0))+(SUMPRODUCT(--(ABS($G273:$Z273)=ABS(L273)),--($G273:$Z273&lt;&gt;0))-1)/2)</f>
        <v>8</v>
      </c>
      <c r="AG273" cm="1">
        <f t="array" ref="AG273">IF(M273=0,"",1+SUMPRODUCT(--(ABS($G273:$Z273)&lt;ABS(M273)),--($G273:$Z273&lt;&gt;0))+(SUMPRODUCT(--(ABS($G273:$Z273)=ABS(M273)),--($G273:$Z273&lt;&gt;0))-1)/2)</f>
        <v>11</v>
      </c>
      <c r="AH273" cm="1">
        <f t="array" ref="AH273">IF(N273=0,"",1+SUMPRODUCT(--(ABS($G273:$Z273)&lt;ABS(N273)),--($G273:$Z273&lt;&gt;0))+(SUMPRODUCT(--(ABS($G273:$Z273)=ABS(N273)),--($G273:$Z273&lt;&gt;0))-1)/2)</f>
        <v>12</v>
      </c>
      <c r="AI273" cm="1">
        <f t="array" ref="AI273">IF(O273=0,"",1+SUMPRODUCT(--(ABS($G273:$Z273)&lt;ABS(O273)),--($G273:$Z273&lt;&gt;0))+(SUMPRODUCT(--(ABS($G273:$Z273)=ABS(O273)),--($G273:$Z273&lt;&gt;0))-1)/2)</f>
        <v>3</v>
      </c>
      <c r="AJ273" cm="1">
        <f t="array" ref="AJ273">IF(P273=0,"",1+SUMPRODUCT(--(ABS($G273:$Z273)&lt;ABS(P273)),--($G273:$Z273&lt;&gt;0))+(SUMPRODUCT(--(ABS($G273:$Z273)=ABS(P273)),--($G273:$Z273&lt;&gt;0))-1)/2)</f>
        <v>1</v>
      </c>
      <c r="AK273" cm="1">
        <f t="array" ref="AK273">IF(Q273=0,"",1+SUMPRODUCT(--(ABS($G273:$Z273)&lt;ABS(Q273)),--($G273:$Z273&lt;&gt;0))+(SUMPRODUCT(--(ABS($G273:$Z273)=ABS(Q273)),--($G273:$Z273&lt;&gt;0))-1)/2)</f>
        <v>13</v>
      </c>
      <c r="AL273" cm="1">
        <f t="array" ref="AL273">IF(R273=0,"",1+SUMPRODUCT(--(ABS($G273:$Z273)&lt;ABS(R273)),--($G273:$Z273&lt;&gt;0))+(SUMPRODUCT(--(ABS($G273:$Z273)=ABS(R273)),--($G273:$Z273&lt;&gt;0))-1)/2)</f>
        <v>10</v>
      </c>
      <c r="AM273" cm="1">
        <f t="array" ref="AM273">IF(S273=0,"",1+SUMPRODUCT(--(ABS($G273:$Z273)&lt;ABS(S273)),--($G273:$Z273&lt;&gt;0))+(SUMPRODUCT(--(ABS($G273:$Z273)=ABS(S273)),--($G273:$Z273&lt;&gt;0))-1)/2)</f>
        <v>4</v>
      </c>
      <c r="AN273" cm="1">
        <f t="array" ref="AN273">IF(T273=0,"",1+SUMPRODUCT(--(ABS($G273:$Z273)&lt;ABS(T273)),--($G273:$Z273&lt;&gt;0))+(SUMPRODUCT(--(ABS($G273:$Z273)=ABS(T273)),--($G273:$Z273&lt;&gt;0))-1)/2)</f>
        <v>15</v>
      </c>
      <c r="AO273" cm="1">
        <f t="array" ref="AO273">IF(U273=0,"",1+SUMPRODUCT(--(ABS($G273:$Z273)&lt;ABS(U273)),--($G273:$Z273&lt;&gt;0))+(SUMPRODUCT(--(ABS($G273:$Z273)=ABS(U273)),--($G273:$Z273&lt;&gt;0))-1)/2)</f>
        <v>18</v>
      </c>
      <c r="AP273" cm="1">
        <f t="array" ref="AP273">IF(V273=0,"",1+SUMPRODUCT(--(ABS($G273:$Z273)&lt;ABS(V273)),--($G273:$Z273&lt;&gt;0))+(SUMPRODUCT(--(ABS($G273:$Z273)=ABS(V273)),--($G273:$Z273&lt;&gt;0))-1)/2)</f>
        <v>6.5</v>
      </c>
      <c r="AQ273" cm="1">
        <f t="array" ref="AQ273">IF(W273=0,"",1+SUMPRODUCT(--(ABS($G273:$Z273)&lt;ABS(W273)),--($G273:$Z273&lt;&gt;0))+(SUMPRODUCT(--(ABS($G273:$Z273)=ABS(W273)),--($G273:$Z273&lt;&gt;0))-1)/2)</f>
        <v>6.5</v>
      </c>
      <c r="AR273" cm="1">
        <f t="array" ref="AR273">IF(X273=0,"",1+SUMPRODUCT(--(ABS($G273:$Z273)&lt;ABS(X273)),--($G273:$Z273&lt;&gt;0))+(SUMPRODUCT(--(ABS($G273:$Z273)=ABS(X273)),--($G273:$Z273&lt;&gt;0))-1)/2)</f>
        <v>17</v>
      </c>
      <c r="AS273" cm="1">
        <f t="array" ref="AS273">IF(Y273=0,"",1+SUMPRODUCT(--(ABS($G273:$Z273)&lt;ABS(Y273)),--($G273:$Z273&lt;&gt;0))+(SUMPRODUCT(--(ABS($G273:$Z273)=ABS(Y273)),--($G273:$Z273&lt;&gt;0))-1)/2)</f>
        <v>9</v>
      </c>
      <c r="AT273" cm="1">
        <f t="array" ref="AT273">IF(Z273=0,"",1+SUMPRODUCT(--(ABS($G273:$Z273)&lt;ABS(Z273)),--($G273:$Z273&lt;&gt;0))+(SUMPRODUCT(--(ABS($G273:$Z273)=ABS(Z273)),--($G273:$Z273&lt;&gt;0))-1)/2)</f>
        <v>19</v>
      </c>
      <c r="AU273">
        <f>AVERAGE(G273:Z273)</f>
        <v>-1.3779398611693538E-2</v>
      </c>
      <c r="AV273">
        <f>SUMIF(G273:Z273,"&gt;0",AA273:AT273)</f>
        <v>10</v>
      </c>
      <c r="AW273">
        <f>COUNTIF(G273:Z273,"&lt;&gt;0")</f>
        <v>20</v>
      </c>
      <c r="AX273">
        <f>_xlfn.LET(_xlpm.n,AW273,_xlpm.w,AV273,_xlpm.mu,_xlpm.n*(_xlpm.n+1)/4,_xlpm.sd,SQRT(_xlpm.n*(_xlpm.n+1)*(2*_xlpm.n+1)/24),_xlpm.z,(ABS(_xlpm.w-_xlpm.mu)-0.5)/_xlpm.sd,MIN(1,2*(1-_xlfn.NORM.S.DIST(_xlpm.z,TRUE))))</f>
        <v>4.1881137631238907E-4</v>
      </c>
    </row>
    <row r="274" spans="1:50" x14ac:dyDescent="0.25">
      <c r="A274" t="s">
        <v>9334</v>
      </c>
      <c r="B274" t="s">
        <v>19</v>
      </c>
      <c r="C274" t="s">
        <v>26</v>
      </c>
      <c r="D274" t="s">
        <v>9259</v>
      </c>
      <c r="E274" t="s">
        <v>94</v>
      </c>
      <c r="F274" t="s">
        <v>88</v>
      </c>
      <c r="G274">
        <f>all_runs!O2682-all_runs!O2504</f>
        <v>-3.4315100514259012E-2</v>
      </c>
      <c r="H274">
        <f>all_runs!O2683-all_runs!O2505</f>
        <v>-3.633700720251487E-3</v>
      </c>
      <c r="I274">
        <f>all_runs!O2684-all_runs!O2506</f>
        <v>-4.4393417527745949E-2</v>
      </c>
      <c r="J274">
        <f>all_runs!O2685-all_runs!O2507</f>
        <v>-4.3176972281449899E-2</v>
      </c>
      <c r="K274">
        <f>all_runs!O2686-all_runs!O2508</f>
        <v>-2.2357947250651211E-2</v>
      </c>
      <c r="L274">
        <f>all_runs!O2687-all_runs!O2509</f>
        <v>-4.2992933816204726E-2</v>
      </c>
      <c r="M274">
        <f>all_runs!O2688-all_runs!O2510</f>
        <v>-1.8741192188729938E-2</v>
      </c>
      <c r="N274">
        <f>all_runs!O2689-all_runs!O2511</f>
        <v>-3.2493368700265202E-2</v>
      </c>
      <c r="O274">
        <f>all_runs!O2690-all_runs!O2512</f>
        <v>-4.386110343557148E-2</v>
      </c>
      <c r="P274">
        <f>all_runs!O2691-all_runs!O2513</f>
        <v>-2.3122662230840696E-2</v>
      </c>
      <c r="Q274">
        <f>all_runs!O2692-all_runs!O2514</f>
        <v>-4.3086032416932651E-2</v>
      </c>
      <c r="R274">
        <f>all_runs!O2693-all_runs!O2515</f>
        <v>-1.4458536942477118E-2</v>
      </c>
      <c r="S274">
        <f>all_runs!O2694-all_runs!O2516</f>
        <v>-3.2325814994064395E-2</v>
      </c>
      <c r="T274">
        <f>all_runs!O2695-all_runs!O2517</f>
        <v>-3.8297872340425587E-2</v>
      </c>
      <c r="U274">
        <f>all_runs!O2696-all_runs!O2518</f>
        <v>-2.3201705598813516E-2</v>
      </c>
      <c r="V274">
        <f>all_runs!O2697-all_runs!O2519</f>
        <v>-3.44092428290802E-2</v>
      </c>
      <c r="W274">
        <f>all_runs!O2698-all_runs!O2520</f>
        <v>-1.2106276617176559E-2</v>
      </c>
      <c r="X274">
        <f>all_runs!O2699-all_runs!O2521</f>
        <v>-5.336132697283158E-2</v>
      </c>
      <c r="Y274">
        <f>all_runs!O2700-all_runs!O2522</f>
        <v>-5.0591199844931212E-2</v>
      </c>
      <c r="Z274">
        <f>all_runs!O2701-all_runs!O2523</f>
        <v>-2.1312141182551647E-2</v>
      </c>
      <c r="AA274" cm="1">
        <f t="array" ref="AA274">IF(G274=0,"",1+SUMPRODUCT(--(ABS($G274:$Z274)&lt;ABS(G274)),--($G274:$Z274&lt;&gt;0))+(SUMPRODUCT(--(ABS($G274:$Z274)=ABS(G274)),--($G274:$Z274&lt;&gt;0))-1)/2)</f>
        <v>11</v>
      </c>
      <c r="AB274" cm="1">
        <f t="array" ref="AB274">IF(H274=0,"",1+SUMPRODUCT(--(ABS($G274:$Z274)&lt;ABS(H274)),--($G274:$Z274&lt;&gt;0))+(SUMPRODUCT(--(ABS($G274:$Z274)=ABS(H274)),--($G274:$Z274&lt;&gt;0))-1)/2)</f>
        <v>1</v>
      </c>
      <c r="AC274" cm="1">
        <f t="array" ref="AC274">IF(I274=0,"",1+SUMPRODUCT(--(ABS($G274:$Z274)&lt;ABS(I274)),--($G274:$Z274&lt;&gt;0))+(SUMPRODUCT(--(ABS($G274:$Z274)=ABS(I274)),--($G274:$Z274&lt;&gt;0))-1)/2)</f>
        <v>18</v>
      </c>
      <c r="AD274" cm="1">
        <f t="array" ref="AD274">IF(J274=0,"",1+SUMPRODUCT(--(ABS($G274:$Z274)&lt;ABS(J274)),--($G274:$Z274&lt;&gt;0))+(SUMPRODUCT(--(ABS($G274:$Z274)=ABS(J274)),--($G274:$Z274&lt;&gt;0))-1)/2)</f>
        <v>16</v>
      </c>
      <c r="AE274" cm="1">
        <f t="array" ref="AE274">IF(K274=0,"",1+SUMPRODUCT(--(ABS($G274:$Z274)&lt;ABS(K274)),--($G274:$Z274&lt;&gt;0))+(SUMPRODUCT(--(ABS($G274:$Z274)=ABS(K274)),--($G274:$Z274&lt;&gt;0))-1)/2)</f>
        <v>6</v>
      </c>
      <c r="AF274" cm="1">
        <f t="array" ref="AF274">IF(L274=0,"",1+SUMPRODUCT(--(ABS($G274:$Z274)&lt;ABS(L274)),--($G274:$Z274&lt;&gt;0))+(SUMPRODUCT(--(ABS($G274:$Z274)=ABS(L274)),--($G274:$Z274&lt;&gt;0))-1)/2)</f>
        <v>14</v>
      </c>
      <c r="AG274" cm="1">
        <f t="array" ref="AG274">IF(M274=0,"",1+SUMPRODUCT(--(ABS($G274:$Z274)&lt;ABS(M274)),--($G274:$Z274&lt;&gt;0))+(SUMPRODUCT(--(ABS($G274:$Z274)=ABS(M274)),--($G274:$Z274&lt;&gt;0))-1)/2)</f>
        <v>4</v>
      </c>
      <c r="AH274" cm="1">
        <f t="array" ref="AH274">IF(N274=0,"",1+SUMPRODUCT(--(ABS($G274:$Z274)&lt;ABS(N274)),--($G274:$Z274&lt;&gt;0))+(SUMPRODUCT(--(ABS($G274:$Z274)=ABS(N274)),--($G274:$Z274&lt;&gt;0))-1)/2)</f>
        <v>10</v>
      </c>
      <c r="AI274" cm="1">
        <f t="array" ref="AI274">IF(O274=0,"",1+SUMPRODUCT(--(ABS($G274:$Z274)&lt;ABS(O274)),--($G274:$Z274&lt;&gt;0))+(SUMPRODUCT(--(ABS($G274:$Z274)=ABS(O274)),--($G274:$Z274&lt;&gt;0))-1)/2)</f>
        <v>17</v>
      </c>
      <c r="AJ274" cm="1">
        <f t="array" ref="AJ274">IF(P274=0,"",1+SUMPRODUCT(--(ABS($G274:$Z274)&lt;ABS(P274)),--($G274:$Z274&lt;&gt;0))+(SUMPRODUCT(--(ABS($G274:$Z274)=ABS(P274)),--($G274:$Z274&lt;&gt;0))-1)/2)</f>
        <v>7</v>
      </c>
      <c r="AK274" cm="1">
        <f t="array" ref="AK274">IF(Q274=0,"",1+SUMPRODUCT(--(ABS($G274:$Z274)&lt;ABS(Q274)),--($G274:$Z274&lt;&gt;0))+(SUMPRODUCT(--(ABS($G274:$Z274)=ABS(Q274)),--($G274:$Z274&lt;&gt;0))-1)/2)</f>
        <v>15</v>
      </c>
      <c r="AL274" cm="1">
        <f t="array" ref="AL274">IF(R274=0,"",1+SUMPRODUCT(--(ABS($G274:$Z274)&lt;ABS(R274)),--($G274:$Z274&lt;&gt;0))+(SUMPRODUCT(--(ABS($G274:$Z274)=ABS(R274)),--($G274:$Z274&lt;&gt;0))-1)/2)</f>
        <v>3</v>
      </c>
      <c r="AM274" cm="1">
        <f t="array" ref="AM274">IF(S274=0,"",1+SUMPRODUCT(--(ABS($G274:$Z274)&lt;ABS(S274)),--($G274:$Z274&lt;&gt;0))+(SUMPRODUCT(--(ABS($G274:$Z274)=ABS(S274)),--($G274:$Z274&lt;&gt;0))-1)/2)</f>
        <v>9</v>
      </c>
      <c r="AN274" cm="1">
        <f t="array" ref="AN274">IF(T274=0,"",1+SUMPRODUCT(--(ABS($G274:$Z274)&lt;ABS(T274)),--($G274:$Z274&lt;&gt;0))+(SUMPRODUCT(--(ABS($G274:$Z274)=ABS(T274)),--($G274:$Z274&lt;&gt;0))-1)/2)</f>
        <v>13</v>
      </c>
      <c r="AO274" cm="1">
        <f t="array" ref="AO274">IF(U274=0,"",1+SUMPRODUCT(--(ABS($G274:$Z274)&lt;ABS(U274)),--($G274:$Z274&lt;&gt;0))+(SUMPRODUCT(--(ABS($G274:$Z274)=ABS(U274)),--($G274:$Z274&lt;&gt;0))-1)/2)</f>
        <v>8</v>
      </c>
      <c r="AP274" cm="1">
        <f t="array" ref="AP274">IF(V274=0,"",1+SUMPRODUCT(--(ABS($G274:$Z274)&lt;ABS(V274)),--($G274:$Z274&lt;&gt;0))+(SUMPRODUCT(--(ABS($G274:$Z274)=ABS(V274)),--($G274:$Z274&lt;&gt;0))-1)/2)</f>
        <v>12</v>
      </c>
      <c r="AQ274" cm="1">
        <f t="array" ref="AQ274">IF(W274=0,"",1+SUMPRODUCT(--(ABS($G274:$Z274)&lt;ABS(W274)),--($G274:$Z274&lt;&gt;0))+(SUMPRODUCT(--(ABS($G274:$Z274)=ABS(W274)),--($G274:$Z274&lt;&gt;0))-1)/2)</f>
        <v>2</v>
      </c>
      <c r="AR274" cm="1">
        <f t="array" ref="AR274">IF(X274=0,"",1+SUMPRODUCT(--(ABS($G274:$Z274)&lt;ABS(X274)),--($G274:$Z274&lt;&gt;0))+(SUMPRODUCT(--(ABS($G274:$Z274)=ABS(X274)),--($G274:$Z274&lt;&gt;0))-1)/2)</f>
        <v>20</v>
      </c>
      <c r="AS274" cm="1">
        <f t="array" ref="AS274">IF(Y274=0,"",1+SUMPRODUCT(--(ABS($G274:$Z274)&lt;ABS(Y274)),--($G274:$Z274&lt;&gt;0))+(SUMPRODUCT(--(ABS($G274:$Z274)=ABS(Y274)),--($G274:$Z274&lt;&gt;0))-1)/2)</f>
        <v>19</v>
      </c>
      <c r="AT274" cm="1">
        <f t="array" ref="AT274">IF(Z274=0,"",1+SUMPRODUCT(--(ABS($G274:$Z274)&lt;ABS(Z274)),--($G274:$Z274&lt;&gt;0))+(SUMPRODUCT(--(ABS($G274:$Z274)=ABS(Z274)),--($G274:$Z274&lt;&gt;0))-1)/2)</f>
        <v>5</v>
      </c>
      <c r="AU274">
        <f>AVERAGE(G274:Z274)</f>
        <v>-3.1611927420262705E-2</v>
      </c>
      <c r="AV274">
        <f>SUMIF(G274:Z274,"&gt;0",AA274:AT274)</f>
        <v>0</v>
      </c>
      <c r="AW274">
        <f>COUNTIF(G274:Z274,"&lt;&gt;0")</f>
        <v>20</v>
      </c>
      <c r="AX274">
        <f>_xlfn.LET(_xlpm.n,AW274,_xlpm.w,AV274,_xlpm.mu,_xlpm.n*(_xlpm.n+1)/4,_xlpm.sd,SQRT(_xlpm.n*(_xlpm.n+1)*(2*_xlpm.n+1)/24),_xlpm.z,(ABS(_xlpm.w-_xlpm.mu)-0.5)/_xlpm.sd,MIN(1,2*(1-_xlfn.NORM.S.DIST(_xlpm.z,TRUE))))</f>
        <v>9.5691731570646255E-5</v>
      </c>
    </row>
    <row r="275" spans="1:50" x14ac:dyDescent="0.25">
      <c r="A275" t="s">
        <v>9334</v>
      </c>
      <c r="B275" t="s">
        <v>106</v>
      </c>
      <c r="C275" t="s">
        <v>26</v>
      </c>
      <c r="D275" t="s">
        <v>9259</v>
      </c>
      <c r="E275" t="s">
        <v>94</v>
      </c>
      <c r="F275" t="s">
        <v>88</v>
      </c>
      <c r="G275">
        <f>all_runs!O3162-all_runs!O3042</f>
        <v>-4.1067060506761566E-2</v>
      </c>
      <c r="H275">
        <f>all_runs!O3163-all_runs!O3043</f>
        <v>-3.8897054820621557E-2</v>
      </c>
      <c r="I275">
        <f>all_runs!O3164-all_runs!O3044</f>
        <v>-4.3297427925511167E-2</v>
      </c>
      <c r="J275">
        <f>all_runs!O3165-all_runs!O3045</f>
        <v>-4.3583401018976509E-2</v>
      </c>
      <c r="K275">
        <f>all_runs!O3166-all_runs!O3046</f>
        <v>4.4200804222166323E-2</v>
      </c>
      <c r="L275">
        <f>all_runs!O3167-all_runs!O3047</f>
        <v>-3.8912579957356086E-2</v>
      </c>
      <c r="M275">
        <f>all_runs!O3168-all_runs!O3048</f>
        <v>-2.9777222263068892E-2</v>
      </c>
      <c r="N275">
        <f>all_runs!O3169-all_runs!O3049</f>
        <v>-4.2490181606116173E-2</v>
      </c>
      <c r="O275">
        <f>all_runs!O3170-all_runs!O3050</f>
        <v>-4.6999316977718864E-2</v>
      </c>
      <c r="P275">
        <f>all_runs!O3171-all_runs!O3051</f>
        <v>-4.7453255963894381E-2</v>
      </c>
      <c r="Q275">
        <f>all_runs!O3172-all_runs!O3052</f>
        <v>8.2412847630239039E-2</v>
      </c>
      <c r="R275">
        <f>all_runs!O3173-all_runs!O3053</f>
        <v>0.10752215630264406</v>
      </c>
      <c r="S275">
        <f>all_runs!O3174-all_runs!O3054</f>
        <v>-3.9051143424449708E-2</v>
      </c>
      <c r="T275">
        <f>all_runs!O3175-all_runs!O3055</f>
        <v>-2.7924390466623872E-2</v>
      </c>
      <c r="U275">
        <f>all_runs!O3176-all_runs!O3056</f>
        <v>-5.0328569459124006E-2</v>
      </c>
      <c r="V275">
        <f>all_runs!O3177-all_runs!O3057</f>
        <v>-4.3403460929564264E-2</v>
      </c>
      <c r="W275">
        <f>all_runs!O3178-all_runs!O3058</f>
        <v>-4.8556048592420131E-2</v>
      </c>
      <c r="X275">
        <f>all_runs!O3179-all_runs!O3059</f>
        <v>-5.9037917374080373E-2</v>
      </c>
      <c r="Y275">
        <f>all_runs!O3180-all_runs!O3060</f>
        <v>6.9166127989657378E-2</v>
      </c>
      <c r="Z275">
        <f>all_runs!O3181-all_runs!O3061</f>
        <v>-7.1669500482514636E-2</v>
      </c>
      <c r="AA275" cm="1">
        <f t="array" ref="AA275">IF(G275=0,"",1+SUMPRODUCT(--(ABS($G275:$Z275)&lt;ABS(G275)),--($G275:$Z275&lt;&gt;0))+(SUMPRODUCT(--(ABS($G275:$Z275)=ABS(G275)),--($G275:$Z275&lt;&gt;0))-1)/2)</f>
        <v>6</v>
      </c>
      <c r="AB275" cm="1">
        <f t="array" ref="AB275">IF(H275=0,"",1+SUMPRODUCT(--(ABS($G275:$Z275)&lt;ABS(H275)),--($G275:$Z275&lt;&gt;0))+(SUMPRODUCT(--(ABS($G275:$Z275)=ABS(H275)),--($G275:$Z275&lt;&gt;0))-1)/2)</f>
        <v>3</v>
      </c>
      <c r="AC275" cm="1">
        <f t="array" ref="AC275">IF(I275=0,"",1+SUMPRODUCT(--(ABS($G275:$Z275)&lt;ABS(I275)),--($G275:$Z275&lt;&gt;0))+(SUMPRODUCT(--(ABS($G275:$Z275)=ABS(I275)),--($G275:$Z275&lt;&gt;0))-1)/2)</f>
        <v>8</v>
      </c>
      <c r="AD275" cm="1">
        <f t="array" ref="AD275">IF(J275=0,"",1+SUMPRODUCT(--(ABS($G275:$Z275)&lt;ABS(J275)),--($G275:$Z275&lt;&gt;0))+(SUMPRODUCT(--(ABS($G275:$Z275)=ABS(J275)),--($G275:$Z275&lt;&gt;0))-1)/2)</f>
        <v>10</v>
      </c>
      <c r="AE275" cm="1">
        <f t="array" ref="AE275">IF(K275=0,"",1+SUMPRODUCT(--(ABS($G275:$Z275)&lt;ABS(K275)),--($G275:$Z275&lt;&gt;0))+(SUMPRODUCT(--(ABS($G275:$Z275)=ABS(K275)),--($G275:$Z275&lt;&gt;0))-1)/2)</f>
        <v>11</v>
      </c>
      <c r="AF275" cm="1">
        <f t="array" ref="AF275">IF(L275=0,"",1+SUMPRODUCT(--(ABS($G275:$Z275)&lt;ABS(L275)),--($G275:$Z275&lt;&gt;0))+(SUMPRODUCT(--(ABS($G275:$Z275)=ABS(L275)),--($G275:$Z275&lt;&gt;0))-1)/2)</f>
        <v>4</v>
      </c>
      <c r="AG275" cm="1">
        <f t="array" ref="AG275">IF(M275=0,"",1+SUMPRODUCT(--(ABS($G275:$Z275)&lt;ABS(M275)),--($G275:$Z275&lt;&gt;0))+(SUMPRODUCT(--(ABS($G275:$Z275)=ABS(M275)),--($G275:$Z275&lt;&gt;0))-1)/2)</f>
        <v>2</v>
      </c>
      <c r="AH275" cm="1">
        <f t="array" ref="AH275">IF(N275=0,"",1+SUMPRODUCT(--(ABS($G275:$Z275)&lt;ABS(N275)),--($G275:$Z275&lt;&gt;0))+(SUMPRODUCT(--(ABS($G275:$Z275)=ABS(N275)),--($G275:$Z275&lt;&gt;0))-1)/2)</f>
        <v>7</v>
      </c>
      <c r="AI275" cm="1">
        <f t="array" ref="AI275">IF(O275=0,"",1+SUMPRODUCT(--(ABS($G275:$Z275)&lt;ABS(O275)),--($G275:$Z275&lt;&gt;0))+(SUMPRODUCT(--(ABS($G275:$Z275)=ABS(O275)),--($G275:$Z275&lt;&gt;0))-1)/2)</f>
        <v>12</v>
      </c>
      <c r="AJ275" cm="1">
        <f t="array" ref="AJ275">IF(P275=0,"",1+SUMPRODUCT(--(ABS($G275:$Z275)&lt;ABS(P275)),--($G275:$Z275&lt;&gt;0))+(SUMPRODUCT(--(ABS($G275:$Z275)=ABS(P275)),--($G275:$Z275&lt;&gt;0))-1)/2)</f>
        <v>13</v>
      </c>
      <c r="AK275" cm="1">
        <f t="array" ref="AK275">IF(Q275=0,"",1+SUMPRODUCT(--(ABS($G275:$Z275)&lt;ABS(Q275)),--($G275:$Z275&lt;&gt;0))+(SUMPRODUCT(--(ABS($G275:$Z275)=ABS(Q275)),--($G275:$Z275&lt;&gt;0))-1)/2)</f>
        <v>19</v>
      </c>
      <c r="AL275" cm="1">
        <f t="array" ref="AL275">IF(R275=0,"",1+SUMPRODUCT(--(ABS($G275:$Z275)&lt;ABS(R275)),--($G275:$Z275&lt;&gt;0))+(SUMPRODUCT(--(ABS($G275:$Z275)=ABS(R275)),--($G275:$Z275&lt;&gt;0))-1)/2)</f>
        <v>20</v>
      </c>
      <c r="AM275" cm="1">
        <f t="array" ref="AM275">IF(S275=0,"",1+SUMPRODUCT(--(ABS($G275:$Z275)&lt;ABS(S275)),--($G275:$Z275&lt;&gt;0))+(SUMPRODUCT(--(ABS($G275:$Z275)=ABS(S275)),--($G275:$Z275&lt;&gt;0))-1)/2)</f>
        <v>5</v>
      </c>
      <c r="AN275" cm="1">
        <f t="array" ref="AN275">IF(T275=0,"",1+SUMPRODUCT(--(ABS($G275:$Z275)&lt;ABS(T275)),--($G275:$Z275&lt;&gt;0))+(SUMPRODUCT(--(ABS($G275:$Z275)=ABS(T275)),--($G275:$Z275&lt;&gt;0))-1)/2)</f>
        <v>1</v>
      </c>
      <c r="AO275" cm="1">
        <f t="array" ref="AO275">IF(U275=0,"",1+SUMPRODUCT(--(ABS($G275:$Z275)&lt;ABS(U275)),--($G275:$Z275&lt;&gt;0))+(SUMPRODUCT(--(ABS($G275:$Z275)=ABS(U275)),--($G275:$Z275&lt;&gt;0))-1)/2)</f>
        <v>15</v>
      </c>
      <c r="AP275" cm="1">
        <f t="array" ref="AP275">IF(V275=0,"",1+SUMPRODUCT(--(ABS($G275:$Z275)&lt;ABS(V275)),--($G275:$Z275&lt;&gt;0))+(SUMPRODUCT(--(ABS($G275:$Z275)=ABS(V275)),--($G275:$Z275&lt;&gt;0))-1)/2)</f>
        <v>9</v>
      </c>
      <c r="AQ275" cm="1">
        <f t="array" ref="AQ275">IF(W275=0,"",1+SUMPRODUCT(--(ABS($G275:$Z275)&lt;ABS(W275)),--($G275:$Z275&lt;&gt;0))+(SUMPRODUCT(--(ABS($G275:$Z275)=ABS(W275)),--($G275:$Z275&lt;&gt;0))-1)/2)</f>
        <v>14</v>
      </c>
      <c r="AR275" cm="1">
        <f t="array" ref="AR275">IF(X275=0,"",1+SUMPRODUCT(--(ABS($G275:$Z275)&lt;ABS(X275)),--($G275:$Z275&lt;&gt;0))+(SUMPRODUCT(--(ABS($G275:$Z275)=ABS(X275)),--($G275:$Z275&lt;&gt;0))-1)/2)</f>
        <v>16</v>
      </c>
      <c r="AS275" cm="1">
        <f t="array" ref="AS275">IF(Y275=0,"",1+SUMPRODUCT(--(ABS($G275:$Z275)&lt;ABS(Y275)),--($G275:$Z275&lt;&gt;0))+(SUMPRODUCT(--(ABS($G275:$Z275)=ABS(Y275)),--($G275:$Z275&lt;&gt;0))-1)/2)</f>
        <v>17</v>
      </c>
      <c r="AT275" cm="1">
        <f t="array" ref="AT275">IF(Z275=0,"",1+SUMPRODUCT(--(ABS($G275:$Z275)&lt;ABS(Z275)),--($G275:$Z275&lt;&gt;0))+(SUMPRODUCT(--(ABS($G275:$Z275)=ABS(Z275)),--($G275:$Z275&lt;&gt;0))-1)/2)</f>
        <v>18</v>
      </c>
      <c r="AU275">
        <f>AVERAGE(G275:Z275)</f>
        <v>-2.0457329781204771E-2</v>
      </c>
      <c r="AV275">
        <f>SUMIF(G275:Z275,"&gt;0",AA275:AT275)</f>
        <v>67</v>
      </c>
      <c r="AW275">
        <f>COUNTIF(G275:Z275,"&lt;&gt;0")</f>
        <v>20</v>
      </c>
      <c r="AX275">
        <f>_xlfn.LET(_xlpm.n,AW275,_xlpm.w,AV275,_xlpm.mu,_xlpm.n*(_xlpm.n+1)/4,_xlpm.sd,SQRT(_xlpm.n*(_xlpm.n+1)*(2*_xlpm.n+1)/24),_xlpm.z,(ABS(_xlpm.w-_xlpm.mu)-0.5)/_xlpm.sd,MIN(1,2*(1-_xlfn.NORM.S.DIST(_xlpm.z,TRUE))))</f>
        <v>0.16152077149915356</v>
      </c>
    </row>
    <row r="276" spans="1:50" x14ac:dyDescent="0.25">
      <c r="A276" t="s">
        <v>9334</v>
      </c>
      <c r="B276" t="s">
        <v>147</v>
      </c>
      <c r="C276" t="s">
        <v>26</v>
      </c>
      <c r="D276" t="s">
        <v>9259</v>
      </c>
      <c r="E276" t="s">
        <v>94</v>
      </c>
      <c r="F276" t="s">
        <v>88</v>
      </c>
      <c r="G276">
        <f>all_runs!O3642-all_runs!O3522</f>
        <v>1.7841883351644716E-3</v>
      </c>
      <c r="H276">
        <f>all_runs!O3643-all_runs!O3523</f>
        <v>1.7902813299230935E-3</v>
      </c>
      <c r="I276">
        <f>all_runs!O3644-all_runs!O3524</f>
        <v>6.1225831290906418E-3</v>
      </c>
      <c r="J276">
        <f>all_runs!O3645-all_runs!O3525</f>
        <v>-1.4414666573367763E-2</v>
      </c>
      <c r="K276">
        <f>all_runs!O3646-all_runs!O3526</f>
        <v>-7.024871843553937E-4</v>
      </c>
      <c r="L276">
        <f>all_runs!O3647-all_runs!O3527</f>
        <v>-1.0465226905147507E-3</v>
      </c>
      <c r="M276">
        <f>all_runs!O3648-all_runs!O3528</f>
        <v>-8.6580086580086979E-3</v>
      </c>
      <c r="N276">
        <f>all_runs!O3649-all_runs!O3529</f>
        <v>6.4375571016936917E-3</v>
      </c>
      <c r="O276">
        <f>all_runs!O3650-all_runs!O3530</f>
        <v>1.1629176416979581E-2</v>
      </c>
      <c r="P276">
        <f>all_runs!O3651-all_runs!O3531</f>
        <v>-3.8700430004779962E-3</v>
      </c>
      <c r="Q276">
        <f>all_runs!O3652-all_runs!O3532</f>
        <v>6.17442513152755E-3</v>
      </c>
      <c r="R276">
        <f>all_runs!O3653-all_runs!O3533</f>
        <v>-6.8864260680118194E-3</v>
      </c>
      <c r="S276">
        <f>all_runs!O3654-all_runs!O3534</f>
        <v>-1.2958963282937441E-2</v>
      </c>
      <c r="T276">
        <f>all_runs!O3655-all_runs!O3535</f>
        <v>9.2298604445106847E-4</v>
      </c>
      <c r="U276">
        <f>all_runs!O3656-all_runs!O3536</f>
        <v>-6.8738203228441153E-3</v>
      </c>
      <c r="V276">
        <f>all_runs!O3657-all_runs!O3537</f>
        <v>-5.0349520425463368E-3</v>
      </c>
      <c r="W276">
        <f>all_runs!O3658-all_runs!O3538</f>
        <v>-1.4461521011739253E-2</v>
      </c>
      <c r="X276">
        <f>all_runs!O3659-all_runs!O3539</f>
        <v>7.158920539730107E-3</v>
      </c>
      <c r="Y276">
        <f>all_runs!O3660-all_runs!O3540</f>
        <v>-1.7956757007826507E-2</v>
      </c>
      <c r="Z276">
        <f>all_runs!O3661-all_runs!O3541</f>
        <v>-9.3608129570893484E-3</v>
      </c>
      <c r="AA276" cm="1">
        <f t="array" ref="AA276">IF(G276=0,"",1+SUMPRODUCT(--(ABS($G276:$Z276)&lt;ABS(G276)),--($G276:$Z276&lt;&gt;0))+(SUMPRODUCT(--(ABS($G276:$Z276)=ABS(G276)),--($G276:$Z276&lt;&gt;0))-1)/2)</f>
        <v>4</v>
      </c>
      <c r="AB276" cm="1">
        <f t="array" ref="AB276">IF(H276=0,"",1+SUMPRODUCT(--(ABS($G276:$Z276)&lt;ABS(H276)),--($G276:$Z276&lt;&gt;0))+(SUMPRODUCT(--(ABS($G276:$Z276)=ABS(H276)),--($G276:$Z276&lt;&gt;0))-1)/2)</f>
        <v>5</v>
      </c>
      <c r="AC276" cm="1">
        <f t="array" ref="AC276">IF(I276=0,"",1+SUMPRODUCT(--(ABS($G276:$Z276)&lt;ABS(I276)),--($G276:$Z276&lt;&gt;0))+(SUMPRODUCT(--(ABS($G276:$Z276)=ABS(I276)),--($G276:$Z276&lt;&gt;0))-1)/2)</f>
        <v>8</v>
      </c>
      <c r="AD276" cm="1">
        <f t="array" ref="AD276">IF(J276=0,"",1+SUMPRODUCT(--(ABS($G276:$Z276)&lt;ABS(J276)),--($G276:$Z276&lt;&gt;0))+(SUMPRODUCT(--(ABS($G276:$Z276)=ABS(J276)),--($G276:$Z276&lt;&gt;0))-1)/2)</f>
        <v>18</v>
      </c>
      <c r="AE276" cm="1">
        <f t="array" ref="AE276">IF(K276=0,"",1+SUMPRODUCT(--(ABS($G276:$Z276)&lt;ABS(K276)),--($G276:$Z276&lt;&gt;0))+(SUMPRODUCT(--(ABS($G276:$Z276)=ABS(K276)),--($G276:$Z276&lt;&gt;0))-1)/2)</f>
        <v>1</v>
      </c>
      <c r="AF276" cm="1">
        <f t="array" ref="AF276">IF(L276=0,"",1+SUMPRODUCT(--(ABS($G276:$Z276)&lt;ABS(L276)),--($G276:$Z276&lt;&gt;0))+(SUMPRODUCT(--(ABS($G276:$Z276)=ABS(L276)),--($G276:$Z276&lt;&gt;0))-1)/2)</f>
        <v>3</v>
      </c>
      <c r="AG276" cm="1">
        <f t="array" ref="AG276">IF(M276=0,"",1+SUMPRODUCT(--(ABS($G276:$Z276)&lt;ABS(M276)),--($G276:$Z276&lt;&gt;0))+(SUMPRODUCT(--(ABS($G276:$Z276)=ABS(M276)),--($G276:$Z276&lt;&gt;0))-1)/2)</f>
        <v>14</v>
      </c>
      <c r="AH276" cm="1">
        <f t="array" ref="AH276">IF(N276=0,"",1+SUMPRODUCT(--(ABS($G276:$Z276)&lt;ABS(N276)),--($G276:$Z276&lt;&gt;0))+(SUMPRODUCT(--(ABS($G276:$Z276)=ABS(N276)),--($G276:$Z276&lt;&gt;0))-1)/2)</f>
        <v>10</v>
      </c>
      <c r="AI276" cm="1">
        <f t="array" ref="AI276">IF(O276=0,"",1+SUMPRODUCT(--(ABS($G276:$Z276)&lt;ABS(O276)),--($G276:$Z276&lt;&gt;0))+(SUMPRODUCT(--(ABS($G276:$Z276)=ABS(O276)),--($G276:$Z276&lt;&gt;0))-1)/2)</f>
        <v>16</v>
      </c>
      <c r="AJ276" cm="1">
        <f t="array" ref="AJ276">IF(P276=0,"",1+SUMPRODUCT(--(ABS($G276:$Z276)&lt;ABS(P276)),--($G276:$Z276&lt;&gt;0))+(SUMPRODUCT(--(ABS($G276:$Z276)=ABS(P276)),--($G276:$Z276&lt;&gt;0))-1)/2)</f>
        <v>6</v>
      </c>
      <c r="AK276" cm="1">
        <f t="array" ref="AK276">IF(Q276=0,"",1+SUMPRODUCT(--(ABS($G276:$Z276)&lt;ABS(Q276)),--($G276:$Z276&lt;&gt;0))+(SUMPRODUCT(--(ABS($G276:$Z276)=ABS(Q276)),--($G276:$Z276&lt;&gt;0))-1)/2)</f>
        <v>9</v>
      </c>
      <c r="AL276" cm="1">
        <f t="array" ref="AL276">IF(R276=0,"",1+SUMPRODUCT(--(ABS($G276:$Z276)&lt;ABS(R276)),--($G276:$Z276&lt;&gt;0))+(SUMPRODUCT(--(ABS($G276:$Z276)=ABS(R276)),--($G276:$Z276&lt;&gt;0))-1)/2)</f>
        <v>12</v>
      </c>
      <c r="AM276" cm="1">
        <f t="array" ref="AM276">IF(S276=0,"",1+SUMPRODUCT(--(ABS($G276:$Z276)&lt;ABS(S276)),--($G276:$Z276&lt;&gt;0))+(SUMPRODUCT(--(ABS($G276:$Z276)=ABS(S276)),--($G276:$Z276&lt;&gt;0))-1)/2)</f>
        <v>17</v>
      </c>
      <c r="AN276" cm="1">
        <f t="array" ref="AN276">IF(T276=0,"",1+SUMPRODUCT(--(ABS($G276:$Z276)&lt;ABS(T276)),--($G276:$Z276&lt;&gt;0))+(SUMPRODUCT(--(ABS($G276:$Z276)=ABS(T276)),--($G276:$Z276&lt;&gt;0))-1)/2)</f>
        <v>2</v>
      </c>
      <c r="AO276" cm="1">
        <f t="array" ref="AO276">IF(U276=0,"",1+SUMPRODUCT(--(ABS($G276:$Z276)&lt;ABS(U276)),--($G276:$Z276&lt;&gt;0))+(SUMPRODUCT(--(ABS($G276:$Z276)=ABS(U276)),--($G276:$Z276&lt;&gt;0))-1)/2)</f>
        <v>11</v>
      </c>
      <c r="AP276" cm="1">
        <f t="array" ref="AP276">IF(V276=0,"",1+SUMPRODUCT(--(ABS($G276:$Z276)&lt;ABS(V276)),--($G276:$Z276&lt;&gt;0))+(SUMPRODUCT(--(ABS($G276:$Z276)=ABS(V276)),--($G276:$Z276&lt;&gt;0))-1)/2)</f>
        <v>7</v>
      </c>
      <c r="AQ276" cm="1">
        <f t="array" ref="AQ276">IF(W276=0,"",1+SUMPRODUCT(--(ABS($G276:$Z276)&lt;ABS(W276)),--($G276:$Z276&lt;&gt;0))+(SUMPRODUCT(--(ABS($G276:$Z276)=ABS(W276)),--($G276:$Z276&lt;&gt;0))-1)/2)</f>
        <v>19</v>
      </c>
      <c r="AR276" cm="1">
        <f t="array" ref="AR276">IF(X276=0,"",1+SUMPRODUCT(--(ABS($G276:$Z276)&lt;ABS(X276)),--($G276:$Z276&lt;&gt;0))+(SUMPRODUCT(--(ABS($G276:$Z276)=ABS(X276)),--($G276:$Z276&lt;&gt;0))-1)/2)</f>
        <v>13</v>
      </c>
      <c r="AS276" cm="1">
        <f t="array" ref="AS276">IF(Y276=0,"",1+SUMPRODUCT(--(ABS($G276:$Z276)&lt;ABS(Y276)),--($G276:$Z276&lt;&gt;0))+(SUMPRODUCT(--(ABS($G276:$Z276)=ABS(Y276)),--($G276:$Z276&lt;&gt;0))-1)/2)</f>
        <v>20</v>
      </c>
      <c r="AT276" cm="1">
        <f t="array" ref="AT276">IF(Z276=0,"",1+SUMPRODUCT(--(ABS($G276:$Z276)&lt;ABS(Z276)),--($G276:$Z276&lt;&gt;0))+(SUMPRODUCT(--(ABS($G276:$Z276)=ABS(Z276)),--($G276:$Z276&lt;&gt;0))-1)/2)</f>
        <v>15</v>
      </c>
      <c r="AU276">
        <f>AVERAGE(G276:Z276)</f>
        <v>-3.0102431385579608E-3</v>
      </c>
      <c r="AV276">
        <f>SUMIF(G276:Z276,"&gt;0",AA276:AT276)</f>
        <v>67</v>
      </c>
      <c r="AW276">
        <f>COUNTIF(G276:Z276,"&lt;&gt;0")</f>
        <v>20</v>
      </c>
      <c r="AX276">
        <f>_xlfn.LET(_xlpm.n,AW276,_xlpm.w,AV276,_xlpm.mu,_xlpm.n*(_xlpm.n+1)/4,_xlpm.sd,SQRT(_xlpm.n*(_xlpm.n+1)*(2*_xlpm.n+1)/24),_xlpm.z,(ABS(_xlpm.w-_xlpm.mu)-0.5)/_xlpm.sd,MIN(1,2*(1-_xlfn.NORM.S.DIST(_xlpm.z,TRUE))))</f>
        <v>0.16152077149915356</v>
      </c>
    </row>
    <row r="277" spans="1:50" x14ac:dyDescent="0.25">
      <c r="A277" t="s">
        <v>9334</v>
      </c>
      <c r="B277" t="s">
        <v>190</v>
      </c>
      <c r="C277" t="s">
        <v>26</v>
      </c>
      <c r="D277" t="s">
        <v>9259</v>
      </c>
      <c r="E277" t="s">
        <v>94</v>
      </c>
      <c r="F277" t="s">
        <v>88</v>
      </c>
      <c r="G277">
        <f>all_runs!O4122-all_runs!O4002</f>
        <v>-5.0805996961386768E-2</v>
      </c>
      <c r="H277">
        <f>all_runs!O4123-all_runs!O4003</f>
        <v>-3.3283789381350459E-2</v>
      </c>
      <c r="I277">
        <f>all_runs!O4124-all_runs!O4004</f>
        <v>-2.0348949296317809E-2</v>
      </c>
      <c r="J277">
        <f>all_runs!O4125-all_runs!O4005</f>
        <v>-3.8286217727725336E-2</v>
      </c>
      <c r="K277">
        <f>all_runs!O4126-all_runs!O4006</f>
        <v>-2.9010157377237111E-2</v>
      </c>
      <c r="L277">
        <f>all_runs!O4127-all_runs!O4007</f>
        <v>-3.2230323067661604E-2</v>
      </c>
      <c r="M277">
        <f>all_runs!O4128-all_runs!O4008</f>
        <v>-3.7724671055774595E-2</v>
      </c>
      <c r="N277">
        <f>all_runs!O4129-all_runs!O4009</f>
        <v>-3.2856903445138697E-2</v>
      </c>
      <c r="O277">
        <f>all_runs!O4130-all_runs!O4010</f>
        <v>-3.8152728125183E-2</v>
      </c>
      <c r="P277">
        <f>all_runs!O4131-all_runs!O4011</f>
        <v>-2.7126680190964203E-2</v>
      </c>
      <c r="Q277">
        <f>all_runs!O4132-all_runs!O4012</f>
        <v>-5.0698785093853171E-2</v>
      </c>
      <c r="R277">
        <f>all_runs!O4133-all_runs!O4013</f>
        <v>-4.4629164753801964E-2</v>
      </c>
      <c r="S277">
        <f>all_runs!O4134-all_runs!O4014</f>
        <v>-3.3191247513498334E-2</v>
      </c>
      <c r="T277">
        <f>all_runs!O4135-all_runs!O4015</f>
        <v>-2.6315789473684292E-2</v>
      </c>
      <c r="U277">
        <f>all_runs!O4136-all_runs!O4016</f>
        <v>-3.5010940919037115E-2</v>
      </c>
      <c r="V277">
        <f>all_runs!O4137-all_runs!O4017</f>
        <v>-4.7461097461097501E-2</v>
      </c>
      <c r="W277">
        <f>all_runs!O4138-all_runs!O4018</f>
        <v>-1.0389610389610393E-2</v>
      </c>
      <c r="X277">
        <f>all_runs!O4139-all_runs!O4019</f>
        <v>-3.8162141636605362E-2</v>
      </c>
      <c r="Y277">
        <f>all_runs!O4140-all_runs!O4020</f>
        <v>-2.1739130434782483E-2</v>
      </c>
      <c r="Z277">
        <f>all_runs!O4141-all_runs!O4021</f>
        <v>-1.6691329975137337E-2</v>
      </c>
      <c r="AA277" cm="1">
        <f t="array" ref="AA277">IF(G277=0,"",1+SUMPRODUCT(--(ABS($G277:$Z277)&lt;ABS(G277)),--($G277:$Z277&lt;&gt;0))+(SUMPRODUCT(--(ABS($G277:$Z277)=ABS(G277)),--($G277:$Z277&lt;&gt;0))-1)/2)</f>
        <v>20</v>
      </c>
      <c r="AB277" cm="1">
        <f t="array" ref="AB277">IF(H277=0,"",1+SUMPRODUCT(--(ABS($G277:$Z277)&lt;ABS(H277)),--($G277:$Z277&lt;&gt;0))+(SUMPRODUCT(--(ABS($G277:$Z277)=ABS(H277)),--($G277:$Z277&lt;&gt;0))-1)/2)</f>
        <v>11</v>
      </c>
      <c r="AC277" cm="1">
        <f t="array" ref="AC277">IF(I277=0,"",1+SUMPRODUCT(--(ABS($G277:$Z277)&lt;ABS(I277)),--($G277:$Z277&lt;&gt;0))+(SUMPRODUCT(--(ABS($G277:$Z277)=ABS(I277)),--($G277:$Z277&lt;&gt;0))-1)/2)</f>
        <v>3</v>
      </c>
      <c r="AD277" cm="1">
        <f t="array" ref="AD277">IF(J277=0,"",1+SUMPRODUCT(--(ABS($G277:$Z277)&lt;ABS(J277)),--($G277:$Z277&lt;&gt;0))+(SUMPRODUCT(--(ABS($G277:$Z277)=ABS(J277)),--($G277:$Z277&lt;&gt;0))-1)/2)</f>
        <v>16</v>
      </c>
      <c r="AE277" cm="1">
        <f t="array" ref="AE277">IF(K277=0,"",1+SUMPRODUCT(--(ABS($G277:$Z277)&lt;ABS(K277)),--($G277:$Z277&lt;&gt;0))+(SUMPRODUCT(--(ABS($G277:$Z277)=ABS(K277)),--($G277:$Z277&lt;&gt;0))-1)/2)</f>
        <v>7</v>
      </c>
      <c r="AF277" cm="1">
        <f t="array" ref="AF277">IF(L277=0,"",1+SUMPRODUCT(--(ABS($G277:$Z277)&lt;ABS(L277)),--($G277:$Z277&lt;&gt;0))+(SUMPRODUCT(--(ABS($G277:$Z277)=ABS(L277)),--($G277:$Z277&lt;&gt;0))-1)/2)</f>
        <v>8</v>
      </c>
      <c r="AG277" cm="1">
        <f t="array" ref="AG277">IF(M277=0,"",1+SUMPRODUCT(--(ABS($G277:$Z277)&lt;ABS(M277)),--($G277:$Z277&lt;&gt;0))+(SUMPRODUCT(--(ABS($G277:$Z277)=ABS(M277)),--($G277:$Z277&lt;&gt;0))-1)/2)</f>
        <v>13</v>
      </c>
      <c r="AH277" cm="1">
        <f t="array" ref="AH277">IF(N277=0,"",1+SUMPRODUCT(--(ABS($G277:$Z277)&lt;ABS(N277)),--($G277:$Z277&lt;&gt;0))+(SUMPRODUCT(--(ABS($G277:$Z277)=ABS(N277)),--($G277:$Z277&lt;&gt;0))-1)/2)</f>
        <v>9</v>
      </c>
      <c r="AI277" cm="1">
        <f t="array" ref="AI277">IF(O277=0,"",1+SUMPRODUCT(--(ABS($G277:$Z277)&lt;ABS(O277)),--($G277:$Z277&lt;&gt;0))+(SUMPRODUCT(--(ABS($G277:$Z277)=ABS(O277)),--($G277:$Z277&lt;&gt;0))-1)/2)</f>
        <v>14</v>
      </c>
      <c r="AJ277" cm="1">
        <f t="array" ref="AJ277">IF(P277=0,"",1+SUMPRODUCT(--(ABS($G277:$Z277)&lt;ABS(P277)),--($G277:$Z277&lt;&gt;0))+(SUMPRODUCT(--(ABS($G277:$Z277)=ABS(P277)),--($G277:$Z277&lt;&gt;0))-1)/2)</f>
        <v>6</v>
      </c>
      <c r="AK277" cm="1">
        <f t="array" ref="AK277">IF(Q277=0,"",1+SUMPRODUCT(--(ABS($G277:$Z277)&lt;ABS(Q277)),--($G277:$Z277&lt;&gt;0))+(SUMPRODUCT(--(ABS($G277:$Z277)=ABS(Q277)),--($G277:$Z277&lt;&gt;0))-1)/2)</f>
        <v>19</v>
      </c>
      <c r="AL277" cm="1">
        <f t="array" ref="AL277">IF(R277=0,"",1+SUMPRODUCT(--(ABS($G277:$Z277)&lt;ABS(R277)),--($G277:$Z277&lt;&gt;0))+(SUMPRODUCT(--(ABS($G277:$Z277)=ABS(R277)),--($G277:$Z277&lt;&gt;0))-1)/2)</f>
        <v>17</v>
      </c>
      <c r="AM277" cm="1">
        <f t="array" ref="AM277">IF(S277=0,"",1+SUMPRODUCT(--(ABS($G277:$Z277)&lt;ABS(S277)),--($G277:$Z277&lt;&gt;0))+(SUMPRODUCT(--(ABS($G277:$Z277)=ABS(S277)),--($G277:$Z277&lt;&gt;0))-1)/2)</f>
        <v>10</v>
      </c>
      <c r="AN277" cm="1">
        <f t="array" ref="AN277">IF(T277=0,"",1+SUMPRODUCT(--(ABS($G277:$Z277)&lt;ABS(T277)),--($G277:$Z277&lt;&gt;0))+(SUMPRODUCT(--(ABS($G277:$Z277)=ABS(T277)),--($G277:$Z277&lt;&gt;0))-1)/2)</f>
        <v>5</v>
      </c>
      <c r="AO277" cm="1">
        <f t="array" ref="AO277">IF(U277=0,"",1+SUMPRODUCT(--(ABS($G277:$Z277)&lt;ABS(U277)),--($G277:$Z277&lt;&gt;0))+(SUMPRODUCT(--(ABS($G277:$Z277)=ABS(U277)),--($G277:$Z277&lt;&gt;0))-1)/2)</f>
        <v>12</v>
      </c>
      <c r="AP277" cm="1">
        <f t="array" ref="AP277">IF(V277=0,"",1+SUMPRODUCT(--(ABS($G277:$Z277)&lt;ABS(V277)),--($G277:$Z277&lt;&gt;0))+(SUMPRODUCT(--(ABS($G277:$Z277)=ABS(V277)),--($G277:$Z277&lt;&gt;0))-1)/2)</f>
        <v>18</v>
      </c>
      <c r="AQ277" cm="1">
        <f t="array" ref="AQ277">IF(W277=0,"",1+SUMPRODUCT(--(ABS($G277:$Z277)&lt;ABS(W277)),--($G277:$Z277&lt;&gt;0))+(SUMPRODUCT(--(ABS($G277:$Z277)=ABS(W277)),--($G277:$Z277&lt;&gt;0))-1)/2)</f>
        <v>1</v>
      </c>
      <c r="AR277" cm="1">
        <f t="array" ref="AR277">IF(X277=0,"",1+SUMPRODUCT(--(ABS($G277:$Z277)&lt;ABS(X277)),--($G277:$Z277&lt;&gt;0))+(SUMPRODUCT(--(ABS($G277:$Z277)=ABS(X277)),--($G277:$Z277&lt;&gt;0))-1)/2)</f>
        <v>15</v>
      </c>
      <c r="AS277" cm="1">
        <f t="array" ref="AS277">IF(Y277=0,"",1+SUMPRODUCT(--(ABS($G277:$Z277)&lt;ABS(Y277)),--($G277:$Z277&lt;&gt;0))+(SUMPRODUCT(--(ABS($G277:$Z277)=ABS(Y277)),--($G277:$Z277&lt;&gt;0))-1)/2)</f>
        <v>4</v>
      </c>
      <c r="AT277" cm="1">
        <f t="array" ref="AT277">IF(Z277=0,"",1+SUMPRODUCT(--(ABS($G277:$Z277)&lt;ABS(Z277)),--($G277:$Z277&lt;&gt;0))+(SUMPRODUCT(--(ABS($G277:$Z277)=ABS(Z277)),--($G277:$Z277&lt;&gt;0))-1)/2)</f>
        <v>2</v>
      </c>
      <c r="AU277">
        <f>AVERAGE(G277:Z277)</f>
        <v>-3.3205782713992375E-2</v>
      </c>
      <c r="AV277">
        <f>SUMIF(G277:Z277,"&gt;0",AA277:AT277)</f>
        <v>0</v>
      </c>
      <c r="AW277">
        <f>COUNTIF(G277:Z277,"&lt;&gt;0")</f>
        <v>20</v>
      </c>
      <c r="AX277">
        <f>_xlfn.LET(_xlpm.n,AW277,_xlpm.w,AV277,_xlpm.mu,_xlpm.n*(_xlpm.n+1)/4,_xlpm.sd,SQRT(_xlpm.n*(_xlpm.n+1)*(2*_xlpm.n+1)/24),_xlpm.z,(ABS(_xlpm.w-_xlpm.mu)-0.5)/_xlpm.sd,MIN(1,2*(1-_xlfn.NORM.S.DIST(_xlpm.z,TRUE))))</f>
        <v>9.5691731570646255E-5</v>
      </c>
    </row>
    <row r="278" spans="1:50" x14ac:dyDescent="0.25">
      <c r="A278" t="s">
        <v>9334</v>
      </c>
      <c r="B278" t="s">
        <v>19</v>
      </c>
      <c r="C278" t="s">
        <v>32</v>
      </c>
      <c r="D278" t="s">
        <v>9260</v>
      </c>
      <c r="E278" t="s">
        <v>94</v>
      </c>
      <c r="F278" t="s">
        <v>88</v>
      </c>
      <c r="G278">
        <f>all_runs!O2702-all_runs!O2524</f>
        <v>-1.6900993615565185E-2</v>
      </c>
      <c r="H278">
        <f>all_runs!O2703-all_runs!O2525</f>
        <v>9.4077822549465395E-3</v>
      </c>
      <c r="I278">
        <f>all_runs!O2704-all_runs!O2584</f>
        <v>-2.6125710773013955E-3</v>
      </c>
      <c r="J278">
        <f>all_runs!O2705-all_runs!O2585</f>
        <v>6.9038559604598371E-3</v>
      </c>
      <c r="K278">
        <f>all_runs!O2706-all_runs!O2586</f>
        <v>1.5723270440251569E-2</v>
      </c>
      <c r="L278">
        <f>all_runs!O2707-all_runs!O2587</f>
        <v>-3.2915483730071915E-2</v>
      </c>
      <c r="M278">
        <f>all_runs!O2708-all_runs!O2588</f>
        <v>-1.2171140968667005E-2</v>
      </c>
      <c r="N278">
        <f>all_runs!O2709-all_runs!O2589</f>
        <v>-2.7963090765023235E-2</v>
      </c>
      <c r="O278">
        <f>all_runs!O2710-all_runs!O2590</f>
        <v>-2.9361288230844051E-2</v>
      </c>
      <c r="P278">
        <f>all_runs!O2711-all_runs!O2591</f>
        <v>-1.9925126624091516E-2</v>
      </c>
      <c r="Q278">
        <f>all_runs!O2712-all_runs!O2592</f>
        <v>-2.1008403361344574E-2</v>
      </c>
      <c r="R278">
        <f>all_runs!O2713-all_runs!O2593</f>
        <v>-4.4331039459780675E-3</v>
      </c>
      <c r="S278">
        <f>all_runs!O2714-all_runs!O2594</f>
        <v>-1.068700978497128E-2</v>
      </c>
      <c r="T278">
        <f>all_runs!O2715-all_runs!O2595</f>
        <v>6.9445650098092226E-3</v>
      </c>
      <c r="U278">
        <f>all_runs!O2716-all_runs!O2596</f>
        <v>-6.6211860483397222E-3</v>
      </c>
      <c r="V278">
        <f>all_runs!O2717-all_runs!O2597</f>
        <v>9.0133133611394189E-3</v>
      </c>
      <c r="W278">
        <f>all_runs!O2718-all_runs!O2598</f>
        <v>-1.4291371799507457E-3</v>
      </c>
      <c r="X278">
        <f>all_runs!O2719-all_runs!O2599</f>
        <v>-8.1160781857564368E-3</v>
      </c>
      <c r="Y278">
        <f>all_runs!O2720-all_runs!O2600</f>
        <v>-1.0330800852290878E-2</v>
      </c>
      <c r="Z278">
        <f>all_runs!O2721-all_runs!O2601</f>
        <v>-2.1432735502897704E-2</v>
      </c>
      <c r="AA278" cm="1">
        <f t="array" ref="AA278">IF(G278=0,"",1+SUMPRODUCT(--(ABS($G278:$Z278)&lt;ABS(G278)),--($G278:$Z278&lt;&gt;0))+(SUMPRODUCT(--(ABS($G278:$Z278)=ABS(G278)),--($G278:$Z278&lt;&gt;0))-1)/2)</f>
        <v>14</v>
      </c>
      <c r="AB278" cm="1">
        <f t="array" ref="AB278">IF(H278=0,"",1+SUMPRODUCT(--(ABS($G278:$Z278)&lt;ABS(H278)),--($G278:$Z278&lt;&gt;0))+(SUMPRODUCT(--(ABS($G278:$Z278)=ABS(H278)),--($G278:$Z278&lt;&gt;0))-1)/2)</f>
        <v>9</v>
      </c>
      <c r="AC278" cm="1">
        <f t="array" ref="AC278">IF(I278=0,"",1+SUMPRODUCT(--(ABS($G278:$Z278)&lt;ABS(I278)),--($G278:$Z278&lt;&gt;0))+(SUMPRODUCT(--(ABS($G278:$Z278)=ABS(I278)),--($G278:$Z278&lt;&gt;0))-1)/2)</f>
        <v>2</v>
      </c>
      <c r="AD278" cm="1">
        <f t="array" ref="AD278">IF(J278=0,"",1+SUMPRODUCT(--(ABS($G278:$Z278)&lt;ABS(J278)),--($G278:$Z278&lt;&gt;0))+(SUMPRODUCT(--(ABS($G278:$Z278)=ABS(J278)),--($G278:$Z278&lt;&gt;0))-1)/2)</f>
        <v>5</v>
      </c>
      <c r="AE278" cm="1">
        <f t="array" ref="AE278">IF(K278=0,"",1+SUMPRODUCT(--(ABS($G278:$Z278)&lt;ABS(K278)),--($G278:$Z278&lt;&gt;0))+(SUMPRODUCT(--(ABS($G278:$Z278)=ABS(K278)),--($G278:$Z278&lt;&gt;0))-1)/2)</f>
        <v>13</v>
      </c>
      <c r="AF278" cm="1">
        <f t="array" ref="AF278">IF(L278=0,"",1+SUMPRODUCT(--(ABS($G278:$Z278)&lt;ABS(L278)),--($G278:$Z278&lt;&gt;0))+(SUMPRODUCT(--(ABS($G278:$Z278)=ABS(L278)),--($G278:$Z278&lt;&gt;0))-1)/2)</f>
        <v>20</v>
      </c>
      <c r="AG278" cm="1">
        <f t="array" ref="AG278">IF(M278=0,"",1+SUMPRODUCT(--(ABS($G278:$Z278)&lt;ABS(M278)),--($G278:$Z278&lt;&gt;0))+(SUMPRODUCT(--(ABS($G278:$Z278)=ABS(M278)),--($G278:$Z278&lt;&gt;0))-1)/2)</f>
        <v>12</v>
      </c>
      <c r="AH278" cm="1">
        <f t="array" ref="AH278">IF(N278=0,"",1+SUMPRODUCT(--(ABS($G278:$Z278)&lt;ABS(N278)),--($G278:$Z278&lt;&gt;0))+(SUMPRODUCT(--(ABS($G278:$Z278)=ABS(N278)),--($G278:$Z278&lt;&gt;0))-1)/2)</f>
        <v>18</v>
      </c>
      <c r="AI278" cm="1">
        <f t="array" ref="AI278">IF(O278=0,"",1+SUMPRODUCT(--(ABS($G278:$Z278)&lt;ABS(O278)),--($G278:$Z278&lt;&gt;0))+(SUMPRODUCT(--(ABS($G278:$Z278)=ABS(O278)),--($G278:$Z278&lt;&gt;0))-1)/2)</f>
        <v>19</v>
      </c>
      <c r="AJ278" cm="1">
        <f t="array" ref="AJ278">IF(P278=0,"",1+SUMPRODUCT(--(ABS($G278:$Z278)&lt;ABS(P278)),--($G278:$Z278&lt;&gt;0))+(SUMPRODUCT(--(ABS($G278:$Z278)=ABS(P278)),--($G278:$Z278&lt;&gt;0))-1)/2)</f>
        <v>15</v>
      </c>
      <c r="AK278" cm="1">
        <f t="array" ref="AK278">IF(Q278=0,"",1+SUMPRODUCT(--(ABS($G278:$Z278)&lt;ABS(Q278)),--($G278:$Z278&lt;&gt;0))+(SUMPRODUCT(--(ABS($G278:$Z278)=ABS(Q278)),--($G278:$Z278&lt;&gt;0))-1)/2)</f>
        <v>16</v>
      </c>
      <c r="AL278" cm="1">
        <f t="array" ref="AL278">IF(R278=0,"",1+SUMPRODUCT(--(ABS($G278:$Z278)&lt;ABS(R278)),--($G278:$Z278&lt;&gt;0))+(SUMPRODUCT(--(ABS($G278:$Z278)=ABS(R278)),--($G278:$Z278&lt;&gt;0))-1)/2)</f>
        <v>3</v>
      </c>
      <c r="AM278" cm="1">
        <f t="array" ref="AM278">IF(S278=0,"",1+SUMPRODUCT(--(ABS($G278:$Z278)&lt;ABS(S278)),--($G278:$Z278&lt;&gt;0))+(SUMPRODUCT(--(ABS($G278:$Z278)=ABS(S278)),--($G278:$Z278&lt;&gt;0))-1)/2)</f>
        <v>11</v>
      </c>
      <c r="AN278" cm="1">
        <f t="array" ref="AN278">IF(T278=0,"",1+SUMPRODUCT(--(ABS($G278:$Z278)&lt;ABS(T278)),--($G278:$Z278&lt;&gt;0))+(SUMPRODUCT(--(ABS($G278:$Z278)=ABS(T278)),--($G278:$Z278&lt;&gt;0))-1)/2)</f>
        <v>6</v>
      </c>
      <c r="AO278" cm="1">
        <f t="array" ref="AO278">IF(U278=0,"",1+SUMPRODUCT(--(ABS($G278:$Z278)&lt;ABS(U278)),--($G278:$Z278&lt;&gt;0))+(SUMPRODUCT(--(ABS($G278:$Z278)=ABS(U278)),--($G278:$Z278&lt;&gt;0))-1)/2)</f>
        <v>4</v>
      </c>
      <c r="AP278" cm="1">
        <f t="array" ref="AP278">IF(V278=0,"",1+SUMPRODUCT(--(ABS($G278:$Z278)&lt;ABS(V278)),--($G278:$Z278&lt;&gt;0))+(SUMPRODUCT(--(ABS($G278:$Z278)=ABS(V278)),--($G278:$Z278&lt;&gt;0))-1)/2)</f>
        <v>8</v>
      </c>
      <c r="AQ278" cm="1">
        <f t="array" ref="AQ278">IF(W278=0,"",1+SUMPRODUCT(--(ABS($G278:$Z278)&lt;ABS(W278)),--($G278:$Z278&lt;&gt;0))+(SUMPRODUCT(--(ABS($G278:$Z278)=ABS(W278)),--($G278:$Z278&lt;&gt;0))-1)/2)</f>
        <v>1</v>
      </c>
      <c r="AR278" cm="1">
        <f t="array" ref="AR278">IF(X278=0,"",1+SUMPRODUCT(--(ABS($G278:$Z278)&lt;ABS(X278)),--($G278:$Z278&lt;&gt;0))+(SUMPRODUCT(--(ABS($G278:$Z278)=ABS(X278)),--($G278:$Z278&lt;&gt;0))-1)/2)</f>
        <v>7</v>
      </c>
      <c r="AS278" cm="1">
        <f t="array" ref="AS278">IF(Y278=0,"",1+SUMPRODUCT(--(ABS($G278:$Z278)&lt;ABS(Y278)),--($G278:$Z278&lt;&gt;0))+(SUMPRODUCT(--(ABS($G278:$Z278)=ABS(Y278)),--($G278:$Z278&lt;&gt;0))-1)/2)</f>
        <v>10</v>
      </c>
      <c r="AT278" cm="1">
        <f t="array" ref="AT278">IF(Z278=0,"",1+SUMPRODUCT(--(ABS($G278:$Z278)&lt;ABS(Z278)),--($G278:$Z278&lt;&gt;0))+(SUMPRODUCT(--(ABS($G278:$Z278)=ABS(Z278)),--($G278:$Z278&lt;&gt;0))-1)/2)</f>
        <v>17</v>
      </c>
      <c r="AU278">
        <f>AVERAGE(G278:Z278)</f>
        <v>-8.8957681423243555E-3</v>
      </c>
      <c r="AV278">
        <f>SUMIF(G278:Z278,"&gt;0",AA278:AT278)</f>
        <v>41</v>
      </c>
      <c r="AW278">
        <f>COUNTIF(G278:Z278,"&lt;&gt;0")</f>
        <v>20</v>
      </c>
      <c r="AX278">
        <f>_xlfn.LET(_xlpm.n,AW278,_xlpm.w,AV278,_xlpm.mu,_xlpm.n*(_xlpm.n+1)/4,_xlpm.sd,SQRT(_xlpm.n*(_xlpm.n+1)*(2*_xlpm.n+1)/24),_xlpm.z,(ABS(_xlpm.w-_xlpm.mu)-0.5)/_xlpm.sd,MIN(1,2*(1-_xlfn.NORM.S.DIST(_xlpm.z,TRUE))))</f>
        <v>1.7758060988086966E-2</v>
      </c>
    </row>
    <row r="279" spans="1:50" x14ac:dyDescent="0.25">
      <c r="A279" t="s">
        <v>9334</v>
      </c>
      <c r="B279" t="s">
        <v>106</v>
      </c>
      <c r="C279" t="s">
        <v>32</v>
      </c>
      <c r="D279" t="s">
        <v>9260</v>
      </c>
      <c r="E279" t="s">
        <v>94</v>
      </c>
      <c r="F279" t="s">
        <v>88</v>
      </c>
      <c r="G279">
        <f>all_runs!O3182-all_runs!O3062</f>
        <v>-1.7279456167290763E-2</v>
      </c>
      <c r="H279">
        <f>all_runs!O3183-all_runs!O3063</f>
        <v>-7.7564425390511671E-3</v>
      </c>
      <c r="I279">
        <f>all_runs!O3184-all_runs!O3064</f>
        <v>1.6079394169923322E-3</v>
      </c>
      <c r="J279">
        <f>all_runs!O3185-all_runs!O3065</f>
        <v>-2.2779359677755573E-2</v>
      </c>
      <c r="K279">
        <f>all_runs!O3186-all_runs!O3066</f>
        <v>-1.2569052466988029E-2</v>
      </c>
      <c r="L279">
        <f>all_runs!O3187-all_runs!O3067</f>
        <v>-9.0149933573733243E-3</v>
      </c>
      <c r="M279">
        <f>all_runs!O3188-all_runs!O3068</f>
        <v>-7.2829131652660806E-3</v>
      </c>
      <c r="N279">
        <f>all_runs!O3189-all_runs!O3069</f>
        <v>-2.2094411285946913E-2</v>
      </c>
      <c r="O279">
        <f>all_runs!O3190-all_runs!O3070</f>
        <v>-1.4194248507867657E-2</v>
      </c>
      <c r="P279">
        <f>all_runs!O3191-all_runs!O3071</f>
        <v>-1.9105086621252543E-2</v>
      </c>
      <c r="Q279">
        <f>all_runs!O3192-all_runs!O3072</f>
        <v>-2.2702025114007207E-2</v>
      </c>
      <c r="R279">
        <f>all_runs!O3193-all_runs!O3073</f>
        <v>-1.6624139797417503E-2</v>
      </c>
      <c r="S279">
        <f>all_runs!O3194-all_runs!O3074</f>
        <v>-3.6262203626219458E-3</v>
      </c>
      <c r="T279">
        <f>all_runs!O3195-all_runs!O3075</f>
        <v>-1.8646616541353356E-2</v>
      </c>
      <c r="U279">
        <f>all_runs!O3196-all_runs!O3076</f>
        <v>-1.7831262939958625E-2</v>
      </c>
      <c r="V279">
        <f>all_runs!O3197-all_runs!O3077</f>
        <v>-1.0400051870582905E-2</v>
      </c>
      <c r="W279">
        <f>all_runs!O3198-all_runs!O3078</f>
        <v>-3.0001080730573948E-2</v>
      </c>
      <c r="X279">
        <f>all_runs!O3199-all_runs!O3079</f>
        <v>-1.3848415522055735E-2</v>
      </c>
      <c r="Y279">
        <f>all_runs!O3200-all_runs!O3080</f>
        <v>-1.9691680069038653E-2</v>
      </c>
      <c r="Z279">
        <f>all_runs!O3201-all_runs!O3081</f>
        <v>-2.4717659137576953E-2</v>
      </c>
      <c r="AA279" cm="1">
        <f t="array" ref="AA279">IF(G279=0,"",1+SUMPRODUCT(--(ABS($G279:$Z279)&lt;ABS(G279)),--($G279:$Z279&lt;&gt;0))+(SUMPRODUCT(--(ABS($G279:$Z279)=ABS(G279)),--($G279:$Z279&lt;&gt;0))-1)/2)</f>
        <v>11</v>
      </c>
      <c r="AB279" cm="1">
        <f t="array" ref="AB279">IF(H279=0,"",1+SUMPRODUCT(--(ABS($G279:$Z279)&lt;ABS(H279)),--($G279:$Z279&lt;&gt;0))+(SUMPRODUCT(--(ABS($G279:$Z279)=ABS(H279)),--($G279:$Z279&lt;&gt;0))-1)/2)</f>
        <v>4</v>
      </c>
      <c r="AC279" cm="1">
        <f t="array" ref="AC279">IF(I279=0,"",1+SUMPRODUCT(--(ABS($G279:$Z279)&lt;ABS(I279)),--($G279:$Z279&lt;&gt;0))+(SUMPRODUCT(--(ABS($G279:$Z279)=ABS(I279)),--($G279:$Z279&lt;&gt;0))-1)/2)</f>
        <v>1</v>
      </c>
      <c r="AD279" cm="1">
        <f t="array" ref="AD279">IF(J279=0,"",1+SUMPRODUCT(--(ABS($G279:$Z279)&lt;ABS(J279)),--($G279:$Z279&lt;&gt;0))+(SUMPRODUCT(--(ABS($G279:$Z279)=ABS(J279)),--($G279:$Z279&lt;&gt;0))-1)/2)</f>
        <v>18</v>
      </c>
      <c r="AE279" cm="1">
        <f t="array" ref="AE279">IF(K279=0,"",1+SUMPRODUCT(--(ABS($G279:$Z279)&lt;ABS(K279)),--($G279:$Z279&lt;&gt;0))+(SUMPRODUCT(--(ABS($G279:$Z279)=ABS(K279)),--($G279:$Z279&lt;&gt;0))-1)/2)</f>
        <v>7</v>
      </c>
      <c r="AF279" cm="1">
        <f t="array" ref="AF279">IF(L279=0,"",1+SUMPRODUCT(--(ABS($G279:$Z279)&lt;ABS(L279)),--($G279:$Z279&lt;&gt;0))+(SUMPRODUCT(--(ABS($G279:$Z279)=ABS(L279)),--($G279:$Z279&lt;&gt;0))-1)/2)</f>
        <v>5</v>
      </c>
      <c r="AG279" cm="1">
        <f t="array" ref="AG279">IF(M279=0,"",1+SUMPRODUCT(--(ABS($G279:$Z279)&lt;ABS(M279)),--($G279:$Z279&lt;&gt;0))+(SUMPRODUCT(--(ABS($G279:$Z279)=ABS(M279)),--($G279:$Z279&lt;&gt;0))-1)/2)</f>
        <v>3</v>
      </c>
      <c r="AH279" cm="1">
        <f t="array" ref="AH279">IF(N279=0,"",1+SUMPRODUCT(--(ABS($G279:$Z279)&lt;ABS(N279)),--($G279:$Z279&lt;&gt;0))+(SUMPRODUCT(--(ABS($G279:$Z279)=ABS(N279)),--($G279:$Z279&lt;&gt;0))-1)/2)</f>
        <v>16</v>
      </c>
      <c r="AI279" cm="1">
        <f t="array" ref="AI279">IF(O279=0,"",1+SUMPRODUCT(--(ABS($G279:$Z279)&lt;ABS(O279)),--($G279:$Z279&lt;&gt;0))+(SUMPRODUCT(--(ABS($G279:$Z279)=ABS(O279)),--($G279:$Z279&lt;&gt;0))-1)/2)</f>
        <v>9</v>
      </c>
      <c r="AJ279" cm="1">
        <f t="array" ref="AJ279">IF(P279=0,"",1+SUMPRODUCT(--(ABS($G279:$Z279)&lt;ABS(P279)),--($G279:$Z279&lt;&gt;0))+(SUMPRODUCT(--(ABS($G279:$Z279)=ABS(P279)),--($G279:$Z279&lt;&gt;0))-1)/2)</f>
        <v>14</v>
      </c>
      <c r="AK279" cm="1">
        <f t="array" ref="AK279">IF(Q279=0,"",1+SUMPRODUCT(--(ABS($G279:$Z279)&lt;ABS(Q279)),--($G279:$Z279&lt;&gt;0))+(SUMPRODUCT(--(ABS($G279:$Z279)=ABS(Q279)),--($G279:$Z279&lt;&gt;0))-1)/2)</f>
        <v>17</v>
      </c>
      <c r="AL279" cm="1">
        <f t="array" ref="AL279">IF(R279=0,"",1+SUMPRODUCT(--(ABS($G279:$Z279)&lt;ABS(R279)),--($G279:$Z279&lt;&gt;0))+(SUMPRODUCT(--(ABS($G279:$Z279)=ABS(R279)),--($G279:$Z279&lt;&gt;0))-1)/2)</f>
        <v>10</v>
      </c>
      <c r="AM279" cm="1">
        <f t="array" ref="AM279">IF(S279=0,"",1+SUMPRODUCT(--(ABS($G279:$Z279)&lt;ABS(S279)),--($G279:$Z279&lt;&gt;0))+(SUMPRODUCT(--(ABS($G279:$Z279)=ABS(S279)),--($G279:$Z279&lt;&gt;0))-1)/2)</f>
        <v>2</v>
      </c>
      <c r="AN279" cm="1">
        <f t="array" ref="AN279">IF(T279=0,"",1+SUMPRODUCT(--(ABS($G279:$Z279)&lt;ABS(T279)),--($G279:$Z279&lt;&gt;0))+(SUMPRODUCT(--(ABS($G279:$Z279)=ABS(T279)),--($G279:$Z279&lt;&gt;0))-1)/2)</f>
        <v>13</v>
      </c>
      <c r="AO279" cm="1">
        <f t="array" ref="AO279">IF(U279=0,"",1+SUMPRODUCT(--(ABS($G279:$Z279)&lt;ABS(U279)),--($G279:$Z279&lt;&gt;0))+(SUMPRODUCT(--(ABS($G279:$Z279)=ABS(U279)),--($G279:$Z279&lt;&gt;0))-1)/2)</f>
        <v>12</v>
      </c>
      <c r="AP279" cm="1">
        <f t="array" ref="AP279">IF(V279=0,"",1+SUMPRODUCT(--(ABS($G279:$Z279)&lt;ABS(V279)),--($G279:$Z279&lt;&gt;0))+(SUMPRODUCT(--(ABS($G279:$Z279)=ABS(V279)),--($G279:$Z279&lt;&gt;0))-1)/2)</f>
        <v>6</v>
      </c>
      <c r="AQ279" cm="1">
        <f t="array" ref="AQ279">IF(W279=0,"",1+SUMPRODUCT(--(ABS($G279:$Z279)&lt;ABS(W279)),--($G279:$Z279&lt;&gt;0))+(SUMPRODUCT(--(ABS($G279:$Z279)=ABS(W279)),--($G279:$Z279&lt;&gt;0))-1)/2)</f>
        <v>20</v>
      </c>
      <c r="AR279" cm="1">
        <f t="array" ref="AR279">IF(X279=0,"",1+SUMPRODUCT(--(ABS($G279:$Z279)&lt;ABS(X279)),--($G279:$Z279&lt;&gt;0))+(SUMPRODUCT(--(ABS($G279:$Z279)=ABS(X279)),--($G279:$Z279&lt;&gt;0))-1)/2)</f>
        <v>8</v>
      </c>
      <c r="AS279" cm="1">
        <f t="array" ref="AS279">IF(Y279=0,"",1+SUMPRODUCT(--(ABS($G279:$Z279)&lt;ABS(Y279)),--($G279:$Z279&lt;&gt;0))+(SUMPRODUCT(--(ABS($G279:$Z279)=ABS(Y279)),--($G279:$Z279&lt;&gt;0))-1)/2)</f>
        <v>15</v>
      </c>
      <c r="AT279" cm="1">
        <f t="array" ref="AT279">IF(Z279=0,"",1+SUMPRODUCT(--(ABS($G279:$Z279)&lt;ABS(Z279)),--($G279:$Z279&lt;&gt;0))+(SUMPRODUCT(--(ABS($G279:$Z279)=ABS(Z279)),--($G279:$Z279&lt;&gt;0))-1)/2)</f>
        <v>19</v>
      </c>
      <c r="AU279">
        <f>AVERAGE(G279:Z279)</f>
        <v>-1.5427858822849328E-2</v>
      </c>
      <c r="AV279">
        <f>SUMIF(G279:Z279,"&gt;0",AA279:AT279)</f>
        <v>1</v>
      </c>
      <c r="AW279">
        <f>COUNTIF(G279:Z279,"&lt;&gt;0")</f>
        <v>20</v>
      </c>
      <c r="AX279">
        <f>_xlfn.LET(_xlpm.n,AW279,_xlpm.w,AV279,_xlpm.mu,_xlpm.n*(_xlpm.n+1)/4,_xlpm.sd,SQRT(_xlpm.n*(_xlpm.n+1)*(2*_xlpm.n+1)/24),_xlpm.z,(ABS(_xlpm.w-_xlpm.mu)-0.5)/_xlpm.sd,MIN(1,2*(1-_xlfn.NORM.S.DIST(_xlpm.z,TRUE))))</f>
        <v>1.1157661051997003E-4</v>
      </c>
    </row>
    <row r="280" spans="1:50" x14ac:dyDescent="0.25">
      <c r="A280" t="s">
        <v>9334</v>
      </c>
      <c r="B280" t="s">
        <v>147</v>
      </c>
      <c r="C280" t="s">
        <v>32</v>
      </c>
      <c r="D280" t="s">
        <v>9260</v>
      </c>
      <c r="E280" t="s">
        <v>94</v>
      </c>
      <c r="F280" t="s">
        <v>88</v>
      </c>
      <c r="G280">
        <f>all_runs!O3662-all_runs!O3542</f>
        <v>-2.2306431239753954E-2</v>
      </c>
      <c r="H280">
        <f>all_runs!O3663-all_runs!O3543</f>
        <v>-1.6138867252698419E-2</v>
      </c>
      <c r="I280">
        <f>all_runs!O3664-all_runs!O3544</f>
        <v>-1.8987341772151889E-2</v>
      </c>
      <c r="J280">
        <f>all_runs!O3665-all_runs!O3545</f>
        <v>7.4163344766842165E-4</v>
      </c>
      <c r="K280">
        <f>all_runs!O3666-all_runs!O3546</f>
        <v>-1.1898351828747766E-2</v>
      </c>
      <c r="L280">
        <f>all_runs!O3667-all_runs!O3547</f>
        <v>-2.072762508809034E-2</v>
      </c>
      <c r="M280">
        <f>all_runs!O3668-all_runs!O3548</f>
        <v>-3.9275699487825166E-3</v>
      </c>
      <c r="N280">
        <f>all_runs!O3669-all_runs!O3549</f>
        <v>0</v>
      </c>
      <c r="O280">
        <f>all_runs!O3670-all_runs!O3550</f>
        <v>-1.7688679245283057E-2</v>
      </c>
      <c r="P280">
        <f>all_runs!O3671-all_runs!O3551</f>
        <v>-2.1448835402323674E-2</v>
      </c>
      <c r="Q280">
        <f>all_runs!O3672-all_runs!O3552</f>
        <v>-4.3196211843421595E-2</v>
      </c>
      <c r="R280">
        <f>all_runs!O3673-all_runs!O3553</f>
        <v>-1.559693900119441E-2</v>
      </c>
      <c r="S280">
        <f>all_runs!O3674-all_runs!O3554</f>
        <v>-2.5062063036746629E-2</v>
      </c>
      <c r="T280">
        <f>all_runs!O3675-all_runs!O3555</f>
        <v>-9.0196216330261647E-3</v>
      </c>
      <c r="U280">
        <f>all_runs!O3676-all_runs!O3556</f>
        <v>-1.9675941445971734E-2</v>
      </c>
      <c r="V280">
        <f>all_runs!O3677-all_runs!O3557</f>
        <v>-6.7405685678526561E-3</v>
      </c>
      <c r="W280">
        <f>all_runs!O3678-all_runs!O3558</f>
        <v>-2.9723991507430991E-2</v>
      </c>
      <c r="X280">
        <f>all_runs!O3679-all_runs!O3559</f>
        <v>-9.599208312716434E-3</v>
      </c>
      <c r="Y280">
        <f>all_runs!O3680-all_runs!O3560</f>
        <v>-7.2548314370179945E-3</v>
      </c>
      <c r="Z280">
        <f>all_runs!O3681-all_runs!O3561</f>
        <v>-3.4633100101966185E-3</v>
      </c>
      <c r="AA280" cm="1">
        <f t="array" ref="AA280">IF(G280=0,"",1+SUMPRODUCT(--(ABS($G280:$Z280)&lt;ABS(G280)),--($G280:$Z280&lt;&gt;0))+(SUMPRODUCT(--(ABS($G280:$Z280)=ABS(G280)),--($G280:$Z280&lt;&gt;0))-1)/2)</f>
        <v>16</v>
      </c>
      <c r="AB280" cm="1">
        <f t="array" ref="AB280">IF(H280=0,"",1+SUMPRODUCT(--(ABS($G280:$Z280)&lt;ABS(H280)),--($G280:$Z280&lt;&gt;0))+(SUMPRODUCT(--(ABS($G280:$Z280)=ABS(H280)),--($G280:$Z280&lt;&gt;0))-1)/2)</f>
        <v>10</v>
      </c>
      <c r="AC280" cm="1">
        <f t="array" ref="AC280">IF(I280=0,"",1+SUMPRODUCT(--(ABS($G280:$Z280)&lt;ABS(I280)),--($G280:$Z280&lt;&gt;0))+(SUMPRODUCT(--(ABS($G280:$Z280)=ABS(I280)),--($G280:$Z280&lt;&gt;0))-1)/2)</f>
        <v>12</v>
      </c>
      <c r="AD280" cm="1">
        <f t="array" ref="AD280">IF(J280=0,"",1+SUMPRODUCT(--(ABS($G280:$Z280)&lt;ABS(J280)),--($G280:$Z280&lt;&gt;0))+(SUMPRODUCT(--(ABS($G280:$Z280)=ABS(J280)),--($G280:$Z280&lt;&gt;0))-1)/2)</f>
        <v>1</v>
      </c>
      <c r="AE280" cm="1">
        <f t="array" ref="AE280">IF(K280=0,"",1+SUMPRODUCT(--(ABS($G280:$Z280)&lt;ABS(K280)),--($G280:$Z280&lt;&gt;0))+(SUMPRODUCT(--(ABS($G280:$Z280)=ABS(K280)),--($G280:$Z280&lt;&gt;0))-1)/2)</f>
        <v>8</v>
      </c>
      <c r="AF280" cm="1">
        <f t="array" ref="AF280">IF(L280=0,"",1+SUMPRODUCT(--(ABS($G280:$Z280)&lt;ABS(L280)),--($G280:$Z280&lt;&gt;0))+(SUMPRODUCT(--(ABS($G280:$Z280)=ABS(L280)),--($G280:$Z280&lt;&gt;0))-1)/2)</f>
        <v>14</v>
      </c>
      <c r="AG280" cm="1">
        <f t="array" ref="AG280">IF(M280=0,"",1+SUMPRODUCT(--(ABS($G280:$Z280)&lt;ABS(M280)),--($G280:$Z280&lt;&gt;0))+(SUMPRODUCT(--(ABS($G280:$Z280)=ABS(M280)),--($G280:$Z280&lt;&gt;0))-1)/2)</f>
        <v>3</v>
      </c>
      <c r="AH280" t="str" cm="1">
        <f t="array" ref="AH280">IF(N280=0,"",1+SUMPRODUCT(--(ABS($G280:$Z280)&lt;ABS(N280)),--($G280:$Z280&lt;&gt;0))+(SUMPRODUCT(--(ABS($G280:$Z280)=ABS(N280)),--($G280:$Z280&lt;&gt;0))-1)/2)</f>
        <v/>
      </c>
      <c r="AI280" cm="1">
        <f t="array" ref="AI280">IF(O280=0,"",1+SUMPRODUCT(--(ABS($G280:$Z280)&lt;ABS(O280)),--($G280:$Z280&lt;&gt;0))+(SUMPRODUCT(--(ABS($G280:$Z280)=ABS(O280)),--($G280:$Z280&lt;&gt;0))-1)/2)</f>
        <v>11</v>
      </c>
      <c r="AJ280" cm="1">
        <f t="array" ref="AJ280">IF(P280=0,"",1+SUMPRODUCT(--(ABS($G280:$Z280)&lt;ABS(P280)),--($G280:$Z280&lt;&gt;0))+(SUMPRODUCT(--(ABS($G280:$Z280)=ABS(P280)),--($G280:$Z280&lt;&gt;0))-1)/2)</f>
        <v>15</v>
      </c>
      <c r="AK280" cm="1">
        <f t="array" ref="AK280">IF(Q280=0,"",1+SUMPRODUCT(--(ABS($G280:$Z280)&lt;ABS(Q280)),--($G280:$Z280&lt;&gt;0))+(SUMPRODUCT(--(ABS($G280:$Z280)=ABS(Q280)),--($G280:$Z280&lt;&gt;0))-1)/2)</f>
        <v>19</v>
      </c>
      <c r="AL280" cm="1">
        <f t="array" ref="AL280">IF(R280=0,"",1+SUMPRODUCT(--(ABS($G280:$Z280)&lt;ABS(R280)),--($G280:$Z280&lt;&gt;0))+(SUMPRODUCT(--(ABS($G280:$Z280)=ABS(R280)),--($G280:$Z280&lt;&gt;0))-1)/2)</f>
        <v>9</v>
      </c>
      <c r="AM280" cm="1">
        <f t="array" ref="AM280">IF(S280=0,"",1+SUMPRODUCT(--(ABS($G280:$Z280)&lt;ABS(S280)),--($G280:$Z280&lt;&gt;0))+(SUMPRODUCT(--(ABS($G280:$Z280)=ABS(S280)),--($G280:$Z280&lt;&gt;0))-1)/2)</f>
        <v>17</v>
      </c>
      <c r="AN280" cm="1">
        <f t="array" ref="AN280">IF(T280=0,"",1+SUMPRODUCT(--(ABS($G280:$Z280)&lt;ABS(T280)),--($G280:$Z280&lt;&gt;0))+(SUMPRODUCT(--(ABS($G280:$Z280)=ABS(T280)),--($G280:$Z280&lt;&gt;0))-1)/2)</f>
        <v>6</v>
      </c>
      <c r="AO280" cm="1">
        <f t="array" ref="AO280">IF(U280=0,"",1+SUMPRODUCT(--(ABS($G280:$Z280)&lt;ABS(U280)),--($G280:$Z280&lt;&gt;0))+(SUMPRODUCT(--(ABS($G280:$Z280)=ABS(U280)),--($G280:$Z280&lt;&gt;0))-1)/2)</f>
        <v>13</v>
      </c>
      <c r="AP280" cm="1">
        <f t="array" ref="AP280">IF(V280=0,"",1+SUMPRODUCT(--(ABS($G280:$Z280)&lt;ABS(V280)),--($G280:$Z280&lt;&gt;0))+(SUMPRODUCT(--(ABS($G280:$Z280)=ABS(V280)),--($G280:$Z280&lt;&gt;0))-1)/2)</f>
        <v>4</v>
      </c>
      <c r="AQ280" cm="1">
        <f t="array" ref="AQ280">IF(W280=0,"",1+SUMPRODUCT(--(ABS($G280:$Z280)&lt;ABS(W280)),--($G280:$Z280&lt;&gt;0))+(SUMPRODUCT(--(ABS($G280:$Z280)=ABS(W280)),--($G280:$Z280&lt;&gt;0))-1)/2)</f>
        <v>18</v>
      </c>
      <c r="AR280" cm="1">
        <f t="array" ref="AR280">IF(X280=0,"",1+SUMPRODUCT(--(ABS($G280:$Z280)&lt;ABS(X280)),--($G280:$Z280&lt;&gt;0))+(SUMPRODUCT(--(ABS($G280:$Z280)=ABS(X280)),--($G280:$Z280&lt;&gt;0))-1)/2)</f>
        <v>7</v>
      </c>
      <c r="AS280" cm="1">
        <f t="array" ref="AS280">IF(Y280=0,"",1+SUMPRODUCT(--(ABS($G280:$Z280)&lt;ABS(Y280)),--($G280:$Z280&lt;&gt;0))+(SUMPRODUCT(--(ABS($G280:$Z280)=ABS(Y280)),--($G280:$Z280&lt;&gt;0))-1)/2)</f>
        <v>5</v>
      </c>
      <c r="AT280" cm="1">
        <f t="array" ref="AT280">IF(Z280=0,"",1+SUMPRODUCT(--(ABS($G280:$Z280)&lt;ABS(Z280)),--($G280:$Z280&lt;&gt;0))+(SUMPRODUCT(--(ABS($G280:$Z280)=ABS(Z280)),--($G280:$Z280&lt;&gt;0))-1)/2)</f>
        <v>2</v>
      </c>
      <c r="AU280">
        <f>AVERAGE(G280:Z280)</f>
        <v>-1.508573775628692E-2</v>
      </c>
      <c r="AV280">
        <f>SUMIF(G280:Z280,"&gt;0",AA280:AT280)</f>
        <v>1</v>
      </c>
      <c r="AW280">
        <f>COUNTIF(G280:Z280,"&lt;&gt;0")</f>
        <v>19</v>
      </c>
      <c r="AX280">
        <f>_xlfn.LET(_xlpm.n,AW280,_xlpm.w,AV280,_xlpm.mu,_xlpm.n*(_xlpm.n+1)/4,_xlpm.sd,SQRT(_xlpm.n*(_xlpm.n+1)*(2*_xlpm.n+1)/24),_xlpm.z,(ABS(_xlpm.w-_xlpm.mu)-0.5)/_xlpm.sd,MIN(1,2*(1-_xlfn.NORM.S.DIST(_xlpm.z,TRUE))))</f>
        <v>1.681264441308894E-4</v>
      </c>
    </row>
    <row r="281" spans="1:50" x14ac:dyDescent="0.25">
      <c r="A281" t="s">
        <v>9334</v>
      </c>
      <c r="B281" t="s">
        <v>190</v>
      </c>
      <c r="C281" t="s">
        <v>32</v>
      </c>
      <c r="D281" t="s">
        <v>9260</v>
      </c>
      <c r="E281" t="s">
        <v>94</v>
      </c>
      <c r="F281" t="s">
        <v>88</v>
      </c>
      <c r="G281">
        <f>all_runs!O4142-all_runs!O4022</f>
        <v>-3.6349817857798117E-2</v>
      </c>
      <c r="H281">
        <f>all_runs!O4143-all_runs!O4023</f>
        <v>-1.8750732450486529E-3</v>
      </c>
      <c r="I281">
        <f>all_runs!O4144-all_runs!O4024</f>
        <v>-4.7857005573707423E-2</v>
      </c>
      <c r="J281">
        <f>all_runs!O4145-all_runs!O4025</f>
        <v>-1.2585910652921029E-2</v>
      </c>
      <c r="K281">
        <f>all_runs!O4146-all_runs!O4026</f>
        <v>-6.7213922884025168E-3</v>
      </c>
      <c r="L281">
        <f>all_runs!O4147-all_runs!O4027</f>
        <v>-3.8602243313201057E-2</v>
      </c>
      <c r="M281">
        <f>all_runs!O4148-all_runs!O4028</f>
        <v>7.3072707343802001E-4</v>
      </c>
      <c r="N281">
        <f>all_runs!O4149-all_runs!O4029</f>
        <v>-2.4433282376064569E-2</v>
      </c>
      <c r="O281">
        <f>all_runs!O4150-all_runs!O4030</f>
        <v>-2.7832376759179045E-2</v>
      </c>
      <c r="P281">
        <f>all_runs!O4151-all_runs!O4031</f>
        <v>-1.5189212701174459E-2</v>
      </c>
      <c r="Q281">
        <f>all_runs!O4152-all_runs!O4032</f>
        <v>-1.7883186332384282E-2</v>
      </c>
      <c r="R281">
        <f>all_runs!O4153-all_runs!O4033</f>
        <v>-6.0838166101322422E-3</v>
      </c>
      <c r="S281">
        <f>all_runs!O4154-all_runs!O4034</f>
        <v>-2.9473684210526208E-2</v>
      </c>
      <c r="T281">
        <f>all_runs!O4155-all_runs!O4035</f>
        <v>-1.6020750027018305E-2</v>
      </c>
      <c r="U281">
        <f>all_runs!O4156-all_runs!O4036</f>
        <v>-1.8542390978814161E-2</v>
      </c>
      <c r="V281">
        <f>all_runs!O4157-all_runs!O4037</f>
        <v>-3.5423019643997078E-2</v>
      </c>
      <c r="W281">
        <f>all_runs!O4158-all_runs!O4038</f>
        <v>-1.3758316379222424E-2</v>
      </c>
      <c r="X281">
        <f>all_runs!O4159-all_runs!O4039</f>
        <v>-1.7879481311975698E-2</v>
      </c>
      <c r="Y281">
        <f>all_runs!O4160-all_runs!O4040</f>
        <v>1.4792244488716966E-2</v>
      </c>
      <c r="Z281">
        <f>all_runs!O4161-all_runs!O4041</f>
        <v>-3.5504978662873499E-2</v>
      </c>
      <c r="AA281" cm="1">
        <f t="array" ref="AA281">IF(G281=0,"",1+SUMPRODUCT(--(ABS($G281:$Z281)&lt;ABS(G281)),--($G281:$Z281&lt;&gt;0))+(SUMPRODUCT(--(ABS($G281:$Z281)=ABS(G281)),--($G281:$Z281&lt;&gt;0))-1)/2)</f>
        <v>18</v>
      </c>
      <c r="AB281" cm="1">
        <f t="array" ref="AB281">IF(H281=0,"",1+SUMPRODUCT(--(ABS($G281:$Z281)&lt;ABS(H281)),--($G281:$Z281&lt;&gt;0))+(SUMPRODUCT(--(ABS($G281:$Z281)=ABS(H281)),--($G281:$Z281&lt;&gt;0))-1)/2)</f>
        <v>2</v>
      </c>
      <c r="AC281" cm="1">
        <f t="array" ref="AC281">IF(I281=0,"",1+SUMPRODUCT(--(ABS($G281:$Z281)&lt;ABS(I281)),--($G281:$Z281&lt;&gt;0))+(SUMPRODUCT(--(ABS($G281:$Z281)=ABS(I281)),--($G281:$Z281&lt;&gt;0))-1)/2)</f>
        <v>20</v>
      </c>
      <c r="AD281" cm="1">
        <f t="array" ref="AD281">IF(J281=0,"",1+SUMPRODUCT(--(ABS($G281:$Z281)&lt;ABS(J281)),--($G281:$Z281&lt;&gt;0))+(SUMPRODUCT(--(ABS($G281:$Z281)=ABS(J281)),--($G281:$Z281&lt;&gt;0))-1)/2)</f>
        <v>5</v>
      </c>
      <c r="AE281" cm="1">
        <f t="array" ref="AE281">IF(K281=0,"",1+SUMPRODUCT(--(ABS($G281:$Z281)&lt;ABS(K281)),--($G281:$Z281&lt;&gt;0))+(SUMPRODUCT(--(ABS($G281:$Z281)=ABS(K281)),--($G281:$Z281&lt;&gt;0))-1)/2)</f>
        <v>4</v>
      </c>
      <c r="AF281" cm="1">
        <f t="array" ref="AF281">IF(L281=0,"",1+SUMPRODUCT(--(ABS($G281:$Z281)&lt;ABS(L281)),--($G281:$Z281&lt;&gt;0))+(SUMPRODUCT(--(ABS($G281:$Z281)=ABS(L281)),--($G281:$Z281&lt;&gt;0))-1)/2)</f>
        <v>19</v>
      </c>
      <c r="AG281" cm="1">
        <f t="array" ref="AG281">IF(M281=0,"",1+SUMPRODUCT(--(ABS($G281:$Z281)&lt;ABS(M281)),--($G281:$Z281&lt;&gt;0))+(SUMPRODUCT(--(ABS($G281:$Z281)=ABS(M281)),--($G281:$Z281&lt;&gt;0))-1)/2)</f>
        <v>1</v>
      </c>
      <c r="AH281" cm="1">
        <f t="array" ref="AH281">IF(N281=0,"",1+SUMPRODUCT(--(ABS($G281:$Z281)&lt;ABS(N281)),--($G281:$Z281&lt;&gt;0))+(SUMPRODUCT(--(ABS($G281:$Z281)=ABS(N281)),--($G281:$Z281&lt;&gt;0))-1)/2)</f>
        <v>13</v>
      </c>
      <c r="AI281" cm="1">
        <f t="array" ref="AI281">IF(O281=0,"",1+SUMPRODUCT(--(ABS($G281:$Z281)&lt;ABS(O281)),--($G281:$Z281&lt;&gt;0))+(SUMPRODUCT(--(ABS($G281:$Z281)=ABS(O281)),--($G281:$Z281&lt;&gt;0))-1)/2)</f>
        <v>14</v>
      </c>
      <c r="AJ281" cm="1">
        <f t="array" ref="AJ281">IF(P281=0,"",1+SUMPRODUCT(--(ABS($G281:$Z281)&lt;ABS(P281)),--($G281:$Z281&lt;&gt;0))+(SUMPRODUCT(--(ABS($G281:$Z281)=ABS(P281)),--($G281:$Z281&lt;&gt;0))-1)/2)</f>
        <v>8</v>
      </c>
      <c r="AK281" cm="1">
        <f t="array" ref="AK281">IF(Q281=0,"",1+SUMPRODUCT(--(ABS($G281:$Z281)&lt;ABS(Q281)),--($G281:$Z281&lt;&gt;0))+(SUMPRODUCT(--(ABS($G281:$Z281)=ABS(Q281)),--($G281:$Z281&lt;&gt;0))-1)/2)</f>
        <v>11</v>
      </c>
      <c r="AL281" cm="1">
        <f t="array" ref="AL281">IF(R281=0,"",1+SUMPRODUCT(--(ABS($G281:$Z281)&lt;ABS(R281)),--($G281:$Z281&lt;&gt;0))+(SUMPRODUCT(--(ABS($G281:$Z281)=ABS(R281)),--($G281:$Z281&lt;&gt;0))-1)/2)</f>
        <v>3</v>
      </c>
      <c r="AM281" cm="1">
        <f t="array" ref="AM281">IF(S281=0,"",1+SUMPRODUCT(--(ABS($G281:$Z281)&lt;ABS(S281)),--($G281:$Z281&lt;&gt;0))+(SUMPRODUCT(--(ABS($G281:$Z281)=ABS(S281)),--($G281:$Z281&lt;&gt;0))-1)/2)</f>
        <v>15</v>
      </c>
      <c r="AN281" cm="1">
        <f t="array" ref="AN281">IF(T281=0,"",1+SUMPRODUCT(--(ABS($G281:$Z281)&lt;ABS(T281)),--($G281:$Z281&lt;&gt;0))+(SUMPRODUCT(--(ABS($G281:$Z281)=ABS(T281)),--($G281:$Z281&lt;&gt;0))-1)/2)</f>
        <v>9</v>
      </c>
      <c r="AO281" cm="1">
        <f t="array" ref="AO281">IF(U281=0,"",1+SUMPRODUCT(--(ABS($G281:$Z281)&lt;ABS(U281)),--($G281:$Z281&lt;&gt;0))+(SUMPRODUCT(--(ABS($G281:$Z281)=ABS(U281)),--($G281:$Z281&lt;&gt;0))-1)/2)</f>
        <v>12</v>
      </c>
      <c r="AP281" cm="1">
        <f t="array" ref="AP281">IF(V281=0,"",1+SUMPRODUCT(--(ABS($G281:$Z281)&lt;ABS(V281)),--($G281:$Z281&lt;&gt;0))+(SUMPRODUCT(--(ABS($G281:$Z281)=ABS(V281)),--($G281:$Z281&lt;&gt;0))-1)/2)</f>
        <v>16</v>
      </c>
      <c r="AQ281" cm="1">
        <f t="array" ref="AQ281">IF(W281=0,"",1+SUMPRODUCT(--(ABS($G281:$Z281)&lt;ABS(W281)),--($G281:$Z281&lt;&gt;0))+(SUMPRODUCT(--(ABS($G281:$Z281)=ABS(W281)),--($G281:$Z281&lt;&gt;0))-1)/2)</f>
        <v>6</v>
      </c>
      <c r="AR281" cm="1">
        <f t="array" ref="AR281">IF(X281=0,"",1+SUMPRODUCT(--(ABS($G281:$Z281)&lt;ABS(X281)),--($G281:$Z281&lt;&gt;0))+(SUMPRODUCT(--(ABS($G281:$Z281)=ABS(X281)),--($G281:$Z281&lt;&gt;0))-1)/2)</f>
        <v>10</v>
      </c>
      <c r="AS281" cm="1">
        <f t="array" ref="AS281">IF(Y281=0,"",1+SUMPRODUCT(--(ABS($G281:$Z281)&lt;ABS(Y281)),--($G281:$Z281&lt;&gt;0))+(SUMPRODUCT(--(ABS($G281:$Z281)=ABS(Y281)),--($G281:$Z281&lt;&gt;0))-1)/2)</f>
        <v>7</v>
      </c>
      <c r="AT281" cm="1">
        <f t="array" ref="AT281">IF(Z281=0,"",1+SUMPRODUCT(--(ABS($G281:$Z281)&lt;ABS(Z281)),--($G281:$Z281&lt;&gt;0))+(SUMPRODUCT(--(ABS($G281:$Z281)=ABS(Z281)),--($G281:$Z281&lt;&gt;0))-1)/2)</f>
        <v>17</v>
      </c>
      <c r="AU281">
        <f>AVERAGE(G281:Z281)</f>
        <v>-1.9324648368114289E-2</v>
      </c>
      <c r="AV281">
        <f>SUMIF(G281:Z281,"&gt;0",AA281:AT281)</f>
        <v>8</v>
      </c>
      <c r="AW281">
        <f>COUNTIF(G281:Z281,"&lt;&gt;0")</f>
        <v>20</v>
      </c>
      <c r="AX281">
        <f>_xlfn.LET(_xlpm.n,AW281,_xlpm.w,AV281,_xlpm.mu,_xlpm.n*(_xlpm.n+1)/4,_xlpm.sd,SQRT(_xlpm.n*(_xlpm.n+1)*(2*_xlpm.n+1)/24),_xlpm.z,(ABS(_xlpm.w-_xlpm.mu)-0.5)/_xlpm.sd,MIN(1,2*(1-_xlfn.NORM.S.DIST(_xlpm.z,TRUE))))</f>
        <v>3.1504696109019292E-4</v>
      </c>
    </row>
    <row r="282" spans="1:50" x14ac:dyDescent="0.25">
      <c r="A282" t="s">
        <v>9334</v>
      </c>
      <c r="B282" t="s">
        <v>19</v>
      </c>
      <c r="C282" t="s">
        <v>12</v>
      </c>
      <c r="D282" t="s">
        <v>9260</v>
      </c>
      <c r="E282" t="s">
        <v>94</v>
      </c>
      <c r="F282" t="s">
        <v>88</v>
      </c>
      <c r="G282">
        <f>all_runs!O2722-all_runs!O2602</f>
        <v>2.9784869903392019E-2</v>
      </c>
      <c r="H282">
        <f>all_runs!O2723-all_runs!O2603</f>
        <v>-2.8224837857313556E-3</v>
      </c>
      <c r="I282">
        <f>all_runs!O2724-all_runs!O2604</f>
        <v>9.3076322584539906E-4</v>
      </c>
      <c r="J282">
        <f>all_runs!O2725-all_runs!O2605</f>
        <v>3.2723655008800701E-2</v>
      </c>
      <c r="K282">
        <f>all_runs!O2726-all_runs!O2606</f>
        <v>-1.3218548707146671E-2</v>
      </c>
      <c r="L282">
        <f>all_runs!O2727-all_runs!O2607</f>
        <v>-2.4710424710424617E-2</v>
      </c>
      <c r="M282">
        <f>all_runs!O2728-all_runs!O2608</f>
        <v>9.2081031307555961E-4</v>
      </c>
      <c r="N282">
        <f>all_runs!O2729-all_runs!O2609</f>
        <v>-2.6863226863226952E-2</v>
      </c>
      <c r="O282">
        <f>all_runs!O2730-all_runs!O2610</f>
        <v>-7.7550714873866333E-3</v>
      </c>
      <c r="P282">
        <f>all_runs!O2731-all_runs!O2611</f>
        <v>-2.3286607917447633E-3</v>
      </c>
      <c r="Q282">
        <f>all_runs!O2732-all_runs!O2612</f>
        <v>-8.5947571981093152E-3</v>
      </c>
      <c r="R282">
        <f>all_runs!O2733-all_runs!O2613</f>
        <v>1.2720974677496444E-2</v>
      </c>
      <c r="S282">
        <f>all_runs!O2734-all_runs!O2614</f>
        <v>-2.7776310128541093E-3</v>
      </c>
      <c r="T282">
        <f>all_runs!O2735-all_runs!O2615</f>
        <v>7.6734192756289232E-4</v>
      </c>
      <c r="U282">
        <f>all_runs!O2736-all_runs!O2616</f>
        <v>1.346332404828221E-2</v>
      </c>
      <c r="V282">
        <f>all_runs!O2737-all_runs!O2617</f>
        <v>-3.2418611022329014E-3</v>
      </c>
      <c r="W282">
        <f>all_runs!O2738-all_runs!O2618</f>
        <v>-3.0418943533697673E-2</v>
      </c>
      <c r="X282">
        <f>all_runs!O2739-all_runs!O2619</f>
        <v>-3.038788711345275E-2</v>
      </c>
      <c r="Y282">
        <f>all_runs!O2740-all_runs!O2620</f>
        <v>-5.6731886000179754E-3</v>
      </c>
      <c r="Z282">
        <f>all_runs!O2741-all_runs!O2621</f>
        <v>-1.6483516483516425E-3</v>
      </c>
      <c r="AA282" cm="1">
        <f t="array" ref="AA282">IF(G282=0,"",1+SUMPRODUCT(--(ABS($G282:$Z282)&lt;ABS(G282)),--($G282:$Z282&lt;&gt;0))+(SUMPRODUCT(--(ABS($G282:$Z282)=ABS(G282)),--($G282:$Z282&lt;&gt;0))-1)/2)</f>
        <v>17</v>
      </c>
      <c r="AB282" cm="1">
        <f t="array" ref="AB282">IF(H282=0,"",1+SUMPRODUCT(--(ABS($G282:$Z282)&lt;ABS(H282)),--($G282:$Z282&lt;&gt;0))+(SUMPRODUCT(--(ABS($G282:$Z282)=ABS(H282)),--($G282:$Z282&lt;&gt;0))-1)/2)</f>
        <v>7</v>
      </c>
      <c r="AC282" cm="1">
        <f t="array" ref="AC282">IF(I282=0,"",1+SUMPRODUCT(--(ABS($G282:$Z282)&lt;ABS(I282)),--($G282:$Z282&lt;&gt;0))+(SUMPRODUCT(--(ABS($G282:$Z282)=ABS(I282)),--($G282:$Z282&lt;&gt;0))-1)/2)</f>
        <v>3</v>
      </c>
      <c r="AD282" cm="1">
        <f t="array" ref="AD282">IF(J282=0,"",1+SUMPRODUCT(--(ABS($G282:$Z282)&lt;ABS(J282)),--($G282:$Z282&lt;&gt;0))+(SUMPRODUCT(--(ABS($G282:$Z282)=ABS(J282)),--($G282:$Z282&lt;&gt;0))-1)/2)</f>
        <v>20</v>
      </c>
      <c r="AE282" cm="1">
        <f t="array" ref="AE282">IF(K282=0,"",1+SUMPRODUCT(--(ABS($G282:$Z282)&lt;ABS(K282)),--($G282:$Z282&lt;&gt;0))+(SUMPRODUCT(--(ABS($G282:$Z282)=ABS(K282)),--($G282:$Z282&lt;&gt;0))-1)/2)</f>
        <v>13</v>
      </c>
      <c r="AF282" cm="1">
        <f t="array" ref="AF282">IF(L282=0,"",1+SUMPRODUCT(--(ABS($G282:$Z282)&lt;ABS(L282)),--($G282:$Z282&lt;&gt;0))+(SUMPRODUCT(--(ABS($G282:$Z282)=ABS(L282)),--($G282:$Z282&lt;&gt;0))-1)/2)</f>
        <v>15</v>
      </c>
      <c r="AG282" cm="1">
        <f t="array" ref="AG282">IF(M282=0,"",1+SUMPRODUCT(--(ABS($G282:$Z282)&lt;ABS(M282)),--($G282:$Z282&lt;&gt;0))+(SUMPRODUCT(--(ABS($G282:$Z282)=ABS(M282)),--($G282:$Z282&lt;&gt;0))-1)/2)</f>
        <v>2</v>
      </c>
      <c r="AH282" cm="1">
        <f t="array" ref="AH282">IF(N282=0,"",1+SUMPRODUCT(--(ABS($G282:$Z282)&lt;ABS(N282)),--($G282:$Z282&lt;&gt;0))+(SUMPRODUCT(--(ABS($G282:$Z282)=ABS(N282)),--($G282:$Z282&lt;&gt;0))-1)/2)</f>
        <v>16</v>
      </c>
      <c r="AI282" cm="1">
        <f t="array" ref="AI282">IF(O282=0,"",1+SUMPRODUCT(--(ABS($G282:$Z282)&lt;ABS(O282)),--($G282:$Z282&lt;&gt;0))+(SUMPRODUCT(--(ABS($G282:$Z282)=ABS(O282)),--($G282:$Z282&lt;&gt;0))-1)/2)</f>
        <v>10</v>
      </c>
      <c r="AJ282" cm="1">
        <f t="array" ref="AJ282">IF(P282=0,"",1+SUMPRODUCT(--(ABS($G282:$Z282)&lt;ABS(P282)),--($G282:$Z282&lt;&gt;0))+(SUMPRODUCT(--(ABS($G282:$Z282)=ABS(P282)),--($G282:$Z282&lt;&gt;0))-1)/2)</f>
        <v>5</v>
      </c>
      <c r="AK282" cm="1">
        <f t="array" ref="AK282">IF(Q282=0,"",1+SUMPRODUCT(--(ABS($G282:$Z282)&lt;ABS(Q282)),--($G282:$Z282&lt;&gt;0))+(SUMPRODUCT(--(ABS($G282:$Z282)=ABS(Q282)),--($G282:$Z282&lt;&gt;0))-1)/2)</f>
        <v>11</v>
      </c>
      <c r="AL282" cm="1">
        <f t="array" ref="AL282">IF(R282=0,"",1+SUMPRODUCT(--(ABS($G282:$Z282)&lt;ABS(R282)),--($G282:$Z282&lt;&gt;0))+(SUMPRODUCT(--(ABS($G282:$Z282)=ABS(R282)),--($G282:$Z282&lt;&gt;0))-1)/2)</f>
        <v>12</v>
      </c>
      <c r="AM282" cm="1">
        <f t="array" ref="AM282">IF(S282=0,"",1+SUMPRODUCT(--(ABS($G282:$Z282)&lt;ABS(S282)),--($G282:$Z282&lt;&gt;0))+(SUMPRODUCT(--(ABS($G282:$Z282)=ABS(S282)),--($G282:$Z282&lt;&gt;0))-1)/2)</f>
        <v>6</v>
      </c>
      <c r="AN282" cm="1">
        <f t="array" ref="AN282">IF(T282=0,"",1+SUMPRODUCT(--(ABS($G282:$Z282)&lt;ABS(T282)),--($G282:$Z282&lt;&gt;0))+(SUMPRODUCT(--(ABS($G282:$Z282)=ABS(T282)),--($G282:$Z282&lt;&gt;0))-1)/2)</f>
        <v>1</v>
      </c>
      <c r="AO282" cm="1">
        <f t="array" ref="AO282">IF(U282=0,"",1+SUMPRODUCT(--(ABS($G282:$Z282)&lt;ABS(U282)),--($G282:$Z282&lt;&gt;0))+(SUMPRODUCT(--(ABS($G282:$Z282)=ABS(U282)),--($G282:$Z282&lt;&gt;0))-1)/2)</f>
        <v>14</v>
      </c>
      <c r="AP282" cm="1">
        <f t="array" ref="AP282">IF(V282=0,"",1+SUMPRODUCT(--(ABS($G282:$Z282)&lt;ABS(V282)),--($G282:$Z282&lt;&gt;0))+(SUMPRODUCT(--(ABS($G282:$Z282)=ABS(V282)),--($G282:$Z282&lt;&gt;0))-1)/2)</f>
        <v>8</v>
      </c>
      <c r="AQ282" cm="1">
        <f t="array" ref="AQ282">IF(W282=0,"",1+SUMPRODUCT(--(ABS($G282:$Z282)&lt;ABS(W282)),--($G282:$Z282&lt;&gt;0))+(SUMPRODUCT(--(ABS($G282:$Z282)=ABS(W282)),--($G282:$Z282&lt;&gt;0))-1)/2)</f>
        <v>19</v>
      </c>
      <c r="AR282" cm="1">
        <f t="array" ref="AR282">IF(X282=0,"",1+SUMPRODUCT(--(ABS($G282:$Z282)&lt;ABS(X282)),--($G282:$Z282&lt;&gt;0))+(SUMPRODUCT(--(ABS($G282:$Z282)=ABS(X282)),--($G282:$Z282&lt;&gt;0))-1)/2)</f>
        <v>18</v>
      </c>
      <c r="AS282" cm="1">
        <f t="array" ref="AS282">IF(Y282=0,"",1+SUMPRODUCT(--(ABS($G282:$Z282)&lt;ABS(Y282)),--($G282:$Z282&lt;&gt;0))+(SUMPRODUCT(--(ABS($G282:$Z282)=ABS(Y282)),--($G282:$Z282&lt;&gt;0))-1)/2)</f>
        <v>9</v>
      </c>
      <c r="AT282" cm="1">
        <f t="array" ref="AT282">IF(Z282=0,"",1+SUMPRODUCT(--(ABS($G282:$Z282)&lt;ABS(Z282)),--($G282:$Z282&lt;&gt;0))+(SUMPRODUCT(--(ABS($G282:$Z282)=ABS(Z282)),--($G282:$Z282&lt;&gt;0))-1)/2)</f>
        <v>4</v>
      </c>
      <c r="AU282">
        <f>AVERAGE(G282:Z282)</f>
        <v>-3.4564648724961069E-3</v>
      </c>
      <c r="AV282">
        <f>SUMIF(G282:Z282,"&gt;0",AA282:AT282)</f>
        <v>69</v>
      </c>
      <c r="AW282">
        <f>COUNTIF(G282:Z282,"&lt;&gt;0")</f>
        <v>20</v>
      </c>
      <c r="AX282">
        <f>_xlfn.LET(_xlpm.n,AW282,_xlpm.w,AV282,_xlpm.mu,_xlpm.n*(_xlpm.n+1)/4,_xlpm.sd,SQRT(_xlpm.n*(_xlpm.n+1)*(2*_xlpm.n+1)/24),_xlpm.z,(ABS(_xlpm.w-_xlpm.mu)-0.5)/_xlpm.sd,MIN(1,2*(1-_xlfn.NORM.S.DIST(_xlpm.z,TRUE))))</f>
        <v>0.18506842903655429</v>
      </c>
    </row>
    <row r="283" spans="1:50" x14ac:dyDescent="0.25">
      <c r="A283" t="s">
        <v>9334</v>
      </c>
      <c r="B283" t="s">
        <v>106</v>
      </c>
      <c r="C283" t="s">
        <v>12</v>
      </c>
      <c r="D283" t="s">
        <v>9260</v>
      </c>
      <c r="E283" t="s">
        <v>94</v>
      </c>
      <c r="F283" t="s">
        <v>88</v>
      </c>
      <c r="G283">
        <f>all_runs!O3202-all_runs!O3082</f>
        <v>3.0868008396097713E-3</v>
      </c>
      <c r="H283">
        <f>all_runs!O3203-all_runs!O3083</f>
        <v>-3.0527202921621921E-2</v>
      </c>
      <c r="I283">
        <f>all_runs!O3204-all_runs!O3084</f>
        <v>1.5737374691153994E-2</v>
      </c>
      <c r="J283">
        <f>all_runs!O3205-all_runs!O3085</f>
        <v>-1.5154788728047208E-2</v>
      </c>
      <c r="K283">
        <f>all_runs!O3206-all_runs!O3086</f>
        <v>-4.1780157529197282E-2</v>
      </c>
      <c r="L283">
        <f>all_runs!O3207-all_runs!O3087</f>
        <v>-5.8732188527584994E-2</v>
      </c>
      <c r="M283">
        <f>all_runs!O3208-all_runs!O3088</f>
        <v>-3.243035247037096E-2</v>
      </c>
      <c r="N283">
        <f>all_runs!O3209-all_runs!O3089</f>
        <v>-1.4526041343348561E-2</v>
      </c>
      <c r="O283">
        <f>all_runs!O3210-all_runs!O3090</f>
        <v>-2.9449542704158227E-2</v>
      </c>
      <c r="P283">
        <f>all_runs!O3211-all_runs!O3091</f>
        <v>-2.630415046905199E-2</v>
      </c>
      <c r="Q283">
        <f>all_runs!O3212-all_runs!O3092</f>
        <v>-1.5418227215979852E-2</v>
      </c>
      <c r="R283">
        <f>all_runs!O3213-all_runs!O3093</f>
        <v>-2.1609973834077256E-2</v>
      </c>
      <c r="S283">
        <f>all_runs!O3214-all_runs!O3094</f>
        <v>-6.2367488431835927E-3</v>
      </c>
      <c r="T283">
        <f>all_runs!O3215-all_runs!O3095</f>
        <v>-2.7826628277955123E-2</v>
      </c>
      <c r="U283">
        <f>all_runs!O3216-all_runs!O3096</f>
        <v>-2.5002910022116076E-2</v>
      </c>
      <c r="V283">
        <f>all_runs!O3217-all_runs!O3097</f>
        <v>-1.9381506429883677E-2</v>
      </c>
      <c r="W283">
        <f>all_runs!O3218-all_runs!O3098</f>
        <v>-2.2301516503122065E-2</v>
      </c>
      <c r="X283">
        <f>all_runs!O3219-all_runs!O3099</f>
        <v>-2.7089425888871754E-2</v>
      </c>
      <c r="Y283">
        <f>all_runs!O3220-all_runs!O3100</f>
        <v>-1.3702906014920302E-2</v>
      </c>
      <c r="Z283">
        <f>all_runs!O3221-all_runs!O3101</f>
        <v>-9.4785986111655118E-3</v>
      </c>
      <c r="AA283" cm="1">
        <f t="array" ref="AA283">IF(G283=0,"",1+SUMPRODUCT(--(ABS($G283:$Z283)&lt;ABS(G283)),--($G283:$Z283&lt;&gt;0))+(SUMPRODUCT(--(ABS($G283:$Z283)=ABS(G283)),--($G283:$Z283&lt;&gt;0))-1)/2)</f>
        <v>1</v>
      </c>
      <c r="AB283" cm="1">
        <f t="array" ref="AB283">IF(H283=0,"",1+SUMPRODUCT(--(ABS($G283:$Z283)&lt;ABS(H283)),--($G283:$Z283&lt;&gt;0))+(SUMPRODUCT(--(ABS($G283:$Z283)=ABS(H283)),--($G283:$Z283&lt;&gt;0))-1)/2)</f>
        <v>17</v>
      </c>
      <c r="AC283" cm="1">
        <f t="array" ref="AC283">IF(I283=0,"",1+SUMPRODUCT(--(ABS($G283:$Z283)&lt;ABS(I283)),--($G283:$Z283&lt;&gt;0))+(SUMPRODUCT(--(ABS($G283:$Z283)=ABS(I283)),--($G283:$Z283&lt;&gt;0))-1)/2)</f>
        <v>8</v>
      </c>
      <c r="AD283" cm="1">
        <f t="array" ref="AD283">IF(J283=0,"",1+SUMPRODUCT(--(ABS($G283:$Z283)&lt;ABS(J283)),--($G283:$Z283&lt;&gt;0))+(SUMPRODUCT(--(ABS($G283:$Z283)=ABS(J283)),--($G283:$Z283&lt;&gt;0))-1)/2)</f>
        <v>6</v>
      </c>
      <c r="AE283" cm="1">
        <f t="array" ref="AE283">IF(K283=0,"",1+SUMPRODUCT(--(ABS($G283:$Z283)&lt;ABS(K283)),--($G283:$Z283&lt;&gt;0))+(SUMPRODUCT(--(ABS($G283:$Z283)=ABS(K283)),--($G283:$Z283&lt;&gt;0))-1)/2)</f>
        <v>19</v>
      </c>
      <c r="AF283" cm="1">
        <f t="array" ref="AF283">IF(L283=0,"",1+SUMPRODUCT(--(ABS($G283:$Z283)&lt;ABS(L283)),--($G283:$Z283&lt;&gt;0))+(SUMPRODUCT(--(ABS($G283:$Z283)=ABS(L283)),--($G283:$Z283&lt;&gt;0))-1)/2)</f>
        <v>20</v>
      </c>
      <c r="AG283" cm="1">
        <f t="array" ref="AG283">IF(M283=0,"",1+SUMPRODUCT(--(ABS($G283:$Z283)&lt;ABS(M283)),--($G283:$Z283&lt;&gt;0))+(SUMPRODUCT(--(ABS($G283:$Z283)=ABS(M283)),--($G283:$Z283&lt;&gt;0))-1)/2)</f>
        <v>18</v>
      </c>
      <c r="AH283" cm="1">
        <f t="array" ref="AH283">IF(N283=0,"",1+SUMPRODUCT(--(ABS($G283:$Z283)&lt;ABS(N283)),--($G283:$Z283&lt;&gt;0))+(SUMPRODUCT(--(ABS($G283:$Z283)=ABS(N283)),--($G283:$Z283&lt;&gt;0))-1)/2)</f>
        <v>5</v>
      </c>
      <c r="AI283" cm="1">
        <f t="array" ref="AI283">IF(O283=0,"",1+SUMPRODUCT(--(ABS($G283:$Z283)&lt;ABS(O283)),--($G283:$Z283&lt;&gt;0))+(SUMPRODUCT(--(ABS($G283:$Z283)=ABS(O283)),--($G283:$Z283&lt;&gt;0))-1)/2)</f>
        <v>16</v>
      </c>
      <c r="AJ283" cm="1">
        <f t="array" ref="AJ283">IF(P283=0,"",1+SUMPRODUCT(--(ABS($G283:$Z283)&lt;ABS(P283)),--($G283:$Z283&lt;&gt;0))+(SUMPRODUCT(--(ABS($G283:$Z283)=ABS(P283)),--($G283:$Z283&lt;&gt;0))-1)/2)</f>
        <v>13</v>
      </c>
      <c r="AK283" cm="1">
        <f t="array" ref="AK283">IF(Q283=0,"",1+SUMPRODUCT(--(ABS($G283:$Z283)&lt;ABS(Q283)),--($G283:$Z283&lt;&gt;0))+(SUMPRODUCT(--(ABS($G283:$Z283)=ABS(Q283)),--($G283:$Z283&lt;&gt;0))-1)/2)</f>
        <v>7</v>
      </c>
      <c r="AL283" cm="1">
        <f t="array" ref="AL283">IF(R283=0,"",1+SUMPRODUCT(--(ABS($G283:$Z283)&lt;ABS(R283)),--($G283:$Z283&lt;&gt;0))+(SUMPRODUCT(--(ABS($G283:$Z283)=ABS(R283)),--($G283:$Z283&lt;&gt;0))-1)/2)</f>
        <v>10</v>
      </c>
      <c r="AM283" cm="1">
        <f t="array" ref="AM283">IF(S283=0,"",1+SUMPRODUCT(--(ABS($G283:$Z283)&lt;ABS(S283)),--($G283:$Z283&lt;&gt;0))+(SUMPRODUCT(--(ABS($G283:$Z283)=ABS(S283)),--($G283:$Z283&lt;&gt;0))-1)/2)</f>
        <v>2</v>
      </c>
      <c r="AN283" cm="1">
        <f t="array" ref="AN283">IF(T283=0,"",1+SUMPRODUCT(--(ABS($G283:$Z283)&lt;ABS(T283)),--($G283:$Z283&lt;&gt;0))+(SUMPRODUCT(--(ABS($G283:$Z283)=ABS(T283)),--($G283:$Z283&lt;&gt;0))-1)/2)</f>
        <v>15</v>
      </c>
      <c r="AO283" cm="1">
        <f t="array" ref="AO283">IF(U283=0,"",1+SUMPRODUCT(--(ABS($G283:$Z283)&lt;ABS(U283)),--($G283:$Z283&lt;&gt;0))+(SUMPRODUCT(--(ABS($G283:$Z283)=ABS(U283)),--($G283:$Z283&lt;&gt;0))-1)/2)</f>
        <v>12</v>
      </c>
      <c r="AP283" cm="1">
        <f t="array" ref="AP283">IF(V283=0,"",1+SUMPRODUCT(--(ABS($G283:$Z283)&lt;ABS(V283)),--($G283:$Z283&lt;&gt;0))+(SUMPRODUCT(--(ABS($G283:$Z283)=ABS(V283)),--($G283:$Z283&lt;&gt;0))-1)/2)</f>
        <v>9</v>
      </c>
      <c r="AQ283" cm="1">
        <f t="array" ref="AQ283">IF(W283=0,"",1+SUMPRODUCT(--(ABS($G283:$Z283)&lt;ABS(W283)),--($G283:$Z283&lt;&gt;0))+(SUMPRODUCT(--(ABS($G283:$Z283)=ABS(W283)),--($G283:$Z283&lt;&gt;0))-1)/2)</f>
        <v>11</v>
      </c>
      <c r="AR283" cm="1">
        <f t="array" ref="AR283">IF(X283=0,"",1+SUMPRODUCT(--(ABS($G283:$Z283)&lt;ABS(X283)),--($G283:$Z283&lt;&gt;0))+(SUMPRODUCT(--(ABS($G283:$Z283)=ABS(X283)),--($G283:$Z283&lt;&gt;0))-1)/2)</f>
        <v>14</v>
      </c>
      <c r="AS283" cm="1">
        <f t="array" ref="AS283">IF(Y283=0,"",1+SUMPRODUCT(--(ABS($G283:$Z283)&lt;ABS(Y283)),--($G283:$Z283&lt;&gt;0))+(SUMPRODUCT(--(ABS($G283:$Z283)=ABS(Y283)),--($G283:$Z283&lt;&gt;0))-1)/2)</f>
        <v>4</v>
      </c>
      <c r="AT283" cm="1">
        <f t="array" ref="AT283">IF(Z283=0,"",1+SUMPRODUCT(--(ABS($G283:$Z283)&lt;ABS(Z283)),--($G283:$Z283&lt;&gt;0))+(SUMPRODUCT(--(ABS($G283:$Z283)=ABS(Z283)),--($G283:$Z283&lt;&gt;0))-1)/2)</f>
        <v>3</v>
      </c>
      <c r="AU283">
        <f>AVERAGE(G283:Z283)</f>
        <v>-2.090643454019463E-2</v>
      </c>
      <c r="AV283">
        <f>SUMIF(G283:Z283,"&gt;0",AA283:AT283)</f>
        <v>9</v>
      </c>
      <c r="AW283">
        <f>COUNTIF(G283:Z283,"&lt;&gt;0")</f>
        <v>20</v>
      </c>
      <c r="AX283">
        <f>_xlfn.LET(_xlpm.n,AW283,_xlpm.w,AV283,_xlpm.mu,_xlpm.n*(_xlpm.n+1)/4,_xlpm.sd,SQRT(_xlpm.n*(_xlpm.n+1)*(2*_xlpm.n+1)/24),_xlpm.z,(ABS(_xlpm.w-_xlpm.mu)-0.5)/_xlpm.sd,MIN(1,2*(1-_xlfn.NORM.S.DIST(_xlpm.z,TRUE))))</f>
        <v>3.6348186820167605E-4</v>
      </c>
    </row>
    <row r="284" spans="1:50" x14ac:dyDescent="0.25">
      <c r="A284" t="s">
        <v>9334</v>
      </c>
      <c r="B284" t="s">
        <v>147</v>
      </c>
      <c r="C284" t="s">
        <v>12</v>
      </c>
      <c r="D284" t="s">
        <v>9260</v>
      </c>
      <c r="E284" t="s">
        <v>94</v>
      </c>
      <c r="F284" t="s">
        <v>88</v>
      </c>
      <c r="G284">
        <f>all_runs!O3682-all_runs!O3562</f>
        <v>-3.0553525758129307E-2</v>
      </c>
      <c r="H284">
        <f>all_runs!O3683-all_runs!O3563</f>
        <v>5.0633301014204601E-3</v>
      </c>
      <c r="I284">
        <f>all_runs!O3684-all_runs!O3564</f>
        <v>1.2651727357609777E-2</v>
      </c>
      <c r="J284">
        <f>all_runs!O3685-all_runs!O3565</f>
        <v>1.4243332425150745E-2</v>
      </c>
      <c r="K284">
        <f>all_runs!O3686-all_runs!O3566</f>
        <v>1.1111111111111183E-2</v>
      </c>
      <c r="L284">
        <f>all_runs!O3687-all_runs!O3567</f>
        <v>-1.7047184170471685E-2</v>
      </c>
      <c r="M284">
        <f>all_runs!O3688-all_runs!O3568</f>
        <v>-3.2266410970580583E-3</v>
      </c>
      <c r="N284">
        <f>all_runs!O3689-all_runs!O3569</f>
        <v>-2.3415619595659187E-3</v>
      </c>
      <c r="O284">
        <f>all_runs!O3690-all_runs!O3570</f>
        <v>1.6698553608326283E-2</v>
      </c>
      <c r="P284">
        <f>all_runs!O3691-all_runs!O3571</f>
        <v>-1.9120785317968458E-2</v>
      </c>
      <c r="Q284">
        <f>all_runs!O3692-all_runs!O3572</f>
        <v>-1.4153578744801054E-2</v>
      </c>
      <c r="R284">
        <f>all_runs!O3693-all_runs!O3573</f>
        <v>1.5492704017294079E-2</v>
      </c>
      <c r="S284">
        <f>all_runs!O3694-all_runs!O3574</f>
        <v>-4.070010368467436E-3</v>
      </c>
      <c r="T284">
        <f>all_runs!O3695-all_runs!O3575</f>
        <v>4.2069646974278729E-3</v>
      </c>
      <c r="U284">
        <f>all_runs!O3696-all_runs!O3576</f>
        <v>-1.5890751086281907E-2</v>
      </c>
      <c r="V284">
        <f>all_runs!O3697-all_runs!O3577</f>
        <v>-3.895186883617785E-3</v>
      </c>
      <c r="W284">
        <f>all_runs!O3698-all_runs!O3578</f>
        <v>-1.3362821557443949E-2</v>
      </c>
      <c r="X284">
        <f>all_runs!O3699-all_runs!O3579</f>
        <v>-3.4734298773449912E-2</v>
      </c>
      <c r="Y284">
        <f>all_runs!O3700-all_runs!O3580</f>
        <v>9.7572362278245395E-3</v>
      </c>
      <c r="Z284">
        <f>all_runs!O3701-all_runs!O3581</f>
        <v>1.5800583597193829E-2</v>
      </c>
      <c r="AA284" cm="1">
        <f t="array" ref="AA284">IF(G284=0,"",1+SUMPRODUCT(--(ABS($G284:$Z284)&lt;ABS(G284)),--($G284:$Z284&lt;&gt;0))+(SUMPRODUCT(--(ABS($G284:$Z284)=ABS(G284)),--($G284:$Z284&lt;&gt;0))-1)/2)</f>
        <v>19</v>
      </c>
      <c r="AB284" cm="1">
        <f t="array" ref="AB284">IF(H284=0,"",1+SUMPRODUCT(--(ABS($G284:$Z284)&lt;ABS(H284)),--($G284:$Z284&lt;&gt;0))+(SUMPRODUCT(--(ABS($G284:$Z284)=ABS(H284)),--($G284:$Z284&lt;&gt;0))-1)/2)</f>
        <v>6</v>
      </c>
      <c r="AC284" cm="1">
        <f t="array" ref="AC284">IF(I284=0,"",1+SUMPRODUCT(--(ABS($G284:$Z284)&lt;ABS(I284)),--($G284:$Z284&lt;&gt;0))+(SUMPRODUCT(--(ABS($G284:$Z284)=ABS(I284)),--($G284:$Z284&lt;&gt;0))-1)/2)</f>
        <v>9</v>
      </c>
      <c r="AD284" cm="1">
        <f t="array" ref="AD284">IF(J284=0,"",1+SUMPRODUCT(--(ABS($G284:$Z284)&lt;ABS(J284)),--($G284:$Z284&lt;&gt;0))+(SUMPRODUCT(--(ABS($G284:$Z284)=ABS(J284)),--($G284:$Z284&lt;&gt;0))-1)/2)</f>
        <v>12</v>
      </c>
      <c r="AE284" cm="1">
        <f t="array" ref="AE284">IF(K284=0,"",1+SUMPRODUCT(--(ABS($G284:$Z284)&lt;ABS(K284)),--($G284:$Z284&lt;&gt;0))+(SUMPRODUCT(--(ABS($G284:$Z284)=ABS(K284)),--($G284:$Z284&lt;&gt;0))-1)/2)</f>
        <v>8</v>
      </c>
      <c r="AF284" cm="1">
        <f t="array" ref="AF284">IF(L284=0,"",1+SUMPRODUCT(--(ABS($G284:$Z284)&lt;ABS(L284)),--($G284:$Z284&lt;&gt;0))+(SUMPRODUCT(--(ABS($G284:$Z284)=ABS(L284)),--($G284:$Z284&lt;&gt;0))-1)/2)</f>
        <v>17</v>
      </c>
      <c r="AG284" cm="1">
        <f t="array" ref="AG284">IF(M284=0,"",1+SUMPRODUCT(--(ABS($G284:$Z284)&lt;ABS(M284)),--($G284:$Z284&lt;&gt;0))+(SUMPRODUCT(--(ABS($G284:$Z284)=ABS(M284)),--($G284:$Z284&lt;&gt;0))-1)/2)</f>
        <v>2</v>
      </c>
      <c r="AH284" cm="1">
        <f t="array" ref="AH284">IF(N284=0,"",1+SUMPRODUCT(--(ABS($G284:$Z284)&lt;ABS(N284)),--($G284:$Z284&lt;&gt;0))+(SUMPRODUCT(--(ABS($G284:$Z284)=ABS(N284)),--($G284:$Z284&lt;&gt;0))-1)/2)</f>
        <v>1</v>
      </c>
      <c r="AI284" cm="1">
        <f t="array" ref="AI284">IF(O284=0,"",1+SUMPRODUCT(--(ABS($G284:$Z284)&lt;ABS(O284)),--($G284:$Z284&lt;&gt;0))+(SUMPRODUCT(--(ABS($G284:$Z284)=ABS(O284)),--($G284:$Z284&lt;&gt;0))-1)/2)</f>
        <v>16</v>
      </c>
      <c r="AJ284" cm="1">
        <f t="array" ref="AJ284">IF(P284=0,"",1+SUMPRODUCT(--(ABS($G284:$Z284)&lt;ABS(P284)),--($G284:$Z284&lt;&gt;0))+(SUMPRODUCT(--(ABS($G284:$Z284)=ABS(P284)),--($G284:$Z284&lt;&gt;0))-1)/2)</f>
        <v>18</v>
      </c>
      <c r="AK284" cm="1">
        <f t="array" ref="AK284">IF(Q284=0,"",1+SUMPRODUCT(--(ABS($G284:$Z284)&lt;ABS(Q284)),--($G284:$Z284&lt;&gt;0))+(SUMPRODUCT(--(ABS($G284:$Z284)=ABS(Q284)),--($G284:$Z284&lt;&gt;0))-1)/2)</f>
        <v>11</v>
      </c>
      <c r="AL284" cm="1">
        <f t="array" ref="AL284">IF(R284=0,"",1+SUMPRODUCT(--(ABS($G284:$Z284)&lt;ABS(R284)),--($G284:$Z284&lt;&gt;0))+(SUMPRODUCT(--(ABS($G284:$Z284)=ABS(R284)),--($G284:$Z284&lt;&gt;0))-1)/2)</f>
        <v>13</v>
      </c>
      <c r="AM284" cm="1">
        <f t="array" ref="AM284">IF(S284=0,"",1+SUMPRODUCT(--(ABS($G284:$Z284)&lt;ABS(S284)),--($G284:$Z284&lt;&gt;0))+(SUMPRODUCT(--(ABS($G284:$Z284)=ABS(S284)),--($G284:$Z284&lt;&gt;0))-1)/2)</f>
        <v>4</v>
      </c>
      <c r="AN284" cm="1">
        <f t="array" ref="AN284">IF(T284=0,"",1+SUMPRODUCT(--(ABS($G284:$Z284)&lt;ABS(T284)),--($G284:$Z284&lt;&gt;0))+(SUMPRODUCT(--(ABS($G284:$Z284)=ABS(T284)),--($G284:$Z284&lt;&gt;0))-1)/2)</f>
        <v>5</v>
      </c>
      <c r="AO284" cm="1">
        <f t="array" ref="AO284">IF(U284=0,"",1+SUMPRODUCT(--(ABS($G284:$Z284)&lt;ABS(U284)),--($G284:$Z284&lt;&gt;0))+(SUMPRODUCT(--(ABS($G284:$Z284)=ABS(U284)),--($G284:$Z284&lt;&gt;0))-1)/2)</f>
        <v>15</v>
      </c>
      <c r="AP284" cm="1">
        <f t="array" ref="AP284">IF(V284=0,"",1+SUMPRODUCT(--(ABS($G284:$Z284)&lt;ABS(V284)),--($G284:$Z284&lt;&gt;0))+(SUMPRODUCT(--(ABS($G284:$Z284)=ABS(V284)),--($G284:$Z284&lt;&gt;0))-1)/2)</f>
        <v>3</v>
      </c>
      <c r="AQ284" cm="1">
        <f t="array" ref="AQ284">IF(W284=0,"",1+SUMPRODUCT(--(ABS($G284:$Z284)&lt;ABS(W284)),--($G284:$Z284&lt;&gt;0))+(SUMPRODUCT(--(ABS($G284:$Z284)=ABS(W284)),--($G284:$Z284&lt;&gt;0))-1)/2)</f>
        <v>10</v>
      </c>
      <c r="AR284" cm="1">
        <f t="array" ref="AR284">IF(X284=0,"",1+SUMPRODUCT(--(ABS($G284:$Z284)&lt;ABS(X284)),--($G284:$Z284&lt;&gt;0))+(SUMPRODUCT(--(ABS($G284:$Z284)=ABS(X284)),--($G284:$Z284&lt;&gt;0))-1)/2)</f>
        <v>20</v>
      </c>
      <c r="AS284" cm="1">
        <f t="array" ref="AS284">IF(Y284=0,"",1+SUMPRODUCT(--(ABS($G284:$Z284)&lt;ABS(Y284)),--($G284:$Z284&lt;&gt;0))+(SUMPRODUCT(--(ABS($G284:$Z284)=ABS(Y284)),--($G284:$Z284&lt;&gt;0))-1)/2)</f>
        <v>7</v>
      </c>
      <c r="AT284" cm="1">
        <f t="array" ref="AT284">IF(Z284=0,"",1+SUMPRODUCT(--(ABS($G284:$Z284)&lt;ABS(Z284)),--($G284:$Z284&lt;&gt;0))+(SUMPRODUCT(--(ABS($G284:$Z284)=ABS(Z284)),--($G284:$Z284&lt;&gt;0))-1)/2)</f>
        <v>14</v>
      </c>
      <c r="AU284">
        <f>AVERAGE(G284:Z284)</f>
        <v>-2.6685401286948352E-3</v>
      </c>
      <c r="AV284">
        <f>SUMIF(G284:Z284,"&gt;0",AA284:AT284)</f>
        <v>90</v>
      </c>
      <c r="AW284">
        <f>COUNTIF(G284:Z284,"&lt;&gt;0")</f>
        <v>20</v>
      </c>
      <c r="AX284">
        <f>_xlfn.LET(_xlpm.n,AW284,_xlpm.w,AV284,_xlpm.mu,_xlpm.n*(_xlpm.n+1)/4,_xlpm.sd,SQRT(_xlpm.n*(_xlpm.n+1)*(2*_xlpm.n+1)/24),_xlpm.z,(ABS(_xlpm.w-_xlpm.mu)-0.5)/_xlpm.sd,MIN(1,2*(1-_xlfn.NORM.S.DIST(_xlpm.z,TRUE))))</f>
        <v>0.58828448088931262</v>
      </c>
    </row>
    <row r="285" spans="1:50" x14ac:dyDescent="0.25">
      <c r="A285" t="s">
        <v>9334</v>
      </c>
      <c r="B285" t="s">
        <v>190</v>
      </c>
      <c r="C285" t="s">
        <v>12</v>
      </c>
      <c r="D285" t="s">
        <v>9260</v>
      </c>
      <c r="E285" t="s">
        <v>94</v>
      </c>
      <c r="F285" t="s">
        <v>88</v>
      </c>
      <c r="G285">
        <f>all_runs!O4162-all_runs!O4042</f>
        <v>2.7625351921320984E-3</v>
      </c>
      <c r="H285">
        <f>all_runs!O4163-all_runs!O4043</f>
        <v>8.0145719489983502E-3</v>
      </c>
      <c r="I285">
        <f>all_runs!O4164-all_runs!O4044</f>
        <v>3.7423982535474964E-3</v>
      </c>
      <c r="J285">
        <f>all_runs!O4165-all_runs!O4045</f>
        <v>-1.3706913928643427E-2</v>
      </c>
      <c r="K285">
        <f>all_runs!O4166-all_runs!O4046</f>
        <v>1.3752292677772227E-2</v>
      </c>
      <c r="L285">
        <f>all_runs!O4167-all_runs!O4047</f>
        <v>2.5343632937714466E-2</v>
      </c>
      <c r="M285">
        <f>all_runs!O4168-all_runs!O4048</f>
        <v>1.3751113751113708E-2</v>
      </c>
      <c r="N285">
        <f>all_runs!O4169-all_runs!O4049</f>
        <v>1.4152514152514062E-2</v>
      </c>
      <c r="O285">
        <f>all_runs!O4170-all_runs!O4050</f>
        <v>-6.8309640008198391E-3</v>
      </c>
      <c r="P285">
        <f>all_runs!O4171-all_runs!O4051</f>
        <v>4.0722220558732092E-3</v>
      </c>
      <c r="Q285">
        <f>all_runs!O4172-all_runs!O4052</f>
        <v>-1.2496344972991458E-2</v>
      </c>
      <c r="R285">
        <f>all_runs!O4173-all_runs!O4053</f>
        <v>-9.6728307254622115E-3</v>
      </c>
      <c r="S285">
        <f>all_runs!O4174-all_runs!O4054</f>
        <v>-9.2157731501996132E-3</v>
      </c>
      <c r="T285">
        <f>all_runs!O4175-all_runs!O4055</f>
        <v>3.6814683953648508E-2</v>
      </c>
      <c r="U285">
        <f>all_runs!O4176-all_runs!O4056</f>
        <v>-3.9666318450893856E-3</v>
      </c>
      <c r="V285">
        <f>all_runs!O4177-all_runs!O4057</f>
        <v>4.0798094103634552E-3</v>
      </c>
      <c r="W285">
        <f>all_runs!O4178-all_runs!O4058</f>
        <v>-1.5663894116932919E-2</v>
      </c>
      <c r="X285">
        <f>all_runs!O4179-all_runs!O4059</f>
        <v>-1.5654157163591087E-2</v>
      </c>
      <c r="Y285">
        <f>all_runs!O4180-all_runs!O4060</f>
        <v>1.3305613305613528E-2</v>
      </c>
      <c r="Z285">
        <f>all_runs!O4181-all_runs!O4061</f>
        <v>1.0289168825754147E-2</v>
      </c>
      <c r="AA285" cm="1">
        <f t="array" ref="AA285">IF(G285=0,"",1+SUMPRODUCT(--(ABS($G285:$Z285)&lt;ABS(G285)),--($G285:$Z285&lt;&gt;0))+(SUMPRODUCT(--(ABS($G285:$Z285)=ABS(G285)),--($G285:$Z285&lt;&gt;0))-1)/2)</f>
        <v>1</v>
      </c>
      <c r="AB285" cm="1">
        <f t="array" ref="AB285">IF(H285=0,"",1+SUMPRODUCT(--(ABS($G285:$Z285)&lt;ABS(H285)),--($G285:$Z285&lt;&gt;0))+(SUMPRODUCT(--(ABS($G285:$Z285)=ABS(H285)),--($G285:$Z285&lt;&gt;0))-1)/2)</f>
        <v>7</v>
      </c>
      <c r="AC285" cm="1">
        <f t="array" ref="AC285">IF(I285=0,"",1+SUMPRODUCT(--(ABS($G285:$Z285)&lt;ABS(I285)),--($G285:$Z285&lt;&gt;0))+(SUMPRODUCT(--(ABS($G285:$Z285)=ABS(I285)),--($G285:$Z285&lt;&gt;0))-1)/2)</f>
        <v>2</v>
      </c>
      <c r="AD285" cm="1">
        <f t="array" ref="AD285">IF(J285=0,"",1+SUMPRODUCT(--(ABS($G285:$Z285)&lt;ABS(J285)),--($G285:$Z285&lt;&gt;0))+(SUMPRODUCT(--(ABS($G285:$Z285)=ABS(J285)),--($G285:$Z285&lt;&gt;0))-1)/2)</f>
        <v>13</v>
      </c>
      <c r="AE285" cm="1">
        <f t="array" ref="AE285">IF(K285=0,"",1+SUMPRODUCT(--(ABS($G285:$Z285)&lt;ABS(K285)),--($G285:$Z285&lt;&gt;0))+(SUMPRODUCT(--(ABS($G285:$Z285)=ABS(K285)),--($G285:$Z285&lt;&gt;0))-1)/2)</f>
        <v>15</v>
      </c>
      <c r="AF285" cm="1">
        <f t="array" ref="AF285">IF(L285=0,"",1+SUMPRODUCT(--(ABS($G285:$Z285)&lt;ABS(L285)),--($G285:$Z285&lt;&gt;0))+(SUMPRODUCT(--(ABS($G285:$Z285)=ABS(L285)),--($G285:$Z285&lt;&gt;0))-1)/2)</f>
        <v>19</v>
      </c>
      <c r="AG285" cm="1">
        <f t="array" ref="AG285">IF(M285=0,"",1+SUMPRODUCT(--(ABS($G285:$Z285)&lt;ABS(M285)),--($G285:$Z285&lt;&gt;0))+(SUMPRODUCT(--(ABS($G285:$Z285)=ABS(M285)),--($G285:$Z285&lt;&gt;0))-1)/2)</f>
        <v>14</v>
      </c>
      <c r="AH285" cm="1">
        <f t="array" ref="AH285">IF(N285=0,"",1+SUMPRODUCT(--(ABS($G285:$Z285)&lt;ABS(N285)),--($G285:$Z285&lt;&gt;0))+(SUMPRODUCT(--(ABS($G285:$Z285)=ABS(N285)),--($G285:$Z285&lt;&gt;0))-1)/2)</f>
        <v>16</v>
      </c>
      <c r="AI285" cm="1">
        <f t="array" ref="AI285">IF(O285=0,"",1+SUMPRODUCT(--(ABS($G285:$Z285)&lt;ABS(O285)),--($G285:$Z285&lt;&gt;0))+(SUMPRODUCT(--(ABS($G285:$Z285)=ABS(O285)),--($G285:$Z285&lt;&gt;0))-1)/2)</f>
        <v>6</v>
      </c>
      <c r="AJ285" cm="1">
        <f t="array" ref="AJ285">IF(P285=0,"",1+SUMPRODUCT(--(ABS($G285:$Z285)&lt;ABS(P285)),--($G285:$Z285&lt;&gt;0))+(SUMPRODUCT(--(ABS($G285:$Z285)=ABS(P285)),--($G285:$Z285&lt;&gt;0))-1)/2)</f>
        <v>4</v>
      </c>
      <c r="AK285" cm="1">
        <f t="array" ref="AK285">IF(Q285=0,"",1+SUMPRODUCT(--(ABS($G285:$Z285)&lt;ABS(Q285)),--($G285:$Z285&lt;&gt;0))+(SUMPRODUCT(--(ABS($G285:$Z285)=ABS(Q285)),--($G285:$Z285&lt;&gt;0))-1)/2)</f>
        <v>11</v>
      </c>
      <c r="AL285" cm="1">
        <f t="array" ref="AL285">IF(R285=0,"",1+SUMPRODUCT(--(ABS($G285:$Z285)&lt;ABS(R285)),--($G285:$Z285&lt;&gt;0))+(SUMPRODUCT(--(ABS($G285:$Z285)=ABS(R285)),--($G285:$Z285&lt;&gt;0))-1)/2)</f>
        <v>9</v>
      </c>
      <c r="AM285" cm="1">
        <f t="array" ref="AM285">IF(S285=0,"",1+SUMPRODUCT(--(ABS($G285:$Z285)&lt;ABS(S285)),--($G285:$Z285&lt;&gt;0))+(SUMPRODUCT(--(ABS($G285:$Z285)=ABS(S285)),--($G285:$Z285&lt;&gt;0))-1)/2)</f>
        <v>8</v>
      </c>
      <c r="AN285" cm="1">
        <f t="array" ref="AN285">IF(T285=0,"",1+SUMPRODUCT(--(ABS($G285:$Z285)&lt;ABS(T285)),--($G285:$Z285&lt;&gt;0))+(SUMPRODUCT(--(ABS($G285:$Z285)=ABS(T285)),--($G285:$Z285&lt;&gt;0))-1)/2)</f>
        <v>20</v>
      </c>
      <c r="AO285" cm="1">
        <f t="array" ref="AO285">IF(U285=0,"",1+SUMPRODUCT(--(ABS($G285:$Z285)&lt;ABS(U285)),--($G285:$Z285&lt;&gt;0))+(SUMPRODUCT(--(ABS($G285:$Z285)=ABS(U285)),--($G285:$Z285&lt;&gt;0))-1)/2)</f>
        <v>3</v>
      </c>
      <c r="AP285" cm="1">
        <f t="array" ref="AP285">IF(V285=0,"",1+SUMPRODUCT(--(ABS($G285:$Z285)&lt;ABS(V285)),--($G285:$Z285&lt;&gt;0))+(SUMPRODUCT(--(ABS($G285:$Z285)=ABS(V285)),--($G285:$Z285&lt;&gt;0))-1)/2)</f>
        <v>5</v>
      </c>
      <c r="AQ285" cm="1">
        <f t="array" ref="AQ285">IF(W285=0,"",1+SUMPRODUCT(--(ABS($G285:$Z285)&lt;ABS(W285)),--($G285:$Z285&lt;&gt;0))+(SUMPRODUCT(--(ABS($G285:$Z285)=ABS(W285)),--($G285:$Z285&lt;&gt;0))-1)/2)</f>
        <v>18</v>
      </c>
      <c r="AR285" cm="1">
        <f t="array" ref="AR285">IF(X285=0,"",1+SUMPRODUCT(--(ABS($G285:$Z285)&lt;ABS(X285)),--($G285:$Z285&lt;&gt;0))+(SUMPRODUCT(--(ABS($G285:$Z285)=ABS(X285)),--($G285:$Z285&lt;&gt;0))-1)/2)</f>
        <v>17</v>
      </c>
      <c r="AS285" cm="1">
        <f t="array" ref="AS285">IF(Y285=0,"",1+SUMPRODUCT(--(ABS($G285:$Z285)&lt;ABS(Y285)),--($G285:$Z285&lt;&gt;0))+(SUMPRODUCT(--(ABS($G285:$Z285)=ABS(Y285)),--($G285:$Z285&lt;&gt;0))-1)/2)</f>
        <v>12</v>
      </c>
      <c r="AT285" cm="1">
        <f t="array" ref="AT285">IF(Z285=0,"",1+SUMPRODUCT(--(ABS($G285:$Z285)&lt;ABS(Z285)),--($G285:$Z285&lt;&gt;0))+(SUMPRODUCT(--(ABS($G285:$Z285)=ABS(Z285)),--($G285:$Z285&lt;&gt;0))-1)/2)</f>
        <v>10</v>
      </c>
      <c r="AU285">
        <f>AVERAGE(G285:Z285)</f>
        <v>3.1436523280657658E-3</v>
      </c>
      <c r="AV285">
        <f>SUMIF(G285:Z285,"&gt;0",AA285:AT285)</f>
        <v>125</v>
      </c>
      <c r="AW285">
        <f>COUNTIF(G285:Z285,"&lt;&gt;0")</f>
        <v>20</v>
      </c>
      <c r="AX285">
        <f>_xlfn.LET(_xlpm.n,AW285,_xlpm.w,AV285,_xlpm.mu,_xlpm.n*(_xlpm.n+1)/4,_xlpm.sd,SQRT(_xlpm.n*(_xlpm.n+1)*(2*_xlpm.n+1)/24),_xlpm.z,(ABS(_xlpm.w-_xlpm.mu)-0.5)/_xlpm.sd,MIN(1,2*(1-_xlfn.NORM.S.DIST(_xlpm.z,TRUE))))</f>
        <v>0.46662150865694896</v>
      </c>
    </row>
    <row r="286" spans="1:50" x14ac:dyDescent="0.25">
      <c r="A286" t="s">
        <v>9334</v>
      </c>
      <c r="B286" t="s">
        <v>19</v>
      </c>
      <c r="C286" t="s">
        <v>26</v>
      </c>
      <c r="D286" t="s">
        <v>9260</v>
      </c>
      <c r="E286" t="s">
        <v>94</v>
      </c>
      <c r="F286" t="s">
        <v>88</v>
      </c>
      <c r="G286">
        <f>all_runs!O2742-all_runs!O2622</f>
        <v>-2.086724877904389E-2</v>
      </c>
      <c r="H286">
        <f>all_runs!O2743-all_runs!O2623</f>
        <v>-1.5264041798842998E-2</v>
      </c>
      <c r="I286">
        <f>all_runs!O2744-all_runs!O2624</f>
        <v>-2.1451185630290026E-2</v>
      </c>
      <c r="J286">
        <f>all_runs!O2745-all_runs!O2625</f>
        <v>5.5061689485440546E-3</v>
      </c>
      <c r="K286">
        <f>all_runs!O2746-all_runs!O2626</f>
        <v>-2.0450128695586711E-2</v>
      </c>
      <c r="L286">
        <f>all_runs!O2747-all_runs!O2627</f>
        <v>5.0194058814747589E-3</v>
      </c>
      <c r="M286">
        <f>all_runs!O2748-all_runs!O2628</f>
        <v>-1.9804490520325735E-2</v>
      </c>
      <c r="N286">
        <f>all_runs!O2749-all_runs!O2629</f>
        <v>2.4735797683327343E-3</v>
      </c>
      <c r="O286">
        <f>all_runs!O2750-all_runs!O2630</f>
        <v>-2.9612628750559922E-2</v>
      </c>
      <c r="P286">
        <f>all_runs!O2751-all_runs!O2631</f>
        <v>-1.7167381974249052E-2</v>
      </c>
      <c r="Q286">
        <f>all_runs!O2752-all_runs!O2632</f>
        <v>-3.0572131693931581E-2</v>
      </c>
      <c r="R286">
        <f>all_runs!O2753-all_runs!O2633</f>
        <v>5.5819433016679465E-3</v>
      </c>
      <c r="S286">
        <f>all_runs!O2754-all_runs!O2634</f>
        <v>-1.8606303703495586E-3</v>
      </c>
      <c r="T286">
        <f>all_runs!O2755-all_runs!O2635</f>
        <v>-3.0303030303030387E-2</v>
      </c>
      <c r="U286">
        <f>all_runs!O2756-all_runs!O2636</f>
        <v>-1.7130620985010725E-2</v>
      </c>
      <c r="V286">
        <f>all_runs!O2757-all_runs!O2637</f>
        <v>-7.4654897173441759E-3</v>
      </c>
      <c r="W286">
        <f>all_runs!O2758-all_runs!O2638</f>
        <v>-1.4919011082693778E-2</v>
      </c>
      <c r="X286">
        <f>all_runs!O2759-all_runs!O2639</f>
        <v>8.6021505376343566E-3</v>
      </c>
      <c r="Y286">
        <f>all_runs!O2760-all_runs!O2640</f>
        <v>1.2987012987012991E-2</v>
      </c>
      <c r="Z286">
        <f>all_runs!O2761-all_runs!O2641</f>
        <v>-6.7667779013718121E-3</v>
      </c>
      <c r="AA286" cm="1">
        <f t="array" ref="AA286">IF(G286=0,"",1+SUMPRODUCT(--(ABS($G286:$Z286)&lt;ABS(G286)),--($G286:$Z286&lt;&gt;0))+(SUMPRODUCT(--(ABS($G286:$Z286)=ABS(G286)),--($G286:$Z286&lt;&gt;0))-1)/2)</f>
        <v>16</v>
      </c>
      <c r="AB286" cm="1">
        <f t="array" ref="AB286">IF(H286=0,"",1+SUMPRODUCT(--(ABS($G286:$Z286)&lt;ABS(H286)),--($G286:$Z286&lt;&gt;0))+(SUMPRODUCT(--(ABS($G286:$Z286)=ABS(H286)),--($G286:$Z286&lt;&gt;0))-1)/2)</f>
        <v>11</v>
      </c>
      <c r="AC286" cm="1">
        <f t="array" ref="AC286">IF(I286=0,"",1+SUMPRODUCT(--(ABS($G286:$Z286)&lt;ABS(I286)),--($G286:$Z286&lt;&gt;0))+(SUMPRODUCT(--(ABS($G286:$Z286)=ABS(I286)),--($G286:$Z286&lt;&gt;0))-1)/2)</f>
        <v>17</v>
      </c>
      <c r="AD286" cm="1">
        <f t="array" ref="AD286">IF(J286=0,"",1+SUMPRODUCT(--(ABS($G286:$Z286)&lt;ABS(J286)),--($G286:$Z286&lt;&gt;0))+(SUMPRODUCT(--(ABS($G286:$Z286)=ABS(J286)),--($G286:$Z286&lt;&gt;0))-1)/2)</f>
        <v>4</v>
      </c>
      <c r="AE286" cm="1">
        <f t="array" ref="AE286">IF(K286=0,"",1+SUMPRODUCT(--(ABS($G286:$Z286)&lt;ABS(K286)),--($G286:$Z286&lt;&gt;0))+(SUMPRODUCT(--(ABS($G286:$Z286)=ABS(K286)),--($G286:$Z286&lt;&gt;0))-1)/2)</f>
        <v>15</v>
      </c>
      <c r="AF286" cm="1">
        <f t="array" ref="AF286">IF(L286=0,"",1+SUMPRODUCT(--(ABS($G286:$Z286)&lt;ABS(L286)),--($G286:$Z286&lt;&gt;0))+(SUMPRODUCT(--(ABS($G286:$Z286)=ABS(L286)),--($G286:$Z286&lt;&gt;0))-1)/2)</f>
        <v>3</v>
      </c>
      <c r="AG286" cm="1">
        <f t="array" ref="AG286">IF(M286=0,"",1+SUMPRODUCT(--(ABS($G286:$Z286)&lt;ABS(M286)),--($G286:$Z286&lt;&gt;0))+(SUMPRODUCT(--(ABS($G286:$Z286)=ABS(M286)),--($G286:$Z286&lt;&gt;0))-1)/2)</f>
        <v>14</v>
      </c>
      <c r="AH286" cm="1">
        <f t="array" ref="AH286">IF(N286=0,"",1+SUMPRODUCT(--(ABS($G286:$Z286)&lt;ABS(N286)),--($G286:$Z286&lt;&gt;0))+(SUMPRODUCT(--(ABS($G286:$Z286)=ABS(N286)),--($G286:$Z286&lt;&gt;0))-1)/2)</f>
        <v>2</v>
      </c>
      <c r="AI286" cm="1">
        <f t="array" ref="AI286">IF(O286=0,"",1+SUMPRODUCT(--(ABS($G286:$Z286)&lt;ABS(O286)),--($G286:$Z286&lt;&gt;0))+(SUMPRODUCT(--(ABS($G286:$Z286)=ABS(O286)),--($G286:$Z286&lt;&gt;0))-1)/2)</f>
        <v>18</v>
      </c>
      <c r="AJ286" cm="1">
        <f t="array" ref="AJ286">IF(P286=0,"",1+SUMPRODUCT(--(ABS($G286:$Z286)&lt;ABS(P286)),--($G286:$Z286&lt;&gt;0))+(SUMPRODUCT(--(ABS($G286:$Z286)=ABS(P286)),--($G286:$Z286&lt;&gt;0))-1)/2)</f>
        <v>13</v>
      </c>
      <c r="AK286" cm="1">
        <f t="array" ref="AK286">IF(Q286=0,"",1+SUMPRODUCT(--(ABS($G286:$Z286)&lt;ABS(Q286)),--($G286:$Z286&lt;&gt;0))+(SUMPRODUCT(--(ABS($G286:$Z286)=ABS(Q286)),--($G286:$Z286&lt;&gt;0))-1)/2)</f>
        <v>20</v>
      </c>
      <c r="AL286" cm="1">
        <f t="array" ref="AL286">IF(R286=0,"",1+SUMPRODUCT(--(ABS($G286:$Z286)&lt;ABS(R286)),--($G286:$Z286&lt;&gt;0))+(SUMPRODUCT(--(ABS($G286:$Z286)=ABS(R286)),--($G286:$Z286&lt;&gt;0))-1)/2)</f>
        <v>5</v>
      </c>
      <c r="AM286" cm="1">
        <f t="array" ref="AM286">IF(S286=0,"",1+SUMPRODUCT(--(ABS($G286:$Z286)&lt;ABS(S286)),--($G286:$Z286&lt;&gt;0))+(SUMPRODUCT(--(ABS($G286:$Z286)=ABS(S286)),--($G286:$Z286&lt;&gt;0))-1)/2)</f>
        <v>1</v>
      </c>
      <c r="AN286" cm="1">
        <f t="array" ref="AN286">IF(T286=0,"",1+SUMPRODUCT(--(ABS($G286:$Z286)&lt;ABS(T286)),--($G286:$Z286&lt;&gt;0))+(SUMPRODUCT(--(ABS($G286:$Z286)=ABS(T286)),--($G286:$Z286&lt;&gt;0))-1)/2)</f>
        <v>19</v>
      </c>
      <c r="AO286" cm="1">
        <f t="array" ref="AO286">IF(U286=0,"",1+SUMPRODUCT(--(ABS($G286:$Z286)&lt;ABS(U286)),--($G286:$Z286&lt;&gt;0))+(SUMPRODUCT(--(ABS($G286:$Z286)=ABS(U286)),--($G286:$Z286&lt;&gt;0))-1)/2)</f>
        <v>12</v>
      </c>
      <c r="AP286" cm="1">
        <f t="array" ref="AP286">IF(V286=0,"",1+SUMPRODUCT(--(ABS($G286:$Z286)&lt;ABS(V286)),--($G286:$Z286&lt;&gt;0))+(SUMPRODUCT(--(ABS($G286:$Z286)=ABS(V286)),--($G286:$Z286&lt;&gt;0))-1)/2)</f>
        <v>7</v>
      </c>
      <c r="AQ286" cm="1">
        <f t="array" ref="AQ286">IF(W286=0,"",1+SUMPRODUCT(--(ABS($G286:$Z286)&lt;ABS(W286)),--($G286:$Z286&lt;&gt;0))+(SUMPRODUCT(--(ABS($G286:$Z286)=ABS(W286)),--($G286:$Z286&lt;&gt;0))-1)/2)</f>
        <v>10</v>
      </c>
      <c r="AR286" cm="1">
        <f t="array" ref="AR286">IF(X286=0,"",1+SUMPRODUCT(--(ABS($G286:$Z286)&lt;ABS(X286)),--($G286:$Z286&lt;&gt;0))+(SUMPRODUCT(--(ABS($G286:$Z286)=ABS(X286)),--($G286:$Z286&lt;&gt;0))-1)/2)</f>
        <v>8</v>
      </c>
      <c r="AS286" cm="1">
        <f t="array" ref="AS286">IF(Y286=0,"",1+SUMPRODUCT(--(ABS($G286:$Z286)&lt;ABS(Y286)),--($G286:$Z286&lt;&gt;0))+(SUMPRODUCT(--(ABS($G286:$Z286)=ABS(Y286)),--($G286:$Z286&lt;&gt;0))-1)/2)</f>
        <v>9</v>
      </c>
      <c r="AT286" cm="1">
        <f t="array" ref="AT286">IF(Z286=0,"",1+SUMPRODUCT(--(ABS($G286:$Z286)&lt;ABS(Z286)),--($G286:$Z286&lt;&gt;0))+(SUMPRODUCT(--(ABS($G286:$Z286)=ABS(Z286)),--($G286:$Z286&lt;&gt;0))-1)/2)</f>
        <v>6</v>
      </c>
      <c r="AU286">
        <f>AVERAGE(G286:Z286)</f>
        <v>-1.0673226838898176E-2</v>
      </c>
      <c r="AV286">
        <f>SUMIF(G286:Z286,"&gt;0",AA286:AT286)</f>
        <v>31</v>
      </c>
      <c r="AW286">
        <f>COUNTIF(G286:Z286,"&lt;&gt;0")</f>
        <v>20</v>
      </c>
      <c r="AX286">
        <f>_xlfn.LET(_xlpm.n,AW286,_xlpm.w,AV286,_xlpm.mu,_xlpm.n*(_xlpm.n+1)/4,_xlpm.sd,SQRT(_xlpm.n*(_xlpm.n+1)*(2*_xlpm.n+1)/24),_xlpm.z,(ABS(_xlpm.w-_xlpm.mu)-0.5)/_xlpm.sd,MIN(1,2*(1-_xlfn.NORM.S.DIST(_xlpm.z,TRUE))))</f>
        <v>6.0704557806932069E-3</v>
      </c>
    </row>
    <row r="287" spans="1:50" x14ac:dyDescent="0.25">
      <c r="A287" t="s">
        <v>9334</v>
      </c>
      <c r="B287" t="s">
        <v>106</v>
      </c>
      <c r="C287" t="s">
        <v>26</v>
      </c>
      <c r="D287" t="s">
        <v>9260</v>
      </c>
      <c r="E287" t="s">
        <v>94</v>
      </c>
      <c r="F287" t="s">
        <v>88</v>
      </c>
      <c r="G287">
        <f>all_runs!O3222-all_runs!O3102</f>
        <v>-2.474837292017773E-2</v>
      </c>
      <c r="H287">
        <f>all_runs!O3223-all_runs!O3103</f>
        <v>-5.6625035214573627E-3</v>
      </c>
      <c r="I287">
        <f>all_runs!O3224-all_runs!O3104</f>
        <v>-1.7429765541540077E-3</v>
      </c>
      <c r="J287">
        <f>all_runs!O3225-all_runs!O3105</f>
        <v>-4.8642262465155017E-3</v>
      </c>
      <c r="K287">
        <f>all_runs!O3226-all_runs!O3106</f>
        <v>-1.5376002985631798E-2</v>
      </c>
      <c r="L287">
        <f>all_runs!O3227-all_runs!O3107</f>
        <v>-1.2401541813306438E-2</v>
      </c>
      <c r="M287">
        <f>all_runs!O3228-all_runs!O3108</f>
        <v>1.6375545851528006E-3</v>
      </c>
      <c r="N287">
        <f>all_runs!O3229-all_runs!O3109</f>
        <v>3.0274736157089865E-3</v>
      </c>
      <c r="O287">
        <f>all_runs!O3230-all_runs!O3110</f>
        <v>-1.5431983579025865E-2</v>
      </c>
      <c r="P287">
        <f>all_runs!O3231-all_runs!O3111</f>
        <v>-2.38843961781251E-2</v>
      </c>
      <c r="Q287">
        <f>all_runs!O3232-all_runs!O3112</f>
        <v>-1.2435485077417763E-3</v>
      </c>
      <c r="R287">
        <f>all_runs!O3233-all_runs!O3113</f>
        <v>6.7866984434350464E-3</v>
      </c>
      <c r="S287">
        <f>all_runs!O3234-all_runs!O3114</f>
        <v>-1.6378525932666088E-2</v>
      </c>
      <c r="T287">
        <f>all_runs!O3235-all_runs!O3115</f>
        <v>-2.4444859115505535E-3</v>
      </c>
      <c r="U287">
        <f>all_runs!O3236-all_runs!O3116</f>
        <v>2.2964165549044235E-3</v>
      </c>
      <c r="V287">
        <f>all_runs!O3237-all_runs!O3117</f>
        <v>-2.2321763954624041E-2</v>
      </c>
      <c r="W287">
        <f>all_runs!O3238-all_runs!O3118</f>
        <v>-7.496251874062998E-3</v>
      </c>
      <c r="X287">
        <f>all_runs!O3239-all_runs!O3119</f>
        <v>-1.7917511832319155E-2</v>
      </c>
      <c r="Y287">
        <f>all_runs!O3240-all_runs!O3120</f>
        <v>-7.566453507248827E-3</v>
      </c>
      <c r="Z287">
        <f>all_runs!O3241-all_runs!O3121</f>
        <v>-3.7319002836244675E-3</v>
      </c>
      <c r="AA287" cm="1">
        <f t="array" ref="AA287">IF(G287=0,"",1+SUMPRODUCT(--(ABS($G287:$Z287)&lt;ABS(G287)),--($G287:$Z287&lt;&gt;0))+(SUMPRODUCT(--(ABS($G287:$Z287)=ABS(G287)),--($G287:$Z287&lt;&gt;0))-1)/2)</f>
        <v>20</v>
      </c>
      <c r="AB287" cm="1">
        <f t="array" ref="AB287">IF(H287=0,"",1+SUMPRODUCT(--(ABS($G287:$Z287)&lt;ABS(H287)),--($G287:$Z287&lt;&gt;0))+(SUMPRODUCT(--(ABS($G287:$Z287)=ABS(H287)),--($G287:$Z287&lt;&gt;0))-1)/2)</f>
        <v>9</v>
      </c>
      <c r="AC287" cm="1">
        <f t="array" ref="AC287">IF(I287=0,"",1+SUMPRODUCT(--(ABS($G287:$Z287)&lt;ABS(I287)),--($G287:$Z287&lt;&gt;0))+(SUMPRODUCT(--(ABS($G287:$Z287)=ABS(I287)),--($G287:$Z287&lt;&gt;0))-1)/2)</f>
        <v>3</v>
      </c>
      <c r="AD287" cm="1">
        <f t="array" ref="AD287">IF(J287=0,"",1+SUMPRODUCT(--(ABS($G287:$Z287)&lt;ABS(J287)),--($G287:$Z287&lt;&gt;0))+(SUMPRODUCT(--(ABS($G287:$Z287)=ABS(J287)),--($G287:$Z287&lt;&gt;0))-1)/2)</f>
        <v>8</v>
      </c>
      <c r="AE287" cm="1">
        <f t="array" ref="AE287">IF(K287=0,"",1+SUMPRODUCT(--(ABS($G287:$Z287)&lt;ABS(K287)),--($G287:$Z287&lt;&gt;0))+(SUMPRODUCT(--(ABS($G287:$Z287)=ABS(K287)),--($G287:$Z287&lt;&gt;0))-1)/2)</f>
        <v>14</v>
      </c>
      <c r="AF287" cm="1">
        <f t="array" ref="AF287">IF(L287=0,"",1+SUMPRODUCT(--(ABS($G287:$Z287)&lt;ABS(L287)),--($G287:$Z287&lt;&gt;0))+(SUMPRODUCT(--(ABS($G287:$Z287)=ABS(L287)),--($G287:$Z287&lt;&gt;0))-1)/2)</f>
        <v>13</v>
      </c>
      <c r="AG287" cm="1">
        <f t="array" ref="AG287">IF(M287=0,"",1+SUMPRODUCT(--(ABS($G287:$Z287)&lt;ABS(M287)),--($G287:$Z287&lt;&gt;0))+(SUMPRODUCT(--(ABS($G287:$Z287)=ABS(M287)),--($G287:$Z287&lt;&gt;0))-1)/2)</f>
        <v>2</v>
      </c>
      <c r="AH287" cm="1">
        <f t="array" ref="AH287">IF(N287=0,"",1+SUMPRODUCT(--(ABS($G287:$Z287)&lt;ABS(N287)),--($G287:$Z287&lt;&gt;0))+(SUMPRODUCT(--(ABS($G287:$Z287)=ABS(N287)),--($G287:$Z287&lt;&gt;0))-1)/2)</f>
        <v>6</v>
      </c>
      <c r="AI287" cm="1">
        <f t="array" ref="AI287">IF(O287=0,"",1+SUMPRODUCT(--(ABS($G287:$Z287)&lt;ABS(O287)),--($G287:$Z287&lt;&gt;0))+(SUMPRODUCT(--(ABS($G287:$Z287)=ABS(O287)),--($G287:$Z287&lt;&gt;0))-1)/2)</f>
        <v>15</v>
      </c>
      <c r="AJ287" cm="1">
        <f t="array" ref="AJ287">IF(P287=0,"",1+SUMPRODUCT(--(ABS($G287:$Z287)&lt;ABS(P287)),--($G287:$Z287&lt;&gt;0))+(SUMPRODUCT(--(ABS($G287:$Z287)=ABS(P287)),--($G287:$Z287&lt;&gt;0))-1)/2)</f>
        <v>19</v>
      </c>
      <c r="AK287" cm="1">
        <f t="array" ref="AK287">IF(Q287=0,"",1+SUMPRODUCT(--(ABS($G287:$Z287)&lt;ABS(Q287)),--($G287:$Z287&lt;&gt;0))+(SUMPRODUCT(--(ABS($G287:$Z287)=ABS(Q287)),--($G287:$Z287&lt;&gt;0))-1)/2)</f>
        <v>1</v>
      </c>
      <c r="AL287" cm="1">
        <f t="array" ref="AL287">IF(R287=0,"",1+SUMPRODUCT(--(ABS($G287:$Z287)&lt;ABS(R287)),--($G287:$Z287&lt;&gt;0))+(SUMPRODUCT(--(ABS($G287:$Z287)=ABS(R287)),--($G287:$Z287&lt;&gt;0))-1)/2)</f>
        <v>10</v>
      </c>
      <c r="AM287" cm="1">
        <f t="array" ref="AM287">IF(S287=0,"",1+SUMPRODUCT(--(ABS($G287:$Z287)&lt;ABS(S287)),--($G287:$Z287&lt;&gt;0))+(SUMPRODUCT(--(ABS($G287:$Z287)=ABS(S287)),--($G287:$Z287&lt;&gt;0))-1)/2)</f>
        <v>16</v>
      </c>
      <c r="AN287" cm="1">
        <f t="array" ref="AN287">IF(T287=0,"",1+SUMPRODUCT(--(ABS($G287:$Z287)&lt;ABS(T287)),--($G287:$Z287&lt;&gt;0))+(SUMPRODUCT(--(ABS($G287:$Z287)=ABS(T287)),--($G287:$Z287&lt;&gt;0))-1)/2)</f>
        <v>5</v>
      </c>
      <c r="AO287" cm="1">
        <f t="array" ref="AO287">IF(U287=0,"",1+SUMPRODUCT(--(ABS($G287:$Z287)&lt;ABS(U287)),--($G287:$Z287&lt;&gt;0))+(SUMPRODUCT(--(ABS($G287:$Z287)=ABS(U287)),--($G287:$Z287&lt;&gt;0))-1)/2)</f>
        <v>4</v>
      </c>
      <c r="AP287" cm="1">
        <f t="array" ref="AP287">IF(V287=0,"",1+SUMPRODUCT(--(ABS($G287:$Z287)&lt;ABS(V287)),--($G287:$Z287&lt;&gt;0))+(SUMPRODUCT(--(ABS($G287:$Z287)=ABS(V287)),--($G287:$Z287&lt;&gt;0))-1)/2)</f>
        <v>18</v>
      </c>
      <c r="AQ287" cm="1">
        <f t="array" ref="AQ287">IF(W287=0,"",1+SUMPRODUCT(--(ABS($G287:$Z287)&lt;ABS(W287)),--($G287:$Z287&lt;&gt;0))+(SUMPRODUCT(--(ABS($G287:$Z287)=ABS(W287)),--($G287:$Z287&lt;&gt;0))-1)/2)</f>
        <v>11</v>
      </c>
      <c r="AR287" cm="1">
        <f t="array" ref="AR287">IF(X287=0,"",1+SUMPRODUCT(--(ABS($G287:$Z287)&lt;ABS(X287)),--($G287:$Z287&lt;&gt;0))+(SUMPRODUCT(--(ABS($G287:$Z287)=ABS(X287)),--($G287:$Z287&lt;&gt;0))-1)/2)</f>
        <v>17</v>
      </c>
      <c r="AS287" cm="1">
        <f t="array" ref="AS287">IF(Y287=0,"",1+SUMPRODUCT(--(ABS($G287:$Z287)&lt;ABS(Y287)),--($G287:$Z287&lt;&gt;0))+(SUMPRODUCT(--(ABS($G287:$Z287)=ABS(Y287)),--($G287:$Z287&lt;&gt;0))-1)/2)</f>
        <v>12</v>
      </c>
      <c r="AT287" cm="1">
        <f t="array" ref="AT287">IF(Z287=0,"",1+SUMPRODUCT(--(ABS($G287:$Z287)&lt;ABS(Z287)),--($G287:$Z287&lt;&gt;0))+(SUMPRODUCT(--(ABS($G287:$Z287)=ABS(Z287)),--($G287:$Z287&lt;&gt;0))-1)/2)</f>
        <v>7</v>
      </c>
      <c r="AU287">
        <f>AVERAGE(G287:Z287)</f>
        <v>-8.4732151201515234E-3</v>
      </c>
      <c r="AV287">
        <f>SUMIF(G287:Z287,"&gt;0",AA287:AT287)</f>
        <v>22</v>
      </c>
      <c r="AW287">
        <f>COUNTIF(G287:Z287,"&lt;&gt;0")</f>
        <v>20</v>
      </c>
      <c r="AX287">
        <f>_xlfn.LET(_xlpm.n,AW287,_xlpm.w,AV287,_xlpm.mu,_xlpm.n*(_xlpm.n+1)/4,_xlpm.sd,SQRT(_xlpm.n*(_xlpm.n+1)*(2*_xlpm.n+1)/24),_xlpm.z,(ABS(_xlpm.w-_xlpm.mu)-0.5)/_xlpm.sd,MIN(1,2*(1-_xlfn.NORM.S.DIST(_xlpm.z,TRUE))))</f>
        <v>2.070386531132673E-3</v>
      </c>
    </row>
    <row r="288" spans="1:50" x14ac:dyDescent="0.25">
      <c r="A288" t="s">
        <v>9334</v>
      </c>
      <c r="B288" t="s">
        <v>147</v>
      </c>
      <c r="C288" t="s">
        <v>26</v>
      </c>
      <c r="D288" t="s">
        <v>9260</v>
      </c>
      <c r="E288" t="s">
        <v>94</v>
      </c>
      <c r="F288" t="s">
        <v>88</v>
      </c>
      <c r="G288">
        <f>all_runs!O3702-all_runs!O3582</f>
        <v>-5.5698168970057527E-3</v>
      </c>
      <c r="H288">
        <f>all_runs!O3703-all_runs!O3583</f>
        <v>1.8234865061999006E-3</v>
      </c>
      <c r="I288">
        <f>all_runs!O3704-all_runs!O3584</f>
        <v>-1.9266837169650386E-2</v>
      </c>
      <c r="J288">
        <f>all_runs!O3705-all_runs!O3585</f>
        <v>-3.4535905925334065E-2</v>
      </c>
      <c r="K288">
        <f>all_runs!O3706-all_runs!O3586</f>
        <v>-1.3638936049802042E-2</v>
      </c>
      <c r="L288">
        <f>all_runs!O3707-all_runs!O3587</f>
        <v>-4.8838241823294659E-3</v>
      </c>
      <c r="M288">
        <f>all_runs!O3708-all_runs!O3588</f>
        <v>1.4257682914778691E-2</v>
      </c>
      <c r="N288">
        <f>all_runs!O3709-all_runs!O3589</f>
        <v>1.3493253373312308E-3</v>
      </c>
      <c r="O288">
        <f>all_runs!O3710-all_runs!O3590</f>
        <v>1.304347826086949E-2</v>
      </c>
      <c r="P288">
        <f>all_runs!O3711-all_runs!O3591</f>
        <v>-1.9276644863408965E-2</v>
      </c>
      <c r="Q288">
        <f>all_runs!O3712-all_runs!O3592</f>
        <v>-1.18230358504956E-3</v>
      </c>
      <c r="R288">
        <f>all_runs!O3713-all_runs!O3593</f>
        <v>-1.2228059789847534E-2</v>
      </c>
      <c r="S288">
        <f>all_runs!O3714-all_runs!O3594</f>
        <v>-2.5181552390832751E-3</v>
      </c>
      <c r="T288">
        <f>all_runs!O3715-all_runs!O3595</f>
        <v>1.1606888022072104E-3</v>
      </c>
      <c r="U288">
        <f>all_runs!O3716-all_runs!O3596</f>
        <v>-9.0548953027735912E-4</v>
      </c>
      <c r="V288">
        <f>all_runs!O3717-all_runs!O3597</f>
        <v>-1.594114040465977E-2</v>
      </c>
      <c r="W288">
        <f>all_runs!O3718-all_runs!O3598</f>
        <v>-2.3568801282655816E-2</v>
      </c>
      <c r="X288">
        <f>all_runs!O3719-all_runs!O3599</f>
        <v>-7.551487414187541E-3</v>
      </c>
      <c r="Y288">
        <f>all_runs!O3720-all_runs!O3600</f>
        <v>-6.7986966034687679E-3</v>
      </c>
      <c r="Z288">
        <f>all_runs!O3721-all_runs!O3601</f>
        <v>-6.8873427507203377E-3</v>
      </c>
      <c r="AA288" cm="1">
        <f t="array" ref="AA288">IF(G288=0,"",1+SUMPRODUCT(--(ABS($G288:$Z288)&lt;ABS(G288)),--($G288:$Z288&lt;&gt;0))+(SUMPRODUCT(--(ABS($G288:$Z288)=ABS(G288)),--($G288:$Z288&lt;&gt;0))-1)/2)</f>
        <v>8</v>
      </c>
      <c r="AB288" cm="1">
        <f t="array" ref="AB288">IF(H288=0,"",1+SUMPRODUCT(--(ABS($G288:$Z288)&lt;ABS(H288)),--($G288:$Z288&lt;&gt;0))+(SUMPRODUCT(--(ABS($G288:$Z288)=ABS(H288)),--($G288:$Z288&lt;&gt;0))-1)/2)</f>
        <v>5</v>
      </c>
      <c r="AC288" cm="1">
        <f t="array" ref="AC288">IF(I288=0,"",1+SUMPRODUCT(--(ABS($G288:$Z288)&lt;ABS(I288)),--($G288:$Z288&lt;&gt;0))+(SUMPRODUCT(--(ABS($G288:$Z288)=ABS(I288)),--($G288:$Z288&lt;&gt;0))-1)/2)</f>
        <v>17</v>
      </c>
      <c r="AD288" cm="1">
        <f t="array" ref="AD288">IF(J288=0,"",1+SUMPRODUCT(--(ABS($G288:$Z288)&lt;ABS(J288)),--($G288:$Z288&lt;&gt;0))+(SUMPRODUCT(--(ABS($G288:$Z288)=ABS(J288)),--($G288:$Z288&lt;&gt;0))-1)/2)</f>
        <v>20</v>
      </c>
      <c r="AE288" cm="1">
        <f t="array" ref="AE288">IF(K288=0,"",1+SUMPRODUCT(--(ABS($G288:$Z288)&lt;ABS(K288)),--($G288:$Z288&lt;&gt;0))+(SUMPRODUCT(--(ABS($G288:$Z288)=ABS(K288)),--($G288:$Z288&lt;&gt;0))-1)/2)</f>
        <v>14</v>
      </c>
      <c r="AF288" cm="1">
        <f t="array" ref="AF288">IF(L288=0,"",1+SUMPRODUCT(--(ABS($G288:$Z288)&lt;ABS(L288)),--($G288:$Z288&lt;&gt;0))+(SUMPRODUCT(--(ABS($G288:$Z288)=ABS(L288)),--($G288:$Z288&lt;&gt;0))-1)/2)</f>
        <v>7</v>
      </c>
      <c r="AG288" cm="1">
        <f t="array" ref="AG288">IF(M288=0,"",1+SUMPRODUCT(--(ABS($G288:$Z288)&lt;ABS(M288)),--($G288:$Z288&lt;&gt;0))+(SUMPRODUCT(--(ABS($G288:$Z288)=ABS(M288)),--($G288:$Z288&lt;&gt;0))-1)/2)</f>
        <v>15</v>
      </c>
      <c r="AH288" cm="1">
        <f t="array" ref="AH288">IF(N288=0,"",1+SUMPRODUCT(--(ABS($G288:$Z288)&lt;ABS(N288)),--($G288:$Z288&lt;&gt;0))+(SUMPRODUCT(--(ABS($G288:$Z288)=ABS(N288)),--($G288:$Z288&lt;&gt;0))-1)/2)</f>
        <v>4</v>
      </c>
      <c r="AI288" cm="1">
        <f t="array" ref="AI288">IF(O288=0,"",1+SUMPRODUCT(--(ABS($G288:$Z288)&lt;ABS(O288)),--($G288:$Z288&lt;&gt;0))+(SUMPRODUCT(--(ABS($G288:$Z288)=ABS(O288)),--($G288:$Z288&lt;&gt;0))-1)/2)</f>
        <v>13</v>
      </c>
      <c r="AJ288" cm="1">
        <f t="array" ref="AJ288">IF(P288=0,"",1+SUMPRODUCT(--(ABS($G288:$Z288)&lt;ABS(P288)),--($G288:$Z288&lt;&gt;0))+(SUMPRODUCT(--(ABS($G288:$Z288)=ABS(P288)),--($G288:$Z288&lt;&gt;0))-1)/2)</f>
        <v>18</v>
      </c>
      <c r="AK288" cm="1">
        <f t="array" ref="AK288">IF(Q288=0,"",1+SUMPRODUCT(--(ABS($G288:$Z288)&lt;ABS(Q288)),--($G288:$Z288&lt;&gt;0))+(SUMPRODUCT(--(ABS($G288:$Z288)=ABS(Q288)),--($G288:$Z288&lt;&gt;0))-1)/2)</f>
        <v>3</v>
      </c>
      <c r="AL288" cm="1">
        <f t="array" ref="AL288">IF(R288=0,"",1+SUMPRODUCT(--(ABS($G288:$Z288)&lt;ABS(R288)),--($G288:$Z288&lt;&gt;0))+(SUMPRODUCT(--(ABS($G288:$Z288)=ABS(R288)),--($G288:$Z288&lt;&gt;0))-1)/2)</f>
        <v>12</v>
      </c>
      <c r="AM288" cm="1">
        <f t="array" ref="AM288">IF(S288=0,"",1+SUMPRODUCT(--(ABS($G288:$Z288)&lt;ABS(S288)),--($G288:$Z288&lt;&gt;0))+(SUMPRODUCT(--(ABS($G288:$Z288)=ABS(S288)),--($G288:$Z288&lt;&gt;0))-1)/2)</f>
        <v>6</v>
      </c>
      <c r="AN288" cm="1">
        <f t="array" ref="AN288">IF(T288=0,"",1+SUMPRODUCT(--(ABS($G288:$Z288)&lt;ABS(T288)),--($G288:$Z288&lt;&gt;0))+(SUMPRODUCT(--(ABS($G288:$Z288)=ABS(T288)),--($G288:$Z288&lt;&gt;0))-1)/2)</f>
        <v>2</v>
      </c>
      <c r="AO288" cm="1">
        <f t="array" ref="AO288">IF(U288=0,"",1+SUMPRODUCT(--(ABS($G288:$Z288)&lt;ABS(U288)),--($G288:$Z288&lt;&gt;0))+(SUMPRODUCT(--(ABS($G288:$Z288)=ABS(U288)),--($G288:$Z288&lt;&gt;0))-1)/2)</f>
        <v>1</v>
      </c>
      <c r="AP288" cm="1">
        <f t="array" ref="AP288">IF(V288=0,"",1+SUMPRODUCT(--(ABS($G288:$Z288)&lt;ABS(V288)),--($G288:$Z288&lt;&gt;0))+(SUMPRODUCT(--(ABS($G288:$Z288)=ABS(V288)),--($G288:$Z288&lt;&gt;0))-1)/2)</f>
        <v>16</v>
      </c>
      <c r="AQ288" cm="1">
        <f t="array" ref="AQ288">IF(W288=0,"",1+SUMPRODUCT(--(ABS($G288:$Z288)&lt;ABS(W288)),--($G288:$Z288&lt;&gt;0))+(SUMPRODUCT(--(ABS($G288:$Z288)=ABS(W288)),--($G288:$Z288&lt;&gt;0))-1)/2)</f>
        <v>19</v>
      </c>
      <c r="AR288" cm="1">
        <f t="array" ref="AR288">IF(X288=0,"",1+SUMPRODUCT(--(ABS($G288:$Z288)&lt;ABS(X288)),--($G288:$Z288&lt;&gt;0))+(SUMPRODUCT(--(ABS($G288:$Z288)=ABS(X288)),--($G288:$Z288&lt;&gt;0))-1)/2)</f>
        <v>11</v>
      </c>
      <c r="AS288" cm="1">
        <f t="array" ref="AS288">IF(Y288=0,"",1+SUMPRODUCT(--(ABS($G288:$Z288)&lt;ABS(Y288)),--($G288:$Z288&lt;&gt;0))+(SUMPRODUCT(--(ABS($G288:$Z288)=ABS(Y288)),--($G288:$Z288&lt;&gt;0))-1)/2)</f>
        <v>9</v>
      </c>
      <c r="AT288" cm="1">
        <f t="array" ref="AT288">IF(Z288=0,"",1+SUMPRODUCT(--(ABS($G288:$Z288)&lt;ABS(Z288)),--($G288:$Z288&lt;&gt;0))+(SUMPRODUCT(--(ABS($G288:$Z288)=ABS(Z288)),--($G288:$Z288&lt;&gt;0))-1)/2)</f>
        <v>10</v>
      </c>
      <c r="AU288">
        <f>AVERAGE(G288:Z288)</f>
        <v>-7.1559389933047056E-3</v>
      </c>
      <c r="AV288">
        <f>SUMIF(G288:Z288,"&gt;0",AA288:AT288)</f>
        <v>39</v>
      </c>
      <c r="AW288">
        <f>COUNTIF(G288:Z288,"&lt;&gt;0")</f>
        <v>20</v>
      </c>
      <c r="AX288">
        <f>_xlfn.LET(_xlpm.n,AW288,_xlpm.w,AV288,_xlpm.mu,_xlpm.n*(_xlpm.n+1)/4,_xlpm.sd,SQRT(_xlpm.n*(_xlpm.n+1)*(2*_xlpm.n+1)/24),_xlpm.z,(ABS(_xlpm.w-_xlpm.mu)-0.5)/_xlpm.sd,MIN(1,2*(1-_xlfn.NORM.S.DIST(_xlpm.z,TRUE))))</f>
        <v>1.4473576534758559E-2</v>
      </c>
    </row>
    <row r="289" spans="1:50" x14ac:dyDescent="0.25">
      <c r="A289" t="s">
        <v>9334</v>
      </c>
      <c r="B289" t="s">
        <v>190</v>
      </c>
      <c r="C289" t="s">
        <v>26</v>
      </c>
      <c r="D289" t="s">
        <v>9260</v>
      </c>
      <c r="E289" t="s">
        <v>94</v>
      </c>
      <c r="F289" t="s">
        <v>88</v>
      </c>
      <c r="G289">
        <f>all_runs!O4182-all_runs!O4062</f>
        <v>-1.2674049905794682E-2</v>
      </c>
      <c r="H289">
        <f>all_runs!O4183-all_runs!O4063</f>
        <v>-1.8459550509944966E-3</v>
      </c>
      <c r="I289">
        <f>all_runs!O4184-all_runs!O4064</f>
        <v>8.6772806157096039E-3</v>
      </c>
      <c r="J289">
        <f>all_runs!O4185-all_runs!O4065</f>
        <v>-1.1126382616663322E-2</v>
      </c>
      <c r="K289">
        <f>all_runs!O4186-all_runs!O4066</f>
        <v>-1.0980690891693401E-2</v>
      </c>
      <c r="L289">
        <f>all_runs!O4187-all_runs!O4067</f>
        <v>7.3732718894009563E-3</v>
      </c>
      <c r="M289">
        <f>all_runs!O4188-all_runs!O4068</f>
        <v>-3.7309594830891024E-3</v>
      </c>
      <c r="N289">
        <f>all_runs!O4189-all_runs!O4069</f>
        <v>-2.7586077914305562E-3</v>
      </c>
      <c r="O289">
        <f>all_runs!O4190-all_runs!O4070</f>
        <v>-1.8325806662740085E-3</v>
      </c>
      <c r="P289">
        <f>all_runs!O4191-all_runs!O4071</f>
        <v>6.6907809659463302E-3</v>
      </c>
      <c r="Q289">
        <f>all_runs!O4192-all_runs!O4072</f>
        <v>-1.1645492343481778E-2</v>
      </c>
      <c r="R289">
        <f>all_runs!O4193-all_runs!O4073</f>
        <v>4.2817627221402033E-3</v>
      </c>
      <c r="S289">
        <f>all_runs!O4194-all_runs!O4074</f>
        <v>-1.956567573265855E-2</v>
      </c>
      <c r="T289">
        <f>all_runs!O4195-all_runs!O4075</f>
        <v>1.8590704647676093E-2</v>
      </c>
      <c r="U289">
        <f>all_runs!O4196-all_runs!O4076</f>
        <v>-1.7057569296375141E-2</v>
      </c>
      <c r="V289">
        <f>all_runs!O4197-all_runs!O4077</f>
        <v>-1.4779359281185567E-2</v>
      </c>
      <c r="W289">
        <f>all_runs!O4198-all_runs!O4078</f>
        <v>-1.1285924259538449E-2</v>
      </c>
      <c r="X289">
        <f>all_runs!O4199-all_runs!O4079</f>
        <v>6.1364479050798337E-3</v>
      </c>
      <c r="Y289">
        <f>all_runs!O4200-all_runs!O4080</f>
        <v>1.2764717580624474E-3</v>
      </c>
      <c r="Z289">
        <f>all_runs!O4201-all_runs!O4081</f>
        <v>-2.3325247247623082E-3</v>
      </c>
      <c r="AA289" cm="1">
        <f t="array" ref="AA289">IF(G289=0,"",1+SUMPRODUCT(--(ABS($G289:$Z289)&lt;ABS(G289)),--($G289:$Z289&lt;&gt;0))+(SUMPRODUCT(--(ABS($G289:$Z289)=ABS(G289)),--($G289:$Z289&lt;&gt;0))-1)/2)</f>
        <v>16</v>
      </c>
      <c r="AB289" cm="1">
        <f t="array" ref="AB289">IF(H289=0,"",1+SUMPRODUCT(--(ABS($G289:$Z289)&lt;ABS(H289)),--($G289:$Z289&lt;&gt;0))+(SUMPRODUCT(--(ABS($G289:$Z289)=ABS(H289)),--($G289:$Z289&lt;&gt;0))-1)/2)</f>
        <v>3</v>
      </c>
      <c r="AC289" cm="1">
        <f t="array" ref="AC289">IF(I289=0,"",1+SUMPRODUCT(--(ABS($G289:$Z289)&lt;ABS(I289)),--($G289:$Z289&lt;&gt;0))+(SUMPRODUCT(--(ABS($G289:$Z289)=ABS(I289)),--($G289:$Z289&lt;&gt;0))-1)/2)</f>
        <v>11</v>
      </c>
      <c r="AD289" cm="1">
        <f t="array" ref="AD289">IF(J289=0,"",1+SUMPRODUCT(--(ABS($G289:$Z289)&lt;ABS(J289)),--($G289:$Z289&lt;&gt;0))+(SUMPRODUCT(--(ABS($G289:$Z289)=ABS(J289)),--($G289:$Z289&lt;&gt;0))-1)/2)</f>
        <v>13</v>
      </c>
      <c r="AE289" cm="1">
        <f t="array" ref="AE289">IF(K289=0,"",1+SUMPRODUCT(--(ABS($G289:$Z289)&lt;ABS(K289)),--($G289:$Z289&lt;&gt;0))+(SUMPRODUCT(--(ABS($G289:$Z289)=ABS(K289)),--($G289:$Z289&lt;&gt;0))-1)/2)</f>
        <v>12</v>
      </c>
      <c r="AF289" cm="1">
        <f t="array" ref="AF289">IF(L289=0,"",1+SUMPRODUCT(--(ABS($G289:$Z289)&lt;ABS(L289)),--($G289:$Z289&lt;&gt;0))+(SUMPRODUCT(--(ABS($G289:$Z289)=ABS(L289)),--($G289:$Z289&lt;&gt;0))-1)/2)</f>
        <v>10</v>
      </c>
      <c r="AG289" cm="1">
        <f t="array" ref="AG289">IF(M289=0,"",1+SUMPRODUCT(--(ABS($G289:$Z289)&lt;ABS(M289)),--($G289:$Z289&lt;&gt;0))+(SUMPRODUCT(--(ABS($G289:$Z289)=ABS(M289)),--($G289:$Z289&lt;&gt;0))-1)/2)</f>
        <v>6</v>
      </c>
      <c r="AH289" cm="1">
        <f t="array" ref="AH289">IF(N289=0,"",1+SUMPRODUCT(--(ABS($G289:$Z289)&lt;ABS(N289)),--($G289:$Z289&lt;&gt;0))+(SUMPRODUCT(--(ABS($G289:$Z289)=ABS(N289)),--($G289:$Z289&lt;&gt;0))-1)/2)</f>
        <v>5</v>
      </c>
      <c r="AI289" cm="1">
        <f t="array" ref="AI289">IF(O289=0,"",1+SUMPRODUCT(--(ABS($G289:$Z289)&lt;ABS(O289)),--($G289:$Z289&lt;&gt;0))+(SUMPRODUCT(--(ABS($G289:$Z289)=ABS(O289)),--($G289:$Z289&lt;&gt;0))-1)/2)</f>
        <v>2</v>
      </c>
      <c r="AJ289" cm="1">
        <f t="array" ref="AJ289">IF(P289=0,"",1+SUMPRODUCT(--(ABS($G289:$Z289)&lt;ABS(P289)),--($G289:$Z289&lt;&gt;0))+(SUMPRODUCT(--(ABS($G289:$Z289)=ABS(P289)),--($G289:$Z289&lt;&gt;0))-1)/2)</f>
        <v>9</v>
      </c>
      <c r="AK289" cm="1">
        <f t="array" ref="AK289">IF(Q289=0,"",1+SUMPRODUCT(--(ABS($G289:$Z289)&lt;ABS(Q289)),--($G289:$Z289&lt;&gt;0))+(SUMPRODUCT(--(ABS($G289:$Z289)=ABS(Q289)),--($G289:$Z289&lt;&gt;0))-1)/2)</f>
        <v>15</v>
      </c>
      <c r="AL289" cm="1">
        <f t="array" ref="AL289">IF(R289=0,"",1+SUMPRODUCT(--(ABS($G289:$Z289)&lt;ABS(R289)),--($G289:$Z289&lt;&gt;0))+(SUMPRODUCT(--(ABS($G289:$Z289)=ABS(R289)),--($G289:$Z289&lt;&gt;0))-1)/2)</f>
        <v>7</v>
      </c>
      <c r="AM289" cm="1">
        <f t="array" ref="AM289">IF(S289=0,"",1+SUMPRODUCT(--(ABS($G289:$Z289)&lt;ABS(S289)),--($G289:$Z289&lt;&gt;0))+(SUMPRODUCT(--(ABS($G289:$Z289)=ABS(S289)),--($G289:$Z289&lt;&gt;0))-1)/2)</f>
        <v>20</v>
      </c>
      <c r="AN289" cm="1">
        <f t="array" ref="AN289">IF(T289=0,"",1+SUMPRODUCT(--(ABS($G289:$Z289)&lt;ABS(T289)),--($G289:$Z289&lt;&gt;0))+(SUMPRODUCT(--(ABS($G289:$Z289)=ABS(T289)),--($G289:$Z289&lt;&gt;0))-1)/2)</f>
        <v>19</v>
      </c>
      <c r="AO289" cm="1">
        <f t="array" ref="AO289">IF(U289=0,"",1+SUMPRODUCT(--(ABS($G289:$Z289)&lt;ABS(U289)),--($G289:$Z289&lt;&gt;0))+(SUMPRODUCT(--(ABS($G289:$Z289)=ABS(U289)),--($G289:$Z289&lt;&gt;0))-1)/2)</f>
        <v>18</v>
      </c>
      <c r="AP289" cm="1">
        <f t="array" ref="AP289">IF(V289=0,"",1+SUMPRODUCT(--(ABS($G289:$Z289)&lt;ABS(V289)),--($G289:$Z289&lt;&gt;0))+(SUMPRODUCT(--(ABS($G289:$Z289)=ABS(V289)),--($G289:$Z289&lt;&gt;0))-1)/2)</f>
        <v>17</v>
      </c>
      <c r="AQ289" cm="1">
        <f t="array" ref="AQ289">IF(W289=0,"",1+SUMPRODUCT(--(ABS($G289:$Z289)&lt;ABS(W289)),--($G289:$Z289&lt;&gt;0))+(SUMPRODUCT(--(ABS($G289:$Z289)=ABS(W289)),--($G289:$Z289&lt;&gt;0))-1)/2)</f>
        <v>14</v>
      </c>
      <c r="AR289" cm="1">
        <f t="array" ref="AR289">IF(X289=0,"",1+SUMPRODUCT(--(ABS($G289:$Z289)&lt;ABS(X289)),--($G289:$Z289&lt;&gt;0))+(SUMPRODUCT(--(ABS($G289:$Z289)=ABS(X289)),--($G289:$Z289&lt;&gt;0))-1)/2)</f>
        <v>8</v>
      </c>
      <c r="AS289" cm="1">
        <f t="array" ref="AS289">IF(Y289=0,"",1+SUMPRODUCT(--(ABS($G289:$Z289)&lt;ABS(Y289)),--($G289:$Z289&lt;&gt;0))+(SUMPRODUCT(--(ABS($G289:$Z289)=ABS(Y289)),--($G289:$Z289&lt;&gt;0))-1)/2)</f>
        <v>1</v>
      </c>
      <c r="AT289" cm="1">
        <f t="array" ref="AT289">IF(Z289=0,"",1+SUMPRODUCT(--(ABS($G289:$Z289)&lt;ABS(Z289)),--($G289:$Z289&lt;&gt;0))+(SUMPRODUCT(--(ABS($G289:$Z289)=ABS(Z289)),--($G289:$Z289&lt;&gt;0))-1)/2)</f>
        <v>4</v>
      </c>
      <c r="AU289">
        <f>AVERAGE(G289:Z289)</f>
        <v>-3.4294525769962949E-3</v>
      </c>
      <c r="AV289">
        <f>SUMIF(G289:Z289,"&gt;0",AA289:AT289)</f>
        <v>65</v>
      </c>
      <c r="AW289">
        <f>COUNTIF(G289:Z289,"&lt;&gt;0")</f>
        <v>20</v>
      </c>
      <c r="AX289">
        <f>_xlfn.LET(_xlpm.n,AW289,_xlpm.w,AV289,_xlpm.mu,_xlpm.n*(_xlpm.n+1)/4,_xlpm.sd,SQRT(_xlpm.n*(_xlpm.n+1)*(2*_xlpm.n+1)/24),_xlpm.z,(ABS(_xlpm.w-_xlpm.mu)-0.5)/_xlpm.sd,MIN(1,2*(1-_xlfn.NORM.S.DIST(_xlpm.z,TRUE))))</f>
        <v>0.14030923357671488</v>
      </c>
    </row>
    <row r="290" spans="1:50" x14ac:dyDescent="0.25">
      <c r="A290" t="s">
        <v>9335</v>
      </c>
      <c r="B290" t="s">
        <v>19</v>
      </c>
      <c r="C290" t="s">
        <v>32</v>
      </c>
      <c r="D290" t="s">
        <v>9259</v>
      </c>
      <c r="E290" t="s">
        <v>102</v>
      </c>
      <c r="F290" t="s">
        <v>88</v>
      </c>
      <c r="G290">
        <f>all_runs!O2762-all_runs!O2464</f>
        <v>7.9430942501481638E-3</v>
      </c>
      <c r="H290">
        <f>all_runs!O2763-all_runs!O2465</f>
        <v>5.3238686779061295E-3</v>
      </c>
      <c r="I290">
        <f>all_runs!O2764-all_runs!O2466</f>
        <v>-6.7152228937439329E-4</v>
      </c>
      <c r="J290">
        <f>all_runs!O2765-all_runs!O2467</f>
        <v>2.8338509316770399E-2</v>
      </c>
      <c r="K290">
        <f>all_runs!O2766-all_runs!O2468</f>
        <v>2.3246823535475913E-2</v>
      </c>
      <c r="L290">
        <f>all_runs!O2767-all_runs!O2469</f>
        <v>1.8346657521914889E-3</v>
      </c>
      <c r="M290">
        <f>all_runs!O2768-all_runs!O2470</f>
        <v>2.8026652139295005E-2</v>
      </c>
      <c r="N290">
        <f>all_runs!O2769-all_runs!O2471</f>
        <v>3.2989690721649367E-2</v>
      </c>
      <c r="O290">
        <f>all_runs!O2770-all_runs!O2472</f>
        <v>1.1542976670722238E-2</v>
      </c>
      <c r="P290">
        <f>all_runs!O2771-all_runs!O2473</f>
        <v>5.031446540880502E-3</v>
      </c>
      <c r="Q290">
        <f>all_runs!O2772-all_runs!O2474</f>
        <v>1.670962199312731E-2</v>
      </c>
      <c r="R290">
        <f>all_runs!O2773-all_runs!O2475</f>
        <v>1.2576679243345934E-2</v>
      </c>
      <c r="S290">
        <f>all_runs!O2774-all_runs!O2476</f>
        <v>1.5329218106995834E-2</v>
      </c>
      <c r="T290">
        <f>all_runs!O2775-all_runs!O2477</f>
        <v>1.1625045609211515E-3</v>
      </c>
      <c r="U290">
        <f>all_runs!O2776-all_runs!O2478</f>
        <v>1.679553264604805E-2</v>
      </c>
      <c r="V290">
        <f>all_runs!O2777-all_runs!O2479</f>
        <v>3.0738885971548502E-4</v>
      </c>
      <c r="W290">
        <f>all_runs!O2778-all_runs!O2480</f>
        <v>9.1097308488613526E-3</v>
      </c>
      <c r="X290">
        <f>all_runs!O2779-all_runs!O2481</f>
        <v>2.2621920519453553E-2</v>
      </c>
      <c r="Y290">
        <f>all_runs!O2780-all_runs!O2482</f>
        <v>2.8465250045478618E-2</v>
      </c>
      <c r="Z290">
        <f>all_runs!O2781-all_runs!O2483</f>
        <v>9.1286307053940474E-3</v>
      </c>
      <c r="AA290" cm="1">
        <f t="array" ref="AA290">IF(G290=0,"",1+SUMPRODUCT(--(ABS($G290:$Z290)&lt;ABS(G290)),--($G290:$Z290&lt;&gt;0))+(SUMPRODUCT(--(ABS($G290:$Z290)=ABS(G290)),--($G290:$Z290&lt;&gt;0))-1)/2)</f>
        <v>7</v>
      </c>
      <c r="AB290" cm="1">
        <f t="array" ref="AB290">IF(H290=0,"",1+SUMPRODUCT(--(ABS($G290:$Z290)&lt;ABS(H290)),--($G290:$Z290&lt;&gt;0))+(SUMPRODUCT(--(ABS($G290:$Z290)=ABS(H290)),--($G290:$Z290&lt;&gt;0))-1)/2)</f>
        <v>6</v>
      </c>
      <c r="AC290" cm="1">
        <f t="array" ref="AC290">IF(I290=0,"",1+SUMPRODUCT(--(ABS($G290:$Z290)&lt;ABS(I290)),--($G290:$Z290&lt;&gt;0))+(SUMPRODUCT(--(ABS($G290:$Z290)=ABS(I290)),--($G290:$Z290&lt;&gt;0))-1)/2)</f>
        <v>2</v>
      </c>
      <c r="AD290" cm="1">
        <f t="array" ref="AD290">IF(J290=0,"",1+SUMPRODUCT(--(ABS($G290:$Z290)&lt;ABS(J290)),--($G290:$Z290&lt;&gt;0))+(SUMPRODUCT(--(ABS($G290:$Z290)=ABS(J290)),--($G290:$Z290&lt;&gt;0))-1)/2)</f>
        <v>18</v>
      </c>
      <c r="AE290" cm="1">
        <f t="array" ref="AE290">IF(K290=0,"",1+SUMPRODUCT(--(ABS($G290:$Z290)&lt;ABS(K290)),--($G290:$Z290&lt;&gt;0))+(SUMPRODUCT(--(ABS($G290:$Z290)=ABS(K290)),--($G290:$Z290&lt;&gt;0))-1)/2)</f>
        <v>16</v>
      </c>
      <c r="AF290" cm="1">
        <f t="array" ref="AF290">IF(L290=0,"",1+SUMPRODUCT(--(ABS($G290:$Z290)&lt;ABS(L290)),--($G290:$Z290&lt;&gt;0))+(SUMPRODUCT(--(ABS($G290:$Z290)=ABS(L290)),--($G290:$Z290&lt;&gt;0))-1)/2)</f>
        <v>4</v>
      </c>
      <c r="AG290" cm="1">
        <f t="array" ref="AG290">IF(M290=0,"",1+SUMPRODUCT(--(ABS($G290:$Z290)&lt;ABS(M290)),--($G290:$Z290&lt;&gt;0))+(SUMPRODUCT(--(ABS($G290:$Z290)=ABS(M290)),--($G290:$Z290&lt;&gt;0))-1)/2)</f>
        <v>17</v>
      </c>
      <c r="AH290" cm="1">
        <f t="array" ref="AH290">IF(N290=0,"",1+SUMPRODUCT(--(ABS($G290:$Z290)&lt;ABS(N290)),--($G290:$Z290&lt;&gt;0))+(SUMPRODUCT(--(ABS($G290:$Z290)=ABS(N290)),--($G290:$Z290&lt;&gt;0))-1)/2)</f>
        <v>20</v>
      </c>
      <c r="AI290" cm="1">
        <f t="array" ref="AI290">IF(O290=0,"",1+SUMPRODUCT(--(ABS($G290:$Z290)&lt;ABS(O290)),--($G290:$Z290&lt;&gt;0))+(SUMPRODUCT(--(ABS($G290:$Z290)=ABS(O290)),--($G290:$Z290&lt;&gt;0))-1)/2)</f>
        <v>10</v>
      </c>
      <c r="AJ290" cm="1">
        <f t="array" ref="AJ290">IF(P290=0,"",1+SUMPRODUCT(--(ABS($G290:$Z290)&lt;ABS(P290)),--($G290:$Z290&lt;&gt;0))+(SUMPRODUCT(--(ABS($G290:$Z290)=ABS(P290)),--($G290:$Z290&lt;&gt;0))-1)/2)</f>
        <v>5</v>
      </c>
      <c r="AK290" cm="1">
        <f t="array" ref="AK290">IF(Q290=0,"",1+SUMPRODUCT(--(ABS($G290:$Z290)&lt;ABS(Q290)),--($G290:$Z290&lt;&gt;0))+(SUMPRODUCT(--(ABS($G290:$Z290)=ABS(Q290)),--($G290:$Z290&lt;&gt;0))-1)/2)</f>
        <v>13</v>
      </c>
      <c r="AL290" cm="1">
        <f t="array" ref="AL290">IF(R290=0,"",1+SUMPRODUCT(--(ABS($G290:$Z290)&lt;ABS(R290)),--($G290:$Z290&lt;&gt;0))+(SUMPRODUCT(--(ABS($G290:$Z290)=ABS(R290)),--($G290:$Z290&lt;&gt;0))-1)/2)</f>
        <v>11</v>
      </c>
      <c r="AM290" cm="1">
        <f t="array" ref="AM290">IF(S290=0,"",1+SUMPRODUCT(--(ABS($G290:$Z290)&lt;ABS(S290)),--($G290:$Z290&lt;&gt;0))+(SUMPRODUCT(--(ABS($G290:$Z290)=ABS(S290)),--($G290:$Z290&lt;&gt;0))-1)/2)</f>
        <v>12</v>
      </c>
      <c r="AN290" cm="1">
        <f t="array" ref="AN290">IF(T290=0,"",1+SUMPRODUCT(--(ABS($G290:$Z290)&lt;ABS(T290)),--($G290:$Z290&lt;&gt;0))+(SUMPRODUCT(--(ABS($G290:$Z290)=ABS(T290)),--($G290:$Z290&lt;&gt;0))-1)/2)</f>
        <v>3</v>
      </c>
      <c r="AO290" cm="1">
        <f t="array" ref="AO290">IF(U290=0,"",1+SUMPRODUCT(--(ABS($G290:$Z290)&lt;ABS(U290)),--($G290:$Z290&lt;&gt;0))+(SUMPRODUCT(--(ABS($G290:$Z290)=ABS(U290)),--($G290:$Z290&lt;&gt;0))-1)/2)</f>
        <v>14</v>
      </c>
      <c r="AP290" cm="1">
        <f t="array" ref="AP290">IF(V290=0,"",1+SUMPRODUCT(--(ABS($G290:$Z290)&lt;ABS(V290)),--($G290:$Z290&lt;&gt;0))+(SUMPRODUCT(--(ABS($G290:$Z290)=ABS(V290)),--($G290:$Z290&lt;&gt;0))-1)/2)</f>
        <v>1</v>
      </c>
      <c r="AQ290" cm="1">
        <f t="array" ref="AQ290">IF(W290=0,"",1+SUMPRODUCT(--(ABS($G290:$Z290)&lt;ABS(W290)),--($G290:$Z290&lt;&gt;0))+(SUMPRODUCT(--(ABS($G290:$Z290)=ABS(W290)),--($G290:$Z290&lt;&gt;0))-1)/2)</f>
        <v>8</v>
      </c>
      <c r="AR290" cm="1">
        <f t="array" ref="AR290">IF(X290=0,"",1+SUMPRODUCT(--(ABS($G290:$Z290)&lt;ABS(X290)),--($G290:$Z290&lt;&gt;0))+(SUMPRODUCT(--(ABS($G290:$Z290)=ABS(X290)),--($G290:$Z290&lt;&gt;0))-1)/2)</f>
        <v>15</v>
      </c>
      <c r="AS290" cm="1">
        <f t="array" ref="AS290">IF(Y290=0,"",1+SUMPRODUCT(--(ABS($G290:$Z290)&lt;ABS(Y290)),--($G290:$Z290&lt;&gt;0))+(SUMPRODUCT(--(ABS($G290:$Z290)=ABS(Y290)),--($G290:$Z290&lt;&gt;0))-1)/2)</f>
        <v>19</v>
      </c>
      <c r="AT290" cm="1">
        <f t="array" ref="AT290">IF(Z290=0,"",1+SUMPRODUCT(--(ABS($G290:$Z290)&lt;ABS(Z290)),--($G290:$Z290&lt;&gt;0))+(SUMPRODUCT(--(ABS($G290:$Z290)=ABS(Z290)),--($G290:$Z290&lt;&gt;0))-1)/2)</f>
        <v>9</v>
      </c>
      <c r="AU290">
        <f>AVERAGE(G290:Z290)</f>
        <v>1.3790634142250308E-2</v>
      </c>
      <c r="AV290">
        <f>SUMIF(G290:Z290,"&gt;0",AA290:AT290)</f>
        <v>208</v>
      </c>
      <c r="AW290">
        <f>COUNTIF(G290:Z290,"&lt;&gt;0")</f>
        <v>20</v>
      </c>
      <c r="AX290">
        <f>_xlfn.LET(_xlpm.n,AW290,_xlpm.w,AV290,_xlpm.mu,_xlpm.n*(_xlpm.n+1)/4,_xlpm.sd,SQRT(_xlpm.n*(_xlpm.n+1)*(2*_xlpm.n+1)/24),_xlpm.z,(ABS(_xlpm.w-_xlpm.mu)-0.5)/_xlpm.sd,MIN(1,2*(1-_xlfn.NORM.S.DIST(_xlpm.z,TRUE))))</f>
        <v>1.2992610033379925E-4</v>
      </c>
    </row>
    <row r="291" spans="1:50" x14ac:dyDescent="0.25">
      <c r="A291" t="s">
        <v>9335</v>
      </c>
      <c r="B291" t="s">
        <v>106</v>
      </c>
      <c r="C291" t="s">
        <v>32</v>
      </c>
      <c r="D291" t="s">
        <v>9259</v>
      </c>
      <c r="E291" t="s">
        <v>102</v>
      </c>
      <c r="F291" t="s">
        <v>88</v>
      </c>
      <c r="G291">
        <f>all_runs!O3242-all_runs!O3002</f>
        <v>1.6067653276955585E-2</v>
      </c>
      <c r="H291">
        <f>all_runs!O3243-all_runs!O3003</f>
        <v>1.8823991221419423E-3</v>
      </c>
      <c r="I291">
        <f>all_runs!O3244-all_runs!O3004</f>
        <v>1.049632087721819E-2</v>
      </c>
      <c r="J291">
        <f>all_runs!O3245-all_runs!O3005</f>
        <v>0.20772759281074571</v>
      </c>
      <c r="K291">
        <f>all_runs!O3246-all_runs!O3006</f>
        <v>-9.0548953027735912E-5</v>
      </c>
      <c r="L291">
        <f>all_runs!O3247-all_runs!O3007</f>
        <v>1.6877935725848614E-2</v>
      </c>
      <c r="M291">
        <f>all_runs!O3248-all_runs!O3008</f>
        <v>7.8530373041810764E-3</v>
      </c>
      <c r="N291">
        <f>all_runs!O3249-all_runs!O3009</f>
        <v>0.18947955499456959</v>
      </c>
      <c r="O291">
        <f>all_runs!O3250-all_runs!O3010</f>
        <v>6.9307597351586647E-3</v>
      </c>
      <c r="P291">
        <f>all_runs!O3251-all_runs!O3011</f>
        <v>1.7002979535763352E-2</v>
      </c>
      <c r="Q291">
        <f>all_runs!O3252-all_runs!O3012</f>
        <v>-9.0880460700952792E-3</v>
      </c>
      <c r="R291">
        <f>all_runs!O3253-all_runs!O3013</f>
        <v>0.13694638694638706</v>
      </c>
      <c r="S291">
        <f>all_runs!O3254-all_runs!O3014</f>
        <v>0.16875137720514855</v>
      </c>
      <c r="T291">
        <f>all_runs!O3255-all_runs!O3015</f>
        <v>0.15070837312957663</v>
      </c>
      <c r="U291">
        <f>all_runs!O3256-all_runs!O3016</f>
        <v>9.0102145501591568E-4</v>
      </c>
      <c r="V291">
        <f>all_runs!O3257-all_runs!O3017</f>
        <v>1.7454519280946101E-3</v>
      </c>
      <c r="W291">
        <f>all_runs!O3258-all_runs!O3018</f>
        <v>2.5905006075657155E-3</v>
      </c>
      <c r="X291">
        <f>all_runs!O3259-all_runs!O3019</f>
        <v>0.10019749506262343</v>
      </c>
      <c r="Y291">
        <f>all_runs!O3260-all_runs!O3020</f>
        <v>0.14607553366174053</v>
      </c>
      <c r="Z291">
        <f>all_runs!O3261-all_runs!O3021</f>
        <v>2.1574885863197335E-2</v>
      </c>
      <c r="AA291" cm="1">
        <f t="array" ref="AA291">IF(G291=0,"",1+SUMPRODUCT(--(ABS($G291:$Z291)&lt;ABS(G291)),--($G291:$Z291&lt;&gt;0))+(SUMPRODUCT(--(ABS($G291:$Z291)=ABS(G291)),--($G291:$Z291&lt;&gt;0))-1)/2)</f>
        <v>10</v>
      </c>
      <c r="AB291" cm="1">
        <f t="array" ref="AB291">IF(H291=0,"",1+SUMPRODUCT(--(ABS($G291:$Z291)&lt;ABS(H291)),--($G291:$Z291&lt;&gt;0))+(SUMPRODUCT(--(ABS($G291:$Z291)=ABS(H291)),--($G291:$Z291&lt;&gt;0))-1)/2)</f>
        <v>4</v>
      </c>
      <c r="AC291" cm="1">
        <f t="array" ref="AC291">IF(I291=0,"",1+SUMPRODUCT(--(ABS($G291:$Z291)&lt;ABS(I291)),--($G291:$Z291&lt;&gt;0))+(SUMPRODUCT(--(ABS($G291:$Z291)=ABS(I291)),--($G291:$Z291&lt;&gt;0))-1)/2)</f>
        <v>9</v>
      </c>
      <c r="AD291" cm="1">
        <f t="array" ref="AD291">IF(J291=0,"",1+SUMPRODUCT(--(ABS($G291:$Z291)&lt;ABS(J291)),--($G291:$Z291&lt;&gt;0))+(SUMPRODUCT(--(ABS($G291:$Z291)=ABS(J291)),--($G291:$Z291&lt;&gt;0))-1)/2)</f>
        <v>20</v>
      </c>
      <c r="AE291" cm="1">
        <f t="array" ref="AE291">IF(K291=0,"",1+SUMPRODUCT(--(ABS($G291:$Z291)&lt;ABS(K291)),--($G291:$Z291&lt;&gt;0))+(SUMPRODUCT(--(ABS($G291:$Z291)=ABS(K291)),--($G291:$Z291&lt;&gt;0))-1)/2)</f>
        <v>1</v>
      </c>
      <c r="AF291" cm="1">
        <f t="array" ref="AF291">IF(L291=0,"",1+SUMPRODUCT(--(ABS($G291:$Z291)&lt;ABS(L291)),--($G291:$Z291&lt;&gt;0))+(SUMPRODUCT(--(ABS($G291:$Z291)=ABS(L291)),--($G291:$Z291&lt;&gt;0))-1)/2)</f>
        <v>11</v>
      </c>
      <c r="AG291" cm="1">
        <f t="array" ref="AG291">IF(M291=0,"",1+SUMPRODUCT(--(ABS($G291:$Z291)&lt;ABS(M291)),--($G291:$Z291&lt;&gt;0))+(SUMPRODUCT(--(ABS($G291:$Z291)=ABS(M291)),--($G291:$Z291&lt;&gt;0))-1)/2)</f>
        <v>7</v>
      </c>
      <c r="AH291" cm="1">
        <f t="array" ref="AH291">IF(N291=0,"",1+SUMPRODUCT(--(ABS($G291:$Z291)&lt;ABS(N291)),--($G291:$Z291&lt;&gt;0))+(SUMPRODUCT(--(ABS($G291:$Z291)=ABS(N291)),--($G291:$Z291&lt;&gt;0))-1)/2)</f>
        <v>19</v>
      </c>
      <c r="AI291" cm="1">
        <f t="array" ref="AI291">IF(O291=0,"",1+SUMPRODUCT(--(ABS($G291:$Z291)&lt;ABS(O291)),--($G291:$Z291&lt;&gt;0))+(SUMPRODUCT(--(ABS($G291:$Z291)=ABS(O291)),--($G291:$Z291&lt;&gt;0))-1)/2)</f>
        <v>6</v>
      </c>
      <c r="AJ291" cm="1">
        <f t="array" ref="AJ291">IF(P291=0,"",1+SUMPRODUCT(--(ABS($G291:$Z291)&lt;ABS(P291)),--($G291:$Z291&lt;&gt;0))+(SUMPRODUCT(--(ABS($G291:$Z291)=ABS(P291)),--($G291:$Z291&lt;&gt;0))-1)/2)</f>
        <v>12</v>
      </c>
      <c r="AK291" cm="1">
        <f t="array" ref="AK291">IF(Q291=0,"",1+SUMPRODUCT(--(ABS($G291:$Z291)&lt;ABS(Q291)),--($G291:$Z291&lt;&gt;0))+(SUMPRODUCT(--(ABS($G291:$Z291)=ABS(Q291)),--($G291:$Z291&lt;&gt;0))-1)/2)</f>
        <v>8</v>
      </c>
      <c r="AL291" cm="1">
        <f t="array" ref="AL291">IF(R291=0,"",1+SUMPRODUCT(--(ABS($G291:$Z291)&lt;ABS(R291)),--($G291:$Z291&lt;&gt;0))+(SUMPRODUCT(--(ABS($G291:$Z291)=ABS(R291)),--($G291:$Z291&lt;&gt;0))-1)/2)</f>
        <v>15</v>
      </c>
      <c r="AM291" cm="1">
        <f t="array" ref="AM291">IF(S291=0,"",1+SUMPRODUCT(--(ABS($G291:$Z291)&lt;ABS(S291)),--($G291:$Z291&lt;&gt;0))+(SUMPRODUCT(--(ABS($G291:$Z291)=ABS(S291)),--($G291:$Z291&lt;&gt;0))-1)/2)</f>
        <v>18</v>
      </c>
      <c r="AN291" cm="1">
        <f t="array" ref="AN291">IF(T291=0,"",1+SUMPRODUCT(--(ABS($G291:$Z291)&lt;ABS(T291)),--($G291:$Z291&lt;&gt;0))+(SUMPRODUCT(--(ABS($G291:$Z291)=ABS(T291)),--($G291:$Z291&lt;&gt;0))-1)/2)</f>
        <v>17</v>
      </c>
      <c r="AO291" cm="1">
        <f t="array" ref="AO291">IF(U291=0,"",1+SUMPRODUCT(--(ABS($G291:$Z291)&lt;ABS(U291)),--($G291:$Z291&lt;&gt;0))+(SUMPRODUCT(--(ABS($G291:$Z291)=ABS(U291)),--($G291:$Z291&lt;&gt;0))-1)/2)</f>
        <v>2</v>
      </c>
      <c r="AP291" cm="1">
        <f t="array" ref="AP291">IF(V291=0,"",1+SUMPRODUCT(--(ABS($G291:$Z291)&lt;ABS(V291)),--($G291:$Z291&lt;&gt;0))+(SUMPRODUCT(--(ABS($G291:$Z291)=ABS(V291)),--($G291:$Z291&lt;&gt;0))-1)/2)</f>
        <v>3</v>
      </c>
      <c r="AQ291" cm="1">
        <f t="array" ref="AQ291">IF(W291=0,"",1+SUMPRODUCT(--(ABS($G291:$Z291)&lt;ABS(W291)),--($G291:$Z291&lt;&gt;0))+(SUMPRODUCT(--(ABS($G291:$Z291)=ABS(W291)),--($G291:$Z291&lt;&gt;0))-1)/2)</f>
        <v>5</v>
      </c>
      <c r="AR291" cm="1">
        <f t="array" ref="AR291">IF(X291=0,"",1+SUMPRODUCT(--(ABS($G291:$Z291)&lt;ABS(X291)),--($G291:$Z291&lt;&gt;0))+(SUMPRODUCT(--(ABS($G291:$Z291)=ABS(X291)),--($G291:$Z291&lt;&gt;0))-1)/2)</f>
        <v>14</v>
      </c>
      <c r="AS291" cm="1">
        <f t="array" ref="AS291">IF(Y291=0,"",1+SUMPRODUCT(--(ABS($G291:$Z291)&lt;ABS(Y291)),--($G291:$Z291&lt;&gt;0))+(SUMPRODUCT(--(ABS($G291:$Z291)=ABS(Y291)),--($G291:$Z291&lt;&gt;0))-1)/2)</f>
        <v>16</v>
      </c>
      <c r="AT291" cm="1">
        <f t="array" ref="AT291">IF(Z291=0,"",1+SUMPRODUCT(--(ABS($G291:$Z291)&lt;ABS(Z291)),--($G291:$Z291&lt;&gt;0))+(SUMPRODUCT(--(ABS($G291:$Z291)=ABS(Z291)),--($G291:$Z291&lt;&gt;0))-1)/2)</f>
        <v>13</v>
      </c>
      <c r="AU291">
        <f>AVERAGE(G291:Z291)</f>
        <v>5.973153321094047E-2</v>
      </c>
      <c r="AV291">
        <f>SUMIF(G291:Z291,"&gt;0",AA291:AT291)</f>
        <v>201</v>
      </c>
      <c r="AW291">
        <f>COUNTIF(G291:Z291,"&lt;&gt;0")</f>
        <v>20</v>
      </c>
      <c r="AX291">
        <f>_xlfn.LET(_xlpm.n,AW291,_xlpm.w,AV291,_xlpm.mu,_xlpm.n*(_xlpm.n+1)/4,_xlpm.sd,SQRT(_xlpm.n*(_xlpm.n+1)*(2*_xlpm.n+1)/24),_xlpm.z,(ABS(_xlpm.w-_xlpm.mu)-0.5)/_xlpm.sd,MIN(1,2*(1-_xlfn.NORM.S.DIST(_xlpm.z,TRUE))))</f>
        <v>3.6348186820167605E-4</v>
      </c>
    </row>
    <row r="292" spans="1:50" x14ac:dyDescent="0.25">
      <c r="A292" t="s">
        <v>9335</v>
      </c>
      <c r="B292" t="s">
        <v>147</v>
      </c>
      <c r="C292" t="s">
        <v>32</v>
      </c>
      <c r="D292" t="s">
        <v>9259</v>
      </c>
      <c r="E292" t="s">
        <v>102</v>
      </c>
      <c r="F292" t="s">
        <v>88</v>
      </c>
      <c r="G292">
        <f>all_runs!O3722-all_runs!O3482</f>
        <v>3.4478405762951359E-2</v>
      </c>
      <c r="H292">
        <f>all_runs!O3723-all_runs!O3483</f>
        <v>4.7064837692766592E-2</v>
      </c>
      <c r="I292">
        <f>all_runs!O3724-all_runs!O3484</f>
        <v>3.6885245901639441E-2</v>
      </c>
      <c r="J292">
        <f>all_runs!O3725-all_runs!O3485</f>
        <v>4.2857748928768258E-2</v>
      </c>
      <c r="K292">
        <f>all_runs!O3726-all_runs!O3486</f>
        <v>3.2394554133684639E-2</v>
      </c>
      <c r="L292">
        <f>all_runs!O3727-all_runs!O3487</f>
        <v>4.2840778923252998E-2</v>
      </c>
      <c r="M292">
        <f>all_runs!O3728-all_runs!O3488</f>
        <v>4.6214890808887077E-2</v>
      </c>
      <c r="N292">
        <f>all_runs!O3729-all_runs!O3489</f>
        <v>2.5518699046715221E-2</v>
      </c>
      <c r="O292">
        <f>all_runs!O3730-all_runs!O3490</f>
        <v>3.1208532795834354E-2</v>
      </c>
      <c r="P292">
        <f>all_runs!O3731-all_runs!O3491</f>
        <v>1.7282330277948565E-2</v>
      </c>
      <c r="Q292">
        <f>all_runs!O3732-all_runs!O3492</f>
        <v>3.3416293346606896E-2</v>
      </c>
      <c r="R292">
        <f>all_runs!O3733-all_runs!O3493</f>
        <v>2.1335087364231176E-2</v>
      </c>
      <c r="S292">
        <f>all_runs!O3734-all_runs!O3494</f>
        <v>4.3820474650514196E-2</v>
      </c>
      <c r="T292">
        <f>all_runs!O3735-all_runs!O3495</f>
        <v>1.4743894973131111E-2</v>
      </c>
      <c r="U292">
        <f>all_runs!O3736-all_runs!O3496</f>
        <v>5.1440329218107039E-2</v>
      </c>
      <c r="V292">
        <f>all_runs!O3737-all_runs!O3497</f>
        <v>4.4043967280163687E-2</v>
      </c>
      <c r="W292">
        <f>all_runs!O3738-all_runs!O3498</f>
        <v>7.1329617046541616E-2</v>
      </c>
      <c r="X292">
        <f>all_runs!O3739-all_runs!O3499</f>
        <v>4.002537583786181E-2</v>
      </c>
      <c r="Y292">
        <f>all_runs!O3740-all_runs!O3500</f>
        <v>3.933416366512954E-2</v>
      </c>
      <c r="Z292">
        <f>all_runs!O3741-all_runs!O3501</f>
        <v>5.3136037858783958E-2</v>
      </c>
      <c r="AA292" cm="1">
        <f t="array" ref="AA292">IF(G292=0,"",1+SUMPRODUCT(--(ABS($G292:$Z292)&lt;ABS(G292)),--($G292:$Z292&lt;&gt;0))+(SUMPRODUCT(--(ABS($G292:$Z292)=ABS(G292)),--($G292:$Z292&lt;&gt;0))-1)/2)</f>
        <v>8</v>
      </c>
      <c r="AB292" cm="1">
        <f t="array" ref="AB292">IF(H292=0,"",1+SUMPRODUCT(--(ABS($G292:$Z292)&lt;ABS(H292)),--($G292:$Z292&lt;&gt;0))+(SUMPRODUCT(--(ABS($G292:$Z292)=ABS(H292)),--($G292:$Z292&lt;&gt;0))-1)/2)</f>
        <v>17</v>
      </c>
      <c r="AC292" cm="1">
        <f t="array" ref="AC292">IF(I292=0,"",1+SUMPRODUCT(--(ABS($G292:$Z292)&lt;ABS(I292)),--($G292:$Z292&lt;&gt;0))+(SUMPRODUCT(--(ABS($G292:$Z292)=ABS(I292)),--($G292:$Z292&lt;&gt;0))-1)/2)</f>
        <v>9</v>
      </c>
      <c r="AD292" cm="1">
        <f t="array" ref="AD292">IF(J292=0,"",1+SUMPRODUCT(--(ABS($G292:$Z292)&lt;ABS(J292)),--($G292:$Z292&lt;&gt;0))+(SUMPRODUCT(--(ABS($G292:$Z292)=ABS(J292)),--($G292:$Z292&lt;&gt;0))-1)/2)</f>
        <v>13</v>
      </c>
      <c r="AE292" cm="1">
        <f t="array" ref="AE292">IF(K292=0,"",1+SUMPRODUCT(--(ABS($G292:$Z292)&lt;ABS(K292)),--($G292:$Z292&lt;&gt;0))+(SUMPRODUCT(--(ABS($G292:$Z292)=ABS(K292)),--($G292:$Z292&lt;&gt;0))-1)/2)</f>
        <v>6</v>
      </c>
      <c r="AF292" cm="1">
        <f t="array" ref="AF292">IF(L292=0,"",1+SUMPRODUCT(--(ABS($G292:$Z292)&lt;ABS(L292)),--($G292:$Z292&lt;&gt;0))+(SUMPRODUCT(--(ABS($G292:$Z292)=ABS(L292)),--($G292:$Z292&lt;&gt;0))-1)/2)</f>
        <v>12</v>
      </c>
      <c r="AG292" cm="1">
        <f t="array" ref="AG292">IF(M292=0,"",1+SUMPRODUCT(--(ABS($G292:$Z292)&lt;ABS(M292)),--($G292:$Z292&lt;&gt;0))+(SUMPRODUCT(--(ABS($G292:$Z292)=ABS(M292)),--($G292:$Z292&lt;&gt;0))-1)/2)</f>
        <v>16</v>
      </c>
      <c r="AH292" cm="1">
        <f t="array" ref="AH292">IF(N292=0,"",1+SUMPRODUCT(--(ABS($G292:$Z292)&lt;ABS(N292)),--($G292:$Z292&lt;&gt;0))+(SUMPRODUCT(--(ABS($G292:$Z292)=ABS(N292)),--($G292:$Z292&lt;&gt;0))-1)/2)</f>
        <v>4</v>
      </c>
      <c r="AI292" cm="1">
        <f t="array" ref="AI292">IF(O292=0,"",1+SUMPRODUCT(--(ABS($G292:$Z292)&lt;ABS(O292)),--($G292:$Z292&lt;&gt;0))+(SUMPRODUCT(--(ABS($G292:$Z292)=ABS(O292)),--($G292:$Z292&lt;&gt;0))-1)/2)</f>
        <v>5</v>
      </c>
      <c r="AJ292" cm="1">
        <f t="array" ref="AJ292">IF(P292=0,"",1+SUMPRODUCT(--(ABS($G292:$Z292)&lt;ABS(P292)),--($G292:$Z292&lt;&gt;0))+(SUMPRODUCT(--(ABS($G292:$Z292)=ABS(P292)),--($G292:$Z292&lt;&gt;0))-1)/2)</f>
        <v>2</v>
      </c>
      <c r="AK292" cm="1">
        <f t="array" ref="AK292">IF(Q292=0,"",1+SUMPRODUCT(--(ABS($G292:$Z292)&lt;ABS(Q292)),--($G292:$Z292&lt;&gt;0))+(SUMPRODUCT(--(ABS($G292:$Z292)=ABS(Q292)),--($G292:$Z292&lt;&gt;0))-1)/2)</f>
        <v>7</v>
      </c>
      <c r="AL292" cm="1">
        <f t="array" ref="AL292">IF(R292=0,"",1+SUMPRODUCT(--(ABS($G292:$Z292)&lt;ABS(R292)),--($G292:$Z292&lt;&gt;0))+(SUMPRODUCT(--(ABS($G292:$Z292)=ABS(R292)),--($G292:$Z292&lt;&gt;0))-1)/2)</f>
        <v>3</v>
      </c>
      <c r="AM292" cm="1">
        <f t="array" ref="AM292">IF(S292=0,"",1+SUMPRODUCT(--(ABS($G292:$Z292)&lt;ABS(S292)),--($G292:$Z292&lt;&gt;0))+(SUMPRODUCT(--(ABS($G292:$Z292)=ABS(S292)),--($G292:$Z292&lt;&gt;0))-1)/2)</f>
        <v>14</v>
      </c>
      <c r="AN292" cm="1">
        <f t="array" ref="AN292">IF(T292=0,"",1+SUMPRODUCT(--(ABS($G292:$Z292)&lt;ABS(T292)),--($G292:$Z292&lt;&gt;0))+(SUMPRODUCT(--(ABS($G292:$Z292)=ABS(T292)),--($G292:$Z292&lt;&gt;0))-1)/2)</f>
        <v>1</v>
      </c>
      <c r="AO292" cm="1">
        <f t="array" ref="AO292">IF(U292=0,"",1+SUMPRODUCT(--(ABS($G292:$Z292)&lt;ABS(U292)),--($G292:$Z292&lt;&gt;0))+(SUMPRODUCT(--(ABS($G292:$Z292)=ABS(U292)),--($G292:$Z292&lt;&gt;0))-1)/2)</f>
        <v>18</v>
      </c>
      <c r="AP292" cm="1">
        <f t="array" ref="AP292">IF(V292=0,"",1+SUMPRODUCT(--(ABS($G292:$Z292)&lt;ABS(V292)),--($G292:$Z292&lt;&gt;0))+(SUMPRODUCT(--(ABS($G292:$Z292)=ABS(V292)),--($G292:$Z292&lt;&gt;0))-1)/2)</f>
        <v>15</v>
      </c>
      <c r="AQ292" cm="1">
        <f t="array" ref="AQ292">IF(W292=0,"",1+SUMPRODUCT(--(ABS($G292:$Z292)&lt;ABS(W292)),--($G292:$Z292&lt;&gt;0))+(SUMPRODUCT(--(ABS($G292:$Z292)=ABS(W292)),--($G292:$Z292&lt;&gt;0))-1)/2)</f>
        <v>20</v>
      </c>
      <c r="AR292" cm="1">
        <f t="array" ref="AR292">IF(X292=0,"",1+SUMPRODUCT(--(ABS($G292:$Z292)&lt;ABS(X292)),--($G292:$Z292&lt;&gt;0))+(SUMPRODUCT(--(ABS($G292:$Z292)=ABS(X292)),--($G292:$Z292&lt;&gt;0))-1)/2)</f>
        <v>11</v>
      </c>
      <c r="AS292" cm="1">
        <f t="array" ref="AS292">IF(Y292=0,"",1+SUMPRODUCT(--(ABS($G292:$Z292)&lt;ABS(Y292)),--($G292:$Z292&lt;&gt;0))+(SUMPRODUCT(--(ABS($G292:$Z292)=ABS(Y292)),--($G292:$Z292&lt;&gt;0))-1)/2)</f>
        <v>10</v>
      </c>
      <c r="AT292" cm="1">
        <f t="array" ref="AT292">IF(Z292=0,"",1+SUMPRODUCT(--(ABS($G292:$Z292)&lt;ABS(Z292)),--($G292:$Z292&lt;&gt;0))+(SUMPRODUCT(--(ABS($G292:$Z292)=ABS(Z292)),--($G292:$Z292&lt;&gt;0))-1)/2)</f>
        <v>19</v>
      </c>
      <c r="AU292">
        <f>AVERAGE(G292:Z292)</f>
        <v>3.8468563275675979E-2</v>
      </c>
      <c r="AV292">
        <f>SUMIF(G292:Z292,"&gt;0",AA292:AT292)</f>
        <v>210</v>
      </c>
      <c r="AW292">
        <f>COUNTIF(G292:Z292,"&lt;&gt;0")</f>
        <v>20</v>
      </c>
      <c r="AX292">
        <f>_xlfn.LET(_xlpm.n,AW292,_xlpm.w,AV292,_xlpm.mu,_xlpm.n*(_xlpm.n+1)/4,_xlpm.sd,SQRT(_xlpm.n*(_xlpm.n+1)*(2*_xlpm.n+1)/24),_xlpm.z,(ABS(_xlpm.w-_xlpm.mu)-0.5)/_xlpm.sd,MIN(1,2*(1-_xlfn.NORM.S.DIST(_xlpm.z,TRUE))))</f>
        <v>9.5691731570646255E-5</v>
      </c>
    </row>
    <row r="293" spans="1:50" x14ac:dyDescent="0.25">
      <c r="A293" t="s">
        <v>9335</v>
      </c>
      <c r="B293" t="s">
        <v>190</v>
      </c>
      <c r="C293" t="s">
        <v>32</v>
      </c>
      <c r="D293" t="s">
        <v>9259</v>
      </c>
      <c r="E293" t="s">
        <v>102</v>
      </c>
      <c r="F293" t="s">
        <v>88</v>
      </c>
      <c r="G293">
        <f>all_runs!O4202-all_runs!O3962</f>
        <v>7.4468085106383919E-3</v>
      </c>
      <c r="H293">
        <f>all_runs!O4203-all_runs!O3963</f>
        <v>-7.4324791047871708E-3</v>
      </c>
      <c r="I293">
        <f>all_runs!O4204-all_runs!O3964</f>
        <v>3.823337070254107E-2</v>
      </c>
      <c r="J293">
        <f>all_runs!O4205-all_runs!O3965</f>
        <v>4.282655246252709E-3</v>
      </c>
      <c r="K293">
        <f>all_runs!O4206-all_runs!O3966</f>
        <v>3.6126415290799185E-3</v>
      </c>
      <c r="L293">
        <f>all_runs!O4207-all_runs!O3967</f>
        <v>-1.2969244897576671E-2</v>
      </c>
      <c r="M293">
        <f>all_runs!O4208-all_runs!O3968</f>
        <v>-5.030834144758134E-3</v>
      </c>
      <c r="N293">
        <f>all_runs!O4209-all_runs!O3969</f>
        <v>7.9392443654049405E-3</v>
      </c>
      <c r="O293">
        <f>all_runs!O4210-all_runs!O3970</f>
        <v>4.2643923240937021E-3</v>
      </c>
      <c r="P293">
        <f>all_runs!O4211-all_runs!O3971</f>
        <v>-1.814875431896712E-2</v>
      </c>
      <c r="Q293">
        <f>all_runs!O4212-all_runs!O3972</f>
        <v>-1.3935260445688935E-2</v>
      </c>
      <c r="R293">
        <f>all_runs!O4213-all_runs!O3973</f>
        <v>1.0890255509187985E-2</v>
      </c>
      <c r="S293">
        <f>all_runs!O4214-all_runs!O3974</f>
        <v>-4.1915349218646369E-4</v>
      </c>
      <c r="T293">
        <f>all_runs!O4215-all_runs!O3975</f>
        <v>2.2342646470928096E-2</v>
      </c>
      <c r="U293">
        <f>all_runs!O4216-all_runs!O3976</f>
        <v>-1.8442650903717217E-2</v>
      </c>
      <c r="V293">
        <f>all_runs!O4217-all_runs!O3977</f>
        <v>-1.208579827967915E-2</v>
      </c>
      <c r="W293">
        <f>all_runs!O4218-all_runs!O3978</f>
        <v>-1.769198382912851E-2</v>
      </c>
      <c r="X293">
        <f>all_runs!O4219-all_runs!O3979</f>
        <v>4.8519948519948564E-2</v>
      </c>
      <c r="Y293">
        <f>all_runs!O4220-all_runs!O3980</f>
        <v>9.7391878507758767E-3</v>
      </c>
      <c r="Z293">
        <f>all_runs!O4221-all_runs!O3981</f>
        <v>1.2353659412482898E-2</v>
      </c>
      <c r="AA293" cm="1">
        <f t="array" ref="AA293">IF(G293=0,"",1+SUMPRODUCT(--(ABS($G293:$Z293)&lt;ABS(G293)),--($G293:$Z293&lt;&gt;0))+(SUMPRODUCT(--(ABS($G293:$Z293)=ABS(G293)),--($G293:$Z293&lt;&gt;0))-1)/2)</f>
        <v>7</v>
      </c>
      <c r="AB293" cm="1">
        <f t="array" ref="AB293">IF(H293=0,"",1+SUMPRODUCT(--(ABS($G293:$Z293)&lt;ABS(H293)),--($G293:$Z293&lt;&gt;0))+(SUMPRODUCT(--(ABS($G293:$Z293)=ABS(H293)),--($G293:$Z293&lt;&gt;0))-1)/2)</f>
        <v>6</v>
      </c>
      <c r="AC293" cm="1">
        <f t="array" ref="AC293">IF(I293=0,"",1+SUMPRODUCT(--(ABS($G293:$Z293)&lt;ABS(I293)),--($G293:$Z293&lt;&gt;0))+(SUMPRODUCT(--(ABS($G293:$Z293)=ABS(I293)),--($G293:$Z293&lt;&gt;0))-1)/2)</f>
        <v>19</v>
      </c>
      <c r="AD293" cm="1">
        <f t="array" ref="AD293">IF(J293=0,"",1+SUMPRODUCT(--(ABS($G293:$Z293)&lt;ABS(J293)),--($G293:$Z293&lt;&gt;0))+(SUMPRODUCT(--(ABS($G293:$Z293)=ABS(J293)),--($G293:$Z293&lt;&gt;0))-1)/2)</f>
        <v>4</v>
      </c>
      <c r="AE293" cm="1">
        <f t="array" ref="AE293">IF(K293=0,"",1+SUMPRODUCT(--(ABS($G293:$Z293)&lt;ABS(K293)),--($G293:$Z293&lt;&gt;0))+(SUMPRODUCT(--(ABS($G293:$Z293)=ABS(K293)),--($G293:$Z293&lt;&gt;0))-1)/2)</f>
        <v>2</v>
      </c>
      <c r="AF293" cm="1">
        <f t="array" ref="AF293">IF(L293=0,"",1+SUMPRODUCT(--(ABS($G293:$Z293)&lt;ABS(L293)),--($G293:$Z293&lt;&gt;0))+(SUMPRODUCT(--(ABS($G293:$Z293)=ABS(L293)),--($G293:$Z293&lt;&gt;0))-1)/2)</f>
        <v>13</v>
      </c>
      <c r="AG293" cm="1">
        <f t="array" ref="AG293">IF(M293=0,"",1+SUMPRODUCT(--(ABS($G293:$Z293)&lt;ABS(M293)),--($G293:$Z293&lt;&gt;0))+(SUMPRODUCT(--(ABS($G293:$Z293)=ABS(M293)),--($G293:$Z293&lt;&gt;0))-1)/2)</f>
        <v>5</v>
      </c>
      <c r="AH293" cm="1">
        <f t="array" ref="AH293">IF(N293=0,"",1+SUMPRODUCT(--(ABS($G293:$Z293)&lt;ABS(N293)),--($G293:$Z293&lt;&gt;0))+(SUMPRODUCT(--(ABS($G293:$Z293)=ABS(N293)),--($G293:$Z293&lt;&gt;0))-1)/2)</f>
        <v>8</v>
      </c>
      <c r="AI293" cm="1">
        <f t="array" ref="AI293">IF(O293=0,"",1+SUMPRODUCT(--(ABS($G293:$Z293)&lt;ABS(O293)),--($G293:$Z293&lt;&gt;0))+(SUMPRODUCT(--(ABS($G293:$Z293)=ABS(O293)),--($G293:$Z293&lt;&gt;0))-1)/2)</f>
        <v>3</v>
      </c>
      <c r="AJ293" cm="1">
        <f t="array" ref="AJ293">IF(P293=0,"",1+SUMPRODUCT(--(ABS($G293:$Z293)&lt;ABS(P293)),--($G293:$Z293&lt;&gt;0))+(SUMPRODUCT(--(ABS($G293:$Z293)=ABS(P293)),--($G293:$Z293&lt;&gt;0))-1)/2)</f>
        <v>16</v>
      </c>
      <c r="AK293" cm="1">
        <f t="array" ref="AK293">IF(Q293=0,"",1+SUMPRODUCT(--(ABS($G293:$Z293)&lt;ABS(Q293)),--($G293:$Z293&lt;&gt;0))+(SUMPRODUCT(--(ABS($G293:$Z293)=ABS(Q293)),--($G293:$Z293&lt;&gt;0))-1)/2)</f>
        <v>14</v>
      </c>
      <c r="AL293" cm="1">
        <f t="array" ref="AL293">IF(R293=0,"",1+SUMPRODUCT(--(ABS($G293:$Z293)&lt;ABS(R293)),--($G293:$Z293&lt;&gt;0))+(SUMPRODUCT(--(ABS($G293:$Z293)=ABS(R293)),--($G293:$Z293&lt;&gt;0))-1)/2)</f>
        <v>10</v>
      </c>
      <c r="AM293" cm="1">
        <f t="array" ref="AM293">IF(S293=0,"",1+SUMPRODUCT(--(ABS($G293:$Z293)&lt;ABS(S293)),--($G293:$Z293&lt;&gt;0))+(SUMPRODUCT(--(ABS($G293:$Z293)=ABS(S293)),--($G293:$Z293&lt;&gt;0))-1)/2)</f>
        <v>1</v>
      </c>
      <c r="AN293" cm="1">
        <f t="array" ref="AN293">IF(T293=0,"",1+SUMPRODUCT(--(ABS($G293:$Z293)&lt;ABS(T293)),--($G293:$Z293&lt;&gt;0))+(SUMPRODUCT(--(ABS($G293:$Z293)=ABS(T293)),--($G293:$Z293&lt;&gt;0))-1)/2)</f>
        <v>18</v>
      </c>
      <c r="AO293" cm="1">
        <f t="array" ref="AO293">IF(U293=0,"",1+SUMPRODUCT(--(ABS($G293:$Z293)&lt;ABS(U293)),--($G293:$Z293&lt;&gt;0))+(SUMPRODUCT(--(ABS($G293:$Z293)=ABS(U293)),--($G293:$Z293&lt;&gt;0))-1)/2)</f>
        <v>17</v>
      </c>
      <c r="AP293" cm="1">
        <f t="array" ref="AP293">IF(V293=0,"",1+SUMPRODUCT(--(ABS($G293:$Z293)&lt;ABS(V293)),--($G293:$Z293&lt;&gt;0))+(SUMPRODUCT(--(ABS($G293:$Z293)=ABS(V293)),--($G293:$Z293&lt;&gt;0))-1)/2)</f>
        <v>11</v>
      </c>
      <c r="AQ293" cm="1">
        <f t="array" ref="AQ293">IF(W293=0,"",1+SUMPRODUCT(--(ABS($G293:$Z293)&lt;ABS(W293)),--($G293:$Z293&lt;&gt;0))+(SUMPRODUCT(--(ABS($G293:$Z293)=ABS(W293)),--($G293:$Z293&lt;&gt;0))-1)/2)</f>
        <v>15</v>
      </c>
      <c r="AR293" cm="1">
        <f t="array" ref="AR293">IF(X293=0,"",1+SUMPRODUCT(--(ABS($G293:$Z293)&lt;ABS(X293)),--($G293:$Z293&lt;&gt;0))+(SUMPRODUCT(--(ABS($G293:$Z293)=ABS(X293)),--($G293:$Z293&lt;&gt;0))-1)/2)</f>
        <v>20</v>
      </c>
      <c r="AS293" cm="1">
        <f t="array" ref="AS293">IF(Y293=0,"",1+SUMPRODUCT(--(ABS($G293:$Z293)&lt;ABS(Y293)),--($G293:$Z293&lt;&gt;0))+(SUMPRODUCT(--(ABS($G293:$Z293)=ABS(Y293)),--($G293:$Z293&lt;&gt;0))-1)/2)</f>
        <v>9</v>
      </c>
      <c r="AT293" cm="1">
        <f t="array" ref="AT293">IF(Z293=0,"",1+SUMPRODUCT(--(ABS($G293:$Z293)&lt;ABS(Z293)),--($G293:$Z293&lt;&gt;0))+(SUMPRODUCT(--(ABS($G293:$Z293)=ABS(Z293)),--($G293:$Z293&lt;&gt;0))-1)/2)</f>
        <v>12</v>
      </c>
      <c r="AU293">
        <f>AVERAGE(G293:Z293)</f>
        <v>3.1734325512422388E-3</v>
      </c>
      <c r="AV293">
        <f>SUMIF(G293:Z293,"&gt;0",AA293:AT293)</f>
        <v>112</v>
      </c>
      <c r="AW293">
        <f>COUNTIF(G293:Z293,"&lt;&gt;0")</f>
        <v>20</v>
      </c>
      <c r="AX293">
        <f>_xlfn.LET(_xlpm.n,AW293,_xlpm.w,AV293,_xlpm.mu,_xlpm.n*(_xlpm.n+1)/4,_xlpm.sd,SQRT(_xlpm.n*(_xlpm.n+1)*(2*_xlpm.n+1)/24),_xlpm.z,(ABS(_xlpm.w-_xlpm.mu)-0.5)/_xlpm.sd,MIN(1,2*(1-_xlfn.NORM.S.DIST(_xlpm.z,TRUE))))</f>
        <v>0.80826697400518333</v>
      </c>
    </row>
    <row r="294" spans="1:50" x14ac:dyDescent="0.25">
      <c r="A294" t="s">
        <v>9335</v>
      </c>
      <c r="B294" t="s">
        <v>19</v>
      </c>
      <c r="C294" t="s">
        <v>12</v>
      </c>
      <c r="D294" t="s">
        <v>9259</v>
      </c>
      <c r="E294" t="s">
        <v>102</v>
      </c>
      <c r="F294" t="s">
        <v>88</v>
      </c>
      <c r="G294">
        <f>all_runs!O2782-all_runs!O2484</f>
        <v>2.9690346083788621E-2</v>
      </c>
      <c r="H294">
        <f>all_runs!O2783-all_runs!O2485</f>
        <v>4.3687523139577911E-2</v>
      </c>
      <c r="I294">
        <f>all_runs!O2784-all_runs!O2486</f>
        <v>2.3004764740917172E-2</v>
      </c>
      <c r="J294">
        <f>all_runs!O2785-all_runs!O2487</f>
        <v>7.2635834102555918E-2</v>
      </c>
      <c r="K294">
        <f>all_runs!O2786-all_runs!O2488</f>
        <v>3.2462845948772356E-2</v>
      </c>
      <c r="L294">
        <f>all_runs!O2787-all_runs!O2489</f>
        <v>2.9245657416735349E-2</v>
      </c>
      <c r="M294">
        <f>all_runs!O2788-all_runs!O2490</f>
        <v>5.2386030391895599E-2</v>
      </c>
      <c r="N294">
        <f>all_runs!O2789-all_runs!O2491</f>
        <v>1.4322024869488525E-2</v>
      </c>
      <c r="O294">
        <f>all_runs!O2790-all_runs!O2492</f>
        <v>3.1796072779679219E-2</v>
      </c>
      <c r="P294">
        <f>all_runs!O2791-all_runs!O2493</f>
        <v>5.2920341690395167E-2</v>
      </c>
      <c r="Q294">
        <f>all_runs!O2792-all_runs!O2494</f>
        <v>6.7670711171962328E-2</v>
      </c>
      <c r="R294">
        <f>all_runs!O2793-all_runs!O2495</f>
        <v>1.5342580916351434E-2</v>
      </c>
      <c r="S294">
        <f>all_runs!O2794-all_runs!O2496</f>
        <v>3.1658092599920917E-2</v>
      </c>
      <c r="T294">
        <f>all_runs!O2795-all_runs!O2497</f>
        <v>5.8753179120745846E-2</v>
      </c>
      <c r="U294">
        <f>all_runs!O2796-all_runs!O2498</f>
        <v>4.2614275627148368E-2</v>
      </c>
      <c r="V294">
        <f>all_runs!O2797-all_runs!O2499</f>
        <v>4.738708842646866E-2</v>
      </c>
      <c r="W294">
        <f>all_runs!O2798-all_runs!O2500</f>
        <v>1.5451399429300072E-2</v>
      </c>
      <c r="X294">
        <f>all_runs!O2799-all_runs!O2501</f>
        <v>1.6439098559320575E-2</v>
      </c>
      <c r="Y294">
        <f>all_runs!O2800-all_runs!O2502</f>
        <v>8.7971629910353899E-3</v>
      </c>
      <c r="Z294">
        <f>all_runs!O2801-all_runs!O2503</f>
        <v>3.8736681887366786E-2</v>
      </c>
      <c r="AA294" cm="1">
        <f t="array" ref="AA294">IF(G294=0,"",1+SUMPRODUCT(--(ABS($G294:$Z294)&lt;ABS(G294)),--($G294:$Z294&lt;&gt;0))+(SUMPRODUCT(--(ABS($G294:$Z294)=ABS(G294)),--($G294:$Z294&lt;&gt;0))-1)/2)</f>
        <v>8</v>
      </c>
      <c r="AB294" cm="1">
        <f t="array" ref="AB294">IF(H294=0,"",1+SUMPRODUCT(--(ABS($G294:$Z294)&lt;ABS(H294)),--($G294:$Z294&lt;&gt;0))+(SUMPRODUCT(--(ABS($G294:$Z294)=ABS(H294)),--($G294:$Z294&lt;&gt;0))-1)/2)</f>
        <v>14</v>
      </c>
      <c r="AC294" cm="1">
        <f t="array" ref="AC294">IF(I294=0,"",1+SUMPRODUCT(--(ABS($G294:$Z294)&lt;ABS(I294)),--($G294:$Z294&lt;&gt;0))+(SUMPRODUCT(--(ABS($G294:$Z294)=ABS(I294)),--($G294:$Z294&lt;&gt;0))-1)/2)</f>
        <v>6</v>
      </c>
      <c r="AD294" cm="1">
        <f t="array" ref="AD294">IF(J294=0,"",1+SUMPRODUCT(--(ABS($G294:$Z294)&lt;ABS(J294)),--($G294:$Z294&lt;&gt;0))+(SUMPRODUCT(--(ABS($G294:$Z294)=ABS(J294)),--($G294:$Z294&lt;&gt;0))-1)/2)</f>
        <v>20</v>
      </c>
      <c r="AE294" cm="1">
        <f t="array" ref="AE294">IF(K294=0,"",1+SUMPRODUCT(--(ABS($G294:$Z294)&lt;ABS(K294)),--($G294:$Z294&lt;&gt;0))+(SUMPRODUCT(--(ABS($G294:$Z294)=ABS(K294)),--($G294:$Z294&lt;&gt;0))-1)/2)</f>
        <v>11</v>
      </c>
      <c r="AF294" cm="1">
        <f t="array" ref="AF294">IF(L294=0,"",1+SUMPRODUCT(--(ABS($G294:$Z294)&lt;ABS(L294)),--($G294:$Z294&lt;&gt;0))+(SUMPRODUCT(--(ABS($G294:$Z294)=ABS(L294)),--($G294:$Z294&lt;&gt;0))-1)/2)</f>
        <v>7</v>
      </c>
      <c r="AG294" cm="1">
        <f t="array" ref="AG294">IF(M294=0,"",1+SUMPRODUCT(--(ABS($G294:$Z294)&lt;ABS(M294)),--($G294:$Z294&lt;&gt;0))+(SUMPRODUCT(--(ABS($G294:$Z294)=ABS(M294)),--($G294:$Z294&lt;&gt;0))-1)/2)</f>
        <v>16</v>
      </c>
      <c r="AH294" cm="1">
        <f t="array" ref="AH294">IF(N294=0,"",1+SUMPRODUCT(--(ABS($G294:$Z294)&lt;ABS(N294)),--($G294:$Z294&lt;&gt;0))+(SUMPRODUCT(--(ABS($G294:$Z294)=ABS(N294)),--($G294:$Z294&lt;&gt;0))-1)/2)</f>
        <v>2</v>
      </c>
      <c r="AI294" cm="1">
        <f t="array" ref="AI294">IF(O294=0,"",1+SUMPRODUCT(--(ABS($G294:$Z294)&lt;ABS(O294)),--($G294:$Z294&lt;&gt;0))+(SUMPRODUCT(--(ABS($G294:$Z294)=ABS(O294)),--($G294:$Z294&lt;&gt;0))-1)/2)</f>
        <v>10</v>
      </c>
      <c r="AJ294" cm="1">
        <f t="array" ref="AJ294">IF(P294=0,"",1+SUMPRODUCT(--(ABS($G294:$Z294)&lt;ABS(P294)),--($G294:$Z294&lt;&gt;0))+(SUMPRODUCT(--(ABS($G294:$Z294)=ABS(P294)),--($G294:$Z294&lt;&gt;0))-1)/2)</f>
        <v>17</v>
      </c>
      <c r="AK294" cm="1">
        <f t="array" ref="AK294">IF(Q294=0,"",1+SUMPRODUCT(--(ABS($G294:$Z294)&lt;ABS(Q294)),--($G294:$Z294&lt;&gt;0))+(SUMPRODUCT(--(ABS($G294:$Z294)=ABS(Q294)),--($G294:$Z294&lt;&gt;0))-1)/2)</f>
        <v>19</v>
      </c>
      <c r="AL294" cm="1">
        <f t="array" ref="AL294">IF(R294=0,"",1+SUMPRODUCT(--(ABS($G294:$Z294)&lt;ABS(R294)),--($G294:$Z294&lt;&gt;0))+(SUMPRODUCT(--(ABS($G294:$Z294)=ABS(R294)),--($G294:$Z294&lt;&gt;0))-1)/2)</f>
        <v>3</v>
      </c>
      <c r="AM294" cm="1">
        <f t="array" ref="AM294">IF(S294=0,"",1+SUMPRODUCT(--(ABS($G294:$Z294)&lt;ABS(S294)),--($G294:$Z294&lt;&gt;0))+(SUMPRODUCT(--(ABS($G294:$Z294)=ABS(S294)),--($G294:$Z294&lt;&gt;0))-1)/2)</f>
        <v>9</v>
      </c>
      <c r="AN294" cm="1">
        <f t="array" ref="AN294">IF(T294=0,"",1+SUMPRODUCT(--(ABS($G294:$Z294)&lt;ABS(T294)),--($G294:$Z294&lt;&gt;0))+(SUMPRODUCT(--(ABS($G294:$Z294)=ABS(T294)),--($G294:$Z294&lt;&gt;0))-1)/2)</f>
        <v>18</v>
      </c>
      <c r="AO294" cm="1">
        <f t="array" ref="AO294">IF(U294=0,"",1+SUMPRODUCT(--(ABS($G294:$Z294)&lt;ABS(U294)),--($G294:$Z294&lt;&gt;0))+(SUMPRODUCT(--(ABS($G294:$Z294)=ABS(U294)),--($G294:$Z294&lt;&gt;0))-1)/2)</f>
        <v>13</v>
      </c>
      <c r="AP294" cm="1">
        <f t="array" ref="AP294">IF(V294=0,"",1+SUMPRODUCT(--(ABS($G294:$Z294)&lt;ABS(V294)),--($G294:$Z294&lt;&gt;0))+(SUMPRODUCT(--(ABS($G294:$Z294)=ABS(V294)),--($G294:$Z294&lt;&gt;0))-1)/2)</f>
        <v>15</v>
      </c>
      <c r="AQ294" cm="1">
        <f t="array" ref="AQ294">IF(W294=0,"",1+SUMPRODUCT(--(ABS($G294:$Z294)&lt;ABS(W294)),--($G294:$Z294&lt;&gt;0))+(SUMPRODUCT(--(ABS($G294:$Z294)=ABS(W294)),--($G294:$Z294&lt;&gt;0))-1)/2)</f>
        <v>4</v>
      </c>
      <c r="AR294" cm="1">
        <f t="array" ref="AR294">IF(X294=0,"",1+SUMPRODUCT(--(ABS($G294:$Z294)&lt;ABS(X294)),--($G294:$Z294&lt;&gt;0))+(SUMPRODUCT(--(ABS($G294:$Z294)=ABS(X294)),--($G294:$Z294&lt;&gt;0))-1)/2)</f>
        <v>5</v>
      </c>
      <c r="AS294" cm="1">
        <f t="array" ref="AS294">IF(Y294=0,"",1+SUMPRODUCT(--(ABS($G294:$Z294)&lt;ABS(Y294)),--($G294:$Z294&lt;&gt;0))+(SUMPRODUCT(--(ABS($G294:$Z294)=ABS(Y294)),--($G294:$Z294&lt;&gt;0))-1)/2)</f>
        <v>1</v>
      </c>
      <c r="AT294" cm="1">
        <f t="array" ref="AT294">IF(Z294=0,"",1+SUMPRODUCT(--(ABS($G294:$Z294)&lt;ABS(Z294)),--($G294:$Z294&lt;&gt;0))+(SUMPRODUCT(--(ABS($G294:$Z294)=ABS(Z294)),--($G294:$Z294&lt;&gt;0))-1)/2)</f>
        <v>12</v>
      </c>
      <c r="AU294">
        <f>AVERAGE(G294:Z294)</f>
        <v>3.6250085594671314E-2</v>
      </c>
      <c r="AV294">
        <f>SUMIF(G294:Z294,"&gt;0",AA294:AT294)</f>
        <v>210</v>
      </c>
      <c r="AW294">
        <f>COUNTIF(G294:Z294,"&lt;&gt;0")</f>
        <v>20</v>
      </c>
      <c r="AX294">
        <f>_xlfn.LET(_xlpm.n,AW294,_xlpm.w,AV294,_xlpm.mu,_xlpm.n*(_xlpm.n+1)/4,_xlpm.sd,SQRT(_xlpm.n*(_xlpm.n+1)*(2*_xlpm.n+1)/24),_xlpm.z,(ABS(_xlpm.w-_xlpm.mu)-0.5)/_xlpm.sd,MIN(1,2*(1-_xlfn.NORM.S.DIST(_xlpm.z,TRUE))))</f>
        <v>9.5691731570646255E-5</v>
      </c>
    </row>
    <row r="295" spans="1:50" x14ac:dyDescent="0.25">
      <c r="A295" t="s">
        <v>9335</v>
      </c>
      <c r="B295" t="s">
        <v>106</v>
      </c>
      <c r="C295" t="s">
        <v>12</v>
      </c>
      <c r="D295" t="s">
        <v>9259</v>
      </c>
      <c r="E295" t="s">
        <v>102</v>
      </c>
      <c r="F295" t="s">
        <v>88</v>
      </c>
      <c r="G295">
        <f>all_runs!O3262-all_runs!O3022</f>
        <v>-1.469534050179222E-2</v>
      </c>
      <c r="H295">
        <f>all_runs!O3263-all_runs!O3023</f>
        <v>3.9002550887604737E-2</v>
      </c>
      <c r="I295">
        <f>all_runs!O3264-all_runs!O3024</f>
        <v>0.17875691639227409</v>
      </c>
      <c r="J295">
        <f>all_runs!O3265-all_runs!O3025</f>
        <v>-1.4593678091316398E-2</v>
      </c>
      <c r="K295">
        <f>all_runs!O3266-all_runs!O3026</f>
        <v>-1.111325487169601E-2</v>
      </c>
      <c r="L295">
        <f>all_runs!O3267-all_runs!O3027</f>
        <v>8.9285714285714191E-2</v>
      </c>
      <c r="M295">
        <f>all_runs!O3268-all_runs!O3028</f>
        <v>0.10190427174472461</v>
      </c>
      <c r="N295">
        <f>all_runs!O3269-all_runs!O3029</f>
        <v>-3.9382928932134575E-2</v>
      </c>
      <c r="O295">
        <f>all_runs!O3270-all_runs!O3030</f>
        <v>-1.0598546096881489E-2</v>
      </c>
      <c r="P295">
        <f>all_runs!O3271-all_runs!O3031</f>
        <v>-4.3076548396425718E-3</v>
      </c>
      <c r="Q295">
        <f>all_runs!O3272-all_runs!O3032</f>
        <v>-1.4278538048194012E-2</v>
      </c>
      <c r="R295">
        <f>all_runs!O3273-all_runs!O3033</f>
        <v>-2.4796747967479771E-2</v>
      </c>
      <c r="S295">
        <f>all_runs!O3274-all_runs!O3034</f>
        <v>9.3127211771126817E-5</v>
      </c>
      <c r="T295">
        <f>all_runs!O3275-all_runs!O3035</f>
        <v>0.13544204664114157</v>
      </c>
      <c r="U295">
        <f>all_runs!O3276-all_runs!O3036</f>
        <v>-1.3601928374655681E-2</v>
      </c>
      <c r="V295">
        <f>all_runs!O3277-all_runs!O3037</f>
        <v>7.0370370370370305E-2</v>
      </c>
      <c r="W295">
        <f>all_runs!O3278-all_runs!O3038</f>
        <v>-1.3323786694891426E-2</v>
      </c>
      <c r="X295">
        <f>all_runs!O3279-all_runs!O3039</f>
        <v>-1.1624930355825125E-2</v>
      </c>
      <c r="Y295">
        <f>all_runs!O3280-all_runs!O3040</f>
        <v>2.4156230420246949E-4</v>
      </c>
      <c r="Z295">
        <f>all_runs!O3281-all_runs!O3041</f>
        <v>-8.5365853658536661E-3</v>
      </c>
      <c r="AA295" cm="1">
        <f t="array" ref="AA295">IF(G295=0,"",1+SUMPRODUCT(--(ABS($G295:$Z295)&lt;ABS(G295)),--($G295:$Z295&lt;&gt;0))+(SUMPRODUCT(--(ABS($G295:$Z295)=ABS(G295)),--($G295:$Z295&lt;&gt;0))-1)/2)</f>
        <v>12</v>
      </c>
      <c r="AB295" cm="1">
        <f t="array" ref="AB295">IF(H295=0,"",1+SUMPRODUCT(--(ABS($G295:$Z295)&lt;ABS(H295)),--($G295:$Z295&lt;&gt;0))+(SUMPRODUCT(--(ABS($G295:$Z295)=ABS(H295)),--($G295:$Z295&lt;&gt;0))-1)/2)</f>
        <v>14</v>
      </c>
      <c r="AC295" cm="1">
        <f t="array" ref="AC295">IF(I295=0,"",1+SUMPRODUCT(--(ABS($G295:$Z295)&lt;ABS(I295)),--($G295:$Z295&lt;&gt;0))+(SUMPRODUCT(--(ABS($G295:$Z295)=ABS(I295)),--($G295:$Z295&lt;&gt;0))-1)/2)</f>
        <v>20</v>
      </c>
      <c r="AD295" cm="1">
        <f t="array" ref="AD295">IF(J295=0,"",1+SUMPRODUCT(--(ABS($G295:$Z295)&lt;ABS(J295)),--($G295:$Z295&lt;&gt;0))+(SUMPRODUCT(--(ABS($G295:$Z295)=ABS(J295)),--($G295:$Z295&lt;&gt;0))-1)/2)</f>
        <v>11</v>
      </c>
      <c r="AE295" cm="1">
        <f t="array" ref="AE295">IF(K295=0,"",1+SUMPRODUCT(--(ABS($G295:$Z295)&lt;ABS(K295)),--($G295:$Z295&lt;&gt;0))+(SUMPRODUCT(--(ABS($G295:$Z295)=ABS(K295)),--($G295:$Z295&lt;&gt;0))-1)/2)</f>
        <v>6</v>
      </c>
      <c r="AF295" cm="1">
        <f t="array" ref="AF295">IF(L295=0,"",1+SUMPRODUCT(--(ABS($G295:$Z295)&lt;ABS(L295)),--($G295:$Z295&lt;&gt;0))+(SUMPRODUCT(--(ABS($G295:$Z295)=ABS(L295)),--($G295:$Z295&lt;&gt;0))-1)/2)</f>
        <v>17</v>
      </c>
      <c r="AG295" cm="1">
        <f t="array" ref="AG295">IF(M295=0,"",1+SUMPRODUCT(--(ABS($G295:$Z295)&lt;ABS(M295)),--($G295:$Z295&lt;&gt;0))+(SUMPRODUCT(--(ABS($G295:$Z295)=ABS(M295)),--($G295:$Z295&lt;&gt;0))-1)/2)</f>
        <v>18</v>
      </c>
      <c r="AH295" cm="1">
        <f t="array" ref="AH295">IF(N295=0,"",1+SUMPRODUCT(--(ABS($G295:$Z295)&lt;ABS(N295)),--($G295:$Z295&lt;&gt;0))+(SUMPRODUCT(--(ABS($G295:$Z295)=ABS(N295)),--($G295:$Z295&lt;&gt;0))-1)/2)</f>
        <v>15</v>
      </c>
      <c r="AI295" cm="1">
        <f t="array" ref="AI295">IF(O295=0,"",1+SUMPRODUCT(--(ABS($G295:$Z295)&lt;ABS(O295)),--($G295:$Z295&lt;&gt;0))+(SUMPRODUCT(--(ABS($G295:$Z295)=ABS(O295)),--($G295:$Z295&lt;&gt;0))-1)/2)</f>
        <v>5</v>
      </c>
      <c r="AJ295" cm="1">
        <f t="array" ref="AJ295">IF(P295=0,"",1+SUMPRODUCT(--(ABS($G295:$Z295)&lt;ABS(P295)),--($G295:$Z295&lt;&gt;0))+(SUMPRODUCT(--(ABS($G295:$Z295)=ABS(P295)),--($G295:$Z295&lt;&gt;0))-1)/2)</f>
        <v>3</v>
      </c>
      <c r="AK295" cm="1">
        <f t="array" ref="AK295">IF(Q295=0,"",1+SUMPRODUCT(--(ABS($G295:$Z295)&lt;ABS(Q295)),--($G295:$Z295&lt;&gt;0))+(SUMPRODUCT(--(ABS($G295:$Z295)=ABS(Q295)),--($G295:$Z295&lt;&gt;0))-1)/2)</f>
        <v>10</v>
      </c>
      <c r="AL295" cm="1">
        <f t="array" ref="AL295">IF(R295=0,"",1+SUMPRODUCT(--(ABS($G295:$Z295)&lt;ABS(R295)),--($G295:$Z295&lt;&gt;0))+(SUMPRODUCT(--(ABS($G295:$Z295)=ABS(R295)),--($G295:$Z295&lt;&gt;0))-1)/2)</f>
        <v>13</v>
      </c>
      <c r="AM295" cm="1">
        <f t="array" ref="AM295">IF(S295=0,"",1+SUMPRODUCT(--(ABS($G295:$Z295)&lt;ABS(S295)),--($G295:$Z295&lt;&gt;0))+(SUMPRODUCT(--(ABS($G295:$Z295)=ABS(S295)),--($G295:$Z295&lt;&gt;0))-1)/2)</f>
        <v>1</v>
      </c>
      <c r="AN295" cm="1">
        <f t="array" ref="AN295">IF(T295=0,"",1+SUMPRODUCT(--(ABS($G295:$Z295)&lt;ABS(T295)),--($G295:$Z295&lt;&gt;0))+(SUMPRODUCT(--(ABS($G295:$Z295)=ABS(T295)),--($G295:$Z295&lt;&gt;0))-1)/2)</f>
        <v>19</v>
      </c>
      <c r="AO295" cm="1">
        <f t="array" ref="AO295">IF(U295=0,"",1+SUMPRODUCT(--(ABS($G295:$Z295)&lt;ABS(U295)),--($G295:$Z295&lt;&gt;0))+(SUMPRODUCT(--(ABS($G295:$Z295)=ABS(U295)),--($G295:$Z295&lt;&gt;0))-1)/2)</f>
        <v>9</v>
      </c>
      <c r="AP295" cm="1">
        <f t="array" ref="AP295">IF(V295=0,"",1+SUMPRODUCT(--(ABS($G295:$Z295)&lt;ABS(V295)),--($G295:$Z295&lt;&gt;0))+(SUMPRODUCT(--(ABS($G295:$Z295)=ABS(V295)),--($G295:$Z295&lt;&gt;0))-1)/2)</f>
        <v>16</v>
      </c>
      <c r="AQ295" cm="1">
        <f t="array" ref="AQ295">IF(W295=0,"",1+SUMPRODUCT(--(ABS($G295:$Z295)&lt;ABS(W295)),--($G295:$Z295&lt;&gt;0))+(SUMPRODUCT(--(ABS($G295:$Z295)=ABS(W295)),--($G295:$Z295&lt;&gt;0))-1)/2)</f>
        <v>8</v>
      </c>
      <c r="AR295" cm="1">
        <f t="array" ref="AR295">IF(X295=0,"",1+SUMPRODUCT(--(ABS($G295:$Z295)&lt;ABS(X295)),--($G295:$Z295&lt;&gt;0))+(SUMPRODUCT(--(ABS($G295:$Z295)=ABS(X295)),--($G295:$Z295&lt;&gt;0))-1)/2)</f>
        <v>7</v>
      </c>
      <c r="AS295" cm="1">
        <f t="array" ref="AS295">IF(Y295=0,"",1+SUMPRODUCT(--(ABS($G295:$Z295)&lt;ABS(Y295)),--($G295:$Z295&lt;&gt;0))+(SUMPRODUCT(--(ABS($G295:$Z295)=ABS(Y295)),--($G295:$Z295&lt;&gt;0))-1)/2)</f>
        <v>2</v>
      </c>
      <c r="AT295" cm="1">
        <f t="array" ref="AT295">IF(Z295=0,"",1+SUMPRODUCT(--(ABS($G295:$Z295)&lt;ABS(Z295)),--($G295:$Z295&lt;&gt;0))+(SUMPRODUCT(--(ABS($G295:$Z295)=ABS(Z295)),--($G295:$Z295&lt;&gt;0))-1)/2)</f>
        <v>4</v>
      </c>
      <c r="AU295">
        <f>AVERAGE(G295:Z295)</f>
        <v>2.1712131984872006E-2</v>
      </c>
      <c r="AV295">
        <f>SUMIF(G295:Z295,"&gt;0",AA295:AT295)</f>
        <v>107</v>
      </c>
      <c r="AW295">
        <f>COUNTIF(G295:Z295,"&lt;&gt;0")</f>
        <v>20</v>
      </c>
      <c r="AX295">
        <f>_xlfn.LET(_xlpm.n,AW295,_xlpm.w,AV295,_xlpm.mu,_xlpm.n*(_xlpm.n+1)/4,_xlpm.sd,SQRT(_xlpm.n*(_xlpm.n+1)*(2*_xlpm.n+1)/24),_xlpm.z,(ABS(_xlpm.w-_xlpm.mu)-0.5)/_xlpm.sd,MIN(1,2*(1-_xlfn.NORM.S.DIST(_xlpm.z,TRUE))))</f>
        <v>0.95534260023553585</v>
      </c>
    </row>
    <row r="296" spans="1:50" x14ac:dyDescent="0.25">
      <c r="A296" t="s">
        <v>9335</v>
      </c>
      <c r="B296" t="s">
        <v>147</v>
      </c>
      <c r="C296" t="s">
        <v>12</v>
      </c>
      <c r="D296" t="s">
        <v>9259</v>
      </c>
      <c r="E296" t="s">
        <v>102</v>
      </c>
      <c r="F296" t="s">
        <v>88</v>
      </c>
      <c r="G296">
        <f>all_runs!O3742-all_runs!O3502</f>
        <v>3.3257229832572288E-2</v>
      </c>
      <c r="H296">
        <f>all_runs!O3743-all_runs!O3503</f>
        <v>6.3782536705562776E-2</v>
      </c>
      <c r="I296">
        <f>all_runs!O3744-all_runs!O3504</f>
        <v>3.454962372458803E-2</v>
      </c>
      <c r="J296">
        <f>all_runs!O3745-all_runs!O3505</f>
        <v>2.6354827510021051E-2</v>
      </c>
      <c r="K296">
        <f>all_runs!O3746-all_runs!O3506</f>
        <v>3.1876250577189458E-2</v>
      </c>
      <c r="L296">
        <f>all_runs!O3747-all_runs!O3507</f>
        <v>2.7670556892663178E-2</v>
      </c>
      <c r="M296">
        <f>all_runs!O3748-all_runs!O3508</f>
        <v>3.299594515120563E-2</v>
      </c>
      <c r="N296">
        <f>all_runs!O3749-all_runs!O3509</f>
        <v>3.6253026258613263E-2</v>
      </c>
      <c r="O296">
        <f>all_runs!O3750-all_runs!O3510</f>
        <v>3.9855072463768182E-2</v>
      </c>
      <c r="P296">
        <f>all_runs!O3751-all_runs!O3511</f>
        <v>4.4756023956543878E-2</v>
      </c>
      <c r="Q296">
        <f>all_runs!O3752-all_runs!O3512</f>
        <v>2.8350208457415094E-2</v>
      </c>
      <c r="R296">
        <f>all_runs!O3753-all_runs!O3513</f>
        <v>3.5791024617840228E-2</v>
      </c>
      <c r="S296">
        <f>all_runs!O3754-all_runs!O3514</f>
        <v>2.3278236914600625E-2</v>
      </c>
      <c r="T296">
        <f>all_runs!O3755-all_runs!O3515</f>
        <v>3.2907981774972228E-2</v>
      </c>
      <c r="U296">
        <f>all_runs!O3756-all_runs!O3516</f>
        <v>3.1358992561498766E-2</v>
      </c>
      <c r="V296">
        <f>all_runs!O3757-all_runs!O3517</f>
        <v>4.6660913536509696E-2</v>
      </c>
      <c r="W296">
        <f>all_runs!O3758-all_runs!O3518</f>
        <v>3.495436089996018E-2</v>
      </c>
      <c r="X296">
        <f>all_runs!O3759-all_runs!O3519</f>
        <v>4.9633206425852006E-2</v>
      </c>
      <c r="Y296">
        <f>all_runs!O3760-all_runs!O3520</f>
        <v>1.9122732892039473E-2</v>
      </c>
      <c r="Z296">
        <f>all_runs!O3761-all_runs!O3521</f>
        <v>4.917596606827046E-2</v>
      </c>
      <c r="AA296" cm="1">
        <f t="array" ref="AA296">IF(G296=0,"",1+SUMPRODUCT(--(ABS($G296:$Z296)&lt;ABS(G296)),--($G296:$Z296&lt;&gt;0))+(SUMPRODUCT(--(ABS($G296:$Z296)=ABS(G296)),--($G296:$Z296&lt;&gt;0))-1)/2)</f>
        <v>10</v>
      </c>
      <c r="AB296" cm="1">
        <f t="array" ref="AB296">IF(H296=0,"",1+SUMPRODUCT(--(ABS($G296:$Z296)&lt;ABS(H296)),--($G296:$Z296&lt;&gt;0))+(SUMPRODUCT(--(ABS($G296:$Z296)=ABS(H296)),--($G296:$Z296&lt;&gt;0))-1)/2)</f>
        <v>20</v>
      </c>
      <c r="AC296" cm="1">
        <f t="array" ref="AC296">IF(I296=0,"",1+SUMPRODUCT(--(ABS($G296:$Z296)&lt;ABS(I296)),--($G296:$Z296&lt;&gt;0))+(SUMPRODUCT(--(ABS($G296:$Z296)=ABS(I296)),--($G296:$Z296&lt;&gt;0))-1)/2)</f>
        <v>11</v>
      </c>
      <c r="AD296" cm="1">
        <f t="array" ref="AD296">IF(J296=0,"",1+SUMPRODUCT(--(ABS($G296:$Z296)&lt;ABS(J296)),--($G296:$Z296&lt;&gt;0))+(SUMPRODUCT(--(ABS($G296:$Z296)=ABS(J296)),--($G296:$Z296&lt;&gt;0))-1)/2)</f>
        <v>3</v>
      </c>
      <c r="AE296" cm="1">
        <f t="array" ref="AE296">IF(K296=0,"",1+SUMPRODUCT(--(ABS($G296:$Z296)&lt;ABS(K296)),--($G296:$Z296&lt;&gt;0))+(SUMPRODUCT(--(ABS($G296:$Z296)=ABS(K296)),--($G296:$Z296&lt;&gt;0))-1)/2)</f>
        <v>7</v>
      </c>
      <c r="AF296" cm="1">
        <f t="array" ref="AF296">IF(L296=0,"",1+SUMPRODUCT(--(ABS($G296:$Z296)&lt;ABS(L296)),--($G296:$Z296&lt;&gt;0))+(SUMPRODUCT(--(ABS($G296:$Z296)=ABS(L296)),--($G296:$Z296&lt;&gt;0))-1)/2)</f>
        <v>4</v>
      </c>
      <c r="AG296" cm="1">
        <f t="array" ref="AG296">IF(M296=0,"",1+SUMPRODUCT(--(ABS($G296:$Z296)&lt;ABS(M296)),--($G296:$Z296&lt;&gt;0))+(SUMPRODUCT(--(ABS($G296:$Z296)=ABS(M296)),--($G296:$Z296&lt;&gt;0))-1)/2)</f>
        <v>9</v>
      </c>
      <c r="AH296" cm="1">
        <f t="array" ref="AH296">IF(N296=0,"",1+SUMPRODUCT(--(ABS($G296:$Z296)&lt;ABS(N296)),--($G296:$Z296&lt;&gt;0))+(SUMPRODUCT(--(ABS($G296:$Z296)=ABS(N296)),--($G296:$Z296&lt;&gt;0))-1)/2)</f>
        <v>14</v>
      </c>
      <c r="AI296" cm="1">
        <f t="array" ref="AI296">IF(O296=0,"",1+SUMPRODUCT(--(ABS($G296:$Z296)&lt;ABS(O296)),--($G296:$Z296&lt;&gt;0))+(SUMPRODUCT(--(ABS($G296:$Z296)=ABS(O296)),--($G296:$Z296&lt;&gt;0))-1)/2)</f>
        <v>15</v>
      </c>
      <c r="AJ296" cm="1">
        <f t="array" ref="AJ296">IF(P296=0,"",1+SUMPRODUCT(--(ABS($G296:$Z296)&lt;ABS(P296)),--($G296:$Z296&lt;&gt;0))+(SUMPRODUCT(--(ABS($G296:$Z296)=ABS(P296)),--($G296:$Z296&lt;&gt;0))-1)/2)</f>
        <v>16</v>
      </c>
      <c r="AK296" cm="1">
        <f t="array" ref="AK296">IF(Q296=0,"",1+SUMPRODUCT(--(ABS($G296:$Z296)&lt;ABS(Q296)),--($G296:$Z296&lt;&gt;0))+(SUMPRODUCT(--(ABS($G296:$Z296)=ABS(Q296)),--($G296:$Z296&lt;&gt;0))-1)/2)</f>
        <v>5</v>
      </c>
      <c r="AL296" cm="1">
        <f t="array" ref="AL296">IF(R296=0,"",1+SUMPRODUCT(--(ABS($G296:$Z296)&lt;ABS(R296)),--($G296:$Z296&lt;&gt;0))+(SUMPRODUCT(--(ABS($G296:$Z296)=ABS(R296)),--($G296:$Z296&lt;&gt;0))-1)/2)</f>
        <v>13</v>
      </c>
      <c r="AM296" cm="1">
        <f t="array" ref="AM296">IF(S296=0,"",1+SUMPRODUCT(--(ABS($G296:$Z296)&lt;ABS(S296)),--($G296:$Z296&lt;&gt;0))+(SUMPRODUCT(--(ABS($G296:$Z296)=ABS(S296)),--($G296:$Z296&lt;&gt;0))-1)/2)</f>
        <v>2</v>
      </c>
      <c r="AN296" cm="1">
        <f t="array" ref="AN296">IF(T296=0,"",1+SUMPRODUCT(--(ABS($G296:$Z296)&lt;ABS(T296)),--($G296:$Z296&lt;&gt;0))+(SUMPRODUCT(--(ABS($G296:$Z296)=ABS(T296)),--($G296:$Z296&lt;&gt;0))-1)/2)</f>
        <v>8</v>
      </c>
      <c r="AO296" cm="1">
        <f t="array" ref="AO296">IF(U296=0,"",1+SUMPRODUCT(--(ABS($G296:$Z296)&lt;ABS(U296)),--($G296:$Z296&lt;&gt;0))+(SUMPRODUCT(--(ABS($G296:$Z296)=ABS(U296)),--($G296:$Z296&lt;&gt;0))-1)/2)</f>
        <v>6</v>
      </c>
      <c r="AP296" cm="1">
        <f t="array" ref="AP296">IF(V296=0,"",1+SUMPRODUCT(--(ABS($G296:$Z296)&lt;ABS(V296)),--($G296:$Z296&lt;&gt;0))+(SUMPRODUCT(--(ABS($G296:$Z296)=ABS(V296)),--($G296:$Z296&lt;&gt;0))-1)/2)</f>
        <v>17</v>
      </c>
      <c r="AQ296" cm="1">
        <f t="array" ref="AQ296">IF(W296=0,"",1+SUMPRODUCT(--(ABS($G296:$Z296)&lt;ABS(W296)),--($G296:$Z296&lt;&gt;0))+(SUMPRODUCT(--(ABS($G296:$Z296)=ABS(W296)),--($G296:$Z296&lt;&gt;0))-1)/2)</f>
        <v>12</v>
      </c>
      <c r="AR296" cm="1">
        <f t="array" ref="AR296">IF(X296=0,"",1+SUMPRODUCT(--(ABS($G296:$Z296)&lt;ABS(X296)),--($G296:$Z296&lt;&gt;0))+(SUMPRODUCT(--(ABS($G296:$Z296)=ABS(X296)),--($G296:$Z296&lt;&gt;0))-1)/2)</f>
        <v>19</v>
      </c>
      <c r="AS296" cm="1">
        <f t="array" ref="AS296">IF(Y296=0,"",1+SUMPRODUCT(--(ABS($G296:$Z296)&lt;ABS(Y296)),--($G296:$Z296&lt;&gt;0))+(SUMPRODUCT(--(ABS($G296:$Z296)=ABS(Y296)),--($G296:$Z296&lt;&gt;0))-1)/2)</f>
        <v>1</v>
      </c>
      <c r="AT296" cm="1">
        <f t="array" ref="AT296">IF(Z296=0,"",1+SUMPRODUCT(--(ABS($G296:$Z296)&lt;ABS(Z296)),--($G296:$Z296&lt;&gt;0))+(SUMPRODUCT(--(ABS($G296:$Z296)=ABS(Z296)),--($G296:$Z296&lt;&gt;0))-1)/2)</f>
        <v>18</v>
      </c>
      <c r="AU296">
        <f>AVERAGE(G296:Z296)</f>
        <v>3.6129235861084324E-2</v>
      </c>
      <c r="AV296">
        <f>SUMIF(G296:Z296,"&gt;0",AA296:AT296)</f>
        <v>210</v>
      </c>
      <c r="AW296">
        <f>COUNTIF(G296:Z296,"&lt;&gt;0")</f>
        <v>20</v>
      </c>
      <c r="AX296">
        <f>_xlfn.LET(_xlpm.n,AW296,_xlpm.w,AV296,_xlpm.mu,_xlpm.n*(_xlpm.n+1)/4,_xlpm.sd,SQRT(_xlpm.n*(_xlpm.n+1)*(2*_xlpm.n+1)/24),_xlpm.z,(ABS(_xlpm.w-_xlpm.mu)-0.5)/_xlpm.sd,MIN(1,2*(1-_xlfn.NORM.S.DIST(_xlpm.z,TRUE))))</f>
        <v>9.5691731570646255E-5</v>
      </c>
    </row>
    <row r="297" spans="1:50" x14ac:dyDescent="0.25">
      <c r="A297" t="s">
        <v>9335</v>
      </c>
      <c r="B297" t="s">
        <v>190</v>
      </c>
      <c r="C297" t="s">
        <v>12</v>
      </c>
      <c r="D297" t="s">
        <v>9259</v>
      </c>
      <c r="E297" t="s">
        <v>102</v>
      </c>
      <c r="F297" t="s">
        <v>88</v>
      </c>
      <c r="G297">
        <f>all_runs!O4222-all_runs!O3982</f>
        <v>2.1539548022598831E-2</v>
      </c>
      <c r="H297">
        <f>all_runs!O4223-all_runs!O3983</f>
        <v>2.1686939820742657E-2</v>
      </c>
      <c r="I297">
        <f>all_runs!O4224-all_runs!O3984</f>
        <v>1.0354258921594139E-2</v>
      </c>
      <c r="J297">
        <f>all_runs!O4225-all_runs!O3985</f>
        <v>2.3748353096179176E-2</v>
      </c>
      <c r="K297">
        <f>all_runs!O4226-all_runs!O3986</f>
        <v>1.4553130033883255E-2</v>
      </c>
      <c r="L297">
        <f>all_runs!O4227-all_runs!O3987</f>
        <v>-1.0045286125978103E-3</v>
      </c>
      <c r="M297">
        <f>all_runs!O4228-all_runs!O3988</f>
        <v>2.2520455156915253E-2</v>
      </c>
      <c r="N297">
        <f>all_runs!O4229-all_runs!O3989</f>
        <v>1.2564935064935168E-2</v>
      </c>
      <c r="O297">
        <f>all_runs!O4230-all_runs!O3990</f>
        <v>1.7688252419545414E-2</v>
      </c>
      <c r="P297">
        <f>all_runs!O4231-all_runs!O3991</f>
        <v>1.4740481106256365E-2</v>
      </c>
      <c r="Q297">
        <f>all_runs!O4232-all_runs!O3992</f>
        <v>-8.7080405308063158E-3</v>
      </c>
      <c r="R297">
        <f>all_runs!O4233-all_runs!O3993</f>
        <v>2.2598870056497078E-2</v>
      </c>
      <c r="S297">
        <f>all_runs!O4234-all_runs!O3994</f>
        <v>2.8965810846214191E-2</v>
      </c>
      <c r="T297">
        <f>all_runs!O4235-all_runs!O3995</f>
        <v>1.6949152542372836E-2</v>
      </c>
      <c r="U297">
        <f>all_runs!O4236-all_runs!O3996</f>
        <v>1.1331444759206888E-2</v>
      </c>
      <c r="V297">
        <f>all_runs!O4237-all_runs!O3997</f>
        <v>7.8423840847617887E-3</v>
      </c>
      <c r="W297">
        <f>all_runs!O4238-all_runs!O3998</f>
        <v>1.9173828843968455E-2</v>
      </c>
      <c r="X297">
        <f>all_runs!O4239-all_runs!O3999</f>
        <v>2.0307153656401677E-2</v>
      </c>
      <c r="Y297">
        <f>all_runs!O4240-all_runs!O4000</f>
        <v>2.5884574793090032E-2</v>
      </c>
      <c r="Z297">
        <f>all_runs!O4241-all_runs!O4001</f>
        <v>6.9218634300248771E-3</v>
      </c>
      <c r="AA297" cm="1">
        <f t="array" ref="AA297">IF(G297=0,"",1+SUMPRODUCT(--(ABS($G297:$Z297)&lt;ABS(G297)),--($G297:$Z297&lt;&gt;0))+(SUMPRODUCT(--(ABS($G297:$Z297)=ABS(G297)),--($G297:$Z297&lt;&gt;0))-1)/2)</f>
        <v>14</v>
      </c>
      <c r="AB297" cm="1">
        <f t="array" ref="AB297">IF(H297=0,"",1+SUMPRODUCT(--(ABS($G297:$Z297)&lt;ABS(H297)),--($G297:$Z297&lt;&gt;0))+(SUMPRODUCT(--(ABS($G297:$Z297)=ABS(H297)),--($G297:$Z297&lt;&gt;0))-1)/2)</f>
        <v>15</v>
      </c>
      <c r="AC297" cm="1">
        <f t="array" ref="AC297">IF(I297=0,"",1+SUMPRODUCT(--(ABS($G297:$Z297)&lt;ABS(I297)),--($G297:$Z297&lt;&gt;0))+(SUMPRODUCT(--(ABS($G297:$Z297)=ABS(I297)),--($G297:$Z297&lt;&gt;0))-1)/2)</f>
        <v>5</v>
      </c>
      <c r="AD297" cm="1">
        <f t="array" ref="AD297">IF(J297=0,"",1+SUMPRODUCT(--(ABS($G297:$Z297)&lt;ABS(J297)),--($G297:$Z297&lt;&gt;0))+(SUMPRODUCT(--(ABS($G297:$Z297)=ABS(J297)),--($G297:$Z297&lt;&gt;0))-1)/2)</f>
        <v>18</v>
      </c>
      <c r="AE297" cm="1">
        <f t="array" ref="AE297">IF(K297=0,"",1+SUMPRODUCT(--(ABS($G297:$Z297)&lt;ABS(K297)),--($G297:$Z297&lt;&gt;0))+(SUMPRODUCT(--(ABS($G297:$Z297)=ABS(K297)),--($G297:$Z297&lt;&gt;0))-1)/2)</f>
        <v>8</v>
      </c>
      <c r="AF297" cm="1">
        <f t="array" ref="AF297">IF(L297=0,"",1+SUMPRODUCT(--(ABS($G297:$Z297)&lt;ABS(L297)),--($G297:$Z297&lt;&gt;0))+(SUMPRODUCT(--(ABS($G297:$Z297)=ABS(L297)),--($G297:$Z297&lt;&gt;0))-1)/2)</f>
        <v>1</v>
      </c>
      <c r="AG297" cm="1">
        <f t="array" ref="AG297">IF(M297=0,"",1+SUMPRODUCT(--(ABS($G297:$Z297)&lt;ABS(M297)),--($G297:$Z297&lt;&gt;0))+(SUMPRODUCT(--(ABS($G297:$Z297)=ABS(M297)),--($G297:$Z297&lt;&gt;0))-1)/2)</f>
        <v>16</v>
      </c>
      <c r="AH297" cm="1">
        <f t="array" ref="AH297">IF(N297=0,"",1+SUMPRODUCT(--(ABS($G297:$Z297)&lt;ABS(N297)),--($G297:$Z297&lt;&gt;0))+(SUMPRODUCT(--(ABS($G297:$Z297)=ABS(N297)),--($G297:$Z297&lt;&gt;0))-1)/2)</f>
        <v>7</v>
      </c>
      <c r="AI297" cm="1">
        <f t="array" ref="AI297">IF(O297=0,"",1+SUMPRODUCT(--(ABS($G297:$Z297)&lt;ABS(O297)),--($G297:$Z297&lt;&gt;0))+(SUMPRODUCT(--(ABS($G297:$Z297)=ABS(O297)),--($G297:$Z297&lt;&gt;0))-1)/2)</f>
        <v>11</v>
      </c>
      <c r="AJ297" cm="1">
        <f t="array" ref="AJ297">IF(P297=0,"",1+SUMPRODUCT(--(ABS($G297:$Z297)&lt;ABS(P297)),--($G297:$Z297&lt;&gt;0))+(SUMPRODUCT(--(ABS($G297:$Z297)=ABS(P297)),--($G297:$Z297&lt;&gt;0))-1)/2)</f>
        <v>9</v>
      </c>
      <c r="AK297" cm="1">
        <f t="array" ref="AK297">IF(Q297=0,"",1+SUMPRODUCT(--(ABS($G297:$Z297)&lt;ABS(Q297)),--($G297:$Z297&lt;&gt;0))+(SUMPRODUCT(--(ABS($G297:$Z297)=ABS(Q297)),--($G297:$Z297&lt;&gt;0))-1)/2)</f>
        <v>4</v>
      </c>
      <c r="AL297" cm="1">
        <f t="array" ref="AL297">IF(R297=0,"",1+SUMPRODUCT(--(ABS($G297:$Z297)&lt;ABS(R297)),--($G297:$Z297&lt;&gt;0))+(SUMPRODUCT(--(ABS($G297:$Z297)=ABS(R297)),--($G297:$Z297&lt;&gt;0))-1)/2)</f>
        <v>17</v>
      </c>
      <c r="AM297" cm="1">
        <f t="array" ref="AM297">IF(S297=0,"",1+SUMPRODUCT(--(ABS($G297:$Z297)&lt;ABS(S297)),--($G297:$Z297&lt;&gt;0))+(SUMPRODUCT(--(ABS($G297:$Z297)=ABS(S297)),--($G297:$Z297&lt;&gt;0))-1)/2)</f>
        <v>20</v>
      </c>
      <c r="AN297" cm="1">
        <f t="array" ref="AN297">IF(T297=0,"",1+SUMPRODUCT(--(ABS($G297:$Z297)&lt;ABS(T297)),--($G297:$Z297&lt;&gt;0))+(SUMPRODUCT(--(ABS($G297:$Z297)=ABS(T297)),--($G297:$Z297&lt;&gt;0))-1)/2)</f>
        <v>10</v>
      </c>
      <c r="AO297" cm="1">
        <f t="array" ref="AO297">IF(U297=0,"",1+SUMPRODUCT(--(ABS($G297:$Z297)&lt;ABS(U297)),--($G297:$Z297&lt;&gt;0))+(SUMPRODUCT(--(ABS($G297:$Z297)=ABS(U297)),--($G297:$Z297&lt;&gt;0))-1)/2)</f>
        <v>6</v>
      </c>
      <c r="AP297" cm="1">
        <f t="array" ref="AP297">IF(V297=0,"",1+SUMPRODUCT(--(ABS($G297:$Z297)&lt;ABS(V297)),--($G297:$Z297&lt;&gt;0))+(SUMPRODUCT(--(ABS($G297:$Z297)=ABS(V297)),--($G297:$Z297&lt;&gt;0))-1)/2)</f>
        <v>3</v>
      </c>
      <c r="AQ297" cm="1">
        <f t="array" ref="AQ297">IF(W297=0,"",1+SUMPRODUCT(--(ABS($G297:$Z297)&lt;ABS(W297)),--($G297:$Z297&lt;&gt;0))+(SUMPRODUCT(--(ABS($G297:$Z297)=ABS(W297)),--($G297:$Z297&lt;&gt;0))-1)/2)</f>
        <v>12</v>
      </c>
      <c r="AR297" cm="1">
        <f t="array" ref="AR297">IF(X297=0,"",1+SUMPRODUCT(--(ABS($G297:$Z297)&lt;ABS(X297)),--($G297:$Z297&lt;&gt;0))+(SUMPRODUCT(--(ABS($G297:$Z297)=ABS(X297)),--($G297:$Z297&lt;&gt;0))-1)/2)</f>
        <v>13</v>
      </c>
      <c r="AS297" cm="1">
        <f t="array" ref="AS297">IF(Y297=0,"",1+SUMPRODUCT(--(ABS($G297:$Z297)&lt;ABS(Y297)),--($G297:$Z297&lt;&gt;0))+(SUMPRODUCT(--(ABS($G297:$Z297)=ABS(Y297)),--($G297:$Z297&lt;&gt;0))-1)/2)</f>
        <v>19</v>
      </c>
      <c r="AT297" cm="1">
        <f t="array" ref="AT297">IF(Z297=0,"",1+SUMPRODUCT(--(ABS($G297:$Z297)&lt;ABS(Z297)),--($G297:$Z297&lt;&gt;0))+(SUMPRODUCT(--(ABS($G297:$Z297)=ABS(Z297)),--($G297:$Z297&lt;&gt;0))-1)/2)</f>
        <v>2</v>
      </c>
      <c r="AU297">
        <f>AVERAGE(G297:Z297)</f>
        <v>1.5482943375589198E-2</v>
      </c>
      <c r="AV297">
        <f>SUMIF(G297:Z297,"&gt;0",AA297:AT297)</f>
        <v>205</v>
      </c>
      <c r="AW297">
        <f>COUNTIF(G297:Z297,"&lt;&gt;0")</f>
        <v>20</v>
      </c>
      <c r="AX297">
        <f>_xlfn.LET(_xlpm.n,AW297,_xlpm.w,AV297,_xlpm.mu,_xlpm.n*(_xlpm.n+1)/4,_xlpm.sd,SQRT(_xlpm.n*(_xlpm.n+1)*(2*_xlpm.n+1)/24),_xlpm.z,(ABS(_xlpm.w-_xlpm.mu)-0.5)/_xlpm.sd,MIN(1,2*(1-_xlfn.NORM.S.DIST(_xlpm.z,TRUE))))</f>
        <v>2.0352486806762826E-4</v>
      </c>
    </row>
    <row r="298" spans="1:50" x14ac:dyDescent="0.25">
      <c r="A298" t="s">
        <v>9335</v>
      </c>
      <c r="B298" t="s">
        <v>19</v>
      </c>
      <c r="C298" t="s">
        <v>26</v>
      </c>
      <c r="D298" t="s">
        <v>9259</v>
      </c>
      <c r="E298" t="s">
        <v>102</v>
      </c>
      <c r="F298" t="s">
        <v>88</v>
      </c>
      <c r="G298">
        <f>all_runs!O2802-all_runs!O2504</f>
        <v>2.8652268225973776E-2</v>
      </c>
      <c r="H298">
        <f>all_runs!O2803-all_runs!O2505</f>
        <v>3.8747637623006481E-2</v>
      </c>
      <c r="I298">
        <f>all_runs!O2804-all_runs!O2506</f>
        <v>1.5694076038903493E-2</v>
      </c>
      <c r="J298">
        <f>all_runs!O2805-all_runs!O2507</f>
        <v>1.1907773481262041E-2</v>
      </c>
      <c r="K298">
        <f>all_runs!O2806-all_runs!O2508</f>
        <v>1.8823550943465106E-2</v>
      </c>
      <c r="L298">
        <f>all_runs!O2807-all_runs!O2509</f>
        <v>3.4017173994206118E-2</v>
      </c>
      <c r="M298">
        <f>all_runs!O2808-all_runs!O2510</f>
        <v>4.4572699451342013E-2</v>
      </c>
      <c r="N298">
        <f>all_runs!O2809-all_runs!O2511</f>
        <v>2.4082313681868861E-2</v>
      </c>
      <c r="O298">
        <f>all_runs!O2810-all_runs!O2512</f>
        <v>1.4808763181865192E-2</v>
      </c>
      <c r="P298">
        <f>all_runs!O2811-all_runs!O2513</f>
        <v>2.5751072961373356E-2</v>
      </c>
      <c r="Q298">
        <f>all_runs!O2812-all_runs!O2514</f>
        <v>4.1242680122518527E-3</v>
      </c>
      <c r="R298">
        <f>all_runs!O2813-all_runs!O2515</f>
        <v>2.7396127229783684E-2</v>
      </c>
      <c r="S298">
        <f>all_runs!O2814-all_runs!O2516</f>
        <v>3.0042918454935452E-2</v>
      </c>
      <c r="T298">
        <f>all_runs!O2815-all_runs!O2517</f>
        <v>1.9742489270386243E-2</v>
      </c>
      <c r="U298">
        <f>all_runs!O2816-all_runs!O2518</f>
        <v>5.0337331334332824E-2</v>
      </c>
      <c r="V298">
        <f>all_runs!O2817-all_runs!O2519</f>
        <v>8.5092121065419857E-3</v>
      </c>
      <c r="W298">
        <f>all_runs!O2818-all_runs!O2520</f>
        <v>2.4236789963471006E-2</v>
      </c>
      <c r="X298">
        <f>all_runs!O2819-all_runs!O2521</f>
        <v>4.3383947939262812E-3</v>
      </c>
      <c r="Y298">
        <f>all_runs!O2820-all_runs!O2522</f>
        <v>1.7316017316017396E-2</v>
      </c>
      <c r="Z298">
        <f>all_runs!O2821-all_runs!O2523</f>
        <v>1.2050538102874597E-2</v>
      </c>
      <c r="AA298" cm="1">
        <f t="array" ref="AA298">IF(G298=0,"",1+SUMPRODUCT(--(ABS($G298:$Z298)&lt;ABS(G298)),--($G298:$Z298&lt;&gt;0))+(SUMPRODUCT(--(ABS($G298:$Z298)=ABS(G298)),--($G298:$Z298&lt;&gt;0))-1)/2)</f>
        <v>15</v>
      </c>
      <c r="AB298" cm="1">
        <f t="array" ref="AB298">IF(H298=0,"",1+SUMPRODUCT(--(ABS($G298:$Z298)&lt;ABS(H298)),--($G298:$Z298&lt;&gt;0))+(SUMPRODUCT(--(ABS($G298:$Z298)=ABS(H298)),--($G298:$Z298&lt;&gt;0))-1)/2)</f>
        <v>18</v>
      </c>
      <c r="AC298" cm="1">
        <f t="array" ref="AC298">IF(I298=0,"",1+SUMPRODUCT(--(ABS($G298:$Z298)&lt;ABS(I298)),--($G298:$Z298&lt;&gt;0))+(SUMPRODUCT(--(ABS($G298:$Z298)=ABS(I298)),--($G298:$Z298&lt;&gt;0))-1)/2)</f>
        <v>7</v>
      </c>
      <c r="AD298" cm="1">
        <f t="array" ref="AD298">IF(J298=0,"",1+SUMPRODUCT(--(ABS($G298:$Z298)&lt;ABS(J298)),--($G298:$Z298&lt;&gt;0))+(SUMPRODUCT(--(ABS($G298:$Z298)=ABS(J298)),--($G298:$Z298&lt;&gt;0))-1)/2)</f>
        <v>4</v>
      </c>
      <c r="AE298" cm="1">
        <f t="array" ref="AE298">IF(K298=0,"",1+SUMPRODUCT(--(ABS($G298:$Z298)&lt;ABS(K298)),--($G298:$Z298&lt;&gt;0))+(SUMPRODUCT(--(ABS($G298:$Z298)=ABS(K298)),--($G298:$Z298&lt;&gt;0))-1)/2)</f>
        <v>9</v>
      </c>
      <c r="AF298" cm="1">
        <f t="array" ref="AF298">IF(L298=0,"",1+SUMPRODUCT(--(ABS($G298:$Z298)&lt;ABS(L298)),--($G298:$Z298&lt;&gt;0))+(SUMPRODUCT(--(ABS($G298:$Z298)=ABS(L298)),--($G298:$Z298&lt;&gt;0))-1)/2)</f>
        <v>17</v>
      </c>
      <c r="AG298" cm="1">
        <f t="array" ref="AG298">IF(M298=0,"",1+SUMPRODUCT(--(ABS($G298:$Z298)&lt;ABS(M298)),--($G298:$Z298&lt;&gt;0))+(SUMPRODUCT(--(ABS($G298:$Z298)=ABS(M298)),--($G298:$Z298&lt;&gt;0))-1)/2)</f>
        <v>19</v>
      </c>
      <c r="AH298" cm="1">
        <f t="array" ref="AH298">IF(N298=0,"",1+SUMPRODUCT(--(ABS($G298:$Z298)&lt;ABS(N298)),--($G298:$Z298&lt;&gt;0))+(SUMPRODUCT(--(ABS($G298:$Z298)=ABS(N298)),--($G298:$Z298&lt;&gt;0))-1)/2)</f>
        <v>11</v>
      </c>
      <c r="AI298" cm="1">
        <f t="array" ref="AI298">IF(O298=0,"",1+SUMPRODUCT(--(ABS($G298:$Z298)&lt;ABS(O298)),--($G298:$Z298&lt;&gt;0))+(SUMPRODUCT(--(ABS($G298:$Z298)=ABS(O298)),--($G298:$Z298&lt;&gt;0))-1)/2)</f>
        <v>6</v>
      </c>
      <c r="AJ298" cm="1">
        <f t="array" ref="AJ298">IF(P298=0,"",1+SUMPRODUCT(--(ABS($G298:$Z298)&lt;ABS(P298)),--($G298:$Z298&lt;&gt;0))+(SUMPRODUCT(--(ABS($G298:$Z298)=ABS(P298)),--($G298:$Z298&lt;&gt;0))-1)/2)</f>
        <v>13</v>
      </c>
      <c r="AK298" cm="1">
        <f t="array" ref="AK298">IF(Q298=0,"",1+SUMPRODUCT(--(ABS($G298:$Z298)&lt;ABS(Q298)),--($G298:$Z298&lt;&gt;0))+(SUMPRODUCT(--(ABS($G298:$Z298)=ABS(Q298)),--($G298:$Z298&lt;&gt;0))-1)/2)</f>
        <v>1</v>
      </c>
      <c r="AL298" cm="1">
        <f t="array" ref="AL298">IF(R298=0,"",1+SUMPRODUCT(--(ABS($G298:$Z298)&lt;ABS(R298)),--($G298:$Z298&lt;&gt;0))+(SUMPRODUCT(--(ABS($G298:$Z298)=ABS(R298)),--($G298:$Z298&lt;&gt;0))-1)/2)</f>
        <v>14</v>
      </c>
      <c r="AM298" cm="1">
        <f t="array" ref="AM298">IF(S298=0,"",1+SUMPRODUCT(--(ABS($G298:$Z298)&lt;ABS(S298)),--($G298:$Z298&lt;&gt;0))+(SUMPRODUCT(--(ABS($G298:$Z298)=ABS(S298)),--($G298:$Z298&lt;&gt;0))-1)/2)</f>
        <v>16</v>
      </c>
      <c r="AN298" cm="1">
        <f t="array" ref="AN298">IF(T298=0,"",1+SUMPRODUCT(--(ABS($G298:$Z298)&lt;ABS(T298)),--($G298:$Z298&lt;&gt;0))+(SUMPRODUCT(--(ABS($G298:$Z298)=ABS(T298)),--($G298:$Z298&lt;&gt;0))-1)/2)</f>
        <v>10</v>
      </c>
      <c r="AO298" cm="1">
        <f t="array" ref="AO298">IF(U298=0,"",1+SUMPRODUCT(--(ABS($G298:$Z298)&lt;ABS(U298)),--($G298:$Z298&lt;&gt;0))+(SUMPRODUCT(--(ABS($G298:$Z298)=ABS(U298)),--($G298:$Z298&lt;&gt;0))-1)/2)</f>
        <v>20</v>
      </c>
      <c r="AP298" cm="1">
        <f t="array" ref="AP298">IF(V298=0,"",1+SUMPRODUCT(--(ABS($G298:$Z298)&lt;ABS(V298)),--($G298:$Z298&lt;&gt;0))+(SUMPRODUCT(--(ABS($G298:$Z298)=ABS(V298)),--($G298:$Z298&lt;&gt;0))-1)/2)</f>
        <v>3</v>
      </c>
      <c r="AQ298" cm="1">
        <f t="array" ref="AQ298">IF(W298=0,"",1+SUMPRODUCT(--(ABS($G298:$Z298)&lt;ABS(W298)),--($G298:$Z298&lt;&gt;0))+(SUMPRODUCT(--(ABS($G298:$Z298)=ABS(W298)),--($G298:$Z298&lt;&gt;0))-1)/2)</f>
        <v>12</v>
      </c>
      <c r="AR298" cm="1">
        <f t="array" ref="AR298">IF(X298=0,"",1+SUMPRODUCT(--(ABS($G298:$Z298)&lt;ABS(X298)),--($G298:$Z298&lt;&gt;0))+(SUMPRODUCT(--(ABS($G298:$Z298)=ABS(X298)),--($G298:$Z298&lt;&gt;0))-1)/2)</f>
        <v>2</v>
      </c>
      <c r="AS298" cm="1">
        <f t="array" ref="AS298">IF(Y298=0,"",1+SUMPRODUCT(--(ABS($G298:$Z298)&lt;ABS(Y298)),--($G298:$Z298&lt;&gt;0))+(SUMPRODUCT(--(ABS($G298:$Z298)=ABS(Y298)),--($G298:$Z298&lt;&gt;0))-1)/2)</f>
        <v>8</v>
      </c>
      <c r="AT298" cm="1">
        <f t="array" ref="AT298">IF(Z298=0,"",1+SUMPRODUCT(--(ABS($G298:$Z298)&lt;ABS(Z298)),--($G298:$Z298&lt;&gt;0))+(SUMPRODUCT(--(ABS($G298:$Z298)=ABS(Z298)),--($G298:$Z298&lt;&gt;0))-1)/2)</f>
        <v>5</v>
      </c>
      <c r="AU298">
        <f>AVERAGE(G298:Z298)</f>
        <v>2.2757570808389388E-2</v>
      </c>
      <c r="AV298">
        <f>SUMIF(G298:Z298,"&gt;0",AA298:AT298)</f>
        <v>210</v>
      </c>
      <c r="AW298">
        <f>COUNTIF(G298:Z298,"&lt;&gt;0")</f>
        <v>20</v>
      </c>
      <c r="AX298">
        <f>_xlfn.LET(_xlpm.n,AW298,_xlpm.w,AV298,_xlpm.mu,_xlpm.n*(_xlpm.n+1)/4,_xlpm.sd,SQRT(_xlpm.n*(_xlpm.n+1)*(2*_xlpm.n+1)/24),_xlpm.z,(ABS(_xlpm.w-_xlpm.mu)-0.5)/_xlpm.sd,MIN(1,2*(1-_xlfn.NORM.S.DIST(_xlpm.z,TRUE))))</f>
        <v>9.5691731570646255E-5</v>
      </c>
    </row>
    <row r="299" spans="1:50" x14ac:dyDescent="0.25">
      <c r="A299" t="s">
        <v>9335</v>
      </c>
      <c r="B299" t="s">
        <v>106</v>
      </c>
      <c r="C299" t="s">
        <v>26</v>
      </c>
      <c r="D299" t="s">
        <v>9259</v>
      </c>
      <c r="E299" t="s">
        <v>102</v>
      </c>
      <c r="F299" t="s">
        <v>88</v>
      </c>
      <c r="G299">
        <f>all_runs!O3282-all_runs!O3042</f>
        <v>-3.303714863994045E-2</v>
      </c>
      <c r="H299">
        <f>all_runs!O3283-all_runs!O3043</f>
        <v>-6.2086760199966395E-3</v>
      </c>
      <c r="I299">
        <f>all_runs!O3284-all_runs!O3044</f>
        <v>-2.669348038795738E-2</v>
      </c>
      <c r="J299">
        <f>all_runs!O3285-all_runs!O3045</f>
        <v>-1.4926733250710811E-2</v>
      </c>
      <c r="K299">
        <f>all_runs!O3286-all_runs!O3046</f>
        <v>0.10299527062532832</v>
      </c>
      <c r="L299">
        <f>all_runs!O3287-all_runs!O3047</f>
        <v>-2.8996087264245518E-2</v>
      </c>
      <c r="M299">
        <f>all_runs!O3288-all_runs!O3048</f>
        <v>-3.3186955582751532E-2</v>
      </c>
      <c r="N299">
        <f>all_runs!O3289-all_runs!O3049</f>
        <v>-2.2700893459659421E-2</v>
      </c>
      <c r="O299">
        <f>all_runs!O3290-all_runs!O3050</f>
        <v>-2.6984170380293659E-2</v>
      </c>
      <c r="P299">
        <f>all_runs!O3291-all_runs!O3051</f>
        <v>-2.0583190394511175E-2</v>
      </c>
      <c r="Q299">
        <f>all_runs!O3292-all_runs!O3052</f>
        <v>0.10321244907500171</v>
      </c>
      <c r="R299">
        <f>all_runs!O3293-all_runs!O3053</f>
        <v>0.14541223357928701</v>
      </c>
      <c r="S299">
        <f>all_runs!O3294-all_runs!O3054</f>
        <v>-3.0868845732424988E-2</v>
      </c>
      <c r="T299">
        <f>all_runs!O3295-all_runs!O3055</f>
        <v>-2.5841618224950569E-2</v>
      </c>
      <c r="U299">
        <f>all_runs!O3296-all_runs!O3056</f>
        <v>-2.9532700145494584E-2</v>
      </c>
      <c r="V299">
        <f>all_runs!O3297-all_runs!O3057</f>
        <v>-1.3255826587711073E-2</v>
      </c>
      <c r="W299">
        <f>all_runs!O3298-all_runs!O3058</f>
        <v>-3.1482531199107489E-2</v>
      </c>
      <c r="X299">
        <f>all_runs!O3299-all_runs!O3059</f>
        <v>-3.1858486542303721E-2</v>
      </c>
      <c r="Y299">
        <f>all_runs!O3300-all_runs!O3060</f>
        <v>9.6970110550020472E-2</v>
      </c>
      <c r="Z299">
        <f>all_runs!O3301-all_runs!O3061</f>
        <v>-2.4726611344776495E-2</v>
      </c>
      <c r="AA299" cm="1">
        <f t="array" ref="AA299">IF(G299=0,"",1+SUMPRODUCT(--(ABS($G299:$Z299)&lt;ABS(G299)),--($G299:$Z299&lt;&gt;0))+(SUMPRODUCT(--(ABS($G299:$Z299)=ABS(G299)),--($G299:$Z299&lt;&gt;0))-1)/2)</f>
        <v>15</v>
      </c>
      <c r="AB299" cm="1">
        <f t="array" ref="AB299">IF(H299=0,"",1+SUMPRODUCT(--(ABS($G299:$Z299)&lt;ABS(H299)),--($G299:$Z299&lt;&gt;0))+(SUMPRODUCT(--(ABS($G299:$Z299)=ABS(H299)),--($G299:$Z299&lt;&gt;0))-1)/2)</f>
        <v>1</v>
      </c>
      <c r="AC299" cm="1">
        <f t="array" ref="AC299">IF(I299=0,"",1+SUMPRODUCT(--(ABS($G299:$Z299)&lt;ABS(I299)),--($G299:$Z299&lt;&gt;0))+(SUMPRODUCT(--(ABS($G299:$Z299)=ABS(I299)),--($G299:$Z299&lt;&gt;0))-1)/2)</f>
        <v>8</v>
      </c>
      <c r="AD299" cm="1">
        <f t="array" ref="AD299">IF(J299=0,"",1+SUMPRODUCT(--(ABS($G299:$Z299)&lt;ABS(J299)),--($G299:$Z299&lt;&gt;0))+(SUMPRODUCT(--(ABS($G299:$Z299)=ABS(J299)),--($G299:$Z299&lt;&gt;0))-1)/2)</f>
        <v>3</v>
      </c>
      <c r="AE299" cm="1">
        <f t="array" ref="AE299">IF(K299=0,"",1+SUMPRODUCT(--(ABS($G299:$Z299)&lt;ABS(K299)),--($G299:$Z299&lt;&gt;0))+(SUMPRODUCT(--(ABS($G299:$Z299)=ABS(K299)),--($G299:$Z299&lt;&gt;0))-1)/2)</f>
        <v>18</v>
      </c>
      <c r="AF299" cm="1">
        <f t="array" ref="AF299">IF(L299=0,"",1+SUMPRODUCT(--(ABS($G299:$Z299)&lt;ABS(L299)),--($G299:$Z299&lt;&gt;0))+(SUMPRODUCT(--(ABS($G299:$Z299)=ABS(L299)),--($G299:$Z299&lt;&gt;0))-1)/2)</f>
        <v>10</v>
      </c>
      <c r="AG299" cm="1">
        <f t="array" ref="AG299">IF(M299=0,"",1+SUMPRODUCT(--(ABS($G299:$Z299)&lt;ABS(M299)),--($G299:$Z299&lt;&gt;0))+(SUMPRODUCT(--(ABS($G299:$Z299)=ABS(M299)),--($G299:$Z299&lt;&gt;0))-1)/2)</f>
        <v>16</v>
      </c>
      <c r="AH299" cm="1">
        <f t="array" ref="AH299">IF(N299=0,"",1+SUMPRODUCT(--(ABS($G299:$Z299)&lt;ABS(N299)),--($G299:$Z299&lt;&gt;0))+(SUMPRODUCT(--(ABS($G299:$Z299)=ABS(N299)),--($G299:$Z299&lt;&gt;0))-1)/2)</f>
        <v>5</v>
      </c>
      <c r="AI299" cm="1">
        <f t="array" ref="AI299">IF(O299=0,"",1+SUMPRODUCT(--(ABS($G299:$Z299)&lt;ABS(O299)),--($G299:$Z299&lt;&gt;0))+(SUMPRODUCT(--(ABS($G299:$Z299)=ABS(O299)),--($G299:$Z299&lt;&gt;0))-1)/2)</f>
        <v>9</v>
      </c>
      <c r="AJ299" cm="1">
        <f t="array" ref="AJ299">IF(P299=0,"",1+SUMPRODUCT(--(ABS($G299:$Z299)&lt;ABS(P299)),--($G299:$Z299&lt;&gt;0))+(SUMPRODUCT(--(ABS($G299:$Z299)=ABS(P299)),--($G299:$Z299&lt;&gt;0))-1)/2)</f>
        <v>4</v>
      </c>
      <c r="AK299" cm="1">
        <f t="array" ref="AK299">IF(Q299=0,"",1+SUMPRODUCT(--(ABS($G299:$Z299)&lt;ABS(Q299)),--($G299:$Z299&lt;&gt;0))+(SUMPRODUCT(--(ABS($G299:$Z299)=ABS(Q299)),--($G299:$Z299&lt;&gt;0))-1)/2)</f>
        <v>19</v>
      </c>
      <c r="AL299" cm="1">
        <f t="array" ref="AL299">IF(R299=0,"",1+SUMPRODUCT(--(ABS($G299:$Z299)&lt;ABS(R299)),--($G299:$Z299&lt;&gt;0))+(SUMPRODUCT(--(ABS($G299:$Z299)=ABS(R299)),--($G299:$Z299&lt;&gt;0))-1)/2)</f>
        <v>20</v>
      </c>
      <c r="AM299" cm="1">
        <f t="array" ref="AM299">IF(S299=0,"",1+SUMPRODUCT(--(ABS($G299:$Z299)&lt;ABS(S299)),--($G299:$Z299&lt;&gt;0))+(SUMPRODUCT(--(ABS($G299:$Z299)=ABS(S299)),--($G299:$Z299&lt;&gt;0))-1)/2)</f>
        <v>12</v>
      </c>
      <c r="AN299" cm="1">
        <f t="array" ref="AN299">IF(T299=0,"",1+SUMPRODUCT(--(ABS($G299:$Z299)&lt;ABS(T299)),--($G299:$Z299&lt;&gt;0))+(SUMPRODUCT(--(ABS($G299:$Z299)=ABS(T299)),--($G299:$Z299&lt;&gt;0))-1)/2)</f>
        <v>7</v>
      </c>
      <c r="AO299" cm="1">
        <f t="array" ref="AO299">IF(U299=0,"",1+SUMPRODUCT(--(ABS($G299:$Z299)&lt;ABS(U299)),--($G299:$Z299&lt;&gt;0))+(SUMPRODUCT(--(ABS($G299:$Z299)=ABS(U299)),--($G299:$Z299&lt;&gt;0))-1)/2)</f>
        <v>11</v>
      </c>
      <c r="AP299" cm="1">
        <f t="array" ref="AP299">IF(V299=0,"",1+SUMPRODUCT(--(ABS($G299:$Z299)&lt;ABS(V299)),--($G299:$Z299&lt;&gt;0))+(SUMPRODUCT(--(ABS($G299:$Z299)=ABS(V299)),--($G299:$Z299&lt;&gt;0))-1)/2)</f>
        <v>2</v>
      </c>
      <c r="AQ299" cm="1">
        <f t="array" ref="AQ299">IF(W299=0,"",1+SUMPRODUCT(--(ABS($G299:$Z299)&lt;ABS(W299)),--($G299:$Z299&lt;&gt;0))+(SUMPRODUCT(--(ABS($G299:$Z299)=ABS(W299)),--($G299:$Z299&lt;&gt;0))-1)/2)</f>
        <v>13</v>
      </c>
      <c r="AR299" cm="1">
        <f t="array" ref="AR299">IF(X299=0,"",1+SUMPRODUCT(--(ABS($G299:$Z299)&lt;ABS(X299)),--($G299:$Z299&lt;&gt;0))+(SUMPRODUCT(--(ABS($G299:$Z299)=ABS(X299)),--($G299:$Z299&lt;&gt;0))-1)/2)</f>
        <v>14</v>
      </c>
      <c r="AS299" cm="1">
        <f t="array" ref="AS299">IF(Y299=0,"",1+SUMPRODUCT(--(ABS($G299:$Z299)&lt;ABS(Y299)),--($G299:$Z299&lt;&gt;0))+(SUMPRODUCT(--(ABS($G299:$Z299)=ABS(Y299)),--($G299:$Z299&lt;&gt;0))-1)/2)</f>
        <v>17</v>
      </c>
      <c r="AT299" cm="1">
        <f t="array" ref="AT299">IF(Z299=0,"",1+SUMPRODUCT(--(ABS($G299:$Z299)&lt;ABS(Z299)),--($G299:$Z299&lt;&gt;0))+(SUMPRODUCT(--(ABS($G299:$Z299)=ABS(Z299)),--($G299:$Z299&lt;&gt;0))-1)/2)</f>
        <v>6</v>
      </c>
      <c r="AU299">
        <f>AVERAGE(G299:Z299)</f>
        <v>2.3853054336401003E-3</v>
      </c>
      <c r="AV299">
        <f>SUMIF(G299:Z299,"&gt;0",AA299:AT299)</f>
        <v>74</v>
      </c>
      <c r="AW299">
        <f>COUNTIF(G299:Z299,"&lt;&gt;0")</f>
        <v>20</v>
      </c>
      <c r="AX299">
        <f>_xlfn.LET(_xlpm.n,AW299,_xlpm.w,AV299,_xlpm.mu,_xlpm.n*(_xlpm.n+1)/4,_xlpm.sd,SQRT(_xlpm.n*(_xlpm.n+1)*(2*_xlpm.n+1)/24),_xlpm.z,(ABS(_xlpm.w-_xlpm.mu)-0.5)/_xlpm.sd,MIN(1,2*(1-_xlfn.NORM.S.DIST(_xlpm.z,TRUE))))</f>
        <v>0.25485065701245935</v>
      </c>
    </row>
    <row r="300" spans="1:50" x14ac:dyDescent="0.25">
      <c r="A300" t="s">
        <v>9335</v>
      </c>
      <c r="B300" t="s">
        <v>147</v>
      </c>
      <c r="C300" t="s">
        <v>26</v>
      </c>
      <c r="D300" t="s">
        <v>9259</v>
      </c>
      <c r="E300" t="s">
        <v>102</v>
      </c>
      <c r="F300" t="s">
        <v>88</v>
      </c>
      <c r="G300">
        <f>all_runs!O3762-all_runs!O3522</f>
        <v>2.96630905326557E-2</v>
      </c>
      <c r="H300">
        <f>all_runs!O3763-all_runs!O3523</f>
        <v>2.2416713721061354E-2</v>
      </c>
      <c r="I300">
        <f>all_runs!O3764-all_runs!O3524</f>
        <v>1.9137767510869486E-2</v>
      </c>
      <c r="J300">
        <f>all_runs!O3765-all_runs!O3525</f>
        <v>2.090155368215707E-2</v>
      </c>
      <c r="K300">
        <f>all_runs!O3766-all_runs!O3526</f>
        <v>1.1841487463611466E-2</v>
      </c>
      <c r="L300">
        <f>all_runs!O3767-all_runs!O3527</f>
        <v>2.9388259918180837E-2</v>
      </c>
      <c r="M300">
        <f>all_runs!O3768-all_runs!O3528</f>
        <v>3.59052711993888E-2</v>
      </c>
      <c r="N300">
        <f>all_runs!O3769-all_runs!O3529</f>
        <v>2.3331479421579537E-2</v>
      </c>
      <c r="O300">
        <f>all_runs!O3770-all_runs!O3530</f>
        <v>1.7353579175705014E-2</v>
      </c>
      <c r="P300">
        <f>all_runs!O3771-all_runs!O3531</f>
        <v>1.6802734004176867E-2</v>
      </c>
      <c r="Q300">
        <f>all_runs!O3772-all_runs!O3532</f>
        <v>3.0501089324618591E-2</v>
      </c>
      <c r="R300">
        <f>all_runs!O3773-all_runs!O3533</f>
        <v>1.7391304347825987E-2</v>
      </c>
      <c r="S300">
        <f>all_runs!O3774-all_runs!O3534</f>
        <v>1.8480608507841056E-2</v>
      </c>
      <c r="T300">
        <f>all_runs!O3775-all_runs!O3535</f>
        <v>3.4734002614088322E-2</v>
      </c>
      <c r="U300">
        <f>all_runs!O3776-all_runs!O3536</f>
        <v>2.1005081874647114E-2</v>
      </c>
      <c r="V300">
        <f>all_runs!O3777-all_runs!O3537</f>
        <v>1.840525066331522E-2</v>
      </c>
      <c r="W300">
        <f>all_runs!O3778-all_runs!O3538</f>
        <v>9.2924317062249573E-3</v>
      </c>
      <c r="X300">
        <f>all_runs!O3779-all_runs!O3539</f>
        <v>2.9537990744887388E-2</v>
      </c>
      <c r="Y300">
        <f>all_runs!O3780-all_runs!O3540</f>
        <v>1.4132104454685157E-2</v>
      </c>
      <c r="Z300">
        <f>all_runs!O3781-all_runs!O3541</f>
        <v>2.4769783123232414E-2</v>
      </c>
      <c r="AA300" cm="1">
        <f t="array" ref="AA300">IF(G300=0,"",1+SUMPRODUCT(--(ABS($G300:$Z300)&lt;ABS(G300)),--($G300:$Z300&lt;&gt;0))+(SUMPRODUCT(--(ABS($G300:$Z300)=ABS(G300)),--($G300:$Z300&lt;&gt;0))-1)/2)</f>
        <v>17</v>
      </c>
      <c r="AB300" cm="1">
        <f t="array" ref="AB300">IF(H300=0,"",1+SUMPRODUCT(--(ABS($G300:$Z300)&lt;ABS(H300)),--($G300:$Z300&lt;&gt;0))+(SUMPRODUCT(--(ABS($G300:$Z300)=ABS(H300)),--($G300:$Z300&lt;&gt;0))-1)/2)</f>
        <v>12</v>
      </c>
      <c r="AC300" cm="1">
        <f t="array" ref="AC300">IF(I300=0,"",1+SUMPRODUCT(--(ABS($G300:$Z300)&lt;ABS(I300)),--($G300:$Z300&lt;&gt;0))+(SUMPRODUCT(--(ABS($G300:$Z300)=ABS(I300)),--($G300:$Z300&lt;&gt;0))-1)/2)</f>
        <v>9</v>
      </c>
      <c r="AD300" cm="1">
        <f t="array" ref="AD300">IF(J300=0,"",1+SUMPRODUCT(--(ABS($G300:$Z300)&lt;ABS(J300)),--($G300:$Z300&lt;&gt;0))+(SUMPRODUCT(--(ABS($G300:$Z300)=ABS(J300)),--($G300:$Z300&lt;&gt;0))-1)/2)</f>
        <v>10</v>
      </c>
      <c r="AE300" cm="1">
        <f t="array" ref="AE300">IF(K300=0,"",1+SUMPRODUCT(--(ABS($G300:$Z300)&lt;ABS(K300)),--($G300:$Z300&lt;&gt;0))+(SUMPRODUCT(--(ABS($G300:$Z300)=ABS(K300)),--($G300:$Z300&lt;&gt;0))-1)/2)</f>
        <v>2</v>
      </c>
      <c r="AF300" cm="1">
        <f t="array" ref="AF300">IF(L300=0,"",1+SUMPRODUCT(--(ABS($G300:$Z300)&lt;ABS(L300)),--($G300:$Z300&lt;&gt;0))+(SUMPRODUCT(--(ABS($G300:$Z300)=ABS(L300)),--($G300:$Z300&lt;&gt;0))-1)/2)</f>
        <v>15</v>
      </c>
      <c r="AG300" cm="1">
        <f t="array" ref="AG300">IF(M300=0,"",1+SUMPRODUCT(--(ABS($G300:$Z300)&lt;ABS(M300)),--($G300:$Z300&lt;&gt;0))+(SUMPRODUCT(--(ABS($G300:$Z300)=ABS(M300)),--($G300:$Z300&lt;&gt;0))-1)/2)</f>
        <v>20</v>
      </c>
      <c r="AH300" cm="1">
        <f t="array" ref="AH300">IF(N300=0,"",1+SUMPRODUCT(--(ABS($G300:$Z300)&lt;ABS(N300)),--($G300:$Z300&lt;&gt;0))+(SUMPRODUCT(--(ABS($G300:$Z300)=ABS(N300)),--($G300:$Z300&lt;&gt;0))-1)/2)</f>
        <v>13</v>
      </c>
      <c r="AI300" cm="1">
        <f t="array" ref="AI300">IF(O300=0,"",1+SUMPRODUCT(--(ABS($G300:$Z300)&lt;ABS(O300)),--($G300:$Z300&lt;&gt;0))+(SUMPRODUCT(--(ABS($G300:$Z300)=ABS(O300)),--($G300:$Z300&lt;&gt;0))-1)/2)</f>
        <v>5</v>
      </c>
      <c r="AJ300" cm="1">
        <f t="array" ref="AJ300">IF(P300=0,"",1+SUMPRODUCT(--(ABS($G300:$Z300)&lt;ABS(P300)),--($G300:$Z300&lt;&gt;0))+(SUMPRODUCT(--(ABS($G300:$Z300)=ABS(P300)),--($G300:$Z300&lt;&gt;0))-1)/2)</f>
        <v>4</v>
      </c>
      <c r="AK300" cm="1">
        <f t="array" ref="AK300">IF(Q300=0,"",1+SUMPRODUCT(--(ABS($G300:$Z300)&lt;ABS(Q300)),--($G300:$Z300&lt;&gt;0))+(SUMPRODUCT(--(ABS($G300:$Z300)=ABS(Q300)),--($G300:$Z300&lt;&gt;0))-1)/2)</f>
        <v>18</v>
      </c>
      <c r="AL300" cm="1">
        <f t="array" ref="AL300">IF(R300=0,"",1+SUMPRODUCT(--(ABS($G300:$Z300)&lt;ABS(R300)),--($G300:$Z300&lt;&gt;0))+(SUMPRODUCT(--(ABS($G300:$Z300)=ABS(R300)),--($G300:$Z300&lt;&gt;0))-1)/2)</f>
        <v>6</v>
      </c>
      <c r="AM300" cm="1">
        <f t="array" ref="AM300">IF(S300=0,"",1+SUMPRODUCT(--(ABS($G300:$Z300)&lt;ABS(S300)),--($G300:$Z300&lt;&gt;0))+(SUMPRODUCT(--(ABS($G300:$Z300)=ABS(S300)),--($G300:$Z300&lt;&gt;0))-1)/2)</f>
        <v>8</v>
      </c>
      <c r="AN300" cm="1">
        <f t="array" ref="AN300">IF(T300=0,"",1+SUMPRODUCT(--(ABS($G300:$Z300)&lt;ABS(T300)),--($G300:$Z300&lt;&gt;0))+(SUMPRODUCT(--(ABS($G300:$Z300)=ABS(T300)),--($G300:$Z300&lt;&gt;0))-1)/2)</f>
        <v>19</v>
      </c>
      <c r="AO300" cm="1">
        <f t="array" ref="AO300">IF(U300=0,"",1+SUMPRODUCT(--(ABS($G300:$Z300)&lt;ABS(U300)),--($G300:$Z300&lt;&gt;0))+(SUMPRODUCT(--(ABS($G300:$Z300)=ABS(U300)),--($G300:$Z300&lt;&gt;0))-1)/2)</f>
        <v>11</v>
      </c>
      <c r="AP300" cm="1">
        <f t="array" ref="AP300">IF(V300=0,"",1+SUMPRODUCT(--(ABS($G300:$Z300)&lt;ABS(V300)),--($G300:$Z300&lt;&gt;0))+(SUMPRODUCT(--(ABS($G300:$Z300)=ABS(V300)),--($G300:$Z300&lt;&gt;0))-1)/2)</f>
        <v>7</v>
      </c>
      <c r="AQ300" cm="1">
        <f t="array" ref="AQ300">IF(W300=0,"",1+SUMPRODUCT(--(ABS($G300:$Z300)&lt;ABS(W300)),--($G300:$Z300&lt;&gt;0))+(SUMPRODUCT(--(ABS($G300:$Z300)=ABS(W300)),--($G300:$Z300&lt;&gt;0))-1)/2)</f>
        <v>1</v>
      </c>
      <c r="AR300" cm="1">
        <f t="array" ref="AR300">IF(X300=0,"",1+SUMPRODUCT(--(ABS($G300:$Z300)&lt;ABS(X300)),--($G300:$Z300&lt;&gt;0))+(SUMPRODUCT(--(ABS($G300:$Z300)=ABS(X300)),--($G300:$Z300&lt;&gt;0))-1)/2)</f>
        <v>16</v>
      </c>
      <c r="AS300" cm="1">
        <f t="array" ref="AS300">IF(Y300=0,"",1+SUMPRODUCT(--(ABS($G300:$Z300)&lt;ABS(Y300)),--($G300:$Z300&lt;&gt;0))+(SUMPRODUCT(--(ABS($G300:$Z300)=ABS(Y300)),--($G300:$Z300&lt;&gt;0))-1)/2)</f>
        <v>3</v>
      </c>
      <c r="AT300" cm="1">
        <f t="array" ref="AT300">IF(Z300=0,"",1+SUMPRODUCT(--(ABS($G300:$Z300)&lt;ABS(Z300)),--($G300:$Z300&lt;&gt;0))+(SUMPRODUCT(--(ABS($G300:$Z300)=ABS(Z300)),--($G300:$Z300&lt;&gt;0))-1)/2)</f>
        <v>14</v>
      </c>
      <c r="AU300">
        <f>AVERAGE(G300:Z300)</f>
        <v>2.2249579199537618E-2</v>
      </c>
      <c r="AV300">
        <f>SUMIF(G300:Z300,"&gt;0",AA300:AT300)</f>
        <v>210</v>
      </c>
      <c r="AW300">
        <f>COUNTIF(G300:Z300,"&lt;&gt;0")</f>
        <v>20</v>
      </c>
      <c r="AX300">
        <f>_xlfn.LET(_xlpm.n,AW300,_xlpm.w,AV300,_xlpm.mu,_xlpm.n*(_xlpm.n+1)/4,_xlpm.sd,SQRT(_xlpm.n*(_xlpm.n+1)*(2*_xlpm.n+1)/24),_xlpm.z,(ABS(_xlpm.w-_xlpm.mu)-0.5)/_xlpm.sd,MIN(1,2*(1-_xlfn.NORM.S.DIST(_xlpm.z,TRUE))))</f>
        <v>9.5691731570646255E-5</v>
      </c>
    </row>
    <row r="301" spans="1:50" x14ac:dyDescent="0.25">
      <c r="A301" t="s">
        <v>9335</v>
      </c>
      <c r="B301" t="s">
        <v>190</v>
      </c>
      <c r="C301" t="s">
        <v>26</v>
      </c>
      <c r="D301" t="s">
        <v>9259</v>
      </c>
      <c r="E301" t="s">
        <v>102</v>
      </c>
      <c r="F301" t="s">
        <v>88</v>
      </c>
      <c r="G301">
        <f>all_runs!O4242-all_runs!O4002</f>
        <v>-3.7070644057543789E-2</v>
      </c>
      <c r="H301">
        <f>all_runs!O4243-all_runs!O4003</f>
        <v>-1.1322011322011272E-2</v>
      </c>
      <c r="I301">
        <f>all_runs!O4244-all_runs!O4004</f>
        <v>-6.4454614797864185E-3</v>
      </c>
      <c r="J301">
        <f>all_runs!O4245-all_runs!O4005</f>
        <v>-1.8088521958491088E-2</v>
      </c>
      <c r="K301">
        <f>all_runs!O4246-all_runs!O4006</f>
        <v>5.4680083539015989E-3</v>
      </c>
      <c r="L301">
        <f>all_runs!O4247-all_runs!O4007</f>
        <v>4.3763676148796948E-3</v>
      </c>
      <c r="M301">
        <f>all_runs!O4248-all_runs!O4008</f>
        <v>-1.4135672338503213E-2</v>
      </c>
      <c r="N301">
        <f>all_runs!O4249-all_runs!O4009</f>
        <v>-6.5877082774552509E-3</v>
      </c>
      <c r="O301">
        <f>all_runs!O4250-all_runs!O4010</f>
        <v>-1.0880865911842119E-2</v>
      </c>
      <c r="P301">
        <f>all_runs!O4251-all_runs!O4011</f>
        <v>5.2587097380041303E-4</v>
      </c>
      <c r="Q301">
        <f>all_runs!O4252-all_runs!O4012</f>
        <v>-2.0299774654735647E-2</v>
      </c>
      <c r="R301">
        <f>all_runs!O4253-all_runs!O4013</f>
        <v>-2.8178322230895558E-2</v>
      </c>
      <c r="S301">
        <f>all_runs!O4254-all_runs!O4014</f>
        <v>-3.3126293995860978E-3</v>
      </c>
      <c r="T301">
        <f>all_runs!O4255-all_runs!O4015</f>
        <v>-1.5906181763421401E-2</v>
      </c>
      <c r="U301">
        <f>all_runs!O4256-all_runs!O4016</f>
        <v>-6.4933523830318363E-3</v>
      </c>
      <c r="V301">
        <f>all_runs!O4257-all_runs!O4017</f>
        <v>-3.9896784438268051E-3</v>
      </c>
      <c r="W301">
        <f>all_runs!O4258-all_runs!O4018</f>
        <v>2.2847740494799318E-2</v>
      </c>
      <c r="X301">
        <f>all_runs!O4259-all_runs!O4019</f>
        <v>-8.0618071884447362E-3</v>
      </c>
      <c r="Y301">
        <f>all_runs!O4260-all_runs!O4020</f>
        <v>5.4206662902315239E-3</v>
      </c>
      <c r="Z301">
        <f>all_runs!O4261-all_runs!O4021</f>
        <v>4.4162909920227866E-3</v>
      </c>
      <c r="AA301" cm="1">
        <f t="array" ref="AA301">IF(G301=0,"",1+SUMPRODUCT(--(ABS($G301:$Z301)&lt;ABS(G301)),--($G301:$Z301&lt;&gt;0))+(SUMPRODUCT(--(ABS($G301:$Z301)=ABS(G301)),--($G301:$Z301&lt;&gt;0))-1)/2)</f>
        <v>20</v>
      </c>
      <c r="AB301" cm="1">
        <f t="array" ref="AB301">IF(H301=0,"",1+SUMPRODUCT(--(ABS($G301:$Z301)&lt;ABS(H301)),--($G301:$Z301&lt;&gt;0))+(SUMPRODUCT(--(ABS($G301:$Z301)=ABS(H301)),--($G301:$Z301&lt;&gt;0))-1)/2)</f>
        <v>13</v>
      </c>
      <c r="AC301" cm="1">
        <f t="array" ref="AC301">IF(I301=0,"",1+SUMPRODUCT(--(ABS($G301:$Z301)&lt;ABS(I301)),--($G301:$Z301&lt;&gt;0))+(SUMPRODUCT(--(ABS($G301:$Z301)=ABS(I301)),--($G301:$Z301&lt;&gt;0))-1)/2)</f>
        <v>8</v>
      </c>
      <c r="AD301" cm="1">
        <f t="array" ref="AD301">IF(J301=0,"",1+SUMPRODUCT(--(ABS($G301:$Z301)&lt;ABS(J301)),--($G301:$Z301&lt;&gt;0))+(SUMPRODUCT(--(ABS($G301:$Z301)=ABS(J301)),--($G301:$Z301&lt;&gt;0))-1)/2)</f>
        <v>16</v>
      </c>
      <c r="AE301" cm="1">
        <f t="array" ref="AE301">IF(K301=0,"",1+SUMPRODUCT(--(ABS($G301:$Z301)&lt;ABS(K301)),--($G301:$Z301&lt;&gt;0))+(SUMPRODUCT(--(ABS($G301:$Z301)=ABS(K301)),--($G301:$Z301&lt;&gt;0))-1)/2)</f>
        <v>7</v>
      </c>
      <c r="AF301" cm="1">
        <f t="array" ref="AF301">IF(L301=0,"",1+SUMPRODUCT(--(ABS($G301:$Z301)&lt;ABS(L301)),--($G301:$Z301&lt;&gt;0))+(SUMPRODUCT(--(ABS($G301:$Z301)=ABS(L301)),--($G301:$Z301&lt;&gt;0))-1)/2)</f>
        <v>4</v>
      </c>
      <c r="AG301" cm="1">
        <f t="array" ref="AG301">IF(M301=0,"",1+SUMPRODUCT(--(ABS($G301:$Z301)&lt;ABS(M301)),--($G301:$Z301&lt;&gt;0))+(SUMPRODUCT(--(ABS($G301:$Z301)=ABS(M301)),--($G301:$Z301&lt;&gt;0))-1)/2)</f>
        <v>14</v>
      </c>
      <c r="AH301" cm="1">
        <f t="array" ref="AH301">IF(N301=0,"",1+SUMPRODUCT(--(ABS($G301:$Z301)&lt;ABS(N301)),--($G301:$Z301&lt;&gt;0))+(SUMPRODUCT(--(ABS($G301:$Z301)=ABS(N301)),--($G301:$Z301&lt;&gt;0))-1)/2)</f>
        <v>10</v>
      </c>
      <c r="AI301" cm="1">
        <f t="array" ref="AI301">IF(O301=0,"",1+SUMPRODUCT(--(ABS($G301:$Z301)&lt;ABS(O301)),--($G301:$Z301&lt;&gt;0))+(SUMPRODUCT(--(ABS($G301:$Z301)=ABS(O301)),--($G301:$Z301&lt;&gt;0))-1)/2)</f>
        <v>12</v>
      </c>
      <c r="AJ301" cm="1">
        <f t="array" ref="AJ301">IF(P301=0,"",1+SUMPRODUCT(--(ABS($G301:$Z301)&lt;ABS(P301)),--($G301:$Z301&lt;&gt;0))+(SUMPRODUCT(--(ABS($G301:$Z301)=ABS(P301)),--($G301:$Z301&lt;&gt;0))-1)/2)</f>
        <v>1</v>
      </c>
      <c r="AK301" cm="1">
        <f t="array" ref="AK301">IF(Q301=0,"",1+SUMPRODUCT(--(ABS($G301:$Z301)&lt;ABS(Q301)),--($G301:$Z301&lt;&gt;0))+(SUMPRODUCT(--(ABS($G301:$Z301)=ABS(Q301)),--($G301:$Z301&lt;&gt;0))-1)/2)</f>
        <v>17</v>
      </c>
      <c r="AL301" cm="1">
        <f t="array" ref="AL301">IF(R301=0,"",1+SUMPRODUCT(--(ABS($G301:$Z301)&lt;ABS(R301)),--($G301:$Z301&lt;&gt;0))+(SUMPRODUCT(--(ABS($G301:$Z301)=ABS(R301)),--($G301:$Z301&lt;&gt;0))-1)/2)</f>
        <v>19</v>
      </c>
      <c r="AM301" cm="1">
        <f t="array" ref="AM301">IF(S301=0,"",1+SUMPRODUCT(--(ABS($G301:$Z301)&lt;ABS(S301)),--($G301:$Z301&lt;&gt;0))+(SUMPRODUCT(--(ABS($G301:$Z301)=ABS(S301)),--($G301:$Z301&lt;&gt;0))-1)/2)</f>
        <v>2</v>
      </c>
      <c r="AN301" cm="1">
        <f t="array" ref="AN301">IF(T301=0,"",1+SUMPRODUCT(--(ABS($G301:$Z301)&lt;ABS(T301)),--($G301:$Z301&lt;&gt;0))+(SUMPRODUCT(--(ABS($G301:$Z301)=ABS(T301)),--($G301:$Z301&lt;&gt;0))-1)/2)</f>
        <v>15</v>
      </c>
      <c r="AO301" cm="1">
        <f t="array" ref="AO301">IF(U301=0,"",1+SUMPRODUCT(--(ABS($G301:$Z301)&lt;ABS(U301)),--($G301:$Z301&lt;&gt;0))+(SUMPRODUCT(--(ABS($G301:$Z301)=ABS(U301)),--($G301:$Z301&lt;&gt;0))-1)/2)</f>
        <v>9</v>
      </c>
      <c r="AP301" cm="1">
        <f t="array" ref="AP301">IF(V301=0,"",1+SUMPRODUCT(--(ABS($G301:$Z301)&lt;ABS(V301)),--($G301:$Z301&lt;&gt;0))+(SUMPRODUCT(--(ABS($G301:$Z301)=ABS(V301)),--($G301:$Z301&lt;&gt;0))-1)/2)</f>
        <v>3</v>
      </c>
      <c r="AQ301" cm="1">
        <f t="array" ref="AQ301">IF(W301=0,"",1+SUMPRODUCT(--(ABS($G301:$Z301)&lt;ABS(W301)),--($G301:$Z301&lt;&gt;0))+(SUMPRODUCT(--(ABS($G301:$Z301)=ABS(W301)),--($G301:$Z301&lt;&gt;0))-1)/2)</f>
        <v>18</v>
      </c>
      <c r="AR301" cm="1">
        <f t="array" ref="AR301">IF(X301=0,"",1+SUMPRODUCT(--(ABS($G301:$Z301)&lt;ABS(X301)),--($G301:$Z301&lt;&gt;0))+(SUMPRODUCT(--(ABS($G301:$Z301)=ABS(X301)),--($G301:$Z301&lt;&gt;0))-1)/2)</f>
        <v>11</v>
      </c>
      <c r="AS301" cm="1">
        <f t="array" ref="AS301">IF(Y301=0,"",1+SUMPRODUCT(--(ABS($G301:$Z301)&lt;ABS(Y301)),--($G301:$Z301&lt;&gt;0))+(SUMPRODUCT(--(ABS($G301:$Z301)=ABS(Y301)),--($G301:$Z301&lt;&gt;0))-1)/2)</f>
        <v>6</v>
      </c>
      <c r="AT301" cm="1">
        <f t="array" ref="AT301">IF(Z301=0,"",1+SUMPRODUCT(--(ABS($G301:$Z301)&lt;ABS(Z301)),--($G301:$Z301&lt;&gt;0))+(SUMPRODUCT(--(ABS($G301:$Z301)=ABS(Z301)),--($G301:$Z301&lt;&gt;0))-1)/2)</f>
        <v>5</v>
      </c>
      <c r="AU301">
        <f>AVERAGE(G301:Z301)</f>
        <v>-7.3858843344969949E-3</v>
      </c>
      <c r="AV301">
        <f>SUMIF(G301:Z301,"&gt;0",AA301:AT301)</f>
        <v>41</v>
      </c>
      <c r="AW301">
        <f>COUNTIF(G301:Z301,"&lt;&gt;0")</f>
        <v>20</v>
      </c>
      <c r="AX301">
        <f>_xlfn.LET(_xlpm.n,AW301,_xlpm.w,AV301,_xlpm.mu,_xlpm.n*(_xlpm.n+1)/4,_xlpm.sd,SQRT(_xlpm.n*(_xlpm.n+1)*(2*_xlpm.n+1)/24),_xlpm.z,(ABS(_xlpm.w-_xlpm.mu)-0.5)/_xlpm.sd,MIN(1,2*(1-_xlfn.NORM.S.DIST(_xlpm.z,TRUE))))</f>
        <v>1.7758060988086966E-2</v>
      </c>
    </row>
    <row r="302" spans="1:50" x14ac:dyDescent="0.25">
      <c r="A302" t="s">
        <v>9335</v>
      </c>
      <c r="B302" t="s">
        <v>19</v>
      </c>
      <c r="C302" t="s">
        <v>32</v>
      </c>
      <c r="D302" t="s">
        <v>9260</v>
      </c>
      <c r="E302" t="s">
        <v>102</v>
      </c>
      <c r="F302" t="s">
        <v>88</v>
      </c>
      <c r="G302">
        <f>all_runs!O2822-all_runs!O2524</f>
        <v>2.3313912352268096E-2</v>
      </c>
      <c r="H302">
        <f>all_runs!O2823-all_runs!O2525</f>
        <v>2.6354624212225786E-2</v>
      </c>
      <c r="I302">
        <f>all_runs!O2824-all_runs!O2584</f>
        <v>1.9011537503328957E-2</v>
      </c>
      <c r="J302">
        <f>all_runs!O2825-all_runs!O2585</f>
        <v>2.7241492504650466E-2</v>
      </c>
      <c r="K302">
        <f>all_runs!O2826-all_runs!O2586</f>
        <v>6.6577195336963158E-3</v>
      </c>
      <c r="L302">
        <f>all_runs!O2827-all_runs!O2587</f>
        <v>1.8654119706751349E-2</v>
      </c>
      <c r="M302">
        <f>all_runs!O2828-all_runs!O2588</f>
        <v>1.0521244319439571E-2</v>
      </c>
      <c r="N302">
        <f>all_runs!O2829-all_runs!O2589</f>
        <v>1.3912564354219392E-2</v>
      </c>
      <c r="O302">
        <f>all_runs!O2830-all_runs!O2590</f>
        <v>2.4142345330045667E-2</v>
      </c>
      <c r="P302">
        <f>all_runs!O2831-all_runs!O2591</f>
        <v>8.9343370456536064E-3</v>
      </c>
      <c r="Q302">
        <f>all_runs!O2832-all_runs!O2592</f>
        <v>3.1233967271119045E-2</v>
      </c>
      <c r="R302">
        <f>all_runs!O2833-all_runs!O2593</f>
        <v>3.3674700341366881E-2</v>
      </c>
      <c r="S302">
        <f>all_runs!O2834-all_runs!O2594</f>
        <v>3.5295687469601988E-3</v>
      </c>
      <c r="T302">
        <f>all_runs!O2835-all_runs!O2595</f>
        <v>1.0704191472728497E-2</v>
      </c>
      <c r="U302">
        <f>all_runs!O2836-all_runs!O2596</f>
        <v>2.0272843056157508E-2</v>
      </c>
      <c r="V302">
        <f>all_runs!O2837-all_runs!O2597</f>
        <v>3.5048510048510062E-2</v>
      </c>
      <c r="W302">
        <f>all_runs!O2838-all_runs!O2598</f>
        <v>2.3305177278325595E-2</v>
      </c>
      <c r="X302">
        <f>all_runs!O2839-all_runs!O2599</f>
        <v>2.9619770870847439E-2</v>
      </c>
      <c r="Y302">
        <f>all_runs!O2840-all_runs!O2600</f>
        <v>8.3507306889354371E-3</v>
      </c>
      <c r="Z302">
        <f>all_runs!O2841-all_runs!O2601</f>
        <v>2.1838112747203597E-2</v>
      </c>
      <c r="AA302" cm="1">
        <f t="array" ref="AA302">IF(G302=0,"",1+SUMPRODUCT(--(ABS($G302:$Z302)&lt;ABS(G302)),--($G302:$Z302&lt;&gt;0))+(SUMPRODUCT(--(ABS($G302:$Z302)=ABS(G302)),--($G302:$Z302&lt;&gt;0))-1)/2)</f>
        <v>13</v>
      </c>
      <c r="AB302" cm="1">
        <f t="array" ref="AB302">IF(H302=0,"",1+SUMPRODUCT(--(ABS($G302:$Z302)&lt;ABS(H302)),--($G302:$Z302&lt;&gt;0))+(SUMPRODUCT(--(ABS($G302:$Z302)=ABS(H302)),--($G302:$Z302&lt;&gt;0))-1)/2)</f>
        <v>15</v>
      </c>
      <c r="AC302" cm="1">
        <f t="array" ref="AC302">IF(I302=0,"",1+SUMPRODUCT(--(ABS($G302:$Z302)&lt;ABS(I302)),--($G302:$Z302&lt;&gt;0))+(SUMPRODUCT(--(ABS($G302:$Z302)=ABS(I302)),--($G302:$Z302&lt;&gt;0))-1)/2)</f>
        <v>9</v>
      </c>
      <c r="AD302" cm="1">
        <f t="array" ref="AD302">IF(J302=0,"",1+SUMPRODUCT(--(ABS($G302:$Z302)&lt;ABS(J302)),--($G302:$Z302&lt;&gt;0))+(SUMPRODUCT(--(ABS($G302:$Z302)=ABS(J302)),--($G302:$Z302&lt;&gt;0))-1)/2)</f>
        <v>16</v>
      </c>
      <c r="AE302" cm="1">
        <f t="array" ref="AE302">IF(K302=0,"",1+SUMPRODUCT(--(ABS($G302:$Z302)&lt;ABS(K302)),--($G302:$Z302&lt;&gt;0))+(SUMPRODUCT(--(ABS($G302:$Z302)=ABS(K302)),--($G302:$Z302&lt;&gt;0))-1)/2)</f>
        <v>2</v>
      </c>
      <c r="AF302" cm="1">
        <f t="array" ref="AF302">IF(L302=0,"",1+SUMPRODUCT(--(ABS($G302:$Z302)&lt;ABS(L302)),--($G302:$Z302&lt;&gt;0))+(SUMPRODUCT(--(ABS($G302:$Z302)=ABS(L302)),--($G302:$Z302&lt;&gt;0))-1)/2)</f>
        <v>8</v>
      </c>
      <c r="AG302" cm="1">
        <f t="array" ref="AG302">IF(M302=0,"",1+SUMPRODUCT(--(ABS($G302:$Z302)&lt;ABS(M302)),--($G302:$Z302&lt;&gt;0))+(SUMPRODUCT(--(ABS($G302:$Z302)=ABS(M302)),--($G302:$Z302&lt;&gt;0))-1)/2)</f>
        <v>5</v>
      </c>
      <c r="AH302" cm="1">
        <f t="array" ref="AH302">IF(N302=0,"",1+SUMPRODUCT(--(ABS($G302:$Z302)&lt;ABS(N302)),--($G302:$Z302&lt;&gt;0))+(SUMPRODUCT(--(ABS($G302:$Z302)=ABS(N302)),--($G302:$Z302&lt;&gt;0))-1)/2)</f>
        <v>7</v>
      </c>
      <c r="AI302" cm="1">
        <f t="array" ref="AI302">IF(O302=0,"",1+SUMPRODUCT(--(ABS($G302:$Z302)&lt;ABS(O302)),--($G302:$Z302&lt;&gt;0))+(SUMPRODUCT(--(ABS($G302:$Z302)=ABS(O302)),--($G302:$Z302&lt;&gt;0))-1)/2)</f>
        <v>14</v>
      </c>
      <c r="AJ302" cm="1">
        <f t="array" ref="AJ302">IF(P302=0,"",1+SUMPRODUCT(--(ABS($G302:$Z302)&lt;ABS(P302)),--($G302:$Z302&lt;&gt;0))+(SUMPRODUCT(--(ABS($G302:$Z302)=ABS(P302)),--($G302:$Z302&lt;&gt;0))-1)/2)</f>
        <v>4</v>
      </c>
      <c r="AK302" cm="1">
        <f t="array" ref="AK302">IF(Q302=0,"",1+SUMPRODUCT(--(ABS($G302:$Z302)&lt;ABS(Q302)),--($G302:$Z302&lt;&gt;0))+(SUMPRODUCT(--(ABS($G302:$Z302)=ABS(Q302)),--($G302:$Z302&lt;&gt;0))-1)/2)</f>
        <v>18</v>
      </c>
      <c r="AL302" cm="1">
        <f t="array" ref="AL302">IF(R302=0,"",1+SUMPRODUCT(--(ABS($G302:$Z302)&lt;ABS(R302)),--($G302:$Z302&lt;&gt;0))+(SUMPRODUCT(--(ABS($G302:$Z302)=ABS(R302)),--($G302:$Z302&lt;&gt;0))-1)/2)</f>
        <v>19</v>
      </c>
      <c r="AM302" cm="1">
        <f t="array" ref="AM302">IF(S302=0,"",1+SUMPRODUCT(--(ABS($G302:$Z302)&lt;ABS(S302)),--($G302:$Z302&lt;&gt;0))+(SUMPRODUCT(--(ABS($G302:$Z302)=ABS(S302)),--($G302:$Z302&lt;&gt;0))-1)/2)</f>
        <v>1</v>
      </c>
      <c r="AN302" cm="1">
        <f t="array" ref="AN302">IF(T302=0,"",1+SUMPRODUCT(--(ABS($G302:$Z302)&lt;ABS(T302)),--($G302:$Z302&lt;&gt;0))+(SUMPRODUCT(--(ABS($G302:$Z302)=ABS(T302)),--($G302:$Z302&lt;&gt;0))-1)/2)</f>
        <v>6</v>
      </c>
      <c r="AO302" cm="1">
        <f t="array" ref="AO302">IF(U302=0,"",1+SUMPRODUCT(--(ABS($G302:$Z302)&lt;ABS(U302)),--($G302:$Z302&lt;&gt;0))+(SUMPRODUCT(--(ABS($G302:$Z302)=ABS(U302)),--($G302:$Z302&lt;&gt;0))-1)/2)</f>
        <v>10</v>
      </c>
      <c r="AP302" cm="1">
        <f t="array" ref="AP302">IF(V302=0,"",1+SUMPRODUCT(--(ABS($G302:$Z302)&lt;ABS(V302)),--($G302:$Z302&lt;&gt;0))+(SUMPRODUCT(--(ABS($G302:$Z302)=ABS(V302)),--($G302:$Z302&lt;&gt;0))-1)/2)</f>
        <v>20</v>
      </c>
      <c r="AQ302" cm="1">
        <f t="array" ref="AQ302">IF(W302=0,"",1+SUMPRODUCT(--(ABS($G302:$Z302)&lt;ABS(W302)),--($G302:$Z302&lt;&gt;0))+(SUMPRODUCT(--(ABS($G302:$Z302)=ABS(W302)),--($G302:$Z302&lt;&gt;0))-1)/2)</f>
        <v>12</v>
      </c>
      <c r="AR302" cm="1">
        <f t="array" ref="AR302">IF(X302=0,"",1+SUMPRODUCT(--(ABS($G302:$Z302)&lt;ABS(X302)),--($G302:$Z302&lt;&gt;0))+(SUMPRODUCT(--(ABS($G302:$Z302)=ABS(X302)),--($G302:$Z302&lt;&gt;0))-1)/2)</f>
        <v>17</v>
      </c>
      <c r="AS302" cm="1">
        <f t="array" ref="AS302">IF(Y302=0,"",1+SUMPRODUCT(--(ABS($G302:$Z302)&lt;ABS(Y302)),--($G302:$Z302&lt;&gt;0))+(SUMPRODUCT(--(ABS($G302:$Z302)=ABS(Y302)),--($G302:$Z302&lt;&gt;0))-1)/2)</f>
        <v>3</v>
      </c>
      <c r="AT302" cm="1">
        <f t="array" ref="AT302">IF(Z302=0,"",1+SUMPRODUCT(--(ABS($G302:$Z302)&lt;ABS(Z302)),--($G302:$Z302&lt;&gt;0))+(SUMPRODUCT(--(ABS($G302:$Z302)=ABS(Z302)),--($G302:$Z302&lt;&gt;0))-1)/2)</f>
        <v>11</v>
      </c>
      <c r="AU302">
        <f>AVERAGE(G302:Z302)</f>
        <v>1.9816073469221672E-2</v>
      </c>
      <c r="AV302">
        <f>SUMIF(G302:Z302,"&gt;0",AA302:AT302)</f>
        <v>210</v>
      </c>
      <c r="AW302">
        <f>COUNTIF(G302:Z302,"&lt;&gt;0")</f>
        <v>20</v>
      </c>
      <c r="AX302">
        <f>_xlfn.LET(_xlpm.n,AW302,_xlpm.w,AV302,_xlpm.mu,_xlpm.n*(_xlpm.n+1)/4,_xlpm.sd,SQRT(_xlpm.n*(_xlpm.n+1)*(2*_xlpm.n+1)/24),_xlpm.z,(ABS(_xlpm.w-_xlpm.mu)-0.5)/_xlpm.sd,MIN(1,2*(1-_xlfn.NORM.S.DIST(_xlpm.z,TRUE))))</f>
        <v>9.5691731570646255E-5</v>
      </c>
    </row>
    <row r="303" spans="1:50" x14ac:dyDescent="0.25">
      <c r="A303" t="s">
        <v>9335</v>
      </c>
      <c r="B303" t="s">
        <v>106</v>
      </c>
      <c r="C303" t="s">
        <v>32</v>
      </c>
      <c r="D303" t="s">
        <v>9260</v>
      </c>
      <c r="E303" t="s">
        <v>102</v>
      </c>
      <c r="F303" t="s">
        <v>88</v>
      </c>
      <c r="G303">
        <f>all_runs!O3302-all_runs!O3062</f>
        <v>1.0681976339596444E-2</v>
      </c>
      <c r="H303">
        <f>all_runs!O3303-all_runs!O3063</f>
        <v>2.308468698510191E-2</v>
      </c>
      <c r="I303">
        <f>all_runs!O3304-all_runs!O3064</f>
        <v>1.952000278360122E-2</v>
      </c>
      <c r="J303">
        <f>all_runs!O3305-all_runs!O3065</f>
        <v>3.3456209926797653E-3</v>
      </c>
      <c r="K303">
        <f>all_runs!O3306-all_runs!O3066</f>
        <v>1.4848643006262985E-2</v>
      </c>
      <c r="L303">
        <f>all_runs!O3307-all_runs!O3067</f>
        <v>2.5477541135161208E-2</v>
      </c>
      <c r="M303">
        <f>all_runs!O3308-all_runs!O3068</f>
        <v>3.3892975069444997E-3</v>
      </c>
      <c r="N303">
        <f>all_runs!O3309-all_runs!O3069</f>
        <v>1.6019258124521096E-3</v>
      </c>
      <c r="O303">
        <f>all_runs!O3310-all_runs!O3070</f>
        <v>1.5344637744989953E-2</v>
      </c>
      <c r="P303">
        <f>all_runs!O3311-all_runs!O3071</f>
        <v>1.0700465579441043E-2</v>
      </c>
      <c r="Q303">
        <f>all_runs!O3312-all_runs!O3072</f>
        <v>1.3502617276202278E-2</v>
      </c>
      <c r="R303">
        <f>all_runs!O3313-all_runs!O3073</f>
        <v>1.9024008350730703E-2</v>
      </c>
      <c r="S303">
        <f>all_runs!O3314-all_runs!O3074</f>
        <v>1.5835477359945282E-2</v>
      </c>
      <c r="T303">
        <f>all_runs!O3315-all_runs!O3075</f>
        <v>1.2177331295042615E-2</v>
      </c>
      <c r="U303">
        <f>all_runs!O3316-all_runs!O3076</f>
        <v>1.6666666666666607E-2</v>
      </c>
      <c r="V303">
        <f>all_runs!O3317-all_runs!O3077</f>
        <v>1.7200404406454761E-2</v>
      </c>
      <c r="W303">
        <f>all_runs!O3318-all_runs!O3078</f>
        <v>1.5789473684210575E-2</v>
      </c>
      <c r="X303">
        <f>all_runs!O3319-all_runs!O3079</f>
        <v>-7.3612389103978604E-3</v>
      </c>
      <c r="Y303">
        <f>all_runs!O3320-all_runs!O3080</f>
        <v>2.142829006972069E-2</v>
      </c>
      <c r="Z303">
        <f>all_runs!O3321-all_runs!O3081</f>
        <v>2.9244306418221289E-3</v>
      </c>
      <c r="AA303" cm="1">
        <f t="array" ref="AA303">IF(G303=0,"",1+SUMPRODUCT(--(ABS($G303:$Z303)&lt;ABS(G303)),--($G303:$Z303&lt;&gt;0))+(SUMPRODUCT(--(ABS($G303:$Z303)=ABS(G303)),--($G303:$Z303&lt;&gt;0))-1)/2)</f>
        <v>6</v>
      </c>
      <c r="AB303" cm="1">
        <f t="array" ref="AB303">IF(H303=0,"",1+SUMPRODUCT(--(ABS($G303:$Z303)&lt;ABS(H303)),--($G303:$Z303&lt;&gt;0))+(SUMPRODUCT(--(ABS($G303:$Z303)=ABS(H303)),--($G303:$Z303&lt;&gt;0))-1)/2)</f>
        <v>19</v>
      </c>
      <c r="AC303" cm="1">
        <f t="array" ref="AC303">IF(I303=0,"",1+SUMPRODUCT(--(ABS($G303:$Z303)&lt;ABS(I303)),--($G303:$Z303&lt;&gt;0))+(SUMPRODUCT(--(ABS($G303:$Z303)=ABS(I303)),--($G303:$Z303&lt;&gt;0))-1)/2)</f>
        <v>17</v>
      </c>
      <c r="AD303" cm="1">
        <f t="array" ref="AD303">IF(J303=0,"",1+SUMPRODUCT(--(ABS($G303:$Z303)&lt;ABS(J303)),--($G303:$Z303&lt;&gt;0))+(SUMPRODUCT(--(ABS($G303:$Z303)=ABS(J303)),--($G303:$Z303&lt;&gt;0))-1)/2)</f>
        <v>3</v>
      </c>
      <c r="AE303" cm="1">
        <f t="array" ref="AE303">IF(K303=0,"",1+SUMPRODUCT(--(ABS($G303:$Z303)&lt;ABS(K303)),--($G303:$Z303&lt;&gt;0))+(SUMPRODUCT(--(ABS($G303:$Z303)=ABS(K303)),--($G303:$Z303&lt;&gt;0))-1)/2)</f>
        <v>10</v>
      </c>
      <c r="AF303" cm="1">
        <f t="array" ref="AF303">IF(L303=0,"",1+SUMPRODUCT(--(ABS($G303:$Z303)&lt;ABS(L303)),--($G303:$Z303&lt;&gt;0))+(SUMPRODUCT(--(ABS($G303:$Z303)=ABS(L303)),--($G303:$Z303&lt;&gt;0))-1)/2)</f>
        <v>20</v>
      </c>
      <c r="AG303" cm="1">
        <f t="array" ref="AG303">IF(M303=0,"",1+SUMPRODUCT(--(ABS($G303:$Z303)&lt;ABS(M303)),--($G303:$Z303&lt;&gt;0))+(SUMPRODUCT(--(ABS($G303:$Z303)=ABS(M303)),--($G303:$Z303&lt;&gt;0))-1)/2)</f>
        <v>4</v>
      </c>
      <c r="AH303" cm="1">
        <f t="array" ref="AH303">IF(N303=0,"",1+SUMPRODUCT(--(ABS($G303:$Z303)&lt;ABS(N303)),--($G303:$Z303&lt;&gt;0))+(SUMPRODUCT(--(ABS($G303:$Z303)=ABS(N303)),--($G303:$Z303&lt;&gt;0))-1)/2)</f>
        <v>1</v>
      </c>
      <c r="AI303" cm="1">
        <f t="array" ref="AI303">IF(O303=0,"",1+SUMPRODUCT(--(ABS($G303:$Z303)&lt;ABS(O303)),--($G303:$Z303&lt;&gt;0))+(SUMPRODUCT(--(ABS($G303:$Z303)=ABS(O303)),--($G303:$Z303&lt;&gt;0))-1)/2)</f>
        <v>11</v>
      </c>
      <c r="AJ303" cm="1">
        <f t="array" ref="AJ303">IF(P303=0,"",1+SUMPRODUCT(--(ABS($G303:$Z303)&lt;ABS(P303)),--($G303:$Z303&lt;&gt;0))+(SUMPRODUCT(--(ABS($G303:$Z303)=ABS(P303)),--($G303:$Z303&lt;&gt;0))-1)/2)</f>
        <v>7</v>
      </c>
      <c r="AK303" cm="1">
        <f t="array" ref="AK303">IF(Q303=0,"",1+SUMPRODUCT(--(ABS($G303:$Z303)&lt;ABS(Q303)),--($G303:$Z303&lt;&gt;0))+(SUMPRODUCT(--(ABS($G303:$Z303)=ABS(Q303)),--($G303:$Z303&lt;&gt;0))-1)/2)</f>
        <v>9</v>
      </c>
      <c r="AL303" cm="1">
        <f t="array" ref="AL303">IF(R303=0,"",1+SUMPRODUCT(--(ABS($G303:$Z303)&lt;ABS(R303)),--($G303:$Z303&lt;&gt;0))+(SUMPRODUCT(--(ABS($G303:$Z303)=ABS(R303)),--($G303:$Z303&lt;&gt;0))-1)/2)</f>
        <v>16</v>
      </c>
      <c r="AM303" cm="1">
        <f t="array" ref="AM303">IF(S303=0,"",1+SUMPRODUCT(--(ABS($G303:$Z303)&lt;ABS(S303)),--($G303:$Z303&lt;&gt;0))+(SUMPRODUCT(--(ABS($G303:$Z303)=ABS(S303)),--($G303:$Z303&lt;&gt;0))-1)/2)</f>
        <v>13</v>
      </c>
      <c r="AN303" cm="1">
        <f t="array" ref="AN303">IF(T303=0,"",1+SUMPRODUCT(--(ABS($G303:$Z303)&lt;ABS(T303)),--($G303:$Z303&lt;&gt;0))+(SUMPRODUCT(--(ABS($G303:$Z303)=ABS(T303)),--($G303:$Z303&lt;&gt;0))-1)/2)</f>
        <v>8</v>
      </c>
      <c r="AO303" cm="1">
        <f t="array" ref="AO303">IF(U303=0,"",1+SUMPRODUCT(--(ABS($G303:$Z303)&lt;ABS(U303)),--($G303:$Z303&lt;&gt;0))+(SUMPRODUCT(--(ABS($G303:$Z303)=ABS(U303)),--($G303:$Z303&lt;&gt;0))-1)/2)</f>
        <v>14</v>
      </c>
      <c r="AP303" cm="1">
        <f t="array" ref="AP303">IF(V303=0,"",1+SUMPRODUCT(--(ABS($G303:$Z303)&lt;ABS(V303)),--($G303:$Z303&lt;&gt;0))+(SUMPRODUCT(--(ABS($G303:$Z303)=ABS(V303)),--($G303:$Z303&lt;&gt;0))-1)/2)</f>
        <v>15</v>
      </c>
      <c r="AQ303" cm="1">
        <f t="array" ref="AQ303">IF(W303=0,"",1+SUMPRODUCT(--(ABS($G303:$Z303)&lt;ABS(W303)),--($G303:$Z303&lt;&gt;0))+(SUMPRODUCT(--(ABS($G303:$Z303)=ABS(W303)),--($G303:$Z303&lt;&gt;0))-1)/2)</f>
        <v>12</v>
      </c>
      <c r="AR303" cm="1">
        <f t="array" ref="AR303">IF(X303=0,"",1+SUMPRODUCT(--(ABS($G303:$Z303)&lt;ABS(X303)),--($G303:$Z303&lt;&gt;0))+(SUMPRODUCT(--(ABS($G303:$Z303)=ABS(X303)),--($G303:$Z303&lt;&gt;0))-1)/2)</f>
        <v>5</v>
      </c>
      <c r="AS303" cm="1">
        <f t="array" ref="AS303">IF(Y303=0,"",1+SUMPRODUCT(--(ABS($G303:$Z303)&lt;ABS(Y303)),--($G303:$Z303&lt;&gt;0))+(SUMPRODUCT(--(ABS($G303:$Z303)=ABS(Y303)),--($G303:$Z303&lt;&gt;0))-1)/2)</f>
        <v>18</v>
      </c>
      <c r="AT303" cm="1">
        <f t="array" ref="AT303">IF(Z303=0,"",1+SUMPRODUCT(--(ABS($G303:$Z303)&lt;ABS(Z303)),--($G303:$Z303&lt;&gt;0))+(SUMPRODUCT(--(ABS($G303:$Z303)=ABS(Z303)),--($G303:$Z303&lt;&gt;0))-1)/2)</f>
        <v>2</v>
      </c>
      <c r="AU303">
        <f>AVERAGE(G303:Z303)</f>
        <v>1.2759112936331446E-2</v>
      </c>
      <c r="AV303">
        <f>SUMIF(G303:Z303,"&gt;0",AA303:AT303)</f>
        <v>205</v>
      </c>
      <c r="AW303">
        <f>COUNTIF(G303:Z303,"&lt;&gt;0")</f>
        <v>20</v>
      </c>
      <c r="AX303">
        <f>_xlfn.LET(_xlpm.n,AW303,_xlpm.w,AV303,_xlpm.mu,_xlpm.n*(_xlpm.n+1)/4,_xlpm.sd,SQRT(_xlpm.n*(_xlpm.n+1)*(2*_xlpm.n+1)/24),_xlpm.z,(ABS(_xlpm.w-_xlpm.mu)-0.5)/_xlpm.sd,MIN(1,2*(1-_xlfn.NORM.S.DIST(_xlpm.z,TRUE))))</f>
        <v>2.0352486806762826E-4</v>
      </c>
    </row>
    <row r="304" spans="1:50" x14ac:dyDescent="0.25">
      <c r="A304" t="s">
        <v>9335</v>
      </c>
      <c r="B304" t="s">
        <v>147</v>
      </c>
      <c r="C304" t="s">
        <v>32</v>
      </c>
      <c r="D304" t="s">
        <v>9260</v>
      </c>
      <c r="E304" t="s">
        <v>102</v>
      </c>
      <c r="F304" t="s">
        <v>88</v>
      </c>
      <c r="G304">
        <f>all_runs!O3782-all_runs!O3542</f>
        <v>2.8805152634302056E-2</v>
      </c>
      <c r="H304">
        <f>all_runs!O3783-all_runs!O3543</f>
        <v>1.33348169578279E-2</v>
      </c>
      <c r="I304">
        <f>all_runs!O3784-all_runs!O3544</f>
        <v>7.0028011204480434E-3</v>
      </c>
      <c r="J304">
        <f>all_runs!O3785-all_runs!O3545</f>
        <v>3.1601391538547907E-2</v>
      </c>
      <c r="K304">
        <f>all_runs!O3786-all_runs!O3546</f>
        <v>2.116035498227764E-2</v>
      </c>
      <c r="L304">
        <f>all_runs!O3787-all_runs!O3547</f>
        <v>1.9853607404906937E-2</v>
      </c>
      <c r="M304">
        <f>all_runs!O3788-all_runs!O3548</f>
        <v>3.3472803347280311E-2</v>
      </c>
      <c r="N304">
        <f>all_runs!O3789-all_runs!O3549</f>
        <v>2.0527428507844725E-2</v>
      </c>
      <c r="O304">
        <f>all_runs!O3790-all_runs!O3550</f>
        <v>3.5357539242112046E-2</v>
      </c>
      <c r="P304">
        <f>all_runs!O3791-all_runs!O3551</f>
        <v>2.0834462694927836E-2</v>
      </c>
      <c r="Q304">
        <f>all_runs!O3792-all_runs!O3552</f>
        <v>8.4925690021231404E-3</v>
      </c>
      <c r="R304">
        <f>all_runs!O3793-all_runs!O3553</f>
        <v>2.6465571415746458E-2</v>
      </c>
      <c r="S304">
        <f>all_runs!O3794-all_runs!O3554</f>
        <v>2.9088893656582959E-2</v>
      </c>
      <c r="T304">
        <f>all_runs!O3795-all_runs!O3555</f>
        <v>3.445254952442256E-2</v>
      </c>
      <c r="U304">
        <f>all_runs!O3796-all_runs!O3556</f>
        <v>3.0148619957537148E-2</v>
      </c>
      <c r="V304">
        <f>all_runs!O3797-all_runs!O3557</f>
        <v>1.1407494039854305E-2</v>
      </c>
      <c r="W304">
        <f>all_runs!O3798-all_runs!O3558</f>
        <v>-1.1556343895293697E-3</v>
      </c>
      <c r="X304">
        <f>all_runs!O3799-all_runs!O3559</f>
        <v>9.7315737498878674E-3</v>
      </c>
      <c r="Y304">
        <f>all_runs!O3800-all_runs!O3560</f>
        <v>4.6185694150810419E-2</v>
      </c>
      <c r="Z304">
        <f>all_runs!O3801-all_runs!O3561</f>
        <v>3.6000563747511594E-2</v>
      </c>
      <c r="AA304" cm="1">
        <f t="array" ref="AA304">IF(G304=0,"",1+SUMPRODUCT(--(ABS($G304:$Z304)&lt;ABS(G304)),--($G304:$Z304&lt;&gt;0))+(SUMPRODUCT(--(ABS($G304:$Z304)=ABS(G304)),--($G304:$Z304&lt;&gt;0))-1)/2)</f>
        <v>12</v>
      </c>
      <c r="AB304" cm="1">
        <f t="array" ref="AB304">IF(H304=0,"",1+SUMPRODUCT(--(ABS($G304:$Z304)&lt;ABS(H304)),--($G304:$Z304&lt;&gt;0))+(SUMPRODUCT(--(ABS($G304:$Z304)=ABS(H304)),--($G304:$Z304&lt;&gt;0))-1)/2)</f>
        <v>6</v>
      </c>
      <c r="AC304" cm="1">
        <f t="array" ref="AC304">IF(I304=0,"",1+SUMPRODUCT(--(ABS($G304:$Z304)&lt;ABS(I304)),--($G304:$Z304&lt;&gt;0))+(SUMPRODUCT(--(ABS($G304:$Z304)=ABS(I304)),--($G304:$Z304&lt;&gt;0))-1)/2)</f>
        <v>2</v>
      </c>
      <c r="AD304" cm="1">
        <f t="array" ref="AD304">IF(J304=0,"",1+SUMPRODUCT(--(ABS($G304:$Z304)&lt;ABS(J304)),--($G304:$Z304&lt;&gt;0))+(SUMPRODUCT(--(ABS($G304:$Z304)=ABS(J304)),--($G304:$Z304&lt;&gt;0))-1)/2)</f>
        <v>15</v>
      </c>
      <c r="AE304" cm="1">
        <f t="array" ref="AE304">IF(K304=0,"",1+SUMPRODUCT(--(ABS($G304:$Z304)&lt;ABS(K304)),--($G304:$Z304&lt;&gt;0))+(SUMPRODUCT(--(ABS($G304:$Z304)=ABS(K304)),--($G304:$Z304&lt;&gt;0))-1)/2)</f>
        <v>10</v>
      </c>
      <c r="AF304" cm="1">
        <f t="array" ref="AF304">IF(L304=0,"",1+SUMPRODUCT(--(ABS($G304:$Z304)&lt;ABS(L304)),--($G304:$Z304&lt;&gt;0))+(SUMPRODUCT(--(ABS($G304:$Z304)=ABS(L304)),--($G304:$Z304&lt;&gt;0))-1)/2)</f>
        <v>7</v>
      </c>
      <c r="AG304" cm="1">
        <f t="array" ref="AG304">IF(M304=0,"",1+SUMPRODUCT(--(ABS($G304:$Z304)&lt;ABS(M304)),--($G304:$Z304&lt;&gt;0))+(SUMPRODUCT(--(ABS($G304:$Z304)=ABS(M304)),--($G304:$Z304&lt;&gt;0))-1)/2)</f>
        <v>16</v>
      </c>
      <c r="AH304" cm="1">
        <f t="array" ref="AH304">IF(N304=0,"",1+SUMPRODUCT(--(ABS($G304:$Z304)&lt;ABS(N304)),--($G304:$Z304&lt;&gt;0))+(SUMPRODUCT(--(ABS($G304:$Z304)=ABS(N304)),--($G304:$Z304&lt;&gt;0))-1)/2)</f>
        <v>8</v>
      </c>
      <c r="AI304" cm="1">
        <f t="array" ref="AI304">IF(O304=0,"",1+SUMPRODUCT(--(ABS($G304:$Z304)&lt;ABS(O304)),--($G304:$Z304&lt;&gt;0))+(SUMPRODUCT(--(ABS($G304:$Z304)=ABS(O304)),--($G304:$Z304&lt;&gt;0))-1)/2)</f>
        <v>18</v>
      </c>
      <c r="AJ304" cm="1">
        <f t="array" ref="AJ304">IF(P304=0,"",1+SUMPRODUCT(--(ABS($G304:$Z304)&lt;ABS(P304)),--($G304:$Z304&lt;&gt;0))+(SUMPRODUCT(--(ABS($G304:$Z304)=ABS(P304)),--($G304:$Z304&lt;&gt;0))-1)/2)</f>
        <v>9</v>
      </c>
      <c r="AK304" cm="1">
        <f t="array" ref="AK304">IF(Q304=0,"",1+SUMPRODUCT(--(ABS($G304:$Z304)&lt;ABS(Q304)),--($G304:$Z304&lt;&gt;0))+(SUMPRODUCT(--(ABS($G304:$Z304)=ABS(Q304)),--($G304:$Z304&lt;&gt;0))-1)/2)</f>
        <v>3</v>
      </c>
      <c r="AL304" cm="1">
        <f t="array" ref="AL304">IF(R304=0,"",1+SUMPRODUCT(--(ABS($G304:$Z304)&lt;ABS(R304)),--($G304:$Z304&lt;&gt;0))+(SUMPRODUCT(--(ABS($G304:$Z304)=ABS(R304)),--($G304:$Z304&lt;&gt;0))-1)/2)</f>
        <v>11</v>
      </c>
      <c r="AM304" cm="1">
        <f t="array" ref="AM304">IF(S304=0,"",1+SUMPRODUCT(--(ABS($G304:$Z304)&lt;ABS(S304)),--($G304:$Z304&lt;&gt;0))+(SUMPRODUCT(--(ABS($G304:$Z304)=ABS(S304)),--($G304:$Z304&lt;&gt;0))-1)/2)</f>
        <v>13</v>
      </c>
      <c r="AN304" cm="1">
        <f t="array" ref="AN304">IF(T304=0,"",1+SUMPRODUCT(--(ABS($G304:$Z304)&lt;ABS(T304)),--($G304:$Z304&lt;&gt;0))+(SUMPRODUCT(--(ABS($G304:$Z304)=ABS(T304)),--($G304:$Z304&lt;&gt;0))-1)/2)</f>
        <v>17</v>
      </c>
      <c r="AO304" cm="1">
        <f t="array" ref="AO304">IF(U304=0,"",1+SUMPRODUCT(--(ABS($G304:$Z304)&lt;ABS(U304)),--($G304:$Z304&lt;&gt;0))+(SUMPRODUCT(--(ABS($G304:$Z304)=ABS(U304)),--($G304:$Z304&lt;&gt;0))-1)/2)</f>
        <v>14</v>
      </c>
      <c r="AP304" cm="1">
        <f t="array" ref="AP304">IF(V304=0,"",1+SUMPRODUCT(--(ABS($G304:$Z304)&lt;ABS(V304)),--($G304:$Z304&lt;&gt;0))+(SUMPRODUCT(--(ABS($G304:$Z304)=ABS(V304)),--($G304:$Z304&lt;&gt;0))-1)/2)</f>
        <v>5</v>
      </c>
      <c r="AQ304" cm="1">
        <f t="array" ref="AQ304">IF(W304=0,"",1+SUMPRODUCT(--(ABS($G304:$Z304)&lt;ABS(W304)),--($G304:$Z304&lt;&gt;0))+(SUMPRODUCT(--(ABS($G304:$Z304)=ABS(W304)),--($G304:$Z304&lt;&gt;0))-1)/2)</f>
        <v>1</v>
      </c>
      <c r="AR304" cm="1">
        <f t="array" ref="AR304">IF(X304=0,"",1+SUMPRODUCT(--(ABS($G304:$Z304)&lt;ABS(X304)),--($G304:$Z304&lt;&gt;0))+(SUMPRODUCT(--(ABS($G304:$Z304)=ABS(X304)),--($G304:$Z304&lt;&gt;0))-1)/2)</f>
        <v>4</v>
      </c>
      <c r="AS304" cm="1">
        <f t="array" ref="AS304">IF(Y304=0,"",1+SUMPRODUCT(--(ABS($G304:$Z304)&lt;ABS(Y304)),--($G304:$Z304&lt;&gt;0))+(SUMPRODUCT(--(ABS($G304:$Z304)=ABS(Y304)),--($G304:$Z304&lt;&gt;0))-1)/2)</f>
        <v>20</v>
      </c>
      <c r="AT304" cm="1">
        <f t="array" ref="AT304">IF(Z304=0,"",1+SUMPRODUCT(--(ABS($G304:$Z304)&lt;ABS(Z304)),--($G304:$Z304&lt;&gt;0))+(SUMPRODUCT(--(ABS($G304:$Z304)=ABS(Z304)),--($G304:$Z304&lt;&gt;0))-1)/2)</f>
        <v>19</v>
      </c>
      <c r="AU304">
        <f>AVERAGE(G304:Z304)</f>
        <v>2.3138412664271125E-2</v>
      </c>
      <c r="AV304">
        <f>SUMIF(G304:Z304,"&gt;0",AA304:AT304)</f>
        <v>209</v>
      </c>
      <c r="AW304">
        <f>COUNTIF(G304:Z304,"&lt;&gt;0")</f>
        <v>20</v>
      </c>
      <c r="AX304">
        <f>_xlfn.LET(_xlpm.n,AW304,_xlpm.w,AV304,_xlpm.mu,_xlpm.n*(_xlpm.n+1)/4,_xlpm.sd,SQRT(_xlpm.n*(_xlpm.n+1)*(2*_xlpm.n+1)/24),_xlpm.z,(ABS(_xlpm.w-_xlpm.mu)-0.5)/_xlpm.sd,MIN(1,2*(1-_xlfn.NORM.S.DIST(_xlpm.z,TRUE))))</f>
        <v>1.1157661051997003E-4</v>
      </c>
    </row>
    <row r="305" spans="1:50" x14ac:dyDescent="0.25">
      <c r="A305" t="s">
        <v>9335</v>
      </c>
      <c r="B305" t="s">
        <v>190</v>
      </c>
      <c r="C305" t="s">
        <v>32</v>
      </c>
      <c r="D305" t="s">
        <v>9260</v>
      </c>
      <c r="E305" t="s">
        <v>102</v>
      </c>
      <c r="F305" t="s">
        <v>88</v>
      </c>
      <c r="G305">
        <f>all_runs!O4262-all_runs!O4022</f>
        <v>3.76135232507957E-3</v>
      </c>
      <c r="H305">
        <f>all_runs!O4263-all_runs!O4023</f>
        <v>1.921002078892653E-2</v>
      </c>
      <c r="I305">
        <f>all_runs!O4264-all_runs!O4024</f>
        <v>4.5190274841437894E-3</v>
      </c>
      <c r="J305">
        <f>all_runs!O4265-all_runs!O4025</f>
        <v>2.0833333333333259E-2</v>
      </c>
      <c r="K305">
        <f>all_runs!O4266-all_runs!O4026</f>
        <v>1.9056081296745297E-2</v>
      </c>
      <c r="L305">
        <f>all_runs!O4267-all_runs!O4027</f>
        <v>-3.1056981296216923E-3</v>
      </c>
      <c r="M305">
        <f>all_runs!O4268-all_runs!O4028</f>
        <v>1.3360992932737847E-2</v>
      </c>
      <c r="N305">
        <f>all_runs!O4269-all_runs!O4029</f>
        <v>1.3985276343259079E-2</v>
      </c>
      <c r="O305">
        <f>all_runs!O4270-all_runs!O4030</f>
        <v>1.0890517432822655E-2</v>
      </c>
      <c r="P305">
        <f>all_runs!O4271-all_runs!O4031</f>
        <v>2.8346179255670512E-2</v>
      </c>
      <c r="Q305">
        <f>all_runs!O4272-all_runs!O4032</f>
        <v>-3.3194150841209247E-4</v>
      </c>
      <c r="R305">
        <f>all_runs!O4273-all_runs!O4033</f>
        <v>8.1140350877193512E-3</v>
      </c>
      <c r="S305">
        <f>all_runs!O4274-all_runs!O4034</f>
        <v>5.237059591126525E-3</v>
      </c>
      <c r="T305">
        <f>all_runs!O4275-all_runs!O4035</f>
        <v>-5.2479023646072598E-3</v>
      </c>
      <c r="U305">
        <f>all_runs!O4276-all_runs!O4036</f>
        <v>1.5008376972535875E-2</v>
      </c>
      <c r="V305">
        <f>all_runs!O4277-all_runs!O4037</f>
        <v>2.0733397292399425E-2</v>
      </c>
      <c r="W305">
        <f>all_runs!O4278-all_runs!O4038</f>
        <v>1.6556941247836576E-2</v>
      </c>
      <c r="X305">
        <f>all_runs!O4279-all_runs!O4039</f>
        <v>1.28499672417558E-2</v>
      </c>
      <c r="Y305">
        <f>all_runs!O4280-all_runs!O4040</f>
        <v>2.2376512942550719E-2</v>
      </c>
      <c r="Z305">
        <f>all_runs!O4281-all_runs!O4041</f>
        <v>-2.8919898912207476E-3</v>
      </c>
      <c r="AA305" cm="1">
        <f t="array" ref="AA305">IF(G305=0,"",1+SUMPRODUCT(--(ABS($G305:$Z305)&lt;ABS(G305)),--($G305:$Z305&lt;&gt;0))+(SUMPRODUCT(--(ABS($G305:$Z305)=ABS(G305)),--($G305:$Z305&lt;&gt;0))-1)/2)</f>
        <v>4</v>
      </c>
      <c r="AB305" cm="1">
        <f t="array" ref="AB305">IF(H305=0,"",1+SUMPRODUCT(--(ABS($G305:$Z305)&lt;ABS(H305)),--($G305:$Z305&lt;&gt;0))+(SUMPRODUCT(--(ABS($G305:$Z305)=ABS(H305)),--($G305:$Z305&lt;&gt;0))-1)/2)</f>
        <v>16</v>
      </c>
      <c r="AC305" cm="1">
        <f t="array" ref="AC305">IF(I305=0,"",1+SUMPRODUCT(--(ABS($G305:$Z305)&lt;ABS(I305)),--($G305:$Z305&lt;&gt;0))+(SUMPRODUCT(--(ABS($G305:$Z305)=ABS(I305)),--($G305:$Z305&lt;&gt;0))-1)/2)</f>
        <v>5</v>
      </c>
      <c r="AD305" cm="1">
        <f t="array" ref="AD305">IF(J305=0,"",1+SUMPRODUCT(--(ABS($G305:$Z305)&lt;ABS(J305)),--($G305:$Z305&lt;&gt;0))+(SUMPRODUCT(--(ABS($G305:$Z305)=ABS(J305)),--($G305:$Z305&lt;&gt;0))-1)/2)</f>
        <v>18</v>
      </c>
      <c r="AE305" cm="1">
        <f t="array" ref="AE305">IF(K305=0,"",1+SUMPRODUCT(--(ABS($G305:$Z305)&lt;ABS(K305)),--($G305:$Z305&lt;&gt;0))+(SUMPRODUCT(--(ABS($G305:$Z305)=ABS(K305)),--($G305:$Z305&lt;&gt;0))-1)/2)</f>
        <v>15</v>
      </c>
      <c r="AF305" cm="1">
        <f t="array" ref="AF305">IF(L305=0,"",1+SUMPRODUCT(--(ABS($G305:$Z305)&lt;ABS(L305)),--($G305:$Z305&lt;&gt;0))+(SUMPRODUCT(--(ABS($G305:$Z305)=ABS(L305)),--($G305:$Z305&lt;&gt;0))-1)/2)</f>
        <v>3</v>
      </c>
      <c r="AG305" cm="1">
        <f t="array" ref="AG305">IF(M305=0,"",1+SUMPRODUCT(--(ABS($G305:$Z305)&lt;ABS(M305)),--($G305:$Z305&lt;&gt;0))+(SUMPRODUCT(--(ABS($G305:$Z305)=ABS(M305)),--($G305:$Z305&lt;&gt;0))-1)/2)</f>
        <v>11</v>
      </c>
      <c r="AH305" cm="1">
        <f t="array" ref="AH305">IF(N305=0,"",1+SUMPRODUCT(--(ABS($G305:$Z305)&lt;ABS(N305)),--($G305:$Z305&lt;&gt;0))+(SUMPRODUCT(--(ABS($G305:$Z305)=ABS(N305)),--($G305:$Z305&lt;&gt;0))-1)/2)</f>
        <v>12</v>
      </c>
      <c r="AI305" cm="1">
        <f t="array" ref="AI305">IF(O305=0,"",1+SUMPRODUCT(--(ABS($G305:$Z305)&lt;ABS(O305)),--($G305:$Z305&lt;&gt;0))+(SUMPRODUCT(--(ABS($G305:$Z305)=ABS(O305)),--($G305:$Z305&lt;&gt;0))-1)/2)</f>
        <v>9</v>
      </c>
      <c r="AJ305" cm="1">
        <f t="array" ref="AJ305">IF(P305=0,"",1+SUMPRODUCT(--(ABS($G305:$Z305)&lt;ABS(P305)),--($G305:$Z305&lt;&gt;0))+(SUMPRODUCT(--(ABS($G305:$Z305)=ABS(P305)),--($G305:$Z305&lt;&gt;0))-1)/2)</f>
        <v>20</v>
      </c>
      <c r="AK305" cm="1">
        <f t="array" ref="AK305">IF(Q305=0,"",1+SUMPRODUCT(--(ABS($G305:$Z305)&lt;ABS(Q305)),--($G305:$Z305&lt;&gt;0))+(SUMPRODUCT(--(ABS($G305:$Z305)=ABS(Q305)),--($G305:$Z305&lt;&gt;0))-1)/2)</f>
        <v>1</v>
      </c>
      <c r="AL305" cm="1">
        <f t="array" ref="AL305">IF(R305=0,"",1+SUMPRODUCT(--(ABS($G305:$Z305)&lt;ABS(R305)),--($G305:$Z305&lt;&gt;0))+(SUMPRODUCT(--(ABS($G305:$Z305)=ABS(R305)),--($G305:$Z305&lt;&gt;0))-1)/2)</f>
        <v>8</v>
      </c>
      <c r="AM305" cm="1">
        <f t="array" ref="AM305">IF(S305=0,"",1+SUMPRODUCT(--(ABS($G305:$Z305)&lt;ABS(S305)),--($G305:$Z305&lt;&gt;0))+(SUMPRODUCT(--(ABS($G305:$Z305)=ABS(S305)),--($G305:$Z305&lt;&gt;0))-1)/2)</f>
        <v>6</v>
      </c>
      <c r="AN305" cm="1">
        <f t="array" ref="AN305">IF(T305=0,"",1+SUMPRODUCT(--(ABS($G305:$Z305)&lt;ABS(T305)),--($G305:$Z305&lt;&gt;0))+(SUMPRODUCT(--(ABS($G305:$Z305)=ABS(T305)),--($G305:$Z305&lt;&gt;0))-1)/2)</f>
        <v>7</v>
      </c>
      <c r="AO305" cm="1">
        <f t="array" ref="AO305">IF(U305=0,"",1+SUMPRODUCT(--(ABS($G305:$Z305)&lt;ABS(U305)),--($G305:$Z305&lt;&gt;0))+(SUMPRODUCT(--(ABS($G305:$Z305)=ABS(U305)),--($G305:$Z305&lt;&gt;0))-1)/2)</f>
        <v>13</v>
      </c>
      <c r="AP305" cm="1">
        <f t="array" ref="AP305">IF(V305=0,"",1+SUMPRODUCT(--(ABS($G305:$Z305)&lt;ABS(V305)),--($G305:$Z305&lt;&gt;0))+(SUMPRODUCT(--(ABS($G305:$Z305)=ABS(V305)),--($G305:$Z305&lt;&gt;0))-1)/2)</f>
        <v>17</v>
      </c>
      <c r="AQ305" cm="1">
        <f t="array" ref="AQ305">IF(W305=0,"",1+SUMPRODUCT(--(ABS($G305:$Z305)&lt;ABS(W305)),--($G305:$Z305&lt;&gt;0))+(SUMPRODUCT(--(ABS($G305:$Z305)=ABS(W305)),--($G305:$Z305&lt;&gt;0))-1)/2)</f>
        <v>14</v>
      </c>
      <c r="AR305" cm="1">
        <f t="array" ref="AR305">IF(X305=0,"",1+SUMPRODUCT(--(ABS($G305:$Z305)&lt;ABS(X305)),--($G305:$Z305&lt;&gt;0))+(SUMPRODUCT(--(ABS($G305:$Z305)=ABS(X305)),--($G305:$Z305&lt;&gt;0))-1)/2)</f>
        <v>10</v>
      </c>
      <c r="AS305" cm="1">
        <f t="array" ref="AS305">IF(Y305=0,"",1+SUMPRODUCT(--(ABS($G305:$Z305)&lt;ABS(Y305)),--($G305:$Z305&lt;&gt;0))+(SUMPRODUCT(--(ABS($G305:$Z305)=ABS(Y305)),--($G305:$Z305&lt;&gt;0))-1)/2)</f>
        <v>19</v>
      </c>
      <c r="AT305" cm="1">
        <f t="array" ref="AT305">IF(Z305=0,"",1+SUMPRODUCT(--(ABS($G305:$Z305)&lt;ABS(Z305)),--($G305:$Z305&lt;&gt;0))+(SUMPRODUCT(--(ABS($G305:$Z305)=ABS(Z305)),--($G305:$Z305&lt;&gt;0))-1)/2)</f>
        <v>2</v>
      </c>
      <c r="AU305">
        <f>AVERAGE(G305:Z305)</f>
        <v>1.1163076983739051E-2</v>
      </c>
      <c r="AV305">
        <f>SUMIF(G305:Z305,"&gt;0",AA305:AT305)</f>
        <v>197</v>
      </c>
      <c r="AW305">
        <f>COUNTIF(G305:Z305,"&lt;&gt;0")</f>
        <v>20</v>
      </c>
      <c r="AX305">
        <f>_xlfn.LET(_xlpm.n,AW305,_xlpm.w,AV305,_xlpm.mu,_xlpm.n*(_xlpm.n+1)/4,_xlpm.sd,SQRT(_xlpm.n*(_xlpm.n+1)*(2*_xlpm.n+1)/24),_xlpm.z,(ABS(_xlpm.w-_xlpm.mu)-0.5)/_xlpm.sd,MIN(1,2*(1-_xlfn.NORM.S.DIST(_xlpm.z,TRUE))))</f>
        <v>6.3562420113139062E-4</v>
      </c>
    </row>
    <row r="306" spans="1:50" x14ac:dyDescent="0.25">
      <c r="A306" t="s">
        <v>9335</v>
      </c>
      <c r="B306" t="s">
        <v>19</v>
      </c>
      <c r="C306" t="s">
        <v>12</v>
      </c>
      <c r="D306" t="s">
        <v>9260</v>
      </c>
      <c r="E306" t="s">
        <v>102</v>
      </c>
      <c r="F306" t="s">
        <v>88</v>
      </c>
      <c r="G306">
        <f>all_runs!O2842-all_runs!O2602</f>
        <v>5.1086281812538714E-2</v>
      </c>
      <c r="H306">
        <f>all_runs!O2843-all_runs!O2603</f>
        <v>3.6933323242261396E-2</v>
      </c>
      <c r="I306">
        <f>all_runs!O2844-all_runs!O2604</f>
        <v>3.7732985246797468E-2</v>
      </c>
      <c r="J306">
        <f>all_runs!O2845-all_runs!O2605</f>
        <v>4.8730183161459273E-2</v>
      </c>
      <c r="K306">
        <f>all_runs!O2846-all_runs!O2606</f>
        <v>2.2346368715083775E-2</v>
      </c>
      <c r="L306">
        <f>all_runs!O2847-all_runs!O2607</f>
        <v>1.6483516483516647E-2</v>
      </c>
      <c r="M306">
        <f>all_runs!O2848-all_runs!O2608</f>
        <v>2.941176470588247E-2</v>
      </c>
      <c r="N306">
        <f>all_runs!O2849-all_runs!O2609</f>
        <v>8.6580086580085869E-3</v>
      </c>
      <c r="O306">
        <f>all_runs!O2850-all_runs!O2610</f>
        <v>2.5909763594277546E-2</v>
      </c>
      <c r="P306">
        <f>all_runs!O2851-all_runs!O2611</f>
        <v>1.5807243707796292E-2</v>
      </c>
      <c r="Q306">
        <f>all_runs!O2852-all_runs!O2612</f>
        <v>3.414028553693349E-2</v>
      </c>
      <c r="R306">
        <f>all_runs!O2853-all_runs!O2613</f>
        <v>3.7732985246797468E-2</v>
      </c>
      <c r="S306">
        <f>all_runs!O2854-all_runs!O2614</f>
        <v>1.899045860264692E-2</v>
      </c>
      <c r="T306">
        <f>all_runs!O2855-all_runs!O2615</f>
        <v>3.0855647891659066E-2</v>
      </c>
      <c r="U306">
        <f>all_runs!O2856-all_runs!O2616</f>
        <v>3.1835205992509552E-2</v>
      </c>
      <c r="V306">
        <f>all_runs!O2857-all_runs!O2617</f>
        <v>3.7063468311885672E-2</v>
      </c>
      <c r="W306">
        <f>all_runs!O2858-all_runs!O2618</f>
        <v>1.1847759361571564E-2</v>
      </c>
      <c r="X306">
        <f>all_runs!O2859-all_runs!O2619</f>
        <v>1.1797654205108254E-2</v>
      </c>
      <c r="Y306">
        <f>all_runs!O2860-all_runs!O2620</f>
        <v>5.5970491903639452E-2</v>
      </c>
      <c r="Z306">
        <f>all_runs!O2861-all_runs!O2621</f>
        <v>2.0573870573870612E-2</v>
      </c>
      <c r="AA306" cm="1">
        <f t="array" ref="AA306">IF(G306=0,"",1+SUMPRODUCT(--(ABS($G306:$Z306)&lt;ABS(G306)),--($G306:$Z306&lt;&gt;0))+(SUMPRODUCT(--(ABS($G306:$Z306)=ABS(G306)),--($G306:$Z306&lt;&gt;0))-1)/2)</f>
        <v>19</v>
      </c>
      <c r="AB306" cm="1">
        <f t="array" ref="AB306">IF(H306=0,"",1+SUMPRODUCT(--(ABS($G306:$Z306)&lt;ABS(H306)),--($G306:$Z306&lt;&gt;0))+(SUMPRODUCT(--(ABS($G306:$Z306)=ABS(H306)),--($G306:$Z306&lt;&gt;0))-1)/2)</f>
        <v>14</v>
      </c>
      <c r="AC306" cm="1">
        <f t="array" ref="AC306">IF(I306=0,"",1+SUMPRODUCT(--(ABS($G306:$Z306)&lt;ABS(I306)),--($G306:$Z306&lt;&gt;0))+(SUMPRODUCT(--(ABS($G306:$Z306)=ABS(I306)),--($G306:$Z306&lt;&gt;0))-1)/2)</f>
        <v>16.5</v>
      </c>
      <c r="AD306" cm="1">
        <f t="array" ref="AD306">IF(J306=0,"",1+SUMPRODUCT(--(ABS($G306:$Z306)&lt;ABS(J306)),--($G306:$Z306&lt;&gt;0))+(SUMPRODUCT(--(ABS($G306:$Z306)=ABS(J306)),--($G306:$Z306&lt;&gt;0))-1)/2)</f>
        <v>18</v>
      </c>
      <c r="AE306" cm="1">
        <f t="array" ref="AE306">IF(K306=0,"",1+SUMPRODUCT(--(ABS($G306:$Z306)&lt;ABS(K306)),--($G306:$Z306&lt;&gt;0))+(SUMPRODUCT(--(ABS($G306:$Z306)=ABS(K306)),--($G306:$Z306&lt;&gt;0))-1)/2)</f>
        <v>8</v>
      </c>
      <c r="AF306" cm="1">
        <f t="array" ref="AF306">IF(L306=0,"",1+SUMPRODUCT(--(ABS($G306:$Z306)&lt;ABS(L306)),--($G306:$Z306&lt;&gt;0))+(SUMPRODUCT(--(ABS($G306:$Z306)=ABS(L306)),--($G306:$Z306&lt;&gt;0))-1)/2)</f>
        <v>5</v>
      </c>
      <c r="AG306" cm="1">
        <f t="array" ref="AG306">IF(M306=0,"",1+SUMPRODUCT(--(ABS($G306:$Z306)&lt;ABS(M306)),--($G306:$Z306&lt;&gt;0))+(SUMPRODUCT(--(ABS($G306:$Z306)=ABS(M306)),--($G306:$Z306&lt;&gt;0))-1)/2)</f>
        <v>10</v>
      </c>
      <c r="AH306" cm="1">
        <f t="array" ref="AH306">IF(N306=0,"",1+SUMPRODUCT(--(ABS($G306:$Z306)&lt;ABS(N306)),--($G306:$Z306&lt;&gt;0))+(SUMPRODUCT(--(ABS($G306:$Z306)=ABS(N306)),--($G306:$Z306&lt;&gt;0))-1)/2)</f>
        <v>1</v>
      </c>
      <c r="AI306" cm="1">
        <f t="array" ref="AI306">IF(O306=0,"",1+SUMPRODUCT(--(ABS($G306:$Z306)&lt;ABS(O306)),--($G306:$Z306&lt;&gt;0))+(SUMPRODUCT(--(ABS($G306:$Z306)=ABS(O306)),--($G306:$Z306&lt;&gt;0))-1)/2)</f>
        <v>9</v>
      </c>
      <c r="AJ306" cm="1">
        <f t="array" ref="AJ306">IF(P306=0,"",1+SUMPRODUCT(--(ABS($G306:$Z306)&lt;ABS(P306)),--($G306:$Z306&lt;&gt;0))+(SUMPRODUCT(--(ABS($G306:$Z306)=ABS(P306)),--($G306:$Z306&lt;&gt;0))-1)/2)</f>
        <v>4</v>
      </c>
      <c r="AK306" cm="1">
        <f t="array" ref="AK306">IF(Q306=0,"",1+SUMPRODUCT(--(ABS($G306:$Z306)&lt;ABS(Q306)),--($G306:$Z306&lt;&gt;0))+(SUMPRODUCT(--(ABS($G306:$Z306)=ABS(Q306)),--($G306:$Z306&lt;&gt;0))-1)/2)</f>
        <v>13</v>
      </c>
      <c r="AL306" cm="1">
        <f t="array" ref="AL306">IF(R306=0,"",1+SUMPRODUCT(--(ABS($G306:$Z306)&lt;ABS(R306)),--($G306:$Z306&lt;&gt;0))+(SUMPRODUCT(--(ABS($G306:$Z306)=ABS(R306)),--($G306:$Z306&lt;&gt;0))-1)/2)</f>
        <v>16.5</v>
      </c>
      <c r="AM306" cm="1">
        <f t="array" ref="AM306">IF(S306=0,"",1+SUMPRODUCT(--(ABS($G306:$Z306)&lt;ABS(S306)),--($G306:$Z306&lt;&gt;0))+(SUMPRODUCT(--(ABS($G306:$Z306)=ABS(S306)),--($G306:$Z306&lt;&gt;0))-1)/2)</f>
        <v>6</v>
      </c>
      <c r="AN306" cm="1">
        <f t="array" ref="AN306">IF(T306=0,"",1+SUMPRODUCT(--(ABS($G306:$Z306)&lt;ABS(T306)),--($G306:$Z306&lt;&gt;0))+(SUMPRODUCT(--(ABS($G306:$Z306)=ABS(T306)),--($G306:$Z306&lt;&gt;0))-1)/2)</f>
        <v>11</v>
      </c>
      <c r="AO306" cm="1">
        <f t="array" ref="AO306">IF(U306=0,"",1+SUMPRODUCT(--(ABS($G306:$Z306)&lt;ABS(U306)),--($G306:$Z306&lt;&gt;0))+(SUMPRODUCT(--(ABS($G306:$Z306)=ABS(U306)),--($G306:$Z306&lt;&gt;0))-1)/2)</f>
        <v>12</v>
      </c>
      <c r="AP306" cm="1">
        <f t="array" ref="AP306">IF(V306=0,"",1+SUMPRODUCT(--(ABS($G306:$Z306)&lt;ABS(V306)),--($G306:$Z306&lt;&gt;0))+(SUMPRODUCT(--(ABS($G306:$Z306)=ABS(V306)),--($G306:$Z306&lt;&gt;0))-1)/2)</f>
        <v>15</v>
      </c>
      <c r="AQ306" cm="1">
        <f t="array" ref="AQ306">IF(W306=0,"",1+SUMPRODUCT(--(ABS($G306:$Z306)&lt;ABS(W306)),--($G306:$Z306&lt;&gt;0))+(SUMPRODUCT(--(ABS($G306:$Z306)=ABS(W306)),--($G306:$Z306&lt;&gt;0))-1)/2)</f>
        <v>3</v>
      </c>
      <c r="AR306" cm="1">
        <f t="array" ref="AR306">IF(X306=0,"",1+SUMPRODUCT(--(ABS($G306:$Z306)&lt;ABS(X306)),--($G306:$Z306&lt;&gt;0))+(SUMPRODUCT(--(ABS($G306:$Z306)=ABS(X306)),--($G306:$Z306&lt;&gt;0))-1)/2)</f>
        <v>2</v>
      </c>
      <c r="AS306" cm="1">
        <f t="array" ref="AS306">IF(Y306=0,"",1+SUMPRODUCT(--(ABS($G306:$Z306)&lt;ABS(Y306)),--($G306:$Z306&lt;&gt;0))+(SUMPRODUCT(--(ABS($G306:$Z306)=ABS(Y306)),--($G306:$Z306&lt;&gt;0))-1)/2)</f>
        <v>20</v>
      </c>
      <c r="AT306" cm="1">
        <f t="array" ref="AT306">IF(Z306=0,"",1+SUMPRODUCT(--(ABS($G306:$Z306)&lt;ABS(Z306)),--($G306:$Z306&lt;&gt;0))+(SUMPRODUCT(--(ABS($G306:$Z306)=ABS(Z306)),--($G306:$Z306&lt;&gt;0))-1)/2)</f>
        <v>7</v>
      </c>
      <c r="AU306">
        <f>AVERAGE(G306:Z306)</f>
        <v>2.9195363347712212E-2</v>
      </c>
      <c r="AV306">
        <f>SUMIF(G306:Z306,"&gt;0",AA306:AT306)</f>
        <v>210</v>
      </c>
      <c r="AW306">
        <f>COUNTIF(G306:Z306,"&lt;&gt;0")</f>
        <v>20</v>
      </c>
      <c r="AX306">
        <f>_xlfn.LET(_xlpm.n,AW306,_xlpm.w,AV306,_xlpm.mu,_xlpm.n*(_xlpm.n+1)/4,_xlpm.sd,SQRT(_xlpm.n*(_xlpm.n+1)*(2*_xlpm.n+1)/24),_xlpm.z,(ABS(_xlpm.w-_xlpm.mu)-0.5)/_xlpm.sd,MIN(1,2*(1-_xlfn.NORM.S.DIST(_xlpm.z,TRUE))))</f>
        <v>9.5691731570646255E-5</v>
      </c>
    </row>
    <row r="307" spans="1:50" x14ac:dyDescent="0.25">
      <c r="A307" t="s">
        <v>9335</v>
      </c>
      <c r="B307" t="s">
        <v>106</v>
      </c>
      <c r="C307" t="s">
        <v>12</v>
      </c>
      <c r="D307" t="s">
        <v>9260</v>
      </c>
      <c r="E307" t="s">
        <v>102</v>
      </c>
      <c r="F307" t="s">
        <v>88</v>
      </c>
      <c r="G307">
        <f>all_runs!O3322-all_runs!O3082</f>
        <v>1.8902476876280327E-2</v>
      </c>
      <c r="H307">
        <f>all_runs!O3323-all_runs!O3083</f>
        <v>1.3256320424203105E-3</v>
      </c>
      <c r="I307">
        <f>all_runs!O3324-all_runs!O3084</f>
        <v>2.8819907319240778E-2</v>
      </c>
      <c r="J307">
        <f>all_runs!O3325-all_runs!O3085</f>
        <v>7.138423339542177E-4</v>
      </c>
      <c r="K307">
        <f>all_runs!O3326-all_runs!O3086</f>
        <v>-1.4888221294526049E-2</v>
      </c>
      <c r="L307">
        <f>all_runs!O3327-all_runs!O3087</f>
        <v>-2.0763984264065671E-2</v>
      </c>
      <c r="M307">
        <f>all_runs!O3328-all_runs!O3088</f>
        <v>2.498813103339137E-2</v>
      </c>
      <c r="N307">
        <f>all_runs!O3329-all_runs!O3089</f>
        <v>-1.7526837970642806E-3</v>
      </c>
      <c r="O307">
        <f>all_runs!O3330-all_runs!O3090</f>
        <v>1.1793916821849826E-2</v>
      </c>
      <c r="P307">
        <f>all_runs!O3331-all_runs!O3091</f>
        <v>-8.0277921224356508E-3</v>
      </c>
      <c r="Q307">
        <f>all_runs!O3332-all_runs!O3092</f>
        <v>8.7180939791646761E-3</v>
      </c>
      <c r="R307">
        <f>all_runs!O3333-all_runs!O3093</f>
        <v>1.1863662042558509E-2</v>
      </c>
      <c r="S307">
        <f>all_runs!O3334-all_runs!O3094</f>
        <v>1.033783679217537E-2</v>
      </c>
      <c r="T307">
        <f>all_runs!O3335-all_runs!O3095</f>
        <v>-1.0462776659959871E-2</v>
      </c>
      <c r="U307">
        <f>all_runs!O3336-all_runs!O3096</f>
        <v>-4.2842010278943965E-3</v>
      </c>
      <c r="V307">
        <f>all_runs!O3337-all_runs!O3097</f>
        <v>1.6006904939385169E-3</v>
      </c>
      <c r="W307">
        <f>all_runs!O3338-all_runs!O3098</f>
        <v>7.8154425612054768E-3</v>
      </c>
      <c r="X307">
        <f>all_runs!O3339-all_runs!O3099</f>
        <v>1.3732833957551538E-3</v>
      </c>
      <c r="Y307">
        <f>all_runs!O3340-all_runs!O3100</f>
        <v>1.5097564449508605E-2</v>
      </c>
      <c r="Z307">
        <f>all_runs!O3341-all_runs!O3101</f>
        <v>3.6301424365401624E-2</v>
      </c>
      <c r="AA307" cm="1">
        <f t="array" ref="AA307">IF(G307=0,"",1+SUMPRODUCT(--(ABS($G307:$Z307)&lt;ABS(G307)),--($G307:$Z307&lt;&gt;0))+(SUMPRODUCT(--(ABS($G307:$Z307)=ABS(G307)),--($G307:$Z307&lt;&gt;0))-1)/2)</f>
        <v>16</v>
      </c>
      <c r="AB307" cm="1">
        <f t="array" ref="AB307">IF(H307=0,"",1+SUMPRODUCT(--(ABS($G307:$Z307)&lt;ABS(H307)),--($G307:$Z307&lt;&gt;0))+(SUMPRODUCT(--(ABS($G307:$Z307)=ABS(H307)),--($G307:$Z307&lt;&gt;0))-1)/2)</f>
        <v>2</v>
      </c>
      <c r="AC307" cm="1">
        <f t="array" ref="AC307">IF(I307=0,"",1+SUMPRODUCT(--(ABS($G307:$Z307)&lt;ABS(I307)),--($G307:$Z307&lt;&gt;0))+(SUMPRODUCT(--(ABS($G307:$Z307)=ABS(I307)),--($G307:$Z307&lt;&gt;0))-1)/2)</f>
        <v>19</v>
      </c>
      <c r="AD307" cm="1">
        <f t="array" ref="AD307">IF(J307=0,"",1+SUMPRODUCT(--(ABS($G307:$Z307)&lt;ABS(J307)),--($G307:$Z307&lt;&gt;0))+(SUMPRODUCT(--(ABS($G307:$Z307)=ABS(J307)),--($G307:$Z307&lt;&gt;0))-1)/2)</f>
        <v>1</v>
      </c>
      <c r="AE307" cm="1">
        <f t="array" ref="AE307">IF(K307=0,"",1+SUMPRODUCT(--(ABS($G307:$Z307)&lt;ABS(K307)),--($G307:$Z307&lt;&gt;0))+(SUMPRODUCT(--(ABS($G307:$Z307)=ABS(K307)),--($G307:$Z307&lt;&gt;0))-1)/2)</f>
        <v>14</v>
      </c>
      <c r="AF307" cm="1">
        <f t="array" ref="AF307">IF(L307=0,"",1+SUMPRODUCT(--(ABS($G307:$Z307)&lt;ABS(L307)),--($G307:$Z307&lt;&gt;0))+(SUMPRODUCT(--(ABS($G307:$Z307)=ABS(L307)),--($G307:$Z307&lt;&gt;0))-1)/2)</f>
        <v>17</v>
      </c>
      <c r="AG307" cm="1">
        <f t="array" ref="AG307">IF(M307=0,"",1+SUMPRODUCT(--(ABS($G307:$Z307)&lt;ABS(M307)),--($G307:$Z307&lt;&gt;0))+(SUMPRODUCT(--(ABS($G307:$Z307)=ABS(M307)),--($G307:$Z307&lt;&gt;0))-1)/2)</f>
        <v>18</v>
      </c>
      <c r="AH307" cm="1">
        <f t="array" ref="AH307">IF(N307=0,"",1+SUMPRODUCT(--(ABS($G307:$Z307)&lt;ABS(N307)),--($G307:$Z307&lt;&gt;0))+(SUMPRODUCT(--(ABS($G307:$Z307)=ABS(N307)),--($G307:$Z307&lt;&gt;0))-1)/2)</f>
        <v>5</v>
      </c>
      <c r="AI307" cm="1">
        <f t="array" ref="AI307">IF(O307=0,"",1+SUMPRODUCT(--(ABS($G307:$Z307)&lt;ABS(O307)),--($G307:$Z307&lt;&gt;0))+(SUMPRODUCT(--(ABS($G307:$Z307)=ABS(O307)),--($G307:$Z307&lt;&gt;0))-1)/2)</f>
        <v>12</v>
      </c>
      <c r="AJ307" cm="1">
        <f t="array" ref="AJ307">IF(P307=0,"",1+SUMPRODUCT(--(ABS($G307:$Z307)&lt;ABS(P307)),--($G307:$Z307&lt;&gt;0))+(SUMPRODUCT(--(ABS($G307:$Z307)=ABS(P307)),--($G307:$Z307&lt;&gt;0))-1)/2)</f>
        <v>8</v>
      </c>
      <c r="AK307" cm="1">
        <f t="array" ref="AK307">IF(Q307=0,"",1+SUMPRODUCT(--(ABS($G307:$Z307)&lt;ABS(Q307)),--($G307:$Z307&lt;&gt;0))+(SUMPRODUCT(--(ABS($G307:$Z307)=ABS(Q307)),--($G307:$Z307&lt;&gt;0))-1)/2)</f>
        <v>9</v>
      </c>
      <c r="AL307" cm="1">
        <f t="array" ref="AL307">IF(R307=0,"",1+SUMPRODUCT(--(ABS($G307:$Z307)&lt;ABS(R307)),--($G307:$Z307&lt;&gt;0))+(SUMPRODUCT(--(ABS($G307:$Z307)=ABS(R307)),--($G307:$Z307&lt;&gt;0))-1)/2)</f>
        <v>13</v>
      </c>
      <c r="AM307" cm="1">
        <f t="array" ref="AM307">IF(S307=0,"",1+SUMPRODUCT(--(ABS($G307:$Z307)&lt;ABS(S307)),--($G307:$Z307&lt;&gt;0))+(SUMPRODUCT(--(ABS($G307:$Z307)=ABS(S307)),--($G307:$Z307&lt;&gt;0))-1)/2)</f>
        <v>10</v>
      </c>
      <c r="AN307" cm="1">
        <f t="array" ref="AN307">IF(T307=0,"",1+SUMPRODUCT(--(ABS($G307:$Z307)&lt;ABS(T307)),--($G307:$Z307&lt;&gt;0))+(SUMPRODUCT(--(ABS($G307:$Z307)=ABS(T307)),--($G307:$Z307&lt;&gt;0))-1)/2)</f>
        <v>11</v>
      </c>
      <c r="AO307" cm="1">
        <f t="array" ref="AO307">IF(U307=0,"",1+SUMPRODUCT(--(ABS($G307:$Z307)&lt;ABS(U307)),--($G307:$Z307&lt;&gt;0))+(SUMPRODUCT(--(ABS($G307:$Z307)=ABS(U307)),--($G307:$Z307&lt;&gt;0))-1)/2)</f>
        <v>6</v>
      </c>
      <c r="AP307" cm="1">
        <f t="array" ref="AP307">IF(V307=0,"",1+SUMPRODUCT(--(ABS($G307:$Z307)&lt;ABS(V307)),--($G307:$Z307&lt;&gt;0))+(SUMPRODUCT(--(ABS($G307:$Z307)=ABS(V307)),--($G307:$Z307&lt;&gt;0))-1)/2)</f>
        <v>4</v>
      </c>
      <c r="AQ307" cm="1">
        <f t="array" ref="AQ307">IF(W307=0,"",1+SUMPRODUCT(--(ABS($G307:$Z307)&lt;ABS(W307)),--($G307:$Z307&lt;&gt;0))+(SUMPRODUCT(--(ABS($G307:$Z307)=ABS(W307)),--($G307:$Z307&lt;&gt;0))-1)/2)</f>
        <v>7</v>
      </c>
      <c r="AR307" cm="1">
        <f t="array" ref="AR307">IF(X307=0,"",1+SUMPRODUCT(--(ABS($G307:$Z307)&lt;ABS(X307)),--($G307:$Z307&lt;&gt;0))+(SUMPRODUCT(--(ABS($G307:$Z307)=ABS(X307)),--($G307:$Z307&lt;&gt;0))-1)/2)</f>
        <v>3</v>
      </c>
      <c r="AS307" cm="1">
        <f t="array" ref="AS307">IF(Y307=0,"",1+SUMPRODUCT(--(ABS($G307:$Z307)&lt;ABS(Y307)),--($G307:$Z307&lt;&gt;0))+(SUMPRODUCT(--(ABS($G307:$Z307)=ABS(Y307)),--($G307:$Z307&lt;&gt;0))-1)/2)</f>
        <v>15</v>
      </c>
      <c r="AT307" cm="1">
        <f t="array" ref="AT307">IF(Z307=0,"",1+SUMPRODUCT(--(ABS($G307:$Z307)&lt;ABS(Z307)),--($G307:$Z307&lt;&gt;0))+(SUMPRODUCT(--(ABS($G307:$Z307)=ABS(Z307)),--($G307:$Z307&lt;&gt;0))-1)/2)</f>
        <v>20</v>
      </c>
      <c r="AU307">
        <f>AVERAGE(G307:Z307)</f>
        <v>5.9736122670449423E-3</v>
      </c>
      <c r="AV307">
        <f>SUMIF(G307:Z307,"&gt;0",AA307:AT307)</f>
        <v>149</v>
      </c>
      <c r="AW307">
        <f>COUNTIF(G307:Z307,"&lt;&gt;0")</f>
        <v>20</v>
      </c>
      <c r="AX307">
        <f>_xlfn.LET(_xlpm.n,AW307,_xlpm.w,AV307,_xlpm.mu,_xlpm.n*(_xlpm.n+1)/4,_xlpm.sd,SQRT(_xlpm.n*(_xlpm.n+1)*(2*_xlpm.n+1)/24),_xlpm.z,(ABS(_xlpm.w-_xlpm.mu)-0.5)/_xlpm.sd,MIN(1,2*(1-_xlfn.NORM.S.DIST(_xlpm.z,TRUE))))</f>
        <v>0.10438197028778462</v>
      </c>
    </row>
    <row r="308" spans="1:50" x14ac:dyDescent="0.25">
      <c r="A308" t="s">
        <v>9335</v>
      </c>
      <c r="B308" t="s">
        <v>147</v>
      </c>
      <c r="C308" t="s">
        <v>12</v>
      </c>
      <c r="D308" t="s">
        <v>9260</v>
      </c>
      <c r="E308" t="s">
        <v>102</v>
      </c>
      <c r="F308" t="s">
        <v>88</v>
      </c>
      <c r="G308">
        <f>all_runs!O3802-all_runs!O3562</f>
        <v>3.0450382400151188E-2</v>
      </c>
      <c r="H308">
        <f>all_runs!O3803-all_runs!O3563</f>
        <v>3.9819987585350769E-2</v>
      </c>
      <c r="I308">
        <f>all_runs!O3804-all_runs!O3564</f>
        <v>3.1167608286252535E-2</v>
      </c>
      <c r="J308">
        <f>all_runs!O3805-all_runs!O3565</f>
        <v>5.049479046431804E-2</v>
      </c>
      <c r="K308">
        <f>all_runs!O3806-all_runs!O3566</f>
        <v>4.0569561157796419E-2</v>
      </c>
      <c r="L308">
        <f>all_runs!O3807-all_runs!O3567</f>
        <v>3.5107376283846969E-2</v>
      </c>
      <c r="M308">
        <f>all_runs!O3808-all_runs!O3568</f>
        <v>1.3347944538301237E-2</v>
      </c>
      <c r="N308">
        <f>all_runs!O3809-all_runs!O3569</f>
        <v>3.2577411862745764E-2</v>
      </c>
      <c r="O308">
        <f>all_runs!O3810-all_runs!O3570</f>
        <v>2.8646803227808992E-2</v>
      </c>
      <c r="P308">
        <f>all_runs!O3811-all_runs!O3571</f>
        <v>2.0662522621764046E-2</v>
      </c>
      <c r="Q308">
        <f>all_runs!O3812-all_runs!O3572</f>
        <v>2.5619236458628403E-2</v>
      </c>
      <c r="R308">
        <f>all_runs!O3813-all_runs!O3573</f>
        <v>6.3009433098269119E-2</v>
      </c>
      <c r="S308">
        <f>all_runs!O3814-all_runs!O3574</f>
        <v>1.8276358346616228E-2</v>
      </c>
      <c r="T308">
        <f>all_runs!O3815-all_runs!O3575</f>
        <v>3.2147410600449122E-2</v>
      </c>
      <c r="U308">
        <f>all_runs!O3816-all_runs!O3576</f>
        <v>1.1173184357541888E-2</v>
      </c>
      <c r="V308">
        <f>all_runs!O3817-all_runs!O3577</f>
        <v>4.0149393090569419E-3</v>
      </c>
      <c r="W308">
        <f>all_runs!O3818-all_runs!O3578</f>
        <v>1.2009310766560088E-2</v>
      </c>
      <c r="X308">
        <f>all_runs!O3819-all_runs!O3579</f>
        <v>8.7279480037141255E-3</v>
      </c>
      <c r="Y308">
        <f>all_runs!O3820-all_runs!O3580</f>
        <v>3.8473981141752489E-2</v>
      </c>
      <c r="Z308">
        <f>all_runs!O3821-all_runs!O3581</f>
        <v>3.3079961600805841E-2</v>
      </c>
      <c r="AA308" cm="1">
        <f t="array" ref="AA308">IF(G308=0,"",1+SUMPRODUCT(--(ABS($G308:$Z308)&lt;ABS(G308)),--($G308:$Z308&lt;&gt;0))+(SUMPRODUCT(--(ABS($G308:$Z308)=ABS(G308)),--($G308:$Z308&lt;&gt;0))-1)/2)</f>
        <v>10</v>
      </c>
      <c r="AB308" cm="1">
        <f t="array" ref="AB308">IF(H308=0,"",1+SUMPRODUCT(--(ABS($G308:$Z308)&lt;ABS(H308)),--($G308:$Z308&lt;&gt;0))+(SUMPRODUCT(--(ABS($G308:$Z308)=ABS(H308)),--($G308:$Z308&lt;&gt;0))-1)/2)</f>
        <v>17</v>
      </c>
      <c r="AC308" cm="1">
        <f t="array" ref="AC308">IF(I308=0,"",1+SUMPRODUCT(--(ABS($G308:$Z308)&lt;ABS(I308)),--($G308:$Z308&lt;&gt;0))+(SUMPRODUCT(--(ABS($G308:$Z308)=ABS(I308)),--($G308:$Z308&lt;&gt;0))-1)/2)</f>
        <v>11</v>
      </c>
      <c r="AD308" cm="1">
        <f t="array" ref="AD308">IF(J308=0,"",1+SUMPRODUCT(--(ABS($G308:$Z308)&lt;ABS(J308)),--($G308:$Z308&lt;&gt;0))+(SUMPRODUCT(--(ABS($G308:$Z308)=ABS(J308)),--($G308:$Z308&lt;&gt;0))-1)/2)</f>
        <v>19</v>
      </c>
      <c r="AE308" cm="1">
        <f t="array" ref="AE308">IF(K308=0,"",1+SUMPRODUCT(--(ABS($G308:$Z308)&lt;ABS(K308)),--($G308:$Z308&lt;&gt;0))+(SUMPRODUCT(--(ABS($G308:$Z308)=ABS(K308)),--($G308:$Z308&lt;&gt;0))-1)/2)</f>
        <v>18</v>
      </c>
      <c r="AF308" cm="1">
        <f t="array" ref="AF308">IF(L308=0,"",1+SUMPRODUCT(--(ABS($G308:$Z308)&lt;ABS(L308)),--($G308:$Z308&lt;&gt;0))+(SUMPRODUCT(--(ABS($G308:$Z308)=ABS(L308)),--($G308:$Z308&lt;&gt;0))-1)/2)</f>
        <v>15</v>
      </c>
      <c r="AG308" cm="1">
        <f t="array" ref="AG308">IF(M308=0,"",1+SUMPRODUCT(--(ABS($G308:$Z308)&lt;ABS(M308)),--($G308:$Z308&lt;&gt;0))+(SUMPRODUCT(--(ABS($G308:$Z308)=ABS(M308)),--($G308:$Z308&lt;&gt;0))-1)/2)</f>
        <v>5</v>
      </c>
      <c r="AH308" cm="1">
        <f t="array" ref="AH308">IF(N308=0,"",1+SUMPRODUCT(--(ABS($G308:$Z308)&lt;ABS(N308)),--($G308:$Z308&lt;&gt;0))+(SUMPRODUCT(--(ABS($G308:$Z308)=ABS(N308)),--($G308:$Z308&lt;&gt;0))-1)/2)</f>
        <v>13</v>
      </c>
      <c r="AI308" cm="1">
        <f t="array" ref="AI308">IF(O308=0,"",1+SUMPRODUCT(--(ABS($G308:$Z308)&lt;ABS(O308)),--($G308:$Z308&lt;&gt;0))+(SUMPRODUCT(--(ABS($G308:$Z308)=ABS(O308)),--($G308:$Z308&lt;&gt;0))-1)/2)</f>
        <v>9</v>
      </c>
      <c r="AJ308" cm="1">
        <f t="array" ref="AJ308">IF(P308=0,"",1+SUMPRODUCT(--(ABS($G308:$Z308)&lt;ABS(P308)),--($G308:$Z308&lt;&gt;0))+(SUMPRODUCT(--(ABS($G308:$Z308)=ABS(P308)),--($G308:$Z308&lt;&gt;0))-1)/2)</f>
        <v>7</v>
      </c>
      <c r="AK308" cm="1">
        <f t="array" ref="AK308">IF(Q308=0,"",1+SUMPRODUCT(--(ABS($G308:$Z308)&lt;ABS(Q308)),--($G308:$Z308&lt;&gt;0))+(SUMPRODUCT(--(ABS($G308:$Z308)=ABS(Q308)),--($G308:$Z308&lt;&gt;0))-1)/2)</f>
        <v>8</v>
      </c>
      <c r="AL308" cm="1">
        <f t="array" ref="AL308">IF(R308=0,"",1+SUMPRODUCT(--(ABS($G308:$Z308)&lt;ABS(R308)),--($G308:$Z308&lt;&gt;0))+(SUMPRODUCT(--(ABS($G308:$Z308)=ABS(R308)),--($G308:$Z308&lt;&gt;0))-1)/2)</f>
        <v>20</v>
      </c>
      <c r="AM308" cm="1">
        <f t="array" ref="AM308">IF(S308=0,"",1+SUMPRODUCT(--(ABS($G308:$Z308)&lt;ABS(S308)),--($G308:$Z308&lt;&gt;0))+(SUMPRODUCT(--(ABS($G308:$Z308)=ABS(S308)),--($G308:$Z308&lt;&gt;0))-1)/2)</f>
        <v>6</v>
      </c>
      <c r="AN308" cm="1">
        <f t="array" ref="AN308">IF(T308=0,"",1+SUMPRODUCT(--(ABS($G308:$Z308)&lt;ABS(T308)),--($G308:$Z308&lt;&gt;0))+(SUMPRODUCT(--(ABS($G308:$Z308)=ABS(T308)),--($G308:$Z308&lt;&gt;0))-1)/2)</f>
        <v>12</v>
      </c>
      <c r="AO308" cm="1">
        <f t="array" ref="AO308">IF(U308=0,"",1+SUMPRODUCT(--(ABS($G308:$Z308)&lt;ABS(U308)),--($G308:$Z308&lt;&gt;0))+(SUMPRODUCT(--(ABS($G308:$Z308)=ABS(U308)),--($G308:$Z308&lt;&gt;0))-1)/2)</f>
        <v>3</v>
      </c>
      <c r="AP308" cm="1">
        <f t="array" ref="AP308">IF(V308=0,"",1+SUMPRODUCT(--(ABS($G308:$Z308)&lt;ABS(V308)),--($G308:$Z308&lt;&gt;0))+(SUMPRODUCT(--(ABS($G308:$Z308)=ABS(V308)),--($G308:$Z308&lt;&gt;0))-1)/2)</f>
        <v>1</v>
      </c>
      <c r="AQ308" cm="1">
        <f t="array" ref="AQ308">IF(W308=0,"",1+SUMPRODUCT(--(ABS($G308:$Z308)&lt;ABS(W308)),--($G308:$Z308&lt;&gt;0))+(SUMPRODUCT(--(ABS($G308:$Z308)=ABS(W308)),--($G308:$Z308&lt;&gt;0))-1)/2)</f>
        <v>4</v>
      </c>
      <c r="AR308" cm="1">
        <f t="array" ref="AR308">IF(X308=0,"",1+SUMPRODUCT(--(ABS($G308:$Z308)&lt;ABS(X308)),--($G308:$Z308&lt;&gt;0))+(SUMPRODUCT(--(ABS($G308:$Z308)=ABS(X308)),--($G308:$Z308&lt;&gt;0))-1)/2)</f>
        <v>2</v>
      </c>
      <c r="AS308" cm="1">
        <f t="array" ref="AS308">IF(Y308=0,"",1+SUMPRODUCT(--(ABS($G308:$Z308)&lt;ABS(Y308)),--($G308:$Z308&lt;&gt;0))+(SUMPRODUCT(--(ABS($G308:$Z308)=ABS(Y308)),--($G308:$Z308&lt;&gt;0))-1)/2)</f>
        <v>16</v>
      </c>
      <c r="AT308" cm="1">
        <f t="array" ref="AT308">IF(Z308=0,"",1+SUMPRODUCT(--(ABS($G308:$Z308)&lt;ABS(Z308)),--($G308:$Z308&lt;&gt;0))+(SUMPRODUCT(--(ABS($G308:$Z308)=ABS(Z308)),--($G308:$Z308&lt;&gt;0))-1)/2)</f>
        <v>14</v>
      </c>
      <c r="AU308">
        <f>AVERAGE(G308:Z308)</f>
        <v>2.846880760558651E-2</v>
      </c>
      <c r="AV308">
        <f>SUMIF(G308:Z308,"&gt;0",AA308:AT308)</f>
        <v>210</v>
      </c>
      <c r="AW308">
        <f>COUNTIF(G308:Z308,"&lt;&gt;0")</f>
        <v>20</v>
      </c>
      <c r="AX308">
        <f>_xlfn.LET(_xlpm.n,AW308,_xlpm.w,AV308,_xlpm.mu,_xlpm.n*(_xlpm.n+1)/4,_xlpm.sd,SQRT(_xlpm.n*(_xlpm.n+1)*(2*_xlpm.n+1)/24),_xlpm.z,(ABS(_xlpm.w-_xlpm.mu)-0.5)/_xlpm.sd,MIN(1,2*(1-_xlfn.NORM.S.DIST(_xlpm.z,TRUE))))</f>
        <v>9.5691731570646255E-5</v>
      </c>
    </row>
    <row r="309" spans="1:50" x14ac:dyDescent="0.25">
      <c r="A309" t="s">
        <v>9335</v>
      </c>
      <c r="B309" t="s">
        <v>190</v>
      </c>
      <c r="C309" t="s">
        <v>12</v>
      </c>
      <c r="D309" t="s">
        <v>9260</v>
      </c>
      <c r="E309" t="s">
        <v>102</v>
      </c>
      <c r="F309" t="s">
        <v>88</v>
      </c>
      <c r="G309">
        <f>all_runs!O4282-all_runs!O4042</f>
        <v>4.1197291474299957E-2</v>
      </c>
      <c r="H309">
        <f>all_runs!O4283-all_runs!O4043</f>
        <v>4.3823711980136681E-2</v>
      </c>
      <c r="I309">
        <f>all_runs!O4284-all_runs!O4044</f>
        <v>3.619108164562701E-2</v>
      </c>
      <c r="J309">
        <f>all_runs!O4285-all_runs!O4045</f>
        <v>3.9216574210347521E-2</v>
      </c>
      <c r="K309">
        <f>all_runs!O4286-all_runs!O4046</f>
        <v>4.5038651435025279E-2</v>
      </c>
      <c r="L309">
        <f>all_runs!O4287-all_runs!O4047</f>
        <v>4.0909674156709763E-2</v>
      </c>
      <c r="M309">
        <f>all_runs!O4288-all_runs!O4048</f>
        <v>4.39560439560438E-2</v>
      </c>
      <c r="N309">
        <f>all_runs!O4289-all_runs!O4049</f>
        <v>2.9968190189184618E-2</v>
      </c>
      <c r="O309">
        <f>all_runs!O4290-all_runs!O4050</f>
        <v>4.3772383605252596E-2</v>
      </c>
      <c r="P309">
        <f>all_runs!O4291-all_runs!O4051</f>
        <v>2.0420995897835081E-2</v>
      </c>
      <c r="Q309">
        <f>all_runs!O4292-all_runs!O4052</f>
        <v>2.3040301236892047E-2</v>
      </c>
      <c r="R309">
        <f>all_runs!O4293-all_runs!O4053</f>
        <v>2.6026604973973466E-2</v>
      </c>
      <c r="S309">
        <f>all_runs!O4294-all_runs!O4054</f>
        <v>4.6171120592858772E-2</v>
      </c>
      <c r="T309">
        <f>all_runs!O4295-all_runs!O4055</f>
        <v>5.8000903206382737E-2</v>
      </c>
      <c r="U309">
        <f>all_runs!O4296-all_runs!O4056</f>
        <v>3.2815489400780606E-2</v>
      </c>
      <c r="V309">
        <f>all_runs!O4297-all_runs!O4057</f>
        <v>2.8158710014557164E-2</v>
      </c>
      <c r="W309">
        <f>all_runs!O4298-all_runs!O4058</f>
        <v>2.5204328569471635E-2</v>
      </c>
      <c r="X309">
        <f>all_runs!O4299-all_runs!O4059</f>
        <v>2.3590539894887796E-2</v>
      </c>
      <c r="Y309">
        <f>all_runs!O4300-all_runs!O4060</f>
        <v>4.7579123873401907E-2</v>
      </c>
      <c r="Z309">
        <f>all_runs!O4301-all_runs!O4061</f>
        <v>4.1532440162577178E-2</v>
      </c>
      <c r="AA309" cm="1">
        <f t="array" ref="AA309">IF(G309=0,"",1+SUMPRODUCT(--(ABS($G309:$Z309)&lt;ABS(G309)),--($G309:$Z309&lt;&gt;0))+(SUMPRODUCT(--(ABS($G309:$Z309)=ABS(G309)),--($G309:$Z309&lt;&gt;0))-1)/2)</f>
        <v>12</v>
      </c>
      <c r="AB309" cm="1">
        <f t="array" ref="AB309">IF(H309=0,"",1+SUMPRODUCT(--(ABS($G309:$Z309)&lt;ABS(H309)),--($G309:$Z309&lt;&gt;0))+(SUMPRODUCT(--(ABS($G309:$Z309)=ABS(H309)),--($G309:$Z309&lt;&gt;0))-1)/2)</f>
        <v>15</v>
      </c>
      <c r="AC309" cm="1">
        <f t="array" ref="AC309">IF(I309=0,"",1+SUMPRODUCT(--(ABS($G309:$Z309)&lt;ABS(I309)),--($G309:$Z309&lt;&gt;0))+(SUMPRODUCT(--(ABS($G309:$Z309)=ABS(I309)),--($G309:$Z309&lt;&gt;0))-1)/2)</f>
        <v>9</v>
      </c>
      <c r="AD309" cm="1">
        <f t="array" ref="AD309">IF(J309=0,"",1+SUMPRODUCT(--(ABS($G309:$Z309)&lt;ABS(J309)),--($G309:$Z309&lt;&gt;0))+(SUMPRODUCT(--(ABS($G309:$Z309)=ABS(J309)),--($G309:$Z309&lt;&gt;0))-1)/2)</f>
        <v>10</v>
      </c>
      <c r="AE309" cm="1">
        <f t="array" ref="AE309">IF(K309=0,"",1+SUMPRODUCT(--(ABS($G309:$Z309)&lt;ABS(K309)),--($G309:$Z309&lt;&gt;0))+(SUMPRODUCT(--(ABS($G309:$Z309)=ABS(K309)),--($G309:$Z309&lt;&gt;0))-1)/2)</f>
        <v>17</v>
      </c>
      <c r="AF309" cm="1">
        <f t="array" ref="AF309">IF(L309=0,"",1+SUMPRODUCT(--(ABS($G309:$Z309)&lt;ABS(L309)),--($G309:$Z309&lt;&gt;0))+(SUMPRODUCT(--(ABS($G309:$Z309)=ABS(L309)),--($G309:$Z309&lt;&gt;0))-1)/2)</f>
        <v>11</v>
      </c>
      <c r="AG309" cm="1">
        <f t="array" ref="AG309">IF(M309=0,"",1+SUMPRODUCT(--(ABS($G309:$Z309)&lt;ABS(M309)),--($G309:$Z309&lt;&gt;0))+(SUMPRODUCT(--(ABS($G309:$Z309)=ABS(M309)),--($G309:$Z309&lt;&gt;0))-1)/2)</f>
        <v>16</v>
      </c>
      <c r="AH309" cm="1">
        <f t="array" ref="AH309">IF(N309=0,"",1+SUMPRODUCT(--(ABS($G309:$Z309)&lt;ABS(N309)),--($G309:$Z309&lt;&gt;0))+(SUMPRODUCT(--(ABS($G309:$Z309)=ABS(N309)),--($G309:$Z309&lt;&gt;0))-1)/2)</f>
        <v>7</v>
      </c>
      <c r="AI309" cm="1">
        <f t="array" ref="AI309">IF(O309=0,"",1+SUMPRODUCT(--(ABS($G309:$Z309)&lt;ABS(O309)),--($G309:$Z309&lt;&gt;0))+(SUMPRODUCT(--(ABS($G309:$Z309)=ABS(O309)),--($G309:$Z309&lt;&gt;0))-1)/2)</f>
        <v>14</v>
      </c>
      <c r="AJ309" cm="1">
        <f t="array" ref="AJ309">IF(P309=0,"",1+SUMPRODUCT(--(ABS($G309:$Z309)&lt;ABS(P309)),--($G309:$Z309&lt;&gt;0))+(SUMPRODUCT(--(ABS($G309:$Z309)=ABS(P309)),--($G309:$Z309&lt;&gt;0))-1)/2)</f>
        <v>1</v>
      </c>
      <c r="AK309" cm="1">
        <f t="array" ref="AK309">IF(Q309=0,"",1+SUMPRODUCT(--(ABS($G309:$Z309)&lt;ABS(Q309)),--($G309:$Z309&lt;&gt;0))+(SUMPRODUCT(--(ABS($G309:$Z309)=ABS(Q309)),--($G309:$Z309&lt;&gt;0))-1)/2)</f>
        <v>2</v>
      </c>
      <c r="AL309" cm="1">
        <f t="array" ref="AL309">IF(R309=0,"",1+SUMPRODUCT(--(ABS($G309:$Z309)&lt;ABS(R309)),--($G309:$Z309&lt;&gt;0))+(SUMPRODUCT(--(ABS($G309:$Z309)=ABS(R309)),--($G309:$Z309&lt;&gt;0))-1)/2)</f>
        <v>5</v>
      </c>
      <c r="AM309" cm="1">
        <f t="array" ref="AM309">IF(S309=0,"",1+SUMPRODUCT(--(ABS($G309:$Z309)&lt;ABS(S309)),--($G309:$Z309&lt;&gt;0))+(SUMPRODUCT(--(ABS($G309:$Z309)=ABS(S309)),--($G309:$Z309&lt;&gt;0))-1)/2)</f>
        <v>18</v>
      </c>
      <c r="AN309" cm="1">
        <f t="array" ref="AN309">IF(T309=0,"",1+SUMPRODUCT(--(ABS($G309:$Z309)&lt;ABS(T309)),--($G309:$Z309&lt;&gt;0))+(SUMPRODUCT(--(ABS($G309:$Z309)=ABS(T309)),--($G309:$Z309&lt;&gt;0))-1)/2)</f>
        <v>20</v>
      </c>
      <c r="AO309" cm="1">
        <f t="array" ref="AO309">IF(U309=0,"",1+SUMPRODUCT(--(ABS($G309:$Z309)&lt;ABS(U309)),--($G309:$Z309&lt;&gt;0))+(SUMPRODUCT(--(ABS($G309:$Z309)=ABS(U309)),--($G309:$Z309&lt;&gt;0))-1)/2)</f>
        <v>8</v>
      </c>
      <c r="AP309" cm="1">
        <f t="array" ref="AP309">IF(V309=0,"",1+SUMPRODUCT(--(ABS($G309:$Z309)&lt;ABS(V309)),--($G309:$Z309&lt;&gt;0))+(SUMPRODUCT(--(ABS($G309:$Z309)=ABS(V309)),--($G309:$Z309&lt;&gt;0))-1)/2)</f>
        <v>6</v>
      </c>
      <c r="AQ309" cm="1">
        <f t="array" ref="AQ309">IF(W309=0,"",1+SUMPRODUCT(--(ABS($G309:$Z309)&lt;ABS(W309)),--($G309:$Z309&lt;&gt;0))+(SUMPRODUCT(--(ABS($G309:$Z309)=ABS(W309)),--($G309:$Z309&lt;&gt;0))-1)/2)</f>
        <v>4</v>
      </c>
      <c r="AR309" cm="1">
        <f t="array" ref="AR309">IF(X309=0,"",1+SUMPRODUCT(--(ABS($G309:$Z309)&lt;ABS(X309)),--($G309:$Z309&lt;&gt;0))+(SUMPRODUCT(--(ABS($G309:$Z309)=ABS(X309)),--($G309:$Z309&lt;&gt;0))-1)/2)</f>
        <v>3</v>
      </c>
      <c r="AS309" cm="1">
        <f t="array" ref="AS309">IF(Y309=0,"",1+SUMPRODUCT(--(ABS($G309:$Z309)&lt;ABS(Y309)),--($G309:$Z309&lt;&gt;0))+(SUMPRODUCT(--(ABS($G309:$Z309)=ABS(Y309)),--($G309:$Z309&lt;&gt;0))-1)/2)</f>
        <v>19</v>
      </c>
      <c r="AT309" cm="1">
        <f t="array" ref="AT309">IF(Z309=0,"",1+SUMPRODUCT(--(ABS($G309:$Z309)&lt;ABS(Z309)),--($G309:$Z309&lt;&gt;0))+(SUMPRODUCT(--(ABS($G309:$Z309)=ABS(Z309)),--($G309:$Z309&lt;&gt;0))-1)/2)</f>
        <v>13</v>
      </c>
      <c r="AU309">
        <f>AVERAGE(G309:Z309)</f>
        <v>3.6830708023812282E-2</v>
      </c>
      <c r="AV309">
        <f>SUMIF(G309:Z309,"&gt;0",AA309:AT309)</f>
        <v>210</v>
      </c>
      <c r="AW309">
        <f>COUNTIF(G309:Z309,"&lt;&gt;0")</f>
        <v>20</v>
      </c>
      <c r="AX309">
        <f>_xlfn.LET(_xlpm.n,AW309,_xlpm.w,AV309,_xlpm.mu,_xlpm.n*(_xlpm.n+1)/4,_xlpm.sd,SQRT(_xlpm.n*(_xlpm.n+1)*(2*_xlpm.n+1)/24),_xlpm.z,(ABS(_xlpm.w-_xlpm.mu)-0.5)/_xlpm.sd,MIN(1,2*(1-_xlfn.NORM.S.DIST(_xlpm.z,TRUE))))</f>
        <v>9.5691731570646255E-5</v>
      </c>
    </row>
    <row r="310" spans="1:50" x14ac:dyDescent="0.25">
      <c r="A310" t="s">
        <v>9335</v>
      </c>
      <c r="B310" t="s">
        <v>19</v>
      </c>
      <c r="C310" t="s">
        <v>26</v>
      </c>
      <c r="D310" t="s">
        <v>9260</v>
      </c>
      <c r="E310" t="s">
        <v>102</v>
      </c>
      <c r="F310" t="s">
        <v>88</v>
      </c>
      <c r="G310">
        <f>all_runs!O2862-all_runs!O2622</f>
        <v>1.3467515169453881E-2</v>
      </c>
      <c r="H310">
        <f>all_runs!O2863-all_runs!O2623</f>
        <v>1.1166650947844969E-2</v>
      </c>
      <c r="I310">
        <f>all_runs!O2864-all_runs!O2624</f>
        <v>1.5408637438874995E-2</v>
      </c>
      <c r="J310">
        <f>all_runs!O2865-all_runs!O2625</f>
        <v>1.9031796575753268E-2</v>
      </c>
      <c r="K310">
        <f>all_runs!O2866-all_runs!O2626</f>
        <v>1.7930141446793169E-2</v>
      </c>
      <c r="L310">
        <f>all_runs!O2867-all_runs!O2627</f>
        <v>2.7163108708173067E-2</v>
      </c>
      <c r="M310">
        <f>all_runs!O2868-all_runs!O2628</f>
        <v>-8.6580086580088089E-3</v>
      </c>
      <c r="N310">
        <f>all_runs!O2869-all_runs!O2629</f>
        <v>3.389767528275156E-2</v>
      </c>
      <c r="O310">
        <f>all_runs!O2870-all_runs!O2630</f>
        <v>6.7599786822247765E-3</v>
      </c>
      <c r="P310">
        <f>all_runs!O2871-all_runs!O2631</f>
        <v>-1.1597114418774535E-2</v>
      </c>
      <c r="Q310">
        <f>all_runs!O2872-all_runs!O2632</f>
        <v>3.2302078081856034E-2</v>
      </c>
      <c r="R310">
        <f>all_runs!O2873-all_runs!O2633</f>
        <v>2.0502248875562179E-2</v>
      </c>
      <c r="S310">
        <f>all_runs!O2874-all_runs!O2634</f>
        <v>1.4883886901240539E-2</v>
      </c>
      <c r="T310">
        <f>all_runs!O2875-all_runs!O2635</f>
        <v>0</v>
      </c>
      <c r="U310">
        <f>all_runs!O2876-all_runs!O2636</f>
        <v>1.2249315005410821E-2</v>
      </c>
      <c r="V310">
        <f>all_runs!O2877-all_runs!O2637</f>
        <v>1.8070868740981183E-2</v>
      </c>
      <c r="W310">
        <f>all_runs!O2878-all_runs!O2638</f>
        <v>1.3071895424836666E-2</v>
      </c>
      <c r="X310">
        <f>all_runs!O2879-all_runs!O2639</f>
        <v>2.3405635891731613E-2</v>
      </c>
      <c r="Y310">
        <f>all_runs!O2880-all_runs!O2640</f>
        <v>3.8396386222473211E-2</v>
      </c>
      <c r="Z310">
        <f>all_runs!O2881-all_runs!O2641</f>
        <v>1.0474601408972939E-2</v>
      </c>
      <c r="AA310" cm="1">
        <f t="array" ref="AA310">IF(G310=0,"",1+SUMPRODUCT(--(ABS($G310:$Z310)&lt;ABS(G310)),--($G310:$Z310&lt;&gt;0))+(SUMPRODUCT(--(ABS($G310:$Z310)=ABS(G310)),--($G310:$Z310&lt;&gt;0))-1)/2)</f>
        <v>8</v>
      </c>
      <c r="AB310" cm="1">
        <f t="array" ref="AB310">IF(H310=0,"",1+SUMPRODUCT(--(ABS($G310:$Z310)&lt;ABS(H310)),--($G310:$Z310&lt;&gt;0))+(SUMPRODUCT(--(ABS($G310:$Z310)=ABS(H310)),--($G310:$Z310&lt;&gt;0))-1)/2)</f>
        <v>4</v>
      </c>
      <c r="AC310" cm="1">
        <f t="array" ref="AC310">IF(I310=0,"",1+SUMPRODUCT(--(ABS($G310:$Z310)&lt;ABS(I310)),--($G310:$Z310&lt;&gt;0))+(SUMPRODUCT(--(ABS($G310:$Z310)=ABS(I310)),--($G310:$Z310&lt;&gt;0))-1)/2)</f>
        <v>10</v>
      </c>
      <c r="AD310" cm="1">
        <f t="array" ref="AD310">IF(J310=0,"",1+SUMPRODUCT(--(ABS($G310:$Z310)&lt;ABS(J310)),--($G310:$Z310&lt;&gt;0))+(SUMPRODUCT(--(ABS($G310:$Z310)=ABS(J310)),--($G310:$Z310&lt;&gt;0))-1)/2)</f>
        <v>13</v>
      </c>
      <c r="AE310" cm="1">
        <f t="array" ref="AE310">IF(K310=0,"",1+SUMPRODUCT(--(ABS($G310:$Z310)&lt;ABS(K310)),--($G310:$Z310&lt;&gt;0))+(SUMPRODUCT(--(ABS($G310:$Z310)=ABS(K310)),--($G310:$Z310&lt;&gt;0))-1)/2)</f>
        <v>11</v>
      </c>
      <c r="AF310" cm="1">
        <f t="array" ref="AF310">IF(L310=0,"",1+SUMPRODUCT(--(ABS($G310:$Z310)&lt;ABS(L310)),--($G310:$Z310&lt;&gt;0))+(SUMPRODUCT(--(ABS($G310:$Z310)=ABS(L310)),--($G310:$Z310&lt;&gt;0))-1)/2)</f>
        <v>16</v>
      </c>
      <c r="AG310" cm="1">
        <f t="array" ref="AG310">IF(M310=0,"",1+SUMPRODUCT(--(ABS($G310:$Z310)&lt;ABS(M310)),--($G310:$Z310&lt;&gt;0))+(SUMPRODUCT(--(ABS($G310:$Z310)=ABS(M310)),--($G310:$Z310&lt;&gt;0))-1)/2)</f>
        <v>2</v>
      </c>
      <c r="AH310" cm="1">
        <f t="array" ref="AH310">IF(N310=0,"",1+SUMPRODUCT(--(ABS($G310:$Z310)&lt;ABS(N310)),--($G310:$Z310&lt;&gt;0))+(SUMPRODUCT(--(ABS($G310:$Z310)=ABS(N310)),--($G310:$Z310&lt;&gt;0))-1)/2)</f>
        <v>18</v>
      </c>
      <c r="AI310" cm="1">
        <f t="array" ref="AI310">IF(O310=0,"",1+SUMPRODUCT(--(ABS($G310:$Z310)&lt;ABS(O310)),--($G310:$Z310&lt;&gt;0))+(SUMPRODUCT(--(ABS($G310:$Z310)=ABS(O310)),--($G310:$Z310&lt;&gt;0))-1)/2)</f>
        <v>1</v>
      </c>
      <c r="AJ310" cm="1">
        <f t="array" ref="AJ310">IF(P310=0,"",1+SUMPRODUCT(--(ABS($G310:$Z310)&lt;ABS(P310)),--($G310:$Z310&lt;&gt;0))+(SUMPRODUCT(--(ABS($G310:$Z310)=ABS(P310)),--($G310:$Z310&lt;&gt;0))-1)/2)</f>
        <v>5</v>
      </c>
      <c r="AK310" cm="1">
        <f t="array" ref="AK310">IF(Q310=0,"",1+SUMPRODUCT(--(ABS($G310:$Z310)&lt;ABS(Q310)),--($G310:$Z310&lt;&gt;0))+(SUMPRODUCT(--(ABS($G310:$Z310)=ABS(Q310)),--($G310:$Z310&lt;&gt;0))-1)/2)</f>
        <v>17</v>
      </c>
      <c r="AL310" cm="1">
        <f t="array" ref="AL310">IF(R310=0,"",1+SUMPRODUCT(--(ABS($G310:$Z310)&lt;ABS(R310)),--($G310:$Z310&lt;&gt;0))+(SUMPRODUCT(--(ABS($G310:$Z310)=ABS(R310)),--($G310:$Z310&lt;&gt;0))-1)/2)</f>
        <v>14</v>
      </c>
      <c r="AM310" cm="1">
        <f t="array" ref="AM310">IF(S310=0,"",1+SUMPRODUCT(--(ABS($G310:$Z310)&lt;ABS(S310)),--($G310:$Z310&lt;&gt;0))+(SUMPRODUCT(--(ABS($G310:$Z310)=ABS(S310)),--($G310:$Z310&lt;&gt;0))-1)/2)</f>
        <v>9</v>
      </c>
      <c r="AN310" t="str" cm="1">
        <f t="array" ref="AN310">IF(T310=0,"",1+SUMPRODUCT(--(ABS($G310:$Z310)&lt;ABS(T310)),--($G310:$Z310&lt;&gt;0))+(SUMPRODUCT(--(ABS($G310:$Z310)=ABS(T310)),--($G310:$Z310&lt;&gt;0))-1)/2)</f>
        <v/>
      </c>
      <c r="AO310" cm="1">
        <f t="array" ref="AO310">IF(U310=0,"",1+SUMPRODUCT(--(ABS($G310:$Z310)&lt;ABS(U310)),--($G310:$Z310&lt;&gt;0))+(SUMPRODUCT(--(ABS($G310:$Z310)=ABS(U310)),--($G310:$Z310&lt;&gt;0))-1)/2)</f>
        <v>6</v>
      </c>
      <c r="AP310" cm="1">
        <f t="array" ref="AP310">IF(V310=0,"",1+SUMPRODUCT(--(ABS($G310:$Z310)&lt;ABS(V310)),--($G310:$Z310&lt;&gt;0))+(SUMPRODUCT(--(ABS($G310:$Z310)=ABS(V310)),--($G310:$Z310&lt;&gt;0))-1)/2)</f>
        <v>12</v>
      </c>
      <c r="AQ310" cm="1">
        <f t="array" ref="AQ310">IF(W310=0,"",1+SUMPRODUCT(--(ABS($G310:$Z310)&lt;ABS(W310)),--($G310:$Z310&lt;&gt;0))+(SUMPRODUCT(--(ABS($G310:$Z310)=ABS(W310)),--($G310:$Z310&lt;&gt;0))-1)/2)</f>
        <v>7</v>
      </c>
      <c r="AR310" cm="1">
        <f t="array" ref="AR310">IF(X310=0,"",1+SUMPRODUCT(--(ABS($G310:$Z310)&lt;ABS(X310)),--($G310:$Z310&lt;&gt;0))+(SUMPRODUCT(--(ABS($G310:$Z310)=ABS(X310)),--($G310:$Z310&lt;&gt;0))-1)/2)</f>
        <v>15</v>
      </c>
      <c r="AS310" cm="1">
        <f t="array" ref="AS310">IF(Y310=0,"",1+SUMPRODUCT(--(ABS($G310:$Z310)&lt;ABS(Y310)),--($G310:$Z310&lt;&gt;0))+(SUMPRODUCT(--(ABS($G310:$Z310)=ABS(Y310)),--($G310:$Z310&lt;&gt;0))-1)/2)</f>
        <v>19</v>
      </c>
      <c r="AT310" cm="1">
        <f t="array" ref="AT310">IF(Z310=0,"",1+SUMPRODUCT(--(ABS($G310:$Z310)&lt;ABS(Z310)),--($G310:$Z310&lt;&gt;0))+(SUMPRODUCT(--(ABS($G310:$Z310)=ABS(Z310)),--($G310:$Z310&lt;&gt;0))-1)/2)</f>
        <v>3</v>
      </c>
      <c r="AU310">
        <f>AVERAGE(G310:Z310)</f>
        <v>1.5396364886407577E-2</v>
      </c>
      <c r="AV310">
        <f>SUMIF(G310:Z310,"&gt;0",AA310:AT310)</f>
        <v>183</v>
      </c>
      <c r="AW310">
        <f>COUNTIF(G310:Z310,"&lt;&gt;0")</f>
        <v>19</v>
      </c>
      <c r="AX310">
        <f>_xlfn.LET(_xlpm.n,AW310,_xlpm.w,AV310,_xlpm.mu,_xlpm.n*(_xlpm.n+1)/4,_xlpm.sd,SQRT(_xlpm.n*(_xlpm.n+1)*(2*_xlpm.n+1)/24),_xlpm.z,(ABS(_xlpm.w-_xlpm.mu)-0.5)/_xlpm.sd,MIN(1,2*(1-_xlfn.NORM.S.DIST(_xlpm.z,TRUE))))</f>
        <v>4.2961319347911697E-4</v>
      </c>
    </row>
    <row r="311" spans="1:50" x14ac:dyDescent="0.25">
      <c r="A311" t="s">
        <v>9335</v>
      </c>
      <c r="B311" t="s">
        <v>106</v>
      </c>
      <c r="C311" t="s">
        <v>26</v>
      </c>
      <c r="D311" t="s">
        <v>9260</v>
      </c>
      <c r="E311" t="s">
        <v>102</v>
      </c>
      <c r="F311" t="s">
        <v>88</v>
      </c>
      <c r="G311">
        <f>all_runs!O3342-all_runs!O3102</f>
        <v>-5.1119054580437417E-3</v>
      </c>
      <c r="H311">
        <f>all_runs!O3343-all_runs!O3103</f>
        <v>7.2964597614799676E-3</v>
      </c>
      <c r="I311">
        <f>all_runs!O3344-all_runs!O3104</f>
        <v>2.2930490179398411E-2</v>
      </c>
      <c r="J311">
        <f>all_runs!O3345-all_runs!O3105</f>
        <v>2.4670440157892326E-3</v>
      </c>
      <c r="K311">
        <f>all_runs!O3346-all_runs!O3106</f>
        <v>-1.1084157492069369E-2</v>
      </c>
      <c r="L311">
        <f>all_runs!O3347-all_runs!O3107</f>
        <v>1.6014486602721978E-2</v>
      </c>
      <c r="M311">
        <f>all_runs!O3348-all_runs!O3108</f>
        <v>1.3594076324283111E-2</v>
      </c>
      <c r="N311">
        <f>all_runs!O3349-all_runs!O3109</f>
        <v>1.3591746652866998E-2</v>
      </c>
      <c r="O311">
        <f>all_runs!O3350-all_runs!O3110</f>
        <v>1.3570487483530846E-2</v>
      </c>
      <c r="P311">
        <f>all_runs!O3351-all_runs!O3111</f>
        <v>1.1127700932473172E-2</v>
      </c>
      <c r="Q311">
        <f>all_runs!O3352-all_runs!O3112</f>
        <v>9.2483707594064324E-3</v>
      </c>
      <c r="R311">
        <f>all_runs!O3353-all_runs!O3113</f>
        <v>1.354420678603796E-2</v>
      </c>
      <c r="S311">
        <f>all_runs!O3354-all_runs!O3114</f>
        <v>2.0276497695852602E-2</v>
      </c>
      <c r="T311">
        <f>all_runs!O3355-all_runs!O3115</f>
        <v>9.2791266704310704E-3</v>
      </c>
      <c r="U311">
        <f>all_runs!O3356-all_runs!O3116</f>
        <v>1.2267091041707867E-2</v>
      </c>
      <c r="V311">
        <f>all_runs!O3357-all_runs!O3117</f>
        <v>5.5765859006895457E-4</v>
      </c>
      <c r="W311">
        <f>all_runs!O3358-all_runs!O3118</f>
        <v>7.3246314207906504E-3</v>
      </c>
      <c r="X311">
        <f>all_runs!O3359-all_runs!O3119</f>
        <v>1.9863597612958306E-2</v>
      </c>
      <c r="Y311">
        <f>all_runs!O3360-all_runs!O3120</f>
        <v>2.1786492374727739E-2</v>
      </c>
      <c r="Z311">
        <f>all_runs!O3361-all_runs!O3121</f>
        <v>1.298701298701288E-2</v>
      </c>
      <c r="AA311" cm="1">
        <f t="array" ref="AA311">IF(G311=0,"",1+SUMPRODUCT(--(ABS($G311:$Z311)&lt;ABS(G311)),--($G311:$Z311&lt;&gt;0))+(SUMPRODUCT(--(ABS($G311:$Z311)=ABS(G311)),--($G311:$Z311&lt;&gt;0))-1)/2)</f>
        <v>3</v>
      </c>
      <c r="AB311" cm="1">
        <f t="array" ref="AB311">IF(H311=0,"",1+SUMPRODUCT(--(ABS($G311:$Z311)&lt;ABS(H311)),--($G311:$Z311&lt;&gt;0))+(SUMPRODUCT(--(ABS($G311:$Z311)=ABS(H311)),--($G311:$Z311&lt;&gt;0))-1)/2)</f>
        <v>4</v>
      </c>
      <c r="AC311" cm="1">
        <f t="array" ref="AC311">IF(I311=0,"",1+SUMPRODUCT(--(ABS($G311:$Z311)&lt;ABS(I311)),--($G311:$Z311&lt;&gt;0))+(SUMPRODUCT(--(ABS($G311:$Z311)=ABS(I311)),--($G311:$Z311&lt;&gt;0))-1)/2)</f>
        <v>20</v>
      </c>
      <c r="AD311" cm="1">
        <f t="array" ref="AD311">IF(J311=0,"",1+SUMPRODUCT(--(ABS($G311:$Z311)&lt;ABS(J311)),--($G311:$Z311&lt;&gt;0))+(SUMPRODUCT(--(ABS($G311:$Z311)=ABS(J311)),--($G311:$Z311&lt;&gt;0))-1)/2)</f>
        <v>2</v>
      </c>
      <c r="AE311" cm="1">
        <f t="array" ref="AE311">IF(K311=0,"",1+SUMPRODUCT(--(ABS($G311:$Z311)&lt;ABS(K311)),--($G311:$Z311&lt;&gt;0))+(SUMPRODUCT(--(ABS($G311:$Z311)=ABS(K311)),--($G311:$Z311&lt;&gt;0))-1)/2)</f>
        <v>8</v>
      </c>
      <c r="AF311" cm="1">
        <f t="array" ref="AF311">IF(L311=0,"",1+SUMPRODUCT(--(ABS($G311:$Z311)&lt;ABS(L311)),--($G311:$Z311&lt;&gt;0))+(SUMPRODUCT(--(ABS($G311:$Z311)=ABS(L311)),--($G311:$Z311&lt;&gt;0))-1)/2)</f>
        <v>16</v>
      </c>
      <c r="AG311" cm="1">
        <f t="array" ref="AG311">IF(M311=0,"",1+SUMPRODUCT(--(ABS($G311:$Z311)&lt;ABS(M311)),--($G311:$Z311&lt;&gt;0))+(SUMPRODUCT(--(ABS($G311:$Z311)=ABS(M311)),--($G311:$Z311&lt;&gt;0))-1)/2)</f>
        <v>15</v>
      </c>
      <c r="AH311" cm="1">
        <f t="array" ref="AH311">IF(N311=0,"",1+SUMPRODUCT(--(ABS($G311:$Z311)&lt;ABS(N311)),--($G311:$Z311&lt;&gt;0))+(SUMPRODUCT(--(ABS($G311:$Z311)=ABS(N311)),--($G311:$Z311&lt;&gt;0))-1)/2)</f>
        <v>14</v>
      </c>
      <c r="AI311" cm="1">
        <f t="array" ref="AI311">IF(O311=0,"",1+SUMPRODUCT(--(ABS($G311:$Z311)&lt;ABS(O311)),--($G311:$Z311&lt;&gt;0))+(SUMPRODUCT(--(ABS($G311:$Z311)=ABS(O311)),--($G311:$Z311&lt;&gt;0))-1)/2)</f>
        <v>13</v>
      </c>
      <c r="AJ311" cm="1">
        <f t="array" ref="AJ311">IF(P311=0,"",1+SUMPRODUCT(--(ABS($G311:$Z311)&lt;ABS(P311)),--($G311:$Z311&lt;&gt;0))+(SUMPRODUCT(--(ABS($G311:$Z311)=ABS(P311)),--($G311:$Z311&lt;&gt;0))-1)/2)</f>
        <v>9</v>
      </c>
      <c r="AK311" cm="1">
        <f t="array" ref="AK311">IF(Q311=0,"",1+SUMPRODUCT(--(ABS($G311:$Z311)&lt;ABS(Q311)),--($G311:$Z311&lt;&gt;0))+(SUMPRODUCT(--(ABS($G311:$Z311)=ABS(Q311)),--($G311:$Z311&lt;&gt;0))-1)/2)</f>
        <v>6</v>
      </c>
      <c r="AL311" cm="1">
        <f t="array" ref="AL311">IF(R311=0,"",1+SUMPRODUCT(--(ABS($G311:$Z311)&lt;ABS(R311)),--($G311:$Z311&lt;&gt;0))+(SUMPRODUCT(--(ABS($G311:$Z311)=ABS(R311)),--($G311:$Z311&lt;&gt;0))-1)/2)</f>
        <v>12</v>
      </c>
      <c r="AM311" cm="1">
        <f t="array" ref="AM311">IF(S311=0,"",1+SUMPRODUCT(--(ABS($G311:$Z311)&lt;ABS(S311)),--($G311:$Z311&lt;&gt;0))+(SUMPRODUCT(--(ABS($G311:$Z311)=ABS(S311)),--($G311:$Z311&lt;&gt;0))-1)/2)</f>
        <v>18</v>
      </c>
      <c r="AN311" cm="1">
        <f t="array" ref="AN311">IF(T311=0,"",1+SUMPRODUCT(--(ABS($G311:$Z311)&lt;ABS(T311)),--($G311:$Z311&lt;&gt;0))+(SUMPRODUCT(--(ABS($G311:$Z311)=ABS(T311)),--($G311:$Z311&lt;&gt;0))-1)/2)</f>
        <v>7</v>
      </c>
      <c r="AO311" cm="1">
        <f t="array" ref="AO311">IF(U311=0,"",1+SUMPRODUCT(--(ABS($G311:$Z311)&lt;ABS(U311)),--($G311:$Z311&lt;&gt;0))+(SUMPRODUCT(--(ABS($G311:$Z311)=ABS(U311)),--($G311:$Z311&lt;&gt;0))-1)/2)</f>
        <v>10</v>
      </c>
      <c r="AP311" cm="1">
        <f t="array" ref="AP311">IF(V311=0,"",1+SUMPRODUCT(--(ABS($G311:$Z311)&lt;ABS(V311)),--($G311:$Z311&lt;&gt;0))+(SUMPRODUCT(--(ABS($G311:$Z311)=ABS(V311)),--($G311:$Z311&lt;&gt;0))-1)/2)</f>
        <v>1</v>
      </c>
      <c r="AQ311" cm="1">
        <f t="array" ref="AQ311">IF(W311=0,"",1+SUMPRODUCT(--(ABS($G311:$Z311)&lt;ABS(W311)),--($G311:$Z311&lt;&gt;0))+(SUMPRODUCT(--(ABS($G311:$Z311)=ABS(W311)),--($G311:$Z311&lt;&gt;0))-1)/2)</f>
        <v>5</v>
      </c>
      <c r="AR311" cm="1">
        <f t="array" ref="AR311">IF(X311=0,"",1+SUMPRODUCT(--(ABS($G311:$Z311)&lt;ABS(X311)),--($G311:$Z311&lt;&gt;0))+(SUMPRODUCT(--(ABS($G311:$Z311)=ABS(X311)),--($G311:$Z311&lt;&gt;0))-1)/2)</f>
        <v>17</v>
      </c>
      <c r="AS311" cm="1">
        <f t="array" ref="AS311">IF(Y311=0,"",1+SUMPRODUCT(--(ABS($G311:$Z311)&lt;ABS(Y311)),--($G311:$Z311&lt;&gt;0))+(SUMPRODUCT(--(ABS($G311:$Z311)=ABS(Y311)),--($G311:$Z311&lt;&gt;0))-1)/2)</f>
        <v>19</v>
      </c>
      <c r="AT311" cm="1">
        <f t="array" ref="AT311">IF(Z311=0,"",1+SUMPRODUCT(--(ABS($G311:$Z311)&lt;ABS(Z311)),--($G311:$Z311&lt;&gt;0))+(SUMPRODUCT(--(ABS($G311:$Z311)=ABS(Z311)),--($G311:$Z311&lt;&gt;0))-1)/2)</f>
        <v>11</v>
      </c>
      <c r="AU311">
        <f>AVERAGE(G311:Z311)</f>
        <v>1.0576555747071253E-2</v>
      </c>
      <c r="AV311">
        <f>SUMIF(G311:Z311,"&gt;0",AA311:AT311)</f>
        <v>199</v>
      </c>
      <c r="AW311">
        <f>COUNTIF(G311:Z311,"&lt;&gt;0")</f>
        <v>20</v>
      </c>
      <c r="AX311">
        <f>_xlfn.LET(_xlpm.n,AW311,_xlpm.w,AV311,_xlpm.mu,_xlpm.n*(_xlpm.n+1)/4,_xlpm.sd,SQRT(_xlpm.n*(_xlpm.n+1)*(2*_xlpm.n+1)/24),_xlpm.z,(ABS(_xlpm.w-_xlpm.mu)-0.5)/_xlpm.sd,MIN(1,2*(1-_xlfn.NORM.S.DIST(_xlpm.z,TRUE))))</f>
        <v>4.8192889671816452E-4</v>
      </c>
    </row>
    <row r="312" spans="1:50" x14ac:dyDescent="0.25">
      <c r="A312" t="s">
        <v>9335</v>
      </c>
      <c r="B312" t="s">
        <v>147</v>
      </c>
      <c r="C312" t="s">
        <v>26</v>
      </c>
      <c r="D312" t="s">
        <v>9260</v>
      </c>
      <c r="E312" t="s">
        <v>102</v>
      </c>
      <c r="F312" t="s">
        <v>88</v>
      </c>
      <c r="G312">
        <f>all_runs!O3822-all_runs!O3582</f>
        <v>2.4279095432447551E-2</v>
      </c>
      <c r="H312">
        <f>all_runs!O3823-all_runs!O3583</f>
        <v>2.0664066216344756E-2</v>
      </c>
      <c r="I312">
        <f>all_runs!O3824-all_runs!O3584</f>
        <v>9.2722555399601392E-3</v>
      </c>
      <c r="J312">
        <f>all_runs!O3825-all_runs!O3585</f>
        <v>2.3587663868716358E-2</v>
      </c>
      <c r="K312">
        <f>all_runs!O3826-all_runs!O3586</f>
        <v>1.8600754084625026E-2</v>
      </c>
      <c r="L312">
        <f>all_runs!O3827-all_runs!O3587</f>
        <v>2.1936099189318159E-2</v>
      </c>
      <c r="M312">
        <f>all_runs!O3828-all_runs!O3588</f>
        <v>1.989201477692526E-2</v>
      </c>
      <c r="N312">
        <f>all_runs!O3829-all_runs!O3589</f>
        <v>2.4200697915684244E-2</v>
      </c>
      <c r="O312">
        <f>all_runs!O3830-all_runs!O3590</f>
        <v>2.717391304347816E-2</v>
      </c>
      <c r="P312">
        <f>all_runs!O3831-all_runs!O3591</f>
        <v>1.4399937897841997E-2</v>
      </c>
      <c r="Q312">
        <f>all_runs!O3832-all_runs!O3592</f>
        <v>1.4956900634649939E-2</v>
      </c>
      <c r="R312">
        <f>all_runs!O3833-all_runs!O3593</f>
        <v>1.1675773462305306E-2</v>
      </c>
      <c r="S312">
        <f>all_runs!O3834-all_runs!O3594</f>
        <v>3.9560913218048777E-2</v>
      </c>
      <c r="T312">
        <f>all_runs!O3835-all_runs!O3595</f>
        <v>1.304347826086949E-2</v>
      </c>
      <c r="U312">
        <f>all_runs!O3836-all_runs!O3596</f>
        <v>2.6554464703132274E-2</v>
      </c>
      <c r="V312">
        <f>all_runs!O3837-all_runs!O3597</f>
        <v>1.7857142857142794E-2</v>
      </c>
      <c r="W312">
        <f>all_runs!O3838-all_runs!O3598</f>
        <v>5.4722638680659852E-3</v>
      </c>
      <c r="X312">
        <f>all_runs!O3839-all_runs!O3599</f>
        <v>1.1753239307418895E-2</v>
      </c>
      <c r="Y312">
        <f>all_runs!O3840-all_runs!O3600</f>
        <v>1.9231672160088586E-2</v>
      </c>
      <c r="Z312">
        <f>all_runs!O3841-all_runs!O3601</f>
        <v>1.2207948313424977E-2</v>
      </c>
      <c r="AA312" cm="1">
        <f t="array" ref="AA312">IF(G312=0,"",1+SUMPRODUCT(--(ABS($G312:$Z312)&lt;ABS(G312)),--($G312:$Z312&lt;&gt;0))+(SUMPRODUCT(--(ABS($G312:$Z312)=ABS(G312)),--($G312:$Z312&lt;&gt;0))-1)/2)</f>
        <v>17</v>
      </c>
      <c r="AB312" cm="1">
        <f t="array" ref="AB312">IF(H312=0,"",1+SUMPRODUCT(--(ABS($G312:$Z312)&lt;ABS(H312)),--($G312:$Z312&lt;&gt;0))+(SUMPRODUCT(--(ABS($G312:$Z312)=ABS(H312)),--($G312:$Z312&lt;&gt;0))-1)/2)</f>
        <v>13</v>
      </c>
      <c r="AC312" cm="1">
        <f t="array" ref="AC312">IF(I312=0,"",1+SUMPRODUCT(--(ABS($G312:$Z312)&lt;ABS(I312)),--($G312:$Z312&lt;&gt;0))+(SUMPRODUCT(--(ABS($G312:$Z312)=ABS(I312)),--($G312:$Z312&lt;&gt;0))-1)/2)</f>
        <v>2</v>
      </c>
      <c r="AD312" cm="1">
        <f t="array" ref="AD312">IF(J312=0,"",1+SUMPRODUCT(--(ABS($G312:$Z312)&lt;ABS(J312)),--($G312:$Z312&lt;&gt;0))+(SUMPRODUCT(--(ABS($G312:$Z312)=ABS(J312)),--($G312:$Z312&lt;&gt;0))-1)/2)</f>
        <v>15</v>
      </c>
      <c r="AE312" cm="1">
        <f t="array" ref="AE312">IF(K312=0,"",1+SUMPRODUCT(--(ABS($G312:$Z312)&lt;ABS(K312)),--($G312:$Z312&lt;&gt;0))+(SUMPRODUCT(--(ABS($G312:$Z312)=ABS(K312)),--($G312:$Z312&lt;&gt;0))-1)/2)</f>
        <v>10</v>
      </c>
      <c r="AF312" cm="1">
        <f t="array" ref="AF312">IF(L312=0,"",1+SUMPRODUCT(--(ABS($G312:$Z312)&lt;ABS(L312)),--($G312:$Z312&lt;&gt;0))+(SUMPRODUCT(--(ABS($G312:$Z312)=ABS(L312)),--($G312:$Z312&lt;&gt;0))-1)/2)</f>
        <v>14</v>
      </c>
      <c r="AG312" cm="1">
        <f t="array" ref="AG312">IF(M312=0,"",1+SUMPRODUCT(--(ABS($G312:$Z312)&lt;ABS(M312)),--($G312:$Z312&lt;&gt;0))+(SUMPRODUCT(--(ABS($G312:$Z312)=ABS(M312)),--($G312:$Z312&lt;&gt;0))-1)/2)</f>
        <v>12</v>
      </c>
      <c r="AH312" cm="1">
        <f t="array" ref="AH312">IF(N312=0,"",1+SUMPRODUCT(--(ABS($G312:$Z312)&lt;ABS(N312)),--($G312:$Z312&lt;&gt;0))+(SUMPRODUCT(--(ABS($G312:$Z312)=ABS(N312)),--($G312:$Z312&lt;&gt;0))-1)/2)</f>
        <v>16</v>
      </c>
      <c r="AI312" cm="1">
        <f t="array" ref="AI312">IF(O312=0,"",1+SUMPRODUCT(--(ABS($G312:$Z312)&lt;ABS(O312)),--($G312:$Z312&lt;&gt;0))+(SUMPRODUCT(--(ABS($G312:$Z312)=ABS(O312)),--($G312:$Z312&lt;&gt;0))-1)/2)</f>
        <v>19</v>
      </c>
      <c r="AJ312" cm="1">
        <f t="array" ref="AJ312">IF(P312=0,"",1+SUMPRODUCT(--(ABS($G312:$Z312)&lt;ABS(P312)),--($G312:$Z312&lt;&gt;0))+(SUMPRODUCT(--(ABS($G312:$Z312)=ABS(P312)),--($G312:$Z312&lt;&gt;0))-1)/2)</f>
        <v>7</v>
      </c>
      <c r="AK312" cm="1">
        <f t="array" ref="AK312">IF(Q312=0,"",1+SUMPRODUCT(--(ABS($G312:$Z312)&lt;ABS(Q312)),--($G312:$Z312&lt;&gt;0))+(SUMPRODUCT(--(ABS($G312:$Z312)=ABS(Q312)),--($G312:$Z312&lt;&gt;0))-1)/2)</f>
        <v>8</v>
      </c>
      <c r="AL312" cm="1">
        <f t="array" ref="AL312">IF(R312=0,"",1+SUMPRODUCT(--(ABS($G312:$Z312)&lt;ABS(R312)),--($G312:$Z312&lt;&gt;0))+(SUMPRODUCT(--(ABS($G312:$Z312)=ABS(R312)),--($G312:$Z312&lt;&gt;0))-1)/2)</f>
        <v>3</v>
      </c>
      <c r="AM312" cm="1">
        <f t="array" ref="AM312">IF(S312=0,"",1+SUMPRODUCT(--(ABS($G312:$Z312)&lt;ABS(S312)),--($G312:$Z312&lt;&gt;0))+(SUMPRODUCT(--(ABS($G312:$Z312)=ABS(S312)),--($G312:$Z312&lt;&gt;0))-1)/2)</f>
        <v>20</v>
      </c>
      <c r="AN312" cm="1">
        <f t="array" ref="AN312">IF(T312=0,"",1+SUMPRODUCT(--(ABS($G312:$Z312)&lt;ABS(T312)),--($G312:$Z312&lt;&gt;0))+(SUMPRODUCT(--(ABS($G312:$Z312)=ABS(T312)),--($G312:$Z312&lt;&gt;0))-1)/2)</f>
        <v>6</v>
      </c>
      <c r="AO312" cm="1">
        <f t="array" ref="AO312">IF(U312=0,"",1+SUMPRODUCT(--(ABS($G312:$Z312)&lt;ABS(U312)),--($G312:$Z312&lt;&gt;0))+(SUMPRODUCT(--(ABS($G312:$Z312)=ABS(U312)),--($G312:$Z312&lt;&gt;0))-1)/2)</f>
        <v>18</v>
      </c>
      <c r="AP312" cm="1">
        <f t="array" ref="AP312">IF(V312=0,"",1+SUMPRODUCT(--(ABS($G312:$Z312)&lt;ABS(V312)),--($G312:$Z312&lt;&gt;0))+(SUMPRODUCT(--(ABS($G312:$Z312)=ABS(V312)),--($G312:$Z312&lt;&gt;0))-1)/2)</f>
        <v>9</v>
      </c>
      <c r="AQ312" cm="1">
        <f t="array" ref="AQ312">IF(W312=0,"",1+SUMPRODUCT(--(ABS($G312:$Z312)&lt;ABS(W312)),--($G312:$Z312&lt;&gt;0))+(SUMPRODUCT(--(ABS($G312:$Z312)=ABS(W312)),--($G312:$Z312&lt;&gt;0))-1)/2)</f>
        <v>1</v>
      </c>
      <c r="AR312" cm="1">
        <f t="array" ref="AR312">IF(X312=0,"",1+SUMPRODUCT(--(ABS($G312:$Z312)&lt;ABS(X312)),--($G312:$Z312&lt;&gt;0))+(SUMPRODUCT(--(ABS($G312:$Z312)=ABS(X312)),--($G312:$Z312&lt;&gt;0))-1)/2)</f>
        <v>4</v>
      </c>
      <c r="AS312" cm="1">
        <f t="array" ref="AS312">IF(Y312=0,"",1+SUMPRODUCT(--(ABS($G312:$Z312)&lt;ABS(Y312)),--($G312:$Z312&lt;&gt;0))+(SUMPRODUCT(--(ABS($G312:$Z312)=ABS(Y312)),--($G312:$Z312&lt;&gt;0))-1)/2)</f>
        <v>11</v>
      </c>
      <c r="AT312" cm="1">
        <f t="array" ref="AT312">IF(Z312=0,"",1+SUMPRODUCT(--(ABS($G312:$Z312)&lt;ABS(Z312)),--($G312:$Z312&lt;&gt;0))+(SUMPRODUCT(--(ABS($G312:$Z312)=ABS(Z312)),--($G312:$Z312&lt;&gt;0))-1)/2)</f>
        <v>5</v>
      </c>
      <c r="AU312">
        <f>AVERAGE(G312:Z312)</f>
        <v>1.8816014737524433E-2</v>
      </c>
      <c r="AV312">
        <f>SUMIF(G312:Z312,"&gt;0",AA312:AT312)</f>
        <v>210</v>
      </c>
      <c r="AW312">
        <f>COUNTIF(G312:Z312,"&lt;&gt;0")</f>
        <v>20</v>
      </c>
      <c r="AX312">
        <f>_xlfn.LET(_xlpm.n,AW312,_xlpm.w,AV312,_xlpm.mu,_xlpm.n*(_xlpm.n+1)/4,_xlpm.sd,SQRT(_xlpm.n*(_xlpm.n+1)*(2*_xlpm.n+1)/24),_xlpm.z,(ABS(_xlpm.w-_xlpm.mu)-0.5)/_xlpm.sd,MIN(1,2*(1-_xlfn.NORM.S.DIST(_xlpm.z,TRUE))))</f>
        <v>9.5691731570646255E-5</v>
      </c>
    </row>
    <row r="313" spans="1:50" x14ac:dyDescent="0.25">
      <c r="A313" t="s">
        <v>9335</v>
      </c>
      <c r="B313" t="s">
        <v>190</v>
      </c>
      <c r="C313" t="s">
        <v>26</v>
      </c>
      <c r="D313" t="s">
        <v>9260</v>
      </c>
      <c r="E313" t="s">
        <v>102</v>
      </c>
      <c r="F313" t="s">
        <v>88</v>
      </c>
      <c r="G313">
        <f>all_runs!O4302-all_runs!O4062</f>
        <v>1.5407388098607311E-2</v>
      </c>
      <c r="H313">
        <f>all_runs!O4303-all_runs!O4063</f>
        <v>1.1029581429692126E-2</v>
      </c>
      <c r="I313">
        <f>all_runs!O4304-all_runs!O4064</f>
        <v>1.6173532489772602E-2</v>
      </c>
      <c r="J313">
        <f>all_runs!O4305-all_runs!O4065</f>
        <v>1.3507048468380689E-2</v>
      </c>
      <c r="K313">
        <f>all_runs!O4306-all_runs!O4066</f>
        <v>9.8523546287874186E-3</v>
      </c>
      <c r="L313">
        <f>all_runs!O4307-all_runs!O4067</f>
        <v>2.1645021645021467E-2</v>
      </c>
      <c r="M313">
        <f>all_runs!O4308-all_runs!O4068</f>
        <v>3.6688767955332935E-3</v>
      </c>
      <c r="N313">
        <f>all_runs!O4309-all_runs!O4069</f>
        <v>2.3611590285031014E-2</v>
      </c>
      <c r="O313">
        <f>all_runs!O4310-all_runs!O4070</f>
        <v>1.5446037044309247E-2</v>
      </c>
      <c r="P313">
        <f>all_runs!O4311-all_runs!O4071</f>
        <v>2.2854874383258728E-2</v>
      </c>
      <c r="Q313">
        <f>all_runs!O4312-all_runs!O4072</f>
        <v>2.4577344157294956E-3</v>
      </c>
      <c r="R313">
        <f>all_runs!O4313-all_runs!O4073</f>
        <v>2.5383415153936828E-2</v>
      </c>
      <c r="S313">
        <f>all_runs!O4314-all_runs!O4074</f>
        <v>1.670610773044845E-2</v>
      </c>
      <c r="T313">
        <f>all_runs!O4315-all_runs!O4075</f>
        <v>1.1185513533905511E-2</v>
      </c>
      <c r="U313">
        <f>all_runs!O4316-all_runs!O4076</f>
        <v>1.3754298218193184E-2</v>
      </c>
      <c r="V313">
        <f>all_runs!O4317-all_runs!O4077</f>
        <v>1.4144750772879355E-2</v>
      </c>
      <c r="W313">
        <f>all_runs!O4318-all_runs!O4078</f>
        <v>-2.0750018863646691E-4</v>
      </c>
      <c r="X313">
        <f>all_runs!O4319-all_runs!O4079</f>
        <v>3.8217329710397263E-2</v>
      </c>
      <c r="Y313">
        <f>all_runs!O4320-all_runs!O4080</f>
        <v>2.7815956541658471E-2</v>
      </c>
      <c r="Z313">
        <f>all_runs!O4321-all_runs!O4081</f>
        <v>1.3645774515339548E-2</v>
      </c>
      <c r="AA313" cm="1">
        <f t="array" ref="AA313">IF(G313=0,"",1+SUMPRODUCT(--(ABS($G313:$Z313)&lt;ABS(G313)),--($G313:$Z313&lt;&gt;0))+(SUMPRODUCT(--(ABS($G313:$Z313)=ABS(G313)),--($G313:$Z313&lt;&gt;0))-1)/2)</f>
        <v>11</v>
      </c>
      <c r="AB313" cm="1">
        <f t="array" ref="AB313">IF(H313=0,"",1+SUMPRODUCT(--(ABS($G313:$Z313)&lt;ABS(H313)),--($G313:$Z313&lt;&gt;0))+(SUMPRODUCT(--(ABS($G313:$Z313)=ABS(H313)),--($G313:$Z313&lt;&gt;0))-1)/2)</f>
        <v>5</v>
      </c>
      <c r="AC313" cm="1">
        <f t="array" ref="AC313">IF(I313=0,"",1+SUMPRODUCT(--(ABS($G313:$Z313)&lt;ABS(I313)),--($G313:$Z313&lt;&gt;0))+(SUMPRODUCT(--(ABS($G313:$Z313)=ABS(I313)),--($G313:$Z313&lt;&gt;0))-1)/2)</f>
        <v>13</v>
      </c>
      <c r="AD313" cm="1">
        <f t="array" ref="AD313">IF(J313=0,"",1+SUMPRODUCT(--(ABS($G313:$Z313)&lt;ABS(J313)),--($G313:$Z313&lt;&gt;0))+(SUMPRODUCT(--(ABS($G313:$Z313)=ABS(J313)),--($G313:$Z313&lt;&gt;0))-1)/2)</f>
        <v>7</v>
      </c>
      <c r="AE313" cm="1">
        <f t="array" ref="AE313">IF(K313=0,"",1+SUMPRODUCT(--(ABS($G313:$Z313)&lt;ABS(K313)),--($G313:$Z313&lt;&gt;0))+(SUMPRODUCT(--(ABS($G313:$Z313)=ABS(K313)),--($G313:$Z313&lt;&gt;0))-1)/2)</f>
        <v>4</v>
      </c>
      <c r="AF313" cm="1">
        <f t="array" ref="AF313">IF(L313=0,"",1+SUMPRODUCT(--(ABS($G313:$Z313)&lt;ABS(L313)),--($G313:$Z313&lt;&gt;0))+(SUMPRODUCT(--(ABS($G313:$Z313)=ABS(L313)),--($G313:$Z313&lt;&gt;0))-1)/2)</f>
        <v>15</v>
      </c>
      <c r="AG313" cm="1">
        <f t="array" ref="AG313">IF(M313=0,"",1+SUMPRODUCT(--(ABS($G313:$Z313)&lt;ABS(M313)),--($G313:$Z313&lt;&gt;0))+(SUMPRODUCT(--(ABS($G313:$Z313)=ABS(M313)),--($G313:$Z313&lt;&gt;0))-1)/2)</f>
        <v>3</v>
      </c>
      <c r="AH313" cm="1">
        <f t="array" ref="AH313">IF(N313=0,"",1+SUMPRODUCT(--(ABS($G313:$Z313)&lt;ABS(N313)),--($G313:$Z313&lt;&gt;0))+(SUMPRODUCT(--(ABS($G313:$Z313)=ABS(N313)),--($G313:$Z313&lt;&gt;0))-1)/2)</f>
        <v>17</v>
      </c>
      <c r="AI313" cm="1">
        <f t="array" ref="AI313">IF(O313=0,"",1+SUMPRODUCT(--(ABS($G313:$Z313)&lt;ABS(O313)),--($G313:$Z313&lt;&gt;0))+(SUMPRODUCT(--(ABS($G313:$Z313)=ABS(O313)),--($G313:$Z313&lt;&gt;0))-1)/2)</f>
        <v>12</v>
      </c>
      <c r="AJ313" cm="1">
        <f t="array" ref="AJ313">IF(P313=0,"",1+SUMPRODUCT(--(ABS($G313:$Z313)&lt;ABS(P313)),--($G313:$Z313&lt;&gt;0))+(SUMPRODUCT(--(ABS($G313:$Z313)=ABS(P313)),--($G313:$Z313&lt;&gt;0))-1)/2)</f>
        <v>16</v>
      </c>
      <c r="AK313" cm="1">
        <f t="array" ref="AK313">IF(Q313=0,"",1+SUMPRODUCT(--(ABS($G313:$Z313)&lt;ABS(Q313)),--($G313:$Z313&lt;&gt;0))+(SUMPRODUCT(--(ABS($G313:$Z313)=ABS(Q313)),--($G313:$Z313&lt;&gt;0))-1)/2)</f>
        <v>2</v>
      </c>
      <c r="AL313" cm="1">
        <f t="array" ref="AL313">IF(R313=0,"",1+SUMPRODUCT(--(ABS($G313:$Z313)&lt;ABS(R313)),--($G313:$Z313&lt;&gt;0))+(SUMPRODUCT(--(ABS($G313:$Z313)=ABS(R313)),--($G313:$Z313&lt;&gt;0))-1)/2)</f>
        <v>18</v>
      </c>
      <c r="AM313" cm="1">
        <f t="array" ref="AM313">IF(S313=0,"",1+SUMPRODUCT(--(ABS($G313:$Z313)&lt;ABS(S313)),--($G313:$Z313&lt;&gt;0))+(SUMPRODUCT(--(ABS($G313:$Z313)=ABS(S313)),--($G313:$Z313&lt;&gt;0))-1)/2)</f>
        <v>14</v>
      </c>
      <c r="AN313" cm="1">
        <f t="array" ref="AN313">IF(T313=0,"",1+SUMPRODUCT(--(ABS($G313:$Z313)&lt;ABS(T313)),--($G313:$Z313&lt;&gt;0))+(SUMPRODUCT(--(ABS($G313:$Z313)=ABS(T313)),--($G313:$Z313&lt;&gt;0))-1)/2)</f>
        <v>6</v>
      </c>
      <c r="AO313" cm="1">
        <f t="array" ref="AO313">IF(U313=0,"",1+SUMPRODUCT(--(ABS($G313:$Z313)&lt;ABS(U313)),--($G313:$Z313&lt;&gt;0))+(SUMPRODUCT(--(ABS($G313:$Z313)=ABS(U313)),--($G313:$Z313&lt;&gt;0))-1)/2)</f>
        <v>9</v>
      </c>
      <c r="AP313" cm="1">
        <f t="array" ref="AP313">IF(V313=0,"",1+SUMPRODUCT(--(ABS($G313:$Z313)&lt;ABS(V313)),--($G313:$Z313&lt;&gt;0))+(SUMPRODUCT(--(ABS($G313:$Z313)=ABS(V313)),--($G313:$Z313&lt;&gt;0))-1)/2)</f>
        <v>10</v>
      </c>
      <c r="AQ313" cm="1">
        <f t="array" ref="AQ313">IF(W313=0,"",1+SUMPRODUCT(--(ABS($G313:$Z313)&lt;ABS(W313)),--($G313:$Z313&lt;&gt;0))+(SUMPRODUCT(--(ABS($G313:$Z313)=ABS(W313)),--($G313:$Z313&lt;&gt;0))-1)/2)</f>
        <v>1</v>
      </c>
      <c r="AR313" cm="1">
        <f t="array" ref="AR313">IF(X313=0,"",1+SUMPRODUCT(--(ABS($G313:$Z313)&lt;ABS(X313)),--($G313:$Z313&lt;&gt;0))+(SUMPRODUCT(--(ABS($G313:$Z313)=ABS(X313)),--($G313:$Z313&lt;&gt;0))-1)/2)</f>
        <v>20</v>
      </c>
      <c r="AS313" cm="1">
        <f t="array" ref="AS313">IF(Y313=0,"",1+SUMPRODUCT(--(ABS($G313:$Z313)&lt;ABS(Y313)),--($G313:$Z313&lt;&gt;0))+(SUMPRODUCT(--(ABS($G313:$Z313)=ABS(Y313)),--($G313:$Z313&lt;&gt;0))-1)/2)</f>
        <v>19</v>
      </c>
      <c r="AT313" cm="1">
        <f t="array" ref="AT313">IF(Z313=0,"",1+SUMPRODUCT(--(ABS($G313:$Z313)&lt;ABS(Z313)),--($G313:$Z313&lt;&gt;0))+(SUMPRODUCT(--(ABS($G313:$Z313)=ABS(Z313)),--($G313:$Z313&lt;&gt;0))-1)/2)</f>
        <v>8</v>
      </c>
      <c r="AU313">
        <f>AVERAGE(G313:Z313)</f>
        <v>1.5814984283612277E-2</v>
      </c>
      <c r="AV313">
        <f>SUMIF(G313:Z313,"&gt;0",AA313:AT313)</f>
        <v>209</v>
      </c>
      <c r="AW313">
        <f>COUNTIF(G313:Z313,"&lt;&gt;0")</f>
        <v>20</v>
      </c>
      <c r="AX313">
        <f>_xlfn.LET(_xlpm.n,AW313,_xlpm.w,AV313,_xlpm.mu,_xlpm.n*(_xlpm.n+1)/4,_xlpm.sd,SQRT(_xlpm.n*(_xlpm.n+1)*(2*_xlpm.n+1)/24),_xlpm.z,(ABS(_xlpm.w-_xlpm.mu)-0.5)/_xlpm.sd,MIN(1,2*(1-_xlfn.NORM.S.DIST(_xlpm.z,TRUE))))</f>
        <v>1.1157661051997003E-4</v>
      </c>
    </row>
    <row r="314" spans="1:50" x14ac:dyDescent="0.25">
      <c r="A314" t="s">
        <v>9336</v>
      </c>
      <c r="B314" t="s">
        <v>19</v>
      </c>
      <c r="C314" t="s">
        <v>32</v>
      </c>
      <c r="D314" t="s">
        <v>9259</v>
      </c>
      <c r="E314" t="s">
        <v>102</v>
      </c>
      <c r="F314" t="s">
        <v>94</v>
      </c>
      <c r="G314">
        <f>all_runs!O2762-all_runs!O2642</f>
        <v>1.266568483063335E-2</v>
      </c>
      <c r="H314">
        <f>all_runs!O2763-all_runs!O2643</f>
        <v>2.1343537414966085E-2</v>
      </c>
      <c r="I314">
        <f>all_runs!O2764-all_runs!O2644</f>
        <v>4.323548998514426E-2</v>
      </c>
      <c r="J314">
        <f>all_runs!O2765-all_runs!O2645</f>
        <v>4.3985120658402321E-2</v>
      </c>
      <c r="K314">
        <f>all_runs!O2766-all_runs!O2646</f>
        <v>3.8832708793183124E-2</v>
      </c>
      <c r="L314">
        <f>all_runs!O2767-all_runs!O2647</f>
        <v>3.1948178411905448E-2</v>
      </c>
      <c r="M314">
        <f>all_runs!O2768-all_runs!O2648</f>
        <v>4.2329273868406903E-2</v>
      </c>
      <c r="N314">
        <f>all_runs!O2769-all_runs!O2649</f>
        <v>4.536082474226788E-2</v>
      </c>
      <c r="O314">
        <f>all_runs!O2770-all_runs!O2650</f>
        <v>4.7631801582341815E-2</v>
      </c>
      <c r="P314">
        <f>all_runs!O2771-all_runs!O2651</f>
        <v>4.9844724549179209E-2</v>
      </c>
      <c r="Q314">
        <f>all_runs!O2772-all_runs!O2652</f>
        <v>6.3366000593950367E-2</v>
      </c>
      <c r="R314">
        <f>all_runs!O2773-all_runs!O2653</f>
        <v>4.5267489711934283E-2</v>
      </c>
      <c r="S314">
        <f>all_runs!O2774-all_runs!O2654</f>
        <v>3.2921810699588216E-2</v>
      </c>
      <c r="T314">
        <f>all_runs!O2775-all_runs!O2655</f>
        <v>1.105056586518316E-2</v>
      </c>
      <c r="U314">
        <f>all_runs!O2776-all_runs!O2656</f>
        <v>2.5128865979381354E-2</v>
      </c>
      <c r="V314">
        <f>all_runs!O2777-all_runs!O2657</f>
        <v>1.9843974854199864E-2</v>
      </c>
      <c r="W314">
        <f>all_runs!O2778-all_runs!O2658</f>
        <v>3.7500000000000089E-2</v>
      </c>
      <c r="X314">
        <f>all_runs!O2779-all_runs!O2659</f>
        <v>3.6764005232200581E-2</v>
      </c>
      <c r="Y314">
        <f>all_runs!O2780-all_runs!O2660</f>
        <v>3.3195020746887849E-2</v>
      </c>
      <c r="Z314">
        <f>all_runs!O2781-all_runs!O2661</f>
        <v>4.6242032767249586E-2</v>
      </c>
      <c r="AA314" cm="1">
        <f t="array" ref="AA314">IF(G314=0,"",1+SUMPRODUCT(--(ABS($G314:$Z314)&lt;ABS(G314)),--($G314:$Z314&lt;&gt;0))+(SUMPRODUCT(--(ABS($G314:$Z314)=ABS(G314)),--($G314:$Z314&lt;&gt;0))-1)/2)</f>
        <v>2</v>
      </c>
      <c r="AB314" cm="1">
        <f t="array" ref="AB314">IF(H314=0,"",1+SUMPRODUCT(--(ABS($G314:$Z314)&lt;ABS(H314)),--($G314:$Z314&lt;&gt;0))+(SUMPRODUCT(--(ABS($G314:$Z314)=ABS(H314)),--($G314:$Z314&lt;&gt;0))-1)/2)</f>
        <v>4</v>
      </c>
      <c r="AC314" cm="1">
        <f t="array" ref="AC314">IF(I314=0,"",1+SUMPRODUCT(--(ABS($G314:$Z314)&lt;ABS(I314)),--($G314:$Z314&lt;&gt;0))+(SUMPRODUCT(--(ABS($G314:$Z314)=ABS(I314)),--($G314:$Z314&lt;&gt;0))-1)/2)</f>
        <v>13</v>
      </c>
      <c r="AD314" cm="1">
        <f t="array" ref="AD314">IF(J314=0,"",1+SUMPRODUCT(--(ABS($G314:$Z314)&lt;ABS(J314)),--($G314:$Z314&lt;&gt;0))+(SUMPRODUCT(--(ABS($G314:$Z314)=ABS(J314)),--($G314:$Z314&lt;&gt;0))-1)/2)</f>
        <v>14</v>
      </c>
      <c r="AE314" cm="1">
        <f t="array" ref="AE314">IF(K314=0,"",1+SUMPRODUCT(--(ABS($G314:$Z314)&lt;ABS(K314)),--($G314:$Z314&lt;&gt;0))+(SUMPRODUCT(--(ABS($G314:$Z314)=ABS(K314)),--($G314:$Z314&lt;&gt;0))-1)/2)</f>
        <v>11</v>
      </c>
      <c r="AF314" cm="1">
        <f t="array" ref="AF314">IF(L314=0,"",1+SUMPRODUCT(--(ABS($G314:$Z314)&lt;ABS(L314)),--($G314:$Z314&lt;&gt;0))+(SUMPRODUCT(--(ABS($G314:$Z314)=ABS(L314)),--($G314:$Z314&lt;&gt;0))-1)/2)</f>
        <v>6</v>
      </c>
      <c r="AG314" cm="1">
        <f t="array" ref="AG314">IF(M314=0,"",1+SUMPRODUCT(--(ABS($G314:$Z314)&lt;ABS(M314)),--($G314:$Z314&lt;&gt;0))+(SUMPRODUCT(--(ABS($G314:$Z314)=ABS(M314)),--($G314:$Z314&lt;&gt;0))-1)/2)</f>
        <v>12</v>
      </c>
      <c r="AH314" cm="1">
        <f t="array" ref="AH314">IF(N314=0,"",1+SUMPRODUCT(--(ABS($G314:$Z314)&lt;ABS(N314)),--($G314:$Z314&lt;&gt;0))+(SUMPRODUCT(--(ABS($G314:$Z314)=ABS(N314)),--($G314:$Z314&lt;&gt;0))-1)/2)</f>
        <v>16</v>
      </c>
      <c r="AI314" cm="1">
        <f t="array" ref="AI314">IF(O314=0,"",1+SUMPRODUCT(--(ABS($G314:$Z314)&lt;ABS(O314)),--($G314:$Z314&lt;&gt;0))+(SUMPRODUCT(--(ABS($G314:$Z314)=ABS(O314)),--($G314:$Z314&lt;&gt;0))-1)/2)</f>
        <v>18</v>
      </c>
      <c r="AJ314" cm="1">
        <f t="array" ref="AJ314">IF(P314=0,"",1+SUMPRODUCT(--(ABS($G314:$Z314)&lt;ABS(P314)),--($G314:$Z314&lt;&gt;0))+(SUMPRODUCT(--(ABS($G314:$Z314)=ABS(P314)),--($G314:$Z314&lt;&gt;0))-1)/2)</f>
        <v>19</v>
      </c>
      <c r="AK314" cm="1">
        <f t="array" ref="AK314">IF(Q314=0,"",1+SUMPRODUCT(--(ABS($G314:$Z314)&lt;ABS(Q314)),--($G314:$Z314&lt;&gt;0))+(SUMPRODUCT(--(ABS($G314:$Z314)=ABS(Q314)),--($G314:$Z314&lt;&gt;0))-1)/2)</f>
        <v>20</v>
      </c>
      <c r="AL314" cm="1">
        <f t="array" ref="AL314">IF(R314=0,"",1+SUMPRODUCT(--(ABS($G314:$Z314)&lt;ABS(R314)),--($G314:$Z314&lt;&gt;0))+(SUMPRODUCT(--(ABS($G314:$Z314)=ABS(R314)),--($G314:$Z314&lt;&gt;0))-1)/2)</f>
        <v>15</v>
      </c>
      <c r="AM314" cm="1">
        <f t="array" ref="AM314">IF(S314=0,"",1+SUMPRODUCT(--(ABS($G314:$Z314)&lt;ABS(S314)),--($G314:$Z314&lt;&gt;0))+(SUMPRODUCT(--(ABS($G314:$Z314)=ABS(S314)),--($G314:$Z314&lt;&gt;0))-1)/2)</f>
        <v>7</v>
      </c>
      <c r="AN314" cm="1">
        <f t="array" ref="AN314">IF(T314=0,"",1+SUMPRODUCT(--(ABS($G314:$Z314)&lt;ABS(T314)),--($G314:$Z314&lt;&gt;0))+(SUMPRODUCT(--(ABS($G314:$Z314)=ABS(T314)),--($G314:$Z314&lt;&gt;0))-1)/2)</f>
        <v>1</v>
      </c>
      <c r="AO314" cm="1">
        <f t="array" ref="AO314">IF(U314=0,"",1+SUMPRODUCT(--(ABS($G314:$Z314)&lt;ABS(U314)),--($G314:$Z314&lt;&gt;0))+(SUMPRODUCT(--(ABS($G314:$Z314)=ABS(U314)),--($G314:$Z314&lt;&gt;0))-1)/2)</f>
        <v>5</v>
      </c>
      <c r="AP314" cm="1">
        <f t="array" ref="AP314">IF(V314=0,"",1+SUMPRODUCT(--(ABS($G314:$Z314)&lt;ABS(V314)),--($G314:$Z314&lt;&gt;0))+(SUMPRODUCT(--(ABS($G314:$Z314)=ABS(V314)),--($G314:$Z314&lt;&gt;0))-1)/2)</f>
        <v>3</v>
      </c>
      <c r="AQ314" cm="1">
        <f t="array" ref="AQ314">IF(W314=0,"",1+SUMPRODUCT(--(ABS($G314:$Z314)&lt;ABS(W314)),--($G314:$Z314&lt;&gt;0))+(SUMPRODUCT(--(ABS($G314:$Z314)=ABS(W314)),--($G314:$Z314&lt;&gt;0))-1)/2)</f>
        <v>10</v>
      </c>
      <c r="AR314" cm="1">
        <f t="array" ref="AR314">IF(X314=0,"",1+SUMPRODUCT(--(ABS($G314:$Z314)&lt;ABS(X314)),--($G314:$Z314&lt;&gt;0))+(SUMPRODUCT(--(ABS($G314:$Z314)=ABS(X314)),--($G314:$Z314&lt;&gt;0))-1)/2)</f>
        <v>9</v>
      </c>
      <c r="AS314" cm="1">
        <f t="array" ref="AS314">IF(Y314=0,"",1+SUMPRODUCT(--(ABS($G314:$Z314)&lt;ABS(Y314)),--($G314:$Z314&lt;&gt;0))+(SUMPRODUCT(--(ABS($G314:$Z314)=ABS(Y314)),--($G314:$Z314&lt;&gt;0))-1)/2)</f>
        <v>8</v>
      </c>
      <c r="AT314" cm="1">
        <f t="array" ref="AT314">IF(Z314=0,"",1+SUMPRODUCT(--(ABS($G314:$Z314)&lt;ABS(Z314)),--($G314:$Z314&lt;&gt;0))+(SUMPRODUCT(--(ABS($G314:$Z314)=ABS(Z314)),--($G314:$Z314&lt;&gt;0))-1)/2)</f>
        <v>17</v>
      </c>
      <c r="AU314">
        <f>AVERAGE(G314:Z314)</f>
        <v>3.6422855564350286E-2</v>
      </c>
      <c r="AV314">
        <f>SUMIF(G314:Z314,"&gt;0",AA314:AT314)</f>
        <v>210</v>
      </c>
      <c r="AW314">
        <f>COUNTIF(G314:Z314,"&lt;&gt;0")</f>
        <v>20</v>
      </c>
      <c r="AX314">
        <f>_xlfn.LET(_xlpm.n,AW314,_xlpm.w,AV314,_xlpm.mu,_xlpm.n*(_xlpm.n+1)/4,_xlpm.sd,SQRT(_xlpm.n*(_xlpm.n+1)*(2*_xlpm.n+1)/24),_xlpm.z,(ABS(_xlpm.w-_xlpm.mu)-0.5)/_xlpm.sd,MIN(1,2*(1-_xlfn.NORM.S.DIST(_xlpm.z,TRUE))))</f>
        <v>9.5691731570646255E-5</v>
      </c>
    </row>
    <row r="315" spans="1:50" x14ac:dyDescent="0.25">
      <c r="A315" t="s">
        <v>9336</v>
      </c>
      <c r="B315" t="s">
        <v>106</v>
      </c>
      <c r="C315" t="s">
        <v>32</v>
      </c>
      <c r="D315" t="s">
        <v>9259</v>
      </c>
      <c r="E315" t="s">
        <v>102</v>
      </c>
      <c r="F315" t="s">
        <v>94</v>
      </c>
      <c r="G315">
        <f>all_runs!O3242-all_runs!O3122</f>
        <v>4.9118500734582793E-2</v>
      </c>
      <c r="H315">
        <f>all_runs!O3243-all_runs!O3123</f>
        <v>3.290024223739263E-2</v>
      </c>
      <c r="I315">
        <f>all_runs!O3244-all_runs!O3124</f>
        <v>3.2267215091128287E-2</v>
      </c>
      <c r="J315">
        <f>all_runs!O3245-all_runs!O3125</f>
        <v>6.9819938054490938E-2</v>
      </c>
      <c r="K315">
        <f>all_runs!O3246-all_runs!O3126</f>
        <v>4.5735950044602958E-2</v>
      </c>
      <c r="L315">
        <f>all_runs!O3247-all_runs!O3127</f>
        <v>5.7513947001394783E-2</v>
      </c>
      <c r="M315">
        <f>all_runs!O3248-all_runs!O3128</f>
        <v>3.8936241237342628E-2</v>
      </c>
      <c r="N315">
        <f>all_runs!O3249-all_runs!O3129</f>
        <v>2.4349307347378502E-2</v>
      </c>
      <c r="O315">
        <f>all_runs!O3250-all_runs!O3130</f>
        <v>4.3679787704555384E-2</v>
      </c>
      <c r="P315">
        <f>all_runs!O3251-all_runs!O3131</f>
        <v>4.6218487394958152E-2</v>
      </c>
      <c r="Q315">
        <f>all_runs!O3252-all_runs!O3132</f>
        <v>2.8716141818982299E-2</v>
      </c>
      <c r="R315">
        <f>all_runs!O3253-all_runs!O3133</f>
        <v>2.9355129099374766E-2</v>
      </c>
      <c r="S315">
        <f>all_runs!O3254-all_runs!O3134</f>
        <v>7.9018549463231724E-2</v>
      </c>
      <c r="T315">
        <f>all_runs!O3255-all_runs!O3135</f>
        <v>3.9399092970521576E-2</v>
      </c>
      <c r="U315">
        <f>all_runs!O3256-all_runs!O3136</f>
        <v>4.1371440702704154E-2</v>
      </c>
      <c r="V315">
        <f>all_runs!O3257-all_runs!O3137</f>
        <v>4.3045066127716969E-2</v>
      </c>
      <c r="W315">
        <f>all_runs!O3258-all_runs!O3138</f>
        <v>4.3507626992272064E-2</v>
      </c>
      <c r="X315">
        <f>all_runs!O3259-all_runs!O3139</f>
        <v>1.7083756579554521E-3</v>
      </c>
      <c r="Y315">
        <f>all_runs!O3260-all_runs!O3140</f>
        <v>6.3218390804597568E-2</v>
      </c>
      <c r="Z315">
        <f>all_runs!O3261-all_runs!O3141</f>
        <v>4.2452830188679402E-2</v>
      </c>
      <c r="AA315" cm="1">
        <f t="array" ref="AA315">IF(G315=0,"",1+SUMPRODUCT(--(ABS($G315:$Z315)&lt;ABS(G315)),--($G315:$Z315&lt;&gt;0))+(SUMPRODUCT(--(ABS($G315:$Z315)=ABS(G315)),--($G315:$Z315&lt;&gt;0))-1)/2)</f>
        <v>16</v>
      </c>
      <c r="AB315" cm="1">
        <f t="array" ref="AB315">IF(H315=0,"",1+SUMPRODUCT(--(ABS($G315:$Z315)&lt;ABS(H315)),--($G315:$Z315&lt;&gt;0))+(SUMPRODUCT(--(ABS($G315:$Z315)=ABS(H315)),--($G315:$Z315&lt;&gt;0))-1)/2)</f>
        <v>6</v>
      </c>
      <c r="AC315" cm="1">
        <f t="array" ref="AC315">IF(I315=0,"",1+SUMPRODUCT(--(ABS($G315:$Z315)&lt;ABS(I315)),--($G315:$Z315&lt;&gt;0))+(SUMPRODUCT(--(ABS($G315:$Z315)=ABS(I315)),--($G315:$Z315&lt;&gt;0))-1)/2)</f>
        <v>5</v>
      </c>
      <c r="AD315" cm="1">
        <f t="array" ref="AD315">IF(J315=0,"",1+SUMPRODUCT(--(ABS($G315:$Z315)&lt;ABS(J315)),--($G315:$Z315&lt;&gt;0))+(SUMPRODUCT(--(ABS($G315:$Z315)=ABS(J315)),--($G315:$Z315&lt;&gt;0))-1)/2)</f>
        <v>19</v>
      </c>
      <c r="AE315" cm="1">
        <f t="array" ref="AE315">IF(K315=0,"",1+SUMPRODUCT(--(ABS($G315:$Z315)&lt;ABS(K315)),--($G315:$Z315&lt;&gt;0))+(SUMPRODUCT(--(ABS($G315:$Z315)=ABS(K315)),--($G315:$Z315&lt;&gt;0))-1)/2)</f>
        <v>14</v>
      </c>
      <c r="AF315" cm="1">
        <f t="array" ref="AF315">IF(L315=0,"",1+SUMPRODUCT(--(ABS($G315:$Z315)&lt;ABS(L315)),--($G315:$Z315&lt;&gt;0))+(SUMPRODUCT(--(ABS($G315:$Z315)=ABS(L315)),--($G315:$Z315&lt;&gt;0))-1)/2)</f>
        <v>17</v>
      </c>
      <c r="AG315" cm="1">
        <f t="array" ref="AG315">IF(M315=0,"",1+SUMPRODUCT(--(ABS($G315:$Z315)&lt;ABS(M315)),--($G315:$Z315&lt;&gt;0))+(SUMPRODUCT(--(ABS($G315:$Z315)=ABS(M315)),--($G315:$Z315&lt;&gt;0))-1)/2)</f>
        <v>7</v>
      </c>
      <c r="AH315" cm="1">
        <f t="array" ref="AH315">IF(N315=0,"",1+SUMPRODUCT(--(ABS($G315:$Z315)&lt;ABS(N315)),--($G315:$Z315&lt;&gt;0))+(SUMPRODUCT(--(ABS($G315:$Z315)=ABS(N315)),--($G315:$Z315&lt;&gt;0))-1)/2)</f>
        <v>2</v>
      </c>
      <c r="AI315" cm="1">
        <f t="array" ref="AI315">IF(O315=0,"",1+SUMPRODUCT(--(ABS($G315:$Z315)&lt;ABS(O315)),--($G315:$Z315&lt;&gt;0))+(SUMPRODUCT(--(ABS($G315:$Z315)=ABS(O315)),--($G315:$Z315&lt;&gt;0))-1)/2)</f>
        <v>13</v>
      </c>
      <c r="AJ315" cm="1">
        <f t="array" ref="AJ315">IF(P315=0,"",1+SUMPRODUCT(--(ABS($G315:$Z315)&lt;ABS(P315)),--($G315:$Z315&lt;&gt;0))+(SUMPRODUCT(--(ABS($G315:$Z315)=ABS(P315)),--($G315:$Z315&lt;&gt;0))-1)/2)</f>
        <v>15</v>
      </c>
      <c r="AK315" cm="1">
        <f t="array" ref="AK315">IF(Q315=0,"",1+SUMPRODUCT(--(ABS($G315:$Z315)&lt;ABS(Q315)),--($G315:$Z315&lt;&gt;0))+(SUMPRODUCT(--(ABS($G315:$Z315)=ABS(Q315)),--($G315:$Z315&lt;&gt;0))-1)/2)</f>
        <v>3</v>
      </c>
      <c r="AL315" cm="1">
        <f t="array" ref="AL315">IF(R315=0,"",1+SUMPRODUCT(--(ABS($G315:$Z315)&lt;ABS(R315)),--($G315:$Z315&lt;&gt;0))+(SUMPRODUCT(--(ABS($G315:$Z315)=ABS(R315)),--($G315:$Z315&lt;&gt;0))-1)/2)</f>
        <v>4</v>
      </c>
      <c r="AM315" cm="1">
        <f t="array" ref="AM315">IF(S315=0,"",1+SUMPRODUCT(--(ABS($G315:$Z315)&lt;ABS(S315)),--($G315:$Z315&lt;&gt;0))+(SUMPRODUCT(--(ABS($G315:$Z315)=ABS(S315)),--($G315:$Z315&lt;&gt;0))-1)/2)</f>
        <v>20</v>
      </c>
      <c r="AN315" cm="1">
        <f t="array" ref="AN315">IF(T315=0,"",1+SUMPRODUCT(--(ABS($G315:$Z315)&lt;ABS(T315)),--($G315:$Z315&lt;&gt;0))+(SUMPRODUCT(--(ABS($G315:$Z315)=ABS(T315)),--($G315:$Z315&lt;&gt;0))-1)/2)</f>
        <v>8</v>
      </c>
      <c r="AO315" cm="1">
        <f t="array" ref="AO315">IF(U315=0,"",1+SUMPRODUCT(--(ABS($G315:$Z315)&lt;ABS(U315)),--($G315:$Z315&lt;&gt;0))+(SUMPRODUCT(--(ABS($G315:$Z315)=ABS(U315)),--($G315:$Z315&lt;&gt;0))-1)/2)</f>
        <v>9</v>
      </c>
      <c r="AP315" cm="1">
        <f t="array" ref="AP315">IF(V315=0,"",1+SUMPRODUCT(--(ABS($G315:$Z315)&lt;ABS(V315)),--($G315:$Z315&lt;&gt;0))+(SUMPRODUCT(--(ABS($G315:$Z315)=ABS(V315)),--($G315:$Z315&lt;&gt;0))-1)/2)</f>
        <v>11</v>
      </c>
      <c r="AQ315" cm="1">
        <f t="array" ref="AQ315">IF(W315=0,"",1+SUMPRODUCT(--(ABS($G315:$Z315)&lt;ABS(W315)),--($G315:$Z315&lt;&gt;0))+(SUMPRODUCT(--(ABS($G315:$Z315)=ABS(W315)),--($G315:$Z315&lt;&gt;0))-1)/2)</f>
        <v>12</v>
      </c>
      <c r="AR315" cm="1">
        <f t="array" ref="AR315">IF(X315=0,"",1+SUMPRODUCT(--(ABS($G315:$Z315)&lt;ABS(X315)),--($G315:$Z315&lt;&gt;0))+(SUMPRODUCT(--(ABS($G315:$Z315)=ABS(X315)),--($G315:$Z315&lt;&gt;0))-1)/2)</f>
        <v>1</v>
      </c>
      <c r="AS315" cm="1">
        <f t="array" ref="AS315">IF(Y315=0,"",1+SUMPRODUCT(--(ABS($G315:$Z315)&lt;ABS(Y315)),--($G315:$Z315&lt;&gt;0))+(SUMPRODUCT(--(ABS($G315:$Z315)=ABS(Y315)),--($G315:$Z315&lt;&gt;0))-1)/2)</f>
        <v>18</v>
      </c>
      <c r="AT315" cm="1">
        <f t="array" ref="AT315">IF(Z315=0,"",1+SUMPRODUCT(--(ABS($G315:$Z315)&lt;ABS(Z315)),--($G315:$Z315&lt;&gt;0))+(SUMPRODUCT(--(ABS($G315:$Z315)=ABS(Z315)),--($G315:$Z315&lt;&gt;0))-1)/2)</f>
        <v>10</v>
      </c>
      <c r="AU315">
        <f>AVERAGE(G315:Z315)</f>
        <v>4.261661303369315E-2</v>
      </c>
      <c r="AV315">
        <f>SUMIF(G315:Z315,"&gt;0",AA315:AT315)</f>
        <v>210</v>
      </c>
      <c r="AW315">
        <f>COUNTIF(G315:Z315,"&lt;&gt;0")</f>
        <v>20</v>
      </c>
      <c r="AX315">
        <f>_xlfn.LET(_xlpm.n,AW315,_xlpm.w,AV315,_xlpm.mu,_xlpm.n*(_xlpm.n+1)/4,_xlpm.sd,SQRT(_xlpm.n*(_xlpm.n+1)*(2*_xlpm.n+1)/24),_xlpm.z,(ABS(_xlpm.w-_xlpm.mu)-0.5)/_xlpm.sd,MIN(1,2*(1-_xlfn.NORM.S.DIST(_xlpm.z,TRUE))))</f>
        <v>9.5691731570646255E-5</v>
      </c>
    </row>
    <row r="316" spans="1:50" x14ac:dyDescent="0.25">
      <c r="A316" t="s">
        <v>9336</v>
      </c>
      <c r="B316" t="s">
        <v>147</v>
      </c>
      <c r="C316" t="s">
        <v>32</v>
      </c>
      <c r="D316" t="s">
        <v>9259</v>
      </c>
      <c r="E316" t="s">
        <v>102</v>
      </c>
      <c r="F316" t="s">
        <v>94</v>
      </c>
      <c r="G316">
        <f>all_runs!O3722-all_runs!O3602</f>
        <v>4.9281314168377777E-2</v>
      </c>
      <c r="H316">
        <f>all_runs!O3723-all_runs!O3603</f>
        <v>5.7530125572512802E-2</v>
      </c>
      <c r="I316">
        <f>all_runs!O3724-all_runs!O3604</f>
        <v>4.7598209176288542E-2</v>
      </c>
      <c r="J316">
        <f>all_runs!O3725-all_runs!O3605</f>
        <v>5.0177454791279219E-2</v>
      </c>
      <c r="K316">
        <f>all_runs!O3726-all_runs!O3606</f>
        <v>3.727659283214857E-2</v>
      </c>
      <c r="L316">
        <f>all_runs!O3727-all_runs!O3607</f>
        <v>4.8544634729778324E-2</v>
      </c>
      <c r="M316">
        <f>all_runs!O3728-all_runs!O3608</f>
        <v>6.5010351966873658E-2</v>
      </c>
      <c r="N316">
        <f>all_runs!O3729-all_runs!O3609</f>
        <v>5.4275815447016984E-2</v>
      </c>
      <c r="O316">
        <f>all_runs!O3730-all_runs!O3610</f>
        <v>4.0967874414355454E-2</v>
      </c>
      <c r="P316">
        <f>all_runs!O3731-all_runs!O3611</f>
        <v>2.8747433264887046E-2</v>
      </c>
      <c r="Q316">
        <f>all_runs!O3732-all_runs!O3612</f>
        <v>1.7089762734362135E-2</v>
      </c>
      <c r="R316">
        <f>all_runs!O3733-all_runs!O3613</f>
        <v>3.3496377416446732E-2</v>
      </c>
      <c r="S316">
        <f>all_runs!O3734-all_runs!O3614</f>
        <v>5.8530045649702211E-2</v>
      </c>
      <c r="T316">
        <f>all_runs!O3735-all_runs!O3615</f>
        <v>3.7795992714025561E-2</v>
      </c>
      <c r="U316">
        <f>all_runs!O3736-all_runs!O3616</f>
        <v>5.5555555555555691E-2</v>
      </c>
      <c r="V316">
        <f>all_runs!O3737-all_runs!O3617</f>
        <v>3.5847107438016557E-2</v>
      </c>
      <c r="W316">
        <f>all_runs!O3738-all_runs!O3618</f>
        <v>6.519136767199829E-2</v>
      </c>
      <c r="X316">
        <f>all_runs!O3739-all_runs!O3619</f>
        <v>4.3419837070630574E-2</v>
      </c>
      <c r="Y316">
        <f>all_runs!O3740-all_runs!O3620</f>
        <v>7.9436119212846656E-2</v>
      </c>
      <c r="Z316">
        <f>all_runs!O3741-all_runs!O3621</f>
        <v>5.564247330113592E-2</v>
      </c>
      <c r="AA316" cm="1">
        <f t="array" ref="AA316">IF(G316=0,"",1+SUMPRODUCT(--(ABS($G316:$Z316)&lt;ABS(G316)),--($G316:$Z316&lt;&gt;0))+(SUMPRODUCT(--(ABS($G316:$Z316)=ABS(G316)),--($G316:$Z316&lt;&gt;0))-1)/2)</f>
        <v>11</v>
      </c>
      <c r="AB316" cm="1">
        <f t="array" ref="AB316">IF(H316=0,"",1+SUMPRODUCT(--(ABS($G316:$Z316)&lt;ABS(H316)),--($G316:$Z316&lt;&gt;0))+(SUMPRODUCT(--(ABS($G316:$Z316)=ABS(H316)),--($G316:$Z316&lt;&gt;0))-1)/2)</f>
        <v>16</v>
      </c>
      <c r="AC316" cm="1">
        <f t="array" ref="AC316">IF(I316=0,"",1+SUMPRODUCT(--(ABS($G316:$Z316)&lt;ABS(I316)),--($G316:$Z316&lt;&gt;0))+(SUMPRODUCT(--(ABS($G316:$Z316)=ABS(I316)),--($G316:$Z316&lt;&gt;0))-1)/2)</f>
        <v>9</v>
      </c>
      <c r="AD316" cm="1">
        <f t="array" ref="AD316">IF(J316=0,"",1+SUMPRODUCT(--(ABS($G316:$Z316)&lt;ABS(J316)),--($G316:$Z316&lt;&gt;0))+(SUMPRODUCT(--(ABS($G316:$Z316)=ABS(J316)),--($G316:$Z316&lt;&gt;0))-1)/2)</f>
        <v>12</v>
      </c>
      <c r="AE316" cm="1">
        <f t="array" ref="AE316">IF(K316=0,"",1+SUMPRODUCT(--(ABS($G316:$Z316)&lt;ABS(K316)),--($G316:$Z316&lt;&gt;0))+(SUMPRODUCT(--(ABS($G316:$Z316)=ABS(K316)),--($G316:$Z316&lt;&gt;0))-1)/2)</f>
        <v>5</v>
      </c>
      <c r="AF316" cm="1">
        <f t="array" ref="AF316">IF(L316=0,"",1+SUMPRODUCT(--(ABS($G316:$Z316)&lt;ABS(L316)),--($G316:$Z316&lt;&gt;0))+(SUMPRODUCT(--(ABS($G316:$Z316)=ABS(L316)),--($G316:$Z316&lt;&gt;0))-1)/2)</f>
        <v>10</v>
      </c>
      <c r="AG316" cm="1">
        <f t="array" ref="AG316">IF(M316=0,"",1+SUMPRODUCT(--(ABS($G316:$Z316)&lt;ABS(M316)),--($G316:$Z316&lt;&gt;0))+(SUMPRODUCT(--(ABS($G316:$Z316)=ABS(M316)),--($G316:$Z316&lt;&gt;0))-1)/2)</f>
        <v>18</v>
      </c>
      <c r="AH316" cm="1">
        <f t="array" ref="AH316">IF(N316=0,"",1+SUMPRODUCT(--(ABS($G316:$Z316)&lt;ABS(N316)),--($G316:$Z316&lt;&gt;0))+(SUMPRODUCT(--(ABS($G316:$Z316)=ABS(N316)),--($G316:$Z316&lt;&gt;0))-1)/2)</f>
        <v>13</v>
      </c>
      <c r="AI316" cm="1">
        <f t="array" ref="AI316">IF(O316=0,"",1+SUMPRODUCT(--(ABS($G316:$Z316)&lt;ABS(O316)),--($G316:$Z316&lt;&gt;0))+(SUMPRODUCT(--(ABS($G316:$Z316)=ABS(O316)),--($G316:$Z316&lt;&gt;0))-1)/2)</f>
        <v>7</v>
      </c>
      <c r="AJ316" cm="1">
        <f t="array" ref="AJ316">IF(P316=0,"",1+SUMPRODUCT(--(ABS($G316:$Z316)&lt;ABS(P316)),--($G316:$Z316&lt;&gt;0))+(SUMPRODUCT(--(ABS($G316:$Z316)=ABS(P316)),--($G316:$Z316&lt;&gt;0))-1)/2)</f>
        <v>2</v>
      </c>
      <c r="AK316" cm="1">
        <f t="array" ref="AK316">IF(Q316=0,"",1+SUMPRODUCT(--(ABS($G316:$Z316)&lt;ABS(Q316)),--($G316:$Z316&lt;&gt;0))+(SUMPRODUCT(--(ABS($G316:$Z316)=ABS(Q316)),--($G316:$Z316&lt;&gt;0))-1)/2)</f>
        <v>1</v>
      </c>
      <c r="AL316" cm="1">
        <f t="array" ref="AL316">IF(R316=0,"",1+SUMPRODUCT(--(ABS($G316:$Z316)&lt;ABS(R316)),--($G316:$Z316&lt;&gt;0))+(SUMPRODUCT(--(ABS($G316:$Z316)=ABS(R316)),--($G316:$Z316&lt;&gt;0))-1)/2)</f>
        <v>3</v>
      </c>
      <c r="AM316" cm="1">
        <f t="array" ref="AM316">IF(S316=0,"",1+SUMPRODUCT(--(ABS($G316:$Z316)&lt;ABS(S316)),--($G316:$Z316&lt;&gt;0))+(SUMPRODUCT(--(ABS($G316:$Z316)=ABS(S316)),--($G316:$Z316&lt;&gt;0))-1)/2)</f>
        <v>17</v>
      </c>
      <c r="AN316" cm="1">
        <f t="array" ref="AN316">IF(T316=0,"",1+SUMPRODUCT(--(ABS($G316:$Z316)&lt;ABS(T316)),--($G316:$Z316&lt;&gt;0))+(SUMPRODUCT(--(ABS($G316:$Z316)=ABS(T316)),--($G316:$Z316&lt;&gt;0))-1)/2)</f>
        <v>6</v>
      </c>
      <c r="AO316" cm="1">
        <f t="array" ref="AO316">IF(U316=0,"",1+SUMPRODUCT(--(ABS($G316:$Z316)&lt;ABS(U316)),--($G316:$Z316&lt;&gt;0))+(SUMPRODUCT(--(ABS($G316:$Z316)=ABS(U316)),--($G316:$Z316&lt;&gt;0))-1)/2)</f>
        <v>14</v>
      </c>
      <c r="AP316" cm="1">
        <f t="array" ref="AP316">IF(V316=0,"",1+SUMPRODUCT(--(ABS($G316:$Z316)&lt;ABS(V316)),--($G316:$Z316&lt;&gt;0))+(SUMPRODUCT(--(ABS($G316:$Z316)=ABS(V316)),--($G316:$Z316&lt;&gt;0))-1)/2)</f>
        <v>4</v>
      </c>
      <c r="AQ316" cm="1">
        <f t="array" ref="AQ316">IF(W316=0,"",1+SUMPRODUCT(--(ABS($G316:$Z316)&lt;ABS(W316)),--($G316:$Z316&lt;&gt;0))+(SUMPRODUCT(--(ABS($G316:$Z316)=ABS(W316)),--($G316:$Z316&lt;&gt;0))-1)/2)</f>
        <v>19</v>
      </c>
      <c r="AR316" cm="1">
        <f t="array" ref="AR316">IF(X316=0,"",1+SUMPRODUCT(--(ABS($G316:$Z316)&lt;ABS(X316)),--($G316:$Z316&lt;&gt;0))+(SUMPRODUCT(--(ABS($G316:$Z316)=ABS(X316)),--($G316:$Z316&lt;&gt;0))-1)/2)</f>
        <v>8</v>
      </c>
      <c r="AS316" cm="1">
        <f t="array" ref="AS316">IF(Y316=0,"",1+SUMPRODUCT(--(ABS($G316:$Z316)&lt;ABS(Y316)),--($G316:$Z316&lt;&gt;0))+(SUMPRODUCT(--(ABS($G316:$Z316)=ABS(Y316)),--($G316:$Z316&lt;&gt;0))-1)/2)</f>
        <v>20</v>
      </c>
      <c r="AT316" cm="1">
        <f t="array" ref="AT316">IF(Z316=0,"",1+SUMPRODUCT(--(ABS($G316:$Z316)&lt;ABS(Z316)),--($G316:$Z316&lt;&gt;0))+(SUMPRODUCT(--(ABS($G316:$Z316)=ABS(Z316)),--($G316:$Z316&lt;&gt;0))-1)/2)</f>
        <v>15</v>
      </c>
      <c r="AU316">
        <f>AVERAGE(G316:Z316)</f>
        <v>4.8070722256411937E-2</v>
      </c>
      <c r="AV316">
        <f>SUMIF(G316:Z316,"&gt;0",AA316:AT316)</f>
        <v>210</v>
      </c>
      <c r="AW316">
        <f>COUNTIF(G316:Z316,"&lt;&gt;0")</f>
        <v>20</v>
      </c>
      <c r="AX316">
        <f>_xlfn.LET(_xlpm.n,AW316,_xlpm.w,AV316,_xlpm.mu,_xlpm.n*(_xlpm.n+1)/4,_xlpm.sd,SQRT(_xlpm.n*(_xlpm.n+1)*(2*_xlpm.n+1)/24),_xlpm.z,(ABS(_xlpm.w-_xlpm.mu)-0.5)/_xlpm.sd,MIN(1,2*(1-_xlfn.NORM.S.DIST(_xlpm.z,TRUE))))</f>
        <v>9.5691731570646255E-5</v>
      </c>
    </row>
    <row r="317" spans="1:50" x14ac:dyDescent="0.25">
      <c r="A317" t="s">
        <v>9336</v>
      </c>
      <c r="B317" t="s">
        <v>190</v>
      </c>
      <c r="C317" t="s">
        <v>32</v>
      </c>
      <c r="D317" t="s">
        <v>9259</v>
      </c>
      <c r="E317" t="s">
        <v>102</v>
      </c>
      <c r="F317" t="s">
        <v>94</v>
      </c>
      <c r="G317">
        <f>all_runs!O4202-all_runs!O4082</f>
        <v>3.9824727831232809E-2</v>
      </c>
      <c r="H317">
        <f>all_runs!O4203-all_runs!O4083</f>
        <v>3.5394612772716716E-3</v>
      </c>
      <c r="I317">
        <f>all_runs!O4204-all_runs!O4084</f>
        <v>3.984222759608369E-2</v>
      </c>
      <c r="J317">
        <f>all_runs!O4205-all_runs!O4085</f>
        <v>1.7909285575238409E-2</v>
      </c>
      <c r="K317">
        <f>all_runs!O4206-all_runs!O4086</f>
        <v>2.6588624131022032E-3</v>
      </c>
      <c r="L317">
        <f>all_runs!O4207-all_runs!O4087</f>
        <v>3.3588356036574618E-3</v>
      </c>
      <c r="M317">
        <f>all_runs!O4208-all_runs!O4088</f>
        <v>-2.7098792375963576E-3</v>
      </c>
      <c r="N317">
        <f>all_runs!O4209-all_runs!O4089</f>
        <v>2.5695931477516143E-2</v>
      </c>
      <c r="O317">
        <f>all_runs!O4210-all_runs!O4090</f>
        <v>1.6737282319243763E-2</v>
      </c>
      <c r="P317">
        <f>all_runs!O4211-all_runs!O4091</f>
        <v>-2.0262304745064519E-3</v>
      </c>
      <c r="Q317">
        <f>all_runs!O4212-all_runs!O4092</f>
        <v>8.8155442187881627E-3</v>
      </c>
      <c r="R317">
        <f>all_runs!O4213-all_runs!O4093</f>
        <v>1.6340710241893985E-2</v>
      </c>
      <c r="S317">
        <f>all_runs!O4214-all_runs!O4094</f>
        <v>5.8279370952820653E-3</v>
      </c>
      <c r="T317">
        <f>all_runs!O4215-all_runs!O4095</f>
        <v>2.794265363893722E-2</v>
      </c>
      <c r="U317">
        <f>all_runs!O4216-all_runs!O4096</f>
        <v>-1.0160183066361572E-2</v>
      </c>
      <c r="V317">
        <f>all_runs!O4217-all_runs!O4097</f>
        <v>5.0448227053315753E-3</v>
      </c>
      <c r="W317">
        <f>all_runs!O4218-all_runs!O4098</f>
        <v>-1.6913319238900715E-2</v>
      </c>
      <c r="X317">
        <f>all_runs!O4219-all_runs!O4099</f>
        <v>5.5286865813181651E-2</v>
      </c>
      <c r="Y317">
        <f>all_runs!O4220-all_runs!O4100</f>
        <v>5.8784010749075577E-3</v>
      </c>
      <c r="Z317">
        <f>all_runs!O4221-all_runs!O4101</f>
        <v>1.5556653672285425E-2</v>
      </c>
      <c r="AA317" cm="1">
        <f t="array" ref="AA317">IF(G317=0,"",1+SUMPRODUCT(--(ABS($G317:$Z317)&lt;ABS(G317)),--($G317:$Z317&lt;&gt;0))+(SUMPRODUCT(--(ABS($G317:$Z317)=ABS(G317)),--($G317:$Z317&lt;&gt;0))-1)/2)</f>
        <v>18</v>
      </c>
      <c r="AB317" cm="1">
        <f t="array" ref="AB317">IF(H317=0,"",1+SUMPRODUCT(--(ABS($G317:$Z317)&lt;ABS(H317)),--($G317:$Z317&lt;&gt;0))+(SUMPRODUCT(--(ABS($G317:$Z317)=ABS(H317)),--($G317:$Z317&lt;&gt;0))-1)/2)</f>
        <v>5</v>
      </c>
      <c r="AC317" cm="1">
        <f t="array" ref="AC317">IF(I317=0,"",1+SUMPRODUCT(--(ABS($G317:$Z317)&lt;ABS(I317)),--($G317:$Z317&lt;&gt;0))+(SUMPRODUCT(--(ABS($G317:$Z317)=ABS(I317)),--($G317:$Z317&lt;&gt;0))-1)/2)</f>
        <v>19</v>
      </c>
      <c r="AD317" cm="1">
        <f t="array" ref="AD317">IF(J317=0,"",1+SUMPRODUCT(--(ABS($G317:$Z317)&lt;ABS(J317)),--($G317:$Z317&lt;&gt;0))+(SUMPRODUCT(--(ABS($G317:$Z317)=ABS(J317)),--($G317:$Z317&lt;&gt;0))-1)/2)</f>
        <v>15</v>
      </c>
      <c r="AE317" cm="1">
        <f t="array" ref="AE317">IF(K317=0,"",1+SUMPRODUCT(--(ABS($G317:$Z317)&lt;ABS(K317)),--($G317:$Z317&lt;&gt;0))+(SUMPRODUCT(--(ABS($G317:$Z317)=ABS(K317)),--($G317:$Z317&lt;&gt;0))-1)/2)</f>
        <v>2</v>
      </c>
      <c r="AF317" cm="1">
        <f t="array" ref="AF317">IF(L317=0,"",1+SUMPRODUCT(--(ABS($G317:$Z317)&lt;ABS(L317)),--($G317:$Z317&lt;&gt;0))+(SUMPRODUCT(--(ABS($G317:$Z317)=ABS(L317)),--($G317:$Z317&lt;&gt;0))-1)/2)</f>
        <v>4</v>
      </c>
      <c r="AG317" cm="1">
        <f t="array" ref="AG317">IF(M317=0,"",1+SUMPRODUCT(--(ABS($G317:$Z317)&lt;ABS(M317)),--($G317:$Z317&lt;&gt;0))+(SUMPRODUCT(--(ABS($G317:$Z317)=ABS(M317)),--($G317:$Z317&lt;&gt;0))-1)/2)</f>
        <v>3</v>
      </c>
      <c r="AH317" cm="1">
        <f t="array" ref="AH317">IF(N317=0,"",1+SUMPRODUCT(--(ABS($G317:$Z317)&lt;ABS(N317)),--($G317:$Z317&lt;&gt;0))+(SUMPRODUCT(--(ABS($G317:$Z317)=ABS(N317)),--($G317:$Z317&lt;&gt;0))-1)/2)</f>
        <v>16</v>
      </c>
      <c r="AI317" cm="1">
        <f t="array" ref="AI317">IF(O317=0,"",1+SUMPRODUCT(--(ABS($G317:$Z317)&lt;ABS(O317)),--($G317:$Z317&lt;&gt;0))+(SUMPRODUCT(--(ABS($G317:$Z317)=ABS(O317)),--($G317:$Z317&lt;&gt;0))-1)/2)</f>
        <v>13</v>
      </c>
      <c r="AJ317" cm="1">
        <f t="array" ref="AJ317">IF(P317=0,"",1+SUMPRODUCT(--(ABS($G317:$Z317)&lt;ABS(P317)),--($G317:$Z317&lt;&gt;0))+(SUMPRODUCT(--(ABS($G317:$Z317)=ABS(P317)),--($G317:$Z317&lt;&gt;0))-1)/2)</f>
        <v>1</v>
      </c>
      <c r="AK317" cm="1">
        <f t="array" ref="AK317">IF(Q317=0,"",1+SUMPRODUCT(--(ABS($G317:$Z317)&lt;ABS(Q317)),--($G317:$Z317&lt;&gt;0))+(SUMPRODUCT(--(ABS($G317:$Z317)=ABS(Q317)),--($G317:$Z317&lt;&gt;0))-1)/2)</f>
        <v>9</v>
      </c>
      <c r="AL317" cm="1">
        <f t="array" ref="AL317">IF(R317=0,"",1+SUMPRODUCT(--(ABS($G317:$Z317)&lt;ABS(R317)),--($G317:$Z317&lt;&gt;0))+(SUMPRODUCT(--(ABS($G317:$Z317)=ABS(R317)),--($G317:$Z317&lt;&gt;0))-1)/2)</f>
        <v>12</v>
      </c>
      <c r="AM317" cm="1">
        <f t="array" ref="AM317">IF(S317=0,"",1+SUMPRODUCT(--(ABS($G317:$Z317)&lt;ABS(S317)),--($G317:$Z317&lt;&gt;0))+(SUMPRODUCT(--(ABS($G317:$Z317)=ABS(S317)),--($G317:$Z317&lt;&gt;0))-1)/2)</f>
        <v>7</v>
      </c>
      <c r="AN317" cm="1">
        <f t="array" ref="AN317">IF(T317=0,"",1+SUMPRODUCT(--(ABS($G317:$Z317)&lt;ABS(T317)),--($G317:$Z317&lt;&gt;0))+(SUMPRODUCT(--(ABS($G317:$Z317)=ABS(T317)),--($G317:$Z317&lt;&gt;0))-1)/2)</f>
        <v>17</v>
      </c>
      <c r="AO317" cm="1">
        <f t="array" ref="AO317">IF(U317=0,"",1+SUMPRODUCT(--(ABS($G317:$Z317)&lt;ABS(U317)),--($G317:$Z317&lt;&gt;0))+(SUMPRODUCT(--(ABS($G317:$Z317)=ABS(U317)),--($G317:$Z317&lt;&gt;0))-1)/2)</f>
        <v>10</v>
      </c>
      <c r="AP317" cm="1">
        <f t="array" ref="AP317">IF(V317=0,"",1+SUMPRODUCT(--(ABS($G317:$Z317)&lt;ABS(V317)),--($G317:$Z317&lt;&gt;0))+(SUMPRODUCT(--(ABS($G317:$Z317)=ABS(V317)),--($G317:$Z317&lt;&gt;0))-1)/2)</f>
        <v>6</v>
      </c>
      <c r="AQ317" cm="1">
        <f t="array" ref="AQ317">IF(W317=0,"",1+SUMPRODUCT(--(ABS($G317:$Z317)&lt;ABS(W317)),--($G317:$Z317&lt;&gt;0))+(SUMPRODUCT(--(ABS($G317:$Z317)=ABS(W317)),--($G317:$Z317&lt;&gt;0))-1)/2)</f>
        <v>14</v>
      </c>
      <c r="AR317" cm="1">
        <f t="array" ref="AR317">IF(X317=0,"",1+SUMPRODUCT(--(ABS($G317:$Z317)&lt;ABS(X317)),--($G317:$Z317&lt;&gt;0))+(SUMPRODUCT(--(ABS($G317:$Z317)=ABS(X317)),--($G317:$Z317&lt;&gt;0))-1)/2)</f>
        <v>20</v>
      </c>
      <c r="AS317" cm="1">
        <f t="array" ref="AS317">IF(Y317=0,"",1+SUMPRODUCT(--(ABS($G317:$Z317)&lt;ABS(Y317)),--($G317:$Z317&lt;&gt;0))+(SUMPRODUCT(--(ABS($G317:$Z317)=ABS(Y317)),--($G317:$Z317&lt;&gt;0))-1)/2)</f>
        <v>8</v>
      </c>
      <c r="AT317" cm="1">
        <f t="array" ref="AT317">IF(Z317=0,"",1+SUMPRODUCT(--(ABS($G317:$Z317)&lt;ABS(Z317)),--($G317:$Z317&lt;&gt;0))+(SUMPRODUCT(--(ABS($G317:$Z317)=ABS(Z317)),--($G317:$Z317&lt;&gt;0))-1)/2)</f>
        <v>11</v>
      </c>
      <c r="AU317">
        <f>AVERAGE(G317:Z317)</f>
        <v>1.2922529526829435E-2</v>
      </c>
      <c r="AV317">
        <f>SUMIF(G317:Z317,"&gt;0",AA317:AT317)</f>
        <v>182</v>
      </c>
      <c r="AW317">
        <f>COUNTIF(G317:Z317,"&lt;&gt;0")</f>
        <v>20</v>
      </c>
      <c r="AX317">
        <f>_xlfn.LET(_xlpm.n,AW317,_xlpm.w,AV317,_xlpm.mu,_xlpm.n*(_xlpm.n+1)/4,_xlpm.sd,SQRT(_xlpm.n*(_xlpm.n+1)*(2*_xlpm.n+1)/24),_xlpm.z,(ABS(_xlpm.w-_xlpm.mu)-0.5)/_xlpm.sd,MIN(1,2*(1-_xlfn.NORM.S.DIST(_xlpm.z,TRUE))))</f>
        <v>4.2908374346304345E-3</v>
      </c>
    </row>
    <row r="318" spans="1:50" x14ac:dyDescent="0.25">
      <c r="A318" t="s">
        <v>9336</v>
      </c>
      <c r="B318" t="s">
        <v>19</v>
      </c>
      <c r="C318" t="s">
        <v>12</v>
      </c>
      <c r="D318" t="s">
        <v>9259</v>
      </c>
      <c r="E318" t="s">
        <v>102</v>
      </c>
      <c r="F318" t="s">
        <v>94</v>
      </c>
      <c r="G318">
        <f>all_runs!O2782-all_runs!O2662</f>
        <v>3.9371980676328411E-2</v>
      </c>
      <c r="H318">
        <f>all_runs!O2783-all_runs!O2663</f>
        <v>5.6596388878632387E-2</v>
      </c>
      <c r="I318">
        <f>all_runs!O2784-all_runs!O2664</f>
        <v>4.0246649189528361E-2</v>
      </c>
      <c r="J318">
        <f>all_runs!O2785-all_runs!O2665</f>
        <v>2.9291420406572732E-2</v>
      </c>
      <c r="K318">
        <f>all_runs!O2786-all_runs!O2666</f>
        <v>3.1569256355428732E-2</v>
      </c>
      <c r="L318">
        <f>all_runs!O2787-all_runs!O2667</f>
        <v>3.7988826815642418E-2</v>
      </c>
      <c r="M318">
        <f>all_runs!O2788-all_runs!O2668</f>
        <v>6.725004051207284E-2</v>
      </c>
      <c r="N318">
        <f>all_runs!O2789-all_runs!O2669</f>
        <v>4.9122649419091946E-2</v>
      </c>
      <c r="O318">
        <f>all_runs!O2790-all_runs!O2670</f>
        <v>5.1113751113751049E-2</v>
      </c>
      <c r="P318">
        <f>all_runs!O2791-all_runs!O2671</f>
        <v>8.7859534057525446E-2</v>
      </c>
      <c r="Q318">
        <f>all_runs!O2792-all_runs!O2672</f>
        <v>8.1897558014661143E-2</v>
      </c>
      <c r="R318">
        <f>all_runs!O2793-all_runs!O2673</f>
        <v>3.1736023539302383E-2</v>
      </c>
      <c r="S318">
        <f>all_runs!O2794-all_runs!O2674</f>
        <v>8.5403726708074501E-2</v>
      </c>
      <c r="T318">
        <f>all_runs!O2795-all_runs!O2675</f>
        <v>8.6688840670025136E-2</v>
      </c>
      <c r="U318">
        <f>all_runs!O2796-all_runs!O2676</f>
        <v>6.4517610322817665E-2</v>
      </c>
      <c r="V318">
        <f>all_runs!O2797-all_runs!O2677</f>
        <v>5.4924702453242547E-2</v>
      </c>
      <c r="W318">
        <f>all_runs!O2798-all_runs!O2678</f>
        <v>4.3337491831521358E-2</v>
      </c>
      <c r="X318">
        <f>all_runs!O2799-all_runs!O2679</f>
        <v>3.4890703819360991E-2</v>
      </c>
      <c r="Y318">
        <f>all_runs!O2800-all_runs!O2680</f>
        <v>3.4006232217856702E-2</v>
      </c>
      <c r="Z318">
        <f>all_runs!O2801-all_runs!O2681</f>
        <v>6.6383675901102279E-2</v>
      </c>
      <c r="AA318" cm="1">
        <f t="array" ref="AA318">IF(G318=0,"",1+SUMPRODUCT(--(ABS($G318:$Z318)&lt;ABS(G318)),--($G318:$Z318&lt;&gt;0))+(SUMPRODUCT(--(ABS($G318:$Z318)=ABS(G318)),--($G318:$Z318&lt;&gt;0))-1)/2)</f>
        <v>7</v>
      </c>
      <c r="AB318" cm="1">
        <f t="array" ref="AB318">IF(H318=0,"",1+SUMPRODUCT(--(ABS($G318:$Z318)&lt;ABS(H318)),--($G318:$Z318&lt;&gt;0))+(SUMPRODUCT(--(ABS($G318:$Z318)=ABS(H318)),--($G318:$Z318&lt;&gt;0))-1)/2)</f>
        <v>13</v>
      </c>
      <c r="AC318" cm="1">
        <f t="array" ref="AC318">IF(I318=0,"",1+SUMPRODUCT(--(ABS($G318:$Z318)&lt;ABS(I318)),--($G318:$Z318&lt;&gt;0))+(SUMPRODUCT(--(ABS($G318:$Z318)=ABS(I318)),--($G318:$Z318&lt;&gt;0))-1)/2)</f>
        <v>8</v>
      </c>
      <c r="AD318" cm="1">
        <f t="array" ref="AD318">IF(J318=0,"",1+SUMPRODUCT(--(ABS($G318:$Z318)&lt;ABS(J318)),--($G318:$Z318&lt;&gt;0))+(SUMPRODUCT(--(ABS($G318:$Z318)=ABS(J318)),--($G318:$Z318&lt;&gt;0))-1)/2)</f>
        <v>1</v>
      </c>
      <c r="AE318" cm="1">
        <f t="array" ref="AE318">IF(K318=0,"",1+SUMPRODUCT(--(ABS($G318:$Z318)&lt;ABS(K318)),--($G318:$Z318&lt;&gt;0))+(SUMPRODUCT(--(ABS($G318:$Z318)=ABS(K318)),--($G318:$Z318&lt;&gt;0))-1)/2)</f>
        <v>2</v>
      </c>
      <c r="AF318" cm="1">
        <f t="array" ref="AF318">IF(L318=0,"",1+SUMPRODUCT(--(ABS($G318:$Z318)&lt;ABS(L318)),--($G318:$Z318&lt;&gt;0))+(SUMPRODUCT(--(ABS($G318:$Z318)=ABS(L318)),--($G318:$Z318&lt;&gt;0))-1)/2)</f>
        <v>6</v>
      </c>
      <c r="AG318" cm="1">
        <f t="array" ref="AG318">IF(M318=0,"",1+SUMPRODUCT(--(ABS($G318:$Z318)&lt;ABS(M318)),--($G318:$Z318&lt;&gt;0))+(SUMPRODUCT(--(ABS($G318:$Z318)=ABS(M318)),--($G318:$Z318&lt;&gt;0))-1)/2)</f>
        <v>16</v>
      </c>
      <c r="AH318" cm="1">
        <f t="array" ref="AH318">IF(N318=0,"",1+SUMPRODUCT(--(ABS($G318:$Z318)&lt;ABS(N318)),--($G318:$Z318&lt;&gt;0))+(SUMPRODUCT(--(ABS($G318:$Z318)=ABS(N318)),--($G318:$Z318&lt;&gt;0))-1)/2)</f>
        <v>10</v>
      </c>
      <c r="AI318" cm="1">
        <f t="array" ref="AI318">IF(O318=0,"",1+SUMPRODUCT(--(ABS($G318:$Z318)&lt;ABS(O318)),--($G318:$Z318&lt;&gt;0))+(SUMPRODUCT(--(ABS($G318:$Z318)=ABS(O318)),--($G318:$Z318&lt;&gt;0))-1)/2)</f>
        <v>11</v>
      </c>
      <c r="AJ318" cm="1">
        <f t="array" ref="AJ318">IF(P318=0,"",1+SUMPRODUCT(--(ABS($G318:$Z318)&lt;ABS(P318)),--($G318:$Z318&lt;&gt;0))+(SUMPRODUCT(--(ABS($G318:$Z318)=ABS(P318)),--($G318:$Z318&lt;&gt;0))-1)/2)</f>
        <v>20</v>
      </c>
      <c r="AK318" cm="1">
        <f t="array" ref="AK318">IF(Q318=0,"",1+SUMPRODUCT(--(ABS($G318:$Z318)&lt;ABS(Q318)),--($G318:$Z318&lt;&gt;0))+(SUMPRODUCT(--(ABS($G318:$Z318)=ABS(Q318)),--($G318:$Z318&lt;&gt;0))-1)/2)</f>
        <v>17</v>
      </c>
      <c r="AL318" cm="1">
        <f t="array" ref="AL318">IF(R318=0,"",1+SUMPRODUCT(--(ABS($G318:$Z318)&lt;ABS(R318)),--($G318:$Z318&lt;&gt;0))+(SUMPRODUCT(--(ABS($G318:$Z318)=ABS(R318)),--($G318:$Z318&lt;&gt;0))-1)/2)</f>
        <v>3</v>
      </c>
      <c r="AM318" cm="1">
        <f t="array" ref="AM318">IF(S318=0,"",1+SUMPRODUCT(--(ABS($G318:$Z318)&lt;ABS(S318)),--($G318:$Z318&lt;&gt;0))+(SUMPRODUCT(--(ABS($G318:$Z318)=ABS(S318)),--($G318:$Z318&lt;&gt;0))-1)/2)</f>
        <v>18</v>
      </c>
      <c r="AN318" cm="1">
        <f t="array" ref="AN318">IF(T318=0,"",1+SUMPRODUCT(--(ABS($G318:$Z318)&lt;ABS(T318)),--($G318:$Z318&lt;&gt;0))+(SUMPRODUCT(--(ABS($G318:$Z318)=ABS(T318)),--($G318:$Z318&lt;&gt;0))-1)/2)</f>
        <v>19</v>
      </c>
      <c r="AO318" cm="1">
        <f t="array" ref="AO318">IF(U318=0,"",1+SUMPRODUCT(--(ABS($G318:$Z318)&lt;ABS(U318)),--($G318:$Z318&lt;&gt;0))+(SUMPRODUCT(--(ABS($G318:$Z318)=ABS(U318)),--($G318:$Z318&lt;&gt;0))-1)/2)</f>
        <v>14</v>
      </c>
      <c r="AP318" cm="1">
        <f t="array" ref="AP318">IF(V318=0,"",1+SUMPRODUCT(--(ABS($G318:$Z318)&lt;ABS(V318)),--($G318:$Z318&lt;&gt;0))+(SUMPRODUCT(--(ABS($G318:$Z318)=ABS(V318)),--($G318:$Z318&lt;&gt;0))-1)/2)</f>
        <v>12</v>
      </c>
      <c r="AQ318" cm="1">
        <f t="array" ref="AQ318">IF(W318=0,"",1+SUMPRODUCT(--(ABS($G318:$Z318)&lt;ABS(W318)),--($G318:$Z318&lt;&gt;0))+(SUMPRODUCT(--(ABS($G318:$Z318)=ABS(W318)),--($G318:$Z318&lt;&gt;0))-1)/2)</f>
        <v>9</v>
      </c>
      <c r="AR318" cm="1">
        <f t="array" ref="AR318">IF(X318=0,"",1+SUMPRODUCT(--(ABS($G318:$Z318)&lt;ABS(X318)),--($G318:$Z318&lt;&gt;0))+(SUMPRODUCT(--(ABS($G318:$Z318)=ABS(X318)),--($G318:$Z318&lt;&gt;0))-1)/2)</f>
        <v>5</v>
      </c>
      <c r="AS318" cm="1">
        <f t="array" ref="AS318">IF(Y318=0,"",1+SUMPRODUCT(--(ABS($G318:$Z318)&lt;ABS(Y318)),--($G318:$Z318&lt;&gt;0))+(SUMPRODUCT(--(ABS($G318:$Z318)=ABS(Y318)),--($G318:$Z318&lt;&gt;0))-1)/2)</f>
        <v>4</v>
      </c>
      <c r="AT318" cm="1">
        <f t="array" ref="AT318">IF(Z318=0,"",1+SUMPRODUCT(--(ABS($G318:$Z318)&lt;ABS(Z318)),--($G318:$Z318&lt;&gt;0))+(SUMPRODUCT(--(ABS($G318:$Z318)=ABS(Z318)),--($G318:$Z318&lt;&gt;0))-1)/2)</f>
        <v>15</v>
      </c>
      <c r="AU318">
        <f>AVERAGE(G318:Z318)</f>
        <v>5.3709853145126954E-2</v>
      </c>
      <c r="AV318">
        <f>SUMIF(G318:Z318,"&gt;0",AA318:AT318)</f>
        <v>210</v>
      </c>
      <c r="AW318">
        <f>COUNTIF(G318:Z318,"&lt;&gt;0")</f>
        <v>20</v>
      </c>
      <c r="AX318">
        <f>_xlfn.LET(_xlpm.n,AW318,_xlpm.w,AV318,_xlpm.mu,_xlpm.n*(_xlpm.n+1)/4,_xlpm.sd,SQRT(_xlpm.n*(_xlpm.n+1)*(2*_xlpm.n+1)/24),_xlpm.z,(ABS(_xlpm.w-_xlpm.mu)-0.5)/_xlpm.sd,MIN(1,2*(1-_xlfn.NORM.S.DIST(_xlpm.z,TRUE))))</f>
        <v>9.5691731570646255E-5</v>
      </c>
    </row>
    <row r="319" spans="1:50" x14ac:dyDescent="0.25">
      <c r="A319" t="s">
        <v>9336</v>
      </c>
      <c r="B319" t="s">
        <v>106</v>
      </c>
      <c r="C319" t="s">
        <v>12</v>
      </c>
      <c r="D319" t="s">
        <v>9259</v>
      </c>
      <c r="E319" t="s">
        <v>102</v>
      </c>
      <c r="F319" t="s">
        <v>94</v>
      </c>
      <c r="G319">
        <f>all_runs!O3262-all_runs!O3142</f>
        <v>2.4544179523141585E-3</v>
      </c>
      <c r="H319">
        <f>all_runs!O3263-all_runs!O3143</f>
        <v>-8.8044666562550056E-3</v>
      </c>
      <c r="I319">
        <f>all_runs!O3264-all_runs!O3144</f>
        <v>8.4818217317138456E-2</v>
      </c>
      <c r="J319">
        <f>all_runs!O3265-all_runs!O3145</f>
        <v>2.7173913043478271E-2</v>
      </c>
      <c r="K319">
        <f>all_runs!O3266-all_runs!O3146</f>
        <v>9.9901612048739485E-3</v>
      </c>
      <c r="L319">
        <f>all_runs!O3267-all_runs!O3147</f>
        <v>3.4771334276284538E-3</v>
      </c>
      <c r="M319">
        <f>all_runs!O3268-all_runs!O3148</f>
        <v>-4.892823858341111E-3</v>
      </c>
      <c r="N319">
        <f>all_runs!O3269-all_runs!O3149</f>
        <v>-6.521739130434967E-3</v>
      </c>
      <c r="O319">
        <f>all_runs!O3270-all_runs!O3150</f>
        <v>7.8850651520214754E-3</v>
      </c>
      <c r="P319">
        <f>all_runs!O3271-all_runs!O3151</f>
        <v>1.3058173642441218E-2</v>
      </c>
      <c r="Q319">
        <f>all_runs!O3272-all_runs!O3152</f>
        <v>6.6290918592063486E-3</v>
      </c>
      <c r="R319">
        <f>all_runs!O3273-all_runs!O3153</f>
        <v>-1.3913947358651702E-2</v>
      </c>
      <c r="S319">
        <f>all_runs!O3274-all_runs!O3154</f>
        <v>2.535343444434357E-2</v>
      </c>
      <c r="T319">
        <f>all_runs!O3275-all_runs!O3155</f>
        <v>3.0961882482454794E-2</v>
      </c>
      <c r="U319">
        <f>all_runs!O3276-all_runs!O3156</f>
        <v>1.1019283746556585E-2</v>
      </c>
      <c r="V319">
        <f>all_runs!O3277-all_runs!O3157</f>
        <v>1.0959939531367979E-2</v>
      </c>
      <c r="W319">
        <f>all_runs!O3278-all_runs!O3158</f>
        <v>1.9858928949838095E-2</v>
      </c>
      <c r="X319">
        <f>all_runs!O3279-all_runs!O3159</f>
        <v>7.8291971767887603E-3</v>
      </c>
      <c r="Y319">
        <f>all_runs!O3280-all_runs!O3160</f>
        <v>3.3834725268233501E-2</v>
      </c>
      <c r="Z319">
        <f>all_runs!O3281-all_runs!O3161</f>
        <v>3.0473076469895277E-2</v>
      </c>
      <c r="AA319" cm="1">
        <f t="array" ref="AA319">IF(G319=0,"",1+SUMPRODUCT(--(ABS($G319:$Z319)&lt;ABS(G319)),--($G319:$Z319&lt;&gt;0))+(SUMPRODUCT(--(ABS($G319:$Z319)=ABS(G319)),--($G319:$Z319&lt;&gt;0))-1)/2)</f>
        <v>1</v>
      </c>
      <c r="AB319" cm="1">
        <f t="array" ref="AB319">IF(H319=0,"",1+SUMPRODUCT(--(ABS($G319:$Z319)&lt;ABS(H319)),--($G319:$Z319&lt;&gt;0))+(SUMPRODUCT(--(ABS($G319:$Z319)=ABS(H319)),--($G319:$Z319&lt;&gt;0))-1)/2)</f>
        <v>8</v>
      </c>
      <c r="AC319" cm="1">
        <f t="array" ref="AC319">IF(I319=0,"",1+SUMPRODUCT(--(ABS($G319:$Z319)&lt;ABS(I319)),--($G319:$Z319&lt;&gt;0))+(SUMPRODUCT(--(ABS($G319:$Z319)=ABS(I319)),--($G319:$Z319&lt;&gt;0))-1)/2)</f>
        <v>20</v>
      </c>
      <c r="AD319" cm="1">
        <f t="array" ref="AD319">IF(J319=0,"",1+SUMPRODUCT(--(ABS($G319:$Z319)&lt;ABS(J319)),--($G319:$Z319&lt;&gt;0))+(SUMPRODUCT(--(ABS($G319:$Z319)=ABS(J319)),--($G319:$Z319&lt;&gt;0))-1)/2)</f>
        <v>16</v>
      </c>
      <c r="AE319" cm="1">
        <f t="array" ref="AE319">IF(K319=0,"",1+SUMPRODUCT(--(ABS($G319:$Z319)&lt;ABS(K319)),--($G319:$Z319&lt;&gt;0))+(SUMPRODUCT(--(ABS($G319:$Z319)=ABS(K319)),--($G319:$Z319&lt;&gt;0))-1)/2)</f>
        <v>9</v>
      </c>
      <c r="AF319" cm="1">
        <f t="array" ref="AF319">IF(L319=0,"",1+SUMPRODUCT(--(ABS($G319:$Z319)&lt;ABS(L319)),--($G319:$Z319&lt;&gt;0))+(SUMPRODUCT(--(ABS($G319:$Z319)=ABS(L319)),--($G319:$Z319&lt;&gt;0))-1)/2)</f>
        <v>2</v>
      </c>
      <c r="AG319" cm="1">
        <f t="array" ref="AG319">IF(M319=0,"",1+SUMPRODUCT(--(ABS($G319:$Z319)&lt;ABS(M319)),--($G319:$Z319&lt;&gt;0))+(SUMPRODUCT(--(ABS($G319:$Z319)=ABS(M319)),--($G319:$Z319&lt;&gt;0))-1)/2)</f>
        <v>3</v>
      </c>
      <c r="AH319" cm="1">
        <f t="array" ref="AH319">IF(N319=0,"",1+SUMPRODUCT(--(ABS($G319:$Z319)&lt;ABS(N319)),--($G319:$Z319&lt;&gt;0))+(SUMPRODUCT(--(ABS($G319:$Z319)=ABS(N319)),--($G319:$Z319&lt;&gt;0))-1)/2)</f>
        <v>4</v>
      </c>
      <c r="AI319" cm="1">
        <f t="array" ref="AI319">IF(O319=0,"",1+SUMPRODUCT(--(ABS($G319:$Z319)&lt;ABS(O319)),--($G319:$Z319&lt;&gt;0))+(SUMPRODUCT(--(ABS($G319:$Z319)=ABS(O319)),--($G319:$Z319&lt;&gt;0))-1)/2)</f>
        <v>7</v>
      </c>
      <c r="AJ319" cm="1">
        <f t="array" ref="AJ319">IF(P319=0,"",1+SUMPRODUCT(--(ABS($G319:$Z319)&lt;ABS(P319)),--($G319:$Z319&lt;&gt;0))+(SUMPRODUCT(--(ABS($G319:$Z319)=ABS(P319)),--($G319:$Z319&lt;&gt;0))-1)/2)</f>
        <v>12</v>
      </c>
      <c r="AK319" cm="1">
        <f t="array" ref="AK319">IF(Q319=0,"",1+SUMPRODUCT(--(ABS($G319:$Z319)&lt;ABS(Q319)),--($G319:$Z319&lt;&gt;0))+(SUMPRODUCT(--(ABS($G319:$Z319)=ABS(Q319)),--($G319:$Z319&lt;&gt;0))-1)/2)</f>
        <v>5</v>
      </c>
      <c r="AL319" cm="1">
        <f t="array" ref="AL319">IF(R319=0,"",1+SUMPRODUCT(--(ABS($G319:$Z319)&lt;ABS(R319)),--($G319:$Z319&lt;&gt;0))+(SUMPRODUCT(--(ABS($G319:$Z319)=ABS(R319)),--($G319:$Z319&lt;&gt;0))-1)/2)</f>
        <v>13</v>
      </c>
      <c r="AM319" cm="1">
        <f t="array" ref="AM319">IF(S319=0,"",1+SUMPRODUCT(--(ABS($G319:$Z319)&lt;ABS(S319)),--($G319:$Z319&lt;&gt;0))+(SUMPRODUCT(--(ABS($G319:$Z319)=ABS(S319)),--($G319:$Z319&lt;&gt;0))-1)/2)</f>
        <v>15</v>
      </c>
      <c r="AN319" cm="1">
        <f t="array" ref="AN319">IF(T319=0,"",1+SUMPRODUCT(--(ABS($G319:$Z319)&lt;ABS(T319)),--($G319:$Z319&lt;&gt;0))+(SUMPRODUCT(--(ABS($G319:$Z319)=ABS(T319)),--($G319:$Z319&lt;&gt;0))-1)/2)</f>
        <v>18</v>
      </c>
      <c r="AO319" cm="1">
        <f t="array" ref="AO319">IF(U319=0,"",1+SUMPRODUCT(--(ABS($G319:$Z319)&lt;ABS(U319)),--($G319:$Z319&lt;&gt;0))+(SUMPRODUCT(--(ABS($G319:$Z319)=ABS(U319)),--($G319:$Z319&lt;&gt;0))-1)/2)</f>
        <v>11</v>
      </c>
      <c r="AP319" cm="1">
        <f t="array" ref="AP319">IF(V319=0,"",1+SUMPRODUCT(--(ABS($G319:$Z319)&lt;ABS(V319)),--($G319:$Z319&lt;&gt;0))+(SUMPRODUCT(--(ABS($G319:$Z319)=ABS(V319)),--($G319:$Z319&lt;&gt;0))-1)/2)</f>
        <v>10</v>
      </c>
      <c r="AQ319" cm="1">
        <f t="array" ref="AQ319">IF(W319=0,"",1+SUMPRODUCT(--(ABS($G319:$Z319)&lt;ABS(W319)),--($G319:$Z319&lt;&gt;0))+(SUMPRODUCT(--(ABS($G319:$Z319)=ABS(W319)),--($G319:$Z319&lt;&gt;0))-1)/2)</f>
        <v>14</v>
      </c>
      <c r="AR319" cm="1">
        <f t="array" ref="AR319">IF(X319=0,"",1+SUMPRODUCT(--(ABS($G319:$Z319)&lt;ABS(X319)),--($G319:$Z319&lt;&gt;0))+(SUMPRODUCT(--(ABS($G319:$Z319)=ABS(X319)),--($G319:$Z319&lt;&gt;0))-1)/2)</f>
        <v>6</v>
      </c>
      <c r="AS319" cm="1">
        <f t="array" ref="AS319">IF(Y319=0,"",1+SUMPRODUCT(--(ABS($G319:$Z319)&lt;ABS(Y319)),--($G319:$Z319&lt;&gt;0))+(SUMPRODUCT(--(ABS($G319:$Z319)=ABS(Y319)),--($G319:$Z319&lt;&gt;0))-1)/2)</f>
        <v>19</v>
      </c>
      <c r="AT319" cm="1">
        <f t="array" ref="AT319">IF(Z319=0,"",1+SUMPRODUCT(--(ABS($G319:$Z319)&lt;ABS(Z319)),--($G319:$Z319&lt;&gt;0))+(SUMPRODUCT(--(ABS($G319:$Z319)=ABS(Z319)),--($G319:$Z319&lt;&gt;0))-1)/2)</f>
        <v>17</v>
      </c>
      <c r="AU319">
        <f>AVERAGE(G319:Z319)</f>
        <v>1.4582183233244905E-2</v>
      </c>
      <c r="AV319">
        <f>SUMIF(G319:Z319,"&gt;0",AA319:AT319)</f>
        <v>182</v>
      </c>
      <c r="AW319">
        <f>COUNTIF(G319:Z319,"&lt;&gt;0")</f>
        <v>20</v>
      </c>
      <c r="AX319">
        <f>_xlfn.LET(_xlpm.n,AW319,_xlpm.w,AV319,_xlpm.mu,_xlpm.n*(_xlpm.n+1)/4,_xlpm.sd,SQRT(_xlpm.n*(_xlpm.n+1)*(2*_xlpm.n+1)/24),_xlpm.z,(ABS(_xlpm.w-_xlpm.mu)-0.5)/_xlpm.sd,MIN(1,2*(1-_xlfn.NORM.S.DIST(_xlpm.z,TRUE))))</f>
        <v>4.2908374346304345E-3</v>
      </c>
    </row>
    <row r="320" spans="1:50" x14ac:dyDescent="0.25">
      <c r="A320" t="s">
        <v>9336</v>
      </c>
      <c r="B320" t="s">
        <v>147</v>
      </c>
      <c r="C320" t="s">
        <v>12</v>
      </c>
      <c r="D320" t="s">
        <v>9259</v>
      </c>
      <c r="E320" t="s">
        <v>102</v>
      </c>
      <c r="F320" t="s">
        <v>94</v>
      </c>
      <c r="G320">
        <f>all_runs!O3742-all_runs!O3622</f>
        <v>3.8736681887366897E-2</v>
      </c>
      <c r="H320">
        <f>all_runs!O3743-all_runs!O3623</f>
        <v>8.1483672135230112E-2</v>
      </c>
      <c r="I320">
        <f>all_runs!O3744-all_runs!O3624</f>
        <v>3.6756524474934271E-2</v>
      </c>
      <c r="J320">
        <f>all_runs!O3745-all_runs!O3625</f>
        <v>3.9815557968619575E-2</v>
      </c>
      <c r="K320">
        <f>all_runs!O3746-all_runs!O3626</f>
        <v>4.1684772487429411E-2</v>
      </c>
      <c r="L320">
        <f>all_runs!O3747-all_runs!O3627</f>
        <v>2.2206076018346121E-2</v>
      </c>
      <c r="M320">
        <f>all_runs!O3748-all_runs!O3628</f>
        <v>5.065389574507273E-2</v>
      </c>
      <c r="N320">
        <f>all_runs!O3749-all_runs!O3629</f>
        <v>5.3932584269662853E-2</v>
      </c>
      <c r="O320">
        <f>all_runs!O3750-all_runs!O3630</f>
        <v>3.7693006357856551E-2</v>
      </c>
      <c r="P320">
        <f>all_runs!O3751-all_runs!O3631</f>
        <v>4.1438062828437205E-2</v>
      </c>
      <c r="Q320">
        <f>all_runs!O3752-all_runs!O3632</f>
        <v>2.0768168414766253E-2</v>
      </c>
      <c r="R320">
        <f>all_runs!O3753-all_runs!O3633</f>
        <v>2.0309268804592606E-2</v>
      </c>
      <c r="S320">
        <f>all_runs!O3754-all_runs!O3634</f>
        <v>1.6666666666666718E-2</v>
      </c>
      <c r="T320">
        <f>all_runs!O3755-all_runs!O3635</f>
        <v>1.5475836175911639E-2</v>
      </c>
      <c r="U320">
        <f>all_runs!O3756-all_runs!O3636</f>
        <v>3.5791024617840228E-2</v>
      </c>
      <c r="V320">
        <f>all_runs!O3757-all_runs!O3637</f>
        <v>4.2348499840165643E-2</v>
      </c>
      <c r="W320">
        <f>all_runs!O3758-all_runs!O3638</f>
        <v>4.3682559118389808E-2</v>
      </c>
      <c r="X320">
        <f>all_runs!O3759-all_runs!O3639</f>
        <v>6.1736354147479577E-2</v>
      </c>
      <c r="Y320">
        <f>all_runs!O3760-all_runs!O3640</f>
        <v>4.1530661851517547E-2</v>
      </c>
      <c r="Z320">
        <f>all_runs!O3761-all_runs!O3641</f>
        <v>6.465772188151786E-2</v>
      </c>
      <c r="AA320" cm="1">
        <f t="array" ref="AA320">IF(G320=0,"",1+SUMPRODUCT(--(ABS($G320:$Z320)&lt;ABS(G320)),--($G320:$Z320&lt;&gt;0))+(SUMPRODUCT(--(ABS($G320:$Z320)=ABS(G320)),--($G320:$Z320&lt;&gt;0))-1)/2)</f>
        <v>9</v>
      </c>
      <c r="AB320" cm="1">
        <f t="array" ref="AB320">IF(H320=0,"",1+SUMPRODUCT(--(ABS($G320:$Z320)&lt;ABS(H320)),--($G320:$Z320&lt;&gt;0))+(SUMPRODUCT(--(ABS($G320:$Z320)=ABS(H320)),--($G320:$Z320&lt;&gt;0))-1)/2)</f>
        <v>20</v>
      </c>
      <c r="AC320" cm="1">
        <f t="array" ref="AC320">IF(I320=0,"",1+SUMPRODUCT(--(ABS($G320:$Z320)&lt;ABS(I320)),--($G320:$Z320&lt;&gt;0))+(SUMPRODUCT(--(ABS($G320:$Z320)=ABS(I320)),--($G320:$Z320&lt;&gt;0))-1)/2)</f>
        <v>7</v>
      </c>
      <c r="AD320" cm="1">
        <f t="array" ref="AD320">IF(J320=0,"",1+SUMPRODUCT(--(ABS($G320:$Z320)&lt;ABS(J320)),--($G320:$Z320&lt;&gt;0))+(SUMPRODUCT(--(ABS($G320:$Z320)=ABS(J320)),--($G320:$Z320&lt;&gt;0))-1)/2)</f>
        <v>10</v>
      </c>
      <c r="AE320" cm="1">
        <f t="array" ref="AE320">IF(K320=0,"",1+SUMPRODUCT(--(ABS($G320:$Z320)&lt;ABS(K320)),--($G320:$Z320&lt;&gt;0))+(SUMPRODUCT(--(ABS($G320:$Z320)=ABS(K320)),--($G320:$Z320&lt;&gt;0))-1)/2)</f>
        <v>13</v>
      </c>
      <c r="AF320" cm="1">
        <f t="array" ref="AF320">IF(L320=0,"",1+SUMPRODUCT(--(ABS($G320:$Z320)&lt;ABS(L320)),--($G320:$Z320&lt;&gt;0))+(SUMPRODUCT(--(ABS($G320:$Z320)=ABS(L320)),--($G320:$Z320&lt;&gt;0))-1)/2)</f>
        <v>5</v>
      </c>
      <c r="AG320" cm="1">
        <f t="array" ref="AG320">IF(M320=0,"",1+SUMPRODUCT(--(ABS($G320:$Z320)&lt;ABS(M320)),--($G320:$Z320&lt;&gt;0))+(SUMPRODUCT(--(ABS($G320:$Z320)=ABS(M320)),--($G320:$Z320&lt;&gt;0))-1)/2)</f>
        <v>16</v>
      </c>
      <c r="AH320" cm="1">
        <f t="array" ref="AH320">IF(N320=0,"",1+SUMPRODUCT(--(ABS($G320:$Z320)&lt;ABS(N320)),--($G320:$Z320&lt;&gt;0))+(SUMPRODUCT(--(ABS($G320:$Z320)=ABS(N320)),--($G320:$Z320&lt;&gt;0))-1)/2)</f>
        <v>17</v>
      </c>
      <c r="AI320" cm="1">
        <f t="array" ref="AI320">IF(O320=0,"",1+SUMPRODUCT(--(ABS($G320:$Z320)&lt;ABS(O320)),--($G320:$Z320&lt;&gt;0))+(SUMPRODUCT(--(ABS($G320:$Z320)=ABS(O320)),--($G320:$Z320&lt;&gt;0))-1)/2)</f>
        <v>8</v>
      </c>
      <c r="AJ320" cm="1">
        <f t="array" ref="AJ320">IF(P320=0,"",1+SUMPRODUCT(--(ABS($G320:$Z320)&lt;ABS(P320)),--($G320:$Z320&lt;&gt;0))+(SUMPRODUCT(--(ABS($G320:$Z320)=ABS(P320)),--($G320:$Z320&lt;&gt;0))-1)/2)</f>
        <v>11</v>
      </c>
      <c r="AK320" cm="1">
        <f t="array" ref="AK320">IF(Q320=0,"",1+SUMPRODUCT(--(ABS($G320:$Z320)&lt;ABS(Q320)),--($G320:$Z320&lt;&gt;0))+(SUMPRODUCT(--(ABS($G320:$Z320)=ABS(Q320)),--($G320:$Z320&lt;&gt;0))-1)/2)</f>
        <v>4</v>
      </c>
      <c r="AL320" cm="1">
        <f t="array" ref="AL320">IF(R320=0,"",1+SUMPRODUCT(--(ABS($G320:$Z320)&lt;ABS(R320)),--($G320:$Z320&lt;&gt;0))+(SUMPRODUCT(--(ABS($G320:$Z320)=ABS(R320)),--($G320:$Z320&lt;&gt;0))-1)/2)</f>
        <v>3</v>
      </c>
      <c r="AM320" cm="1">
        <f t="array" ref="AM320">IF(S320=0,"",1+SUMPRODUCT(--(ABS($G320:$Z320)&lt;ABS(S320)),--($G320:$Z320&lt;&gt;0))+(SUMPRODUCT(--(ABS($G320:$Z320)=ABS(S320)),--($G320:$Z320&lt;&gt;0))-1)/2)</f>
        <v>2</v>
      </c>
      <c r="AN320" cm="1">
        <f t="array" ref="AN320">IF(T320=0,"",1+SUMPRODUCT(--(ABS($G320:$Z320)&lt;ABS(T320)),--($G320:$Z320&lt;&gt;0))+(SUMPRODUCT(--(ABS($G320:$Z320)=ABS(T320)),--($G320:$Z320&lt;&gt;0))-1)/2)</f>
        <v>1</v>
      </c>
      <c r="AO320" cm="1">
        <f t="array" ref="AO320">IF(U320=0,"",1+SUMPRODUCT(--(ABS($G320:$Z320)&lt;ABS(U320)),--($G320:$Z320&lt;&gt;0))+(SUMPRODUCT(--(ABS($G320:$Z320)=ABS(U320)),--($G320:$Z320&lt;&gt;0))-1)/2)</f>
        <v>6</v>
      </c>
      <c r="AP320" cm="1">
        <f t="array" ref="AP320">IF(V320=0,"",1+SUMPRODUCT(--(ABS($G320:$Z320)&lt;ABS(V320)),--($G320:$Z320&lt;&gt;0))+(SUMPRODUCT(--(ABS($G320:$Z320)=ABS(V320)),--($G320:$Z320&lt;&gt;0))-1)/2)</f>
        <v>14</v>
      </c>
      <c r="AQ320" cm="1">
        <f t="array" ref="AQ320">IF(W320=0,"",1+SUMPRODUCT(--(ABS($G320:$Z320)&lt;ABS(W320)),--($G320:$Z320&lt;&gt;0))+(SUMPRODUCT(--(ABS($G320:$Z320)=ABS(W320)),--($G320:$Z320&lt;&gt;0))-1)/2)</f>
        <v>15</v>
      </c>
      <c r="AR320" cm="1">
        <f t="array" ref="AR320">IF(X320=0,"",1+SUMPRODUCT(--(ABS($G320:$Z320)&lt;ABS(X320)),--($G320:$Z320&lt;&gt;0))+(SUMPRODUCT(--(ABS($G320:$Z320)=ABS(X320)),--($G320:$Z320&lt;&gt;0))-1)/2)</f>
        <v>18</v>
      </c>
      <c r="AS320" cm="1">
        <f t="array" ref="AS320">IF(Y320=0,"",1+SUMPRODUCT(--(ABS($G320:$Z320)&lt;ABS(Y320)),--($G320:$Z320&lt;&gt;0))+(SUMPRODUCT(--(ABS($G320:$Z320)=ABS(Y320)),--($G320:$Z320&lt;&gt;0))-1)/2)</f>
        <v>12</v>
      </c>
      <c r="AT320" cm="1">
        <f t="array" ref="AT320">IF(Z320=0,"",1+SUMPRODUCT(--(ABS($G320:$Z320)&lt;ABS(Z320)),--($G320:$Z320&lt;&gt;0))+(SUMPRODUCT(--(ABS($G320:$Z320)=ABS(Z320)),--($G320:$Z320&lt;&gt;0))-1)/2)</f>
        <v>19</v>
      </c>
      <c r="AU320">
        <f>AVERAGE(G320:Z320)</f>
        <v>4.036837978459018E-2</v>
      </c>
      <c r="AV320">
        <f>SUMIF(G320:Z320,"&gt;0",AA320:AT320)</f>
        <v>210</v>
      </c>
      <c r="AW320">
        <f>COUNTIF(G320:Z320,"&lt;&gt;0")</f>
        <v>20</v>
      </c>
      <c r="AX320">
        <f>_xlfn.LET(_xlpm.n,AW320,_xlpm.w,AV320,_xlpm.mu,_xlpm.n*(_xlpm.n+1)/4,_xlpm.sd,SQRT(_xlpm.n*(_xlpm.n+1)*(2*_xlpm.n+1)/24),_xlpm.z,(ABS(_xlpm.w-_xlpm.mu)-0.5)/_xlpm.sd,MIN(1,2*(1-_xlfn.NORM.S.DIST(_xlpm.z,TRUE))))</f>
        <v>9.5691731570646255E-5</v>
      </c>
    </row>
    <row r="321" spans="1:50" x14ac:dyDescent="0.25">
      <c r="A321" t="s">
        <v>9336</v>
      </c>
      <c r="B321" t="s">
        <v>190</v>
      </c>
      <c r="C321" t="s">
        <v>12</v>
      </c>
      <c r="D321" t="s">
        <v>9259</v>
      </c>
      <c r="E321" t="s">
        <v>102</v>
      </c>
      <c r="F321" t="s">
        <v>94</v>
      </c>
      <c r="G321">
        <f>all_runs!O4222-all_runs!O4102</f>
        <v>5.4839832869080785E-2</v>
      </c>
      <c r="H321">
        <f>all_runs!O4223-all_runs!O4103</f>
        <v>1.472109493116891E-2</v>
      </c>
      <c r="I321">
        <f>all_runs!O4224-all_runs!O4104</f>
        <v>3.1921781921782078E-2</v>
      </c>
      <c r="J321">
        <f>all_runs!O4225-all_runs!O4105</f>
        <v>2.6077246452968827E-2</v>
      </c>
      <c r="K321">
        <f>all_runs!O4226-all_runs!O4106</f>
        <v>3.5635657752491556E-2</v>
      </c>
      <c r="L321">
        <f>all_runs!O4227-all_runs!O4107</f>
        <v>9.2181743757675516E-3</v>
      </c>
      <c r="M321">
        <f>all_runs!O4228-all_runs!O4108</f>
        <v>3.8224880006294759E-2</v>
      </c>
      <c r="N321">
        <f>all_runs!O4229-all_runs!O4109</f>
        <v>2.8409090909090828E-2</v>
      </c>
      <c r="O321">
        <f>all_runs!O4230-all_runs!O4110</f>
        <v>2.0402641839739055E-2</v>
      </c>
      <c r="P321">
        <f>all_runs!O4231-all_runs!O4111</f>
        <v>1.3753026634382604E-2</v>
      </c>
      <c r="Q321">
        <f>all_runs!O4232-all_runs!O4112</f>
        <v>1.1584661401870533E-2</v>
      </c>
      <c r="R321">
        <f>all_runs!O4233-all_runs!O4113</f>
        <v>3.8214943185424843E-2</v>
      </c>
      <c r="S321">
        <f>all_runs!O4234-all_runs!O4114</f>
        <v>2.3202122085407395E-2</v>
      </c>
      <c r="T321">
        <f>all_runs!O4235-all_runs!O4115</f>
        <v>3.8183203199390503E-2</v>
      </c>
      <c r="U321">
        <f>all_runs!O4236-all_runs!O4116</f>
        <v>3.8303475242389196E-2</v>
      </c>
      <c r="V321">
        <f>all_runs!O4237-all_runs!O4117</f>
        <v>1.6997167138810276E-2</v>
      </c>
      <c r="W321">
        <f>all_runs!O4238-all_runs!O4118</f>
        <v>2.8328611898016942E-2</v>
      </c>
      <c r="X321">
        <f>all_runs!O4239-all_runs!O4119</f>
        <v>4.3760602832682349E-2</v>
      </c>
      <c r="Y321">
        <f>all_runs!O4240-all_runs!O4120</f>
        <v>3.9248579612895074E-2</v>
      </c>
      <c r="Z321">
        <f>all_runs!O4241-all_runs!O4121</f>
        <v>3.4220045456000658E-2</v>
      </c>
      <c r="AA321" cm="1">
        <f t="array" ref="AA321">IF(G321=0,"",1+SUMPRODUCT(--(ABS($G321:$Z321)&lt;ABS(G321)),--($G321:$Z321&lt;&gt;0))+(SUMPRODUCT(--(ABS($G321:$Z321)=ABS(G321)),--($G321:$Z321&lt;&gt;0))-1)/2)</f>
        <v>20</v>
      </c>
      <c r="AB321" cm="1">
        <f t="array" ref="AB321">IF(H321=0,"",1+SUMPRODUCT(--(ABS($G321:$Z321)&lt;ABS(H321)),--($G321:$Z321&lt;&gt;0))+(SUMPRODUCT(--(ABS($G321:$Z321)=ABS(H321)),--($G321:$Z321&lt;&gt;0))-1)/2)</f>
        <v>4</v>
      </c>
      <c r="AC321" cm="1">
        <f t="array" ref="AC321">IF(I321=0,"",1+SUMPRODUCT(--(ABS($G321:$Z321)&lt;ABS(I321)),--($G321:$Z321&lt;&gt;0))+(SUMPRODUCT(--(ABS($G321:$Z321)=ABS(I321)),--($G321:$Z321&lt;&gt;0))-1)/2)</f>
        <v>11</v>
      </c>
      <c r="AD321" cm="1">
        <f t="array" ref="AD321">IF(J321=0,"",1+SUMPRODUCT(--(ABS($G321:$Z321)&lt;ABS(J321)),--($G321:$Z321&lt;&gt;0))+(SUMPRODUCT(--(ABS($G321:$Z321)=ABS(J321)),--($G321:$Z321&lt;&gt;0))-1)/2)</f>
        <v>8</v>
      </c>
      <c r="AE321" cm="1">
        <f t="array" ref="AE321">IF(K321=0,"",1+SUMPRODUCT(--(ABS($G321:$Z321)&lt;ABS(K321)),--($G321:$Z321&lt;&gt;0))+(SUMPRODUCT(--(ABS($G321:$Z321)=ABS(K321)),--($G321:$Z321&lt;&gt;0))-1)/2)</f>
        <v>13</v>
      </c>
      <c r="AF321" cm="1">
        <f t="array" ref="AF321">IF(L321=0,"",1+SUMPRODUCT(--(ABS($G321:$Z321)&lt;ABS(L321)),--($G321:$Z321&lt;&gt;0))+(SUMPRODUCT(--(ABS($G321:$Z321)=ABS(L321)),--($G321:$Z321&lt;&gt;0))-1)/2)</f>
        <v>1</v>
      </c>
      <c r="AG321" cm="1">
        <f t="array" ref="AG321">IF(M321=0,"",1+SUMPRODUCT(--(ABS($G321:$Z321)&lt;ABS(M321)),--($G321:$Z321&lt;&gt;0))+(SUMPRODUCT(--(ABS($G321:$Z321)=ABS(M321)),--($G321:$Z321&lt;&gt;0))-1)/2)</f>
        <v>16</v>
      </c>
      <c r="AH321" cm="1">
        <f t="array" ref="AH321">IF(N321=0,"",1+SUMPRODUCT(--(ABS($G321:$Z321)&lt;ABS(N321)),--($G321:$Z321&lt;&gt;0))+(SUMPRODUCT(--(ABS($G321:$Z321)=ABS(N321)),--($G321:$Z321&lt;&gt;0))-1)/2)</f>
        <v>10</v>
      </c>
      <c r="AI321" cm="1">
        <f t="array" ref="AI321">IF(O321=0,"",1+SUMPRODUCT(--(ABS($G321:$Z321)&lt;ABS(O321)),--($G321:$Z321&lt;&gt;0))+(SUMPRODUCT(--(ABS($G321:$Z321)=ABS(O321)),--($G321:$Z321&lt;&gt;0))-1)/2)</f>
        <v>6</v>
      </c>
      <c r="AJ321" cm="1">
        <f t="array" ref="AJ321">IF(P321=0,"",1+SUMPRODUCT(--(ABS($G321:$Z321)&lt;ABS(P321)),--($G321:$Z321&lt;&gt;0))+(SUMPRODUCT(--(ABS($G321:$Z321)=ABS(P321)),--($G321:$Z321&lt;&gt;0))-1)/2)</f>
        <v>3</v>
      </c>
      <c r="AK321" cm="1">
        <f t="array" ref="AK321">IF(Q321=0,"",1+SUMPRODUCT(--(ABS($G321:$Z321)&lt;ABS(Q321)),--($G321:$Z321&lt;&gt;0))+(SUMPRODUCT(--(ABS($G321:$Z321)=ABS(Q321)),--($G321:$Z321&lt;&gt;0))-1)/2)</f>
        <v>2</v>
      </c>
      <c r="AL321" cm="1">
        <f t="array" ref="AL321">IF(R321=0,"",1+SUMPRODUCT(--(ABS($G321:$Z321)&lt;ABS(R321)),--($G321:$Z321&lt;&gt;0))+(SUMPRODUCT(--(ABS($G321:$Z321)=ABS(R321)),--($G321:$Z321&lt;&gt;0))-1)/2)</f>
        <v>15</v>
      </c>
      <c r="AM321" cm="1">
        <f t="array" ref="AM321">IF(S321=0,"",1+SUMPRODUCT(--(ABS($G321:$Z321)&lt;ABS(S321)),--($G321:$Z321&lt;&gt;0))+(SUMPRODUCT(--(ABS($G321:$Z321)=ABS(S321)),--($G321:$Z321&lt;&gt;0))-1)/2)</f>
        <v>7</v>
      </c>
      <c r="AN321" cm="1">
        <f t="array" ref="AN321">IF(T321=0,"",1+SUMPRODUCT(--(ABS($G321:$Z321)&lt;ABS(T321)),--($G321:$Z321&lt;&gt;0))+(SUMPRODUCT(--(ABS($G321:$Z321)=ABS(T321)),--($G321:$Z321&lt;&gt;0))-1)/2)</f>
        <v>14</v>
      </c>
      <c r="AO321" cm="1">
        <f t="array" ref="AO321">IF(U321=0,"",1+SUMPRODUCT(--(ABS($G321:$Z321)&lt;ABS(U321)),--($G321:$Z321&lt;&gt;0))+(SUMPRODUCT(--(ABS($G321:$Z321)=ABS(U321)),--($G321:$Z321&lt;&gt;0))-1)/2)</f>
        <v>17</v>
      </c>
      <c r="AP321" cm="1">
        <f t="array" ref="AP321">IF(V321=0,"",1+SUMPRODUCT(--(ABS($G321:$Z321)&lt;ABS(V321)),--($G321:$Z321&lt;&gt;0))+(SUMPRODUCT(--(ABS($G321:$Z321)=ABS(V321)),--($G321:$Z321&lt;&gt;0))-1)/2)</f>
        <v>5</v>
      </c>
      <c r="AQ321" cm="1">
        <f t="array" ref="AQ321">IF(W321=0,"",1+SUMPRODUCT(--(ABS($G321:$Z321)&lt;ABS(W321)),--($G321:$Z321&lt;&gt;0))+(SUMPRODUCT(--(ABS($G321:$Z321)=ABS(W321)),--($G321:$Z321&lt;&gt;0))-1)/2)</f>
        <v>9</v>
      </c>
      <c r="AR321" cm="1">
        <f t="array" ref="AR321">IF(X321=0,"",1+SUMPRODUCT(--(ABS($G321:$Z321)&lt;ABS(X321)),--($G321:$Z321&lt;&gt;0))+(SUMPRODUCT(--(ABS($G321:$Z321)=ABS(X321)),--($G321:$Z321&lt;&gt;0))-1)/2)</f>
        <v>19</v>
      </c>
      <c r="AS321" cm="1">
        <f t="array" ref="AS321">IF(Y321=0,"",1+SUMPRODUCT(--(ABS($G321:$Z321)&lt;ABS(Y321)),--($G321:$Z321&lt;&gt;0))+(SUMPRODUCT(--(ABS($G321:$Z321)=ABS(Y321)),--($G321:$Z321&lt;&gt;0))-1)/2)</f>
        <v>18</v>
      </c>
      <c r="AT321" cm="1">
        <f t="array" ref="AT321">IF(Z321=0,"",1+SUMPRODUCT(--(ABS($G321:$Z321)&lt;ABS(Z321)),--($G321:$Z321&lt;&gt;0))+(SUMPRODUCT(--(ABS($G321:$Z321)=ABS(Z321)),--($G321:$Z321&lt;&gt;0))-1)/2)</f>
        <v>12</v>
      </c>
      <c r="AU321">
        <f>AVERAGE(G321:Z321)</f>
        <v>2.9262341987282735E-2</v>
      </c>
      <c r="AV321">
        <f>SUMIF(G321:Z321,"&gt;0",AA321:AT321)</f>
        <v>210</v>
      </c>
      <c r="AW321">
        <f>COUNTIF(G321:Z321,"&lt;&gt;0")</f>
        <v>20</v>
      </c>
      <c r="AX321">
        <f>_xlfn.LET(_xlpm.n,AW321,_xlpm.w,AV321,_xlpm.mu,_xlpm.n*(_xlpm.n+1)/4,_xlpm.sd,SQRT(_xlpm.n*(_xlpm.n+1)*(2*_xlpm.n+1)/24),_xlpm.z,(ABS(_xlpm.w-_xlpm.mu)-0.5)/_xlpm.sd,MIN(1,2*(1-_xlfn.NORM.S.DIST(_xlpm.z,TRUE))))</f>
        <v>9.5691731570646255E-5</v>
      </c>
    </row>
    <row r="322" spans="1:50" x14ac:dyDescent="0.25">
      <c r="A322" t="s">
        <v>9336</v>
      </c>
      <c r="B322" t="s">
        <v>19</v>
      </c>
      <c r="C322" t="s">
        <v>26</v>
      </c>
      <c r="D322" t="s">
        <v>9259</v>
      </c>
      <c r="E322" t="s">
        <v>102</v>
      </c>
      <c r="F322" t="s">
        <v>94</v>
      </c>
      <c r="G322">
        <f>all_runs!O2802-all_runs!O2682</f>
        <v>6.2967368740232788E-2</v>
      </c>
      <c r="H322">
        <f>all_runs!O2803-all_runs!O2683</f>
        <v>4.2381338343257968E-2</v>
      </c>
      <c r="I322">
        <f>all_runs!O2804-all_runs!O2684</f>
        <v>6.0087493566649441E-2</v>
      </c>
      <c r="J322">
        <f>all_runs!O2805-all_runs!O2685</f>
        <v>5.508474576271194E-2</v>
      </c>
      <c r="K322">
        <f>all_runs!O2806-all_runs!O2686</f>
        <v>4.1181498194116317E-2</v>
      </c>
      <c r="L322">
        <f>all_runs!O2807-all_runs!O2687</f>
        <v>7.7010107810410844E-2</v>
      </c>
      <c r="M322">
        <f>all_runs!O2808-all_runs!O2688</f>
        <v>6.3313891640071951E-2</v>
      </c>
      <c r="N322">
        <f>all_runs!O2809-all_runs!O2689</f>
        <v>5.6575682382134063E-2</v>
      </c>
      <c r="O322">
        <f>all_runs!O2810-all_runs!O2690</f>
        <v>5.8669866617436672E-2</v>
      </c>
      <c r="P322">
        <f>all_runs!O2811-all_runs!O2691</f>
        <v>4.8873735192214052E-2</v>
      </c>
      <c r="Q322">
        <f>all_runs!O2812-all_runs!O2692</f>
        <v>4.7210300429184504E-2</v>
      </c>
      <c r="R322">
        <f>all_runs!O2813-all_runs!O2693</f>
        <v>4.1854664172260803E-2</v>
      </c>
      <c r="S322">
        <f>all_runs!O2814-all_runs!O2694</f>
        <v>6.2368733448999847E-2</v>
      </c>
      <c r="T322">
        <f>all_runs!O2815-all_runs!O2695</f>
        <v>5.804036161081183E-2</v>
      </c>
      <c r="U322">
        <f>all_runs!O2816-all_runs!O2696</f>
        <v>7.353903693314634E-2</v>
      </c>
      <c r="V322">
        <f>all_runs!O2817-all_runs!O2697</f>
        <v>4.2918454935622186E-2</v>
      </c>
      <c r="W322">
        <f>all_runs!O2818-all_runs!O2698</f>
        <v>3.6343066580647565E-2</v>
      </c>
      <c r="X322">
        <f>all_runs!O2819-all_runs!O2699</f>
        <v>5.7699721766757861E-2</v>
      </c>
      <c r="Y322">
        <f>all_runs!O2820-all_runs!O2700</f>
        <v>6.7907217160948607E-2</v>
      </c>
      <c r="Z322">
        <f>all_runs!O2821-all_runs!O2701</f>
        <v>3.3362679285426244E-2</v>
      </c>
      <c r="AA322" cm="1">
        <f t="array" ref="AA322">IF(G322=0,"",1+SUMPRODUCT(--(ABS($G322:$Z322)&lt;ABS(G322)),--($G322:$Z322&lt;&gt;0))+(SUMPRODUCT(--(ABS($G322:$Z322)=ABS(G322)),--($G322:$Z322&lt;&gt;0))-1)/2)</f>
        <v>16</v>
      </c>
      <c r="AB322" cm="1">
        <f t="array" ref="AB322">IF(H322=0,"",1+SUMPRODUCT(--(ABS($G322:$Z322)&lt;ABS(H322)),--($G322:$Z322&lt;&gt;0))+(SUMPRODUCT(--(ABS($G322:$Z322)=ABS(H322)),--($G322:$Z322&lt;&gt;0))-1)/2)</f>
        <v>5</v>
      </c>
      <c r="AC322" cm="1">
        <f t="array" ref="AC322">IF(I322=0,"",1+SUMPRODUCT(--(ABS($G322:$Z322)&lt;ABS(I322)),--($G322:$Z322&lt;&gt;0))+(SUMPRODUCT(--(ABS($G322:$Z322)=ABS(I322)),--($G322:$Z322&lt;&gt;0))-1)/2)</f>
        <v>14</v>
      </c>
      <c r="AD322" cm="1">
        <f t="array" ref="AD322">IF(J322=0,"",1+SUMPRODUCT(--(ABS($G322:$Z322)&lt;ABS(J322)),--($G322:$Z322&lt;&gt;0))+(SUMPRODUCT(--(ABS($G322:$Z322)=ABS(J322)),--($G322:$Z322&lt;&gt;0))-1)/2)</f>
        <v>9</v>
      </c>
      <c r="AE322" cm="1">
        <f t="array" ref="AE322">IF(K322=0,"",1+SUMPRODUCT(--(ABS($G322:$Z322)&lt;ABS(K322)),--($G322:$Z322&lt;&gt;0))+(SUMPRODUCT(--(ABS($G322:$Z322)=ABS(K322)),--($G322:$Z322&lt;&gt;0))-1)/2)</f>
        <v>3</v>
      </c>
      <c r="AF322" cm="1">
        <f t="array" ref="AF322">IF(L322=0,"",1+SUMPRODUCT(--(ABS($G322:$Z322)&lt;ABS(L322)),--($G322:$Z322&lt;&gt;0))+(SUMPRODUCT(--(ABS($G322:$Z322)=ABS(L322)),--($G322:$Z322&lt;&gt;0))-1)/2)</f>
        <v>20</v>
      </c>
      <c r="AG322" cm="1">
        <f t="array" ref="AG322">IF(M322=0,"",1+SUMPRODUCT(--(ABS($G322:$Z322)&lt;ABS(M322)),--($G322:$Z322&lt;&gt;0))+(SUMPRODUCT(--(ABS($G322:$Z322)=ABS(M322)),--($G322:$Z322&lt;&gt;0))-1)/2)</f>
        <v>17</v>
      </c>
      <c r="AH322" cm="1">
        <f t="array" ref="AH322">IF(N322=0,"",1+SUMPRODUCT(--(ABS($G322:$Z322)&lt;ABS(N322)),--($G322:$Z322&lt;&gt;0))+(SUMPRODUCT(--(ABS($G322:$Z322)=ABS(N322)),--($G322:$Z322&lt;&gt;0))-1)/2)</f>
        <v>10</v>
      </c>
      <c r="AI322" cm="1">
        <f t="array" ref="AI322">IF(O322=0,"",1+SUMPRODUCT(--(ABS($G322:$Z322)&lt;ABS(O322)),--($G322:$Z322&lt;&gt;0))+(SUMPRODUCT(--(ABS($G322:$Z322)=ABS(O322)),--($G322:$Z322&lt;&gt;0))-1)/2)</f>
        <v>13</v>
      </c>
      <c r="AJ322" cm="1">
        <f t="array" ref="AJ322">IF(P322=0,"",1+SUMPRODUCT(--(ABS($G322:$Z322)&lt;ABS(P322)),--($G322:$Z322&lt;&gt;0))+(SUMPRODUCT(--(ABS($G322:$Z322)=ABS(P322)),--($G322:$Z322&lt;&gt;0))-1)/2)</f>
        <v>8</v>
      </c>
      <c r="AK322" cm="1">
        <f t="array" ref="AK322">IF(Q322=0,"",1+SUMPRODUCT(--(ABS($G322:$Z322)&lt;ABS(Q322)),--($G322:$Z322&lt;&gt;0))+(SUMPRODUCT(--(ABS($G322:$Z322)=ABS(Q322)),--($G322:$Z322&lt;&gt;0))-1)/2)</f>
        <v>7</v>
      </c>
      <c r="AL322" cm="1">
        <f t="array" ref="AL322">IF(R322=0,"",1+SUMPRODUCT(--(ABS($G322:$Z322)&lt;ABS(R322)),--($G322:$Z322&lt;&gt;0))+(SUMPRODUCT(--(ABS($G322:$Z322)=ABS(R322)),--($G322:$Z322&lt;&gt;0))-1)/2)</f>
        <v>4</v>
      </c>
      <c r="AM322" cm="1">
        <f t="array" ref="AM322">IF(S322=0,"",1+SUMPRODUCT(--(ABS($G322:$Z322)&lt;ABS(S322)),--($G322:$Z322&lt;&gt;0))+(SUMPRODUCT(--(ABS($G322:$Z322)=ABS(S322)),--($G322:$Z322&lt;&gt;0))-1)/2)</f>
        <v>15</v>
      </c>
      <c r="AN322" cm="1">
        <f t="array" ref="AN322">IF(T322=0,"",1+SUMPRODUCT(--(ABS($G322:$Z322)&lt;ABS(T322)),--($G322:$Z322&lt;&gt;0))+(SUMPRODUCT(--(ABS($G322:$Z322)=ABS(T322)),--($G322:$Z322&lt;&gt;0))-1)/2)</f>
        <v>12</v>
      </c>
      <c r="AO322" cm="1">
        <f t="array" ref="AO322">IF(U322=0,"",1+SUMPRODUCT(--(ABS($G322:$Z322)&lt;ABS(U322)),--($G322:$Z322&lt;&gt;0))+(SUMPRODUCT(--(ABS($G322:$Z322)=ABS(U322)),--($G322:$Z322&lt;&gt;0))-1)/2)</f>
        <v>19</v>
      </c>
      <c r="AP322" cm="1">
        <f t="array" ref="AP322">IF(V322=0,"",1+SUMPRODUCT(--(ABS($G322:$Z322)&lt;ABS(V322)),--($G322:$Z322&lt;&gt;0))+(SUMPRODUCT(--(ABS($G322:$Z322)=ABS(V322)),--($G322:$Z322&lt;&gt;0))-1)/2)</f>
        <v>6</v>
      </c>
      <c r="AQ322" cm="1">
        <f t="array" ref="AQ322">IF(W322=0,"",1+SUMPRODUCT(--(ABS($G322:$Z322)&lt;ABS(W322)),--($G322:$Z322&lt;&gt;0))+(SUMPRODUCT(--(ABS($G322:$Z322)=ABS(W322)),--($G322:$Z322&lt;&gt;0))-1)/2)</f>
        <v>2</v>
      </c>
      <c r="AR322" cm="1">
        <f t="array" ref="AR322">IF(X322=0,"",1+SUMPRODUCT(--(ABS($G322:$Z322)&lt;ABS(X322)),--($G322:$Z322&lt;&gt;0))+(SUMPRODUCT(--(ABS($G322:$Z322)=ABS(X322)),--($G322:$Z322&lt;&gt;0))-1)/2)</f>
        <v>11</v>
      </c>
      <c r="AS322" cm="1">
        <f t="array" ref="AS322">IF(Y322=0,"",1+SUMPRODUCT(--(ABS($G322:$Z322)&lt;ABS(Y322)),--($G322:$Z322&lt;&gt;0))+(SUMPRODUCT(--(ABS($G322:$Z322)=ABS(Y322)),--($G322:$Z322&lt;&gt;0))-1)/2)</f>
        <v>18</v>
      </c>
      <c r="AT322" cm="1">
        <f t="array" ref="AT322">IF(Z322=0,"",1+SUMPRODUCT(--(ABS($G322:$Z322)&lt;ABS(Z322)),--($G322:$Z322&lt;&gt;0))+(SUMPRODUCT(--(ABS($G322:$Z322)=ABS(Z322)),--($G322:$Z322&lt;&gt;0))-1)/2)</f>
        <v>1</v>
      </c>
      <c r="AU322">
        <f>AVERAGE(G322:Z322)</f>
        <v>5.4369498228652093E-2</v>
      </c>
      <c r="AV322">
        <f>SUMIF(G322:Z322,"&gt;0",AA322:AT322)</f>
        <v>210</v>
      </c>
      <c r="AW322">
        <f>COUNTIF(G322:Z322,"&lt;&gt;0")</f>
        <v>20</v>
      </c>
      <c r="AX322">
        <f>_xlfn.LET(_xlpm.n,AW322,_xlpm.w,AV322,_xlpm.mu,_xlpm.n*(_xlpm.n+1)/4,_xlpm.sd,SQRT(_xlpm.n*(_xlpm.n+1)*(2*_xlpm.n+1)/24),_xlpm.z,(ABS(_xlpm.w-_xlpm.mu)-0.5)/_xlpm.sd,MIN(1,2*(1-_xlfn.NORM.S.DIST(_xlpm.z,TRUE))))</f>
        <v>9.5691731570646255E-5</v>
      </c>
    </row>
    <row r="323" spans="1:50" x14ac:dyDescent="0.25">
      <c r="A323" t="s">
        <v>9336</v>
      </c>
      <c r="B323" t="s">
        <v>106</v>
      </c>
      <c r="C323" t="s">
        <v>26</v>
      </c>
      <c r="D323" t="s">
        <v>9259</v>
      </c>
      <c r="E323" t="s">
        <v>102</v>
      </c>
      <c r="F323" t="s">
        <v>94</v>
      </c>
      <c r="G323">
        <f>all_runs!O3282-all_runs!O3162</f>
        <v>8.0299118668211156E-3</v>
      </c>
      <c r="H323">
        <f>all_runs!O3283-all_runs!O3163</f>
        <v>3.2688378800624918E-2</v>
      </c>
      <c r="I323">
        <f>all_runs!O3284-all_runs!O3164</f>
        <v>1.6603947537553787E-2</v>
      </c>
      <c r="J323">
        <f>all_runs!O3285-all_runs!O3165</f>
        <v>2.8656667768265698E-2</v>
      </c>
      <c r="K323">
        <f>all_runs!O3286-all_runs!O3166</f>
        <v>5.8794466403161993E-2</v>
      </c>
      <c r="L323">
        <f>all_runs!O3287-all_runs!O3167</f>
        <v>9.9164926931105679E-3</v>
      </c>
      <c r="M323">
        <f>all_runs!O3288-all_runs!O3168</f>
        <v>-3.4097333196826396E-3</v>
      </c>
      <c r="N323">
        <f>all_runs!O3289-all_runs!O3169</f>
        <v>1.9789288146456752E-2</v>
      </c>
      <c r="O323">
        <f>all_runs!O3290-all_runs!O3170</f>
        <v>2.0015146597425204E-2</v>
      </c>
      <c r="P323">
        <f>all_runs!O3291-all_runs!O3171</f>
        <v>2.6870065569383206E-2</v>
      </c>
      <c r="Q323">
        <f>all_runs!O3292-all_runs!O3172</f>
        <v>2.0799601444762672E-2</v>
      </c>
      <c r="R323">
        <f>all_runs!O3293-all_runs!O3173</f>
        <v>3.7890077276642953E-2</v>
      </c>
      <c r="S323">
        <f>all_runs!O3294-all_runs!O3174</f>
        <v>8.1822976920247203E-3</v>
      </c>
      <c r="T323">
        <f>all_runs!O3295-all_runs!O3175</f>
        <v>2.082772241673303E-3</v>
      </c>
      <c r="U323">
        <f>all_runs!O3296-all_runs!O3176</f>
        <v>2.0795869313629423E-2</v>
      </c>
      <c r="V323">
        <f>all_runs!O3297-all_runs!O3177</f>
        <v>3.0147634341853191E-2</v>
      </c>
      <c r="W323">
        <f>all_runs!O3298-all_runs!O3178</f>
        <v>1.7073517393312643E-2</v>
      </c>
      <c r="X323">
        <f>all_runs!O3299-all_runs!O3179</f>
        <v>2.7179430831776652E-2</v>
      </c>
      <c r="Y323">
        <f>all_runs!O3300-all_runs!O3180</f>
        <v>2.7803982560363094E-2</v>
      </c>
      <c r="Z323">
        <f>all_runs!O3301-all_runs!O3181</f>
        <v>4.6942889137738142E-2</v>
      </c>
      <c r="AA323" cm="1">
        <f t="array" ref="AA323">IF(G323=0,"",1+SUMPRODUCT(--(ABS($G323:$Z323)&lt;ABS(G323)),--($G323:$Z323&lt;&gt;0))+(SUMPRODUCT(--(ABS($G323:$Z323)=ABS(G323)),--($G323:$Z323&lt;&gt;0))-1)/2)</f>
        <v>3</v>
      </c>
      <c r="AB323" cm="1">
        <f t="array" ref="AB323">IF(H323=0,"",1+SUMPRODUCT(--(ABS($G323:$Z323)&lt;ABS(H323)),--($G323:$Z323&lt;&gt;0))+(SUMPRODUCT(--(ABS($G323:$Z323)=ABS(H323)),--($G323:$Z323&lt;&gt;0))-1)/2)</f>
        <v>17</v>
      </c>
      <c r="AC323" cm="1">
        <f t="array" ref="AC323">IF(I323=0,"",1+SUMPRODUCT(--(ABS($G323:$Z323)&lt;ABS(I323)),--($G323:$Z323&lt;&gt;0))+(SUMPRODUCT(--(ABS($G323:$Z323)=ABS(I323)),--($G323:$Z323&lt;&gt;0))-1)/2)</f>
        <v>6</v>
      </c>
      <c r="AD323" cm="1">
        <f t="array" ref="AD323">IF(J323=0,"",1+SUMPRODUCT(--(ABS($G323:$Z323)&lt;ABS(J323)),--($G323:$Z323&lt;&gt;0))+(SUMPRODUCT(--(ABS($G323:$Z323)=ABS(J323)),--($G323:$Z323&lt;&gt;0))-1)/2)</f>
        <v>15</v>
      </c>
      <c r="AE323" cm="1">
        <f t="array" ref="AE323">IF(K323=0,"",1+SUMPRODUCT(--(ABS($G323:$Z323)&lt;ABS(K323)),--($G323:$Z323&lt;&gt;0))+(SUMPRODUCT(--(ABS($G323:$Z323)=ABS(K323)),--($G323:$Z323&lt;&gt;0))-1)/2)</f>
        <v>20</v>
      </c>
      <c r="AF323" cm="1">
        <f t="array" ref="AF323">IF(L323=0,"",1+SUMPRODUCT(--(ABS($G323:$Z323)&lt;ABS(L323)),--($G323:$Z323&lt;&gt;0))+(SUMPRODUCT(--(ABS($G323:$Z323)=ABS(L323)),--($G323:$Z323&lt;&gt;0))-1)/2)</f>
        <v>5</v>
      </c>
      <c r="AG323" cm="1">
        <f t="array" ref="AG323">IF(M323=0,"",1+SUMPRODUCT(--(ABS($G323:$Z323)&lt;ABS(M323)),--($G323:$Z323&lt;&gt;0))+(SUMPRODUCT(--(ABS($G323:$Z323)=ABS(M323)),--($G323:$Z323&lt;&gt;0))-1)/2)</f>
        <v>2</v>
      </c>
      <c r="AH323" cm="1">
        <f t="array" ref="AH323">IF(N323=0,"",1+SUMPRODUCT(--(ABS($G323:$Z323)&lt;ABS(N323)),--($G323:$Z323&lt;&gt;0))+(SUMPRODUCT(--(ABS($G323:$Z323)=ABS(N323)),--($G323:$Z323&lt;&gt;0))-1)/2)</f>
        <v>8</v>
      </c>
      <c r="AI323" cm="1">
        <f t="array" ref="AI323">IF(O323=0,"",1+SUMPRODUCT(--(ABS($G323:$Z323)&lt;ABS(O323)),--($G323:$Z323&lt;&gt;0))+(SUMPRODUCT(--(ABS($G323:$Z323)=ABS(O323)),--($G323:$Z323&lt;&gt;0))-1)/2)</f>
        <v>9</v>
      </c>
      <c r="AJ323" cm="1">
        <f t="array" ref="AJ323">IF(P323=0,"",1+SUMPRODUCT(--(ABS($G323:$Z323)&lt;ABS(P323)),--($G323:$Z323&lt;&gt;0))+(SUMPRODUCT(--(ABS($G323:$Z323)=ABS(P323)),--($G323:$Z323&lt;&gt;0))-1)/2)</f>
        <v>12</v>
      </c>
      <c r="AK323" cm="1">
        <f t="array" ref="AK323">IF(Q323=0,"",1+SUMPRODUCT(--(ABS($G323:$Z323)&lt;ABS(Q323)),--($G323:$Z323&lt;&gt;0))+(SUMPRODUCT(--(ABS($G323:$Z323)=ABS(Q323)),--($G323:$Z323&lt;&gt;0))-1)/2)</f>
        <v>11</v>
      </c>
      <c r="AL323" cm="1">
        <f t="array" ref="AL323">IF(R323=0,"",1+SUMPRODUCT(--(ABS($G323:$Z323)&lt;ABS(R323)),--($G323:$Z323&lt;&gt;0))+(SUMPRODUCT(--(ABS($G323:$Z323)=ABS(R323)),--($G323:$Z323&lt;&gt;0))-1)/2)</f>
        <v>18</v>
      </c>
      <c r="AM323" cm="1">
        <f t="array" ref="AM323">IF(S323=0,"",1+SUMPRODUCT(--(ABS($G323:$Z323)&lt;ABS(S323)),--($G323:$Z323&lt;&gt;0))+(SUMPRODUCT(--(ABS($G323:$Z323)=ABS(S323)),--($G323:$Z323&lt;&gt;0))-1)/2)</f>
        <v>4</v>
      </c>
      <c r="AN323" cm="1">
        <f t="array" ref="AN323">IF(T323=0,"",1+SUMPRODUCT(--(ABS($G323:$Z323)&lt;ABS(T323)),--($G323:$Z323&lt;&gt;0))+(SUMPRODUCT(--(ABS($G323:$Z323)=ABS(T323)),--($G323:$Z323&lt;&gt;0))-1)/2)</f>
        <v>1</v>
      </c>
      <c r="AO323" cm="1">
        <f t="array" ref="AO323">IF(U323=0,"",1+SUMPRODUCT(--(ABS($G323:$Z323)&lt;ABS(U323)),--($G323:$Z323&lt;&gt;0))+(SUMPRODUCT(--(ABS($G323:$Z323)=ABS(U323)),--($G323:$Z323&lt;&gt;0))-1)/2)</f>
        <v>10</v>
      </c>
      <c r="AP323" cm="1">
        <f t="array" ref="AP323">IF(V323=0,"",1+SUMPRODUCT(--(ABS($G323:$Z323)&lt;ABS(V323)),--($G323:$Z323&lt;&gt;0))+(SUMPRODUCT(--(ABS($G323:$Z323)=ABS(V323)),--($G323:$Z323&lt;&gt;0))-1)/2)</f>
        <v>16</v>
      </c>
      <c r="AQ323" cm="1">
        <f t="array" ref="AQ323">IF(W323=0,"",1+SUMPRODUCT(--(ABS($G323:$Z323)&lt;ABS(W323)),--($G323:$Z323&lt;&gt;0))+(SUMPRODUCT(--(ABS($G323:$Z323)=ABS(W323)),--($G323:$Z323&lt;&gt;0))-1)/2)</f>
        <v>7</v>
      </c>
      <c r="AR323" cm="1">
        <f t="array" ref="AR323">IF(X323=0,"",1+SUMPRODUCT(--(ABS($G323:$Z323)&lt;ABS(X323)),--($G323:$Z323&lt;&gt;0))+(SUMPRODUCT(--(ABS($G323:$Z323)=ABS(X323)),--($G323:$Z323&lt;&gt;0))-1)/2)</f>
        <v>13</v>
      </c>
      <c r="AS323" cm="1">
        <f t="array" ref="AS323">IF(Y323=0,"",1+SUMPRODUCT(--(ABS($G323:$Z323)&lt;ABS(Y323)),--($G323:$Z323&lt;&gt;0))+(SUMPRODUCT(--(ABS($G323:$Z323)=ABS(Y323)),--($G323:$Z323&lt;&gt;0))-1)/2)</f>
        <v>14</v>
      </c>
      <c r="AT323" cm="1">
        <f t="array" ref="AT323">IF(Z323=0,"",1+SUMPRODUCT(--(ABS($G323:$Z323)&lt;ABS(Z323)),--($G323:$Z323&lt;&gt;0))+(SUMPRODUCT(--(ABS($G323:$Z323)=ABS(Z323)),--($G323:$Z323&lt;&gt;0))-1)/2)</f>
        <v>19</v>
      </c>
      <c r="AU323">
        <f>AVERAGE(G323:Z323)</f>
        <v>2.2842635214844871E-2</v>
      </c>
      <c r="AV323">
        <f>SUMIF(G323:Z323,"&gt;0",AA323:AT323)</f>
        <v>208</v>
      </c>
      <c r="AW323">
        <f>COUNTIF(G323:Z323,"&lt;&gt;0")</f>
        <v>20</v>
      </c>
      <c r="AX323">
        <f>_xlfn.LET(_xlpm.n,AW323,_xlpm.w,AV323,_xlpm.mu,_xlpm.n*(_xlpm.n+1)/4,_xlpm.sd,SQRT(_xlpm.n*(_xlpm.n+1)*(2*_xlpm.n+1)/24),_xlpm.z,(ABS(_xlpm.w-_xlpm.mu)-0.5)/_xlpm.sd,MIN(1,2*(1-_xlfn.NORM.S.DIST(_xlpm.z,TRUE))))</f>
        <v>1.2992610033379925E-4</v>
      </c>
    </row>
    <row r="324" spans="1:50" x14ac:dyDescent="0.25">
      <c r="A324" t="s">
        <v>9336</v>
      </c>
      <c r="B324" t="s">
        <v>147</v>
      </c>
      <c r="C324" t="s">
        <v>26</v>
      </c>
      <c r="D324" t="s">
        <v>9259</v>
      </c>
      <c r="E324" t="s">
        <v>102</v>
      </c>
      <c r="F324" t="s">
        <v>94</v>
      </c>
      <c r="G324">
        <f>all_runs!O3762-all_runs!O3642</f>
        <v>2.7878902197491229E-2</v>
      </c>
      <c r="H324">
        <f>all_runs!O3763-all_runs!O3643</f>
        <v>2.0626432391138261E-2</v>
      </c>
      <c r="I324">
        <f>all_runs!O3764-all_runs!O3644</f>
        <v>1.3015184381778844E-2</v>
      </c>
      <c r="J324">
        <f>all_runs!O3765-all_runs!O3645</f>
        <v>3.5316220255524833E-2</v>
      </c>
      <c r="K324">
        <f>all_runs!O3766-all_runs!O3646</f>
        <v>1.254397464796686E-2</v>
      </c>
      <c r="L324">
        <f>all_runs!O3767-all_runs!O3647</f>
        <v>3.0434782608695587E-2</v>
      </c>
      <c r="M324">
        <f>all_runs!O3768-all_runs!O3648</f>
        <v>4.4563279857397498E-2</v>
      </c>
      <c r="N324">
        <f>all_runs!O3769-all_runs!O3649</f>
        <v>1.6893922319885846E-2</v>
      </c>
      <c r="O324">
        <f>all_runs!O3770-all_runs!O3650</f>
        <v>5.7244027587254331E-3</v>
      </c>
      <c r="P324">
        <f>all_runs!O3771-all_runs!O3651</f>
        <v>2.0672777004654863E-2</v>
      </c>
      <c r="Q324">
        <f>all_runs!O3772-all_runs!O3652</f>
        <v>2.4326664193091041E-2</v>
      </c>
      <c r="R324">
        <f>all_runs!O3773-all_runs!O3653</f>
        <v>2.4277730415837806E-2</v>
      </c>
      <c r="S324">
        <f>all_runs!O3774-all_runs!O3654</f>
        <v>3.1439571790778498E-2</v>
      </c>
      <c r="T324">
        <f>all_runs!O3775-all_runs!O3655</f>
        <v>3.3811016569637253E-2</v>
      </c>
      <c r="U324">
        <f>all_runs!O3776-all_runs!O3656</f>
        <v>2.7878902197491229E-2</v>
      </c>
      <c r="V324">
        <f>all_runs!O3777-all_runs!O3657</f>
        <v>2.3440202705861557E-2</v>
      </c>
      <c r="W324">
        <f>all_runs!O3778-all_runs!O3658</f>
        <v>2.3753952717964211E-2</v>
      </c>
      <c r="X324">
        <f>all_runs!O3779-all_runs!O3659</f>
        <v>2.2379070205157281E-2</v>
      </c>
      <c r="Y324">
        <f>all_runs!O3780-all_runs!O3660</f>
        <v>3.2088861462511664E-2</v>
      </c>
      <c r="Z324">
        <f>all_runs!O3781-all_runs!O3661</f>
        <v>3.4130596080321762E-2</v>
      </c>
      <c r="AA324" cm="1">
        <f t="array" ref="AA324">IF(G324=0,"",1+SUMPRODUCT(--(ABS($G324:$Z324)&lt;ABS(G324)),--($G324:$Z324&lt;&gt;0))+(SUMPRODUCT(--(ABS($G324:$Z324)=ABS(G324)),--($G324:$Z324&lt;&gt;0))-1)/2)</f>
        <v>12.5</v>
      </c>
      <c r="AB324" cm="1">
        <f t="array" ref="AB324">IF(H324=0,"",1+SUMPRODUCT(--(ABS($G324:$Z324)&lt;ABS(H324)),--($G324:$Z324&lt;&gt;0))+(SUMPRODUCT(--(ABS($G324:$Z324)=ABS(H324)),--($G324:$Z324&lt;&gt;0))-1)/2)</f>
        <v>5</v>
      </c>
      <c r="AC324" cm="1">
        <f t="array" ref="AC324">IF(I324=0,"",1+SUMPRODUCT(--(ABS($G324:$Z324)&lt;ABS(I324)),--($G324:$Z324&lt;&gt;0))+(SUMPRODUCT(--(ABS($G324:$Z324)=ABS(I324)),--($G324:$Z324&lt;&gt;0))-1)/2)</f>
        <v>3</v>
      </c>
      <c r="AD324" cm="1">
        <f t="array" ref="AD324">IF(J324=0,"",1+SUMPRODUCT(--(ABS($G324:$Z324)&lt;ABS(J324)),--($G324:$Z324&lt;&gt;0))+(SUMPRODUCT(--(ABS($G324:$Z324)=ABS(J324)),--($G324:$Z324&lt;&gt;0))-1)/2)</f>
        <v>19</v>
      </c>
      <c r="AE324" cm="1">
        <f t="array" ref="AE324">IF(K324=0,"",1+SUMPRODUCT(--(ABS($G324:$Z324)&lt;ABS(K324)),--($G324:$Z324&lt;&gt;0))+(SUMPRODUCT(--(ABS($G324:$Z324)=ABS(K324)),--($G324:$Z324&lt;&gt;0))-1)/2)</f>
        <v>2</v>
      </c>
      <c r="AF324" cm="1">
        <f t="array" ref="AF324">IF(L324=0,"",1+SUMPRODUCT(--(ABS($G324:$Z324)&lt;ABS(L324)),--($G324:$Z324&lt;&gt;0))+(SUMPRODUCT(--(ABS($G324:$Z324)=ABS(L324)),--($G324:$Z324&lt;&gt;0))-1)/2)</f>
        <v>14</v>
      </c>
      <c r="AG324" cm="1">
        <f t="array" ref="AG324">IF(M324=0,"",1+SUMPRODUCT(--(ABS($G324:$Z324)&lt;ABS(M324)),--($G324:$Z324&lt;&gt;0))+(SUMPRODUCT(--(ABS($G324:$Z324)=ABS(M324)),--($G324:$Z324&lt;&gt;0))-1)/2)</f>
        <v>20</v>
      </c>
      <c r="AH324" cm="1">
        <f t="array" ref="AH324">IF(N324=0,"",1+SUMPRODUCT(--(ABS($G324:$Z324)&lt;ABS(N324)),--($G324:$Z324&lt;&gt;0))+(SUMPRODUCT(--(ABS($G324:$Z324)=ABS(N324)),--($G324:$Z324&lt;&gt;0))-1)/2)</f>
        <v>4</v>
      </c>
      <c r="AI324" cm="1">
        <f t="array" ref="AI324">IF(O324=0,"",1+SUMPRODUCT(--(ABS($G324:$Z324)&lt;ABS(O324)),--($G324:$Z324&lt;&gt;0))+(SUMPRODUCT(--(ABS($G324:$Z324)=ABS(O324)),--($G324:$Z324&lt;&gt;0))-1)/2)</f>
        <v>1</v>
      </c>
      <c r="AJ324" cm="1">
        <f t="array" ref="AJ324">IF(P324=0,"",1+SUMPRODUCT(--(ABS($G324:$Z324)&lt;ABS(P324)),--($G324:$Z324&lt;&gt;0))+(SUMPRODUCT(--(ABS($G324:$Z324)=ABS(P324)),--($G324:$Z324&lt;&gt;0))-1)/2)</f>
        <v>6</v>
      </c>
      <c r="AK324" cm="1">
        <f t="array" ref="AK324">IF(Q324=0,"",1+SUMPRODUCT(--(ABS($G324:$Z324)&lt;ABS(Q324)),--($G324:$Z324&lt;&gt;0))+(SUMPRODUCT(--(ABS($G324:$Z324)=ABS(Q324)),--($G324:$Z324&lt;&gt;0))-1)/2)</f>
        <v>11</v>
      </c>
      <c r="AL324" cm="1">
        <f t="array" ref="AL324">IF(R324=0,"",1+SUMPRODUCT(--(ABS($G324:$Z324)&lt;ABS(R324)),--($G324:$Z324&lt;&gt;0))+(SUMPRODUCT(--(ABS($G324:$Z324)=ABS(R324)),--($G324:$Z324&lt;&gt;0))-1)/2)</f>
        <v>10</v>
      </c>
      <c r="AM324" cm="1">
        <f t="array" ref="AM324">IF(S324=0,"",1+SUMPRODUCT(--(ABS($G324:$Z324)&lt;ABS(S324)),--($G324:$Z324&lt;&gt;0))+(SUMPRODUCT(--(ABS($G324:$Z324)=ABS(S324)),--($G324:$Z324&lt;&gt;0))-1)/2)</f>
        <v>15</v>
      </c>
      <c r="AN324" cm="1">
        <f t="array" ref="AN324">IF(T324=0,"",1+SUMPRODUCT(--(ABS($G324:$Z324)&lt;ABS(T324)),--($G324:$Z324&lt;&gt;0))+(SUMPRODUCT(--(ABS($G324:$Z324)=ABS(T324)),--($G324:$Z324&lt;&gt;0))-1)/2)</f>
        <v>17</v>
      </c>
      <c r="AO324" cm="1">
        <f t="array" ref="AO324">IF(U324=0,"",1+SUMPRODUCT(--(ABS($G324:$Z324)&lt;ABS(U324)),--($G324:$Z324&lt;&gt;0))+(SUMPRODUCT(--(ABS($G324:$Z324)=ABS(U324)),--($G324:$Z324&lt;&gt;0))-1)/2)</f>
        <v>12.5</v>
      </c>
      <c r="AP324" cm="1">
        <f t="array" ref="AP324">IF(V324=0,"",1+SUMPRODUCT(--(ABS($G324:$Z324)&lt;ABS(V324)),--($G324:$Z324&lt;&gt;0))+(SUMPRODUCT(--(ABS($G324:$Z324)=ABS(V324)),--($G324:$Z324&lt;&gt;0))-1)/2)</f>
        <v>8</v>
      </c>
      <c r="AQ324" cm="1">
        <f t="array" ref="AQ324">IF(W324=0,"",1+SUMPRODUCT(--(ABS($G324:$Z324)&lt;ABS(W324)),--($G324:$Z324&lt;&gt;0))+(SUMPRODUCT(--(ABS($G324:$Z324)=ABS(W324)),--($G324:$Z324&lt;&gt;0))-1)/2)</f>
        <v>9</v>
      </c>
      <c r="AR324" cm="1">
        <f t="array" ref="AR324">IF(X324=0,"",1+SUMPRODUCT(--(ABS($G324:$Z324)&lt;ABS(X324)),--($G324:$Z324&lt;&gt;0))+(SUMPRODUCT(--(ABS($G324:$Z324)=ABS(X324)),--($G324:$Z324&lt;&gt;0))-1)/2)</f>
        <v>7</v>
      </c>
      <c r="AS324" cm="1">
        <f t="array" ref="AS324">IF(Y324=0,"",1+SUMPRODUCT(--(ABS($G324:$Z324)&lt;ABS(Y324)),--($G324:$Z324&lt;&gt;0))+(SUMPRODUCT(--(ABS($G324:$Z324)=ABS(Y324)),--($G324:$Z324&lt;&gt;0))-1)/2)</f>
        <v>16</v>
      </c>
      <c r="AT324" cm="1">
        <f t="array" ref="AT324">IF(Z324=0,"",1+SUMPRODUCT(--(ABS($G324:$Z324)&lt;ABS(Z324)),--($G324:$Z324&lt;&gt;0))+(SUMPRODUCT(--(ABS($G324:$Z324)=ABS(Z324)),--($G324:$Z324&lt;&gt;0))-1)/2)</f>
        <v>18</v>
      </c>
      <c r="AU324">
        <f>AVERAGE(G324:Z324)</f>
        <v>2.5259822338095577E-2</v>
      </c>
      <c r="AV324">
        <f>SUMIF(G324:Z324,"&gt;0",AA324:AT324)</f>
        <v>210</v>
      </c>
      <c r="AW324">
        <f>COUNTIF(G324:Z324,"&lt;&gt;0")</f>
        <v>20</v>
      </c>
      <c r="AX324">
        <f>_xlfn.LET(_xlpm.n,AW324,_xlpm.w,AV324,_xlpm.mu,_xlpm.n*(_xlpm.n+1)/4,_xlpm.sd,SQRT(_xlpm.n*(_xlpm.n+1)*(2*_xlpm.n+1)/24),_xlpm.z,(ABS(_xlpm.w-_xlpm.mu)-0.5)/_xlpm.sd,MIN(1,2*(1-_xlfn.NORM.S.DIST(_xlpm.z,TRUE))))</f>
        <v>9.5691731570646255E-5</v>
      </c>
    </row>
    <row r="325" spans="1:50" x14ac:dyDescent="0.25">
      <c r="A325" t="s">
        <v>9336</v>
      </c>
      <c r="B325" t="s">
        <v>190</v>
      </c>
      <c r="C325" t="s">
        <v>26</v>
      </c>
      <c r="D325" t="s">
        <v>9259</v>
      </c>
      <c r="E325" t="s">
        <v>102</v>
      </c>
      <c r="F325" t="s">
        <v>94</v>
      </c>
      <c r="G325">
        <f>all_runs!O4242-all_runs!O4122</f>
        <v>1.3735352903842979E-2</v>
      </c>
      <c r="H325">
        <f>all_runs!O4243-all_runs!O4123</f>
        <v>2.1961778059339188E-2</v>
      </c>
      <c r="I325">
        <f>all_runs!O4244-all_runs!O4124</f>
        <v>1.390348781653139E-2</v>
      </c>
      <c r="J325">
        <f>all_runs!O4245-all_runs!O4125</f>
        <v>2.0197695769234247E-2</v>
      </c>
      <c r="K325">
        <f>all_runs!O4246-all_runs!O4126</f>
        <v>3.447816573113871E-2</v>
      </c>
      <c r="L325">
        <f>all_runs!O4247-all_runs!O4127</f>
        <v>3.6606690682541299E-2</v>
      </c>
      <c r="M325">
        <f>all_runs!O4248-all_runs!O4128</f>
        <v>2.3588998717271381E-2</v>
      </c>
      <c r="N325">
        <f>all_runs!O4249-all_runs!O4129</f>
        <v>2.6269195167683446E-2</v>
      </c>
      <c r="O325">
        <f>all_runs!O4250-all_runs!O4130</f>
        <v>2.7271862213340881E-2</v>
      </c>
      <c r="P325">
        <f>all_runs!O4251-all_runs!O4131</f>
        <v>2.7652551164764616E-2</v>
      </c>
      <c r="Q325">
        <f>all_runs!O4252-all_runs!O4132</f>
        <v>3.0399010439117524E-2</v>
      </c>
      <c r="R325">
        <f>all_runs!O4253-all_runs!O4133</f>
        <v>1.6450842522906406E-2</v>
      </c>
      <c r="S325">
        <f>all_runs!O4254-all_runs!O4134</f>
        <v>2.9878618113912236E-2</v>
      </c>
      <c r="T325">
        <f>all_runs!O4255-all_runs!O4135</f>
        <v>1.0409607710262891E-2</v>
      </c>
      <c r="U325">
        <f>all_runs!O4256-all_runs!O4136</f>
        <v>2.8517588536005278E-2</v>
      </c>
      <c r="V325">
        <f>all_runs!O4257-all_runs!O4137</f>
        <v>4.3471419017270696E-2</v>
      </c>
      <c r="W325">
        <f>all_runs!O4258-all_runs!O4138</f>
        <v>3.3237350884409711E-2</v>
      </c>
      <c r="X325">
        <f>all_runs!O4259-all_runs!O4139</f>
        <v>3.0100334448160626E-2</v>
      </c>
      <c r="Y325">
        <f>all_runs!O4260-all_runs!O4140</f>
        <v>2.7159796725014007E-2</v>
      </c>
      <c r="Z325">
        <f>all_runs!O4261-all_runs!O4141</f>
        <v>2.1107620967160123E-2</v>
      </c>
      <c r="AA325" cm="1">
        <f t="array" ref="AA325">IF(G325=0,"",1+SUMPRODUCT(--(ABS($G325:$Z325)&lt;ABS(G325)),--($G325:$Z325&lt;&gt;0))+(SUMPRODUCT(--(ABS($G325:$Z325)=ABS(G325)),--($G325:$Z325&lt;&gt;0))-1)/2)</f>
        <v>2</v>
      </c>
      <c r="AB325" cm="1">
        <f t="array" ref="AB325">IF(H325=0,"",1+SUMPRODUCT(--(ABS($G325:$Z325)&lt;ABS(H325)),--($G325:$Z325&lt;&gt;0))+(SUMPRODUCT(--(ABS($G325:$Z325)=ABS(H325)),--($G325:$Z325&lt;&gt;0))-1)/2)</f>
        <v>7</v>
      </c>
      <c r="AC325" cm="1">
        <f t="array" ref="AC325">IF(I325=0,"",1+SUMPRODUCT(--(ABS($G325:$Z325)&lt;ABS(I325)),--($G325:$Z325&lt;&gt;0))+(SUMPRODUCT(--(ABS($G325:$Z325)=ABS(I325)),--($G325:$Z325&lt;&gt;0))-1)/2)</f>
        <v>3</v>
      </c>
      <c r="AD325" cm="1">
        <f t="array" ref="AD325">IF(J325=0,"",1+SUMPRODUCT(--(ABS($G325:$Z325)&lt;ABS(J325)),--($G325:$Z325&lt;&gt;0))+(SUMPRODUCT(--(ABS($G325:$Z325)=ABS(J325)),--($G325:$Z325&lt;&gt;0))-1)/2)</f>
        <v>5</v>
      </c>
      <c r="AE325" cm="1">
        <f t="array" ref="AE325">IF(K325=0,"",1+SUMPRODUCT(--(ABS($G325:$Z325)&lt;ABS(K325)),--($G325:$Z325&lt;&gt;0))+(SUMPRODUCT(--(ABS($G325:$Z325)=ABS(K325)),--($G325:$Z325&lt;&gt;0))-1)/2)</f>
        <v>18</v>
      </c>
      <c r="AF325" cm="1">
        <f t="array" ref="AF325">IF(L325=0,"",1+SUMPRODUCT(--(ABS($G325:$Z325)&lt;ABS(L325)),--($G325:$Z325&lt;&gt;0))+(SUMPRODUCT(--(ABS($G325:$Z325)=ABS(L325)),--($G325:$Z325&lt;&gt;0))-1)/2)</f>
        <v>19</v>
      </c>
      <c r="AG325" cm="1">
        <f t="array" ref="AG325">IF(M325=0,"",1+SUMPRODUCT(--(ABS($G325:$Z325)&lt;ABS(M325)),--($G325:$Z325&lt;&gt;0))+(SUMPRODUCT(--(ABS($G325:$Z325)=ABS(M325)),--($G325:$Z325&lt;&gt;0))-1)/2)</f>
        <v>8</v>
      </c>
      <c r="AH325" cm="1">
        <f t="array" ref="AH325">IF(N325=0,"",1+SUMPRODUCT(--(ABS($G325:$Z325)&lt;ABS(N325)),--($G325:$Z325&lt;&gt;0))+(SUMPRODUCT(--(ABS($G325:$Z325)=ABS(N325)),--($G325:$Z325&lt;&gt;0))-1)/2)</f>
        <v>9</v>
      </c>
      <c r="AI325" cm="1">
        <f t="array" ref="AI325">IF(O325=0,"",1+SUMPRODUCT(--(ABS($G325:$Z325)&lt;ABS(O325)),--($G325:$Z325&lt;&gt;0))+(SUMPRODUCT(--(ABS($G325:$Z325)=ABS(O325)),--($G325:$Z325&lt;&gt;0))-1)/2)</f>
        <v>11</v>
      </c>
      <c r="AJ325" cm="1">
        <f t="array" ref="AJ325">IF(P325=0,"",1+SUMPRODUCT(--(ABS($G325:$Z325)&lt;ABS(P325)),--($G325:$Z325&lt;&gt;0))+(SUMPRODUCT(--(ABS($G325:$Z325)=ABS(P325)),--($G325:$Z325&lt;&gt;0))-1)/2)</f>
        <v>12</v>
      </c>
      <c r="AK325" cm="1">
        <f t="array" ref="AK325">IF(Q325=0,"",1+SUMPRODUCT(--(ABS($G325:$Z325)&lt;ABS(Q325)),--($G325:$Z325&lt;&gt;0))+(SUMPRODUCT(--(ABS($G325:$Z325)=ABS(Q325)),--($G325:$Z325&lt;&gt;0))-1)/2)</f>
        <v>16</v>
      </c>
      <c r="AL325" cm="1">
        <f t="array" ref="AL325">IF(R325=0,"",1+SUMPRODUCT(--(ABS($G325:$Z325)&lt;ABS(R325)),--($G325:$Z325&lt;&gt;0))+(SUMPRODUCT(--(ABS($G325:$Z325)=ABS(R325)),--($G325:$Z325&lt;&gt;0))-1)/2)</f>
        <v>4</v>
      </c>
      <c r="AM325" cm="1">
        <f t="array" ref="AM325">IF(S325=0,"",1+SUMPRODUCT(--(ABS($G325:$Z325)&lt;ABS(S325)),--($G325:$Z325&lt;&gt;0))+(SUMPRODUCT(--(ABS($G325:$Z325)=ABS(S325)),--($G325:$Z325&lt;&gt;0))-1)/2)</f>
        <v>14</v>
      </c>
      <c r="AN325" cm="1">
        <f t="array" ref="AN325">IF(T325=0,"",1+SUMPRODUCT(--(ABS($G325:$Z325)&lt;ABS(T325)),--($G325:$Z325&lt;&gt;0))+(SUMPRODUCT(--(ABS($G325:$Z325)=ABS(T325)),--($G325:$Z325&lt;&gt;0))-1)/2)</f>
        <v>1</v>
      </c>
      <c r="AO325" cm="1">
        <f t="array" ref="AO325">IF(U325=0,"",1+SUMPRODUCT(--(ABS($G325:$Z325)&lt;ABS(U325)),--($G325:$Z325&lt;&gt;0))+(SUMPRODUCT(--(ABS($G325:$Z325)=ABS(U325)),--($G325:$Z325&lt;&gt;0))-1)/2)</f>
        <v>13</v>
      </c>
      <c r="AP325" cm="1">
        <f t="array" ref="AP325">IF(V325=0,"",1+SUMPRODUCT(--(ABS($G325:$Z325)&lt;ABS(V325)),--($G325:$Z325&lt;&gt;0))+(SUMPRODUCT(--(ABS($G325:$Z325)=ABS(V325)),--($G325:$Z325&lt;&gt;0))-1)/2)</f>
        <v>20</v>
      </c>
      <c r="AQ325" cm="1">
        <f t="array" ref="AQ325">IF(W325=0,"",1+SUMPRODUCT(--(ABS($G325:$Z325)&lt;ABS(W325)),--($G325:$Z325&lt;&gt;0))+(SUMPRODUCT(--(ABS($G325:$Z325)=ABS(W325)),--($G325:$Z325&lt;&gt;0))-1)/2)</f>
        <v>17</v>
      </c>
      <c r="AR325" cm="1">
        <f t="array" ref="AR325">IF(X325=0,"",1+SUMPRODUCT(--(ABS($G325:$Z325)&lt;ABS(X325)),--($G325:$Z325&lt;&gt;0))+(SUMPRODUCT(--(ABS($G325:$Z325)=ABS(X325)),--($G325:$Z325&lt;&gt;0))-1)/2)</f>
        <v>15</v>
      </c>
      <c r="AS325" cm="1">
        <f t="array" ref="AS325">IF(Y325=0,"",1+SUMPRODUCT(--(ABS($G325:$Z325)&lt;ABS(Y325)),--($G325:$Z325&lt;&gt;0))+(SUMPRODUCT(--(ABS($G325:$Z325)=ABS(Y325)),--($G325:$Z325&lt;&gt;0))-1)/2)</f>
        <v>10</v>
      </c>
      <c r="AT325" cm="1">
        <f t="array" ref="AT325">IF(Z325=0,"",1+SUMPRODUCT(--(ABS($G325:$Z325)&lt;ABS(Z325)),--($G325:$Z325&lt;&gt;0))+(SUMPRODUCT(--(ABS($G325:$Z325)=ABS(Z325)),--($G325:$Z325&lt;&gt;0))-1)/2)</f>
        <v>6</v>
      </c>
      <c r="AU325">
        <f>AVERAGE(G325:Z325)</f>
        <v>2.581989837949538E-2</v>
      </c>
      <c r="AV325">
        <f>SUMIF(G325:Z325,"&gt;0",AA325:AT325)</f>
        <v>210</v>
      </c>
      <c r="AW325">
        <f>COUNTIF(G325:Z325,"&lt;&gt;0")</f>
        <v>20</v>
      </c>
      <c r="AX325">
        <f>_xlfn.LET(_xlpm.n,AW325,_xlpm.w,AV325,_xlpm.mu,_xlpm.n*(_xlpm.n+1)/4,_xlpm.sd,SQRT(_xlpm.n*(_xlpm.n+1)*(2*_xlpm.n+1)/24),_xlpm.z,(ABS(_xlpm.w-_xlpm.mu)-0.5)/_xlpm.sd,MIN(1,2*(1-_xlfn.NORM.S.DIST(_xlpm.z,TRUE))))</f>
        <v>9.5691731570646255E-5</v>
      </c>
    </row>
    <row r="326" spans="1:50" x14ac:dyDescent="0.25">
      <c r="A326" t="s">
        <v>9336</v>
      </c>
      <c r="B326" t="s">
        <v>19</v>
      </c>
      <c r="C326" t="s">
        <v>32</v>
      </c>
      <c r="D326" t="s">
        <v>9260</v>
      </c>
      <c r="E326" t="s">
        <v>102</v>
      </c>
      <c r="F326" t="s">
        <v>94</v>
      </c>
      <c r="G326">
        <f>all_runs!O2822-all_runs!O2702</f>
        <v>4.0214905967833281E-2</v>
      </c>
      <c r="H326">
        <f>all_runs!O2823-all_runs!O2703</f>
        <v>1.6946841957279246E-2</v>
      </c>
      <c r="I326">
        <f>all_runs!O2824-all_runs!O2704</f>
        <v>2.1624108580630352E-2</v>
      </c>
      <c r="J326">
        <f>all_runs!O2825-all_runs!O2705</f>
        <v>2.0337636544190629E-2</v>
      </c>
      <c r="K326">
        <f>all_runs!O2826-all_runs!O2706</f>
        <v>-9.0655509065552531E-3</v>
      </c>
      <c r="L326">
        <f>all_runs!O2827-all_runs!O2707</f>
        <v>5.1569603436823264E-2</v>
      </c>
      <c r="M326">
        <f>all_runs!O2828-all_runs!O2708</f>
        <v>2.2692385288106576E-2</v>
      </c>
      <c r="N326">
        <f>all_runs!O2829-all_runs!O2709</f>
        <v>4.1875655119242627E-2</v>
      </c>
      <c r="O326">
        <f>all_runs!O2830-all_runs!O2710</f>
        <v>5.3503633560889718E-2</v>
      </c>
      <c r="P326">
        <f>all_runs!O2831-all_runs!O2711</f>
        <v>2.8859463669745122E-2</v>
      </c>
      <c r="Q326">
        <f>all_runs!O2832-all_runs!O2712</f>
        <v>5.2242370632463619E-2</v>
      </c>
      <c r="R326">
        <f>all_runs!O2833-all_runs!O2713</f>
        <v>3.8107804287344949E-2</v>
      </c>
      <c r="S326">
        <f>all_runs!O2834-all_runs!O2714</f>
        <v>1.4216578531931479E-2</v>
      </c>
      <c r="T326">
        <f>all_runs!O2835-all_runs!O2715</f>
        <v>3.7596264629192744E-3</v>
      </c>
      <c r="U326">
        <f>all_runs!O2836-all_runs!O2716</f>
        <v>2.689402910449723E-2</v>
      </c>
      <c r="V326">
        <f>all_runs!O2837-all_runs!O2717</f>
        <v>2.6035196687370643E-2</v>
      </c>
      <c r="W326">
        <f>all_runs!O2838-all_runs!O2718</f>
        <v>2.4734314458276341E-2</v>
      </c>
      <c r="X326">
        <f>all_runs!O2839-all_runs!O2719</f>
        <v>3.7735849056603876E-2</v>
      </c>
      <c r="Y326">
        <f>all_runs!O2840-all_runs!O2720</f>
        <v>1.8681531541226315E-2</v>
      </c>
      <c r="Z326">
        <f>all_runs!O2841-all_runs!O2721</f>
        <v>4.3270848250101301E-2</v>
      </c>
      <c r="AA326" cm="1">
        <f t="array" ref="AA326">IF(G326=0,"",1+SUMPRODUCT(--(ABS($G326:$Z326)&lt;ABS(G326)),--($G326:$Z326&lt;&gt;0))+(SUMPRODUCT(--(ABS($G326:$Z326)=ABS(G326)),--($G326:$Z326&lt;&gt;0))-1)/2)</f>
        <v>15</v>
      </c>
      <c r="AB326" cm="1">
        <f t="array" ref="AB326">IF(H326=0,"",1+SUMPRODUCT(--(ABS($G326:$Z326)&lt;ABS(H326)),--($G326:$Z326&lt;&gt;0))+(SUMPRODUCT(--(ABS($G326:$Z326)=ABS(H326)),--($G326:$Z326&lt;&gt;0))-1)/2)</f>
        <v>4</v>
      </c>
      <c r="AC326" cm="1">
        <f t="array" ref="AC326">IF(I326=0,"",1+SUMPRODUCT(--(ABS($G326:$Z326)&lt;ABS(I326)),--($G326:$Z326&lt;&gt;0))+(SUMPRODUCT(--(ABS($G326:$Z326)=ABS(I326)),--($G326:$Z326&lt;&gt;0))-1)/2)</f>
        <v>7</v>
      </c>
      <c r="AD326" cm="1">
        <f t="array" ref="AD326">IF(J326=0,"",1+SUMPRODUCT(--(ABS($G326:$Z326)&lt;ABS(J326)),--($G326:$Z326&lt;&gt;0))+(SUMPRODUCT(--(ABS($G326:$Z326)=ABS(J326)),--($G326:$Z326&lt;&gt;0))-1)/2)</f>
        <v>6</v>
      </c>
      <c r="AE326" cm="1">
        <f t="array" ref="AE326">IF(K326=0,"",1+SUMPRODUCT(--(ABS($G326:$Z326)&lt;ABS(K326)),--($G326:$Z326&lt;&gt;0))+(SUMPRODUCT(--(ABS($G326:$Z326)=ABS(K326)),--($G326:$Z326&lt;&gt;0))-1)/2)</f>
        <v>2</v>
      </c>
      <c r="AF326" cm="1">
        <f t="array" ref="AF326">IF(L326=0,"",1+SUMPRODUCT(--(ABS($G326:$Z326)&lt;ABS(L326)),--($G326:$Z326&lt;&gt;0))+(SUMPRODUCT(--(ABS($G326:$Z326)=ABS(L326)),--($G326:$Z326&lt;&gt;0))-1)/2)</f>
        <v>18</v>
      </c>
      <c r="AG326" cm="1">
        <f t="array" ref="AG326">IF(M326=0,"",1+SUMPRODUCT(--(ABS($G326:$Z326)&lt;ABS(M326)),--($G326:$Z326&lt;&gt;0))+(SUMPRODUCT(--(ABS($G326:$Z326)=ABS(M326)),--($G326:$Z326&lt;&gt;0))-1)/2)</f>
        <v>8</v>
      </c>
      <c r="AH326" cm="1">
        <f t="array" ref="AH326">IF(N326=0,"",1+SUMPRODUCT(--(ABS($G326:$Z326)&lt;ABS(N326)),--($G326:$Z326&lt;&gt;0))+(SUMPRODUCT(--(ABS($G326:$Z326)=ABS(N326)),--($G326:$Z326&lt;&gt;0))-1)/2)</f>
        <v>16</v>
      </c>
      <c r="AI326" cm="1">
        <f t="array" ref="AI326">IF(O326=0,"",1+SUMPRODUCT(--(ABS($G326:$Z326)&lt;ABS(O326)),--($G326:$Z326&lt;&gt;0))+(SUMPRODUCT(--(ABS($G326:$Z326)=ABS(O326)),--($G326:$Z326&lt;&gt;0))-1)/2)</f>
        <v>20</v>
      </c>
      <c r="AJ326" cm="1">
        <f t="array" ref="AJ326">IF(P326=0,"",1+SUMPRODUCT(--(ABS($G326:$Z326)&lt;ABS(P326)),--($G326:$Z326&lt;&gt;0))+(SUMPRODUCT(--(ABS($G326:$Z326)=ABS(P326)),--($G326:$Z326&lt;&gt;0))-1)/2)</f>
        <v>12</v>
      </c>
      <c r="AK326" cm="1">
        <f t="array" ref="AK326">IF(Q326=0,"",1+SUMPRODUCT(--(ABS($G326:$Z326)&lt;ABS(Q326)),--($G326:$Z326&lt;&gt;0))+(SUMPRODUCT(--(ABS($G326:$Z326)=ABS(Q326)),--($G326:$Z326&lt;&gt;0))-1)/2)</f>
        <v>19</v>
      </c>
      <c r="AL326" cm="1">
        <f t="array" ref="AL326">IF(R326=0,"",1+SUMPRODUCT(--(ABS($G326:$Z326)&lt;ABS(R326)),--($G326:$Z326&lt;&gt;0))+(SUMPRODUCT(--(ABS($G326:$Z326)=ABS(R326)),--($G326:$Z326&lt;&gt;0))-1)/2)</f>
        <v>14</v>
      </c>
      <c r="AM326" cm="1">
        <f t="array" ref="AM326">IF(S326=0,"",1+SUMPRODUCT(--(ABS($G326:$Z326)&lt;ABS(S326)),--($G326:$Z326&lt;&gt;0))+(SUMPRODUCT(--(ABS($G326:$Z326)=ABS(S326)),--($G326:$Z326&lt;&gt;0))-1)/2)</f>
        <v>3</v>
      </c>
      <c r="AN326" cm="1">
        <f t="array" ref="AN326">IF(T326=0,"",1+SUMPRODUCT(--(ABS($G326:$Z326)&lt;ABS(T326)),--($G326:$Z326&lt;&gt;0))+(SUMPRODUCT(--(ABS($G326:$Z326)=ABS(T326)),--($G326:$Z326&lt;&gt;0))-1)/2)</f>
        <v>1</v>
      </c>
      <c r="AO326" cm="1">
        <f t="array" ref="AO326">IF(U326=0,"",1+SUMPRODUCT(--(ABS($G326:$Z326)&lt;ABS(U326)),--($G326:$Z326&lt;&gt;0))+(SUMPRODUCT(--(ABS($G326:$Z326)=ABS(U326)),--($G326:$Z326&lt;&gt;0))-1)/2)</f>
        <v>11</v>
      </c>
      <c r="AP326" cm="1">
        <f t="array" ref="AP326">IF(V326=0,"",1+SUMPRODUCT(--(ABS($G326:$Z326)&lt;ABS(V326)),--($G326:$Z326&lt;&gt;0))+(SUMPRODUCT(--(ABS($G326:$Z326)=ABS(V326)),--($G326:$Z326&lt;&gt;0))-1)/2)</f>
        <v>10</v>
      </c>
      <c r="AQ326" cm="1">
        <f t="array" ref="AQ326">IF(W326=0,"",1+SUMPRODUCT(--(ABS($G326:$Z326)&lt;ABS(W326)),--($G326:$Z326&lt;&gt;0))+(SUMPRODUCT(--(ABS($G326:$Z326)=ABS(W326)),--($G326:$Z326&lt;&gt;0))-1)/2)</f>
        <v>9</v>
      </c>
      <c r="AR326" cm="1">
        <f t="array" ref="AR326">IF(X326=0,"",1+SUMPRODUCT(--(ABS($G326:$Z326)&lt;ABS(X326)),--($G326:$Z326&lt;&gt;0))+(SUMPRODUCT(--(ABS($G326:$Z326)=ABS(X326)),--($G326:$Z326&lt;&gt;0))-1)/2)</f>
        <v>13</v>
      </c>
      <c r="AS326" cm="1">
        <f t="array" ref="AS326">IF(Y326=0,"",1+SUMPRODUCT(--(ABS($G326:$Z326)&lt;ABS(Y326)),--($G326:$Z326&lt;&gt;0))+(SUMPRODUCT(--(ABS($G326:$Z326)=ABS(Y326)),--($G326:$Z326&lt;&gt;0))-1)/2)</f>
        <v>5</v>
      </c>
      <c r="AT326" cm="1">
        <f t="array" ref="AT326">IF(Z326=0,"",1+SUMPRODUCT(--(ABS($G326:$Z326)&lt;ABS(Z326)),--($G326:$Z326&lt;&gt;0))+(SUMPRODUCT(--(ABS($G326:$Z326)=ABS(Z326)),--($G326:$Z326&lt;&gt;0))-1)/2)</f>
        <v>17</v>
      </c>
      <c r="AU326">
        <f>AVERAGE(G326:Z326)</f>
        <v>2.8711841611546031E-2</v>
      </c>
      <c r="AV326">
        <f>SUMIF(G326:Z326,"&gt;0",AA326:AT326)</f>
        <v>208</v>
      </c>
      <c r="AW326">
        <f>COUNTIF(G326:Z326,"&lt;&gt;0")</f>
        <v>20</v>
      </c>
      <c r="AX326">
        <f>_xlfn.LET(_xlpm.n,AW326,_xlpm.w,AV326,_xlpm.mu,_xlpm.n*(_xlpm.n+1)/4,_xlpm.sd,SQRT(_xlpm.n*(_xlpm.n+1)*(2*_xlpm.n+1)/24),_xlpm.z,(ABS(_xlpm.w-_xlpm.mu)-0.5)/_xlpm.sd,MIN(1,2*(1-_xlfn.NORM.S.DIST(_xlpm.z,TRUE))))</f>
        <v>1.2992610033379925E-4</v>
      </c>
    </row>
    <row r="327" spans="1:50" x14ac:dyDescent="0.25">
      <c r="A327" t="s">
        <v>9336</v>
      </c>
      <c r="B327" t="s">
        <v>106</v>
      </c>
      <c r="C327" t="s">
        <v>32</v>
      </c>
      <c r="D327" t="s">
        <v>9260</v>
      </c>
      <c r="E327" t="s">
        <v>102</v>
      </c>
      <c r="F327" t="s">
        <v>94</v>
      </c>
      <c r="G327">
        <f>all_runs!O3302-all_runs!O3182</f>
        <v>2.7961432506887207E-2</v>
      </c>
      <c r="H327">
        <f>all_runs!O3303-all_runs!O3183</f>
        <v>3.0841129524153077E-2</v>
      </c>
      <c r="I327">
        <f>all_runs!O3304-all_runs!O3184</f>
        <v>1.7912063366608888E-2</v>
      </c>
      <c r="J327">
        <f>all_runs!O3305-all_runs!O3185</f>
        <v>2.6124980670435338E-2</v>
      </c>
      <c r="K327">
        <f>all_runs!O3306-all_runs!O3186</f>
        <v>2.7417695473251014E-2</v>
      </c>
      <c r="L327">
        <f>all_runs!O3307-all_runs!O3187</f>
        <v>3.4492534492534532E-2</v>
      </c>
      <c r="M327">
        <f>all_runs!O3308-all_runs!O3188</f>
        <v>1.067221067221058E-2</v>
      </c>
      <c r="N327">
        <f>all_runs!O3309-all_runs!O3189</f>
        <v>2.3696337098399023E-2</v>
      </c>
      <c r="O327">
        <f>all_runs!O3310-all_runs!O3190</f>
        <v>2.953888625285761E-2</v>
      </c>
      <c r="P327">
        <f>all_runs!O3311-all_runs!O3191</f>
        <v>2.9805552200693586E-2</v>
      </c>
      <c r="Q327">
        <f>all_runs!O3312-all_runs!O3192</f>
        <v>3.6204642390209485E-2</v>
      </c>
      <c r="R327">
        <f>all_runs!O3313-all_runs!O3193</f>
        <v>3.5648148148148207E-2</v>
      </c>
      <c r="S327">
        <f>all_runs!O3314-all_runs!O3194</f>
        <v>1.9461697722567228E-2</v>
      </c>
      <c r="T327">
        <f>all_runs!O3315-all_runs!O3195</f>
        <v>3.0823947836395971E-2</v>
      </c>
      <c r="U327">
        <f>all_runs!O3316-all_runs!O3196</f>
        <v>3.4497929606625233E-2</v>
      </c>
      <c r="V327">
        <f>all_runs!O3317-all_runs!O3197</f>
        <v>2.7600456277037666E-2</v>
      </c>
      <c r="W327">
        <f>all_runs!O3318-all_runs!O3198</f>
        <v>4.5790554414784523E-2</v>
      </c>
      <c r="X327">
        <f>all_runs!O3319-all_runs!O3199</f>
        <v>6.4871766116578744E-3</v>
      </c>
      <c r="Y327">
        <f>all_runs!O3320-all_runs!O3200</f>
        <v>4.1119970138759343E-2</v>
      </c>
      <c r="Z327">
        <f>all_runs!O3321-all_runs!O3201</f>
        <v>2.7642089779399082E-2</v>
      </c>
      <c r="AA327" cm="1">
        <f t="array" ref="AA327">IF(G327=0,"",1+SUMPRODUCT(--(ABS($G327:$Z327)&lt;ABS(G327)),--($G327:$Z327&lt;&gt;0))+(SUMPRODUCT(--(ABS($G327:$Z327)=ABS(G327)),--($G327:$Z327&lt;&gt;0))-1)/2)</f>
        <v>10</v>
      </c>
      <c r="AB327" cm="1">
        <f t="array" ref="AB327">IF(H327=0,"",1+SUMPRODUCT(--(ABS($G327:$Z327)&lt;ABS(H327)),--($G327:$Z327&lt;&gt;0))+(SUMPRODUCT(--(ABS($G327:$Z327)=ABS(H327)),--($G327:$Z327&lt;&gt;0))-1)/2)</f>
        <v>14</v>
      </c>
      <c r="AC327" cm="1">
        <f t="array" ref="AC327">IF(I327=0,"",1+SUMPRODUCT(--(ABS($G327:$Z327)&lt;ABS(I327)),--($G327:$Z327&lt;&gt;0))+(SUMPRODUCT(--(ABS($G327:$Z327)=ABS(I327)),--($G327:$Z327&lt;&gt;0))-1)/2)</f>
        <v>3</v>
      </c>
      <c r="AD327" cm="1">
        <f t="array" ref="AD327">IF(J327=0,"",1+SUMPRODUCT(--(ABS($G327:$Z327)&lt;ABS(J327)),--($G327:$Z327&lt;&gt;0))+(SUMPRODUCT(--(ABS($G327:$Z327)=ABS(J327)),--($G327:$Z327&lt;&gt;0))-1)/2)</f>
        <v>6</v>
      </c>
      <c r="AE327" cm="1">
        <f t="array" ref="AE327">IF(K327=0,"",1+SUMPRODUCT(--(ABS($G327:$Z327)&lt;ABS(K327)),--($G327:$Z327&lt;&gt;0))+(SUMPRODUCT(--(ABS($G327:$Z327)=ABS(K327)),--($G327:$Z327&lt;&gt;0))-1)/2)</f>
        <v>7</v>
      </c>
      <c r="AF327" cm="1">
        <f t="array" ref="AF327">IF(L327=0,"",1+SUMPRODUCT(--(ABS($G327:$Z327)&lt;ABS(L327)),--($G327:$Z327&lt;&gt;0))+(SUMPRODUCT(--(ABS($G327:$Z327)=ABS(L327)),--($G327:$Z327&lt;&gt;0))-1)/2)</f>
        <v>15</v>
      </c>
      <c r="AG327" cm="1">
        <f t="array" ref="AG327">IF(M327=0,"",1+SUMPRODUCT(--(ABS($G327:$Z327)&lt;ABS(M327)),--($G327:$Z327&lt;&gt;0))+(SUMPRODUCT(--(ABS($G327:$Z327)=ABS(M327)),--($G327:$Z327&lt;&gt;0))-1)/2)</f>
        <v>2</v>
      </c>
      <c r="AH327" cm="1">
        <f t="array" ref="AH327">IF(N327=0,"",1+SUMPRODUCT(--(ABS($G327:$Z327)&lt;ABS(N327)),--($G327:$Z327&lt;&gt;0))+(SUMPRODUCT(--(ABS($G327:$Z327)=ABS(N327)),--($G327:$Z327&lt;&gt;0))-1)/2)</f>
        <v>5</v>
      </c>
      <c r="AI327" cm="1">
        <f t="array" ref="AI327">IF(O327=0,"",1+SUMPRODUCT(--(ABS($G327:$Z327)&lt;ABS(O327)),--($G327:$Z327&lt;&gt;0))+(SUMPRODUCT(--(ABS($G327:$Z327)=ABS(O327)),--($G327:$Z327&lt;&gt;0))-1)/2)</f>
        <v>11</v>
      </c>
      <c r="AJ327" cm="1">
        <f t="array" ref="AJ327">IF(P327=0,"",1+SUMPRODUCT(--(ABS($G327:$Z327)&lt;ABS(P327)),--($G327:$Z327&lt;&gt;0))+(SUMPRODUCT(--(ABS($G327:$Z327)=ABS(P327)),--($G327:$Z327&lt;&gt;0))-1)/2)</f>
        <v>12</v>
      </c>
      <c r="AK327" cm="1">
        <f t="array" ref="AK327">IF(Q327=0,"",1+SUMPRODUCT(--(ABS($G327:$Z327)&lt;ABS(Q327)),--($G327:$Z327&lt;&gt;0))+(SUMPRODUCT(--(ABS($G327:$Z327)=ABS(Q327)),--($G327:$Z327&lt;&gt;0))-1)/2)</f>
        <v>18</v>
      </c>
      <c r="AL327" cm="1">
        <f t="array" ref="AL327">IF(R327=0,"",1+SUMPRODUCT(--(ABS($G327:$Z327)&lt;ABS(R327)),--($G327:$Z327&lt;&gt;0))+(SUMPRODUCT(--(ABS($G327:$Z327)=ABS(R327)),--($G327:$Z327&lt;&gt;0))-1)/2)</f>
        <v>17</v>
      </c>
      <c r="AM327" cm="1">
        <f t="array" ref="AM327">IF(S327=0,"",1+SUMPRODUCT(--(ABS($G327:$Z327)&lt;ABS(S327)),--($G327:$Z327&lt;&gt;0))+(SUMPRODUCT(--(ABS($G327:$Z327)=ABS(S327)),--($G327:$Z327&lt;&gt;0))-1)/2)</f>
        <v>4</v>
      </c>
      <c r="AN327" cm="1">
        <f t="array" ref="AN327">IF(T327=0,"",1+SUMPRODUCT(--(ABS($G327:$Z327)&lt;ABS(T327)),--($G327:$Z327&lt;&gt;0))+(SUMPRODUCT(--(ABS($G327:$Z327)=ABS(T327)),--($G327:$Z327&lt;&gt;0))-1)/2)</f>
        <v>13</v>
      </c>
      <c r="AO327" cm="1">
        <f t="array" ref="AO327">IF(U327=0,"",1+SUMPRODUCT(--(ABS($G327:$Z327)&lt;ABS(U327)),--($G327:$Z327&lt;&gt;0))+(SUMPRODUCT(--(ABS($G327:$Z327)=ABS(U327)),--($G327:$Z327&lt;&gt;0))-1)/2)</f>
        <v>16</v>
      </c>
      <c r="AP327" cm="1">
        <f t="array" ref="AP327">IF(V327=0,"",1+SUMPRODUCT(--(ABS($G327:$Z327)&lt;ABS(V327)),--($G327:$Z327&lt;&gt;0))+(SUMPRODUCT(--(ABS($G327:$Z327)=ABS(V327)),--($G327:$Z327&lt;&gt;0))-1)/2)</f>
        <v>8</v>
      </c>
      <c r="AQ327" cm="1">
        <f t="array" ref="AQ327">IF(W327=0,"",1+SUMPRODUCT(--(ABS($G327:$Z327)&lt;ABS(W327)),--($G327:$Z327&lt;&gt;0))+(SUMPRODUCT(--(ABS($G327:$Z327)=ABS(W327)),--($G327:$Z327&lt;&gt;0))-1)/2)</f>
        <v>20</v>
      </c>
      <c r="AR327" cm="1">
        <f t="array" ref="AR327">IF(X327=0,"",1+SUMPRODUCT(--(ABS($G327:$Z327)&lt;ABS(X327)),--($G327:$Z327&lt;&gt;0))+(SUMPRODUCT(--(ABS($G327:$Z327)=ABS(X327)),--($G327:$Z327&lt;&gt;0))-1)/2)</f>
        <v>1</v>
      </c>
      <c r="AS327" cm="1">
        <f t="array" ref="AS327">IF(Y327=0,"",1+SUMPRODUCT(--(ABS($G327:$Z327)&lt;ABS(Y327)),--($G327:$Z327&lt;&gt;0))+(SUMPRODUCT(--(ABS($G327:$Z327)=ABS(Y327)),--($G327:$Z327&lt;&gt;0))-1)/2)</f>
        <v>19</v>
      </c>
      <c r="AT327" cm="1">
        <f t="array" ref="AT327">IF(Z327=0,"",1+SUMPRODUCT(--(ABS($G327:$Z327)&lt;ABS(Z327)),--($G327:$Z327&lt;&gt;0))+(SUMPRODUCT(--(ABS($G327:$Z327)=ABS(Z327)),--($G327:$Z327&lt;&gt;0))-1)/2)</f>
        <v>9</v>
      </c>
      <c r="AU327">
        <f>AVERAGE(G327:Z327)</f>
        <v>2.8186971759180772E-2</v>
      </c>
      <c r="AV327">
        <f>SUMIF(G327:Z327,"&gt;0",AA327:AT327)</f>
        <v>210</v>
      </c>
      <c r="AW327">
        <f>COUNTIF(G327:Z327,"&lt;&gt;0")</f>
        <v>20</v>
      </c>
      <c r="AX327">
        <f>_xlfn.LET(_xlpm.n,AW327,_xlpm.w,AV327,_xlpm.mu,_xlpm.n*(_xlpm.n+1)/4,_xlpm.sd,SQRT(_xlpm.n*(_xlpm.n+1)*(2*_xlpm.n+1)/24),_xlpm.z,(ABS(_xlpm.w-_xlpm.mu)-0.5)/_xlpm.sd,MIN(1,2*(1-_xlfn.NORM.S.DIST(_xlpm.z,TRUE))))</f>
        <v>9.5691731570646255E-5</v>
      </c>
    </row>
    <row r="328" spans="1:50" x14ac:dyDescent="0.25">
      <c r="A328" t="s">
        <v>9336</v>
      </c>
      <c r="B328" t="s">
        <v>147</v>
      </c>
      <c r="C328" t="s">
        <v>32</v>
      </c>
      <c r="D328" t="s">
        <v>9260</v>
      </c>
      <c r="E328" t="s">
        <v>102</v>
      </c>
      <c r="F328" t="s">
        <v>94</v>
      </c>
      <c r="G328">
        <f>all_runs!O3782-all_runs!O3662</f>
        <v>5.111158387405601E-2</v>
      </c>
      <c r="H328">
        <f>all_runs!O3783-all_runs!O3663</f>
        <v>2.9473684210526319E-2</v>
      </c>
      <c r="I328">
        <f>all_runs!O3784-all_runs!O3664</f>
        <v>2.5990142892599932E-2</v>
      </c>
      <c r="J328">
        <f>all_runs!O3785-all_runs!O3665</f>
        <v>3.0859758090879486E-2</v>
      </c>
      <c r="K328">
        <f>all_runs!O3786-all_runs!O3666</f>
        <v>3.3058706811025407E-2</v>
      </c>
      <c r="L328">
        <f>all_runs!O3787-all_runs!O3667</f>
        <v>4.0581232492997277E-2</v>
      </c>
      <c r="M328">
        <f>all_runs!O3788-all_runs!O3668</f>
        <v>3.7400373296062828E-2</v>
      </c>
      <c r="N328">
        <f>all_runs!O3789-all_runs!O3669</f>
        <v>2.0527428507844614E-2</v>
      </c>
      <c r="O328">
        <f>all_runs!O3790-all_runs!O3670</f>
        <v>5.3046218487395103E-2</v>
      </c>
      <c r="P328">
        <f>all_runs!O3791-all_runs!O3671</f>
        <v>4.2283298097251509E-2</v>
      </c>
      <c r="Q328">
        <f>all_runs!O3792-all_runs!O3672</f>
        <v>5.1688780845544735E-2</v>
      </c>
      <c r="R328">
        <f>all_runs!O3793-all_runs!O3673</f>
        <v>4.2062510416940868E-2</v>
      </c>
      <c r="S328">
        <f>all_runs!O3794-all_runs!O3674</f>
        <v>5.4150956693329588E-2</v>
      </c>
      <c r="T328">
        <f>all_runs!O3795-all_runs!O3675</f>
        <v>4.3472171157448725E-2</v>
      </c>
      <c r="U328">
        <f>all_runs!O3796-all_runs!O3676</f>
        <v>4.9824561403508882E-2</v>
      </c>
      <c r="V328">
        <f>all_runs!O3797-all_runs!O3677</f>
        <v>1.8148062607706961E-2</v>
      </c>
      <c r="W328">
        <f>all_runs!O3798-all_runs!O3678</f>
        <v>2.8568357117901622E-2</v>
      </c>
      <c r="X328">
        <f>all_runs!O3799-all_runs!O3679</f>
        <v>1.9330782062604301E-2</v>
      </c>
      <c r="Y328">
        <f>all_runs!O3800-all_runs!O3680</f>
        <v>5.3440525587828414E-2</v>
      </c>
      <c r="Z328">
        <f>all_runs!O3801-all_runs!O3681</f>
        <v>3.9463873757708212E-2</v>
      </c>
      <c r="AA328" cm="1">
        <f t="array" ref="AA328">IF(G328=0,"",1+SUMPRODUCT(--(ABS($G328:$Z328)&lt;ABS(G328)),--($G328:$Z328&lt;&gt;0))+(SUMPRODUCT(--(ABS($G328:$Z328)=ABS(G328)),--($G328:$Z328&lt;&gt;0))-1)/2)</f>
        <v>16</v>
      </c>
      <c r="AB328" cm="1">
        <f t="array" ref="AB328">IF(H328=0,"",1+SUMPRODUCT(--(ABS($G328:$Z328)&lt;ABS(H328)),--($G328:$Z328&lt;&gt;0))+(SUMPRODUCT(--(ABS($G328:$Z328)=ABS(H328)),--($G328:$Z328&lt;&gt;0))-1)/2)</f>
        <v>6</v>
      </c>
      <c r="AC328" cm="1">
        <f t="array" ref="AC328">IF(I328=0,"",1+SUMPRODUCT(--(ABS($G328:$Z328)&lt;ABS(I328)),--($G328:$Z328&lt;&gt;0))+(SUMPRODUCT(--(ABS($G328:$Z328)=ABS(I328)),--($G328:$Z328&lt;&gt;0))-1)/2)</f>
        <v>4</v>
      </c>
      <c r="AD328" cm="1">
        <f t="array" ref="AD328">IF(J328=0,"",1+SUMPRODUCT(--(ABS($G328:$Z328)&lt;ABS(J328)),--($G328:$Z328&lt;&gt;0))+(SUMPRODUCT(--(ABS($G328:$Z328)=ABS(J328)),--($G328:$Z328&lt;&gt;0))-1)/2)</f>
        <v>7</v>
      </c>
      <c r="AE328" cm="1">
        <f t="array" ref="AE328">IF(K328=0,"",1+SUMPRODUCT(--(ABS($G328:$Z328)&lt;ABS(K328)),--($G328:$Z328&lt;&gt;0))+(SUMPRODUCT(--(ABS($G328:$Z328)=ABS(K328)),--($G328:$Z328&lt;&gt;0))-1)/2)</f>
        <v>8</v>
      </c>
      <c r="AF328" cm="1">
        <f t="array" ref="AF328">IF(L328=0,"",1+SUMPRODUCT(--(ABS($G328:$Z328)&lt;ABS(L328)),--($G328:$Z328&lt;&gt;0))+(SUMPRODUCT(--(ABS($G328:$Z328)=ABS(L328)),--($G328:$Z328&lt;&gt;0))-1)/2)</f>
        <v>11</v>
      </c>
      <c r="AG328" cm="1">
        <f t="array" ref="AG328">IF(M328=0,"",1+SUMPRODUCT(--(ABS($G328:$Z328)&lt;ABS(M328)),--($G328:$Z328&lt;&gt;0))+(SUMPRODUCT(--(ABS($G328:$Z328)=ABS(M328)),--($G328:$Z328&lt;&gt;0))-1)/2)</f>
        <v>9</v>
      </c>
      <c r="AH328" cm="1">
        <f t="array" ref="AH328">IF(N328=0,"",1+SUMPRODUCT(--(ABS($G328:$Z328)&lt;ABS(N328)),--($G328:$Z328&lt;&gt;0))+(SUMPRODUCT(--(ABS($G328:$Z328)=ABS(N328)),--($G328:$Z328&lt;&gt;0))-1)/2)</f>
        <v>3</v>
      </c>
      <c r="AI328" cm="1">
        <f t="array" ref="AI328">IF(O328=0,"",1+SUMPRODUCT(--(ABS($G328:$Z328)&lt;ABS(O328)),--($G328:$Z328&lt;&gt;0))+(SUMPRODUCT(--(ABS($G328:$Z328)=ABS(O328)),--($G328:$Z328&lt;&gt;0))-1)/2)</f>
        <v>18</v>
      </c>
      <c r="AJ328" cm="1">
        <f t="array" ref="AJ328">IF(P328=0,"",1+SUMPRODUCT(--(ABS($G328:$Z328)&lt;ABS(P328)),--($G328:$Z328&lt;&gt;0))+(SUMPRODUCT(--(ABS($G328:$Z328)=ABS(P328)),--($G328:$Z328&lt;&gt;0))-1)/2)</f>
        <v>13</v>
      </c>
      <c r="AK328" cm="1">
        <f t="array" ref="AK328">IF(Q328=0,"",1+SUMPRODUCT(--(ABS($G328:$Z328)&lt;ABS(Q328)),--($G328:$Z328&lt;&gt;0))+(SUMPRODUCT(--(ABS($G328:$Z328)=ABS(Q328)),--($G328:$Z328&lt;&gt;0))-1)/2)</f>
        <v>17</v>
      </c>
      <c r="AL328" cm="1">
        <f t="array" ref="AL328">IF(R328=0,"",1+SUMPRODUCT(--(ABS($G328:$Z328)&lt;ABS(R328)),--($G328:$Z328&lt;&gt;0))+(SUMPRODUCT(--(ABS($G328:$Z328)=ABS(R328)),--($G328:$Z328&lt;&gt;0))-1)/2)</f>
        <v>12</v>
      </c>
      <c r="AM328" cm="1">
        <f t="array" ref="AM328">IF(S328=0,"",1+SUMPRODUCT(--(ABS($G328:$Z328)&lt;ABS(S328)),--($G328:$Z328&lt;&gt;0))+(SUMPRODUCT(--(ABS($G328:$Z328)=ABS(S328)),--($G328:$Z328&lt;&gt;0))-1)/2)</f>
        <v>20</v>
      </c>
      <c r="AN328" cm="1">
        <f t="array" ref="AN328">IF(T328=0,"",1+SUMPRODUCT(--(ABS($G328:$Z328)&lt;ABS(T328)),--($G328:$Z328&lt;&gt;0))+(SUMPRODUCT(--(ABS($G328:$Z328)=ABS(T328)),--($G328:$Z328&lt;&gt;0))-1)/2)</f>
        <v>14</v>
      </c>
      <c r="AO328" cm="1">
        <f t="array" ref="AO328">IF(U328=0,"",1+SUMPRODUCT(--(ABS($G328:$Z328)&lt;ABS(U328)),--($G328:$Z328&lt;&gt;0))+(SUMPRODUCT(--(ABS($G328:$Z328)=ABS(U328)),--($G328:$Z328&lt;&gt;0))-1)/2)</f>
        <v>15</v>
      </c>
      <c r="AP328" cm="1">
        <f t="array" ref="AP328">IF(V328=0,"",1+SUMPRODUCT(--(ABS($G328:$Z328)&lt;ABS(V328)),--($G328:$Z328&lt;&gt;0))+(SUMPRODUCT(--(ABS($G328:$Z328)=ABS(V328)),--($G328:$Z328&lt;&gt;0))-1)/2)</f>
        <v>1</v>
      </c>
      <c r="AQ328" cm="1">
        <f t="array" ref="AQ328">IF(W328=0,"",1+SUMPRODUCT(--(ABS($G328:$Z328)&lt;ABS(W328)),--($G328:$Z328&lt;&gt;0))+(SUMPRODUCT(--(ABS($G328:$Z328)=ABS(W328)),--($G328:$Z328&lt;&gt;0))-1)/2)</f>
        <v>5</v>
      </c>
      <c r="AR328" cm="1">
        <f t="array" ref="AR328">IF(X328=0,"",1+SUMPRODUCT(--(ABS($G328:$Z328)&lt;ABS(X328)),--($G328:$Z328&lt;&gt;0))+(SUMPRODUCT(--(ABS($G328:$Z328)=ABS(X328)),--($G328:$Z328&lt;&gt;0))-1)/2)</f>
        <v>2</v>
      </c>
      <c r="AS328" cm="1">
        <f t="array" ref="AS328">IF(Y328=0,"",1+SUMPRODUCT(--(ABS($G328:$Z328)&lt;ABS(Y328)),--($G328:$Z328&lt;&gt;0))+(SUMPRODUCT(--(ABS($G328:$Z328)=ABS(Y328)),--($G328:$Z328&lt;&gt;0))-1)/2)</f>
        <v>19</v>
      </c>
      <c r="AT328" cm="1">
        <f t="array" ref="AT328">IF(Z328=0,"",1+SUMPRODUCT(--(ABS($G328:$Z328)&lt;ABS(Z328)),--($G328:$Z328&lt;&gt;0))+(SUMPRODUCT(--(ABS($G328:$Z328)=ABS(Z328)),--($G328:$Z328&lt;&gt;0))-1)/2)</f>
        <v>10</v>
      </c>
      <c r="AU328">
        <f>AVERAGE(G328:Z328)</f>
        <v>3.8224150420558038E-2</v>
      </c>
      <c r="AV328">
        <f>SUMIF(G328:Z328,"&gt;0",AA328:AT328)</f>
        <v>210</v>
      </c>
      <c r="AW328">
        <f>COUNTIF(G328:Z328,"&lt;&gt;0")</f>
        <v>20</v>
      </c>
      <c r="AX328">
        <f>_xlfn.LET(_xlpm.n,AW328,_xlpm.w,AV328,_xlpm.mu,_xlpm.n*(_xlpm.n+1)/4,_xlpm.sd,SQRT(_xlpm.n*(_xlpm.n+1)*(2*_xlpm.n+1)/24),_xlpm.z,(ABS(_xlpm.w-_xlpm.mu)-0.5)/_xlpm.sd,MIN(1,2*(1-_xlfn.NORM.S.DIST(_xlpm.z,TRUE))))</f>
        <v>9.5691731570646255E-5</v>
      </c>
    </row>
    <row r="329" spans="1:50" x14ac:dyDescent="0.25">
      <c r="A329" t="s">
        <v>9336</v>
      </c>
      <c r="B329" t="s">
        <v>190</v>
      </c>
      <c r="C329" t="s">
        <v>32</v>
      </c>
      <c r="D329" t="s">
        <v>9260</v>
      </c>
      <c r="E329" t="s">
        <v>102</v>
      </c>
      <c r="F329" t="s">
        <v>94</v>
      </c>
      <c r="G329">
        <f>all_runs!O4262-all_runs!O4142</f>
        <v>4.0111170182877687E-2</v>
      </c>
      <c r="H329">
        <f>all_runs!O4263-all_runs!O4143</f>
        <v>2.1085094033975182E-2</v>
      </c>
      <c r="I329">
        <f>all_runs!O4264-all_runs!O4144</f>
        <v>5.2376033057851212E-2</v>
      </c>
      <c r="J329">
        <f>all_runs!O4265-all_runs!O4145</f>
        <v>3.3419243986254288E-2</v>
      </c>
      <c r="K329">
        <f>all_runs!O4266-all_runs!O4146</f>
        <v>2.5777473585147814E-2</v>
      </c>
      <c r="L329">
        <f>all_runs!O4267-all_runs!O4147</f>
        <v>3.5496545183579364E-2</v>
      </c>
      <c r="M329">
        <f>all_runs!O4268-all_runs!O4148</f>
        <v>1.2630265859299827E-2</v>
      </c>
      <c r="N329">
        <f>all_runs!O4269-all_runs!O4149</f>
        <v>3.8418558719323648E-2</v>
      </c>
      <c r="O329">
        <f>all_runs!O4270-all_runs!O4150</f>
        <v>3.87228941920017E-2</v>
      </c>
      <c r="P329">
        <f>all_runs!O4271-all_runs!O4151</f>
        <v>4.3535391956844971E-2</v>
      </c>
      <c r="Q329">
        <f>all_runs!O4272-all_runs!O4152</f>
        <v>1.755124482397219E-2</v>
      </c>
      <c r="R329">
        <f>all_runs!O4273-all_runs!O4153</f>
        <v>1.4197851697851593E-2</v>
      </c>
      <c r="S329">
        <f>all_runs!O4274-all_runs!O4154</f>
        <v>3.4710743801652733E-2</v>
      </c>
      <c r="T329">
        <f>all_runs!O4275-all_runs!O4155</f>
        <v>1.0772847662411045E-2</v>
      </c>
      <c r="U329">
        <f>all_runs!O4276-all_runs!O4156</f>
        <v>3.3550767951350036E-2</v>
      </c>
      <c r="V329">
        <f>all_runs!O4277-all_runs!O4157</f>
        <v>5.6156416936396503E-2</v>
      </c>
      <c r="W329">
        <f>all_runs!O4278-all_runs!O4158</f>
        <v>3.0315257627059E-2</v>
      </c>
      <c r="X329">
        <f>all_runs!O4279-all_runs!O4159</f>
        <v>3.0729448553731498E-2</v>
      </c>
      <c r="Y329">
        <f>all_runs!O4280-all_runs!O4160</f>
        <v>7.5842684538337535E-3</v>
      </c>
      <c r="Z329">
        <f>all_runs!O4281-all_runs!O4161</f>
        <v>3.2612988771652751E-2</v>
      </c>
      <c r="AA329" cm="1">
        <f t="array" ref="AA329">IF(G329=0,"",1+SUMPRODUCT(--(ABS($G329:$Z329)&lt;ABS(G329)),--($G329:$Z329&lt;&gt;0))+(SUMPRODUCT(--(ABS($G329:$Z329)=ABS(G329)),--($G329:$Z329&lt;&gt;0))-1)/2)</f>
        <v>17</v>
      </c>
      <c r="AB329" cm="1">
        <f t="array" ref="AB329">IF(H329=0,"",1+SUMPRODUCT(--(ABS($G329:$Z329)&lt;ABS(H329)),--($G329:$Z329&lt;&gt;0))+(SUMPRODUCT(--(ABS($G329:$Z329)=ABS(H329)),--($G329:$Z329&lt;&gt;0))-1)/2)</f>
        <v>6</v>
      </c>
      <c r="AC329" cm="1">
        <f t="array" ref="AC329">IF(I329=0,"",1+SUMPRODUCT(--(ABS($G329:$Z329)&lt;ABS(I329)),--($G329:$Z329&lt;&gt;0))+(SUMPRODUCT(--(ABS($G329:$Z329)=ABS(I329)),--($G329:$Z329&lt;&gt;0))-1)/2)</f>
        <v>19</v>
      </c>
      <c r="AD329" cm="1">
        <f t="array" ref="AD329">IF(J329=0,"",1+SUMPRODUCT(--(ABS($G329:$Z329)&lt;ABS(J329)),--($G329:$Z329&lt;&gt;0))+(SUMPRODUCT(--(ABS($G329:$Z329)=ABS(J329)),--($G329:$Z329&lt;&gt;0))-1)/2)</f>
        <v>11</v>
      </c>
      <c r="AE329" cm="1">
        <f t="array" ref="AE329">IF(K329=0,"",1+SUMPRODUCT(--(ABS($G329:$Z329)&lt;ABS(K329)),--($G329:$Z329&lt;&gt;0))+(SUMPRODUCT(--(ABS($G329:$Z329)=ABS(K329)),--($G329:$Z329&lt;&gt;0))-1)/2)</f>
        <v>7</v>
      </c>
      <c r="AF329" cm="1">
        <f t="array" ref="AF329">IF(L329=0,"",1+SUMPRODUCT(--(ABS($G329:$Z329)&lt;ABS(L329)),--($G329:$Z329&lt;&gt;0))+(SUMPRODUCT(--(ABS($G329:$Z329)=ABS(L329)),--($G329:$Z329&lt;&gt;0))-1)/2)</f>
        <v>14</v>
      </c>
      <c r="AG329" cm="1">
        <f t="array" ref="AG329">IF(M329=0,"",1+SUMPRODUCT(--(ABS($G329:$Z329)&lt;ABS(M329)),--($G329:$Z329&lt;&gt;0))+(SUMPRODUCT(--(ABS($G329:$Z329)=ABS(M329)),--($G329:$Z329&lt;&gt;0))-1)/2)</f>
        <v>3</v>
      </c>
      <c r="AH329" cm="1">
        <f t="array" ref="AH329">IF(N329=0,"",1+SUMPRODUCT(--(ABS($G329:$Z329)&lt;ABS(N329)),--($G329:$Z329&lt;&gt;0))+(SUMPRODUCT(--(ABS($G329:$Z329)=ABS(N329)),--($G329:$Z329&lt;&gt;0))-1)/2)</f>
        <v>15</v>
      </c>
      <c r="AI329" cm="1">
        <f t="array" ref="AI329">IF(O329=0,"",1+SUMPRODUCT(--(ABS($G329:$Z329)&lt;ABS(O329)),--($G329:$Z329&lt;&gt;0))+(SUMPRODUCT(--(ABS($G329:$Z329)=ABS(O329)),--($G329:$Z329&lt;&gt;0))-1)/2)</f>
        <v>16</v>
      </c>
      <c r="AJ329" cm="1">
        <f t="array" ref="AJ329">IF(P329=0,"",1+SUMPRODUCT(--(ABS($G329:$Z329)&lt;ABS(P329)),--($G329:$Z329&lt;&gt;0))+(SUMPRODUCT(--(ABS($G329:$Z329)=ABS(P329)),--($G329:$Z329&lt;&gt;0))-1)/2)</f>
        <v>18</v>
      </c>
      <c r="AK329" cm="1">
        <f t="array" ref="AK329">IF(Q329=0,"",1+SUMPRODUCT(--(ABS($G329:$Z329)&lt;ABS(Q329)),--($G329:$Z329&lt;&gt;0))+(SUMPRODUCT(--(ABS($G329:$Z329)=ABS(Q329)),--($G329:$Z329&lt;&gt;0))-1)/2)</f>
        <v>5</v>
      </c>
      <c r="AL329" cm="1">
        <f t="array" ref="AL329">IF(R329=0,"",1+SUMPRODUCT(--(ABS($G329:$Z329)&lt;ABS(R329)),--($G329:$Z329&lt;&gt;0))+(SUMPRODUCT(--(ABS($G329:$Z329)=ABS(R329)),--($G329:$Z329&lt;&gt;0))-1)/2)</f>
        <v>4</v>
      </c>
      <c r="AM329" cm="1">
        <f t="array" ref="AM329">IF(S329=0,"",1+SUMPRODUCT(--(ABS($G329:$Z329)&lt;ABS(S329)),--($G329:$Z329&lt;&gt;0))+(SUMPRODUCT(--(ABS($G329:$Z329)=ABS(S329)),--($G329:$Z329&lt;&gt;0))-1)/2)</f>
        <v>13</v>
      </c>
      <c r="AN329" cm="1">
        <f t="array" ref="AN329">IF(T329=0,"",1+SUMPRODUCT(--(ABS($G329:$Z329)&lt;ABS(T329)),--($G329:$Z329&lt;&gt;0))+(SUMPRODUCT(--(ABS($G329:$Z329)=ABS(T329)),--($G329:$Z329&lt;&gt;0))-1)/2)</f>
        <v>2</v>
      </c>
      <c r="AO329" cm="1">
        <f t="array" ref="AO329">IF(U329=0,"",1+SUMPRODUCT(--(ABS($G329:$Z329)&lt;ABS(U329)),--($G329:$Z329&lt;&gt;0))+(SUMPRODUCT(--(ABS($G329:$Z329)=ABS(U329)),--($G329:$Z329&lt;&gt;0))-1)/2)</f>
        <v>12</v>
      </c>
      <c r="AP329" cm="1">
        <f t="array" ref="AP329">IF(V329=0,"",1+SUMPRODUCT(--(ABS($G329:$Z329)&lt;ABS(V329)),--($G329:$Z329&lt;&gt;0))+(SUMPRODUCT(--(ABS($G329:$Z329)=ABS(V329)),--($G329:$Z329&lt;&gt;0))-1)/2)</f>
        <v>20</v>
      </c>
      <c r="AQ329" cm="1">
        <f t="array" ref="AQ329">IF(W329=0,"",1+SUMPRODUCT(--(ABS($G329:$Z329)&lt;ABS(W329)),--($G329:$Z329&lt;&gt;0))+(SUMPRODUCT(--(ABS($G329:$Z329)=ABS(W329)),--($G329:$Z329&lt;&gt;0))-1)/2)</f>
        <v>8</v>
      </c>
      <c r="AR329" cm="1">
        <f t="array" ref="AR329">IF(X329=0,"",1+SUMPRODUCT(--(ABS($G329:$Z329)&lt;ABS(X329)),--($G329:$Z329&lt;&gt;0))+(SUMPRODUCT(--(ABS($G329:$Z329)=ABS(X329)),--($G329:$Z329&lt;&gt;0))-1)/2)</f>
        <v>9</v>
      </c>
      <c r="AS329" cm="1">
        <f t="array" ref="AS329">IF(Y329=0,"",1+SUMPRODUCT(--(ABS($G329:$Z329)&lt;ABS(Y329)),--($G329:$Z329&lt;&gt;0))+(SUMPRODUCT(--(ABS($G329:$Z329)=ABS(Y329)),--($G329:$Z329&lt;&gt;0))-1)/2)</f>
        <v>1</v>
      </c>
      <c r="AT329" cm="1">
        <f t="array" ref="AT329">IF(Z329=0,"",1+SUMPRODUCT(--(ABS($G329:$Z329)&lt;ABS(Z329)),--($G329:$Z329&lt;&gt;0))+(SUMPRODUCT(--(ABS($G329:$Z329)=ABS(Z329)),--($G329:$Z329&lt;&gt;0))-1)/2)</f>
        <v>10</v>
      </c>
      <c r="AU329">
        <f>AVERAGE(G329:Z329)</f>
        <v>3.0487725351853338E-2</v>
      </c>
      <c r="AV329">
        <f>SUMIF(G329:Z329,"&gt;0",AA329:AT329)</f>
        <v>210</v>
      </c>
      <c r="AW329">
        <f>COUNTIF(G329:Z329,"&lt;&gt;0")</f>
        <v>20</v>
      </c>
      <c r="AX329">
        <f>_xlfn.LET(_xlpm.n,AW329,_xlpm.w,AV329,_xlpm.mu,_xlpm.n*(_xlpm.n+1)/4,_xlpm.sd,SQRT(_xlpm.n*(_xlpm.n+1)*(2*_xlpm.n+1)/24),_xlpm.z,(ABS(_xlpm.w-_xlpm.mu)-0.5)/_xlpm.sd,MIN(1,2*(1-_xlfn.NORM.S.DIST(_xlpm.z,TRUE))))</f>
        <v>9.5691731570646255E-5</v>
      </c>
    </row>
    <row r="330" spans="1:50" x14ac:dyDescent="0.25">
      <c r="A330" t="s">
        <v>9336</v>
      </c>
      <c r="B330" t="s">
        <v>19</v>
      </c>
      <c r="C330" t="s">
        <v>12</v>
      </c>
      <c r="D330" t="s">
        <v>9260</v>
      </c>
      <c r="E330" t="s">
        <v>102</v>
      </c>
      <c r="F330" t="s">
        <v>94</v>
      </c>
      <c r="G330">
        <f>all_runs!O2842-all_runs!O2722</f>
        <v>2.1301411909146695E-2</v>
      </c>
      <c r="H330">
        <f>all_runs!O2843-all_runs!O2723</f>
        <v>3.9755807027992751E-2</v>
      </c>
      <c r="I330">
        <f>all_runs!O2844-all_runs!O2724</f>
        <v>3.6802222020952069E-2</v>
      </c>
      <c r="J330">
        <f>all_runs!O2845-all_runs!O2725</f>
        <v>1.6006528152658572E-2</v>
      </c>
      <c r="K330">
        <f>all_runs!O2846-all_runs!O2726</f>
        <v>3.5564917422230446E-2</v>
      </c>
      <c r="L330">
        <f>all_runs!O2847-all_runs!O2727</f>
        <v>4.1193941193941264E-2</v>
      </c>
      <c r="M330">
        <f>all_runs!O2848-all_runs!O2728</f>
        <v>2.8490954392806911E-2</v>
      </c>
      <c r="N330">
        <f>all_runs!O2849-all_runs!O2729</f>
        <v>3.5521235521235539E-2</v>
      </c>
      <c r="O330">
        <f>all_runs!O2850-all_runs!O2730</f>
        <v>3.3664835081664179E-2</v>
      </c>
      <c r="P330">
        <f>all_runs!O2851-all_runs!O2731</f>
        <v>1.8135904499541056E-2</v>
      </c>
      <c r="Q330">
        <f>all_runs!O2852-all_runs!O2732</f>
        <v>4.2735042735042805E-2</v>
      </c>
      <c r="R330">
        <f>all_runs!O2853-all_runs!O2733</f>
        <v>2.5012010569301024E-2</v>
      </c>
      <c r="S330">
        <f>all_runs!O2854-all_runs!O2734</f>
        <v>2.1768089615501029E-2</v>
      </c>
      <c r="T330">
        <f>all_runs!O2855-all_runs!O2735</f>
        <v>3.0088305964096174E-2</v>
      </c>
      <c r="U330">
        <f>all_runs!O2856-all_runs!O2736</f>
        <v>1.8371881944227342E-2</v>
      </c>
      <c r="V330">
        <f>all_runs!O2857-all_runs!O2737</f>
        <v>4.0305329414118574E-2</v>
      </c>
      <c r="W330">
        <f>all_runs!O2858-all_runs!O2738</f>
        <v>4.2266702895269237E-2</v>
      </c>
      <c r="X330">
        <f>all_runs!O2859-all_runs!O2739</f>
        <v>4.2185541318561004E-2</v>
      </c>
      <c r="Y330">
        <f>all_runs!O2860-all_runs!O2740</f>
        <v>6.1643680503657428E-2</v>
      </c>
      <c r="Z330">
        <f>all_runs!O2861-all_runs!O2741</f>
        <v>2.2222222222222254E-2</v>
      </c>
      <c r="AA330" cm="1">
        <f t="array" ref="AA330">IF(G330=0,"",1+SUMPRODUCT(--(ABS($G330:$Z330)&lt;ABS(G330)),--($G330:$Z330&lt;&gt;0))+(SUMPRODUCT(--(ABS($G330:$Z330)=ABS(G330)),--($G330:$Z330&lt;&gt;0))-1)/2)</f>
        <v>4</v>
      </c>
      <c r="AB330" cm="1">
        <f t="array" ref="AB330">IF(H330=0,"",1+SUMPRODUCT(--(ABS($G330:$Z330)&lt;ABS(H330)),--($G330:$Z330&lt;&gt;0))+(SUMPRODUCT(--(ABS($G330:$Z330)=ABS(H330)),--($G330:$Z330&lt;&gt;0))-1)/2)</f>
        <v>14</v>
      </c>
      <c r="AC330" cm="1">
        <f t="array" ref="AC330">IF(I330=0,"",1+SUMPRODUCT(--(ABS($G330:$Z330)&lt;ABS(I330)),--($G330:$Z330&lt;&gt;0))+(SUMPRODUCT(--(ABS($G330:$Z330)=ABS(I330)),--($G330:$Z330&lt;&gt;0))-1)/2)</f>
        <v>13</v>
      </c>
      <c r="AD330" cm="1">
        <f t="array" ref="AD330">IF(J330=0,"",1+SUMPRODUCT(--(ABS($G330:$Z330)&lt;ABS(J330)),--($G330:$Z330&lt;&gt;0))+(SUMPRODUCT(--(ABS($G330:$Z330)=ABS(J330)),--($G330:$Z330&lt;&gt;0))-1)/2)</f>
        <v>1</v>
      </c>
      <c r="AE330" cm="1">
        <f t="array" ref="AE330">IF(K330=0,"",1+SUMPRODUCT(--(ABS($G330:$Z330)&lt;ABS(K330)),--($G330:$Z330&lt;&gt;0))+(SUMPRODUCT(--(ABS($G330:$Z330)=ABS(K330)),--($G330:$Z330&lt;&gt;0))-1)/2)</f>
        <v>12</v>
      </c>
      <c r="AF330" cm="1">
        <f t="array" ref="AF330">IF(L330=0,"",1+SUMPRODUCT(--(ABS($G330:$Z330)&lt;ABS(L330)),--($G330:$Z330&lt;&gt;0))+(SUMPRODUCT(--(ABS($G330:$Z330)=ABS(L330)),--($G330:$Z330&lt;&gt;0))-1)/2)</f>
        <v>16</v>
      </c>
      <c r="AG330" cm="1">
        <f t="array" ref="AG330">IF(M330=0,"",1+SUMPRODUCT(--(ABS($G330:$Z330)&lt;ABS(M330)),--($G330:$Z330&lt;&gt;0))+(SUMPRODUCT(--(ABS($G330:$Z330)=ABS(M330)),--($G330:$Z330&lt;&gt;0))-1)/2)</f>
        <v>8</v>
      </c>
      <c r="AH330" cm="1">
        <f t="array" ref="AH330">IF(N330=0,"",1+SUMPRODUCT(--(ABS($G330:$Z330)&lt;ABS(N330)),--($G330:$Z330&lt;&gt;0))+(SUMPRODUCT(--(ABS($G330:$Z330)=ABS(N330)),--($G330:$Z330&lt;&gt;0))-1)/2)</f>
        <v>11</v>
      </c>
      <c r="AI330" cm="1">
        <f t="array" ref="AI330">IF(O330=0,"",1+SUMPRODUCT(--(ABS($G330:$Z330)&lt;ABS(O330)),--($G330:$Z330&lt;&gt;0))+(SUMPRODUCT(--(ABS($G330:$Z330)=ABS(O330)),--($G330:$Z330&lt;&gt;0))-1)/2)</f>
        <v>10</v>
      </c>
      <c r="AJ330" cm="1">
        <f t="array" ref="AJ330">IF(P330=0,"",1+SUMPRODUCT(--(ABS($G330:$Z330)&lt;ABS(P330)),--($G330:$Z330&lt;&gt;0))+(SUMPRODUCT(--(ABS($G330:$Z330)=ABS(P330)),--($G330:$Z330&lt;&gt;0))-1)/2)</f>
        <v>2</v>
      </c>
      <c r="AK330" cm="1">
        <f t="array" ref="AK330">IF(Q330=0,"",1+SUMPRODUCT(--(ABS($G330:$Z330)&lt;ABS(Q330)),--($G330:$Z330&lt;&gt;0))+(SUMPRODUCT(--(ABS($G330:$Z330)=ABS(Q330)),--($G330:$Z330&lt;&gt;0))-1)/2)</f>
        <v>19</v>
      </c>
      <c r="AL330" cm="1">
        <f t="array" ref="AL330">IF(R330=0,"",1+SUMPRODUCT(--(ABS($G330:$Z330)&lt;ABS(R330)),--($G330:$Z330&lt;&gt;0))+(SUMPRODUCT(--(ABS($G330:$Z330)=ABS(R330)),--($G330:$Z330&lt;&gt;0))-1)/2)</f>
        <v>7</v>
      </c>
      <c r="AM330" cm="1">
        <f t="array" ref="AM330">IF(S330=0,"",1+SUMPRODUCT(--(ABS($G330:$Z330)&lt;ABS(S330)),--($G330:$Z330&lt;&gt;0))+(SUMPRODUCT(--(ABS($G330:$Z330)=ABS(S330)),--($G330:$Z330&lt;&gt;0))-1)/2)</f>
        <v>5</v>
      </c>
      <c r="AN330" cm="1">
        <f t="array" ref="AN330">IF(T330=0,"",1+SUMPRODUCT(--(ABS($G330:$Z330)&lt;ABS(T330)),--($G330:$Z330&lt;&gt;0))+(SUMPRODUCT(--(ABS($G330:$Z330)=ABS(T330)),--($G330:$Z330&lt;&gt;0))-1)/2)</f>
        <v>9</v>
      </c>
      <c r="AO330" cm="1">
        <f t="array" ref="AO330">IF(U330=0,"",1+SUMPRODUCT(--(ABS($G330:$Z330)&lt;ABS(U330)),--($G330:$Z330&lt;&gt;0))+(SUMPRODUCT(--(ABS($G330:$Z330)=ABS(U330)),--($G330:$Z330&lt;&gt;0))-1)/2)</f>
        <v>3</v>
      </c>
      <c r="AP330" cm="1">
        <f t="array" ref="AP330">IF(V330=0,"",1+SUMPRODUCT(--(ABS($G330:$Z330)&lt;ABS(V330)),--($G330:$Z330&lt;&gt;0))+(SUMPRODUCT(--(ABS($G330:$Z330)=ABS(V330)),--($G330:$Z330&lt;&gt;0))-1)/2)</f>
        <v>15</v>
      </c>
      <c r="AQ330" cm="1">
        <f t="array" ref="AQ330">IF(W330=0,"",1+SUMPRODUCT(--(ABS($G330:$Z330)&lt;ABS(W330)),--($G330:$Z330&lt;&gt;0))+(SUMPRODUCT(--(ABS($G330:$Z330)=ABS(W330)),--($G330:$Z330&lt;&gt;0))-1)/2)</f>
        <v>18</v>
      </c>
      <c r="AR330" cm="1">
        <f t="array" ref="AR330">IF(X330=0,"",1+SUMPRODUCT(--(ABS($G330:$Z330)&lt;ABS(X330)),--($G330:$Z330&lt;&gt;0))+(SUMPRODUCT(--(ABS($G330:$Z330)=ABS(X330)),--($G330:$Z330&lt;&gt;0))-1)/2)</f>
        <v>17</v>
      </c>
      <c r="AS330" cm="1">
        <f t="array" ref="AS330">IF(Y330=0,"",1+SUMPRODUCT(--(ABS($G330:$Z330)&lt;ABS(Y330)),--($G330:$Z330&lt;&gt;0))+(SUMPRODUCT(--(ABS($G330:$Z330)=ABS(Y330)),--($G330:$Z330&lt;&gt;0))-1)/2)</f>
        <v>20</v>
      </c>
      <c r="AT330" cm="1">
        <f t="array" ref="AT330">IF(Z330=0,"",1+SUMPRODUCT(--(ABS($G330:$Z330)&lt;ABS(Z330)),--($G330:$Z330&lt;&gt;0))+(SUMPRODUCT(--(ABS($G330:$Z330)=ABS(Z330)),--($G330:$Z330&lt;&gt;0))-1)/2)</f>
        <v>6</v>
      </c>
      <c r="AU330">
        <f>AVERAGE(G330:Z330)</f>
        <v>3.2651828220208318E-2</v>
      </c>
      <c r="AV330">
        <f>SUMIF(G330:Z330,"&gt;0",AA330:AT330)</f>
        <v>210</v>
      </c>
      <c r="AW330">
        <f>COUNTIF(G330:Z330,"&lt;&gt;0")</f>
        <v>20</v>
      </c>
      <c r="AX330">
        <f>_xlfn.LET(_xlpm.n,AW330,_xlpm.w,AV330,_xlpm.mu,_xlpm.n*(_xlpm.n+1)/4,_xlpm.sd,SQRT(_xlpm.n*(_xlpm.n+1)*(2*_xlpm.n+1)/24),_xlpm.z,(ABS(_xlpm.w-_xlpm.mu)-0.5)/_xlpm.sd,MIN(1,2*(1-_xlfn.NORM.S.DIST(_xlpm.z,TRUE))))</f>
        <v>9.5691731570646255E-5</v>
      </c>
    </row>
    <row r="331" spans="1:50" x14ac:dyDescent="0.25">
      <c r="A331" t="s">
        <v>9336</v>
      </c>
      <c r="B331" t="s">
        <v>106</v>
      </c>
      <c r="C331" t="s">
        <v>12</v>
      </c>
      <c r="D331" t="s">
        <v>9260</v>
      </c>
      <c r="E331" t="s">
        <v>102</v>
      </c>
      <c r="F331" t="s">
        <v>94</v>
      </c>
      <c r="G331">
        <f>all_runs!O3322-all_runs!O3202</f>
        <v>1.5815676036670556E-2</v>
      </c>
      <c r="H331">
        <f>all_runs!O3323-all_runs!O3203</f>
        <v>3.1852834964042231E-2</v>
      </c>
      <c r="I331">
        <f>all_runs!O3324-all_runs!O3204</f>
        <v>1.3082532628086785E-2</v>
      </c>
      <c r="J331">
        <f>all_runs!O3325-all_runs!O3205</f>
        <v>1.5868631062001426E-2</v>
      </c>
      <c r="K331">
        <f>all_runs!O3326-all_runs!O3206</f>
        <v>2.6891936234671232E-2</v>
      </c>
      <c r="L331">
        <f>all_runs!O3327-all_runs!O3207</f>
        <v>3.7968204263519323E-2</v>
      </c>
      <c r="M331">
        <f>all_runs!O3328-all_runs!O3208</f>
        <v>5.741848350376233E-2</v>
      </c>
      <c r="N331">
        <f>all_runs!O3329-all_runs!O3209</f>
        <v>1.2773357546284281E-2</v>
      </c>
      <c r="O331">
        <f>all_runs!O3330-all_runs!O3210</f>
        <v>4.1243459526008053E-2</v>
      </c>
      <c r="P331">
        <f>all_runs!O3331-all_runs!O3211</f>
        <v>1.8276358346616339E-2</v>
      </c>
      <c r="Q331">
        <f>all_runs!O3332-all_runs!O3212</f>
        <v>2.4136321195144528E-2</v>
      </c>
      <c r="R331">
        <f>all_runs!O3333-all_runs!O3213</f>
        <v>3.3473635876635766E-2</v>
      </c>
      <c r="S331">
        <f>all_runs!O3334-all_runs!O3214</f>
        <v>1.6574585635358963E-2</v>
      </c>
      <c r="T331">
        <f>all_runs!O3335-all_runs!O3215</f>
        <v>1.7363851617995252E-2</v>
      </c>
      <c r="U331">
        <f>all_runs!O3336-all_runs!O3216</f>
        <v>2.071870899422168E-2</v>
      </c>
      <c r="V331">
        <f>all_runs!O3337-all_runs!O3217</f>
        <v>2.0982196923822194E-2</v>
      </c>
      <c r="W331">
        <f>all_runs!O3338-all_runs!O3218</f>
        <v>3.0116959064327542E-2</v>
      </c>
      <c r="X331">
        <f>all_runs!O3339-all_runs!O3219</f>
        <v>2.8462709284626908E-2</v>
      </c>
      <c r="Y331">
        <f>all_runs!O3340-all_runs!O3220</f>
        <v>2.8800470464428907E-2</v>
      </c>
      <c r="Z331">
        <f>all_runs!O3341-all_runs!O3221</f>
        <v>4.5780022976567136E-2</v>
      </c>
      <c r="AA331" cm="1">
        <f t="array" ref="AA331">IF(G331=0,"",1+SUMPRODUCT(--(ABS($G331:$Z331)&lt;ABS(G331)),--($G331:$Z331&lt;&gt;0))+(SUMPRODUCT(--(ABS($G331:$Z331)=ABS(G331)),--($G331:$Z331&lt;&gt;0))-1)/2)</f>
        <v>3</v>
      </c>
      <c r="AB331" cm="1">
        <f t="array" ref="AB331">IF(H331=0,"",1+SUMPRODUCT(--(ABS($G331:$Z331)&lt;ABS(H331)),--($G331:$Z331&lt;&gt;0))+(SUMPRODUCT(--(ABS($G331:$Z331)=ABS(H331)),--($G331:$Z331&lt;&gt;0))-1)/2)</f>
        <v>15</v>
      </c>
      <c r="AC331" cm="1">
        <f t="array" ref="AC331">IF(I331=0,"",1+SUMPRODUCT(--(ABS($G331:$Z331)&lt;ABS(I331)),--($G331:$Z331&lt;&gt;0))+(SUMPRODUCT(--(ABS($G331:$Z331)=ABS(I331)),--($G331:$Z331&lt;&gt;0))-1)/2)</f>
        <v>2</v>
      </c>
      <c r="AD331" cm="1">
        <f t="array" ref="AD331">IF(J331=0,"",1+SUMPRODUCT(--(ABS($G331:$Z331)&lt;ABS(J331)),--($G331:$Z331&lt;&gt;0))+(SUMPRODUCT(--(ABS($G331:$Z331)=ABS(J331)),--($G331:$Z331&lt;&gt;0))-1)/2)</f>
        <v>4</v>
      </c>
      <c r="AE331" cm="1">
        <f t="array" ref="AE331">IF(K331=0,"",1+SUMPRODUCT(--(ABS($G331:$Z331)&lt;ABS(K331)),--($G331:$Z331&lt;&gt;0))+(SUMPRODUCT(--(ABS($G331:$Z331)=ABS(K331)),--($G331:$Z331&lt;&gt;0))-1)/2)</f>
        <v>11</v>
      </c>
      <c r="AF331" cm="1">
        <f t="array" ref="AF331">IF(L331=0,"",1+SUMPRODUCT(--(ABS($G331:$Z331)&lt;ABS(L331)),--($G331:$Z331&lt;&gt;0))+(SUMPRODUCT(--(ABS($G331:$Z331)=ABS(L331)),--($G331:$Z331&lt;&gt;0))-1)/2)</f>
        <v>17</v>
      </c>
      <c r="AG331" cm="1">
        <f t="array" ref="AG331">IF(M331=0,"",1+SUMPRODUCT(--(ABS($G331:$Z331)&lt;ABS(M331)),--($G331:$Z331&lt;&gt;0))+(SUMPRODUCT(--(ABS($G331:$Z331)=ABS(M331)),--($G331:$Z331&lt;&gt;0))-1)/2)</f>
        <v>20</v>
      </c>
      <c r="AH331" cm="1">
        <f t="array" ref="AH331">IF(N331=0,"",1+SUMPRODUCT(--(ABS($G331:$Z331)&lt;ABS(N331)),--($G331:$Z331&lt;&gt;0))+(SUMPRODUCT(--(ABS($G331:$Z331)=ABS(N331)),--($G331:$Z331&lt;&gt;0))-1)/2)</f>
        <v>1</v>
      </c>
      <c r="AI331" cm="1">
        <f t="array" ref="AI331">IF(O331=0,"",1+SUMPRODUCT(--(ABS($G331:$Z331)&lt;ABS(O331)),--($G331:$Z331&lt;&gt;0))+(SUMPRODUCT(--(ABS($G331:$Z331)=ABS(O331)),--($G331:$Z331&lt;&gt;0))-1)/2)</f>
        <v>18</v>
      </c>
      <c r="AJ331" cm="1">
        <f t="array" ref="AJ331">IF(P331=0,"",1+SUMPRODUCT(--(ABS($G331:$Z331)&lt;ABS(P331)),--($G331:$Z331&lt;&gt;0))+(SUMPRODUCT(--(ABS($G331:$Z331)=ABS(P331)),--($G331:$Z331&lt;&gt;0))-1)/2)</f>
        <v>7</v>
      </c>
      <c r="AK331" cm="1">
        <f t="array" ref="AK331">IF(Q331=0,"",1+SUMPRODUCT(--(ABS($G331:$Z331)&lt;ABS(Q331)),--($G331:$Z331&lt;&gt;0))+(SUMPRODUCT(--(ABS($G331:$Z331)=ABS(Q331)),--($G331:$Z331&lt;&gt;0))-1)/2)</f>
        <v>10</v>
      </c>
      <c r="AL331" cm="1">
        <f t="array" ref="AL331">IF(R331=0,"",1+SUMPRODUCT(--(ABS($G331:$Z331)&lt;ABS(R331)),--($G331:$Z331&lt;&gt;0))+(SUMPRODUCT(--(ABS($G331:$Z331)=ABS(R331)),--($G331:$Z331&lt;&gt;0))-1)/2)</f>
        <v>16</v>
      </c>
      <c r="AM331" cm="1">
        <f t="array" ref="AM331">IF(S331=0,"",1+SUMPRODUCT(--(ABS($G331:$Z331)&lt;ABS(S331)),--($G331:$Z331&lt;&gt;0))+(SUMPRODUCT(--(ABS($G331:$Z331)=ABS(S331)),--($G331:$Z331&lt;&gt;0))-1)/2)</f>
        <v>5</v>
      </c>
      <c r="AN331" cm="1">
        <f t="array" ref="AN331">IF(T331=0,"",1+SUMPRODUCT(--(ABS($G331:$Z331)&lt;ABS(T331)),--($G331:$Z331&lt;&gt;0))+(SUMPRODUCT(--(ABS($G331:$Z331)=ABS(T331)),--($G331:$Z331&lt;&gt;0))-1)/2)</f>
        <v>6</v>
      </c>
      <c r="AO331" cm="1">
        <f t="array" ref="AO331">IF(U331=0,"",1+SUMPRODUCT(--(ABS($G331:$Z331)&lt;ABS(U331)),--($G331:$Z331&lt;&gt;0))+(SUMPRODUCT(--(ABS($G331:$Z331)=ABS(U331)),--($G331:$Z331&lt;&gt;0))-1)/2)</f>
        <v>8</v>
      </c>
      <c r="AP331" cm="1">
        <f t="array" ref="AP331">IF(V331=0,"",1+SUMPRODUCT(--(ABS($G331:$Z331)&lt;ABS(V331)),--($G331:$Z331&lt;&gt;0))+(SUMPRODUCT(--(ABS($G331:$Z331)=ABS(V331)),--($G331:$Z331&lt;&gt;0))-1)/2)</f>
        <v>9</v>
      </c>
      <c r="AQ331" cm="1">
        <f t="array" ref="AQ331">IF(W331=0,"",1+SUMPRODUCT(--(ABS($G331:$Z331)&lt;ABS(W331)),--($G331:$Z331&lt;&gt;0))+(SUMPRODUCT(--(ABS($G331:$Z331)=ABS(W331)),--($G331:$Z331&lt;&gt;0))-1)/2)</f>
        <v>14</v>
      </c>
      <c r="AR331" cm="1">
        <f t="array" ref="AR331">IF(X331=0,"",1+SUMPRODUCT(--(ABS($G331:$Z331)&lt;ABS(X331)),--($G331:$Z331&lt;&gt;0))+(SUMPRODUCT(--(ABS($G331:$Z331)=ABS(X331)),--($G331:$Z331&lt;&gt;0))-1)/2)</f>
        <v>12</v>
      </c>
      <c r="AS331" cm="1">
        <f t="array" ref="AS331">IF(Y331=0,"",1+SUMPRODUCT(--(ABS($G331:$Z331)&lt;ABS(Y331)),--($G331:$Z331&lt;&gt;0))+(SUMPRODUCT(--(ABS($G331:$Z331)=ABS(Y331)),--($G331:$Z331&lt;&gt;0))-1)/2)</f>
        <v>13</v>
      </c>
      <c r="AT331" cm="1">
        <f t="array" ref="AT331">IF(Z331=0,"",1+SUMPRODUCT(--(ABS($G331:$Z331)&lt;ABS(Z331)),--($G331:$Z331&lt;&gt;0))+(SUMPRODUCT(--(ABS($G331:$Z331)=ABS(Z331)),--($G331:$Z331&lt;&gt;0))-1)/2)</f>
        <v>19</v>
      </c>
      <c r="AU331">
        <f>AVERAGE(G331:Z331)</f>
        <v>2.6880046807239572E-2</v>
      </c>
      <c r="AV331">
        <f>SUMIF(G331:Z331,"&gt;0",AA331:AT331)</f>
        <v>210</v>
      </c>
      <c r="AW331">
        <f>COUNTIF(G331:Z331,"&lt;&gt;0")</f>
        <v>20</v>
      </c>
      <c r="AX331">
        <f>_xlfn.LET(_xlpm.n,AW331,_xlpm.w,AV331,_xlpm.mu,_xlpm.n*(_xlpm.n+1)/4,_xlpm.sd,SQRT(_xlpm.n*(_xlpm.n+1)*(2*_xlpm.n+1)/24),_xlpm.z,(ABS(_xlpm.w-_xlpm.mu)-0.5)/_xlpm.sd,MIN(1,2*(1-_xlfn.NORM.S.DIST(_xlpm.z,TRUE))))</f>
        <v>9.5691731570646255E-5</v>
      </c>
    </row>
    <row r="332" spans="1:50" x14ac:dyDescent="0.25">
      <c r="A332" t="s">
        <v>9336</v>
      </c>
      <c r="B332" t="s">
        <v>147</v>
      </c>
      <c r="C332" t="s">
        <v>12</v>
      </c>
      <c r="D332" t="s">
        <v>9260</v>
      </c>
      <c r="E332" t="s">
        <v>102</v>
      </c>
      <c r="F332" t="s">
        <v>94</v>
      </c>
      <c r="G332">
        <f>all_runs!O3802-all_runs!O3682</f>
        <v>6.1003908158280495E-2</v>
      </c>
      <c r="H332">
        <f>all_runs!O3803-all_runs!O3683</f>
        <v>3.4756657483930309E-2</v>
      </c>
      <c r="I332">
        <f>all_runs!O3804-all_runs!O3684</f>
        <v>1.8515880928642758E-2</v>
      </c>
      <c r="J332">
        <f>all_runs!O3805-all_runs!O3685</f>
        <v>3.6251458039167295E-2</v>
      </c>
      <c r="K332">
        <f>all_runs!O3806-all_runs!O3686</f>
        <v>2.9458450046685236E-2</v>
      </c>
      <c r="L332">
        <f>all_runs!O3807-all_runs!O3687</f>
        <v>5.2154560454318655E-2</v>
      </c>
      <c r="M332">
        <f>all_runs!O3808-all_runs!O3688</f>
        <v>1.6574585635359296E-2</v>
      </c>
      <c r="N332">
        <f>all_runs!O3809-all_runs!O3689</f>
        <v>3.4918973822311683E-2</v>
      </c>
      <c r="O332">
        <f>all_runs!O3810-all_runs!O3690</f>
        <v>1.1948249619482709E-2</v>
      </c>
      <c r="P332">
        <f>all_runs!O3811-all_runs!O3691</f>
        <v>3.9783307939732504E-2</v>
      </c>
      <c r="Q332">
        <f>all_runs!O3812-all_runs!O3692</f>
        <v>3.9772815203429457E-2</v>
      </c>
      <c r="R332">
        <f>all_runs!O3813-all_runs!O3693</f>
        <v>4.751672908097504E-2</v>
      </c>
      <c r="S332">
        <f>all_runs!O3814-all_runs!O3694</f>
        <v>2.2346368715083664E-2</v>
      </c>
      <c r="T332">
        <f>all_runs!O3815-all_runs!O3695</f>
        <v>2.7940445903021249E-2</v>
      </c>
      <c r="U332">
        <f>all_runs!O3816-all_runs!O3696</f>
        <v>2.7063935443823794E-2</v>
      </c>
      <c r="V332">
        <f>all_runs!O3817-all_runs!O3697</f>
        <v>7.9101261926747268E-3</v>
      </c>
      <c r="W332">
        <f>all_runs!O3818-all_runs!O3698</f>
        <v>2.5372132324004038E-2</v>
      </c>
      <c r="X332">
        <f>all_runs!O3819-all_runs!O3699</f>
        <v>4.3462246777164038E-2</v>
      </c>
      <c r="Y332">
        <f>all_runs!O3820-all_runs!O3700</f>
        <v>2.871674491392795E-2</v>
      </c>
      <c r="Z332">
        <f>all_runs!O3821-all_runs!O3701</f>
        <v>1.7279378003612011E-2</v>
      </c>
      <c r="AA332" cm="1">
        <f t="array" ref="AA332">IF(G332=0,"",1+SUMPRODUCT(--(ABS($G332:$Z332)&lt;ABS(G332)),--($G332:$Z332&lt;&gt;0))+(SUMPRODUCT(--(ABS($G332:$Z332)=ABS(G332)),--($G332:$Z332&lt;&gt;0))-1)/2)</f>
        <v>20</v>
      </c>
      <c r="AB332" cm="1">
        <f t="array" ref="AB332">IF(H332=0,"",1+SUMPRODUCT(--(ABS($G332:$Z332)&lt;ABS(H332)),--($G332:$Z332&lt;&gt;0))+(SUMPRODUCT(--(ABS($G332:$Z332)=ABS(H332)),--($G332:$Z332&lt;&gt;0))-1)/2)</f>
        <v>12</v>
      </c>
      <c r="AC332" cm="1">
        <f t="array" ref="AC332">IF(I332=0,"",1+SUMPRODUCT(--(ABS($G332:$Z332)&lt;ABS(I332)),--($G332:$Z332&lt;&gt;0))+(SUMPRODUCT(--(ABS($G332:$Z332)=ABS(I332)),--($G332:$Z332&lt;&gt;0))-1)/2)</f>
        <v>5</v>
      </c>
      <c r="AD332" cm="1">
        <f t="array" ref="AD332">IF(J332=0,"",1+SUMPRODUCT(--(ABS($G332:$Z332)&lt;ABS(J332)),--($G332:$Z332&lt;&gt;0))+(SUMPRODUCT(--(ABS($G332:$Z332)=ABS(J332)),--($G332:$Z332&lt;&gt;0))-1)/2)</f>
        <v>14</v>
      </c>
      <c r="AE332" cm="1">
        <f t="array" ref="AE332">IF(K332=0,"",1+SUMPRODUCT(--(ABS($G332:$Z332)&lt;ABS(K332)),--($G332:$Z332&lt;&gt;0))+(SUMPRODUCT(--(ABS($G332:$Z332)=ABS(K332)),--($G332:$Z332&lt;&gt;0))-1)/2)</f>
        <v>11</v>
      </c>
      <c r="AF332" cm="1">
        <f t="array" ref="AF332">IF(L332=0,"",1+SUMPRODUCT(--(ABS($G332:$Z332)&lt;ABS(L332)),--($G332:$Z332&lt;&gt;0))+(SUMPRODUCT(--(ABS($G332:$Z332)=ABS(L332)),--($G332:$Z332&lt;&gt;0))-1)/2)</f>
        <v>19</v>
      </c>
      <c r="AG332" cm="1">
        <f t="array" ref="AG332">IF(M332=0,"",1+SUMPRODUCT(--(ABS($G332:$Z332)&lt;ABS(M332)),--($G332:$Z332&lt;&gt;0))+(SUMPRODUCT(--(ABS($G332:$Z332)=ABS(M332)),--($G332:$Z332&lt;&gt;0))-1)/2)</f>
        <v>3</v>
      </c>
      <c r="AH332" cm="1">
        <f t="array" ref="AH332">IF(N332=0,"",1+SUMPRODUCT(--(ABS($G332:$Z332)&lt;ABS(N332)),--($G332:$Z332&lt;&gt;0))+(SUMPRODUCT(--(ABS($G332:$Z332)=ABS(N332)),--($G332:$Z332&lt;&gt;0))-1)/2)</f>
        <v>13</v>
      </c>
      <c r="AI332" cm="1">
        <f t="array" ref="AI332">IF(O332=0,"",1+SUMPRODUCT(--(ABS($G332:$Z332)&lt;ABS(O332)),--($G332:$Z332&lt;&gt;0))+(SUMPRODUCT(--(ABS($G332:$Z332)=ABS(O332)),--($G332:$Z332&lt;&gt;0))-1)/2)</f>
        <v>2</v>
      </c>
      <c r="AJ332" cm="1">
        <f t="array" ref="AJ332">IF(P332=0,"",1+SUMPRODUCT(--(ABS($G332:$Z332)&lt;ABS(P332)),--($G332:$Z332&lt;&gt;0))+(SUMPRODUCT(--(ABS($G332:$Z332)=ABS(P332)),--($G332:$Z332&lt;&gt;0))-1)/2)</f>
        <v>16</v>
      </c>
      <c r="AK332" cm="1">
        <f t="array" ref="AK332">IF(Q332=0,"",1+SUMPRODUCT(--(ABS($G332:$Z332)&lt;ABS(Q332)),--($G332:$Z332&lt;&gt;0))+(SUMPRODUCT(--(ABS($G332:$Z332)=ABS(Q332)),--($G332:$Z332&lt;&gt;0))-1)/2)</f>
        <v>15</v>
      </c>
      <c r="AL332" cm="1">
        <f t="array" ref="AL332">IF(R332=0,"",1+SUMPRODUCT(--(ABS($G332:$Z332)&lt;ABS(R332)),--($G332:$Z332&lt;&gt;0))+(SUMPRODUCT(--(ABS($G332:$Z332)=ABS(R332)),--($G332:$Z332&lt;&gt;0))-1)/2)</f>
        <v>18</v>
      </c>
      <c r="AM332" cm="1">
        <f t="array" ref="AM332">IF(S332=0,"",1+SUMPRODUCT(--(ABS($G332:$Z332)&lt;ABS(S332)),--($G332:$Z332&lt;&gt;0))+(SUMPRODUCT(--(ABS($G332:$Z332)=ABS(S332)),--($G332:$Z332&lt;&gt;0))-1)/2)</f>
        <v>6</v>
      </c>
      <c r="AN332" cm="1">
        <f t="array" ref="AN332">IF(T332=0,"",1+SUMPRODUCT(--(ABS($G332:$Z332)&lt;ABS(T332)),--($G332:$Z332&lt;&gt;0))+(SUMPRODUCT(--(ABS($G332:$Z332)=ABS(T332)),--($G332:$Z332&lt;&gt;0))-1)/2)</f>
        <v>9</v>
      </c>
      <c r="AO332" cm="1">
        <f t="array" ref="AO332">IF(U332=0,"",1+SUMPRODUCT(--(ABS($G332:$Z332)&lt;ABS(U332)),--($G332:$Z332&lt;&gt;0))+(SUMPRODUCT(--(ABS($G332:$Z332)=ABS(U332)),--($G332:$Z332&lt;&gt;0))-1)/2)</f>
        <v>8</v>
      </c>
      <c r="AP332" cm="1">
        <f t="array" ref="AP332">IF(V332=0,"",1+SUMPRODUCT(--(ABS($G332:$Z332)&lt;ABS(V332)),--($G332:$Z332&lt;&gt;0))+(SUMPRODUCT(--(ABS($G332:$Z332)=ABS(V332)),--($G332:$Z332&lt;&gt;0))-1)/2)</f>
        <v>1</v>
      </c>
      <c r="AQ332" cm="1">
        <f t="array" ref="AQ332">IF(W332=0,"",1+SUMPRODUCT(--(ABS($G332:$Z332)&lt;ABS(W332)),--($G332:$Z332&lt;&gt;0))+(SUMPRODUCT(--(ABS($G332:$Z332)=ABS(W332)),--($G332:$Z332&lt;&gt;0))-1)/2)</f>
        <v>7</v>
      </c>
      <c r="AR332" cm="1">
        <f t="array" ref="AR332">IF(X332=0,"",1+SUMPRODUCT(--(ABS($G332:$Z332)&lt;ABS(X332)),--($G332:$Z332&lt;&gt;0))+(SUMPRODUCT(--(ABS($G332:$Z332)=ABS(X332)),--($G332:$Z332&lt;&gt;0))-1)/2)</f>
        <v>17</v>
      </c>
      <c r="AS332" cm="1">
        <f t="array" ref="AS332">IF(Y332=0,"",1+SUMPRODUCT(--(ABS($G332:$Z332)&lt;ABS(Y332)),--($G332:$Z332&lt;&gt;0))+(SUMPRODUCT(--(ABS($G332:$Z332)=ABS(Y332)),--($G332:$Z332&lt;&gt;0))-1)/2)</f>
        <v>10</v>
      </c>
      <c r="AT332" cm="1">
        <f t="array" ref="AT332">IF(Z332=0,"",1+SUMPRODUCT(--(ABS($G332:$Z332)&lt;ABS(Z332)),--($G332:$Z332&lt;&gt;0))+(SUMPRODUCT(--(ABS($G332:$Z332)=ABS(Z332)),--($G332:$Z332&lt;&gt;0))-1)/2)</f>
        <v>4</v>
      </c>
      <c r="AU332">
        <f>AVERAGE(G332:Z332)</f>
        <v>3.1137347734281347E-2</v>
      </c>
      <c r="AV332">
        <f>SUMIF(G332:Z332,"&gt;0",AA332:AT332)</f>
        <v>210</v>
      </c>
      <c r="AW332">
        <f>COUNTIF(G332:Z332,"&lt;&gt;0")</f>
        <v>20</v>
      </c>
      <c r="AX332">
        <f>_xlfn.LET(_xlpm.n,AW332,_xlpm.w,AV332,_xlpm.mu,_xlpm.n*(_xlpm.n+1)/4,_xlpm.sd,SQRT(_xlpm.n*(_xlpm.n+1)*(2*_xlpm.n+1)/24),_xlpm.z,(ABS(_xlpm.w-_xlpm.mu)-0.5)/_xlpm.sd,MIN(1,2*(1-_xlfn.NORM.S.DIST(_xlpm.z,TRUE))))</f>
        <v>9.5691731570646255E-5</v>
      </c>
    </row>
    <row r="333" spans="1:50" x14ac:dyDescent="0.25">
      <c r="A333" t="s">
        <v>9336</v>
      </c>
      <c r="B333" t="s">
        <v>190</v>
      </c>
      <c r="C333" t="s">
        <v>12</v>
      </c>
      <c r="D333" t="s">
        <v>9260</v>
      </c>
      <c r="E333" t="s">
        <v>102</v>
      </c>
      <c r="F333" t="s">
        <v>94</v>
      </c>
      <c r="G333">
        <f>all_runs!O4282-all_runs!O4162</f>
        <v>3.8434756282167859E-2</v>
      </c>
      <c r="H333">
        <f>all_runs!O4283-all_runs!O4163</f>
        <v>3.5809140031138331E-2</v>
      </c>
      <c r="I333">
        <f>all_runs!O4284-all_runs!O4164</f>
        <v>3.2448683392079514E-2</v>
      </c>
      <c r="J333">
        <f>all_runs!O4285-all_runs!O4165</f>
        <v>5.2923488138990948E-2</v>
      </c>
      <c r="K333">
        <f>all_runs!O4286-all_runs!O4166</f>
        <v>3.1286358757253052E-2</v>
      </c>
      <c r="L333">
        <f>all_runs!O4287-all_runs!O4167</f>
        <v>1.5566041218995297E-2</v>
      </c>
      <c r="M333">
        <f>all_runs!O4288-all_runs!O4168</f>
        <v>3.0204930204930092E-2</v>
      </c>
      <c r="N333">
        <f>all_runs!O4289-all_runs!O4169</f>
        <v>1.5815676036670556E-2</v>
      </c>
      <c r="O333">
        <f>all_runs!O4290-all_runs!O4170</f>
        <v>5.0603347606072435E-2</v>
      </c>
      <c r="P333">
        <f>all_runs!O4291-all_runs!O4171</f>
        <v>1.6348773841961872E-2</v>
      </c>
      <c r="Q333">
        <f>all_runs!O4292-all_runs!O4172</f>
        <v>3.5536646209883505E-2</v>
      </c>
      <c r="R333">
        <f>all_runs!O4293-all_runs!O4173</f>
        <v>3.5699435699435678E-2</v>
      </c>
      <c r="S333">
        <f>all_runs!O4294-all_runs!O4174</f>
        <v>5.5386893743058385E-2</v>
      </c>
      <c r="T333">
        <f>all_runs!O4295-all_runs!O4175</f>
        <v>2.1186219252734229E-2</v>
      </c>
      <c r="U333">
        <f>all_runs!O4296-all_runs!O4176</f>
        <v>3.6782121245869992E-2</v>
      </c>
      <c r="V333">
        <f>all_runs!O4297-all_runs!O4177</f>
        <v>2.4078900604193709E-2</v>
      </c>
      <c r="W333">
        <f>all_runs!O4298-all_runs!O4178</f>
        <v>4.0868222686404554E-2</v>
      </c>
      <c r="X333">
        <f>all_runs!O4299-all_runs!O4179</f>
        <v>3.9244697058478883E-2</v>
      </c>
      <c r="Y333">
        <f>all_runs!O4300-all_runs!O4180</f>
        <v>3.4273510567788379E-2</v>
      </c>
      <c r="Z333">
        <f>all_runs!O4301-all_runs!O4181</f>
        <v>3.1243271336823031E-2</v>
      </c>
      <c r="AA333" cm="1">
        <f t="array" ref="AA333">IF(G333=0,"",1+SUMPRODUCT(--(ABS($G333:$Z333)&lt;ABS(G333)),--($G333:$Z333&lt;&gt;0))+(SUMPRODUCT(--(ABS($G333:$Z333)=ABS(G333)),--($G333:$Z333&lt;&gt;0))-1)/2)</f>
        <v>15</v>
      </c>
      <c r="AB333" cm="1">
        <f t="array" ref="AB333">IF(H333=0,"",1+SUMPRODUCT(--(ABS($G333:$Z333)&lt;ABS(H333)),--($G333:$Z333&lt;&gt;0))+(SUMPRODUCT(--(ABS($G333:$Z333)=ABS(H333)),--($G333:$Z333&lt;&gt;0))-1)/2)</f>
        <v>13</v>
      </c>
      <c r="AC333" cm="1">
        <f t="array" ref="AC333">IF(I333=0,"",1+SUMPRODUCT(--(ABS($G333:$Z333)&lt;ABS(I333)),--($G333:$Z333&lt;&gt;0))+(SUMPRODUCT(--(ABS($G333:$Z333)=ABS(I333)),--($G333:$Z333&lt;&gt;0))-1)/2)</f>
        <v>9</v>
      </c>
      <c r="AD333" cm="1">
        <f t="array" ref="AD333">IF(J333=0,"",1+SUMPRODUCT(--(ABS($G333:$Z333)&lt;ABS(J333)),--($G333:$Z333&lt;&gt;0))+(SUMPRODUCT(--(ABS($G333:$Z333)=ABS(J333)),--($G333:$Z333&lt;&gt;0))-1)/2)</f>
        <v>19</v>
      </c>
      <c r="AE333" cm="1">
        <f t="array" ref="AE333">IF(K333=0,"",1+SUMPRODUCT(--(ABS($G333:$Z333)&lt;ABS(K333)),--($G333:$Z333&lt;&gt;0))+(SUMPRODUCT(--(ABS($G333:$Z333)=ABS(K333)),--($G333:$Z333&lt;&gt;0))-1)/2)</f>
        <v>8</v>
      </c>
      <c r="AF333" cm="1">
        <f t="array" ref="AF333">IF(L333=0,"",1+SUMPRODUCT(--(ABS($G333:$Z333)&lt;ABS(L333)),--($G333:$Z333&lt;&gt;0))+(SUMPRODUCT(--(ABS($G333:$Z333)=ABS(L333)),--($G333:$Z333&lt;&gt;0))-1)/2)</f>
        <v>1</v>
      </c>
      <c r="AG333" cm="1">
        <f t="array" ref="AG333">IF(M333=0,"",1+SUMPRODUCT(--(ABS($G333:$Z333)&lt;ABS(M333)),--($G333:$Z333&lt;&gt;0))+(SUMPRODUCT(--(ABS($G333:$Z333)=ABS(M333)),--($G333:$Z333&lt;&gt;0))-1)/2)</f>
        <v>6</v>
      </c>
      <c r="AH333" cm="1">
        <f t="array" ref="AH333">IF(N333=0,"",1+SUMPRODUCT(--(ABS($G333:$Z333)&lt;ABS(N333)),--($G333:$Z333&lt;&gt;0))+(SUMPRODUCT(--(ABS($G333:$Z333)=ABS(N333)),--($G333:$Z333&lt;&gt;0))-1)/2)</f>
        <v>2</v>
      </c>
      <c r="AI333" cm="1">
        <f t="array" ref="AI333">IF(O333=0,"",1+SUMPRODUCT(--(ABS($G333:$Z333)&lt;ABS(O333)),--($G333:$Z333&lt;&gt;0))+(SUMPRODUCT(--(ABS($G333:$Z333)=ABS(O333)),--($G333:$Z333&lt;&gt;0))-1)/2)</f>
        <v>18</v>
      </c>
      <c r="AJ333" cm="1">
        <f t="array" ref="AJ333">IF(P333=0,"",1+SUMPRODUCT(--(ABS($G333:$Z333)&lt;ABS(P333)),--($G333:$Z333&lt;&gt;0))+(SUMPRODUCT(--(ABS($G333:$Z333)=ABS(P333)),--($G333:$Z333&lt;&gt;0))-1)/2)</f>
        <v>3</v>
      </c>
      <c r="AK333" cm="1">
        <f t="array" ref="AK333">IF(Q333=0,"",1+SUMPRODUCT(--(ABS($G333:$Z333)&lt;ABS(Q333)),--($G333:$Z333&lt;&gt;0))+(SUMPRODUCT(--(ABS($G333:$Z333)=ABS(Q333)),--($G333:$Z333&lt;&gt;0))-1)/2)</f>
        <v>11</v>
      </c>
      <c r="AL333" cm="1">
        <f t="array" ref="AL333">IF(R333=0,"",1+SUMPRODUCT(--(ABS($G333:$Z333)&lt;ABS(R333)),--($G333:$Z333&lt;&gt;0))+(SUMPRODUCT(--(ABS($G333:$Z333)=ABS(R333)),--($G333:$Z333&lt;&gt;0))-1)/2)</f>
        <v>12</v>
      </c>
      <c r="AM333" cm="1">
        <f t="array" ref="AM333">IF(S333=0,"",1+SUMPRODUCT(--(ABS($G333:$Z333)&lt;ABS(S333)),--($G333:$Z333&lt;&gt;0))+(SUMPRODUCT(--(ABS($G333:$Z333)=ABS(S333)),--($G333:$Z333&lt;&gt;0))-1)/2)</f>
        <v>20</v>
      </c>
      <c r="AN333" cm="1">
        <f t="array" ref="AN333">IF(T333=0,"",1+SUMPRODUCT(--(ABS($G333:$Z333)&lt;ABS(T333)),--($G333:$Z333&lt;&gt;0))+(SUMPRODUCT(--(ABS($G333:$Z333)=ABS(T333)),--($G333:$Z333&lt;&gt;0))-1)/2)</f>
        <v>4</v>
      </c>
      <c r="AO333" cm="1">
        <f t="array" ref="AO333">IF(U333=0,"",1+SUMPRODUCT(--(ABS($G333:$Z333)&lt;ABS(U333)),--($G333:$Z333&lt;&gt;0))+(SUMPRODUCT(--(ABS($G333:$Z333)=ABS(U333)),--($G333:$Z333&lt;&gt;0))-1)/2)</f>
        <v>14</v>
      </c>
      <c r="AP333" cm="1">
        <f t="array" ref="AP333">IF(V333=0,"",1+SUMPRODUCT(--(ABS($G333:$Z333)&lt;ABS(V333)),--($G333:$Z333&lt;&gt;0))+(SUMPRODUCT(--(ABS($G333:$Z333)=ABS(V333)),--($G333:$Z333&lt;&gt;0))-1)/2)</f>
        <v>5</v>
      </c>
      <c r="AQ333" cm="1">
        <f t="array" ref="AQ333">IF(W333=0,"",1+SUMPRODUCT(--(ABS($G333:$Z333)&lt;ABS(W333)),--($G333:$Z333&lt;&gt;0))+(SUMPRODUCT(--(ABS($G333:$Z333)=ABS(W333)),--($G333:$Z333&lt;&gt;0))-1)/2)</f>
        <v>17</v>
      </c>
      <c r="AR333" cm="1">
        <f t="array" ref="AR333">IF(X333=0,"",1+SUMPRODUCT(--(ABS($G333:$Z333)&lt;ABS(X333)),--($G333:$Z333&lt;&gt;0))+(SUMPRODUCT(--(ABS($G333:$Z333)=ABS(X333)),--($G333:$Z333&lt;&gt;0))-1)/2)</f>
        <v>16</v>
      </c>
      <c r="AS333" cm="1">
        <f t="array" ref="AS333">IF(Y333=0,"",1+SUMPRODUCT(--(ABS($G333:$Z333)&lt;ABS(Y333)),--($G333:$Z333&lt;&gt;0))+(SUMPRODUCT(--(ABS($G333:$Z333)=ABS(Y333)),--($G333:$Z333&lt;&gt;0))-1)/2)</f>
        <v>10</v>
      </c>
      <c r="AT333" cm="1">
        <f t="array" ref="AT333">IF(Z333=0,"",1+SUMPRODUCT(--(ABS($G333:$Z333)&lt;ABS(Z333)),--($G333:$Z333&lt;&gt;0))+(SUMPRODUCT(--(ABS($G333:$Z333)=ABS(Z333)),--($G333:$Z333&lt;&gt;0))-1)/2)</f>
        <v>7</v>
      </c>
      <c r="AU333">
        <f>AVERAGE(G333:Z333)</f>
        <v>3.3687055695746516E-2</v>
      </c>
      <c r="AV333">
        <f>SUMIF(G333:Z333,"&gt;0",AA333:AT333)</f>
        <v>210</v>
      </c>
      <c r="AW333">
        <f>COUNTIF(G333:Z333,"&lt;&gt;0")</f>
        <v>20</v>
      </c>
      <c r="AX333">
        <f>_xlfn.LET(_xlpm.n,AW333,_xlpm.w,AV333,_xlpm.mu,_xlpm.n*(_xlpm.n+1)/4,_xlpm.sd,SQRT(_xlpm.n*(_xlpm.n+1)*(2*_xlpm.n+1)/24),_xlpm.z,(ABS(_xlpm.w-_xlpm.mu)-0.5)/_xlpm.sd,MIN(1,2*(1-_xlfn.NORM.S.DIST(_xlpm.z,TRUE))))</f>
        <v>9.5691731570646255E-5</v>
      </c>
    </row>
    <row r="334" spans="1:50" x14ac:dyDescent="0.25">
      <c r="A334" t="s">
        <v>9336</v>
      </c>
      <c r="B334" t="s">
        <v>19</v>
      </c>
      <c r="C334" t="s">
        <v>26</v>
      </c>
      <c r="D334" t="s">
        <v>9260</v>
      </c>
      <c r="E334" t="s">
        <v>102</v>
      </c>
      <c r="F334" t="s">
        <v>94</v>
      </c>
      <c r="G334">
        <f>all_runs!O2862-all_runs!O2742</f>
        <v>3.4334763948497771E-2</v>
      </c>
      <c r="H334">
        <f>all_runs!O2863-all_runs!O2743</f>
        <v>2.6430692746687967E-2</v>
      </c>
      <c r="I334">
        <f>all_runs!O2864-all_runs!O2744</f>
        <v>3.6859823069165021E-2</v>
      </c>
      <c r="J334">
        <f>all_runs!O2865-all_runs!O2745</f>
        <v>1.3525627627209214E-2</v>
      </c>
      <c r="K334">
        <f>all_runs!O2866-all_runs!O2746</f>
        <v>3.838027014237988E-2</v>
      </c>
      <c r="L334">
        <f>all_runs!O2867-all_runs!O2747</f>
        <v>2.2143702826698308E-2</v>
      </c>
      <c r="M334">
        <f>all_runs!O2868-all_runs!O2748</f>
        <v>1.1146481862316926E-2</v>
      </c>
      <c r="N334">
        <f>all_runs!O2869-all_runs!O2749</f>
        <v>3.1424095514418826E-2</v>
      </c>
      <c r="O334">
        <f>all_runs!O2870-all_runs!O2750</f>
        <v>3.6372607432784698E-2</v>
      </c>
      <c r="P334">
        <f>all_runs!O2871-all_runs!O2751</f>
        <v>5.5702675554745174E-3</v>
      </c>
      <c r="Q334">
        <f>all_runs!O2872-all_runs!O2752</f>
        <v>6.2874209775787615E-2</v>
      </c>
      <c r="R334">
        <f>all_runs!O2873-all_runs!O2753</f>
        <v>1.4920305573894233E-2</v>
      </c>
      <c r="S334">
        <f>all_runs!O2874-all_runs!O2754</f>
        <v>1.6744517271590098E-2</v>
      </c>
      <c r="T334">
        <f>all_runs!O2875-all_runs!O2755</f>
        <v>3.0303030303030387E-2</v>
      </c>
      <c r="U334">
        <f>all_runs!O2876-all_runs!O2756</f>
        <v>2.9379935990421546E-2</v>
      </c>
      <c r="V334">
        <f>all_runs!O2877-all_runs!O2757</f>
        <v>2.5536358458325359E-2</v>
      </c>
      <c r="W334">
        <f>all_runs!O2878-all_runs!O2758</f>
        <v>2.7990906507530444E-2</v>
      </c>
      <c r="X334">
        <f>all_runs!O2879-all_runs!O2759</f>
        <v>1.4803485354097257E-2</v>
      </c>
      <c r="Y334">
        <f>all_runs!O2880-all_runs!O2760</f>
        <v>2.540937323546022E-2</v>
      </c>
      <c r="Z334">
        <f>all_runs!O2881-all_runs!O2761</f>
        <v>1.7241379310344751E-2</v>
      </c>
      <c r="AA334" cm="1">
        <f t="array" ref="AA334">IF(G334=0,"",1+SUMPRODUCT(--(ABS($G334:$Z334)&lt;ABS(G334)),--($G334:$Z334&lt;&gt;0))+(SUMPRODUCT(--(ABS($G334:$Z334)=ABS(G334)),--($G334:$Z334&lt;&gt;0))-1)/2)</f>
        <v>16</v>
      </c>
      <c r="AB334" cm="1">
        <f t="array" ref="AB334">IF(H334=0,"",1+SUMPRODUCT(--(ABS($G334:$Z334)&lt;ABS(H334)),--($G334:$Z334&lt;&gt;0))+(SUMPRODUCT(--(ABS($G334:$Z334)=ABS(H334)),--($G334:$Z334&lt;&gt;0))-1)/2)</f>
        <v>11</v>
      </c>
      <c r="AC334" cm="1">
        <f t="array" ref="AC334">IF(I334=0,"",1+SUMPRODUCT(--(ABS($G334:$Z334)&lt;ABS(I334)),--($G334:$Z334&lt;&gt;0))+(SUMPRODUCT(--(ABS($G334:$Z334)=ABS(I334)),--($G334:$Z334&lt;&gt;0))-1)/2)</f>
        <v>18</v>
      </c>
      <c r="AD334" cm="1">
        <f t="array" ref="AD334">IF(J334=0,"",1+SUMPRODUCT(--(ABS($G334:$Z334)&lt;ABS(J334)),--($G334:$Z334&lt;&gt;0))+(SUMPRODUCT(--(ABS($G334:$Z334)=ABS(J334)),--($G334:$Z334&lt;&gt;0))-1)/2)</f>
        <v>3</v>
      </c>
      <c r="AE334" cm="1">
        <f t="array" ref="AE334">IF(K334=0,"",1+SUMPRODUCT(--(ABS($G334:$Z334)&lt;ABS(K334)),--($G334:$Z334&lt;&gt;0))+(SUMPRODUCT(--(ABS($G334:$Z334)=ABS(K334)),--($G334:$Z334&lt;&gt;0))-1)/2)</f>
        <v>19</v>
      </c>
      <c r="AF334" cm="1">
        <f t="array" ref="AF334">IF(L334=0,"",1+SUMPRODUCT(--(ABS($G334:$Z334)&lt;ABS(L334)),--($G334:$Z334&lt;&gt;0))+(SUMPRODUCT(--(ABS($G334:$Z334)=ABS(L334)),--($G334:$Z334&lt;&gt;0))-1)/2)</f>
        <v>8</v>
      </c>
      <c r="AG334" cm="1">
        <f t="array" ref="AG334">IF(M334=0,"",1+SUMPRODUCT(--(ABS($G334:$Z334)&lt;ABS(M334)),--($G334:$Z334&lt;&gt;0))+(SUMPRODUCT(--(ABS($G334:$Z334)=ABS(M334)),--($G334:$Z334&lt;&gt;0))-1)/2)</f>
        <v>2</v>
      </c>
      <c r="AH334" cm="1">
        <f t="array" ref="AH334">IF(N334=0,"",1+SUMPRODUCT(--(ABS($G334:$Z334)&lt;ABS(N334)),--($G334:$Z334&lt;&gt;0))+(SUMPRODUCT(--(ABS($G334:$Z334)=ABS(N334)),--($G334:$Z334&lt;&gt;0))-1)/2)</f>
        <v>15</v>
      </c>
      <c r="AI334" cm="1">
        <f t="array" ref="AI334">IF(O334=0,"",1+SUMPRODUCT(--(ABS($G334:$Z334)&lt;ABS(O334)),--($G334:$Z334&lt;&gt;0))+(SUMPRODUCT(--(ABS($G334:$Z334)=ABS(O334)),--($G334:$Z334&lt;&gt;0))-1)/2)</f>
        <v>17</v>
      </c>
      <c r="AJ334" cm="1">
        <f t="array" ref="AJ334">IF(P334=0,"",1+SUMPRODUCT(--(ABS($G334:$Z334)&lt;ABS(P334)),--($G334:$Z334&lt;&gt;0))+(SUMPRODUCT(--(ABS($G334:$Z334)=ABS(P334)),--($G334:$Z334&lt;&gt;0))-1)/2)</f>
        <v>1</v>
      </c>
      <c r="AK334" cm="1">
        <f t="array" ref="AK334">IF(Q334=0,"",1+SUMPRODUCT(--(ABS($G334:$Z334)&lt;ABS(Q334)),--($G334:$Z334&lt;&gt;0))+(SUMPRODUCT(--(ABS($G334:$Z334)=ABS(Q334)),--($G334:$Z334&lt;&gt;0))-1)/2)</f>
        <v>20</v>
      </c>
      <c r="AL334" cm="1">
        <f t="array" ref="AL334">IF(R334=0,"",1+SUMPRODUCT(--(ABS($G334:$Z334)&lt;ABS(R334)),--($G334:$Z334&lt;&gt;0))+(SUMPRODUCT(--(ABS($G334:$Z334)=ABS(R334)),--($G334:$Z334&lt;&gt;0))-1)/2)</f>
        <v>5</v>
      </c>
      <c r="AM334" cm="1">
        <f t="array" ref="AM334">IF(S334=0,"",1+SUMPRODUCT(--(ABS($G334:$Z334)&lt;ABS(S334)),--($G334:$Z334&lt;&gt;0))+(SUMPRODUCT(--(ABS($G334:$Z334)=ABS(S334)),--($G334:$Z334&lt;&gt;0))-1)/2)</f>
        <v>6</v>
      </c>
      <c r="AN334" cm="1">
        <f t="array" ref="AN334">IF(T334=0,"",1+SUMPRODUCT(--(ABS($G334:$Z334)&lt;ABS(T334)),--($G334:$Z334&lt;&gt;0))+(SUMPRODUCT(--(ABS($G334:$Z334)=ABS(T334)),--($G334:$Z334&lt;&gt;0))-1)/2)</f>
        <v>14</v>
      </c>
      <c r="AO334" cm="1">
        <f t="array" ref="AO334">IF(U334=0,"",1+SUMPRODUCT(--(ABS($G334:$Z334)&lt;ABS(U334)),--($G334:$Z334&lt;&gt;0))+(SUMPRODUCT(--(ABS($G334:$Z334)=ABS(U334)),--($G334:$Z334&lt;&gt;0))-1)/2)</f>
        <v>13</v>
      </c>
      <c r="AP334" cm="1">
        <f t="array" ref="AP334">IF(V334=0,"",1+SUMPRODUCT(--(ABS($G334:$Z334)&lt;ABS(V334)),--($G334:$Z334&lt;&gt;0))+(SUMPRODUCT(--(ABS($G334:$Z334)=ABS(V334)),--($G334:$Z334&lt;&gt;0))-1)/2)</f>
        <v>10</v>
      </c>
      <c r="AQ334" cm="1">
        <f t="array" ref="AQ334">IF(W334=0,"",1+SUMPRODUCT(--(ABS($G334:$Z334)&lt;ABS(W334)),--($G334:$Z334&lt;&gt;0))+(SUMPRODUCT(--(ABS($G334:$Z334)=ABS(W334)),--($G334:$Z334&lt;&gt;0))-1)/2)</f>
        <v>12</v>
      </c>
      <c r="AR334" cm="1">
        <f t="array" ref="AR334">IF(X334=0,"",1+SUMPRODUCT(--(ABS($G334:$Z334)&lt;ABS(X334)),--($G334:$Z334&lt;&gt;0))+(SUMPRODUCT(--(ABS($G334:$Z334)=ABS(X334)),--($G334:$Z334&lt;&gt;0))-1)/2)</f>
        <v>4</v>
      </c>
      <c r="AS334" cm="1">
        <f t="array" ref="AS334">IF(Y334=0,"",1+SUMPRODUCT(--(ABS($G334:$Z334)&lt;ABS(Y334)),--($G334:$Z334&lt;&gt;0))+(SUMPRODUCT(--(ABS($G334:$Z334)=ABS(Y334)),--($G334:$Z334&lt;&gt;0))-1)/2)</f>
        <v>9</v>
      </c>
      <c r="AT334" cm="1">
        <f t="array" ref="AT334">IF(Z334=0,"",1+SUMPRODUCT(--(ABS($G334:$Z334)&lt;ABS(Z334)),--($G334:$Z334&lt;&gt;0))+(SUMPRODUCT(--(ABS($G334:$Z334)=ABS(Z334)),--($G334:$Z334&lt;&gt;0))-1)/2)</f>
        <v>7</v>
      </c>
      <c r="AU334">
        <f>AVERAGE(G334:Z334)</f>
        <v>2.6069591725305753E-2</v>
      </c>
      <c r="AV334">
        <f>SUMIF(G334:Z334,"&gt;0",AA334:AT334)</f>
        <v>210</v>
      </c>
      <c r="AW334">
        <f>COUNTIF(G334:Z334,"&lt;&gt;0")</f>
        <v>20</v>
      </c>
      <c r="AX334">
        <f>_xlfn.LET(_xlpm.n,AW334,_xlpm.w,AV334,_xlpm.mu,_xlpm.n*(_xlpm.n+1)/4,_xlpm.sd,SQRT(_xlpm.n*(_xlpm.n+1)*(2*_xlpm.n+1)/24),_xlpm.z,(ABS(_xlpm.w-_xlpm.mu)-0.5)/_xlpm.sd,MIN(1,2*(1-_xlfn.NORM.S.DIST(_xlpm.z,TRUE))))</f>
        <v>9.5691731570646255E-5</v>
      </c>
    </row>
    <row r="335" spans="1:50" x14ac:dyDescent="0.25">
      <c r="A335" t="s">
        <v>9336</v>
      </c>
      <c r="B335" t="s">
        <v>106</v>
      </c>
      <c r="C335" t="s">
        <v>26</v>
      </c>
      <c r="D335" t="s">
        <v>9260</v>
      </c>
      <c r="E335" t="s">
        <v>102</v>
      </c>
      <c r="F335" t="s">
        <v>94</v>
      </c>
      <c r="G335">
        <f>all_runs!O3342-all_runs!O3222</f>
        <v>1.9636467462133989E-2</v>
      </c>
      <c r="H335">
        <f>all_runs!O3343-all_runs!O3223</f>
        <v>1.295896328293733E-2</v>
      </c>
      <c r="I335">
        <f>all_runs!O3344-all_runs!O3224</f>
        <v>2.4673466733552418E-2</v>
      </c>
      <c r="J335">
        <f>all_runs!O3345-all_runs!O3225</f>
        <v>7.3312702623047343E-3</v>
      </c>
      <c r="K335">
        <f>all_runs!O3346-all_runs!O3226</f>
        <v>4.2918454935624295E-3</v>
      </c>
      <c r="L335">
        <f>all_runs!O3347-all_runs!O3227</f>
        <v>2.8416028416028416E-2</v>
      </c>
      <c r="M335">
        <f>all_runs!O3348-all_runs!O3228</f>
        <v>1.195652173913031E-2</v>
      </c>
      <c r="N335">
        <f>all_runs!O3349-all_runs!O3229</f>
        <v>1.0564273037158012E-2</v>
      </c>
      <c r="O335">
        <f>all_runs!O3350-all_runs!O3230</f>
        <v>2.9002471062556712E-2</v>
      </c>
      <c r="P335">
        <f>all_runs!O3351-all_runs!O3231</f>
        <v>3.5012097110598273E-2</v>
      </c>
      <c r="Q335">
        <f>all_runs!O3352-all_runs!O3232</f>
        <v>1.0491919267148209E-2</v>
      </c>
      <c r="R335">
        <f>all_runs!O3353-all_runs!O3233</f>
        <v>6.7575083426029137E-3</v>
      </c>
      <c r="S335">
        <f>all_runs!O3354-all_runs!O3234</f>
        <v>3.665502362851869E-2</v>
      </c>
      <c r="T335">
        <f>all_runs!O3355-all_runs!O3235</f>
        <v>1.1723612581981624E-2</v>
      </c>
      <c r="U335">
        <f>all_runs!O3356-all_runs!O3236</f>
        <v>9.9706744868034436E-3</v>
      </c>
      <c r="V335">
        <f>all_runs!O3357-all_runs!O3237</f>
        <v>2.2879422544692996E-2</v>
      </c>
      <c r="W335">
        <f>all_runs!O3358-all_runs!O3238</f>
        <v>1.4820883294853648E-2</v>
      </c>
      <c r="X335">
        <f>all_runs!O3359-all_runs!O3239</f>
        <v>3.7781109445277461E-2</v>
      </c>
      <c r="Y335">
        <f>all_runs!O3360-all_runs!O3240</f>
        <v>2.9352945881976567E-2</v>
      </c>
      <c r="Z335">
        <f>all_runs!O3361-all_runs!O3241</f>
        <v>1.6718913270637348E-2</v>
      </c>
      <c r="AA335" cm="1">
        <f t="array" ref="AA335">IF(G335=0,"",1+SUMPRODUCT(--(ABS($G335:$Z335)&lt;ABS(G335)),--($G335:$Z335&lt;&gt;0))+(SUMPRODUCT(--(ABS($G335:$Z335)=ABS(G335)),--($G335:$Z335&lt;&gt;0))-1)/2)</f>
        <v>12</v>
      </c>
      <c r="AB335" cm="1">
        <f t="array" ref="AB335">IF(H335=0,"",1+SUMPRODUCT(--(ABS($G335:$Z335)&lt;ABS(H335)),--($G335:$Z335&lt;&gt;0))+(SUMPRODUCT(--(ABS($G335:$Z335)=ABS(H335)),--($G335:$Z335&lt;&gt;0))-1)/2)</f>
        <v>9</v>
      </c>
      <c r="AC335" cm="1">
        <f t="array" ref="AC335">IF(I335=0,"",1+SUMPRODUCT(--(ABS($G335:$Z335)&lt;ABS(I335)),--($G335:$Z335&lt;&gt;0))+(SUMPRODUCT(--(ABS($G335:$Z335)=ABS(I335)),--($G335:$Z335&lt;&gt;0))-1)/2)</f>
        <v>14</v>
      </c>
      <c r="AD335" cm="1">
        <f t="array" ref="AD335">IF(J335=0,"",1+SUMPRODUCT(--(ABS($G335:$Z335)&lt;ABS(J335)),--($G335:$Z335&lt;&gt;0))+(SUMPRODUCT(--(ABS($G335:$Z335)=ABS(J335)),--($G335:$Z335&lt;&gt;0))-1)/2)</f>
        <v>3</v>
      </c>
      <c r="AE335" cm="1">
        <f t="array" ref="AE335">IF(K335=0,"",1+SUMPRODUCT(--(ABS($G335:$Z335)&lt;ABS(K335)),--($G335:$Z335&lt;&gt;0))+(SUMPRODUCT(--(ABS($G335:$Z335)=ABS(K335)),--($G335:$Z335&lt;&gt;0))-1)/2)</f>
        <v>1</v>
      </c>
      <c r="AF335" cm="1">
        <f t="array" ref="AF335">IF(L335=0,"",1+SUMPRODUCT(--(ABS($G335:$Z335)&lt;ABS(L335)),--($G335:$Z335&lt;&gt;0))+(SUMPRODUCT(--(ABS($G335:$Z335)=ABS(L335)),--($G335:$Z335&lt;&gt;0))-1)/2)</f>
        <v>15</v>
      </c>
      <c r="AG335" cm="1">
        <f t="array" ref="AG335">IF(M335=0,"",1+SUMPRODUCT(--(ABS($G335:$Z335)&lt;ABS(M335)),--($G335:$Z335&lt;&gt;0))+(SUMPRODUCT(--(ABS($G335:$Z335)=ABS(M335)),--($G335:$Z335&lt;&gt;0))-1)/2)</f>
        <v>8</v>
      </c>
      <c r="AH335" cm="1">
        <f t="array" ref="AH335">IF(N335=0,"",1+SUMPRODUCT(--(ABS($G335:$Z335)&lt;ABS(N335)),--($G335:$Z335&lt;&gt;0))+(SUMPRODUCT(--(ABS($G335:$Z335)=ABS(N335)),--($G335:$Z335&lt;&gt;0))-1)/2)</f>
        <v>6</v>
      </c>
      <c r="AI335" cm="1">
        <f t="array" ref="AI335">IF(O335=0,"",1+SUMPRODUCT(--(ABS($G335:$Z335)&lt;ABS(O335)),--($G335:$Z335&lt;&gt;0))+(SUMPRODUCT(--(ABS($G335:$Z335)=ABS(O335)),--($G335:$Z335&lt;&gt;0))-1)/2)</f>
        <v>16</v>
      </c>
      <c r="AJ335" cm="1">
        <f t="array" ref="AJ335">IF(P335=0,"",1+SUMPRODUCT(--(ABS($G335:$Z335)&lt;ABS(P335)),--($G335:$Z335&lt;&gt;0))+(SUMPRODUCT(--(ABS($G335:$Z335)=ABS(P335)),--($G335:$Z335&lt;&gt;0))-1)/2)</f>
        <v>18</v>
      </c>
      <c r="AK335" cm="1">
        <f t="array" ref="AK335">IF(Q335=0,"",1+SUMPRODUCT(--(ABS($G335:$Z335)&lt;ABS(Q335)),--($G335:$Z335&lt;&gt;0))+(SUMPRODUCT(--(ABS($G335:$Z335)=ABS(Q335)),--($G335:$Z335&lt;&gt;0))-1)/2)</f>
        <v>5</v>
      </c>
      <c r="AL335" cm="1">
        <f t="array" ref="AL335">IF(R335=0,"",1+SUMPRODUCT(--(ABS($G335:$Z335)&lt;ABS(R335)),--($G335:$Z335&lt;&gt;0))+(SUMPRODUCT(--(ABS($G335:$Z335)=ABS(R335)),--($G335:$Z335&lt;&gt;0))-1)/2)</f>
        <v>2</v>
      </c>
      <c r="AM335" cm="1">
        <f t="array" ref="AM335">IF(S335=0,"",1+SUMPRODUCT(--(ABS($G335:$Z335)&lt;ABS(S335)),--($G335:$Z335&lt;&gt;0))+(SUMPRODUCT(--(ABS($G335:$Z335)=ABS(S335)),--($G335:$Z335&lt;&gt;0))-1)/2)</f>
        <v>19</v>
      </c>
      <c r="AN335" cm="1">
        <f t="array" ref="AN335">IF(T335=0,"",1+SUMPRODUCT(--(ABS($G335:$Z335)&lt;ABS(T335)),--($G335:$Z335&lt;&gt;0))+(SUMPRODUCT(--(ABS($G335:$Z335)=ABS(T335)),--($G335:$Z335&lt;&gt;0))-1)/2)</f>
        <v>7</v>
      </c>
      <c r="AO335" cm="1">
        <f t="array" ref="AO335">IF(U335=0,"",1+SUMPRODUCT(--(ABS($G335:$Z335)&lt;ABS(U335)),--($G335:$Z335&lt;&gt;0))+(SUMPRODUCT(--(ABS($G335:$Z335)=ABS(U335)),--($G335:$Z335&lt;&gt;0))-1)/2)</f>
        <v>4</v>
      </c>
      <c r="AP335" cm="1">
        <f t="array" ref="AP335">IF(V335=0,"",1+SUMPRODUCT(--(ABS($G335:$Z335)&lt;ABS(V335)),--($G335:$Z335&lt;&gt;0))+(SUMPRODUCT(--(ABS($G335:$Z335)=ABS(V335)),--($G335:$Z335&lt;&gt;0))-1)/2)</f>
        <v>13</v>
      </c>
      <c r="AQ335" cm="1">
        <f t="array" ref="AQ335">IF(W335=0,"",1+SUMPRODUCT(--(ABS($G335:$Z335)&lt;ABS(W335)),--($G335:$Z335&lt;&gt;0))+(SUMPRODUCT(--(ABS($G335:$Z335)=ABS(W335)),--($G335:$Z335&lt;&gt;0))-1)/2)</f>
        <v>10</v>
      </c>
      <c r="AR335" cm="1">
        <f t="array" ref="AR335">IF(X335=0,"",1+SUMPRODUCT(--(ABS($G335:$Z335)&lt;ABS(X335)),--($G335:$Z335&lt;&gt;0))+(SUMPRODUCT(--(ABS($G335:$Z335)=ABS(X335)),--($G335:$Z335&lt;&gt;0))-1)/2)</f>
        <v>20</v>
      </c>
      <c r="AS335" cm="1">
        <f t="array" ref="AS335">IF(Y335=0,"",1+SUMPRODUCT(--(ABS($G335:$Z335)&lt;ABS(Y335)),--($G335:$Z335&lt;&gt;0))+(SUMPRODUCT(--(ABS($G335:$Z335)=ABS(Y335)),--($G335:$Z335&lt;&gt;0))-1)/2)</f>
        <v>17</v>
      </c>
      <c r="AT335" cm="1">
        <f t="array" ref="AT335">IF(Z335=0,"",1+SUMPRODUCT(--(ABS($G335:$Z335)&lt;ABS(Z335)),--($G335:$Z335&lt;&gt;0))+(SUMPRODUCT(--(ABS($G335:$Z335)=ABS(Z335)),--($G335:$Z335&lt;&gt;0))-1)/2)</f>
        <v>11</v>
      </c>
      <c r="AU335">
        <f>AVERAGE(G335:Z335)</f>
        <v>1.9049770867222777E-2</v>
      </c>
      <c r="AV335">
        <f>SUMIF(G335:Z335,"&gt;0",AA335:AT335)</f>
        <v>210</v>
      </c>
      <c r="AW335">
        <f>COUNTIF(G335:Z335,"&lt;&gt;0")</f>
        <v>20</v>
      </c>
      <c r="AX335">
        <f>_xlfn.LET(_xlpm.n,AW335,_xlpm.w,AV335,_xlpm.mu,_xlpm.n*(_xlpm.n+1)/4,_xlpm.sd,SQRT(_xlpm.n*(_xlpm.n+1)*(2*_xlpm.n+1)/24),_xlpm.z,(ABS(_xlpm.w-_xlpm.mu)-0.5)/_xlpm.sd,MIN(1,2*(1-_xlfn.NORM.S.DIST(_xlpm.z,TRUE))))</f>
        <v>9.5691731570646255E-5</v>
      </c>
    </row>
    <row r="336" spans="1:50" x14ac:dyDescent="0.25">
      <c r="A336" t="s">
        <v>9336</v>
      </c>
      <c r="B336" t="s">
        <v>147</v>
      </c>
      <c r="C336" t="s">
        <v>26</v>
      </c>
      <c r="D336" t="s">
        <v>9260</v>
      </c>
      <c r="E336" t="s">
        <v>102</v>
      </c>
      <c r="F336" t="s">
        <v>94</v>
      </c>
      <c r="G336">
        <f>all_runs!O3822-all_runs!O3702</f>
        <v>2.9848912329453303E-2</v>
      </c>
      <c r="H336">
        <f>all_runs!O3823-all_runs!O3703</f>
        <v>1.8840579710144856E-2</v>
      </c>
      <c r="I336">
        <f>all_runs!O3824-all_runs!O3704</f>
        <v>2.8539092709610525E-2</v>
      </c>
      <c r="J336">
        <f>all_runs!O3825-all_runs!O3705</f>
        <v>5.8123569794050423E-2</v>
      </c>
      <c r="K336">
        <f>all_runs!O3826-all_runs!O3706</f>
        <v>3.2239690134427068E-2</v>
      </c>
      <c r="L336">
        <f>all_runs!O3827-all_runs!O3707</f>
        <v>2.6819923371647625E-2</v>
      </c>
      <c r="M336">
        <f>all_runs!O3828-all_runs!O3708</f>
        <v>5.6343318621465688E-3</v>
      </c>
      <c r="N336">
        <f>all_runs!O3829-all_runs!O3709</f>
        <v>2.2851372578353013E-2</v>
      </c>
      <c r="O336">
        <f>all_runs!O3830-all_runs!O3710</f>
        <v>1.413043478260867E-2</v>
      </c>
      <c r="P336">
        <f>all_runs!O3831-all_runs!O3711</f>
        <v>3.3676582761250962E-2</v>
      </c>
      <c r="Q336">
        <f>all_runs!O3832-all_runs!O3712</f>
        <v>1.6139204219699499E-2</v>
      </c>
      <c r="R336">
        <f>all_runs!O3833-all_runs!O3713</f>
        <v>2.390383325215284E-2</v>
      </c>
      <c r="S336">
        <f>all_runs!O3834-all_runs!O3714</f>
        <v>4.2079068457132052E-2</v>
      </c>
      <c r="T336">
        <f>all_runs!O3835-all_runs!O3715</f>
        <v>1.188278945866228E-2</v>
      </c>
      <c r="U336">
        <f>all_runs!O3836-all_runs!O3716</f>
        <v>2.7459954233409634E-2</v>
      </c>
      <c r="V336">
        <f>all_runs!O3837-all_runs!O3717</f>
        <v>3.3798283261802564E-2</v>
      </c>
      <c r="W336">
        <f>all_runs!O3838-all_runs!O3718</f>
        <v>2.9041065150721801E-2</v>
      </c>
      <c r="X336">
        <f>all_runs!O3839-all_runs!O3719</f>
        <v>1.9304726721606436E-2</v>
      </c>
      <c r="Y336">
        <f>all_runs!O3840-all_runs!O3720</f>
        <v>2.6030368763557354E-2</v>
      </c>
      <c r="Z336">
        <f>all_runs!O3841-all_runs!O3721</f>
        <v>1.9095291064145314E-2</v>
      </c>
      <c r="AA336" cm="1">
        <f t="array" ref="AA336">IF(G336=0,"",1+SUMPRODUCT(--(ABS($G336:$Z336)&lt;ABS(G336)),--($G336:$Z336&lt;&gt;0))+(SUMPRODUCT(--(ABS($G336:$Z336)=ABS(G336)),--($G336:$Z336&lt;&gt;0))-1)/2)</f>
        <v>15</v>
      </c>
      <c r="AB336" cm="1">
        <f t="array" ref="AB336">IF(H336=0,"",1+SUMPRODUCT(--(ABS($G336:$Z336)&lt;ABS(H336)),--($G336:$Z336&lt;&gt;0))+(SUMPRODUCT(--(ABS($G336:$Z336)=ABS(H336)),--($G336:$Z336&lt;&gt;0))-1)/2)</f>
        <v>5</v>
      </c>
      <c r="AC336" cm="1">
        <f t="array" ref="AC336">IF(I336=0,"",1+SUMPRODUCT(--(ABS($G336:$Z336)&lt;ABS(I336)),--($G336:$Z336&lt;&gt;0))+(SUMPRODUCT(--(ABS($G336:$Z336)=ABS(I336)),--($G336:$Z336&lt;&gt;0))-1)/2)</f>
        <v>13</v>
      </c>
      <c r="AD336" cm="1">
        <f t="array" ref="AD336">IF(J336=0,"",1+SUMPRODUCT(--(ABS($G336:$Z336)&lt;ABS(J336)),--($G336:$Z336&lt;&gt;0))+(SUMPRODUCT(--(ABS($G336:$Z336)=ABS(J336)),--($G336:$Z336&lt;&gt;0))-1)/2)</f>
        <v>20</v>
      </c>
      <c r="AE336" cm="1">
        <f t="array" ref="AE336">IF(K336=0,"",1+SUMPRODUCT(--(ABS($G336:$Z336)&lt;ABS(K336)),--($G336:$Z336&lt;&gt;0))+(SUMPRODUCT(--(ABS($G336:$Z336)=ABS(K336)),--($G336:$Z336&lt;&gt;0))-1)/2)</f>
        <v>16</v>
      </c>
      <c r="AF336" cm="1">
        <f t="array" ref="AF336">IF(L336=0,"",1+SUMPRODUCT(--(ABS($G336:$Z336)&lt;ABS(L336)),--($G336:$Z336&lt;&gt;0))+(SUMPRODUCT(--(ABS($G336:$Z336)=ABS(L336)),--($G336:$Z336&lt;&gt;0))-1)/2)</f>
        <v>11</v>
      </c>
      <c r="AG336" cm="1">
        <f t="array" ref="AG336">IF(M336=0,"",1+SUMPRODUCT(--(ABS($G336:$Z336)&lt;ABS(M336)),--($G336:$Z336&lt;&gt;0))+(SUMPRODUCT(--(ABS($G336:$Z336)=ABS(M336)),--($G336:$Z336&lt;&gt;0))-1)/2)</f>
        <v>1</v>
      </c>
      <c r="AH336" cm="1">
        <f t="array" ref="AH336">IF(N336=0,"",1+SUMPRODUCT(--(ABS($G336:$Z336)&lt;ABS(N336)),--($G336:$Z336&lt;&gt;0))+(SUMPRODUCT(--(ABS($G336:$Z336)=ABS(N336)),--($G336:$Z336&lt;&gt;0))-1)/2)</f>
        <v>8</v>
      </c>
      <c r="AI336" cm="1">
        <f t="array" ref="AI336">IF(O336=0,"",1+SUMPRODUCT(--(ABS($G336:$Z336)&lt;ABS(O336)),--($G336:$Z336&lt;&gt;0))+(SUMPRODUCT(--(ABS($G336:$Z336)=ABS(O336)),--($G336:$Z336&lt;&gt;0))-1)/2)</f>
        <v>3</v>
      </c>
      <c r="AJ336" cm="1">
        <f t="array" ref="AJ336">IF(P336=0,"",1+SUMPRODUCT(--(ABS($G336:$Z336)&lt;ABS(P336)),--($G336:$Z336&lt;&gt;0))+(SUMPRODUCT(--(ABS($G336:$Z336)=ABS(P336)),--($G336:$Z336&lt;&gt;0))-1)/2)</f>
        <v>17</v>
      </c>
      <c r="AK336" cm="1">
        <f t="array" ref="AK336">IF(Q336=0,"",1+SUMPRODUCT(--(ABS($G336:$Z336)&lt;ABS(Q336)),--($G336:$Z336&lt;&gt;0))+(SUMPRODUCT(--(ABS($G336:$Z336)=ABS(Q336)),--($G336:$Z336&lt;&gt;0))-1)/2)</f>
        <v>4</v>
      </c>
      <c r="AL336" cm="1">
        <f t="array" ref="AL336">IF(R336=0,"",1+SUMPRODUCT(--(ABS($G336:$Z336)&lt;ABS(R336)),--($G336:$Z336&lt;&gt;0))+(SUMPRODUCT(--(ABS($G336:$Z336)=ABS(R336)),--($G336:$Z336&lt;&gt;0))-1)/2)</f>
        <v>9</v>
      </c>
      <c r="AM336" cm="1">
        <f t="array" ref="AM336">IF(S336=0,"",1+SUMPRODUCT(--(ABS($G336:$Z336)&lt;ABS(S336)),--($G336:$Z336&lt;&gt;0))+(SUMPRODUCT(--(ABS($G336:$Z336)=ABS(S336)),--($G336:$Z336&lt;&gt;0))-1)/2)</f>
        <v>19</v>
      </c>
      <c r="AN336" cm="1">
        <f t="array" ref="AN336">IF(T336=0,"",1+SUMPRODUCT(--(ABS($G336:$Z336)&lt;ABS(T336)),--($G336:$Z336&lt;&gt;0))+(SUMPRODUCT(--(ABS($G336:$Z336)=ABS(T336)),--($G336:$Z336&lt;&gt;0))-1)/2)</f>
        <v>2</v>
      </c>
      <c r="AO336" cm="1">
        <f t="array" ref="AO336">IF(U336=0,"",1+SUMPRODUCT(--(ABS($G336:$Z336)&lt;ABS(U336)),--($G336:$Z336&lt;&gt;0))+(SUMPRODUCT(--(ABS($G336:$Z336)=ABS(U336)),--($G336:$Z336&lt;&gt;0))-1)/2)</f>
        <v>12</v>
      </c>
      <c r="AP336" cm="1">
        <f t="array" ref="AP336">IF(V336=0,"",1+SUMPRODUCT(--(ABS($G336:$Z336)&lt;ABS(V336)),--($G336:$Z336&lt;&gt;0))+(SUMPRODUCT(--(ABS($G336:$Z336)=ABS(V336)),--($G336:$Z336&lt;&gt;0))-1)/2)</f>
        <v>18</v>
      </c>
      <c r="AQ336" cm="1">
        <f t="array" ref="AQ336">IF(W336=0,"",1+SUMPRODUCT(--(ABS($G336:$Z336)&lt;ABS(W336)),--($G336:$Z336&lt;&gt;0))+(SUMPRODUCT(--(ABS($G336:$Z336)=ABS(W336)),--($G336:$Z336&lt;&gt;0))-1)/2)</f>
        <v>14</v>
      </c>
      <c r="AR336" cm="1">
        <f t="array" ref="AR336">IF(X336=0,"",1+SUMPRODUCT(--(ABS($G336:$Z336)&lt;ABS(X336)),--($G336:$Z336&lt;&gt;0))+(SUMPRODUCT(--(ABS($G336:$Z336)=ABS(X336)),--($G336:$Z336&lt;&gt;0))-1)/2)</f>
        <v>7</v>
      </c>
      <c r="AS336" cm="1">
        <f t="array" ref="AS336">IF(Y336=0,"",1+SUMPRODUCT(--(ABS($G336:$Z336)&lt;ABS(Y336)),--($G336:$Z336&lt;&gt;0))+(SUMPRODUCT(--(ABS($G336:$Z336)=ABS(Y336)),--($G336:$Z336&lt;&gt;0))-1)/2)</f>
        <v>10</v>
      </c>
      <c r="AT336" cm="1">
        <f t="array" ref="AT336">IF(Z336=0,"",1+SUMPRODUCT(--(ABS($G336:$Z336)&lt;ABS(Z336)),--($G336:$Z336&lt;&gt;0))+(SUMPRODUCT(--(ABS($G336:$Z336)=ABS(Z336)),--($G336:$Z336&lt;&gt;0))-1)/2)</f>
        <v>6</v>
      </c>
      <c r="AU336">
        <f>AVERAGE(G336:Z336)</f>
        <v>2.5971953730829139E-2</v>
      </c>
      <c r="AV336">
        <f>SUMIF(G336:Z336,"&gt;0",AA336:AT336)</f>
        <v>210</v>
      </c>
      <c r="AW336">
        <f>COUNTIF(G336:Z336,"&lt;&gt;0")</f>
        <v>20</v>
      </c>
      <c r="AX336">
        <f>_xlfn.LET(_xlpm.n,AW336,_xlpm.w,AV336,_xlpm.mu,_xlpm.n*(_xlpm.n+1)/4,_xlpm.sd,SQRT(_xlpm.n*(_xlpm.n+1)*(2*_xlpm.n+1)/24),_xlpm.z,(ABS(_xlpm.w-_xlpm.mu)-0.5)/_xlpm.sd,MIN(1,2*(1-_xlfn.NORM.S.DIST(_xlpm.z,TRUE))))</f>
        <v>9.5691731570646255E-5</v>
      </c>
    </row>
    <row r="337" spans="1:50" x14ac:dyDescent="0.25">
      <c r="A337" t="s">
        <v>9336</v>
      </c>
      <c r="B337" t="s">
        <v>190</v>
      </c>
      <c r="C337" t="s">
        <v>26</v>
      </c>
      <c r="D337" t="s">
        <v>9260</v>
      </c>
      <c r="E337" t="s">
        <v>102</v>
      </c>
      <c r="F337" t="s">
        <v>94</v>
      </c>
      <c r="G337">
        <f>all_runs!O4302-all_runs!O4182</f>
        <v>2.8081438004401993E-2</v>
      </c>
      <c r="H337">
        <f>all_runs!O4303-all_runs!O4183</f>
        <v>1.2875536480686622E-2</v>
      </c>
      <c r="I337">
        <f>all_runs!O4304-all_runs!O4184</f>
        <v>7.496251874062998E-3</v>
      </c>
      <c r="J337">
        <f>all_runs!O4305-all_runs!O4185</f>
        <v>2.4633431085044011E-2</v>
      </c>
      <c r="K337">
        <f>all_runs!O4306-all_runs!O4186</f>
        <v>2.083304552048082E-2</v>
      </c>
      <c r="L337">
        <f>all_runs!O4307-all_runs!O4187</f>
        <v>1.4271749755620511E-2</v>
      </c>
      <c r="M337">
        <f>all_runs!O4308-all_runs!O4188</f>
        <v>7.3998362786223959E-3</v>
      </c>
      <c r="N337">
        <f>all_runs!O4309-all_runs!O4189</f>
        <v>2.6370198076461571E-2</v>
      </c>
      <c r="O337">
        <f>all_runs!O4310-all_runs!O4190</f>
        <v>1.7278617710583255E-2</v>
      </c>
      <c r="P337">
        <f>all_runs!O4311-all_runs!O4191</f>
        <v>1.6164093417312397E-2</v>
      </c>
      <c r="Q337">
        <f>all_runs!O4312-all_runs!O4192</f>
        <v>1.4103226759211274E-2</v>
      </c>
      <c r="R337">
        <f>all_runs!O4313-all_runs!O4193</f>
        <v>2.1101652431796625E-2</v>
      </c>
      <c r="S337">
        <f>all_runs!O4314-all_runs!O4194</f>
        <v>3.6271783463106999E-2</v>
      </c>
      <c r="T337">
        <f>all_runs!O4315-all_runs!O4195</f>
        <v>-7.4051911137705817E-3</v>
      </c>
      <c r="U337">
        <f>all_runs!O4316-all_runs!O4196</f>
        <v>3.0811867514568325E-2</v>
      </c>
      <c r="V337">
        <f>all_runs!O4317-all_runs!O4197</f>
        <v>2.8924110054064922E-2</v>
      </c>
      <c r="W337">
        <f>all_runs!O4318-all_runs!O4198</f>
        <v>1.1078424070901982E-2</v>
      </c>
      <c r="X337">
        <f>all_runs!O4319-all_runs!O4199</f>
        <v>3.2080881805317429E-2</v>
      </c>
      <c r="Y337">
        <f>all_runs!O4320-all_runs!O4200</f>
        <v>2.6539484783596023E-2</v>
      </c>
      <c r="Z337">
        <f>all_runs!O4321-all_runs!O4201</f>
        <v>1.5978299240101856E-2</v>
      </c>
      <c r="AA337" cm="1">
        <f t="array" ref="AA337">IF(G337=0,"",1+SUMPRODUCT(--(ABS($G337:$Z337)&lt;ABS(G337)),--($G337:$Z337&lt;&gt;0))+(SUMPRODUCT(--(ABS($G337:$Z337)=ABS(G337)),--($G337:$Z337&lt;&gt;0))-1)/2)</f>
        <v>16</v>
      </c>
      <c r="AB337" cm="1">
        <f t="array" ref="AB337">IF(H337=0,"",1+SUMPRODUCT(--(ABS($G337:$Z337)&lt;ABS(H337)),--($G337:$Z337&lt;&gt;0))+(SUMPRODUCT(--(ABS($G337:$Z337)=ABS(H337)),--($G337:$Z337&lt;&gt;0))-1)/2)</f>
        <v>5</v>
      </c>
      <c r="AC337" cm="1">
        <f t="array" ref="AC337">IF(I337=0,"",1+SUMPRODUCT(--(ABS($G337:$Z337)&lt;ABS(I337)),--($G337:$Z337&lt;&gt;0))+(SUMPRODUCT(--(ABS($G337:$Z337)=ABS(I337)),--($G337:$Z337&lt;&gt;0))-1)/2)</f>
        <v>3</v>
      </c>
      <c r="AD337" cm="1">
        <f t="array" ref="AD337">IF(J337=0,"",1+SUMPRODUCT(--(ABS($G337:$Z337)&lt;ABS(J337)),--($G337:$Z337&lt;&gt;0))+(SUMPRODUCT(--(ABS($G337:$Z337)=ABS(J337)),--($G337:$Z337&lt;&gt;0))-1)/2)</f>
        <v>13</v>
      </c>
      <c r="AE337" cm="1">
        <f t="array" ref="AE337">IF(K337=0,"",1+SUMPRODUCT(--(ABS($G337:$Z337)&lt;ABS(K337)),--($G337:$Z337&lt;&gt;0))+(SUMPRODUCT(--(ABS($G337:$Z337)=ABS(K337)),--($G337:$Z337&lt;&gt;0))-1)/2)</f>
        <v>11</v>
      </c>
      <c r="AF337" cm="1">
        <f t="array" ref="AF337">IF(L337=0,"",1+SUMPRODUCT(--(ABS($G337:$Z337)&lt;ABS(L337)),--($G337:$Z337&lt;&gt;0))+(SUMPRODUCT(--(ABS($G337:$Z337)=ABS(L337)),--($G337:$Z337&lt;&gt;0))-1)/2)</f>
        <v>7</v>
      </c>
      <c r="AG337" cm="1">
        <f t="array" ref="AG337">IF(M337=0,"",1+SUMPRODUCT(--(ABS($G337:$Z337)&lt;ABS(M337)),--($G337:$Z337&lt;&gt;0))+(SUMPRODUCT(--(ABS($G337:$Z337)=ABS(M337)),--($G337:$Z337&lt;&gt;0))-1)/2)</f>
        <v>1</v>
      </c>
      <c r="AH337" cm="1">
        <f t="array" ref="AH337">IF(N337=0,"",1+SUMPRODUCT(--(ABS($G337:$Z337)&lt;ABS(N337)),--($G337:$Z337&lt;&gt;0))+(SUMPRODUCT(--(ABS($G337:$Z337)=ABS(N337)),--($G337:$Z337&lt;&gt;0))-1)/2)</f>
        <v>14</v>
      </c>
      <c r="AI337" cm="1">
        <f t="array" ref="AI337">IF(O337=0,"",1+SUMPRODUCT(--(ABS($G337:$Z337)&lt;ABS(O337)),--($G337:$Z337&lt;&gt;0))+(SUMPRODUCT(--(ABS($G337:$Z337)=ABS(O337)),--($G337:$Z337&lt;&gt;0))-1)/2)</f>
        <v>10</v>
      </c>
      <c r="AJ337" cm="1">
        <f t="array" ref="AJ337">IF(P337=0,"",1+SUMPRODUCT(--(ABS($G337:$Z337)&lt;ABS(P337)),--($G337:$Z337&lt;&gt;0))+(SUMPRODUCT(--(ABS($G337:$Z337)=ABS(P337)),--($G337:$Z337&lt;&gt;0))-1)/2)</f>
        <v>9</v>
      </c>
      <c r="AK337" cm="1">
        <f t="array" ref="AK337">IF(Q337=0,"",1+SUMPRODUCT(--(ABS($G337:$Z337)&lt;ABS(Q337)),--($G337:$Z337&lt;&gt;0))+(SUMPRODUCT(--(ABS($G337:$Z337)=ABS(Q337)),--($G337:$Z337&lt;&gt;0))-1)/2)</f>
        <v>6</v>
      </c>
      <c r="AL337" cm="1">
        <f t="array" ref="AL337">IF(R337=0,"",1+SUMPRODUCT(--(ABS($G337:$Z337)&lt;ABS(R337)),--($G337:$Z337&lt;&gt;0))+(SUMPRODUCT(--(ABS($G337:$Z337)=ABS(R337)),--($G337:$Z337&lt;&gt;0))-1)/2)</f>
        <v>12</v>
      </c>
      <c r="AM337" cm="1">
        <f t="array" ref="AM337">IF(S337=0,"",1+SUMPRODUCT(--(ABS($G337:$Z337)&lt;ABS(S337)),--($G337:$Z337&lt;&gt;0))+(SUMPRODUCT(--(ABS($G337:$Z337)=ABS(S337)),--($G337:$Z337&lt;&gt;0))-1)/2)</f>
        <v>20</v>
      </c>
      <c r="AN337" cm="1">
        <f t="array" ref="AN337">IF(T337=0,"",1+SUMPRODUCT(--(ABS($G337:$Z337)&lt;ABS(T337)),--($G337:$Z337&lt;&gt;0))+(SUMPRODUCT(--(ABS($G337:$Z337)=ABS(T337)),--($G337:$Z337&lt;&gt;0))-1)/2)</f>
        <v>2</v>
      </c>
      <c r="AO337" cm="1">
        <f t="array" ref="AO337">IF(U337=0,"",1+SUMPRODUCT(--(ABS($G337:$Z337)&lt;ABS(U337)),--($G337:$Z337&lt;&gt;0))+(SUMPRODUCT(--(ABS($G337:$Z337)=ABS(U337)),--($G337:$Z337&lt;&gt;0))-1)/2)</f>
        <v>18</v>
      </c>
      <c r="AP337" cm="1">
        <f t="array" ref="AP337">IF(V337=0,"",1+SUMPRODUCT(--(ABS($G337:$Z337)&lt;ABS(V337)),--($G337:$Z337&lt;&gt;0))+(SUMPRODUCT(--(ABS($G337:$Z337)=ABS(V337)),--($G337:$Z337&lt;&gt;0))-1)/2)</f>
        <v>17</v>
      </c>
      <c r="AQ337" cm="1">
        <f t="array" ref="AQ337">IF(W337=0,"",1+SUMPRODUCT(--(ABS($G337:$Z337)&lt;ABS(W337)),--($G337:$Z337&lt;&gt;0))+(SUMPRODUCT(--(ABS($G337:$Z337)=ABS(W337)),--($G337:$Z337&lt;&gt;0))-1)/2)</f>
        <v>4</v>
      </c>
      <c r="AR337" cm="1">
        <f t="array" ref="AR337">IF(X337=0,"",1+SUMPRODUCT(--(ABS($G337:$Z337)&lt;ABS(X337)),--($G337:$Z337&lt;&gt;0))+(SUMPRODUCT(--(ABS($G337:$Z337)=ABS(X337)),--($G337:$Z337&lt;&gt;0))-1)/2)</f>
        <v>19</v>
      </c>
      <c r="AS337" cm="1">
        <f t="array" ref="AS337">IF(Y337=0,"",1+SUMPRODUCT(--(ABS($G337:$Z337)&lt;ABS(Y337)),--($G337:$Z337&lt;&gt;0))+(SUMPRODUCT(--(ABS($G337:$Z337)=ABS(Y337)),--($G337:$Z337&lt;&gt;0))-1)/2)</f>
        <v>15</v>
      </c>
      <c r="AT337" cm="1">
        <f t="array" ref="AT337">IF(Z337=0,"",1+SUMPRODUCT(--(ABS($G337:$Z337)&lt;ABS(Z337)),--($G337:$Z337&lt;&gt;0))+(SUMPRODUCT(--(ABS($G337:$Z337)=ABS(Z337)),--($G337:$Z337&lt;&gt;0))-1)/2)</f>
        <v>8</v>
      </c>
      <c r="AU337">
        <f>AVERAGE(G337:Z337)</f>
        <v>1.9244436860608571E-2</v>
      </c>
      <c r="AV337">
        <f>SUMIF(G337:Z337,"&gt;0",AA337:AT337)</f>
        <v>208</v>
      </c>
      <c r="AW337">
        <f>COUNTIF(G337:Z337,"&lt;&gt;0")</f>
        <v>20</v>
      </c>
      <c r="AX337">
        <f>_xlfn.LET(_xlpm.n,AW337,_xlpm.w,AV337,_xlpm.mu,_xlpm.n*(_xlpm.n+1)/4,_xlpm.sd,SQRT(_xlpm.n*(_xlpm.n+1)*(2*_xlpm.n+1)/24),_xlpm.z,(ABS(_xlpm.w-_xlpm.mu)-0.5)/_xlpm.sd,MIN(1,2*(1-_xlfn.NORM.S.DIST(_xlpm.z,TRUE))))</f>
        <v>1.2992610033379925E-4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9B1C-83FE-422A-9EA1-7C8780BFE09F}">
  <dimension ref="A1:E368"/>
  <sheetViews>
    <sheetView tabSelected="1" topLeftCell="A356" workbookViewId="0">
      <selection activeCell="F364" sqref="F364"/>
    </sheetView>
  </sheetViews>
  <sheetFormatPr defaultRowHeight="15" x14ac:dyDescent="0.25"/>
  <cols>
    <col min="1" max="1" width="40" customWidth="1"/>
    <col min="2" max="2" width="34.28515625" customWidth="1"/>
    <col min="3" max="4" width="13.28515625" customWidth="1"/>
    <col min="5" max="5" width="22.85546875" customWidth="1"/>
  </cols>
  <sheetData>
    <row r="1" spans="1:5" ht="32.1" customHeight="1" x14ac:dyDescent="0.35">
      <c r="A1" s="50" t="s">
        <v>9347</v>
      </c>
      <c r="B1" s="50"/>
      <c r="C1" s="50"/>
      <c r="D1" s="50"/>
      <c r="E1" s="50"/>
    </row>
    <row r="2" spans="1:5" ht="24.95" customHeight="1" x14ac:dyDescent="0.25">
      <c r="A2" s="41" t="s">
        <v>9348</v>
      </c>
      <c r="B2" s="41"/>
      <c r="C2" s="41"/>
      <c r="D2" s="41"/>
      <c r="E2" s="41"/>
    </row>
    <row r="3" spans="1:5" x14ac:dyDescent="0.25">
      <c r="A3" s="11"/>
      <c r="B3" s="11"/>
      <c r="C3" s="11"/>
      <c r="D3" s="11"/>
      <c r="E3" s="11"/>
    </row>
    <row r="4" spans="1:5" ht="21.95" customHeight="1" x14ac:dyDescent="0.25">
      <c r="A4" s="51" t="s">
        <v>9349</v>
      </c>
      <c r="B4" s="51"/>
      <c r="C4" s="51"/>
      <c r="D4" s="51"/>
      <c r="E4" s="51"/>
    </row>
    <row r="5" spans="1:5" ht="27.95" customHeight="1" x14ac:dyDescent="0.25">
      <c r="A5" s="53" t="s">
        <v>9350</v>
      </c>
      <c r="B5" s="53"/>
      <c r="C5" s="53"/>
      <c r="D5" s="53"/>
      <c r="E5" s="53"/>
    </row>
    <row r="6" spans="1:5" ht="30" customHeight="1" x14ac:dyDescent="0.25">
      <c r="A6" s="45" t="s">
        <v>545</v>
      </c>
      <c r="B6" s="45" t="s">
        <v>9201</v>
      </c>
      <c r="C6" s="45" t="s">
        <v>9258</v>
      </c>
      <c r="D6" s="45" t="s">
        <v>9351</v>
      </c>
      <c r="E6" s="45" t="s">
        <v>9315</v>
      </c>
    </row>
    <row r="7" spans="1:5" x14ac:dyDescent="0.25">
      <c r="A7" s="11" t="s">
        <v>24</v>
      </c>
      <c r="B7" s="11" t="s">
        <v>32</v>
      </c>
      <c r="C7" s="11" t="s">
        <v>9259</v>
      </c>
      <c r="D7" s="52">
        <f>'Model Test Calc'!AU2</f>
        <v>-3.3294733349695051E-2</v>
      </c>
      <c r="E7" s="11" t="str">
        <f>IF('Model Test Calc'!AX2&lt;0.01,"✓ p&lt;0.01 ("&amp;TEXT('Model Test Calc'!AX2,"0.0000")&amp;")","✗ NS ("&amp;TEXT('Model Test Calc'!AX2,"0.0000")&amp;")")</f>
        <v>✓ p&lt;0.01 (0.0001)</v>
      </c>
    </row>
    <row r="8" spans="1:5" x14ac:dyDescent="0.25">
      <c r="A8" s="11" t="s">
        <v>24</v>
      </c>
      <c r="B8" s="11" t="s">
        <v>12</v>
      </c>
      <c r="C8" s="11" t="s">
        <v>9259</v>
      </c>
      <c r="D8" s="52">
        <f>'Model Test Calc'!AU3</f>
        <v>4.6651552145099418E-2</v>
      </c>
      <c r="E8" s="11" t="str">
        <f>IF('Model Test Calc'!AX3&lt;0.01,"✓ p&lt;0.01 ("&amp;TEXT('Model Test Calc'!AX3,"0.0000")&amp;")","✗ NS ("&amp;TEXT('Model Test Calc'!AX3,"0.0000")&amp;")")</f>
        <v>✓ p&lt;0.01 (0.0001)</v>
      </c>
    </row>
    <row r="9" spans="1:5" x14ac:dyDescent="0.25">
      <c r="A9" s="11" t="s">
        <v>24</v>
      </c>
      <c r="B9" s="11" t="s">
        <v>26</v>
      </c>
      <c r="C9" s="11" t="s">
        <v>9259</v>
      </c>
      <c r="D9" s="52">
        <f>'Model Test Calc'!AU4</f>
        <v>7.4202205059925083E-3</v>
      </c>
      <c r="E9" s="11" t="str">
        <f>IF('Model Test Calc'!AX4&lt;0.01,"✓ p&lt;0.01 ("&amp;TEXT('Model Test Calc'!AX4,"0.0000")&amp;")","✗ NS ("&amp;TEXT('Model Test Calc'!AX4,"0.0000")&amp;")")</f>
        <v>✓ p&lt;0.01 (0.0016)</v>
      </c>
    </row>
    <row r="10" spans="1:5" x14ac:dyDescent="0.25">
      <c r="A10" s="11" t="s">
        <v>24</v>
      </c>
      <c r="B10" s="11" t="s">
        <v>54</v>
      </c>
      <c r="C10" s="11" t="s">
        <v>9260</v>
      </c>
      <c r="D10" s="52">
        <f>'Model Test Calc'!AU5</f>
        <v>-5.560567024777955E-2</v>
      </c>
      <c r="E10" s="11" t="str">
        <f>IF('Model Test Calc'!AX5&lt;0.01,"✓ p&lt;0.01 ("&amp;TEXT('Model Test Calc'!AX5,"0.0000")&amp;")","✗ NS ("&amp;TEXT('Model Test Calc'!AX5,"0.0000")&amp;")")</f>
        <v>✓ p&lt;0.01 (0.0001)</v>
      </c>
    </row>
    <row r="11" spans="1:5" x14ac:dyDescent="0.25">
      <c r="A11" s="11" t="s">
        <v>24</v>
      </c>
      <c r="B11" s="11" t="s">
        <v>40</v>
      </c>
      <c r="C11" s="11" t="s">
        <v>9260</v>
      </c>
      <c r="D11" s="52">
        <f>'Model Test Calc'!AU6</f>
        <v>-2.284541437361599E-2</v>
      </c>
      <c r="E11" s="11" t="str">
        <f>IF('Model Test Calc'!AX6&lt;0.01,"✓ p&lt;0.01 ("&amp;TEXT('Model Test Calc'!AX6,"0.0000")&amp;")","✗ NS ("&amp;TEXT('Model Test Calc'!AX6,"0.0000")&amp;")")</f>
        <v>✓ p&lt;0.01 (0.0001)</v>
      </c>
    </row>
    <row r="12" spans="1:5" ht="30" x14ac:dyDescent="0.25">
      <c r="A12" s="11" t="s">
        <v>24</v>
      </c>
      <c r="B12" s="11" t="s">
        <v>47</v>
      </c>
      <c r="C12" s="11" t="s">
        <v>9260</v>
      </c>
      <c r="D12" s="52">
        <f>'Model Test Calc'!AU7</f>
        <v>-3.8395997054151698E-2</v>
      </c>
      <c r="E12" s="11" t="str">
        <f>IF('Model Test Calc'!AX7&lt;0.01,"✓ p&lt;0.01 ("&amp;TEXT('Model Test Calc'!AX7,"0.0000")&amp;")","✗ NS ("&amp;TEXT('Model Test Calc'!AX7,"0.0000")&amp;")")</f>
        <v>✓ p&lt;0.01 (0.0001)</v>
      </c>
    </row>
    <row r="13" spans="1:5" x14ac:dyDescent="0.25">
      <c r="A13" s="11" t="s">
        <v>38</v>
      </c>
      <c r="B13" s="11" t="s">
        <v>32</v>
      </c>
      <c r="C13" s="11" t="s">
        <v>9259</v>
      </c>
      <c r="D13" s="52">
        <f>'Model Test Calc'!AU8</f>
        <v>0.10326418733025286</v>
      </c>
      <c r="E13" s="11" t="str">
        <f>IF('Model Test Calc'!AX8&lt;0.01,"✓ p&lt;0.01 ("&amp;TEXT('Model Test Calc'!AX8,"0.0000")&amp;")","✗ NS ("&amp;TEXT('Model Test Calc'!AX8,"0.0000")&amp;")")</f>
        <v>✓ p&lt;0.01 (0.0005)</v>
      </c>
    </row>
    <row r="14" spans="1:5" x14ac:dyDescent="0.25">
      <c r="A14" s="11" t="s">
        <v>38</v>
      </c>
      <c r="B14" s="11" t="s">
        <v>12</v>
      </c>
      <c r="C14" s="11" t="s">
        <v>9259</v>
      </c>
      <c r="D14" s="52">
        <f>'Model Test Calc'!AU9</f>
        <v>7.9804306683550513E-2</v>
      </c>
      <c r="E14" s="11" t="str">
        <f>IF('Model Test Calc'!AX9&lt;0.01,"✓ p&lt;0.01 ("&amp;TEXT('Model Test Calc'!AX9,"0.0000")&amp;")","✗ NS ("&amp;TEXT('Model Test Calc'!AX9,"0.0000")&amp;")")</f>
        <v>✗ NS (0.0458)</v>
      </c>
    </row>
    <row r="15" spans="1:5" x14ac:dyDescent="0.25">
      <c r="A15" s="11" t="s">
        <v>38</v>
      </c>
      <c r="B15" s="11" t="s">
        <v>26</v>
      </c>
      <c r="C15" s="11" t="s">
        <v>9259</v>
      </c>
      <c r="D15" s="52">
        <f>'Model Test Calc'!AU10</f>
        <v>0.12979597556093908</v>
      </c>
      <c r="E15" s="11" t="str">
        <f>IF('Model Test Calc'!AX10&lt;0.01,"✓ p&lt;0.01 ("&amp;TEXT('Model Test Calc'!AX10,"0.0000")&amp;")","✗ NS ("&amp;TEXT('Model Test Calc'!AX10,"0.0000")&amp;")")</f>
        <v>✓ p&lt;0.01 (0.0018)</v>
      </c>
    </row>
    <row r="16" spans="1:5" x14ac:dyDescent="0.25">
      <c r="A16" s="11" t="s">
        <v>38</v>
      </c>
      <c r="B16" s="11" t="s">
        <v>54</v>
      </c>
      <c r="C16" s="11" t="s">
        <v>9260</v>
      </c>
      <c r="D16" s="52">
        <f>'Model Test Calc'!AU11</f>
        <v>-3.9707326940171747E-2</v>
      </c>
      <c r="E16" s="11" t="str">
        <f>IF('Model Test Calc'!AX11&lt;0.01,"✓ p&lt;0.01 ("&amp;TEXT('Model Test Calc'!AX11,"0.0000")&amp;")","✗ NS ("&amp;TEXT('Model Test Calc'!AX11,"0.0000")&amp;")")</f>
        <v>✓ p&lt;0.01 (0.0001)</v>
      </c>
    </row>
    <row r="17" spans="1:5" x14ac:dyDescent="0.25">
      <c r="A17" s="11" t="s">
        <v>38</v>
      </c>
      <c r="B17" s="11" t="s">
        <v>40</v>
      </c>
      <c r="C17" s="11" t="s">
        <v>9260</v>
      </c>
      <c r="D17" s="52">
        <f>'Model Test Calc'!AU12</f>
        <v>-1.86863989746348E-2</v>
      </c>
      <c r="E17" s="11" t="str">
        <f>IF('Model Test Calc'!AX12&lt;0.01,"✓ p&lt;0.01 ("&amp;TEXT('Model Test Calc'!AX12,"0.0000")&amp;")","✗ NS ("&amp;TEXT('Model Test Calc'!AX12,"0.0000")&amp;")")</f>
        <v>✓ p&lt;0.01 (0.0018)</v>
      </c>
    </row>
    <row r="18" spans="1:5" ht="30" x14ac:dyDescent="0.25">
      <c r="A18" s="11" t="s">
        <v>38</v>
      </c>
      <c r="B18" s="11" t="s">
        <v>47</v>
      </c>
      <c r="C18" s="11" t="s">
        <v>9260</v>
      </c>
      <c r="D18" s="52">
        <f>'Model Test Calc'!AU13</f>
        <v>-1.281894255179738E-2</v>
      </c>
      <c r="E18" s="11" t="str">
        <f>IF('Model Test Calc'!AX13&lt;0.01,"✓ p&lt;0.01 ("&amp;TEXT('Model Test Calc'!AX13,"0.0000")&amp;")","✗ NS ("&amp;TEXT('Model Test Calc'!AX13,"0.0000")&amp;")")</f>
        <v>✓ p&lt;0.01 (0.0027)</v>
      </c>
    </row>
    <row r="19" spans="1:5" x14ac:dyDescent="0.25">
      <c r="A19" s="11" t="s">
        <v>46</v>
      </c>
      <c r="B19" s="11" t="s">
        <v>32</v>
      </c>
      <c r="C19" s="11" t="s">
        <v>9259</v>
      </c>
      <c r="D19" s="52">
        <f>'Model Test Calc'!AU14</f>
        <v>0.10230309036479641</v>
      </c>
      <c r="E19" s="11" t="str">
        <f>IF('Model Test Calc'!AX14&lt;0.01,"✓ p&lt;0.01 ("&amp;TEXT('Model Test Calc'!AX14,"0.0000")&amp;")","✗ NS ("&amp;TEXT('Model Test Calc'!AX14,"0.0000")&amp;")")</f>
        <v>✓ p&lt;0.01 (0.0011)</v>
      </c>
    </row>
    <row r="20" spans="1:5" x14ac:dyDescent="0.25">
      <c r="A20" s="11" t="s">
        <v>46</v>
      </c>
      <c r="B20" s="11" t="s">
        <v>12</v>
      </c>
      <c r="C20" s="11" t="s">
        <v>9259</v>
      </c>
      <c r="D20" s="52">
        <f>'Model Test Calc'!AU15</f>
        <v>8.2190213228748948E-2</v>
      </c>
      <c r="E20" s="11" t="str">
        <f>IF('Model Test Calc'!AX15&lt;0.01,"✓ p&lt;0.01 ("&amp;TEXT('Model Test Calc'!AX15,"0.0000")&amp;")","✗ NS ("&amp;TEXT('Model Test Calc'!AX15,"0.0000")&amp;")")</f>
        <v>✗ NS (0.0349)</v>
      </c>
    </row>
    <row r="21" spans="1:5" x14ac:dyDescent="0.25">
      <c r="A21" s="11" t="s">
        <v>46</v>
      </c>
      <c r="B21" s="11" t="s">
        <v>26</v>
      </c>
      <c r="C21" s="11" t="s">
        <v>9259</v>
      </c>
      <c r="D21" s="52">
        <f>'Model Test Calc'!AU16</f>
        <v>0.12492721881291602</v>
      </c>
      <c r="E21" s="11" t="str">
        <f>IF('Model Test Calc'!AX16&lt;0.01,"✓ p&lt;0.01 ("&amp;TEXT('Model Test Calc'!AX16,"0.0000")&amp;")","✗ NS ("&amp;TEXT('Model Test Calc'!AX16,"0.0000")&amp;")")</f>
        <v>✓ p&lt;0.01 (0.0061)</v>
      </c>
    </row>
    <row r="22" spans="1:5" x14ac:dyDescent="0.25">
      <c r="A22" s="11" t="s">
        <v>46</v>
      </c>
      <c r="B22" s="11" t="s">
        <v>54</v>
      </c>
      <c r="C22" s="11" t="s">
        <v>9260</v>
      </c>
      <c r="D22" s="52">
        <f>'Model Test Calc'!AU17</f>
        <v>-4.8322245869276338E-2</v>
      </c>
      <c r="E22" s="11" t="str">
        <f>IF('Model Test Calc'!AX17&lt;0.01,"✓ p&lt;0.01 ("&amp;TEXT('Model Test Calc'!AX17,"0.0000")&amp;")","✗ NS ("&amp;TEXT('Model Test Calc'!AX17,"0.0000")&amp;")")</f>
        <v>✓ p&lt;0.01 (0.0001)</v>
      </c>
    </row>
    <row r="23" spans="1:5" x14ac:dyDescent="0.25">
      <c r="A23" s="11" t="s">
        <v>46</v>
      </c>
      <c r="B23" s="11" t="s">
        <v>40</v>
      </c>
      <c r="C23" s="11" t="s">
        <v>9260</v>
      </c>
      <c r="D23" s="52">
        <f>'Model Test Calc'!AU18</f>
        <v>-1.6569604539524017E-2</v>
      </c>
      <c r="E23" s="11" t="str">
        <f>IF('Model Test Calc'!AX18&lt;0.01,"✓ p&lt;0.01 ("&amp;TEXT('Model Test Calc'!AX18,"0.0000")&amp;")","✗ NS ("&amp;TEXT('Model Test Calc'!AX18,"0.0000")&amp;")")</f>
        <v>✓ p&lt;0.01 (0.0014)</v>
      </c>
    </row>
    <row r="24" spans="1:5" ht="30" x14ac:dyDescent="0.25">
      <c r="A24" s="11" t="s">
        <v>46</v>
      </c>
      <c r="B24" s="11" t="s">
        <v>47</v>
      </c>
      <c r="C24" s="11" t="s">
        <v>9260</v>
      </c>
      <c r="D24" s="52">
        <f>'Model Test Calc'!AU19</f>
        <v>-1.8159795862864342E-2</v>
      </c>
      <c r="E24" s="11" t="str">
        <f>IF('Model Test Calc'!AX19&lt;0.01,"✓ p&lt;0.01 ("&amp;TEXT('Model Test Calc'!AX19,"0.0000")&amp;")","✗ NS ("&amp;TEXT('Model Test Calc'!AX19,"0.0000")&amp;")")</f>
        <v>✓ p&lt;0.01 (0.0002)</v>
      </c>
    </row>
    <row r="25" spans="1:5" x14ac:dyDescent="0.25">
      <c r="A25" s="11" t="s">
        <v>64</v>
      </c>
      <c r="B25" s="11" t="s">
        <v>32</v>
      </c>
      <c r="C25" s="11" t="s">
        <v>9259</v>
      </c>
      <c r="D25" s="52">
        <f>'Model Test Calc'!AU20</f>
        <v>-2.4358704155294824E-2</v>
      </c>
      <c r="E25" s="11" t="str">
        <f>IF('Model Test Calc'!AX20&lt;0.01,"✓ p&lt;0.01 ("&amp;TEXT('Model Test Calc'!AX20,"0.0000")&amp;")","✗ NS ("&amp;TEXT('Model Test Calc'!AX20,"0.0000")&amp;")")</f>
        <v>✓ p&lt;0.01 (0.0005)</v>
      </c>
    </row>
    <row r="26" spans="1:5" x14ac:dyDescent="0.25">
      <c r="A26" s="11" t="s">
        <v>64</v>
      </c>
      <c r="B26" s="11" t="s">
        <v>12</v>
      </c>
      <c r="C26" s="11" t="s">
        <v>9259</v>
      </c>
      <c r="D26" s="52">
        <f>'Model Test Calc'!AU21</f>
        <v>2.2638287137640878E-2</v>
      </c>
      <c r="E26" s="11" t="str">
        <f>IF('Model Test Calc'!AX21&lt;0.01,"✓ p&lt;0.01 ("&amp;TEXT('Model Test Calc'!AX21,"0.0000")&amp;")","✗ NS ("&amp;TEXT('Model Test Calc'!AX21,"0.0000")&amp;")")</f>
        <v>✓ p&lt;0.01 (0.0004)</v>
      </c>
    </row>
    <row r="27" spans="1:5" x14ac:dyDescent="0.25">
      <c r="A27" s="11" t="s">
        <v>64</v>
      </c>
      <c r="B27" s="11" t="s">
        <v>26</v>
      </c>
      <c r="C27" s="11" t="s">
        <v>9259</v>
      </c>
      <c r="D27" s="52">
        <f>'Model Test Calc'!AU22</f>
        <v>6.6573512565761498E-3</v>
      </c>
      <c r="E27" s="11" t="str">
        <f>IF('Model Test Calc'!AX22&lt;0.01,"✓ p&lt;0.01 ("&amp;TEXT('Model Test Calc'!AX22,"0.0000")&amp;")","✗ NS ("&amp;TEXT('Model Test Calc'!AX22,"0.0000")&amp;")")</f>
        <v>✗ NS (0.1044)</v>
      </c>
    </row>
    <row r="28" spans="1:5" x14ac:dyDescent="0.25">
      <c r="A28" s="11" t="s">
        <v>64</v>
      </c>
      <c r="B28" s="11" t="s">
        <v>54</v>
      </c>
      <c r="C28" s="11" t="s">
        <v>9260</v>
      </c>
      <c r="D28" s="52">
        <f>'Model Test Calc'!AU23</f>
        <v>-4.7181505834647211E-2</v>
      </c>
      <c r="E28" s="11" t="str">
        <f>IF('Model Test Calc'!AX23&lt;0.01,"✓ p&lt;0.01 ("&amp;TEXT('Model Test Calc'!AX23,"0.0000")&amp;")","✗ NS ("&amp;TEXT('Model Test Calc'!AX23,"0.0000")&amp;")")</f>
        <v>✓ p&lt;0.01 (0.0001)</v>
      </c>
    </row>
    <row r="29" spans="1:5" x14ac:dyDescent="0.25">
      <c r="A29" s="11" t="s">
        <v>64</v>
      </c>
      <c r="B29" s="11" t="s">
        <v>40</v>
      </c>
      <c r="C29" s="11" t="s">
        <v>9260</v>
      </c>
      <c r="D29" s="52">
        <f>'Model Test Calc'!AU24</f>
        <v>-1.606668232613407E-2</v>
      </c>
      <c r="E29" s="11" t="str">
        <f>IF('Model Test Calc'!AX24&lt;0.01,"✓ p&lt;0.01 ("&amp;TEXT('Model Test Calc'!AX24,"0.0000")&amp;")","✗ NS ("&amp;TEXT('Model Test Calc'!AX24,"0.0000")&amp;")")</f>
        <v>✓ p&lt;0.01 (0.0018)</v>
      </c>
    </row>
    <row r="30" spans="1:5" ht="30" x14ac:dyDescent="0.25">
      <c r="A30" s="11" t="s">
        <v>64</v>
      </c>
      <c r="B30" s="11" t="s">
        <v>47</v>
      </c>
      <c r="C30" s="11" t="s">
        <v>9260</v>
      </c>
      <c r="D30" s="52">
        <f>'Model Test Calc'!AU25</f>
        <v>-3.376014353940613E-2</v>
      </c>
      <c r="E30" s="11" t="str">
        <f>IF('Model Test Calc'!AX25&lt;0.01,"✓ p&lt;0.01 ("&amp;TEXT('Model Test Calc'!AX25,"0.0000")&amp;")","✗ NS ("&amp;TEXT('Model Test Calc'!AX25,"0.0000")&amp;")")</f>
        <v>✓ p&lt;0.01 (0.0001)</v>
      </c>
    </row>
    <row r="31" spans="1:5" x14ac:dyDescent="0.25">
      <c r="A31" s="11" t="s">
        <v>75</v>
      </c>
      <c r="B31" s="11" t="s">
        <v>32</v>
      </c>
      <c r="C31" s="11" t="s">
        <v>9259</v>
      </c>
      <c r="D31" s="52">
        <f>'Model Test Calc'!AU26</f>
        <v>-5.7090846543350502E-3</v>
      </c>
      <c r="E31" s="11" t="str">
        <f>IF('Model Test Calc'!AX26&lt;0.01,"✓ p&lt;0.01 ("&amp;TEXT('Model Test Calc'!AX26,"0.0000")&amp;")","✗ NS ("&amp;TEXT('Model Test Calc'!AX26,"0.0000")&amp;")")</f>
        <v>✗ NS (0.3046)</v>
      </c>
    </row>
    <row r="32" spans="1:5" x14ac:dyDescent="0.25">
      <c r="A32" s="11" t="s">
        <v>75</v>
      </c>
      <c r="B32" s="11" t="s">
        <v>12</v>
      </c>
      <c r="C32" s="11" t="s">
        <v>9259</v>
      </c>
      <c r="D32" s="52">
        <f>'Model Test Calc'!AU27</f>
        <v>2.1053305973206999E-2</v>
      </c>
      <c r="E32" s="11" t="str">
        <f>IF('Model Test Calc'!AX27&lt;0.01,"✓ p&lt;0.01 ("&amp;TEXT('Model Test Calc'!AX27,"0.0000")&amp;")","✗ NS ("&amp;TEXT('Model Test Calc'!AX27,"0.0000")&amp;")")</f>
        <v>✗ NS (0.0217)</v>
      </c>
    </row>
    <row r="33" spans="1:5" x14ac:dyDescent="0.25">
      <c r="A33" s="11" t="s">
        <v>75</v>
      </c>
      <c r="B33" s="11" t="s">
        <v>26</v>
      </c>
      <c r="C33" s="11" t="s">
        <v>9259</v>
      </c>
      <c r="D33" s="52">
        <f>'Model Test Calc'!AU28</f>
        <v>1.1906615233699314E-2</v>
      </c>
      <c r="E33" s="11" t="str">
        <f>IF('Model Test Calc'!AX28&lt;0.01,"✓ p&lt;0.01 ("&amp;TEXT('Model Test Calc'!AX28,"0.0000")&amp;")","✗ NS ("&amp;TEXT('Model Test Calc'!AX28,"0.0000")&amp;")")</f>
        <v>✗ NS (0.3046)</v>
      </c>
    </row>
    <row r="34" spans="1:5" x14ac:dyDescent="0.25">
      <c r="A34" s="11" t="s">
        <v>75</v>
      </c>
      <c r="B34" s="11" t="s">
        <v>54</v>
      </c>
      <c r="C34" s="11" t="s">
        <v>9260</v>
      </c>
      <c r="D34" s="52">
        <f>'Model Test Calc'!AU29</f>
        <v>-4.386805449622079E-2</v>
      </c>
      <c r="E34" s="11" t="str">
        <f>IF('Model Test Calc'!AX29&lt;0.01,"✓ p&lt;0.01 ("&amp;TEXT('Model Test Calc'!AX29,"0.0000")&amp;")","✗ NS ("&amp;TEXT('Model Test Calc'!AX29,"0.0000")&amp;")")</f>
        <v>✓ p&lt;0.01 (0.0001)</v>
      </c>
    </row>
    <row r="35" spans="1:5" x14ac:dyDescent="0.25">
      <c r="A35" s="11" t="s">
        <v>75</v>
      </c>
      <c r="B35" s="11" t="s">
        <v>40</v>
      </c>
      <c r="C35" s="11" t="s">
        <v>9260</v>
      </c>
      <c r="D35" s="52">
        <f>'Model Test Calc'!AU30</f>
        <v>-3.814021355867836E-3</v>
      </c>
      <c r="E35" s="11" t="str">
        <f>IF('Model Test Calc'!AX30&lt;0.01,"✓ p&lt;0.01 ("&amp;TEXT('Model Test Calc'!AX30,"0.0000")&amp;")","✗ NS ("&amp;TEXT('Model Test Calc'!AX30,"0.0000")&amp;")")</f>
        <v>✗ NS (0.3225)</v>
      </c>
    </row>
    <row r="36" spans="1:5" ht="30" x14ac:dyDescent="0.25">
      <c r="A36" s="11" t="s">
        <v>75</v>
      </c>
      <c r="B36" s="11" t="s">
        <v>47</v>
      </c>
      <c r="C36" s="11" t="s">
        <v>9260</v>
      </c>
      <c r="D36" s="52">
        <f>'Model Test Calc'!AU31</f>
        <v>-1.6222315155015814E-2</v>
      </c>
      <c r="E36" s="11" t="str">
        <f>IF('Model Test Calc'!AX31&lt;0.01,"✓ p&lt;0.01 ("&amp;TEXT('Model Test Calc'!AX31,"0.0000")&amp;")","✗ NS ("&amp;TEXT('Model Test Calc'!AX31,"0.0000")&amp;")")</f>
        <v>✓ p&lt;0.01 (0.0003)</v>
      </c>
    </row>
    <row r="37" spans="1:5" x14ac:dyDescent="0.25">
      <c r="A37" s="11" t="s">
        <v>82</v>
      </c>
      <c r="B37" s="11" t="s">
        <v>32</v>
      </c>
      <c r="C37" s="11" t="s">
        <v>9259</v>
      </c>
      <c r="D37" s="52">
        <f>'Model Test Calc'!AU32</f>
        <v>1.9057773692542773E-2</v>
      </c>
      <c r="E37" s="11" t="str">
        <f>IF('Model Test Calc'!AX32&lt;0.01,"✓ p&lt;0.01 ("&amp;TEXT('Model Test Calc'!AX32,"0.0000")&amp;")","✗ NS ("&amp;TEXT('Model Test Calc'!AX32,"0.0000")&amp;")")</f>
        <v>✓ p&lt;0.01 (0.0001)</v>
      </c>
    </row>
    <row r="38" spans="1:5" x14ac:dyDescent="0.25">
      <c r="A38" s="11" t="s">
        <v>82</v>
      </c>
      <c r="B38" s="11" t="s">
        <v>12</v>
      </c>
      <c r="C38" s="11" t="s">
        <v>9259</v>
      </c>
      <c r="D38" s="52">
        <f>'Model Test Calc'!AU33</f>
        <v>3.2625463143174382E-2</v>
      </c>
      <c r="E38" s="11" t="str">
        <f>IF('Model Test Calc'!AX33&lt;0.01,"✓ p&lt;0.01 ("&amp;TEXT('Model Test Calc'!AX33,"0.0000")&amp;")","✗ NS ("&amp;TEXT('Model Test Calc'!AX33,"0.0000")&amp;")")</f>
        <v>✓ p&lt;0.01 (0.0001)</v>
      </c>
    </row>
    <row r="39" spans="1:5" x14ac:dyDescent="0.25">
      <c r="A39" s="11" t="s">
        <v>82</v>
      </c>
      <c r="B39" s="11" t="s">
        <v>26</v>
      </c>
      <c r="C39" s="11" t="s">
        <v>9259</v>
      </c>
      <c r="D39" s="52">
        <f>'Model Test Calc'!AU34</f>
        <v>7.9143828083264811E-2</v>
      </c>
      <c r="E39" s="11" t="str">
        <f>IF('Model Test Calc'!AX34&lt;0.01,"✓ p&lt;0.01 ("&amp;TEXT('Model Test Calc'!AX34,"0.0000")&amp;")","✗ NS ("&amp;TEXT('Model Test Calc'!AX34,"0.0000")&amp;")")</f>
        <v>✓ p&lt;0.01 (0.0001)</v>
      </c>
    </row>
    <row r="40" spans="1:5" x14ac:dyDescent="0.25">
      <c r="A40" s="11" t="s">
        <v>82</v>
      </c>
      <c r="B40" s="11" t="s">
        <v>54</v>
      </c>
      <c r="C40" s="11" t="s">
        <v>9260</v>
      </c>
      <c r="D40" s="52">
        <f>'Model Test Calc'!AU35</f>
        <v>-3.6280165993322205E-2</v>
      </c>
      <c r="E40" s="11" t="str">
        <f>IF('Model Test Calc'!AX35&lt;0.01,"✓ p&lt;0.01 ("&amp;TEXT('Model Test Calc'!AX35,"0.0000")&amp;")","✗ NS ("&amp;TEXT('Model Test Calc'!AX35,"0.0000")&amp;")")</f>
        <v>✓ p&lt;0.01 (0.0001)</v>
      </c>
    </row>
    <row r="41" spans="1:5" x14ac:dyDescent="0.25">
      <c r="A41" s="11" t="s">
        <v>82</v>
      </c>
      <c r="B41" s="11" t="s">
        <v>40</v>
      </c>
      <c r="C41" s="11" t="s">
        <v>9260</v>
      </c>
      <c r="D41" s="52">
        <f>'Model Test Calc'!AU36</f>
        <v>-6.2129001695042764E-3</v>
      </c>
      <c r="E41" s="11" t="str">
        <f>IF('Model Test Calc'!AX36&lt;0.01,"✓ p&lt;0.01 ("&amp;TEXT('Model Test Calc'!AX36,"0.0000")&amp;")","✗ NS ("&amp;TEXT('Model Test Calc'!AX36,"0.0000")&amp;")")</f>
        <v>✗ NS (0.1403)</v>
      </c>
    </row>
    <row r="42" spans="1:5" ht="30" x14ac:dyDescent="0.25">
      <c r="A42" s="11" t="s">
        <v>82</v>
      </c>
      <c r="B42" s="11" t="s">
        <v>47</v>
      </c>
      <c r="C42" s="11" t="s">
        <v>9260</v>
      </c>
      <c r="D42" s="52">
        <f>'Model Test Calc'!AU37</f>
        <v>-1.5725485321338752E-2</v>
      </c>
      <c r="E42" s="11" t="str">
        <f>IF('Model Test Calc'!AX37&lt;0.01,"✓ p&lt;0.01 ("&amp;TEXT('Model Test Calc'!AX37,"0.0000")&amp;")","✗ NS ("&amp;TEXT('Model Test Calc'!AX37,"0.0000")&amp;")")</f>
        <v>✓ p&lt;0.01 (0.0018)</v>
      </c>
    </row>
    <row r="43" spans="1:5" x14ac:dyDescent="0.25">
      <c r="A43" s="11" t="s">
        <v>90</v>
      </c>
      <c r="B43" s="11" t="s">
        <v>32</v>
      </c>
      <c r="C43" s="11" t="s">
        <v>9259</v>
      </c>
      <c r="D43" s="52">
        <f>'Model Test Calc'!AU38</f>
        <v>5.1249629760499495E-2</v>
      </c>
      <c r="E43" s="11" t="str">
        <f>IF('Model Test Calc'!AX38&lt;0.01,"✓ p&lt;0.01 ("&amp;TEXT('Model Test Calc'!AX38,"0.0000")&amp;")","✗ NS ("&amp;TEXT('Model Test Calc'!AX38,"0.0000")&amp;")")</f>
        <v>✗ NS (0.1851)</v>
      </c>
    </row>
    <row r="44" spans="1:5" x14ac:dyDescent="0.25">
      <c r="A44" s="11" t="s">
        <v>90</v>
      </c>
      <c r="B44" s="11" t="s">
        <v>12</v>
      </c>
      <c r="C44" s="11" t="s">
        <v>9259</v>
      </c>
      <c r="D44" s="52">
        <f>'Model Test Calc'!AU39</f>
        <v>3.0758306785083234E-2</v>
      </c>
      <c r="E44" s="11" t="str">
        <f>IF('Model Test Calc'!AX39&lt;0.01,"✓ p&lt;0.01 ("&amp;TEXT('Model Test Calc'!AX39,"0.0000")&amp;")","✗ NS ("&amp;TEXT('Model Test Calc'!AX39,"0.0000")&amp;")")</f>
        <v>✗ NS (0.3046)</v>
      </c>
    </row>
    <row r="45" spans="1:5" x14ac:dyDescent="0.25">
      <c r="A45" s="11" t="s">
        <v>90</v>
      </c>
      <c r="B45" s="11" t="s">
        <v>26</v>
      </c>
      <c r="C45" s="11" t="s">
        <v>9259</v>
      </c>
      <c r="D45" s="52">
        <f>'Model Test Calc'!AU40</f>
        <v>4.0410945558966696E-2</v>
      </c>
      <c r="E45" s="11" t="str">
        <f>IF('Model Test Calc'!AX40&lt;0.01,"✓ p&lt;0.01 ("&amp;TEXT('Model Test Calc'!AX40,"0.0000")&amp;")","✗ NS ("&amp;TEXT('Model Test Calc'!AX40,"0.0000")&amp;")")</f>
        <v>✗ NS (0.0894)</v>
      </c>
    </row>
    <row r="46" spans="1:5" x14ac:dyDescent="0.25">
      <c r="A46" s="11" t="s">
        <v>90</v>
      </c>
      <c r="B46" s="11" t="s">
        <v>54</v>
      </c>
      <c r="C46" s="11" t="s">
        <v>9260</v>
      </c>
      <c r="D46" s="52">
        <f>'Model Test Calc'!AU41</f>
        <v>-4.2150185153369553E-2</v>
      </c>
      <c r="E46" s="11" t="str">
        <f>IF('Model Test Calc'!AX41&lt;0.01,"✓ p&lt;0.01 ("&amp;TEXT('Model Test Calc'!AX41,"0.0000")&amp;")","✗ NS ("&amp;TEXT('Model Test Calc'!AX41,"0.0000")&amp;")")</f>
        <v>✓ p&lt;0.01 (0.0001)</v>
      </c>
    </row>
    <row r="47" spans="1:5" x14ac:dyDescent="0.25">
      <c r="A47" s="11" t="s">
        <v>90</v>
      </c>
      <c r="B47" s="11" t="s">
        <v>40</v>
      </c>
      <c r="C47" s="11" t="s">
        <v>9260</v>
      </c>
      <c r="D47" s="52">
        <f>'Model Test Calc'!AU42</f>
        <v>-3.2091352025459444E-2</v>
      </c>
      <c r="E47" s="11" t="str">
        <f>IF('Model Test Calc'!AX42&lt;0.01,"✓ p&lt;0.01 ("&amp;TEXT('Model Test Calc'!AX42,"0.0000")&amp;")","✗ NS ("&amp;TEXT('Model Test Calc'!AX42,"0.0000")&amp;")")</f>
        <v>✓ p&lt;0.01 (0.0001)</v>
      </c>
    </row>
    <row r="48" spans="1:5" ht="30" x14ac:dyDescent="0.25">
      <c r="A48" s="11" t="s">
        <v>90</v>
      </c>
      <c r="B48" s="11" t="s">
        <v>47</v>
      </c>
      <c r="C48" s="11" t="s">
        <v>9260</v>
      </c>
      <c r="D48" s="52">
        <f>'Model Test Calc'!AU43</f>
        <v>-6.5634154354788036E-3</v>
      </c>
      <c r="E48" s="11" t="str">
        <f>IF('Model Test Calc'!AX43&lt;0.01,"✓ p&lt;0.01 ("&amp;TEXT('Model Test Calc'!AX43,"0.0000")&amp;")","✗ NS ("&amp;TEXT('Model Test Calc'!AX43,"0.0000")&amp;")")</f>
        <v>✗ NS (0.1126)</v>
      </c>
    </row>
    <row r="49" spans="1:5" ht="30" x14ac:dyDescent="0.25">
      <c r="A49" s="11" t="s">
        <v>96</v>
      </c>
      <c r="B49" s="11" t="s">
        <v>32</v>
      </c>
      <c r="C49" s="11" t="s">
        <v>9259</v>
      </c>
      <c r="D49" s="52">
        <f>'Model Test Calc'!AU44</f>
        <v>1.1502488161152185E-2</v>
      </c>
      <c r="E49" s="11" t="str">
        <f>IF('Model Test Calc'!AX44&lt;0.01,"✓ p&lt;0.01 ("&amp;TEXT('Model Test Calc'!AX44,"0.0000")&amp;")","✗ NS ("&amp;TEXT('Model Test Calc'!AX44,"0.0000")&amp;")")</f>
        <v>✗ NS (0.0545)</v>
      </c>
    </row>
    <row r="50" spans="1:5" ht="30" x14ac:dyDescent="0.25">
      <c r="A50" s="11" t="s">
        <v>96</v>
      </c>
      <c r="B50" s="11" t="s">
        <v>12</v>
      </c>
      <c r="C50" s="11" t="s">
        <v>9259</v>
      </c>
      <c r="D50" s="52">
        <f>'Model Test Calc'!AU45</f>
        <v>6.168590483000491E-3</v>
      </c>
      <c r="E50" s="11" t="str">
        <f>IF('Model Test Calc'!AX45&lt;0.01,"✓ p&lt;0.01 ("&amp;TEXT('Model Test Calc'!AX45,"0.0000")&amp;")","✗ NS ("&amp;TEXT('Model Test Calc'!AX45,"0.0000")&amp;")")</f>
        <v>✗ NS (0.7022)</v>
      </c>
    </row>
    <row r="51" spans="1:5" ht="30" x14ac:dyDescent="0.25">
      <c r="A51" s="11" t="s">
        <v>96</v>
      </c>
      <c r="B51" s="11" t="s">
        <v>26</v>
      </c>
      <c r="C51" s="11" t="s">
        <v>9259</v>
      </c>
      <c r="D51" s="52">
        <f>'Model Test Calc'!AU46</f>
        <v>2.9256347919908766E-2</v>
      </c>
      <c r="E51" s="11" t="str">
        <f>IF('Model Test Calc'!AX46&lt;0.01,"✓ p&lt;0.01 ("&amp;TEXT('Model Test Calc'!AX46,"0.0000")&amp;")","✗ NS ("&amp;TEXT('Model Test Calc'!AX46,"0.0000")&amp;")")</f>
        <v>✓ p&lt;0.01 (0.0006)</v>
      </c>
    </row>
    <row r="52" spans="1:5" ht="30" x14ac:dyDescent="0.25">
      <c r="A52" s="11" t="s">
        <v>96</v>
      </c>
      <c r="B52" s="11" t="s">
        <v>54</v>
      </c>
      <c r="C52" s="11" t="s">
        <v>9260</v>
      </c>
      <c r="D52" s="52">
        <f>'Model Test Calc'!AU47</f>
        <v>-3.5618094472844579E-2</v>
      </c>
      <c r="E52" s="11" t="str">
        <f>IF('Model Test Calc'!AX47&lt;0.01,"✓ p&lt;0.01 ("&amp;TEXT('Model Test Calc'!AX47,"0.0000")&amp;")","✗ NS ("&amp;TEXT('Model Test Calc'!AX47,"0.0000")&amp;")")</f>
        <v>✓ p&lt;0.01 (0.0001)</v>
      </c>
    </row>
    <row r="53" spans="1:5" ht="30" x14ac:dyDescent="0.25">
      <c r="A53" s="11" t="s">
        <v>96</v>
      </c>
      <c r="B53" s="11" t="s">
        <v>40</v>
      </c>
      <c r="C53" s="11" t="s">
        <v>9260</v>
      </c>
      <c r="D53" s="52">
        <f>'Model Test Calc'!AU48</f>
        <v>-1.4641382357760923E-2</v>
      </c>
      <c r="E53" s="11" t="str">
        <f>IF('Model Test Calc'!AX48&lt;0.01,"✓ p&lt;0.01 ("&amp;TEXT('Model Test Calc'!AX48,"0.0000")&amp;")","✗ NS ("&amp;TEXT('Model Test Calc'!AX48,"0.0000")&amp;")")</f>
        <v>✓ p&lt;0.01 (0.0068)</v>
      </c>
    </row>
    <row r="54" spans="1:5" ht="30" x14ac:dyDescent="0.25">
      <c r="A54" s="11" t="s">
        <v>96</v>
      </c>
      <c r="B54" s="11" t="s">
        <v>47</v>
      </c>
      <c r="C54" s="11" t="s">
        <v>9260</v>
      </c>
      <c r="D54" s="52">
        <f>'Model Test Calc'!AU49</f>
        <v>-8.763427154225456E-3</v>
      </c>
      <c r="E54" s="11" t="str">
        <f>IF('Model Test Calc'!AX49&lt;0.01,"✓ p&lt;0.01 ("&amp;TEXT('Model Test Calc'!AX49,"0.0000")&amp;")","✗ NS ("&amp;TEXT('Model Test Calc'!AX49,"0.0000")&amp;")")</f>
        <v>✗ NS (0.0290)</v>
      </c>
    </row>
    <row r="55" spans="1:5" x14ac:dyDescent="0.25">
      <c r="A55" s="11" t="s">
        <v>103</v>
      </c>
      <c r="B55" s="11" t="s">
        <v>32</v>
      </c>
      <c r="C55" s="11" t="s">
        <v>9259</v>
      </c>
      <c r="D55" s="52">
        <f>'Model Test Calc'!AU50</f>
        <v>5.308730691809321E-3</v>
      </c>
      <c r="E55" s="11" t="str">
        <f>IF('Model Test Calc'!AX50&lt;0.01,"✓ p&lt;0.01 ("&amp;TEXT('Model Test Calc'!AX50,"0.0000")&amp;")","✗ NS ("&amp;TEXT('Model Test Calc'!AX50,"0.0000")&amp;")")</f>
        <v>✗ NS (0.4441)</v>
      </c>
    </row>
    <row r="56" spans="1:5" x14ac:dyDescent="0.25">
      <c r="A56" s="11" t="s">
        <v>103</v>
      </c>
      <c r="B56" s="11" t="s">
        <v>12</v>
      </c>
      <c r="C56" s="11" t="s">
        <v>9259</v>
      </c>
      <c r="D56" s="52">
        <f>'Model Test Calc'!AU51</f>
        <v>4.5296260394882534E-2</v>
      </c>
      <c r="E56" s="11" t="str">
        <f>IF('Model Test Calc'!AX51&lt;0.01,"✓ p&lt;0.01 ("&amp;TEXT('Model Test Calc'!AX51,"0.0000")&amp;")","✗ NS ("&amp;TEXT('Model Test Calc'!AX51,"0.0000")&amp;")")</f>
        <v>✓ p&lt;0.01 (0.0001)</v>
      </c>
    </row>
    <row r="57" spans="1:5" x14ac:dyDescent="0.25">
      <c r="A57" s="11" t="s">
        <v>103</v>
      </c>
      <c r="B57" s="11" t="s">
        <v>26</v>
      </c>
      <c r="C57" s="11" t="s">
        <v>9259</v>
      </c>
      <c r="D57" s="52">
        <f>'Model Test Calc'!AU52</f>
        <v>6.0783210933715984E-2</v>
      </c>
      <c r="E57" s="11" t="str">
        <f>IF('Model Test Calc'!AX52&lt;0.01,"✓ p&lt;0.01 ("&amp;TEXT('Model Test Calc'!AX52,"0.0000")&amp;")","✗ NS ("&amp;TEXT('Model Test Calc'!AX52,"0.0000")&amp;")")</f>
        <v>✓ p&lt;0.01 (0.0001)</v>
      </c>
    </row>
    <row r="58" spans="1:5" x14ac:dyDescent="0.25">
      <c r="A58" s="11" t="s">
        <v>103</v>
      </c>
      <c r="B58" s="11" t="s">
        <v>54</v>
      </c>
      <c r="C58" s="11" t="s">
        <v>9260</v>
      </c>
      <c r="D58" s="52">
        <f>'Model Test Calc'!AU53</f>
        <v>-3.5093224620479327E-2</v>
      </c>
      <c r="E58" s="11" t="str">
        <f>IF('Model Test Calc'!AX53&lt;0.01,"✓ p&lt;0.01 ("&amp;TEXT('Model Test Calc'!AX53,"0.0000")&amp;")","✗ NS ("&amp;TEXT('Model Test Calc'!AX53,"0.0000")&amp;")")</f>
        <v>✓ p&lt;0.01 (0.0001)</v>
      </c>
    </row>
    <row r="59" spans="1:5" x14ac:dyDescent="0.25">
      <c r="A59" s="11" t="s">
        <v>103</v>
      </c>
      <c r="B59" s="11" t="s">
        <v>40</v>
      </c>
      <c r="C59" s="11" t="s">
        <v>9260</v>
      </c>
      <c r="D59" s="52">
        <f>'Model Test Calc'!AU54</f>
        <v>-8.8696009447921768E-3</v>
      </c>
      <c r="E59" s="11" t="str">
        <f>IF('Model Test Calc'!AX54&lt;0.01,"✓ p&lt;0.01 ("&amp;TEXT('Model Test Calc'!AX54,"0.0000")&amp;")","✗ NS ("&amp;TEXT('Model Test Calc'!AX54,"0.0000")&amp;")")</f>
        <v>✗ NS (0.0130)</v>
      </c>
    </row>
    <row r="60" spans="1:5" ht="30" x14ac:dyDescent="0.25">
      <c r="A60" s="11" t="s">
        <v>103</v>
      </c>
      <c r="B60" s="11" t="s">
        <v>47</v>
      </c>
      <c r="C60" s="11" t="s">
        <v>9260</v>
      </c>
      <c r="D60" s="52">
        <f>'Model Test Calc'!AU55</f>
        <v>-1.7436062961424803E-3</v>
      </c>
      <c r="E60" s="11" t="str">
        <f>IF('Model Test Calc'!AX55&lt;0.01,"✓ p&lt;0.01 ("&amp;TEXT('Model Test Calc'!AX55,"0.0000")&amp;")","✗ NS ("&amp;TEXT('Model Test Calc'!AX55,"0.0000")&amp;")")</f>
        <v>✗ NS (0.6407)</v>
      </c>
    </row>
    <row r="61" spans="1:5" x14ac:dyDescent="0.25">
      <c r="A61" s="11"/>
      <c r="B61" s="11"/>
      <c r="C61" s="11"/>
      <c r="D61" s="11"/>
      <c r="E61" s="11"/>
    </row>
    <row r="62" spans="1:5" ht="21.95" customHeight="1" x14ac:dyDescent="0.25">
      <c r="A62" s="51" t="s">
        <v>9352</v>
      </c>
      <c r="B62" s="51"/>
      <c r="C62" s="51"/>
      <c r="D62" s="51"/>
      <c r="E62" s="51"/>
    </row>
    <row r="63" spans="1:5" ht="27.95" customHeight="1" x14ac:dyDescent="0.25">
      <c r="A63" s="47" t="s">
        <v>9353</v>
      </c>
      <c r="B63" s="47"/>
      <c r="C63" s="47"/>
      <c r="D63" s="47"/>
      <c r="E63" s="47"/>
    </row>
    <row r="64" spans="1:5" ht="30" customHeight="1" x14ac:dyDescent="0.25">
      <c r="A64" s="45" t="s">
        <v>545</v>
      </c>
      <c r="B64" s="45" t="s">
        <v>9201</v>
      </c>
      <c r="C64" s="45" t="s">
        <v>9258</v>
      </c>
      <c r="D64" s="45" t="s">
        <v>9351</v>
      </c>
      <c r="E64" s="45" t="s">
        <v>9315</v>
      </c>
    </row>
    <row r="65" spans="1:5" x14ac:dyDescent="0.25">
      <c r="A65" s="11" t="s">
        <v>24</v>
      </c>
      <c r="B65" s="11" t="s">
        <v>32</v>
      </c>
      <c r="C65" s="11" t="s">
        <v>9259</v>
      </c>
      <c r="D65" s="52">
        <f>'Model Test Calc'!AU56</f>
        <v>-7.2706749322019856E-2</v>
      </c>
      <c r="E65" s="11" t="str">
        <f>IF('Model Test Calc'!AX56&lt;0.01,"✓ p&lt;0.01 ("&amp;TEXT('Model Test Calc'!AX56,"0.0000")&amp;")","✗ NS ("&amp;TEXT('Model Test Calc'!AX56,"0.0000")&amp;")")</f>
        <v>✓ p&lt;0.01 (0.0001)</v>
      </c>
    </row>
    <row r="66" spans="1:5" x14ac:dyDescent="0.25">
      <c r="A66" s="11" t="s">
        <v>24</v>
      </c>
      <c r="B66" s="11" t="s">
        <v>12</v>
      </c>
      <c r="C66" s="11" t="s">
        <v>9259</v>
      </c>
      <c r="D66" s="52">
        <f>'Model Test Calc'!AU57</f>
        <v>-7.2257598338076878E-4</v>
      </c>
      <c r="E66" s="11" t="str">
        <f>IF('Model Test Calc'!AX57&lt;0.01,"✓ p&lt;0.01 ("&amp;TEXT('Model Test Calc'!AX57,"0.0000")&amp;")","✗ NS ("&amp;TEXT('Model Test Calc'!AX57,"0.0000")&amp;")")</f>
        <v>✓ p&lt;0.01 (0.0001)</v>
      </c>
    </row>
    <row r="67" spans="1:5" x14ac:dyDescent="0.25">
      <c r="A67" s="11" t="s">
        <v>24</v>
      </c>
      <c r="B67" s="11" t="s">
        <v>26</v>
      </c>
      <c r="C67" s="11" t="s">
        <v>9259</v>
      </c>
      <c r="D67" s="52">
        <f>'Model Test Calc'!AU58</f>
        <v>-3.1239502855223478E-2</v>
      </c>
      <c r="E67" s="11" t="str">
        <f>IF('Model Test Calc'!AX58&lt;0.01,"✓ p&lt;0.01 ("&amp;TEXT('Model Test Calc'!AX58,"0.0000")&amp;")","✗ NS ("&amp;TEXT('Model Test Calc'!AX58,"0.0000")&amp;")")</f>
        <v>✓ p&lt;0.01 (0.0001)</v>
      </c>
    </row>
    <row r="68" spans="1:5" x14ac:dyDescent="0.25">
      <c r="A68" s="11" t="s">
        <v>24</v>
      </c>
      <c r="B68" s="11" t="s">
        <v>54</v>
      </c>
      <c r="C68" s="11" t="s">
        <v>9260</v>
      </c>
      <c r="D68" s="52">
        <f>'Model Test Calc'!AU59</f>
        <v>-1.1620003773807874E-2</v>
      </c>
      <c r="E68" s="11" t="str">
        <f>IF('Model Test Calc'!AX59&lt;0.01,"✓ p&lt;0.01 ("&amp;TEXT('Model Test Calc'!AX59,"0.0000")&amp;")","✗ NS ("&amp;TEXT('Model Test Calc'!AX59,"0.0000")&amp;")")</f>
        <v>✗ NS (0.0263)</v>
      </c>
    </row>
    <row r="69" spans="1:5" x14ac:dyDescent="0.25">
      <c r="A69" s="11" t="s">
        <v>24</v>
      </c>
      <c r="B69" s="11" t="s">
        <v>40</v>
      </c>
      <c r="C69" s="11" t="s">
        <v>9260</v>
      </c>
      <c r="D69" s="52">
        <f>'Model Test Calc'!AU60</f>
        <v>4.7509259600158286E-3</v>
      </c>
      <c r="E69" s="11" t="str">
        <f>IF('Model Test Calc'!AX60&lt;0.01,"✓ p&lt;0.01 ("&amp;TEXT('Model Test Calc'!AX60,"0.0000")&amp;")","✗ NS ("&amp;TEXT('Model Test Calc'!AX60,"0.0000")&amp;")")</f>
        <v>✗ NS (0.1615)</v>
      </c>
    </row>
    <row r="70" spans="1:5" ht="30" x14ac:dyDescent="0.25">
      <c r="A70" s="11" t="s">
        <v>24</v>
      </c>
      <c r="B70" s="11" t="s">
        <v>47</v>
      </c>
      <c r="C70" s="11" t="s">
        <v>9260</v>
      </c>
      <c r="D70" s="52">
        <f>'Model Test Calc'!AU61</f>
        <v>-1.3066952510195079E-2</v>
      </c>
      <c r="E70" s="11" t="str">
        <f>IF('Model Test Calc'!AX61&lt;0.01,"✓ p&lt;0.01 ("&amp;TEXT('Model Test Calc'!AX61,"0.0000")&amp;")","✗ NS ("&amp;TEXT('Model Test Calc'!AX61,"0.0000")&amp;")")</f>
        <v>✓ p&lt;0.01 (0.0023)</v>
      </c>
    </row>
    <row r="71" spans="1:5" x14ac:dyDescent="0.25">
      <c r="A71" s="11" t="s">
        <v>38</v>
      </c>
      <c r="B71" s="11" t="s">
        <v>32</v>
      </c>
      <c r="C71" s="11" t="s">
        <v>9259</v>
      </c>
      <c r="D71" s="52">
        <f>'Model Test Calc'!AU62</f>
        <v>-8.5381516395641559E-3</v>
      </c>
      <c r="E71" s="11" t="str">
        <f>IF('Model Test Calc'!AX62&lt;0.01,"✓ p&lt;0.01 ("&amp;TEXT('Model Test Calc'!AX62,"0.0000")&amp;")","✗ NS ("&amp;TEXT('Model Test Calc'!AX62,"0.0000")&amp;")")</f>
        <v>✗ NS (0.4441)</v>
      </c>
    </row>
    <row r="72" spans="1:5" x14ac:dyDescent="0.25">
      <c r="A72" s="11" t="s">
        <v>38</v>
      </c>
      <c r="B72" s="11" t="s">
        <v>12</v>
      </c>
      <c r="C72" s="11" t="s">
        <v>9259</v>
      </c>
      <c r="D72" s="52">
        <f>'Model Test Calc'!AU63</f>
        <v>-3.2282400431599648E-2</v>
      </c>
      <c r="E72" s="11" t="str">
        <f>IF('Model Test Calc'!AX63&lt;0.01,"✓ p&lt;0.01 ("&amp;TEXT('Model Test Calc'!AX63,"0.0000")&amp;")","✗ NS ("&amp;TEXT('Model Test Calc'!AX63,"0.0000")&amp;")")</f>
        <v>✓ p&lt;0.01 (0.0006)</v>
      </c>
    </row>
    <row r="73" spans="1:5" x14ac:dyDescent="0.25">
      <c r="A73" s="11" t="s">
        <v>38</v>
      </c>
      <c r="B73" s="11" t="s">
        <v>26</v>
      </c>
      <c r="C73" s="11" t="s">
        <v>9259</v>
      </c>
      <c r="D73" s="52">
        <f>'Model Test Calc'!AU64</f>
        <v>1.5758412958916817E-2</v>
      </c>
      <c r="E73" s="11" t="str">
        <f>IF('Model Test Calc'!AX64&lt;0.01,"✓ p&lt;0.01 ("&amp;TEXT('Model Test Calc'!AX64,"0.0000")&amp;")","✗ NS ("&amp;TEXT('Model Test Calc'!AX64,"0.0000")&amp;")")</f>
        <v>✗ NS (0.0826)</v>
      </c>
    </row>
    <row r="74" spans="1:5" x14ac:dyDescent="0.25">
      <c r="A74" s="11" t="s">
        <v>38</v>
      </c>
      <c r="B74" s="11" t="s">
        <v>54</v>
      </c>
      <c r="C74" s="11" t="s">
        <v>9260</v>
      </c>
      <c r="D74" s="52">
        <f>'Model Test Calc'!AU65</f>
        <v>-1.2214140479017976E-3</v>
      </c>
      <c r="E74" s="11" t="str">
        <f>IF('Model Test Calc'!AX65&lt;0.01,"✓ p&lt;0.01 ("&amp;TEXT('Model Test Calc'!AX65,"0.0000")&amp;")","✗ NS ("&amp;TEXT('Model Test Calc'!AX65,"0.0000")&amp;")")</f>
        <v>✗ NS (0.8960)</v>
      </c>
    </row>
    <row r="75" spans="1:5" x14ac:dyDescent="0.25">
      <c r="A75" s="11" t="s">
        <v>38</v>
      </c>
      <c r="B75" s="11" t="s">
        <v>40</v>
      </c>
      <c r="C75" s="11" t="s">
        <v>9260</v>
      </c>
      <c r="D75" s="52">
        <f>'Model Test Calc'!AU66</f>
        <v>1.3060418965937598E-2</v>
      </c>
      <c r="E75" s="11" t="str">
        <f>IF('Model Test Calc'!AX66&lt;0.01,"✓ p&lt;0.01 ("&amp;TEXT('Model Test Calc'!AX66,"0.0000")&amp;")","✗ NS ("&amp;TEXT('Model Test Calc'!AX66,"0.0000")&amp;")")</f>
        <v>✗ NS (0.0349)</v>
      </c>
    </row>
    <row r="76" spans="1:5" ht="30" x14ac:dyDescent="0.25">
      <c r="A76" s="11" t="s">
        <v>38</v>
      </c>
      <c r="B76" s="11" t="s">
        <v>47</v>
      </c>
      <c r="C76" s="11" t="s">
        <v>9260</v>
      </c>
      <c r="D76" s="52">
        <f>'Model Test Calc'!AU67</f>
        <v>-2.8019519947286575E-5</v>
      </c>
      <c r="E76" s="11" t="str">
        <f>IF('Model Test Calc'!AX67&lt;0.01,"✓ p&lt;0.01 ("&amp;TEXT('Model Test Calc'!AX67,"0.0000")&amp;")","✗ NS ("&amp;TEXT('Model Test Calc'!AX67,"0.0000")&amp;")")</f>
        <v>✗ NS (1.0000)</v>
      </c>
    </row>
    <row r="77" spans="1:5" x14ac:dyDescent="0.25">
      <c r="A77" s="11" t="s">
        <v>46</v>
      </c>
      <c r="B77" s="11" t="s">
        <v>32</v>
      </c>
      <c r="C77" s="11" t="s">
        <v>9259</v>
      </c>
      <c r="D77" s="52">
        <f>'Model Test Calc'!AU68</f>
        <v>-1.2802445498300951E-3</v>
      </c>
      <c r="E77" s="11" t="str">
        <f>IF('Model Test Calc'!AX68&lt;0.01,"✓ p&lt;0.01 ("&amp;TEXT('Model Test Calc'!AX68,"0.0000")&amp;")","✗ NS ("&amp;TEXT('Model Test Calc'!AX68,"0.0000")&amp;")")</f>
        <v>✗ NS (0.9553)</v>
      </c>
    </row>
    <row r="78" spans="1:5" x14ac:dyDescent="0.25">
      <c r="A78" s="11" t="s">
        <v>46</v>
      </c>
      <c r="B78" s="11" t="s">
        <v>12</v>
      </c>
      <c r="C78" s="11" t="s">
        <v>9259</v>
      </c>
      <c r="D78" s="52">
        <f>'Model Test Calc'!AU69</f>
        <v>-2.5817310545069062E-2</v>
      </c>
      <c r="E78" s="11" t="str">
        <f>IF('Model Test Calc'!AX69&lt;0.01,"✓ p&lt;0.01 ("&amp;TEXT('Model Test Calc'!AX69,"0.0000")&amp;")","✗ NS ("&amp;TEXT('Model Test Calc'!AX69,"0.0000")&amp;")")</f>
        <v>✓ p&lt;0.01 (0.0018)</v>
      </c>
    </row>
    <row r="79" spans="1:5" x14ac:dyDescent="0.25">
      <c r="A79" s="11" t="s">
        <v>46</v>
      </c>
      <c r="B79" s="11" t="s">
        <v>26</v>
      </c>
      <c r="C79" s="11" t="s">
        <v>9259</v>
      </c>
      <c r="D79" s="52">
        <f>'Model Test Calc'!AU70</f>
        <v>1.3727163949984255E-2</v>
      </c>
      <c r="E79" s="11" t="str">
        <f>IF('Model Test Calc'!AX70&lt;0.01,"✓ p&lt;0.01 ("&amp;TEXT('Model Test Calc'!AX70,"0.0000")&amp;")","✗ NS ("&amp;TEXT('Model Test Calc'!AX70,"0.0000")&amp;")")</f>
        <v>✗ NS (0.0702)</v>
      </c>
    </row>
    <row r="80" spans="1:5" x14ac:dyDescent="0.25">
      <c r="A80" s="11" t="s">
        <v>46</v>
      </c>
      <c r="B80" s="11" t="s">
        <v>54</v>
      </c>
      <c r="C80" s="11" t="s">
        <v>9260</v>
      </c>
      <c r="D80" s="52">
        <f>'Model Test Calc'!AU71</f>
        <v>-6.3743957666593798E-3</v>
      </c>
      <c r="E80" s="11" t="str">
        <f>IF('Model Test Calc'!AX71&lt;0.01,"✓ p&lt;0.01 ("&amp;TEXT('Model Test Calc'!AX71,"0.0000")&amp;")","✗ NS ("&amp;TEXT('Model Test Calc'!AX71,"0.0000")&amp;")")</f>
        <v>✗ NS (0.1403)</v>
      </c>
    </row>
    <row r="81" spans="1:5" x14ac:dyDescent="0.25">
      <c r="A81" s="11" t="s">
        <v>46</v>
      </c>
      <c r="B81" s="11" t="s">
        <v>40</v>
      </c>
      <c r="C81" s="11" t="s">
        <v>9260</v>
      </c>
      <c r="D81" s="52">
        <f>'Model Test Calc'!AU72</f>
        <v>2.0524916946280163E-2</v>
      </c>
      <c r="E81" s="11" t="str">
        <f>IF('Model Test Calc'!AX72&lt;0.01,"✓ p&lt;0.01 ("&amp;TEXT('Model Test Calc'!AX72,"0.0000")&amp;")","✗ NS ("&amp;TEXT('Model Test Calc'!AX72,"0.0000")&amp;")")</f>
        <v>✓ p&lt;0.01 (0.0023)</v>
      </c>
    </row>
    <row r="82" spans="1:5" ht="30" x14ac:dyDescent="0.25">
      <c r="A82" s="11" t="s">
        <v>46</v>
      </c>
      <c r="B82" s="11" t="s">
        <v>47</v>
      </c>
      <c r="C82" s="11" t="s">
        <v>9260</v>
      </c>
      <c r="D82" s="52">
        <f>'Model Test Calc'!AU73</f>
        <v>2.2223179529403613E-3</v>
      </c>
      <c r="E82" s="11" t="str">
        <f>IF('Model Test Calc'!AX73&lt;0.01,"✓ p&lt;0.01 ("&amp;TEXT('Model Test Calc'!AX73,"0.0000")&amp;")","✗ NS ("&amp;TEXT('Model Test Calc'!AX73,"0.0000")&amp;")")</f>
        <v>✗ NS (0.6677)</v>
      </c>
    </row>
    <row r="83" spans="1:5" x14ac:dyDescent="0.25">
      <c r="A83" s="11" t="s">
        <v>64</v>
      </c>
      <c r="B83" s="11" t="s">
        <v>32</v>
      </c>
      <c r="C83" s="11" t="s">
        <v>9259</v>
      </c>
      <c r="D83" s="52">
        <f>'Model Test Calc'!AU74</f>
        <v>-6.6525073884242072E-2</v>
      </c>
      <c r="E83" s="11" t="str">
        <f>IF('Model Test Calc'!AX74&lt;0.01,"✓ p&lt;0.01 ("&amp;TEXT('Model Test Calc'!AX74,"0.0000")&amp;")","✗ NS ("&amp;TEXT('Model Test Calc'!AX74,"0.0000")&amp;")")</f>
        <v>✓ p&lt;0.01 (0.0001)</v>
      </c>
    </row>
    <row r="84" spans="1:5" x14ac:dyDescent="0.25">
      <c r="A84" s="11" t="s">
        <v>64</v>
      </c>
      <c r="B84" s="11" t="s">
        <v>12</v>
      </c>
      <c r="C84" s="11" t="s">
        <v>9259</v>
      </c>
      <c r="D84" s="52">
        <f>'Model Test Calc'!AU75</f>
        <v>-2.0164834968539446E-2</v>
      </c>
      <c r="E84" s="11" t="str">
        <f>IF('Model Test Calc'!AX75&lt;0.01,"✓ p&lt;0.01 ("&amp;TEXT('Model Test Calc'!AX75,"0.0000")&amp;")","✗ NS ("&amp;TEXT('Model Test Calc'!AX75,"0.0000")&amp;")")</f>
        <v>✓ p&lt;0.01 (0.0002)</v>
      </c>
    </row>
    <row r="85" spans="1:5" x14ac:dyDescent="0.25">
      <c r="A85" s="11" t="s">
        <v>64</v>
      </c>
      <c r="B85" s="11" t="s">
        <v>26</v>
      </c>
      <c r="C85" s="11" t="s">
        <v>9259</v>
      </c>
      <c r="D85" s="52">
        <f>'Model Test Calc'!AU76</f>
        <v>-3.1008299522392084E-2</v>
      </c>
      <c r="E85" s="11" t="str">
        <f>IF('Model Test Calc'!AX76&lt;0.01,"✓ p&lt;0.01 ("&amp;TEXT('Model Test Calc'!AX76,"0.0000")&amp;")","✗ NS ("&amp;TEXT('Model Test Calc'!AX76,"0.0000")&amp;")")</f>
        <v>✓ p&lt;0.01 (0.0001)</v>
      </c>
    </row>
    <row r="86" spans="1:5" x14ac:dyDescent="0.25">
      <c r="A86" s="11" t="s">
        <v>64</v>
      </c>
      <c r="B86" s="11" t="s">
        <v>54</v>
      </c>
      <c r="C86" s="11" t="s">
        <v>9260</v>
      </c>
      <c r="D86" s="52">
        <f>'Model Test Calc'!AU77</f>
        <v>3.7668047032065333E-3</v>
      </c>
      <c r="E86" s="11" t="str">
        <f>IF('Model Test Calc'!AX77&lt;0.01,"✓ p&lt;0.01 ("&amp;TEXT('Model Test Calc'!AX77,"0.0000")&amp;")","✗ NS ("&amp;TEXT('Model Test Calc'!AX77,"0.0000")&amp;")")</f>
        <v>✗ NS (0.4566)</v>
      </c>
    </row>
    <row r="87" spans="1:5" x14ac:dyDescent="0.25">
      <c r="A87" s="11" t="s">
        <v>64</v>
      </c>
      <c r="B87" s="11" t="s">
        <v>40</v>
      </c>
      <c r="C87" s="11" t="s">
        <v>9260</v>
      </c>
      <c r="D87" s="52">
        <f>'Model Test Calc'!AU78</f>
        <v>1.981188122676919E-2</v>
      </c>
      <c r="E87" s="11" t="str">
        <f>IF('Model Test Calc'!AX78&lt;0.01,"✓ p&lt;0.01 ("&amp;TEXT('Model Test Calc'!AX78,"0.0000")&amp;")","✗ NS ("&amp;TEXT('Model Test Calc'!AX78,"0.0000")&amp;")")</f>
        <v>✓ p&lt;0.01 (0.0004)</v>
      </c>
    </row>
    <row r="88" spans="1:5" ht="30" x14ac:dyDescent="0.25">
      <c r="A88" s="11" t="s">
        <v>64</v>
      </c>
      <c r="B88" s="11" t="s">
        <v>47</v>
      </c>
      <c r="C88" s="11" t="s">
        <v>9260</v>
      </c>
      <c r="D88" s="52">
        <f>'Model Test Calc'!AU79</f>
        <v>-9.1552249714062887E-3</v>
      </c>
      <c r="E88" s="11" t="str">
        <f>IF('Model Test Calc'!AX79&lt;0.01,"✓ p&lt;0.01 ("&amp;TEXT('Model Test Calc'!AX79,"0.0000")&amp;")","✗ NS ("&amp;TEXT('Model Test Calc'!AX79,"0.0000")&amp;")")</f>
        <v>✗ NS (0.0160)</v>
      </c>
    </row>
    <row r="89" spans="1:5" x14ac:dyDescent="0.25">
      <c r="A89" s="11" t="s">
        <v>75</v>
      </c>
      <c r="B89" s="11" t="s">
        <v>32</v>
      </c>
      <c r="C89" s="11" t="s">
        <v>9259</v>
      </c>
      <c r="D89" s="52">
        <f>'Model Test Calc'!AU80</f>
        <v>-2.8825522459903757E-2</v>
      </c>
      <c r="E89" s="11" t="str">
        <f>IF('Model Test Calc'!AX80&lt;0.01,"✓ p&lt;0.01 ("&amp;TEXT('Model Test Calc'!AX80,"0.0000")&amp;")","✗ NS ("&amp;TEXT('Model Test Calc'!AX80,"0.0000")&amp;")")</f>
        <v>✓ p&lt;0.01 (0.0001)</v>
      </c>
    </row>
    <row r="90" spans="1:5" x14ac:dyDescent="0.25">
      <c r="A90" s="11" t="s">
        <v>75</v>
      </c>
      <c r="B90" s="11" t="s">
        <v>12</v>
      </c>
      <c r="C90" s="11" t="s">
        <v>9259</v>
      </c>
      <c r="D90" s="52">
        <f>'Model Test Calc'!AU81</f>
        <v>1.1950428312186168E-2</v>
      </c>
      <c r="E90" s="11" t="str">
        <f>IF('Model Test Calc'!AX81&lt;0.01,"✓ p&lt;0.01 ("&amp;TEXT('Model Test Calc'!AX81,"0.0000")&amp;")","✗ NS ("&amp;TEXT('Model Test Calc'!AX81,"0.0000")&amp;")")</f>
        <v>✗ NS (0.0313)</v>
      </c>
    </row>
    <row r="91" spans="1:5" x14ac:dyDescent="0.25">
      <c r="A91" s="11" t="s">
        <v>75</v>
      </c>
      <c r="B91" s="11" t="s">
        <v>26</v>
      </c>
      <c r="C91" s="11" t="s">
        <v>9259</v>
      </c>
      <c r="D91" s="52">
        <f>'Model Test Calc'!AU82</f>
        <v>2.7331139655194293E-3</v>
      </c>
      <c r="E91" s="11" t="str">
        <f>IF('Model Test Calc'!AX82&lt;0.01,"✓ p&lt;0.01 ("&amp;TEXT('Model Test Calc'!AX82,"0.0000")&amp;")","✗ NS ("&amp;TEXT('Model Test Calc'!AX82,"0.0000")&amp;")")</f>
        <v>✗ NS (0.4009)</v>
      </c>
    </row>
    <row r="92" spans="1:5" x14ac:dyDescent="0.25">
      <c r="A92" s="11" t="s">
        <v>75</v>
      </c>
      <c r="B92" s="11" t="s">
        <v>54</v>
      </c>
      <c r="C92" s="11" t="s">
        <v>9260</v>
      </c>
      <c r="D92" s="52">
        <f>'Model Test Calc'!AU83</f>
        <v>-1.1193652144487882E-2</v>
      </c>
      <c r="E92" s="11" t="str">
        <f>IF('Model Test Calc'!AX83&lt;0.01,"✓ p&lt;0.01 ("&amp;TEXT('Model Test Calc'!AX83,"0.0000")&amp;")","✗ NS ("&amp;TEXT('Model Test Calc'!AX83,"0.0000")&amp;")")</f>
        <v>✗ NS (0.0349)</v>
      </c>
    </row>
    <row r="93" spans="1:5" x14ac:dyDescent="0.25">
      <c r="A93" s="11" t="s">
        <v>75</v>
      </c>
      <c r="B93" s="11" t="s">
        <v>40</v>
      </c>
      <c r="C93" s="11" t="s">
        <v>9260</v>
      </c>
      <c r="D93" s="52">
        <f>'Model Test Calc'!AU84</f>
        <v>9.5360315706766452E-3</v>
      </c>
      <c r="E93" s="11" t="str">
        <f>IF('Model Test Calc'!AX84&lt;0.01,"✓ p&lt;0.01 ("&amp;TEXT('Model Test Calc'!AX84,"0.0000")&amp;")","✗ NS ("&amp;TEXT('Model Test Calc'!AX84,"0.0000")&amp;")")</f>
        <v>✗ NS (0.0130)</v>
      </c>
    </row>
    <row r="94" spans="1:5" ht="30" x14ac:dyDescent="0.25">
      <c r="A94" s="11" t="s">
        <v>75</v>
      </c>
      <c r="B94" s="11" t="s">
        <v>47</v>
      </c>
      <c r="C94" s="11" t="s">
        <v>9260</v>
      </c>
      <c r="D94" s="52">
        <f>'Model Test Calc'!AU85</f>
        <v>-5.638671494734987E-3</v>
      </c>
      <c r="E94" s="11" t="str">
        <f>IF('Model Test Calc'!AX85&lt;0.01,"✓ p&lt;0.01 ("&amp;TEXT('Model Test Calc'!AX85,"0.0000")&amp;")","✗ NS ("&amp;TEXT('Model Test Calc'!AX85,"0.0000")&amp;")")</f>
        <v>✗ NS (0.0733)</v>
      </c>
    </row>
    <row r="95" spans="1:5" x14ac:dyDescent="0.25">
      <c r="A95" s="11" t="s">
        <v>82</v>
      </c>
      <c r="B95" s="11" t="s">
        <v>32</v>
      </c>
      <c r="C95" s="11" t="s">
        <v>9259</v>
      </c>
      <c r="D95" s="52">
        <f>'Model Test Calc'!AU86</f>
        <v>-1.4557623685920867E-2</v>
      </c>
      <c r="E95" s="11" t="str">
        <f>IF('Model Test Calc'!AX86&lt;0.01,"✓ p&lt;0.01 ("&amp;TEXT('Model Test Calc'!AX86,"0.0000")&amp;")","✗ NS ("&amp;TEXT('Model Test Calc'!AX86,"0.0000")&amp;")")</f>
        <v>✓ p&lt;0.01 (0.0001)</v>
      </c>
    </row>
    <row r="96" spans="1:5" x14ac:dyDescent="0.25">
      <c r="A96" s="11" t="s">
        <v>82</v>
      </c>
      <c r="B96" s="11" t="s">
        <v>12</v>
      </c>
      <c r="C96" s="11" t="s">
        <v>9259</v>
      </c>
      <c r="D96" s="52">
        <f>'Model Test Calc'!AU87</f>
        <v>-4.4704614186902969E-2</v>
      </c>
      <c r="E96" s="11" t="str">
        <f>IF('Model Test Calc'!AX87&lt;0.01,"✓ p&lt;0.01 ("&amp;TEXT('Model Test Calc'!AX87,"0.0000")&amp;")","✗ NS ("&amp;TEXT('Model Test Calc'!AX87,"0.0000")&amp;")")</f>
        <v>✓ p&lt;0.01 (0.0001)</v>
      </c>
    </row>
    <row r="97" spans="1:5" x14ac:dyDescent="0.25">
      <c r="A97" s="11" t="s">
        <v>82</v>
      </c>
      <c r="B97" s="11" t="s">
        <v>26</v>
      </c>
      <c r="C97" s="11" t="s">
        <v>9259</v>
      </c>
      <c r="D97" s="52">
        <f>'Model Test Calc'!AU88</f>
        <v>-3.8692214281079274E-2</v>
      </c>
      <c r="E97" s="11" t="str">
        <f>IF('Model Test Calc'!AX88&lt;0.01,"✓ p&lt;0.01 ("&amp;TEXT('Model Test Calc'!AX88,"0.0000")&amp;")","✗ NS ("&amp;TEXT('Model Test Calc'!AX88,"0.0000")&amp;")")</f>
        <v>✓ p&lt;0.01 (0.0001)</v>
      </c>
    </row>
    <row r="98" spans="1:5" x14ac:dyDescent="0.25">
      <c r="A98" s="11" t="s">
        <v>82</v>
      </c>
      <c r="B98" s="11" t="s">
        <v>54</v>
      </c>
      <c r="C98" s="11" t="s">
        <v>9260</v>
      </c>
      <c r="D98" s="52">
        <f>'Model Test Calc'!AU89</f>
        <v>-1.3402746224943817E-2</v>
      </c>
      <c r="E98" s="11" t="str">
        <f>IF('Model Test Calc'!AX89&lt;0.01,"✓ p&lt;0.01 ("&amp;TEXT('Model Test Calc'!AX89,"0.0000")&amp;")","✗ NS ("&amp;TEXT('Model Test Calc'!AX89,"0.0000")&amp;")")</f>
        <v>✓ p&lt;0.01 (0.0068)</v>
      </c>
    </row>
    <row r="99" spans="1:5" x14ac:dyDescent="0.25">
      <c r="A99" s="11" t="s">
        <v>82</v>
      </c>
      <c r="B99" s="11" t="s">
        <v>40</v>
      </c>
      <c r="C99" s="11" t="s">
        <v>9260</v>
      </c>
      <c r="D99" s="52">
        <f>'Model Test Calc'!AU90</f>
        <v>-6.1774256781406299E-3</v>
      </c>
      <c r="E99" s="11" t="str">
        <f>IF('Model Test Calc'!AX90&lt;0.01,"✓ p&lt;0.01 ("&amp;TEXT('Model Test Calc'!AX90,"0.0000")&amp;")","✗ NS ("&amp;TEXT('Model Test Calc'!AX90,"0.0000")&amp;")")</f>
        <v>✗ NS (0.1909)</v>
      </c>
    </row>
    <row r="100" spans="1:5" ht="30" x14ac:dyDescent="0.25">
      <c r="A100" s="11" t="s">
        <v>82</v>
      </c>
      <c r="B100" s="11" t="s">
        <v>47</v>
      </c>
      <c r="C100" s="11" t="s">
        <v>9260</v>
      </c>
      <c r="D100" s="52">
        <f>'Model Test Calc'!AU91</f>
        <v>-8.6005494741837104E-3</v>
      </c>
      <c r="E100" s="11" t="str">
        <f>IF('Model Test Calc'!AX91&lt;0.01,"✓ p&lt;0.01 ("&amp;TEXT('Model Test Calc'!AX91,"0.0000")&amp;")","✗ NS ("&amp;TEXT('Model Test Calc'!AX91,"0.0000")&amp;")")</f>
        <v>✗ NS (0.0464)</v>
      </c>
    </row>
    <row r="101" spans="1:5" x14ac:dyDescent="0.25">
      <c r="A101" s="11" t="s">
        <v>90</v>
      </c>
      <c r="B101" s="11" t="s">
        <v>32</v>
      </c>
      <c r="C101" s="11" t="s">
        <v>9259</v>
      </c>
      <c r="D101" s="52">
        <f>'Model Test Calc'!AU92</f>
        <v>-1.2892597832763425E-2</v>
      </c>
      <c r="E101" s="11" t="str">
        <f>IF('Model Test Calc'!AX92&lt;0.01,"✓ p&lt;0.01 ("&amp;TEXT('Model Test Calc'!AX92,"0.0000")&amp;")","✗ NS ("&amp;TEXT('Model Test Calc'!AX92,"0.0000")&amp;")")</f>
        <v>✓ p&lt;0.01 (0.0054)</v>
      </c>
    </row>
    <row r="102" spans="1:5" x14ac:dyDescent="0.25">
      <c r="A102" s="11" t="s">
        <v>90</v>
      </c>
      <c r="B102" s="11" t="s">
        <v>12</v>
      </c>
      <c r="C102" s="11" t="s">
        <v>9259</v>
      </c>
      <c r="D102" s="52">
        <f>'Model Test Calc'!AU93</f>
        <v>-1.4848926088080389E-2</v>
      </c>
      <c r="E102" s="11" t="str">
        <f>IF('Model Test Calc'!AX93&lt;0.01,"✓ p&lt;0.01 ("&amp;TEXT('Model Test Calc'!AX93,"0.0000")&amp;")","✗ NS ("&amp;TEXT('Model Test Calc'!AX93,"0.0000")&amp;")")</f>
        <v>✗ NS (0.0318)</v>
      </c>
    </row>
    <row r="103" spans="1:5" x14ac:dyDescent="0.25">
      <c r="A103" s="11" t="s">
        <v>90</v>
      </c>
      <c r="B103" s="11" t="s">
        <v>26</v>
      </c>
      <c r="C103" s="11" t="s">
        <v>9259</v>
      </c>
      <c r="D103" s="52">
        <f>'Model Test Calc'!AU94</f>
        <v>-3.2237225947906803E-2</v>
      </c>
      <c r="E103" s="11" t="str">
        <f>IF('Model Test Calc'!AX94&lt;0.01,"✓ p&lt;0.01 ("&amp;TEXT('Model Test Calc'!AX94,"0.0000")&amp;")","✗ NS ("&amp;TEXT('Model Test Calc'!AX94,"0.0000")&amp;")")</f>
        <v>✓ p&lt;0.01 (0.0001)</v>
      </c>
    </row>
    <row r="104" spans="1:5" x14ac:dyDescent="0.25">
      <c r="A104" s="11" t="s">
        <v>90</v>
      </c>
      <c r="B104" s="11" t="s">
        <v>54</v>
      </c>
      <c r="C104" s="11" t="s">
        <v>9260</v>
      </c>
      <c r="D104" s="52">
        <f>'Model Test Calc'!AU95</f>
        <v>-1.1763406843990099E-2</v>
      </c>
      <c r="E104" s="11" t="str">
        <f>IF('Model Test Calc'!AX95&lt;0.01,"✓ p&lt;0.01 ("&amp;TEXT('Model Test Calc'!AX95,"0.0000")&amp;")","✗ NS ("&amp;TEXT('Model Test Calc'!AX95,"0.0000")&amp;")")</f>
        <v>✓ p&lt;0.01 (0.0054)</v>
      </c>
    </row>
    <row r="105" spans="1:5" x14ac:dyDescent="0.25">
      <c r="A105" s="11" t="s">
        <v>90</v>
      </c>
      <c r="B105" s="11" t="s">
        <v>40</v>
      </c>
      <c r="C105" s="11" t="s">
        <v>9260</v>
      </c>
      <c r="D105" s="52">
        <f>'Model Test Calc'!AU96</f>
        <v>-7.9604659969796372E-4</v>
      </c>
      <c r="E105" s="11" t="str">
        <f>IF('Model Test Calc'!AX96&lt;0.01,"✓ p&lt;0.01 ("&amp;TEXT('Model Test Calc'!AX96,"0.0000")&amp;")","✗ NS ("&amp;TEXT('Model Test Calc'!AX96,"0.0000")&amp;")")</f>
        <v>✗ NS (0.9851)</v>
      </c>
    </row>
    <row r="106" spans="1:5" ht="30" x14ac:dyDescent="0.25">
      <c r="A106" s="11" t="s">
        <v>90</v>
      </c>
      <c r="B106" s="11" t="s">
        <v>47</v>
      </c>
      <c r="C106" s="11" t="s">
        <v>9260</v>
      </c>
      <c r="D106" s="52">
        <f>'Model Test Calc'!AU97</f>
        <v>2.676214566698859E-3</v>
      </c>
      <c r="E106" s="11" t="str">
        <f>IF('Model Test Calc'!AX97&lt;0.01,"✓ p&lt;0.01 ("&amp;TEXT('Model Test Calc'!AX97,"0.0000")&amp;")","✗ NS ("&amp;TEXT('Model Test Calc'!AX97,"0.0000")&amp;")")</f>
        <v>✗ NS (0.2549)</v>
      </c>
    </row>
    <row r="107" spans="1:5" ht="30" x14ac:dyDescent="0.25">
      <c r="A107" s="11" t="s">
        <v>96</v>
      </c>
      <c r="B107" s="11" t="s">
        <v>32</v>
      </c>
      <c r="C107" s="11" t="s">
        <v>9259</v>
      </c>
      <c r="D107" s="52">
        <f>'Model Test Calc'!AU98</f>
        <v>-2.5922660274127447E-2</v>
      </c>
      <c r="E107" s="11" t="str">
        <f>IF('Model Test Calc'!AX98&lt;0.01,"✓ p&lt;0.01 ("&amp;TEXT('Model Test Calc'!AX98,"0.0000")&amp;")","✗ NS ("&amp;TEXT('Model Test Calc'!AX98,"0.0000")&amp;")")</f>
        <v>✓ p&lt;0.01 (0.0001)</v>
      </c>
    </row>
    <row r="108" spans="1:5" ht="30" x14ac:dyDescent="0.25">
      <c r="A108" s="11" t="s">
        <v>96</v>
      </c>
      <c r="B108" s="11" t="s">
        <v>12</v>
      </c>
      <c r="C108" s="11" t="s">
        <v>9259</v>
      </c>
      <c r="D108" s="52">
        <f>'Model Test Calc'!AU99</f>
        <v>-2.8069549715030173E-2</v>
      </c>
      <c r="E108" s="11" t="str">
        <f>IF('Model Test Calc'!AX99&lt;0.01,"✓ p&lt;0.01 ("&amp;TEXT('Model Test Calc'!AX99,"0.0000")&amp;")","✗ NS ("&amp;TEXT('Model Test Calc'!AX99,"0.0000")&amp;")")</f>
        <v>✓ p&lt;0.01 (0.0001)</v>
      </c>
    </row>
    <row r="109" spans="1:5" ht="30" x14ac:dyDescent="0.25">
      <c r="A109" s="11" t="s">
        <v>96</v>
      </c>
      <c r="B109" s="11" t="s">
        <v>26</v>
      </c>
      <c r="C109" s="11" t="s">
        <v>9259</v>
      </c>
      <c r="D109" s="52">
        <f>'Model Test Calc'!AU100</f>
        <v>-6.0838910229611541E-2</v>
      </c>
      <c r="E109" s="11" t="str">
        <f>IF('Model Test Calc'!AX100&lt;0.01,"✓ p&lt;0.01 ("&amp;TEXT('Model Test Calc'!AX100,"0.0000")&amp;")","✗ NS ("&amp;TEXT('Model Test Calc'!AX100,"0.0000")&amp;")")</f>
        <v>✓ p&lt;0.01 (0.0001)</v>
      </c>
    </row>
    <row r="110" spans="1:5" ht="30" x14ac:dyDescent="0.25">
      <c r="A110" s="11" t="s">
        <v>96</v>
      </c>
      <c r="B110" s="11" t="s">
        <v>54</v>
      </c>
      <c r="C110" s="11" t="s">
        <v>9260</v>
      </c>
      <c r="D110" s="52">
        <f>'Model Test Calc'!AU101</f>
        <v>-5.5734372300275392E-3</v>
      </c>
      <c r="E110" s="11" t="str">
        <f>IF('Model Test Calc'!AX101&lt;0.01,"✓ p&lt;0.01 ("&amp;TEXT('Model Test Calc'!AX101,"0.0000")&amp;")","✗ NS ("&amp;TEXT('Model Test Calc'!AX101,"0.0000")&amp;")")</f>
        <v>✗ NS (0.1978)</v>
      </c>
    </row>
    <row r="111" spans="1:5" ht="30" x14ac:dyDescent="0.25">
      <c r="A111" s="11" t="s">
        <v>96</v>
      </c>
      <c r="B111" s="11" t="s">
        <v>40</v>
      </c>
      <c r="C111" s="11" t="s">
        <v>9260</v>
      </c>
      <c r="D111" s="52">
        <f>'Model Test Calc'!AU102</f>
        <v>-1.5839713434992353E-3</v>
      </c>
      <c r="E111" s="11" t="str">
        <f>IF('Model Test Calc'!AX102&lt;0.01,"✓ p&lt;0.01 ("&amp;TEXT('Model Test Calc'!AX102,"0.0000")&amp;")","✗ NS ("&amp;TEXT('Model Test Calc'!AX102,"0.0000")&amp;")")</f>
        <v>✗ NS (0.8083)</v>
      </c>
    </row>
    <row r="112" spans="1:5" ht="30" x14ac:dyDescent="0.25">
      <c r="A112" s="11" t="s">
        <v>96</v>
      </c>
      <c r="B112" s="11" t="s">
        <v>47</v>
      </c>
      <c r="C112" s="11" t="s">
        <v>9260</v>
      </c>
      <c r="D112" s="52">
        <f>'Model Test Calc'!AU103</f>
        <v>-8.4107327889461066E-4</v>
      </c>
      <c r="E112" s="11" t="str">
        <f>IF('Model Test Calc'!AX103&lt;0.01,"✓ p&lt;0.01 ("&amp;TEXT('Model Test Calc'!AX103,"0.0000")&amp;")","✗ NS ("&amp;TEXT('Model Test Calc'!AX103,"0.0000")&amp;")")</f>
        <v>✗ NS (0.6677)</v>
      </c>
    </row>
    <row r="113" spans="1:5" x14ac:dyDescent="0.25">
      <c r="A113" s="11" t="s">
        <v>103</v>
      </c>
      <c r="B113" s="11" t="s">
        <v>32</v>
      </c>
      <c r="C113" s="11" t="s">
        <v>9259</v>
      </c>
      <c r="D113" s="52">
        <f>'Model Test Calc'!AU104</f>
        <v>-3.7570526966189094E-2</v>
      </c>
      <c r="E113" s="11" t="str">
        <f>IF('Model Test Calc'!AX104&lt;0.01,"✓ p&lt;0.01 ("&amp;TEXT('Model Test Calc'!AX104,"0.0000")&amp;")","✗ NS ("&amp;TEXT('Model Test Calc'!AX104,"0.0000")&amp;")")</f>
        <v>✓ p&lt;0.01 (0.0001)</v>
      </c>
    </row>
    <row r="114" spans="1:5" x14ac:dyDescent="0.25">
      <c r="A114" s="11" t="s">
        <v>103</v>
      </c>
      <c r="B114" s="11" t="s">
        <v>12</v>
      </c>
      <c r="C114" s="11" t="s">
        <v>9259</v>
      </c>
      <c r="D114" s="52">
        <f>'Model Test Calc'!AU105</f>
        <v>-1.4728076354493403E-2</v>
      </c>
      <c r="E114" s="11" t="str">
        <f>IF('Model Test Calc'!AX105&lt;0.01,"✓ p&lt;0.01 ("&amp;TEXT('Model Test Calc'!AX105,"0.0000")&amp;")","✗ NS ("&amp;TEXT('Model Test Calc'!AX105,"0.0000")&amp;")")</f>
        <v>✗ NS (0.0762)</v>
      </c>
    </row>
    <row r="115" spans="1:5" x14ac:dyDescent="0.25">
      <c r="A115" s="11" t="s">
        <v>103</v>
      </c>
      <c r="B115" s="11" t="s">
        <v>26</v>
      </c>
      <c r="C115" s="11" t="s">
        <v>9259</v>
      </c>
      <c r="D115" s="52">
        <f>'Model Test Calc'!AU106</f>
        <v>-3.1729234339055036E-2</v>
      </c>
      <c r="E115" s="11" t="str">
        <f>IF('Model Test Calc'!AX106&lt;0.01,"✓ p&lt;0.01 ("&amp;TEXT('Model Test Calc'!AX106,"0.0000")&amp;")","✗ NS ("&amp;TEXT('Model Test Calc'!AX106,"0.0000")&amp;")")</f>
        <v>✓ p&lt;0.01 (0.0001)</v>
      </c>
    </row>
    <row r="116" spans="1:5" x14ac:dyDescent="0.25">
      <c r="A116" s="11" t="s">
        <v>103</v>
      </c>
      <c r="B116" s="11" t="s">
        <v>54</v>
      </c>
      <c r="C116" s="11" t="s">
        <v>9260</v>
      </c>
      <c r="D116" s="52">
        <f>'Model Test Calc'!AU107</f>
        <v>-1.508574603903955E-2</v>
      </c>
      <c r="E116" s="11" t="str">
        <f>IF('Model Test Calc'!AX107&lt;0.01,"✓ p&lt;0.01 ("&amp;TEXT('Model Test Calc'!AX107,"0.0000")&amp;")","✗ NS ("&amp;TEXT('Model Test Calc'!AX107,"0.0000")&amp;")")</f>
        <v>✓ p&lt;0.01 (0.0012)</v>
      </c>
    </row>
    <row r="117" spans="1:5" x14ac:dyDescent="0.25">
      <c r="A117" s="11" t="s">
        <v>103</v>
      </c>
      <c r="B117" s="11" t="s">
        <v>40</v>
      </c>
      <c r="C117" s="11" t="s">
        <v>9260</v>
      </c>
      <c r="D117" s="52">
        <f>'Model Test Calc'!AU108</f>
        <v>-6.9490857572263026E-5</v>
      </c>
      <c r="E117" s="11" t="str">
        <f>IF('Model Test Calc'!AX108&lt;0.01,"✓ p&lt;0.01 ("&amp;TEXT('Model Test Calc'!AX108,"0.0000")&amp;")","✗ NS ("&amp;TEXT('Model Test Calc'!AX108,"0.0000")&amp;")")</f>
        <v>✗ NS (0.8666)</v>
      </c>
    </row>
    <row r="118" spans="1:5" ht="30" x14ac:dyDescent="0.25">
      <c r="A118" s="11" t="s">
        <v>103</v>
      </c>
      <c r="B118" s="11" t="s">
        <v>47</v>
      </c>
      <c r="C118" s="11" t="s">
        <v>9260</v>
      </c>
      <c r="D118" s="52">
        <f>'Model Test Calc'!AU109</f>
        <v>-7.4343528441799813E-4</v>
      </c>
      <c r="E118" s="11" t="str">
        <f>IF('Model Test Calc'!AX109&lt;0.01,"✓ p&lt;0.01 ("&amp;TEXT('Model Test Calc'!AX109,"0.0000")&amp;")","✗ NS ("&amp;TEXT('Model Test Calc'!AX109,"0.0000")&amp;")")</f>
        <v>✗ NS (0.9851)</v>
      </c>
    </row>
    <row r="119" spans="1:5" x14ac:dyDescent="0.25">
      <c r="A119" s="11"/>
      <c r="B119" s="11"/>
      <c r="C119" s="11"/>
      <c r="D119" s="11"/>
      <c r="E119" s="11"/>
    </row>
    <row r="120" spans="1:5" ht="21.95" customHeight="1" x14ac:dyDescent="0.25">
      <c r="A120" s="51" t="s">
        <v>9354</v>
      </c>
      <c r="B120" s="51"/>
      <c r="C120" s="51"/>
      <c r="D120" s="51"/>
      <c r="E120" s="51"/>
    </row>
    <row r="121" spans="1:5" ht="27.95" customHeight="1" x14ac:dyDescent="0.25">
      <c r="A121" s="47" t="s">
        <v>9355</v>
      </c>
      <c r="B121" s="47"/>
      <c r="C121" s="47"/>
      <c r="D121" s="47"/>
      <c r="E121" s="47"/>
    </row>
    <row r="122" spans="1:5" ht="30" customHeight="1" x14ac:dyDescent="0.25">
      <c r="A122" s="45" t="s">
        <v>545</v>
      </c>
      <c r="B122" s="45" t="s">
        <v>9201</v>
      </c>
      <c r="C122" s="45" t="s">
        <v>9258</v>
      </c>
      <c r="D122" s="45" t="s">
        <v>9351</v>
      </c>
      <c r="E122" s="45" t="s">
        <v>9315</v>
      </c>
    </row>
    <row r="123" spans="1:5" x14ac:dyDescent="0.25">
      <c r="A123" s="11" t="s">
        <v>24</v>
      </c>
      <c r="B123" s="11" t="s">
        <v>32</v>
      </c>
      <c r="C123" s="11" t="s">
        <v>9259</v>
      </c>
      <c r="D123" s="52">
        <f>'Model Test Calc'!AU110</f>
        <v>7.7394441829839013E-3</v>
      </c>
      <c r="E123" s="11" t="str">
        <f>IF('Model Test Calc'!AX110&lt;0.01,"✓ p&lt;0.01 ("&amp;TEXT('Model Test Calc'!AX110,"0.0000")&amp;")","✗ NS ("&amp;TEXT('Model Test Calc'!AX110,"0.0000")&amp;")")</f>
        <v>✓ p&lt;0.01 (0.0001)</v>
      </c>
    </row>
    <row r="124" spans="1:5" x14ac:dyDescent="0.25">
      <c r="A124" s="11" t="s">
        <v>24</v>
      </c>
      <c r="B124" s="11" t="s">
        <v>12</v>
      </c>
      <c r="C124" s="11" t="s">
        <v>9259</v>
      </c>
      <c r="D124" s="52">
        <f>'Model Test Calc'!AU111</f>
        <v>9.6564114080395155E-2</v>
      </c>
      <c r="E124" s="11" t="str">
        <f>IF('Model Test Calc'!AX111&lt;0.01,"✓ p&lt;0.01 ("&amp;TEXT('Model Test Calc'!AX111,"0.0000")&amp;")","✗ NS ("&amp;TEXT('Model Test Calc'!AX111,"0.0000")&amp;")")</f>
        <v>✓ p&lt;0.01 (0.0001)</v>
      </c>
    </row>
    <row r="125" spans="1:5" x14ac:dyDescent="0.25">
      <c r="A125" s="11" t="s">
        <v>24</v>
      </c>
      <c r="B125" s="11" t="s">
        <v>26</v>
      </c>
      <c r="C125" s="11" t="s">
        <v>9259</v>
      </c>
      <c r="D125" s="52">
        <f>'Model Test Calc'!AU112</f>
        <v>0.11063782775258788</v>
      </c>
      <c r="E125" s="11" t="str">
        <f>IF('Model Test Calc'!AX112&lt;0.01,"✓ p&lt;0.01 ("&amp;TEXT('Model Test Calc'!AX112,"0.0000")&amp;")","✗ NS ("&amp;TEXT('Model Test Calc'!AX112,"0.0000")&amp;")")</f>
        <v>✓ p&lt;0.01 (0.0001)</v>
      </c>
    </row>
    <row r="126" spans="1:5" x14ac:dyDescent="0.25">
      <c r="A126" s="11" t="s">
        <v>24</v>
      </c>
      <c r="B126" s="11" t="s">
        <v>54</v>
      </c>
      <c r="C126" s="11" t="s">
        <v>9260</v>
      </c>
      <c r="D126" s="52">
        <f>'Model Test Calc'!AU113</f>
        <v>-5.5794290018702504E-4</v>
      </c>
      <c r="E126" s="11" t="str">
        <f>IF('Model Test Calc'!AX113&lt;0.01,"✓ p&lt;0.01 ("&amp;TEXT('Model Test Calc'!AX113,"0.0000")&amp;")","✗ NS ("&amp;TEXT('Model Test Calc'!AX113,"0.0000")&amp;")")</f>
        <v>✗ NS (0.8666)</v>
      </c>
    </row>
    <row r="127" spans="1:5" x14ac:dyDescent="0.25">
      <c r="A127" s="11" t="s">
        <v>24</v>
      </c>
      <c r="B127" s="11" t="s">
        <v>40</v>
      </c>
      <c r="C127" s="11" t="s">
        <v>9260</v>
      </c>
      <c r="D127" s="52">
        <f>'Model Test Calc'!AU114</f>
        <v>-1.1268814748533074E-2</v>
      </c>
      <c r="E127" s="11" t="str">
        <f>IF('Model Test Calc'!AX114&lt;0.01,"✓ p&lt;0.01 ("&amp;TEXT('Model Test Calc'!AX114,"0.0000")&amp;")","✗ NS ("&amp;TEXT('Model Test Calc'!AX114,"0.0000")&amp;")")</f>
        <v>✓ p&lt;0.01 (0.0021)</v>
      </c>
    </row>
    <row r="128" spans="1:5" ht="30" x14ac:dyDescent="0.25">
      <c r="A128" s="11" t="s">
        <v>24</v>
      </c>
      <c r="B128" s="11" t="s">
        <v>47</v>
      </c>
      <c r="C128" s="11" t="s">
        <v>9260</v>
      </c>
      <c r="D128" s="52">
        <f>'Model Test Calc'!AU115</f>
        <v>-2.5362928836070518E-2</v>
      </c>
      <c r="E128" s="11" t="str">
        <f>IF('Model Test Calc'!AX115&lt;0.01,"✓ p&lt;0.01 ("&amp;TEXT('Model Test Calc'!AX115,"0.0000")&amp;")","✗ NS ("&amp;TEXT('Model Test Calc'!AX115,"0.0000")&amp;")")</f>
        <v>✓ p&lt;0.01 (0.0001)</v>
      </c>
    </row>
    <row r="129" spans="1:5" x14ac:dyDescent="0.25">
      <c r="A129" s="11" t="s">
        <v>38</v>
      </c>
      <c r="B129" s="11" t="s">
        <v>32</v>
      </c>
      <c r="C129" s="11" t="s">
        <v>9259</v>
      </c>
      <c r="D129" s="52">
        <f>'Model Test Calc'!AU116</f>
        <v>4.1961480684208893E-2</v>
      </c>
      <c r="E129" s="11" t="str">
        <f>IF('Model Test Calc'!AX116&lt;0.01,"✓ p&lt;0.01 ("&amp;TEXT('Model Test Calc'!AX116,"0.0000")&amp;")","✗ NS ("&amp;TEXT('Model Test Calc'!AX116,"0.0000")&amp;")")</f>
        <v>✓ p&lt;0.01 (0.0007)</v>
      </c>
    </row>
    <row r="130" spans="1:5" x14ac:dyDescent="0.25">
      <c r="A130" s="11" t="s">
        <v>38</v>
      </c>
      <c r="B130" s="11" t="s">
        <v>12</v>
      </c>
      <c r="C130" s="11" t="s">
        <v>9259</v>
      </c>
      <c r="D130" s="52">
        <f>'Model Test Calc'!AU117</f>
        <v>8.3931581128954044E-3</v>
      </c>
      <c r="E130" s="11" t="str">
        <f>IF('Model Test Calc'!AX117&lt;0.01,"✓ p&lt;0.01 ("&amp;TEXT('Model Test Calc'!AX117,"0.0000")&amp;")","✗ NS ("&amp;TEXT('Model Test Calc'!AX117,"0.0000")&amp;")")</f>
        <v>✗ NS (0.4009)</v>
      </c>
    </row>
    <row r="131" spans="1:5" x14ac:dyDescent="0.25">
      <c r="A131" s="11" t="s">
        <v>38</v>
      </c>
      <c r="B131" s="11" t="s">
        <v>26</v>
      </c>
      <c r="C131" s="11" t="s">
        <v>9259</v>
      </c>
      <c r="D131" s="52">
        <f>'Model Test Calc'!AU118</f>
        <v>3.6029215870113512E-2</v>
      </c>
      <c r="E131" s="11" t="str">
        <f>IF('Model Test Calc'!AX118&lt;0.01,"✓ p&lt;0.01 ("&amp;TEXT('Model Test Calc'!AX118,"0.0000")&amp;")","✗ NS ("&amp;TEXT('Model Test Calc'!AX118,"0.0000")&amp;")")</f>
        <v>✓ p&lt;0.01 (0.0054)</v>
      </c>
    </row>
    <row r="132" spans="1:5" x14ac:dyDescent="0.25">
      <c r="A132" s="11" t="s">
        <v>38</v>
      </c>
      <c r="B132" s="11" t="s">
        <v>54</v>
      </c>
      <c r="C132" s="11" t="s">
        <v>9260</v>
      </c>
      <c r="D132" s="52">
        <f>'Model Test Calc'!AU119</f>
        <v>9.1871299589654405E-3</v>
      </c>
      <c r="E132" s="11" t="str">
        <f>IF('Model Test Calc'!AX119&lt;0.01,"✓ p&lt;0.01 ("&amp;TEXT('Model Test Calc'!AX119,"0.0000")&amp;")","✗ NS ("&amp;TEXT('Model Test Calc'!AX119,"0.0000")&amp;")")</f>
        <v>✗ NS (0.0196)</v>
      </c>
    </row>
    <row r="133" spans="1:5" x14ac:dyDescent="0.25">
      <c r="A133" s="11" t="s">
        <v>38</v>
      </c>
      <c r="B133" s="11" t="s">
        <v>40</v>
      </c>
      <c r="C133" s="11" t="s">
        <v>9260</v>
      </c>
      <c r="D133" s="52">
        <f>'Model Test Calc'!AU120</f>
        <v>-2.2193162263773937E-3</v>
      </c>
      <c r="E133" s="11" t="str">
        <f>IF('Model Test Calc'!AX120&lt;0.01,"✓ p&lt;0.01 ("&amp;TEXT('Model Test Calc'!AX120,"0.0000")&amp;")","✗ NS ("&amp;TEXT('Model Test Calc'!AX120,"0.0000")&amp;")")</f>
        <v>✗ NS (0.6951)</v>
      </c>
    </row>
    <row r="134" spans="1:5" ht="30" x14ac:dyDescent="0.25">
      <c r="A134" s="11" t="s">
        <v>38</v>
      </c>
      <c r="B134" s="11" t="s">
        <v>47</v>
      </c>
      <c r="C134" s="11" t="s">
        <v>9260</v>
      </c>
      <c r="D134" s="52">
        <f>'Model Test Calc'!AU121</f>
        <v>-1.4440448344896073E-2</v>
      </c>
      <c r="E134" s="11" t="str">
        <f>IF('Model Test Calc'!AX121&lt;0.01,"✓ p&lt;0.01 ("&amp;TEXT('Model Test Calc'!AX121,"0.0000")&amp;")","✗ NS ("&amp;TEXT('Model Test Calc'!AX121,"0.0000")&amp;")")</f>
        <v>✓ p&lt;0.01 (0.0006)</v>
      </c>
    </row>
    <row r="135" spans="1:5" x14ac:dyDescent="0.25">
      <c r="A135" s="11" t="s">
        <v>46</v>
      </c>
      <c r="B135" s="11" t="s">
        <v>32</v>
      </c>
      <c r="C135" s="11" t="s">
        <v>9259</v>
      </c>
      <c r="D135" s="52">
        <f>'Model Test Calc'!AU122</f>
        <v>4.7922758352508574E-2</v>
      </c>
      <c r="E135" s="11" t="str">
        <f>IF('Model Test Calc'!AX122&lt;0.01,"✓ p&lt;0.01 ("&amp;TEXT('Model Test Calc'!AX122,"0.0000")&amp;")","✗ NS ("&amp;TEXT('Model Test Calc'!AX122,"0.0000")&amp;")")</f>
        <v>✓ p&lt;0.01 (0.0003)</v>
      </c>
    </row>
    <row r="136" spans="1:5" x14ac:dyDescent="0.25">
      <c r="A136" s="11" t="s">
        <v>46</v>
      </c>
      <c r="B136" s="11" t="s">
        <v>12</v>
      </c>
      <c r="C136" s="11" t="s">
        <v>9259</v>
      </c>
      <c r="D136" s="52">
        <f>'Model Test Calc'!AU123</f>
        <v>1.1284286815229017E-2</v>
      </c>
      <c r="E136" s="11" t="str">
        <f>IF('Model Test Calc'!AX123&lt;0.01,"✓ p&lt;0.01 ("&amp;TEXT('Model Test Calc'!AX123,"0.0000")&amp;")","✗ NS ("&amp;TEXT('Model Test Calc'!AX123,"0.0000")&amp;")")</f>
        <v>✗ NS (0.2708)</v>
      </c>
    </row>
    <row r="137" spans="1:5" x14ac:dyDescent="0.25">
      <c r="A137" s="11" t="s">
        <v>46</v>
      </c>
      <c r="B137" s="11" t="s">
        <v>26</v>
      </c>
      <c r="C137" s="11" t="s">
        <v>9259</v>
      </c>
      <c r="D137" s="52">
        <f>'Model Test Calc'!AU124</f>
        <v>3.5764435225988302E-2</v>
      </c>
      <c r="E137" s="11" t="str">
        <f>IF('Model Test Calc'!AX124&lt;0.01,"✓ p&lt;0.01 ("&amp;TEXT('Model Test Calc'!AX124,"0.0000")&amp;")","✗ NS ("&amp;TEXT('Model Test Calc'!AX124,"0.0000")&amp;")")</f>
        <v>✓ p&lt;0.01 (0.0054)</v>
      </c>
    </row>
    <row r="138" spans="1:5" x14ac:dyDescent="0.25">
      <c r="A138" s="11" t="s">
        <v>46</v>
      </c>
      <c r="B138" s="11" t="s">
        <v>54</v>
      </c>
      <c r="C138" s="11" t="s">
        <v>9260</v>
      </c>
      <c r="D138" s="52">
        <f>'Model Test Calc'!AU125</f>
        <v>6.048085577837853E-3</v>
      </c>
      <c r="E138" s="11" t="str">
        <f>IF('Model Test Calc'!AX125&lt;0.01,"✓ p&lt;0.01 ("&amp;TEXT('Model Test Calc'!AX125,"0.0000")&amp;")","✗ NS ("&amp;TEXT('Model Test Calc'!AX125,"0.0000")&amp;")")</f>
        <v>✗ NS (0.1126)</v>
      </c>
    </row>
    <row r="139" spans="1:5" x14ac:dyDescent="0.25">
      <c r="A139" s="11" t="s">
        <v>46</v>
      </c>
      <c r="B139" s="11" t="s">
        <v>40</v>
      </c>
      <c r="C139" s="11" t="s">
        <v>9260</v>
      </c>
      <c r="D139" s="52">
        <f>'Model Test Calc'!AU126</f>
        <v>6.0778578969238441E-3</v>
      </c>
      <c r="E139" s="11" t="str">
        <f>IF('Model Test Calc'!AX126&lt;0.01,"✓ p&lt;0.01 ("&amp;TEXT('Model Test Calc'!AX126,"0.0000")&amp;")","✗ NS ("&amp;TEXT('Model Test Calc'!AX126,"0.0000")&amp;")")</f>
        <v>✗ NS (0.1730)</v>
      </c>
    </row>
    <row r="140" spans="1:5" ht="30" x14ac:dyDescent="0.25">
      <c r="A140" s="11" t="s">
        <v>46</v>
      </c>
      <c r="B140" s="11" t="s">
        <v>47</v>
      </c>
      <c r="C140" s="11" t="s">
        <v>9260</v>
      </c>
      <c r="D140" s="52">
        <f>'Model Test Calc'!AU127</f>
        <v>-1.1263930515887987E-2</v>
      </c>
      <c r="E140" s="11" t="str">
        <f>IF('Model Test Calc'!AX127&lt;0.01,"✓ p&lt;0.01 ("&amp;TEXT('Model Test Calc'!AX127,"0.0000")&amp;")","✗ NS ("&amp;TEXT('Model Test Calc'!AX127,"0.0000")&amp;")")</f>
        <v>✓ p&lt;0.01 (0.0023)</v>
      </c>
    </row>
    <row r="141" spans="1:5" x14ac:dyDescent="0.25">
      <c r="A141" s="11" t="s">
        <v>64</v>
      </c>
      <c r="B141" s="11" t="s">
        <v>32</v>
      </c>
      <c r="C141" s="11" t="s">
        <v>9259</v>
      </c>
      <c r="D141" s="52">
        <f>'Model Test Calc'!AU128</f>
        <v>-5.1419889875416788E-3</v>
      </c>
      <c r="E141" s="11" t="str">
        <f>IF('Model Test Calc'!AX128&lt;0.01,"✓ p&lt;0.01 ("&amp;TEXT('Model Test Calc'!AX128,"0.0000")&amp;")","✗ NS ("&amp;TEXT('Model Test Calc'!AX128,"0.0000")&amp;")")</f>
        <v>✗ NS (0.2250)</v>
      </c>
    </row>
    <row r="142" spans="1:5" x14ac:dyDescent="0.25">
      <c r="A142" s="11" t="s">
        <v>64</v>
      </c>
      <c r="B142" s="11" t="s">
        <v>12</v>
      </c>
      <c r="C142" s="11" t="s">
        <v>9259</v>
      </c>
      <c r="D142" s="52">
        <f>'Model Test Calc'!AU129</f>
        <v>2.8176083160106741E-2</v>
      </c>
      <c r="E142" s="11" t="str">
        <f>IF('Model Test Calc'!AX129&lt;0.01,"✓ p&lt;0.01 ("&amp;TEXT('Model Test Calc'!AX129,"0.0000")&amp;")","✗ NS ("&amp;TEXT('Model Test Calc'!AX129,"0.0000")&amp;")")</f>
        <v>✓ p&lt;0.01 (0.0004)</v>
      </c>
    </row>
    <row r="143" spans="1:5" x14ac:dyDescent="0.25">
      <c r="A143" s="11" t="s">
        <v>64</v>
      </c>
      <c r="B143" s="11" t="s">
        <v>26</v>
      </c>
      <c r="C143" s="11" t="s">
        <v>9259</v>
      </c>
      <c r="D143" s="52">
        <f>'Model Test Calc'!AU130</f>
        <v>4.3356620405086421E-2</v>
      </c>
      <c r="E143" s="11" t="str">
        <f>IF('Model Test Calc'!AX130&lt;0.01,"✓ p&lt;0.01 ("&amp;TEXT('Model Test Calc'!AX130,"0.0000")&amp;")","✗ NS ("&amp;TEXT('Model Test Calc'!AX130,"0.0000")&amp;")")</f>
        <v>✓ p&lt;0.01 (0.0001)</v>
      </c>
    </row>
    <row r="144" spans="1:5" x14ac:dyDescent="0.25">
      <c r="A144" s="11" t="s">
        <v>64</v>
      </c>
      <c r="B144" s="11" t="s">
        <v>54</v>
      </c>
      <c r="C144" s="11" t="s">
        <v>9260</v>
      </c>
      <c r="D144" s="52">
        <f>'Model Test Calc'!AU131</f>
        <v>3.7727894391506311E-3</v>
      </c>
      <c r="E144" s="11" t="str">
        <f>IF('Model Test Calc'!AX131&lt;0.01,"✓ p&lt;0.01 ("&amp;TEXT('Model Test Calc'!AX131,"0.0000")&amp;")","✗ NS ("&amp;TEXT('Model Test Calc'!AX131,"0.0000")&amp;")")</f>
        <v>✗ NS (0.3869)</v>
      </c>
    </row>
    <row r="145" spans="1:5" x14ac:dyDescent="0.25">
      <c r="A145" s="11" t="s">
        <v>64</v>
      </c>
      <c r="B145" s="11" t="s">
        <v>40</v>
      </c>
      <c r="C145" s="11" t="s">
        <v>9260</v>
      </c>
      <c r="D145" s="52">
        <f>'Model Test Calc'!AU132</f>
        <v>-8.1064961193046074E-3</v>
      </c>
      <c r="E145" s="11" t="str">
        <f>IF('Model Test Calc'!AX132&lt;0.01,"✓ p&lt;0.01 ("&amp;TEXT('Model Test Calc'!AX132,"0.0000")&amp;")","✗ NS ("&amp;TEXT('Model Test Calc'!AX132,"0.0000")&amp;")")</f>
        <v>✗ NS (0.0545)</v>
      </c>
    </row>
    <row r="146" spans="1:5" ht="30" x14ac:dyDescent="0.25">
      <c r="A146" s="11" t="s">
        <v>64</v>
      </c>
      <c r="B146" s="11" t="s">
        <v>47</v>
      </c>
      <c r="C146" s="11" t="s">
        <v>9260</v>
      </c>
      <c r="D146" s="52">
        <f>'Model Test Calc'!AU133</f>
        <v>-1.7967455905709095E-2</v>
      </c>
      <c r="E146" s="11" t="str">
        <f>IF('Model Test Calc'!AX133&lt;0.01,"✓ p&lt;0.01 ("&amp;TEXT('Model Test Calc'!AX133,"0.0000")&amp;")","✗ NS ("&amp;TEXT('Model Test Calc'!AX133,"0.0000")&amp;")")</f>
        <v>✓ p&lt;0.01 (0.0004)</v>
      </c>
    </row>
    <row r="147" spans="1:5" x14ac:dyDescent="0.25">
      <c r="A147" s="11" t="s">
        <v>75</v>
      </c>
      <c r="B147" s="11" t="s">
        <v>32</v>
      </c>
      <c r="C147" s="11" t="s">
        <v>9259</v>
      </c>
      <c r="D147" s="52">
        <f>'Model Test Calc'!AU134</f>
        <v>2.7078881705081621E-2</v>
      </c>
      <c r="E147" s="11" t="str">
        <f>IF('Model Test Calc'!AX134&lt;0.01,"✓ p&lt;0.01 ("&amp;TEXT('Model Test Calc'!AX134,"0.0000")&amp;")","✗ NS ("&amp;TEXT('Model Test Calc'!AX134,"0.0000")&amp;")")</f>
        <v>✓ p&lt;0.01 (0.0003)</v>
      </c>
    </row>
    <row r="148" spans="1:5" x14ac:dyDescent="0.25">
      <c r="A148" s="11" t="s">
        <v>75</v>
      </c>
      <c r="B148" s="11" t="s">
        <v>12</v>
      </c>
      <c r="C148" s="11" t="s">
        <v>9259</v>
      </c>
      <c r="D148" s="52">
        <f>'Model Test Calc'!AU135</f>
        <v>4.8443719839685324E-2</v>
      </c>
      <c r="E148" s="11" t="str">
        <f>IF('Model Test Calc'!AX135&lt;0.01,"✓ p&lt;0.01 ("&amp;TEXT('Model Test Calc'!AX135,"0.0000")&amp;")","✗ NS ("&amp;TEXT('Model Test Calc'!AX135,"0.0000")&amp;")")</f>
        <v>✓ p&lt;0.01 (0.0001)</v>
      </c>
    </row>
    <row r="149" spans="1:5" x14ac:dyDescent="0.25">
      <c r="A149" s="11" t="s">
        <v>75</v>
      </c>
      <c r="B149" s="11" t="s">
        <v>26</v>
      </c>
      <c r="C149" s="11" t="s">
        <v>9259</v>
      </c>
      <c r="D149" s="52">
        <f>'Model Test Calc'!AU136</f>
        <v>4.0856288130948416E-2</v>
      </c>
      <c r="E149" s="11" t="str">
        <f>IF('Model Test Calc'!AX136&lt;0.01,"✓ p&lt;0.01 ("&amp;TEXT('Model Test Calc'!AX136,"0.0000")&amp;")","✗ NS ("&amp;TEXT('Model Test Calc'!AX136,"0.0000")&amp;")")</f>
        <v>✓ p&lt;0.01 (0.0001)</v>
      </c>
    </row>
    <row r="150" spans="1:5" x14ac:dyDescent="0.25">
      <c r="A150" s="11" t="s">
        <v>75</v>
      </c>
      <c r="B150" s="11" t="s">
        <v>54</v>
      </c>
      <c r="C150" s="11" t="s">
        <v>9260</v>
      </c>
      <c r="D150" s="52">
        <f>'Model Test Calc'!AU137</f>
        <v>4.2675186013219788E-3</v>
      </c>
      <c r="E150" s="11" t="str">
        <f>IF('Model Test Calc'!AX137&lt;0.01,"✓ p&lt;0.01 ("&amp;TEXT('Model Test Calc'!AX137,"0.0000")&amp;")","✗ NS ("&amp;TEXT('Model Test Calc'!AX137,"0.0000")&amp;")")</f>
        <v>✗ NS (0.1978)</v>
      </c>
    </row>
    <row r="151" spans="1:5" x14ac:dyDescent="0.25">
      <c r="A151" s="11" t="s">
        <v>75</v>
      </c>
      <c r="B151" s="11" t="s">
        <v>40</v>
      </c>
      <c r="C151" s="11" t="s">
        <v>9260</v>
      </c>
      <c r="D151" s="52">
        <f>'Model Test Calc'!AU138</f>
        <v>-1.447032983059593E-6</v>
      </c>
      <c r="E151" s="11" t="str">
        <f>IF('Model Test Calc'!AX138&lt;0.01,"✓ p&lt;0.01 ("&amp;TEXT('Model Test Calc'!AX138,"0.0000")&amp;")","✗ NS ("&amp;TEXT('Model Test Calc'!AX138,"0.0000")&amp;")")</f>
        <v>✗ NS (0.9851)</v>
      </c>
    </row>
    <row r="152" spans="1:5" ht="30" x14ac:dyDescent="0.25">
      <c r="A152" s="11" t="s">
        <v>75</v>
      </c>
      <c r="B152" s="11" t="s">
        <v>47</v>
      </c>
      <c r="C152" s="11" t="s">
        <v>9260</v>
      </c>
      <c r="D152" s="52">
        <f>'Model Test Calc'!AU139</f>
        <v>-1.1007659433328048E-2</v>
      </c>
      <c r="E152" s="11" t="str">
        <f>IF('Model Test Calc'!AX139&lt;0.01,"✓ p&lt;0.01 ("&amp;TEXT('Model Test Calc'!AX139,"0.0000")&amp;")","✗ NS ("&amp;TEXT('Model Test Calc'!AX139,"0.0000")&amp;")")</f>
        <v>✓ p&lt;0.01 (0.0004)</v>
      </c>
    </row>
    <row r="153" spans="1:5" x14ac:dyDescent="0.25">
      <c r="A153" s="11" t="s">
        <v>82</v>
      </c>
      <c r="B153" s="11" t="s">
        <v>32</v>
      </c>
      <c r="C153" s="11" t="s">
        <v>9259</v>
      </c>
      <c r="D153" s="52">
        <f>'Model Test Calc'!AU140</f>
        <v>6.3229340624400221E-2</v>
      </c>
      <c r="E153" s="11" t="str">
        <f>IF('Model Test Calc'!AX140&lt;0.01,"✓ p&lt;0.01 ("&amp;TEXT('Model Test Calc'!AX140,"0.0000")&amp;")","✗ NS ("&amp;TEXT('Model Test Calc'!AX140,"0.0000")&amp;")")</f>
        <v>✓ p&lt;0.01 (0.0001)</v>
      </c>
    </row>
    <row r="154" spans="1:5" x14ac:dyDescent="0.25">
      <c r="A154" s="11" t="s">
        <v>82</v>
      </c>
      <c r="B154" s="11" t="s">
        <v>12</v>
      </c>
      <c r="C154" s="11" t="s">
        <v>9259</v>
      </c>
      <c r="D154" s="52">
        <f>'Model Test Calc'!AU141</f>
        <v>3.1236204770675791E-2</v>
      </c>
      <c r="E154" s="11" t="str">
        <f>IF('Model Test Calc'!AX141&lt;0.01,"✓ p&lt;0.01 ("&amp;TEXT('Model Test Calc'!AX141,"0.0000")&amp;")","✗ NS ("&amp;TEXT('Model Test Calc'!AX141,"0.0000")&amp;")")</f>
        <v>✓ p&lt;0.01 (0.0001)</v>
      </c>
    </row>
    <row r="155" spans="1:5" x14ac:dyDescent="0.25">
      <c r="A155" s="11" t="s">
        <v>82</v>
      </c>
      <c r="B155" s="11" t="s">
        <v>26</v>
      </c>
      <c r="C155" s="11" t="s">
        <v>9259</v>
      </c>
      <c r="D155" s="52">
        <f>'Model Test Calc'!AU142</f>
        <v>0.12006298568887104</v>
      </c>
      <c r="E155" s="11" t="str">
        <f>IF('Model Test Calc'!AX142&lt;0.01,"✓ p&lt;0.01 ("&amp;TEXT('Model Test Calc'!AX142,"0.0000")&amp;")","✗ NS ("&amp;TEXT('Model Test Calc'!AX142,"0.0000")&amp;")")</f>
        <v>✓ p&lt;0.01 (0.0001)</v>
      </c>
    </row>
    <row r="156" spans="1:5" x14ac:dyDescent="0.25">
      <c r="A156" s="11" t="s">
        <v>82</v>
      </c>
      <c r="B156" s="11" t="s">
        <v>54</v>
      </c>
      <c r="C156" s="11" t="s">
        <v>9260</v>
      </c>
      <c r="D156" s="52">
        <f>'Model Test Calc'!AU143</f>
        <v>2.4121763655799672E-2</v>
      </c>
      <c r="E156" s="11" t="str">
        <f>IF('Model Test Calc'!AX143&lt;0.01,"✓ p&lt;0.01 ("&amp;TEXT('Model Test Calc'!AX143,"0.0000")&amp;")","✗ NS ("&amp;TEXT('Model Test Calc'!AX143,"0.0000")&amp;")")</f>
        <v>✓ p&lt;0.01 (0.0001)</v>
      </c>
    </row>
    <row r="157" spans="1:5" x14ac:dyDescent="0.25">
      <c r="A157" s="11" t="s">
        <v>82</v>
      </c>
      <c r="B157" s="11" t="s">
        <v>40</v>
      </c>
      <c r="C157" s="11" t="s">
        <v>9260</v>
      </c>
      <c r="D157" s="52">
        <f>'Model Test Calc'!AU144</f>
        <v>-3.093187268277836E-3</v>
      </c>
      <c r="E157" s="11" t="str">
        <f>IF('Model Test Calc'!AX144&lt;0.01,"✓ p&lt;0.01 ("&amp;TEXT('Model Test Calc'!AX144,"0.0000")&amp;")","✗ NS ("&amp;TEXT('Model Test Calc'!AX144,"0.0000")&amp;")")</f>
        <v>✗ NS (0.3046)</v>
      </c>
    </row>
    <row r="158" spans="1:5" ht="30" x14ac:dyDescent="0.25">
      <c r="A158" s="11" t="s">
        <v>82</v>
      </c>
      <c r="B158" s="11" t="s">
        <v>47</v>
      </c>
      <c r="C158" s="11" t="s">
        <v>9260</v>
      </c>
      <c r="D158" s="52">
        <f>'Model Test Calc'!AU145</f>
        <v>-4.8659130907988679E-3</v>
      </c>
      <c r="E158" s="11" t="str">
        <f>IF('Model Test Calc'!AX145&lt;0.01,"✓ p&lt;0.01 ("&amp;TEXT('Model Test Calc'!AX145,"0.0000")&amp;")","✗ NS ("&amp;TEXT('Model Test Calc'!AX145,"0.0000")&amp;")")</f>
        <v>✗ NS (0.2873)</v>
      </c>
    </row>
    <row r="159" spans="1:5" x14ac:dyDescent="0.25">
      <c r="A159" s="11" t="s">
        <v>90</v>
      </c>
      <c r="B159" s="11" t="s">
        <v>32</v>
      </c>
      <c r="C159" s="11" t="s">
        <v>9259</v>
      </c>
      <c r="D159" s="52">
        <f>'Model Test Calc'!AU146</f>
        <v>4.5442855496505598E-2</v>
      </c>
      <c r="E159" s="11" t="str">
        <f>IF('Model Test Calc'!AX146&lt;0.01,"✓ p&lt;0.01 ("&amp;TEXT('Model Test Calc'!AX146,"0.0000")&amp;")","✗ NS ("&amp;TEXT('Model Test Calc'!AX146,"0.0000")&amp;")")</f>
        <v>✓ p&lt;0.01 (0.0001)</v>
      </c>
    </row>
    <row r="160" spans="1:5" x14ac:dyDescent="0.25">
      <c r="A160" s="11" t="s">
        <v>90</v>
      </c>
      <c r="B160" s="11" t="s">
        <v>12</v>
      </c>
      <c r="C160" s="11" t="s">
        <v>9259</v>
      </c>
      <c r="D160" s="52">
        <f>'Model Test Calc'!AU147</f>
        <v>8.5977307013338673E-3</v>
      </c>
      <c r="E160" s="11" t="str">
        <f>IF('Model Test Calc'!AX147&lt;0.01,"✓ p&lt;0.01 ("&amp;TEXT('Model Test Calc'!AX147,"0.0000")&amp;")","✗ NS ("&amp;TEXT('Model Test Calc'!AX147,"0.0000")&amp;")")</f>
        <v>✗ NS (0.0239)</v>
      </c>
    </row>
    <row r="161" spans="1:5" x14ac:dyDescent="0.25">
      <c r="A161" s="11" t="s">
        <v>90</v>
      </c>
      <c r="B161" s="11" t="s">
        <v>26</v>
      </c>
      <c r="C161" s="11" t="s">
        <v>9259</v>
      </c>
      <c r="D161" s="52">
        <f>'Model Test Calc'!AU148</f>
        <v>4.6217524985859841E-2</v>
      </c>
      <c r="E161" s="11" t="str">
        <f>IF('Model Test Calc'!AX148&lt;0.01,"✓ p&lt;0.01 ("&amp;TEXT('Model Test Calc'!AX148,"0.0000")&amp;")","✗ NS ("&amp;TEXT('Model Test Calc'!AX148,"0.0000")&amp;")")</f>
        <v>✓ p&lt;0.01 (0.0001)</v>
      </c>
    </row>
    <row r="162" spans="1:5" x14ac:dyDescent="0.25">
      <c r="A162" s="11" t="s">
        <v>90</v>
      </c>
      <c r="B162" s="11" t="s">
        <v>54</v>
      </c>
      <c r="C162" s="11" t="s">
        <v>9260</v>
      </c>
      <c r="D162" s="52">
        <f>'Model Test Calc'!AU149</f>
        <v>7.8587751917212345E-3</v>
      </c>
      <c r="E162" s="11" t="str">
        <f>IF('Model Test Calc'!AX149&lt;0.01,"✓ p&lt;0.01 ("&amp;TEXT('Model Test Calc'!AX149,"0.0000")&amp;")","✗ NS ("&amp;TEXT('Model Test Calc'!AX149,"0.0000")&amp;")")</f>
        <v>✗ NS (0.0160)</v>
      </c>
    </row>
    <row r="163" spans="1:5" x14ac:dyDescent="0.25">
      <c r="A163" s="11" t="s">
        <v>90</v>
      </c>
      <c r="B163" s="11" t="s">
        <v>40</v>
      </c>
      <c r="C163" s="11" t="s">
        <v>9260</v>
      </c>
      <c r="D163" s="52">
        <f>'Model Test Calc'!AU150</f>
        <v>2.5562979364692705E-3</v>
      </c>
      <c r="E163" s="11" t="str">
        <f>IF('Model Test Calc'!AX150&lt;0.01,"✓ p&lt;0.01 ("&amp;TEXT('Model Test Calc'!AX150,"0.0000")&amp;")","✗ NS ("&amp;TEXT('Model Test Calc'!AX150,"0.0000")&amp;")")</f>
        <v>✗ NS (0.5869)</v>
      </c>
    </row>
    <row r="164" spans="1:5" ht="30" x14ac:dyDescent="0.25">
      <c r="A164" s="11" t="s">
        <v>90</v>
      </c>
      <c r="B164" s="11" t="s">
        <v>47</v>
      </c>
      <c r="C164" s="11" t="s">
        <v>9260</v>
      </c>
      <c r="D164" s="52">
        <f>'Model Test Calc'!AU151</f>
        <v>2.6039873084287069E-3</v>
      </c>
      <c r="E164" s="11" t="str">
        <f>IF('Model Test Calc'!AX151&lt;0.01,"✓ p&lt;0.01 ("&amp;TEXT('Model Test Calc'!AX151,"0.0000")&amp;")","✗ NS ("&amp;TEXT('Model Test Calc'!AX151,"0.0000")&amp;")")</f>
        <v>✗ NS (0.2322)</v>
      </c>
    </row>
    <row r="165" spans="1:5" ht="30" x14ac:dyDescent="0.25">
      <c r="A165" s="11" t="s">
        <v>96</v>
      </c>
      <c r="B165" s="11" t="s">
        <v>32</v>
      </c>
      <c r="C165" s="11" t="s">
        <v>9259</v>
      </c>
      <c r="D165" s="52">
        <f>'Model Test Calc'!AU152</f>
        <v>3.255973104999281E-2</v>
      </c>
      <c r="E165" s="11" t="str">
        <f>IF('Model Test Calc'!AX152&lt;0.01,"✓ p&lt;0.01 ("&amp;TEXT('Model Test Calc'!AX152,"0.0000")&amp;")","✗ NS ("&amp;TEXT('Model Test Calc'!AX152,"0.0000")&amp;")")</f>
        <v>✓ p&lt;0.01 (0.0001)</v>
      </c>
    </row>
    <row r="166" spans="1:5" ht="30" x14ac:dyDescent="0.25">
      <c r="A166" s="11" t="s">
        <v>96</v>
      </c>
      <c r="B166" s="11" t="s">
        <v>12</v>
      </c>
      <c r="C166" s="11" t="s">
        <v>9259</v>
      </c>
      <c r="D166" s="52">
        <f>'Model Test Calc'!AU153</f>
        <v>4.9173617625717647E-3</v>
      </c>
      <c r="E166" s="11" t="str">
        <f>IF('Model Test Calc'!AX153&lt;0.01,"✓ p&lt;0.01 ("&amp;TEXT('Model Test Calc'!AX153,"0.0000")&amp;")","✗ NS ("&amp;TEXT('Model Test Calc'!AX153,"0.0000")&amp;")")</f>
        <v>✗ NS (0.0239)</v>
      </c>
    </row>
    <row r="167" spans="1:5" ht="30" x14ac:dyDescent="0.25">
      <c r="A167" s="11" t="s">
        <v>96</v>
      </c>
      <c r="B167" s="11" t="s">
        <v>26</v>
      </c>
      <c r="C167" s="11" t="s">
        <v>9259</v>
      </c>
      <c r="D167" s="52">
        <f>'Model Test Calc'!AU154</f>
        <v>4.7811380279589519E-2</v>
      </c>
      <c r="E167" s="11" t="str">
        <f>IF('Model Test Calc'!AX154&lt;0.01,"✓ p&lt;0.01 ("&amp;TEXT('Model Test Calc'!AX154,"0.0000")&amp;")","✗ NS ("&amp;TEXT('Model Test Calc'!AX154,"0.0000")&amp;")")</f>
        <v>✓ p&lt;0.01 (0.0001)</v>
      </c>
    </row>
    <row r="168" spans="1:5" ht="30" x14ac:dyDescent="0.25">
      <c r="A168" s="11" t="s">
        <v>96</v>
      </c>
      <c r="B168" s="11" t="s">
        <v>54</v>
      </c>
      <c r="C168" s="11" t="s">
        <v>9260</v>
      </c>
      <c r="D168" s="52">
        <f>'Model Test Calc'!AU155</f>
        <v>1.8287655417511168E-2</v>
      </c>
      <c r="E168" s="11" t="str">
        <f>IF('Model Test Calc'!AX155&lt;0.01,"✓ p&lt;0.01 ("&amp;TEXT('Model Test Calc'!AX155,"0.0000")&amp;")","✗ NS ("&amp;TEXT('Model Test Calc'!AX155,"0.0000")&amp;")")</f>
        <v>✓ p&lt;0.01 (0.0001)</v>
      </c>
    </row>
    <row r="169" spans="1:5" ht="30" x14ac:dyDescent="0.25">
      <c r="A169" s="11" t="s">
        <v>96</v>
      </c>
      <c r="B169" s="11" t="s">
        <v>40</v>
      </c>
      <c r="C169" s="11" t="s">
        <v>9260</v>
      </c>
      <c r="D169" s="52">
        <f>'Model Test Calc'!AU156</f>
        <v>-4.0438192640926017E-3</v>
      </c>
      <c r="E169" s="11" t="str">
        <f>IF('Model Test Calc'!AX156&lt;0.01,"✓ p&lt;0.01 ("&amp;TEXT('Model Test Calc'!AX156,"0.0000")&amp;")","✗ NS ("&amp;TEXT('Model Test Calc'!AX156,"0.0000")&amp;")")</f>
        <v>✗ NS (0.5883)</v>
      </c>
    </row>
    <row r="170" spans="1:5" ht="30" x14ac:dyDescent="0.25">
      <c r="A170" s="11" t="s">
        <v>96</v>
      </c>
      <c r="B170" s="11" t="s">
        <v>47</v>
      </c>
      <c r="C170" s="11" t="s">
        <v>9260</v>
      </c>
      <c r="D170" s="52">
        <f>'Model Test Calc'!AU157</f>
        <v>-4.6397869534731736E-3</v>
      </c>
      <c r="E170" s="11" t="str">
        <f>IF('Model Test Calc'!AX157&lt;0.01,"✓ p&lt;0.01 ("&amp;TEXT('Model Test Calc'!AX157,"0.0000")&amp;")","✗ NS ("&amp;TEXT('Model Test Calc'!AX157,"0.0000")&amp;")")</f>
        <v>✗ NS (0.1305)</v>
      </c>
    </row>
    <row r="171" spans="1:5" x14ac:dyDescent="0.25">
      <c r="A171" s="11" t="s">
        <v>103</v>
      </c>
      <c r="B171" s="11" t="s">
        <v>32</v>
      </c>
      <c r="C171" s="11" t="s">
        <v>9259</v>
      </c>
      <c r="D171" s="52">
        <f>'Model Test Calc'!AU158</f>
        <v>5.6060057087513659E-2</v>
      </c>
      <c r="E171" s="11" t="str">
        <f>IF('Model Test Calc'!AX158&lt;0.01,"✓ p&lt;0.01 ("&amp;TEXT('Model Test Calc'!AX158,"0.0000")&amp;")","✗ NS ("&amp;TEXT('Model Test Calc'!AX158,"0.0000")&amp;")")</f>
        <v>✓ p&lt;0.01 (0.0001)</v>
      </c>
    </row>
    <row r="172" spans="1:5" x14ac:dyDescent="0.25">
      <c r="A172" s="11" t="s">
        <v>103</v>
      </c>
      <c r="B172" s="11" t="s">
        <v>12</v>
      </c>
      <c r="C172" s="11" t="s">
        <v>9259</v>
      </c>
      <c r="D172" s="52">
        <f>'Model Test Calc'!AU159</f>
        <v>2.936487292041598E-2</v>
      </c>
      <c r="E172" s="11" t="str">
        <f>IF('Model Test Calc'!AX159&lt;0.01,"✓ p&lt;0.01 ("&amp;TEXT('Model Test Calc'!AX159,"0.0000")&amp;")","✗ NS ("&amp;TEXT('Model Test Calc'!AX159,"0.0000")&amp;")")</f>
        <v>✓ p&lt;0.01 (0.0008)</v>
      </c>
    </row>
    <row r="173" spans="1:5" x14ac:dyDescent="0.25">
      <c r="A173" s="11" t="s">
        <v>103</v>
      </c>
      <c r="B173" s="11" t="s">
        <v>26</v>
      </c>
      <c r="C173" s="11" t="s">
        <v>9259</v>
      </c>
      <c r="D173" s="52">
        <f>'Model Test Calc'!AU160</f>
        <v>7.6360980128746231E-2</v>
      </c>
      <c r="E173" s="11" t="str">
        <f>IF('Model Test Calc'!AX160&lt;0.01,"✓ p&lt;0.01 ("&amp;TEXT('Model Test Calc'!AX160,"0.0000")&amp;")","✗ NS ("&amp;TEXT('Model Test Calc'!AX160,"0.0000")&amp;")")</f>
        <v>✓ p&lt;0.01 (0.0001)</v>
      </c>
    </row>
    <row r="174" spans="1:5" x14ac:dyDescent="0.25">
      <c r="A174" s="11" t="s">
        <v>103</v>
      </c>
      <c r="B174" s="11" t="s">
        <v>54</v>
      </c>
      <c r="C174" s="11" t="s">
        <v>9260</v>
      </c>
      <c r="D174" s="52">
        <f>'Model Test Calc'!AU161</f>
        <v>1.6511771677203857E-2</v>
      </c>
      <c r="E174" s="11" t="str">
        <f>IF('Model Test Calc'!AX161&lt;0.01,"✓ p&lt;0.01 ("&amp;TEXT('Model Test Calc'!AX161,"0.0000")&amp;")","✗ NS ("&amp;TEXT('Model Test Calc'!AX161,"0.0000")&amp;")")</f>
        <v>✓ p&lt;0.01 (0.0002)</v>
      </c>
    </row>
    <row r="175" spans="1:5" x14ac:dyDescent="0.25">
      <c r="A175" s="11" t="s">
        <v>103</v>
      </c>
      <c r="B175" s="11" t="s">
        <v>40</v>
      </c>
      <c r="C175" s="11" t="s">
        <v>9260</v>
      </c>
      <c r="D175" s="52">
        <f>'Model Test Calc'!AU162</f>
        <v>-5.0790467396307996E-3</v>
      </c>
      <c r="E175" s="11" t="str">
        <f>IF('Model Test Calc'!AX162&lt;0.01,"✓ p&lt;0.01 ("&amp;TEXT('Model Test Calc'!AX162,"0.0000")&amp;")","✗ NS ("&amp;TEXT('Model Test Calc'!AX162,"0.0000")&amp;")")</f>
        <v>✗ NS (0.2873)</v>
      </c>
    </row>
    <row r="176" spans="1:5" ht="30" x14ac:dyDescent="0.25">
      <c r="A176" s="11" t="s">
        <v>103</v>
      </c>
      <c r="B176" s="11" t="s">
        <v>47</v>
      </c>
      <c r="C176" s="11" t="s">
        <v>9260</v>
      </c>
      <c r="D176" s="52">
        <f>'Model Test Calc'!AU163</f>
        <v>2.1853679112240065E-3</v>
      </c>
      <c r="E176" s="11" t="str">
        <f>IF('Model Test Calc'!AX163&lt;0.01,"✓ p&lt;0.01 ("&amp;TEXT('Model Test Calc'!AX163,"0.0000")&amp;")","✗ NS ("&amp;TEXT('Model Test Calc'!AX163,"0.0000")&amp;")")</f>
        <v>✗ NS (0.4009)</v>
      </c>
    </row>
    <row r="177" spans="1:5" x14ac:dyDescent="0.25">
      <c r="A177" s="11"/>
      <c r="B177" s="11"/>
      <c r="C177" s="11"/>
      <c r="D177" s="11"/>
      <c r="E177" s="11"/>
    </row>
    <row r="178" spans="1:5" ht="21.95" customHeight="1" x14ac:dyDescent="0.25">
      <c r="A178" s="51" t="s">
        <v>9359</v>
      </c>
      <c r="B178" s="51"/>
      <c r="C178" s="51"/>
      <c r="D178" s="51"/>
      <c r="E178" s="51"/>
    </row>
    <row r="179" spans="1:5" ht="27.95" customHeight="1" x14ac:dyDescent="0.25">
      <c r="A179" s="47" t="s">
        <v>9360</v>
      </c>
      <c r="B179" s="47"/>
      <c r="C179" s="47"/>
      <c r="D179" s="47"/>
      <c r="E179" s="47"/>
    </row>
    <row r="180" spans="1:5" ht="30" customHeight="1" x14ac:dyDescent="0.25">
      <c r="A180" s="45" t="s">
        <v>545</v>
      </c>
      <c r="B180" s="45" t="s">
        <v>9201</v>
      </c>
      <c r="C180" s="45" t="s">
        <v>9258</v>
      </c>
      <c r="D180" s="45" t="s">
        <v>9351</v>
      </c>
      <c r="E180" s="45" t="s">
        <v>9315</v>
      </c>
    </row>
    <row r="181" spans="1:5" x14ac:dyDescent="0.25">
      <c r="A181" s="11" t="s">
        <v>24</v>
      </c>
      <c r="B181" s="11" t="s">
        <v>32</v>
      </c>
      <c r="C181" s="11" t="s">
        <v>9259</v>
      </c>
      <c r="D181" s="52">
        <f>'Model Test Calc'!AU164</f>
        <v>-3.9412015972324778E-2</v>
      </c>
      <c r="E181" s="11" t="str">
        <f>IF('Model Test Calc'!AX164&lt;0.01,"✓ p&lt;0.01 ("&amp;TEXT('Model Test Calc'!AX164,"0.0000")&amp;")","✗ NS ("&amp;TEXT('Model Test Calc'!AX164,"0.0000")&amp;")")</f>
        <v>✓ p&lt;0.01 (0.0001)</v>
      </c>
    </row>
    <row r="182" spans="1:5" x14ac:dyDescent="0.25">
      <c r="A182" s="11" t="s">
        <v>24</v>
      </c>
      <c r="B182" s="11" t="s">
        <v>12</v>
      </c>
      <c r="C182" s="11" t="s">
        <v>9259</v>
      </c>
      <c r="D182" s="52">
        <f>'Model Test Calc'!AU165</f>
        <v>-4.7374128128480186E-2</v>
      </c>
      <c r="E182" s="11" t="str">
        <f>IF('Model Test Calc'!AX165&lt;0.01,"✓ p&lt;0.01 ("&amp;TEXT('Model Test Calc'!AX165,"0.0000")&amp;")","✗ NS ("&amp;TEXT('Model Test Calc'!AX165,"0.0000")&amp;")")</f>
        <v>✓ p&lt;0.01 (0.0001)</v>
      </c>
    </row>
    <row r="183" spans="1:5" x14ac:dyDescent="0.25">
      <c r="A183" s="11" t="s">
        <v>24</v>
      </c>
      <c r="B183" s="11" t="s">
        <v>26</v>
      </c>
      <c r="C183" s="11" t="s">
        <v>9259</v>
      </c>
      <c r="D183" s="52">
        <f>'Model Test Calc'!AU166</f>
        <v>-3.8659723361215988E-2</v>
      </c>
      <c r="E183" s="11" t="str">
        <f>IF('Model Test Calc'!AX166&lt;0.01,"✓ p&lt;0.01 ("&amp;TEXT('Model Test Calc'!AX166,"0.0000")&amp;")","✗ NS ("&amp;TEXT('Model Test Calc'!AX166,"0.0000")&amp;")")</f>
        <v>✓ p&lt;0.01 (0.0001)</v>
      </c>
    </row>
    <row r="184" spans="1:5" x14ac:dyDescent="0.25">
      <c r="A184" s="11" t="s">
        <v>24</v>
      </c>
      <c r="B184" s="11" t="s">
        <v>54</v>
      </c>
      <c r="C184" s="11" t="s">
        <v>9260</v>
      </c>
      <c r="D184" s="52">
        <f>'Model Test Calc'!AU167</f>
        <v>4.3985666473971681E-2</v>
      </c>
      <c r="E184" s="11" t="str">
        <f>IF('Model Test Calc'!AX167&lt;0.01,"✓ p&lt;0.01 ("&amp;TEXT('Model Test Calc'!AX167,"0.0000")&amp;")","✗ NS ("&amp;TEXT('Model Test Calc'!AX167,"0.0000")&amp;")")</f>
        <v>✓ p&lt;0.01 (0.0001)</v>
      </c>
    </row>
    <row r="185" spans="1:5" x14ac:dyDescent="0.25">
      <c r="A185" s="11" t="s">
        <v>24</v>
      </c>
      <c r="B185" s="11" t="s">
        <v>40</v>
      </c>
      <c r="C185" s="11" t="s">
        <v>9260</v>
      </c>
      <c r="D185" s="52">
        <f>'Model Test Calc'!AU168</f>
        <v>2.7596340333631821E-2</v>
      </c>
      <c r="E185" s="11" t="str">
        <f>IF('Model Test Calc'!AX168&lt;0.01,"✓ p&lt;0.01 ("&amp;TEXT('Model Test Calc'!AX168,"0.0000")&amp;")","✗ NS ("&amp;TEXT('Model Test Calc'!AX168,"0.0000")&amp;")")</f>
        <v>✓ p&lt;0.01 (0.0002)</v>
      </c>
    </row>
    <row r="186" spans="1:5" ht="30" x14ac:dyDescent="0.25">
      <c r="A186" s="11" t="s">
        <v>24</v>
      </c>
      <c r="B186" s="11" t="s">
        <v>47</v>
      </c>
      <c r="C186" s="11" t="s">
        <v>9260</v>
      </c>
      <c r="D186" s="52">
        <f>'Model Test Calc'!AU169</f>
        <v>2.5329044543956618E-2</v>
      </c>
      <c r="E186" s="11" t="str">
        <f>IF('Model Test Calc'!AX169&lt;0.01,"✓ p&lt;0.01 ("&amp;TEXT('Model Test Calc'!AX169,"0.0000")&amp;")","✗ NS ("&amp;TEXT('Model Test Calc'!AX169,"0.0000")&amp;")")</f>
        <v>✓ p&lt;0.01 (0.0001)</v>
      </c>
    </row>
    <row r="187" spans="1:5" x14ac:dyDescent="0.25">
      <c r="A187" s="11" t="s">
        <v>38</v>
      </c>
      <c r="B187" s="11" t="s">
        <v>32</v>
      </c>
      <c r="C187" s="11" t="s">
        <v>9259</v>
      </c>
      <c r="D187" s="52">
        <f>'Model Test Calc'!AU170</f>
        <v>-0.11180233896981702</v>
      </c>
      <c r="E187" s="11" t="str">
        <f>IF('Model Test Calc'!AX170&lt;0.01,"✓ p&lt;0.01 ("&amp;TEXT('Model Test Calc'!AX170,"0.0000")&amp;")","✗ NS ("&amp;TEXT('Model Test Calc'!AX170,"0.0000")&amp;")")</f>
        <v>✓ p&lt;0.01 (0.0006)</v>
      </c>
    </row>
    <row r="188" spans="1:5" x14ac:dyDescent="0.25">
      <c r="A188" s="11" t="s">
        <v>38</v>
      </c>
      <c r="B188" s="11" t="s">
        <v>12</v>
      </c>
      <c r="C188" s="11" t="s">
        <v>9259</v>
      </c>
      <c r="D188" s="52">
        <f>'Model Test Calc'!AU171</f>
        <v>-0.11208670711515015</v>
      </c>
      <c r="E188" s="11" t="str">
        <f>IF('Model Test Calc'!AX171&lt;0.01,"✓ p&lt;0.01 ("&amp;TEXT('Model Test Calc'!AX171,"0.0000")&amp;")","✗ NS ("&amp;TEXT('Model Test Calc'!AX171,"0.0000")&amp;")")</f>
        <v>✓ p&lt;0.01 (0.0002)</v>
      </c>
    </row>
    <row r="189" spans="1:5" x14ac:dyDescent="0.25">
      <c r="A189" s="11" t="s">
        <v>38</v>
      </c>
      <c r="B189" s="11" t="s">
        <v>26</v>
      </c>
      <c r="C189" s="11" t="s">
        <v>9259</v>
      </c>
      <c r="D189" s="52">
        <f>'Model Test Calc'!AU172</f>
        <v>-0.11403756260202225</v>
      </c>
      <c r="E189" s="11" t="str">
        <f>IF('Model Test Calc'!AX172&lt;0.01,"✓ p&lt;0.01 ("&amp;TEXT('Model Test Calc'!AX172,"0.0000")&amp;")","✗ NS ("&amp;TEXT('Model Test Calc'!AX172,"0.0000")&amp;")")</f>
        <v>✓ p&lt;0.01 (0.0043)</v>
      </c>
    </row>
    <row r="190" spans="1:5" x14ac:dyDescent="0.25">
      <c r="A190" s="11" t="s">
        <v>38</v>
      </c>
      <c r="B190" s="11" t="s">
        <v>54</v>
      </c>
      <c r="C190" s="11" t="s">
        <v>9260</v>
      </c>
      <c r="D190" s="52">
        <f>'Model Test Calc'!AU173</f>
        <v>3.8485912892269949E-2</v>
      </c>
      <c r="E190" s="11" t="str">
        <f>IF('Model Test Calc'!AX173&lt;0.01,"✓ p&lt;0.01 ("&amp;TEXT('Model Test Calc'!AX173,"0.0000")&amp;")","✗ NS ("&amp;TEXT('Model Test Calc'!AX173,"0.0000")&amp;")")</f>
        <v>✓ p&lt;0.01 (0.0001)</v>
      </c>
    </row>
    <row r="191" spans="1:5" x14ac:dyDescent="0.25">
      <c r="A191" s="11" t="s">
        <v>38</v>
      </c>
      <c r="B191" s="11" t="s">
        <v>40</v>
      </c>
      <c r="C191" s="11" t="s">
        <v>9260</v>
      </c>
      <c r="D191" s="52">
        <f>'Model Test Calc'!AU174</f>
        <v>3.1746817940572394E-2</v>
      </c>
      <c r="E191" s="11" t="str">
        <f>IF('Model Test Calc'!AX174&lt;0.01,"✓ p&lt;0.01 ("&amp;TEXT('Model Test Calc'!AX174,"0.0000")&amp;")","✗ NS ("&amp;TEXT('Model Test Calc'!AX174,"0.0000")&amp;")")</f>
        <v>✓ p&lt;0.01 (0.0001)</v>
      </c>
    </row>
    <row r="192" spans="1:5" ht="30" x14ac:dyDescent="0.25">
      <c r="A192" s="11" t="s">
        <v>38</v>
      </c>
      <c r="B192" s="11" t="s">
        <v>47</v>
      </c>
      <c r="C192" s="11" t="s">
        <v>9260</v>
      </c>
      <c r="D192" s="52">
        <f>'Model Test Calc'!AU175</f>
        <v>1.2790923031850093E-2</v>
      </c>
      <c r="E192" s="11" t="str">
        <f>IF('Model Test Calc'!AX175&lt;0.01,"✓ p&lt;0.01 ("&amp;TEXT('Model Test Calc'!AX175,"0.0000")&amp;")","✗ NS ("&amp;TEXT('Model Test Calc'!AX175,"0.0000")&amp;")")</f>
        <v>✓ p&lt;0.01 (0.0010)</v>
      </c>
    </row>
    <row r="193" spans="1:5" x14ac:dyDescent="0.25">
      <c r="A193" s="11" t="s">
        <v>46</v>
      </c>
      <c r="B193" s="11" t="s">
        <v>32</v>
      </c>
      <c r="C193" s="11" t="s">
        <v>9259</v>
      </c>
      <c r="D193" s="52">
        <f>'Model Test Calc'!AU176</f>
        <v>-0.1035833349146265</v>
      </c>
      <c r="E193" s="11" t="str">
        <f>IF('Model Test Calc'!AX176&lt;0.01,"✓ p&lt;0.01 ("&amp;TEXT('Model Test Calc'!AX176,"0.0000")&amp;")","✗ NS ("&amp;TEXT('Model Test Calc'!AX176,"0.0000")&amp;")")</f>
        <v>✗ NS (0.0133)</v>
      </c>
    </row>
    <row r="194" spans="1:5" x14ac:dyDescent="0.25">
      <c r="A194" s="11" t="s">
        <v>46</v>
      </c>
      <c r="B194" s="11" t="s">
        <v>12</v>
      </c>
      <c r="C194" s="11" t="s">
        <v>9259</v>
      </c>
      <c r="D194" s="52">
        <f>'Model Test Calc'!AU177</f>
        <v>-0.10800752377381806</v>
      </c>
      <c r="E194" s="11" t="str">
        <f>IF('Model Test Calc'!AX177&lt;0.01,"✓ p&lt;0.01 ("&amp;TEXT('Model Test Calc'!AX177,"0.0000")&amp;")","✗ NS ("&amp;TEXT('Model Test Calc'!AX177,"0.0000")&amp;")")</f>
        <v>✓ p&lt;0.01 (0.0004)</v>
      </c>
    </row>
    <row r="195" spans="1:5" x14ac:dyDescent="0.25">
      <c r="A195" s="11" t="s">
        <v>46</v>
      </c>
      <c r="B195" s="11" t="s">
        <v>26</v>
      </c>
      <c r="C195" s="11" t="s">
        <v>9259</v>
      </c>
      <c r="D195" s="52">
        <f>'Model Test Calc'!AU178</f>
        <v>-0.11120005486293175</v>
      </c>
      <c r="E195" s="11" t="str">
        <f>IF('Model Test Calc'!AX178&lt;0.01,"✓ p&lt;0.01 ("&amp;TEXT('Model Test Calc'!AX178,"0.0000")&amp;")","✗ NS ("&amp;TEXT('Model Test Calc'!AX178,"0.0000")&amp;")")</f>
        <v>✗ NS (0.0160)</v>
      </c>
    </row>
    <row r="196" spans="1:5" x14ac:dyDescent="0.25">
      <c r="A196" s="11" t="s">
        <v>46</v>
      </c>
      <c r="B196" s="11" t="s">
        <v>54</v>
      </c>
      <c r="C196" s="11" t="s">
        <v>9260</v>
      </c>
      <c r="D196" s="52">
        <f>'Model Test Calc'!AU179</f>
        <v>4.1947850102616958E-2</v>
      </c>
      <c r="E196" s="11" t="str">
        <f>IF('Model Test Calc'!AX179&lt;0.01,"✓ p&lt;0.01 ("&amp;TEXT('Model Test Calc'!AX179,"0.0000")&amp;")","✗ NS ("&amp;TEXT('Model Test Calc'!AX179,"0.0000")&amp;")")</f>
        <v>✓ p&lt;0.01 (0.0001)</v>
      </c>
    </row>
    <row r="197" spans="1:5" x14ac:dyDescent="0.25">
      <c r="A197" s="11" t="s">
        <v>46</v>
      </c>
      <c r="B197" s="11" t="s">
        <v>40</v>
      </c>
      <c r="C197" s="11" t="s">
        <v>9260</v>
      </c>
      <c r="D197" s="52">
        <f>'Model Test Calc'!AU180</f>
        <v>3.709452148580418E-2</v>
      </c>
      <c r="E197" s="11" t="str">
        <f>IF('Model Test Calc'!AX180&lt;0.01,"✓ p&lt;0.01 ("&amp;TEXT('Model Test Calc'!AX180,"0.0000")&amp;")","✗ NS ("&amp;TEXT('Model Test Calc'!AX180,"0.0000")&amp;")")</f>
        <v>✓ p&lt;0.01 (0.0001)</v>
      </c>
    </row>
    <row r="198" spans="1:5" ht="30" x14ac:dyDescent="0.25">
      <c r="A198" s="11" t="s">
        <v>46</v>
      </c>
      <c r="B198" s="11" t="s">
        <v>47</v>
      </c>
      <c r="C198" s="11" t="s">
        <v>9260</v>
      </c>
      <c r="D198" s="52">
        <f>'Model Test Calc'!AU181</f>
        <v>2.0382113815804702E-2</v>
      </c>
      <c r="E198" s="11" t="str">
        <f>IF('Model Test Calc'!AX181&lt;0.01,"✓ p&lt;0.01 ("&amp;TEXT('Model Test Calc'!AX181,"0.0000")&amp;")","✗ NS ("&amp;TEXT('Model Test Calc'!AX181,"0.0000")&amp;")")</f>
        <v>✓ p&lt;0.01 (0.0002)</v>
      </c>
    </row>
    <row r="199" spans="1:5" x14ac:dyDescent="0.25">
      <c r="A199" s="11" t="s">
        <v>64</v>
      </c>
      <c r="B199" s="11" t="s">
        <v>32</v>
      </c>
      <c r="C199" s="11" t="s">
        <v>9259</v>
      </c>
      <c r="D199" s="52">
        <f>'Model Test Calc'!AU182</f>
        <v>-4.2166369728947238E-2</v>
      </c>
      <c r="E199" s="11" t="str">
        <f>IF('Model Test Calc'!AX182&lt;0.01,"✓ p&lt;0.01 ("&amp;TEXT('Model Test Calc'!AX182,"0.0000")&amp;")","✗ NS ("&amp;TEXT('Model Test Calc'!AX182,"0.0000")&amp;")")</f>
        <v>✓ p&lt;0.01 (0.0001)</v>
      </c>
    </row>
    <row r="200" spans="1:5" x14ac:dyDescent="0.25">
      <c r="A200" s="11" t="s">
        <v>64</v>
      </c>
      <c r="B200" s="11" t="s">
        <v>12</v>
      </c>
      <c r="C200" s="11" t="s">
        <v>9259</v>
      </c>
      <c r="D200" s="52">
        <f>'Model Test Calc'!AU183</f>
        <v>-4.2803122106180327E-2</v>
      </c>
      <c r="E200" s="11" t="str">
        <f>IF('Model Test Calc'!AX183&lt;0.01,"✓ p&lt;0.01 ("&amp;TEXT('Model Test Calc'!AX183,"0.0000")&amp;")","✗ NS ("&amp;TEXT('Model Test Calc'!AX183,"0.0000")&amp;")")</f>
        <v>✓ p&lt;0.01 (0.0001)</v>
      </c>
    </row>
    <row r="201" spans="1:5" x14ac:dyDescent="0.25">
      <c r="A201" s="11" t="s">
        <v>64</v>
      </c>
      <c r="B201" s="11" t="s">
        <v>26</v>
      </c>
      <c r="C201" s="11" t="s">
        <v>9259</v>
      </c>
      <c r="D201" s="52">
        <f>'Model Test Calc'!AU184</f>
        <v>-3.7665650778968232E-2</v>
      </c>
      <c r="E201" s="11" t="str">
        <f>IF('Model Test Calc'!AX184&lt;0.01,"✓ p&lt;0.01 ("&amp;TEXT('Model Test Calc'!AX184,"0.0000")&amp;")","✗ NS ("&amp;TEXT('Model Test Calc'!AX184,"0.0000")&amp;")")</f>
        <v>✓ p&lt;0.01 (0.0001)</v>
      </c>
    </row>
    <row r="202" spans="1:5" x14ac:dyDescent="0.25">
      <c r="A202" s="11" t="s">
        <v>64</v>
      </c>
      <c r="B202" s="11" t="s">
        <v>54</v>
      </c>
      <c r="C202" s="11" t="s">
        <v>9260</v>
      </c>
      <c r="D202" s="52">
        <f>'Model Test Calc'!AU185</f>
        <v>5.0948310537853744E-2</v>
      </c>
      <c r="E202" s="11" t="str">
        <f>IF('Model Test Calc'!AX185&lt;0.01,"✓ p&lt;0.01 ("&amp;TEXT('Model Test Calc'!AX185,"0.0000")&amp;")","✗ NS ("&amp;TEXT('Model Test Calc'!AX185,"0.0000")&amp;")")</f>
        <v>✓ p&lt;0.01 (0.0001)</v>
      </c>
    </row>
    <row r="203" spans="1:5" x14ac:dyDescent="0.25">
      <c r="A203" s="11" t="s">
        <v>64</v>
      </c>
      <c r="B203" s="11" t="s">
        <v>40</v>
      </c>
      <c r="C203" s="11" t="s">
        <v>9260</v>
      </c>
      <c r="D203" s="52">
        <f>'Model Test Calc'!AU186</f>
        <v>3.587856355290326E-2</v>
      </c>
      <c r="E203" s="11" t="str">
        <f>IF('Model Test Calc'!AX186&lt;0.01,"✓ p&lt;0.01 ("&amp;TEXT('Model Test Calc'!AX186,"0.0000")&amp;")","✗ NS ("&amp;TEXT('Model Test Calc'!AX186,"0.0000")&amp;")")</f>
        <v>✓ p&lt;0.01 (0.0002)</v>
      </c>
    </row>
    <row r="204" spans="1:5" ht="30" x14ac:dyDescent="0.25">
      <c r="A204" s="11" t="s">
        <v>64</v>
      </c>
      <c r="B204" s="11" t="s">
        <v>47</v>
      </c>
      <c r="C204" s="11" t="s">
        <v>9260</v>
      </c>
      <c r="D204" s="52">
        <f>'Model Test Calc'!AU187</f>
        <v>2.4604918567999838E-2</v>
      </c>
      <c r="E204" s="11" t="str">
        <f>IF('Model Test Calc'!AX187&lt;0.01,"✓ p&lt;0.01 ("&amp;TEXT('Model Test Calc'!AX187,"0.0000")&amp;")","✗ NS ("&amp;TEXT('Model Test Calc'!AX187,"0.0000")&amp;")")</f>
        <v>✓ p&lt;0.01 (0.0001)</v>
      </c>
    </row>
    <row r="205" spans="1:5" x14ac:dyDescent="0.25">
      <c r="A205" s="11" t="s">
        <v>75</v>
      </c>
      <c r="B205" s="11" t="s">
        <v>32</v>
      </c>
      <c r="C205" s="11" t="s">
        <v>9259</v>
      </c>
      <c r="D205" s="52">
        <f>'Model Test Calc'!AU188</f>
        <v>-2.3116437805568706E-2</v>
      </c>
      <c r="E205" s="11" t="str">
        <f>IF('Model Test Calc'!AX188&lt;0.01,"✓ p&lt;0.01 ("&amp;TEXT('Model Test Calc'!AX188,"0.0000")&amp;")","✗ NS ("&amp;TEXT('Model Test Calc'!AX188,"0.0000")&amp;")")</f>
        <v>✓ p&lt;0.01 (0.0014)</v>
      </c>
    </row>
    <row r="206" spans="1:5" x14ac:dyDescent="0.25">
      <c r="A206" s="11" t="s">
        <v>75</v>
      </c>
      <c r="B206" s="11" t="s">
        <v>12</v>
      </c>
      <c r="C206" s="11" t="s">
        <v>9259</v>
      </c>
      <c r="D206" s="52">
        <f>'Model Test Calc'!AU189</f>
        <v>-9.1028776610208306E-3</v>
      </c>
      <c r="E206" s="11" t="str">
        <f>IF('Model Test Calc'!AX189&lt;0.01,"✓ p&lt;0.01 ("&amp;TEXT('Model Test Calc'!AX189,"0.0000")&amp;")","✗ NS ("&amp;TEXT('Model Test Calc'!AX189,"0.0000")&amp;")")</f>
        <v>✗ NS (0.3048)</v>
      </c>
    </row>
    <row r="207" spans="1:5" x14ac:dyDescent="0.25">
      <c r="A207" s="11" t="s">
        <v>75</v>
      </c>
      <c r="B207" s="11" t="s">
        <v>26</v>
      </c>
      <c r="C207" s="11" t="s">
        <v>9259</v>
      </c>
      <c r="D207" s="52">
        <f>'Model Test Calc'!AU190</f>
        <v>-9.1735012681798851E-3</v>
      </c>
      <c r="E207" s="11" t="str">
        <f>IF('Model Test Calc'!AX190&lt;0.01,"✓ p&lt;0.01 ("&amp;TEXT('Model Test Calc'!AX190,"0.0000")&amp;")","✗ NS ("&amp;TEXT('Model Test Calc'!AX190,"0.0000")&amp;")")</f>
        <v>✗ NS (0.2396)</v>
      </c>
    </row>
    <row r="208" spans="1:5" x14ac:dyDescent="0.25">
      <c r="A208" s="11" t="s">
        <v>75</v>
      </c>
      <c r="B208" s="11" t="s">
        <v>54</v>
      </c>
      <c r="C208" s="11" t="s">
        <v>9260</v>
      </c>
      <c r="D208" s="52">
        <f>'Model Test Calc'!AU191</f>
        <v>3.2674402351732912E-2</v>
      </c>
      <c r="E208" s="11" t="str">
        <f>IF('Model Test Calc'!AX191&lt;0.01,"✓ p&lt;0.01 ("&amp;TEXT('Model Test Calc'!AX191,"0.0000")&amp;")","✗ NS ("&amp;TEXT('Model Test Calc'!AX191,"0.0000")&amp;")")</f>
        <v>✓ p&lt;0.01 (0.0001)</v>
      </c>
    </row>
    <row r="209" spans="1:5" x14ac:dyDescent="0.25">
      <c r="A209" s="11" t="s">
        <v>75</v>
      </c>
      <c r="B209" s="11" t="s">
        <v>40</v>
      </c>
      <c r="C209" s="11" t="s">
        <v>9260</v>
      </c>
      <c r="D209" s="52">
        <f>'Model Test Calc'!AU192</f>
        <v>1.3350052926544481E-2</v>
      </c>
      <c r="E209" s="11" t="str">
        <f>IF('Model Test Calc'!AX192&lt;0.01,"✓ p&lt;0.01 ("&amp;TEXT('Model Test Calc'!AX192,"0.0000")&amp;")","✗ NS ("&amp;TEXT('Model Test Calc'!AX192,"0.0000")&amp;")")</f>
        <v>✓ p&lt;0.01 (0.0030)</v>
      </c>
    </row>
    <row r="210" spans="1:5" ht="30" x14ac:dyDescent="0.25">
      <c r="A210" s="11" t="s">
        <v>75</v>
      </c>
      <c r="B210" s="11" t="s">
        <v>47</v>
      </c>
      <c r="C210" s="11" t="s">
        <v>9260</v>
      </c>
      <c r="D210" s="52">
        <f>'Model Test Calc'!AU193</f>
        <v>1.0583643660280828E-2</v>
      </c>
      <c r="E210" s="11" t="str">
        <f>IF('Model Test Calc'!AX193&lt;0.01,"✓ p&lt;0.01 ("&amp;TEXT('Model Test Calc'!AX193,"0.0000")&amp;")","✗ NS ("&amp;TEXT('Model Test Calc'!AX193,"0.0000")&amp;")")</f>
        <v>✓ p&lt;0.01 (0.0023)</v>
      </c>
    </row>
    <row r="211" spans="1:5" x14ac:dyDescent="0.25">
      <c r="A211" s="11" t="s">
        <v>82</v>
      </c>
      <c r="B211" s="11" t="s">
        <v>32</v>
      </c>
      <c r="C211" s="11" t="s">
        <v>9259</v>
      </c>
      <c r="D211" s="52">
        <f>'Model Test Calc'!AU194</f>
        <v>-3.3615397378463641E-2</v>
      </c>
      <c r="E211" s="11" t="str">
        <f>IF('Model Test Calc'!AX194&lt;0.01,"✓ p&lt;0.01 ("&amp;TEXT('Model Test Calc'!AX194,"0.0000")&amp;")","✗ NS ("&amp;TEXT('Model Test Calc'!AX194,"0.0000")&amp;")")</f>
        <v>✓ p&lt;0.01 (0.0001)</v>
      </c>
    </row>
    <row r="212" spans="1:5" x14ac:dyDescent="0.25">
      <c r="A212" s="11" t="s">
        <v>82</v>
      </c>
      <c r="B212" s="11" t="s">
        <v>12</v>
      </c>
      <c r="C212" s="11" t="s">
        <v>9259</v>
      </c>
      <c r="D212" s="52">
        <f>'Model Test Calc'!AU195</f>
        <v>-7.7330077330077351E-2</v>
      </c>
      <c r="E212" s="11" t="str">
        <f>IF('Model Test Calc'!AX195&lt;0.01,"✓ p&lt;0.01 ("&amp;TEXT('Model Test Calc'!AX195,"0.0000")&amp;")","✗ NS ("&amp;TEXT('Model Test Calc'!AX195,"0.0000")&amp;")")</f>
        <v>✓ p&lt;0.01 (0.0001)</v>
      </c>
    </row>
    <row r="213" spans="1:5" x14ac:dyDescent="0.25">
      <c r="A213" s="11" t="s">
        <v>82</v>
      </c>
      <c r="B213" s="11" t="s">
        <v>26</v>
      </c>
      <c r="C213" s="11" t="s">
        <v>9259</v>
      </c>
      <c r="D213" s="52">
        <f>'Model Test Calc'!AU196</f>
        <v>-0.11783604236434408</v>
      </c>
      <c r="E213" s="11" t="str">
        <f>IF('Model Test Calc'!AX196&lt;0.01,"✓ p&lt;0.01 ("&amp;TEXT('Model Test Calc'!AX196,"0.0000")&amp;")","✗ NS ("&amp;TEXT('Model Test Calc'!AX196,"0.0000")&amp;")")</f>
        <v>✓ p&lt;0.01 (0.0001)</v>
      </c>
    </row>
    <row r="214" spans="1:5" x14ac:dyDescent="0.25">
      <c r="A214" s="11" t="s">
        <v>82</v>
      </c>
      <c r="B214" s="11" t="s">
        <v>54</v>
      </c>
      <c r="C214" s="11" t="s">
        <v>9260</v>
      </c>
      <c r="D214" s="52">
        <f>'Model Test Calc'!AU197</f>
        <v>2.2877419768378388E-2</v>
      </c>
      <c r="E214" s="11" t="str">
        <f>IF('Model Test Calc'!AX197&lt;0.01,"✓ p&lt;0.01 ("&amp;TEXT('Model Test Calc'!AX197,"0.0000")&amp;")","✗ NS ("&amp;TEXT('Model Test Calc'!AX197,"0.0000")&amp;")")</f>
        <v>✓ p&lt;0.01 (0.0003)</v>
      </c>
    </row>
    <row r="215" spans="1:5" x14ac:dyDescent="0.25">
      <c r="A215" s="11" t="s">
        <v>82</v>
      </c>
      <c r="B215" s="11" t="s">
        <v>40</v>
      </c>
      <c r="C215" s="11" t="s">
        <v>9260</v>
      </c>
      <c r="D215" s="52">
        <f>'Model Test Calc'!AU198</f>
        <v>3.5474491363646222E-5</v>
      </c>
      <c r="E215" s="11" t="str">
        <f>IF('Model Test Calc'!AX198&lt;0.01,"✓ p&lt;0.01 ("&amp;TEXT('Model Test Calc'!AX198,"0.0000")&amp;")","✗ NS ("&amp;TEXT('Model Test Calc'!AX198,"0.0000")&amp;")")</f>
        <v>✗ NS (0.9256)</v>
      </c>
    </row>
    <row r="216" spans="1:5" ht="30" x14ac:dyDescent="0.25">
      <c r="A216" s="11" t="s">
        <v>82</v>
      </c>
      <c r="B216" s="11" t="s">
        <v>47</v>
      </c>
      <c r="C216" s="11" t="s">
        <v>9260</v>
      </c>
      <c r="D216" s="52">
        <f>'Model Test Calc'!AU199</f>
        <v>7.1249358471550395E-3</v>
      </c>
      <c r="E216" s="11" t="str">
        <f>IF('Model Test Calc'!AX199&lt;0.01,"✓ p&lt;0.01 ("&amp;TEXT('Model Test Calc'!AX199,"0.0000")&amp;")","✗ NS ("&amp;TEXT('Model Test Calc'!AX199,"0.0000")&amp;")")</f>
        <v>✗ NS (0.0318)</v>
      </c>
    </row>
    <row r="217" spans="1:5" x14ac:dyDescent="0.25">
      <c r="A217" s="11" t="s">
        <v>90</v>
      </c>
      <c r="B217" s="11" t="s">
        <v>32</v>
      </c>
      <c r="C217" s="11" t="s">
        <v>9259</v>
      </c>
      <c r="D217" s="52">
        <f>'Model Test Calc'!AU200</f>
        <v>-6.4142227593262921E-2</v>
      </c>
      <c r="E217" s="11" t="str">
        <f>IF('Model Test Calc'!AX200&lt;0.01,"✓ p&lt;0.01 ("&amp;TEXT('Model Test Calc'!AX200,"0.0000")&amp;")","✗ NS ("&amp;TEXT('Model Test Calc'!AX200,"0.0000")&amp;")")</f>
        <v>✗ NS (0.1305)</v>
      </c>
    </row>
    <row r="218" spans="1:5" x14ac:dyDescent="0.25">
      <c r="A218" s="11" t="s">
        <v>90</v>
      </c>
      <c r="B218" s="11" t="s">
        <v>12</v>
      </c>
      <c r="C218" s="11" t="s">
        <v>9259</v>
      </c>
      <c r="D218" s="52">
        <f>'Model Test Calc'!AU201</f>
        <v>-4.5607232873163622E-2</v>
      </c>
      <c r="E218" s="11" t="str">
        <f>IF('Model Test Calc'!AX201&lt;0.01,"✓ p&lt;0.01 ("&amp;TEXT('Model Test Calc'!AX201,"0.0000")&amp;")","✗ NS ("&amp;TEXT('Model Test Calc'!AX201,"0.0000")&amp;")")</f>
        <v>✓ p&lt;0.01 (0.0061)</v>
      </c>
    </row>
    <row r="219" spans="1:5" x14ac:dyDescent="0.25">
      <c r="A219" s="11" t="s">
        <v>90</v>
      </c>
      <c r="B219" s="11" t="s">
        <v>26</v>
      </c>
      <c r="C219" s="11" t="s">
        <v>9259</v>
      </c>
      <c r="D219" s="52">
        <f>'Model Test Calc'!AU202</f>
        <v>-7.2648171506873499E-2</v>
      </c>
      <c r="E219" s="11" t="str">
        <f>IF('Model Test Calc'!AX202&lt;0.01,"✓ p&lt;0.01 ("&amp;TEXT('Model Test Calc'!AX202,"0.0000")&amp;")","✗ NS ("&amp;TEXT('Model Test Calc'!AX202,"0.0000")&amp;")")</f>
        <v>✓ p&lt;0.01 (0.0001)</v>
      </c>
    </row>
    <row r="220" spans="1:5" x14ac:dyDescent="0.25">
      <c r="A220" s="11" t="s">
        <v>90</v>
      </c>
      <c r="B220" s="11" t="s">
        <v>54</v>
      </c>
      <c r="C220" s="11" t="s">
        <v>9260</v>
      </c>
      <c r="D220" s="52">
        <f>'Model Test Calc'!AU203</f>
        <v>3.0386778309379452E-2</v>
      </c>
      <c r="E220" s="11" t="str">
        <f>IF('Model Test Calc'!AX203&lt;0.01,"✓ p&lt;0.01 ("&amp;TEXT('Model Test Calc'!AX203,"0.0000")&amp;")","✗ NS ("&amp;TEXT('Model Test Calc'!AX203,"0.0000")&amp;")")</f>
        <v>✓ p&lt;0.01 (0.0001)</v>
      </c>
    </row>
    <row r="221" spans="1:5" x14ac:dyDescent="0.25">
      <c r="A221" s="11" t="s">
        <v>90</v>
      </c>
      <c r="B221" s="11" t="s">
        <v>40</v>
      </c>
      <c r="C221" s="11" t="s">
        <v>9260</v>
      </c>
      <c r="D221" s="52">
        <f>'Model Test Calc'!AU204</f>
        <v>3.1295305425761484E-2</v>
      </c>
      <c r="E221" s="11" t="str">
        <f>IF('Model Test Calc'!AX204&lt;0.01,"✓ p&lt;0.01 ("&amp;TEXT('Model Test Calc'!AX204,"0.0000")&amp;")","✗ NS ("&amp;TEXT('Model Test Calc'!AX204,"0.0000")&amp;")")</f>
        <v>✓ p&lt;0.01 (0.0001)</v>
      </c>
    </row>
    <row r="222" spans="1:5" ht="30" x14ac:dyDescent="0.25">
      <c r="A222" s="11" t="s">
        <v>90</v>
      </c>
      <c r="B222" s="11" t="s">
        <v>47</v>
      </c>
      <c r="C222" s="11" t="s">
        <v>9260</v>
      </c>
      <c r="D222" s="52">
        <f>'Model Test Calc'!AU205</f>
        <v>9.239630002177663E-3</v>
      </c>
      <c r="E222" s="11" t="str">
        <f>IF('Model Test Calc'!AX205&lt;0.01,"✓ p&lt;0.01 ("&amp;TEXT('Model Test Calc'!AX205,"0.0000")&amp;")","✗ NS ("&amp;TEXT('Model Test Calc'!AX205,"0.0000")&amp;")")</f>
        <v>✗ NS (0.0105)</v>
      </c>
    </row>
    <row r="223" spans="1:5" ht="30" x14ac:dyDescent="0.25">
      <c r="A223" s="11" t="s">
        <v>96</v>
      </c>
      <c r="B223" s="11" t="s">
        <v>32</v>
      </c>
      <c r="C223" s="11" t="s">
        <v>9259</v>
      </c>
      <c r="D223" s="52">
        <f>'Model Test Calc'!AU206</f>
        <v>-3.742514843527963E-2</v>
      </c>
      <c r="E223" s="11" t="str">
        <f>IF('Model Test Calc'!AX206&lt;0.01,"✓ p&lt;0.01 ("&amp;TEXT('Model Test Calc'!AX206,"0.0000")&amp;")","✗ NS ("&amp;TEXT('Model Test Calc'!AX206,"0.0000")&amp;")")</f>
        <v>✓ p&lt;0.01 (0.0001)</v>
      </c>
    </row>
    <row r="224" spans="1:5" ht="30" x14ac:dyDescent="0.25">
      <c r="A224" s="11" t="s">
        <v>96</v>
      </c>
      <c r="B224" s="11" t="s">
        <v>12</v>
      </c>
      <c r="C224" s="11" t="s">
        <v>9259</v>
      </c>
      <c r="D224" s="52">
        <f>'Model Test Calc'!AU207</f>
        <v>-3.4238140198030662E-2</v>
      </c>
      <c r="E224" s="11" t="str">
        <f>IF('Model Test Calc'!AX207&lt;0.01,"✓ p&lt;0.01 ("&amp;TEXT('Model Test Calc'!AX207,"0.0000")&amp;")","✗ NS ("&amp;TEXT('Model Test Calc'!AX207,"0.0000")&amp;")")</f>
        <v>✓ p&lt;0.01 (0.0001)</v>
      </c>
    </row>
    <row r="225" spans="1:5" ht="30" x14ac:dyDescent="0.25">
      <c r="A225" s="11" t="s">
        <v>96</v>
      </c>
      <c r="B225" s="11" t="s">
        <v>26</v>
      </c>
      <c r="C225" s="11" t="s">
        <v>9259</v>
      </c>
      <c r="D225" s="52">
        <f>'Model Test Calc'!AU208</f>
        <v>-9.009525814952031E-2</v>
      </c>
      <c r="E225" s="11" t="str">
        <f>IF('Model Test Calc'!AX208&lt;0.01,"✓ p&lt;0.01 ("&amp;TEXT('Model Test Calc'!AX208,"0.0000")&amp;")","✗ NS ("&amp;TEXT('Model Test Calc'!AX208,"0.0000")&amp;")")</f>
        <v>✓ p&lt;0.01 (0.0001)</v>
      </c>
    </row>
    <row r="226" spans="1:5" ht="30" x14ac:dyDescent="0.25">
      <c r="A226" s="11" t="s">
        <v>96</v>
      </c>
      <c r="B226" s="11" t="s">
        <v>54</v>
      </c>
      <c r="C226" s="11" t="s">
        <v>9260</v>
      </c>
      <c r="D226" s="52">
        <f>'Model Test Calc'!AU209</f>
        <v>3.004465724281704E-2</v>
      </c>
      <c r="E226" s="11" t="str">
        <f>IF('Model Test Calc'!AX209&lt;0.01,"✓ p&lt;0.01 ("&amp;TEXT('Model Test Calc'!AX209,"0.0000")&amp;")","✗ NS ("&amp;TEXT('Model Test Calc'!AX209,"0.0000")&amp;")")</f>
        <v>✓ p&lt;0.01 (0.0001)</v>
      </c>
    </row>
    <row r="227" spans="1:5" ht="30" x14ac:dyDescent="0.25">
      <c r="A227" s="11" t="s">
        <v>96</v>
      </c>
      <c r="B227" s="11" t="s">
        <v>40</v>
      </c>
      <c r="C227" s="11" t="s">
        <v>9260</v>
      </c>
      <c r="D227" s="52">
        <f>'Model Test Calc'!AU210</f>
        <v>1.3057411014261689E-2</v>
      </c>
      <c r="E227" s="11" t="str">
        <f>IF('Model Test Calc'!AX210&lt;0.01,"✓ p&lt;0.01 ("&amp;TEXT('Model Test Calc'!AX210,"0.0000")&amp;")","✗ NS ("&amp;TEXT('Model Test Calc'!AX210,"0.0000")&amp;")")</f>
        <v>✓ p&lt;0.01 (0.0034)</v>
      </c>
    </row>
    <row r="228" spans="1:5" ht="30" x14ac:dyDescent="0.25">
      <c r="A228" s="11" t="s">
        <v>96</v>
      </c>
      <c r="B228" s="11" t="s">
        <v>47</v>
      </c>
      <c r="C228" s="11" t="s">
        <v>9260</v>
      </c>
      <c r="D228" s="52">
        <f>'Model Test Calc'!AU211</f>
        <v>7.922353875330846E-3</v>
      </c>
      <c r="E228" s="11" t="str">
        <f>IF('Model Test Calc'!AX211&lt;0.01,"✓ p&lt;0.01 ("&amp;TEXT('Model Test Calc'!AX211,"0.0000")&amp;")","✗ NS ("&amp;TEXT('Model Test Calc'!AX211,"0.0000")&amp;")")</f>
        <v>✗ NS (0.0500)</v>
      </c>
    </row>
    <row r="229" spans="1:5" x14ac:dyDescent="0.25">
      <c r="A229" s="11" t="s">
        <v>103</v>
      </c>
      <c r="B229" s="11" t="s">
        <v>32</v>
      </c>
      <c r="C229" s="11" t="s">
        <v>9259</v>
      </c>
      <c r="D229" s="52">
        <f>'Model Test Calc'!AU212</f>
        <v>-4.2879257657998417E-2</v>
      </c>
      <c r="E229" s="11" t="str">
        <f>IF('Model Test Calc'!AX212&lt;0.01,"✓ p&lt;0.01 ("&amp;TEXT('Model Test Calc'!AX212,"0.0000")&amp;")","✗ NS ("&amp;TEXT('Model Test Calc'!AX212,"0.0000")&amp;")")</f>
        <v>✓ p&lt;0.01 (0.0001)</v>
      </c>
    </row>
    <row r="230" spans="1:5" x14ac:dyDescent="0.25">
      <c r="A230" s="11" t="s">
        <v>103</v>
      </c>
      <c r="B230" s="11" t="s">
        <v>12</v>
      </c>
      <c r="C230" s="11" t="s">
        <v>9259</v>
      </c>
      <c r="D230" s="52">
        <f>'Model Test Calc'!AU213</f>
        <v>-6.0024336749375941E-2</v>
      </c>
      <c r="E230" s="11" t="str">
        <f>IF('Model Test Calc'!AX213&lt;0.01,"✓ p&lt;0.01 ("&amp;TEXT('Model Test Calc'!AX213,"0.0000")&amp;")","✗ NS ("&amp;TEXT('Model Test Calc'!AX213,"0.0000")&amp;")")</f>
        <v>✓ p&lt;0.01 (0.0001)</v>
      </c>
    </row>
    <row r="231" spans="1:5" x14ac:dyDescent="0.25">
      <c r="A231" s="11" t="s">
        <v>103</v>
      </c>
      <c r="B231" s="11" t="s">
        <v>26</v>
      </c>
      <c r="C231" s="11" t="s">
        <v>9259</v>
      </c>
      <c r="D231" s="52">
        <f>'Model Test Calc'!AU214</f>
        <v>-9.2512445272771027E-2</v>
      </c>
      <c r="E231" s="11" t="str">
        <f>IF('Model Test Calc'!AX214&lt;0.01,"✓ p&lt;0.01 ("&amp;TEXT('Model Test Calc'!AX214,"0.0000")&amp;")","✗ NS ("&amp;TEXT('Model Test Calc'!AX214,"0.0000")&amp;")")</f>
        <v>✓ p&lt;0.01 (0.0001)</v>
      </c>
    </row>
    <row r="232" spans="1:5" x14ac:dyDescent="0.25">
      <c r="A232" s="11" t="s">
        <v>103</v>
      </c>
      <c r="B232" s="11" t="s">
        <v>54</v>
      </c>
      <c r="C232" s="11" t="s">
        <v>9260</v>
      </c>
      <c r="D232" s="52">
        <f>'Model Test Calc'!AU215</f>
        <v>2.0007478581439773E-2</v>
      </c>
      <c r="E232" s="11" t="str">
        <f>IF('Model Test Calc'!AX215&lt;0.01,"✓ p&lt;0.01 ("&amp;TEXT('Model Test Calc'!AX215,"0.0000")&amp;")","✗ NS ("&amp;TEXT('Model Test Calc'!AX215,"0.0000")&amp;")")</f>
        <v>✓ p&lt;0.01 (0.0007)</v>
      </c>
    </row>
    <row r="233" spans="1:5" x14ac:dyDescent="0.25">
      <c r="A233" s="11" t="s">
        <v>103</v>
      </c>
      <c r="B233" s="11" t="s">
        <v>40</v>
      </c>
      <c r="C233" s="11" t="s">
        <v>9260</v>
      </c>
      <c r="D233" s="52">
        <f>'Model Test Calc'!AU216</f>
        <v>8.8001100872199152E-3</v>
      </c>
      <c r="E233" s="11" t="str">
        <f>IF('Model Test Calc'!AX216&lt;0.01,"✓ p&lt;0.01 ("&amp;TEXT('Model Test Calc'!AX216,"0.0000")&amp;")","✗ NS ("&amp;TEXT('Model Test Calc'!AX216,"0.0000")&amp;")")</f>
        <v>✗ NS (0.0160)</v>
      </c>
    </row>
    <row r="234" spans="1:5" ht="30" x14ac:dyDescent="0.25">
      <c r="A234" s="11" t="s">
        <v>103</v>
      </c>
      <c r="B234" s="11" t="s">
        <v>47</v>
      </c>
      <c r="C234" s="11" t="s">
        <v>9260</v>
      </c>
      <c r="D234" s="52">
        <f>'Model Test Calc'!AU217</f>
        <v>1.0001710117244823E-3</v>
      </c>
      <c r="E234" s="11" t="str">
        <f>IF('Model Test Calc'!AX217&lt;0.01,"✓ p&lt;0.01 ("&amp;TEXT('Model Test Calc'!AX217,"0.0000")&amp;")","✗ NS ("&amp;TEXT('Model Test Calc'!AX217,"0.0000")&amp;")")</f>
        <v>✗ NS (0.6143)</v>
      </c>
    </row>
    <row r="235" spans="1:5" x14ac:dyDescent="0.25">
      <c r="A235" s="11"/>
      <c r="B235" s="11"/>
      <c r="C235" s="11"/>
      <c r="D235" s="11"/>
      <c r="E235" s="11"/>
    </row>
    <row r="236" spans="1:5" ht="21.95" customHeight="1" x14ac:dyDescent="0.25">
      <c r="A236" s="51" t="s">
        <v>9361</v>
      </c>
      <c r="B236" s="51"/>
      <c r="C236" s="51"/>
      <c r="D236" s="51"/>
      <c r="E236" s="51"/>
    </row>
    <row r="237" spans="1:5" ht="27.95" customHeight="1" x14ac:dyDescent="0.25">
      <c r="A237" s="47" t="s">
        <v>9362</v>
      </c>
      <c r="B237" s="47"/>
      <c r="C237" s="47"/>
      <c r="D237" s="47"/>
      <c r="E237" s="47"/>
    </row>
    <row r="238" spans="1:5" ht="30" customHeight="1" x14ac:dyDescent="0.25">
      <c r="A238" s="45" t="s">
        <v>545</v>
      </c>
      <c r="B238" s="45" t="s">
        <v>9201</v>
      </c>
      <c r="C238" s="45" t="s">
        <v>9258</v>
      </c>
      <c r="D238" s="45" t="s">
        <v>9351</v>
      </c>
      <c r="E238" s="45" t="s">
        <v>9315</v>
      </c>
    </row>
    <row r="239" spans="1:5" x14ac:dyDescent="0.25">
      <c r="A239" s="11" t="s">
        <v>24</v>
      </c>
      <c r="B239" s="11" t="s">
        <v>32</v>
      </c>
      <c r="C239" s="11" t="s">
        <v>9259</v>
      </c>
      <c r="D239" s="52">
        <f>'Model Test Calc'!AU218</f>
        <v>4.1034177532678948E-2</v>
      </c>
      <c r="E239" s="11" t="str">
        <f>IF('Model Test Calc'!AX218&lt;0.01,"✓ p&lt;0.01 ("&amp;TEXT('Model Test Calc'!AX218,"0.0000")&amp;")","✗ NS ("&amp;TEXT('Model Test Calc'!AX218,"0.0000")&amp;")")</f>
        <v>✓ p&lt;0.01 (0.0001)</v>
      </c>
    </row>
    <row r="240" spans="1:5" x14ac:dyDescent="0.25">
      <c r="A240" s="11" t="s">
        <v>24</v>
      </c>
      <c r="B240" s="11" t="s">
        <v>12</v>
      </c>
      <c r="C240" s="11" t="s">
        <v>9259</v>
      </c>
      <c r="D240" s="52">
        <f>'Model Test Calc'!AU219</f>
        <v>4.9912561935295696E-2</v>
      </c>
      <c r="E240" s="11" t="str">
        <f>IF('Model Test Calc'!AX219&lt;0.01,"✓ p&lt;0.01 ("&amp;TEXT('Model Test Calc'!AX219,"0.0000")&amp;")","✗ NS ("&amp;TEXT('Model Test Calc'!AX219,"0.0000")&amp;")")</f>
        <v>✓ p&lt;0.01 (0.0001)</v>
      </c>
    </row>
    <row r="241" spans="1:5" x14ac:dyDescent="0.25">
      <c r="A241" s="11" t="s">
        <v>24</v>
      </c>
      <c r="B241" s="11" t="s">
        <v>26</v>
      </c>
      <c r="C241" s="11" t="s">
        <v>9259</v>
      </c>
      <c r="D241" s="52">
        <f>'Model Test Calc'!AU220</f>
        <v>0.10321760724659543</v>
      </c>
      <c r="E241" s="11" t="str">
        <f>IF('Model Test Calc'!AX220&lt;0.01,"✓ p&lt;0.01 ("&amp;TEXT('Model Test Calc'!AX220,"0.0000")&amp;")","✗ NS ("&amp;TEXT('Model Test Calc'!AX220,"0.0000")&amp;")")</f>
        <v>✓ p&lt;0.01 (0.0001)</v>
      </c>
    </row>
    <row r="242" spans="1:5" x14ac:dyDescent="0.25">
      <c r="A242" s="11" t="s">
        <v>24</v>
      </c>
      <c r="B242" s="11" t="s">
        <v>54</v>
      </c>
      <c r="C242" s="11" t="s">
        <v>9260</v>
      </c>
      <c r="D242" s="52">
        <f>'Model Test Calc'!AU221</f>
        <v>5.5047727347592522E-2</v>
      </c>
      <c r="E242" s="11" t="str">
        <f>IF('Model Test Calc'!AX221&lt;0.01,"✓ p&lt;0.01 ("&amp;TEXT('Model Test Calc'!AX221,"0.0000")&amp;")","✗ NS ("&amp;TEXT('Model Test Calc'!AX221,"0.0000")&amp;")")</f>
        <v>✓ p&lt;0.01 (0.0001)</v>
      </c>
    </row>
    <row r="243" spans="1:5" x14ac:dyDescent="0.25">
      <c r="A243" s="11" t="s">
        <v>24</v>
      </c>
      <c r="B243" s="11" t="s">
        <v>40</v>
      </c>
      <c r="C243" s="11" t="s">
        <v>9260</v>
      </c>
      <c r="D243" s="52">
        <f>'Model Test Calc'!AU222</f>
        <v>1.1576599625082918E-2</v>
      </c>
      <c r="E243" s="11" t="str">
        <f>IF('Model Test Calc'!AX222&lt;0.01,"✓ p&lt;0.01 ("&amp;TEXT('Model Test Calc'!AX222,"0.0000")&amp;")","✗ NS ("&amp;TEXT('Model Test Calc'!AX222,"0.0000")&amp;")")</f>
        <v>✓ p&lt;0.01 (0.0031)</v>
      </c>
    </row>
    <row r="244" spans="1:5" ht="30" x14ac:dyDescent="0.25">
      <c r="A244" s="11" t="s">
        <v>24</v>
      </c>
      <c r="B244" s="11" t="s">
        <v>47</v>
      </c>
      <c r="C244" s="11" t="s">
        <v>9260</v>
      </c>
      <c r="D244" s="52">
        <f>'Model Test Calc'!AU223</f>
        <v>1.3033068218081178E-2</v>
      </c>
      <c r="E244" s="11" t="str">
        <f>IF('Model Test Calc'!AX223&lt;0.01,"✓ p&lt;0.01 ("&amp;TEXT('Model Test Calc'!AX223,"0.0000")&amp;")","✗ NS ("&amp;TEXT('Model Test Calc'!AX223,"0.0000")&amp;")")</f>
        <v>✓ p&lt;0.01 (0.0004)</v>
      </c>
    </row>
    <row r="245" spans="1:5" x14ac:dyDescent="0.25">
      <c r="A245" s="11" t="s">
        <v>38</v>
      </c>
      <c r="B245" s="11" t="s">
        <v>32</v>
      </c>
      <c r="C245" s="11" t="s">
        <v>9259</v>
      </c>
      <c r="D245" s="52">
        <f>'Model Test Calc'!AU224</f>
        <v>-6.1302706646043981E-2</v>
      </c>
      <c r="E245" s="11" t="str">
        <f>IF('Model Test Calc'!AX224&lt;0.01,"✓ p&lt;0.01 ("&amp;TEXT('Model Test Calc'!AX224,"0.0000")&amp;")","✗ NS ("&amp;TEXT('Model Test Calc'!AX224,"0.0000")&amp;")")</f>
        <v>✗ NS (0.1044)</v>
      </c>
    </row>
    <row r="246" spans="1:5" x14ac:dyDescent="0.25">
      <c r="A246" s="11" t="s">
        <v>38</v>
      </c>
      <c r="B246" s="11" t="s">
        <v>12</v>
      </c>
      <c r="C246" s="11" t="s">
        <v>9259</v>
      </c>
      <c r="D246" s="52">
        <f>'Model Test Calc'!AU225</f>
        <v>-7.1411148570655114E-2</v>
      </c>
      <c r="E246" s="11" t="str">
        <f>IF('Model Test Calc'!AX225&lt;0.01,"✓ p&lt;0.01 ("&amp;TEXT('Model Test Calc'!AX225,"0.0000")&amp;")","✗ NS ("&amp;TEXT('Model Test Calc'!AX225,"0.0000")&amp;")")</f>
        <v>✗ NS (0.0290)</v>
      </c>
    </row>
    <row r="247" spans="1:5" x14ac:dyDescent="0.25">
      <c r="A247" s="11" t="s">
        <v>38</v>
      </c>
      <c r="B247" s="11" t="s">
        <v>26</v>
      </c>
      <c r="C247" s="11" t="s">
        <v>9259</v>
      </c>
      <c r="D247" s="52">
        <f>'Model Test Calc'!AU226</f>
        <v>-9.3766759690825555E-2</v>
      </c>
      <c r="E247" s="11" t="str">
        <f>IF('Model Test Calc'!AX226&lt;0.01,"✓ p&lt;0.01 ("&amp;TEXT('Model Test Calc'!AX226,"0.0000")&amp;")","✗ NS ("&amp;TEXT('Model Test Calc'!AX226,"0.0000")&amp;")")</f>
        <v>✗ NS (0.0318)</v>
      </c>
    </row>
    <row r="248" spans="1:5" x14ac:dyDescent="0.25">
      <c r="A248" s="11" t="s">
        <v>38</v>
      </c>
      <c r="B248" s="11" t="s">
        <v>54</v>
      </c>
      <c r="C248" s="11" t="s">
        <v>9260</v>
      </c>
      <c r="D248" s="52">
        <f>'Model Test Calc'!AU227</f>
        <v>4.8894456899137184E-2</v>
      </c>
      <c r="E248" s="11" t="str">
        <f>IF('Model Test Calc'!AX227&lt;0.01,"✓ p&lt;0.01 ("&amp;TEXT('Model Test Calc'!AX227,"0.0000")&amp;")","✗ NS ("&amp;TEXT('Model Test Calc'!AX227,"0.0000")&amp;")")</f>
        <v>✓ p&lt;0.01 (0.0001)</v>
      </c>
    </row>
    <row r="249" spans="1:5" x14ac:dyDescent="0.25">
      <c r="A249" s="11" t="s">
        <v>38</v>
      </c>
      <c r="B249" s="11" t="s">
        <v>40</v>
      </c>
      <c r="C249" s="11" t="s">
        <v>9260</v>
      </c>
      <c r="D249" s="52">
        <f>'Model Test Calc'!AU228</f>
        <v>1.6467082748257405E-2</v>
      </c>
      <c r="E249" s="11" t="str">
        <f>IF('Model Test Calc'!AX228&lt;0.01,"✓ p&lt;0.01 ("&amp;TEXT('Model Test Calc'!AX228,"0.0000")&amp;")","✗ NS ("&amp;TEXT('Model Test Calc'!AX228,"0.0000")&amp;")")</f>
        <v>✓ p&lt;0.01 (0.0014)</v>
      </c>
    </row>
    <row r="250" spans="1:5" ht="30" x14ac:dyDescent="0.25">
      <c r="A250" s="11" t="s">
        <v>38</v>
      </c>
      <c r="B250" s="11" t="s">
        <v>47</v>
      </c>
      <c r="C250" s="11" t="s">
        <v>9260</v>
      </c>
      <c r="D250" s="52">
        <f>'Model Test Calc'!AU229</f>
        <v>-1.6215057930986931E-3</v>
      </c>
      <c r="E250" s="11" t="str">
        <f>IF('Model Test Calc'!AX229&lt;0.01,"✓ p&lt;0.01 ("&amp;TEXT('Model Test Calc'!AX229,"0.0000")&amp;")","✗ NS ("&amp;TEXT('Model Test Calc'!AX229,"0.0000")&amp;")")</f>
        <v>✗ NS (0.6677)</v>
      </c>
    </row>
    <row r="251" spans="1:5" x14ac:dyDescent="0.25">
      <c r="A251" s="11" t="s">
        <v>46</v>
      </c>
      <c r="B251" s="11" t="s">
        <v>32</v>
      </c>
      <c r="C251" s="11" t="s">
        <v>9259</v>
      </c>
      <c r="D251" s="52">
        <f>'Model Test Calc'!AU230</f>
        <v>-5.4380332012287848E-2</v>
      </c>
      <c r="E251" s="11" t="str">
        <f>IF('Model Test Calc'!AX230&lt;0.01,"✓ p&lt;0.01 ("&amp;TEXT('Model Test Calc'!AX230,"0.0000")&amp;")","✗ NS ("&amp;TEXT('Model Test Calc'!AX230,"0.0000")&amp;")")</f>
        <v>✗ NS (0.1126)</v>
      </c>
    </row>
    <row r="252" spans="1:5" x14ac:dyDescent="0.25">
      <c r="A252" s="11" t="s">
        <v>46</v>
      </c>
      <c r="B252" s="11" t="s">
        <v>12</v>
      </c>
      <c r="C252" s="11" t="s">
        <v>9259</v>
      </c>
      <c r="D252" s="52">
        <f>'Model Test Calc'!AU231</f>
        <v>-7.0905926413519935E-2</v>
      </c>
      <c r="E252" s="11" t="str">
        <f>IF('Model Test Calc'!AX231&lt;0.01,"✓ p&lt;0.01 ("&amp;TEXT('Model Test Calc'!AX231,"0.0000")&amp;")","✗ NS ("&amp;TEXT('Model Test Calc'!AX231,"0.0000")&amp;")")</f>
        <v>✗ NS (0.0290)</v>
      </c>
    </row>
    <row r="253" spans="1:5" x14ac:dyDescent="0.25">
      <c r="A253" s="11" t="s">
        <v>46</v>
      </c>
      <c r="B253" s="11" t="s">
        <v>26</v>
      </c>
      <c r="C253" s="11" t="s">
        <v>9259</v>
      </c>
      <c r="D253" s="52">
        <f>'Model Test Calc'!AU232</f>
        <v>-8.916278358692771E-2</v>
      </c>
      <c r="E253" s="11" t="str">
        <f>IF('Model Test Calc'!AX232&lt;0.01,"✓ p&lt;0.01 ("&amp;TEXT('Model Test Calc'!AX232,"0.0000")&amp;")","✗ NS ("&amp;TEXT('Model Test Calc'!AX232,"0.0000")&amp;")")</f>
        <v>✗ NS (0.0826)</v>
      </c>
    </row>
    <row r="254" spans="1:5" x14ac:dyDescent="0.25">
      <c r="A254" s="11" t="s">
        <v>46</v>
      </c>
      <c r="B254" s="11" t="s">
        <v>54</v>
      </c>
      <c r="C254" s="11" t="s">
        <v>9260</v>
      </c>
      <c r="D254" s="52">
        <f>'Model Test Calc'!AU233</f>
        <v>5.4370331447114194E-2</v>
      </c>
      <c r="E254" s="11" t="str">
        <f>IF('Model Test Calc'!AX233&lt;0.01,"✓ p&lt;0.01 ("&amp;TEXT('Model Test Calc'!AX233,"0.0000")&amp;")","✗ NS ("&amp;TEXT('Model Test Calc'!AX233,"0.0000")&amp;")")</f>
        <v>✓ p&lt;0.01 (0.0001)</v>
      </c>
    </row>
    <row r="255" spans="1:5" x14ac:dyDescent="0.25">
      <c r="A255" s="11" t="s">
        <v>46</v>
      </c>
      <c r="B255" s="11" t="s">
        <v>40</v>
      </c>
      <c r="C255" s="11" t="s">
        <v>9260</v>
      </c>
      <c r="D255" s="52">
        <f>'Model Test Calc'!AU234</f>
        <v>2.2647462436447864E-2</v>
      </c>
      <c r="E255" s="11" t="str">
        <f>IF('Model Test Calc'!AX234&lt;0.01,"✓ p&lt;0.01 ("&amp;TEXT('Model Test Calc'!AX234,"0.0000")&amp;")","✗ NS ("&amp;TEXT('Model Test Calc'!AX234,"0.0000")&amp;")")</f>
        <v>✓ p&lt;0.01 (0.0002)</v>
      </c>
    </row>
    <row r="256" spans="1:5" ht="30" x14ac:dyDescent="0.25">
      <c r="A256" s="11" t="s">
        <v>46</v>
      </c>
      <c r="B256" s="11" t="s">
        <v>47</v>
      </c>
      <c r="C256" s="11" t="s">
        <v>9260</v>
      </c>
      <c r="D256" s="52">
        <f>'Model Test Calc'!AU235</f>
        <v>6.8958653469763541E-3</v>
      </c>
      <c r="E256" s="11" t="str">
        <f>IF('Model Test Calc'!AX235&lt;0.01,"✓ p&lt;0.01 ("&amp;TEXT('Model Test Calc'!AX235,"0.0000")&amp;")","✗ NS ("&amp;TEXT('Model Test Calc'!AX235,"0.0000")&amp;")")</f>
        <v>✗ NS (0.0500)</v>
      </c>
    </row>
    <row r="257" spans="1:5" x14ac:dyDescent="0.25">
      <c r="A257" s="11" t="s">
        <v>64</v>
      </c>
      <c r="B257" s="11" t="s">
        <v>32</v>
      </c>
      <c r="C257" s="11" t="s">
        <v>9259</v>
      </c>
      <c r="D257" s="52">
        <f>'Model Test Calc'!AU236</f>
        <v>1.9216715167753147E-2</v>
      </c>
      <c r="E257" s="11" t="str">
        <f>IF('Model Test Calc'!AX236&lt;0.01,"✓ p&lt;0.01 ("&amp;TEXT('Model Test Calc'!AX236,"0.0000")&amp;")","✗ NS ("&amp;TEXT('Model Test Calc'!AX236,"0.0000")&amp;")")</f>
        <v>✓ p&lt;0.01 (0.0018)</v>
      </c>
    </row>
    <row r="258" spans="1:5" x14ac:dyDescent="0.25">
      <c r="A258" s="11" t="s">
        <v>64</v>
      </c>
      <c r="B258" s="11" t="s">
        <v>12</v>
      </c>
      <c r="C258" s="11" t="s">
        <v>9259</v>
      </c>
      <c r="D258" s="52">
        <f>'Model Test Calc'!AU237</f>
        <v>5.5377960224658627E-3</v>
      </c>
      <c r="E258" s="11" t="str">
        <f>IF('Model Test Calc'!AX237&lt;0.01,"✓ p&lt;0.01 ("&amp;TEXT('Model Test Calc'!AX237,"0.0000")&amp;")","✗ NS ("&amp;TEXT('Model Test Calc'!AX237,"0.0000")&amp;")")</f>
        <v>✗ NS (0.2250)</v>
      </c>
    </row>
    <row r="259" spans="1:5" x14ac:dyDescent="0.25">
      <c r="A259" s="11" t="s">
        <v>64</v>
      </c>
      <c r="B259" s="11" t="s">
        <v>26</v>
      </c>
      <c r="C259" s="11" t="s">
        <v>9259</v>
      </c>
      <c r="D259" s="52">
        <f>'Model Test Calc'!AU238</f>
        <v>3.6699269148510273E-2</v>
      </c>
      <c r="E259" s="11" t="str">
        <f>IF('Model Test Calc'!AX238&lt;0.01,"✓ p&lt;0.01 ("&amp;TEXT('Model Test Calc'!AX238,"0.0000")&amp;")","✗ NS ("&amp;TEXT('Model Test Calc'!AX238,"0.0000")&amp;")")</f>
        <v>✓ p&lt;0.01 (0.0001)</v>
      </c>
    </row>
    <row r="260" spans="1:5" x14ac:dyDescent="0.25">
      <c r="A260" s="11" t="s">
        <v>64</v>
      </c>
      <c r="B260" s="11" t="s">
        <v>54</v>
      </c>
      <c r="C260" s="11" t="s">
        <v>9260</v>
      </c>
      <c r="D260" s="52">
        <f>'Model Test Calc'!AU239</f>
        <v>5.0954295273797842E-2</v>
      </c>
      <c r="E260" s="11" t="str">
        <f>IF('Model Test Calc'!AX239&lt;0.01,"✓ p&lt;0.01 ("&amp;TEXT('Model Test Calc'!AX239,"0.0000")&amp;")","✗ NS ("&amp;TEXT('Model Test Calc'!AX239,"0.0000")&amp;")")</f>
        <v>✓ p&lt;0.01 (0.0001)</v>
      </c>
    </row>
    <row r="261" spans="1:5" x14ac:dyDescent="0.25">
      <c r="A261" s="11" t="s">
        <v>64</v>
      </c>
      <c r="B261" s="11" t="s">
        <v>40</v>
      </c>
      <c r="C261" s="11" t="s">
        <v>9260</v>
      </c>
      <c r="D261" s="52">
        <f>'Model Test Calc'!AU240</f>
        <v>7.9601862068294608E-3</v>
      </c>
      <c r="E261" s="11" t="str">
        <f>IF('Model Test Calc'!AX240&lt;0.01,"✓ p&lt;0.01 ("&amp;TEXT('Model Test Calc'!AX240,"0.0000")&amp;")","✗ NS ("&amp;TEXT('Model Test Calc'!AX240,"0.0000")&amp;")")</f>
        <v>✗ NS (0.0458)</v>
      </c>
    </row>
    <row r="262" spans="1:5" ht="30" x14ac:dyDescent="0.25">
      <c r="A262" s="11" t="s">
        <v>64</v>
      </c>
      <c r="B262" s="11" t="s">
        <v>47</v>
      </c>
      <c r="C262" s="11" t="s">
        <v>9260</v>
      </c>
      <c r="D262" s="52">
        <f>'Model Test Calc'!AU241</f>
        <v>1.5792687633697032E-2</v>
      </c>
      <c r="E262" s="11" t="str">
        <f>IF('Model Test Calc'!AX241&lt;0.01,"✓ p&lt;0.01 ("&amp;TEXT('Model Test Calc'!AX241,"0.0000")&amp;")","✗ NS ("&amp;TEXT('Model Test Calc'!AX241,"0.0000")&amp;")")</f>
        <v>✓ p&lt;0.01 (0.0002)</v>
      </c>
    </row>
    <row r="263" spans="1:5" x14ac:dyDescent="0.25">
      <c r="A263" s="11" t="s">
        <v>75</v>
      </c>
      <c r="B263" s="11" t="s">
        <v>32</v>
      </c>
      <c r="C263" s="11" t="s">
        <v>9259</v>
      </c>
      <c r="D263" s="52">
        <f>'Model Test Calc'!AU242</f>
        <v>3.2787966359416672E-2</v>
      </c>
      <c r="E263" s="11" t="str">
        <f>IF('Model Test Calc'!AX242&lt;0.01,"✓ p&lt;0.01 ("&amp;TEXT('Model Test Calc'!AX242,"0.0000")&amp;")","✗ NS ("&amp;TEXT('Model Test Calc'!AX242,"0.0000")&amp;")")</f>
        <v>✓ p&lt;0.01 (0.0002)</v>
      </c>
    </row>
    <row r="264" spans="1:5" x14ac:dyDescent="0.25">
      <c r="A264" s="11" t="s">
        <v>75</v>
      </c>
      <c r="B264" s="11" t="s">
        <v>12</v>
      </c>
      <c r="C264" s="11" t="s">
        <v>9259</v>
      </c>
      <c r="D264" s="52">
        <f>'Model Test Calc'!AU243</f>
        <v>2.7390413866478325E-2</v>
      </c>
      <c r="E264" s="11" t="str">
        <f>IF('Model Test Calc'!AX243&lt;0.01,"✓ p&lt;0.01 ("&amp;TEXT('Model Test Calc'!AX243,"0.0000")&amp;")","✗ NS ("&amp;TEXT('Model Test Calc'!AX243,"0.0000")&amp;")")</f>
        <v>✓ p&lt;0.01 (0.0012)</v>
      </c>
    </row>
    <row r="265" spans="1:5" x14ac:dyDescent="0.25">
      <c r="A265" s="11" t="s">
        <v>75</v>
      </c>
      <c r="B265" s="11" t="s">
        <v>26</v>
      </c>
      <c r="C265" s="11" t="s">
        <v>9259</v>
      </c>
      <c r="D265" s="52">
        <f>'Model Test Calc'!AU244</f>
        <v>2.8949672897249101E-2</v>
      </c>
      <c r="E265" s="11" t="str">
        <f>IF('Model Test Calc'!AX244&lt;0.01,"✓ p&lt;0.01 ("&amp;TEXT('Model Test Calc'!AX244,"0.0000")&amp;")","✗ NS ("&amp;TEXT('Model Test Calc'!AX244,"0.0000")&amp;")")</f>
        <v>✓ p&lt;0.01 (0.0030)</v>
      </c>
    </row>
    <row r="266" spans="1:5" x14ac:dyDescent="0.25">
      <c r="A266" s="11" t="s">
        <v>75</v>
      </c>
      <c r="B266" s="11" t="s">
        <v>54</v>
      </c>
      <c r="C266" s="11" t="s">
        <v>9260</v>
      </c>
      <c r="D266" s="52">
        <f>'Model Test Calc'!AU245</f>
        <v>4.8135573097542773E-2</v>
      </c>
      <c r="E266" s="11" t="str">
        <f>IF('Model Test Calc'!AX245&lt;0.01,"✓ p&lt;0.01 ("&amp;TEXT('Model Test Calc'!AX245,"0.0000")&amp;")","✗ NS ("&amp;TEXT('Model Test Calc'!AX245,"0.0000")&amp;")")</f>
        <v>✓ p&lt;0.01 (0.0001)</v>
      </c>
    </row>
    <row r="267" spans="1:5" x14ac:dyDescent="0.25">
      <c r="A267" s="11" t="s">
        <v>75</v>
      </c>
      <c r="B267" s="11" t="s">
        <v>40</v>
      </c>
      <c r="C267" s="11" t="s">
        <v>9260</v>
      </c>
      <c r="D267" s="52">
        <f>'Model Test Calc'!AU246</f>
        <v>3.8125743228847762E-3</v>
      </c>
      <c r="E267" s="11" t="str">
        <f>IF('Model Test Calc'!AX246&lt;0.01,"✓ p&lt;0.01 ("&amp;TEXT('Model Test Calc'!AX246,"0.0000")&amp;")","✗ NS ("&amp;TEXT('Model Test Calc'!AX246,"0.0000")&amp;")")</f>
        <v>✗ NS (0.4326)</v>
      </c>
    </row>
    <row r="268" spans="1:5" ht="30" x14ac:dyDescent="0.25">
      <c r="A268" s="11" t="s">
        <v>75</v>
      </c>
      <c r="B268" s="11" t="s">
        <v>47</v>
      </c>
      <c r="C268" s="11" t="s">
        <v>9260</v>
      </c>
      <c r="D268" s="52">
        <f>'Model Test Calc'!AU247</f>
        <v>5.2146557216877663E-3</v>
      </c>
      <c r="E268" s="11" t="str">
        <f>IF('Model Test Calc'!AX247&lt;0.01,"✓ p&lt;0.01 ("&amp;TEXT('Model Test Calc'!AX247,"0.0000")&amp;")","✗ NS ("&amp;TEXT('Model Test Calc'!AX247,"0.0000")&amp;")")</f>
        <v>✗ NS (0.0383)</v>
      </c>
    </row>
    <row r="269" spans="1:5" x14ac:dyDescent="0.25">
      <c r="A269" s="11" t="s">
        <v>82</v>
      </c>
      <c r="B269" s="11" t="s">
        <v>32</v>
      </c>
      <c r="C269" s="11" t="s">
        <v>9259</v>
      </c>
      <c r="D269" s="52">
        <f>'Model Test Calc'!AU248</f>
        <v>4.417156693185742E-2</v>
      </c>
      <c r="E269" s="11" t="str">
        <f>IF('Model Test Calc'!AX248&lt;0.01,"✓ p&lt;0.01 ("&amp;TEXT('Model Test Calc'!AX248,"0.0000")&amp;")","✗ NS ("&amp;TEXT('Model Test Calc'!AX248,"0.0000")&amp;")")</f>
        <v>✓ p&lt;0.01 (0.0001)</v>
      </c>
    </row>
    <row r="270" spans="1:5" x14ac:dyDescent="0.25">
      <c r="A270" s="11" t="s">
        <v>82</v>
      </c>
      <c r="B270" s="11" t="s">
        <v>12</v>
      </c>
      <c r="C270" s="11" t="s">
        <v>9259</v>
      </c>
      <c r="D270" s="52">
        <f>'Model Test Calc'!AU249</f>
        <v>-1.3892583724985919E-3</v>
      </c>
      <c r="E270" s="11" t="str">
        <f>IF('Model Test Calc'!AX249&lt;0.01,"✓ p&lt;0.01 ("&amp;TEXT('Model Test Calc'!AX249,"0.0000")&amp;")","✗ NS ("&amp;TEXT('Model Test Calc'!AX249,"0.0000")&amp;")")</f>
        <v>✓ p&lt;0.01 (0.0001)</v>
      </c>
    </row>
    <row r="271" spans="1:5" x14ac:dyDescent="0.25">
      <c r="A271" s="11" t="s">
        <v>82</v>
      </c>
      <c r="B271" s="11" t="s">
        <v>26</v>
      </c>
      <c r="C271" s="11" t="s">
        <v>9259</v>
      </c>
      <c r="D271" s="52">
        <f>'Model Test Calc'!AU250</f>
        <v>4.0919157605606271E-2</v>
      </c>
      <c r="E271" s="11" t="str">
        <f>IF('Model Test Calc'!AX250&lt;0.01,"✓ p&lt;0.01 ("&amp;TEXT('Model Test Calc'!AX250,"0.0000")&amp;")","✗ NS ("&amp;TEXT('Model Test Calc'!AX250,"0.0000")&amp;")")</f>
        <v>✓ p&lt;0.01 (0.0001)</v>
      </c>
    </row>
    <row r="272" spans="1:5" x14ac:dyDescent="0.25">
      <c r="A272" s="11" t="s">
        <v>82</v>
      </c>
      <c r="B272" s="11" t="s">
        <v>54</v>
      </c>
      <c r="C272" s="11" t="s">
        <v>9260</v>
      </c>
      <c r="D272" s="52">
        <f>'Model Test Calc'!AU251</f>
        <v>6.0401929649121874E-2</v>
      </c>
      <c r="E272" s="11" t="str">
        <f>IF('Model Test Calc'!AX251&lt;0.01,"✓ p&lt;0.01 ("&amp;TEXT('Model Test Calc'!AX251,"0.0000")&amp;")","✗ NS ("&amp;TEXT('Model Test Calc'!AX251,"0.0000")&amp;")")</f>
        <v>✓ p&lt;0.01 (0.0001)</v>
      </c>
    </row>
    <row r="273" spans="1:5" x14ac:dyDescent="0.25">
      <c r="A273" s="11" t="s">
        <v>82</v>
      </c>
      <c r="B273" s="11" t="s">
        <v>40</v>
      </c>
      <c r="C273" s="11" t="s">
        <v>9260</v>
      </c>
      <c r="D273" s="52">
        <f>'Model Test Calc'!AU252</f>
        <v>3.11971290122644E-3</v>
      </c>
      <c r="E273" s="11" t="str">
        <f>IF('Model Test Calc'!AX252&lt;0.01,"✓ p&lt;0.01 ("&amp;TEXT('Model Test Calc'!AX252,"0.0000")&amp;")","✗ NS ("&amp;TEXT('Model Test Calc'!AX252,"0.0000")&amp;")")</f>
        <v>✗ NS (0.3803)</v>
      </c>
    </row>
    <row r="274" spans="1:5" ht="30" x14ac:dyDescent="0.25">
      <c r="A274" s="11" t="s">
        <v>82</v>
      </c>
      <c r="B274" s="11" t="s">
        <v>47</v>
      </c>
      <c r="C274" s="11" t="s">
        <v>9260</v>
      </c>
      <c r="D274" s="52">
        <f>'Model Test Calc'!AU253</f>
        <v>1.0859572230539882E-2</v>
      </c>
      <c r="E274" s="11" t="str">
        <f>IF('Model Test Calc'!AX253&lt;0.01,"✓ p&lt;0.01 ("&amp;TEXT('Model Test Calc'!AX253,"0.0000")&amp;")","✗ NS ("&amp;TEXT('Model Test Calc'!AX253,"0.0000")&amp;")")</f>
        <v>✓ p&lt;0.01 (0.0066)</v>
      </c>
    </row>
    <row r="275" spans="1:5" x14ac:dyDescent="0.25">
      <c r="A275" s="11" t="s">
        <v>90</v>
      </c>
      <c r="B275" s="11" t="s">
        <v>32</v>
      </c>
      <c r="C275" s="11" t="s">
        <v>9259</v>
      </c>
      <c r="D275" s="52">
        <f>'Model Test Calc'!AU254</f>
        <v>-5.8067742639938916E-3</v>
      </c>
      <c r="E275" s="11" t="str">
        <f>IF('Model Test Calc'!AX254&lt;0.01,"✓ p&lt;0.01 ("&amp;TEXT('Model Test Calc'!AX254,"0.0000")&amp;")","✗ NS ("&amp;TEXT('Model Test Calc'!AX254,"0.0000")&amp;")")</f>
        <v>✗ NS (0.9256)</v>
      </c>
    </row>
    <row r="276" spans="1:5" x14ac:dyDescent="0.25">
      <c r="A276" s="11" t="s">
        <v>90</v>
      </c>
      <c r="B276" s="11" t="s">
        <v>12</v>
      </c>
      <c r="C276" s="11" t="s">
        <v>9259</v>
      </c>
      <c r="D276" s="52">
        <f>'Model Test Calc'!AU255</f>
        <v>-2.2160576083749366E-2</v>
      </c>
      <c r="E276" s="11" t="str">
        <f>IF('Model Test Calc'!AX255&lt;0.01,"✓ p&lt;0.01 ("&amp;TEXT('Model Test Calc'!AX255,"0.0000")&amp;")","✗ NS ("&amp;TEXT('Model Test Calc'!AX255,"0.0000")&amp;")")</f>
        <v>✗ NS (0.9851)</v>
      </c>
    </row>
    <row r="277" spans="1:5" x14ac:dyDescent="0.25">
      <c r="A277" s="11" t="s">
        <v>90</v>
      </c>
      <c r="B277" s="11" t="s">
        <v>26</v>
      </c>
      <c r="C277" s="11" t="s">
        <v>9259</v>
      </c>
      <c r="D277" s="52">
        <f>'Model Test Calc'!AU256</f>
        <v>5.8065794268931433E-3</v>
      </c>
      <c r="E277" s="11" t="str">
        <f>IF('Model Test Calc'!AX256&lt;0.01,"✓ p&lt;0.01 ("&amp;TEXT('Model Test Calc'!AX256,"0.0000")&amp;")","✗ NS ("&amp;TEXT('Model Test Calc'!AX256,"0.0000")&amp;")")</f>
        <v>✗ NS (0.2250)</v>
      </c>
    </row>
    <row r="278" spans="1:5" x14ac:dyDescent="0.25">
      <c r="A278" s="11" t="s">
        <v>90</v>
      </c>
      <c r="B278" s="11" t="s">
        <v>54</v>
      </c>
      <c r="C278" s="11" t="s">
        <v>9260</v>
      </c>
      <c r="D278" s="52">
        <f>'Model Test Calc'!AU257</f>
        <v>5.0008960345090794E-2</v>
      </c>
      <c r="E278" s="11" t="str">
        <f>IF('Model Test Calc'!AX257&lt;0.01,"✓ p&lt;0.01 ("&amp;TEXT('Model Test Calc'!AX257,"0.0000")&amp;")","✗ NS ("&amp;TEXT('Model Test Calc'!AX257,"0.0000")&amp;")")</f>
        <v>✓ p&lt;0.01 (0.0001)</v>
      </c>
    </row>
    <row r="279" spans="1:5" x14ac:dyDescent="0.25">
      <c r="A279" s="11" t="s">
        <v>90</v>
      </c>
      <c r="B279" s="11" t="s">
        <v>40</v>
      </c>
      <c r="C279" s="11" t="s">
        <v>9260</v>
      </c>
      <c r="D279" s="52">
        <f>'Model Test Calc'!AU258</f>
        <v>3.464764996192872E-2</v>
      </c>
      <c r="E279" s="11" t="str">
        <f>IF('Model Test Calc'!AX258&lt;0.01,"✓ p&lt;0.01 ("&amp;TEXT('Model Test Calc'!AX258,"0.0000")&amp;")","✗ NS ("&amp;TEXT('Model Test Calc'!AX258,"0.0000")&amp;")")</f>
        <v>✓ p&lt;0.01 (0.0001)</v>
      </c>
    </row>
    <row r="280" spans="1:5" ht="30" x14ac:dyDescent="0.25">
      <c r="A280" s="11" t="s">
        <v>90</v>
      </c>
      <c r="B280" s="11" t="s">
        <v>47</v>
      </c>
      <c r="C280" s="11" t="s">
        <v>9260</v>
      </c>
      <c r="D280" s="52">
        <f>'Model Test Calc'!AU259</f>
        <v>9.1674027439075101E-3</v>
      </c>
      <c r="E280" s="11" t="str">
        <f>IF('Model Test Calc'!AX259&lt;0.01,"✓ p&lt;0.01 ("&amp;TEXT('Model Test Calc'!AX259,"0.0000")&amp;")","✗ NS ("&amp;TEXT('Model Test Calc'!AX259,"0.0000")&amp;")")</f>
        <v>✓ p&lt;0.01 (0.0023)</v>
      </c>
    </row>
    <row r="281" spans="1:5" ht="30" x14ac:dyDescent="0.25">
      <c r="A281" s="11" t="s">
        <v>96</v>
      </c>
      <c r="B281" s="11" t="s">
        <v>32</v>
      </c>
      <c r="C281" s="11" t="s">
        <v>9259</v>
      </c>
      <c r="D281" s="52">
        <f>'Model Test Calc'!AU260</f>
        <v>2.1057242888840626E-2</v>
      </c>
      <c r="E281" s="11" t="str">
        <f>IF('Model Test Calc'!AX260&lt;0.01,"✓ p&lt;0.01 ("&amp;TEXT('Model Test Calc'!AX260,"0.0000")&amp;")","✗ NS ("&amp;TEXT('Model Test Calc'!AX260,"0.0000")&amp;")")</f>
        <v>✓ p&lt;0.01 (0.0043)</v>
      </c>
    </row>
    <row r="282" spans="1:5" ht="30" x14ac:dyDescent="0.25">
      <c r="A282" s="11" t="s">
        <v>96</v>
      </c>
      <c r="B282" s="11" t="s">
        <v>12</v>
      </c>
      <c r="C282" s="11" t="s">
        <v>9259</v>
      </c>
      <c r="D282" s="52">
        <f>'Model Test Calc'!AU261</f>
        <v>-1.2512287204287265E-3</v>
      </c>
      <c r="E282" s="11" t="str">
        <f>IF('Model Test Calc'!AX261&lt;0.01,"✓ p&lt;0.01 ("&amp;TEXT('Model Test Calc'!AX261,"0.0000")&amp;")","✗ NS ("&amp;TEXT('Model Test Calc'!AX261,"0.0000")&amp;")")</f>
        <v>✗ NS (0.8960)</v>
      </c>
    </row>
    <row r="283" spans="1:5" ht="30" x14ac:dyDescent="0.25">
      <c r="A283" s="11" t="s">
        <v>96</v>
      </c>
      <c r="B283" s="11" t="s">
        <v>26</v>
      </c>
      <c r="C283" s="11" t="s">
        <v>9259</v>
      </c>
      <c r="D283" s="52">
        <f>'Model Test Calc'!AU262</f>
        <v>1.855503235968075E-2</v>
      </c>
      <c r="E283" s="11" t="str">
        <f>IF('Model Test Calc'!AX262&lt;0.01,"✓ p&lt;0.01 ("&amp;TEXT('Model Test Calc'!AX262,"0.0000")&amp;")","✗ NS ("&amp;TEXT('Model Test Calc'!AX262,"0.0000")&amp;")")</f>
        <v>✗ NS (0.0646)</v>
      </c>
    </row>
    <row r="284" spans="1:5" ht="30" x14ac:dyDescent="0.25">
      <c r="A284" s="11" t="s">
        <v>96</v>
      </c>
      <c r="B284" s="11" t="s">
        <v>54</v>
      </c>
      <c r="C284" s="11" t="s">
        <v>9260</v>
      </c>
      <c r="D284" s="52">
        <f>'Model Test Calc'!AU263</f>
        <v>5.390574989035575E-2</v>
      </c>
      <c r="E284" s="11" t="str">
        <f>IF('Model Test Calc'!AX263&lt;0.01,"✓ p&lt;0.01 ("&amp;TEXT('Model Test Calc'!AX263,"0.0000")&amp;")","✗ NS ("&amp;TEXT('Model Test Calc'!AX263,"0.0000")&amp;")")</f>
        <v>✓ p&lt;0.01 (0.0001)</v>
      </c>
    </row>
    <row r="285" spans="1:5" ht="30" x14ac:dyDescent="0.25">
      <c r="A285" s="11" t="s">
        <v>96</v>
      </c>
      <c r="B285" s="11" t="s">
        <v>40</v>
      </c>
      <c r="C285" s="11" t="s">
        <v>9260</v>
      </c>
      <c r="D285" s="52">
        <f>'Model Test Calc'!AU264</f>
        <v>1.0597563093668322E-2</v>
      </c>
      <c r="E285" s="11" t="str">
        <f>IF('Model Test Calc'!AX264&lt;0.01,"✓ p&lt;0.01 ("&amp;TEXT('Model Test Calc'!AX264,"0.0000")&amp;")","✗ NS ("&amp;TEXT('Model Test Calc'!AX264,"0.0000")&amp;")")</f>
        <v>✗ NS (0.0464)</v>
      </c>
    </row>
    <row r="286" spans="1:5" ht="30" x14ac:dyDescent="0.25">
      <c r="A286" s="11" t="s">
        <v>96</v>
      </c>
      <c r="B286" s="11" t="s">
        <v>47</v>
      </c>
      <c r="C286" s="11" t="s">
        <v>9260</v>
      </c>
      <c r="D286" s="52">
        <f>'Model Test Calc'!AU265</f>
        <v>4.1236402007522825E-3</v>
      </c>
      <c r="E286" s="11" t="str">
        <f>IF('Model Test Calc'!AX265&lt;0.01,"✓ p&lt;0.01 ("&amp;TEXT('Model Test Calc'!AX265,"0.0000")&amp;")","✗ NS ("&amp;TEXT('Model Test Calc'!AX265,"0.0000")&amp;")")</f>
        <v>✗ NS (0.1403)</v>
      </c>
    </row>
    <row r="287" spans="1:5" x14ac:dyDescent="0.25">
      <c r="A287" s="11" t="s">
        <v>103</v>
      </c>
      <c r="B287" s="11" t="s">
        <v>32</v>
      </c>
      <c r="C287" s="11" t="s">
        <v>9259</v>
      </c>
      <c r="D287" s="52">
        <f>'Model Test Calc'!AU266</f>
        <v>5.0751326395704344E-2</v>
      </c>
      <c r="E287" s="11" t="str">
        <f>IF('Model Test Calc'!AX266&lt;0.01,"✓ p&lt;0.01 ("&amp;TEXT('Model Test Calc'!AX266,"0.0000")&amp;")","✗ NS ("&amp;TEXT('Model Test Calc'!AX266,"0.0000")&amp;")")</f>
        <v>✓ p&lt;0.01 (0.0001)</v>
      </c>
    </row>
    <row r="288" spans="1:5" x14ac:dyDescent="0.25">
      <c r="A288" s="11" t="s">
        <v>103</v>
      </c>
      <c r="B288" s="11" t="s">
        <v>12</v>
      </c>
      <c r="C288" s="11" t="s">
        <v>9259</v>
      </c>
      <c r="D288" s="52">
        <f>'Model Test Calc'!AU267</f>
        <v>-1.5931387474466558E-2</v>
      </c>
      <c r="E288" s="11" t="str">
        <f>IF('Model Test Calc'!AX267&lt;0.01,"✓ p&lt;0.01 ("&amp;TEXT('Model Test Calc'!AX267,"0.0000")&amp;")","✗ NS ("&amp;TEXT('Model Test Calc'!AX267,"0.0000")&amp;")")</f>
        <v>✓ p&lt;0.01 (0.0016)</v>
      </c>
    </row>
    <row r="289" spans="1:5" x14ac:dyDescent="0.25">
      <c r="A289" s="11" t="s">
        <v>103</v>
      </c>
      <c r="B289" s="11" t="s">
        <v>26</v>
      </c>
      <c r="C289" s="11" t="s">
        <v>9259</v>
      </c>
      <c r="D289" s="52">
        <f>'Model Test Calc'!AU268</f>
        <v>1.5577769195030238E-2</v>
      </c>
      <c r="E289" s="11" t="str">
        <f>IF('Model Test Calc'!AX268&lt;0.01,"✓ p&lt;0.01 ("&amp;TEXT('Model Test Calc'!AX268,"0.0000")&amp;")","✗ NS ("&amp;TEXT('Model Test Calc'!AX268,"0.0000")&amp;")")</f>
        <v>✗ NS (0.0500)</v>
      </c>
    </row>
    <row r="290" spans="1:5" x14ac:dyDescent="0.25">
      <c r="A290" s="11" t="s">
        <v>103</v>
      </c>
      <c r="B290" s="11" t="s">
        <v>54</v>
      </c>
      <c r="C290" s="11" t="s">
        <v>9260</v>
      </c>
      <c r="D290" s="52">
        <f>'Model Test Calc'!AU269</f>
        <v>5.1604996297683184E-2</v>
      </c>
      <c r="E290" s="11" t="str">
        <f>IF('Model Test Calc'!AX269&lt;0.01,"✓ p&lt;0.01 ("&amp;TEXT('Model Test Calc'!AX269,"0.0000")&amp;")","✗ NS ("&amp;TEXT('Model Test Calc'!AX269,"0.0000")&amp;")")</f>
        <v>✓ p&lt;0.01 (0.0001)</v>
      </c>
    </row>
    <row r="291" spans="1:5" x14ac:dyDescent="0.25">
      <c r="A291" s="11" t="s">
        <v>103</v>
      </c>
      <c r="B291" s="11" t="s">
        <v>40</v>
      </c>
      <c r="C291" s="11" t="s">
        <v>9260</v>
      </c>
      <c r="D291" s="52">
        <f>'Model Test Calc'!AU270</f>
        <v>3.7905542051613781E-3</v>
      </c>
      <c r="E291" s="11" t="str">
        <f>IF('Model Test Calc'!AX270&lt;0.01,"✓ p&lt;0.01 ("&amp;TEXT('Model Test Calc'!AX270,"0.0000")&amp;")","✗ NS ("&amp;TEXT('Model Test Calc'!AX270,"0.0000")&amp;")")</f>
        <v>✗ NS (0.4441)</v>
      </c>
    </row>
    <row r="292" spans="1:5" ht="30" x14ac:dyDescent="0.25">
      <c r="A292" s="11" t="s">
        <v>103</v>
      </c>
      <c r="B292" s="11" t="s">
        <v>47</v>
      </c>
      <c r="C292" s="11" t="s">
        <v>9260</v>
      </c>
      <c r="D292" s="52">
        <f>'Model Test Calc'!AU271</f>
        <v>3.9289742073664868E-3</v>
      </c>
      <c r="E292" s="11" t="str">
        <f>IF('Model Test Calc'!AX271&lt;0.01,"✓ p&lt;0.01 ("&amp;TEXT('Model Test Calc'!AX271,"0.0000")&amp;")","✗ NS ("&amp;TEXT('Model Test Calc'!AX271,"0.0000")&amp;")")</f>
        <v>✗ NS (0.1730)</v>
      </c>
    </row>
    <row r="293" spans="1:5" x14ac:dyDescent="0.25">
      <c r="A293" s="11"/>
      <c r="B293" s="11"/>
      <c r="C293" s="11"/>
      <c r="D293" s="11"/>
      <c r="E293" s="11"/>
    </row>
    <row r="294" spans="1:5" ht="21.95" customHeight="1" x14ac:dyDescent="0.25">
      <c r="A294" s="51" t="s">
        <v>9363</v>
      </c>
      <c r="B294" s="51"/>
      <c r="C294" s="51"/>
      <c r="D294" s="51"/>
      <c r="E294" s="51"/>
    </row>
    <row r="295" spans="1:5" ht="27.95" customHeight="1" x14ac:dyDescent="0.25">
      <c r="A295" s="47" t="s">
        <v>9364</v>
      </c>
      <c r="B295" s="47"/>
      <c r="C295" s="47"/>
      <c r="D295" s="47"/>
      <c r="E295" s="47"/>
    </row>
    <row r="296" spans="1:5" ht="30" customHeight="1" x14ac:dyDescent="0.25">
      <c r="A296" s="45" t="s">
        <v>545</v>
      </c>
      <c r="B296" s="45" t="s">
        <v>9201</v>
      </c>
      <c r="C296" s="45" t="s">
        <v>9258</v>
      </c>
      <c r="D296" s="45" t="s">
        <v>9351</v>
      </c>
      <c r="E296" s="45" t="s">
        <v>9315</v>
      </c>
    </row>
    <row r="297" spans="1:5" x14ac:dyDescent="0.25">
      <c r="A297" s="11" t="s">
        <v>24</v>
      </c>
      <c r="B297" s="11" t="s">
        <v>32</v>
      </c>
      <c r="C297" s="11" t="s">
        <v>9259</v>
      </c>
      <c r="D297" s="52">
        <f>'Model Test Calc'!AU272</f>
        <v>8.0446193505003774E-2</v>
      </c>
      <c r="E297" s="11" t="str">
        <f>IF('Model Test Calc'!AX272&lt;0.01,"✓ p&lt;0.01 ("&amp;TEXT('Model Test Calc'!AX272,"0.0000")&amp;")","✗ NS ("&amp;TEXT('Model Test Calc'!AX272,"0.0000")&amp;")")</f>
        <v>✓ p&lt;0.01 (0.0001)</v>
      </c>
    </row>
    <row r="298" spans="1:5" x14ac:dyDescent="0.25">
      <c r="A298" s="11" t="s">
        <v>24</v>
      </c>
      <c r="B298" s="11" t="s">
        <v>12</v>
      </c>
      <c r="C298" s="11" t="s">
        <v>9259</v>
      </c>
      <c r="D298" s="52">
        <f>'Model Test Calc'!AU273</f>
        <v>9.7286690063775882E-2</v>
      </c>
      <c r="E298" s="11" t="str">
        <f>IF('Model Test Calc'!AX273&lt;0.01,"✓ p&lt;0.01 ("&amp;TEXT('Model Test Calc'!AX273,"0.0000")&amp;")","✗ NS ("&amp;TEXT('Model Test Calc'!AX273,"0.0000")&amp;")")</f>
        <v>✓ p&lt;0.01 (0.0001)</v>
      </c>
    </row>
    <row r="299" spans="1:5" x14ac:dyDescent="0.25">
      <c r="A299" s="11" t="s">
        <v>24</v>
      </c>
      <c r="B299" s="11" t="s">
        <v>26</v>
      </c>
      <c r="C299" s="11" t="s">
        <v>9259</v>
      </c>
      <c r="D299" s="52">
        <f>'Model Test Calc'!AU274</f>
        <v>0.14187733060781135</v>
      </c>
      <c r="E299" s="11" t="str">
        <f>IF('Model Test Calc'!AX274&lt;0.01,"✓ p&lt;0.01 ("&amp;TEXT('Model Test Calc'!AX274,"0.0000")&amp;")","✗ NS ("&amp;TEXT('Model Test Calc'!AX274,"0.0000")&amp;")")</f>
        <v>✓ p&lt;0.01 (0.0001)</v>
      </c>
    </row>
    <row r="300" spans="1:5" x14ac:dyDescent="0.25">
      <c r="A300" s="11" t="s">
        <v>24</v>
      </c>
      <c r="B300" s="11" t="s">
        <v>54</v>
      </c>
      <c r="C300" s="11" t="s">
        <v>9260</v>
      </c>
      <c r="D300" s="52">
        <f>'Model Test Calc'!AU275</f>
        <v>1.106206087362085E-2</v>
      </c>
      <c r="E300" s="11" t="str">
        <f>IF('Model Test Calc'!AX275&lt;0.01,"✓ p&lt;0.01 ("&amp;TEXT('Model Test Calc'!AX275,"0.0000")&amp;")","✗ NS ("&amp;TEXT('Model Test Calc'!AX275,"0.0000")&amp;")")</f>
        <v>✓ p&lt;0.01 (0.0034)</v>
      </c>
    </row>
    <row r="301" spans="1:5" x14ac:dyDescent="0.25">
      <c r="A301" s="11" t="s">
        <v>24</v>
      </c>
      <c r="B301" s="11" t="s">
        <v>40</v>
      </c>
      <c r="C301" s="11" t="s">
        <v>9260</v>
      </c>
      <c r="D301" s="52">
        <f>'Model Test Calc'!AU276</f>
        <v>-1.6019740708548901E-2</v>
      </c>
      <c r="E301" s="11" t="str">
        <f>IF('Model Test Calc'!AX276&lt;0.01,"✓ p&lt;0.01 ("&amp;TEXT('Model Test Calc'!AX276,"0.0000")&amp;")","✗ NS ("&amp;TEXT('Model Test Calc'!AX276,"0.0000")&amp;")")</f>
        <v>✓ p&lt;0.01 (0.0016)</v>
      </c>
    </row>
    <row r="302" spans="1:5" ht="30" x14ac:dyDescent="0.25">
      <c r="A302" s="11" t="s">
        <v>24</v>
      </c>
      <c r="B302" s="11" t="s">
        <v>47</v>
      </c>
      <c r="C302" s="11" t="s">
        <v>9260</v>
      </c>
      <c r="D302" s="52">
        <f>'Model Test Calc'!AU277</f>
        <v>-1.2295976325875441E-2</v>
      </c>
      <c r="E302" s="11" t="str">
        <f>IF('Model Test Calc'!AX277&lt;0.01,"✓ p&lt;0.01 ("&amp;TEXT('Model Test Calc'!AX277,"0.0000")&amp;")","✗ NS ("&amp;TEXT('Model Test Calc'!AX277,"0.0000")&amp;")")</f>
        <v>✓ p&lt;0.01 (0.0016)</v>
      </c>
    </row>
    <row r="303" spans="1:5" x14ac:dyDescent="0.25">
      <c r="A303" s="11" t="s">
        <v>38</v>
      </c>
      <c r="B303" s="11" t="s">
        <v>32</v>
      </c>
      <c r="C303" s="11" t="s">
        <v>9259</v>
      </c>
      <c r="D303" s="52">
        <f>'Model Test Calc'!AU278</f>
        <v>5.0499632323773046E-2</v>
      </c>
      <c r="E303" s="11" t="str">
        <f>IF('Model Test Calc'!AX278&lt;0.01,"✓ p&lt;0.01 ("&amp;TEXT('Model Test Calc'!AX278,"0.0000")&amp;")","✗ NS ("&amp;TEXT('Model Test Calc'!AX278,"0.0000")&amp;")")</f>
        <v>✓ p&lt;0.01 (0.0001)</v>
      </c>
    </row>
    <row r="304" spans="1:5" x14ac:dyDescent="0.25">
      <c r="A304" s="11" t="s">
        <v>38</v>
      </c>
      <c r="B304" s="11" t="s">
        <v>12</v>
      </c>
      <c r="C304" s="11" t="s">
        <v>9259</v>
      </c>
      <c r="D304" s="52">
        <f>'Model Test Calc'!AU279</f>
        <v>4.0675558544495047E-2</v>
      </c>
      <c r="E304" s="11" t="str">
        <f>IF('Model Test Calc'!AX279&lt;0.01,"✓ p&lt;0.01 ("&amp;TEXT('Model Test Calc'!AX279,"0.0000")&amp;")","✗ NS ("&amp;TEXT('Model Test Calc'!AX279,"0.0000")&amp;")")</f>
        <v>✓ p&lt;0.01 (0.0001)</v>
      </c>
    </row>
    <row r="305" spans="1:5" x14ac:dyDescent="0.25">
      <c r="A305" s="11" t="s">
        <v>38</v>
      </c>
      <c r="B305" s="11" t="s">
        <v>26</v>
      </c>
      <c r="C305" s="11" t="s">
        <v>9259</v>
      </c>
      <c r="D305" s="52">
        <f>'Model Test Calc'!AU280</f>
        <v>2.0270802911196695E-2</v>
      </c>
      <c r="E305" s="11" t="str">
        <f>IF('Model Test Calc'!AX280&lt;0.01,"✓ p&lt;0.01 ("&amp;TEXT('Model Test Calc'!AX280,"0.0000")&amp;")","✗ NS ("&amp;TEXT('Model Test Calc'!AX280,"0.0000")&amp;")")</f>
        <v>✗ NS (0.0290)</v>
      </c>
    </row>
    <row r="306" spans="1:5" x14ac:dyDescent="0.25">
      <c r="A306" s="11" t="s">
        <v>38</v>
      </c>
      <c r="B306" s="11" t="s">
        <v>54</v>
      </c>
      <c r="C306" s="11" t="s">
        <v>9260</v>
      </c>
      <c r="D306" s="52">
        <f>'Model Test Calc'!AU281</f>
        <v>1.0408544006867238E-2</v>
      </c>
      <c r="E306" s="11" t="str">
        <f>IF('Model Test Calc'!AX281&lt;0.01,"✓ p&lt;0.01 ("&amp;TEXT('Model Test Calc'!AX281,"0.0000")&amp;")","✗ NS ("&amp;TEXT('Model Test Calc'!AX281,"0.0000")&amp;")")</f>
        <v>✗ NS (0.0290)</v>
      </c>
    </row>
    <row r="307" spans="1:5" x14ac:dyDescent="0.25">
      <c r="A307" s="11" t="s">
        <v>38</v>
      </c>
      <c r="B307" s="11" t="s">
        <v>40</v>
      </c>
      <c r="C307" s="11" t="s">
        <v>9260</v>
      </c>
      <c r="D307" s="52">
        <f>'Model Test Calc'!AU282</f>
        <v>-1.5279735192314991E-2</v>
      </c>
      <c r="E307" s="11" t="str">
        <f>IF('Model Test Calc'!AX282&lt;0.01,"✓ p&lt;0.01 ("&amp;TEXT('Model Test Calc'!AX282,"0.0000")&amp;")","✗ NS ("&amp;TEXT('Model Test Calc'!AX282,"0.0000")&amp;")")</f>
        <v>✓ p&lt;0.01 (0.0021)</v>
      </c>
    </row>
    <row r="308" spans="1:5" ht="30" x14ac:dyDescent="0.25">
      <c r="A308" s="11" t="s">
        <v>38</v>
      </c>
      <c r="B308" s="11" t="s">
        <v>47</v>
      </c>
      <c r="C308" s="11" t="s">
        <v>9260</v>
      </c>
      <c r="D308" s="52">
        <f>'Model Test Calc'!AU283</f>
        <v>-1.4412428824948786E-2</v>
      </c>
      <c r="E308" s="11" t="str">
        <f>IF('Model Test Calc'!AX283&lt;0.01,"✓ p&lt;0.01 ("&amp;TEXT('Model Test Calc'!AX283,"0.0000")&amp;")","✗ NS ("&amp;TEXT('Model Test Calc'!AX283,"0.0000")&amp;")")</f>
        <v>✓ p&lt;0.01 (0.0014)</v>
      </c>
    </row>
    <row r="309" spans="1:5" x14ac:dyDescent="0.25">
      <c r="A309" s="11" t="s">
        <v>46</v>
      </c>
      <c r="B309" s="11" t="s">
        <v>32</v>
      </c>
      <c r="C309" s="11" t="s">
        <v>9259</v>
      </c>
      <c r="D309" s="52">
        <f>'Model Test Calc'!AU284</f>
        <v>4.9203002902338665E-2</v>
      </c>
      <c r="E309" s="11" t="str">
        <f>IF('Model Test Calc'!AX284&lt;0.01,"✓ p&lt;0.01 ("&amp;TEXT('Model Test Calc'!AX284,"0.0000")&amp;")","✗ NS ("&amp;TEXT('Model Test Calc'!AX284,"0.0000")&amp;")")</f>
        <v>✓ p&lt;0.01 (0.0001)</v>
      </c>
    </row>
    <row r="310" spans="1:5" x14ac:dyDescent="0.25">
      <c r="A310" s="11" t="s">
        <v>46</v>
      </c>
      <c r="B310" s="11" t="s">
        <v>12</v>
      </c>
      <c r="C310" s="11" t="s">
        <v>9259</v>
      </c>
      <c r="D310" s="52">
        <f>'Model Test Calc'!AU285</f>
        <v>3.7101597360298076E-2</v>
      </c>
      <c r="E310" s="11" t="str">
        <f>IF('Model Test Calc'!AX285&lt;0.01,"✓ p&lt;0.01 ("&amp;TEXT('Model Test Calc'!AX285,"0.0000")&amp;")","✗ NS ("&amp;TEXT('Model Test Calc'!AX285,"0.0000")&amp;")")</f>
        <v>✓ p&lt;0.01 (0.0002)</v>
      </c>
    </row>
    <row r="311" spans="1:5" x14ac:dyDescent="0.25">
      <c r="A311" s="11" t="s">
        <v>46</v>
      </c>
      <c r="B311" s="11" t="s">
        <v>26</v>
      </c>
      <c r="C311" s="11" t="s">
        <v>9259</v>
      </c>
      <c r="D311" s="52">
        <f>'Model Test Calc'!AU286</f>
        <v>2.2037271276004043E-2</v>
      </c>
      <c r="E311" s="11" t="str">
        <f>IF('Model Test Calc'!AX286&lt;0.01,"✓ p&lt;0.01 ("&amp;TEXT('Model Test Calc'!AX286,"0.0000")&amp;")","✗ NS ("&amp;TEXT('Model Test Calc'!AX286,"0.0000")&amp;")")</f>
        <v>✗ NS (0.0217)</v>
      </c>
    </row>
    <row r="312" spans="1:5" x14ac:dyDescent="0.25">
      <c r="A312" s="11" t="s">
        <v>46</v>
      </c>
      <c r="B312" s="11" t="s">
        <v>54</v>
      </c>
      <c r="C312" s="11" t="s">
        <v>9260</v>
      </c>
      <c r="D312" s="52">
        <f>'Model Test Calc'!AU287</f>
        <v>1.2422481344497232E-2</v>
      </c>
      <c r="E312" s="11" t="str">
        <f>IF('Model Test Calc'!AX287&lt;0.01,"✓ p&lt;0.01 ("&amp;TEXT('Model Test Calc'!AX287,"0.0000")&amp;")","✗ NS ("&amp;TEXT('Model Test Calc'!AX287,"0.0000")&amp;")")</f>
        <v>✓ p&lt;0.01 (0.0023)</v>
      </c>
    </row>
    <row r="313" spans="1:5" x14ac:dyDescent="0.25">
      <c r="A313" s="11" t="s">
        <v>46</v>
      </c>
      <c r="B313" s="11" t="s">
        <v>40</v>
      </c>
      <c r="C313" s="11" t="s">
        <v>9260</v>
      </c>
      <c r="D313" s="52">
        <f>'Model Test Calc'!AU288</f>
        <v>-1.4447059049356319E-2</v>
      </c>
      <c r="E313" s="11" t="str">
        <f>IF('Model Test Calc'!AX288&lt;0.01,"✓ p&lt;0.01 ("&amp;TEXT('Model Test Calc'!AX288,"0.0000")&amp;")","✗ NS ("&amp;TEXT('Model Test Calc'!AX288,"0.0000")&amp;")")</f>
        <v>✓ p&lt;0.01 (0.0030)</v>
      </c>
    </row>
    <row r="314" spans="1:5" ht="30" x14ac:dyDescent="0.25">
      <c r="A314" s="11" t="s">
        <v>46</v>
      </c>
      <c r="B314" s="11" t="s">
        <v>47</v>
      </c>
      <c r="C314" s="11" t="s">
        <v>9260</v>
      </c>
      <c r="D314" s="52">
        <f>'Model Test Calc'!AU289</f>
        <v>-1.3486248468828349E-2</v>
      </c>
      <c r="E314" s="11" t="str">
        <f>IF('Model Test Calc'!AX289&lt;0.01,"✓ p&lt;0.01 ("&amp;TEXT('Model Test Calc'!AX289,"0.0000")&amp;")","✗ NS ("&amp;TEXT('Model Test Calc'!AX289,"0.0000")&amp;")")</f>
        <v>✓ p&lt;0.01 (0.0054)</v>
      </c>
    </row>
    <row r="315" spans="1:5" x14ac:dyDescent="0.25">
      <c r="A315" s="11" t="s">
        <v>64</v>
      </c>
      <c r="B315" s="11" t="s">
        <v>32</v>
      </c>
      <c r="C315" s="11" t="s">
        <v>9259</v>
      </c>
      <c r="D315" s="52">
        <f>'Model Test Calc'!AU290</f>
        <v>6.1383084896700392E-2</v>
      </c>
      <c r="E315" s="11" t="str">
        <f>IF('Model Test Calc'!AX290&lt;0.01,"✓ p&lt;0.01 ("&amp;TEXT('Model Test Calc'!AX290,"0.0000")&amp;")","✗ NS ("&amp;TEXT('Model Test Calc'!AX290,"0.0000")&amp;")")</f>
        <v>✓ p&lt;0.01 (0.0001)</v>
      </c>
    </row>
    <row r="316" spans="1:5" x14ac:dyDescent="0.25">
      <c r="A316" s="11" t="s">
        <v>64</v>
      </c>
      <c r="B316" s="11" t="s">
        <v>12</v>
      </c>
      <c r="C316" s="11" t="s">
        <v>9259</v>
      </c>
      <c r="D316" s="52">
        <f>'Model Test Calc'!AU291</f>
        <v>4.8340918128646188E-2</v>
      </c>
      <c r="E316" s="11" t="str">
        <f>IF('Model Test Calc'!AX291&lt;0.01,"✓ p&lt;0.01 ("&amp;TEXT('Model Test Calc'!AX291,"0.0000")&amp;")","✗ NS ("&amp;TEXT('Model Test Calc'!AX291,"0.0000")&amp;")")</f>
        <v>✓ p&lt;0.01 (0.0001)</v>
      </c>
    </row>
    <row r="317" spans="1:5" x14ac:dyDescent="0.25">
      <c r="A317" s="11" t="s">
        <v>64</v>
      </c>
      <c r="B317" s="11" t="s">
        <v>26</v>
      </c>
      <c r="C317" s="11" t="s">
        <v>9259</v>
      </c>
      <c r="D317" s="52">
        <f>'Model Test Calc'!AU292</f>
        <v>7.4364919927478512E-2</v>
      </c>
      <c r="E317" s="11" t="str">
        <f>IF('Model Test Calc'!AX292&lt;0.01,"✓ p&lt;0.01 ("&amp;TEXT('Model Test Calc'!AX292,"0.0000")&amp;")","✗ NS ("&amp;TEXT('Model Test Calc'!AX292,"0.0000")&amp;")")</f>
        <v>✓ p&lt;0.01 (0.0001)</v>
      </c>
    </row>
    <row r="318" spans="1:5" x14ac:dyDescent="0.25">
      <c r="A318" s="11" t="s">
        <v>64</v>
      </c>
      <c r="B318" s="11" t="s">
        <v>54</v>
      </c>
      <c r="C318" s="11" t="s">
        <v>9260</v>
      </c>
      <c r="D318" s="52">
        <f>'Model Test Calc'!AU293</f>
        <v>5.9847359440978742E-6</v>
      </c>
      <c r="E318" s="11" t="str">
        <f>IF('Model Test Calc'!AX293&lt;0.01,"✓ p&lt;0.01 ("&amp;TEXT('Model Test Calc'!AX293,"0.0000")&amp;")","✗ NS ("&amp;TEXT('Model Test Calc'!AX293,"0.0000")&amp;")")</f>
        <v>✗ NS (0.9256)</v>
      </c>
    </row>
    <row r="319" spans="1:5" x14ac:dyDescent="0.25">
      <c r="A319" s="11" t="s">
        <v>64</v>
      </c>
      <c r="B319" s="11" t="s">
        <v>40</v>
      </c>
      <c r="C319" s="11" t="s">
        <v>9260</v>
      </c>
      <c r="D319" s="52">
        <f>'Model Test Calc'!AU294</f>
        <v>-2.7918377346073796E-2</v>
      </c>
      <c r="E319" s="11" t="str">
        <f>IF('Model Test Calc'!AX294&lt;0.01,"✓ p&lt;0.01 ("&amp;TEXT('Model Test Calc'!AX294,"0.0000")&amp;")","✗ NS ("&amp;TEXT('Model Test Calc'!AX294,"0.0000")&amp;")")</f>
        <v>✓ p&lt;0.01 (0.0001)</v>
      </c>
    </row>
    <row r="320" spans="1:5" ht="30" x14ac:dyDescent="0.25">
      <c r="A320" s="11" t="s">
        <v>64</v>
      </c>
      <c r="B320" s="11" t="s">
        <v>47</v>
      </c>
      <c r="C320" s="11" t="s">
        <v>9260</v>
      </c>
      <c r="D320" s="52">
        <f>'Model Test Calc'!AU295</f>
        <v>-8.812230934302806E-3</v>
      </c>
      <c r="E320" s="11" t="str">
        <f>IF('Model Test Calc'!AX295&lt;0.01,"✓ p&lt;0.01 ("&amp;TEXT('Model Test Calc'!AX295,"0.0000")&amp;")","✗ NS ("&amp;TEXT('Model Test Calc'!AX295,"0.0000")&amp;")")</f>
        <v>✓ p&lt;0.01 (0.0002)</v>
      </c>
    </row>
    <row r="321" spans="1:5" x14ac:dyDescent="0.25">
      <c r="A321" s="11" t="s">
        <v>75</v>
      </c>
      <c r="B321" s="11" t="s">
        <v>32</v>
      </c>
      <c r="C321" s="11" t="s">
        <v>9259</v>
      </c>
      <c r="D321" s="52">
        <f>'Model Test Calc'!AU296</f>
        <v>5.5904404164985391E-2</v>
      </c>
      <c r="E321" s="11" t="str">
        <f>IF('Model Test Calc'!AX296&lt;0.01,"✓ p&lt;0.01 ("&amp;TEXT('Model Test Calc'!AX296,"0.0000")&amp;")","✗ NS ("&amp;TEXT('Model Test Calc'!AX296,"0.0000")&amp;")")</f>
        <v>✓ p&lt;0.01 (0.0001)</v>
      </c>
    </row>
    <row r="322" spans="1:5" x14ac:dyDescent="0.25">
      <c r="A322" s="11" t="s">
        <v>75</v>
      </c>
      <c r="B322" s="11" t="s">
        <v>12</v>
      </c>
      <c r="C322" s="11" t="s">
        <v>9259</v>
      </c>
      <c r="D322" s="52">
        <f>'Model Test Calc'!AU297</f>
        <v>3.6493291527499153E-2</v>
      </c>
      <c r="E322" s="11" t="str">
        <f>IF('Model Test Calc'!AX297&lt;0.01,"✓ p&lt;0.01 ("&amp;TEXT('Model Test Calc'!AX297,"0.0000")&amp;")","✗ NS ("&amp;TEXT('Model Test Calc'!AX297,"0.0000")&amp;")")</f>
        <v>✓ p&lt;0.01 (0.0001)</v>
      </c>
    </row>
    <row r="323" spans="1:5" x14ac:dyDescent="0.25">
      <c r="A323" s="11" t="s">
        <v>75</v>
      </c>
      <c r="B323" s="11" t="s">
        <v>26</v>
      </c>
      <c r="C323" s="11" t="s">
        <v>9259</v>
      </c>
      <c r="D323" s="52">
        <f>'Model Test Calc'!AU298</f>
        <v>3.8123174165428986E-2</v>
      </c>
      <c r="E323" s="11" t="str">
        <f>IF('Model Test Calc'!AX298&lt;0.01,"✓ p&lt;0.01 ("&amp;TEXT('Model Test Calc'!AX298,"0.0000")&amp;")","✗ NS ("&amp;TEXT('Model Test Calc'!AX298,"0.0000")&amp;")")</f>
        <v>✓ p&lt;0.01 (0.0001)</v>
      </c>
    </row>
    <row r="324" spans="1:5" x14ac:dyDescent="0.25">
      <c r="A324" s="11" t="s">
        <v>75</v>
      </c>
      <c r="B324" s="11" t="s">
        <v>54</v>
      </c>
      <c r="C324" s="11" t="s">
        <v>9260</v>
      </c>
      <c r="D324" s="52">
        <f>'Model Test Calc'!AU299</f>
        <v>1.546117074580986E-2</v>
      </c>
      <c r="E324" s="11" t="str">
        <f>IF('Model Test Calc'!AX299&lt;0.01,"✓ p&lt;0.01 ("&amp;TEXT('Model Test Calc'!AX299,"0.0000")&amp;")","✗ NS ("&amp;TEXT('Model Test Calc'!AX299,"0.0000")&amp;")")</f>
        <v>✓ p&lt;0.01 (0.0048)</v>
      </c>
    </row>
    <row r="325" spans="1:5" x14ac:dyDescent="0.25">
      <c r="A325" s="11" t="s">
        <v>75</v>
      </c>
      <c r="B325" s="11" t="s">
        <v>40</v>
      </c>
      <c r="C325" s="11" t="s">
        <v>9260</v>
      </c>
      <c r="D325" s="52">
        <f>'Model Test Calc'!AU300</f>
        <v>-9.5374786036597041E-3</v>
      </c>
      <c r="E325" s="11" t="str">
        <f>IF('Model Test Calc'!AX300&lt;0.01,"✓ p&lt;0.01 ("&amp;TEXT('Model Test Calc'!AX300,"0.0000")&amp;")","✗ NS ("&amp;TEXT('Model Test Calc'!AX300,"0.0000")&amp;")")</f>
        <v>✗ NS (0.0119)</v>
      </c>
    </row>
    <row r="326" spans="1:5" ht="30" x14ac:dyDescent="0.25">
      <c r="A326" s="11" t="s">
        <v>75</v>
      </c>
      <c r="B326" s="11" t="s">
        <v>47</v>
      </c>
      <c r="C326" s="11" t="s">
        <v>9260</v>
      </c>
      <c r="D326" s="52">
        <f>'Model Test Calc'!AU301</f>
        <v>-5.3689879385930613E-3</v>
      </c>
      <c r="E326" s="11" t="str">
        <f>IF('Model Test Calc'!AX301&lt;0.01,"✓ p&lt;0.01 ("&amp;TEXT('Model Test Calc'!AX301,"0.0000")&amp;")","✗ NS ("&amp;TEXT('Model Test Calc'!AX301,"0.0000")&amp;")")</f>
        <v>✗ NS (0.0826)</v>
      </c>
    </row>
    <row r="327" spans="1:5" x14ac:dyDescent="0.25">
      <c r="A327" s="11" t="s">
        <v>82</v>
      </c>
      <c r="B327" s="11" t="s">
        <v>32</v>
      </c>
      <c r="C327" s="11" t="s">
        <v>9259</v>
      </c>
      <c r="D327" s="52">
        <f>'Model Test Calc'!AU302</f>
        <v>7.7786964310321061E-2</v>
      </c>
      <c r="E327" s="11" t="str">
        <f>IF('Model Test Calc'!AX302&lt;0.01,"✓ p&lt;0.01 ("&amp;TEXT('Model Test Calc'!AX302,"0.0000")&amp;")","✗ NS ("&amp;TEXT('Model Test Calc'!AX302,"0.0000")&amp;")")</f>
        <v>✓ p&lt;0.01 (0.0001)</v>
      </c>
    </row>
    <row r="328" spans="1:5" x14ac:dyDescent="0.25">
      <c r="A328" s="11" t="s">
        <v>82</v>
      </c>
      <c r="B328" s="11" t="s">
        <v>12</v>
      </c>
      <c r="C328" s="11" t="s">
        <v>9259</v>
      </c>
      <c r="D328" s="52">
        <f>'Model Test Calc'!AU303</f>
        <v>7.594081895757876E-2</v>
      </c>
      <c r="E328" s="11" t="str">
        <f>IF('Model Test Calc'!AX303&lt;0.01,"✓ p&lt;0.01 ("&amp;TEXT('Model Test Calc'!AX303,"0.0000")&amp;")","✗ NS ("&amp;TEXT('Model Test Calc'!AX303,"0.0000")&amp;")")</f>
        <v>✓ p&lt;0.01 (0.0001)</v>
      </c>
    </row>
    <row r="329" spans="1:5" x14ac:dyDescent="0.25">
      <c r="A329" s="11" t="s">
        <v>82</v>
      </c>
      <c r="B329" s="11" t="s">
        <v>26</v>
      </c>
      <c r="C329" s="11" t="s">
        <v>9259</v>
      </c>
      <c r="D329" s="52">
        <f>'Model Test Calc'!AU304</f>
        <v>0.15875519996995027</v>
      </c>
      <c r="E329" s="11" t="str">
        <f>IF('Model Test Calc'!AX304&lt;0.01,"✓ p&lt;0.01 ("&amp;TEXT('Model Test Calc'!AX304,"0.0000")&amp;")","✗ NS ("&amp;TEXT('Model Test Calc'!AX304,"0.0000")&amp;")")</f>
        <v>✓ p&lt;0.01 (0.0001)</v>
      </c>
    </row>
    <row r="330" spans="1:5" x14ac:dyDescent="0.25">
      <c r="A330" s="11" t="s">
        <v>82</v>
      </c>
      <c r="B330" s="11" t="s">
        <v>54</v>
      </c>
      <c r="C330" s="11" t="s">
        <v>9260</v>
      </c>
      <c r="D330" s="52">
        <f>'Model Test Calc'!AU305</f>
        <v>3.752450988074349E-2</v>
      </c>
      <c r="E330" s="11" t="str">
        <f>IF('Model Test Calc'!AX305&lt;0.01,"✓ p&lt;0.01 ("&amp;TEXT('Model Test Calc'!AX305,"0.0000")&amp;")","✗ NS ("&amp;TEXT('Model Test Calc'!AX305,"0.0000")&amp;")")</f>
        <v>✓ p&lt;0.01 (0.0001)</v>
      </c>
    </row>
    <row r="331" spans="1:5" x14ac:dyDescent="0.25">
      <c r="A331" s="11" t="s">
        <v>82</v>
      </c>
      <c r="B331" s="11" t="s">
        <v>40</v>
      </c>
      <c r="C331" s="11" t="s">
        <v>9260</v>
      </c>
      <c r="D331" s="52">
        <f>'Model Test Calc'!AU306</f>
        <v>3.0842384098627939E-3</v>
      </c>
      <c r="E331" s="11" t="str">
        <f>IF('Model Test Calc'!AX306&lt;0.01,"✓ p&lt;0.01 ("&amp;TEXT('Model Test Calc'!AX306,"0.0000")&amp;")","✗ NS ("&amp;TEXT('Model Test Calc'!AX306,"0.0000")&amp;")")</f>
        <v>✗ NS (0.3225)</v>
      </c>
    </row>
    <row r="332" spans="1:5" ht="30" x14ac:dyDescent="0.25">
      <c r="A332" s="11" t="s">
        <v>82</v>
      </c>
      <c r="B332" s="11" t="s">
        <v>47</v>
      </c>
      <c r="C332" s="11" t="s">
        <v>9260</v>
      </c>
      <c r="D332" s="52">
        <f>'Model Test Calc'!AU307</f>
        <v>3.7346363833848429E-3</v>
      </c>
      <c r="E332" s="11" t="str">
        <f>IF('Model Test Calc'!AX307&lt;0.01,"✓ p&lt;0.01 ("&amp;TEXT('Model Test Calc'!AX307,"0.0000")&amp;")","✗ NS ("&amp;TEXT('Model Test Calc'!AX307,"0.0000")&amp;")")</f>
        <v>✗ NS (0.4441)</v>
      </c>
    </row>
    <row r="333" spans="1:5" x14ac:dyDescent="0.25">
      <c r="A333" s="11" t="s">
        <v>90</v>
      </c>
      <c r="B333" s="11" t="s">
        <v>32</v>
      </c>
      <c r="C333" s="11" t="s">
        <v>9259</v>
      </c>
      <c r="D333" s="52">
        <f>'Model Test Calc'!AU308</f>
        <v>5.8335453329269017E-2</v>
      </c>
      <c r="E333" s="11" t="str">
        <f>IF('Model Test Calc'!AX308&lt;0.01,"✓ p&lt;0.01 ("&amp;TEXT('Model Test Calc'!AX308,"0.0000")&amp;")","✗ NS ("&amp;TEXT('Model Test Calc'!AX308,"0.0000")&amp;")")</f>
        <v>✓ p&lt;0.01 (0.0001)</v>
      </c>
    </row>
    <row r="334" spans="1:5" x14ac:dyDescent="0.25">
      <c r="A334" s="11" t="s">
        <v>90</v>
      </c>
      <c r="B334" s="11" t="s">
        <v>12</v>
      </c>
      <c r="C334" s="11" t="s">
        <v>9259</v>
      </c>
      <c r="D334" s="52">
        <f>'Model Test Calc'!AU309</f>
        <v>2.3446656789414256E-2</v>
      </c>
      <c r="E334" s="11" t="str">
        <f>IF('Model Test Calc'!AX309&lt;0.01,"✓ p&lt;0.01 ("&amp;TEXT('Model Test Calc'!AX309,"0.0000")&amp;")","✗ NS ("&amp;TEXT('Model Test Calc'!AX309,"0.0000")&amp;")")</f>
        <v>✓ p&lt;0.01 (0.0002)</v>
      </c>
    </row>
    <row r="335" spans="1:5" x14ac:dyDescent="0.25">
      <c r="A335" s="11" t="s">
        <v>90</v>
      </c>
      <c r="B335" s="11" t="s">
        <v>26</v>
      </c>
      <c r="C335" s="11" t="s">
        <v>9259</v>
      </c>
      <c r="D335" s="52">
        <f>'Model Test Calc'!AU310</f>
        <v>7.8454750933766637E-2</v>
      </c>
      <c r="E335" s="11" t="str">
        <f>IF('Model Test Calc'!AX310&lt;0.01,"✓ p&lt;0.01 ("&amp;TEXT('Model Test Calc'!AX310,"0.0000")&amp;")","✗ NS ("&amp;TEXT('Model Test Calc'!AX310,"0.0000")&amp;")")</f>
        <v>✓ p&lt;0.01 (0.0001)</v>
      </c>
    </row>
    <row r="336" spans="1:5" x14ac:dyDescent="0.25">
      <c r="A336" s="11" t="s">
        <v>90</v>
      </c>
      <c r="B336" s="11" t="s">
        <v>54</v>
      </c>
      <c r="C336" s="11" t="s">
        <v>9260</v>
      </c>
      <c r="D336" s="52">
        <f>'Model Test Calc'!AU311</f>
        <v>1.9622182035711332E-2</v>
      </c>
      <c r="E336" s="11" t="str">
        <f>IF('Model Test Calc'!AX311&lt;0.01,"✓ p&lt;0.01 ("&amp;TEXT('Model Test Calc'!AX311,"0.0000")&amp;")","✗ NS ("&amp;TEXT('Model Test Calc'!AX311,"0.0000")&amp;")")</f>
        <v>✓ p&lt;0.01 (0.0005)</v>
      </c>
    </row>
    <row r="337" spans="1:5" x14ac:dyDescent="0.25">
      <c r="A337" s="11" t="s">
        <v>90</v>
      </c>
      <c r="B337" s="11" t="s">
        <v>40</v>
      </c>
      <c r="C337" s="11" t="s">
        <v>9260</v>
      </c>
      <c r="D337" s="52">
        <f>'Model Test Calc'!AU312</f>
        <v>3.3523445361672345E-3</v>
      </c>
      <c r="E337" s="11" t="str">
        <f>IF('Model Test Calc'!AX312&lt;0.01,"✓ p&lt;0.01 ("&amp;TEXT('Model Test Calc'!AX312,"0.0000")&amp;")","✗ NS ("&amp;TEXT('Model Test Calc'!AX312,"0.0000")&amp;")")</f>
        <v>✗ NS (0.3869)</v>
      </c>
    </row>
    <row r="338" spans="1:5" ht="30" x14ac:dyDescent="0.25">
      <c r="A338" s="11" t="s">
        <v>90</v>
      </c>
      <c r="B338" s="11" t="s">
        <v>47</v>
      </c>
      <c r="C338" s="11" t="s">
        <v>9260</v>
      </c>
      <c r="D338" s="52">
        <f>'Model Test Calc'!AU313</f>
        <v>-7.2227258270152198E-5</v>
      </c>
      <c r="E338" s="11" t="str">
        <f>IF('Model Test Calc'!AX313&lt;0.01,"✓ p&lt;0.01 ("&amp;TEXT('Model Test Calc'!AX313,"0.0000")&amp;")","✗ NS ("&amp;TEXT('Model Test Calc'!AX313,"0.0000")&amp;")")</f>
        <v>✗ NS (0.9839)</v>
      </c>
    </row>
    <row r="339" spans="1:5" ht="30" x14ac:dyDescent="0.25">
      <c r="A339" s="11" t="s">
        <v>96</v>
      </c>
      <c r="B339" s="11" t="s">
        <v>32</v>
      </c>
      <c r="C339" s="11" t="s">
        <v>9259</v>
      </c>
      <c r="D339" s="52">
        <f>'Model Test Calc'!AU314</f>
        <v>5.8482391324120253E-2</v>
      </c>
      <c r="E339" s="11" t="str">
        <f>IF('Model Test Calc'!AX314&lt;0.01,"✓ p&lt;0.01 ("&amp;TEXT('Model Test Calc'!AX314,"0.0000")&amp;")","✗ NS ("&amp;TEXT('Model Test Calc'!AX314,"0.0000")&amp;")")</f>
        <v>✓ p&lt;0.01 (0.0001)</v>
      </c>
    </row>
    <row r="340" spans="1:5" ht="30" x14ac:dyDescent="0.25">
      <c r="A340" s="11" t="s">
        <v>96</v>
      </c>
      <c r="B340" s="11" t="s">
        <v>12</v>
      </c>
      <c r="C340" s="11" t="s">
        <v>9259</v>
      </c>
      <c r="D340" s="52">
        <f>'Model Test Calc'!AU315</f>
        <v>3.2986911477601938E-2</v>
      </c>
      <c r="E340" s="11" t="str">
        <f>IF('Model Test Calc'!AX315&lt;0.01,"✓ p&lt;0.01 ("&amp;TEXT('Model Test Calc'!AX315,"0.0000")&amp;")","✗ NS ("&amp;TEXT('Model Test Calc'!AX315,"0.0000")&amp;")")</f>
        <v>✓ p&lt;0.01 (0.0001)</v>
      </c>
    </row>
    <row r="341" spans="1:5" ht="30" x14ac:dyDescent="0.25">
      <c r="A341" s="11" t="s">
        <v>96</v>
      </c>
      <c r="B341" s="11" t="s">
        <v>26</v>
      </c>
      <c r="C341" s="11" t="s">
        <v>9259</v>
      </c>
      <c r="D341" s="52">
        <f>'Model Test Calc'!AU316</f>
        <v>0.10865029050920105</v>
      </c>
      <c r="E341" s="11" t="str">
        <f>IF('Model Test Calc'!AX316&lt;0.01,"✓ p&lt;0.01 ("&amp;TEXT('Model Test Calc'!AX316,"0.0000")&amp;")","✗ NS ("&amp;TEXT('Model Test Calc'!AX316,"0.0000")&amp;")")</f>
        <v>✓ p&lt;0.01 (0.0001)</v>
      </c>
    </row>
    <row r="342" spans="1:5" ht="30" x14ac:dyDescent="0.25">
      <c r="A342" s="11" t="s">
        <v>96</v>
      </c>
      <c r="B342" s="11" t="s">
        <v>54</v>
      </c>
      <c r="C342" s="11" t="s">
        <v>9260</v>
      </c>
      <c r="D342" s="52">
        <f>'Model Test Calc'!AU317</f>
        <v>2.3861092647538707E-2</v>
      </c>
      <c r="E342" s="11" t="str">
        <f>IF('Model Test Calc'!AX317&lt;0.01,"✓ p&lt;0.01 ("&amp;TEXT('Model Test Calc'!AX317,"0.0000")&amp;")","✗ NS ("&amp;TEXT('Model Test Calc'!AX317,"0.0000")&amp;")")</f>
        <v>✓ p&lt;0.01 (0.0001)</v>
      </c>
    </row>
    <row r="343" spans="1:5" ht="30" x14ac:dyDescent="0.25">
      <c r="A343" s="11" t="s">
        <v>96</v>
      </c>
      <c r="B343" s="11" t="s">
        <v>40</v>
      </c>
      <c r="C343" s="11" t="s">
        <v>9260</v>
      </c>
      <c r="D343" s="52">
        <f>'Model Test Calc'!AU318</f>
        <v>-2.4598479205933665E-3</v>
      </c>
      <c r="E343" s="11" t="str">
        <f>IF('Model Test Calc'!AX318&lt;0.01,"✓ p&lt;0.01 ("&amp;TEXT('Model Test Calc'!AX318,"0.0000")&amp;")","✗ NS ("&amp;TEXT('Model Test Calc'!AX318,"0.0000")&amp;")")</f>
        <v>✗ NS (0.4898)</v>
      </c>
    </row>
    <row r="344" spans="1:5" ht="30" x14ac:dyDescent="0.25">
      <c r="A344" s="11" t="s">
        <v>96</v>
      </c>
      <c r="B344" s="11" t="s">
        <v>47</v>
      </c>
      <c r="C344" s="11" t="s">
        <v>9260</v>
      </c>
      <c r="D344" s="52">
        <f>'Model Test Calc'!AU319</f>
        <v>-3.7987136745785632E-3</v>
      </c>
      <c r="E344" s="11" t="str">
        <f>IF('Model Test Calc'!AX319&lt;0.01,"✓ p&lt;0.01 ("&amp;TEXT('Model Test Calc'!AX319,"0.0000")&amp;")","✗ NS ("&amp;TEXT('Model Test Calc'!AX319,"0.0000")&amp;")")</f>
        <v>✗ NS (0.4441)</v>
      </c>
    </row>
    <row r="345" spans="1:5" x14ac:dyDescent="0.25">
      <c r="A345" s="11" t="s">
        <v>103</v>
      </c>
      <c r="B345" s="11" t="s">
        <v>32</v>
      </c>
      <c r="C345" s="11" t="s">
        <v>9259</v>
      </c>
      <c r="D345" s="52">
        <f>'Model Test Calc'!AU320</f>
        <v>9.3630584053702753E-2</v>
      </c>
      <c r="E345" s="11" t="str">
        <f>IF('Model Test Calc'!AX320&lt;0.01,"✓ p&lt;0.01 ("&amp;TEXT('Model Test Calc'!AX320,"0.0000")&amp;")","✗ NS ("&amp;TEXT('Model Test Calc'!AX320,"0.0000")&amp;")")</f>
        <v>✓ p&lt;0.01 (0.0001)</v>
      </c>
    </row>
    <row r="346" spans="1:5" x14ac:dyDescent="0.25">
      <c r="A346" s="11" t="s">
        <v>103</v>
      </c>
      <c r="B346" s="11" t="s">
        <v>12</v>
      </c>
      <c r="C346" s="11" t="s">
        <v>9259</v>
      </c>
      <c r="D346" s="52">
        <f>'Model Test Calc'!AU321</f>
        <v>4.4092949274909379E-2</v>
      </c>
      <c r="E346" s="11" t="str">
        <f>IF('Model Test Calc'!AX321&lt;0.01,"✓ p&lt;0.01 ("&amp;TEXT('Model Test Calc'!AX321,"0.0000")&amp;")","✗ NS ("&amp;TEXT('Model Test Calc'!AX321,"0.0000")&amp;")")</f>
        <v>✓ p&lt;0.01 (0.0001)</v>
      </c>
    </row>
    <row r="347" spans="1:5" x14ac:dyDescent="0.25">
      <c r="A347" s="11" t="s">
        <v>103</v>
      </c>
      <c r="B347" s="11" t="s">
        <v>26</v>
      </c>
      <c r="C347" s="11" t="s">
        <v>9259</v>
      </c>
      <c r="D347" s="52">
        <f>'Model Test Calc'!AU322</f>
        <v>0.10809021446780123</v>
      </c>
      <c r="E347" s="11" t="str">
        <f>IF('Model Test Calc'!AX322&lt;0.01,"✓ p&lt;0.01 ("&amp;TEXT('Model Test Calc'!AX322,"0.0000")&amp;")","✗ NS ("&amp;TEXT('Model Test Calc'!AX322,"0.0000")&amp;")")</f>
        <v>✓ p&lt;0.01 (0.0001)</v>
      </c>
    </row>
    <row r="348" spans="1:5" x14ac:dyDescent="0.25">
      <c r="A348" s="11" t="s">
        <v>103</v>
      </c>
      <c r="B348" s="11" t="s">
        <v>54</v>
      </c>
      <c r="C348" s="11" t="s">
        <v>9260</v>
      </c>
      <c r="D348" s="52">
        <f>'Model Test Calc'!AU323</f>
        <v>3.1597517716243403E-2</v>
      </c>
      <c r="E348" s="11" t="str">
        <f>IF('Model Test Calc'!AX323&lt;0.01,"✓ p&lt;0.01 ("&amp;TEXT('Model Test Calc'!AX323,"0.0000")&amp;")","✗ NS ("&amp;TEXT('Model Test Calc'!AX323,"0.0000")&amp;")")</f>
        <v>✓ p&lt;0.01 (0.0001)</v>
      </c>
    </row>
    <row r="349" spans="1:5" x14ac:dyDescent="0.25">
      <c r="A349" s="11" t="s">
        <v>103</v>
      </c>
      <c r="B349" s="11" t="s">
        <v>40</v>
      </c>
      <c r="C349" s="11" t="s">
        <v>9260</v>
      </c>
      <c r="D349" s="52">
        <f>'Model Test Calc'!AU324</f>
        <v>-5.0095558820585362E-3</v>
      </c>
      <c r="E349" s="11" t="str">
        <f>IF('Model Test Calc'!AX324&lt;0.01,"✓ p&lt;0.01 ("&amp;TEXT('Model Test Calc'!AX324,"0.0000")&amp;")","✗ NS ("&amp;TEXT('Model Test Calc'!AX324,"0.0000")&amp;")")</f>
        <v>✗ NS (0.1851)</v>
      </c>
    </row>
    <row r="350" spans="1:5" ht="30" x14ac:dyDescent="0.25">
      <c r="A350" s="11" t="s">
        <v>103</v>
      </c>
      <c r="B350" s="11" t="s">
        <v>47</v>
      </c>
      <c r="C350" s="11" t="s">
        <v>9260</v>
      </c>
      <c r="D350" s="52">
        <f>'Model Test Calc'!AU325</f>
        <v>2.9288031956420046E-3</v>
      </c>
      <c r="E350" s="11" t="str">
        <f>IF('Model Test Calc'!AX325&lt;0.01,"✓ p&lt;0.01 ("&amp;TEXT('Model Test Calc'!AX325,"0.0000")&amp;")","✗ NS ("&amp;TEXT('Model Test Calc'!AX325,"0.0000")&amp;")")</f>
        <v>✗ NS (0.2197)</v>
      </c>
    </row>
    <row r="351" spans="1:5" x14ac:dyDescent="0.25">
      <c r="A351" s="11"/>
      <c r="B351" s="11"/>
      <c r="C351" s="11"/>
      <c r="D351" s="11"/>
      <c r="E351" s="11"/>
    </row>
    <row r="352" spans="1:5" x14ac:dyDescent="0.25">
      <c r="A352" s="11"/>
      <c r="B352" s="11"/>
      <c r="C352" s="11"/>
      <c r="D352" s="11"/>
      <c r="E352" s="11"/>
    </row>
    <row r="353" spans="1:5" ht="21.95" customHeight="1" x14ac:dyDescent="0.25">
      <c r="A353" s="51" t="s">
        <v>9365</v>
      </c>
      <c r="B353" s="51"/>
      <c r="C353" s="51"/>
      <c r="D353" s="51"/>
      <c r="E353" s="51"/>
    </row>
    <row r="354" spans="1:5" ht="30" x14ac:dyDescent="0.25">
      <c r="A354" s="15" t="s">
        <v>9366</v>
      </c>
      <c r="B354" s="15" t="s">
        <v>9367</v>
      </c>
      <c r="C354" s="15" t="s">
        <v>9368</v>
      </c>
      <c r="D354" s="15" t="s">
        <v>9369</v>
      </c>
      <c r="E354" s="11"/>
    </row>
    <row r="355" spans="1:5" x14ac:dyDescent="0.25">
      <c r="A355" s="11" t="s">
        <v>9344</v>
      </c>
      <c r="B355" s="11">
        <f>COUNTIF(E7:E60,"✓*")</f>
        <v>36</v>
      </c>
      <c r="C355" s="11">
        <f>COUNTIF(E7:E60,"✓*")+COUNTIF(E7:E60,"✗*")</f>
        <v>54</v>
      </c>
      <c r="D355" s="54">
        <f>B355/C355</f>
        <v>0.66666666666666663</v>
      </c>
      <c r="E355" s="11"/>
    </row>
    <row r="356" spans="1:5" x14ac:dyDescent="0.25">
      <c r="A356" s="11" t="s">
        <v>9345</v>
      </c>
      <c r="B356" s="11">
        <f>COUNTIF(E65:E118,"✓*")</f>
        <v>25</v>
      </c>
      <c r="C356" s="11">
        <f>COUNTIF(E65:E118,"✓*")+COUNTIF(E65:E118,"✗*")</f>
        <v>54</v>
      </c>
      <c r="D356" s="54">
        <f>B356/C356</f>
        <v>0.46296296296296297</v>
      </c>
      <c r="E356" s="11"/>
    </row>
    <row r="357" spans="1:5" x14ac:dyDescent="0.25">
      <c r="A357" s="11" t="s">
        <v>9346</v>
      </c>
      <c r="B357" s="11">
        <f>COUNTIF(E123:E176,"✓*")</f>
        <v>31</v>
      </c>
      <c r="C357" s="11">
        <f>COUNTIF(E123:E176,"✓*")+COUNTIF(E123:E176,"✗*")</f>
        <v>54</v>
      </c>
      <c r="D357" s="54">
        <f>B357/C357</f>
        <v>0.57407407407407407</v>
      </c>
      <c r="E357" s="11"/>
    </row>
    <row r="358" spans="1:5" x14ac:dyDescent="0.25">
      <c r="A358" s="11" t="s">
        <v>9356</v>
      </c>
      <c r="B358" s="11">
        <f>COUNTIF(E181:E234,"✓*")</f>
        <v>43</v>
      </c>
      <c r="C358" s="11">
        <f>COUNTIF(E181:E234,"✓*")+COUNTIF(E181:E234,"✗*")</f>
        <v>54</v>
      </c>
      <c r="D358" s="54">
        <f>B358/C358</f>
        <v>0.79629629629629628</v>
      </c>
      <c r="E358" s="11"/>
    </row>
    <row r="359" spans="1:5" x14ac:dyDescent="0.25">
      <c r="A359" s="11" t="s">
        <v>9357</v>
      </c>
      <c r="B359" s="11">
        <f>COUNTIF(E239:E292,"✓*")</f>
        <v>31</v>
      </c>
      <c r="C359" s="11">
        <f>COUNTIF(E239:E292,"✓*")+COUNTIF(E239:E292,"✗*")</f>
        <v>54</v>
      </c>
      <c r="D359" s="54">
        <f>B359/C359</f>
        <v>0.57407407407407407</v>
      </c>
      <c r="E359" s="11"/>
    </row>
    <row r="360" spans="1:5" x14ac:dyDescent="0.25">
      <c r="A360" s="11" t="s">
        <v>9358</v>
      </c>
      <c r="B360" s="11">
        <f>COUNTIF(E297:E350,"✓*")</f>
        <v>40</v>
      </c>
      <c r="C360" s="11">
        <f>COUNTIF(E297:E350,"✓*")+COUNTIF(E297:E350,"✗*")</f>
        <v>54</v>
      </c>
      <c r="D360" s="54">
        <f>B360/C360</f>
        <v>0.7407407407407407</v>
      </c>
      <c r="E360" s="11"/>
    </row>
    <row r="361" spans="1:5" x14ac:dyDescent="0.25">
      <c r="A361" s="11"/>
      <c r="B361" s="11"/>
      <c r="C361" s="11"/>
      <c r="D361" s="11"/>
      <c r="E361" s="11"/>
    </row>
    <row r="362" spans="1:5" x14ac:dyDescent="0.25">
      <c r="A362" s="11"/>
      <c r="B362" s="11"/>
      <c r="C362" s="11"/>
      <c r="D362" s="11"/>
      <c r="E362" s="11"/>
    </row>
    <row r="363" spans="1:5" ht="21.95" customHeight="1" x14ac:dyDescent="0.25">
      <c r="A363" s="51" t="s">
        <v>9337</v>
      </c>
      <c r="B363" s="51"/>
      <c r="C363" s="51"/>
      <c r="D363" s="51"/>
      <c r="E363" s="51"/>
    </row>
    <row r="364" spans="1:5" ht="27.95" customHeight="1" x14ac:dyDescent="0.25">
      <c r="A364" s="48" t="s">
        <v>9370</v>
      </c>
      <c r="B364" s="48"/>
      <c r="C364" s="48"/>
      <c r="D364" s="48"/>
      <c r="E364" s="48"/>
    </row>
    <row r="365" spans="1:5" ht="27.95" customHeight="1" x14ac:dyDescent="0.25">
      <c r="A365" s="48" t="s">
        <v>9371</v>
      </c>
      <c r="B365" s="48"/>
      <c r="C365" s="48"/>
      <c r="D365" s="48"/>
      <c r="E365" s="48"/>
    </row>
    <row r="366" spans="1:5" ht="27.95" customHeight="1" x14ac:dyDescent="0.25">
      <c r="A366" s="49" t="s">
        <v>9372</v>
      </c>
      <c r="B366" s="49"/>
      <c r="C366" s="49"/>
      <c r="D366" s="49"/>
      <c r="E366" s="49"/>
    </row>
    <row r="367" spans="1:5" ht="30" customHeight="1" x14ac:dyDescent="0.25">
      <c r="A367" s="48" t="str">
        <f>"Across all six model pairs, "&amp;SUM(B355:B360)&amp;" of "&amp;SUM(C355:C360)&amp;" matched comparisons ("&amp;TEXT(SUM(B355:B360)/SUM(C355:C360),"0.0%")&amp;") show a statistically significant model difference at α = 0.01. Significance varies by experiment and data condition, so the section-level results should guide model selection."</f>
        <v>Across all six model pairs, 206 of 324 matched comparisons (63.6%) show a statistically significant model difference at α = 0.01. Significance varies by experiment and data condition, so the section-level results should guide model selection.</v>
      </c>
      <c r="B367" s="48"/>
      <c r="C367" s="48"/>
      <c r="D367" s="48"/>
      <c r="E367" s="48"/>
    </row>
    <row r="368" spans="1:5" ht="30" customHeight="1" x14ac:dyDescent="0.25">
      <c r="A368" s="48"/>
      <c r="B368" s="48"/>
      <c r="C368" s="48"/>
      <c r="D368" s="48"/>
      <c r="E368" s="48"/>
    </row>
  </sheetData>
  <mergeCells count="20">
    <mergeCell ref="A366:E366"/>
    <mergeCell ref="A367:E368"/>
    <mergeCell ref="A294:E294"/>
    <mergeCell ref="A295:E295"/>
    <mergeCell ref="A353:E353"/>
    <mergeCell ref="A363:E363"/>
    <mergeCell ref="A364:E364"/>
    <mergeCell ref="A365:E365"/>
    <mergeCell ref="A120:E120"/>
    <mergeCell ref="A121:E121"/>
    <mergeCell ref="A178:E178"/>
    <mergeCell ref="A179:E179"/>
    <mergeCell ref="A236:E236"/>
    <mergeCell ref="A237:E237"/>
    <mergeCell ref="A1:E1"/>
    <mergeCell ref="A2:E2"/>
    <mergeCell ref="A4:E4"/>
    <mergeCell ref="A5:E5"/>
    <mergeCell ref="A62:E62"/>
    <mergeCell ref="A63:E63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C9EC-FA8A-47C6-8EF3-3C6F0E6052F4}">
  <dimension ref="A1:AX325"/>
  <sheetViews>
    <sheetView workbookViewId="0"/>
  </sheetViews>
  <sheetFormatPr defaultRowHeight="15" x14ac:dyDescent="0.25"/>
  <sheetData>
    <row r="1" spans="1:50" x14ac:dyDescent="0.25">
      <c r="A1" t="s">
        <v>9341</v>
      </c>
      <c r="B1" t="s">
        <v>9342</v>
      </c>
      <c r="C1" t="s">
        <v>9343</v>
      </c>
      <c r="D1" t="s">
        <v>545</v>
      </c>
      <c r="E1" t="s">
        <v>9261</v>
      </c>
      <c r="F1" t="s">
        <v>9234</v>
      </c>
      <c r="G1" t="s">
        <v>9264</v>
      </c>
      <c r="H1" t="s">
        <v>9265</v>
      </c>
      <c r="I1" t="s">
        <v>9266</v>
      </c>
      <c r="J1" t="s">
        <v>9267</v>
      </c>
      <c r="K1" t="s">
        <v>9268</v>
      </c>
      <c r="L1" t="s">
        <v>9269</v>
      </c>
      <c r="M1" t="s">
        <v>9270</v>
      </c>
      <c r="N1" t="s">
        <v>9271</v>
      </c>
      <c r="O1" t="s">
        <v>9272</v>
      </c>
      <c r="P1" t="s">
        <v>9273</v>
      </c>
      <c r="Q1" t="s">
        <v>9274</v>
      </c>
      <c r="R1" t="s">
        <v>9275</v>
      </c>
      <c r="S1" t="s">
        <v>9276</v>
      </c>
      <c r="T1" t="s">
        <v>9277</v>
      </c>
      <c r="U1" t="s">
        <v>9278</v>
      </c>
      <c r="V1" t="s">
        <v>9279</v>
      </c>
      <c r="W1" t="s">
        <v>9280</v>
      </c>
      <c r="X1" t="s">
        <v>9281</v>
      </c>
      <c r="Y1" t="s">
        <v>9282</v>
      </c>
      <c r="Z1" t="s">
        <v>9283</v>
      </c>
      <c r="AA1" t="s">
        <v>9284</v>
      </c>
      <c r="AB1" t="s">
        <v>9285</v>
      </c>
      <c r="AC1" t="s">
        <v>9286</v>
      </c>
      <c r="AD1" t="s">
        <v>9287</v>
      </c>
      <c r="AE1" t="s">
        <v>9288</v>
      </c>
      <c r="AF1" t="s">
        <v>9289</v>
      </c>
      <c r="AG1" t="s">
        <v>9290</v>
      </c>
      <c r="AH1" t="s">
        <v>9291</v>
      </c>
      <c r="AI1" t="s">
        <v>9292</v>
      </c>
      <c r="AJ1" t="s">
        <v>9293</v>
      </c>
      <c r="AK1" t="s">
        <v>9294</v>
      </c>
      <c r="AL1" t="s">
        <v>9295</v>
      </c>
      <c r="AM1" t="s">
        <v>9296</v>
      </c>
      <c r="AN1" t="s">
        <v>9297</v>
      </c>
      <c r="AO1" t="s">
        <v>9298</v>
      </c>
      <c r="AP1" t="s">
        <v>9299</v>
      </c>
      <c r="AQ1" t="s">
        <v>9300</v>
      </c>
      <c r="AR1" t="s">
        <v>9301</v>
      </c>
      <c r="AS1" t="s">
        <v>9302</v>
      </c>
      <c r="AT1" t="s">
        <v>9303</v>
      </c>
      <c r="AU1" t="s">
        <v>9304</v>
      </c>
      <c r="AV1" t="s">
        <v>9305</v>
      </c>
      <c r="AW1" t="s">
        <v>9306</v>
      </c>
      <c r="AX1" t="s">
        <v>9307</v>
      </c>
    </row>
    <row r="2" spans="1:50" x14ac:dyDescent="0.25">
      <c r="A2" t="s">
        <v>9344</v>
      </c>
      <c r="B2" t="s">
        <v>19</v>
      </c>
      <c r="C2" t="s">
        <v>106</v>
      </c>
      <c r="D2" t="s">
        <v>23</v>
      </c>
      <c r="E2" t="s">
        <v>32</v>
      </c>
      <c r="F2" t="s">
        <v>9259</v>
      </c>
      <c r="G2">
        <f>all_runs!O2-all_runs!O602</f>
        <v>8.296659692662911E-3</v>
      </c>
      <c r="H2">
        <f>all_runs!O3-all_runs!O603</f>
        <v>-3.5385732094109335E-2</v>
      </c>
      <c r="I2">
        <f>all_runs!O4-all_runs!O604</f>
        <v>-3.7248148992595875E-2</v>
      </c>
      <c r="J2">
        <f>all_runs!O5-all_runs!O605</f>
        <v>-3.5385732094109335E-2</v>
      </c>
      <c r="K2">
        <f>all_runs!O6-all_runs!O606</f>
        <v>-3.5385732094109335E-2</v>
      </c>
      <c r="L2">
        <f>all_runs!O7-all_runs!O607</f>
        <v>-3.5385732094109335E-2</v>
      </c>
      <c r="M2">
        <f>all_runs!O8-all_runs!O608</f>
        <v>-3.5385732094109335E-2</v>
      </c>
      <c r="N2">
        <f>all_runs!O9-all_runs!O609</f>
        <v>-3.5385732094109335E-2</v>
      </c>
      <c r="O2">
        <f>all_runs!O10-all_runs!O610</f>
        <v>-3.5385732094109335E-2</v>
      </c>
      <c r="P2">
        <f>all_runs!O11-all_runs!O611</f>
        <v>-3.5385732094109335E-2</v>
      </c>
      <c r="Q2">
        <f>all_runs!O12-all_runs!O612</f>
        <v>-3.5385732094109335E-2</v>
      </c>
      <c r="R2">
        <f>all_runs!O13-all_runs!O613</f>
        <v>-3.5385732094109335E-2</v>
      </c>
      <c r="S2">
        <f>all_runs!O14-all_runs!O614</f>
        <v>-3.5385732094109335E-2</v>
      </c>
      <c r="T2">
        <f>all_runs!O15-all_runs!O615</f>
        <v>-3.5385732094109335E-2</v>
      </c>
      <c r="U2">
        <f>all_runs!O16-all_runs!O616</f>
        <v>-3.5385732094109335E-2</v>
      </c>
      <c r="V2">
        <f>all_runs!O17-all_runs!O617</f>
        <v>-3.5385732094109335E-2</v>
      </c>
      <c r="W2">
        <f>all_runs!O18-all_runs!O618</f>
        <v>-3.5385732094109335E-2</v>
      </c>
      <c r="X2">
        <f>all_runs!O19-all_runs!O619</f>
        <v>-3.5385732094109335E-2</v>
      </c>
      <c r="Y2">
        <f>all_runs!O20-all_runs!O620</f>
        <v>-3.5385732094109335E-2</v>
      </c>
      <c r="Z2">
        <f>all_runs!O21-all_runs!O621</f>
        <v>-3.5385732094109335E-2</v>
      </c>
      <c r="AA2" cm="1">
        <f t="array" ref="AA2">IF(G2=0,"",1+SUMPRODUCT(--(ABS($G2:$Z2)&lt;ABS(G2)),--($G2:$Z2&lt;&gt;0))+(SUMPRODUCT(--(ABS($G2:$Z2)=ABS(G2)),--($G2:$Z2&lt;&gt;0))-1)/2)</f>
        <v>1</v>
      </c>
      <c r="AB2" cm="1">
        <f t="array" ref="AB2">IF(H2=0,"",1+SUMPRODUCT(--(ABS($G2:$Z2)&lt;ABS(H2)),--($G2:$Z2&lt;&gt;0))+(SUMPRODUCT(--(ABS($G2:$Z2)=ABS(H2)),--($G2:$Z2&lt;&gt;0))-1)/2)</f>
        <v>10.5</v>
      </c>
      <c r="AC2" cm="1">
        <f t="array" ref="AC2">IF(I2=0,"",1+SUMPRODUCT(--(ABS($G2:$Z2)&lt;ABS(I2)),--($G2:$Z2&lt;&gt;0))+(SUMPRODUCT(--(ABS($G2:$Z2)=ABS(I2)),--($G2:$Z2&lt;&gt;0))-1)/2)</f>
        <v>20</v>
      </c>
      <c r="AD2" cm="1">
        <f t="array" ref="AD2">IF(J2=0,"",1+SUMPRODUCT(--(ABS($G2:$Z2)&lt;ABS(J2)),--($G2:$Z2&lt;&gt;0))+(SUMPRODUCT(--(ABS($G2:$Z2)=ABS(J2)),--($G2:$Z2&lt;&gt;0))-1)/2)</f>
        <v>10.5</v>
      </c>
      <c r="AE2" cm="1">
        <f t="array" ref="AE2">IF(K2=0,"",1+SUMPRODUCT(--(ABS($G2:$Z2)&lt;ABS(K2)),--($G2:$Z2&lt;&gt;0))+(SUMPRODUCT(--(ABS($G2:$Z2)=ABS(K2)),--($G2:$Z2&lt;&gt;0))-1)/2)</f>
        <v>10.5</v>
      </c>
      <c r="AF2" cm="1">
        <f t="array" ref="AF2">IF(L2=0,"",1+SUMPRODUCT(--(ABS($G2:$Z2)&lt;ABS(L2)),--($G2:$Z2&lt;&gt;0))+(SUMPRODUCT(--(ABS($G2:$Z2)=ABS(L2)),--($G2:$Z2&lt;&gt;0))-1)/2)</f>
        <v>10.5</v>
      </c>
      <c r="AG2" cm="1">
        <f t="array" ref="AG2">IF(M2=0,"",1+SUMPRODUCT(--(ABS($G2:$Z2)&lt;ABS(M2)),--($G2:$Z2&lt;&gt;0))+(SUMPRODUCT(--(ABS($G2:$Z2)=ABS(M2)),--($G2:$Z2&lt;&gt;0))-1)/2)</f>
        <v>10.5</v>
      </c>
      <c r="AH2" cm="1">
        <f t="array" ref="AH2">IF(N2=0,"",1+SUMPRODUCT(--(ABS($G2:$Z2)&lt;ABS(N2)),--($G2:$Z2&lt;&gt;0))+(SUMPRODUCT(--(ABS($G2:$Z2)=ABS(N2)),--($G2:$Z2&lt;&gt;0))-1)/2)</f>
        <v>10.5</v>
      </c>
      <c r="AI2" cm="1">
        <f t="array" ref="AI2">IF(O2=0,"",1+SUMPRODUCT(--(ABS($G2:$Z2)&lt;ABS(O2)),--($G2:$Z2&lt;&gt;0))+(SUMPRODUCT(--(ABS($G2:$Z2)=ABS(O2)),--($G2:$Z2&lt;&gt;0))-1)/2)</f>
        <v>10.5</v>
      </c>
      <c r="AJ2" cm="1">
        <f t="array" ref="AJ2">IF(P2=0,"",1+SUMPRODUCT(--(ABS($G2:$Z2)&lt;ABS(P2)),--($G2:$Z2&lt;&gt;0))+(SUMPRODUCT(--(ABS($G2:$Z2)=ABS(P2)),--($G2:$Z2&lt;&gt;0))-1)/2)</f>
        <v>10.5</v>
      </c>
      <c r="AK2" cm="1">
        <f t="array" ref="AK2">IF(Q2=0,"",1+SUMPRODUCT(--(ABS($G2:$Z2)&lt;ABS(Q2)),--($G2:$Z2&lt;&gt;0))+(SUMPRODUCT(--(ABS($G2:$Z2)=ABS(Q2)),--($G2:$Z2&lt;&gt;0))-1)/2)</f>
        <v>10.5</v>
      </c>
      <c r="AL2" cm="1">
        <f t="array" ref="AL2">IF(R2=0,"",1+SUMPRODUCT(--(ABS($G2:$Z2)&lt;ABS(R2)),--($G2:$Z2&lt;&gt;0))+(SUMPRODUCT(--(ABS($G2:$Z2)=ABS(R2)),--($G2:$Z2&lt;&gt;0))-1)/2)</f>
        <v>10.5</v>
      </c>
      <c r="AM2" cm="1">
        <f t="array" ref="AM2">IF(S2=0,"",1+SUMPRODUCT(--(ABS($G2:$Z2)&lt;ABS(S2)),--($G2:$Z2&lt;&gt;0))+(SUMPRODUCT(--(ABS($G2:$Z2)=ABS(S2)),--($G2:$Z2&lt;&gt;0))-1)/2)</f>
        <v>10.5</v>
      </c>
      <c r="AN2" cm="1">
        <f t="array" ref="AN2">IF(T2=0,"",1+SUMPRODUCT(--(ABS($G2:$Z2)&lt;ABS(T2)),--($G2:$Z2&lt;&gt;0))+(SUMPRODUCT(--(ABS($G2:$Z2)=ABS(T2)),--($G2:$Z2&lt;&gt;0))-1)/2)</f>
        <v>10.5</v>
      </c>
      <c r="AO2" cm="1">
        <f t="array" ref="AO2">IF(U2=0,"",1+SUMPRODUCT(--(ABS($G2:$Z2)&lt;ABS(U2)),--($G2:$Z2&lt;&gt;0))+(SUMPRODUCT(--(ABS($G2:$Z2)=ABS(U2)),--($G2:$Z2&lt;&gt;0))-1)/2)</f>
        <v>10.5</v>
      </c>
      <c r="AP2" cm="1">
        <f t="array" ref="AP2">IF(V2=0,"",1+SUMPRODUCT(--(ABS($G2:$Z2)&lt;ABS(V2)),--($G2:$Z2&lt;&gt;0))+(SUMPRODUCT(--(ABS($G2:$Z2)=ABS(V2)),--($G2:$Z2&lt;&gt;0))-1)/2)</f>
        <v>10.5</v>
      </c>
      <c r="AQ2" cm="1">
        <f t="array" ref="AQ2">IF(W2=0,"",1+SUMPRODUCT(--(ABS($G2:$Z2)&lt;ABS(W2)),--($G2:$Z2&lt;&gt;0))+(SUMPRODUCT(--(ABS($G2:$Z2)=ABS(W2)),--($G2:$Z2&lt;&gt;0))-1)/2)</f>
        <v>10.5</v>
      </c>
      <c r="AR2" cm="1">
        <f t="array" ref="AR2">IF(X2=0,"",1+SUMPRODUCT(--(ABS($G2:$Z2)&lt;ABS(X2)),--($G2:$Z2&lt;&gt;0))+(SUMPRODUCT(--(ABS($G2:$Z2)=ABS(X2)),--($G2:$Z2&lt;&gt;0))-1)/2)</f>
        <v>10.5</v>
      </c>
      <c r="AS2" cm="1">
        <f t="array" ref="AS2">IF(Y2=0,"",1+SUMPRODUCT(--(ABS($G2:$Z2)&lt;ABS(Y2)),--($G2:$Z2&lt;&gt;0))+(SUMPRODUCT(--(ABS($G2:$Z2)=ABS(Y2)),--($G2:$Z2&lt;&gt;0))-1)/2)</f>
        <v>10.5</v>
      </c>
      <c r="AT2" cm="1">
        <f t="array" ref="AT2">IF(Z2=0,"",1+SUMPRODUCT(--(ABS($G2:$Z2)&lt;ABS(Z2)),--($G2:$Z2&lt;&gt;0))+(SUMPRODUCT(--(ABS($G2:$Z2)=ABS(Z2)),--($G2:$Z2&lt;&gt;0))-1)/2)</f>
        <v>10.5</v>
      </c>
      <c r="AU2">
        <f>AVERAGE(G2:Z2)</f>
        <v>-3.3294733349695051E-2</v>
      </c>
      <c r="AV2">
        <f>SUMIF(G2:Z2,"&gt;0",AA2:AT2)</f>
        <v>1</v>
      </c>
      <c r="AW2">
        <f>COUNTIF(G2:Z2,"&lt;&gt;0")</f>
        <v>20</v>
      </c>
      <c r="AX2">
        <f>_xlfn.LET(_xlpm.n,AW2,_xlpm.w,AV2,_xlpm.mu,_xlpm.n*(_xlpm.n+1)/4,_xlpm.sd,SQRT(_xlpm.n*(_xlpm.n+1)*(2*_xlpm.n+1)/24),_xlpm.z,(ABS(_xlpm.w-_xlpm.mu)-0.5)/_xlpm.sd,MIN(1,2*(1-_xlfn.NORM.S.DIST(_xlpm.z,TRUE))))</f>
        <v>1.1157661051997003E-4</v>
      </c>
    </row>
    <row r="3" spans="1:50" x14ac:dyDescent="0.25">
      <c r="A3" t="s">
        <v>9344</v>
      </c>
      <c r="B3" t="s">
        <v>19</v>
      </c>
      <c r="C3" t="s">
        <v>106</v>
      </c>
      <c r="D3" t="s">
        <v>23</v>
      </c>
      <c r="E3" t="s">
        <v>12</v>
      </c>
      <c r="F3" t="s">
        <v>9259</v>
      </c>
      <c r="G3">
        <f>all_runs!O22-all_runs!O622</f>
        <v>4.6651552145099418E-2</v>
      </c>
      <c r="H3">
        <f>all_runs!O23-all_runs!O623</f>
        <v>4.6651552145099418E-2</v>
      </c>
      <c r="I3">
        <f>all_runs!O24-all_runs!O624</f>
        <v>4.6651552145099418E-2</v>
      </c>
      <c r="J3">
        <f>all_runs!O25-all_runs!O625</f>
        <v>4.6651552145099418E-2</v>
      </c>
      <c r="K3">
        <f>all_runs!O26-all_runs!O626</f>
        <v>4.6651552145099418E-2</v>
      </c>
      <c r="L3">
        <f>all_runs!O27-all_runs!O627</f>
        <v>4.6651552145099418E-2</v>
      </c>
      <c r="M3">
        <f>all_runs!O28-all_runs!O628</f>
        <v>4.6651552145099418E-2</v>
      </c>
      <c r="N3">
        <f>all_runs!O29-all_runs!O629</f>
        <v>4.6651552145099418E-2</v>
      </c>
      <c r="O3">
        <f>all_runs!O30-all_runs!O630</f>
        <v>4.6651552145099418E-2</v>
      </c>
      <c r="P3">
        <f>all_runs!O31-all_runs!O631</f>
        <v>4.6651552145099418E-2</v>
      </c>
      <c r="Q3">
        <f>all_runs!O32-all_runs!O632</f>
        <v>4.6651552145099418E-2</v>
      </c>
      <c r="R3">
        <f>all_runs!O33-all_runs!O633</f>
        <v>4.6651552145099418E-2</v>
      </c>
      <c r="S3">
        <f>all_runs!O34-all_runs!O634</f>
        <v>4.6651552145099418E-2</v>
      </c>
      <c r="T3">
        <f>all_runs!O35-all_runs!O635</f>
        <v>4.6651552145099418E-2</v>
      </c>
      <c r="U3">
        <f>all_runs!O36-all_runs!O636</f>
        <v>4.6651552145099418E-2</v>
      </c>
      <c r="V3">
        <f>all_runs!O37-all_runs!O637</f>
        <v>4.6651552145099418E-2</v>
      </c>
      <c r="W3">
        <f>all_runs!O38-all_runs!O638</f>
        <v>4.6651552145099418E-2</v>
      </c>
      <c r="X3">
        <f>all_runs!O39-all_runs!O639</f>
        <v>4.6651552145099418E-2</v>
      </c>
      <c r="Y3">
        <f>all_runs!O40-all_runs!O640</f>
        <v>4.6651552145099418E-2</v>
      </c>
      <c r="Z3">
        <f>all_runs!O41-all_runs!O641</f>
        <v>4.6651552145099418E-2</v>
      </c>
      <c r="AA3" cm="1">
        <f t="array" ref="AA3">IF(G3=0,"",1+SUMPRODUCT(--(ABS($G3:$Z3)&lt;ABS(G3)),--($G3:$Z3&lt;&gt;0))+(SUMPRODUCT(--(ABS($G3:$Z3)=ABS(G3)),--($G3:$Z3&lt;&gt;0))-1)/2)</f>
        <v>10.5</v>
      </c>
      <c r="AB3" cm="1">
        <f t="array" ref="AB3">IF(H3=0,"",1+SUMPRODUCT(--(ABS($G3:$Z3)&lt;ABS(H3)),--($G3:$Z3&lt;&gt;0))+(SUMPRODUCT(--(ABS($G3:$Z3)=ABS(H3)),--($G3:$Z3&lt;&gt;0))-1)/2)</f>
        <v>10.5</v>
      </c>
      <c r="AC3" cm="1">
        <f t="array" ref="AC3">IF(I3=0,"",1+SUMPRODUCT(--(ABS($G3:$Z3)&lt;ABS(I3)),--($G3:$Z3&lt;&gt;0))+(SUMPRODUCT(--(ABS($G3:$Z3)=ABS(I3)),--($G3:$Z3&lt;&gt;0))-1)/2)</f>
        <v>10.5</v>
      </c>
      <c r="AD3" cm="1">
        <f t="array" ref="AD3">IF(J3=0,"",1+SUMPRODUCT(--(ABS($G3:$Z3)&lt;ABS(J3)),--($G3:$Z3&lt;&gt;0))+(SUMPRODUCT(--(ABS($G3:$Z3)=ABS(J3)),--($G3:$Z3&lt;&gt;0))-1)/2)</f>
        <v>10.5</v>
      </c>
      <c r="AE3" cm="1">
        <f t="array" ref="AE3">IF(K3=0,"",1+SUMPRODUCT(--(ABS($G3:$Z3)&lt;ABS(K3)),--($G3:$Z3&lt;&gt;0))+(SUMPRODUCT(--(ABS($G3:$Z3)=ABS(K3)),--($G3:$Z3&lt;&gt;0))-1)/2)</f>
        <v>10.5</v>
      </c>
      <c r="AF3" cm="1">
        <f t="array" ref="AF3">IF(L3=0,"",1+SUMPRODUCT(--(ABS($G3:$Z3)&lt;ABS(L3)),--($G3:$Z3&lt;&gt;0))+(SUMPRODUCT(--(ABS($G3:$Z3)=ABS(L3)),--($G3:$Z3&lt;&gt;0))-1)/2)</f>
        <v>10.5</v>
      </c>
      <c r="AG3" cm="1">
        <f t="array" ref="AG3">IF(M3=0,"",1+SUMPRODUCT(--(ABS($G3:$Z3)&lt;ABS(M3)),--($G3:$Z3&lt;&gt;0))+(SUMPRODUCT(--(ABS($G3:$Z3)=ABS(M3)),--($G3:$Z3&lt;&gt;0))-1)/2)</f>
        <v>10.5</v>
      </c>
      <c r="AH3" cm="1">
        <f t="array" ref="AH3">IF(N3=0,"",1+SUMPRODUCT(--(ABS($G3:$Z3)&lt;ABS(N3)),--($G3:$Z3&lt;&gt;0))+(SUMPRODUCT(--(ABS($G3:$Z3)=ABS(N3)),--($G3:$Z3&lt;&gt;0))-1)/2)</f>
        <v>10.5</v>
      </c>
      <c r="AI3" cm="1">
        <f t="array" ref="AI3">IF(O3=0,"",1+SUMPRODUCT(--(ABS($G3:$Z3)&lt;ABS(O3)),--($G3:$Z3&lt;&gt;0))+(SUMPRODUCT(--(ABS($G3:$Z3)=ABS(O3)),--($G3:$Z3&lt;&gt;0))-1)/2)</f>
        <v>10.5</v>
      </c>
      <c r="AJ3" cm="1">
        <f t="array" ref="AJ3">IF(P3=0,"",1+SUMPRODUCT(--(ABS($G3:$Z3)&lt;ABS(P3)),--($G3:$Z3&lt;&gt;0))+(SUMPRODUCT(--(ABS($G3:$Z3)=ABS(P3)),--($G3:$Z3&lt;&gt;0))-1)/2)</f>
        <v>10.5</v>
      </c>
      <c r="AK3" cm="1">
        <f t="array" ref="AK3">IF(Q3=0,"",1+SUMPRODUCT(--(ABS($G3:$Z3)&lt;ABS(Q3)),--($G3:$Z3&lt;&gt;0))+(SUMPRODUCT(--(ABS($G3:$Z3)=ABS(Q3)),--($G3:$Z3&lt;&gt;0))-1)/2)</f>
        <v>10.5</v>
      </c>
      <c r="AL3" cm="1">
        <f t="array" ref="AL3">IF(R3=0,"",1+SUMPRODUCT(--(ABS($G3:$Z3)&lt;ABS(R3)),--($G3:$Z3&lt;&gt;0))+(SUMPRODUCT(--(ABS($G3:$Z3)=ABS(R3)),--($G3:$Z3&lt;&gt;0))-1)/2)</f>
        <v>10.5</v>
      </c>
      <c r="AM3" cm="1">
        <f t="array" ref="AM3">IF(S3=0,"",1+SUMPRODUCT(--(ABS($G3:$Z3)&lt;ABS(S3)),--($G3:$Z3&lt;&gt;0))+(SUMPRODUCT(--(ABS($G3:$Z3)=ABS(S3)),--($G3:$Z3&lt;&gt;0))-1)/2)</f>
        <v>10.5</v>
      </c>
      <c r="AN3" cm="1">
        <f t="array" ref="AN3">IF(T3=0,"",1+SUMPRODUCT(--(ABS($G3:$Z3)&lt;ABS(T3)),--($G3:$Z3&lt;&gt;0))+(SUMPRODUCT(--(ABS($G3:$Z3)=ABS(T3)),--($G3:$Z3&lt;&gt;0))-1)/2)</f>
        <v>10.5</v>
      </c>
      <c r="AO3" cm="1">
        <f t="array" ref="AO3">IF(U3=0,"",1+SUMPRODUCT(--(ABS($G3:$Z3)&lt;ABS(U3)),--($G3:$Z3&lt;&gt;0))+(SUMPRODUCT(--(ABS($G3:$Z3)=ABS(U3)),--($G3:$Z3&lt;&gt;0))-1)/2)</f>
        <v>10.5</v>
      </c>
      <c r="AP3" cm="1">
        <f t="array" ref="AP3">IF(V3=0,"",1+SUMPRODUCT(--(ABS($G3:$Z3)&lt;ABS(V3)),--($G3:$Z3&lt;&gt;0))+(SUMPRODUCT(--(ABS($G3:$Z3)=ABS(V3)),--($G3:$Z3&lt;&gt;0))-1)/2)</f>
        <v>10.5</v>
      </c>
      <c r="AQ3" cm="1">
        <f t="array" ref="AQ3">IF(W3=0,"",1+SUMPRODUCT(--(ABS($G3:$Z3)&lt;ABS(W3)),--($G3:$Z3&lt;&gt;0))+(SUMPRODUCT(--(ABS($G3:$Z3)=ABS(W3)),--($G3:$Z3&lt;&gt;0))-1)/2)</f>
        <v>10.5</v>
      </c>
      <c r="AR3" cm="1">
        <f t="array" ref="AR3">IF(X3=0,"",1+SUMPRODUCT(--(ABS($G3:$Z3)&lt;ABS(X3)),--($G3:$Z3&lt;&gt;0))+(SUMPRODUCT(--(ABS($G3:$Z3)=ABS(X3)),--($G3:$Z3&lt;&gt;0))-1)/2)</f>
        <v>10.5</v>
      </c>
      <c r="AS3" cm="1">
        <f t="array" ref="AS3">IF(Y3=0,"",1+SUMPRODUCT(--(ABS($G3:$Z3)&lt;ABS(Y3)),--($G3:$Z3&lt;&gt;0))+(SUMPRODUCT(--(ABS($G3:$Z3)=ABS(Y3)),--($G3:$Z3&lt;&gt;0))-1)/2)</f>
        <v>10.5</v>
      </c>
      <c r="AT3" cm="1">
        <f t="array" ref="AT3">IF(Z3=0,"",1+SUMPRODUCT(--(ABS($G3:$Z3)&lt;ABS(Z3)),--($G3:$Z3&lt;&gt;0))+(SUMPRODUCT(--(ABS($G3:$Z3)=ABS(Z3)),--($G3:$Z3&lt;&gt;0))-1)/2)</f>
        <v>10.5</v>
      </c>
      <c r="AU3">
        <f>AVERAGE(G3:Z3)</f>
        <v>4.6651552145099418E-2</v>
      </c>
      <c r="AV3">
        <f>SUMIF(G3:Z3,"&gt;0",AA3:AT3)</f>
        <v>210</v>
      </c>
      <c r="AW3">
        <f>COUNTIF(G3:Z3,"&lt;&gt;0")</f>
        <v>20</v>
      </c>
      <c r="AX3">
        <f>_xlfn.LET(_xlpm.n,AW3,_xlpm.w,AV3,_xlpm.mu,_xlpm.n*(_xlpm.n+1)/4,_xlpm.sd,SQRT(_xlpm.n*(_xlpm.n+1)*(2*_xlpm.n+1)/24),_xlpm.z,(ABS(_xlpm.w-_xlpm.mu)-0.5)/_xlpm.sd,MIN(1,2*(1-_xlfn.NORM.S.DIST(_xlpm.z,TRUE))))</f>
        <v>9.5691731570646255E-5</v>
      </c>
    </row>
    <row r="4" spans="1:50" x14ac:dyDescent="0.25">
      <c r="A4" t="s">
        <v>9344</v>
      </c>
      <c r="B4" t="s">
        <v>19</v>
      </c>
      <c r="C4" t="s">
        <v>106</v>
      </c>
      <c r="D4" t="s">
        <v>23</v>
      </c>
      <c r="E4" t="s">
        <v>26</v>
      </c>
      <c r="F4" t="s">
        <v>9259</v>
      </c>
      <c r="G4">
        <f>all_runs!O42-all_runs!O642</f>
        <v>8.7801789555032039E-3</v>
      </c>
      <c r="H4">
        <f>all_runs!O43-all_runs!O643</f>
        <v>8.7801789555032039E-3</v>
      </c>
      <c r="I4">
        <f>all_runs!O44-all_runs!O644</f>
        <v>8.7801789555032039E-3</v>
      </c>
      <c r="J4">
        <f>all_runs!O45-all_runs!O645</f>
        <v>8.7801789555032039E-3</v>
      </c>
      <c r="K4">
        <f>all_runs!O46-all_runs!O646</f>
        <v>8.7801789555032039E-3</v>
      </c>
      <c r="L4">
        <f>all_runs!O47-all_runs!O647</f>
        <v>8.7801789555032039E-3</v>
      </c>
      <c r="M4">
        <f>all_runs!O48-all_runs!O648</f>
        <v>8.7801789555032039E-3</v>
      </c>
      <c r="N4">
        <f>all_runs!O49-all_runs!O649</f>
        <v>8.7801789555032039E-3</v>
      </c>
      <c r="O4">
        <f>all_runs!O50-all_runs!O650</f>
        <v>8.7801789555032039E-3</v>
      </c>
      <c r="P4">
        <f>all_runs!O51-all_runs!O651</f>
        <v>8.7801789555032039E-3</v>
      </c>
      <c r="Q4">
        <f>all_runs!O52-all_runs!O652</f>
        <v>8.7801789555032039E-3</v>
      </c>
      <c r="R4">
        <f>all_runs!O53-all_runs!O653</f>
        <v>-1.8418990034710703E-2</v>
      </c>
      <c r="S4">
        <f>all_runs!O54-all_runs!O654</f>
        <v>8.7801789555032039E-3</v>
      </c>
      <c r="T4">
        <f>all_runs!O55-all_runs!O655</f>
        <v>8.7801789555032039E-3</v>
      </c>
      <c r="U4">
        <f>all_runs!O56-all_runs!O656</f>
        <v>8.7801789555032039E-3</v>
      </c>
      <c r="V4">
        <f>all_runs!O57-all_runs!O657</f>
        <v>8.7801789555032039E-3</v>
      </c>
      <c r="W4">
        <f>all_runs!O58-all_runs!O658</f>
        <v>8.7801789555032039E-3</v>
      </c>
      <c r="X4">
        <f>all_runs!O59-all_runs!O659</f>
        <v>8.7801789555032039E-3</v>
      </c>
      <c r="Y4">
        <f>all_runs!O60-all_runs!O660</f>
        <v>8.7801789555032039E-3</v>
      </c>
      <c r="Z4">
        <f>all_runs!O61-all_runs!O661</f>
        <v>8.7801789555032039E-3</v>
      </c>
      <c r="AA4" cm="1">
        <f t="array" ref="AA4">IF(G4=0,"",1+SUMPRODUCT(--(ABS($G4:$Z4)&lt;ABS(G4)),--($G4:$Z4&lt;&gt;0))+(SUMPRODUCT(--(ABS($G4:$Z4)=ABS(G4)),--($G4:$Z4&lt;&gt;0))-1)/2)</f>
        <v>10</v>
      </c>
      <c r="AB4" cm="1">
        <f t="array" ref="AB4">IF(H4=0,"",1+SUMPRODUCT(--(ABS($G4:$Z4)&lt;ABS(H4)),--($G4:$Z4&lt;&gt;0))+(SUMPRODUCT(--(ABS($G4:$Z4)=ABS(H4)),--($G4:$Z4&lt;&gt;0))-1)/2)</f>
        <v>10</v>
      </c>
      <c r="AC4" cm="1">
        <f t="array" ref="AC4">IF(I4=0,"",1+SUMPRODUCT(--(ABS($G4:$Z4)&lt;ABS(I4)),--($G4:$Z4&lt;&gt;0))+(SUMPRODUCT(--(ABS($G4:$Z4)=ABS(I4)),--($G4:$Z4&lt;&gt;0))-1)/2)</f>
        <v>10</v>
      </c>
      <c r="AD4" cm="1">
        <f t="array" ref="AD4">IF(J4=0,"",1+SUMPRODUCT(--(ABS($G4:$Z4)&lt;ABS(J4)),--($G4:$Z4&lt;&gt;0))+(SUMPRODUCT(--(ABS($G4:$Z4)=ABS(J4)),--($G4:$Z4&lt;&gt;0))-1)/2)</f>
        <v>10</v>
      </c>
      <c r="AE4" cm="1">
        <f t="array" ref="AE4">IF(K4=0,"",1+SUMPRODUCT(--(ABS($G4:$Z4)&lt;ABS(K4)),--($G4:$Z4&lt;&gt;0))+(SUMPRODUCT(--(ABS($G4:$Z4)=ABS(K4)),--($G4:$Z4&lt;&gt;0))-1)/2)</f>
        <v>10</v>
      </c>
      <c r="AF4" cm="1">
        <f t="array" ref="AF4">IF(L4=0,"",1+SUMPRODUCT(--(ABS($G4:$Z4)&lt;ABS(L4)),--($G4:$Z4&lt;&gt;0))+(SUMPRODUCT(--(ABS($G4:$Z4)=ABS(L4)),--($G4:$Z4&lt;&gt;0))-1)/2)</f>
        <v>10</v>
      </c>
      <c r="AG4" cm="1">
        <f t="array" ref="AG4">IF(M4=0,"",1+SUMPRODUCT(--(ABS($G4:$Z4)&lt;ABS(M4)),--($G4:$Z4&lt;&gt;0))+(SUMPRODUCT(--(ABS($G4:$Z4)=ABS(M4)),--($G4:$Z4&lt;&gt;0))-1)/2)</f>
        <v>10</v>
      </c>
      <c r="AH4" cm="1">
        <f t="array" ref="AH4">IF(N4=0,"",1+SUMPRODUCT(--(ABS($G4:$Z4)&lt;ABS(N4)),--($G4:$Z4&lt;&gt;0))+(SUMPRODUCT(--(ABS($G4:$Z4)=ABS(N4)),--($G4:$Z4&lt;&gt;0))-1)/2)</f>
        <v>10</v>
      </c>
      <c r="AI4" cm="1">
        <f t="array" ref="AI4">IF(O4=0,"",1+SUMPRODUCT(--(ABS($G4:$Z4)&lt;ABS(O4)),--($G4:$Z4&lt;&gt;0))+(SUMPRODUCT(--(ABS($G4:$Z4)=ABS(O4)),--($G4:$Z4&lt;&gt;0))-1)/2)</f>
        <v>10</v>
      </c>
      <c r="AJ4" cm="1">
        <f t="array" ref="AJ4">IF(P4=0,"",1+SUMPRODUCT(--(ABS($G4:$Z4)&lt;ABS(P4)),--($G4:$Z4&lt;&gt;0))+(SUMPRODUCT(--(ABS($G4:$Z4)=ABS(P4)),--($G4:$Z4&lt;&gt;0))-1)/2)</f>
        <v>10</v>
      </c>
      <c r="AK4" cm="1">
        <f t="array" ref="AK4">IF(Q4=0,"",1+SUMPRODUCT(--(ABS($G4:$Z4)&lt;ABS(Q4)),--($G4:$Z4&lt;&gt;0))+(SUMPRODUCT(--(ABS($G4:$Z4)=ABS(Q4)),--($G4:$Z4&lt;&gt;0))-1)/2)</f>
        <v>10</v>
      </c>
      <c r="AL4" cm="1">
        <f t="array" ref="AL4">IF(R4=0,"",1+SUMPRODUCT(--(ABS($G4:$Z4)&lt;ABS(R4)),--($G4:$Z4&lt;&gt;0))+(SUMPRODUCT(--(ABS($G4:$Z4)=ABS(R4)),--($G4:$Z4&lt;&gt;0))-1)/2)</f>
        <v>20</v>
      </c>
      <c r="AM4" cm="1">
        <f t="array" ref="AM4">IF(S4=0,"",1+SUMPRODUCT(--(ABS($G4:$Z4)&lt;ABS(S4)),--($G4:$Z4&lt;&gt;0))+(SUMPRODUCT(--(ABS($G4:$Z4)=ABS(S4)),--($G4:$Z4&lt;&gt;0))-1)/2)</f>
        <v>10</v>
      </c>
      <c r="AN4" cm="1">
        <f t="array" ref="AN4">IF(T4=0,"",1+SUMPRODUCT(--(ABS($G4:$Z4)&lt;ABS(T4)),--($G4:$Z4&lt;&gt;0))+(SUMPRODUCT(--(ABS($G4:$Z4)=ABS(T4)),--($G4:$Z4&lt;&gt;0))-1)/2)</f>
        <v>10</v>
      </c>
      <c r="AO4" cm="1">
        <f t="array" ref="AO4">IF(U4=0,"",1+SUMPRODUCT(--(ABS($G4:$Z4)&lt;ABS(U4)),--($G4:$Z4&lt;&gt;0))+(SUMPRODUCT(--(ABS($G4:$Z4)=ABS(U4)),--($G4:$Z4&lt;&gt;0))-1)/2)</f>
        <v>10</v>
      </c>
      <c r="AP4" cm="1">
        <f t="array" ref="AP4">IF(V4=0,"",1+SUMPRODUCT(--(ABS($G4:$Z4)&lt;ABS(V4)),--($G4:$Z4&lt;&gt;0))+(SUMPRODUCT(--(ABS($G4:$Z4)=ABS(V4)),--($G4:$Z4&lt;&gt;0))-1)/2)</f>
        <v>10</v>
      </c>
      <c r="AQ4" cm="1">
        <f t="array" ref="AQ4">IF(W4=0,"",1+SUMPRODUCT(--(ABS($G4:$Z4)&lt;ABS(W4)),--($G4:$Z4&lt;&gt;0))+(SUMPRODUCT(--(ABS($G4:$Z4)=ABS(W4)),--($G4:$Z4&lt;&gt;0))-1)/2)</f>
        <v>10</v>
      </c>
      <c r="AR4" cm="1">
        <f t="array" ref="AR4">IF(X4=0,"",1+SUMPRODUCT(--(ABS($G4:$Z4)&lt;ABS(X4)),--($G4:$Z4&lt;&gt;0))+(SUMPRODUCT(--(ABS($G4:$Z4)=ABS(X4)),--($G4:$Z4&lt;&gt;0))-1)/2)</f>
        <v>10</v>
      </c>
      <c r="AS4" cm="1">
        <f t="array" ref="AS4">IF(Y4=0,"",1+SUMPRODUCT(--(ABS($G4:$Z4)&lt;ABS(Y4)),--($G4:$Z4&lt;&gt;0))+(SUMPRODUCT(--(ABS($G4:$Z4)=ABS(Y4)),--($G4:$Z4&lt;&gt;0))-1)/2)</f>
        <v>10</v>
      </c>
      <c r="AT4" cm="1">
        <f t="array" ref="AT4">IF(Z4=0,"",1+SUMPRODUCT(--(ABS($G4:$Z4)&lt;ABS(Z4)),--($G4:$Z4&lt;&gt;0))+(SUMPRODUCT(--(ABS($G4:$Z4)=ABS(Z4)),--($G4:$Z4&lt;&gt;0))-1)/2)</f>
        <v>10</v>
      </c>
      <c r="AU4">
        <f>AVERAGE(G4:Z4)</f>
        <v>7.4202205059925083E-3</v>
      </c>
      <c r="AV4">
        <f>SUMIF(G4:Z4,"&gt;0",AA4:AT4)</f>
        <v>190</v>
      </c>
      <c r="AW4">
        <f>COUNTIF(G4:Z4,"&lt;&gt;0")</f>
        <v>20</v>
      </c>
      <c r="AX4">
        <f>_xlfn.LET(_xlpm.n,AW4,_xlpm.w,AV4,_xlpm.mu,_xlpm.n*(_xlpm.n+1)/4,_xlpm.sd,SQRT(_xlpm.n*(_xlpm.n+1)*(2*_xlpm.n+1)/24),_xlpm.z,(ABS(_xlpm.w-_xlpm.mu)-0.5)/_xlpm.sd,MIN(1,2*(1-_xlfn.NORM.S.DIST(_xlpm.z,TRUE))))</f>
        <v>1.6071245871007722E-3</v>
      </c>
    </row>
    <row r="5" spans="1:50" x14ac:dyDescent="0.25">
      <c r="A5" t="s">
        <v>9344</v>
      </c>
      <c r="B5" t="s">
        <v>19</v>
      </c>
      <c r="C5" t="s">
        <v>106</v>
      </c>
      <c r="D5" t="s">
        <v>23</v>
      </c>
      <c r="E5" t="s">
        <v>32</v>
      </c>
      <c r="F5" t="s">
        <v>9260</v>
      </c>
      <c r="G5">
        <f>all_runs!O62-all_runs!O662</f>
        <v>-2.9875518672199064E-2</v>
      </c>
      <c r="H5">
        <f>all_runs!O63-all_runs!O663</f>
        <v>-4.825244030569753E-2</v>
      </c>
      <c r="I5">
        <f>all_runs!O64-all_runs!O664</f>
        <v>-7.2886649526340386E-2</v>
      </c>
      <c r="J5">
        <f>all_runs!O65-all_runs!O665</f>
        <v>-7.3084255656869712E-2</v>
      </c>
      <c r="K5">
        <f>all_runs!O66-all_runs!O666</f>
        <v>-3.8180489587139266E-2</v>
      </c>
      <c r="L5">
        <f>all_runs!O67-all_runs!O667</f>
        <v>-5.5923799582463407E-2</v>
      </c>
      <c r="M5">
        <f>all_runs!O68-all_runs!O668</f>
        <v>-6.1431713605626714E-2</v>
      </c>
      <c r="N5">
        <f>all_runs!O69-all_runs!O669</f>
        <v>-6.2379042940597929E-2</v>
      </c>
      <c r="O5">
        <f>all_runs!O70-all_runs!O670</f>
        <v>-6.5322842381341006E-2</v>
      </c>
      <c r="P5">
        <f>all_runs!O71-all_runs!O671</f>
        <v>-6.2268155075139275E-2</v>
      </c>
      <c r="Q5">
        <f>all_runs!O72-all_runs!O672</f>
        <v>-5.3865831643609474E-2</v>
      </c>
      <c r="R5">
        <f>all_runs!O73-all_runs!O673</f>
        <v>-4.7353374339426435E-2</v>
      </c>
      <c r="S5">
        <f>all_runs!O74-all_runs!O674</f>
        <v>-4.0605590062111951E-2</v>
      </c>
      <c r="T5">
        <f>all_runs!O75-all_runs!O675</f>
        <v>-6.5479974570883726E-2</v>
      </c>
      <c r="U5">
        <f>all_runs!O76-all_runs!O676</f>
        <v>-5.7709513868177686E-2</v>
      </c>
      <c r="V5">
        <f>all_runs!O77-all_runs!O677</f>
        <v>-7.3571394326111261E-2</v>
      </c>
      <c r="W5">
        <f>all_runs!O78-all_runs!O678</f>
        <v>-3.0115084508390066E-2</v>
      </c>
      <c r="X5">
        <f>all_runs!O79-all_runs!O679</f>
        <v>-5.9249786871270249E-2</v>
      </c>
      <c r="Y5">
        <f>all_runs!O80-all_runs!O680</f>
        <v>-4.3015762093330134E-2</v>
      </c>
      <c r="Z5">
        <f>all_runs!O81-all_runs!O681</f>
        <v>-7.1542185338865805E-2</v>
      </c>
      <c r="AA5" cm="1">
        <f t="array" ref="AA5">IF(G5=0,"",1+SUMPRODUCT(--(ABS($G5:$Z5)&lt;ABS(G5)),--($G5:$Z5&lt;&gt;0))+(SUMPRODUCT(--(ABS($G5:$Z5)=ABS(G5)),--($G5:$Z5&lt;&gt;0))-1)/2)</f>
        <v>1</v>
      </c>
      <c r="AB5" cm="1">
        <f t="array" ref="AB5">IF(H5=0,"",1+SUMPRODUCT(--(ABS($G5:$Z5)&lt;ABS(H5)),--($G5:$Z5&lt;&gt;0))+(SUMPRODUCT(--(ABS($G5:$Z5)=ABS(H5)),--($G5:$Z5&lt;&gt;0))-1)/2)</f>
        <v>7</v>
      </c>
      <c r="AC5" cm="1">
        <f t="array" ref="AC5">IF(I5=0,"",1+SUMPRODUCT(--(ABS($G5:$Z5)&lt;ABS(I5)),--($G5:$Z5&lt;&gt;0))+(SUMPRODUCT(--(ABS($G5:$Z5)=ABS(I5)),--($G5:$Z5&lt;&gt;0))-1)/2)</f>
        <v>18</v>
      </c>
      <c r="AD5" cm="1">
        <f t="array" ref="AD5">IF(J5=0,"",1+SUMPRODUCT(--(ABS($G5:$Z5)&lt;ABS(J5)),--($G5:$Z5&lt;&gt;0))+(SUMPRODUCT(--(ABS($G5:$Z5)=ABS(J5)),--($G5:$Z5&lt;&gt;0))-1)/2)</f>
        <v>19</v>
      </c>
      <c r="AE5" cm="1">
        <f t="array" ref="AE5">IF(K5=0,"",1+SUMPRODUCT(--(ABS($G5:$Z5)&lt;ABS(K5)),--($G5:$Z5&lt;&gt;0))+(SUMPRODUCT(--(ABS($G5:$Z5)=ABS(K5)),--($G5:$Z5&lt;&gt;0))-1)/2)</f>
        <v>3</v>
      </c>
      <c r="AF5" cm="1">
        <f t="array" ref="AF5">IF(L5=0,"",1+SUMPRODUCT(--(ABS($G5:$Z5)&lt;ABS(L5)),--($G5:$Z5&lt;&gt;0))+(SUMPRODUCT(--(ABS($G5:$Z5)=ABS(L5)),--($G5:$Z5&lt;&gt;0))-1)/2)</f>
        <v>9</v>
      </c>
      <c r="AG5" cm="1">
        <f t="array" ref="AG5">IF(M5=0,"",1+SUMPRODUCT(--(ABS($G5:$Z5)&lt;ABS(M5)),--($G5:$Z5&lt;&gt;0))+(SUMPRODUCT(--(ABS($G5:$Z5)=ABS(M5)),--($G5:$Z5&lt;&gt;0))-1)/2)</f>
        <v>12</v>
      </c>
      <c r="AH5" cm="1">
        <f t="array" ref="AH5">IF(N5=0,"",1+SUMPRODUCT(--(ABS($G5:$Z5)&lt;ABS(N5)),--($G5:$Z5&lt;&gt;0))+(SUMPRODUCT(--(ABS($G5:$Z5)=ABS(N5)),--($G5:$Z5&lt;&gt;0))-1)/2)</f>
        <v>14</v>
      </c>
      <c r="AI5" cm="1">
        <f t="array" ref="AI5">IF(O5=0,"",1+SUMPRODUCT(--(ABS($G5:$Z5)&lt;ABS(O5)),--($G5:$Z5&lt;&gt;0))+(SUMPRODUCT(--(ABS($G5:$Z5)=ABS(O5)),--($G5:$Z5&lt;&gt;0))-1)/2)</f>
        <v>15</v>
      </c>
      <c r="AJ5" cm="1">
        <f t="array" ref="AJ5">IF(P5=0,"",1+SUMPRODUCT(--(ABS($G5:$Z5)&lt;ABS(P5)),--($G5:$Z5&lt;&gt;0))+(SUMPRODUCT(--(ABS($G5:$Z5)=ABS(P5)),--($G5:$Z5&lt;&gt;0))-1)/2)</f>
        <v>13</v>
      </c>
      <c r="AK5" cm="1">
        <f t="array" ref="AK5">IF(Q5=0,"",1+SUMPRODUCT(--(ABS($G5:$Z5)&lt;ABS(Q5)),--($G5:$Z5&lt;&gt;0))+(SUMPRODUCT(--(ABS($G5:$Z5)=ABS(Q5)),--($G5:$Z5&lt;&gt;0))-1)/2)</f>
        <v>8</v>
      </c>
      <c r="AL5" cm="1">
        <f t="array" ref="AL5">IF(R5=0,"",1+SUMPRODUCT(--(ABS($G5:$Z5)&lt;ABS(R5)),--($G5:$Z5&lt;&gt;0))+(SUMPRODUCT(--(ABS($G5:$Z5)=ABS(R5)),--($G5:$Z5&lt;&gt;0))-1)/2)</f>
        <v>6</v>
      </c>
      <c r="AM5" cm="1">
        <f t="array" ref="AM5">IF(S5=0,"",1+SUMPRODUCT(--(ABS($G5:$Z5)&lt;ABS(S5)),--($G5:$Z5&lt;&gt;0))+(SUMPRODUCT(--(ABS($G5:$Z5)=ABS(S5)),--($G5:$Z5&lt;&gt;0))-1)/2)</f>
        <v>4</v>
      </c>
      <c r="AN5" cm="1">
        <f t="array" ref="AN5">IF(T5=0,"",1+SUMPRODUCT(--(ABS($G5:$Z5)&lt;ABS(T5)),--($G5:$Z5&lt;&gt;0))+(SUMPRODUCT(--(ABS($G5:$Z5)=ABS(T5)),--($G5:$Z5&lt;&gt;0))-1)/2)</f>
        <v>16</v>
      </c>
      <c r="AO5" cm="1">
        <f t="array" ref="AO5">IF(U5=0,"",1+SUMPRODUCT(--(ABS($G5:$Z5)&lt;ABS(U5)),--($G5:$Z5&lt;&gt;0))+(SUMPRODUCT(--(ABS($G5:$Z5)=ABS(U5)),--($G5:$Z5&lt;&gt;0))-1)/2)</f>
        <v>10</v>
      </c>
      <c r="AP5" cm="1">
        <f t="array" ref="AP5">IF(V5=0,"",1+SUMPRODUCT(--(ABS($G5:$Z5)&lt;ABS(V5)),--($G5:$Z5&lt;&gt;0))+(SUMPRODUCT(--(ABS($G5:$Z5)=ABS(V5)),--($G5:$Z5&lt;&gt;0))-1)/2)</f>
        <v>20</v>
      </c>
      <c r="AQ5" cm="1">
        <f t="array" ref="AQ5">IF(W5=0,"",1+SUMPRODUCT(--(ABS($G5:$Z5)&lt;ABS(W5)),--($G5:$Z5&lt;&gt;0))+(SUMPRODUCT(--(ABS($G5:$Z5)=ABS(W5)),--($G5:$Z5&lt;&gt;0))-1)/2)</f>
        <v>2</v>
      </c>
      <c r="AR5" cm="1">
        <f t="array" ref="AR5">IF(X5=0,"",1+SUMPRODUCT(--(ABS($G5:$Z5)&lt;ABS(X5)),--($G5:$Z5&lt;&gt;0))+(SUMPRODUCT(--(ABS($G5:$Z5)=ABS(X5)),--($G5:$Z5&lt;&gt;0))-1)/2)</f>
        <v>11</v>
      </c>
      <c r="AS5" cm="1">
        <f t="array" ref="AS5">IF(Y5=0,"",1+SUMPRODUCT(--(ABS($G5:$Z5)&lt;ABS(Y5)),--($G5:$Z5&lt;&gt;0))+(SUMPRODUCT(--(ABS($G5:$Z5)=ABS(Y5)),--($G5:$Z5&lt;&gt;0))-1)/2)</f>
        <v>5</v>
      </c>
      <c r="AT5" cm="1">
        <f t="array" ref="AT5">IF(Z5=0,"",1+SUMPRODUCT(--(ABS($G5:$Z5)&lt;ABS(Z5)),--($G5:$Z5&lt;&gt;0))+(SUMPRODUCT(--(ABS($G5:$Z5)=ABS(Z5)),--($G5:$Z5&lt;&gt;0))-1)/2)</f>
        <v>17</v>
      </c>
      <c r="AU5">
        <f>AVERAGE(G5:Z5)</f>
        <v>-5.560567024777955E-2</v>
      </c>
      <c r="AV5">
        <f>SUMIF(G5:Z5,"&gt;0",AA5:AT5)</f>
        <v>0</v>
      </c>
      <c r="AW5">
        <f>COUNTIF(G5:Z5,"&lt;&gt;0")</f>
        <v>20</v>
      </c>
      <c r="AX5">
        <f>_xlfn.LET(_xlpm.n,AW5,_xlpm.w,AV5,_xlpm.mu,_xlpm.n*(_xlpm.n+1)/4,_xlpm.sd,SQRT(_xlpm.n*(_xlpm.n+1)*(2*_xlpm.n+1)/24),_xlpm.z,(ABS(_xlpm.w-_xlpm.mu)-0.5)/_xlpm.sd,MIN(1,2*(1-_xlfn.NORM.S.DIST(_xlpm.z,TRUE))))</f>
        <v>9.5691731570646255E-5</v>
      </c>
    </row>
    <row r="6" spans="1:50" x14ac:dyDescent="0.25">
      <c r="A6" t="s">
        <v>9344</v>
      </c>
      <c r="B6" t="s">
        <v>19</v>
      </c>
      <c r="C6" t="s">
        <v>106</v>
      </c>
      <c r="D6" t="s">
        <v>23</v>
      </c>
      <c r="E6" t="s">
        <v>12</v>
      </c>
      <c r="F6" t="s">
        <v>9260</v>
      </c>
      <c r="G6">
        <f>all_runs!O82-all_runs!O682</f>
        <v>-2.6617909018856856E-2</v>
      </c>
      <c r="H6">
        <f>all_runs!O83-all_runs!O683</f>
        <v>-1.1204481792717269E-2</v>
      </c>
      <c r="I6">
        <f>all_runs!O84-all_runs!O684</f>
        <v>-2.9038281979458236E-2</v>
      </c>
      <c r="J6">
        <f>all_runs!O85-all_runs!O685</f>
        <v>-6.1766628279747104E-2</v>
      </c>
      <c r="K6">
        <f>all_runs!O86-all_runs!O686</f>
        <v>-1.300611960621656E-2</v>
      </c>
      <c r="L6">
        <f>all_runs!O87-all_runs!O687</f>
        <v>-3.5203453923781103E-2</v>
      </c>
      <c r="M6">
        <f>all_runs!O88-all_runs!O688</f>
        <v>-7.9501504082509777E-3</v>
      </c>
      <c r="N6">
        <f>all_runs!O89-all_runs!O689</f>
        <v>-3.0205472966575053E-2</v>
      </c>
      <c r="O6">
        <f>all_runs!O90-all_runs!O690</f>
        <v>-2.4108504234954031E-2</v>
      </c>
      <c r="P6">
        <f>all_runs!O91-all_runs!O691</f>
        <v>-7.6221182289141209E-3</v>
      </c>
      <c r="Q6">
        <f>all_runs!O92-all_runs!O692</f>
        <v>-3.6106737717492177E-2</v>
      </c>
      <c r="R6">
        <f>all_runs!O93-all_runs!O693</f>
        <v>-4.2897612302711385E-3</v>
      </c>
      <c r="S6">
        <f>all_runs!O94-all_runs!O694</f>
        <v>-2.9000062770698665E-2</v>
      </c>
      <c r="T6">
        <f>all_runs!O95-all_runs!O695</f>
        <v>-2.4726037723871275E-2</v>
      </c>
      <c r="U6">
        <f>all_runs!O96-all_runs!O696</f>
        <v>-2.6960015064967702E-2</v>
      </c>
      <c r="V6">
        <f>all_runs!O97-all_runs!O697</f>
        <v>1.2084781806909195E-3</v>
      </c>
      <c r="W6">
        <f>all_runs!O98-all_runs!O698</f>
        <v>-1.559524746242813E-2</v>
      </c>
      <c r="X6">
        <f>all_runs!O99-all_runs!O699</f>
        <v>-2.681564245810053E-2</v>
      </c>
      <c r="Y6">
        <f>all_runs!O100-all_runs!O700</f>
        <v>-2.2346368715083775E-2</v>
      </c>
      <c r="Z6">
        <f>all_runs!O101-all_runs!O701</f>
        <v>-2.5553772070626035E-2</v>
      </c>
      <c r="AA6" cm="1">
        <f t="array" ref="AA6">IF(G6=0,"",1+SUMPRODUCT(--(ABS($G6:$Z6)&lt;ABS(G6)),--($G6:$Z6&lt;&gt;0))+(SUMPRODUCT(--(ABS($G6:$Z6)=ABS(G6)),--($G6:$Z6&lt;&gt;0))-1)/2)</f>
        <v>12</v>
      </c>
      <c r="AB6" cm="1">
        <f t="array" ref="AB6">IF(H6=0,"",1+SUMPRODUCT(--(ABS($G6:$Z6)&lt;ABS(H6)),--($G6:$Z6&lt;&gt;0))+(SUMPRODUCT(--(ABS($G6:$Z6)=ABS(H6)),--($G6:$Z6&lt;&gt;0))-1)/2)</f>
        <v>5</v>
      </c>
      <c r="AC6" cm="1">
        <f t="array" ref="AC6">IF(I6=0,"",1+SUMPRODUCT(--(ABS($G6:$Z6)&lt;ABS(I6)),--($G6:$Z6&lt;&gt;0))+(SUMPRODUCT(--(ABS($G6:$Z6)=ABS(I6)),--($G6:$Z6&lt;&gt;0))-1)/2)</f>
        <v>16</v>
      </c>
      <c r="AD6" cm="1">
        <f t="array" ref="AD6">IF(J6=0,"",1+SUMPRODUCT(--(ABS($G6:$Z6)&lt;ABS(J6)),--($G6:$Z6&lt;&gt;0))+(SUMPRODUCT(--(ABS($G6:$Z6)=ABS(J6)),--($G6:$Z6&lt;&gt;0))-1)/2)</f>
        <v>20</v>
      </c>
      <c r="AE6" cm="1">
        <f t="array" ref="AE6">IF(K6=0,"",1+SUMPRODUCT(--(ABS($G6:$Z6)&lt;ABS(K6)),--($G6:$Z6&lt;&gt;0))+(SUMPRODUCT(--(ABS($G6:$Z6)=ABS(K6)),--($G6:$Z6&lt;&gt;0))-1)/2)</f>
        <v>6</v>
      </c>
      <c r="AF6" cm="1">
        <f t="array" ref="AF6">IF(L6=0,"",1+SUMPRODUCT(--(ABS($G6:$Z6)&lt;ABS(L6)),--($G6:$Z6&lt;&gt;0))+(SUMPRODUCT(--(ABS($G6:$Z6)=ABS(L6)),--($G6:$Z6&lt;&gt;0))-1)/2)</f>
        <v>18</v>
      </c>
      <c r="AG6" cm="1">
        <f t="array" ref="AG6">IF(M6=0,"",1+SUMPRODUCT(--(ABS($G6:$Z6)&lt;ABS(M6)),--($G6:$Z6&lt;&gt;0))+(SUMPRODUCT(--(ABS($G6:$Z6)=ABS(M6)),--($G6:$Z6&lt;&gt;0))-1)/2)</f>
        <v>4</v>
      </c>
      <c r="AH6" cm="1">
        <f t="array" ref="AH6">IF(N6=0,"",1+SUMPRODUCT(--(ABS($G6:$Z6)&lt;ABS(N6)),--($G6:$Z6&lt;&gt;0))+(SUMPRODUCT(--(ABS($G6:$Z6)=ABS(N6)),--($G6:$Z6&lt;&gt;0))-1)/2)</f>
        <v>17</v>
      </c>
      <c r="AI6" cm="1">
        <f t="array" ref="AI6">IF(O6=0,"",1+SUMPRODUCT(--(ABS($G6:$Z6)&lt;ABS(O6)),--($G6:$Z6&lt;&gt;0))+(SUMPRODUCT(--(ABS($G6:$Z6)=ABS(O6)),--($G6:$Z6&lt;&gt;0))-1)/2)</f>
        <v>9</v>
      </c>
      <c r="AJ6" cm="1">
        <f t="array" ref="AJ6">IF(P6=0,"",1+SUMPRODUCT(--(ABS($G6:$Z6)&lt;ABS(P6)),--($G6:$Z6&lt;&gt;0))+(SUMPRODUCT(--(ABS($G6:$Z6)=ABS(P6)),--($G6:$Z6&lt;&gt;0))-1)/2)</f>
        <v>3</v>
      </c>
      <c r="AK6" cm="1">
        <f t="array" ref="AK6">IF(Q6=0,"",1+SUMPRODUCT(--(ABS($G6:$Z6)&lt;ABS(Q6)),--($G6:$Z6&lt;&gt;0))+(SUMPRODUCT(--(ABS($G6:$Z6)=ABS(Q6)),--($G6:$Z6&lt;&gt;0))-1)/2)</f>
        <v>19</v>
      </c>
      <c r="AL6" cm="1">
        <f t="array" ref="AL6">IF(R6=0,"",1+SUMPRODUCT(--(ABS($G6:$Z6)&lt;ABS(R6)),--($G6:$Z6&lt;&gt;0))+(SUMPRODUCT(--(ABS($G6:$Z6)=ABS(R6)),--($G6:$Z6&lt;&gt;0))-1)/2)</f>
        <v>2</v>
      </c>
      <c r="AM6" cm="1">
        <f t="array" ref="AM6">IF(S6=0,"",1+SUMPRODUCT(--(ABS($G6:$Z6)&lt;ABS(S6)),--($G6:$Z6&lt;&gt;0))+(SUMPRODUCT(--(ABS($G6:$Z6)=ABS(S6)),--($G6:$Z6&lt;&gt;0))-1)/2)</f>
        <v>15</v>
      </c>
      <c r="AN6" cm="1">
        <f t="array" ref="AN6">IF(T6=0,"",1+SUMPRODUCT(--(ABS($G6:$Z6)&lt;ABS(T6)),--($G6:$Z6&lt;&gt;0))+(SUMPRODUCT(--(ABS($G6:$Z6)=ABS(T6)),--($G6:$Z6&lt;&gt;0))-1)/2)</f>
        <v>10</v>
      </c>
      <c r="AO6" cm="1">
        <f t="array" ref="AO6">IF(U6=0,"",1+SUMPRODUCT(--(ABS($G6:$Z6)&lt;ABS(U6)),--($G6:$Z6&lt;&gt;0))+(SUMPRODUCT(--(ABS($G6:$Z6)=ABS(U6)),--($G6:$Z6&lt;&gt;0))-1)/2)</f>
        <v>14</v>
      </c>
      <c r="AP6" cm="1">
        <f t="array" ref="AP6">IF(V6=0,"",1+SUMPRODUCT(--(ABS($G6:$Z6)&lt;ABS(V6)),--($G6:$Z6&lt;&gt;0))+(SUMPRODUCT(--(ABS($G6:$Z6)=ABS(V6)),--($G6:$Z6&lt;&gt;0))-1)/2)</f>
        <v>1</v>
      </c>
      <c r="AQ6" cm="1">
        <f t="array" ref="AQ6">IF(W6=0,"",1+SUMPRODUCT(--(ABS($G6:$Z6)&lt;ABS(W6)),--($G6:$Z6&lt;&gt;0))+(SUMPRODUCT(--(ABS($G6:$Z6)=ABS(W6)),--($G6:$Z6&lt;&gt;0))-1)/2)</f>
        <v>7</v>
      </c>
      <c r="AR6" cm="1">
        <f t="array" ref="AR6">IF(X6=0,"",1+SUMPRODUCT(--(ABS($G6:$Z6)&lt;ABS(X6)),--($G6:$Z6&lt;&gt;0))+(SUMPRODUCT(--(ABS($G6:$Z6)=ABS(X6)),--($G6:$Z6&lt;&gt;0))-1)/2)</f>
        <v>13</v>
      </c>
      <c r="AS6" cm="1">
        <f t="array" ref="AS6">IF(Y6=0,"",1+SUMPRODUCT(--(ABS($G6:$Z6)&lt;ABS(Y6)),--($G6:$Z6&lt;&gt;0))+(SUMPRODUCT(--(ABS($G6:$Z6)=ABS(Y6)),--($G6:$Z6&lt;&gt;0))-1)/2)</f>
        <v>8</v>
      </c>
      <c r="AT6" cm="1">
        <f t="array" ref="AT6">IF(Z6=0,"",1+SUMPRODUCT(--(ABS($G6:$Z6)&lt;ABS(Z6)),--($G6:$Z6&lt;&gt;0))+(SUMPRODUCT(--(ABS($G6:$Z6)=ABS(Z6)),--($G6:$Z6&lt;&gt;0))-1)/2)</f>
        <v>11</v>
      </c>
      <c r="AU6">
        <f>AVERAGE(G6:Z6)</f>
        <v>-2.284541437361599E-2</v>
      </c>
      <c r="AV6">
        <f>SUMIF(G6:Z6,"&gt;0",AA6:AT6)</f>
        <v>1</v>
      </c>
      <c r="AW6">
        <f>COUNTIF(G6:Z6,"&lt;&gt;0")</f>
        <v>20</v>
      </c>
      <c r="AX6">
        <f>_xlfn.LET(_xlpm.n,AW6,_xlpm.w,AV6,_xlpm.mu,_xlpm.n*(_xlpm.n+1)/4,_xlpm.sd,SQRT(_xlpm.n*(_xlpm.n+1)*(2*_xlpm.n+1)/24),_xlpm.z,(ABS(_xlpm.w-_xlpm.mu)-0.5)/_xlpm.sd,MIN(1,2*(1-_xlfn.NORM.S.DIST(_xlpm.z,TRUE))))</f>
        <v>1.1157661051997003E-4</v>
      </c>
    </row>
    <row r="7" spans="1:50" x14ac:dyDescent="0.25">
      <c r="A7" t="s">
        <v>9344</v>
      </c>
      <c r="B7" t="s">
        <v>19</v>
      </c>
      <c r="C7" t="s">
        <v>106</v>
      </c>
      <c r="D7" t="s">
        <v>23</v>
      </c>
      <c r="E7" t="s">
        <v>26</v>
      </c>
      <c r="F7" t="s">
        <v>9260</v>
      </c>
      <c r="G7">
        <f>all_runs!O102-all_runs!O702</f>
        <v>-6.1404697817625364E-2</v>
      </c>
      <c r="H7">
        <f>all_runs!O103-all_runs!O703</f>
        <v>-6.287118977384476E-2</v>
      </c>
      <c r="I7">
        <f>all_runs!O104-all_runs!O704</f>
        <v>-4.7823026646555911E-2</v>
      </c>
      <c r="J7">
        <f>all_runs!O105-all_runs!O705</f>
        <v>-4.9315816147518565E-2</v>
      </c>
      <c r="K7">
        <f>all_runs!O106-all_runs!O706</f>
        <v>-3.5957183708168916E-2</v>
      </c>
      <c r="L7">
        <f>all_runs!O107-all_runs!O707</f>
        <v>-5.1113382817014164E-2</v>
      </c>
      <c r="M7">
        <f>all_runs!O108-all_runs!O708</f>
        <v>-3.1524725274725274E-2</v>
      </c>
      <c r="N7">
        <f>all_runs!O109-all_runs!O709</f>
        <v>-2.3183895750267469E-2</v>
      </c>
      <c r="O7">
        <f>all_runs!O110-all_runs!O710</f>
        <v>-5.0144215870896791E-2</v>
      </c>
      <c r="P7">
        <f>all_runs!O111-all_runs!O711</f>
        <v>-2.033998521803404E-2</v>
      </c>
      <c r="Q7">
        <f>all_runs!O112-all_runs!O712</f>
        <v>-1.6110886953219494E-2</v>
      </c>
      <c r="R7">
        <f>all_runs!O113-all_runs!O713</f>
        <v>-3.9262750995305296E-2</v>
      </c>
      <c r="S7">
        <f>all_runs!O114-all_runs!O714</f>
        <v>-2.7519841269841194E-2</v>
      </c>
      <c r="T7">
        <f>all_runs!O115-all_runs!O715</f>
        <v>-4.4780826237779903E-2</v>
      </c>
      <c r="U7">
        <f>all_runs!O116-all_runs!O716</f>
        <v>-2.9933774834436933E-2</v>
      </c>
      <c r="V7">
        <f>all_runs!O117-all_runs!O717</f>
        <v>-2.4743441320173476E-2</v>
      </c>
      <c r="W7">
        <f>all_runs!O118-all_runs!O718</f>
        <v>-3.669454196040367E-2</v>
      </c>
      <c r="X7">
        <f>all_runs!O119-all_runs!O719</f>
        <v>-4.1061016670772887E-2</v>
      </c>
      <c r="Y7">
        <f>all_runs!O120-all_runs!O720</f>
        <v>-3.6814320870048323E-2</v>
      </c>
      <c r="Z7">
        <f>all_runs!O121-all_runs!O721</f>
        <v>-3.7320420946401534E-2</v>
      </c>
      <c r="AA7" cm="1">
        <f t="array" ref="AA7">IF(G7=0,"",1+SUMPRODUCT(--(ABS($G7:$Z7)&lt;ABS(G7)),--($G7:$Z7&lt;&gt;0))+(SUMPRODUCT(--(ABS($G7:$Z7)=ABS(G7)),--($G7:$Z7&lt;&gt;0))-1)/2)</f>
        <v>19</v>
      </c>
      <c r="AB7" cm="1">
        <f t="array" ref="AB7">IF(H7=0,"",1+SUMPRODUCT(--(ABS($G7:$Z7)&lt;ABS(H7)),--($G7:$Z7&lt;&gt;0))+(SUMPRODUCT(--(ABS($G7:$Z7)=ABS(H7)),--($G7:$Z7&lt;&gt;0))-1)/2)</f>
        <v>20</v>
      </c>
      <c r="AC7" cm="1">
        <f t="array" ref="AC7">IF(I7=0,"",1+SUMPRODUCT(--(ABS($G7:$Z7)&lt;ABS(I7)),--($G7:$Z7&lt;&gt;0))+(SUMPRODUCT(--(ABS($G7:$Z7)=ABS(I7)),--($G7:$Z7&lt;&gt;0))-1)/2)</f>
        <v>15</v>
      </c>
      <c r="AD7" cm="1">
        <f t="array" ref="AD7">IF(J7=0,"",1+SUMPRODUCT(--(ABS($G7:$Z7)&lt;ABS(J7)),--($G7:$Z7&lt;&gt;0))+(SUMPRODUCT(--(ABS($G7:$Z7)=ABS(J7)),--($G7:$Z7&lt;&gt;0))-1)/2)</f>
        <v>16</v>
      </c>
      <c r="AE7" cm="1">
        <f t="array" ref="AE7">IF(K7=0,"",1+SUMPRODUCT(--(ABS($G7:$Z7)&lt;ABS(K7)),--($G7:$Z7&lt;&gt;0))+(SUMPRODUCT(--(ABS($G7:$Z7)=ABS(K7)),--($G7:$Z7&lt;&gt;0))-1)/2)</f>
        <v>8</v>
      </c>
      <c r="AF7" cm="1">
        <f t="array" ref="AF7">IF(L7=0,"",1+SUMPRODUCT(--(ABS($G7:$Z7)&lt;ABS(L7)),--($G7:$Z7&lt;&gt;0))+(SUMPRODUCT(--(ABS($G7:$Z7)=ABS(L7)),--($G7:$Z7&lt;&gt;0))-1)/2)</f>
        <v>18</v>
      </c>
      <c r="AG7" cm="1">
        <f t="array" ref="AG7">IF(M7=0,"",1+SUMPRODUCT(--(ABS($G7:$Z7)&lt;ABS(M7)),--($G7:$Z7&lt;&gt;0))+(SUMPRODUCT(--(ABS($G7:$Z7)=ABS(M7)),--($G7:$Z7&lt;&gt;0))-1)/2)</f>
        <v>7</v>
      </c>
      <c r="AH7" cm="1">
        <f t="array" ref="AH7">IF(N7=0,"",1+SUMPRODUCT(--(ABS($G7:$Z7)&lt;ABS(N7)),--($G7:$Z7&lt;&gt;0))+(SUMPRODUCT(--(ABS($G7:$Z7)=ABS(N7)),--($G7:$Z7&lt;&gt;0))-1)/2)</f>
        <v>3</v>
      </c>
      <c r="AI7" cm="1">
        <f t="array" ref="AI7">IF(O7=0,"",1+SUMPRODUCT(--(ABS($G7:$Z7)&lt;ABS(O7)),--($G7:$Z7&lt;&gt;0))+(SUMPRODUCT(--(ABS($G7:$Z7)=ABS(O7)),--($G7:$Z7&lt;&gt;0))-1)/2)</f>
        <v>17</v>
      </c>
      <c r="AJ7" cm="1">
        <f t="array" ref="AJ7">IF(P7=0,"",1+SUMPRODUCT(--(ABS($G7:$Z7)&lt;ABS(P7)),--($G7:$Z7&lt;&gt;0))+(SUMPRODUCT(--(ABS($G7:$Z7)=ABS(P7)),--($G7:$Z7&lt;&gt;0))-1)/2)</f>
        <v>2</v>
      </c>
      <c r="AK7" cm="1">
        <f t="array" ref="AK7">IF(Q7=0,"",1+SUMPRODUCT(--(ABS($G7:$Z7)&lt;ABS(Q7)),--($G7:$Z7&lt;&gt;0))+(SUMPRODUCT(--(ABS($G7:$Z7)=ABS(Q7)),--($G7:$Z7&lt;&gt;0))-1)/2)</f>
        <v>1</v>
      </c>
      <c r="AL7" cm="1">
        <f t="array" ref="AL7">IF(R7=0,"",1+SUMPRODUCT(--(ABS($G7:$Z7)&lt;ABS(R7)),--($G7:$Z7&lt;&gt;0))+(SUMPRODUCT(--(ABS($G7:$Z7)=ABS(R7)),--($G7:$Z7&lt;&gt;0))-1)/2)</f>
        <v>12</v>
      </c>
      <c r="AM7" cm="1">
        <f t="array" ref="AM7">IF(S7=0,"",1+SUMPRODUCT(--(ABS($G7:$Z7)&lt;ABS(S7)),--($G7:$Z7&lt;&gt;0))+(SUMPRODUCT(--(ABS($G7:$Z7)=ABS(S7)),--($G7:$Z7&lt;&gt;0))-1)/2)</f>
        <v>5</v>
      </c>
      <c r="AN7" cm="1">
        <f t="array" ref="AN7">IF(T7=0,"",1+SUMPRODUCT(--(ABS($G7:$Z7)&lt;ABS(T7)),--($G7:$Z7&lt;&gt;0))+(SUMPRODUCT(--(ABS($G7:$Z7)=ABS(T7)),--($G7:$Z7&lt;&gt;0))-1)/2)</f>
        <v>14</v>
      </c>
      <c r="AO7" cm="1">
        <f t="array" ref="AO7">IF(U7=0,"",1+SUMPRODUCT(--(ABS($G7:$Z7)&lt;ABS(U7)),--($G7:$Z7&lt;&gt;0))+(SUMPRODUCT(--(ABS($G7:$Z7)=ABS(U7)),--($G7:$Z7&lt;&gt;0))-1)/2)</f>
        <v>6</v>
      </c>
      <c r="AP7" cm="1">
        <f t="array" ref="AP7">IF(V7=0,"",1+SUMPRODUCT(--(ABS($G7:$Z7)&lt;ABS(V7)),--($G7:$Z7&lt;&gt;0))+(SUMPRODUCT(--(ABS($G7:$Z7)=ABS(V7)),--($G7:$Z7&lt;&gt;0))-1)/2)</f>
        <v>4</v>
      </c>
      <c r="AQ7" cm="1">
        <f t="array" ref="AQ7">IF(W7=0,"",1+SUMPRODUCT(--(ABS($G7:$Z7)&lt;ABS(W7)),--($G7:$Z7&lt;&gt;0))+(SUMPRODUCT(--(ABS($G7:$Z7)=ABS(W7)),--($G7:$Z7&lt;&gt;0))-1)/2)</f>
        <v>9</v>
      </c>
      <c r="AR7" cm="1">
        <f t="array" ref="AR7">IF(X7=0,"",1+SUMPRODUCT(--(ABS($G7:$Z7)&lt;ABS(X7)),--($G7:$Z7&lt;&gt;0))+(SUMPRODUCT(--(ABS($G7:$Z7)=ABS(X7)),--($G7:$Z7&lt;&gt;0))-1)/2)</f>
        <v>13</v>
      </c>
      <c r="AS7" cm="1">
        <f t="array" ref="AS7">IF(Y7=0,"",1+SUMPRODUCT(--(ABS($G7:$Z7)&lt;ABS(Y7)),--($G7:$Z7&lt;&gt;0))+(SUMPRODUCT(--(ABS($G7:$Z7)=ABS(Y7)),--($G7:$Z7&lt;&gt;0))-1)/2)</f>
        <v>10</v>
      </c>
      <c r="AT7" cm="1">
        <f t="array" ref="AT7">IF(Z7=0,"",1+SUMPRODUCT(--(ABS($G7:$Z7)&lt;ABS(Z7)),--($G7:$Z7&lt;&gt;0))+(SUMPRODUCT(--(ABS($G7:$Z7)=ABS(Z7)),--($G7:$Z7&lt;&gt;0))-1)/2)</f>
        <v>11</v>
      </c>
      <c r="AU7">
        <f>AVERAGE(G7:Z7)</f>
        <v>-3.8395997054151698E-2</v>
      </c>
      <c r="AV7">
        <f>SUMIF(G7:Z7,"&gt;0",AA7:AT7)</f>
        <v>0</v>
      </c>
      <c r="AW7">
        <f>COUNTIF(G7:Z7,"&lt;&gt;0")</f>
        <v>20</v>
      </c>
      <c r="AX7">
        <f>_xlfn.LET(_xlpm.n,AW7,_xlpm.w,AV7,_xlpm.mu,_xlpm.n*(_xlpm.n+1)/4,_xlpm.sd,SQRT(_xlpm.n*(_xlpm.n+1)*(2*_xlpm.n+1)/24),_xlpm.z,(ABS(_xlpm.w-_xlpm.mu)-0.5)/_xlpm.sd,MIN(1,2*(1-_xlfn.NORM.S.DIST(_xlpm.z,TRUE))))</f>
        <v>9.5691731570646255E-5</v>
      </c>
    </row>
    <row r="8" spans="1:50" x14ac:dyDescent="0.25">
      <c r="A8" t="s">
        <v>9344</v>
      </c>
      <c r="B8" t="s">
        <v>19</v>
      </c>
      <c r="C8" t="s">
        <v>106</v>
      </c>
      <c r="D8" t="s">
        <v>37</v>
      </c>
      <c r="E8" t="s">
        <v>32</v>
      </c>
      <c r="F8" t="s">
        <v>9259</v>
      </c>
      <c r="G8">
        <f>all_runs!O122-all_runs!O722</f>
        <v>3.7019818516796699E-2</v>
      </c>
      <c r="H8">
        <f>all_runs!O123-all_runs!O723</f>
        <v>0.19877592034347302</v>
      </c>
      <c r="I8">
        <f>all_runs!O124-all_runs!O724</f>
        <v>0.11980535128496139</v>
      </c>
      <c r="J8">
        <f>all_runs!O125-all_runs!O725</f>
        <v>1.0650720073599795E-2</v>
      </c>
      <c r="K8">
        <f>all_runs!O126-all_runs!O726</f>
        <v>0.15021304995122953</v>
      </c>
      <c r="L8">
        <f>all_runs!O127-all_runs!O727</f>
        <v>3.8918153942920086E-2</v>
      </c>
      <c r="M8">
        <f>all_runs!O128-all_runs!O728</f>
        <v>-1.2964439626208524E-2</v>
      </c>
      <c r="N8">
        <f>all_runs!O129-all_runs!O729</f>
        <v>1.7651185872206376E-2</v>
      </c>
      <c r="O8">
        <f>all_runs!O130-all_runs!O730</f>
        <v>2.3215578270925019E-2</v>
      </c>
      <c r="P8">
        <f>all_runs!O131-all_runs!O731</f>
        <v>0.25068472161038874</v>
      </c>
      <c r="Q8">
        <f>all_runs!O132-all_runs!O732</f>
        <v>-1.7500281753634495E-2</v>
      </c>
      <c r="R8">
        <f>all_runs!O133-all_runs!O733</f>
        <v>0.26890073102411682</v>
      </c>
      <c r="S8">
        <f>all_runs!O134-all_runs!O734</f>
        <v>0.22814868416041434</v>
      </c>
      <c r="T8">
        <f>all_runs!O135-all_runs!O735</f>
        <v>0.17583824990465069</v>
      </c>
      <c r="U8">
        <f>all_runs!O136-all_runs!O736</f>
        <v>-2.8962112970955967E-2</v>
      </c>
      <c r="V8">
        <f>all_runs!O137-all_runs!O737</f>
        <v>0.22775502518476687</v>
      </c>
      <c r="W8">
        <f>all_runs!O138-all_runs!O738</f>
        <v>3.3188527956082958E-2</v>
      </c>
      <c r="X8">
        <f>all_runs!O139-all_runs!O739</f>
        <v>4.8626590308974427E-2</v>
      </c>
      <c r="Y8">
        <f>all_runs!O140-all_runs!O740</f>
        <v>0.10734013047384672</v>
      </c>
      <c r="Z8">
        <f>all_runs!O141-all_runs!O741</f>
        <v>0.18797814207650276</v>
      </c>
      <c r="AA8" cm="1">
        <f t="array" ref="AA8">IF(G8=0,"",1+SUMPRODUCT(--(ABS($G8:$Z8)&lt;ABS(G8)),--($G8:$Z8&lt;&gt;0))+(SUMPRODUCT(--(ABS($G8:$Z8)=ABS(G8)),--($G8:$Z8&lt;&gt;0))-1)/2)</f>
        <v>8</v>
      </c>
      <c r="AB8" cm="1">
        <f t="array" ref="AB8">IF(H8=0,"",1+SUMPRODUCT(--(ABS($G8:$Z8)&lt;ABS(H8)),--($G8:$Z8&lt;&gt;0))+(SUMPRODUCT(--(ABS($G8:$Z8)=ABS(H8)),--($G8:$Z8&lt;&gt;0))-1)/2)</f>
        <v>16</v>
      </c>
      <c r="AC8" cm="1">
        <f t="array" ref="AC8">IF(I8=0,"",1+SUMPRODUCT(--(ABS($G8:$Z8)&lt;ABS(I8)),--($G8:$Z8&lt;&gt;0))+(SUMPRODUCT(--(ABS($G8:$Z8)=ABS(I8)),--($G8:$Z8&lt;&gt;0))-1)/2)</f>
        <v>12</v>
      </c>
      <c r="AD8" cm="1">
        <f t="array" ref="AD8">IF(J8=0,"",1+SUMPRODUCT(--(ABS($G8:$Z8)&lt;ABS(J8)),--($G8:$Z8&lt;&gt;0))+(SUMPRODUCT(--(ABS($G8:$Z8)=ABS(J8)),--($G8:$Z8&lt;&gt;0))-1)/2)</f>
        <v>1</v>
      </c>
      <c r="AE8" cm="1">
        <f t="array" ref="AE8">IF(K8=0,"",1+SUMPRODUCT(--(ABS($G8:$Z8)&lt;ABS(K8)),--($G8:$Z8&lt;&gt;0))+(SUMPRODUCT(--(ABS($G8:$Z8)=ABS(K8)),--($G8:$Z8&lt;&gt;0))-1)/2)</f>
        <v>13</v>
      </c>
      <c r="AF8" cm="1">
        <f t="array" ref="AF8">IF(L8=0,"",1+SUMPRODUCT(--(ABS($G8:$Z8)&lt;ABS(L8)),--($G8:$Z8&lt;&gt;0))+(SUMPRODUCT(--(ABS($G8:$Z8)=ABS(L8)),--($G8:$Z8&lt;&gt;0))-1)/2)</f>
        <v>9</v>
      </c>
      <c r="AG8" cm="1">
        <f t="array" ref="AG8">IF(M8=0,"",1+SUMPRODUCT(--(ABS($G8:$Z8)&lt;ABS(M8)),--($G8:$Z8&lt;&gt;0))+(SUMPRODUCT(--(ABS($G8:$Z8)=ABS(M8)),--($G8:$Z8&lt;&gt;0))-1)/2)</f>
        <v>2</v>
      </c>
      <c r="AH8" cm="1">
        <f t="array" ref="AH8">IF(N8=0,"",1+SUMPRODUCT(--(ABS($G8:$Z8)&lt;ABS(N8)),--($G8:$Z8&lt;&gt;0))+(SUMPRODUCT(--(ABS($G8:$Z8)=ABS(N8)),--($G8:$Z8&lt;&gt;0))-1)/2)</f>
        <v>4</v>
      </c>
      <c r="AI8" cm="1">
        <f t="array" ref="AI8">IF(O8=0,"",1+SUMPRODUCT(--(ABS($G8:$Z8)&lt;ABS(O8)),--($G8:$Z8&lt;&gt;0))+(SUMPRODUCT(--(ABS($G8:$Z8)=ABS(O8)),--($G8:$Z8&lt;&gt;0))-1)/2)</f>
        <v>5</v>
      </c>
      <c r="AJ8" cm="1">
        <f t="array" ref="AJ8">IF(P8=0,"",1+SUMPRODUCT(--(ABS($G8:$Z8)&lt;ABS(P8)),--($G8:$Z8&lt;&gt;0))+(SUMPRODUCT(--(ABS($G8:$Z8)=ABS(P8)),--($G8:$Z8&lt;&gt;0))-1)/2)</f>
        <v>19</v>
      </c>
      <c r="AK8" cm="1">
        <f t="array" ref="AK8">IF(Q8=0,"",1+SUMPRODUCT(--(ABS($G8:$Z8)&lt;ABS(Q8)),--($G8:$Z8&lt;&gt;0))+(SUMPRODUCT(--(ABS($G8:$Z8)=ABS(Q8)),--($G8:$Z8&lt;&gt;0))-1)/2)</f>
        <v>3</v>
      </c>
      <c r="AL8" cm="1">
        <f t="array" ref="AL8">IF(R8=0,"",1+SUMPRODUCT(--(ABS($G8:$Z8)&lt;ABS(R8)),--($G8:$Z8&lt;&gt;0))+(SUMPRODUCT(--(ABS($G8:$Z8)=ABS(R8)),--($G8:$Z8&lt;&gt;0))-1)/2)</f>
        <v>20</v>
      </c>
      <c r="AM8" cm="1">
        <f t="array" ref="AM8">IF(S8=0,"",1+SUMPRODUCT(--(ABS($G8:$Z8)&lt;ABS(S8)),--($G8:$Z8&lt;&gt;0))+(SUMPRODUCT(--(ABS($G8:$Z8)=ABS(S8)),--($G8:$Z8&lt;&gt;0))-1)/2)</f>
        <v>18</v>
      </c>
      <c r="AN8" cm="1">
        <f t="array" ref="AN8">IF(T8=0,"",1+SUMPRODUCT(--(ABS($G8:$Z8)&lt;ABS(T8)),--($G8:$Z8&lt;&gt;0))+(SUMPRODUCT(--(ABS($G8:$Z8)=ABS(T8)),--($G8:$Z8&lt;&gt;0))-1)/2)</f>
        <v>14</v>
      </c>
      <c r="AO8" cm="1">
        <f t="array" ref="AO8">IF(U8=0,"",1+SUMPRODUCT(--(ABS($G8:$Z8)&lt;ABS(U8)),--($G8:$Z8&lt;&gt;0))+(SUMPRODUCT(--(ABS($G8:$Z8)=ABS(U8)),--($G8:$Z8&lt;&gt;0))-1)/2)</f>
        <v>6</v>
      </c>
      <c r="AP8" cm="1">
        <f t="array" ref="AP8">IF(V8=0,"",1+SUMPRODUCT(--(ABS($G8:$Z8)&lt;ABS(V8)),--($G8:$Z8&lt;&gt;0))+(SUMPRODUCT(--(ABS($G8:$Z8)=ABS(V8)),--($G8:$Z8&lt;&gt;0))-1)/2)</f>
        <v>17</v>
      </c>
      <c r="AQ8" cm="1">
        <f t="array" ref="AQ8">IF(W8=0,"",1+SUMPRODUCT(--(ABS($G8:$Z8)&lt;ABS(W8)),--($G8:$Z8&lt;&gt;0))+(SUMPRODUCT(--(ABS($G8:$Z8)=ABS(W8)),--($G8:$Z8&lt;&gt;0))-1)/2)</f>
        <v>7</v>
      </c>
      <c r="AR8" cm="1">
        <f t="array" ref="AR8">IF(X8=0,"",1+SUMPRODUCT(--(ABS($G8:$Z8)&lt;ABS(X8)),--($G8:$Z8&lt;&gt;0))+(SUMPRODUCT(--(ABS($G8:$Z8)=ABS(X8)),--($G8:$Z8&lt;&gt;0))-1)/2)</f>
        <v>10</v>
      </c>
      <c r="AS8" cm="1">
        <f t="array" ref="AS8">IF(Y8=0,"",1+SUMPRODUCT(--(ABS($G8:$Z8)&lt;ABS(Y8)),--($G8:$Z8&lt;&gt;0))+(SUMPRODUCT(--(ABS($G8:$Z8)=ABS(Y8)),--($G8:$Z8&lt;&gt;0))-1)/2)</f>
        <v>11</v>
      </c>
      <c r="AT8" cm="1">
        <f t="array" ref="AT8">IF(Z8=0,"",1+SUMPRODUCT(--(ABS($G8:$Z8)&lt;ABS(Z8)),--($G8:$Z8&lt;&gt;0))+(SUMPRODUCT(--(ABS($G8:$Z8)=ABS(Z8)),--($G8:$Z8&lt;&gt;0))-1)/2)</f>
        <v>15</v>
      </c>
      <c r="AU8">
        <f>AVERAGE(G8:Z8)</f>
        <v>0.10326418733025286</v>
      </c>
      <c r="AV8">
        <f>SUMIF(G8:Z8,"&gt;0",AA8:AT8)</f>
        <v>199</v>
      </c>
      <c r="AW8">
        <f>COUNTIF(G8:Z8,"&lt;&gt;0")</f>
        <v>20</v>
      </c>
      <c r="AX8">
        <f>_xlfn.LET(_xlpm.n,AW8,_xlpm.w,AV8,_xlpm.mu,_xlpm.n*(_xlpm.n+1)/4,_xlpm.sd,SQRT(_xlpm.n*(_xlpm.n+1)*(2*_xlpm.n+1)/24),_xlpm.z,(ABS(_xlpm.w-_xlpm.mu)-0.5)/_xlpm.sd,MIN(1,2*(1-_xlfn.NORM.S.DIST(_xlpm.z,TRUE))))</f>
        <v>4.8192889671816452E-4</v>
      </c>
    </row>
    <row r="9" spans="1:50" x14ac:dyDescent="0.25">
      <c r="A9" t="s">
        <v>9344</v>
      </c>
      <c r="B9" t="s">
        <v>19</v>
      </c>
      <c r="C9" t="s">
        <v>106</v>
      </c>
      <c r="D9" t="s">
        <v>37</v>
      </c>
      <c r="E9" t="s">
        <v>12</v>
      </c>
      <c r="F9" t="s">
        <v>9259</v>
      </c>
      <c r="G9">
        <f>all_runs!O142-all_runs!O742</f>
        <v>0.26494134874023151</v>
      </c>
      <c r="H9">
        <f>all_runs!O143-all_runs!O743</f>
        <v>0.12199492309989546</v>
      </c>
      <c r="I9">
        <f>all_runs!O144-all_runs!O744</f>
        <v>0.14954485363550529</v>
      </c>
      <c r="J9">
        <f>all_runs!O145-all_runs!O745</f>
        <v>6.3454365310642302E-2</v>
      </c>
      <c r="K9">
        <f>all_runs!O146-all_runs!O746</f>
        <v>-1.688213603447497E-2</v>
      </c>
      <c r="L9">
        <f>all_runs!O147-all_runs!O747</f>
        <v>-1.3736263736263687E-2</v>
      </c>
      <c r="M9">
        <f>all_runs!O148-all_runs!O748</f>
        <v>-2.2359154929577518E-2</v>
      </c>
      <c r="N9">
        <f>all_runs!O149-all_runs!O749</f>
        <v>0.34882038812539445</v>
      </c>
      <c r="O9">
        <f>all_runs!O150-all_runs!O750</f>
        <v>-1.6768086544962757E-2</v>
      </c>
      <c r="P9">
        <f>all_runs!O151-all_runs!O751</f>
        <v>-3.8244372506210933E-2</v>
      </c>
      <c r="Q9">
        <f>all_runs!O152-all_runs!O752</f>
        <v>0.15022976316719683</v>
      </c>
      <c r="R9">
        <f>all_runs!O153-all_runs!O753</f>
        <v>-3.4680223919555941E-2</v>
      </c>
      <c r="S9">
        <f>all_runs!O154-all_runs!O754</f>
        <v>1.6051339663583741E-2</v>
      </c>
      <c r="T9">
        <f>all_runs!O155-all_runs!O755</f>
        <v>-8.0340207737468083E-2</v>
      </c>
      <c r="U9">
        <f>all_runs!O156-all_runs!O756</f>
        <v>1.4919487348011851E-2</v>
      </c>
      <c r="V9">
        <f>all_runs!O157-all_runs!O757</f>
        <v>3.1370910329030943E-2</v>
      </c>
      <c r="W9">
        <f>all_runs!O158-all_runs!O758</f>
        <v>0.23871729556712418</v>
      </c>
      <c r="X9">
        <f>all_runs!O159-all_runs!O759</f>
        <v>0.25029680843634328</v>
      </c>
      <c r="Y9">
        <f>all_runs!O160-all_runs!O760</f>
        <v>0.1572392319667878</v>
      </c>
      <c r="Z9">
        <f>all_runs!O161-all_runs!O761</f>
        <v>1.151586368977664E-2</v>
      </c>
      <c r="AA9" cm="1">
        <f t="array" ref="AA9">IF(G9=0,"",1+SUMPRODUCT(--(ABS($G9:$Z9)&lt;ABS(G9)),--($G9:$Z9&lt;&gt;0))+(SUMPRODUCT(--(ABS($G9:$Z9)=ABS(G9)),--($G9:$Z9&lt;&gt;0))-1)/2)</f>
        <v>19</v>
      </c>
      <c r="AB9" cm="1">
        <f t="array" ref="AB9">IF(H9=0,"",1+SUMPRODUCT(--(ABS($G9:$Z9)&lt;ABS(H9)),--($G9:$Z9&lt;&gt;0))+(SUMPRODUCT(--(ABS($G9:$Z9)=ABS(H9)),--($G9:$Z9&lt;&gt;0))-1)/2)</f>
        <v>13</v>
      </c>
      <c r="AC9" cm="1">
        <f t="array" ref="AC9">IF(I9=0,"",1+SUMPRODUCT(--(ABS($G9:$Z9)&lt;ABS(I9)),--($G9:$Z9&lt;&gt;0))+(SUMPRODUCT(--(ABS($G9:$Z9)=ABS(I9)),--($G9:$Z9&lt;&gt;0))-1)/2)</f>
        <v>14</v>
      </c>
      <c r="AD9" cm="1">
        <f t="array" ref="AD9">IF(J9=0,"",1+SUMPRODUCT(--(ABS($G9:$Z9)&lt;ABS(J9)),--($G9:$Z9&lt;&gt;0))+(SUMPRODUCT(--(ABS($G9:$Z9)=ABS(J9)),--($G9:$Z9&lt;&gt;0))-1)/2)</f>
        <v>11</v>
      </c>
      <c r="AE9" cm="1">
        <f t="array" ref="AE9">IF(K9=0,"",1+SUMPRODUCT(--(ABS($G9:$Z9)&lt;ABS(K9)),--($G9:$Z9&lt;&gt;0))+(SUMPRODUCT(--(ABS($G9:$Z9)=ABS(K9)),--($G9:$Z9&lt;&gt;0))-1)/2)</f>
        <v>6</v>
      </c>
      <c r="AF9" cm="1">
        <f t="array" ref="AF9">IF(L9=0,"",1+SUMPRODUCT(--(ABS($G9:$Z9)&lt;ABS(L9)),--($G9:$Z9&lt;&gt;0))+(SUMPRODUCT(--(ABS($G9:$Z9)=ABS(L9)),--($G9:$Z9&lt;&gt;0))-1)/2)</f>
        <v>2</v>
      </c>
      <c r="AG9" cm="1">
        <f t="array" ref="AG9">IF(M9=0,"",1+SUMPRODUCT(--(ABS($G9:$Z9)&lt;ABS(M9)),--($G9:$Z9&lt;&gt;0))+(SUMPRODUCT(--(ABS($G9:$Z9)=ABS(M9)),--($G9:$Z9&lt;&gt;0))-1)/2)</f>
        <v>7</v>
      </c>
      <c r="AH9" cm="1">
        <f t="array" ref="AH9">IF(N9=0,"",1+SUMPRODUCT(--(ABS($G9:$Z9)&lt;ABS(N9)),--($G9:$Z9&lt;&gt;0))+(SUMPRODUCT(--(ABS($G9:$Z9)=ABS(N9)),--($G9:$Z9&lt;&gt;0))-1)/2)</f>
        <v>20</v>
      </c>
      <c r="AI9" cm="1">
        <f t="array" ref="AI9">IF(O9=0,"",1+SUMPRODUCT(--(ABS($G9:$Z9)&lt;ABS(O9)),--($G9:$Z9&lt;&gt;0))+(SUMPRODUCT(--(ABS($G9:$Z9)=ABS(O9)),--($G9:$Z9&lt;&gt;0))-1)/2)</f>
        <v>5</v>
      </c>
      <c r="AJ9" cm="1">
        <f t="array" ref="AJ9">IF(P9=0,"",1+SUMPRODUCT(--(ABS($G9:$Z9)&lt;ABS(P9)),--($G9:$Z9&lt;&gt;0))+(SUMPRODUCT(--(ABS($G9:$Z9)=ABS(P9)),--($G9:$Z9&lt;&gt;0))-1)/2)</f>
        <v>10</v>
      </c>
      <c r="AK9" cm="1">
        <f t="array" ref="AK9">IF(Q9=0,"",1+SUMPRODUCT(--(ABS($G9:$Z9)&lt;ABS(Q9)),--($G9:$Z9&lt;&gt;0))+(SUMPRODUCT(--(ABS($G9:$Z9)=ABS(Q9)),--($G9:$Z9&lt;&gt;0))-1)/2)</f>
        <v>15</v>
      </c>
      <c r="AL9" cm="1">
        <f t="array" ref="AL9">IF(R9=0,"",1+SUMPRODUCT(--(ABS($G9:$Z9)&lt;ABS(R9)),--($G9:$Z9&lt;&gt;0))+(SUMPRODUCT(--(ABS($G9:$Z9)=ABS(R9)),--($G9:$Z9&lt;&gt;0))-1)/2)</f>
        <v>9</v>
      </c>
      <c r="AM9" cm="1">
        <f t="array" ref="AM9">IF(S9=0,"",1+SUMPRODUCT(--(ABS($G9:$Z9)&lt;ABS(S9)),--($G9:$Z9&lt;&gt;0))+(SUMPRODUCT(--(ABS($G9:$Z9)=ABS(S9)),--($G9:$Z9&lt;&gt;0))-1)/2)</f>
        <v>4</v>
      </c>
      <c r="AN9" cm="1">
        <f t="array" ref="AN9">IF(T9=0,"",1+SUMPRODUCT(--(ABS($G9:$Z9)&lt;ABS(T9)),--($G9:$Z9&lt;&gt;0))+(SUMPRODUCT(--(ABS($G9:$Z9)=ABS(T9)),--($G9:$Z9&lt;&gt;0))-1)/2)</f>
        <v>12</v>
      </c>
      <c r="AO9" cm="1">
        <f t="array" ref="AO9">IF(U9=0,"",1+SUMPRODUCT(--(ABS($G9:$Z9)&lt;ABS(U9)),--($G9:$Z9&lt;&gt;0))+(SUMPRODUCT(--(ABS($G9:$Z9)=ABS(U9)),--($G9:$Z9&lt;&gt;0))-1)/2)</f>
        <v>3</v>
      </c>
      <c r="AP9" cm="1">
        <f t="array" ref="AP9">IF(V9=0,"",1+SUMPRODUCT(--(ABS($G9:$Z9)&lt;ABS(V9)),--($G9:$Z9&lt;&gt;0))+(SUMPRODUCT(--(ABS($G9:$Z9)=ABS(V9)),--($G9:$Z9&lt;&gt;0))-1)/2)</f>
        <v>8</v>
      </c>
      <c r="AQ9" cm="1">
        <f t="array" ref="AQ9">IF(W9=0,"",1+SUMPRODUCT(--(ABS($G9:$Z9)&lt;ABS(W9)),--($G9:$Z9&lt;&gt;0))+(SUMPRODUCT(--(ABS($G9:$Z9)=ABS(W9)),--($G9:$Z9&lt;&gt;0))-1)/2)</f>
        <v>17</v>
      </c>
      <c r="AR9" cm="1">
        <f t="array" ref="AR9">IF(X9=0,"",1+SUMPRODUCT(--(ABS($G9:$Z9)&lt;ABS(X9)),--($G9:$Z9&lt;&gt;0))+(SUMPRODUCT(--(ABS($G9:$Z9)=ABS(X9)),--($G9:$Z9&lt;&gt;0))-1)/2)</f>
        <v>18</v>
      </c>
      <c r="AS9" cm="1">
        <f t="array" ref="AS9">IF(Y9=0,"",1+SUMPRODUCT(--(ABS($G9:$Z9)&lt;ABS(Y9)),--($G9:$Z9&lt;&gt;0))+(SUMPRODUCT(--(ABS($G9:$Z9)=ABS(Y9)),--($G9:$Z9&lt;&gt;0))-1)/2)</f>
        <v>16</v>
      </c>
      <c r="AT9" cm="1">
        <f t="array" ref="AT9">IF(Z9=0,"",1+SUMPRODUCT(--(ABS($G9:$Z9)&lt;ABS(Z9)),--($G9:$Z9&lt;&gt;0))+(SUMPRODUCT(--(ABS($G9:$Z9)=ABS(Z9)),--($G9:$Z9&lt;&gt;0))-1)/2)</f>
        <v>1</v>
      </c>
      <c r="AU9">
        <f>AVERAGE(G9:Z9)</f>
        <v>7.9804306683550513E-2</v>
      </c>
      <c r="AV9">
        <f>SUMIF(G9:Z9,"&gt;0",AA9:AT9)</f>
        <v>159</v>
      </c>
      <c r="AW9">
        <f>COUNTIF(G9:Z9,"&lt;&gt;0")</f>
        <v>20</v>
      </c>
      <c r="AX9">
        <f>_xlfn.LET(_xlpm.n,AW9,_xlpm.w,AV9,_xlpm.mu,_xlpm.n*(_xlpm.n+1)/4,_xlpm.sd,SQRT(_xlpm.n*(_xlpm.n+1)*(2*_xlpm.n+1)/24),_xlpm.z,(ABS(_xlpm.w-_xlpm.mu)-0.5)/_xlpm.sd,MIN(1,2*(1-_xlfn.NORM.S.DIST(_xlpm.z,TRUE))))</f>
        <v>4.5792839376135985E-2</v>
      </c>
    </row>
    <row r="10" spans="1:50" x14ac:dyDescent="0.25">
      <c r="A10" t="s">
        <v>9344</v>
      </c>
      <c r="B10" t="s">
        <v>19</v>
      </c>
      <c r="C10" t="s">
        <v>106</v>
      </c>
      <c r="D10" t="s">
        <v>37</v>
      </c>
      <c r="E10" t="s">
        <v>26</v>
      </c>
      <c r="F10" t="s">
        <v>9259</v>
      </c>
      <c r="G10">
        <f>all_runs!O162-all_runs!O762</f>
        <v>0.19330894344778937</v>
      </c>
      <c r="H10">
        <f>all_runs!O163-all_runs!O763</f>
        <v>0.35893233894313337</v>
      </c>
      <c r="I10">
        <f>all_runs!O164-all_runs!O764</f>
        <v>0.28427382053654027</v>
      </c>
      <c r="J10">
        <f>all_runs!O165-all_runs!O765</f>
        <v>-3.8032454361056622E-3</v>
      </c>
      <c r="K10">
        <f>all_runs!O166-all_runs!O766</f>
        <v>-5.4475835843571851E-2</v>
      </c>
      <c r="L10">
        <f>all_runs!O167-all_runs!O767</f>
        <v>2.8059990324141304E-2</v>
      </c>
      <c r="M10">
        <f>all_runs!O168-all_runs!O768</f>
        <v>0.29614953202287497</v>
      </c>
      <c r="N10">
        <f>all_runs!O169-all_runs!O769</f>
        <v>2.3079317196965654E-3</v>
      </c>
      <c r="O10">
        <f>all_runs!O170-all_runs!O770</f>
        <v>0.27286041189931343</v>
      </c>
      <c r="P10">
        <f>all_runs!O171-all_runs!O771</f>
        <v>1.534705266829306E-3</v>
      </c>
      <c r="Q10">
        <f>all_runs!O172-all_runs!O772</f>
        <v>0.32571279878071457</v>
      </c>
      <c r="R10">
        <f>all_runs!O173-all_runs!O773</f>
        <v>-2.865761689291102E-2</v>
      </c>
      <c r="S10">
        <f>all_runs!O174-all_runs!O774</f>
        <v>2.5993800641688103E-2</v>
      </c>
      <c r="T10">
        <f>all_runs!O175-all_runs!O775</f>
        <v>0.33360655737704914</v>
      </c>
      <c r="U10">
        <f>all_runs!O176-all_runs!O776</f>
        <v>0.34578670492587293</v>
      </c>
      <c r="V10">
        <f>all_runs!O177-all_runs!O777</f>
        <v>3.1663741072931351E-2</v>
      </c>
      <c r="W10">
        <f>all_runs!O178-all_runs!O778</f>
        <v>1.5045780747339865E-2</v>
      </c>
      <c r="X10">
        <f>all_runs!O179-all_runs!O779</f>
        <v>6.8526676456191815E-2</v>
      </c>
      <c r="Y10">
        <f>all_runs!O180-all_runs!O780</f>
        <v>7.5183011907720032E-2</v>
      </c>
      <c r="Z10">
        <f>all_runs!O181-all_runs!O781</f>
        <v>2.3909463321543645E-2</v>
      </c>
      <c r="AA10" cm="1">
        <f t="array" ref="AA10">IF(G10=0,"",1+SUMPRODUCT(--(ABS($G10:$Z10)&lt;ABS(G10)),--($G10:$Z10&lt;&gt;0))+(SUMPRODUCT(--(ABS($G10:$Z10)=ABS(G10)),--($G10:$Z10&lt;&gt;0))-1)/2)</f>
        <v>13</v>
      </c>
      <c r="AB10" cm="1">
        <f t="array" ref="AB10">IF(H10=0,"",1+SUMPRODUCT(--(ABS($G10:$Z10)&lt;ABS(H10)),--($G10:$Z10&lt;&gt;0))+(SUMPRODUCT(--(ABS($G10:$Z10)=ABS(H10)),--($G10:$Z10&lt;&gt;0))-1)/2)</f>
        <v>20</v>
      </c>
      <c r="AC10" cm="1">
        <f t="array" ref="AC10">IF(I10=0,"",1+SUMPRODUCT(--(ABS($G10:$Z10)&lt;ABS(I10)),--($G10:$Z10&lt;&gt;0))+(SUMPRODUCT(--(ABS($G10:$Z10)=ABS(I10)),--($G10:$Z10&lt;&gt;0))-1)/2)</f>
        <v>15</v>
      </c>
      <c r="AD10" cm="1">
        <f t="array" ref="AD10">IF(J10=0,"",1+SUMPRODUCT(--(ABS($G10:$Z10)&lt;ABS(J10)),--($G10:$Z10&lt;&gt;0))+(SUMPRODUCT(--(ABS($G10:$Z10)=ABS(J10)),--($G10:$Z10&lt;&gt;0))-1)/2)</f>
        <v>3</v>
      </c>
      <c r="AE10" cm="1">
        <f t="array" ref="AE10">IF(K10=0,"",1+SUMPRODUCT(--(ABS($G10:$Z10)&lt;ABS(K10)),--($G10:$Z10&lt;&gt;0))+(SUMPRODUCT(--(ABS($G10:$Z10)=ABS(K10)),--($G10:$Z10&lt;&gt;0))-1)/2)</f>
        <v>10</v>
      </c>
      <c r="AF10" cm="1">
        <f t="array" ref="AF10">IF(L10=0,"",1+SUMPRODUCT(--(ABS($G10:$Z10)&lt;ABS(L10)),--($G10:$Z10&lt;&gt;0))+(SUMPRODUCT(--(ABS($G10:$Z10)=ABS(L10)),--($G10:$Z10&lt;&gt;0))-1)/2)</f>
        <v>7</v>
      </c>
      <c r="AG10" cm="1">
        <f t="array" ref="AG10">IF(M10=0,"",1+SUMPRODUCT(--(ABS($G10:$Z10)&lt;ABS(M10)),--($G10:$Z10&lt;&gt;0))+(SUMPRODUCT(--(ABS($G10:$Z10)=ABS(M10)),--($G10:$Z10&lt;&gt;0))-1)/2)</f>
        <v>16</v>
      </c>
      <c r="AH10" cm="1">
        <f t="array" ref="AH10">IF(N10=0,"",1+SUMPRODUCT(--(ABS($G10:$Z10)&lt;ABS(N10)),--($G10:$Z10&lt;&gt;0))+(SUMPRODUCT(--(ABS($G10:$Z10)=ABS(N10)),--($G10:$Z10&lt;&gt;0))-1)/2)</f>
        <v>2</v>
      </c>
      <c r="AI10" cm="1">
        <f t="array" ref="AI10">IF(O10=0,"",1+SUMPRODUCT(--(ABS($G10:$Z10)&lt;ABS(O10)),--($G10:$Z10&lt;&gt;0))+(SUMPRODUCT(--(ABS($G10:$Z10)=ABS(O10)),--($G10:$Z10&lt;&gt;0))-1)/2)</f>
        <v>14</v>
      </c>
      <c r="AJ10" cm="1">
        <f t="array" ref="AJ10">IF(P10=0,"",1+SUMPRODUCT(--(ABS($G10:$Z10)&lt;ABS(P10)),--($G10:$Z10&lt;&gt;0))+(SUMPRODUCT(--(ABS($G10:$Z10)=ABS(P10)),--($G10:$Z10&lt;&gt;0))-1)/2)</f>
        <v>1</v>
      </c>
      <c r="AK10" cm="1">
        <f t="array" ref="AK10">IF(Q10=0,"",1+SUMPRODUCT(--(ABS($G10:$Z10)&lt;ABS(Q10)),--($G10:$Z10&lt;&gt;0))+(SUMPRODUCT(--(ABS($G10:$Z10)=ABS(Q10)),--($G10:$Z10&lt;&gt;0))-1)/2)</f>
        <v>17</v>
      </c>
      <c r="AL10" cm="1">
        <f t="array" ref="AL10">IF(R10=0,"",1+SUMPRODUCT(--(ABS($G10:$Z10)&lt;ABS(R10)),--($G10:$Z10&lt;&gt;0))+(SUMPRODUCT(--(ABS($G10:$Z10)=ABS(R10)),--($G10:$Z10&lt;&gt;0))-1)/2)</f>
        <v>8</v>
      </c>
      <c r="AM10" cm="1">
        <f t="array" ref="AM10">IF(S10=0,"",1+SUMPRODUCT(--(ABS($G10:$Z10)&lt;ABS(S10)),--($G10:$Z10&lt;&gt;0))+(SUMPRODUCT(--(ABS($G10:$Z10)=ABS(S10)),--($G10:$Z10&lt;&gt;0))-1)/2)</f>
        <v>6</v>
      </c>
      <c r="AN10" cm="1">
        <f t="array" ref="AN10">IF(T10=0,"",1+SUMPRODUCT(--(ABS($G10:$Z10)&lt;ABS(T10)),--($G10:$Z10&lt;&gt;0))+(SUMPRODUCT(--(ABS($G10:$Z10)=ABS(T10)),--($G10:$Z10&lt;&gt;0))-1)/2)</f>
        <v>18</v>
      </c>
      <c r="AO10" cm="1">
        <f t="array" ref="AO10">IF(U10=0,"",1+SUMPRODUCT(--(ABS($G10:$Z10)&lt;ABS(U10)),--($G10:$Z10&lt;&gt;0))+(SUMPRODUCT(--(ABS($G10:$Z10)=ABS(U10)),--($G10:$Z10&lt;&gt;0))-1)/2)</f>
        <v>19</v>
      </c>
      <c r="AP10" cm="1">
        <f t="array" ref="AP10">IF(V10=0,"",1+SUMPRODUCT(--(ABS($G10:$Z10)&lt;ABS(V10)),--($G10:$Z10&lt;&gt;0))+(SUMPRODUCT(--(ABS($G10:$Z10)=ABS(V10)),--($G10:$Z10&lt;&gt;0))-1)/2)</f>
        <v>9</v>
      </c>
      <c r="AQ10" cm="1">
        <f t="array" ref="AQ10">IF(W10=0,"",1+SUMPRODUCT(--(ABS($G10:$Z10)&lt;ABS(W10)),--($G10:$Z10&lt;&gt;0))+(SUMPRODUCT(--(ABS($G10:$Z10)=ABS(W10)),--($G10:$Z10&lt;&gt;0))-1)/2)</f>
        <v>4</v>
      </c>
      <c r="AR10" cm="1">
        <f t="array" ref="AR10">IF(X10=0,"",1+SUMPRODUCT(--(ABS($G10:$Z10)&lt;ABS(X10)),--($G10:$Z10&lt;&gt;0))+(SUMPRODUCT(--(ABS($G10:$Z10)=ABS(X10)),--($G10:$Z10&lt;&gt;0))-1)/2)</f>
        <v>11</v>
      </c>
      <c r="AS10" cm="1">
        <f t="array" ref="AS10">IF(Y10=0,"",1+SUMPRODUCT(--(ABS($G10:$Z10)&lt;ABS(Y10)),--($G10:$Z10&lt;&gt;0))+(SUMPRODUCT(--(ABS($G10:$Z10)=ABS(Y10)),--($G10:$Z10&lt;&gt;0))-1)/2)</f>
        <v>12</v>
      </c>
      <c r="AT10" cm="1">
        <f t="array" ref="AT10">IF(Z10=0,"",1+SUMPRODUCT(--(ABS($G10:$Z10)&lt;ABS(Z10)),--($G10:$Z10&lt;&gt;0))+(SUMPRODUCT(--(ABS($G10:$Z10)=ABS(Z10)),--($G10:$Z10&lt;&gt;0))-1)/2)</f>
        <v>5</v>
      </c>
      <c r="AU10">
        <f>AVERAGE(G10:Z10)</f>
        <v>0.12979597556093908</v>
      </c>
      <c r="AV10">
        <f>SUMIF(G10:Z10,"&gt;0",AA10:AT10)</f>
        <v>189</v>
      </c>
      <c r="AW10">
        <f>COUNTIF(G10:Z10,"&lt;&gt;0")</f>
        <v>20</v>
      </c>
      <c r="AX10">
        <f>_xlfn.LET(_xlpm.n,AW10,_xlpm.w,AV10,_xlpm.mu,_xlpm.n*(_xlpm.n+1)/4,_xlpm.sd,SQRT(_xlpm.n*(_xlpm.n+1)*(2*_xlpm.n+1)/24),_xlpm.z,(ABS(_xlpm.w-_xlpm.mu)-0.5)/_xlpm.sd,MIN(1,2*(1-_xlfn.NORM.S.DIST(_xlpm.z,TRUE))))</f>
        <v>1.8252941314766957E-3</v>
      </c>
    </row>
    <row r="11" spans="1:50" x14ac:dyDescent="0.25">
      <c r="A11" t="s">
        <v>9344</v>
      </c>
      <c r="B11" t="s">
        <v>19</v>
      </c>
      <c r="C11" t="s">
        <v>106</v>
      </c>
      <c r="D11" t="s">
        <v>37</v>
      </c>
      <c r="E11" t="s">
        <v>32</v>
      </c>
      <c r="F11" t="s">
        <v>9260</v>
      </c>
      <c r="G11">
        <f>all_runs!O182-all_runs!O782</f>
        <v>-3.803193944429073E-2</v>
      </c>
      <c r="H11">
        <f>all_runs!O183-all_runs!O783</f>
        <v>-4.5973128199797486E-2</v>
      </c>
      <c r="I11">
        <f>all_runs!O184-all_runs!O784</f>
        <v>-2.9732528041415018E-2</v>
      </c>
      <c r="J11">
        <f>all_runs!O185-all_runs!O785</f>
        <v>-2.2862055654981228E-2</v>
      </c>
      <c r="K11">
        <f>all_runs!O186-all_runs!O786</f>
        <v>-5.1618593069101326E-2</v>
      </c>
      <c r="L11">
        <f>all_runs!O187-all_runs!O787</f>
        <v>-2.1412878147709979E-2</v>
      </c>
      <c r="M11">
        <f>all_runs!O188-all_runs!O788</f>
        <v>-4.918359219434465E-2</v>
      </c>
      <c r="N11">
        <f>all_runs!O189-all_runs!O789</f>
        <v>-1.8798381345957238E-2</v>
      </c>
      <c r="O11">
        <f>all_runs!O190-all_runs!O790</f>
        <v>-4.1909666994874972E-2</v>
      </c>
      <c r="P11">
        <f>all_runs!O191-all_runs!O791</f>
        <v>-4.3833136963611685E-2</v>
      </c>
      <c r="Q11">
        <f>all_runs!O192-all_runs!O792</f>
        <v>-3.7637814693714411E-2</v>
      </c>
      <c r="R11">
        <f>all_runs!O193-all_runs!O793</f>
        <v>-4.8255665902724787E-2</v>
      </c>
      <c r="S11">
        <f>all_runs!O194-all_runs!O794</f>
        <v>-4.794511737592444E-2</v>
      </c>
      <c r="T11">
        <f>all_runs!O195-all_runs!O795</f>
        <v>-3.6256724421742104E-2</v>
      </c>
      <c r="U11">
        <f>all_runs!O196-all_runs!O796</f>
        <v>-4.3092306645806544E-2</v>
      </c>
      <c r="V11">
        <f>all_runs!O197-all_runs!O797</f>
        <v>-2.1264534334412444E-2</v>
      </c>
      <c r="W11">
        <f>all_runs!O198-all_runs!O798</f>
        <v>-6.5625673985247546E-2</v>
      </c>
      <c r="X11">
        <f>all_runs!O199-all_runs!O799</f>
        <v>-3.3978808914870373E-2</v>
      </c>
      <c r="Y11">
        <f>all_runs!O200-all_runs!O800</f>
        <v>-5.0444086279620048E-2</v>
      </c>
      <c r="Z11">
        <f>all_runs!O201-all_runs!O801</f>
        <v>-4.6289906193287877E-2</v>
      </c>
      <c r="AA11" cm="1">
        <f t="array" ref="AA11">IF(G11=0,"",1+SUMPRODUCT(--(ABS($G11:$Z11)&lt;ABS(G11)),--($G11:$Z11&lt;&gt;0))+(SUMPRODUCT(--(ABS($G11:$Z11)=ABS(G11)),--($G11:$Z11&lt;&gt;0))-1)/2)</f>
        <v>9</v>
      </c>
      <c r="AB11" cm="1">
        <f t="array" ref="AB11">IF(H11=0,"",1+SUMPRODUCT(--(ABS($G11:$Z11)&lt;ABS(H11)),--($G11:$Z11&lt;&gt;0))+(SUMPRODUCT(--(ABS($G11:$Z11)=ABS(H11)),--($G11:$Z11&lt;&gt;0))-1)/2)</f>
        <v>13</v>
      </c>
      <c r="AC11" cm="1">
        <f t="array" ref="AC11">IF(I11=0,"",1+SUMPRODUCT(--(ABS($G11:$Z11)&lt;ABS(I11)),--($G11:$Z11&lt;&gt;0))+(SUMPRODUCT(--(ABS($G11:$Z11)=ABS(I11)),--($G11:$Z11&lt;&gt;0))-1)/2)</f>
        <v>5</v>
      </c>
      <c r="AD11" cm="1">
        <f t="array" ref="AD11">IF(J11=0,"",1+SUMPRODUCT(--(ABS($G11:$Z11)&lt;ABS(J11)),--($G11:$Z11&lt;&gt;0))+(SUMPRODUCT(--(ABS($G11:$Z11)=ABS(J11)),--($G11:$Z11&lt;&gt;0))-1)/2)</f>
        <v>4</v>
      </c>
      <c r="AE11" cm="1">
        <f t="array" ref="AE11">IF(K11=0,"",1+SUMPRODUCT(--(ABS($G11:$Z11)&lt;ABS(K11)),--($G11:$Z11&lt;&gt;0))+(SUMPRODUCT(--(ABS($G11:$Z11)=ABS(K11)),--($G11:$Z11&lt;&gt;0))-1)/2)</f>
        <v>19</v>
      </c>
      <c r="AF11" cm="1">
        <f t="array" ref="AF11">IF(L11=0,"",1+SUMPRODUCT(--(ABS($G11:$Z11)&lt;ABS(L11)),--($G11:$Z11&lt;&gt;0))+(SUMPRODUCT(--(ABS($G11:$Z11)=ABS(L11)),--($G11:$Z11&lt;&gt;0))-1)/2)</f>
        <v>3</v>
      </c>
      <c r="AG11" cm="1">
        <f t="array" ref="AG11">IF(M11=0,"",1+SUMPRODUCT(--(ABS($G11:$Z11)&lt;ABS(M11)),--($G11:$Z11&lt;&gt;0))+(SUMPRODUCT(--(ABS($G11:$Z11)=ABS(M11)),--($G11:$Z11&lt;&gt;0))-1)/2)</f>
        <v>17</v>
      </c>
      <c r="AH11" cm="1">
        <f t="array" ref="AH11">IF(N11=0,"",1+SUMPRODUCT(--(ABS($G11:$Z11)&lt;ABS(N11)),--($G11:$Z11&lt;&gt;0))+(SUMPRODUCT(--(ABS($G11:$Z11)=ABS(N11)),--($G11:$Z11&lt;&gt;0))-1)/2)</f>
        <v>1</v>
      </c>
      <c r="AI11" cm="1">
        <f t="array" ref="AI11">IF(O11=0,"",1+SUMPRODUCT(--(ABS($G11:$Z11)&lt;ABS(O11)),--($G11:$Z11&lt;&gt;0))+(SUMPRODUCT(--(ABS($G11:$Z11)=ABS(O11)),--($G11:$Z11&lt;&gt;0))-1)/2)</f>
        <v>10</v>
      </c>
      <c r="AJ11" cm="1">
        <f t="array" ref="AJ11">IF(P11=0,"",1+SUMPRODUCT(--(ABS($G11:$Z11)&lt;ABS(P11)),--($G11:$Z11&lt;&gt;0))+(SUMPRODUCT(--(ABS($G11:$Z11)=ABS(P11)),--($G11:$Z11&lt;&gt;0))-1)/2)</f>
        <v>12</v>
      </c>
      <c r="AK11" cm="1">
        <f t="array" ref="AK11">IF(Q11=0,"",1+SUMPRODUCT(--(ABS($G11:$Z11)&lt;ABS(Q11)),--($G11:$Z11&lt;&gt;0))+(SUMPRODUCT(--(ABS($G11:$Z11)=ABS(Q11)),--($G11:$Z11&lt;&gt;0))-1)/2)</f>
        <v>8</v>
      </c>
      <c r="AL11" cm="1">
        <f t="array" ref="AL11">IF(R11=0,"",1+SUMPRODUCT(--(ABS($G11:$Z11)&lt;ABS(R11)),--($G11:$Z11&lt;&gt;0))+(SUMPRODUCT(--(ABS($G11:$Z11)=ABS(R11)),--($G11:$Z11&lt;&gt;0))-1)/2)</f>
        <v>16</v>
      </c>
      <c r="AM11" cm="1">
        <f t="array" ref="AM11">IF(S11=0,"",1+SUMPRODUCT(--(ABS($G11:$Z11)&lt;ABS(S11)),--($G11:$Z11&lt;&gt;0))+(SUMPRODUCT(--(ABS($G11:$Z11)=ABS(S11)),--($G11:$Z11&lt;&gt;0))-1)/2)</f>
        <v>15</v>
      </c>
      <c r="AN11" cm="1">
        <f t="array" ref="AN11">IF(T11=0,"",1+SUMPRODUCT(--(ABS($G11:$Z11)&lt;ABS(T11)),--($G11:$Z11&lt;&gt;0))+(SUMPRODUCT(--(ABS($G11:$Z11)=ABS(T11)),--($G11:$Z11&lt;&gt;0))-1)/2)</f>
        <v>7</v>
      </c>
      <c r="AO11" cm="1">
        <f t="array" ref="AO11">IF(U11=0,"",1+SUMPRODUCT(--(ABS($G11:$Z11)&lt;ABS(U11)),--($G11:$Z11&lt;&gt;0))+(SUMPRODUCT(--(ABS($G11:$Z11)=ABS(U11)),--($G11:$Z11&lt;&gt;0))-1)/2)</f>
        <v>11</v>
      </c>
      <c r="AP11" cm="1">
        <f t="array" ref="AP11">IF(V11=0,"",1+SUMPRODUCT(--(ABS($G11:$Z11)&lt;ABS(V11)),--($G11:$Z11&lt;&gt;0))+(SUMPRODUCT(--(ABS($G11:$Z11)=ABS(V11)),--($G11:$Z11&lt;&gt;0))-1)/2)</f>
        <v>2</v>
      </c>
      <c r="AQ11" cm="1">
        <f t="array" ref="AQ11">IF(W11=0,"",1+SUMPRODUCT(--(ABS($G11:$Z11)&lt;ABS(W11)),--($G11:$Z11&lt;&gt;0))+(SUMPRODUCT(--(ABS($G11:$Z11)=ABS(W11)),--($G11:$Z11&lt;&gt;0))-1)/2)</f>
        <v>20</v>
      </c>
      <c r="AR11" cm="1">
        <f t="array" ref="AR11">IF(X11=0,"",1+SUMPRODUCT(--(ABS($G11:$Z11)&lt;ABS(X11)),--($G11:$Z11&lt;&gt;0))+(SUMPRODUCT(--(ABS($G11:$Z11)=ABS(X11)),--($G11:$Z11&lt;&gt;0))-1)/2)</f>
        <v>6</v>
      </c>
      <c r="AS11" cm="1">
        <f t="array" ref="AS11">IF(Y11=0,"",1+SUMPRODUCT(--(ABS($G11:$Z11)&lt;ABS(Y11)),--($G11:$Z11&lt;&gt;0))+(SUMPRODUCT(--(ABS($G11:$Z11)=ABS(Y11)),--($G11:$Z11&lt;&gt;0))-1)/2)</f>
        <v>18</v>
      </c>
      <c r="AT11" cm="1">
        <f t="array" ref="AT11">IF(Z11=0,"",1+SUMPRODUCT(--(ABS($G11:$Z11)&lt;ABS(Z11)),--($G11:$Z11&lt;&gt;0))+(SUMPRODUCT(--(ABS($G11:$Z11)=ABS(Z11)),--($G11:$Z11&lt;&gt;0))-1)/2)</f>
        <v>14</v>
      </c>
      <c r="AU11">
        <f>AVERAGE(G11:Z11)</f>
        <v>-3.9707326940171747E-2</v>
      </c>
      <c r="AV11">
        <f>SUMIF(G11:Z11,"&gt;0",AA11:AT11)</f>
        <v>0</v>
      </c>
      <c r="AW11">
        <f>COUNTIF(G11:Z11,"&lt;&gt;0")</f>
        <v>20</v>
      </c>
      <c r="AX11">
        <f>_xlfn.LET(_xlpm.n,AW11,_xlpm.w,AV11,_xlpm.mu,_xlpm.n*(_xlpm.n+1)/4,_xlpm.sd,SQRT(_xlpm.n*(_xlpm.n+1)*(2*_xlpm.n+1)/24),_xlpm.z,(ABS(_xlpm.w-_xlpm.mu)-0.5)/_xlpm.sd,MIN(1,2*(1-_xlfn.NORM.S.DIST(_xlpm.z,TRUE))))</f>
        <v>9.5691731570646255E-5</v>
      </c>
    </row>
    <row r="12" spans="1:50" x14ac:dyDescent="0.25">
      <c r="A12" t="s">
        <v>9344</v>
      </c>
      <c r="B12" t="s">
        <v>19</v>
      </c>
      <c r="C12" t="s">
        <v>106</v>
      </c>
      <c r="D12" t="s">
        <v>37</v>
      </c>
      <c r="E12" t="s">
        <v>12</v>
      </c>
      <c r="F12" t="s">
        <v>9260</v>
      </c>
      <c r="G12">
        <f>all_runs!O202-all_runs!O802</f>
        <v>-2.0611916264090091E-2</v>
      </c>
      <c r="H12">
        <f>all_runs!O203-all_runs!O803</f>
        <v>3.9569593891009003E-3</v>
      </c>
      <c r="I12">
        <f>all_runs!O204-all_runs!O804</f>
        <v>2.1551724137931494E-3</v>
      </c>
      <c r="J12">
        <f>all_runs!O205-all_runs!O805</f>
        <v>-3.2993362473692778E-2</v>
      </c>
      <c r="K12">
        <f>all_runs!O206-all_runs!O806</f>
        <v>-3.0127850667739042E-2</v>
      </c>
      <c r="L12">
        <f>all_runs!O207-all_runs!O807</f>
        <v>-4.5137725353528446E-2</v>
      </c>
      <c r="M12">
        <f>all_runs!O208-all_runs!O808</f>
        <v>-4.590395480225995E-3</v>
      </c>
      <c r="N12">
        <f>all_runs!O209-all_runs!O809</f>
        <v>-3.1170855250339802E-3</v>
      </c>
      <c r="O12">
        <f>all_runs!O210-all_runs!O810</f>
        <v>-2.4422191236743052E-2</v>
      </c>
      <c r="P12">
        <f>all_runs!O211-all_runs!O811</f>
        <v>-3.8319238900634822E-3</v>
      </c>
      <c r="Q12">
        <f>all_runs!O212-all_runs!O812</f>
        <v>-3.2896756369589664E-2</v>
      </c>
      <c r="R12">
        <f>all_runs!O213-all_runs!O813</f>
        <v>-4.3741097750836344E-2</v>
      </c>
      <c r="S12">
        <f>all_runs!O214-all_runs!O814</f>
        <v>4.8425744399203108E-3</v>
      </c>
      <c r="T12">
        <f>all_runs!O215-all_runs!O815</f>
        <v>4.4553389535749721E-3</v>
      </c>
      <c r="U12">
        <f>all_runs!O216-all_runs!O816</f>
        <v>-9.1540939142231714E-4</v>
      </c>
      <c r="V12">
        <f>all_runs!O217-all_runs!O817</f>
        <v>-2.7705800279051229E-2</v>
      </c>
      <c r="W12">
        <f>all_runs!O218-all_runs!O818</f>
        <v>-1.8467297149576734E-2</v>
      </c>
      <c r="X12">
        <f>all_runs!O219-all_runs!O819</f>
        <v>-4.2971086739780673E-2</v>
      </c>
      <c r="Y12">
        <f>all_runs!O220-all_runs!O820</f>
        <v>-3.4782608695652195E-2</v>
      </c>
      <c r="Z12">
        <f>all_runs!O221-all_runs!O821</f>
        <v>-2.2825517422059294E-2</v>
      </c>
      <c r="AA12" cm="1">
        <f t="array" ref="AA12">IF(G12=0,"",1+SUMPRODUCT(--(ABS($G12:$Z12)&lt;ABS(G12)),--($G12:$Z12&lt;&gt;0))+(SUMPRODUCT(--(ABS($G12:$Z12)=ABS(G12)),--($G12:$Z12&lt;&gt;0))-1)/2)</f>
        <v>10</v>
      </c>
      <c r="AB12" cm="1">
        <f t="array" ref="AB12">IF(H12=0,"",1+SUMPRODUCT(--(ABS($G12:$Z12)&lt;ABS(H12)),--($G12:$Z12&lt;&gt;0))+(SUMPRODUCT(--(ABS($G12:$Z12)=ABS(H12)),--($G12:$Z12&lt;&gt;0))-1)/2)</f>
        <v>5</v>
      </c>
      <c r="AC12" cm="1">
        <f t="array" ref="AC12">IF(I12=0,"",1+SUMPRODUCT(--(ABS($G12:$Z12)&lt;ABS(I12)),--($G12:$Z12&lt;&gt;0))+(SUMPRODUCT(--(ABS($G12:$Z12)=ABS(I12)),--($G12:$Z12&lt;&gt;0))-1)/2)</f>
        <v>2</v>
      </c>
      <c r="AD12" cm="1">
        <f t="array" ref="AD12">IF(J12=0,"",1+SUMPRODUCT(--(ABS($G12:$Z12)&lt;ABS(J12)),--($G12:$Z12&lt;&gt;0))+(SUMPRODUCT(--(ABS($G12:$Z12)=ABS(J12)),--($G12:$Z12&lt;&gt;0))-1)/2)</f>
        <v>16</v>
      </c>
      <c r="AE12" cm="1">
        <f t="array" ref="AE12">IF(K12=0,"",1+SUMPRODUCT(--(ABS($G12:$Z12)&lt;ABS(K12)),--($G12:$Z12&lt;&gt;0))+(SUMPRODUCT(--(ABS($G12:$Z12)=ABS(K12)),--($G12:$Z12&lt;&gt;0))-1)/2)</f>
        <v>14</v>
      </c>
      <c r="AF12" cm="1">
        <f t="array" ref="AF12">IF(L12=0,"",1+SUMPRODUCT(--(ABS($G12:$Z12)&lt;ABS(L12)),--($G12:$Z12&lt;&gt;0))+(SUMPRODUCT(--(ABS($G12:$Z12)=ABS(L12)),--($G12:$Z12&lt;&gt;0))-1)/2)</f>
        <v>20</v>
      </c>
      <c r="AG12" cm="1">
        <f t="array" ref="AG12">IF(M12=0,"",1+SUMPRODUCT(--(ABS($G12:$Z12)&lt;ABS(M12)),--($G12:$Z12&lt;&gt;0))+(SUMPRODUCT(--(ABS($G12:$Z12)=ABS(M12)),--($G12:$Z12&lt;&gt;0))-1)/2)</f>
        <v>7</v>
      </c>
      <c r="AH12" cm="1">
        <f t="array" ref="AH12">IF(N12=0,"",1+SUMPRODUCT(--(ABS($G12:$Z12)&lt;ABS(N12)),--($G12:$Z12&lt;&gt;0))+(SUMPRODUCT(--(ABS($G12:$Z12)=ABS(N12)),--($G12:$Z12&lt;&gt;0))-1)/2)</f>
        <v>3</v>
      </c>
      <c r="AI12" cm="1">
        <f t="array" ref="AI12">IF(O12=0,"",1+SUMPRODUCT(--(ABS($G12:$Z12)&lt;ABS(O12)),--($G12:$Z12&lt;&gt;0))+(SUMPRODUCT(--(ABS($G12:$Z12)=ABS(O12)),--($G12:$Z12&lt;&gt;0))-1)/2)</f>
        <v>12</v>
      </c>
      <c r="AJ12" cm="1">
        <f t="array" ref="AJ12">IF(P12=0,"",1+SUMPRODUCT(--(ABS($G12:$Z12)&lt;ABS(P12)),--($G12:$Z12&lt;&gt;0))+(SUMPRODUCT(--(ABS($G12:$Z12)=ABS(P12)),--($G12:$Z12&lt;&gt;0))-1)/2)</f>
        <v>4</v>
      </c>
      <c r="AK12" cm="1">
        <f t="array" ref="AK12">IF(Q12=0,"",1+SUMPRODUCT(--(ABS($G12:$Z12)&lt;ABS(Q12)),--($G12:$Z12&lt;&gt;0))+(SUMPRODUCT(--(ABS($G12:$Z12)=ABS(Q12)),--($G12:$Z12&lt;&gt;0))-1)/2)</f>
        <v>15</v>
      </c>
      <c r="AL12" cm="1">
        <f t="array" ref="AL12">IF(R12=0,"",1+SUMPRODUCT(--(ABS($G12:$Z12)&lt;ABS(R12)),--($G12:$Z12&lt;&gt;0))+(SUMPRODUCT(--(ABS($G12:$Z12)=ABS(R12)),--($G12:$Z12&lt;&gt;0))-1)/2)</f>
        <v>19</v>
      </c>
      <c r="AM12" cm="1">
        <f t="array" ref="AM12">IF(S12=0,"",1+SUMPRODUCT(--(ABS($G12:$Z12)&lt;ABS(S12)),--($G12:$Z12&lt;&gt;0))+(SUMPRODUCT(--(ABS($G12:$Z12)=ABS(S12)),--($G12:$Z12&lt;&gt;0))-1)/2)</f>
        <v>8</v>
      </c>
      <c r="AN12" cm="1">
        <f t="array" ref="AN12">IF(T12=0,"",1+SUMPRODUCT(--(ABS($G12:$Z12)&lt;ABS(T12)),--($G12:$Z12&lt;&gt;0))+(SUMPRODUCT(--(ABS($G12:$Z12)=ABS(T12)),--($G12:$Z12&lt;&gt;0))-1)/2)</f>
        <v>6</v>
      </c>
      <c r="AO12" cm="1">
        <f t="array" ref="AO12">IF(U12=0,"",1+SUMPRODUCT(--(ABS($G12:$Z12)&lt;ABS(U12)),--($G12:$Z12&lt;&gt;0))+(SUMPRODUCT(--(ABS($G12:$Z12)=ABS(U12)),--($G12:$Z12&lt;&gt;0))-1)/2)</f>
        <v>1</v>
      </c>
      <c r="AP12" cm="1">
        <f t="array" ref="AP12">IF(V12=0,"",1+SUMPRODUCT(--(ABS($G12:$Z12)&lt;ABS(V12)),--($G12:$Z12&lt;&gt;0))+(SUMPRODUCT(--(ABS($G12:$Z12)=ABS(V12)),--($G12:$Z12&lt;&gt;0))-1)/2)</f>
        <v>13</v>
      </c>
      <c r="AQ12" cm="1">
        <f t="array" ref="AQ12">IF(W12=0,"",1+SUMPRODUCT(--(ABS($G12:$Z12)&lt;ABS(W12)),--($G12:$Z12&lt;&gt;0))+(SUMPRODUCT(--(ABS($G12:$Z12)=ABS(W12)),--($G12:$Z12&lt;&gt;0))-1)/2)</f>
        <v>9</v>
      </c>
      <c r="AR12" cm="1">
        <f t="array" ref="AR12">IF(X12=0,"",1+SUMPRODUCT(--(ABS($G12:$Z12)&lt;ABS(X12)),--($G12:$Z12&lt;&gt;0))+(SUMPRODUCT(--(ABS($G12:$Z12)=ABS(X12)),--($G12:$Z12&lt;&gt;0))-1)/2)</f>
        <v>18</v>
      </c>
      <c r="AS12" cm="1">
        <f t="array" ref="AS12">IF(Y12=0,"",1+SUMPRODUCT(--(ABS($G12:$Z12)&lt;ABS(Y12)),--($G12:$Z12&lt;&gt;0))+(SUMPRODUCT(--(ABS($G12:$Z12)=ABS(Y12)),--($G12:$Z12&lt;&gt;0))-1)/2)</f>
        <v>17</v>
      </c>
      <c r="AT12" cm="1">
        <f t="array" ref="AT12">IF(Z12=0,"",1+SUMPRODUCT(--(ABS($G12:$Z12)&lt;ABS(Z12)),--($G12:$Z12&lt;&gt;0))+(SUMPRODUCT(--(ABS($G12:$Z12)=ABS(Z12)),--($G12:$Z12&lt;&gt;0))-1)/2)</f>
        <v>11</v>
      </c>
      <c r="AU12">
        <f>AVERAGE(G12:Z12)</f>
        <v>-1.86863989746348E-2</v>
      </c>
      <c r="AV12">
        <f>SUMIF(G12:Z12,"&gt;0",AA12:AT12)</f>
        <v>21</v>
      </c>
      <c r="AW12">
        <f>COUNTIF(G12:Z12,"&lt;&gt;0")</f>
        <v>20</v>
      </c>
      <c r="AX12">
        <f>_xlfn.LET(_xlpm.n,AW12,_xlpm.w,AV12,_xlpm.mu,_xlpm.n*(_xlpm.n+1)/4,_xlpm.sd,SQRT(_xlpm.n*(_xlpm.n+1)*(2*_xlpm.n+1)/24),_xlpm.z,(ABS(_xlpm.w-_xlpm.mu)-0.5)/_xlpm.sd,MIN(1,2*(1-_xlfn.NORM.S.DIST(_xlpm.z,TRUE))))</f>
        <v>1.8252941314766957E-3</v>
      </c>
    </row>
    <row r="13" spans="1:50" x14ac:dyDescent="0.25">
      <c r="A13" t="s">
        <v>9344</v>
      </c>
      <c r="B13" t="s">
        <v>19</v>
      </c>
      <c r="C13" t="s">
        <v>106</v>
      </c>
      <c r="D13" t="s">
        <v>37</v>
      </c>
      <c r="E13" t="s">
        <v>26</v>
      </c>
      <c r="F13" t="s">
        <v>9260</v>
      </c>
      <c r="G13">
        <f>all_runs!O222-all_runs!O822</f>
        <v>-3.301127214170696E-2</v>
      </c>
      <c r="H13">
        <f>all_runs!O223-all_runs!O823</f>
        <v>-4.6700199873066506E-3</v>
      </c>
      <c r="I13">
        <f>all_runs!O224-all_runs!O824</f>
        <v>-1.622442808890967E-2</v>
      </c>
      <c r="J13">
        <f>all_runs!O225-all_runs!O825</f>
        <v>-2.2392237357714562E-3</v>
      </c>
      <c r="K13">
        <f>all_runs!O226-all_runs!O826</f>
        <v>2.5884467366036334E-3</v>
      </c>
      <c r="L13">
        <f>all_runs!O227-all_runs!O827</f>
        <v>1.5708970649028431E-2</v>
      </c>
      <c r="M13">
        <f>all_runs!O228-all_runs!O828</f>
        <v>-1.3445912461312548E-2</v>
      </c>
      <c r="N13">
        <f>all_runs!O229-all_runs!O829</f>
        <v>-1.8154461404446653E-2</v>
      </c>
      <c r="O13">
        <f>all_runs!O230-all_runs!O830</f>
        <v>-1.4591056451344953E-2</v>
      </c>
      <c r="P13">
        <f>all_runs!O231-all_runs!O831</f>
        <v>-2.968209958600776E-2</v>
      </c>
      <c r="Q13">
        <f>all_runs!O232-all_runs!O832</f>
        <v>-8.1295049036986811E-3</v>
      </c>
      <c r="R13">
        <f>all_runs!O233-all_runs!O833</f>
        <v>-4.2359254431451721E-2</v>
      </c>
      <c r="S13">
        <f>all_runs!O234-all_runs!O834</f>
        <v>-8.791208791208871E-3</v>
      </c>
      <c r="T13">
        <f>all_runs!O235-all_runs!O835</f>
        <v>-1.5719491583379708E-2</v>
      </c>
      <c r="U13">
        <f>all_runs!O236-all_runs!O836</f>
        <v>-1.0936431989063466E-2</v>
      </c>
      <c r="V13">
        <f>all_runs!O237-all_runs!O837</f>
        <v>2.2220504695289467E-3</v>
      </c>
      <c r="W13">
        <f>all_runs!O238-all_runs!O838</f>
        <v>3.0671869236891247E-3</v>
      </c>
      <c r="X13">
        <f>all_runs!O239-all_runs!O839</f>
        <v>1.2327628221667775E-3</v>
      </c>
      <c r="Y13">
        <f>all_runs!O240-all_runs!O840</f>
        <v>-3.0567685589519611E-2</v>
      </c>
      <c r="Z13">
        <f>all_runs!O241-all_runs!O841</f>
        <v>-3.2676217491835802E-2</v>
      </c>
      <c r="AA13" cm="1">
        <f t="array" ref="AA13">IF(G13=0,"",1+SUMPRODUCT(--(ABS($G13:$Z13)&lt;ABS(G13)),--($G13:$Z13&lt;&gt;0))+(SUMPRODUCT(--(ABS($G13:$Z13)=ABS(G13)),--($G13:$Z13&lt;&gt;0))-1)/2)</f>
        <v>19</v>
      </c>
      <c r="AB13" cm="1">
        <f t="array" ref="AB13">IF(H13=0,"",1+SUMPRODUCT(--(ABS($G13:$Z13)&lt;ABS(H13)),--($G13:$Z13&lt;&gt;0))+(SUMPRODUCT(--(ABS($G13:$Z13)=ABS(H13)),--($G13:$Z13&lt;&gt;0))-1)/2)</f>
        <v>6</v>
      </c>
      <c r="AC13" cm="1">
        <f t="array" ref="AC13">IF(I13=0,"",1+SUMPRODUCT(--(ABS($G13:$Z13)&lt;ABS(I13)),--($G13:$Z13&lt;&gt;0))+(SUMPRODUCT(--(ABS($G13:$Z13)=ABS(I13)),--($G13:$Z13&lt;&gt;0))-1)/2)</f>
        <v>14</v>
      </c>
      <c r="AD13" cm="1">
        <f t="array" ref="AD13">IF(J13=0,"",1+SUMPRODUCT(--(ABS($G13:$Z13)&lt;ABS(J13)),--($G13:$Z13&lt;&gt;0))+(SUMPRODUCT(--(ABS($G13:$Z13)=ABS(J13)),--($G13:$Z13&lt;&gt;0))-1)/2)</f>
        <v>3</v>
      </c>
      <c r="AE13" cm="1">
        <f t="array" ref="AE13">IF(K13=0,"",1+SUMPRODUCT(--(ABS($G13:$Z13)&lt;ABS(K13)),--($G13:$Z13&lt;&gt;0))+(SUMPRODUCT(--(ABS($G13:$Z13)=ABS(K13)),--($G13:$Z13&lt;&gt;0))-1)/2)</f>
        <v>4</v>
      </c>
      <c r="AF13" cm="1">
        <f t="array" ref="AF13">IF(L13=0,"",1+SUMPRODUCT(--(ABS($G13:$Z13)&lt;ABS(L13)),--($G13:$Z13&lt;&gt;0))+(SUMPRODUCT(--(ABS($G13:$Z13)=ABS(L13)),--($G13:$Z13&lt;&gt;0))-1)/2)</f>
        <v>12</v>
      </c>
      <c r="AG13" cm="1">
        <f t="array" ref="AG13">IF(M13=0,"",1+SUMPRODUCT(--(ABS($G13:$Z13)&lt;ABS(M13)),--($G13:$Z13&lt;&gt;0))+(SUMPRODUCT(--(ABS($G13:$Z13)=ABS(M13)),--($G13:$Z13&lt;&gt;0))-1)/2)</f>
        <v>10</v>
      </c>
      <c r="AH13" cm="1">
        <f t="array" ref="AH13">IF(N13=0,"",1+SUMPRODUCT(--(ABS($G13:$Z13)&lt;ABS(N13)),--($G13:$Z13&lt;&gt;0))+(SUMPRODUCT(--(ABS($G13:$Z13)=ABS(N13)),--($G13:$Z13&lt;&gt;0))-1)/2)</f>
        <v>15</v>
      </c>
      <c r="AI13" cm="1">
        <f t="array" ref="AI13">IF(O13=0,"",1+SUMPRODUCT(--(ABS($G13:$Z13)&lt;ABS(O13)),--($G13:$Z13&lt;&gt;0))+(SUMPRODUCT(--(ABS($G13:$Z13)=ABS(O13)),--($G13:$Z13&lt;&gt;0))-1)/2)</f>
        <v>11</v>
      </c>
      <c r="AJ13" cm="1">
        <f t="array" ref="AJ13">IF(P13=0,"",1+SUMPRODUCT(--(ABS($G13:$Z13)&lt;ABS(P13)),--($G13:$Z13&lt;&gt;0))+(SUMPRODUCT(--(ABS($G13:$Z13)=ABS(P13)),--($G13:$Z13&lt;&gt;0))-1)/2)</f>
        <v>16</v>
      </c>
      <c r="AK13" cm="1">
        <f t="array" ref="AK13">IF(Q13=0,"",1+SUMPRODUCT(--(ABS($G13:$Z13)&lt;ABS(Q13)),--($G13:$Z13&lt;&gt;0))+(SUMPRODUCT(--(ABS($G13:$Z13)=ABS(Q13)),--($G13:$Z13&lt;&gt;0))-1)/2)</f>
        <v>7</v>
      </c>
      <c r="AL13" cm="1">
        <f t="array" ref="AL13">IF(R13=0,"",1+SUMPRODUCT(--(ABS($G13:$Z13)&lt;ABS(R13)),--($G13:$Z13&lt;&gt;0))+(SUMPRODUCT(--(ABS($G13:$Z13)=ABS(R13)),--($G13:$Z13&lt;&gt;0))-1)/2)</f>
        <v>20</v>
      </c>
      <c r="AM13" cm="1">
        <f t="array" ref="AM13">IF(S13=0,"",1+SUMPRODUCT(--(ABS($G13:$Z13)&lt;ABS(S13)),--($G13:$Z13&lt;&gt;0))+(SUMPRODUCT(--(ABS($G13:$Z13)=ABS(S13)),--($G13:$Z13&lt;&gt;0))-1)/2)</f>
        <v>8</v>
      </c>
      <c r="AN13" cm="1">
        <f t="array" ref="AN13">IF(T13=0,"",1+SUMPRODUCT(--(ABS($G13:$Z13)&lt;ABS(T13)),--($G13:$Z13&lt;&gt;0))+(SUMPRODUCT(--(ABS($G13:$Z13)=ABS(T13)),--($G13:$Z13&lt;&gt;0))-1)/2)</f>
        <v>13</v>
      </c>
      <c r="AO13" cm="1">
        <f t="array" ref="AO13">IF(U13=0,"",1+SUMPRODUCT(--(ABS($G13:$Z13)&lt;ABS(U13)),--($G13:$Z13&lt;&gt;0))+(SUMPRODUCT(--(ABS($G13:$Z13)=ABS(U13)),--($G13:$Z13&lt;&gt;0))-1)/2)</f>
        <v>9</v>
      </c>
      <c r="AP13" cm="1">
        <f t="array" ref="AP13">IF(V13=0,"",1+SUMPRODUCT(--(ABS($G13:$Z13)&lt;ABS(V13)),--($G13:$Z13&lt;&gt;0))+(SUMPRODUCT(--(ABS($G13:$Z13)=ABS(V13)),--($G13:$Z13&lt;&gt;0))-1)/2)</f>
        <v>2</v>
      </c>
      <c r="AQ13" cm="1">
        <f t="array" ref="AQ13">IF(W13=0,"",1+SUMPRODUCT(--(ABS($G13:$Z13)&lt;ABS(W13)),--($G13:$Z13&lt;&gt;0))+(SUMPRODUCT(--(ABS($G13:$Z13)=ABS(W13)),--($G13:$Z13&lt;&gt;0))-1)/2)</f>
        <v>5</v>
      </c>
      <c r="AR13" cm="1">
        <f t="array" ref="AR13">IF(X13=0,"",1+SUMPRODUCT(--(ABS($G13:$Z13)&lt;ABS(X13)),--($G13:$Z13&lt;&gt;0))+(SUMPRODUCT(--(ABS($G13:$Z13)=ABS(X13)),--($G13:$Z13&lt;&gt;0))-1)/2)</f>
        <v>1</v>
      </c>
      <c r="AS13" cm="1">
        <f t="array" ref="AS13">IF(Y13=0,"",1+SUMPRODUCT(--(ABS($G13:$Z13)&lt;ABS(Y13)),--($G13:$Z13&lt;&gt;0))+(SUMPRODUCT(--(ABS($G13:$Z13)=ABS(Y13)),--($G13:$Z13&lt;&gt;0))-1)/2)</f>
        <v>17</v>
      </c>
      <c r="AT13" cm="1">
        <f t="array" ref="AT13">IF(Z13=0,"",1+SUMPRODUCT(--(ABS($G13:$Z13)&lt;ABS(Z13)),--($G13:$Z13&lt;&gt;0))+(SUMPRODUCT(--(ABS($G13:$Z13)=ABS(Z13)),--($G13:$Z13&lt;&gt;0))-1)/2)</f>
        <v>18</v>
      </c>
      <c r="AU13">
        <f>AVERAGE(G13:Z13)</f>
        <v>-1.281894255179738E-2</v>
      </c>
      <c r="AV13">
        <f>SUMIF(G13:Z13,"&gt;0",AA13:AT13)</f>
        <v>24</v>
      </c>
      <c r="AW13">
        <f>COUNTIF(G13:Z13,"&lt;&gt;0")</f>
        <v>20</v>
      </c>
      <c r="AX13">
        <f>_xlfn.LET(_xlpm.n,AW13,_xlpm.w,AV13,_xlpm.mu,_xlpm.n*(_xlpm.n+1)/4,_xlpm.sd,SQRT(_xlpm.n*(_xlpm.n+1)*(2*_xlpm.n+1)/24),_xlpm.z,(ABS(_xlpm.w-_xlpm.mu)-0.5)/_xlpm.sd,MIN(1,2*(1-_xlfn.NORM.S.DIST(_xlpm.z,TRUE))))</f>
        <v>2.6533654828535536E-3</v>
      </c>
    </row>
    <row r="14" spans="1:50" x14ac:dyDescent="0.25">
      <c r="A14" t="s">
        <v>9344</v>
      </c>
      <c r="B14" t="s">
        <v>19</v>
      </c>
      <c r="C14" t="s">
        <v>106</v>
      </c>
      <c r="D14" t="s">
        <v>45</v>
      </c>
      <c r="E14" t="s">
        <v>32</v>
      </c>
      <c r="F14" t="s">
        <v>9259</v>
      </c>
      <c r="G14">
        <f>all_runs!O242-all_runs!O842</f>
        <v>3.9909320286384053E-2</v>
      </c>
      <c r="H14">
        <f>all_runs!O243-all_runs!O843</f>
        <v>0.21376998686415727</v>
      </c>
      <c r="I14">
        <f>all_runs!O244-all_runs!O844</f>
        <v>0.12398208155662638</v>
      </c>
      <c r="J14">
        <f>all_runs!O245-all_runs!O845</f>
        <v>8.4566596194503019E-3</v>
      </c>
      <c r="K14">
        <f>all_runs!O246-all_runs!O846</f>
        <v>0.14809181544168792</v>
      </c>
      <c r="L14">
        <f>all_runs!O247-all_runs!O847</f>
        <v>2.9498041516401119E-2</v>
      </c>
      <c r="M14">
        <f>all_runs!O248-all_runs!O848</f>
        <v>-1.8407142539865973E-2</v>
      </c>
      <c r="N14">
        <f>all_runs!O249-all_runs!O849</f>
        <v>9.5603271983639715E-3</v>
      </c>
      <c r="O14">
        <f>all_runs!O250-all_runs!O850</f>
        <v>2.0420694373782688E-2</v>
      </c>
      <c r="P14">
        <f>all_runs!O251-all_runs!O851</f>
        <v>0.2509132420091324</v>
      </c>
      <c r="Q14">
        <f>all_runs!O252-all_runs!O852</f>
        <v>-1.254393947504584E-2</v>
      </c>
      <c r="R14">
        <f>all_runs!O253-all_runs!O853</f>
        <v>0.27366242660788564</v>
      </c>
      <c r="S14">
        <f>all_runs!O254-all_runs!O854</f>
        <v>0.23144922384168742</v>
      </c>
      <c r="T14">
        <f>all_runs!O255-all_runs!O855</f>
        <v>0.17974683544303816</v>
      </c>
      <c r="U14">
        <f>all_runs!O256-all_runs!O856</f>
        <v>-4.4112859468258159E-2</v>
      </c>
      <c r="V14">
        <f>all_runs!O257-all_runs!O857</f>
        <v>0.23519596539085275</v>
      </c>
      <c r="W14">
        <f>all_runs!O258-all_runs!O858</f>
        <v>2.5179025179025261E-2</v>
      </c>
      <c r="X14">
        <f>all_runs!O259-all_runs!O859</f>
        <v>3.5073399058757393E-2</v>
      </c>
      <c r="Y14">
        <f>all_runs!O260-all_runs!O860</f>
        <v>0.10020855706525977</v>
      </c>
      <c r="Z14">
        <f>all_runs!O261-all_runs!O861</f>
        <v>0.19600814732660576</v>
      </c>
      <c r="AA14" cm="1">
        <f t="array" ref="AA14">IF(G14=0,"",1+SUMPRODUCT(--(ABS($G14:$Z14)&lt;ABS(G14)),--($G14:$Z14&lt;&gt;0))+(SUMPRODUCT(--(ABS($G14:$Z14)=ABS(G14)),--($G14:$Z14&lt;&gt;0))-1)/2)</f>
        <v>9</v>
      </c>
      <c r="AB14" cm="1">
        <f t="array" ref="AB14">IF(H14=0,"",1+SUMPRODUCT(--(ABS($G14:$Z14)&lt;ABS(H14)),--($G14:$Z14&lt;&gt;0))+(SUMPRODUCT(--(ABS($G14:$Z14)=ABS(H14)),--($G14:$Z14&lt;&gt;0))-1)/2)</f>
        <v>16</v>
      </c>
      <c r="AC14" cm="1">
        <f t="array" ref="AC14">IF(I14=0,"",1+SUMPRODUCT(--(ABS($G14:$Z14)&lt;ABS(I14)),--($G14:$Z14&lt;&gt;0))+(SUMPRODUCT(--(ABS($G14:$Z14)=ABS(I14)),--($G14:$Z14&lt;&gt;0))-1)/2)</f>
        <v>12</v>
      </c>
      <c r="AD14" cm="1">
        <f t="array" ref="AD14">IF(J14=0,"",1+SUMPRODUCT(--(ABS($G14:$Z14)&lt;ABS(J14)),--($G14:$Z14&lt;&gt;0))+(SUMPRODUCT(--(ABS($G14:$Z14)=ABS(J14)),--($G14:$Z14&lt;&gt;0))-1)/2)</f>
        <v>1</v>
      </c>
      <c r="AE14" cm="1">
        <f t="array" ref="AE14">IF(K14=0,"",1+SUMPRODUCT(--(ABS($G14:$Z14)&lt;ABS(K14)),--($G14:$Z14&lt;&gt;0))+(SUMPRODUCT(--(ABS($G14:$Z14)=ABS(K14)),--($G14:$Z14&lt;&gt;0))-1)/2)</f>
        <v>13</v>
      </c>
      <c r="AF14" cm="1">
        <f t="array" ref="AF14">IF(L14=0,"",1+SUMPRODUCT(--(ABS($G14:$Z14)&lt;ABS(L14)),--($G14:$Z14&lt;&gt;0))+(SUMPRODUCT(--(ABS($G14:$Z14)=ABS(L14)),--($G14:$Z14&lt;&gt;0))-1)/2)</f>
        <v>7</v>
      </c>
      <c r="AG14" cm="1">
        <f t="array" ref="AG14">IF(M14=0,"",1+SUMPRODUCT(--(ABS($G14:$Z14)&lt;ABS(M14)),--($G14:$Z14&lt;&gt;0))+(SUMPRODUCT(--(ABS($G14:$Z14)=ABS(M14)),--($G14:$Z14&lt;&gt;0))-1)/2)</f>
        <v>4</v>
      </c>
      <c r="AH14" cm="1">
        <f t="array" ref="AH14">IF(N14=0,"",1+SUMPRODUCT(--(ABS($G14:$Z14)&lt;ABS(N14)),--($G14:$Z14&lt;&gt;0))+(SUMPRODUCT(--(ABS($G14:$Z14)=ABS(N14)),--($G14:$Z14&lt;&gt;0))-1)/2)</f>
        <v>2</v>
      </c>
      <c r="AI14" cm="1">
        <f t="array" ref="AI14">IF(O14=0,"",1+SUMPRODUCT(--(ABS($G14:$Z14)&lt;ABS(O14)),--($G14:$Z14&lt;&gt;0))+(SUMPRODUCT(--(ABS($G14:$Z14)=ABS(O14)),--($G14:$Z14&lt;&gt;0))-1)/2)</f>
        <v>5</v>
      </c>
      <c r="AJ14" cm="1">
        <f t="array" ref="AJ14">IF(P14=0,"",1+SUMPRODUCT(--(ABS($G14:$Z14)&lt;ABS(P14)),--($G14:$Z14&lt;&gt;0))+(SUMPRODUCT(--(ABS($G14:$Z14)=ABS(P14)),--($G14:$Z14&lt;&gt;0))-1)/2)</f>
        <v>19</v>
      </c>
      <c r="AK14" cm="1">
        <f t="array" ref="AK14">IF(Q14=0,"",1+SUMPRODUCT(--(ABS($G14:$Z14)&lt;ABS(Q14)),--($G14:$Z14&lt;&gt;0))+(SUMPRODUCT(--(ABS($G14:$Z14)=ABS(Q14)),--($G14:$Z14&lt;&gt;0))-1)/2)</f>
        <v>3</v>
      </c>
      <c r="AL14" cm="1">
        <f t="array" ref="AL14">IF(R14=0,"",1+SUMPRODUCT(--(ABS($G14:$Z14)&lt;ABS(R14)),--($G14:$Z14&lt;&gt;0))+(SUMPRODUCT(--(ABS($G14:$Z14)=ABS(R14)),--($G14:$Z14&lt;&gt;0))-1)/2)</f>
        <v>20</v>
      </c>
      <c r="AM14" cm="1">
        <f t="array" ref="AM14">IF(S14=0,"",1+SUMPRODUCT(--(ABS($G14:$Z14)&lt;ABS(S14)),--($G14:$Z14&lt;&gt;0))+(SUMPRODUCT(--(ABS($G14:$Z14)=ABS(S14)),--($G14:$Z14&lt;&gt;0))-1)/2)</f>
        <v>17</v>
      </c>
      <c r="AN14" cm="1">
        <f t="array" ref="AN14">IF(T14=0,"",1+SUMPRODUCT(--(ABS($G14:$Z14)&lt;ABS(T14)),--($G14:$Z14&lt;&gt;0))+(SUMPRODUCT(--(ABS($G14:$Z14)=ABS(T14)),--($G14:$Z14&lt;&gt;0))-1)/2)</f>
        <v>14</v>
      </c>
      <c r="AO14" cm="1">
        <f t="array" ref="AO14">IF(U14=0,"",1+SUMPRODUCT(--(ABS($G14:$Z14)&lt;ABS(U14)),--($G14:$Z14&lt;&gt;0))+(SUMPRODUCT(--(ABS($G14:$Z14)=ABS(U14)),--($G14:$Z14&lt;&gt;0))-1)/2)</f>
        <v>10</v>
      </c>
      <c r="AP14" cm="1">
        <f t="array" ref="AP14">IF(V14=0,"",1+SUMPRODUCT(--(ABS($G14:$Z14)&lt;ABS(V14)),--($G14:$Z14&lt;&gt;0))+(SUMPRODUCT(--(ABS($G14:$Z14)=ABS(V14)),--($G14:$Z14&lt;&gt;0))-1)/2)</f>
        <v>18</v>
      </c>
      <c r="AQ14" cm="1">
        <f t="array" ref="AQ14">IF(W14=0,"",1+SUMPRODUCT(--(ABS($G14:$Z14)&lt;ABS(W14)),--($G14:$Z14&lt;&gt;0))+(SUMPRODUCT(--(ABS($G14:$Z14)=ABS(W14)),--($G14:$Z14&lt;&gt;0))-1)/2)</f>
        <v>6</v>
      </c>
      <c r="AR14" cm="1">
        <f t="array" ref="AR14">IF(X14=0,"",1+SUMPRODUCT(--(ABS($G14:$Z14)&lt;ABS(X14)),--($G14:$Z14&lt;&gt;0))+(SUMPRODUCT(--(ABS($G14:$Z14)=ABS(X14)),--($G14:$Z14&lt;&gt;0))-1)/2)</f>
        <v>8</v>
      </c>
      <c r="AS14" cm="1">
        <f t="array" ref="AS14">IF(Y14=0,"",1+SUMPRODUCT(--(ABS($G14:$Z14)&lt;ABS(Y14)),--($G14:$Z14&lt;&gt;0))+(SUMPRODUCT(--(ABS($G14:$Z14)=ABS(Y14)),--($G14:$Z14&lt;&gt;0))-1)/2)</f>
        <v>11</v>
      </c>
      <c r="AT14" cm="1">
        <f t="array" ref="AT14">IF(Z14=0,"",1+SUMPRODUCT(--(ABS($G14:$Z14)&lt;ABS(Z14)),--($G14:$Z14&lt;&gt;0))+(SUMPRODUCT(--(ABS($G14:$Z14)=ABS(Z14)),--($G14:$Z14&lt;&gt;0))-1)/2)</f>
        <v>15</v>
      </c>
      <c r="AU14">
        <f>AVERAGE(G14:Z14)</f>
        <v>0.10230309036479641</v>
      </c>
      <c r="AV14">
        <f>SUMIF(G14:Z14,"&gt;0",AA14:AT14)</f>
        <v>193</v>
      </c>
      <c r="AW14">
        <f>COUNTIF(G14:Z14,"&lt;&gt;0")</f>
        <v>20</v>
      </c>
      <c r="AX14">
        <f>_xlfn.LET(_xlpm.n,AW14,_xlpm.w,AV14,_xlpm.mu,_xlpm.n*(_xlpm.n+1)/4,_xlpm.sd,SQRT(_xlpm.n*(_xlpm.n+1)*(2*_xlpm.n+1)/24),_xlpm.z,(ABS(_xlpm.w-_xlpm.mu)-0.5)/_xlpm.sd,MIN(1,2*(1-_xlfn.NORM.S.DIST(_xlpm.z,TRUE))))</f>
        <v>1.0884405334301572E-3</v>
      </c>
    </row>
    <row r="15" spans="1:50" x14ac:dyDescent="0.25">
      <c r="A15" t="s">
        <v>9344</v>
      </c>
      <c r="B15" t="s">
        <v>19</v>
      </c>
      <c r="C15" t="s">
        <v>106</v>
      </c>
      <c r="D15" t="s">
        <v>45</v>
      </c>
      <c r="E15" t="s">
        <v>12</v>
      </c>
      <c r="F15" t="s">
        <v>9259</v>
      </c>
      <c r="G15">
        <f>all_runs!O262-all_runs!O862</f>
        <v>0.27879542448058497</v>
      </c>
      <c r="H15">
        <f>all_runs!O263-all_runs!O863</f>
        <v>0.12823685373398142</v>
      </c>
      <c r="I15">
        <f>all_runs!O264-all_runs!O864</f>
        <v>0.15908080059303176</v>
      </c>
      <c r="J15">
        <f>all_runs!O265-all_runs!O865</f>
        <v>6.5008625646923557E-2</v>
      </c>
      <c r="K15">
        <f>all_runs!O266-all_runs!O866</f>
        <v>-1.4843059481807752E-2</v>
      </c>
      <c r="L15">
        <f>all_runs!O267-all_runs!O867</f>
        <v>-2.5963831778522684E-3</v>
      </c>
      <c r="M15">
        <f>all_runs!O268-all_runs!O868</f>
        <v>-2.045762125074746E-2</v>
      </c>
      <c r="N15">
        <f>all_runs!O269-all_runs!O869</f>
        <v>0.34804386597351344</v>
      </c>
      <c r="O15">
        <f>all_runs!O270-all_runs!O870</f>
        <v>-1.4810495626822129E-2</v>
      </c>
      <c r="P15">
        <f>all_runs!O271-all_runs!O871</f>
        <v>-4.7080140200796095E-2</v>
      </c>
      <c r="Q15">
        <f>all_runs!O272-all_runs!O872</f>
        <v>0.16172506738544479</v>
      </c>
      <c r="R15">
        <f>all_runs!O273-all_runs!O873</f>
        <v>-3.4081935626520066E-2</v>
      </c>
      <c r="S15">
        <f>all_runs!O274-all_runs!O874</f>
        <v>1.7940622912998583E-2</v>
      </c>
      <c r="T15">
        <f>all_runs!O275-all_runs!O875</f>
        <v>-8.8708719410786396E-2</v>
      </c>
      <c r="U15">
        <f>all_runs!O276-all_runs!O876</f>
        <v>9.6491228070175739E-3</v>
      </c>
      <c r="V15">
        <f>all_runs!O277-all_runs!O877</f>
        <v>3.3489025246511983E-2</v>
      </c>
      <c r="W15">
        <f>all_runs!O278-all_runs!O878</f>
        <v>0.2436528988253126</v>
      </c>
      <c r="X15">
        <f>all_runs!O279-all_runs!O879</f>
        <v>0.25574855252274609</v>
      </c>
      <c r="Y15">
        <f>all_runs!O280-all_runs!O880</f>
        <v>0.15267870477707701</v>
      </c>
      <c r="Z15">
        <f>all_runs!O281-all_runs!O881</f>
        <v>1.2333054445167524E-2</v>
      </c>
      <c r="AA15" cm="1">
        <f t="array" ref="AA15">IF(G15=0,"",1+SUMPRODUCT(--(ABS($G15:$Z15)&lt;ABS(G15)),--($G15:$Z15&lt;&gt;0))+(SUMPRODUCT(--(ABS($G15:$Z15)=ABS(G15)),--($G15:$Z15&lt;&gt;0))-1)/2)</f>
        <v>19</v>
      </c>
      <c r="AB15" cm="1">
        <f t="array" ref="AB15">IF(H15=0,"",1+SUMPRODUCT(--(ABS($G15:$Z15)&lt;ABS(H15)),--($G15:$Z15&lt;&gt;0))+(SUMPRODUCT(--(ABS($G15:$Z15)=ABS(H15)),--($G15:$Z15&lt;&gt;0))-1)/2)</f>
        <v>13</v>
      </c>
      <c r="AC15" cm="1">
        <f t="array" ref="AC15">IF(I15=0,"",1+SUMPRODUCT(--(ABS($G15:$Z15)&lt;ABS(I15)),--($G15:$Z15&lt;&gt;0))+(SUMPRODUCT(--(ABS($G15:$Z15)=ABS(I15)),--($G15:$Z15&lt;&gt;0))-1)/2)</f>
        <v>15</v>
      </c>
      <c r="AD15" cm="1">
        <f t="array" ref="AD15">IF(J15=0,"",1+SUMPRODUCT(--(ABS($G15:$Z15)&lt;ABS(J15)),--($G15:$Z15&lt;&gt;0))+(SUMPRODUCT(--(ABS($G15:$Z15)=ABS(J15)),--($G15:$Z15&lt;&gt;0))-1)/2)</f>
        <v>11</v>
      </c>
      <c r="AE15" cm="1">
        <f t="array" ref="AE15">IF(K15=0,"",1+SUMPRODUCT(--(ABS($G15:$Z15)&lt;ABS(K15)),--($G15:$Z15&lt;&gt;0))+(SUMPRODUCT(--(ABS($G15:$Z15)=ABS(K15)),--($G15:$Z15&lt;&gt;0))-1)/2)</f>
        <v>5</v>
      </c>
      <c r="AF15" cm="1">
        <f t="array" ref="AF15">IF(L15=0,"",1+SUMPRODUCT(--(ABS($G15:$Z15)&lt;ABS(L15)),--($G15:$Z15&lt;&gt;0))+(SUMPRODUCT(--(ABS($G15:$Z15)=ABS(L15)),--($G15:$Z15&lt;&gt;0))-1)/2)</f>
        <v>1</v>
      </c>
      <c r="AG15" cm="1">
        <f t="array" ref="AG15">IF(M15=0,"",1+SUMPRODUCT(--(ABS($G15:$Z15)&lt;ABS(M15)),--($G15:$Z15&lt;&gt;0))+(SUMPRODUCT(--(ABS($G15:$Z15)=ABS(M15)),--($G15:$Z15&lt;&gt;0))-1)/2)</f>
        <v>7</v>
      </c>
      <c r="AH15" cm="1">
        <f t="array" ref="AH15">IF(N15=0,"",1+SUMPRODUCT(--(ABS($G15:$Z15)&lt;ABS(N15)),--($G15:$Z15&lt;&gt;0))+(SUMPRODUCT(--(ABS($G15:$Z15)=ABS(N15)),--($G15:$Z15&lt;&gt;0))-1)/2)</f>
        <v>20</v>
      </c>
      <c r="AI15" cm="1">
        <f t="array" ref="AI15">IF(O15=0,"",1+SUMPRODUCT(--(ABS($G15:$Z15)&lt;ABS(O15)),--($G15:$Z15&lt;&gt;0))+(SUMPRODUCT(--(ABS($G15:$Z15)=ABS(O15)),--($G15:$Z15&lt;&gt;0))-1)/2)</f>
        <v>4</v>
      </c>
      <c r="AJ15" cm="1">
        <f t="array" ref="AJ15">IF(P15=0,"",1+SUMPRODUCT(--(ABS($G15:$Z15)&lt;ABS(P15)),--($G15:$Z15&lt;&gt;0))+(SUMPRODUCT(--(ABS($G15:$Z15)=ABS(P15)),--($G15:$Z15&lt;&gt;0))-1)/2)</f>
        <v>10</v>
      </c>
      <c r="AK15" cm="1">
        <f t="array" ref="AK15">IF(Q15=0,"",1+SUMPRODUCT(--(ABS($G15:$Z15)&lt;ABS(Q15)),--($G15:$Z15&lt;&gt;0))+(SUMPRODUCT(--(ABS($G15:$Z15)=ABS(Q15)),--($G15:$Z15&lt;&gt;0))-1)/2)</f>
        <v>16</v>
      </c>
      <c r="AL15" cm="1">
        <f t="array" ref="AL15">IF(R15=0,"",1+SUMPRODUCT(--(ABS($G15:$Z15)&lt;ABS(R15)),--($G15:$Z15&lt;&gt;0))+(SUMPRODUCT(--(ABS($G15:$Z15)=ABS(R15)),--($G15:$Z15&lt;&gt;0))-1)/2)</f>
        <v>9</v>
      </c>
      <c r="AM15" cm="1">
        <f t="array" ref="AM15">IF(S15=0,"",1+SUMPRODUCT(--(ABS($G15:$Z15)&lt;ABS(S15)),--($G15:$Z15&lt;&gt;0))+(SUMPRODUCT(--(ABS($G15:$Z15)=ABS(S15)),--($G15:$Z15&lt;&gt;0))-1)/2)</f>
        <v>6</v>
      </c>
      <c r="AN15" cm="1">
        <f t="array" ref="AN15">IF(T15=0,"",1+SUMPRODUCT(--(ABS($G15:$Z15)&lt;ABS(T15)),--($G15:$Z15&lt;&gt;0))+(SUMPRODUCT(--(ABS($G15:$Z15)=ABS(T15)),--($G15:$Z15&lt;&gt;0))-1)/2)</f>
        <v>12</v>
      </c>
      <c r="AO15" cm="1">
        <f t="array" ref="AO15">IF(U15=0,"",1+SUMPRODUCT(--(ABS($G15:$Z15)&lt;ABS(U15)),--($G15:$Z15&lt;&gt;0))+(SUMPRODUCT(--(ABS($G15:$Z15)=ABS(U15)),--($G15:$Z15&lt;&gt;0))-1)/2)</f>
        <v>2</v>
      </c>
      <c r="AP15" cm="1">
        <f t="array" ref="AP15">IF(V15=0,"",1+SUMPRODUCT(--(ABS($G15:$Z15)&lt;ABS(V15)),--($G15:$Z15&lt;&gt;0))+(SUMPRODUCT(--(ABS($G15:$Z15)=ABS(V15)),--($G15:$Z15&lt;&gt;0))-1)/2)</f>
        <v>8</v>
      </c>
      <c r="AQ15" cm="1">
        <f t="array" ref="AQ15">IF(W15=0,"",1+SUMPRODUCT(--(ABS($G15:$Z15)&lt;ABS(W15)),--($G15:$Z15&lt;&gt;0))+(SUMPRODUCT(--(ABS($G15:$Z15)=ABS(W15)),--($G15:$Z15&lt;&gt;0))-1)/2)</f>
        <v>17</v>
      </c>
      <c r="AR15" cm="1">
        <f t="array" ref="AR15">IF(X15=0,"",1+SUMPRODUCT(--(ABS($G15:$Z15)&lt;ABS(X15)),--($G15:$Z15&lt;&gt;0))+(SUMPRODUCT(--(ABS($G15:$Z15)=ABS(X15)),--($G15:$Z15&lt;&gt;0))-1)/2)</f>
        <v>18</v>
      </c>
      <c r="AS15" cm="1">
        <f t="array" ref="AS15">IF(Y15=0,"",1+SUMPRODUCT(--(ABS($G15:$Z15)&lt;ABS(Y15)),--($G15:$Z15&lt;&gt;0))+(SUMPRODUCT(--(ABS($G15:$Z15)=ABS(Y15)),--($G15:$Z15&lt;&gt;0))-1)/2)</f>
        <v>14</v>
      </c>
      <c r="AT15" cm="1">
        <f t="array" ref="AT15">IF(Z15=0,"",1+SUMPRODUCT(--(ABS($G15:$Z15)&lt;ABS(Z15)),--($G15:$Z15&lt;&gt;0))+(SUMPRODUCT(--(ABS($G15:$Z15)=ABS(Z15)),--($G15:$Z15&lt;&gt;0))-1)/2)</f>
        <v>3</v>
      </c>
      <c r="AU15">
        <f>AVERAGE(G15:Z15)</f>
        <v>8.2190213228748948E-2</v>
      </c>
      <c r="AV15">
        <f>SUMIF(G15:Z15,"&gt;0",AA15:AT15)</f>
        <v>162</v>
      </c>
      <c r="AW15">
        <f>COUNTIF(G15:Z15,"&lt;&gt;0")</f>
        <v>20</v>
      </c>
      <c r="AX15">
        <f>_xlfn.LET(_xlpm.n,AW15,_xlpm.w,AV15,_xlpm.mu,_xlpm.n*(_xlpm.n+1)/4,_xlpm.sd,SQRT(_xlpm.n*(_xlpm.n+1)*(2*_xlpm.n+1)/24),_xlpm.z,(ABS(_xlpm.w-_xlpm.mu)-0.5)/_xlpm.sd,MIN(1,2*(1-_xlfn.NORM.S.DIST(_xlpm.z,TRUE))))</f>
        <v>3.4919054081726575E-2</v>
      </c>
    </row>
    <row r="16" spans="1:50" x14ac:dyDescent="0.25">
      <c r="A16" t="s">
        <v>9344</v>
      </c>
      <c r="B16" t="s">
        <v>19</v>
      </c>
      <c r="C16" t="s">
        <v>106</v>
      </c>
      <c r="D16" t="s">
        <v>45</v>
      </c>
      <c r="E16" t="s">
        <v>26</v>
      </c>
      <c r="F16" t="s">
        <v>9259</v>
      </c>
      <c r="G16">
        <f>all_runs!O282-all_runs!O882</f>
        <v>0.20434496379196831</v>
      </c>
      <c r="H16">
        <f>all_runs!O283-all_runs!O883</f>
        <v>0.3632991511702075</v>
      </c>
      <c r="I16">
        <f>all_runs!O284-all_runs!O884</f>
        <v>0.28114095818332874</v>
      </c>
      <c r="J16">
        <f>all_runs!O285-all_runs!O885</f>
        <v>-2.4253527885012005E-3</v>
      </c>
      <c r="K16">
        <f>all_runs!O286-all_runs!O886</f>
        <v>-6.1499903605166772E-2</v>
      </c>
      <c r="L16">
        <f>all_runs!O287-all_runs!O887</f>
        <v>-8.0460232530055187E-5</v>
      </c>
      <c r="M16">
        <f>all_runs!O288-all_runs!O888</f>
        <v>0.27951749627640987</v>
      </c>
      <c r="N16">
        <f>all_runs!O289-all_runs!O889</f>
        <v>-1.0763963705140323E-2</v>
      </c>
      <c r="O16">
        <f>all_runs!O290-all_runs!O890</f>
        <v>0.27915413362501135</v>
      </c>
      <c r="P16">
        <f>all_runs!O291-all_runs!O891</f>
        <v>-5.5427934983118821E-3</v>
      </c>
      <c r="Q16">
        <f>all_runs!O292-all_runs!O892</f>
        <v>0.33961562767183379</v>
      </c>
      <c r="R16">
        <f>all_runs!O293-all_runs!O893</f>
        <v>-2.0916559515513189E-2</v>
      </c>
      <c r="S16">
        <f>all_runs!O294-all_runs!O894</f>
        <v>3.001794551090331E-2</v>
      </c>
      <c r="T16">
        <f>all_runs!O295-all_runs!O895</f>
        <v>0.31932070774428722</v>
      </c>
      <c r="U16">
        <f>all_runs!O296-all_runs!O896</f>
        <v>0.34718403547671833</v>
      </c>
      <c r="V16">
        <f>all_runs!O297-all_runs!O897</f>
        <v>2.2849153451313886E-2</v>
      </c>
      <c r="W16">
        <f>all_runs!O298-all_runs!O898</f>
        <v>3.3777944582442654E-3</v>
      </c>
      <c r="X16">
        <f>all_runs!O299-all_runs!O899</f>
        <v>5.6776556776556686E-2</v>
      </c>
      <c r="Y16">
        <f>all_runs!O300-all_runs!O900</f>
        <v>5.7467670882478172E-2</v>
      </c>
      <c r="Z16">
        <f>all_runs!O301-all_runs!O901</f>
        <v>1.5707214584222196E-2</v>
      </c>
      <c r="AA16" cm="1">
        <f t="array" ref="AA16">IF(G16=0,"",1+SUMPRODUCT(--(ABS($G16:$Z16)&lt;ABS(G16)),--($G16:$Z16&lt;&gt;0))+(SUMPRODUCT(--(ABS($G16:$Z16)=ABS(G16)),--($G16:$Z16&lt;&gt;0))-1)/2)</f>
        <v>13</v>
      </c>
      <c r="AB16" cm="1">
        <f t="array" ref="AB16">IF(H16=0,"",1+SUMPRODUCT(--(ABS($G16:$Z16)&lt;ABS(H16)),--($G16:$Z16&lt;&gt;0))+(SUMPRODUCT(--(ABS($G16:$Z16)=ABS(H16)),--($G16:$Z16&lt;&gt;0))-1)/2)</f>
        <v>20</v>
      </c>
      <c r="AC16" cm="1">
        <f t="array" ref="AC16">IF(I16=0,"",1+SUMPRODUCT(--(ABS($G16:$Z16)&lt;ABS(I16)),--($G16:$Z16&lt;&gt;0))+(SUMPRODUCT(--(ABS($G16:$Z16)=ABS(I16)),--($G16:$Z16&lt;&gt;0))-1)/2)</f>
        <v>16</v>
      </c>
      <c r="AD16" cm="1">
        <f t="array" ref="AD16">IF(J16=0,"",1+SUMPRODUCT(--(ABS($G16:$Z16)&lt;ABS(J16)),--($G16:$Z16&lt;&gt;0))+(SUMPRODUCT(--(ABS($G16:$Z16)=ABS(J16)),--($G16:$Z16&lt;&gt;0))-1)/2)</f>
        <v>2</v>
      </c>
      <c r="AE16" cm="1">
        <f t="array" ref="AE16">IF(K16=0,"",1+SUMPRODUCT(--(ABS($G16:$Z16)&lt;ABS(K16)),--($G16:$Z16&lt;&gt;0))+(SUMPRODUCT(--(ABS($G16:$Z16)=ABS(K16)),--($G16:$Z16&lt;&gt;0))-1)/2)</f>
        <v>12</v>
      </c>
      <c r="AF16" cm="1">
        <f t="array" ref="AF16">IF(L16=0,"",1+SUMPRODUCT(--(ABS($G16:$Z16)&lt;ABS(L16)),--($G16:$Z16&lt;&gt;0))+(SUMPRODUCT(--(ABS($G16:$Z16)=ABS(L16)),--($G16:$Z16&lt;&gt;0))-1)/2)</f>
        <v>1</v>
      </c>
      <c r="AG16" cm="1">
        <f t="array" ref="AG16">IF(M16=0,"",1+SUMPRODUCT(--(ABS($G16:$Z16)&lt;ABS(M16)),--($G16:$Z16&lt;&gt;0))+(SUMPRODUCT(--(ABS($G16:$Z16)=ABS(M16)),--($G16:$Z16&lt;&gt;0))-1)/2)</f>
        <v>15</v>
      </c>
      <c r="AH16" cm="1">
        <f t="array" ref="AH16">IF(N16=0,"",1+SUMPRODUCT(--(ABS($G16:$Z16)&lt;ABS(N16)),--($G16:$Z16&lt;&gt;0))+(SUMPRODUCT(--(ABS($G16:$Z16)=ABS(N16)),--($G16:$Z16&lt;&gt;0))-1)/2)</f>
        <v>5</v>
      </c>
      <c r="AI16" cm="1">
        <f t="array" ref="AI16">IF(O16=0,"",1+SUMPRODUCT(--(ABS($G16:$Z16)&lt;ABS(O16)),--($G16:$Z16&lt;&gt;0))+(SUMPRODUCT(--(ABS($G16:$Z16)=ABS(O16)),--($G16:$Z16&lt;&gt;0))-1)/2)</f>
        <v>14</v>
      </c>
      <c r="AJ16" cm="1">
        <f t="array" ref="AJ16">IF(P16=0,"",1+SUMPRODUCT(--(ABS($G16:$Z16)&lt;ABS(P16)),--($G16:$Z16&lt;&gt;0))+(SUMPRODUCT(--(ABS($G16:$Z16)=ABS(P16)),--($G16:$Z16&lt;&gt;0))-1)/2)</f>
        <v>4</v>
      </c>
      <c r="AK16" cm="1">
        <f t="array" ref="AK16">IF(Q16=0,"",1+SUMPRODUCT(--(ABS($G16:$Z16)&lt;ABS(Q16)),--($G16:$Z16&lt;&gt;0))+(SUMPRODUCT(--(ABS($G16:$Z16)=ABS(Q16)),--($G16:$Z16&lt;&gt;0))-1)/2)</f>
        <v>18</v>
      </c>
      <c r="AL16" cm="1">
        <f t="array" ref="AL16">IF(R16=0,"",1+SUMPRODUCT(--(ABS($G16:$Z16)&lt;ABS(R16)),--($G16:$Z16&lt;&gt;0))+(SUMPRODUCT(--(ABS($G16:$Z16)=ABS(R16)),--($G16:$Z16&lt;&gt;0))-1)/2)</f>
        <v>7</v>
      </c>
      <c r="AM16" cm="1">
        <f t="array" ref="AM16">IF(S16=0,"",1+SUMPRODUCT(--(ABS($G16:$Z16)&lt;ABS(S16)),--($G16:$Z16&lt;&gt;0))+(SUMPRODUCT(--(ABS($G16:$Z16)=ABS(S16)),--($G16:$Z16&lt;&gt;0))-1)/2)</f>
        <v>9</v>
      </c>
      <c r="AN16" cm="1">
        <f t="array" ref="AN16">IF(T16=0,"",1+SUMPRODUCT(--(ABS($G16:$Z16)&lt;ABS(T16)),--($G16:$Z16&lt;&gt;0))+(SUMPRODUCT(--(ABS($G16:$Z16)=ABS(T16)),--($G16:$Z16&lt;&gt;0))-1)/2)</f>
        <v>17</v>
      </c>
      <c r="AO16" cm="1">
        <f t="array" ref="AO16">IF(U16=0,"",1+SUMPRODUCT(--(ABS($G16:$Z16)&lt;ABS(U16)),--($G16:$Z16&lt;&gt;0))+(SUMPRODUCT(--(ABS($G16:$Z16)=ABS(U16)),--($G16:$Z16&lt;&gt;0))-1)/2)</f>
        <v>19</v>
      </c>
      <c r="AP16" cm="1">
        <f t="array" ref="AP16">IF(V16=0,"",1+SUMPRODUCT(--(ABS($G16:$Z16)&lt;ABS(V16)),--($G16:$Z16&lt;&gt;0))+(SUMPRODUCT(--(ABS($G16:$Z16)=ABS(V16)),--($G16:$Z16&lt;&gt;0))-1)/2)</f>
        <v>8</v>
      </c>
      <c r="AQ16" cm="1">
        <f t="array" ref="AQ16">IF(W16=0,"",1+SUMPRODUCT(--(ABS($G16:$Z16)&lt;ABS(W16)),--($G16:$Z16&lt;&gt;0))+(SUMPRODUCT(--(ABS($G16:$Z16)=ABS(W16)),--($G16:$Z16&lt;&gt;0))-1)/2)</f>
        <v>3</v>
      </c>
      <c r="AR16" cm="1">
        <f t="array" ref="AR16">IF(X16=0,"",1+SUMPRODUCT(--(ABS($G16:$Z16)&lt;ABS(X16)),--($G16:$Z16&lt;&gt;0))+(SUMPRODUCT(--(ABS($G16:$Z16)=ABS(X16)),--($G16:$Z16&lt;&gt;0))-1)/2)</f>
        <v>10</v>
      </c>
      <c r="AS16" cm="1">
        <f t="array" ref="AS16">IF(Y16=0,"",1+SUMPRODUCT(--(ABS($G16:$Z16)&lt;ABS(Y16)),--($G16:$Z16&lt;&gt;0))+(SUMPRODUCT(--(ABS($G16:$Z16)=ABS(Y16)),--($G16:$Z16&lt;&gt;0))-1)/2)</f>
        <v>11</v>
      </c>
      <c r="AT16" cm="1">
        <f t="array" ref="AT16">IF(Z16=0,"",1+SUMPRODUCT(--(ABS($G16:$Z16)&lt;ABS(Z16)),--($G16:$Z16&lt;&gt;0))+(SUMPRODUCT(--(ABS($G16:$Z16)=ABS(Z16)),--($G16:$Z16&lt;&gt;0))-1)/2)</f>
        <v>6</v>
      </c>
      <c r="AU16">
        <f>AVERAGE(G16:Z16)</f>
        <v>0.12492721881291602</v>
      </c>
      <c r="AV16">
        <f>SUMIF(G16:Z16,"&gt;0",AA16:AT16)</f>
        <v>179</v>
      </c>
      <c r="AW16">
        <f>COUNTIF(G16:Z16,"&lt;&gt;0")</f>
        <v>20</v>
      </c>
      <c r="AX16">
        <f>_xlfn.LET(_xlpm.n,AW16,_xlpm.w,AV16,_xlpm.mu,_xlpm.n*(_xlpm.n+1)/4,_xlpm.sd,SQRT(_xlpm.n*(_xlpm.n+1)*(2*_xlpm.n+1)/24),_xlpm.z,(ABS(_xlpm.w-_xlpm.mu)-0.5)/_xlpm.sd,MIN(1,2*(1-_xlfn.NORM.S.DIST(_xlpm.z,TRUE))))</f>
        <v>6.0704557806932069E-3</v>
      </c>
    </row>
    <row r="17" spans="1:50" x14ac:dyDescent="0.25">
      <c r="A17" t="s">
        <v>9344</v>
      </c>
      <c r="B17" t="s">
        <v>19</v>
      </c>
      <c r="C17" t="s">
        <v>106</v>
      </c>
      <c r="D17" t="s">
        <v>45</v>
      </c>
      <c r="E17" t="s">
        <v>32</v>
      </c>
      <c r="F17" t="s">
        <v>9260</v>
      </c>
      <c r="G17">
        <f>all_runs!O302-all_runs!O902</f>
        <v>-4.382087257351519E-2</v>
      </c>
      <c r="H17">
        <f>all_runs!O303-all_runs!O903</f>
        <v>-5.5898241611604838E-2</v>
      </c>
      <c r="I17">
        <f>all_runs!O304-all_runs!O904</f>
        <v>-3.4163358594971438E-2</v>
      </c>
      <c r="J17">
        <f>all_runs!O305-all_runs!O905</f>
        <v>-4.5456725005993959E-2</v>
      </c>
      <c r="K17">
        <f>all_runs!O306-all_runs!O906</f>
        <v>-4.7228500699601828E-2</v>
      </c>
      <c r="L17">
        <f>all_runs!O307-all_runs!O907</f>
        <v>-3.6129552411786281E-2</v>
      </c>
      <c r="M17">
        <f>all_runs!O308-all_runs!O908</f>
        <v>-4.3457466108124065E-2</v>
      </c>
      <c r="N17">
        <f>all_runs!O309-all_runs!O909</f>
        <v>-3.9493865030674868E-2</v>
      </c>
      <c r="O17">
        <f>all_runs!O310-all_runs!O910</f>
        <v>-4.8327199732351778E-2</v>
      </c>
      <c r="P17">
        <f>all_runs!O311-all_runs!O911</f>
        <v>-5.0316493288305897E-2</v>
      </c>
      <c r="Q17">
        <f>all_runs!O312-all_runs!O912</f>
        <v>-4.5679007139453387E-2</v>
      </c>
      <c r="R17">
        <f>all_runs!O313-all_runs!O913</f>
        <v>-5.663758706972355E-2</v>
      </c>
      <c r="S17">
        <f>all_runs!O314-all_runs!O914</f>
        <v>-5.0467863169197713E-2</v>
      </c>
      <c r="T17">
        <f>all_runs!O315-all_runs!O915</f>
        <v>-7.0633475005059676E-2</v>
      </c>
      <c r="U17">
        <f>all_runs!O316-all_runs!O916</f>
        <v>-4.9561425746590393E-2</v>
      </c>
      <c r="V17">
        <f>all_runs!O317-all_runs!O917</f>
        <v>-3.3456005352960783E-2</v>
      </c>
      <c r="W17">
        <f>all_runs!O318-all_runs!O918</f>
        <v>-7.3876474479582677E-2</v>
      </c>
      <c r="X17">
        <f>all_runs!O319-all_runs!O919</f>
        <v>-2.8027404957963187E-2</v>
      </c>
      <c r="Y17">
        <f>all_runs!O320-all_runs!O920</f>
        <v>-6.1855670103092897E-2</v>
      </c>
      <c r="Z17">
        <f>all_runs!O321-all_runs!O921</f>
        <v>-5.1957729304972333E-2</v>
      </c>
      <c r="AA17" cm="1">
        <f t="array" ref="AA17">IF(G17=0,"",1+SUMPRODUCT(--(ABS($G17:$Z17)&lt;ABS(G17)),--($G17:$Z17&lt;&gt;0))+(SUMPRODUCT(--(ABS($G17:$Z17)=ABS(G17)),--($G17:$Z17&lt;&gt;0))-1)/2)</f>
        <v>7</v>
      </c>
      <c r="AB17" cm="1">
        <f t="array" ref="AB17">IF(H17=0,"",1+SUMPRODUCT(--(ABS($G17:$Z17)&lt;ABS(H17)),--($G17:$Z17&lt;&gt;0))+(SUMPRODUCT(--(ABS($G17:$Z17)=ABS(H17)),--($G17:$Z17&lt;&gt;0))-1)/2)</f>
        <v>16</v>
      </c>
      <c r="AC17" cm="1">
        <f t="array" ref="AC17">IF(I17=0,"",1+SUMPRODUCT(--(ABS($G17:$Z17)&lt;ABS(I17)),--($G17:$Z17&lt;&gt;0))+(SUMPRODUCT(--(ABS($G17:$Z17)=ABS(I17)),--($G17:$Z17&lt;&gt;0))-1)/2)</f>
        <v>3</v>
      </c>
      <c r="AD17" cm="1">
        <f t="array" ref="AD17">IF(J17=0,"",1+SUMPRODUCT(--(ABS($G17:$Z17)&lt;ABS(J17)),--($G17:$Z17&lt;&gt;0))+(SUMPRODUCT(--(ABS($G17:$Z17)=ABS(J17)),--($G17:$Z17&lt;&gt;0))-1)/2)</f>
        <v>8</v>
      </c>
      <c r="AE17" cm="1">
        <f t="array" ref="AE17">IF(K17=0,"",1+SUMPRODUCT(--(ABS($G17:$Z17)&lt;ABS(K17)),--($G17:$Z17&lt;&gt;0))+(SUMPRODUCT(--(ABS($G17:$Z17)=ABS(K17)),--($G17:$Z17&lt;&gt;0))-1)/2)</f>
        <v>10</v>
      </c>
      <c r="AF17" cm="1">
        <f t="array" ref="AF17">IF(L17=0,"",1+SUMPRODUCT(--(ABS($G17:$Z17)&lt;ABS(L17)),--($G17:$Z17&lt;&gt;0))+(SUMPRODUCT(--(ABS($G17:$Z17)=ABS(L17)),--($G17:$Z17&lt;&gt;0))-1)/2)</f>
        <v>4</v>
      </c>
      <c r="AG17" cm="1">
        <f t="array" ref="AG17">IF(M17=0,"",1+SUMPRODUCT(--(ABS($G17:$Z17)&lt;ABS(M17)),--($G17:$Z17&lt;&gt;0))+(SUMPRODUCT(--(ABS($G17:$Z17)=ABS(M17)),--($G17:$Z17&lt;&gt;0))-1)/2)</f>
        <v>6</v>
      </c>
      <c r="AH17" cm="1">
        <f t="array" ref="AH17">IF(N17=0,"",1+SUMPRODUCT(--(ABS($G17:$Z17)&lt;ABS(N17)),--($G17:$Z17&lt;&gt;0))+(SUMPRODUCT(--(ABS($G17:$Z17)=ABS(N17)),--($G17:$Z17&lt;&gt;0))-1)/2)</f>
        <v>5</v>
      </c>
      <c r="AI17" cm="1">
        <f t="array" ref="AI17">IF(O17=0,"",1+SUMPRODUCT(--(ABS($G17:$Z17)&lt;ABS(O17)),--($G17:$Z17&lt;&gt;0))+(SUMPRODUCT(--(ABS($G17:$Z17)=ABS(O17)),--($G17:$Z17&lt;&gt;0))-1)/2)</f>
        <v>11</v>
      </c>
      <c r="AJ17" cm="1">
        <f t="array" ref="AJ17">IF(P17=0,"",1+SUMPRODUCT(--(ABS($G17:$Z17)&lt;ABS(P17)),--($G17:$Z17&lt;&gt;0))+(SUMPRODUCT(--(ABS($G17:$Z17)=ABS(P17)),--($G17:$Z17&lt;&gt;0))-1)/2)</f>
        <v>13</v>
      </c>
      <c r="AK17" cm="1">
        <f t="array" ref="AK17">IF(Q17=0,"",1+SUMPRODUCT(--(ABS($G17:$Z17)&lt;ABS(Q17)),--($G17:$Z17&lt;&gt;0))+(SUMPRODUCT(--(ABS($G17:$Z17)=ABS(Q17)),--($G17:$Z17&lt;&gt;0))-1)/2)</f>
        <v>9</v>
      </c>
      <c r="AL17" cm="1">
        <f t="array" ref="AL17">IF(R17=0,"",1+SUMPRODUCT(--(ABS($G17:$Z17)&lt;ABS(R17)),--($G17:$Z17&lt;&gt;0))+(SUMPRODUCT(--(ABS($G17:$Z17)=ABS(R17)),--($G17:$Z17&lt;&gt;0))-1)/2)</f>
        <v>17</v>
      </c>
      <c r="AM17" cm="1">
        <f t="array" ref="AM17">IF(S17=0,"",1+SUMPRODUCT(--(ABS($G17:$Z17)&lt;ABS(S17)),--($G17:$Z17&lt;&gt;0))+(SUMPRODUCT(--(ABS($G17:$Z17)=ABS(S17)),--($G17:$Z17&lt;&gt;0))-1)/2)</f>
        <v>14</v>
      </c>
      <c r="AN17" cm="1">
        <f t="array" ref="AN17">IF(T17=0,"",1+SUMPRODUCT(--(ABS($G17:$Z17)&lt;ABS(T17)),--($G17:$Z17&lt;&gt;0))+(SUMPRODUCT(--(ABS($G17:$Z17)=ABS(T17)),--($G17:$Z17&lt;&gt;0))-1)/2)</f>
        <v>19</v>
      </c>
      <c r="AO17" cm="1">
        <f t="array" ref="AO17">IF(U17=0,"",1+SUMPRODUCT(--(ABS($G17:$Z17)&lt;ABS(U17)),--($G17:$Z17&lt;&gt;0))+(SUMPRODUCT(--(ABS($G17:$Z17)=ABS(U17)),--($G17:$Z17&lt;&gt;0))-1)/2)</f>
        <v>12</v>
      </c>
      <c r="AP17" cm="1">
        <f t="array" ref="AP17">IF(V17=0,"",1+SUMPRODUCT(--(ABS($G17:$Z17)&lt;ABS(V17)),--($G17:$Z17&lt;&gt;0))+(SUMPRODUCT(--(ABS($G17:$Z17)=ABS(V17)),--($G17:$Z17&lt;&gt;0))-1)/2)</f>
        <v>2</v>
      </c>
      <c r="AQ17" cm="1">
        <f t="array" ref="AQ17">IF(W17=0,"",1+SUMPRODUCT(--(ABS($G17:$Z17)&lt;ABS(W17)),--($G17:$Z17&lt;&gt;0))+(SUMPRODUCT(--(ABS($G17:$Z17)=ABS(W17)),--($G17:$Z17&lt;&gt;0))-1)/2)</f>
        <v>20</v>
      </c>
      <c r="AR17" cm="1">
        <f t="array" ref="AR17">IF(X17=0,"",1+SUMPRODUCT(--(ABS($G17:$Z17)&lt;ABS(X17)),--($G17:$Z17&lt;&gt;0))+(SUMPRODUCT(--(ABS($G17:$Z17)=ABS(X17)),--($G17:$Z17&lt;&gt;0))-1)/2)</f>
        <v>1</v>
      </c>
      <c r="AS17" cm="1">
        <f t="array" ref="AS17">IF(Y17=0,"",1+SUMPRODUCT(--(ABS($G17:$Z17)&lt;ABS(Y17)),--($G17:$Z17&lt;&gt;0))+(SUMPRODUCT(--(ABS($G17:$Z17)=ABS(Y17)),--($G17:$Z17&lt;&gt;0))-1)/2)</f>
        <v>18</v>
      </c>
      <c r="AT17" cm="1">
        <f t="array" ref="AT17">IF(Z17=0,"",1+SUMPRODUCT(--(ABS($G17:$Z17)&lt;ABS(Z17)),--($G17:$Z17&lt;&gt;0))+(SUMPRODUCT(--(ABS($G17:$Z17)=ABS(Z17)),--($G17:$Z17&lt;&gt;0))-1)/2)</f>
        <v>15</v>
      </c>
      <c r="AU17">
        <f>AVERAGE(G17:Z17)</f>
        <v>-4.8322245869276338E-2</v>
      </c>
      <c r="AV17">
        <f>SUMIF(G17:Z17,"&gt;0",AA17:AT17)</f>
        <v>0</v>
      </c>
      <c r="AW17">
        <f>COUNTIF(G17:Z17,"&lt;&gt;0")</f>
        <v>20</v>
      </c>
      <c r="AX17">
        <f>_xlfn.LET(_xlpm.n,AW17,_xlpm.w,AV17,_xlpm.mu,_xlpm.n*(_xlpm.n+1)/4,_xlpm.sd,SQRT(_xlpm.n*(_xlpm.n+1)*(2*_xlpm.n+1)/24),_xlpm.z,(ABS(_xlpm.w-_xlpm.mu)-0.5)/_xlpm.sd,MIN(1,2*(1-_xlfn.NORM.S.DIST(_xlpm.z,TRUE))))</f>
        <v>9.5691731570646255E-5</v>
      </c>
    </row>
    <row r="18" spans="1:50" x14ac:dyDescent="0.25">
      <c r="A18" t="s">
        <v>9344</v>
      </c>
      <c r="B18" t="s">
        <v>19</v>
      </c>
      <c r="C18" t="s">
        <v>106</v>
      </c>
      <c r="D18" t="s">
        <v>45</v>
      </c>
      <c r="E18" t="s">
        <v>12</v>
      </c>
      <c r="F18" t="s">
        <v>9260</v>
      </c>
      <c r="G18">
        <f>all_runs!O322-all_runs!O922</f>
        <v>-1.471128491072804E-2</v>
      </c>
      <c r="H18">
        <f>all_runs!O323-all_runs!O923</f>
        <v>6.4820119891567662E-3</v>
      </c>
      <c r="I18">
        <f>all_runs!O324-all_runs!O924</f>
        <v>-6.9052102950407646E-3</v>
      </c>
      <c r="J18">
        <f>all_runs!O325-all_runs!O925</f>
        <v>-1.9296607531901544E-2</v>
      </c>
      <c r="K18">
        <f>all_runs!O326-all_runs!O926</f>
        <v>-2.748414376321362E-2</v>
      </c>
      <c r="L18">
        <f>all_runs!O327-all_runs!O927</f>
        <v>-3.9038044288388085E-2</v>
      </c>
      <c r="M18">
        <f>all_runs!O328-all_runs!O928</f>
        <v>-2.2946668776706591E-3</v>
      </c>
      <c r="N18">
        <f>all_runs!O329-all_runs!O929</f>
        <v>-1.2100840336134455E-2</v>
      </c>
      <c r="O18">
        <f>all_runs!O330-all_runs!O930</f>
        <v>-1.6091954022988464E-2</v>
      </c>
      <c r="P18">
        <f>all_runs!O331-all_runs!O931</f>
        <v>4.4940161198404605E-3</v>
      </c>
      <c r="Q18">
        <f>all_runs!O332-all_runs!O932</f>
        <v>-1.8354637823664421E-2</v>
      </c>
      <c r="R18">
        <f>all_runs!O333-all_runs!O933</f>
        <v>-3.537988065208697E-2</v>
      </c>
      <c r="S18">
        <f>all_runs!O334-all_runs!O934</f>
        <v>1.3081395348837233E-2</v>
      </c>
      <c r="T18">
        <f>all_runs!O335-all_runs!O935</f>
        <v>-1.3262599469495706E-3</v>
      </c>
      <c r="U18">
        <f>all_runs!O336-all_runs!O936</f>
        <v>1.704260651628986E-3</v>
      </c>
      <c r="V18">
        <f>all_runs!O337-all_runs!O937</f>
        <v>-1.3769954973393284E-2</v>
      </c>
      <c r="W18">
        <f>all_runs!O338-all_runs!O938</f>
        <v>-2.4167403477748373E-2</v>
      </c>
      <c r="X18">
        <f>all_runs!O339-all_runs!O939</f>
        <v>-5.1599587203302377E-2</v>
      </c>
      <c r="Y18">
        <f>all_runs!O340-all_runs!O940</f>
        <v>-4.6109510086455363E-2</v>
      </c>
      <c r="Z18">
        <f>all_runs!O341-all_runs!O941</f>
        <v>-2.8523788710277831E-2</v>
      </c>
      <c r="AA18" cm="1">
        <f t="array" ref="AA18">IF(G18=0,"",1+SUMPRODUCT(--(ABS($G18:$Z18)&lt;ABS(G18)),--($G18:$Z18&lt;&gt;0))+(SUMPRODUCT(--(ABS($G18:$Z18)=ABS(G18)),--($G18:$Z18&lt;&gt;0))-1)/2)</f>
        <v>10</v>
      </c>
      <c r="AB18" cm="1">
        <f t="array" ref="AB18">IF(H18=0,"",1+SUMPRODUCT(--(ABS($G18:$Z18)&lt;ABS(H18)),--($G18:$Z18&lt;&gt;0))+(SUMPRODUCT(--(ABS($G18:$Z18)=ABS(H18)),--($G18:$Z18&lt;&gt;0))-1)/2)</f>
        <v>5</v>
      </c>
      <c r="AC18" cm="1">
        <f t="array" ref="AC18">IF(I18=0,"",1+SUMPRODUCT(--(ABS($G18:$Z18)&lt;ABS(I18)),--($G18:$Z18&lt;&gt;0))+(SUMPRODUCT(--(ABS($G18:$Z18)=ABS(I18)),--($G18:$Z18&lt;&gt;0))-1)/2)</f>
        <v>6</v>
      </c>
      <c r="AD18" cm="1">
        <f t="array" ref="AD18">IF(J18=0,"",1+SUMPRODUCT(--(ABS($G18:$Z18)&lt;ABS(J18)),--($G18:$Z18&lt;&gt;0))+(SUMPRODUCT(--(ABS($G18:$Z18)=ABS(J18)),--($G18:$Z18&lt;&gt;0))-1)/2)</f>
        <v>13</v>
      </c>
      <c r="AE18" cm="1">
        <f t="array" ref="AE18">IF(K18=0,"",1+SUMPRODUCT(--(ABS($G18:$Z18)&lt;ABS(K18)),--($G18:$Z18&lt;&gt;0))+(SUMPRODUCT(--(ABS($G18:$Z18)=ABS(K18)),--($G18:$Z18&lt;&gt;0))-1)/2)</f>
        <v>15</v>
      </c>
      <c r="AF18" cm="1">
        <f t="array" ref="AF18">IF(L18=0,"",1+SUMPRODUCT(--(ABS($G18:$Z18)&lt;ABS(L18)),--($G18:$Z18&lt;&gt;0))+(SUMPRODUCT(--(ABS($G18:$Z18)=ABS(L18)),--($G18:$Z18&lt;&gt;0))-1)/2)</f>
        <v>18</v>
      </c>
      <c r="AG18" cm="1">
        <f t="array" ref="AG18">IF(M18=0,"",1+SUMPRODUCT(--(ABS($G18:$Z18)&lt;ABS(M18)),--($G18:$Z18&lt;&gt;0))+(SUMPRODUCT(--(ABS($G18:$Z18)=ABS(M18)),--($G18:$Z18&lt;&gt;0))-1)/2)</f>
        <v>3</v>
      </c>
      <c r="AH18" cm="1">
        <f t="array" ref="AH18">IF(N18=0,"",1+SUMPRODUCT(--(ABS($G18:$Z18)&lt;ABS(N18)),--($G18:$Z18&lt;&gt;0))+(SUMPRODUCT(--(ABS($G18:$Z18)=ABS(N18)),--($G18:$Z18&lt;&gt;0))-1)/2)</f>
        <v>7</v>
      </c>
      <c r="AI18" cm="1">
        <f t="array" ref="AI18">IF(O18=0,"",1+SUMPRODUCT(--(ABS($G18:$Z18)&lt;ABS(O18)),--($G18:$Z18&lt;&gt;0))+(SUMPRODUCT(--(ABS($G18:$Z18)=ABS(O18)),--($G18:$Z18&lt;&gt;0))-1)/2)</f>
        <v>11</v>
      </c>
      <c r="AJ18" cm="1">
        <f t="array" ref="AJ18">IF(P18=0,"",1+SUMPRODUCT(--(ABS($G18:$Z18)&lt;ABS(P18)),--($G18:$Z18&lt;&gt;0))+(SUMPRODUCT(--(ABS($G18:$Z18)=ABS(P18)),--($G18:$Z18&lt;&gt;0))-1)/2)</f>
        <v>4</v>
      </c>
      <c r="AK18" cm="1">
        <f t="array" ref="AK18">IF(Q18=0,"",1+SUMPRODUCT(--(ABS($G18:$Z18)&lt;ABS(Q18)),--($G18:$Z18&lt;&gt;0))+(SUMPRODUCT(--(ABS($G18:$Z18)=ABS(Q18)),--($G18:$Z18&lt;&gt;0))-1)/2)</f>
        <v>12</v>
      </c>
      <c r="AL18" cm="1">
        <f t="array" ref="AL18">IF(R18=0,"",1+SUMPRODUCT(--(ABS($G18:$Z18)&lt;ABS(R18)),--($G18:$Z18&lt;&gt;0))+(SUMPRODUCT(--(ABS($G18:$Z18)=ABS(R18)),--($G18:$Z18&lt;&gt;0))-1)/2)</f>
        <v>17</v>
      </c>
      <c r="AM18" cm="1">
        <f t="array" ref="AM18">IF(S18=0,"",1+SUMPRODUCT(--(ABS($G18:$Z18)&lt;ABS(S18)),--($G18:$Z18&lt;&gt;0))+(SUMPRODUCT(--(ABS($G18:$Z18)=ABS(S18)),--($G18:$Z18&lt;&gt;0))-1)/2)</f>
        <v>8</v>
      </c>
      <c r="AN18" cm="1">
        <f t="array" ref="AN18">IF(T18=0,"",1+SUMPRODUCT(--(ABS($G18:$Z18)&lt;ABS(T18)),--($G18:$Z18&lt;&gt;0))+(SUMPRODUCT(--(ABS($G18:$Z18)=ABS(T18)),--($G18:$Z18&lt;&gt;0))-1)/2)</f>
        <v>1</v>
      </c>
      <c r="AO18" cm="1">
        <f t="array" ref="AO18">IF(U18=0,"",1+SUMPRODUCT(--(ABS($G18:$Z18)&lt;ABS(U18)),--($G18:$Z18&lt;&gt;0))+(SUMPRODUCT(--(ABS($G18:$Z18)=ABS(U18)),--($G18:$Z18&lt;&gt;0))-1)/2)</f>
        <v>2</v>
      </c>
      <c r="AP18" cm="1">
        <f t="array" ref="AP18">IF(V18=0,"",1+SUMPRODUCT(--(ABS($G18:$Z18)&lt;ABS(V18)),--($G18:$Z18&lt;&gt;0))+(SUMPRODUCT(--(ABS($G18:$Z18)=ABS(V18)),--($G18:$Z18&lt;&gt;0))-1)/2)</f>
        <v>9</v>
      </c>
      <c r="AQ18" cm="1">
        <f t="array" ref="AQ18">IF(W18=0,"",1+SUMPRODUCT(--(ABS($G18:$Z18)&lt;ABS(W18)),--($G18:$Z18&lt;&gt;0))+(SUMPRODUCT(--(ABS($G18:$Z18)=ABS(W18)),--($G18:$Z18&lt;&gt;0))-1)/2)</f>
        <v>14</v>
      </c>
      <c r="AR18" cm="1">
        <f t="array" ref="AR18">IF(X18=0,"",1+SUMPRODUCT(--(ABS($G18:$Z18)&lt;ABS(X18)),--($G18:$Z18&lt;&gt;0))+(SUMPRODUCT(--(ABS($G18:$Z18)=ABS(X18)),--($G18:$Z18&lt;&gt;0))-1)/2)</f>
        <v>20</v>
      </c>
      <c r="AS18" cm="1">
        <f t="array" ref="AS18">IF(Y18=0,"",1+SUMPRODUCT(--(ABS($G18:$Z18)&lt;ABS(Y18)),--($G18:$Z18&lt;&gt;0))+(SUMPRODUCT(--(ABS($G18:$Z18)=ABS(Y18)),--($G18:$Z18&lt;&gt;0))-1)/2)</f>
        <v>19</v>
      </c>
      <c r="AT18" cm="1">
        <f t="array" ref="AT18">IF(Z18=0,"",1+SUMPRODUCT(--(ABS($G18:$Z18)&lt;ABS(Z18)),--($G18:$Z18&lt;&gt;0))+(SUMPRODUCT(--(ABS($G18:$Z18)=ABS(Z18)),--($G18:$Z18&lt;&gt;0))-1)/2)</f>
        <v>16</v>
      </c>
      <c r="AU18">
        <f>AVERAGE(G18:Z18)</f>
        <v>-1.6569604539524017E-2</v>
      </c>
      <c r="AV18">
        <f>SUMIF(G18:Z18,"&gt;0",AA18:AT18)</f>
        <v>19</v>
      </c>
      <c r="AW18">
        <f>COUNTIF(G18:Z18,"&lt;&gt;0")</f>
        <v>20</v>
      </c>
      <c r="AX18">
        <f>_xlfn.LET(_xlpm.n,AW18,_xlpm.w,AV18,_xlpm.mu,_xlpm.n*(_xlpm.n+1)/4,_xlpm.sd,SQRT(_xlpm.n*(_xlpm.n+1)*(2*_xlpm.n+1)/24),_xlpm.z,(ABS(_xlpm.w-_xlpm.mu)-0.5)/_xlpm.sd,MIN(1,2*(1-_xlfn.NORM.S.DIST(_xlpm.z,TRUE))))</f>
        <v>1.4131909300409973E-3</v>
      </c>
    </row>
    <row r="19" spans="1:50" x14ac:dyDescent="0.25">
      <c r="A19" t="s">
        <v>9344</v>
      </c>
      <c r="B19" t="s">
        <v>19</v>
      </c>
      <c r="C19" t="s">
        <v>106</v>
      </c>
      <c r="D19" t="s">
        <v>45</v>
      </c>
      <c r="E19" t="s">
        <v>26</v>
      </c>
      <c r="F19" t="s">
        <v>9260</v>
      </c>
      <c r="G19">
        <f>all_runs!O342-all_runs!O942</f>
        <v>-3.7340153452685598E-2</v>
      </c>
      <c r="H19">
        <f>all_runs!O343-all_runs!O943</f>
        <v>-7.2591164294221189E-3</v>
      </c>
      <c r="I19">
        <f>all_runs!O344-all_runs!O944</f>
        <v>-3.4081131973431211E-2</v>
      </c>
      <c r="J19">
        <f>all_runs!O345-all_runs!O945</f>
        <v>-7.2463768115941241E-3</v>
      </c>
      <c r="K19">
        <f>all_runs!O346-all_runs!O946</f>
        <v>-1.8558674715269952E-3</v>
      </c>
      <c r="L19">
        <f>all_runs!O347-all_runs!O947</f>
        <v>-1.2401818933444053E-3</v>
      </c>
      <c r="M19">
        <f>all_runs!O348-all_runs!O948</f>
        <v>-2.4436326993324098E-2</v>
      </c>
      <c r="N19">
        <f>all_runs!O349-all_runs!O949</f>
        <v>-2.5205436156763628E-2</v>
      </c>
      <c r="O19">
        <f>all_runs!O350-all_runs!O950</f>
        <v>-2.1398732558469913E-2</v>
      </c>
      <c r="P19">
        <f>all_runs!O351-all_runs!O951</f>
        <v>-4.1061497503529054E-2</v>
      </c>
      <c r="Q19">
        <f>all_runs!O352-all_runs!O952</f>
        <v>-1.6731655441333038E-2</v>
      </c>
      <c r="R19">
        <f>all_runs!O353-all_runs!O953</f>
        <v>-3.6256615954240345E-2</v>
      </c>
      <c r="S19">
        <f>all_runs!O354-all_runs!O954</f>
        <v>-6.9500674763831594E-3</v>
      </c>
      <c r="T19">
        <f>all_runs!O355-all_runs!O955</f>
        <v>-1.8093195554688912E-2</v>
      </c>
      <c r="U19">
        <f>all_runs!O356-all_runs!O956</f>
        <v>-1.3517481788816399E-2</v>
      </c>
      <c r="V19">
        <f>all_runs!O357-all_runs!O957</f>
        <v>2.3379835375043623E-3</v>
      </c>
      <c r="W19">
        <f>all_runs!O358-all_runs!O958</f>
        <v>7.1671396333139459E-4</v>
      </c>
      <c r="X19">
        <f>all_runs!O359-all_runs!O959</f>
        <v>-7.7692726699348791E-3</v>
      </c>
      <c r="Y19">
        <f>all_runs!O360-all_runs!O960</f>
        <v>-3.4934497816593857E-2</v>
      </c>
      <c r="Z19">
        <f>all_runs!O361-all_runs!O961</f>
        <v>-3.087300681204086E-2</v>
      </c>
      <c r="AA19" cm="1">
        <f t="array" ref="AA19">IF(G19=0,"",1+SUMPRODUCT(--(ABS($G19:$Z19)&lt;ABS(G19)),--($G19:$Z19&lt;&gt;0))+(SUMPRODUCT(--(ABS($G19:$Z19)=ABS(G19)),--($G19:$Z19&lt;&gt;0))-1)/2)</f>
        <v>19</v>
      </c>
      <c r="AB19" cm="1">
        <f t="array" ref="AB19">IF(H19=0,"",1+SUMPRODUCT(--(ABS($G19:$Z19)&lt;ABS(H19)),--($G19:$Z19&lt;&gt;0))+(SUMPRODUCT(--(ABS($G19:$Z19)=ABS(H19)),--($G19:$Z19&lt;&gt;0))-1)/2)</f>
        <v>7</v>
      </c>
      <c r="AC19" cm="1">
        <f t="array" ref="AC19">IF(I19=0,"",1+SUMPRODUCT(--(ABS($G19:$Z19)&lt;ABS(I19)),--($G19:$Z19&lt;&gt;0))+(SUMPRODUCT(--(ABS($G19:$Z19)=ABS(I19)),--($G19:$Z19&lt;&gt;0))-1)/2)</f>
        <v>16</v>
      </c>
      <c r="AD19" cm="1">
        <f t="array" ref="AD19">IF(J19=0,"",1+SUMPRODUCT(--(ABS($G19:$Z19)&lt;ABS(J19)),--($G19:$Z19&lt;&gt;0))+(SUMPRODUCT(--(ABS($G19:$Z19)=ABS(J19)),--($G19:$Z19&lt;&gt;0))-1)/2)</f>
        <v>6</v>
      </c>
      <c r="AE19" cm="1">
        <f t="array" ref="AE19">IF(K19=0,"",1+SUMPRODUCT(--(ABS($G19:$Z19)&lt;ABS(K19)),--($G19:$Z19&lt;&gt;0))+(SUMPRODUCT(--(ABS($G19:$Z19)=ABS(K19)),--($G19:$Z19&lt;&gt;0))-1)/2)</f>
        <v>3</v>
      </c>
      <c r="AF19" cm="1">
        <f t="array" ref="AF19">IF(L19=0,"",1+SUMPRODUCT(--(ABS($G19:$Z19)&lt;ABS(L19)),--($G19:$Z19&lt;&gt;0))+(SUMPRODUCT(--(ABS($G19:$Z19)=ABS(L19)),--($G19:$Z19&lt;&gt;0))-1)/2)</f>
        <v>2</v>
      </c>
      <c r="AG19" cm="1">
        <f t="array" ref="AG19">IF(M19=0,"",1+SUMPRODUCT(--(ABS($G19:$Z19)&lt;ABS(M19)),--($G19:$Z19&lt;&gt;0))+(SUMPRODUCT(--(ABS($G19:$Z19)=ABS(M19)),--($G19:$Z19&lt;&gt;0))-1)/2)</f>
        <v>13</v>
      </c>
      <c r="AH19" cm="1">
        <f t="array" ref="AH19">IF(N19=0,"",1+SUMPRODUCT(--(ABS($G19:$Z19)&lt;ABS(N19)),--($G19:$Z19&lt;&gt;0))+(SUMPRODUCT(--(ABS($G19:$Z19)=ABS(N19)),--($G19:$Z19&lt;&gt;0))-1)/2)</f>
        <v>14</v>
      </c>
      <c r="AI19" cm="1">
        <f t="array" ref="AI19">IF(O19=0,"",1+SUMPRODUCT(--(ABS($G19:$Z19)&lt;ABS(O19)),--($G19:$Z19&lt;&gt;0))+(SUMPRODUCT(--(ABS($G19:$Z19)=ABS(O19)),--($G19:$Z19&lt;&gt;0))-1)/2)</f>
        <v>12</v>
      </c>
      <c r="AJ19" cm="1">
        <f t="array" ref="AJ19">IF(P19=0,"",1+SUMPRODUCT(--(ABS($G19:$Z19)&lt;ABS(P19)),--($G19:$Z19&lt;&gt;0))+(SUMPRODUCT(--(ABS($G19:$Z19)=ABS(P19)),--($G19:$Z19&lt;&gt;0))-1)/2)</f>
        <v>20</v>
      </c>
      <c r="AK19" cm="1">
        <f t="array" ref="AK19">IF(Q19=0,"",1+SUMPRODUCT(--(ABS($G19:$Z19)&lt;ABS(Q19)),--($G19:$Z19&lt;&gt;0))+(SUMPRODUCT(--(ABS($G19:$Z19)=ABS(Q19)),--($G19:$Z19&lt;&gt;0))-1)/2)</f>
        <v>10</v>
      </c>
      <c r="AL19" cm="1">
        <f t="array" ref="AL19">IF(R19=0,"",1+SUMPRODUCT(--(ABS($G19:$Z19)&lt;ABS(R19)),--($G19:$Z19&lt;&gt;0))+(SUMPRODUCT(--(ABS($G19:$Z19)=ABS(R19)),--($G19:$Z19&lt;&gt;0))-1)/2)</f>
        <v>18</v>
      </c>
      <c r="AM19" cm="1">
        <f t="array" ref="AM19">IF(S19=0,"",1+SUMPRODUCT(--(ABS($G19:$Z19)&lt;ABS(S19)),--($G19:$Z19&lt;&gt;0))+(SUMPRODUCT(--(ABS($G19:$Z19)=ABS(S19)),--($G19:$Z19&lt;&gt;0))-1)/2)</f>
        <v>5</v>
      </c>
      <c r="AN19" cm="1">
        <f t="array" ref="AN19">IF(T19=0,"",1+SUMPRODUCT(--(ABS($G19:$Z19)&lt;ABS(T19)),--($G19:$Z19&lt;&gt;0))+(SUMPRODUCT(--(ABS($G19:$Z19)=ABS(T19)),--($G19:$Z19&lt;&gt;0))-1)/2)</f>
        <v>11</v>
      </c>
      <c r="AO19" cm="1">
        <f t="array" ref="AO19">IF(U19=0,"",1+SUMPRODUCT(--(ABS($G19:$Z19)&lt;ABS(U19)),--($G19:$Z19&lt;&gt;0))+(SUMPRODUCT(--(ABS($G19:$Z19)=ABS(U19)),--($G19:$Z19&lt;&gt;0))-1)/2)</f>
        <v>9</v>
      </c>
      <c r="AP19" cm="1">
        <f t="array" ref="AP19">IF(V19=0,"",1+SUMPRODUCT(--(ABS($G19:$Z19)&lt;ABS(V19)),--($G19:$Z19&lt;&gt;0))+(SUMPRODUCT(--(ABS($G19:$Z19)=ABS(V19)),--($G19:$Z19&lt;&gt;0))-1)/2)</f>
        <v>4</v>
      </c>
      <c r="AQ19" cm="1">
        <f t="array" ref="AQ19">IF(W19=0,"",1+SUMPRODUCT(--(ABS($G19:$Z19)&lt;ABS(W19)),--($G19:$Z19&lt;&gt;0))+(SUMPRODUCT(--(ABS($G19:$Z19)=ABS(W19)),--($G19:$Z19&lt;&gt;0))-1)/2)</f>
        <v>1</v>
      </c>
      <c r="AR19" cm="1">
        <f t="array" ref="AR19">IF(X19=0,"",1+SUMPRODUCT(--(ABS($G19:$Z19)&lt;ABS(X19)),--($G19:$Z19&lt;&gt;0))+(SUMPRODUCT(--(ABS($G19:$Z19)=ABS(X19)),--($G19:$Z19&lt;&gt;0))-1)/2)</f>
        <v>8</v>
      </c>
      <c r="AS19" cm="1">
        <f t="array" ref="AS19">IF(Y19=0,"",1+SUMPRODUCT(--(ABS($G19:$Z19)&lt;ABS(Y19)),--($G19:$Z19&lt;&gt;0))+(SUMPRODUCT(--(ABS($G19:$Z19)=ABS(Y19)),--($G19:$Z19&lt;&gt;0))-1)/2)</f>
        <v>17</v>
      </c>
      <c r="AT19" cm="1">
        <f t="array" ref="AT19">IF(Z19=0,"",1+SUMPRODUCT(--(ABS($G19:$Z19)&lt;ABS(Z19)),--($G19:$Z19&lt;&gt;0))+(SUMPRODUCT(--(ABS($G19:$Z19)=ABS(Z19)),--($G19:$Z19&lt;&gt;0))-1)/2)</f>
        <v>15</v>
      </c>
      <c r="AU19">
        <f>AVERAGE(G19:Z19)</f>
        <v>-1.8159795862864342E-2</v>
      </c>
      <c r="AV19">
        <f>SUMIF(G19:Z19,"&gt;0",AA19:AT19)</f>
        <v>5</v>
      </c>
      <c r="AW19">
        <f>COUNTIF(G19:Z19,"&lt;&gt;0")</f>
        <v>20</v>
      </c>
      <c r="AX19">
        <f>_xlfn.LET(_xlpm.n,AW19,_xlpm.w,AV19,_xlpm.mu,_xlpm.n*(_xlpm.n+1)/4,_xlpm.sd,SQRT(_xlpm.n*(_xlpm.n+1)*(2*_xlpm.n+1)/24),_xlpm.z,(ABS(_xlpm.w-_xlpm.mu)-0.5)/_xlpm.sd,MIN(1,2*(1-_xlfn.NORM.S.DIST(_xlpm.z,TRUE))))</f>
        <v>2.0352486806762826E-4</v>
      </c>
    </row>
    <row r="20" spans="1:50" x14ac:dyDescent="0.25">
      <c r="A20" t="s">
        <v>9344</v>
      </c>
      <c r="B20" t="s">
        <v>19</v>
      </c>
      <c r="C20" t="s">
        <v>106</v>
      </c>
      <c r="D20" t="s">
        <v>62</v>
      </c>
      <c r="E20" t="s">
        <v>32</v>
      </c>
      <c r="F20" t="s">
        <v>9259</v>
      </c>
      <c r="G20">
        <f>all_runs!O362-all_runs!O962</f>
        <v>6.0026393958523272E-4</v>
      </c>
      <c r="H20">
        <f>all_runs!O363-all_runs!O963</f>
        <v>-4.2352250229711785E-2</v>
      </c>
      <c r="I20">
        <f>all_runs!O364-all_runs!O964</f>
        <v>-3.256704980842906E-2</v>
      </c>
      <c r="J20">
        <f>all_runs!O365-all_runs!O965</f>
        <v>-3.326796470093929E-3</v>
      </c>
      <c r="K20">
        <f>all_runs!O366-all_runs!O966</f>
        <v>-3.5856610974948189E-2</v>
      </c>
      <c r="L20">
        <f>all_runs!O367-all_runs!O967</f>
        <v>-1.4857996249437844E-2</v>
      </c>
      <c r="M20">
        <f>all_runs!O368-all_runs!O968</f>
        <v>-5.1975395644646261E-2</v>
      </c>
      <c r="N20">
        <f>all_runs!O369-all_runs!O969</f>
        <v>-2.7061158217571712E-3</v>
      </c>
      <c r="O20">
        <f>all_runs!O370-all_runs!O970</f>
        <v>-3.0228730153286865E-2</v>
      </c>
      <c r="P20">
        <f>all_runs!O371-all_runs!O971</f>
        <v>-2.4400231576271914E-2</v>
      </c>
      <c r="Q20">
        <f>all_runs!O372-all_runs!O972</f>
        <v>-3.860674080527482E-3</v>
      </c>
      <c r="R20">
        <f>all_runs!O373-all_runs!O973</f>
        <v>-6.4834390415785537E-2</v>
      </c>
      <c r="S20">
        <f>all_runs!O374-all_runs!O974</f>
        <v>-8.1821874925323002E-3</v>
      </c>
      <c r="T20">
        <f>all_runs!O375-all_runs!O975</f>
        <v>-1.4627430734813318E-2</v>
      </c>
      <c r="U20">
        <f>all_runs!O376-all_runs!O976</f>
        <v>-4.9532360643471773E-2</v>
      </c>
      <c r="V20">
        <f>all_runs!O377-all_runs!O977</f>
        <v>2.1050817765396856E-2</v>
      </c>
      <c r="W20">
        <f>all_runs!O378-all_runs!O978</f>
        <v>-1.3543142413816378E-2</v>
      </c>
      <c r="X20">
        <f>all_runs!O379-all_runs!O979</f>
        <v>-9.9191975480635852E-3</v>
      </c>
      <c r="Y20">
        <f>all_runs!O380-all_runs!O980</f>
        <v>-6.8352320088913565E-2</v>
      </c>
      <c r="Z20">
        <f>all_runs!O381-all_runs!O981</f>
        <v>-3.7702284464371627E-2</v>
      </c>
      <c r="AA20" cm="1">
        <f t="array" ref="AA20">IF(G20=0,"",1+SUMPRODUCT(--(ABS($G20:$Z20)&lt;ABS(G20)),--($G20:$Z20&lt;&gt;0))+(SUMPRODUCT(--(ABS($G20:$Z20)=ABS(G20)),--($G20:$Z20&lt;&gt;0))-1)/2)</f>
        <v>1</v>
      </c>
      <c r="AB20" cm="1">
        <f t="array" ref="AB20">IF(H20=0,"",1+SUMPRODUCT(--(ABS($G20:$Z20)&lt;ABS(H20)),--($G20:$Z20&lt;&gt;0))+(SUMPRODUCT(--(ABS($G20:$Z20)=ABS(H20)),--($G20:$Z20&lt;&gt;0))-1)/2)</f>
        <v>16</v>
      </c>
      <c r="AC20" cm="1">
        <f t="array" ref="AC20">IF(I20=0,"",1+SUMPRODUCT(--(ABS($G20:$Z20)&lt;ABS(I20)),--($G20:$Z20&lt;&gt;0))+(SUMPRODUCT(--(ABS($G20:$Z20)=ABS(I20)),--($G20:$Z20&lt;&gt;0))-1)/2)</f>
        <v>13</v>
      </c>
      <c r="AD20" cm="1">
        <f t="array" ref="AD20">IF(J20=0,"",1+SUMPRODUCT(--(ABS($G20:$Z20)&lt;ABS(J20)),--($G20:$Z20&lt;&gt;0))+(SUMPRODUCT(--(ABS($G20:$Z20)=ABS(J20)),--($G20:$Z20&lt;&gt;0))-1)/2)</f>
        <v>3</v>
      </c>
      <c r="AE20" cm="1">
        <f t="array" ref="AE20">IF(K20=0,"",1+SUMPRODUCT(--(ABS($G20:$Z20)&lt;ABS(K20)),--($G20:$Z20&lt;&gt;0))+(SUMPRODUCT(--(ABS($G20:$Z20)=ABS(K20)),--($G20:$Z20&lt;&gt;0))-1)/2)</f>
        <v>14</v>
      </c>
      <c r="AF20" cm="1">
        <f t="array" ref="AF20">IF(L20=0,"",1+SUMPRODUCT(--(ABS($G20:$Z20)&lt;ABS(L20)),--($G20:$Z20&lt;&gt;0))+(SUMPRODUCT(--(ABS($G20:$Z20)=ABS(L20)),--($G20:$Z20&lt;&gt;0))-1)/2)</f>
        <v>9</v>
      </c>
      <c r="AG20" cm="1">
        <f t="array" ref="AG20">IF(M20=0,"",1+SUMPRODUCT(--(ABS($G20:$Z20)&lt;ABS(M20)),--($G20:$Z20&lt;&gt;0))+(SUMPRODUCT(--(ABS($G20:$Z20)=ABS(M20)),--($G20:$Z20&lt;&gt;0))-1)/2)</f>
        <v>18</v>
      </c>
      <c r="AH20" cm="1">
        <f t="array" ref="AH20">IF(N20=0,"",1+SUMPRODUCT(--(ABS($G20:$Z20)&lt;ABS(N20)),--($G20:$Z20&lt;&gt;0))+(SUMPRODUCT(--(ABS($G20:$Z20)=ABS(N20)),--($G20:$Z20&lt;&gt;0))-1)/2)</f>
        <v>2</v>
      </c>
      <c r="AI20" cm="1">
        <f t="array" ref="AI20">IF(O20=0,"",1+SUMPRODUCT(--(ABS($G20:$Z20)&lt;ABS(O20)),--($G20:$Z20&lt;&gt;0))+(SUMPRODUCT(--(ABS($G20:$Z20)=ABS(O20)),--($G20:$Z20&lt;&gt;0))-1)/2)</f>
        <v>12</v>
      </c>
      <c r="AJ20" cm="1">
        <f t="array" ref="AJ20">IF(P20=0,"",1+SUMPRODUCT(--(ABS($G20:$Z20)&lt;ABS(P20)),--($G20:$Z20&lt;&gt;0))+(SUMPRODUCT(--(ABS($G20:$Z20)=ABS(P20)),--($G20:$Z20&lt;&gt;0))-1)/2)</f>
        <v>11</v>
      </c>
      <c r="AK20" cm="1">
        <f t="array" ref="AK20">IF(Q20=0,"",1+SUMPRODUCT(--(ABS($G20:$Z20)&lt;ABS(Q20)),--($G20:$Z20&lt;&gt;0))+(SUMPRODUCT(--(ABS($G20:$Z20)=ABS(Q20)),--($G20:$Z20&lt;&gt;0))-1)/2)</f>
        <v>4</v>
      </c>
      <c r="AL20" cm="1">
        <f t="array" ref="AL20">IF(R20=0,"",1+SUMPRODUCT(--(ABS($G20:$Z20)&lt;ABS(R20)),--($G20:$Z20&lt;&gt;0))+(SUMPRODUCT(--(ABS($G20:$Z20)=ABS(R20)),--($G20:$Z20&lt;&gt;0))-1)/2)</f>
        <v>19</v>
      </c>
      <c r="AM20" cm="1">
        <f t="array" ref="AM20">IF(S20=0,"",1+SUMPRODUCT(--(ABS($G20:$Z20)&lt;ABS(S20)),--($G20:$Z20&lt;&gt;0))+(SUMPRODUCT(--(ABS($G20:$Z20)=ABS(S20)),--($G20:$Z20&lt;&gt;0))-1)/2)</f>
        <v>5</v>
      </c>
      <c r="AN20" cm="1">
        <f t="array" ref="AN20">IF(T20=0,"",1+SUMPRODUCT(--(ABS($G20:$Z20)&lt;ABS(T20)),--($G20:$Z20&lt;&gt;0))+(SUMPRODUCT(--(ABS($G20:$Z20)=ABS(T20)),--($G20:$Z20&lt;&gt;0))-1)/2)</f>
        <v>8</v>
      </c>
      <c r="AO20" cm="1">
        <f t="array" ref="AO20">IF(U20=0,"",1+SUMPRODUCT(--(ABS($G20:$Z20)&lt;ABS(U20)),--($G20:$Z20&lt;&gt;0))+(SUMPRODUCT(--(ABS($G20:$Z20)=ABS(U20)),--($G20:$Z20&lt;&gt;0))-1)/2)</f>
        <v>17</v>
      </c>
      <c r="AP20" cm="1">
        <f t="array" ref="AP20">IF(V20=0,"",1+SUMPRODUCT(--(ABS($G20:$Z20)&lt;ABS(V20)),--($G20:$Z20&lt;&gt;0))+(SUMPRODUCT(--(ABS($G20:$Z20)=ABS(V20)),--($G20:$Z20&lt;&gt;0))-1)/2)</f>
        <v>10</v>
      </c>
      <c r="AQ20" cm="1">
        <f t="array" ref="AQ20">IF(W20=0,"",1+SUMPRODUCT(--(ABS($G20:$Z20)&lt;ABS(W20)),--($G20:$Z20&lt;&gt;0))+(SUMPRODUCT(--(ABS($G20:$Z20)=ABS(W20)),--($G20:$Z20&lt;&gt;0))-1)/2)</f>
        <v>7</v>
      </c>
      <c r="AR20" cm="1">
        <f t="array" ref="AR20">IF(X20=0,"",1+SUMPRODUCT(--(ABS($G20:$Z20)&lt;ABS(X20)),--($G20:$Z20&lt;&gt;0))+(SUMPRODUCT(--(ABS($G20:$Z20)=ABS(X20)),--($G20:$Z20&lt;&gt;0))-1)/2)</f>
        <v>6</v>
      </c>
      <c r="AS20" cm="1">
        <f t="array" ref="AS20">IF(Y20=0,"",1+SUMPRODUCT(--(ABS($G20:$Z20)&lt;ABS(Y20)),--($G20:$Z20&lt;&gt;0))+(SUMPRODUCT(--(ABS($G20:$Z20)=ABS(Y20)),--($G20:$Z20&lt;&gt;0))-1)/2)</f>
        <v>20</v>
      </c>
      <c r="AT20" cm="1">
        <f t="array" ref="AT20">IF(Z20=0,"",1+SUMPRODUCT(--(ABS($G20:$Z20)&lt;ABS(Z20)),--($G20:$Z20&lt;&gt;0))+(SUMPRODUCT(--(ABS($G20:$Z20)=ABS(Z20)),--($G20:$Z20&lt;&gt;0))-1)/2)</f>
        <v>15</v>
      </c>
      <c r="AU20">
        <f>AVERAGE(G20:Z20)</f>
        <v>-2.4358704155294824E-2</v>
      </c>
      <c r="AV20">
        <f>SUMIF(G20:Z20,"&gt;0",AA20:AT20)</f>
        <v>11</v>
      </c>
      <c r="AW20">
        <f>COUNTIF(G20:Z20,"&lt;&gt;0")</f>
        <v>20</v>
      </c>
      <c r="AX20">
        <f>_xlfn.LET(_xlpm.n,AW20,_xlpm.w,AV20,_xlpm.mu,_xlpm.n*(_xlpm.n+1)/4,_xlpm.sd,SQRT(_xlpm.n*(_xlpm.n+1)*(2*_xlpm.n+1)/24),_xlpm.z,(ABS(_xlpm.w-_xlpm.mu)-0.5)/_xlpm.sd,MIN(1,2*(1-_xlfn.NORM.S.DIST(_xlpm.z,TRUE))))</f>
        <v>4.8192889671816452E-4</v>
      </c>
    </row>
    <row r="21" spans="1:50" x14ac:dyDescent="0.25">
      <c r="A21" t="s">
        <v>9344</v>
      </c>
      <c r="B21" t="s">
        <v>19</v>
      </c>
      <c r="C21" t="s">
        <v>106</v>
      </c>
      <c r="D21" t="s">
        <v>62</v>
      </c>
      <c r="E21" t="s">
        <v>12</v>
      </c>
      <c r="F21" t="s">
        <v>9259</v>
      </c>
      <c r="G21">
        <f>all_runs!O382-all_runs!O982</f>
        <v>3.8511212868380884E-2</v>
      </c>
      <c r="H21">
        <f>all_runs!O383-all_runs!O983</f>
        <v>3.9548662213668706E-3</v>
      </c>
      <c r="I21">
        <f>all_runs!O384-all_runs!O984</f>
        <v>3.213859770259242E-2</v>
      </c>
      <c r="J21">
        <f>all_runs!O385-all_runs!O985</f>
        <v>4.6896760520738656E-2</v>
      </c>
      <c r="K21">
        <f>all_runs!O386-all_runs!O986</f>
        <v>3.7205054497544632E-2</v>
      </c>
      <c r="L21">
        <f>all_runs!O387-all_runs!O987</f>
        <v>2.6435033947039499E-2</v>
      </c>
      <c r="M21">
        <f>all_runs!O388-all_runs!O988</f>
        <v>1.7567825390163105E-2</v>
      </c>
      <c r="N21">
        <f>all_runs!O389-all_runs!O989</f>
        <v>3.869698638759933E-2</v>
      </c>
      <c r="O21">
        <f>all_runs!O390-all_runs!O990</f>
        <v>1.4398237072110298E-2</v>
      </c>
      <c r="P21">
        <f>all_runs!O391-all_runs!O991</f>
        <v>-3.4611759161071731E-3</v>
      </c>
      <c r="Q21">
        <f>all_runs!O392-all_runs!O992</f>
        <v>-1.4508835896158478E-2</v>
      </c>
      <c r="R21">
        <f>all_runs!O393-all_runs!O993</f>
        <v>3.8838559814169615E-2</v>
      </c>
      <c r="S21">
        <f>all_runs!O394-all_runs!O994</f>
        <v>4.0731008122312451E-2</v>
      </c>
      <c r="T21">
        <f>all_runs!O395-all_runs!O995</f>
        <v>2.4018232819074337E-2</v>
      </c>
      <c r="U21">
        <f>all_runs!O396-all_runs!O996</f>
        <v>1.3026877292805494E-3</v>
      </c>
      <c r="V21">
        <f>all_runs!O397-all_runs!O997</f>
        <v>2.8465049243334151E-2</v>
      </c>
      <c r="W21">
        <f>all_runs!O398-all_runs!O998</f>
        <v>3.7532889645565448E-2</v>
      </c>
      <c r="X21">
        <f>all_runs!O399-all_runs!O999</f>
        <v>4.8720280628814505E-3</v>
      </c>
      <c r="Y21">
        <f>all_runs!O400-all_runs!O1000</f>
        <v>1.2584407612031834E-2</v>
      </c>
      <c r="Z21">
        <f>all_runs!O401-all_runs!O1001</f>
        <v>2.6586316908897678E-2</v>
      </c>
      <c r="AA21" cm="1">
        <f t="array" ref="AA21">IF(G21=0,"",1+SUMPRODUCT(--(ABS($G21:$Z21)&lt;ABS(G21)),--($G21:$Z21&lt;&gt;0))+(SUMPRODUCT(--(ABS($G21:$Z21)=ABS(G21)),--($G21:$Z21&lt;&gt;0))-1)/2)</f>
        <v>16</v>
      </c>
      <c r="AB21" cm="1">
        <f t="array" ref="AB21">IF(H21=0,"",1+SUMPRODUCT(--(ABS($G21:$Z21)&lt;ABS(H21)),--($G21:$Z21&lt;&gt;0))+(SUMPRODUCT(--(ABS($G21:$Z21)=ABS(H21)),--($G21:$Z21&lt;&gt;0))-1)/2)</f>
        <v>3</v>
      </c>
      <c r="AC21" cm="1">
        <f t="array" ref="AC21">IF(I21=0,"",1+SUMPRODUCT(--(ABS($G21:$Z21)&lt;ABS(I21)),--($G21:$Z21&lt;&gt;0))+(SUMPRODUCT(--(ABS($G21:$Z21)=ABS(I21)),--($G21:$Z21&lt;&gt;0))-1)/2)</f>
        <v>13</v>
      </c>
      <c r="AD21" cm="1">
        <f t="array" ref="AD21">IF(J21=0,"",1+SUMPRODUCT(--(ABS($G21:$Z21)&lt;ABS(J21)),--($G21:$Z21&lt;&gt;0))+(SUMPRODUCT(--(ABS($G21:$Z21)=ABS(J21)),--($G21:$Z21&lt;&gt;0))-1)/2)</f>
        <v>20</v>
      </c>
      <c r="AE21" cm="1">
        <f t="array" ref="AE21">IF(K21=0,"",1+SUMPRODUCT(--(ABS($G21:$Z21)&lt;ABS(K21)),--($G21:$Z21&lt;&gt;0))+(SUMPRODUCT(--(ABS($G21:$Z21)=ABS(K21)),--($G21:$Z21&lt;&gt;0))-1)/2)</f>
        <v>14</v>
      </c>
      <c r="AF21" cm="1">
        <f t="array" ref="AF21">IF(L21=0,"",1+SUMPRODUCT(--(ABS($G21:$Z21)&lt;ABS(L21)),--($G21:$Z21&lt;&gt;0))+(SUMPRODUCT(--(ABS($G21:$Z21)=ABS(L21)),--($G21:$Z21&lt;&gt;0))-1)/2)</f>
        <v>10</v>
      </c>
      <c r="AG21" cm="1">
        <f t="array" ref="AG21">IF(M21=0,"",1+SUMPRODUCT(--(ABS($G21:$Z21)&lt;ABS(M21)),--($G21:$Z21&lt;&gt;0))+(SUMPRODUCT(--(ABS($G21:$Z21)=ABS(M21)),--($G21:$Z21&lt;&gt;0))-1)/2)</f>
        <v>8</v>
      </c>
      <c r="AH21" cm="1">
        <f t="array" ref="AH21">IF(N21=0,"",1+SUMPRODUCT(--(ABS($G21:$Z21)&lt;ABS(N21)),--($G21:$Z21&lt;&gt;0))+(SUMPRODUCT(--(ABS($G21:$Z21)=ABS(N21)),--($G21:$Z21&lt;&gt;0))-1)/2)</f>
        <v>17</v>
      </c>
      <c r="AI21" cm="1">
        <f t="array" ref="AI21">IF(O21=0,"",1+SUMPRODUCT(--(ABS($G21:$Z21)&lt;ABS(O21)),--($G21:$Z21&lt;&gt;0))+(SUMPRODUCT(--(ABS($G21:$Z21)=ABS(O21)),--($G21:$Z21&lt;&gt;0))-1)/2)</f>
        <v>6</v>
      </c>
      <c r="AJ21" cm="1">
        <f t="array" ref="AJ21">IF(P21=0,"",1+SUMPRODUCT(--(ABS($G21:$Z21)&lt;ABS(P21)),--($G21:$Z21&lt;&gt;0))+(SUMPRODUCT(--(ABS($G21:$Z21)=ABS(P21)),--($G21:$Z21&lt;&gt;0))-1)/2)</f>
        <v>2</v>
      </c>
      <c r="AK21" cm="1">
        <f t="array" ref="AK21">IF(Q21=0,"",1+SUMPRODUCT(--(ABS($G21:$Z21)&lt;ABS(Q21)),--($G21:$Z21&lt;&gt;0))+(SUMPRODUCT(--(ABS($G21:$Z21)=ABS(Q21)),--($G21:$Z21&lt;&gt;0))-1)/2)</f>
        <v>7</v>
      </c>
      <c r="AL21" cm="1">
        <f t="array" ref="AL21">IF(R21=0,"",1+SUMPRODUCT(--(ABS($G21:$Z21)&lt;ABS(R21)),--($G21:$Z21&lt;&gt;0))+(SUMPRODUCT(--(ABS($G21:$Z21)=ABS(R21)),--($G21:$Z21&lt;&gt;0))-1)/2)</f>
        <v>18</v>
      </c>
      <c r="AM21" cm="1">
        <f t="array" ref="AM21">IF(S21=0,"",1+SUMPRODUCT(--(ABS($G21:$Z21)&lt;ABS(S21)),--($G21:$Z21&lt;&gt;0))+(SUMPRODUCT(--(ABS($G21:$Z21)=ABS(S21)),--($G21:$Z21&lt;&gt;0))-1)/2)</f>
        <v>19</v>
      </c>
      <c r="AN21" cm="1">
        <f t="array" ref="AN21">IF(T21=0,"",1+SUMPRODUCT(--(ABS($G21:$Z21)&lt;ABS(T21)),--($G21:$Z21&lt;&gt;0))+(SUMPRODUCT(--(ABS($G21:$Z21)=ABS(T21)),--($G21:$Z21&lt;&gt;0))-1)/2)</f>
        <v>9</v>
      </c>
      <c r="AO21" cm="1">
        <f t="array" ref="AO21">IF(U21=0,"",1+SUMPRODUCT(--(ABS($G21:$Z21)&lt;ABS(U21)),--($G21:$Z21&lt;&gt;0))+(SUMPRODUCT(--(ABS($G21:$Z21)=ABS(U21)),--($G21:$Z21&lt;&gt;0))-1)/2)</f>
        <v>1</v>
      </c>
      <c r="AP21" cm="1">
        <f t="array" ref="AP21">IF(V21=0,"",1+SUMPRODUCT(--(ABS($G21:$Z21)&lt;ABS(V21)),--($G21:$Z21&lt;&gt;0))+(SUMPRODUCT(--(ABS($G21:$Z21)=ABS(V21)),--($G21:$Z21&lt;&gt;0))-1)/2)</f>
        <v>12</v>
      </c>
      <c r="AQ21" cm="1">
        <f t="array" ref="AQ21">IF(W21=0,"",1+SUMPRODUCT(--(ABS($G21:$Z21)&lt;ABS(W21)),--($G21:$Z21&lt;&gt;0))+(SUMPRODUCT(--(ABS($G21:$Z21)=ABS(W21)),--($G21:$Z21&lt;&gt;0))-1)/2)</f>
        <v>15</v>
      </c>
      <c r="AR21" cm="1">
        <f t="array" ref="AR21">IF(X21=0,"",1+SUMPRODUCT(--(ABS($G21:$Z21)&lt;ABS(X21)),--($G21:$Z21&lt;&gt;0))+(SUMPRODUCT(--(ABS($G21:$Z21)=ABS(X21)),--($G21:$Z21&lt;&gt;0))-1)/2)</f>
        <v>4</v>
      </c>
      <c r="AS21" cm="1">
        <f t="array" ref="AS21">IF(Y21=0,"",1+SUMPRODUCT(--(ABS($G21:$Z21)&lt;ABS(Y21)),--($G21:$Z21&lt;&gt;0))+(SUMPRODUCT(--(ABS($G21:$Z21)=ABS(Y21)),--($G21:$Z21&lt;&gt;0))-1)/2)</f>
        <v>5</v>
      </c>
      <c r="AT21" cm="1">
        <f t="array" ref="AT21">IF(Z21=0,"",1+SUMPRODUCT(--(ABS($G21:$Z21)&lt;ABS(Z21)),--($G21:$Z21&lt;&gt;0))+(SUMPRODUCT(--(ABS($G21:$Z21)=ABS(Z21)),--($G21:$Z21&lt;&gt;0))-1)/2)</f>
        <v>11</v>
      </c>
      <c r="AU21">
        <f>AVERAGE(G21:Z21)</f>
        <v>2.2638287137640878E-2</v>
      </c>
      <c r="AV21">
        <f>SUMIF(G21:Z21,"&gt;0",AA21:AT21)</f>
        <v>201</v>
      </c>
      <c r="AW21">
        <f>COUNTIF(G21:Z21,"&lt;&gt;0")</f>
        <v>20</v>
      </c>
      <c r="AX21">
        <f>_xlfn.LET(_xlpm.n,AW21,_xlpm.w,AV21,_xlpm.mu,_xlpm.n*(_xlpm.n+1)/4,_xlpm.sd,SQRT(_xlpm.n*(_xlpm.n+1)*(2*_xlpm.n+1)/24),_xlpm.z,(ABS(_xlpm.w-_xlpm.mu)-0.5)/_xlpm.sd,MIN(1,2*(1-_xlfn.NORM.S.DIST(_xlpm.z,TRUE))))</f>
        <v>3.6348186820167605E-4</v>
      </c>
    </row>
    <row r="22" spans="1:50" x14ac:dyDescent="0.25">
      <c r="A22" t="s">
        <v>9344</v>
      </c>
      <c r="B22" t="s">
        <v>19</v>
      </c>
      <c r="C22" t="s">
        <v>106</v>
      </c>
      <c r="D22" t="s">
        <v>62</v>
      </c>
      <c r="E22" t="s">
        <v>26</v>
      </c>
      <c r="F22" t="s">
        <v>9259</v>
      </c>
      <c r="G22">
        <f>all_runs!O402-all_runs!O1002</f>
        <v>5.9069802846919428E-3</v>
      </c>
      <c r="H22">
        <f>all_runs!O403-all_runs!O1003</f>
        <v>3.0862736660929424E-2</v>
      </c>
      <c r="I22">
        <f>all_runs!O404-all_runs!O1004</f>
        <v>1.0770975056689447E-2</v>
      </c>
      <c r="J22">
        <f>all_runs!O405-all_runs!O1005</f>
        <v>1.6337485777635496E-3</v>
      </c>
      <c r="K22">
        <f>all_runs!O406-all_runs!O1006</f>
        <v>-1.2113289760348644E-2</v>
      </c>
      <c r="L22">
        <f>all_runs!O407-all_runs!O1007</f>
        <v>-2.0814196744174951E-2</v>
      </c>
      <c r="M22">
        <f>all_runs!O408-all_runs!O1008</f>
        <v>4.0898876404494633E-2</v>
      </c>
      <c r="N22">
        <f>all_runs!O409-all_runs!O1009</f>
        <v>-2.6827501125972208E-3</v>
      </c>
      <c r="O22">
        <f>all_runs!O410-all_runs!O1010</f>
        <v>2.250817789909243E-2</v>
      </c>
      <c r="P22">
        <f>all_runs!O411-all_runs!O1011</f>
        <v>8.2539682539682913E-3</v>
      </c>
      <c r="Q22">
        <f>all_runs!O412-all_runs!O1012</f>
        <v>-1.0162702550606584E-2</v>
      </c>
      <c r="R22">
        <f>all_runs!O413-all_runs!O1013</f>
        <v>-4.2536068308960617E-2</v>
      </c>
      <c r="S22">
        <f>all_runs!O414-all_runs!O1014</f>
        <v>-1.0522810522810677E-2</v>
      </c>
      <c r="T22">
        <f>all_runs!O415-all_runs!O1015</f>
        <v>1.3447471474260952E-2</v>
      </c>
      <c r="U22">
        <f>all_runs!O416-all_runs!O1016</f>
        <v>1.7465538847117767E-2</v>
      </c>
      <c r="V22">
        <f>all_runs!O417-all_runs!O1017</f>
        <v>1.8962712057924991E-2</v>
      </c>
      <c r="W22">
        <f>all_runs!O418-all_runs!O1018</f>
        <v>1.1364305481952774E-2</v>
      </c>
      <c r="X22">
        <f>all_runs!O419-all_runs!O1019</f>
        <v>2.0571339854058568E-3</v>
      </c>
      <c r="Y22">
        <f>all_runs!O420-all_runs!O1020</f>
        <v>3.284161490683235E-2</v>
      </c>
      <c r="Z22">
        <f>all_runs!O421-all_runs!O1021</f>
        <v>1.5004603239897274E-2</v>
      </c>
      <c r="AA22" cm="1">
        <f t="array" ref="AA22">IF(G22=0,"",1+SUMPRODUCT(--(ABS($G22:$Z22)&lt;ABS(G22)),--($G22:$Z22&lt;&gt;0))+(SUMPRODUCT(--(ABS($G22:$Z22)=ABS(G22)),--($G22:$Z22&lt;&gt;0))-1)/2)</f>
        <v>4</v>
      </c>
      <c r="AB22" cm="1">
        <f t="array" ref="AB22">IF(H22=0,"",1+SUMPRODUCT(--(ABS($G22:$Z22)&lt;ABS(H22)),--($G22:$Z22&lt;&gt;0))+(SUMPRODUCT(--(ABS($G22:$Z22)=ABS(H22)),--($G22:$Z22&lt;&gt;0))-1)/2)</f>
        <v>17</v>
      </c>
      <c r="AC22" cm="1">
        <f t="array" ref="AC22">IF(I22=0,"",1+SUMPRODUCT(--(ABS($G22:$Z22)&lt;ABS(I22)),--($G22:$Z22&lt;&gt;0))+(SUMPRODUCT(--(ABS($G22:$Z22)=ABS(I22)),--($G22:$Z22&lt;&gt;0))-1)/2)</f>
        <v>8</v>
      </c>
      <c r="AD22" cm="1">
        <f t="array" ref="AD22">IF(J22=0,"",1+SUMPRODUCT(--(ABS($G22:$Z22)&lt;ABS(J22)),--($G22:$Z22&lt;&gt;0))+(SUMPRODUCT(--(ABS($G22:$Z22)=ABS(J22)),--($G22:$Z22&lt;&gt;0))-1)/2)</f>
        <v>1</v>
      </c>
      <c r="AE22" cm="1">
        <f t="array" ref="AE22">IF(K22=0,"",1+SUMPRODUCT(--(ABS($G22:$Z22)&lt;ABS(K22)),--($G22:$Z22&lt;&gt;0))+(SUMPRODUCT(--(ABS($G22:$Z22)=ABS(K22)),--($G22:$Z22&lt;&gt;0))-1)/2)</f>
        <v>10</v>
      </c>
      <c r="AF22" cm="1">
        <f t="array" ref="AF22">IF(L22=0,"",1+SUMPRODUCT(--(ABS($G22:$Z22)&lt;ABS(L22)),--($G22:$Z22&lt;&gt;0))+(SUMPRODUCT(--(ABS($G22:$Z22)=ABS(L22)),--($G22:$Z22&lt;&gt;0))-1)/2)</f>
        <v>15</v>
      </c>
      <c r="AG22" cm="1">
        <f t="array" ref="AG22">IF(M22=0,"",1+SUMPRODUCT(--(ABS($G22:$Z22)&lt;ABS(M22)),--($G22:$Z22&lt;&gt;0))+(SUMPRODUCT(--(ABS($G22:$Z22)=ABS(M22)),--($G22:$Z22&lt;&gt;0))-1)/2)</f>
        <v>19</v>
      </c>
      <c r="AH22" cm="1">
        <f t="array" ref="AH22">IF(N22=0,"",1+SUMPRODUCT(--(ABS($G22:$Z22)&lt;ABS(N22)),--($G22:$Z22&lt;&gt;0))+(SUMPRODUCT(--(ABS($G22:$Z22)=ABS(N22)),--($G22:$Z22&lt;&gt;0))-1)/2)</f>
        <v>3</v>
      </c>
      <c r="AI22" cm="1">
        <f t="array" ref="AI22">IF(O22=0,"",1+SUMPRODUCT(--(ABS($G22:$Z22)&lt;ABS(O22)),--($G22:$Z22&lt;&gt;0))+(SUMPRODUCT(--(ABS($G22:$Z22)=ABS(O22)),--($G22:$Z22&lt;&gt;0))-1)/2)</f>
        <v>16</v>
      </c>
      <c r="AJ22" cm="1">
        <f t="array" ref="AJ22">IF(P22=0,"",1+SUMPRODUCT(--(ABS($G22:$Z22)&lt;ABS(P22)),--($G22:$Z22&lt;&gt;0))+(SUMPRODUCT(--(ABS($G22:$Z22)=ABS(P22)),--($G22:$Z22&lt;&gt;0))-1)/2)</f>
        <v>5</v>
      </c>
      <c r="AK22" cm="1">
        <f t="array" ref="AK22">IF(Q22=0,"",1+SUMPRODUCT(--(ABS($G22:$Z22)&lt;ABS(Q22)),--($G22:$Z22&lt;&gt;0))+(SUMPRODUCT(--(ABS($G22:$Z22)=ABS(Q22)),--($G22:$Z22&lt;&gt;0))-1)/2)</f>
        <v>6</v>
      </c>
      <c r="AL22" cm="1">
        <f t="array" ref="AL22">IF(R22=0,"",1+SUMPRODUCT(--(ABS($G22:$Z22)&lt;ABS(R22)),--($G22:$Z22&lt;&gt;0))+(SUMPRODUCT(--(ABS($G22:$Z22)=ABS(R22)),--($G22:$Z22&lt;&gt;0))-1)/2)</f>
        <v>20</v>
      </c>
      <c r="AM22" cm="1">
        <f t="array" ref="AM22">IF(S22=0,"",1+SUMPRODUCT(--(ABS($G22:$Z22)&lt;ABS(S22)),--($G22:$Z22&lt;&gt;0))+(SUMPRODUCT(--(ABS($G22:$Z22)=ABS(S22)),--($G22:$Z22&lt;&gt;0))-1)/2)</f>
        <v>7</v>
      </c>
      <c r="AN22" cm="1">
        <f t="array" ref="AN22">IF(T22=0,"",1+SUMPRODUCT(--(ABS($G22:$Z22)&lt;ABS(T22)),--($G22:$Z22&lt;&gt;0))+(SUMPRODUCT(--(ABS($G22:$Z22)=ABS(T22)),--($G22:$Z22&lt;&gt;0))-1)/2)</f>
        <v>11</v>
      </c>
      <c r="AO22" cm="1">
        <f t="array" ref="AO22">IF(U22=0,"",1+SUMPRODUCT(--(ABS($G22:$Z22)&lt;ABS(U22)),--($G22:$Z22&lt;&gt;0))+(SUMPRODUCT(--(ABS($G22:$Z22)=ABS(U22)),--($G22:$Z22&lt;&gt;0))-1)/2)</f>
        <v>13</v>
      </c>
      <c r="AP22" cm="1">
        <f t="array" ref="AP22">IF(V22=0,"",1+SUMPRODUCT(--(ABS($G22:$Z22)&lt;ABS(V22)),--($G22:$Z22&lt;&gt;0))+(SUMPRODUCT(--(ABS($G22:$Z22)=ABS(V22)),--($G22:$Z22&lt;&gt;0))-1)/2)</f>
        <v>14</v>
      </c>
      <c r="AQ22" cm="1">
        <f t="array" ref="AQ22">IF(W22=0,"",1+SUMPRODUCT(--(ABS($G22:$Z22)&lt;ABS(W22)),--($G22:$Z22&lt;&gt;0))+(SUMPRODUCT(--(ABS($G22:$Z22)=ABS(W22)),--($G22:$Z22&lt;&gt;0))-1)/2)</f>
        <v>9</v>
      </c>
      <c r="AR22" cm="1">
        <f t="array" ref="AR22">IF(X22=0,"",1+SUMPRODUCT(--(ABS($G22:$Z22)&lt;ABS(X22)),--($G22:$Z22&lt;&gt;0))+(SUMPRODUCT(--(ABS($G22:$Z22)=ABS(X22)),--($G22:$Z22&lt;&gt;0))-1)/2)</f>
        <v>2</v>
      </c>
      <c r="AS22" cm="1">
        <f t="array" ref="AS22">IF(Y22=0,"",1+SUMPRODUCT(--(ABS($G22:$Z22)&lt;ABS(Y22)),--($G22:$Z22&lt;&gt;0))+(SUMPRODUCT(--(ABS($G22:$Z22)=ABS(Y22)),--($G22:$Z22&lt;&gt;0))-1)/2)</f>
        <v>18</v>
      </c>
      <c r="AT22" cm="1">
        <f t="array" ref="AT22">IF(Z22=0,"",1+SUMPRODUCT(--(ABS($G22:$Z22)&lt;ABS(Z22)),--($G22:$Z22&lt;&gt;0))+(SUMPRODUCT(--(ABS($G22:$Z22)=ABS(Z22)),--($G22:$Z22&lt;&gt;0))-1)/2)</f>
        <v>12</v>
      </c>
      <c r="AU22">
        <f>AVERAGE(G22:Z22)</f>
        <v>6.6573512565761498E-3</v>
      </c>
      <c r="AV22">
        <f>SUMIF(G22:Z22,"&gt;0",AA22:AT22)</f>
        <v>149</v>
      </c>
      <c r="AW22">
        <f>COUNTIF(G22:Z22,"&lt;&gt;0")</f>
        <v>20</v>
      </c>
      <c r="AX22">
        <f>_xlfn.LET(_xlpm.n,AW22,_xlpm.w,AV22,_xlpm.mu,_xlpm.n*(_xlpm.n+1)/4,_xlpm.sd,SQRT(_xlpm.n*(_xlpm.n+1)*(2*_xlpm.n+1)/24),_xlpm.z,(ABS(_xlpm.w-_xlpm.mu)-0.5)/_xlpm.sd,MIN(1,2*(1-_xlfn.NORM.S.DIST(_xlpm.z,TRUE))))</f>
        <v>0.10438197028778462</v>
      </c>
    </row>
    <row r="23" spans="1:50" x14ac:dyDescent="0.25">
      <c r="A23" t="s">
        <v>9344</v>
      </c>
      <c r="B23" t="s">
        <v>19</v>
      </c>
      <c r="C23" t="s">
        <v>106</v>
      </c>
      <c r="D23" t="s">
        <v>62</v>
      </c>
      <c r="E23" t="s">
        <v>32</v>
      </c>
      <c r="F23" t="s">
        <v>9260</v>
      </c>
      <c r="G23">
        <f>all_runs!O422-all_runs!O1022</f>
        <v>-1.6571809731715015E-2</v>
      </c>
      <c r="H23">
        <f>all_runs!O423-all_runs!O1023</f>
        <v>-5.7583556559343108E-2</v>
      </c>
      <c r="I23">
        <f>all_runs!O424-all_runs!O1024</f>
        <v>-5.3868692349430369E-2</v>
      </c>
      <c r="J23">
        <f>all_runs!O425-all_runs!O1025</f>
        <v>-5.5847338935574142E-2</v>
      </c>
      <c r="K23">
        <f>all_runs!O426-all_runs!O1026</f>
        <v>-3.5687967154437339E-2</v>
      </c>
      <c r="L23">
        <f>all_runs!O427-all_runs!O1027</f>
        <v>-4.8250173250173112E-2</v>
      </c>
      <c r="M23">
        <f>all_runs!O428-all_runs!O1028</f>
        <v>-5.5055788005578754E-2</v>
      </c>
      <c r="N23">
        <f>all_runs!O429-all_runs!O1029</f>
        <v>-6.0550786838340476E-2</v>
      </c>
      <c r="O23">
        <f>all_runs!O430-all_runs!O1030</f>
        <v>-4.8462190232440139E-2</v>
      </c>
      <c r="P23">
        <f>all_runs!O431-all_runs!O1031</f>
        <v>-6.7358229598893593E-2</v>
      </c>
      <c r="Q23">
        <f>all_runs!O432-all_runs!O1032</f>
        <v>-5.8091286307053958E-2</v>
      </c>
      <c r="R23">
        <f>all_runs!O433-all_runs!O1033</f>
        <v>-3.5758835758835761E-2</v>
      </c>
      <c r="S23">
        <f>all_runs!O434-all_runs!O1034</f>
        <v>-4.1441582504762597E-2</v>
      </c>
      <c r="T23">
        <f>all_runs!O435-all_runs!O1035</f>
        <v>-4.8162110402774294E-2</v>
      </c>
      <c r="U23">
        <f>all_runs!O436-all_runs!O1036</f>
        <v>-4.7704647840896564E-2</v>
      </c>
      <c r="V23">
        <f>all_runs!O437-all_runs!O1037</f>
        <v>-5.0970969393784205E-2</v>
      </c>
      <c r="W23">
        <f>all_runs!O438-all_runs!O1038</f>
        <v>-3.250345781466113E-2</v>
      </c>
      <c r="X23">
        <f>all_runs!O439-all_runs!O1039</f>
        <v>-5.0886220697541451E-2</v>
      </c>
      <c r="Y23">
        <f>all_runs!O440-all_runs!O1040</f>
        <v>-3.8065041495573215E-2</v>
      </c>
      <c r="Z23">
        <f>all_runs!O441-all_runs!O1041</f>
        <v>-4.0809431821135056E-2</v>
      </c>
      <c r="AA23" cm="1">
        <f t="array" ref="AA23">IF(G23=0,"",1+SUMPRODUCT(--(ABS($G23:$Z23)&lt;ABS(G23)),--($G23:$Z23&lt;&gt;0))+(SUMPRODUCT(--(ABS($G23:$Z23)=ABS(G23)),--($G23:$Z23&lt;&gt;0))-1)/2)</f>
        <v>1</v>
      </c>
      <c r="AB23" cm="1">
        <f t="array" ref="AB23">IF(H23=0,"",1+SUMPRODUCT(--(ABS($G23:$Z23)&lt;ABS(H23)),--($G23:$Z23&lt;&gt;0))+(SUMPRODUCT(--(ABS($G23:$Z23)=ABS(H23)),--($G23:$Z23&lt;&gt;0))-1)/2)</f>
        <v>17</v>
      </c>
      <c r="AC23" cm="1">
        <f t="array" ref="AC23">IF(I23=0,"",1+SUMPRODUCT(--(ABS($G23:$Z23)&lt;ABS(I23)),--($G23:$Z23&lt;&gt;0))+(SUMPRODUCT(--(ABS($G23:$Z23)=ABS(I23)),--($G23:$Z23&lt;&gt;0))-1)/2)</f>
        <v>14</v>
      </c>
      <c r="AD23" cm="1">
        <f t="array" ref="AD23">IF(J23=0,"",1+SUMPRODUCT(--(ABS($G23:$Z23)&lt;ABS(J23)),--($G23:$Z23&lt;&gt;0))+(SUMPRODUCT(--(ABS($G23:$Z23)=ABS(J23)),--($G23:$Z23&lt;&gt;0))-1)/2)</f>
        <v>16</v>
      </c>
      <c r="AE23" cm="1">
        <f t="array" ref="AE23">IF(K23=0,"",1+SUMPRODUCT(--(ABS($G23:$Z23)&lt;ABS(K23)),--($G23:$Z23&lt;&gt;0))+(SUMPRODUCT(--(ABS($G23:$Z23)=ABS(K23)),--($G23:$Z23&lt;&gt;0))-1)/2)</f>
        <v>3</v>
      </c>
      <c r="AF23" cm="1">
        <f t="array" ref="AF23">IF(L23=0,"",1+SUMPRODUCT(--(ABS($G23:$Z23)&lt;ABS(L23)),--($G23:$Z23&lt;&gt;0))+(SUMPRODUCT(--(ABS($G23:$Z23)=ABS(L23)),--($G23:$Z23&lt;&gt;0))-1)/2)</f>
        <v>10</v>
      </c>
      <c r="AG23" cm="1">
        <f t="array" ref="AG23">IF(M23=0,"",1+SUMPRODUCT(--(ABS($G23:$Z23)&lt;ABS(M23)),--($G23:$Z23&lt;&gt;0))+(SUMPRODUCT(--(ABS($G23:$Z23)=ABS(M23)),--($G23:$Z23&lt;&gt;0))-1)/2)</f>
        <v>15</v>
      </c>
      <c r="AH23" cm="1">
        <f t="array" ref="AH23">IF(N23=0,"",1+SUMPRODUCT(--(ABS($G23:$Z23)&lt;ABS(N23)),--($G23:$Z23&lt;&gt;0))+(SUMPRODUCT(--(ABS($G23:$Z23)=ABS(N23)),--($G23:$Z23&lt;&gt;0))-1)/2)</f>
        <v>19</v>
      </c>
      <c r="AI23" cm="1">
        <f t="array" ref="AI23">IF(O23=0,"",1+SUMPRODUCT(--(ABS($G23:$Z23)&lt;ABS(O23)),--($G23:$Z23&lt;&gt;0))+(SUMPRODUCT(--(ABS($G23:$Z23)=ABS(O23)),--($G23:$Z23&lt;&gt;0))-1)/2)</f>
        <v>11</v>
      </c>
      <c r="AJ23" cm="1">
        <f t="array" ref="AJ23">IF(P23=0,"",1+SUMPRODUCT(--(ABS($G23:$Z23)&lt;ABS(P23)),--($G23:$Z23&lt;&gt;0))+(SUMPRODUCT(--(ABS($G23:$Z23)=ABS(P23)),--($G23:$Z23&lt;&gt;0))-1)/2)</f>
        <v>20</v>
      </c>
      <c r="AK23" cm="1">
        <f t="array" ref="AK23">IF(Q23=0,"",1+SUMPRODUCT(--(ABS($G23:$Z23)&lt;ABS(Q23)),--($G23:$Z23&lt;&gt;0))+(SUMPRODUCT(--(ABS($G23:$Z23)=ABS(Q23)),--($G23:$Z23&lt;&gt;0))-1)/2)</f>
        <v>18</v>
      </c>
      <c r="AL23" cm="1">
        <f t="array" ref="AL23">IF(R23=0,"",1+SUMPRODUCT(--(ABS($G23:$Z23)&lt;ABS(R23)),--($G23:$Z23&lt;&gt;0))+(SUMPRODUCT(--(ABS($G23:$Z23)=ABS(R23)),--($G23:$Z23&lt;&gt;0))-1)/2)</f>
        <v>4</v>
      </c>
      <c r="AM23" cm="1">
        <f t="array" ref="AM23">IF(S23=0,"",1+SUMPRODUCT(--(ABS($G23:$Z23)&lt;ABS(S23)),--($G23:$Z23&lt;&gt;0))+(SUMPRODUCT(--(ABS($G23:$Z23)=ABS(S23)),--($G23:$Z23&lt;&gt;0))-1)/2)</f>
        <v>7</v>
      </c>
      <c r="AN23" cm="1">
        <f t="array" ref="AN23">IF(T23=0,"",1+SUMPRODUCT(--(ABS($G23:$Z23)&lt;ABS(T23)),--($G23:$Z23&lt;&gt;0))+(SUMPRODUCT(--(ABS($G23:$Z23)=ABS(T23)),--($G23:$Z23&lt;&gt;0))-1)/2)</f>
        <v>9</v>
      </c>
      <c r="AO23" cm="1">
        <f t="array" ref="AO23">IF(U23=0,"",1+SUMPRODUCT(--(ABS($G23:$Z23)&lt;ABS(U23)),--($G23:$Z23&lt;&gt;0))+(SUMPRODUCT(--(ABS($G23:$Z23)=ABS(U23)),--($G23:$Z23&lt;&gt;0))-1)/2)</f>
        <v>8</v>
      </c>
      <c r="AP23" cm="1">
        <f t="array" ref="AP23">IF(V23=0,"",1+SUMPRODUCT(--(ABS($G23:$Z23)&lt;ABS(V23)),--($G23:$Z23&lt;&gt;0))+(SUMPRODUCT(--(ABS($G23:$Z23)=ABS(V23)),--($G23:$Z23&lt;&gt;0))-1)/2)</f>
        <v>13</v>
      </c>
      <c r="AQ23" cm="1">
        <f t="array" ref="AQ23">IF(W23=0,"",1+SUMPRODUCT(--(ABS($G23:$Z23)&lt;ABS(W23)),--($G23:$Z23&lt;&gt;0))+(SUMPRODUCT(--(ABS($G23:$Z23)=ABS(W23)),--($G23:$Z23&lt;&gt;0))-1)/2)</f>
        <v>2</v>
      </c>
      <c r="AR23" cm="1">
        <f t="array" ref="AR23">IF(X23=0,"",1+SUMPRODUCT(--(ABS($G23:$Z23)&lt;ABS(X23)),--($G23:$Z23&lt;&gt;0))+(SUMPRODUCT(--(ABS($G23:$Z23)=ABS(X23)),--($G23:$Z23&lt;&gt;0))-1)/2)</f>
        <v>12</v>
      </c>
      <c r="AS23" cm="1">
        <f t="array" ref="AS23">IF(Y23=0,"",1+SUMPRODUCT(--(ABS($G23:$Z23)&lt;ABS(Y23)),--($G23:$Z23&lt;&gt;0))+(SUMPRODUCT(--(ABS($G23:$Z23)=ABS(Y23)),--($G23:$Z23&lt;&gt;0))-1)/2)</f>
        <v>5</v>
      </c>
      <c r="AT23" cm="1">
        <f t="array" ref="AT23">IF(Z23=0,"",1+SUMPRODUCT(--(ABS($G23:$Z23)&lt;ABS(Z23)),--($G23:$Z23&lt;&gt;0))+(SUMPRODUCT(--(ABS($G23:$Z23)=ABS(Z23)),--($G23:$Z23&lt;&gt;0))-1)/2)</f>
        <v>6</v>
      </c>
      <c r="AU23">
        <f>AVERAGE(G23:Z23)</f>
        <v>-4.7181505834647211E-2</v>
      </c>
      <c r="AV23">
        <f>SUMIF(G23:Z23,"&gt;0",AA23:AT23)</f>
        <v>0</v>
      </c>
      <c r="AW23">
        <f>COUNTIF(G23:Z23,"&lt;&gt;0")</f>
        <v>20</v>
      </c>
      <c r="AX23">
        <f>_xlfn.LET(_xlpm.n,AW23,_xlpm.w,AV23,_xlpm.mu,_xlpm.n*(_xlpm.n+1)/4,_xlpm.sd,SQRT(_xlpm.n*(_xlpm.n+1)*(2*_xlpm.n+1)/24),_xlpm.z,(ABS(_xlpm.w-_xlpm.mu)-0.5)/_xlpm.sd,MIN(1,2*(1-_xlfn.NORM.S.DIST(_xlpm.z,TRUE))))</f>
        <v>9.5691731570646255E-5</v>
      </c>
    </row>
    <row r="24" spans="1:50" x14ac:dyDescent="0.25">
      <c r="A24" t="s">
        <v>9344</v>
      </c>
      <c r="B24" t="s">
        <v>19</v>
      </c>
      <c r="C24" t="s">
        <v>106</v>
      </c>
      <c r="D24" t="s">
        <v>62</v>
      </c>
      <c r="E24" t="s">
        <v>12</v>
      </c>
      <c r="F24" t="s">
        <v>9260</v>
      </c>
      <c r="G24">
        <f>all_runs!O442-all_runs!O1042</f>
        <v>-2.8765043742272622E-2</v>
      </c>
      <c r="H24">
        <f>all_runs!O443-all_runs!O1043</f>
        <v>2.0283912165651841E-2</v>
      </c>
      <c r="I24">
        <f>all_runs!O444-all_runs!O1044</f>
        <v>-1.7059314165210893E-2</v>
      </c>
      <c r="J24">
        <f>all_runs!O445-all_runs!O1045</f>
        <v>-3.0264619814406091E-2</v>
      </c>
      <c r="K24">
        <f>all_runs!O446-all_runs!O1046</f>
        <v>-3.5717368276511507E-2</v>
      </c>
      <c r="L24">
        <f>all_runs!O447-all_runs!O1047</f>
        <v>-3.4411117437941452E-2</v>
      </c>
      <c r="M24">
        <f>all_runs!O448-all_runs!O1048</f>
        <v>2.9797007883792803E-3</v>
      </c>
      <c r="N24">
        <f>all_runs!O449-all_runs!O1049</f>
        <v>-5.4608690178304942E-3</v>
      </c>
      <c r="O24">
        <f>all_runs!O450-all_runs!O1050</f>
        <v>-1.4260754592246183E-2</v>
      </c>
      <c r="P24">
        <f>all_runs!O451-all_runs!O1051</f>
        <v>-1.7469310670443772E-2</v>
      </c>
      <c r="Q24">
        <f>all_runs!O452-all_runs!O1052</f>
        <v>-2.6019656417480164E-2</v>
      </c>
      <c r="R24">
        <f>all_runs!O453-all_runs!O1053</f>
        <v>-3.1792281792281774E-2</v>
      </c>
      <c r="S24">
        <f>all_runs!O454-all_runs!O1054</f>
        <v>-1.9902234636871574E-2</v>
      </c>
      <c r="T24">
        <f>all_runs!O455-all_runs!O1055</f>
        <v>1.2588725849062676E-2</v>
      </c>
      <c r="U24">
        <f>all_runs!O456-all_runs!O1056</f>
        <v>-7.8713049465594098E-3</v>
      </c>
      <c r="V24">
        <f>all_runs!O457-all_runs!O1057</f>
        <v>1.3747645951035725E-2</v>
      </c>
      <c r="W24">
        <f>all_runs!O458-all_runs!O1058</f>
        <v>-2.6928096253620804E-2</v>
      </c>
      <c r="X24">
        <f>all_runs!O459-all_runs!O1059</f>
        <v>-2.3486958723727525E-2</v>
      </c>
      <c r="Y24">
        <f>all_runs!O460-all_runs!O1060</f>
        <v>-1.7927170868347386E-2</v>
      </c>
      <c r="Z24">
        <f>all_runs!O461-all_runs!O1061</f>
        <v>-3.3597529921059244E-2</v>
      </c>
      <c r="AA24" cm="1">
        <f t="array" ref="AA24">IF(G24=0,"",1+SUMPRODUCT(--(ABS($G24:$Z24)&lt;ABS(G24)),--($G24:$Z24&lt;&gt;0))+(SUMPRODUCT(--(ABS($G24:$Z24)=ABS(G24)),--($G24:$Z24&lt;&gt;0))-1)/2)</f>
        <v>15</v>
      </c>
      <c r="AB24" cm="1">
        <f t="array" ref="AB24">IF(H24=0,"",1+SUMPRODUCT(--(ABS($G24:$Z24)&lt;ABS(H24)),--($G24:$Z24&lt;&gt;0))+(SUMPRODUCT(--(ABS($G24:$Z24)=ABS(H24)),--($G24:$Z24&lt;&gt;0))-1)/2)</f>
        <v>11</v>
      </c>
      <c r="AC24" cm="1">
        <f t="array" ref="AC24">IF(I24=0,"",1+SUMPRODUCT(--(ABS($G24:$Z24)&lt;ABS(I24)),--($G24:$Z24&lt;&gt;0))+(SUMPRODUCT(--(ABS($G24:$Z24)=ABS(I24)),--($G24:$Z24&lt;&gt;0))-1)/2)</f>
        <v>7</v>
      </c>
      <c r="AD24" cm="1">
        <f t="array" ref="AD24">IF(J24=0,"",1+SUMPRODUCT(--(ABS($G24:$Z24)&lt;ABS(J24)),--($G24:$Z24&lt;&gt;0))+(SUMPRODUCT(--(ABS($G24:$Z24)=ABS(J24)),--($G24:$Z24&lt;&gt;0))-1)/2)</f>
        <v>16</v>
      </c>
      <c r="AE24" cm="1">
        <f t="array" ref="AE24">IF(K24=0,"",1+SUMPRODUCT(--(ABS($G24:$Z24)&lt;ABS(K24)),--($G24:$Z24&lt;&gt;0))+(SUMPRODUCT(--(ABS($G24:$Z24)=ABS(K24)),--($G24:$Z24&lt;&gt;0))-1)/2)</f>
        <v>20</v>
      </c>
      <c r="AF24" cm="1">
        <f t="array" ref="AF24">IF(L24=0,"",1+SUMPRODUCT(--(ABS($G24:$Z24)&lt;ABS(L24)),--($G24:$Z24&lt;&gt;0))+(SUMPRODUCT(--(ABS($G24:$Z24)=ABS(L24)),--($G24:$Z24&lt;&gt;0))-1)/2)</f>
        <v>19</v>
      </c>
      <c r="AG24" cm="1">
        <f t="array" ref="AG24">IF(M24=0,"",1+SUMPRODUCT(--(ABS($G24:$Z24)&lt;ABS(M24)),--($G24:$Z24&lt;&gt;0))+(SUMPRODUCT(--(ABS($G24:$Z24)=ABS(M24)),--($G24:$Z24&lt;&gt;0))-1)/2)</f>
        <v>1</v>
      </c>
      <c r="AH24" cm="1">
        <f t="array" ref="AH24">IF(N24=0,"",1+SUMPRODUCT(--(ABS($G24:$Z24)&lt;ABS(N24)),--($G24:$Z24&lt;&gt;0))+(SUMPRODUCT(--(ABS($G24:$Z24)=ABS(N24)),--($G24:$Z24&lt;&gt;0))-1)/2)</f>
        <v>2</v>
      </c>
      <c r="AI24" cm="1">
        <f t="array" ref="AI24">IF(O24=0,"",1+SUMPRODUCT(--(ABS($G24:$Z24)&lt;ABS(O24)),--($G24:$Z24&lt;&gt;0))+(SUMPRODUCT(--(ABS($G24:$Z24)=ABS(O24)),--($G24:$Z24&lt;&gt;0))-1)/2)</f>
        <v>6</v>
      </c>
      <c r="AJ24" cm="1">
        <f t="array" ref="AJ24">IF(P24=0,"",1+SUMPRODUCT(--(ABS($G24:$Z24)&lt;ABS(P24)),--($G24:$Z24&lt;&gt;0))+(SUMPRODUCT(--(ABS($G24:$Z24)=ABS(P24)),--($G24:$Z24&lt;&gt;0))-1)/2)</f>
        <v>8</v>
      </c>
      <c r="AK24" cm="1">
        <f t="array" ref="AK24">IF(Q24=0,"",1+SUMPRODUCT(--(ABS($G24:$Z24)&lt;ABS(Q24)),--($G24:$Z24&lt;&gt;0))+(SUMPRODUCT(--(ABS($G24:$Z24)=ABS(Q24)),--($G24:$Z24&lt;&gt;0))-1)/2)</f>
        <v>13</v>
      </c>
      <c r="AL24" cm="1">
        <f t="array" ref="AL24">IF(R24=0,"",1+SUMPRODUCT(--(ABS($G24:$Z24)&lt;ABS(R24)),--($G24:$Z24&lt;&gt;0))+(SUMPRODUCT(--(ABS($G24:$Z24)=ABS(R24)),--($G24:$Z24&lt;&gt;0))-1)/2)</f>
        <v>17</v>
      </c>
      <c r="AM24" cm="1">
        <f t="array" ref="AM24">IF(S24=0,"",1+SUMPRODUCT(--(ABS($G24:$Z24)&lt;ABS(S24)),--($G24:$Z24&lt;&gt;0))+(SUMPRODUCT(--(ABS($G24:$Z24)=ABS(S24)),--($G24:$Z24&lt;&gt;0))-1)/2)</f>
        <v>10</v>
      </c>
      <c r="AN24" cm="1">
        <f t="array" ref="AN24">IF(T24=0,"",1+SUMPRODUCT(--(ABS($G24:$Z24)&lt;ABS(T24)),--($G24:$Z24&lt;&gt;0))+(SUMPRODUCT(--(ABS($G24:$Z24)=ABS(T24)),--($G24:$Z24&lt;&gt;0))-1)/2)</f>
        <v>4</v>
      </c>
      <c r="AO24" cm="1">
        <f t="array" ref="AO24">IF(U24=0,"",1+SUMPRODUCT(--(ABS($G24:$Z24)&lt;ABS(U24)),--($G24:$Z24&lt;&gt;0))+(SUMPRODUCT(--(ABS($G24:$Z24)=ABS(U24)),--($G24:$Z24&lt;&gt;0))-1)/2)</f>
        <v>3</v>
      </c>
      <c r="AP24" cm="1">
        <f t="array" ref="AP24">IF(V24=0,"",1+SUMPRODUCT(--(ABS($G24:$Z24)&lt;ABS(V24)),--($G24:$Z24&lt;&gt;0))+(SUMPRODUCT(--(ABS($G24:$Z24)=ABS(V24)),--($G24:$Z24&lt;&gt;0))-1)/2)</f>
        <v>5</v>
      </c>
      <c r="AQ24" cm="1">
        <f t="array" ref="AQ24">IF(W24=0,"",1+SUMPRODUCT(--(ABS($G24:$Z24)&lt;ABS(W24)),--($G24:$Z24&lt;&gt;0))+(SUMPRODUCT(--(ABS($G24:$Z24)=ABS(W24)),--($G24:$Z24&lt;&gt;0))-1)/2)</f>
        <v>14</v>
      </c>
      <c r="AR24" cm="1">
        <f t="array" ref="AR24">IF(X24=0,"",1+SUMPRODUCT(--(ABS($G24:$Z24)&lt;ABS(X24)),--($G24:$Z24&lt;&gt;0))+(SUMPRODUCT(--(ABS($G24:$Z24)=ABS(X24)),--($G24:$Z24&lt;&gt;0))-1)/2)</f>
        <v>12</v>
      </c>
      <c r="AS24" cm="1">
        <f t="array" ref="AS24">IF(Y24=0,"",1+SUMPRODUCT(--(ABS($G24:$Z24)&lt;ABS(Y24)),--($G24:$Z24&lt;&gt;0))+(SUMPRODUCT(--(ABS($G24:$Z24)=ABS(Y24)),--($G24:$Z24&lt;&gt;0))-1)/2)</f>
        <v>9</v>
      </c>
      <c r="AT24" cm="1">
        <f t="array" ref="AT24">IF(Z24=0,"",1+SUMPRODUCT(--(ABS($G24:$Z24)&lt;ABS(Z24)),--($G24:$Z24&lt;&gt;0))+(SUMPRODUCT(--(ABS($G24:$Z24)=ABS(Z24)),--($G24:$Z24&lt;&gt;0))-1)/2)</f>
        <v>18</v>
      </c>
      <c r="AU24">
        <f>AVERAGE(G24:Z24)</f>
        <v>-1.606668232613407E-2</v>
      </c>
      <c r="AV24">
        <f>SUMIF(G24:Z24,"&gt;0",AA24:AT24)</f>
        <v>21</v>
      </c>
      <c r="AW24">
        <f>COUNTIF(G24:Z24,"&lt;&gt;0")</f>
        <v>20</v>
      </c>
      <c r="AX24">
        <f>_xlfn.LET(_xlpm.n,AW24,_xlpm.w,AV24,_xlpm.mu,_xlpm.n*(_xlpm.n+1)/4,_xlpm.sd,SQRT(_xlpm.n*(_xlpm.n+1)*(2*_xlpm.n+1)/24),_xlpm.z,(ABS(_xlpm.w-_xlpm.mu)-0.5)/_xlpm.sd,MIN(1,2*(1-_xlfn.NORM.S.DIST(_xlpm.z,TRUE))))</f>
        <v>1.8252941314766957E-3</v>
      </c>
    </row>
    <row r="25" spans="1:50" x14ac:dyDescent="0.25">
      <c r="A25" t="s">
        <v>9344</v>
      </c>
      <c r="B25" t="s">
        <v>19</v>
      </c>
      <c r="C25" t="s">
        <v>106</v>
      </c>
      <c r="D25" t="s">
        <v>62</v>
      </c>
      <c r="E25" t="s">
        <v>26</v>
      </c>
      <c r="F25" t="s">
        <v>9260</v>
      </c>
      <c r="G25">
        <f>all_runs!O462-all_runs!O1062</f>
        <v>-6.2551167595805146E-2</v>
      </c>
      <c r="H25">
        <f>all_runs!O463-all_runs!O1063</f>
        <v>-5.5528002256129194E-2</v>
      </c>
      <c r="I25">
        <f>all_runs!O464-all_runs!O1064</f>
        <v>-4.4444444444444398E-2</v>
      </c>
      <c r="J25">
        <f>all_runs!O465-all_runs!O1065</f>
        <v>-5.1974650282092916E-2</v>
      </c>
      <c r="K25">
        <f>all_runs!O466-all_runs!O1066</f>
        <v>-2.2783397617834655E-2</v>
      </c>
      <c r="L25">
        <f>all_runs!O467-all_runs!O1067</f>
        <v>-6.2888762435492351E-3</v>
      </c>
      <c r="M25">
        <f>all_runs!O468-all_runs!O1068</f>
        <v>-2.869380063143967E-2</v>
      </c>
      <c r="N25">
        <f>all_runs!O469-all_runs!O1069</f>
        <v>-2.244524837592865E-2</v>
      </c>
      <c r="O25">
        <f>all_runs!O470-all_runs!O1070</f>
        <v>-3.083700440528625E-2</v>
      </c>
      <c r="P25">
        <f>all_runs!O471-all_runs!O1071</f>
        <v>-3.3423772986745259E-2</v>
      </c>
      <c r="Q25">
        <f>all_runs!O472-all_runs!O1072</f>
        <v>-4.5021645021646739E-3</v>
      </c>
      <c r="R25">
        <f>all_runs!O473-all_runs!O1073</f>
        <v>-3.4192356316250172E-2</v>
      </c>
      <c r="S25">
        <f>all_runs!O474-all_runs!O1074</f>
        <v>-3.4795233556708882E-2</v>
      </c>
      <c r="T25">
        <f>all_runs!O475-all_runs!O1075</f>
        <v>-4.2919248013537969E-2</v>
      </c>
      <c r="U25">
        <f>all_runs!O476-all_runs!O1076</f>
        <v>-1.478218306412149E-2</v>
      </c>
      <c r="V25">
        <f>all_runs!O477-all_runs!O1077</f>
        <v>-2.6548672566371612E-2</v>
      </c>
      <c r="W25">
        <f>all_runs!O478-all_runs!O1078</f>
        <v>-4.6647034882328797E-2</v>
      </c>
      <c r="X25">
        <f>all_runs!O479-all_runs!O1079</f>
        <v>-5.0060528377127378E-2</v>
      </c>
      <c r="Y25">
        <f>all_runs!O480-all_runs!O1080</f>
        <v>-3.926982215499375E-2</v>
      </c>
      <c r="Z25">
        <f>all_runs!O481-all_runs!O1081</f>
        <v>-2.251526251526248E-2</v>
      </c>
      <c r="AA25" cm="1">
        <f t="array" ref="AA25">IF(G25=0,"",1+SUMPRODUCT(--(ABS($G25:$Z25)&lt;ABS(G25)),--($G25:$Z25&lt;&gt;0))+(SUMPRODUCT(--(ABS($G25:$Z25)=ABS(G25)),--($G25:$Z25&lt;&gt;0))-1)/2)</f>
        <v>20</v>
      </c>
      <c r="AB25" cm="1">
        <f t="array" ref="AB25">IF(H25=0,"",1+SUMPRODUCT(--(ABS($G25:$Z25)&lt;ABS(H25)),--($G25:$Z25&lt;&gt;0))+(SUMPRODUCT(--(ABS($G25:$Z25)=ABS(H25)),--($G25:$Z25&lt;&gt;0))-1)/2)</f>
        <v>19</v>
      </c>
      <c r="AC25" cm="1">
        <f t="array" ref="AC25">IF(I25=0,"",1+SUMPRODUCT(--(ABS($G25:$Z25)&lt;ABS(I25)),--($G25:$Z25&lt;&gt;0))+(SUMPRODUCT(--(ABS($G25:$Z25)=ABS(I25)),--($G25:$Z25&lt;&gt;0))-1)/2)</f>
        <v>15</v>
      </c>
      <c r="AD25" cm="1">
        <f t="array" ref="AD25">IF(J25=0,"",1+SUMPRODUCT(--(ABS($G25:$Z25)&lt;ABS(J25)),--($G25:$Z25&lt;&gt;0))+(SUMPRODUCT(--(ABS($G25:$Z25)=ABS(J25)),--($G25:$Z25&lt;&gt;0))-1)/2)</f>
        <v>18</v>
      </c>
      <c r="AE25" cm="1">
        <f t="array" ref="AE25">IF(K25=0,"",1+SUMPRODUCT(--(ABS($G25:$Z25)&lt;ABS(K25)),--($G25:$Z25&lt;&gt;0))+(SUMPRODUCT(--(ABS($G25:$Z25)=ABS(K25)),--($G25:$Z25&lt;&gt;0))-1)/2)</f>
        <v>6</v>
      </c>
      <c r="AF25" cm="1">
        <f t="array" ref="AF25">IF(L25=0,"",1+SUMPRODUCT(--(ABS($G25:$Z25)&lt;ABS(L25)),--($G25:$Z25&lt;&gt;0))+(SUMPRODUCT(--(ABS($G25:$Z25)=ABS(L25)),--($G25:$Z25&lt;&gt;0))-1)/2)</f>
        <v>2</v>
      </c>
      <c r="AG25" cm="1">
        <f t="array" ref="AG25">IF(M25=0,"",1+SUMPRODUCT(--(ABS($G25:$Z25)&lt;ABS(M25)),--($G25:$Z25&lt;&gt;0))+(SUMPRODUCT(--(ABS($G25:$Z25)=ABS(M25)),--($G25:$Z25&lt;&gt;0))-1)/2)</f>
        <v>8</v>
      </c>
      <c r="AH25" cm="1">
        <f t="array" ref="AH25">IF(N25=0,"",1+SUMPRODUCT(--(ABS($G25:$Z25)&lt;ABS(N25)),--($G25:$Z25&lt;&gt;0))+(SUMPRODUCT(--(ABS($G25:$Z25)=ABS(N25)),--($G25:$Z25&lt;&gt;0))-1)/2)</f>
        <v>4</v>
      </c>
      <c r="AI25" cm="1">
        <f t="array" ref="AI25">IF(O25=0,"",1+SUMPRODUCT(--(ABS($G25:$Z25)&lt;ABS(O25)),--($G25:$Z25&lt;&gt;0))+(SUMPRODUCT(--(ABS($G25:$Z25)=ABS(O25)),--($G25:$Z25&lt;&gt;0))-1)/2)</f>
        <v>9</v>
      </c>
      <c r="AJ25" cm="1">
        <f t="array" ref="AJ25">IF(P25=0,"",1+SUMPRODUCT(--(ABS($G25:$Z25)&lt;ABS(P25)),--($G25:$Z25&lt;&gt;0))+(SUMPRODUCT(--(ABS($G25:$Z25)=ABS(P25)),--($G25:$Z25&lt;&gt;0))-1)/2)</f>
        <v>10</v>
      </c>
      <c r="AK25" cm="1">
        <f t="array" ref="AK25">IF(Q25=0,"",1+SUMPRODUCT(--(ABS($G25:$Z25)&lt;ABS(Q25)),--($G25:$Z25&lt;&gt;0))+(SUMPRODUCT(--(ABS($G25:$Z25)=ABS(Q25)),--($G25:$Z25&lt;&gt;0))-1)/2)</f>
        <v>1</v>
      </c>
      <c r="AL25" cm="1">
        <f t="array" ref="AL25">IF(R25=0,"",1+SUMPRODUCT(--(ABS($G25:$Z25)&lt;ABS(R25)),--($G25:$Z25&lt;&gt;0))+(SUMPRODUCT(--(ABS($G25:$Z25)=ABS(R25)),--($G25:$Z25&lt;&gt;0))-1)/2)</f>
        <v>11</v>
      </c>
      <c r="AM25" cm="1">
        <f t="array" ref="AM25">IF(S25=0,"",1+SUMPRODUCT(--(ABS($G25:$Z25)&lt;ABS(S25)),--($G25:$Z25&lt;&gt;0))+(SUMPRODUCT(--(ABS($G25:$Z25)=ABS(S25)),--($G25:$Z25&lt;&gt;0))-1)/2)</f>
        <v>12</v>
      </c>
      <c r="AN25" cm="1">
        <f t="array" ref="AN25">IF(T25=0,"",1+SUMPRODUCT(--(ABS($G25:$Z25)&lt;ABS(T25)),--($G25:$Z25&lt;&gt;0))+(SUMPRODUCT(--(ABS($G25:$Z25)=ABS(T25)),--($G25:$Z25&lt;&gt;0))-1)/2)</f>
        <v>14</v>
      </c>
      <c r="AO25" cm="1">
        <f t="array" ref="AO25">IF(U25=0,"",1+SUMPRODUCT(--(ABS($G25:$Z25)&lt;ABS(U25)),--($G25:$Z25&lt;&gt;0))+(SUMPRODUCT(--(ABS($G25:$Z25)=ABS(U25)),--($G25:$Z25&lt;&gt;0))-1)/2)</f>
        <v>3</v>
      </c>
      <c r="AP25" cm="1">
        <f t="array" ref="AP25">IF(V25=0,"",1+SUMPRODUCT(--(ABS($G25:$Z25)&lt;ABS(V25)),--($G25:$Z25&lt;&gt;0))+(SUMPRODUCT(--(ABS($G25:$Z25)=ABS(V25)),--($G25:$Z25&lt;&gt;0))-1)/2)</f>
        <v>7</v>
      </c>
      <c r="AQ25" cm="1">
        <f t="array" ref="AQ25">IF(W25=0,"",1+SUMPRODUCT(--(ABS($G25:$Z25)&lt;ABS(W25)),--($G25:$Z25&lt;&gt;0))+(SUMPRODUCT(--(ABS($G25:$Z25)=ABS(W25)),--($G25:$Z25&lt;&gt;0))-1)/2)</f>
        <v>16</v>
      </c>
      <c r="AR25" cm="1">
        <f t="array" ref="AR25">IF(X25=0,"",1+SUMPRODUCT(--(ABS($G25:$Z25)&lt;ABS(X25)),--($G25:$Z25&lt;&gt;0))+(SUMPRODUCT(--(ABS($G25:$Z25)=ABS(X25)),--($G25:$Z25&lt;&gt;0))-1)/2)</f>
        <v>17</v>
      </c>
      <c r="AS25" cm="1">
        <f t="array" ref="AS25">IF(Y25=0,"",1+SUMPRODUCT(--(ABS($G25:$Z25)&lt;ABS(Y25)),--($G25:$Z25&lt;&gt;0))+(SUMPRODUCT(--(ABS($G25:$Z25)=ABS(Y25)),--($G25:$Z25&lt;&gt;0))-1)/2)</f>
        <v>13</v>
      </c>
      <c r="AT25" cm="1">
        <f t="array" ref="AT25">IF(Z25=0,"",1+SUMPRODUCT(--(ABS($G25:$Z25)&lt;ABS(Z25)),--($G25:$Z25&lt;&gt;0))+(SUMPRODUCT(--(ABS($G25:$Z25)=ABS(Z25)),--($G25:$Z25&lt;&gt;0))-1)/2)</f>
        <v>5</v>
      </c>
      <c r="AU25">
        <f>AVERAGE(G25:Z25)</f>
        <v>-3.376014353940613E-2</v>
      </c>
      <c r="AV25">
        <f>SUMIF(G25:Z25,"&gt;0",AA25:AT25)</f>
        <v>0</v>
      </c>
      <c r="AW25">
        <f>COUNTIF(G25:Z25,"&lt;&gt;0")</f>
        <v>20</v>
      </c>
      <c r="AX25">
        <f>_xlfn.LET(_xlpm.n,AW25,_xlpm.w,AV25,_xlpm.mu,_xlpm.n*(_xlpm.n+1)/4,_xlpm.sd,SQRT(_xlpm.n*(_xlpm.n+1)*(2*_xlpm.n+1)/24),_xlpm.z,(ABS(_xlpm.w-_xlpm.mu)-0.5)/_xlpm.sd,MIN(1,2*(1-_xlfn.NORM.S.DIST(_xlpm.z,TRUE))))</f>
        <v>9.5691731570646255E-5</v>
      </c>
    </row>
    <row r="26" spans="1:50" x14ac:dyDescent="0.25">
      <c r="A26" t="s">
        <v>9344</v>
      </c>
      <c r="B26" t="s">
        <v>19</v>
      </c>
      <c r="C26" t="s">
        <v>106</v>
      </c>
      <c r="D26" t="s">
        <v>73</v>
      </c>
      <c r="E26" t="s">
        <v>32</v>
      </c>
      <c r="F26" t="s">
        <v>9259</v>
      </c>
      <c r="G26">
        <f>all_runs!O482-all_runs!O1082</f>
        <v>1.9301243877515084E-2</v>
      </c>
      <c r="H26">
        <f>all_runs!O483-all_runs!O1083</f>
        <v>5.2380952380952417E-2</v>
      </c>
      <c r="I26">
        <f>all_runs!O484-all_runs!O1084</f>
        <v>1.065747062697131E-3</v>
      </c>
      <c r="J26">
        <f>all_runs!O485-all_runs!O1085</f>
        <v>-2.7805014707942055E-2</v>
      </c>
      <c r="K26">
        <f>all_runs!O486-all_runs!O1086</f>
        <v>-5.7894220390540818E-3</v>
      </c>
      <c r="L26">
        <f>all_runs!O487-all_runs!O1087</f>
        <v>-9.0290544835999187E-3</v>
      </c>
      <c r="M26">
        <f>all_runs!O488-all_runs!O1088</f>
        <v>-4.4508268290628927E-2</v>
      </c>
      <c r="N26">
        <f>all_runs!O489-all_runs!O1089</f>
        <v>-1.1674977999413416E-2</v>
      </c>
      <c r="O26">
        <f>all_runs!O490-all_runs!O1090</f>
        <v>-2.1545420535319493E-2</v>
      </c>
      <c r="P26">
        <f>all_runs!O491-all_runs!O1091</f>
        <v>2.3504273504273421E-2</v>
      </c>
      <c r="Q26">
        <f>all_runs!O492-all_runs!O1092</f>
        <v>-3.8184668959363788E-2</v>
      </c>
      <c r="R26">
        <f>all_runs!O493-all_runs!O1093</f>
        <v>1.2693156732891953E-2</v>
      </c>
      <c r="S26">
        <f>all_runs!O494-all_runs!O1094</f>
        <v>1.1033117350611965E-2</v>
      </c>
      <c r="T26">
        <f>all_runs!O495-all_runs!O1095</f>
        <v>2.3109243697479021E-2</v>
      </c>
      <c r="U26">
        <f>all_runs!O496-all_runs!O1096</f>
        <v>-8.9702517162471018E-3</v>
      </c>
      <c r="V26">
        <f>all_runs!O497-all_runs!O1097</f>
        <v>-8.3804865858665423E-3</v>
      </c>
      <c r="W26">
        <f>all_runs!O498-all_runs!O1098</f>
        <v>-3.2368518705934046E-2</v>
      </c>
      <c r="X26">
        <f>all_runs!O499-all_runs!O1099</f>
        <v>-1.0817712062525131E-2</v>
      </c>
      <c r="Y26">
        <f>all_runs!O500-all_runs!O1100</f>
        <v>-1.948897139113337E-2</v>
      </c>
      <c r="Z26">
        <f>all_runs!O501-all_runs!O1101</f>
        <v>-1.8706660216094129E-2</v>
      </c>
      <c r="AA26" cm="1">
        <f t="array" ref="AA26">IF(G26=0,"",1+SUMPRODUCT(--(ABS($G26:$Z26)&lt;ABS(G26)),--($G26:$Z26&lt;&gt;0))+(SUMPRODUCT(--(ABS($G26:$Z26)=ABS(G26)),--($G26:$Z26&lt;&gt;0))-1)/2)</f>
        <v>11</v>
      </c>
      <c r="AB26" cm="1">
        <f t="array" ref="AB26">IF(H26=0,"",1+SUMPRODUCT(--(ABS($G26:$Z26)&lt;ABS(H26)),--($G26:$Z26&lt;&gt;0))+(SUMPRODUCT(--(ABS($G26:$Z26)=ABS(H26)),--($G26:$Z26&lt;&gt;0))-1)/2)</f>
        <v>20</v>
      </c>
      <c r="AC26" cm="1">
        <f t="array" ref="AC26">IF(I26=0,"",1+SUMPRODUCT(--(ABS($G26:$Z26)&lt;ABS(I26)),--($G26:$Z26&lt;&gt;0))+(SUMPRODUCT(--(ABS($G26:$Z26)=ABS(I26)),--($G26:$Z26&lt;&gt;0))-1)/2)</f>
        <v>1</v>
      </c>
      <c r="AD26" cm="1">
        <f t="array" ref="AD26">IF(J26=0,"",1+SUMPRODUCT(--(ABS($G26:$Z26)&lt;ABS(J26)),--($G26:$Z26&lt;&gt;0))+(SUMPRODUCT(--(ABS($G26:$Z26)=ABS(J26)),--($G26:$Z26&lt;&gt;0))-1)/2)</f>
        <v>16</v>
      </c>
      <c r="AE26" cm="1">
        <f t="array" ref="AE26">IF(K26=0,"",1+SUMPRODUCT(--(ABS($G26:$Z26)&lt;ABS(K26)),--($G26:$Z26&lt;&gt;0))+(SUMPRODUCT(--(ABS($G26:$Z26)=ABS(K26)),--($G26:$Z26&lt;&gt;0))-1)/2)</f>
        <v>2</v>
      </c>
      <c r="AF26" cm="1">
        <f t="array" ref="AF26">IF(L26=0,"",1+SUMPRODUCT(--(ABS($G26:$Z26)&lt;ABS(L26)),--($G26:$Z26&lt;&gt;0))+(SUMPRODUCT(--(ABS($G26:$Z26)=ABS(L26)),--($G26:$Z26&lt;&gt;0))-1)/2)</f>
        <v>5</v>
      </c>
      <c r="AG26" cm="1">
        <f t="array" ref="AG26">IF(M26=0,"",1+SUMPRODUCT(--(ABS($G26:$Z26)&lt;ABS(M26)),--($G26:$Z26&lt;&gt;0))+(SUMPRODUCT(--(ABS($G26:$Z26)=ABS(M26)),--($G26:$Z26&lt;&gt;0))-1)/2)</f>
        <v>19</v>
      </c>
      <c r="AH26" cm="1">
        <f t="array" ref="AH26">IF(N26=0,"",1+SUMPRODUCT(--(ABS($G26:$Z26)&lt;ABS(N26)),--($G26:$Z26&lt;&gt;0))+(SUMPRODUCT(--(ABS($G26:$Z26)=ABS(N26)),--($G26:$Z26&lt;&gt;0))-1)/2)</f>
        <v>8</v>
      </c>
      <c r="AI26" cm="1">
        <f t="array" ref="AI26">IF(O26=0,"",1+SUMPRODUCT(--(ABS($G26:$Z26)&lt;ABS(O26)),--($G26:$Z26&lt;&gt;0))+(SUMPRODUCT(--(ABS($G26:$Z26)=ABS(O26)),--($G26:$Z26&lt;&gt;0))-1)/2)</f>
        <v>13</v>
      </c>
      <c r="AJ26" cm="1">
        <f t="array" ref="AJ26">IF(P26=0,"",1+SUMPRODUCT(--(ABS($G26:$Z26)&lt;ABS(P26)),--($G26:$Z26&lt;&gt;0))+(SUMPRODUCT(--(ABS($G26:$Z26)=ABS(P26)),--($G26:$Z26&lt;&gt;0))-1)/2)</f>
        <v>15</v>
      </c>
      <c r="AK26" cm="1">
        <f t="array" ref="AK26">IF(Q26=0,"",1+SUMPRODUCT(--(ABS($G26:$Z26)&lt;ABS(Q26)),--($G26:$Z26&lt;&gt;0))+(SUMPRODUCT(--(ABS($G26:$Z26)=ABS(Q26)),--($G26:$Z26&lt;&gt;0))-1)/2)</f>
        <v>18</v>
      </c>
      <c r="AL26" cm="1">
        <f t="array" ref="AL26">IF(R26=0,"",1+SUMPRODUCT(--(ABS($G26:$Z26)&lt;ABS(R26)),--($G26:$Z26&lt;&gt;0))+(SUMPRODUCT(--(ABS($G26:$Z26)=ABS(R26)),--($G26:$Z26&lt;&gt;0))-1)/2)</f>
        <v>9</v>
      </c>
      <c r="AM26" cm="1">
        <f t="array" ref="AM26">IF(S26=0,"",1+SUMPRODUCT(--(ABS($G26:$Z26)&lt;ABS(S26)),--($G26:$Z26&lt;&gt;0))+(SUMPRODUCT(--(ABS($G26:$Z26)=ABS(S26)),--($G26:$Z26&lt;&gt;0))-1)/2)</f>
        <v>7</v>
      </c>
      <c r="AN26" cm="1">
        <f t="array" ref="AN26">IF(T26=0,"",1+SUMPRODUCT(--(ABS($G26:$Z26)&lt;ABS(T26)),--($G26:$Z26&lt;&gt;0))+(SUMPRODUCT(--(ABS($G26:$Z26)=ABS(T26)),--($G26:$Z26&lt;&gt;0))-1)/2)</f>
        <v>14</v>
      </c>
      <c r="AO26" cm="1">
        <f t="array" ref="AO26">IF(U26=0,"",1+SUMPRODUCT(--(ABS($G26:$Z26)&lt;ABS(U26)),--($G26:$Z26&lt;&gt;0))+(SUMPRODUCT(--(ABS($G26:$Z26)=ABS(U26)),--($G26:$Z26&lt;&gt;0))-1)/2)</f>
        <v>4</v>
      </c>
      <c r="AP26" cm="1">
        <f t="array" ref="AP26">IF(V26=0,"",1+SUMPRODUCT(--(ABS($G26:$Z26)&lt;ABS(V26)),--($G26:$Z26&lt;&gt;0))+(SUMPRODUCT(--(ABS($G26:$Z26)=ABS(V26)),--($G26:$Z26&lt;&gt;0))-1)/2)</f>
        <v>3</v>
      </c>
      <c r="AQ26" cm="1">
        <f t="array" ref="AQ26">IF(W26=0,"",1+SUMPRODUCT(--(ABS($G26:$Z26)&lt;ABS(W26)),--($G26:$Z26&lt;&gt;0))+(SUMPRODUCT(--(ABS($G26:$Z26)=ABS(W26)),--($G26:$Z26&lt;&gt;0))-1)/2)</f>
        <v>17</v>
      </c>
      <c r="AR26" cm="1">
        <f t="array" ref="AR26">IF(X26=0,"",1+SUMPRODUCT(--(ABS($G26:$Z26)&lt;ABS(X26)),--($G26:$Z26&lt;&gt;0))+(SUMPRODUCT(--(ABS($G26:$Z26)=ABS(X26)),--($G26:$Z26&lt;&gt;0))-1)/2)</f>
        <v>6</v>
      </c>
      <c r="AS26" cm="1">
        <f t="array" ref="AS26">IF(Y26=0,"",1+SUMPRODUCT(--(ABS($G26:$Z26)&lt;ABS(Y26)),--($G26:$Z26&lt;&gt;0))+(SUMPRODUCT(--(ABS($G26:$Z26)=ABS(Y26)),--($G26:$Z26&lt;&gt;0))-1)/2)</f>
        <v>12</v>
      </c>
      <c r="AT26" cm="1">
        <f t="array" ref="AT26">IF(Z26=0,"",1+SUMPRODUCT(--(ABS($G26:$Z26)&lt;ABS(Z26)),--($G26:$Z26&lt;&gt;0))+(SUMPRODUCT(--(ABS($G26:$Z26)=ABS(Z26)),--($G26:$Z26&lt;&gt;0))-1)/2)</f>
        <v>10</v>
      </c>
      <c r="AU26">
        <f>AVERAGE(G26:Z26)</f>
        <v>-5.7090846543350502E-3</v>
      </c>
      <c r="AV26">
        <f>SUMIF(G26:Z26,"&gt;0",AA26:AT26)</f>
        <v>77</v>
      </c>
      <c r="AW26">
        <f>COUNTIF(G26:Z26,"&lt;&gt;0")</f>
        <v>20</v>
      </c>
      <c r="AX26">
        <f>_xlfn.LET(_xlpm.n,AW26,_xlpm.w,AV26,_xlpm.mu,_xlpm.n*(_xlpm.n+1)/4,_xlpm.sd,SQRT(_xlpm.n*(_xlpm.n+1)*(2*_xlpm.n+1)/24),_xlpm.z,(ABS(_xlpm.w-_xlpm.mu)-0.5)/_xlpm.sd,MIN(1,2*(1-_xlfn.NORM.S.DIST(_xlpm.z,TRUE))))</f>
        <v>0.30458604753524998</v>
      </c>
    </row>
    <row r="27" spans="1:50" x14ac:dyDescent="0.25">
      <c r="A27" t="s">
        <v>9344</v>
      </c>
      <c r="B27" t="s">
        <v>19</v>
      </c>
      <c r="C27" t="s">
        <v>106</v>
      </c>
      <c r="D27" t="s">
        <v>73</v>
      </c>
      <c r="E27" t="s">
        <v>12</v>
      </c>
      <c r="F27" t="s">
        <v>9259</v>
      </c>
      <c r="G27">
        <f>all_runs!O502-all_runs!O1102</f>
        <v>0.10017636684303344</v>
      </c>
      <c r="H27">
        <f>all_runs!O503-all_runs!O1103</f>
        <v>1.0324675324675292E-2</v>
      </c>
      <c r="I27">
        <f>all_runs!O504-all_runs!O1104</f>
        <v>1.7223340040241508E-2</v>
      </c>
      <c r="J27">
        <f>all_runs!O505-all_runs!O1105</f>
        <v>6.7020969416024756E-2</v>
      </c>
      <c r="K27">
        <f>all_runs!O506-all_runs!O1106</f>
        <v>-2.3016997167137898E-3</v>
      </c>
      <c r="L27">
        <f>all_runs!O507-all_runs!O1107</f>
        <v>-2.8490028490028463E-2</v>
      </c>
      <c r="M27">
        <f>all_runs!O508-all_runs!O1108</f>
        <v>2.5890172495648067E-2</v>
      </c>
      <c r="N27">
        <f>all_runs!O509-all_runs!O1109</f>
        <v>4.6753246753246769E-2</v>
      </c>
      <c r="O27">
        <f>all_runs!O510-all_runs!O1110</f>
        <v>-5.6818181818182323E-3</v>
      </c>
      <c r="P27">
        <f>all_runs!O511-all_runs!O1111</f>
        <v>-3.6481033091202431E-3</v>
      </c>
      <c r="Q27">
        <f>all_runs!O512-all_runs!O1112</f>
        <v>2.6075199587947462E-2</v>
      </c>
      <c r="R27">
        <f>all_runs!O513-all_runs!O1113</f>
        <v>-3.1893687707640339E-3</v>
      </c>
      <c r="S27">
        <f>all_runs!O514-all_runs!O1114</f>
        <v>4.5934699103712395E-3</v>
      </c>
      <c r="T27">
        <f>all_runs!O515-all_runs!O1115</f>
        <v>-1.9132774173128531E-2</v>
      </c>
      <c r="U27">
        <f>all_runs!O516-all_runs!O1116</f>
        <v>6.7614218032046036E-3</v>
      </c>
      <c r="V27">
        <f>all_runs!O517-all_runs!O1117</f>
        <v>2.9334078123129714E-2</v>
      </c>
      <c r="W27">
        <f>all_runs!O518-all_runs!O1118</f>
        <v>1.8292282430213413E-2</v>
      </c>
      <c r="X27">
        <f>all_runs!O519-all_runs!O1119</f>
        <v>8.3320456691561406E-2</v>
      </c>
      <c r="Y27">
        <f>all_runs!O520-all_runs!O1120</f>
        <v>5.4530045603131572E-2</v>
      </c>
      <c r="Z27">
        <f>all_runs!O521-all_runs!O1121</f>
        <v>-6.7858129167159831E-3</v>
      </c>
      <c r="AA27" cm="1">
        <f t="array" ref="AA27">IF(G27=0,"",1+SUMPRODUCT(--(ABS($G27:$Z27)&lt;ABS(G27)),--($G27:$Z27&lt;&gt;0))+(SUMPRODUCT(--(ABS($G27:$Z27)=ABS(G27)),--($G27:$Z27&lt;&gt;0))-1)/2)</f>
        <v>20</v>
      </c>
      <c r="AB27" cm="1">
        <f t="array" ref="AB27">IF(H27=0,"",1+SUMPRODUCT(--(ABS($G27:$Z27)&lt;ABS(H27)),--($G27:$Z27&lt;&gt;0))+(SUMPRODUCT(--(ABS($G27:$Z27)=ABS(H27)),--($G27:$Z27&lt;&gt;0))-1)/2)</f>
        <v>8</v>
      </c>
      <c r="AC27" cm="1">
        <f t="array" ref="AC27">IF(I27=0,"",1+SUMPRODUCT(--(ABS($G27:$Z27)&lt;ABS(I27)),--($G27:$Z27&lt;&gt;0))+(SUMPRODUCT(--(ABS($G27:$Z27)=ABS(I27)),--($G27:$Z27&lt;&gt;0))-1)/2)</f>
        <v>9</v>
      </c>
      <c r="AD27" cm="1">
        <f t="array" ref="AD27">IF(J27=0,"",1+SUMPRODUCT(--(ABS($G27:$Z27)&lt;ABS(J27)),--($G27:$Z27&lt;&gt;0))+(SUMPRODUCT(--(ABS($G27:$Z27)=ABS(J27)),--($G27:$Z27&lt;&gt;0))-1)/2)</f>
        <v>18</v>
      </c>
      <c r="AE27" cm="1">
        <f t="array" ref="AE27">IF(K27=0,"",1+SUMPRODUCT(--(ABS($G27:$Z27)&lt;ABS(K27)),--($G27:$Z27&lt;&gt;0))+(SUMPRODUCT(--(ABS($G27:$Z27)=ABS(K27)),--($G27:$Z27&lt;&gt;0))-1)/2)</f>
        <v>1</v>
      </c>
      <c r="AF27" cm="1">
        <f t="array" ref="AF27">IF(L27=0,"",1+SUMPRODUCT(--(ABS($G27:$Z27)&lt;ABS(L27)),--($G27:$Z27&lt;&gt;0))+(SUMPRODUCT(--(ABS($G27:$Z27)=ABS(L27)),--($G27:$Z27&lt;&gt;0))-1)/2)</f>
        <v>14</v>
      </c>
      <c r="AG27" cm="1">
        <f t="array" ref="AG27">IF(M27=0,"",1+SUMPRODUCT(--(ABS($G27:$Z27)&lt;ABS(M27)),--($G27:$Z27&lt;&gt;0))+(SUMPRODUCT(--(ABS($G27:$Z27)=ABS(M27)),--($G27:$Z27&lt;&gt;0))-1)/2)</f>
        <v>12</v>
      </c>
      <c r="AH27" cm="1">
        <f t="array" ref="AH27">IF(N27=0,"",1+SUMPRODUCT(--(ABS($G27:$Z27)&lt;ABS(N27)),--($G27:$Z27&lt;&gt;0))+(SUMPRODUCT(--(ABS($G27:$Z27)=ABS(N27)),--($G27:$Z27&lt;&gt;0))-1)/2)</f>
        <v>16</v>
      </c>
      <c r="AI27" cm="1">
        <f t="array" ref="AI27">IF(O27=0,"",1+SUMPRODUCT(--(ABS($G27:$Z27)&lt;ABS(O27)),--($G27:$Z27&lt;&gt;0))+(SUMPRODUCT(--(ABS($G27:$Z27)=ABS(O27)),--($G27:$Z27&lt;&gt;0))-1)/2)</f>
        <v>5</v>
      </c>
      <c r="AJ27" cm="1">
        <f t="array" ref="AJ27">IF(P27=0,"",1+SUMPRODUCT(--(ABS($G27:$Z27)&lt;ABS(P27)),--($G27:$Z27&lt;&gt;0))+(SUMPRODUCT(--(ABS($G27:$Z27)=ABS(P27)),--($G27:$Z27&lt;&gt;0))-1)/2)</f>
        <v>3</v>
      </c>
      <c r="AK27" cm="1">
        <f t="array" ref="AK27">IF(Q27=0,"",1+SUMPRODUCT(--(ABS($G27:$Z27)&lt;ABS(Q27)),--($G27:$Z27&lt;&gt;0))+(SUMPRODUCT(--(ABS($G27:$Z27)=ABS(Q27)),--($G27:$Z27&lt;&gt;0))-1)/2)</f>
        <v>13</v>
      </c>
      <c r="AL27" cm="1">
        <f t="array" ref="AL27">IF(R27=0,"",1+SUMPRODUCT(--(ABS($G27:$Z27)&lt;ABS(R27)),--($G27:$Z27&lt;&gt;0))+(SUMPRODUCT(--(ABS($G27:$Z27)=ABS(R27)),--($G27:$Z27&lt;&gt;0))-1)/2)</f>
        <v>2</v>
      </c>
      <c r="AM27" cm="1">
        <f t="array" ref="AM27">IF(S27=0,"",1+SUMPRODUCT(--(ABS($G27:$Z27)&lt;ABS(S27)),--($G27:$Z27&lt;&gt;0))+(SUMPRODUCT(--(ABS($G27:$Z27)=ABS(S27)),--($G27:$Z27&lt;&gt;0))-1)/2)</f>
        <v>4</v>
      </c>
      <c r="AN27" cm="1">
        <f t="array" ref="AN27">IF(T27=0,"",1+SUMPRODUCT(--(ABS($G27:$Z27)&lt;ABS(T27)),--($G27:$Z27&lt;&gt;0))+(SUMPRODUCT(--(ABS($G27:$Z27)=ABS(T27)),--($G27:$Z27&lt;&gt;0))-1)/2)</f>
        <v>11</v>
      </c>
      <c r="AO27" cm="1">
        <f t="array" ref="AO27">IF(U27=0,"",1+SUMPRODUCT(--(ABS($G27:$Z27)&lt;ABS(U27)),--($G27:$Z27&lt;&gt;0))+(SUMPRODUCT(--(ABS($G27:$Z27)=ABS(U27)),--($G27:$Z27&lt;&gt;0))-1)/2)</f>
        <v>6</v>
      </c>
      <c r="AP27" cm="1">
        <f t="array" ref="AP27">IF(V27=0,"",1+SUMPRODUCT(--(ABS($G27:$Z27)&lt;ABS(V27)),--($G27:$Z27&lt;&gt;0))+(SUMPRODUCT(--(ABS($G27:$Z27)=ABS(V27)),--($G27:$Z27&lt;&gt;0))-1)/2)</f>
        <v>15</v>
      </c>
      <c r="AQ27" cm="1">
        <f t="array" ref="AQ27">IF(W27=0,"",1+SUMPRODUCT(--(ABS($G27:$Z27)&lt;ABS(W27)),--($G27:$Z27&lt;&gt;0))+(SUMPRODUCT(--(ABS($G27:$Z27)=ABS(W27)),--($G27:$Z27&lt;&gt;0))-1)/2)</f>
        <v>10</v>
      </c>
      <c r="AR27" cm="1">
        <f t="array" ref="AR27">IF(X27=0,"",1+SUMPRODUCT(--(ABS($G27:$Z27)&lt;ABS(X27)),--($G27:$Z27&lt;&gt;0))+(SUMPRODUCT(--(ABS($G27:$Z27)=ABS(X27)),--($G27:$Z27&lt;&gt;0))-1)/2)</f>
        <v>19</v>
      </c>
      <c r="AS27" cm="1">
        <f t="array" ref="AS27">IF(Y27=0,"",1+SUMPRODUCT(--(ABS($G27:$Z27)&lt;ABS(Y27)),--($G27:$Z27&lt;&gt;0))+(SUMPRODUCT(--(ABS($G27:$Z27)=ABS(Y27)),--($G27:$Z27&lt;&gt;0))-1)/2)</f>
        <v>17</v>
      </c>
      <c r="AT27" cm="1">
        <f t="array" ref="AT27">IF(Z27=0,"",1+SUMPRODUCT(--(ABS($G27:$Z27)&lt;ABS(Z27)),--($G27:$Z27&lt;&gt;0))+(SUMPRODUCT(--(ABS($G27:$Z27)=ABS(Z27)),--($G27:$Z27&lt;&gt;0))-1)/2)</f>
        <v>7</v>
      </c>
      <c r="AU27">
        <f>AVERAGE(G27:Z27)</f>
        <v>2.1053305973206999E-2</v>
      </c>
      <c r="AV27">
        <f>SUMIF(G27:Z27,"&gt;0",AA27:AT27)</f>
        <v>167</v>
      </c>
      <c r="AW27">
        <f>COUNTIF(G27:Z27,"&lt;&gt;0")</f>
        <v>20</v>
      </c>
      <c r="AX27">
        <f>_xlfn.LET(_xlpm.n,AW27,_xlpm.w,AV27,_xlpm.mu,_xlpm.n*(_xlpm.n+1)/4,_xlpm.sd,SQRT(_xlpm.n*(_xlpm.n+1)*(2*_xlpm.n+1)/24),_xlpm.z,(ABS(_xlpm.w-_xlpm.mu)-0.5)/_xlpm.sd,MIN(1,2*(1-_xlfn.NORM.S.DIST(_xlpm.z,TRUE))))</f>
        <v>2.1678215270968249E-2</v>
      </c>
    </row>
    <row r="28" spans="1:50" x14ac:dyDescent="0.25">
      <c r="A28" t="s">
        <v>9344</v>
      </c>
      <c r="B28" t="s">
        <v>19</v>
      </c>
      <c r="C28" t="s">
        <v>106</v>
      </c>
      <c r="D28" t="s">
        <v>73</v>
      </c>
      <c r="E28" t="s">
        <v>26</v>
      </c>
      <c r="F28" t="s">
        <v>9259</v>
      </c>
      <c r="G28">
        <f>all_runs!O522-all_runs!O1122</f>
        <v>4.3567865517258886E-3</v>
      </c>
      <c r="H28">
        <f>all_runs!O523-all_runs!O1123</f>
        <v>3.6936631650287932E-2</v>
      </c>
      <c r="I28">
        <f>all_runs!O524-all_runs!O1124</f>
        <v>6.3761944940446957E-2</v>
      </c>
      <c r="J28">
        <f>all_runs!O525-all_runs!O1125</f>
        <v>1.0619365755462851E-2</v>
      </c>
      <c r="K28">
        <f>all_runs!O526-all_runs!O1126</f>
        <v>-1.2246932333325411E-2</v>
      </c>
      <c r="L28">
        <f>all_runs!O527-all_runs!O1127</f>
        <v>-1.4047762392130902E-3</v>
      </c>
      <c r="M28">
        <f>all_runs!O528-all_runs!O1128</f>
        <v>6.947682595988347E-2</v>
      </c>
      <c r="N28">
        <f>all_runs!O529-all_runs!O1129</f>
        <v>-3.6985041390327766E-2</v>
      </c>
      <c r="O28">
        <f>all_runs!O530-all_runs!O1130</f>
        <v>6.9257863695937005E-2</v>
      </c>
      <c r="P28">
        <f>all_runs!O531-all_runs!O1131</f>
        <v>-3.4973053548906785E-3</v>
      </c>
      <c r="Q28">
        <f>all_runs!O532-all_runs!O1132</f>
        <v>6.0631109090533486E-2</v>
      </c>
      <c r="R28">
        <f>all_runs!O533-all_runs!O1133</f>
        <v>-2.8193832599118784E-2</v>
      </c>
      <c r="S28">
        <f>all_runs!O534-all_runs!O1134</f>
        <v>-1.3215859030837107E-2</v>
      </c>
      <c r="T28">
        <f>all_runs!O535-all_runs!O1135</f>
        <v>3.1083409344278889E-2</v>
      </c>
      <c r="U28">
        <f>all_runs!O536-all_runs!O1136</f>
        <v>2.8287327355486669E-2</v>
      </c>
      <c r="V28">
        <f>all_runs!O537-all_runs!O1137</f>
        <v>-3.609995711668168E-2</v>
      </c>
      <c r="W28">
        <f>all_runs!O538-all_runs!O1138</f>
        <v>-1.5634833228445499E-2</v>
      </c>
      <c r="X28">
        <f>all_runs!O539-all_runs!O1139</f>
        <v>2.6570786691315851E-2</v>
      </c>
      <c r="Y28">
        <f>all_runs!O540-all_runs!O1140</f>
        <v>-1.2103244629538157E-2</v>
      </c>
      <c r="Z28">
        <f>all_runs!O541-all_runs!O1141</f>
        <v>-3.467964438994553E-3</v>
      </c>
      <c r="AA28" cm="1">
        <f t="array" ref="AA28">IF(G28=0,"",1+SUMPRODUCT(--(ABS($G28:$Z28)&lt;ABS(G28)),--($G28:$Z28&lt;&gt;0))+(SUMPRODUCT(--(ABS($G28:$Z28)=ABS(G28)),--($G28:$Z28&lt;&gt;0))-1)/2)</f>
        <v>4</v>
      </c>
      <c r="AB28" cm="1">
        <f t="array" ref="AB28">IF(H28=0,"",1+SUMPRODUCT(--(ABS($G28:$Z28)&lt;ABS(H28)),--($G28:$Z28&lt;&gt;0))+(SUMPRODUCT(--(ABS($G28:$Z28)=ABS(H28)),--($G28:$Z28&lt;&gt;0))-1)/2)</f>
        <v>15</v>
      </c>
      <c r="AC28" cm="1">
        <f t="array" ref="AC28">IF(I28=0,"",1+SUMPRODUCT(--(ABS($G28:$Z28)&lt;ABS(I28)),--($G28:$Z28&lt;&gt;0))+(SUMPRODUCT(--(ABS($G28:$Z28)=ABS(I28)),--($G28:$Z28&lt;&gt;0))-1)/2)</f>
        <v>18</v>
      </c>
      <c r="AD28" cm="1">
        <f t="array" ref="AD28">IF(J28=0,"",1+SUMPRODUCT(--(ABS($G28:$Z28)&lt;ABS(J28)),--($G28:$Z28&lt;&gt;0))+(SUMPRODUCT(--(ABS($G28:$Z28)=ABS(J28)),--($G28:$Z28&lt;&gt;0))-1)/2)</f>
        <v>5</v>
      </c>
      <c r="AE28" cm="1">
        <f t="array" ref="AE28">IF(K28=0,"",1+SUMPRODUCT(--(ABS($G28:$Z28)&lt;ABS(K28)),--($G28:$Z28&lt;&gt;0))+(SUMPRODUCT(--(ABS($G28:$Z28)=ABS(K28)),--($G28:$Z28&lt;&gt;0))-1)/2)</f>
        <v>7</v>
      </c>
      <c r="AF28" cm="1">
        <f t="array" ref="AF28">IF(L28=0,"",1+SUMPRODUCT(--(ABS($G28:$Z28)&lt;ABS(L28)),--($G28:$Z28&lt;&gt;0))+(SUMPRODUCT(--(ABS($G28:$Z28)=ABS(L28)),--($G28:$Z28&lt;&gt;0))-1)/2)</f>
        <v>1</v>
      </c>
      <c r="AG28" cm="1">
        <f t="array" ref="AG28">IF(M28=0,"",1+SUMPRODUCT(--(ABS($G28:$Z28)&lt;ABS(M28)),--($G28:$Z28&lt;&gt;0))+(SUMPRODUCT(--(ABS($G28:$Z28)=ABS(M28)),--($G28:$Z28&lt;&gt;0))-1)/2)</f>
        <v>20</v>
      </c>
      <c r="AH28" cm="1">
        <f t="array" ref="AH28">IF(N28=0,"",1+SUMPRODUCT(--(ABS($G28:$Z28)&lt;ABS(N28)),--($G28:$Z28&lt;&gt;0))+(SUMPRODUCT(--(ABS($G28:$Z28)=ABS(N28)),--($G28:$Z28&lt;&gt;0))-1)/2)</f>
        <v>16</v>
      </c>
      <c r="AI28" cm="1">
        <f t="array" ref="AI28">IF(O28=0,"",1+SUMPRODUCT(--(ABS($G28:$Z28)&lt;ABS(O28)),--($G28:$Z28&lt;&gt;0))+(SUMPRODUCT(--(ABS($G28:$Z28)=ABS(O28)),--($G28:$Z28&lt;&gt;0))-1)/2)</f>
        <v>19</v>
      </c>
      <c r="AJ28" cm="1">
        <f t="array" ref="AJ28">IF(P28=0,"",1+SUMPRODUCT(--(ABS($G28:$Z28)&lt;ABS(P28)),--($G28:$Z28&lt;&gt;0))+(SUMPRODUCT(--(ABS($G28:$Z28)=ABS(P28)),--($G28:$Z28&lt;&gt;0))-1)/2)</f>
        <v>3</v>
      </c>
      <c r="AK28" cm="1">
        <f t="array" ref="AK28">IF(Q28=0,"",1+SUMPRODUCT(--(ABS($G28:$Z28)&lt;ABS(Q28)),--($G28:$Z28&lt;&gt;0))+(SUMPRODUCT(--(ABS($G28:$Z28)=ABS(Q28)),--($G28:$Z28&lt;&gt;0))-1)/2)</f>
        <v>17</v>
      </c>
      <c r="AL28" cm="1">
        <f t="array" ref="AL28">IF(R28=0,"",1+SUMPRODUCT(--(ABS($G28:$Z28)&lt;ABS(R28)),--($G28:$Z28&lt;&gt;0))+(SUMPRODUCT(--(ABS($G28:$Z28)=ABS(R28)),--($G28:$Z28&lt;&gt;0))-1)/2)</f>
        <v>11</v>
      </c>
      <c r="AM28" cm="1">
        <f t="array" ref="AM28">IF(S28=0,"",1+SUMPRODUCT(--(ABS($G28:$Z28)&lt;ABS(S28)),--($G28:$Z28&lt;&gt;0))+(SUMPRODUCT(--(ABS($G28:$Z28)=ABS(S28)),--($G28:$Z28&lt;&gt;0))-1)/2)</f>
        <v>8</v>
      </c>
      <c r="AN28" cm="1">
        <f t="array" ref="AN28">IF(T28=0,"",1+SUMPRODUCT(--(ABS($G28:$Z28)&lt;ABS(T28)),--($G28:$Z28&lt;&gt;0))+(SUMPRODUCT(--(ABS($G28:$Z28)=ABS(T28)),--($G28:$Z28&lt;&gt;0))-1)/2)</f>
        <v>13</v>
      </c>
      <c r="AO28" cm="1">
        <f t="array" ref="AO28">IF(U28=0,"",1+SUMPRODUCT(--(ABS($G28:$Z28)&lt;ABS(U28)),--($G28:$Z28&lt;&gt;0))+(SUMPRODUCT(--(ABS($G28:$Z28)=ABS(U28)),--($G28:$Z28&lt;&gt;0))-1)/2)</f>
        <v>12</v>
      </c>
      <c r="AP28" cm="1">
        <f t="array" ref="AP28">IF(V28=0,"",1+SUMPRODUCT(--(ABS($G28:$Z28)&lt;ABS(V28)),--($G28:$Z28&lt;&gt;0))+(SUMPRODUCT(--(ABS($G28:$Z28)=ABS(V28)),--($G28:$Z28&lt;&gt;0))-1)/2)</f>
        <v>14</v>
      </c>
      <c r="AQ28" cm="1">
        <f t="array" ref="AQ28">IF(W28=0,"",1+SUMPRODUCT(--(ABS($G28:$Z28)&lt;ABS(W28)),--($G28:$Z28&lt;&gt;0))+(SUMPRODUCT(--(ABS($G28:$Z28)=ABS(W28)),--($G28:$Z28&lt;&gt;0))-1)/2)</f>
        <v>9</v>
      </c>
      <c r="AR28" cm="1">
        <f t="array" ref="AR28">IF(X28=0,"",1+SUMPRODUCT(--(ABS($G28:$Z28)&lt;ABS(X28)),--($G28:$Z28&lt;&gt;0))+(SUMPRODUCT(--(ABS($G28:$Z28)=ABS(X28)),--($G28:$Z28&lt;&gt;0))-1)/2)</f>
        <v>10</v>
      </c>
      <c r="AS28" cm="1">
        <f t="array" ref="AS28">IF(Y28=0,"",1+SUMPRODUCT(--(ABS($G28:$Z28)&lt;ABS(Y28)),--($G28:$Z28&lt;&gt;0))+(SUMPRODUCT(--(ABS($G28:$Z28)=ABS(Y28)),--($G28:$Z28&lt;&gt;0))-1)/2)</f>
        <v>6</v>
      </c>
      <c r="AT28" cm="1">
        <f t="array" ref="AT28">IF(Z28=0,"",1+SUMPRODUCT(--(ABS($G28:$Z28)&lt;ABS(Z28)),--($G28:$Z28&lt;&gt;0))+(SUMPRODUCT(--(ABS($G28:$Z28)=ABS(Z28)),--($G28:$Z28&lt;&gt;0))-1)/2)</f>
        <v>2</v>
      </c>
      <c r="AU28">
        <f>AVERAGE(G28:Z28)</f>
        <v>1.1906615233699314E-2</v>
      </c>
      <c r="AV28">
        <f>SUMIF(G28:Z28,"&gt;0",AA28:AT28)</f>
        <v>133</v>
      </c>
      <c r="AW28">
        <f>COUNTIF(G28:Z28,"&lt;&gt;0")</f>
        <v>20</v>
      </c>
      <c r="AX28">
        <f>_xlfn.LET(_xlpm.n,AW28,_xlpm.w,AV28,_xlpm.mu,_xlpm.n*(_xlpm.n+1)/4,_xlpm.sd,SQRT(_xlpm.n*(_xlpm.n+1)*(2*_xlpm.n+1)/24),_xlpm.z,(ABS(_xlpm.w-_xlpm.mu)-0.5)/_xlpm.sd,MIN(1,2*(1-_xlfn.NORM.S.DIST(_xlpm.z,TRUE))))</f>
        <v>0.30458604753524998</v>
      </c>
    </row>
    <row r="29" spans="1:50" x14ac:dyDescent="0.25">
      <c r="A29" t="s">
        <v>9344</v>
      </c>
      <c r="B29" t="s">
        <v>19</v>
      </c>
      <c r="C29" t="s">
        <v>106</v>
      </c>
      <c r="D29" t="s">
        <v>73</v>
      </c>
      <c r="E29" t="s">
        <v>32</v>
      </c>
      <c r="F29" t="s">
        <v>9260</v>
      </c>
      <c r="G29">
        <f>all_runs!O542-all_runs!O1142</f>
        <v>-3.9249745587254803E-2</v>
      </c>
      <c r="H29">
        <f>all_runs!O543-all_runs!O1143</f>
        <v>-5.0553250345781509E-2</v>
      </c>
      <c r="I29">
        <f>all_runs!O544-all_runs!O1144</f>
        <v>-5.5727607594827533E-2</v>
      </c>
      <c r="J29">
        <f>all_runs!O545-all_runs!O1145</f>
        <v>-4.2796865581675614E-2</v>
      </c>
      <c r="K29">
        <f>all_runs!O546-all_runs!O1146</f>
        <v>-5.0304581972278606E-2</v>
      </c>
      <c r="L29">
        <f>all_runs!O547-all_runs!O1147</f>
        <v>-3.8736671032214343E-2</v>
      </c>
      <c r="M29">
        <f>all_runs!O548-all_runs!O1148</f>
        <v>-4.6690509599917829E-2</v>
      </c>
      <c r="N29">
        <f>all_runs!O549-all_runs!O1149</f>
        <v>-3.9678973843944698E-2</v>
      </c>
      <c r="O29">
        <f>all_runs!O550-all_runs!O1150</f>
        <v>-4.1466482642953162E-2</v>
      </c>
      <c r="P29">
        <f>all_runs!O551-all_runs!O1151</f>
        <v>-3.9524188249939529E-2</v>
      </c>
      <c r="Q29">
        <f>all_runs!O552-all_runs!O1152</f>
        <v>-5.4861349224606171E-2</v>
      </c>
      <c r="R29">
        <f>all_runs!O553-all_runs!O1153</f>
        <v>-4.4750907405642804E-2</v>
      </c>
      <c r="S29">
        <f>all_runs!O554-all_runs!O1154</f>
        <v>-2.2007846275628795E-2</v>
      </c>
      <c r="T29">
        <f>all_runs!O555-all_runs!O1155</f>
        <v>-4.3708288668349637E-2</v>
      </c>
      <c r="U29">
        <f>all_runs!O556-all_runs!O1156</f>
        <v>-4.9335396300724255E-2</v>
      </c>
      <c r="V29">
        <f>all_runs!O557-all_runs!O1157</f>
        <v>-2.1105818574173041E-2</v>
      </c>
      <c r="W29">
        <f>all_runs!O558-all_runs!O1158</f>
        <v>-1.7142353770260743E-2</v>
      </c>
      <c r="X29">
        <f>all_runs!O559-all_runs!O1159</f>
        <v>-5.2426160337552763E-2</v>
      </c>
      <c r="Y29">
        <f>all_runs!O560-all_runs!O1160</f>
        <v>-6.7895071253517236E-2</v>
      </c>
      <c r="Z29">
        <f>all_runs!O561-all_runs!O1161</f>
        <v>-5.9399021663172791E-2</v>
      </c>
      <c r="AA29" cm="1">
        <f t="array" ref="AA29">IF(G29=0,"",1+SUMPRODUCT(--(ABS($G29:$Z29)&lt;ABS(G29)),--($G29:$Z29&lt;&gt;0))+(SUMPRODUCT(--(ABS($G29:$Z29)=ABS(G29)),--($G29:$Z29&lt;&gt;0))-1)/2)</f>
        <v>5</v>
      </c>
      <c r="AB29" cm="1">
        <f t="array" ref="AB29">IF(H29=0,"",1+SUMPRODUCT(--(ABS($G29:$Z29)&lt;ABS(H29)),--($G29:$Z29&lt;&gt;0))+(SUMPRODUCT(--(ABS($G29:$Z29)=ABS(H29)),--($G29:$Z29&lt;&gt;0))-1)/2)</f>
        <v>15</v>
      </c>
      <c r="AC29" cm="1">
        <f t="array" ref="AC29">IF(I29=0,"",1+SUMPRODUCT(--(ABS($G29:$Z29)&lt;ABS(I29)),--($G29:$Z29&lt;&gt;0))+(SUMPRODUCT(--(ABS($G29:$Z29)=ABS(I29)),--($G29:$Z29&lt;&gt;0))-1)/2)</f>
        <v>18</v>
      </c>
      <c r="AD29" cm="1">
        <f t="array" ref="AD29">IF(J29=0,"",1+SUMPRODUCT(--(ABS($G29:$Z29)&lt;ABS(J29)),--($G29:$Z29&lt;&gt;0))+(SUMPRODUCT(--(ABS($G29:$Z29)=ABS(J29)),--($G29:$Z29&lt;&gt;0))-1)/2)</f>
        <v>9</v>
      </c>
      <c r="AE29" cm="1">
        <f t="array" ref="AE29">IF(K29=0,"",1+SUMPRODUCT(--(ABS($G29:$Z29)&lt;ABS(K29)),--($G29:$Z29&lt;&gt;0))+(SUMPRODUCT(--(ABS($G29:$Z29)=ABS(K29)),--($G29:$Z29&lt;&gt;0))-1)/2)</f>
        <v>14</v>
      </c>
      <c r="AF29" cm="1">
        <f t="array" ref="AF29">IF(L29=0,"",1+SUMPRODUCT(--(ABS($G29:$Z29)&lt;ABS(L29)),--($G29:$Z29&lt;&gt;0))+(SUMPRODUCT(--(ABS($G29:$Z29)=ABS(L29)),--($G29:$Z29&lt;&gt;0))-1)/2)</f>
        <v>4</v>
      </c>
      <c r="AG29" cm="1">
        <f t="array" ref="AG29">IF(M29=0,"",1+SUMPRODUCT(--(ABS($G29:$Z29)&lt;ABS(M29)),--($G29:$Z29&lt;&gt;0))+(SUMPRODUCT(--(ABS($G29:$Z29)=ABS(M29)),--($G29:$Z29&lt;&gt;0))-1)/2)</f>
        <v>12</v>
      </c>
      <c r="AH29" cm="1">
        <f t="array" ref="AH29">IF(N29=0,"",1+SUMPRODUCT(--(ABS($G29:$Z29)&lt;ABS(N29)),--($G29:$Z29&lt;&gt;0))+(SUMPRODUCT(--(ABS($G29:$Z29)=ABS(N29)),--($G29:$Z29&lt;&gt;0))-1)/2)</f>
        <v>7</v>
      </c>
      <c r="AI29" cm="1">
        <f t="array" ref="AI29">IF(O29=0,"",1+SUMPRODUCT(--(ABS($G29:$Z29)&lt;ABS(O29)),--($G29:$Z29&lt;&gt;0))+(SUMPRODUCT(--(ABS($G29:$Z29)=ABS(O29)),--($G29:$Z29&lt;&gt;0))-1)/2)</f>
        <v>8</v>
      </c>
      <c r="AJ29" cm="1">
        <f t="array" ref="AJ29">IF(P29=0,"",1+SUMPRODUCT(--(ABS($G29:$Z29)&lt;ABS(P29)),--($G29:$Z29&lt;&gt;0))+(SUMPRODUCT(--(ABS($G29:$Z29)=ABS(P29)),--($G29:$Z29&lt;&gt;0))-1)/2)</f>
        <v>6</v>
      </c>
      <c r="AK29" cm="1">
        <f t="array" ref="AK29">IF(Q29=0,"",1+SUMPRODUCT(--(ABS($G29:$Z29)&lt;ABS(Q29)),--($G29:$Z29&lt;&gt;0))+(SUMPRODUCT(--(ABS($G29:$Z29)=ABS(Q29)),--($G29:$Z29&lt;&gt;0))-1)/2)</f>
        <v>17</v>
      </c>
      <c r="AL29" cm="1">
        <f t="array" ref="AL29">IF(R29=0,"",1+SUMPRODUCT(--(ABS($G29:$Z29)&lt;ABS(R29)),--($G29:$Z29&lt;&gt;0))+(SUMPRODUCT(--(ABS($G29:$Z29)=ABS(R29)),--($G29:$Z29&lt;&gt;0))-1)/2)</f>
        <v>11</v>
      </c>
      <c r="AM29" cm="1">
        <f t="array" ref="AM29">IF(S29=0,"",1+SUMPRODUCT(--(ABS($G29:$Z29)&lt;ABS(S29)),--($G29:$Z29&lt;&gt;0))+(SUMPRODUCT(--(ABS($G29:$Z29)=ABS(S29)),--($G29:$Z29&lt;&gt;0))-1)/2)</f>
        <v>3</v>
      </c>
      <c r="AN29" cm="1">
        <f t="array" ref="AN29">IF(T29=0,"",1+SUMPRODUCT(--(ABS($G29:$Z29)&lt;ABS(T29)),--($G29:$Z29&lt;&gt;0))+(SUMPRODUCT(--(ABS($G29:$Z29)=ABS(T29)),--($G29:$Z29&lt;&gt;0))-1)/2)</f>
        <v>10</v>
      </c>
      <c r="AO29" cm="1">
        <f t="array" ref="AO29">IF(U29=0,"",1+SUMPRODUCT(--(ABS($G29:$Z29)&lt;ABS(U29)),--($G29:$Z29&lt;&gt;0))+(SUMPRODUCT(--(ABS($G29:$Z29)=ABS(U29)),--($G29:$Z29&lt;&gt;0))-1)/2)</f>
        <v>13</v>
      </c>
      <c r="AP29" cm="1">
        <f t="array" ref="AP29">IF(V29=0,"",1+SUMPRODUCT(--(ABS($G29:$Z29)&lt;ABS(V29)),--($G29:$Z29&lt;&gt;0))+(SUMPRODUCT(--(ABS($G29:$Z29)=ABS(V29)),--($G29:$Z29&lt;&gt;0))-1)/2)</f>
        <v>2</v>
      </c>
      <c r="AQ29" cm="1">
        <f t="array" ref="AQ29">IF(W29=0,"",1+SUMPRODUCT(--(ABS($G29:$Z29)&lt;ABS(W29)),--($G29:$Z29&lt;&gt;0))+(SUMPRODUCT(--(ABS($G29:$Z29)=ABS(W29)),--($G29:$Z29&lt;&gt;0))-1)/2)</f>
        <v>1</v>
      </c>
      <c r="AR29" cm="1">
        <f t="array" ref="AR29">IF(X29=0,"",1+SUMPRODUCT(--(ABS($G29:$Z29)&lt;ABS(X29)),--($G29:$Z29&lt;&gt;0))+(SUMPRODUCT(--(ABS($G29:$Z29)=ABS(X29)),--($G29:$Z29&lt;&gt;0))-1)/2)</f>
        <v>16</v>
      </c>
      <c r="AS29" cm="1">
        <f t="array" ref="AS29">IF(Y29=0,"",1+SUMPRODUCT(--(ABS($G29:$Z29)&lt;ABS(Y29)),--($G29:$Z29&lt;&gt;0))+(SUMPRODUCT(--(ABS($G29:$Z29)=ABS(Y29)),--($G29:$Z29&lt;&gt;0))-1)/2)</f>
        <v>20</v>
      </c>
      <c r="AT29" cm="1">
        <f t="array" ref="AT29">IF(Z29=0,"",1+SUMPRODUCT(--(ABS($G29:$Z29)&lt;ABS(Z29)),--($G29:$Z29&lt;&gt;0))+(SUMPRODUCT(--(ABS($G29:$Z29)=ABS(Z29)),--($G29:$Z29&lt;&gt;0))-1)/2)</f>
        <v>19</v>
      </c>
      <c r="AU29">
        <f>AVERAGE(G29:Z29)</f>
        <v>-4.386805449622079E-2</v>
      </c>
      <c r="AV29">
        <f>SUMIF(G29:Z29,"&gt;0",AA29:AT29)</f>
        <v>0</v>
      </c>
      <c r="AW29">
        <f>COUNTIF(G29:Z29,"&lt;&gt;0")</f>
        <v>20</v>
      </c>
      <c r="AX29">
        <f>_xlfn.LET(_xlpm.n,AW29,_xlpm.w,AV29,_xlpm.mu,_xlpm.n*(_xlpm.n+1)/4,_xlpm.sd,SQRT(_xlpm.n*(_xlpm.n+1)*(2*_xlpm.n+1)/24),_xlpm.z,(ABS(_xlpm.w-_xlpm.mu)-0.5)/_xlpm.sd,MIN(1,2*(1-_xlfn.NORM.S.DIST(_xlpm.z,TRUE))))</f>
        <v>9.5691731570646255E-5</v>
      </c>
    </row>
    <row r="30" spans="1:50" x14ac:dyDescent="0.25">
      <c r="A30" t="s">
        <v>9344</v>
      </c>
      <c r="B30" t="s">
        <v>19</v>
      </c>
      <c r="C30" t="s">
        <v>106</v>
      </c>
      <c r="D30" t="s">
        <v>73</v>
      </c>
      <c r="E30" t="s">
        <v>12</v>
      </c>
      <c r="F30" t="s">
        <v>9260</v>
      </c>
      <c r="G30">
        <f>all_runs!O562-all_runs!O1162</f>
        <v>-1.4028007587069569E-2</v>
      </c>
      <c r="H30">
        <f>all_runs!O563-all_runs!O1163</f>
        <v>7.7496125193741161E-3</v>
      </c>
      <c r="I30">
        <f>all_runs!O564-all_runs!O1164</f>
        <v>-1.0475936821545684E-2</v>
      </c>
      <c r="J30">
        <f>all_runs!O565-all_runs!O1165</f>
        <v>-2.6904087414002298E-2</v>
      </c>
      <c r="K30">
        <f>all_runs!O566-all_runs!O1166</f>
        <v>-2.0862929739822289E-2</v>
      </c>
      <c r="L30">
        <f>all_runs!O567-all_runs!O1167</f>
        <v>3.9449012557125629E-3</v>
      </c>
      <c r="M30">
        <f>all_runs!O568-all_runs!O1168</f>
        <v>2.461292897047096E-2</v>
      </c>
      <c r="N30">
        <f>all_runs!O569-all_runs!O1169</f>
        <v>-1.1737089201877993E-2</v>
      </c>
      <c r="O30">
        <f>all_runs!O570-all_runs!O1170</f>
        <v>-3.3048347582620874E-2</v>
      </c>
      <c r="P30">
        <f>all_runs!O571-all_runs!O1171</f>
        <v>7.682704311917643E-4</v>
      </c>
      <c r="Q30">
        <f>all_runs!O572-all_runs!O1172</f>
        <v>-1.8611239212069197E-2</v>
      </c>
      <c r="R30">
        <f>all_runs!O573-all_runs!O1173</f>
        <v>1.5630580125409965E-2</v>
      </c>
      <c r="S30">
        <f>all_runs!O574-all_runs!O1174</f>
        <v>-3.5151307357610961E-2</v>
      </c>
      <c r="T30">
        <f>all_runs!O575-all_runs!O1175</f>
        <v>1.139601139601143E-2</v>
      </c>
      <c r="U30">
        <f>all_runs!O576-all_runs!O1176</f>
        <v>4.7214353163371747E-4</v>
      </c>
      <c r="V30">
        <f>all_runs!O577-all_runs!O1177</f>
        <v>5.4727093149398387E-2</v>
      </c>
      <c r="W30">
        <f>all_runs!O578-all_runs!O1178</f>
        <v>4.3481125238816754E-3</v>
      </c>
      <c r="X30">
        <f>all_runs!O579-all_runs!O1179</f>
        <v>1.1624246240282687E-3</v>
      </c>
      <c r="Y30">
        <f>all_runs!O580-all_runs!O1180</f>
        <v>-1.531650511242344E-2</v>
      </c>
      <c r="Z30">
        <f>all_runs!O581-all_runs!O1181</f>
        <v>-1.4957055615427262E-2</v>
      </c>
      <c r="AA30" cm="1">
        <f t="array" ref="AA30">IF(G30=0,"",1+SUMPRODUCT(--(ABS($G30:$Z30)&lt;ABS(G30)),--($G30:$Z30&lt;&gt;0))+(SUMPRODUCT(--(ABS($G30:$Z30)=ABS(G30)),--($G30:$Z30&lt;&gt;0))-1)/2)</f>
        <v>10</v>
      </c>
      <c r="AB30" cm="1">
        <f t="array" ref="AB30">IF(H30=0,"",1+SUMPRODUCT(--(ABS($G30:$Z30)&lt;ABS(H30)),--($G30:$Z30&lt;&gt;0))+(SUMPRODUCT(--(ABS($G30:$Z30)=ABS(H30)),--($G30:$Z30&lt;&gt;0))-1)/2)</f>
        <v>6</v>
      </c>
      <c r="AC30" cm="1">
        <f t="array" ref="AC30">IF(I30=0,"",1+SUMPRODUCT(--(ABS($G30:$Z30)&lt;ABS(I30)),--($G30:$Z30&lt;&gt;0))+(SUMPRODUCT(--(ABS($G30:$Z30)=ABS(I30)),--($G30:$Z30&lt;&gt;0))-1)/2)</f>
        <v>7</v>
      </c>
      <c r="AD30" cm="1">
        <f t="array" ref="AD30">IF(J30=0,"",1+SUMPRODUCT(--(ABS($G30:$Z30)&lt;ABS(J30)),--($G30:$Z30&lt;&gt;0))+(SUMPRODUCT(--(ABS($G30:$Z30)=ABS(J30)),--($G30:$Z30&lt;&gt;0))-1)/2)</f>
        <v>17</v>
      </c>
      <c r="AE30" cm="1">
        <f t="array" ref="AE30">IF(K30=0,"",1+SUMPRODUCT(--(ABS($G30:$Z30)&lt;ABS(K30)),--($G30:$Z30&lt;&gt;0))+(SUMPRODUCT(--(ABS($G30:$Z30)=ABS(K30)),--($G30:$Z30&lt;&gt;0))-1)/2)</f>
        <v>15</v>
      </c>
      <c r="AF30" cm="1">
        <f t="array" ref="AF30">IF(L30=0,"",1+SUMPRODUCT(--(ABS($G30:$Z30)&lt;ABS(L30)),--($G30:$Z30&lt;&gt;0))+(SUMPRODUCT(--(ABS($G30:$Z30)=ABS(L30)),--($G30:$Z30&lt;&gt;0))-1)/2)</f>
        <v>4</v>
      </c>
      <c r="AG30" cm="1">
        <f t="array" ref="AG30">IF(M30=0,"",1+SUMPRODUCT(--(ABS($G30:$Z30)&lt;ABS(M30)),--($G30:$Z30&lt;&gt;0))+(SUMPRODUCT(--(ABS($G30:$Z30)=ABS(M30)),--($G30:$Z30&lt;&gt;0))-1)/2)</f>
        <v>16</v>
      </c>
      <c r="AH30" cm="1">
        <f t="array" ref="AH30">IF(N30=0,"",1+SUMPRODUCT(--(ABS($G30:$Z30)&lt;ABS(N30)),--($G30:$Z30&lt;&gt;0))+(SUMPRODUCT(--(ABS($G30:$Z30)=ABS(N30)),--($G30:$Z30&lt;&gt;0))-1)/2)</f>
        <v>9</v>
      </c>
      <c r="AI30" cm="1">
        <f t="array" ref="AI30">IF(O30=0,"",1+SUMPRODUCT(--(ABS($G30:$Z30)&lt;ABS(O30)),--($G30:$Z30&lt;&gt;0))+(SUMPRODUCT(--(ABS($G30:$Z30)=ABS(O30)),--($G30:$Z30&lt;&gt;0))-1)/2)</f>
        <v>18</v>
      </c>
      <c r="AJ30" cm="1">
        <f t="array" ref="AJ30">IF(P30=0,"",1+SUMPRODUCT(--(ABS($G30:$Z30)&lt;ABS(P30)),--($G30:$Z30&lt;&gt;0))+(SUMPRODUCT(--(ABS($G30:$Z30)=ABS(P30)),--($G30:$Z30&lt;&gt;0))-1)/2)</f>
        <v>2</v>
      </c>
      <c r="AK30" cm="1">
        <f t="array" ref="AK30">IF(Q30=0,"",1+SUMPRODUCT(--(ABS($G30:$Z30)&lt;ABS(Q30)),--($G30:$Z30&lt;&gt;0))+(SUMPRODUCT(--(ABS($G30:$Z30)=ABS(Q30)),--($G30:$Z30&lt;&gt;0))-1)/2)</f>
        <v>14</v>
      </c>
      <c r="AL30" cm="1">
        <f t="array" ref="AL30">IF(R30=0,"",1+SUMPRODUCT(--(ABS($G30:$Z30)&lt;ABS(R30)),--($G30:$Z30&lt;&gt;0))+(SUMPRODUCT(--(ABS($G30:$Z30)=ABS(R30)),--($G30:$Z30&lt;&gt;0))-1)/2)</f>
        <v>13</v>
      </c>
      <c r="AM30" cm="1">
        <f t="array" ref="AM30">IF(S30=0,"",1+SUMPRODUCT(--(ABS($G30:$Z30)&lt;ABS(S30)),--($G30:$Z30&lt;&gt;0))+(SUMPRODUCT(--(ABS($G30:$Z30)=ABS(S30)),--($G30:$Z30&lt;&gt;0))-1)/2)</f>
        <v>19</v>
      </c>
      <c r="AN30" cm="1">
        <f t="array" ref="AN30">IF(T30=0,"",1+SUMPRODUCT(--(ABS($G30:$Z30)&lt;ABS(T30)),--($G30:$Z30&lt;&gt;0))+(SUMPRODUCT(--(ABS($G30:$Z30)=ABS(T30)),--($G30:$Z30&lt;&gt;0))-1)/2)</f>
        <v>8</v>
      </c>
      <c r="AO30" cm="1">
        <f t="array" ref="AO30">IF(U30=0,"",1+SUMPRODUCT(--(ABS($G30:$Z30)&lt;ABS(U30)),--($G30:$Z30&lt;&gt;0))+(SUMPRODUCT(--(ABS($G30:$Z30)=ABS(U30)),--($G30:$Z30&lt;&gt;0))-1)/2)</f>
        <v>1</v>
      </c>
      <c r="AP30" cm="1">
        <f t="array" ref="AP30">IF(V30=0,"",1+SUMPRODUCT(--(ABS($G30:$Z30)&lt;ABS(V30)),--($G30:$Z30&lt;&gt;0))+(SUMPRODUCT(--(ABS($G30:$Z30)=ABS(V30)),--($G30:$Z30&lt;&gt;0))-1)/2)</f>
        <v>20</v>
      </c>
      <c r="AQ30" cm="1">
        <f t="array" ref="AQ30">IF(W30=0,"",1+SUMPRODUCT(--(ABS($G30:$Z30)&lt;ABS(W30)),--($G30:$Z30&lt;&gt;0))+(SUMPRODUCT(--(ABS($G30:$Z30)=ABS(W30)),--($G30:$Z30&lt;&gt;0))-1)/2)</f>
        <v>5</v>
      </c>
      <c r="AR30" cm="1">
        <f t="array" ref="AR30">IF(X30=0,"",1+SUMPRODUCT(--(ABS($G30:$Z30)&lt;ABS(X30)),--($G30:$Z30&lt;&gt;0))+(SUMPRODUCT(--(ABS($G30:$Z30)=ABS(X30)),--($G30:$Z30&lt;&gt;0))-1)/2)</f>
        <v>3</v>
      </c>
      <c r="AS30" cm="1">
        <f t="array" ref="AS30">IF(Y30=0,"",1+SUMPRODUCT(--(ABS($G30:$Z30)&lt;ABS(Y30)),--($G30:$Z30&lt;&gt;0))+(SUMPRODUCT(--(ABS($G30:$Z30)=ABS(Y30)),--($G30:$Z30&lt;&gt;0))-1)/2)</f>
        <v>12</v>
      </c>
      <c r="AT30" cm="1">
        <f t="array" ref="AT30">IF(Z30=0,"",1+SUMPRODUCT(--(ABS($G30:$Z30)&lt;ABS(Z30)),--($G30:$Z30&lt;&gt;0))+(SUMPRODUCT(--(ABS($G30:$Z30)=ABS(Z30)),--($G30:$Z30&lt;&gt;0))-1)/2)</f>
        <v>11</v>
      </c>
      <c r="AU30">
        <f>AVERAGE(G30:Z30)</f>
        <v>-3.814021355867836E-3</v>
      </c>
      <c r="AV30">
        <f>SUMIF(G30:Z30,"&gt;0",AA30:AT30)</f>
        <v>78</v>
      </c>
      <c r="AW30">
        <f>COUNTIF(G30:Z30,"&lt;&gt;0")</f>
        <v>20</v>
      </c>
      <c r="AX30">
        <f>_xlfn.LET(_xlpm.n,AW30,_xlpm.w,AV30,_xlpm.mu,_xlpm.n*(_xlpm.n+1)/4,_xlpm.sd,SQRT(_xlpm.n*(_xlpm.n+1)*(2*_xlpm.n+1)/24),_xlpm.z,(ABS(_xlpm.w-_xlpm.mu)-0.5)/_xlpm.sd,MIN(1,2*(1-_xlfn.NORM.S.DIST(_xlpm.z,TRUE))))</f>
        <v>0.32250868262079524</v>
      </c>
    </row>
    <row r="31" spans="1:50" x14ac:dyDescent="0.25">
      <c r="A31" t="s">
        <v>9344</v>
      </c>
      <c r="B31" t="s">
        <v>19</v>
      </c>
      <c r="C31" t="s">
        <v>106</v>
      </c>
      <c r="D31" t="s">
        <v>73</v>
      </c>
      <c r="E31" t="s">
        <v>26</v>
      </c>
      <c r="F31" t="s">
        <v>9260</v>
      </c>
      <c r="G31">
        <f>all_runs!O582-all_runs!O1182</f>
        <v>-3.616557734204795E-2</v>
      </c>
      <c r="H31">
        <f>all_runs!O583-all_runs!O1183</f>
        <v>-1.8239431177061616E-2</v>
      </c>
      <c r="I31">
        <f>all_runs!O584-all_runs!O1184</f>
        <v>-2.2871189773844725E-2</v>
      </c>
      <c r="J31">
        <f>all_runs!O585-all_runs!O1185</f>
        <v>-1.0879359252461196E-2</v>
      </c>
      <c r="K31">
        <f>all_runs!O586-all_runs!O1186</f>
        <v>-1.2739720698642376E-2</v>
      </c>
      <c r="L31">
        <f>all_runs!O587-all_runs!O1187</f>
        <v>1.7316017316026944E-4</v>
      </c>
      <c r="M31">
        <f>all_runs!O588-all_runs!O1188</f>
        <v>7.8535034287241512E-4</v>
      </c>
      <c r="N31">
        <f>all_runs!O589-all_runs!O1189</f>
        <v>-6.9967972406996815E-3</v>
      </c>
      <c r="O31">
        <f>all_runs!O590-all_runs!O1190</f>
        <v>-3.2145124367581768E-2</v>
      </c>
      <c r="P31">
        <f>all_runs!O591-all_runs!O1191</f>
        <v>-3.4802717708104391E-2</v>
      </c>
      <c r="Q31">
        <f>all_runs!O592-all_runs!O1192</f>
        <v>-2.2520654262191186E-2</v>
      </c>
      <c r="R31">
        <f>all_runs!O593-all_runs!O1193</f>
        <v>-3.3206649007639477E-2</v>
      </c>
      <c r="S31">
        <f>all_runs!O594-all_runs!O1194</f>
        <v>8.1478304939378576E-3</v>
      </c>
      <c r="T31">
        <f>all_runs!O595-all_runs!O1195</f>
        <v>-1.8387413962635213E-2</v>
      </c>
      <c r="U31">
        <f>all_runs!O596-all_runs!O1196</f>
        <v>-9.5378564405113053E-3</v>
      </c>
      <c r="V31">
        <f>all_runs!O597-all_runs!O1197</f>
        <v>-8.7527352297591676E-3</v>
      </c>
      <c r="W31">
        <f>all_runs!O598-all_runs!O1198</f>
        <v>-1.3806057312300002E-2</v>
      </c>
      <c r="X31">
        <f>all_runs!O599-all_runs!O1199</f>
        <v>-2.8010429835651274E-2</v>
      </c>
      <c r="Y31">
        <f>all_runs!O600-all_runs!O1200</f>
        <v>-1.0819622817274666E-2</v>
      </c>
      <c r="Z31">
        <f>all_runs!O601-all_runs!O1201</f>
        <v>-1.3671307681880851E-2</v>
      </c>
      <c r="AA31" cm="1">
        <f t="array" ref="AA31">IF(G31=0,"",1+SUMPRODUCT(--(ABS($G31:$Z31)&lt;ABS(G31)),--($G31:$Z31&lt;&gt;0))+(SUMPRODUCT(--(ABS($G31:$Z31)=ABS(G31)),--($G31:$Z31&lt;&gt;0))-1)/2)</f>
        <v>20</v>
      </c>
      <c r="AB31" cm="1">
        <f t="array" ref="AB31">IF(H31=0,"",1+SUMPRODUCT(--(ABS($G31:$Z31)&lt;ABS(H31)),--($G31:$Z31&lt;&gt;0))+(SUMPRODUCT(--(ABS($G31:$Z31)=ABS(H31)),--($G31:$Z31&lt;&gt;0))-1)/2)</f>
        <v>12</v>
      </c>
      <c r="AC31" cm="1">
        <f t="array" ref="AC31">IF(I31=0,"",1+SUMPRODUCT(--(ABS($G31:$Z31)&lt;ABS(I31)),--($G31:$Z31&lt;&gt;0))+(SUMPRODUCT(--(ABS($G31:$Z31)=ABS(I31)),--($G31:$Z31&lt;&gt;0))-1)/2)</f>
        <v>15</v>
      </c>
      <c r="AD31" cm="1">
        <f t="array" ref="AD31">IF(J31=0,"",1+SUMPRODUCT(--(ABS($G31:$Z31)&lt;ABS(J31)),--($G31:$Z31&lt;&gt;0))+(SUMPRODUCT(--(ABS($G31:$Z31)=ABS(J31)),--($G31:$Z31&lt;&gt;0))-1)/2)</f>
        <v>8</v>
      </c>
      <c r="AE31" cm="1">
        <f t="array" ref="AE31">IF(K31=0,"",1+SUMPRODUCT(--(ABS($G31:$Z31)&lt;ABS(K31)),--($G31:$Z31&lt;&gt;0))+(SUMPRODUCT(--(ABS($G31:$Z31)=ABS(K31)),--($G31:$Z31&lt;&gt;0))-1)/2)</f>
        <v>9</v>
      </c>
      <c r="AF31" cm="1">
        <f t="array" ref="AF31">IF(L31=0,"",1+SUMPRODUCT(--(ABS($G31:$Z31)&lt;ABS(L31)),--($G31:$Z31&lt;&gt;0))+(SUMPRODUCT(--(ABS($G31:$Z31)=ABS(L31)),--($G31:$Z31&lt;&gt;0))-1)/2)</f>
        <v>1</v>
      </c>
      <c r="AG31" cm="1">
        <f t="array" ref="AG31">IF(M31=0,"",1+SUMPRODUCT(--(ABS($G31:$Z31)&lt;ABS(M31)),--($G31:$Z31&lt;&gt;0))+(SUMPRODUCT(--(ABS($G31:$Z31)=ABS(M31)),--($G31:$Z31&lt;&gt;0))-1)/2)</f>
        <v>2</v>
      </c>
      <c r="AH31" cm="1">
        <f t="array" ref="AH31">IF(N31=0,"",1+SUMPRODUCT(--(ABS($G31:$Z31)&lt;ABS(N31)),--($G31:$Z31&lt;&gt;0))+(SUMPRODUCT(--(ABS($G31:$Z31)=ABS(N31)),--($G31:$Z31&lt;&gt;0))-1)/2)</f>
        <v>3</v>
      </c>
      <c r="AI31" cm="1">
        <f t="array" ref="AI31">IF(O31=0,"",1+SUMPRODUCT(--(ABS($G31:$Z31)&lt;ABS(O31)),--($G31:$Z31&lt;&gt;0))+(SUMPRODUCT(--(ABS($G31:$Z31)=ABS(O31)),--($G31:$Z31&lt;&gt;0))-1)/2)</f>
        <v>17</v>
      </c>
      <c r="AJ31" cm="1">
        <f t="array" ref="AJ31">IF(P31=0,"",1+SUMPRODUCT(--(ABS($G31:$Z31)&lt;ABS(P31)),--($G31:$Z31&lt;&gt;0))+(SUMPRODUCT(--(ABS($G31:$Z31)=ABS(P31)),--($G31:$Z31&lt;&gt;0))-1)/2)</f>
        <v>19</v>
      </c>
      <c r="AK31" cm="1">
        <f t="array" ref="AK31">IF(Q31=0,"",1+SUMPRODUCT(--(ABS($G31:$Z31)&lt;ABS(Q31)),--($G31:$Z31&lt;&gt;0))+(SUMPRODUCT(--(ABS($G31:$Z31)=ABS(Q31)),--($G31:$Z31&lt;&gt;0))-1)/2)</f>
        <v>14</v>
      </c>
      <c r="AL31" cm="1">
        <f t="array" ref="AL31">IF(R31=0,"",1+SUMPRODUCT(--(ABS($G31:$Z31)&lt;ABS(R31)),--($G31:$Z31&lt;&gt;0))+(SUMPRODUCT(--(ABS($G31:$Z31)=ABS(R31)),--($G31:$Z31&lt;&gt;0))-1)/2)</f>
        <v>18</v>
      </c>
      <c r="AM31" cm="1">
        <f t="array" ref="AM31">IF(S31=0,"",1+SUMPRODUCT(--(ABS($G31:$Z31)&lt;ABS(S31)),--($G31:$Z31&lt;&gt;0))+(SUMPRODUCT(--(ABS($G31:$Z31)=ABS(S31)),--($G31:$Z31&lt;&gt;0))-1)/2)</f>
        <v>4</v>
      </c>
      <c r="AN31" cm="1">
        <f t="array" ref="AN31">IF(T31=0,"",1+SUMPRODUCT(--(ABS($G31:$Z31)&lt;ABS(T31)),--($G31:$Z31&lt;&gt;0))+(SUMPRODUCT(--(ABS($G31:$Z31)=ABS(T31)),--($G31:$Z31&lt;&gt;0))-1)/2)</f>
        <v>13</v>
      </c>
      <c r="AO31" cm="1">
        <f t="array" ref="AO31">IF(U31=0,"",1+SUMPRODUCT(--(ABS($G31:$Z31)&lt;ABS(U31)),--($G31:$Z31&lt;&gt;0))+(SUMPRODUCT(--(ABS($G31:$Z31)=ABS(U31)),--($G31:$Z31&lt;&gt;0))-1)/2)</f>
        <v>6</v>
      </c>
      <c r="AP31" cm="1">
        <f t="array" ref="AP31">IF(V31=0,"",1+SUMPRODUCT(--(ABS($G31:$Z31)&lt;ABS(V31)),--($G31:$Z31&lt;&gt;0))+(SUMPRODUCT(--(ABS($G31:$Z31)=ABS(V31)),--($G31:$Z31&lt;&gt;0))-1)/2)</f>
        <v>5</v>
      </c>
      <c r="AQ31" cm="1">
        <f t="array" ref="AQ31">IF(W31=0,"",1+SUMPRODUCT(--(ABS($G31:$Z31)&lt;ABS(W31)),--($G31:$Z31&lt;&gt;0))+(SUMPRODUCT(--(ABS($G31:$Z31)=ABS(W31)),--($G31:$Z31&lt;&gt;0))-1)/2)</f>
        <v>11</v>
      </c>
      <c r="AR31" cm="1">
        <f t="array" ref="AR31">IF(X31=0,"",1+SUMPRODUCT(--(ABS($G31:$Z31)&lt;ABS(X31)),--($G31:$Z31&lt;&gt;0))+(SUMPRODUCT(--(ABS($G31:$Z31)=ABS(X31)),--($G31:$Z31&lt;&gt;0))-1)/2)</f>
        <v>16</v>
      </c>
      <c r="AS31" cm="1">
        <f t="array" ref="AS31">IF(Y31=0,"",1+SUMPRODUCT(--(ABS($G31:$Z31)&lt;ABS(Y31)),--($G31:$Z31&lt;&gt;0))+(SUMPRODUCT(--(ABS($G31:$Z31)=ABS(Y31)),--($G31:$Z31&lt;&gt;0))-1)/2)</f>
        <v>7</v>
      </c>
      <c r="AT31" cm="1">
        <f t="array" ref="AT31">IF(Z31=0,"",1+SUMPRODUCT(--(ABS($G31:$Z31)&lt;ABS(Z31)),--($G31:$Z31&lt;&gt;0))+(SUMPRODUCT(--(ABS($G31:$Z31)=ABS(Z31)),--($G31:$Z31&lt;&gt;0))-1)/2)</f>
        <v>10</v>
      </c>
      <c r="AU31">
        <f>AVERAGE(G31:Z31)</f>
        <v>-1.6222315155015814E-2</v>
      </c>
      <c r="AV31">
        <f>SUMIF(G31:Z31,"&gt;0",AA31:AT31)</f>
        <v>7</v>
      </c>
      <c r="AW31">
        <f>COUNTIF(G31:Z31,"&lt;&gt;0")</f>
        <v>20</v>
      </c>
      <c r="AX31">
        <f>_xlfn.LET(_xlpm.n,AW31,_xlpm.w,AV31,_xlpm.mu,_xlpm.n*(_xlpm.n+1)/4,_xlpm.sd,SQRT(_xlpm.n*(_xlpm.n+1)*(2*_xlpm.n+1)/24),_xlpm.z,(ABS(_xlpm.w-_xlpm.mu)-0.5)/_xlpm.sd,MIN(1,2*(1-_xlfn.NORM.S.DIST(_xlpm.z,TRUE))))</f>
        <v>2.7270656515909764E-4</v>
      </c>
    </row>
    <row r="32" spans="1:50" x14ac:dyDescent="0.25">
      <c r="A32" t="s">
        <v>9344</v>
      </c>
      <c r="B32" t="s">
        <v>19</v>
      </c>
      <c r="C32" t="s">
        <v>106</v>
      </c>
      <c r="D32" t="s">
        <v>81</v>
      </c>
      <c r="E32" t="s">
        <v>32</v>
      </c>
      <c r="F32" t="s">
        <v>9259</v>
      </c>
      <c r="G32">
        <f>all_runs!O2402-all_runs!O2882</f>
        <v>2.9943124790900999E-3</v>
      </c>
      <c r="H32">
        <f>all_runs!O2403-all_runs!O2883</f>
        <v>1.9903219019566598E-2</v>
      </c>
      <c r="I32">
        <f>all_runs!O2404-all_runs!O2884</f>
        <v>1.9903219019566598E-2</v>
      </c>
      <c r="J32">
        <f>all_runs!O2405-all_runs!O2885</f>
        <v>1.9903219019566598E-2</v>
      </c>
      <c r="K32">
        <f>all_runs!O2406-all_runs!O2886</f>
        <v>1.9903219019566598E-2</v>
      </c>
      <c r="L32">
        <f>all_runs!O2407-all_runs!O2887</f>
        <v>1.9903219019566598E-2</v>
      </c>
      <c r="M32">
        <f>all_runs!O2408-all_runs!O2888</f>
        <v>1.9903219019566598E-2</v>
      </c>
      <c r="N32">
        <f>all_runs!O2409-all_runs!O2889</f>
        <v>1.9903219019566598E-2</v>
      </c>
      <c r="O32">
        <f>all_runs!O2410-all_runs!O2890</f>
        <v>1.9903219019566598E-2</v>
      </c>
      <c r="P32">
        <f>all_runs!O2411-all_runs!O2891</f>
        <v>1.9903219019566598E-2</v>
      </c>
      <c r="Q32">
        <f>all_runs!O2412-all_runs!O2892</f>
        <v>1.9903219019566598E-2</v>
      </c>
      <c r="R32">
        <f>all_runs!O2413-all_runs!O2893</f>
        <v>1.9903219019566598E-2</v>
      </c>
      <c r="S32">
        <f>all_runs!O2414-all_runs!O2894</f>
        <v>1.9903219019566598E-2</v>
      </c>
      <c r="T32">
        <f>all_runs!O2415-all_runs!O2895</f>
        <v>1.9903219019566598E-2</v>
      </c>
      <c r="U32">
        <f>all_runs!O2416-all_runs!O2896</f>
        <v>1.9903219019566598E-2</v>
      </c>
      <c r="V32">
        <f>all_runs!O2417-all_runs!O2897</f>
        <v>1.9903219019566598E-2</v>
      </c>
      <c r="W32">
        <f>all_runs!O2418-all_runs!O2898</f>
        <v>1.9903219019566598E-2</v>
      </c>
      <c r="X32">
        <f>all_runs!O2419-all_runs!O2899</f>
        <v>1.9903219019566598E-2</v>
      </c>
      <c r="Y32">
        <f>all_runs!O2420-all_runs!O2900</f>
        <v>1.9903219019566598E-2</v>
      </c>
      <c r="Z32">
        <f>all_runs!O2421-all_runs!O2901</f>
        <v>1.9903219019566598E-2</v>
      </c>
      <c r="AA32" cm="1">
        <f t="array" ref="AA32">IF(G32=0,"",1+SUMPRODUCT(--(ABS($G32:$Z32)&lt;ABS(G32)),--($G32:$Z32&lt;&gt;0))+(SUMPRODUCT(--(ABS($G32:$Z32)=ABS(G32)),--($G32:$Z32&lt;&gt;0))-1)/2)</f>
        <v>1</v>
      </c>
      <c r="AB32" cm="1">
        <f t="array" ref="AB32">IF(H32=0,"",1+SUMPRODUCT(--(ABS($G32:$Z32)&lt;ABS(H32)),--($G32:$Z32&lt;&gt;0))+(SUMPRODUCT(--(ABS($G32:$Z32)=ABS(H32)),--($G32:$Z32&lt;&gt;0))-1)/2)</f>
        <v>11</v>
      </c>
      <c r="AC32" cm="1">
        <f t="array" ref="AC32">IF(I32=0,"",1+SUMPRODUCT(--(ABS($G32:$Z32)&lt;ABS(I32)),--($G32:$Z32&lt;&gt;0))+(SUMPRODUCT(--(ABS($G32:$Z32)=ABS(I32)),--($G32:$Z32&lt;&gt;0))-1)/2)</f>
        <v>11</v>
      </c>
      <c r="AD32" cm="1">
        <f t="array" ref="AD32">IF(J32=0,"",1+SUMPRODUCT(--(ABS($G32:$Z32)&lt;ABS(J32)),--($G32:$Z32&lt;&gt;0))+(SUMPRODUCT(--(ABS($G32:$Z32)=ABS(J32)),--($G32:$Z32&lt;&gt;0))-1)/2)</f>
        <v>11</v>
      </c>
      <c r="AE32" cm="1">
        <f t="array" ref="AE32">IF(K32=0,"",1+SUMPRODUCT(--(ABS($G32:$Z32)&lt;ABS(K32)),--($G32:$Z32&lt;&gt;0))+(SUMPRODUCT(--(ABS($G32:$Z32)=ABS(K32)),--($G32:$Z32&lt;&gt;0))-1)/2)</f>
        <v>11</v>
      </c>
      <c r="AF32" cm="1">
        <f t="array" ref="AF32">IF(L32=0,"",1+SUMPRODUCT(--(ABS($G32:$Z32)&lt;ABS(L32)),--($G32:$Z32&lt;&gt;0))+(SUMPRODUCT(--(ABS($G32:$Z32)=ABS(L32)),--($G32:$Z32&lt;&gt;0))-1)/2)</f>
        <v>11</v>
      </c>
      <c r="AG32" cm="1">
        <f t="array" ref="AG32">IF(M32=0,"",1+SUMPRODUCT(--(ABS($G32:$Z32)&lt;ABS(M32)),--($G32:$Z32&lt;&gt;0))+(SUMPRODUCT(--(ABS($G32:$Z32)=ABS(M32)),--($G32:$Z32&lt;&gt;0))-1)/2)</f>
        <v>11</v>
      </c>
      <c r="AH32" cm="1">
        <f t="array" ref="AH32">IF(N32=0,"",1+SUMPRODUCT(--(ABS($G32:$Z32)&lt;ABS(N32)),--($G32:$Z32&lt;&gt;0))+(SUMPRODUCT(--(ABS($G32:$Z32)=ABS(N32)),--($G32:$Z32&lt;&gt;0))-1)/2)</f>
        <v>11</v>
      </c>
      <c r="AI32" cm="1">
        <f t="array" ref="AI32">IF(O32=0,"",1+SUMPRODUCT(--(ABS($G32:$Z32)&lt;ABS(O32)),--($G32:$Z32&lt;&gt;0))+(SUMPRODUCT(--(ABS($G32:$Z32)=ABS(O32)),--($G32:$Z32&lt;&gt;0))-1)/2)</f>
        <v>11</v>
      </c>
      <c r="AJ32" cm="1">
        <f t="array" ref="AJ32">IF(P32=0,"",1+SUMPRODUCT(--(ABS($G32:$Z32)&lt;ABS(P32)),--($G32:$Z32&lt;&gt;0))+(SUMPRODUCT(--(ABS($G32:$Z32)=ABS(P32)),--($G32:$Z32&lt;&gt;0))-1)/2)</f>
        <v>11</v>
      </c>
      <c r="AK32" cm="1">
        <f t="array" ref="AK32">IF(Q32=0,"",1+SUMPRODUCT(--(ABS($G32:$Z32)&lt;ABS(Q32)),--($G32:$Z32&lt;&gt;0))+(SUMPRODUCT(--(ABS($G32:$Z32)=ABS(Q32)),--($G32:$Z32&lt;&gt;0))-1)/2)</f>
        <v>11</v>
      </c>
      <c r="AL32" cm="1">
        <f t="array" ref="AL32">IF(R32=0,"",1+SUMPRODUCT(--(ABS($G32:$Z32)&lt;ABS(R32)),--($G32:$Z32&lt;&gt;0))+(SUMPRODUCT(--(ABS($G32:$Z32)=ABS(R32)),--($G32:$Z32&lt;&gt;0))-1)/2)</f>
        <v>11</v>
      </c>
      <c r="AM32" cm="1">
        <f t="array" ref="AM32">IF(S32=0,"",1+SUMPRODUCT(--(ABS($G32:$Z32)&lt;ABS(S32)),--($G32:$Z32&lt;&gt;0))+(SUMPRODUCT(--(ABS($G32:$Z32)=ABS(S32)),--($G32:$Z32&lt;&gt;0))-1)/2)</f>
        <v>11</v>
      </c>
      <c r="AN32" cm="1">
        <f t="array" ref="AN32">IF(T32=0,"",1+SUMPRODUCT(--(ABS($G32:$Z32)&lt;ABS(T32)),--($G32:$Z32&lt;&gt;0))+(SUMPRODUCT(--(ABS($G32:$Z32)=ABS(T32)),--($G32:$Z32&lt;&gt;0))-1)/2)</f>
        <v>11</v>
      </c>
      <c r="AO32" cm="1">
        <f t="array" ref="AO32">IF(U32=0,"",1+SUMPRODUCT(--(ABS($G32:$Z32)&lt;ABS(U32)),--($G32:$Z32&lt;&gt;0))+(SUMPRODUCT(--(ABS($G32:$Z32)=ABS(U32)),--($G32:$Z32&lt;&gt;0))-1)/2)</f>
        <v>11</v>
      </c>
      <c r="AP32" cm="1">
        <f t="array" ref="AP32">IF(V32=0,"",1+SUMPRODUCT(--(ABS($G32:$Z32)&lt;ABS(V32)),--($G32:$Z32&lt;&gt;0))+(SUMPRODUCT(--(ABS($G32:$Z32)=ABS(V32)),--($G32:$Z32&lt;&gt;0))-1)/2)</f>
        <v>11</v>
      </c>
      <c r="AQ32" cm="1">
        <f t="array" ref="AQ32">IF(W32=0,"",1+SUMPRODUCT(--(ABS($G32:$Z32)&lt;ABS(W32)),--($G32:$Z32&lt;&gt;0))+(SUMPRODUCT(--(ABS($G32:$Z32)=ABS(W32)),--($G32:$Z32&lt;&gt;0))-1)/2)</f>
        <v>11</v>
      </c>
      <c r="AR32" cm="1">
        <f t="array" ref="AR32">IF(X32=0,"",1+SUMPRODUCT(--(ABS($G32:$Z32)&lt;ABS(X32)),--($G32:$Z32&lt;&gt;0))+(SUMPRODUCT(--(ABS($G32:$Z32)=ABS(X32)),--($G32:$Z32&lt;&gt;0))-1)/2)</f>
        <v>11</v>
      </c>
      <c r="AS32" cm="1">
        <f t="array" ref="AS32">IF(Y32=0,"",1+SUMPRODUCT(--(ABS($G32:$Z32)&lt;ABS(Y32)),--($G32:$Z32&lt;&gt;0))+(SUMPRODUCT(--(ABS($G32:$Z32)=ABS(Y32)),--($G32:$Z32&lt;&gt;0))-1)/2)</f>
        <v>11</v>
      </c>
      <c r="AT32" cm="1">
        <f t="array" ref="AT32">IF(Z32=0,"",1+SUMPRODUCT(--(ABS($G32:$Z32)&lt;ABS(Z32)),--($G32:$Z32&lt;&gt;0))+(SUMPRODUCT(--(ABS($G32:$Z32)=ABS(Z32)),--($G32:$Z32&lt;&gt;0))-1)/2)</f>
        <v>11</v>
      </c>
      <c r="AU32">
        <f>AVERAGE(G32:Z32)</f>
        <v>1.9057773692542773E-2</v>
      </c>
      <c r="AV32">
        <f>SUMIF(G32:Z32,"&gt;0",AA32:AT32)</f>
        <v>210</v>
      </c>
      <c r="AW32">
        <f>COUNTIF(G32:Z32,"&lt;&gt;0")</f>
        <v>20</v>
      </c>
      <c r="AX32">
        <f>_xlfn.LET(_xlpm.n,AW32,_xlpm.w,AV32,_xlpm.mu,_xlpm.n*(_xlpm.n+1)/4,_xlpm.sd,SQRT(_xlpm.n*(_xlpm.n+1)*(2*_xlpm.n+1)/24),_xlpm.z,(ABS(_xlpm.w-_xlpm.mu)-0.5)/_xlpm.sd,MIN(1,2*(1-_xlfn.NORM.S.DIST(_xlpm.z,TRUE))))</f>
        <v>9.5691731570646255E-5</v>
      </c>
    </row>
    <row r="33" spans="1:50" x14ac:dyDescent="0.25">
      <c r="A33" t="s">
        <v>9344</v>
      </c>
      <c r="B33" t="s">
        <v>19</v>
      </c>
      <c r="C33" t="s">
        <v>106</v>
      </c>
      <c r="D33" t="s">
        <v>81</v>
      </c>
      <c r="E33" t="s">
        <v>12</v>
      </c>
      <c r="F33" t="s">
        <v>9259</v>
      </c>
      <c r="G33">
        <f>all_runs!O2422-all_runs!O2902</f>
        <v>3.2625463143174382E-2</v>
      </c>
      <c r="H33">
        <f>all_runs!O2423-all_runs!O2903</f>
        <v>3.2625463143174382E-2</v>
      </c>
      <c r="I33">
        <f>all_runs!O2424-all_runs!O2904</f>
        <v>3.2625463143174382E-2</v>
      </c>
      <c r="J33">
        <f>all_runs!O2425-all_runs!O2905</f>
        <v>3.2625463143174382E-2</v>
      </c>
      <c r="K33">
        <f>all_runs!O2426-all_runs!O2906</f>
        <v>3.2625463143174382E-2</v>
      </c>
      <c r="L33">
        <f>all_runs!O2427-all_runs!O2907</f>
        <v>3.2625463143174382E-2</v>
      </c>
      <c r="M33">
        <f>all_runs!O2428-all_runs!O2908</f>
        <v>3.2625463143174382E-2</v>
      </c>
      <c r="N33">
        <f>all_runs!O2429-all_runs!O2909</f>
        <v>3.2625463143174382E-2</v>
      </c>
      <c r="O33">
        <f>all_runs!O2430-all_runs!O2910</f>
        <v>3.2625463143174382E-2</v>
      </c>
      <c r="P33">
        <f>all_runs!O2431-all_runs!O2911</f>
        <v>3.2625463143174382E-2</v>
      </c>
      <c r="Q33">
        <f>all_runs!O2432-all_runs!O2912</f>
        <v>3.2625463143174382E-2</v>
      </c>
      <c r="R33">
        <f>all_runs!O2433-all_runs!O2913</f>
        <v>3.2625463143174382E-2</v>
      </c>
      <c r="S33">
        <f>all_runs!O2434-all_runs!O2914</f>
        <v>3.2625463143174382E-2</v>
      </c>
      <c r="T33">
        <f>all_runs!O2435-all_runs!O2915</f>
        <v>3.2625463143174382E-2</v>
      </c>
      <c r="U33">
        <f>all_runs!O2436-all_runs!O2916</f>
        <v>3.2625463143174382E-2</v>
      </c>
      <c r="V33">
        <f>all_runs!O2437-all_runs!O2917</f>
        <v>3.2625463143174382E-2</v>
      </c>
      <c r="W33">
        <f>all_runs!O2438-all_runs!O2918</f>
        <v>3.2625463143174382E-2</v>
      </c>
      <c r="X33">
        <f>all_runs!O2439-all_runs!O2919</f>
        <v>3.2625463143174382E-2</v>
      </c>
      <c r="Y33">
        <f>all_runs!O2440-all_runs!O2920</f>
        <v>3.2625463143174382E-2</v>
      </c>
      <c r="Z33">
        <f>all_runs!O2441-all_runs!O2921</f>
        <v>3.2625463143174382E-2</v>
      </c>
      <c r="AA33" cm="1">
        <f t="array" ref="AA33">IF(G33=0,"",1+SUMPRODUCT(--(ABS($G33:$Z33)&lt;ABS(G33)),--($G33:$Z33&lt;&gt;0))+(SUMPRODUCT(--(ABS($G33:$Z33)=ABS(G33)),--($G33:$Z33&lt;&gt;0))-1)/2)</f>
        <v>10.5</v>
      </c>
      <c r="AB33" cm="1">
        <f t="array" ref="AB33">IF(H33=0,"",1+SUMPRODUCT(--(ABS($G33:$Z33)&lt;ABS(H33)),--($G33:$Z33&lt;&gt;0))+(SUMPRODUCT(--(ABS($G33:$Z33)=ABS(H33)),--($G33:$Z33&lt;&gt;0))-1)/2)</f>
        <v>10.5</v>
      </c>
      <c r="AC33" cm="1">
        <f t="array" ref="AC33">IF(I33=0,"",1+SUMPRODUCT(--(ABS($G33:$Z33)&lt;ABS(I33)),--($G33:$Z33&lt;&gt;0))+(SUMPRODUCT(--(ABS($G33:$Z33)=ABS(I33)),--($G33:$Z33&lt;&gt;0))-1)/2)</f>
        <v>10.5</v>
      </c>
      <c r="AD33" cm="1">
        <f t="array" ref="AD33">IF(J33=0,"",1+SUMPRODUCT(--(ABS($G33:$Z33)&lt;ABS(J33)),--($G33:$Z33&lt;&gt;0))+(SUMPRODUCT(--(ABS($G33:$Z33)=ABS(J33)),--($G33:$Z33&lt;&gt;0))-1)/2)</f>
        <v>10.5</v>
      </c>
      <c r="AE33" cm="1">
        <f t="array" ref="AE33">IF(K33=0,"",1+SUMPRODUCT(--(ABS($G33:$Z33)&lt;ABS(K33)),--($G33:$Z33&lt;&gt;0))+(SUMPRODUCT(--(ABS($G33:$Z33)=ABS(K33)),--($G33:$Z33&lt;&gt;0))-1)/2)</f>
        <v>10.5</v>
      </c>
      <c r="AF33" cm="1">
        <f t="array" ref="AF33">IF(L33=0,"",1+SUMPRODUCT(--(ABS($G33:$Z33)&lt;ABS(L33)),--($G33:$Z33&lt;&gt;0))+(SUMPRODUCT(--(ABS($G33:$Z33)=ABS(L33)),--($G33:$Z33&lt;&gt;0))-1)/2)</f>
        <v>10.5</v>
      </c>
      <c r="AG33" cm="1">
        <f t="array" ref="AG33">IF(M33=0,"",1+SUMPRODUCT(--(ABS($G33:$Z33)&lt;ABS(M33)),--($G33:$Z33&lt;&gt;0))+(SUMPRODUCT(--(ABS($G33:$Z33)=ABS(M33)),--($G33:$Z33&lt;&gt;0))-1)/2)</f>
        <v>10.5</v>
      </c>
      <c r="AH33" cm="1">
        <f t="array" ref="AH33">IF(N33=0,"",1+SUMPRODUCT(--(ABS($G33:$Z33)&lt;ABS(N33)),--($G33:$Z33&lt;&gt;0))+(SUMPRODUCT(--(ABS($G33:$Z33)=ABS(N33)),--($G33:$Z33&lt;&gt;0))-1)/2)</f>
        <v>10.5</v>
      </c>
      <c r="AI33" cm="1">
        <f t="array" ref="AI33">IF(O33=0,"",1+SUMPRODUCT(--(ABS($G33:$Z33)&lt;ABS(O33)),--($G33:$Z33&lt;&gt;0))+(SUMPRODUCT(--(ABS($G33:$Z33)=ABS(O33)),--($G33:$Z33&lt;&gt;0))-1)/2)</f>
        <v>10.5</v>
      </c>
      <c r="AJ33" cm="1">
        <f t="array" ref="AJ33">IF(P33=0,"",1+SUMPRODUCT(--(ABS($G33:$Z33)&lt;ABS(P33)),--($G33:$Z33&lt;&gt;0))+(SUMPRODUCT(--(ABS($G33:$Z33)=ABS(P33)),--($G33:$Z33&lt;&gt;0))-1)/2)</f>
        <v>10.5</v>
      </c>
      <c r="AK33" cm="1">
        <f t="array" ref="AK33">IF(Q33=0,"",1+SUMPRODUCT(--(ABS($G33:$Z33)&lt;ABS(Q33)),--($G33:$Z33&lt;&gt;0))+(SUMPRODUCT(--(ABS($G33:$Z33)=ABS(Q33)),--($G33:$Z33&lt;&gt;0))-1)/2)</f>
        <v>10.5</v>
      </c>
      <c r="AL33" cm="1">
        <f t="array" ref="AL33">IF(R33=0,"",1+SUMPRODUCT(--(ABS($G33:$Z33)&lt;ABS(R33)),--($G33:$Z33&lt;&gt;0))+(SUMPRODUCT(--(ABS($G33:$Z33)=ABS(R33)),--($G33:$Z33&lt;&gt;0))-1)/2)</f>
        <v>10.5</v>
      </c>
      <c r="AM33" cm="1">
        <f t="array" ref="AM33">IF(S33=0,"",1+SUMPRODUCT(--(ABS($G33:$Z33)&lt;ABS(S33)),--($G33:$Z33&lt;&gt;0))+(SUMPRODUCT(--(ABS($G33:$Z33)=ABS(S33)),--($G33:$Z33&lt;&gt;0))-1)/2)</f>
        <v>10.5</v>
      </c>
      <c r="AN33" cm="1">
        <f t="array" ref="AN33">IF(T33=0,"",1+SUMPRODUCT(--(ABS($G33:$Z33)&lt;ABS(T33)),--($G33:$Z33&lt;&gt;0))+(SUMPRODUCT(--(ABS($G33:$Z33)=ABS(T33)),--($G33:$Z33&lt;&gt;0))-1)/2)</f>
        <v>10.5</v>
      </c>
      <c r="AO33" cm="1">
        <f t="array" ref="AO33">IF(U33=0,"",1+SUMPRODUCT(--(ABS($G33:$Z33)&lt;ABS(U33)),--($G33:$Z33&lt;&gt;0))+(SUMPRODUCT(--(ABS($G33:$Z33)=ABS(U33)),--($G33:$Z33&lt;&gt;0))-1)/2)</f>
        <v>10.5</v>
      </c>
      <c r="AP33" cm="1">
        <f t="array" ref="AP33">IF(V33=0,"",1+SUMPRODUCT(--(ABS($G33:$Z33)&lt;ABS(V33)),--($G33:$Z33&lt;&gt;0))+(SUMPRODUCT(--(ABS($G33:$Z33)=ABS(V33)),--($G33:$Z33&lt;&gt;0))-1)/2)</f>
        <v>10.5</v>
      </c>
      <c r="AQ33" cm="1">
        <f t="array" ref="AQ33">IF(W33=0,"",1+SUMPRODUCT(--(ABS($G33:$Z33)&lt;ABS(W33)),--($G33:$Z33&lt;&gt;0))+(SUMPRODUCT(--(ABS($G33:$Z33)=ABS(W33)),--($G33:$Z33&lt;&gt;0))-1)/2)</f>
        <v>10.5</v>
      </c>
      <c r="AR33" cm="1">
        <f t="array" ref="AR33">IF(X33=0,"",1+SUMPRODUCT(--(ABS($G33:$Z33)&lt;ABS(X33)),--($G33:$Z33&lt;&gt;0))+(SUMPRODUCT(--(ABS($G33:$Z33)=ABS(X33)),--($G33:$Z33&lt;&gt;0))-1)/2)</f>
        <v>10.5</v>
      </c>
      <c r="AS33" cm="1">
        <f t="array" ref="AS33">IF(Y33=0,"",1+SUMPRODUCT(--(ABS($G33:$Z33)&lt;ABS(Y33)),--($G33:$Z33&lt;&gt;0))+(SUMPRODUCT(--(ABS($G33:$Z33)=ABS(Y33)),--($G33:$Z33&lt;&gt;0))-1)/2)</f>
        <v>10.5</v>
      </c>
      <c r="AT33" cm="1">
        <f t="array" ref="AT33">IF(Z33=0,"",1+SUMPRODUCT(--(ABS($G33:$Z33)&lt;ABS(Z33)),--($G33:$Z33&lt;&gt;0))+(SUMPRODUCT(--(ABS($G33:$Z33)=ABS(Z33)),--($G33:$Z33&lt;&gt;0))-1)/2)</f>
        <v>10.5</v>
      </c>
      <c r="AU33">
        <f>AVERAGE(G33:Z33)</f>
        <v>3.2625463143174382E-2</v>
      </c>
      <c r="AV33">
        <f>SUMIF(G33:Z33,"&gt;0",AA33:AT33)</f>
        <v>210</v>
      </c>
      <c r="AW33">
        <f>COUNTIF(G33:Z33,"&lt;&gt;0")</f>
        <v>20</v>
      </c>
      <c r="AX33">
        <f>_xlfn.LET(_xlpm.n,AW33,_xlpm.w,AV33,_xlpm.mu,_xlpm.n*(_xlpm.n+1)/4,_xlpm.sd,SQRT(_xlpm.n*(_xlpm.n+1)*(2*_xlpm.n+1)/24),_xlpm.z,(ABS(_xlpm.w-_xlpm.mu)-0.5)/_xlpm.sd,MIN(1,2*(1-_xlfn.NORM.S.DIST(_xlpm.z,TRUE))))</f>
        <v>9.5691731570646255E-5</v>
      </c>
    </row>
    <row r="34" spans="1:50" x14ac:dyDescent="0.25">
      <c r="A34" t="s">
        <v>9344</v>
      </c>
      <c r="B34" t="s">
        <v>19</v>
      </c>
      <c r="C34" t="s">
        <v>106</v>
      </c>
      <c r="D34" t="s">
        <v>81</v>
      </c>
      <c r="E34" t="s">
        <v>26</v>
      </c>
      <c r="F34" t="s">
        <v>9259</v>
      </c>
      <c r="G34">
        <f>all_runs!O2442-all_runs!O2922</f>
        <v>7.9143828083264811E-2</v>
      </c>
      <c r="H34">
        <f>all_runs!O2443-all_runs!O2923</f>
        <v>7.9143828083264811E-2</v>
      </c>
      <c r="I34">
        <f>all_runs!O2444-all_runs!O2924</f>
        <v>7.9143828083264811E-2</v>
      </c>
      <c r="J34">
        <f>all_runs!O2445-all_runs!O2925</f>
        <v>7.9143828083264811E-2</v>
      </c>
      <c r="K34">
        <f>all_runs!O2446-all_runs!O2926</f>
        <v>7.9143828083264811E-2</v>
      </c>
      <c r="L34">
        <f>all_runs!O2447-all_runs!O2927</f>
        <v>7.9143828083264811E-2</v>
      </c>
      <c r="M34">
        <f>all_runs!O2448-all_runs!O2928</f>
        <v>7.9143828083264811E-2</v>
      </c>
      <c r="N34">
        <f>all_runs!O2449-all_runs!O2929</f>
        <v>7.9143828083264811E-2</v>
      </c>
      <c r="O34">
        <f>all_runs!O2450-all_runs!O2930</f>
        <v>7.9143828083264811E-2</v>
      </c>
      <c r="P34">
        <f>all_runs!O2451-all_runs!O2931</f>
        <v>7.9143828083264811E-2</v>
      </c>
      <c r="Q34">
        <f>all_runs!O2452-all_runs!O2932</f>
        <v>7.9143828083264811E-2</v>
      </c>
      <c r="R34">
        <f>all_runs!O2453-all_runs!O2933</f>
        <v>7.9143828083264811E-2</v>
      </c>
      <c r="S34">
        <f>all_runs!O2454-all_runs!O2934</f>
        <v>7.9143828083264811E-2</v>
      </c>
      <c r="T34">
        <f>all_runs!O2455-all_runs!O2935</f>
        <v>7.9143828083264811E-2</v>
      </c>
      <c r="U34">
        <f>all_runs!O2456-all_runs!O2936</f>
        <v>7.9143828083264811E-2</v>
      </c>
      <c r="V34">
        <f>all_runs!O2457-all_runs!O2937</f>
        <v>7.9143828083264811E-2</v>
      </c>
      <c r="W34">
        <f>all_runs!O2458-all_runs!O2938</f>
        <v>7.9143828083264811E-2</v>
      </c>
      <c r="X34">
        <f>all_runs!O2459-all_runs!O2939</f>
        <v>7.9143828083264811E-2</v>
      </c>
      <c r="Y34">
        <f>all_runs!O2460-all_runs!O2940</f>
        <v>7.9143828083264811E-2</v>
      </c>
      <c r="Z34">
        <f>all_runs!O2461-all_runs!O2941</f>
        <v>7.9143828083264811E-2</v>
      </c>
      <c r="AA34" cm="1">
        <f t="array" ref="AA34">IF(G34=0,"",1+SUMPRODUCT(--(ABS($G34:$Z34)&lt;ABS(G34)),--($G34:$Z34&lt;&gt;0))+(SUMPRODUCT(--(ABS($G34:$Z34)=ABS(G34)),--($G34:$Z34&lt;&gt;0))-1)/2)</f>
        <v>10.5</v>
      </c>
      <c r="AB34" cm="1">
        <f t="array" ref="AB34">IF(H34=0,"",1+SUMPRODUCT(--(ABS($G34:$Z34)&lt;ABS(H34)),--($G34:$Z34&lt;&gt;0))+(SUMPRODUCT(--(ABS($G34:$Z34)=ABS(H34)),--($G34:$Z34&lt;&gt;0))-1)/2)</f>
        <v>10.5</v>
      </c>
      <c r="AC34" cm="1">
        <f t="array" ref="AC34">IF(I34=0,"",1+SUMPRODUCT(--(ABS($G34:$Z34)&lt;ABS(I34)),--($G34:$Z34&lt;&gt;0))+(SUMPRODUCT(--(ABS($G34:$Z34)=ABS(I34)),--($G34:$Z34&lt;&gt;0))-1)/2)</f>
        <v>10.5</v>
      </c>
      <c r="AD34" cm="1">
        <f t="array" ref="AD34">IF(J34=0,"",1+SUMPRODUCT(--(ABS($G34:$Z34)&lt;ABS(J34)),--($G34:$Z34&lt;&gt;0))+(SUMPRODUCT(--(ABS($G34:$Z34)=ABS(J34)),--($G34:$Z34&lt;&gt;0))-1)/2)</f>
        <v>10.5</v>
      </c>
      <c r="AE34" cm="1">
        <f t="array" ref="AE34">IF(K34=0,"",1+SUMPRODUCT(--(ABS($G34:$Z34)&lt;ABS(K34)),--($G34:$Z34&lt;&gt;0))+(SUMPRODUCT(--(ABS($G34:$Z34)=ABS(K34)),--($G34:$Z34&lt;&gt;0))-1)/2)</f>
        <v>10.5</v>
      </c>
      <c r="AF34" cm="1">
        <f t="array" ref="AF34">IF(L34=0,"",1+SUMPRODUCT(--(ABS($G34:$Z34)&lt;ABS(L34)),--($G34:$Z34&lt;&gt;0))+(SUMPRODUCT(--(ABS($G34:$Z34)=ABS(L34)),--($G34:$Z34&lt;&gt;0))-1)/2)</f>
        <v>10.5</v>
      </c>
      <c r="AG34" cm="1">
        <f t="array" ref="AG34">IF(M34=0,"",1+SUMPRODUCT(--(ABS($G34:$Z34)&lt;ABS(M34)),--($G34:$Z34&lt;&gt;0))+(SUMPRODUCT(--(ABS($G34:$Z34)=ABS(M34)),--($G34:$Z34&lt;&gt;0))-1)/2)</f>
        <v>10.5</v>
      </c>
      <c r="AH34" cm="1">
        <f t="array" ref="AH34">IF(N34=0,"",1+SUMPRODUCT(--(ABS($G34:$Z34)&lt;ABS(N34)),--($G34:$Z34&lt;&gt;0))+(SUMPRODUCT(--(ABS($G34:$Z34)=ABS(N34)),--($G34:$Z34&lt;&gt;0))-1)/2)</f>
        <v>10.5</v>
      </c>
      <c r="AI34" cm="1">
        <f t="array" ref="AI34">IF(O34=0,"",1+SUMPRODUCT(--(ABS($G34:$Z34)&lt;ABS(O34)),--($G34:$Z34&lt;&gt;0))+(SUMPRODUCT(--(ABS($G34:$Z34)=ABS(O34)),--($G34:$Z34&lt;&gt;0))-1)/2)</f>
        <v>10.5</v>
      </c>
      <c r="AJ34" cm="1">
        <f t="array" ref="AJ34">IF(P34=0,"",1+SUMPRODUCT(--(ABS($G34:$Z34)&lt;ABS(P34)),--($G34:$Z34&lt;&gt;0))+(SUMPRODUCT(--(ABS($G34:$Z34)=ABS(P34)),--($G34:$Z34&lt;&gt;0))-1)/2)</f>
        <v>10.5</v>
      </c>
      <c r="AK34" cm="1">
        <f t="array" ref="AK34">IF(Q34=0,"",1+SUMPRODUCT(--(ABS($G34:$Z34)&lt;ABS(Q34)),--($G34:$Z34&lt;&gt;0))+(SUMPRODUCT(--(ABS($G34:$Z34)=ABS(Q34)),--($G34:$Z34&lt;&gt;0))-1)/2)</f>
        <v>10.5</v>
      </c>
      <c r="AL34" cm="1">
        <f t="array" ref="AL34">IF(R34=0,"",1+SUMPRODUCT(--(ABS($G34:$Z34)&lt;ABS(R34)),--($G34:$Z34&lt;&gt;0))+(SUMPRODUCT(--(ABS($G34:$Z34)=ABS(R34)),--($G34:$Z34&lt;&gt;0))-1)/2)</f>
        <v>10.5</v>
      </c>
      <c r="AM34" cm="1">
        <f t="array" ref="AM34">IF(S34=0,"",1+SUMPRODUCT(--(ABS($G34:$Z34)&lt;ABS(S34)),--($G34:$Z34&lt;&gt;0))+(SUMPRODUCT(--(ABS($G34:$Z34)=ABS(S34)),--($G34:$Z34&lt;&gt;0))-1)/2)</f>
        <v>10.5</v>
      </c>
      <c r="AN34" cm="1">
        <f t="array" ref="AN34">IF(T34=0,"",1+SUMPRODUCT(--(ABS($G34:$Z34)&lt;ABS(T34)),--($G34:$Z34&lt;&gt;0))+(SUMPRODUCT(--(ABS($G34:$Z34)=ABS(T34)),--($G34:$Z34&lt;&gt;0))-1)/2)</f>
        <v>10.5</v>
      </c>
      <c r="AO34" cm="1">
        <f t="array" ref="AO34">IF(U34=0,"",1+SUMPRODUCT(--(ABS($G34:$Z34)&lt;ABS(U34)),--($G34:$Z34&lt;&gt;0))+(SUMPRODUCT(--(ABS($G34:$Z34)=ABS(U34)),--($G34:$Z34&lt;&gt;0))-1)/2)</f>
        <v>10.5</v>
      </c>
      <c r="AP34" cm="1">
        <f t="array" ref="AP34">IF(V34=0,"",1+SUMPRODUCT(--(ABS($G34:$Z34)&lt;ABS(V34)),--($G34:$Z34&lt;&gt;0))+(SUMPRODUCT(--(ABS($G34:$Z34)=ABS(V34)),--($G34:$Z34&lt;&gt;0))-1)/2)</f>
        <v>10.5</v>
      </c>
      <c r="AQ34" cm="1">
        <f t="array" ref="AQ34">IF(W34=0,"",1+SUMPRODUCT(--(ABS($G34:$Z34)&lt;ABS(W34)),--($G34:$Z34&lt;&gt;0))+(SUMPRODUCT(--(ABS($G34:$Z34)=ABS(W34)),--($G34:$Z34&lt;&gt;0))-1)/2)</f>
        <v>10.5</v>
      </c>
      <c r="AR34" cm="1">
        <f t="array" ref="AR34">IF(X34=0,"",1+SUMPRODUCT(--(ABS($G34:$Z34)&lt;ABS(X34)),--($G34:$Z34&lt;&gt;0))+(SUMPRODUCT(--(ABS($G34:$Z34)=ABS(X34)),--($G34:$Z34&lt;&gt;0))-1)/2)</f>
        <v>10.5</v>
      </c>
      <c r="AS34" cm="1">
        <f t="array" ref="AS34">IF(Y34=0,"",1+SUMPRODUCT(--(ABS($G34:$Z34)&lt;ABS(Y34)),--($G34:$Z34&lt;&gt;0))+(SUMPRODUCT(--(ABS($G34:$Z34)=ABS(Y34)),--($G34:$Z34&lt;&gt;0))-1)/2)</f>
        <v>10.5</v>
      </c>
      <c r="AT34" cm="1">
        <f t="array" ref="AT34">IF(Z34=0,"",1+SUMPRODUCT(--(ABS($G34:$Z34)&lt;ABS(Z34)),--($G34:$Z34&lt;&gt;0))+(SUMPRODUCT(--(ABS($G34:$Z34)=ABS(Z34)),--($G34:$Z34&lt;&gt;0))-1)/2)</f>
        <v>10.5</v>
      </c>
      <c r="AU34">
        <f>AVERAGE(G34:Z34)</f>
        <v>7.9143828083264811E-2</v>
      </c>
      <c r="AV34">
        <f>SUMIF(G34:Z34,"&gt;0",AA34:AT34)</f>
        <v>210</v>
      </c>
      <c r="AW34">
        <f>COUNTIF(G34:Z34,"&lt;&gt;0")</f>
        <v>20</v>
      </c>
      <c r="AX34">
        <f>_xlfn.LET(_xlpm.n,AW34,_xlpm.w,AV34,_xlpm.mu,_xlpm.n*(_xlpm.n+1)/4,_xlpm.sd,SQRT(_xlpm.n*(_xlpm.n+1)*(2*_xlpm.n+1)/24),_xlpm.z,(ABS(_xlpm.w-_xlpm.mu)-0.5)/_xlpm.sd,MIN(1,2*(1-_xlfn.NORM.S.DIST(_xlpm.z,TRUE))))</f>
        <v>9.5691731570646255E-5</v>
      </c>
    </row>
    <row r="35" spans="1:50" x14ac:dyDescent="0.25">
      <c r="A35" t="s">
        <v>9344</v>
      </c>
      <c r="B35" t="s">
        <v>19</v>
      </c>
      <c r="C35" t="s">
        <v>106</v>
      </c>
      <c r="D35" t="s">
        <v>81</v>
      </c>
      <c r="E35" t="s">
        <v>32</v>
      </c>
      <c r="F35" t="s">
        <v>9260</v>
      </c>
      <c r="G35">
        <f>all_runs!O2462-all_runs!O2942</f>
        <v>-2.783077383753263E-2</v>
      </c>
      <c r="H35">
        <f>all_runs!O2463-all_runs!O2943</f>
        <v>-4.6464269350212972E-2</v>
      </c>
      <c r="I35">
        <f>all_runs!O2526-all_runs!O2944</f>
        <v>-6.4876985676673216E-2</v>
      </c>
      <c r="J35">
        <f>all_runs!O2527-all_runs!O2945</f>
        <v>-3.6925814703592574E-2</v>
      </c>
      <c r="K35">
        <f>all_runs!O2528-all_runs!O2946</f>
        <v>-2.7788619817740612E-2</v>
      </c>
      <c r="L35">
        <f>all_runs!O2529-all_runs!O2947</f>
        <v>-5.5838635806694015E-2</v>
      </c>
      <c r="M35">
        <f>all_runs!O2530-all_runs!O2948</f>
        <v>-3.7161721339283527E-2</v>
      </c>
      <c r="N35">
        <f>all_runs!O2531-all_runs!O2949</f>
        <v>-5.6783253955665636E-2</v>
      </c>
      <c r="O35">
        <f>all_runs!O2532-all_runs!O2950</f>
        <v>-4.3136982495137532E-2</v>
      </c>
      <c r="P35">
        <f>all_runs!O2533-all_runs!O2951</f>
        <v>-3.4358047016274873E-2</v>
      </c>
      <c r="Q35">
        <f>all_runs!O2534-all_runs!O2952</f>
        <v>-1.6304630931916586E-2</v>
      </c>
      <c r="R35">
        <f>all_runs!O2535-all_runs!O2953</f>
        <v>-3.54875690844072E-2</v>
      </c>
      <c r="S35">
        <f>all_runs!O2536-all_runs!O2954</f>
        <v>-4.4642857142857206E-2</v>
      </c>
      <c r="T35">
        <f>all_runs!O2537-all_runs!O2955</f>
        <v>-3.2918388385006492E-2</v>
      </c>
      <c r="U35">
        <f>all_runs!O2538-all_runs!O2956</f>
        <v>-1.458390301704493E-2</v>
      </c>
      <c r="V35">
        <f>all_runs!O2539-all_runs!O2957</f>
        <v>-4.7988453905827066E-2</v>
      </c>
      <c r="W35">
        <f>all_runs!O2540-all_runs!O2958</f>
        <v>-2.3904315824690547E-2</v>
      </c>
      <c r="X35">
        <f>all_runs!O2541-all_runs!O2959</f>
        <v>-3.9428623513939387E-2</v>
      </c>
      <c r="Y35">
        <f>all_runs!O2542-all_runs!O2960</f>
        <v>-2.8789401788706037E-2</v>
      </c>
      <c r="Z35">
        <f>all_runs!O2543-all_runs!O2961</f>
        <v>-1.0390072273241069E-2</v>
      </c>
      <c r="AA35" cm="1">
        <f t="array" ref="AA35">IF(G35=0,"",1+SUMPRODUCT(--(ABS($G35:$Z35)&lt;ABS(G35)),--($G35:$Z35&lt;&gt;0))+(SUMPRODUCT(--(ABS($G35:$Z35)=ABS(G35)),--($G35:$Z35&lt;&gt;0))-1)/2)</f>
        <v>6</v>
      </c>
      <c r="AB35" cm="1">
        <f t="array" ref="AB35">IF(H35=0,"",1+SUMPRODUCT(--(ABS($G35:$Z35)&lt;ABS(H35)),--($G35:$Z35&lt;&gt;0))+(SUMPRODUCT(--(ABS($G35:$Z35)=ABS(H35)),--($G35:$Z35&lt;&gt;0))-1)/2)</f>
        <v>16</v>
      </c>
      <c r="AC35" cm="1">
        <f t="array" ref="AC35">IF(I35=0,"",1+SUMPRODUCT(--(ABS($G35:$Z35)&lt;ABS(I35)),--($G35:$Z35&lt;&gt;0))+(SUMPRODUCT(--(ABS($G35:$Z35)=ABS(I35)),--($G35:$Z35&lt;&gt;0))-1)/2)</f>
        <v>20</v>
      </c>
      <c r="AD35" cm="1">
        <f t="array" ref="AD35">IF(J35=0,"",1+SUMPRODUCT(--(ABS($G35:$Z35)&lt;ABS(J35)),--($G35:$Z35&lt;&gt;0))+(SUMPRODUCT(--(ABS($G35:$Z35)=ABS(J35)),--($G35:$Z35&lt;&gt;0))-1)/2)</f>
        <v>11</v>
      </c>
      <c r="AE35" cm="1">
        <f t="array" ref="AE35">IF(K35=0,"",1+SUMPRODUCT(--(ABS($G35:$Z35)&lt;ABS(K35)),--($G35:$Z35&lt;&gt;0))+(SUMPRODUCT(--(ABS($G35:$Z35)=ABS(K35)),--($G35:$Z35&lt;&gt;0))-1)/2)</f>
        <v>5</v>
      </c>
      <c r="AF35" cm="1">
        <f t="array" ref="AF35">IF(L35=0,"",1+SUMPRODUCT(--(ABS($G35:$Z35)&lt;ABS(L35)),--($G35:$Z35&lt;&gt;0))+(SUMPRODUCT(--(ABS($G35:$Z35)=ABS(L35)),--($G35:$Z35&lt;&gt;0))-1)/2)</f>
        <v>18</v>
      </c>
      <c r="AG35" cm="1">
        <f t="array" ref="AG35">IF(M35=0,"",1+SUMPRODUCT(--(ABS($G35:$Z35)&lt;ABS(M35)),--($G35:$Z35&lt;&gt;0))+(SUMPRODUCT(--(ABS($G35:$Z35)=ABS(M35)),--($G35:$Z35&lt;&gt;0))-1)/2)</f>
        <v>12</v>
      </c>
      <c r="AH35" cm="1">
        <f t="array" ref="AH35">IF(N35=0,"",1+SUMPRODUCT(--(ABS($G35:$Z35)&lt;ABS(N35)),--($G35:$Z35&lt;&gt;0))+(SUMPRODUCT(--(ABS($G35:$Z35)=ABS(N35)),--($G35:$Z35&lt;&gt;0))-1)/2)</f>
        <v>19</v>
      </c>
      <c r="AI35" cm="1">
        <f t="array" ref="AI35">IF(O35=0,"",1+SUMPRODUCT(--(ABS($G35:$Z35)&lt;ABS(O35)),--($G35:$Z35&lt;&gt;0))+(SUMPRODUCT(--(ABS($G35:$Z35)=ABS(O35)),--($G35:$Z35&lt;&gt;0))-1)/2)</f>
        <v>14</v>
      </c>
      <c r="AJ35" cm="1">
        <f t="array" ref="AJ35">IF(P35=0,"",1+SUMPRODUCT(--(ABS($G35:$Z35)&lt;ABS(P35)),--($G35:$Z35&lt;&gt;0))+(SUMPRODUCT(--(ABS($G35:$Z35)=ABS(P35)),--($G35:$Z35&lt;&gt;0))-1)/2)</f>
        <v>9</v>
      </c>
      <c r="AK35" cm="1">
        <f t="array" ref="AK35">IF(Q35=0,"",1+SUMPRODUCT(--(ABS($G35:$Z35)&lt;ABS(Q35)),--($G35:$Z35&lt;&gt;0))+(SUMPRODUCT(--(ABS($G35:$Z35)=ABS(Q35)),--($G35:$Z35&lt;&gt;0))-1)/2)</f>
        <v>3</v>
      </c>
      <c r="AL35" cm="1">
        <f t="array" ref="AL35">IF(R35=0,"",1+SUMPRODUCT(--(ABS($G35:$Z35)&lt;ABS(R35)),--($G35:$Z35&lt;&gt;0))+(SUMPRODUCT(--(ABS($G35:$Z35)=ABS(R35)),--($G35:$Z35&lt;&gt;0))-1)/2)</f>
        <v>10</v>
      </c>
      <c r="AM35" cm="1">
        <f t="array" ref="AM35">IF(S35=0,"",1+SUMPRODUCT(--(ABS($G35:$Z35)&lt;ABS(S35)),--($G35:$Z35&lt;&gt;0))+(SUMPRODUCT(--(ABS($G35:$Z35)=ABS(S35)),--($G35:$Z35&lt;&gt;0))-1)/2)</f>
        <v>15</v>
      </c>
      <c r="AN35" cm="1">
        <f t="array" ref="AN35">IF(T35=0,"",1+SUMPRODUCT(--(ABS($G35:$Z35)&lt;ABS(T35)),--($G35:$Z35&lt;&gt;0))+(SUMPRODUCT(--(ABS($G35:$Z35)=ABS(T35)),--($G35:$Z35&lt;&gt;0))-1)/2)</f>
        <v>8</v>
      </c>
      <c r="AO35" cm="1">
        <f t="array" ref="AO35">IF(U35=0,"",1+SUMPRODUCT(--(ABS($G35:$Z35)&lt;ABS(U35)),--($G35:$Z35&lt;&gt;0))+(SUMPRODUCT(--(ABS($G35:$Z35)=ABS(U35)),--($G35:$Z35&lt;&gt;0))-1)/2)</f>
        <v>2</v>
      </c>
      <c r="AP35" cm="1">
        <f t="array" ref="AP35">IF(V35=0,"",1+SUMPRODUCT(--(ABS($G35:$Z35)&lt;ABS(V35)),--($G35:$Z35&lt;&gt;0))+(SUMPRODUCT(--(ABS($G35:$Z35)=ABS(V35)),--($G35:$Z35&lt;&gt;0))-1)/2)</f>
        <v>17</v>
      </c>
      <c r="AQ35" cm="1">
        <f t="array" ref="AQ35">IF(W35=0,"",1+SUMPRODUCT(--(ABS($G35:$Z35)&lt;ABS(W35)),--($G35:$Z35&lt;&gt;0))+(SUMPRODUCT(--(ABS($G35:$Z35)=ABS(W35)),--($G35:$Z35&lt;&gt;0))-1)/2)</f>
        <v>4</v>
      </c>
      <c r="AR35" cm="1">
        <f t="array" ref="AR35">IF(X35=0,"",1+SUMPRODUCT(--(ABS($G35:$Z35)&lt;ABS(X35)),--($G35:$Z35&lt;&gt;0))+(SUMPRODUCT(--(ABS($G35:$Z35)=ABS(X35)),--($G35:$Z35&lt;&gt;0))-1)/2)</f>
        <v>13</v>
      </c>
      <c r="AS35" cm="1">
        <f t="array" ref="AS35">IF(Y35=0,"",1+SUMPRODUCT(--(ABS($G35:$Z35)&lt;ABS(Y35)),--($G35:$Z35&lt;&gt;0))+(SUMPRODUCT(--(ABS($G35:$Z35)=ABS(Y35)),--($G35:$Z35&lt;&gt;0))-1)/2)</f>
        <v>7</v>
      </c>
      <c r="AT35" cm="1">
        <f t="array" ref="AT35">IF(Z35=0,"",1+SUMPRODUCT(--(ABS($G35:$Z35)&lt;ABS(Z35)),--($G35:$Z35&lt;&gt;0))+(SUMPRODUCT(--(ABS($G35:$Z35)=ABS(Z35)),--($G35:$Z35&lt;&gt;0))-1)/2)</f>
        <v>1</v>
      </c>
      <c r="AU35">
        <f>AVERAGE(G35:Z35)</f>
        <v>-3.6280165993322205E-2</v>
      </c>
      <c r="AV35">
        <f>SUMIF(G35:Z35,"&gt;0",AA35:AT35)</f>
        <v>0</v>
      </c>
      <c r="AW35">
        <f>COUNTIF(G35:Z35,"&lt;&gt;0")</f>
        <v>20</v>
      </c>
      <c r="AX35">
        <f>_xlfn.LET(_xlpm.n,AW35,_xlpm.w,AV35,_xlpm.mu,_xlpm.n*(_xlpm.n+1)/4,_xlpm.sd,SQRT(_xlpm.n*(_xlpm.n+1)*(2*_xlpm.n+1)/24),_xlpm.z,(ABS(_xlpm.w-_xlpm.mu)-0.5)/_xlpm.sd,MIN(1,2*(1-_xlfn.NORM.S.DIST(_xlpm.z,TRUE))))</f>
        <v>9.5691731570646255E-5</v>
      </c>
    </row>
    <row r="36" spans="1:50" x14ac:dyDescent="0.25">
      <c r="A36" t="s">
        <v>9344</v>
      </c>
      <c r="B36" t="s">
        <v>19</v>
      </c>
      <c r="C36" t="s">
        <v>106</v>
      </c>
      <c r="D36" t="s">
        <v>81</v>
      </c>
      <c r="E36" t="s">
        <v>12</v>
      </c>
      <c r="F36" t="s">
        <v>9260</v>
      </c>
      <c r="G36">
        <f>all_runs!O2544-all_runs!O2962</f>
        <v>-4.0631783816153844E-2</v>
      </c>
      <c r="H36">
        <f>all_runs!O2545-all_runs!O2963</f>
        <v>-8.317797217840317E-3</v>
      </c>
      <c r="I36">
        <f>all_runs!O2546-all_runs!O2964</f>
        <v>-5.4979679437417217E-2</v>
      </c>
      <c r="J36">
        <f>all_runs!O2547-all_runs!O2965</f>
        <v>-5.1044227956051902E-3</v>
      </c>
      <c r="K36">
        <f>all_runs!O2548-all_runs!O2966</f>
        <v>-4.4844381088144925E-3</v>
      </c>
      <c r="L36">
        <f>all_runs!O2549-all_runs!O2967</f>
        <v>2.8153955808980835E-2</v>
      </c>
      <c r="M36">
        <f>all_runs!O2550-all_runs!O2968</f>
        <v>1.0624533844772022E-2</v>
      </c>
      <c r="N36">
        <f>all_runs!O2551-all_runs!O2969</f>
        <v>3.2364895378593772E-3</v>
      </c>
      <c r="O36">
        <f>all_runs!O2552-all_runs!O2970</f>
        <v>3.2266410970582804E-3</v>
      </c>
      <c r="P36">
        <f>all_runs!O2553-all_runs!O2971</f>
        <v>-1.0078319470584685E-2</v>
      </c>
      <c r="Q36">
        <f>all_runs!O2554-all_runs!O2972</f>
        <v>-7.1166207529845815E-3</v>
      </c>
      <c r="R36">
        <f>all_runs!O2555-all_runs!O2973</f>
        <v>-7.7850138483420706E-3</v>
      </c>
      <c r="S36">
        <f>all_runs!O2556-all_runs!O2974</f>
        <v>-2.5896859317061538E-2</v>
      </c>
      <c r="T36">
        <f>all_runs!O2557-all_runs!O2975</f>
        <v>3.3149171270718258E-2</v>
      </c>
      <c r="U36">
        <f>all_runs!O2558-all_runs!O2976</f>
        <v>-4.9677329495334543E-3</v>
      </c>
      <c r="V36">
        <f>all_runs!O2559-all_runs!O2977</f>
        <v>1.5912923039865245E-2</v>
      </c>
      <c r="W36">
        <f>all_runs!O2560-all_runs!O2978</f>
        <v>-9.0676394862673204E-3</v>
      </c>
      <c r="X36">
        <f>all_runs!O2561-all_runs!O2979</f>
        <v>-8.6508539181966437E-3</v>
      </c>
      <c r="Y36">
        <f>all_runs!O2562-all_runs!O2980</f>
        <v>-2.2620833205791335E-2</v>
      </c>
      <c r="Z36">
        <f>all_runs!O2563-all_runs!O2981</f>
        <v>-8.8597236647468547E-3</v>
      </c>
      <c r="AA36" cm="1">
        <f t="array" ref="AA36">IF(G36=0,"",1+SUMPRODUCT(--(ABS($G36:$Z36)&lt;ABS(G36)),--($G36:$Z36&lt;&gt;0))+(SUMPRODUCT(--(ABS($G36:$Z36)=ABS(G36)),--($G36:$Z36&lt;&gt;0))-1)/2)</f>
        <v>19</v>
      </c>
      <c r="AB36" cm="1">
        <f t="array" ref="AB36">IF(H36=0,"",1+SUMPRODUCT(--(ABS($G36:$Z36)&lt;ABS(H36)),--($G36:$Z36&lt;&gt;0))+(SUMPRODUCT(--(ABS($G36:$Z36)=ABS(H36)),--($G36:$Z36&lt;&gt;0))-1)/2)</f>
        <v>8</v>
      </c>
      <c r="AC36" cm="1">
        <f t="array" ref="AC36">IF(I36=0,"",1+SUMPRODUCT(--(ABS($G36:$Z36)&lt;ABS(I36)),--($G36:$Z36&lt;&gt;0))+(SUMPRODUCT(--(ABS($G36:$Z36)=ABS(I36)),--($G36:$Z36&lt;&gt;0))-1)/2)</f>
        <v>20</v>
      </c>
      <c r="AD36" cm="1">
        <f t="array" ref="AD36">IF(J36=0,"",1+SUMPRODUCT(--(ABS($G36:$Z36)&lt;ABS(J36)),--($G36:$Z36&lt;&gt;0))+(SUMPRODUCT(--(ABS($G36:$Z36)=ABS(J36)),--($G36:$Z36&lt;&gt;0))-1)/2)</f>
        <v>5</v>
      </c>
      <c r="AE36" cm="1">
        <f t="array" ref="AE36">IF(K36=0,"",1+SUMPRODUCT(--(ABS($G36:$Z36)&lt;ABS(K36)),--($G36:$Z36&lt;&gt;0))+(SUMPRODUCT(--(ABS($G36:$Z36)=ABS(K36)),--($G36:$Z36&lt;&gt;0))-1)/2)</f>
        <v>3</v>
      </c>
      <c r="AF36" cm="1">
        <f t="array" ref="AF36">IF(L36=0,"",1+SUMPRODUCT(--(ABS($G36:$Z36)&lt;ABS(L36)),--($G36:$Z36&lt;&gt;0))+(SUMPRODUCT(--(ABS($G36:$Z36)=ABS(L36)),--($G36:$Z36&lt;&gt;0))-1)/2)</f>
        <v>17</v>
      </c>
      <c r="AG36" cm="1">
        <f t="array" ref="AG36">IF(M36=0,"",1+SUMPRODUCT(--(ABS($G36:$Z36)&lt;ABS(M36)),--($G36:$Z36&lt;&gt;0))+(SUMPRODUCT(--(ABS($G36:$Z36)=ABS(M36)),--($G36:$Z36&lt;&gt;0))-1)/2)</f>
        <v>13</v>
      </c>
      <c r="AH36" cm="1">
        <f t="array" ref="AH36">IF(N36=0,"",1+SUMPRODUCT(--(ABS($G36:$Z36)&lt;ABS(N36)),--($G36:$Z36&lt;&gt;0))+(SUMPRODUCT(--(ABS($G36:$Z36)=ABS(N36)),--($G36:$Z36&lt;&gt;0))-1)/2)</f>
        <v>2</v>
      </c>
      <c r="AI36" cm="1">
        <f t="array" ref="AI36">IF(O36=0,"",1+SUMPRODUCT(--(ABS($G36:$Z36)&lt;ABS(O36)),--($G36:$Z36&lt;&gt;0))+(SUMPRODUCT(--(ABS($G36:$Z36)=ABS(O36)),--($G36:$Z36&lt;&gt;0))-1)/2)</f>
        <v>1</v>
      </c>
      <c r="AJ36" cm="1">
        <f t="array" ref="AJ36">IF(P36=0,"",1+SUMPRODUCT(--(ABS($G36:$Z36)&lt;ABS(P36)),--($G36:$Z36&lt;&gt;0))+(SUMPRODUCT(--(ABS($G36:$Z36)=ABS(P36)),--($G36:$Z36&lt;&gt;0))-1)/2)</f>
        <v>12</v>
      </c>
      <c r="AK36" cm="1">
        <f t="array" ref="AK36">IF(Q36=0,"",1+SUMPRODUCT(--(ABS($G36:$Z36)&lt;ABS(Q36)),--($G36:$Z36&lt;&gt;0))+(SUMPRODUCT(--(ABS($G36:$Z36)=ABS(Q36)),--($G36:$Z36&lt;&gt;0))-1)/2)</f>
        <v>6</v>
      </c>
      <c r="AL36" cm="1">
        <f t="array" ref="AL36">IF(R36=0,"",1+SUMPRODUCT(--(ABS($G36:$Z36)&lt;ABS(R36)),--($G36:$Z36&lt;&gt;0))+(SUMPRODUCT(--(ABS($G36:$Z36)=ABS(R36)),--($G36:$Z36&lt;&gt;0))-1)/2)</f>
        <v>7</v>
      </c>
      <c r="AM36" cm="1">
        <f t="array" ref="AM36">IF(S36=0,"",1+SUMPRODUCT(--(ABS($G36:$Z36)&lt;ABS(S36)),--($G36:$Z36&lt;&gt;0))+(SUMPRODUCT(--(ABS($G36:$Z36)=ABS(S36)),--($G36:$Z36&lt;&gt;0))-1)/2)</f>
        <v>16</v>
      </c>
      <c r="AN36" cm="1">
        <f t="array" ref="AN36">IF(T36=0,"",1+SUMPRODUCT(--(ABS($G36:$Z36)&lt;ABS(T36)),--($G36:$Z36&lt;&gt;0))+(SUMPRODUCT(--(ABS($G36:$Z36)=ABS(T36)),--($G36:$Z36&lt;&gt;0))-1)/2)</f>
        <v>18</v>
      </c>
      <c r="AO36" cm="1">
        <f t="array" ref="AO36">IF(U36=0,"",1+SUMPRODUCT(--(ABS($G36:$Z36)&lt;ABS(U36)),--($G36:$Z36&lt;&gt;0))+(SUMPRODUCT(--(ABS($G36:$Z36)=ABS(U36)),--($G36:$Z36&lt;&gt;0))-1)/2)</f>
        <v>4</v>
      </c>
      <c r="AP36" cm="1">
        <f t="array" ref="AP36">IF(V36=0,"",1+SUMPRODUCT(--(ABS($G36:$Z36)&lt;ABS(V36)),--($G36:$Z36&lt;&gt;0))+(SUMPRODUCT(--(ABS($G36:$Z36)=ABS(V36)),--($G36:$Z36&lt;&gt;0))-1)/2)</f>
        <v>14</v>
      </c>
      <c r="AQ36" cm="1">
        <f t="array" ref="AQ36">IF(W36=0,"",1+SUMPRODUCT(--(ABS($G36:$Z36)&lt;ABS(W36)),--($G36:$Z36&lt;&gt;0))+(SUMPRODUCT(--(ABS($G36:$Z36)=ABS(W36)),--($G36:$Z36&lt;&gt;0))-1)/2)</f>
        <v>11</v>
      </c>
      <c r="AR36" cm="1">
        <f t="array" ref="AR36">IF(X36=0,"",1+SUMPRODUCT(--(ABS($G36:$Z36)&lt;ABS(X36)),--($G36:$Z36&lt;&gt;0))+(SUMPRODUCT(--(ABS($G36:$Z36)=ABS(X36)),--($G36:$Z36&lt;&gt;0))-1)/2)</f>
        <v>9</v>
      </c>
      <c r="AS36" cm="1">
        <f t="array" ref="AS36">IF(Y36=0,"",1+SUMPRODUCT(--(ABS($G36:$Z36)&lt;ABS(Y36)),--($G36:$Z36&lt;&gt;0))+(SUMPRODUCT(--(ABS($G36:$Z36)=ABS(Y36)),--($G36:$Z36&lt;&gt;0))-1)/2)</f>
        <v>15</v>
      </c>
      <c r="AT36" cm="1">
        <f t="array" ref="AT36">IF(Z36=0,"",1+SUMPRODUCT(--(ABS($G36:$Z36)&lt;ABS(Z36)),--($G36:$Z36&lt;&gt;0))+(SUMPRODUCT(--(ABS($G36:$Z36)=ABS(Z36)),--($G36:$Z36&lt;&gt;0))-1)/2)</f>
        <v>10</v>
      </c>
      <c r="AU36">
        <f>AVERAGE(G36:Z36)</f>
        <v>-6.2129001695042764E-3</v>
      </c>
      <c r="AV36">
        <f>SUMIF(G36:Z36,"&gt;0",AA36:AT36)</f>
        <v>65</v>
      </c>
      <c r="AW36">
        <f>COUNTIF(G36:Z36,"&lt;&gt;0")</f>
        <v>20</v>
      </c>
      <c r="AX36">
        <f>_xlfn.LET(_xlpm.n,AW36,_xlpm.w,AV36,_xlpm.mu,_xlpm.n*(_xlpm.n+1)/4,_xlpm.sd,SQRT(_xlpm.n*(_xlpm.n+1)*(2*_xlpm.n+1)/24),_xlpm.z,(ABS(_xlpm.w-_xlpm.mu)-0.5)/_xlpm.sd,MIN(1,2*(1-_xlfn.NORM.S.DIST(_xlpm.z,TRUE))))</f>
        <v>0.14030923357671488</v>
      </c>
    </row>
    <row r="37" spans="1:50" x14ac:dyDescent="0.25">
      <c r="A37" t="s">
        <v>9344</v>
      </c>
      <c r="B37" t="s">
        <v>19</v>
      </c>
      <c r="C37" t="s">
        <v>106</v>
      </c>
      <c r="D37" t="s">
        <v>81</v>
      </c>
      <c r="E37" t="s">
        <v>26</v>
      </c>
      <c r="F37" t="s">
        <v>9260</v>
      </c>
      <c r="G37">
        <f>all_runs!O2564-all_runs!O2982</f>
        <v>-1.845815318448607E-2</v>
      </c>
      <c r="H37">
        <f>all_runs!O2565-all_runs!O2983</f>
        <v>-2.5177593606630078E-2</v>
      </c>
      <c r="I37">
        <f>all_runs!O2566-all_runs!O2984</f>
        <v>4.9127260607333412E-3</v>
      </c>
      <c r="J37">
        <f>all_runs!O2567-all_runs!O2985</f>
        <v>-3.1155224703612872E-3</v>
      </c>
      <c r="K37">
        <f>all_runs!O2568-all_runs!O2986</f>
        <v>-1.104522410732256E-2</v>
      </c>
      <c r="L37">
        <f>all_runs!O2569-all_runs!O2987</f>
        <v>-1.1772448762038978E-2</v>
      </c>
      <c r="M37">
        <f>all_runs!O2570-all_runs!O2988</f>
        <v>-1.6179599149031554E-2</v>
      </c>
      <c r="N37">
        <f>all_runs!O2571-all_runs!O2989</f>
        <v>-1.6637636730996941E-2</v>
      </c>
      <c r="O37">
        <f>all_runs!O2572-all_runs!O2990</f>
        <v>-2.5695931477516032E-2</v>
      </c>
      <c r="P37">
        <f>all_runs!O2573-all_runs!O2991</f>
        <v>-7.899215628237255E-3</v>
      </c>
      <c r="Q37">
        <f>all_runs!O2574-all_runs!O2992</f>
        <v>-2.8384970581663893E-2</v>
      </c>
      <c r="R37">
        <f>all_runs!O2575-all_runs!O2993</f>
        <v>-6.2152221069508018E-3</v>
      </c>
      <c r="S37">
        <f>all_runs!O2576-all_runs!O2994</f>
        <v>2.3100303951367862E-2</v>
      </c>
      <c r="T37">
        <f>all_runs!O2577-all_runs!O2995</f>
        <v>-4.4956058687718792E-2</v>
      </c>
      <c r="U37">
        <f>all_runs!O2578-all_runs!O2996</f>
        <v>-3.4408602150537537E-2</v>
      </c>
      <c r="V37">
        <f>all_runs!O2579-all_runs!O2997</f>
        <v>-6.3631274491507961E-3</v>
      </c>
      <c r="W37">
        <f>all_runs!O2580-all_runs!O2998</f>
        <v>-1.6064294255601186E-2</v>
      </c>
      <c r="X37">
        <f>all_runs!O2581-all_runs!O2999</f>
        <v>9.8470913921556713E-3</v>
      </c>
      <c r="Y37">
        <f>all_runs!O2582-all_runs!O3000</f>
        <v>-3.9045553145336309E-2</v>
      </c>
      <c r="Z37">
        <f>all_runs!O2583-all_runs!O3001</f>
        <v>-4.0950674337451809E-2</v>
      </c>
      <c r="AA37" cm="1">
        <f t="array" ref="AA37">IF(G37=0,"",1+SUMPRODUCT(--(ABS($G37:$Z37)&lt;ABS(G37)),--($G37:$Z37&lt;&gt;0))+(SUMPRODUCT(--(ABS($G37:$Z37)=ABS(G37)),--($G37:$Z37&lt;&gt;0))-1)/2)</f>
        <v>12</v>
      </c>
      <c r="AB37" cm="1">
        <f t="array" ref="AB37">IF(H37=0,"",1+SUMPRODUCT(--(ABS($G37:$Z37)&lt;ABS(H37)),--($G37:$Z37&lt;&gt;0))+(SUMPRODUCT(--(ABS($G37:$Z37)=ABS(H37)),--($G37:$Z37&lt;&gt;0))-1)/2)</f>
        <v>14</v>
      </c>
      <c r="AC37" cm="1">
        <f t="array" ref="AC37">IF(I37=0,"",1+SUMPRODUCT(--(ABS($G37:$Z37)&lt;ABS(I37)),--($G37:$Z37&lt;&gt;0))+(SUMPRODUCT(--(ABS($G37:$Z37)=ABS(I37)),--($G37:$Z37&lt;&gt;0))-1)/2)</f>
        <v>2</v>
      </c>
      <c r="AD37" cm="1">
        <f t="array" ref="AD37">IF(J37=0,"",1+SUMPRODUCT(--(ABS($G37:$Z37)&lt;ABS(J37)),--($G37:$Z37&lt;&gt;0))+(SUMPRODUCT(--(ABS($G37:$Z37)=ABS(J37)),--($G37:$Z37&lt;&gt;0))-1)/2)</f>
        <v>1</v>
      </c>
      <c r="AE37" cm="1">
        <f t="array" ref="AE37">IF(K37=0,"",1+SUMPRODUCT(--(ABS($G37:$Z37)&lt;ABS(K37)),--($G37:$Z37&lt;&gt;0))+(SUMPRODUCT(--(ABS($G37:$Z37)=ABS(K37)),--($G37:$Z37&lt;&gt;0))-1)/2)</f>
        <v>7</v>
      </c>
      <c r="AF37" cm="1">
        <f t="array" ref="AF37">IF(L37=0,"",1+SUMPRODUCT(--(ABS($G37:$Z37)&lt;ABS(L37)),--($G37:$Z37&lt;&gt;0))+(SUMPRODUCT(--(ABS($G37:$Z37)=ABS(L37)),--($G37:$Z37&lt;&gt;0))-1)/2)</f>
        <v>8</v>
      </c>
      <c r="AG37" cm="1">
        <f t="array" ref="AG37">IF(M37=0,"",1+SUMPRODUCT(--(ABS($G37:$Z37)&lt;ABS(M37)),--($G37:$Z37&lt;&gt;0))+(SUMPRODUCT(--(ABS($G37:$Z37)=ABS(M37)),--($G37:$Z37&lt;&gt;0))-1)/2)</f>
        <v>10</v>
      </c>
      <c r="AH37" cm="1">
        <f t="array" ref="AH37">IF(N37=0,"",1+SUMPRODUCT(--(ABS($G37:$Z37)&lt;ABS(N37)),--($G37:$Z37&lt;&gt;0))+(SUMPRODUCT(--(ABS($G37:$Z37)=ABS(N37)),--($G37:$Z37&lt;&gt;0))-1)/2)</f>
        <v>11</v>
      </c>
      <c r="AI37" cm="1">
        <f t="array" ref="AI37">IF(O37=0,"",1+SUMPRODUCT(--(ABS($G37:$Z37)&lt;ABS(O37)),--($G37:$Z37&lt;&gt;0))+(SUMPRODUCT(--(ABS($G37:$Z37)=ABS(O37)),--($G37:$Z37&lt;&gt;0))-1)/2)</f>
        <v>15</v>
      </c>
      <c r="AJ37" cm="1">
        <f t="array" ref="AJ37">IF(P37=0,"",1+SUMPRODUCT(--(ABS($G37:$Z37)&lt;ABS(P37)),--($G37:$Z37&lt;&gt;0))+(SUMPRODUCT(--(ABS($G37:$Z37)=ABS(P37)),--($G37:$Z37&lt;&gt;0))-1)/2)</f>
        <v>5</v>
      </c>
      <c r="AK37" cm="1">
        <f t="array" ref="AK37">IF(Q37=0,"",1+SUMPRODUCT(--(ABS($G37:$Z37)&lt;ABS(Q37)),--($G37:$Z37&lt;&gt;0))+(SUMPRODUCT(--(ABS($G37:$Z37)=ABS(Q37)),--($G37:$Z37&lt;&gt;0))-1)/2)</f>
        <v>16</v>
      </c>
      <c r="AL37" cm="1">
        <f t="array" ref="AL37">IF(R37=0,"",1+SUMPRODUCT(--(ABS($G37:$Z37)&lt;ABS(R37)),--($G37:$Z37&lt;&gt;0))+(SUMPRODUCT(--(ABS($G37:$Z37)=ABS(R37)),--($G37:$Z37&lt;&gt;0))-1)/2)</f>
        <v>3</v>
      </c>
      <c r="AM37" cm="1">
        <f t="array" ref="AM37">IF(S37=0,"",1+SUMPRODUCT(--(ABS($G37:$Z37)&lt;ABS(S37)),--($G37:$Z37&lt;&gt;0))+(SUMPRODUCT(--(ABS($G37:$Z37)=ABS(S37)),--($G37:$Z37&lt;&gt;0))-1)/2)</f>
        <v>13</v>
      </c>
      <c r="AN37" cm="1">
        <f t="array" ref="AN37">IF(T37=0,"",1+SUMPRODUCT(--(ABS($G37:$Z37)&lt;ABS(T37)),--($G37:$Z37&lt;&gt;0))+(SUMPRODUCT(--(ABS($G37:$Z37)=ABS(T37)),--($G37:$Z37&lt;&gt;0))-1)/2)</f>
        <v>20</v>
      </c>
      <c r="AO37" cm="1">
        <f t="array" ref="AO37">IF(U37=0,"",1+SUMPRODUCT(--(ABS($G37:$Z37)&lt;ABS(U37)),--($G37:$Z37&lt;&gt;0))+(SUMPRODUCT(--(ABS($G37:$Z37)=ABS(U37)),--($G37:$Z37&lt;&gt;0))-1)/2)</f>
        <v>17</v>
      </c>
      <c r="AP37" cm="1">
        <f t="array" ref="AP37">IF(V37=0,"",1+SUMPRODUCT(--(ABS($G37:$Z37)&lt;ABS(V37)),--($G37:$Z37&lt;&gt;0))+(SUMPRODUCT(--(ABS($G37:$Z37)=ABS(V37)),--($G37:$Z37&lt;&gt;0))-1)/2)</f>
        <v>4</v>
      </c>
      <c r="AQ37" cm="1">
        <f t="array" ref="AQ37">IF(W37=0,"",1+SUMPRODUCT(--(ABS($G37:$Z37)&lt;ABS(W37)),--($G37:$Z37&lt;&gt;0))+(SUMPRODUCT(--(ABS($G37:$Z37)=ABS(W37)),--($G37:$Z37&lt;&gt;0))-1)/2)</f>
        <v>9</v>
      </c>
      <c r="AR37" cm="1">
        <f t="array" ref="AR37">IF(X37=0,"",1+SUMPRODUCT(--(ABS($G37:$Z37)&lt;ABS(X37)),--($G37:$Z37&lt;&gt;0))+(SUMPRODUCT(--(ABS($G37:$Z37)=ABS(X37)),--($G37:$Z37&lt;&gt;0))-1)/2)</f>
        <v>6</v>
      </c>
      <c r="AS37" cm="1">
        <f t="array" ref="AS37">IF(Y37=0,"",1+SUMPRODUCT(--(ABS($G37:$Z37)&lt;ABS(Y37)),--($G37:$Z37&lt;&gt;0))+(SUMPRODUCT(--(ABS($G37:$Z37)=ABS(Y37)),--($G37:$Z37&lt;&gt;0))-1)/2)</f>
        <v>18</v>
      </c>
      <c r="AT37" cm="1">
        <f t="array" ref="AT37">IF(Z37=0,"",1+SUMPRODUCT(--(ABS($G37:$Z37)&lt;ABS(Z37)),--($G37:$Z37&lt;&gt;0))+(SUMPRODUCT(--(ABS($G37:$Z37)=ABS(Z37)),--($G37:$Z37&lt;&gt;0))-1)/2)</f>
        <v>19</v>
      </c>
      <c r="AU37">
        <f>AVERAGE(G37:Z37)</f>
        <v>-1.5725485321338752E-2</v>
      </c>
      <c r="AV37">
        <f>SUMIF(G37:Z37,"&gt;0",AA37:AT37)</f>
        <v>21</v>
      </c>
      <c r="AW37">
        <f>COUNTIF(G37:Z37,"&lt;&gt;0")</f>
        <v>20</v>
      </c>
      <c r="AX37">
        <f>_xlfn.LET(_xlpm.n,AW37,_xlpm.w,AV37,_xlpm.mu,_xlpm.n*(_xlpm.n+1)/4,_xlpm.sd,SQRT(_xlpm.n*(_xlpm.n+1)*(2*_xlpm.n+1)/24),_xlpm.z,(ABS(_xlpm.w-_xlpm.mu)-0.5)/_xlpm.sd,MIN(1,2*(1-_xlfn.NORM.S.DIST(_xlpm.z,TRUE))))</f>
        <v>1.8252941314766957E-3</v>
      </c>
    </row>
    <row r="38" spans="1:50" x14ac:dyDescent="0.25">
      <c r="A38" t="s">
        <v>9344</v>
      </c>
      <c r="B38" t="s">
        <v>19</v>
      </c>
      <c r="C38" t="s">
        <v>106</v>
      </c>
      <c r="D38" t="s">
        <v>88</v>
      </c>
      <c r="E38" t="s">
        <v>32</v>
      </c>
      <c r="F38" t="s">
        <v>9259</v>
      </c>
      <c r="G38">
        <f>all_runs!O2464-all_runs!O3002</f>
        <v>-3.6514522821576745E-2</v>
      </c>
      <c r="H38">
        <f>all_runs!O2465-all_runs!O3003</f>
        <v>-1.8726244553629479E-2</v>
      </c>
      <c r="I38">
        <f>all_runs!O2466-all_runs!O3004</f>
        <v>6.3122204588081932E-3</v>
      </c>
      <c r="J38">
        <f>all_runs!O2467-all_runs!O3005</f>
        <v>0.21106656948493685</v>
      </c>
      <c r="K38">
        <f>all_runs!O2468-all_runs!O3006</f>
        <v>-3.251684290367185E-2</v>
      </c>
      <c r="L38">
        <f>all_runs!O2469-all_runs!O3007</f>
        <v>-8.922567062101816E-3</v>
      </c>
      <c r="M38">
        <f>all_runs!O2470-all_runs!O3008</f>
        <v>-2.8079092815779805E-2</v>
      </c>
      <c r="N38">
        <f>all_runs!O2471-all_runs!O3009</f>
        <v>0.20249193599392823</v>
      </c>
      <c r="O38">
        <f>all_runs!O2472-all_runs!O3010</f>
        <v>2.9806783461191477E-3</v>
      </c>
      <c r="P38">
        <f>all_runs!O2473-all_runs!O3011</f>
        <v>1.8683651804670909E-2</v>
      </c>
      <c r="Q38">
        <f>all_runs!O2474-all_runs!O3012</f>
        <v>-1.6532258064516414E-2</v>
      </c>
      <c r="R38">
        <f>all_runs!O2475-all_runs!O3013</f>
        <v>0.16391041391041405</v>
      </c>
      <c r="S38">
        <f>all_runs!O2476-all_runs!O3014</f>
        <v>0.13822160148975793</v>
      </c>
      <c r="T38">
        <f>all_runs!O2477-all_runs!O3015</f>
        <v>0.16275309419919404</v>
      </c>
      <c r="U38">
        <f>all_runs!O2478-all_runs!O3016</f>
        <v>-2.4911347517730498E-2</v>
      </c>
      <c r="V38">
        <f>all_runs!O2479-all_runs!O3017</f>
        <v>-1.1605191043081442E-2</v>
      </c>
      <c r="W38">
        <f>all_runs!O2480-all_runs!O3018</f>
        <v>-3.1649325473752654E-3</v>
      </c>
      <c r="X38">
        <f>all_runs!O2481-all_runs!O3019</f>
        <v>0.12764973762685217</v>
      </c>
      <c r="Y38">
        <f>all_runs!O2482-all_runs!O3020</f>
        <v>0.14277363555025346</v>
      </c>
      <c r="Z38">
        <f>all_runs!O2483-all_runs!O3021</f>
        <v>2.9122055674518088E-2</v>
      </c>
      <c r="AA38" cm="1">
        <f t="array" ref="AA38">IF(G38=0,"",1+SUMPRODUCT(--(ABS($G38:$Z38)&lt;ABS(G38)),--($G38:$Z38&lt;&gt;0))+(SUMPRODUCT(--(ABS($G38:$Z38)=ABS(G38)),--($G38:$Z38&lt;&gt;0))-1)/2)</f>
        <v>13</v>
      </c>
      <c r="AB38" cm="1">
        <f t="array" ref="AB38">IF(H38=0,"",1+SUMPRODUCT(--(ABS($G38:$Z38)&lt;ABS(H38)),--($G38:$Z38&lt;&gt;0))+(SUMPRODUCT(--(ABS($G38:$Z38)=ABS(H38)),--($G38:$Z38&lt;&gt;0))-1)/2)</f>
        <v>8</v>
      </c>
      <c r="AC38" cm="1">
        <f t="array" ref="AC38">IF(I38=0,"",1+SUMPRODUCT(--(ABS($G38:$Z38)&lt;ABS(I38)),--($G38:$Z38&lt;&gt;0))+(SUMPRODUCT(--(ABS($G38:$Z38)=ABS(I38)),--($G38:$Z38&lt;&gt;0))-1)/2)</f>
        <v>3</v>
      </c>
      <c r="AD38" cm="1">
        <f t="array" ref="AD38">IF(J38=0,"",1+SUMPRODUCT(--(ABS($G38:$Z38)&lt;ABS(J38)),--($G38:$Z38&lt;&gt;0))+(SUMPRODUCT(--(ABS($G38:$Z38)=ABS(J38)),--($G38:$Z38&lt;&gt;0))-1)/2)</f>
        <v>20</v>
      </c>
      <c r="AE38" cm="1">
        <f t="array" ref="AE38">IF(K38=0,"",1+SUMPRODUCT(--(ABS($G38:$Z38)&lt;ABS(K38)),--($G38:$Z38&lt;&gt;0))+(SUMPRODUCT(--(ABS($G38:$Z38)=ABS(K38)),--($G38:$Z38&lt;&gt;0))-1)/2)</f>
        <v>12</v>
      </c>
      <c r="AF38" cm="1">
        <f t="array" ref="AF38">IF(L38=0,"",1+SUMPRODUCT(--(ABS($G38:$Z38)&lt;ABS(L38)),--($G38:$Z38&lt;&gt;0))+(SUMPRODUCT(--(ABS($G38:$Z38)=ABS(L38)),--($G38:$Z38&lt;&gt;0))-1)/2)</f>
        <v>4</v>
      </c>
      <c r="AG38" cm="1">
        <f t="array" ref="AG38">IF(M38=0,"",1+SUMPRODUCT(--(ABS($G38:$Z38)&lt;ABS(M38)),--($G38:$Z38&lt;&gt;0))+(SUMPRODUCT(--(ABS($G38:$Z38)=ABS(M38)),--($G38:$Z38&lt;&gt;0))-1)/2)</f>
        <v>10</v>
      </c>
      <c r="AH38" cm="1">
        <f t="array" ref="AH38">IF(N38=0,"",1+SUMPRODUCT(--(ABS($G38:$Z38)&lt;ABS(N38)),--($G38:$Z38&lt;&gt;0))+(SUMPRODUCT(--(ABS($G38:$Z38)=ABS(N38)),--($G38:$Z38&lt;&gt;0))-1)/2)</f>
        <v>19</v>
      </c>
      <c r="AI38" cm="1">
        <f t="array" ref="AI38">IF(O38=0,"",1+SUMPRODUCT(--(ABS($G38:$Z38)&lt;ABS(O38)),--($G38:$Z38&lt;&gt;0))+(SUMPRODUCT(--(ABS($G38:$Z38)=ABS(O38)),--($G38:$Z38&lt;&gt;0))-1)/2)</f>
        <v>1</v>
      </c>
      <c r="AJ38" cm="1">
        <f t="array" ref="AJ38">IF(P38=0,"",1+SUMPRODUCT(--(ABS($G38:$Z38)&lt;ABS(P38)),--($G38:$Z38&lt;&gt;0))+(SUMPRODUCT(--(ABS($G38:$Z38)=ABS(P38)),--($G38:$Z38&lt;&gt;0))-1)/2)</f>
        <v>7</v>
      </c>
      <c r="AK38" cm="1">
        <f t="array" ref="AK38">IF(Q38=0,"",1+SUMPRODUCT(--(ABS($G38:$Z38)&lt;ABS(Q38)),--($G38:$Z38&lt;&gt;0))+(SUMPRODUCT(--(ABS($G38:$Z38)=ABS(Q38)),--($G38:$Z38&lt;&gt;0))-1)/2)</f>
        <v>6</v>
      </c>
      <c r="AL38" cm="1">
        <f t="array" ref="AL38">IF(R38=0,"",1+SUMPRODUCT(--(ABS($G38:$Z38)&lt;ABS(R38)),--($G38:$Z38&lt;&gt;0))+(SUMPRODUCT(--(ABS($G38:$Z38)=ABS(R38)),--($G38:$Z38&lt;&gt;0))-1)/2)</f>
        <v>18</v>
      </c>
      <c r="AM38" cm="1">
        <f t="array" ref="AM38">IF(S38=0,"",1+SUMPRODUCT(--(ABS($G38:$Z38)&lt;ABS(S38)),--($G38:$Z38&lt;&gt;0))+(SUMPRODUCT(--(ABS($G38:$Z38)=ABS(S38)),--($G38:$Z38&lt;&gt;0))-1)/2)</f>
        <v>15</v>
      </c>
      <c r="AN38" cm="1">
        <f t="array" ref="AN38">IF(T38=0,"",1+SUMPRODUCT(--(ABS($G38:$Z38)&lt;ABS(T38)),--($G38:$Z38&lt;&gt;0))+(SUMPRODUCT(--(ABS($G38:$Z38)=ABS(T38)),--($G38:$Z38&lt;&gt;0))-1)/2)</f>
        <v>17</v>
      </c>
      <c r="AO38" cm="1">
        <f t="array" ref="AO38">IF(U38=0,"",1+SUMPRODUCT(--(ABS($G38:$Z38)&lt;ABS(U38)),--($G38:$Z38&lt;&gt;0))+(SUMPRODUCT(--(ABS($G38:$Z38)=ABS(U38)),--($G38:$Z38&lt;&gt;0))-1)/2)</f>
        <v>9</v>
      </c>
      <c r="AP38" cm="1">
        <f t="array" ref="AP38">IF(V38=0,"",1+SUMPRODUCT(--(ABS($G38:$Z38)&lt;ABS(V38)),--($G38:$Z38&lt;&gt;0))+(SUMPRODUCT(--(ABS($G38:$Z38)=ABS(V38)),--($G38:$Z38&lt;&gt;0))-1)/2)</f>
        <v>5</v>
      </c>
      <c r="AQ38" cm="1">
        <f t="array" ref="AQ38">IF(W38=0,"",1+SUMPRODUCT(--(ABS($G38:$Z38)&lt;ABS(W38)),--($G38:$Z38&lt;&gt;0))+(SUMPRODUCT(--(ABS($G38:$Z38)=ABS(W38)),--($G38:$Z38&lt;&gt;0))-1)/2)</f>
        <v>2</v>
      </c>
      <c r="AR38" cm="1">
        <f t="array" ref="AR38">IF(X38=0,"",1+SUMPRODUCT(--(ABS($G38:$Z38)&lt;ABS(X38)),--($G38:$Z38&lt;&gt;0))+(SUMPRODUCT(--(ABS($G38:$Z38)=ABS(X38)),--($G38:$Z38&lt;&gt;0))-1)/2)</f>
        <v>14</v>
      </c>
      <c r="AS38" cm="1">
        <f t="array" ref="AS38">IF(Y38=0,"",1+SUMPRODUCT(--(ABS($G38:$Z38)&lt;ABS(Y38)),--($G38:$Z38&lt;&gt;0))+(SUMPRODUCT(--(ABS($G38:$Z38)=ABS(Y38)),--($G38:$Z38&lt;&gt;0))-1)/2)</f>
        <v>16</v>
      </c>
      <c r="AT38" cm="1">
        <f t="array" ref="AT38">IF(Z38=0,"",1+SUMPRODUCT(--(ABS($G38:$Z38)&lt;ABS(Z38)),--($G38:$Z38&lt;&gt;0))+(SUMPRODUCT(--(ABS($G38:$Z38)=ABS(Z38)),--($G38:$Z38&lt;&gt;0))-1)/2)</f>
        <v>11</v>
      </c>
      <c r="AU38">
        <f>AVERAGE(G38:Z38)</f>
        <v>5.1249629760499495E-2</v>
      </c>
      <c r="AV38">
        <f>SUMIF(G38:Z38,"&gt;0",AA38:AT38)</f>
        <v>141</v>
      </c>
      <c r="AW38">
        <f>COUNTIF(G38:Z38,"&lt;&gt;0")</f>
        <v>20</v>
      </c>
      <c r="AX38">
        <f>_xlfn.LET(_xlpm.n,AW38,_xlpm.w,AV38,_xlpm.mu,_xlpm.n*(_xlpm.n+1)/4,_xlpm.sd,SQRT(_xlpm.n*(_xlpm.n+1)*(2*_xlpm.n+1)/24),_xlpm.z,(ABS(_xlpm.w-_xlpm.mu)-0.5)/_xlpm.sd,MIN(1,2*(1-_xlfn.NORM.S.DIST(_xlpm.z,TRUE))))</f>
        <v>0.18506842903655429</v>
      </c>
    </row>
    <row r="39" spans="1:50" x14ac:dyDescent="0.25">
      <c r="A39" t="s">
        <v>9344</v>
      </c>
      <c r="B39" t="s">
        <v>19</v>
      </c>
      <c r="C39" t="s">
        <v>106</v>
      </c>
      <c r="D39" t="s">
        <v>88</v>
      </c>
      <c r="E39" t="s">
        <v>12</v>
      </c>
      <c r="F39" t="s">
        <v>9259</v>
      </c>
      <c r="G39">
        <f>all_runs!O2484-all_runs!O3022</f>
        <v>-7.468123861566589E-3</v>
      </c>
      <c r="H39">
        <f>all_runs!O2485-all_runs!O3023</f>
        <v>8.0417259364627847E-2</v>
      </c>
      <c r="I39">
        <f>all_runs!O2486-all_runs!O3024</f>
        <v>0.19217147044455296</v>
      </c>
      <c r="J39">
        <f>all_runs!O2487-all_runs!O3025</f>
        <v>-0.10506048434824455</v>
      </c>
      <c r="K39">
        <f>all_runs!O2488-all_runs!O3026</f>
        <v>-2.9353479366766799E-2</v>
      </c>
      <c r="L39">
        <f>all_runs!O2489-all_runs!O3027</f>
        <v>0.14207650273224048</v>
      </c>
      <c r="M39">
        <f>all_runs!O2490-all_runs!O3028</f>
        <v>0.12285347456267059</v>
      </c>
      <c r="N39">
        <f>all_runs!O2491-all_runs!O3029</f>
        <v>-3.1756217426009092E-2</v>
      </c>
      <c r="O39">
        <f>all_runs!O2492-all_runs!O3030</f>
        <v>-4.2011050732908561E-3</v>
      </c>
      <c r="P39">
        <f>all_runs!O2493-all_runs!O3031</f>
        <v>1.8769615629580239E-2</v>
      </c>
      <c r="Q39">
        <f>all_runs!O2494-all_runs!O3032</f>
        <v>-1.3382922768086503E-2</v>
      </c>
      <c r="R39">
        <f>all_runs!O2495-all_runs!O3033</f>
        <v>-2.0947176684881219E-3</v>
      </c>
      <c r="S39">
        <f>all_runs!O2496-all_runs!O3034</f>
        <v>2.8874595051410656E-2</v>
      </c>
      <c r="T39">
        <f>all_runs!O2497-all_runs!O3035</f>
        <v>0.14833759590792839</v>
      </c>
      <c r="U39">
        <f>all_runs!O2498-all_runs!O3036</f>
        <v>-9.1759002770083198E-3</v>
      </c>
      <c r="V39">
        <f>all_runs!O2499-all_runs!O3037</f>
        <v>8.4953072963972143E-2</v>
      </c>
      <c r="W39">
        <f>all_runs!O2500-all_runs!O3038</f>
        <v>-7.8292812003859513E-3</v>
      </c>
      <c r="X39">
        <f>all_runs!O2501-all_runs!O3039</f>
        <v>-3.1053536906517909E-3</v>
      </c>
      <c r="Y39">
        <f>all_runs!O2502-all_runs!O3040</f>
        <v>1.5543483279213399E-2</v>
      </c>
      <c r="Z39">
        <f>all_runs!O2503-all_runs!O3041</f>
        <v>-5.4033485540334603E-3</v>
      </c>
      <c r="AA39" cm="1">
        <f t="array" ref="AA39">IF(G39=0,"",1+SUMPRODUCT(--(ABS($G39:$Z39)&lt;ABS(G39)),--($G39:$Z39&lt;&gt;0))+(SUMPRODUCT(--(ABS($G39:$Z39)=ABS(G39)),--($G39:$Z39&lt;&gt;0))-1)/2)</f>
        <v>5</v>
      </c>
      <c r="AB39" cm="1">
        <f t="array" ref="AB39">IF(H39=0,"",1+SUMPRODUCT(--(ABS($G39:$Z39)&lt;ABS(H39)),--($G39:$Z39&lt;&gt;0))+(SUMPRODUCT(--(ABS($G39:$Z39)=ABS(H39)),--($G39:$Z39&lt;&gt;0))-1)/2)</f>
        <v>14</v>
      </c>
      <c r="AC39" cm="1">
        <f t="array" ref="AC39">IF(I39=0,"",1+SUMPRODUCT(--(ABS($G39:$Z39)&lt;ABS(I39)),--($G39:$Z39&lt;&gt;0))+(SUMPRODUCT(--(ABS($G39:$Z39)=ABS(I39)),--($G39:$Z39&lt;&gt;0))-1)/2)</f>
        <v>20</v>
      </c>
      <c r="AD39" cm="1">
        <f t="array" ref="AD39">IF(J39=0,"",1+SUMPRODUCT(--(ABS($G39:$Z39)&lt;ABS(J39)),--($G39:$Z39&lt;&gt;0))+(SUMPRODUCT(--(ABS($G39:$Z39)=ABS(J39)),--($G39:$Z39&lt;&gt;0))-1)/2)</f>
        <v>16</v>
      </c>
      <c r="AE39" cm="1">
        <f t="array" ref="AE39">IF(K39=0,"",1+SUMPRODUCT(--(ABS($G39:$Z39)&lt;ABS(K39)),--($G39:$Z39&lt;&gt;0))+(SUMPRODUCT(--(ABS($G39:$Z39)=ABS(K39)),--($G39:$Z39&lt;&gt;0))-1)/2)</f>
        <v>12</v>
      </c>
      <c r="AF39" cm="1">
        <f t="array" ref="AF39">IF(L39=0,"",1+SUMPRODUCT(--(ABS($G39:$Z39)&lt;ABS(L39)),--($G39:$Z39&lt;&gt;0))+(SUMPRODUCT(--(ABS($G39:$Z39)=ABS(L39)),--($G39:$Z39&lt;&gt;0))-1)/2)</f>
        <v>18</v>
      </c>
      <c r="AG39" cm="1">
        <f t="array" ref="AG39">IF(M39=0,"",1+SUMPRODUCT(--(ABS($G39:$Z39)&lt;ABS(M39)),--($G39:$Z39&lt;&gt;0))+(SUMPRODUCT(--(ABS($G39:$Z39)=ABS(M39)),--($G39:$Z39&lt;&gt;0))-1)/2)</f>
        <v>17</v>
      </c>
      <c r="AH39" cm="1">
        <f t="array" ref="AH39">IF(N39=0,"",1+SUMPRODUCT(--(ABS($G39:$Z39)&lt;ABS(N39)),--($G39:$Z39&lt;&gt;0))+(SUMPRODUCT(--(ABS($G39:$Z39)=ABS(N39)),--($G39:$Z39&lt;&gt;0))-1)/2)</f>
        <v>13</v>
      </c>
      <c r="AI39" cm="1">
        <f t="array" ref="AI39">IF(O39=0,"",1+SUMPRODUCT(--(ABS($G39:$Z39)&lt;ABS(O39)),--($G39:$Z39&lt;&gt;0))+(SUMPRODUCT(--(ABS($G39:$Z39)=ABS(O39)),--($G39:$Z39&lt;&gt;0))-1)/2)</f>
        <v>3</v>
      </c>
      <c r="AJ39" cm="1">
        <f t="array" ref="AJ39">IF(P39=0,"",1+SUMPRODUCT(--(ABS($G39:$Z39)&lt;ABS(P39)),--($G39:$Z39&lt;&gt;0))+(SUMPRODUCT(--(ABS($G39:$Z39)=ABS(P39)),--($G39:$Z39&lt;&gt;0))-1)/2)</f>
        <v>10</v>
      </c>
      <c r="AK39" cm="1">
        <f t="array" ref="AK39">IF(Q39=0,"",1+SUMPRODUCT(--(ABS($G39:$Z39)&lt;ABS(Q39)),--($G39:$Z39&lt;&gt;0))+(SUMPRODUCT(--(ABS($G39:$Z39)=ABS(Q39)),--($G39:$Z39&lt;&gt;0))-1)/2)</f>
        <v>8</v>
      </c>
      <c r="AL39" cm="1">
        <f t="array" ref="AL39">IF(R39=0,"",1+SUMPRODUCT(--(ABS($G39:$Z39)&lt;ABS(R39)),--($G39:$Z39&lt;&gt;0))+(SUMPRODUCT(--(ABS($G39:$Z39)=ABS(R39)),--($G39:$Z39&lt;&gt;0))-1)/2)</f>
        <v>1</v>
      </c>
      <c r="AM39" cm="1">
        <f t="array" ref="AM39">IF(S39=0,"",1+SUMPRODUCT(--(ABS($G39:$Z39)&lt;ABS(S39)),--($G39:$Z39&lt;&gt;0))+(SUMPRODUCT(--(ABS($G39:$Z39)=ABS(S39)),--($G39:$Z39&lt;&gt;0))-1)/2)</f>
        <v>11</v>
      </c>
      <c r="AN39" cm="1">
        <f t="array" ref="AN39">IF(T39=0,"",1+SUMPRODUCT(--(ABS($G39:$Z39)&lt;ABS(T39)),--($G39:$Z39&lt;&gt;0))+(SUMPRODUCT(--(ABS($G39:$Z39)=ABS(T39)),--($G39:$Z39&lt;&gt;0))-1)/2)</f>
        <v>19</v>
      </c>
      <c r="AO39" cm="1">
        <f t="array" ref="AO39">IF(U39=0,"",1+SUMPRODUCT(--(ABS($G39:$Z39)&lt;ABS(U39)),--($G39:$Z39&lt;&gt;0))+(SUMPRODUCT(--(ABS($G39:$Z39)=ABS(U39)),--($G39:$Z39&lt;&gt;0))-1)/2)</f>
        <v>7</v>
      </c>
      <c r="AP39" cm="1">
        <f t="array" ref="AP39">IF(V39=0,"",1+SUMPRODUCT(--(ABS($G39:$Z39)&lt;ABS(V39)),--($G39:$Z39&lt;&gt;0))+(SUMPRODUCT(--(ABS($G39:$Z39)=ABS(V39)),--($G39:$Z39&lt;&gt;0))-1)/2)</f>
        <v>15</v>
      </c>
      <c r="AQ39" cm="1">
        <f t="array" ref="AQ39">IF(W39=0,"",1+SUMPRODUCT(--(ABS($G39:$Z39)&lt;ABS(W39)),--($G39:$Z39&lt;&gt;0))+(SUMPRODUCT(--(ABS($G39:$Z39)=ABS(W39)),--($G39:$Z39&lt;&gt;0))-1)/2)</f>
        <v>6</v>
      </c>
      <c r="AR39" cm="1">
        <f t="array" ref="AR39">IF(X39=0,"",1+SUMPRODUCT(--(ABS($G39:$Z39)&lt;ABS(X39)),--($G39:$Z39&lt;&gt;0))+(SUMPRODUCT(--(ABS($G39:$Z39)=ABS(X39)),--($G39:$Z39&lt;&gt;0))-1)/2)</f>
        <v>2</v>
      </c>
      <c r="AS39" cm="1">
        <f t="array" ref="AS39">IF(Y39=0,"",1+SUMPRODUCT(--(ABS($G39:$Z39)&lt;ABS(Y39)),--($G39:$Z39&lt;&gt;0))+(SUMPRODUCT(--(ABS($G39:$Z39)=ABS(Y39)),--($G39:$Z39&lt;&gt;0))-1)/2)</f>
        <v>9</v>
      </c>
      <c r="AT39" cm="1">
        <f t="array" ref="AT39">IF(Z39=0,"",1+SUMPRODUCT(--(ABS($G39:$Z39)&lt;ABS(Z39)),--($G39:$Z39&lt;&gt;0))+(SUMPRODUCT(--(ABS($G39:$Z39)=ABS(Z39)),--($G39:$Z39&lt;&gt;0))-1)/2)</f>
        <v>4</v>
      </c>
      <c r="AU39">
        <f>AVERAGE(G39:Z39)</f>
        <v>3.0758306785083234E-2</v>
      </c>
      <c r="AV39">
        <f>SUMIF(G39:Z39,"&gt;0",AA39:AT39)</f>
        <v>133</v>
      </c>
      <c r="AW39">
        <f>COUNTIF(G39:Z39,"&lt;&gt;0")</f>
        <v>20</v>
      </c>
      <c r="AX39">
        <f>_xlfn.LET(_xlpm.n,AW39,_xlpm.w,AV39,_xlpm.mu,_xlpm.n*(_xlpm.n+1)/4,_xlpm.sd,SQRT(_xlpm.n*(_xlpm.n+1)*(2*_xlpm.n+1)/24),_xlpm.z,(ABS(_xlpm.w-_xlpm.mu)-0.5)/_xlpm.sd,MIN(1,2*(1-_xlfn.NORM.S.DIST(_xlpm.z,TRUE))))</f>
        <v>0.30458604753524998</v>
      </c>
    </row>
    <row r="40" spans="1:50" x14ac:dyDescent="0.25">
      <c r="A40" t="s">
        <v>9344</v>
      </c>
      <c r="B40" t="s">
        <v>19</v>
      </c>
      <c r="C40" t="s">
        <v>106</v>
      </c>
      <c r="D40" t="s">
        <v>88</v>
      </c>
      <c r="E40" t="s">
        <v>26</v>
      </c>
      <c r="F40" t="s">
        <v>9259</v>
      </c>
      <c r="G40">
        <f>all_runs!O2504-all_runs!O3042</f>
        <v>-1.9975478638121325E-2</v>
      </c>
      <c r="H40">
        <f>all_runs!O2505-all_runs!O3043</f>
        <v>-9.7208466307163732E-4</v>
      </c>
      <c r="I40">
        <f>all_runs!O2506-all_runs!O3044</f>
        <v>2.1376751398349714E-2</v>
      </c>
      <c r="J40">
        <f>all_runs!O2507-all_runs!O3045</f>
        <v>8.694213660760286E-3</v>
      </c>
      <c r="K40">
        <f>all_runs!O2508-all_runs!O3046</f>
        <v>0.16632083395089181</v>
      </c>
      <c r="L40">
        <f>all_runs!O2509-all_runs!O3047</f>
        <v>1.8028851712925897E-2</v>
      </c>
      <c r="M40">
        <f>all_runs!O2510-all_runs!O3048</f>
        <v>-2.2225503950380143E-2</v>
      </c>
      <c r="N40">
        <f>all_runs!O2511-all_runs!O3049</f>
        <v>-8.509693651029826E-4</v>
      </c>
      <c r="O40">
        <f>all_runs!O2512-all_runs!O3050</f>
        <v>2.7703757725355938E-2</v>
      </c>
      <c r="P40">
        <f>all_runs!O2513-all_runs!O3051</f>
        <v>1.0404473923787183E-2</v>
      </c>
      <c r="Q40">
        <f>all_runs!O2514-all_runs!O3052</f>
        <v>0.19532836618567073</v>
      </c>
      <c r="R40">
        <f>all_runs!O2515-all_runs!O3053</f>
        <v>0.20203072451466453</v>
      </c>
      <c r="S40">
        <f>all_runs!O2516-all_runs!O3054</f>
        <v>-8.5280731189574244E-4</v>
      </c>
      <c r="T40">
        <f>all_runs!O2517-all_runs!O3055</f>
        <v>1.8884120171673957E-2</v>
      </c>
      <c r="U40">
        <f>all_runs!O2518-all_runs!O3056</f>
        <v>-1.8982274521486486E-2</v>
      </c>
      <c r="V40">
        <f>all_runs!O2519-all_runs!O3057</f>
        <v>2.1533706348393689E-2</v>
      </c>
      <c r="W40">
        <f>all_runs!O2520-all_runs!O3058</f>
        <v>-1.7139452394030474E-2</v>
      </c>
      <c r="X40">
        <f>all_runs!O2521-all_runs!O3059</f>
        <v>1.5655540783243493E-2</v>
      </c>
      <c r="Y40">
        <f>all_runs!O2522-all_runs!O3060</f>
        <v>0.20053475935828868</v>
      </c>
      <c r="Z40">
        <f>all_runs!O2523-all_runs!O3061</f>
        <v>-1.7278617710583144E-2</v>
      </c>
      <c r="AA40" cm="1">
        <f t="array" ref="AA40">IF(G40=0,"",1+SUMPRODUCT(--(ABS($G40:$Z40)&lt;ABS(G40)),--($G40:$Z40&lt;&gt;0))+(SUMPRODUCT(--(ABS($G40:$Z40)=ABS(G40)),--($G40:$Z40&lt;&gt;0))-1)/2)</f>
        <v>12</v>
      </c>
      <c r="AB40" cm="1">
        <f t="array" ref="AB40">IF(H40=0,"",1+SUMPRODUCT(--(ABS($G40:$Z40)&lt;ABS(H40)),--($G40:$Z40&lt;&gt;0))+(SUMPRODUCT(--(ABS($G40:$Z40)=ABS(H40)),--($G40:$Z40&lt;&gt;0))-1)/2)</f>
        <v>3</v>
      </c>
      <c r="AC40" cm="1">
        <f t="array" ref="AC40">IF(I40=0,"",1+SUMPRODUCT(--(ABS($G40:$Z40)&lt;ABS(I40)),--($G40:$Z40&lt;&gt;0))+(SUMPRODUCT(--(ABS($G40:$Z40)=ABS(I40)),--($G40:$Z40&lt;&gt;0))-1)/2)</f>
        <v>13</v>
      </c>
      <c r="AD40" cm="1">
        <f t="array" ref="AD40">IF(J40=0,"",1+SUMPRODUCT(--(ABS($G40:$Z40)&lt;ABS(J40)),--($G40:$Z40&lt;&gt;0))+(SUMPRODUCT(--(ABS($G40:$Z40)=ABS(J40)),--($G40:$Z40&lt;&gt;0))-1)/2)</f>
        <v>4</v>
      </c>
      <c r="AE40" cm="1">
        <f t="array" ref="AE40">IF(K40=0,"",1+SUMPRODUCT(--(ABS($G40:$Z40)&lt;ABS(K40)),--($G40:$Z40&lt;&gt;0))+(SUMPRODUCT(--(ABS($G40:$Z40)=ABS(K40)),--($G40:$Z40&lt;&gt;0))-1)/2)</f>
        <v>17</v>
      </c>
      <c r="AF40" cm="1">
        <f t="array" ref="AF40">IF(L40=0,"",1+SUMPRODUCT(--(ABS($G40:$Z40)&lt;ABS(L40)),--($G40:$Z40&lt;&gt;0))+(SUMPRODUCT(--(ABS($G40:$Z40)=ABS(L40)),--($G40:$Z40&lt;&gt;0))-1)/2)</f>
        <v>9</v>
      </c>
      <c r="AG40" cm="1">
        <f t="array" ref="AG40">IF(M40=0,"",1+SUMPRODUCT(--(ABS($G40:$Z40)&lt;ABS(M40)),--($G40:$Z40&lt;&gt;0))+(SUMPRODUCT(--(ABS($G40:$Z40)=ABS(M40)),--($G40:$Z40&lt;&gt;0))-1)/2)</f>
        <v>15</v>
      </c>
      <c r="AH40" cm="1">
        <f t="array" ref="AH40">IF(N40=0,"",1+SUMPRODUCT(--(ABS($G40:$Z40)&lt;ABS(N40)),--($G40:$Z40&lt;&gt;0))+(SUMPRODUCT(--(ABS($G40:$Z40)=ABS(N40)),--($G40:$Z40&lt;&gt;0))-1)/2)</f>
        <v>1</v>
      </c>
      <c r="AI40" cm="1">
        <f t="array" ref="AI40">IF(O40=0,"",1+SUMPRODUCT(--(ABS($G40:$Z40)&lt;ABS(O40)),--($G40:$Z40&lt;&gt;0))+(SUMPRODUCT(--(ABS($G40:$Z40)=ABS(O40)),--($G40:$Z40&lt;&gt;0))-1)/2)</f>
        <v>16</v>
      </c>
      <c r="AJ40" cm="1">
        <f t="array" ref="AJ40">IF(P40=0,"",1+SUMPRODUCT(--(ABS($G40:$Z40)&lt;ABS(P40)),--($G40:$Z40&lt;&gt;0))+(SUMPRODUCT(--(ABS($G40:$Z40)=ABS(P40)),--($G40:$Z40&lt;&gt;0))-1)/2)</f>
        <v>5</v>
      </c>
      <c r="AK40" cm="1">
        <f t="array" ref="AK40">IF(Q40=0,"",1+SUMPRODUCT(--(ABS($G40:$Z40)&lt;ABS(Q40)),--($G40:$Z40&lt;&gt;0))+(SUMPRODUCT(--(ABS($G40:$Z40)=ABS(Q40)),--($G40:$Z40&lt;&gt;0))-1)/2)</f>
        <v>18</v>
      </c>
      <c r="AL40" cm="1">
        <f t="array" ref="AL40">IF(R40=0,"",1+SUMPRODUCT(--(ABS($G40:$Z40)&lt;ABS(R40)),--($G40:$Z40&lt;&gt;0))+(SUMPRODUCT(--(ABS($G40:$Z40)=ABS(R40)),--($G40:$Z40&lt;&gt;0))-1)/2)</f>
        <v>20</v>
      </c>
      <c r="AM40" cm="1">
        <f t="array" ref="AM40">IF(S40=0,"",1+SUMPRODUCT(--(ABS($G40:$Z40)&lt;ABS(S40)),--($G40:$Z40&lt;&gt;0))+(SUMPRODUCT(--(ABS($G40:$Z40)=ABS(S40)),--($G40:$Z40&lt;&gt;0))-1)/2)</f>
        <v>2</v>
      </c>
      <c r="AN40" cm="1">
        <f t="array" ref="AN40">IF(T40=0,"",1+SUMPRODUCT(--(ABS($G40:$Z40)&lt;ABS(T40)),--($G40:$Z40&lt;&gt;0))+(SUMPRODUCT(--(ABS($G40:$Z40)=ABS(T40)),--($G40:$Z40&lt;&gt;0))-1)/2)</f>
        <v>10</v>
      </c>
      <c r="AO40" cm="1">
        <f t="array" ref="AO40">IF(U40=0,"",1+SUMPRODUCT(--(ABS($G40:$Z40)&lt;ABS(U40)),--($G40:$Z40&lt;&gt;0))+(SUMPRODUCT(--(ABS($G40:$Z40)=ABS(U40)),--($G40:$Z40&lt;&gt;0))-1)/2)</f>
        <v>11</v>
      </c>
      <c r="AP40" cm="1">
        <f t="array" ref="AP40">IF(V40=0,"",1+SUMPRODUCT(--(ABS($G40:$Z40)&lt;ABS(V40)),--($G40:$Z40&lt;&gt;0))+(SUMPRODUCT(--(ABS($G40:$Z40)=ABS(V40)),--($G40:$Z40&lt;&gt;0))-1)/2)</f>
        <v>14</v>
      </c>
      <c r="AQ40" cm="1">
        <f t="array" ref="AQ40">IF(W40=0,"",1+SUMPRODUCT(--(ABS($G40:$Z40)&lt;ABS(W40)),--($G40:$Z40&lt;&gt;0))+(SUMPRODUCT(--(ABS($G40:$Z40)=ABS(W40)),--($G40:$Z40&lt;&gt;0))-1)/2)</f>
        <v>7</v>
      </c>
      <c r="AR40" cm="1">
        <f t="array" ref="AR40">IF(X40=0,"",1+SUMPRODUCT(--(ABS($G40:$Z40)&lt;ABS(X40)),--($G40:$Z40&lt;&gt;0))+(SUMPRODUCT(--(ABS($G40:$Z40)=ABS(X40)),--($G40:$Z40&lt;&gt;0))-1)/2)</f>
        <v>6</v>
      </c>
      <c r="AS40" cm="1">
        <f t="array" ref="AS40">IF(Y40=0,"",1+SUMPRODUCT(--(ABS($G40:$Z40)&lt;ABS(Y40)),--($G40:$Z40&lt;&gt;0))+(SUMPRODUCT(--(ABS($G40:$Z40)=ABS(Y40)),--($G40:$Z40&lt;&gt;0))-1)/2)</f>
        <v>19</v>
      </c>
      <c r="AT40" cm="1">
        <f t="array" ref="AT40">IF(Z40=0,"",1+SUMPRODUCT(--(ABS($G40:$Z40)&lt;ABS(Z40)),--($G40:$Z40&lt;&gt;0))+(SUMPRODUCT(--(ABS($G40:$Z40)=ABS(Z40)),--($G40:$Z40&lt;&gt;0))-1)/2)</f>
        <v>8</v>
      </c>
      <c r="AU40">
        <f>AVERAGE(G40:Z40)</f>
        <v>4.0410945558966696E-2</v>
      </c>
      <c r="AV40">
        <f>SUMIF(G40:Z40,"&gt;0",AA40:AT40)</f>
        <v>151</v>
      </c>
      <c r="AW40">
        <f>COUNTIF(G40:Z40,"&lt;&gt;0")</f>
        <v>20</v>
      </c>
      <c r="AX40">
        <f>_xlfn.LET(_xlpm.n,AW40,_xlpm.w,AV40,_xlpm.mu,_xlpm.n*(_xlpm.n+1)/4,_xlpm.sd,SQRT(_xlpm.n*(_xlpm.n+1)*(2*_xlpm.n+1)/24),_xlpm.z,(ABS(_xlpm.w-_xlpm.mu)-0.5)/_xlpm.sd,MIN(1,2*(1-_xlfn.NORM.S.DIST(_xlpm.z,TRUE))))</f>
        <v>8.9387700599079967E-2</v>
      </c>
    </row>
    <row r="41" spans="1:50" x14ac:dyDescent="0.25">
      <c r="A41" t="s">
        <v>9344</v>
      </c>
      <c r="B41" t="s">
        <v>19</v>
      </c>
      <c r="C41" t="s">
        <v>106</v>
      </c>
      <c r="D41" t="s">
        <v>88</v>
      </c>
      <c r="E41" t="s">
        <v>32</v>
      </c>
      <c r="F41" t="s">
        <v>9260</v>
      </c>
      <c r="G41">
        <f>all_runs!O2524-all_runs!O3062</f>
        <v>-4.0015373730138637E-2</v>
      </c>
      <c r="H41">
        <f>all_runs!O2525-all_runs!O3063</f>
        <v>-4.891309075409489E-2</v>
      </c>
      <c r="I41">
        <f>all_runs!O2584-all_runs!O3064</f>
        <v>-5.2865501137172477E-2</v>
      </c>
      <c r="J41">
        <f>all_runs!O2585-all_runs!O3065</f>
        <v>-5.4866437219378561E-2</v>
      </c>
      <c r="K41">
        <f>all_runs!O2586-all_runs!O3066</f>
        <v>-5.5041294100655169E-2</v>
      </c>
      <c r="L41">
        <f>all_runs!O2587-all_runs!O3067</f>
        <v>-3.4756620151631834E-2</v>
      </c>
      <c r="M41">
        <f>all_runs!O2588-all_runs!O3068</f>
        <v>-3.7510656436487655E-2</v>
      </c>
      <c r="N41">
        <f>all_runs!O2589-all_runs!O3069</f>
        <v>-4.0303227203811964E-2</v>
      </c>
      <c r="O41">
        <f>all_runs!O2590-all_runs!O3070</f>
        <v>-5.0638711769156131E-2</v>
      </c>
      <c r="P41">
        <f>all_runs!O2591-all_runs!O3071</f>
        <v>-2.9288702928870314E-2</v>
      </c>
      <c r="Q41">
        <f>all_runs!O2592-all_runs!O3072</f>
        <v>-4.0175818755174952E-2</v>
      </c>
      <c r="R41">
        <f>all_runs!O2593-all_runs!O3073</f>
        <v>-2.8969818809763015E-2</v>
      </c>
      <c r="S41">
        <f>all_runs!O2594-all_runs!O3074</f>
        <v>-2.1431603385396292E-2</v>
      </c>
      <c r="T41">
        <f>all_runs!O2595-all_runs!O3075</f>
        <v>-4.5913955012011343E-2</v>
      </c>
      <c r="U41">
        <f>all_runs!O2596-all_runs!O3076</f>
        <v>-3.5760264439805289E-2</v>
      </c>
      <c r="V41">
        <f>all_runs!O2597-all_runs!O3077</f>
        <v>-5.7218321369264857E-2</v>
      </c>
      <c r="W41">
        <f>all_runs!O2598-all_runs!O3078</f>
        <v>-4.7390442633781116E-2</v>
      </c>
      <c r="X41">
        <f>all_runs!O2599-all_runs!O3079</f>
        <v>-6.1303147624090726E-2</v>
      </c>
      <c r="Y41">
        <f>all_runs!O2600-all_runs!O3080</f>
        <v>-3.2851459408358763E-2</v>
      </c>
      <c r="Z41">
        <f>all_runs!O2601-all_runs!O3081</f>
        <v>-2.7789256198347045E-2</v>
      </c>
      <c r="AA41" cm="1">
        <f t="array" ref="AA41">IF(G41=0,"",1+SUMPRODUCT(--(ABS($G41:$Z41)&lt;ABS(G41)),--($G41:$Z41&lt;&gt;0))+(SUMPRODUCT(--(ABS($G41:$Z41)=ABS(G41)),--($G41:$Z41&lt;&gt;0))-1)/2)</f>
        <v>9</v>
      </c>
      <c r="AB41" cm="1">
        <f t="array" ref="AB41">IF(H41=0,"",1+SUMPRODUCT(--(ABS($G41:$Z41)&lt;ABS(H41)),--($G41:$Z41&lt;&gt;0))+(SUMPRODUCT(--(ABS($G41:$Z41)=ABS(H41)),--($G41:$Z41&lt;&gt;0))-1)/2)</f>
        <v>14</v>
      </c>
      <c r="AC41" cm="1">
        <f t="array" ref="AC41">IF(I41=0,"",1+SUMPRODUCT(--(ABS($G41:$Z41)&lt;ABS(I41)),--($G41:$Z41&lt;&gt;0))+(SUMPRODUCT(--(ABS($G41:$Z41)=ABS(I41)),--($G41:$Z41&lt;&gt;0))-1)/2)</f>
        <v>16</v>
      </c>
      <c r="AD41" cm="1">
        <f t="array" ref="AD41">IF(J41=0,"",1+SUMPRODUCT(--(ABS($G41:$Z41)&lt;ABS(J41)),--($G41:$Z41&lt;&gt;0))+(SUMPRODUCT(--(ABS($G41:$Z41)=ABS(J41)),--($G41:$Z41&lt;&gt;0))-1)/2)</f>
        <v>17</v>
      </c>
      <c r="AE41" cm="1">
        <f t="array" ref="AE41">IF(K41=0,"",1+SUMPRODUCT(--(ABS($G41:$Z41)&lt;ABS(K41)),--($G41:$Z41&lt;&gt;0))+(SUMPRODUCT(--(ABS($G41:$Z41)=ABS(K41)),--($G41:$Z41&lt;&gt;0))-1)/2)</f>
        <v>18</v>
      </c>
      <c r="AF41" cm="1">
        <f t="array" ref="AF41">IF(L41=0,"",1+SUMPRODUCT(--(ABS($G41:$Z41)&lt;ABS(L41)),--($G41:$Z41&lt;&gt;0))+(SUMPRODUCT(--(ABS($G41:$Z41)=ABS(L41)),--($G41:$Z41&lt;&gt;0))-1)/2)</f>
        <v>6</v>
      </c>
      <c r="AG41" cm="1">
        <f t="array" ref="AG41">IF(M41=0,"",1+SUMPRODUCT(--(ABS($G41:$Z41)&lt;ABS(M41)),--($G41:$Z41&lt;&gt;0))+(SUMPRODUCT(--(ABS($G41:$Z41)=ABS(M41)),--($G41:$Z41&lt;&gt;0))-1)/2)</f>
        <v>8</v>
      </c>
      <c r="AH41" cm="1">
        <f t="array" ref="AH41">IF(N41=0,"",1+SUMPRODUCT(--(ABS($G41:$Z41)&lt;ABS(N41)),--($G41:$Z41&lt;&gt;0))+(SUMPRODUCT(--(ABS($G41:$Z41)=ABS(N41)),--($G41:$Z41&lt;&gt;0))-1)/2)</f>
        <v>11</v>
      </c>
      <c r="AI41" cm="1">
        <f t="array" ref="AI41">IF(O41=0,"",1+SUMPRODUCT(--(ABS($G41:$Z41)&lt;ABS(O41)),--($G41:$Z41&lt;&gt;0))+(SUMPRODUCT(--(ABS($G41:$Z41)=ABS(O41)),--($G41:$Z41&lt;&gt;0))-1)/2)</f>
        <v>15</v>
      </c>
      <c r="AJ41" cm="1">
        <f t="array" ref="AJ41">IF(P41=0,"",1+SUMPRODUCT(--(ABS($G41:$Z41)&lt;ABS(P41)),--($G41:$Z41&lt;&gt;0))+(SUMPRODUCT(--(ABS($G41:$Z41)=ABS(P41)),--($G41:$Z41&lt;&gt;0))-1)/2)</f>
        <v>4</v>
      </c>
      <c r="AK41" cm="1">
        <f t="array" ref="AK41">IF(Q41=0,"",1+SUMPRODUCT(--(ABS($G41:$Z41)&lt;ABS(Q41)),--($G41:$Z41&lt;&gt;0))+(SUMPRODUCT(--(ABS($G41:$Z41)=ABS(Q41)),--($G41:$Z41&lt;&gt;0))-1)/2)</f>
        <v>10</v>
      </c>
      <c r="AL41" cm="1">
        <f t="array" ref="AL41">IF(R41=0,"",1+SUMPRODUCT(--(ABS($G41:$Z41)&lt;ABS(R41)),--($G41:$Z41&lt;&gt;0))+(SUMPRODUCT(--(ABS($G41:$Z41)=ABS(R41)),--($G41:$Z41&lt;&gt;0))-1)/2)</f>
        <v>3</v>
      </c>
      <c r="AM41" cm="1">
        <f t="array" ref="AM41">IF(S41=0,"",1+SUMPRODUCT(--(ABS($G41:$Z41)&lt;ABS(S41)),--($G41:$Z41&lt;&gt;0))+(SUMPRODUCT(--(ABS($G41:$Z41)=ABS(S41)),--($G41:$Z41&lt;&gt;0))-1)/2)</f>
        <v>1</v>
      </c>
      <c r="AN41" cm="1">
        <f t="array" ref="AN41">IF(T41=0,"",1+SUMPRODUCT(--(ABS($G41:$Z41)&lt;ABS(T41)),--($G41:$Z41&lt;&gt;0))+(SUMPRODUCT(--(ABS($G41:$Z41)=ABS(T41)),--($G41:$Z41&lt;&gt;0))-1)/2)</f>
        <v>12</v>
      </c>
      <c r="AO41" cm="1">
        <f t="array" ref="AO41">IF(U41=0,"",1+SUMPRODUCT(--(ABS($G41:$Z41)&lt;ABS(U41)),--($G41:$Z41&lt;&gt;0))+(SUMPRODUCT(--(ABS($G41:$Z41)=ABS(U41)),--($G41:$Z41&lt;&gt;0))-1)/2)</f>
        <v>7</v>
      </c>
      <c r="AP41" cm="1">
        <f t="array" ref="AP41">IF(V41=0,"",1+SUMPRODUCT(--(ABS($G41:$Z41)&lt;ABS(V41)),--($G41:$Z41&lt;&gt;0))+(SUMPRODUCT(--(ABS($G41:$Z41)=ABS(V41)),--($G41:$Z41&lt;&gt;0))-1)/2)</f>
        <v>19</v>
      </c>
      <c r="AQ41" cm="1">
        <f t="array" ref="AQ41">IF(W41=0,"",1+SUMPRODUCT(--(ABS($G41:$Z41)&lt;ABS(W41)),--($G41:$Z41&lt;&gt;0))+(SUMPRODUCT(--(ABS($G41:$Z41)=ABS(W41)),--($G41:$Z41&lt;&gt;0))-1)/2)</f>
        <v>13</v>
      </c>
      <c r="AR41" cm="1">
        <f t="array" ref="AR41">IF(X41=0,"",1+SUMPRODUCT(--(ABS($G41:$Z41)&lt;ABS(X41)),--($G41:$Z41&lt;&gt;0))+(SUMPRODUCT(--(ABS($G41:$Z41)=ABS(X41)),--($G41:$Z41&lt;&gt;0))-1)/2)</f>
        <v>20</v>
      </c>
      <c r="AS41" cm="1">
        <f t="array" ref="AS41">IF(Y41=0,"",1+SUMPRODUCT(--(ABS($G41:$Z41)&lt;ABS(Y41)),--($G41:$Z41&lt;&gt;0))+(SUMPRODUCT(--(ABS($G41:$Z41)=ABS(Y41)),--($G41:$Z41&lt;&gt;0))-1)/2)</f>
        <v>5</v>
      </c>
      <c r="AT41" cm="1">
        <f t="array" ref="AT41">IF(Z41=0,"",1+SUMPRODUCT(--(ABS($G41:$Z41)&lt;ABS(Z41)),--($G41:$Z41&lt;&gt;0))+(SUMPRODUCT(--(ABS($G41:$Z41)=ABS(Z41)),--($G41:$Z41&lt;&gt;0))-1)/2)</f>
        <v>2</v>
      </c>
      <c r="AU41">
        <f>AVERAGE(G41:Z41)</f>
        <v>-4.2150185153369553E-2</v>
      </c>
      <c r="AV41">
        <f>SUMIF(G41:Z41,"&gt;0",AA41:AT41)</f>
        <v>0</v>
      </c>
      <c r="AW41">
        <f>COUNTIF(G41:Z41,"&lt;&gt;0")</f>
        <v>20</v>
      </c>
      <c r="AX41">
        <f>_xlfn.LET(_xlpm.n,AW41,_xlpm.w,AV41,_xlpm.mu,_xlpm.n*(_xlpm.n+1)/4,_xlpm.sd,SQRT(_xlpm.n*(_xlpm.n+1)*(2*_xlpm.n+1)/24),_xlpm.z,(ABS(_xlpm.w-_xlpm.mu)-0.5)/_xlpm.sd,MIN(1,2*(1-_xlfn.NORM.S.DIST(_xlpm.z,TRUE))))</f>
        <v>9.5691731570646255E-5</v>
      </c>
    </row>
    <row r="42" spans="1:50" x14ac:dyDescent="0.25">
      <c r="A42" t="s">
        <v>9344</v>
      </c>
      <c r="B42" t="s">
        <v>19</v>
      </c>
      <c r="C42" t="s">
        <v>106</v>
      </c>
      <c r="D42" t="s">
        <v>88</v>
      </c>
      <c r="E42" t="s">
        <v>12</v>
      </c>
      <c r="F42" t="s">
        <v>9260</v>
      </c>
      <c r="G42">
        <f>all_runs!O2602-all_runs!O3082</f>
        <v>-5.5081288054736E-2</v>
      </c>
      <c r="H42">
        <f>all_runs!O2603-all_runs!O3083</f>
        <v>-4.157692667852797E-2</v>
      </c>
      <c r="I42">
        <f>all_runs!O2604-all_runs!O3084</f>
        <v>-4.038616750481161E-2</v>
      </c>
      <c r="J42">
        <f>all_runs!O2605-all_runs!O3085</f>
        <v>-5.5070023723884587E-2</v>
      </c>
      <c r="K42">
        <f>all_runs!O2606-all_runs!O3086</f>
        <v>-4.1026044535368622E-2</v>
      </c>
      <c r="L42">
        <f>all_runs!O2607-all_runs!O3087</f>
        <v>-1.6806722689075682E-2</v>
      </c>
      <c r="M42">
        <f>all_runs!O2608-all_runs!O3088</f>
        <v>-3.7453183520599342E-2</v>
      </c>
      <c r="N42">
        <f>all_runs!O2609-all_runs!O3089</f>
        <v>-2.7919645897173995E-2</v>
      </c>
      <c r="O42">
        <f>all_runs!O2610-all_runs!O3090</f>
        <v>-3.8738807683477372E-2</v>
      </c>
      <c r="P42">
        <f>all_runs!O2611-all_runs!O3091</f>
        <v>-2.8645712428617798E-2</v>
      </c>
      <c r="Q42">
        <f>all_runs!O2612-all_runs!O3092</f>
        <v>-3.2891846086246845E-2</v>
      </c>
      <c r="R42">
        <f>all_runs!O2613-all_runs!O3093</f>
        <v>-4.6734164711692894E-2</v>
      </c>
      <c r="S42">
        <f>all_runs!O2614-all_runs!O3094</f>
        <v>-1.4975519293589978E-2</v>
      </c>
      <c r="T42">
        <f>all_runs!O2615-all_runs!O3095</f>
        <v>-6.4945226917059173E-3</v>
      </c>
      <c r="U42">
        <f>all_runs!O2616-all_runs!O3096</f>
        <v>-5.1173708920187799E-2</v>
      </c>
      <c r="V42">
        <f>all_runs!O2617-all_runs!O3097</f>
        <v>-2.9891747177278605E-2</v>
      </c>
      <c r="W42">
        <f>all_runs!O2618-all_runs!O3098</f>
        <v>-8.8512241054613527E-3</v>
      </c>
      <c r="X42">
        <f>all_runs!O2619-all_runs!O3099</f>
        <v>-1.7678732609169301E-2</v>
      </c>
      <c r="Y42">
        <f>all_runs!O2620-all_runs!O3100</f>
        <v>-5.1375178493822449E-2</v>
      </c>
      <c r="Z42">
        <f>all_runs!O2621-all_runs!O3101</f>
        <v>9.4412629623918942E-4</v>
      </c>
      <c r="AA42" cm="1">
        <f t="array" ref="AA42">IF(G42=0,"",1+SUMPRODUCT(--(ABS($G42:$Z42)&lt;ABS(G42)),--($G42:$Z42&lt;&gt;0))+(SUMPRODUCT(--(ABS($G42:$Z42)=ABS(G42)),--($G42:$Z42&lt;&gt;0))-1)/2)</f>
        <v>20</v>
      </c>
      <c r="AB42" cm="1">
        <f t="array" ref="AB42">IF(H42=0,"",1+SUMPRODUCT(--(ABS($G42:$Z42)&lt;ABS(H42)),--($G42:$Z42&lt;&gt;0))+(SUMPRODUCT(--(ABS($G42:$Z42)=ABS(H42)),--($G42:$Z42&lt;&gt;0))-1)/2)</f>
        <v>15</v>
      </c>
      <c r="AC42" cm="1">
        <f t="array" ref="AC42">IF(I42=0,"",1+SUMPRODUCT(--(ABS($G42:$Z42)&lt;ABS(I42)),--($G42:$Z42&lt;&gt;0))+(SUMPRODUCT(--(ABS($G42:$Z42)=ABS(I42)),--($G42:$Z42&lt;&gt;0))-1)/2)</f>
        <v>13</v>
      </c>
      <c r="AD42" cm="1">
        <f t="array" ref="AD42">IF(J42=0,"",1+SUMPRODUCT(--(ABS($G42:$Z42)&lt;ABS(J42)),--($G42:$Z42&lt;&gt;0))+(SUMPRODUCT(--(ABS($G42:$Z42)=ABS(J42)),--($G42:$Z42&lt;&gt;0))-1)/2)</f>
        <v>19</v>
      </c>
      <c r="AE42" cm="1">
        <f t="array" ref="AE42">IF(K42=0,"",1+SUMPRODUCT(--(ABS($G42:$Z42)&lt;ABS(K42)),--($G42:$Z42&lt;&gt;0))+(SUMPRODUCT(--(ABS($G42:$Z42)=ABS(K42)),--($G42:$Z42&lt;&gt;0))-1)/2)</f>
        <v>14</v>
      </c>
      <c r="AF42" cm="1">
        <f t="array" ref="AF42">IF(L42=0,"",1+SUMPRODUCT(--(ABS($G42:$Z42)&lt;ABS(L42)),--($G42:$Z42&lt;&gt;0))+(SUMPRODUCT(--(ABS($G42:$Z42)=ABS(L42)),--($G42:$Z42&lt;&gt;0))-1)/2)</f>
        <v>5</v>
      </c>
      <c r="AG42" cm="1">
        <f t="array" ref="AG42">IF(M42=0,"",1+SUMPRODUCT(--(ABS($G42:$Z42)&lt;ABS(M42)),--($G42:$Z42&lt;&gt;0))+(SUMPRODUCT(--(ABS($G42:$Z42)=ABS(M42)),--($G42:$Z42&lt;&gt;0))-1)/2)</f>
        <v>11</v>
      </c>
      <c r="AH42" cm="1">
        <f t="array" ref="AH42">IF(N42=0,"",1+SUMPRODUCT(--(ABS($G42:$Z42)&lt;ABS(N42)),--($G42:$Z42&lt;&gt;0))+(SUMPRODUCT(--(ABS($G42:$Z42)=ABS(N42)),--($G42:$Z42&lt;&gt;0))-1)/2)</f>
        <v>7</v>
      </c>
      <c r="AI42" cm="1">
        <f t="array" ref="AI42">IF(O42=0,"",1+SUMPRODUCT(--(ABS($G42:$Z42)&lt;ABS(O42)),--($G42:$Z42&lt;&gt;0))+(SUMPRODUCT(--(ABS($G42:$Z42)=ABS(O42)),--($G42:$Z42&lt;&gt;0))-1)/2)</f>
        <v>12</v>
      </c>
      <c r="AJ42" cm="1">
        <f t="array" ref="AJ42">IF(P42=0,"",1+SUMPRODUCT(--(ABS($G42:$Z42)&lt;ABS(P42)),--($G42:$Z42&lt;&gt;0))+(SUMPRODUCT(--(ABS($G42:$Z42)=ABS(P42)),--($G42:$Z42&lt;&gt;0))-1)/2)</f>
        <v>8</v>
      </c>
      <c r="AK42" cm="1">
        <f t="array" ref="AK42">IF(Q42=0,"",1+SUMPRODUCT(--(ABS($G42:$Z42)&lt;ABS(Q42)),--($G42:$Z42&lt;&gt;0))+(SUMPRODUCT(--(ABS($G42:$Z42)=ABS(Q42)),--($G42:$Z42&lt;&gt;0))-1)/2)</f>
        <v>10</v>
      </c>
      <c r="AL42" cm="1">
        <f t="array" ref="AL42">IF(R42=0,"",1+SUMPRODUCT(--(ABS($G42:$Z42)&lt;ABS(R42)),--($G42:$Z42&lt;&gt;0))+(SUMPRODUCT(--(ABS($G42:$Z42)=ABS(R42)),--($G42:$Z42&lt;&gt;0))-1)/2)</f>
        <v>16</v>
      </c>
      <c r="AM42" cm="1">
        <f t="array" ref="AM42">IF(S42=0,"",1+SUMPRODUCT(--(ABS($G42:$Z42)&lt;ABS(S42)),--($G42:$Z42&lt;&gt;0))+(SUMPRODUCT(--(ABS($G42:$Z42)=ABS(S42)),--($G42:$Z42&lt;&gt;0))-1)/2)</f>
        <v>4</v>
      </c>
      <c r="AN42" cm="1">
        <f t="array" ref="AN42">IF(T42=0,"",1+SUMPRODUCT(--(ABS($G42:$Z42)&lt;ABS(T42)),--($G42:$Z42&lt;&gt;0))+(SUMPRODUCT(--(ABS($G42:$Z42)=ABS(T42)),--($G42:$Z42&lt;&gt;0))-1)/2)</f>
        <v>2</v>
      </c>
      <c r="AO42" cm="1">
        <f t="array" ref="AO42">IF(U42=0,"",1+SUMPRODUCT(--(ABS($G42:$Z42)&lt;ABS(U42)),--($G42:$Z42&lt;&gt;0))+(SUMPRODUCT(--(ABS($G42:$Z42)=ABS(U42)),--($G42:$Z42&lt;&gt;0))-1)/2)</f>
        <v>17</v>
      </c>
      <c r="AP42" cm="1">
        <f t="array" ref="AP42">IF(V42=0,"",1+SUMPRODUCT(--(ABS($G42:$Z42)&lt;ABS(V42)),--($G42:$Z42&lt;&gt;0))+(SUMPRODUCT(--(ABS($G42:$Z42)=ABS(V42)),--($G42:$Z42&lt;&gt;0))-1)/2)</f>
        <v>9</v>
      </c>
      <c r="AQ42" cm="1">
        <f t="array" ref="AQ42">IF(W42=0,"",1+SUMPRODUCT(--(ABS($G42:$Z42)&lt;ABS(W42)),--($G42:$Z42&lt;&gt;0))+(SUMPRODUCT(--(ABS($G42:$Z42)=ABS(W42)),--($G42:$Z42&lt;&gt;0))-1)/2)</f>
        <v>3</v>
      </c>
      <c r="AR42" cm="1">
        <f t="array" ref="AR42">IF(X42=0,"",1+SUMPRODUCT(--(ABS($G42:$Z42)&lt;ABS(X42)),--($G42:$Z42&lt;&gt;0))+(SUMPRODUCT(--(ABS($G42:$Z42)=ABS(X42)),--($G42:$Z42&lt;&gt;0))-1)/2)</f>
        <v>6</v>
      </c>
      <c r="AS42" cm="1">
        <f t="array" ref="AS42">IF(Y42=0,"",1+SUMPRODUCT(--(ABS($G42:$Z42)&lt;ABS(Y42)),--($G42:$Z42&lt;&gt;0))+(SUMPRODUCT(--(ABS($G42:$Z42)=ABS(Y42)),--($G42:$Z42&lt;&gt;0))-1)/2)</f>
        <v>18</v>
      </c>
      <c r="AT42" cm="1">
        <f t="array" ref="AT42">IF(Z42=0,"",1+SUMPRODUCT(--(ABS($G42:$Z42)&lt;ABS(Z42)),--($G42:$Z42&lt;&gt;0))+(SUMPRODUCT(--(ABS($G42:$Z42)=ABS(Z42)),--($G42:$Z42&lt;&gt;0))-1)/2)</f>
        <v>1</v>
      </c>
      <c r="AU42">
        <f>AVERAGE(G42:Z42)</f>
        <v>-3.2091352025459444E-2</v>
      </c>
      <c r="AV42">
        <f>SUMIF(G42:Z42,"&gt;0",AA42:AT42)</f>
        <v>1</v>
      </c>
      <c r="AW42">
        <f>COUNTIF(G42:Z42,"&lt;&gt;0")</f>
        <v>20</v>
      </c>
      <c r="AX42">
        <f>_xlfn.LET(_xlpm.n,AW42,_xlpm.w,AV42,_xlpm.mu,_xlpm.n*(_xlpm.n+1)/4,_xlpm.sd,SQRT(_xlpm.n*(_xlpm.n+1)*(2*_xlpm.n+1)/24),_xlpm.z,(ABS(_xlpm.w-_xlpm.mu)-0.5)/_xlpm.sd,MIN(1,2*(1-_xlfn.NORM.S.DIST(_xlpm.z,TRUE))))</f>
        <v>1.1157661051997003E-4</v>
      </c>
    </row>
    <row r="43" spans="1:50" x14ac:dyDescent="0.25">
      <c r="A43" t="s">
        <v>9344</v>
      </c>
      <c r="B43" t="s">
        <v>19</v>
      </c>
      <c r="C43" t="s">
        <v>106</v>
      </c>
      <c r="D43" t="s">
        <v>88</v>
      </c>
      <c r="E43" t="s">
        <v>26</v>
      </c>
      <c r="F43" t="s">
        <v>9260</v>
      </c>
      <c r="G43">
        <f>all_runs!O2622-all_runs!O3102</f>
        <v>-1.1293479897605874E-2</v>
      </c>
      <c r="H43">
        <f>all_runs!O2623-all_runs!O3103</f>
        <v>-2.1739130434782594E-2</v>
      </c>
      <c r="I43">
        <f>all_runs!O2624-all_runs!O3104</f>
        <v>1.4272481521389824E-2</v>
      </c>
      <c r="J43">
        <f>all_runs!O2625-all_runs!O3105</f>
        <v>-5.5061689485440546E-3</v>
      </c>
      <c r="K43">
        <f>all_runs!O2626-all_runs!O3106</f>
        <v>6.2328312967698807E-3</v>
      </c>
      <c r="L43">
        <f>all_runs!O2627-all_runs!O3107</f>
        <v>-3.1604561016325694E-2</v>
      </c>
      <c r="M43">
        <f>all_runs!O2628-all_runs!O3108</f>
        <v>-3.2325752849770018E-3</v>
      </c>
      <c r="N43">
        <f>all_runs!O2629-all_runs!O3109</f>
        <v>-1.9790568557171984E-2</v>
      </c>
      <c r="O43">
        <f>all_runs!O2630-all_runs!O3110</f>
        <v>4.9124788255223706E-3</v>
      </c>
      <c r="P43">
        <f>all_runs!O2631-all_runs!O3111</f>
        <v>3.6587750086115589E-3</v>
      </c>
      <c r="Q43">
        <f>all_runs!O2632-all_runs!O3112</f>
        <v>2.4050802695538831E-3</v>
      </c>
      <c r="R43">
        <f>all_runs!O2633-all_runs!O3113</f>
        <v>6.7866984434350464E-3</v>
      </c>
      <c r="S43">
        <f>all_runs!O2634-all_runs!O3114</f>
        <v>4.3290043290041824E-3</v>
      </c>
      <c r="T43">
        <f>all_runs!O2635-all_runs!O3115</f>
        <v>1.3608130999435475E-2</v>
      </c>
      <c r="U43">
        <f>all_runs!O2636-all_runs!O3116</f>
        <v>-1.8555048988140754E-2</v>
      </c>
      <c r="V43">
        <f>all_runs!O2637-all_runs!O3117</f>
        <v>-1.6168118315240787E-2</v>
      </c>
      <c r="W43">
        <f>all_runs!O2638-all_runs!O3118</f>
        <v>-6.8201193520887049E-3</v>
      </c>
      <c r="X43">
        <f>all_runs!O2639-all_runs!O3119</f>
        <v>-2.5300442757747454E-3</v>
      </c>
      <c r="Y43">
        <f>all_runs!O2640-all_runs!O3120</f>
        <v>-4.4648162295221172E-2</v>
      </c>
      <c r="Z43">
        <f>all_runs!O2641-all_runs!O3121</f>
        <v>-5.5858120374249198E-3</v>
      </c>
      <c r="AA43" cm="1">
        <f t="array" ref="AA43">IF(G43=0,"",1+SUMPRODUCT(--(ABS($G43:$Z43)&lt;ABS(G43)),--($G43:$Z43&lt;&gt;0))+(SUMPRODUCT(--(ABS($G43:$Z43)=ABS(G43)),--($G43:$Z43&lt;&gt;0))-1)/2)</f>
        <v>12</v>
      </c>
      <c r="AB43" cm="1">
        <f t="array" ref="AB43">IF(H43=0,"",1+SUMPRODUCT(--(ABS($G43:$Z43)&lt;ABS(H43)),--($G43:$Z43&lt;&gt;0))+(SUMPRODUCT(--(ABS($G43:$Z43)=ABS(H43)),--($G43:$Z43&lt;&gt;0))-1)/2)</f>
        <v>18</v>
      </c>
      <c r="AC43" cm="1">
        <f t="array" ref="AC43">IF(I43=0,"",1+SUMPRODUCT(--(ABS($G43:$Z43)&lt;ABS(I43)),--($G43:$Z43&lt;&gt;0))+(SUMPRODUCT(--(ABS($G43:$Z43)=ABS(I43)),--($G43:$Z43&lt;&gt;0))-1)/2)</f>
        <v>14</v>
      </c>
      <c r="AD43" cm="1">
        <f t="array" ref="AD43">IF(J43=0,"",1+SUMPRODUCT(--(ABS($G43:$Z43)&lt;ABS(J43)),--($G43:$Z43&lt;&gt;0))+(SUMPRODUCT(--(ABS($G43:$Z43)=ABS(J43)),--($G43:$Z43&lt;&gt;0))-1)/2)</f>
        <v>7</v>
      </c>
      <c r="AE43" cm="1">
        <f t="array" ref="AE43">IF(K43=0,"",1+SUMPRODUCT(--(ABS($G43:$Z43)&lt;ABS(K43)),--($G43:$Z43&lt;&gt;0))+(SUMPRODUCT(--(ABS($G43:$Z43)=ABS(K43)),--($G43:$Z43&lt;&gt;0))-1)/2)</f>
        <v>9</v>
      </c>
      <c r="AF43" cm="1">
        <f t="array" ref="AF43">IF(L43=0,"",1+SUMPRODUCT(--(ABS($G43:$Z43)&lt;ABS(L43)),--($G43:$Z43&lt;&gt;0))+(SUMPRODUCT(--(ABS($G43:$Z43)=ABS(L43)),--($G43:$Z43&lt;&gt;0))-1)/2)</f>
        <v>19</v>
      </c>
      <c r="AG43" cm="1">
        <f t="array" ref="AG43">IF(M43=0,"",1+SUMPRODUCT(--(ABS($G43:$Z43)&lt;ABS(M43)),--($G43:$Z43&lt;&gt;0))+(SUMPRODUCT(--(ABS($G43:$Z43)=ABS(M43)),--($G43:$Z43&lt;&gt;0))-1)/2)</f>
        <v>3</v>
      </c>
      <c r="AH43" cm="1">
        <f t="array" ref="AH43">IF(N43=0,"",1+SUMPRODUCT(--(ABS($G43:$Z43)&lt;ABS(N43)),--($G43:$Z43&lt;&gt;0))+(SUMPRODUCT(--(ABS($G43:$Z43)=ABS(N43)),--($G43:$Z43&lt;&gt;0))-1)/2)</f>
        <v>17</v>
      </c>
      <c r="AI43" cm="1">
        <f t="array" ref="AI43">IF(O43=0,"",1+SUMPRODUCT(--(ABS($G43:$Z43)&lt;ABS(O43)),--($G43:$Z43&lt;&gt;0))+(SUMPRODUCT(--(ABS($G43:$Z43)=ABS(O43)),--($G43:$Z43&lt;&gt;0))-1)/2)</f>
        <v>6</v>
      </c>
      <c r="AJ43" cm="1">
        <f t="array" ref="AJ43">IF(P43=0,"",1+SUMPRODUCT(--(ABS($G43:$Z43)&lt;ABS(P43)),--($G43:$Z43&lt;&gt;0))+(SUMPRODUCT(--(ABS($G43:$Z43)=ABS(P43)),--($G43:$Z43&lt;&gt;0))-1)/2)</f>
        <v>4</v>
      </c>
      <c r="AK43" cm="1">
        <f t="array" ref="AK43">IF(Q43=0,"",1+SUMPRODUCT(--(ABS($G43:$Z43)&lt;ABS(Q43)),--($G43:$Z43&lt;&gt;0))+(SUMPRODUCT(--(ABS($G43:$Z43)=ABS(Q43)),--($G43:$Z43&lt;&gt;0))-1)/2)</f>
        <v>1</v>
      </c>
      <c r="AL43" cm="1">
        <f t="array" ref="AL43">IF(R43=0,"",1+SUMPRODUCT(--(ABS($G43:$Z43)&lt;ABS(R43)),--($G43:$Z43&lt;&gt;0))+(SUMPRODUCT(--(ABS($G43:$Z43)=ABS(R43)),--($G43:$Z43&lt;&gt;0))-1)/2)</f>
        <v>10</v>
      </c>
      <c r="AM43" cm="1">
        <f t="array" ref="AM43">IF(S43=0,"",1+SUMPRODUCT(--(ABS($G43:$Z43)&lt;ABS(S43)),--($G43:$Z43&lt;&gt;0))+(SUMPRODUCT(--(ABS($G43:$Z43)=ABS(S43)),--($G43:$Z43&lt;&gt;0))-1)/2)</f>
        <v>5</v>
      </c>
      <c r="AN43" cm="1">
        <f t="array" ref="AN43">IF(T43=0,"",1+SUMPRODUCT(--(ABS($G43:$Z43)&lt;ABS(T43)),--($G43:$Z43&lt;&gt;0))+(SUMPRODUCT(--(ABS($G43:$Z43)=ABS(T43)),--($G43:$Z43&lt;&gt;0))-1)/2)</f>
        <v>13</v>
      </c>
      <c r="AO43" cm="1">
        <f t="array" ref="AO43">IF(U43=0,"",1+SUMPRODUCT(--(ABS($G43:$Z43)&lt;ABS(U43)),--($G43:$Z43&lt;&gt;0))+(SUMPRODUCT(--(ABS($G43:$Z43)=ABS(U43)),--($G43:$Z43&lt;&gt;0))-1)/2)</f>
        <v>16</v>
      </c>
      <c r="AP43" cm="1">
        <f t="array" ref="AP43">IF(V43=0,"",1+SUMPRODUCT(--(ABS($G43:$Z43)&lt;ABS(V43)),--($G43:$Z43&lt;&gt;0))+(SUMPRODUCT(--(ABS($G43:$Z43)=ABS(V43)),--($G43:$Z43&lt;&gt;0))-1)/2)</f>
        <v>15</v>
      </c>
      <c r="AQ43" cm="1">
        <f t="array" ref="AQ43">IF(W43=0,"",1+SUMPRODUCT(--(ABS($G43:$Z43)&lt;ABS(W43)),--($G43:$Z43&lt;&gt;0))+(SUMPRODUCT(--(ABS($G43:$Z43)=ABS(W43)),--($G43:$Z43&lt;&gt;0))-1)/2)</f>
        <v>11</v>
      </c>
      <c r="AR43" cm="1">
        <f t="array" ref="AR43">IF(X43=0,"",1+SUMPRODUCT(--(ABS($G43:$Z43)&lt;ABS(X43)),--($G43:$Z43&lt;&gt;0))+(SUMPRODUCT(--(ABS($G43:$Z43)=ABS(X43)),--($G43:$Z43&lt;&gt;0))-1)/2)</f>
        <v>2</v>
      </c>
      <c r="AS43" cm="1">
        <f t="array" ref="AS43">IF(Y43=0,"",1+SUMPRODUCT(--(ABS($G43:$Z43)&lt;ABS(Y43)),--($G43:$Z43&lt;&gt;0))+(SUMPRODUCT(--(ABS($G43:$Z43)=ABS(Y43)),--($G43:$Z43&lt;&gt;0))-1)/2)</f>
        <v>20</v>
      </c>
      <c r="AT43" cm="1">
        <f t="array" ref="AT43">IF(Z43=0,"",1+SUMPRODUCT(--(ABS($G43:$Z43)&lt;ABS(Z43)),--($G43:$Z43&lt;&gt;0))+(SUMPRODUCT(--(ABS($G43:$Z43)=ABS(Z43)),--($G43:$Z43&lt;&gt;0))-1)/2)</f>
        <v>8</v>
      </c>
      <c r="AU43">
        <f>AVERAGE(G43:Z43)</f>
        <v>-6.5634154354788036E-3</v>
      </c>
      <c r="AV43">
        <f>SUMIF(G43:Z43,"&gt;0",AA43:AT43)</f>
        <v>62</v>
      </c>
      <c r="AW43">
        <f>COUNTIF(G43:Z43,"&lt;&gt;0")</f>
        <v>20</v>
      </c>
      <c r="AX43">
        <f>_xlfn.LET(_xlpm.n,AW43,_xlpm.w,AV43,_xlpm.mu,_xlpm.n*(_xlpm.n+1)/4,_xlpm.sd,SQRT(_xlpm.n*(_xlpm.n+1)*(2*_xlpm.n+1)/24),_xlpm.z,(ABS(_xlpm.w-_xlpm.mu)-0.5)/_xlpm.sd,MIN(1,2*(1-_xlfn.NORM.S.DIST(_xlpm.z,TRUE))))</f>
        <v>0.11259455156096565</v>
      </c>
    </row>
    <row r="44" spans="1:50" x14ac:dyDescent="0.25">
      <c r="A44" t="s">
        <v>9344</v>
      </c>
      <c r="B44" t="s">
        <v>19</v>
      </c>
      <c r="C44" t="s">
        <v>106</v>
      </c>
      <c r="D44" t="s">
        <v>94</v>
      </c>
      <c r="E44" t="s">
        <v>32</v>
      </c>
      <c r="F44" t="s">
        <v>9259</v>
      </c>
      <c r="G44">
        <f>all_runs!O2642-all_runs!O3122</f>
        <v>-8.186265944434723E-3</v>
      </c>
      <c r="H44">
        <f>all_runs!O2643-all_runs!O3123</f>
        <v>-3.7280701754387469E-3</v>
      </c>
      <c r="I44">
        <f>all_runs!O2644-all_runs!O3124</f>
        <v>-1.5823897601800363E-2</v>
      </c>
      <c r="J44">
        <f>all_runs!O2645-all_runs!O3125</f>
        <v>5.7512303387050157E-2</v>
      </c>
      <c r="K44">
        <f>all_runs!O2646-all_runs!O3126</f>
        <v>-2.2762291637483667E-3</v>
      </c>
      <c r="L44">
        <f>all_runs!O2647-all_runs!O3127</f>
        <v>1.5999315537303938E-3</v>
      </c>
      <c r="M44">
        <f>all_runs!O2648-all_runs!O3128</f>
        <v>-1.129851061173015E-2</v>
      </c>
      <c r="N44">
        <f>all_runs!O2649-all_runs!O3129</f>
        <v>2.499055432611863E-2</v>
      </c>
      <c r="O44">
        <f>all_runs!O2650-all_runs!O3130</f>
        <v>3.64088140389629E-3</v>
      </c>
      <c r="P44">
        <f>all_runs!O2651-all_runs!O3131</f>
        <v>3.0858816555670021E-3</v>
      </c>
      <c r="Q44">
        <f>all_runs!O2652-all_runs!O3132</f>
        <v>-2.5384448776261892E-2</v>
      </c>
      <c r="R44">
        <f>all_runs!O2653-all_runs!O3133</f>
        <v>2.3628345594813416E-2</v>
      </c>
      <c r="S44">
        <f>all_runs!O2654-all_runs!O3134</f>
        <v>3.0896181155248725E-2</v>
      </c>
      <c r="T44">
        <f>all_runs!O2655-all_runs!O3135</f>
        <v>4.1555752735876972E-2</v>
      </c>
      <c r="U44">
        <f>all_runs!O2656-all_runs!O3136</f>
        <v>7.2257383966244371E-3</v>
      </c>
      <c r="V44">
        <f>all_runs!O2657-all_runs!O3137</f>
        <v>1.0157837162056538E-2</v>
      </c>
      <c r="W44">
        <f>all_runs!O2658-all_runs!O3138</f>
        <v>9.3619246861923466E-3</v>
      </c>
      <c r="X44">
        <f>all_runs!O2659-all_runs!O3139</f>
        <v>1.501853350943716E-2</v>
      </c>
      <c r="Y44">
        <f>all_runs!O2660-all_runs!O3140</f>
        <v>5.5186721991701271E-2</v>
      </c>
      <c r="Z44">
        <f>all_runs!O2661-all_runs!O3141</f>
        <v>1.2886597938144617E-2</v>
      </c>
      <c r="AA44" cm="1">
        <f t="array" ref="AA44">IF(G44=0,"",1+SUMPRODUCT(--(ABS($G44:$Z44)&lt;ABS(G44)),--($G44:$Z44&lt;&gt;0))+(SUMPRODUCT(--(ABS($G44:$Z44)=ABS(G44)),--($G44:$Z44&lt;&gt;0))-1)/2)</f>
        <v>7</v>
      </c>
      <c r="AB44" cm="1">
        <f t="array" ref="AB44">IF(H44=0,"",1+SUMPRODUCT(--(ABS($G44:$Z44)&lt;ABS(H44)),--($G44:$Z44&lt;&gt;0))+(SUMPRODUCT(--(ABS($G44:$Z44)=ABS(H44)),--($G44:$Z44&lt;&gt;0))-1)/2)</f>
        <v>5</v>
      </c>
      <c r="AC44" cm="1">
        <f t="array" ref="AC44">IF(I44=0,"",1+SUMPRODUCT(--(ABS($G44:$Z44)&lt;ABS(I44)),--($G44:$Z44&lt;&gt;0))+(SUMPRODUCT(--(ABS($G44:$Z44)=ABS(I44)),--($G44:$Z44&lt;&gt;0))-1)/2)</f>
        <v>13</v>
      </c>
      <c r="AD44" cm="1">
        <f t="array" ref="AD44">IF(J44=0,"",1+SUMPRODUCT(--(ABS($G44:$Z44)&lt;ABS(J44)),--($G44:$Z44&lt;&gt;0))+(SUMPRODUCT(--(ABS($G44:$Z44)=ABS(J44)),--($G44:$Z44&lt;&gt;0))-1)/2)</f>
        <v>20</v>
      </c>
      <c r="AE44" cm="1">
        <f t="array" ref="AE44">IF(K44=0,"",1+SUMPRODUCT(--(ABS($G44:$Z44)&lt;ABS(K44)),--($G44:$Z44&lt;&gt;0))+(SUMPRODUCT(--(ABS($G44:$Z44)=ABS(K44)),--($G44:$Z44&lt;&gt;0))-1)/2)</f>
        <v>2</v>
      </c>
      <c r="AF44" cm="1">
        <f t="array" ref="AF44">IF(L44=0,"",1+SUMPRODUCT(--(ABS($G44:$Z44)&lt;ABS(L44)),--($G44:$Z44&lt;&gt;0))+(SUMPRODUCT(--(ABS($G44:$Z44)=ABS(L44)),--($G44:$Z44&lt;&gt;0))-1)/2)</f>
        <v>1</v>
      </c>
      <c r="AG44" cm="1">
        <f t="array" ref="AG44">IF(M44=0,"",1+SUMPRODUCT(--(ABS($G44:$Z44)&lt;ABS(M44)),--($G44:$Z44&lt;&gt;0))+(SUMPRODUCT(--(ABS($G44:$Z44)=ABS(M44)),--($G44:$Z44&lt;&gt;0))-1)/2)</f>
        <v>10</v>
      </c>
      <c r="AH44" cm="1">
        <f t="array" ref="AH44">IF(N44=0,"",1+SUMPRODUCT(--(ABS($G44:$Z44)&lt;ABS(N44)),--($G44:$Z44&lt;&gt;0))+(SUMPRODUCT(--(ABS($G44:$Z44)=ABS(N44)),--($G44:$Z44&lt;&gt;0))-1)/2)</f>
        <v>15</v>
      </c>
      <c r="AI44" cm="1">
        <f t="array" ref="AI44">IF(O44=0,"",1+SUMPRODUCT(--(ABS($G44:$Z44)&lt;ABS(O44)),--($G44:$Z44&lt;&gt;0))+(SUMPRODUCT(--(ABS($G44:$Z44)=ABS(O44)),--($G44:$Z44&lt;&gt;0))-1)/2)</f>
        <v>4</v>
      </c>
      <c r="AJ44" cm="1">
        <f t="array" ref="AJ44">IF(P44=0,"",1+SUMPRODUCT(--(ABS($G44:$Z44)&lt;ABS(P44)),--($G44:$Z44&lt;&gt;0))+(SUMPRODUCT(--(ABS($G44:$Z44)=ABS(P44)),--($G44:$Z44&lt;&gt;0))-1)/2)</f>
        <v>3</v>
      </c>
      <c r="AK44" cm="1">
        <f t="array" ref="AK44">IF(Q44=0,"",1+SUMPRODUCT(--(ABS($G44:$Z44)&lt;ABS(Q44)),--($G44:$Z44&lt;&gt;0))+(SUMPRODUCT(--(ABS($G44:$Z44)=ABS(Q44)),--($G44:$Z44&lt;&gt;0))-1)/2)</f>
        <v>16</v>
      </c>
      <c r="AL44" cm="1">
        <f t="array" ref="AL44">IF(R44=0,"",1+SUMPRODUCT(--(ABS($G44:$Z44)&lt;ABS(R44)),--($G44:$Z44&lt;&gt;0))+(SUMPRODUCT(--(ABS($G44:$Z44)=ABS(R44)),--($G44:$Z44&lt;&gt;0))-1)/2)</f>
        <v>14</v>
      </c>
      <c r="AM44" cm="1">
        <f t="array" ref="AM44">IF(S44=0,"",1+SUMPRODUCT(--(ABS($G44:$Z44)&lt;ABS(S44)),--($G44:$Z44&lt;&gt;0))+(SUMPRODUCT(--(ABS($G44:$Z44)=ABS(S44)),--($G44:$Z44&lt;&gt;0))-1)/2)</f>
        <v>17</v>
      </c>
      <c r="AN44" cm="1">
        <f t="array" ref="AN44">IF(T44=0,"",1+SUMPRODUCT(--(ABS($G44:$Z44)&lt;ABS(T44)),--($G44:$Z44&lt;&gt;0))+(SUMPRODUCT(--(ABS($G44:$Z44)=ABS(T44)),--($G44:$Z44&lt;&gt;0))-1)/2)</f>
        <v>18</v>
      </c>
      <c r="AO44" cm="1">
        <f t="array" ref="AO44">IF(U44=0,"",1+SUMPRODUCT(--(ABS($G44:$Z44)&lt;ABS(U44)),--($G44:$Z44&lt;&gt;0))+(SUMPRODUCT(--(ABS($G44:$Z44)=ABS(U44)),--($G44:$Z44&lt;&gt;0))-1)/2)</f>
        <v>6</v>
      </c>
      <c r="AP44" cm="1">
        <f t="array" ref="AP44">IF(V44=0,"",1+SUMPRODUCT(--(ABS($G44:$Z44)&lt;ABS(V44)),--($G44:$Z44&lt;&gt;0))+(SUMPRODUCT(--(ABS($G44:$Z44)=ABS(V44)),--($G44:$Z44&lt;&gt;0))-1)/2)</f>
        <v>9</v>
      </c>
      <c r="AQ44" cm="1">
        <f t="array" ref="AQ44">IF(W44=0,"",1+SUMPRODUCT(--(ABS($G44:$Z44)&lt;ABS(W44)),--($G44:$Z44&lt;&gt;0))+(SUMPRODUCT(--(ABS($G44:$Z44)=ABS(W44)),--($G44:$Z44&lt;&gt;0))-1)/2)</f>
        <v>8</v>
      </c>
      <c r="AR44" cm="1">
        <f t="array" ref="AR44">IF(X44=0,"",1+SUMPRODUCT(--(ABS($G44:$Z44)&lt;ABS(X44)),--($G44:$Z44&lt;&gt;0))+(SUMPRODUCT(--(ABS($G44:$Z44)=ABS(X44)),--($G44:$Z44&lt;&gt;0))-1)/2)</f>
        <v>12</v>
      </c>
      <c r="AS44" cm="1">
        <f t="array" ref="AS44">IF(Y44=0,"",1+SUMPRODUCT(--(ABS($G44:$Z44)&lt;ABS(Y44)),--($G44:$Z44&lt;&gt;0))+(SUMPRODUCT(--(ABS($G44:$Z44)=ABS(Y44)),--($G44:$Z44&lt;&gt;0))-1)/2)</f>
        <v>19</v>
      </c>
      <c r="AT44" cm="1">
        <f t="array" ref="AT44">IF(Z44=0,"",1+SUMPRODUCT(--(ABS($G44:$Z44)&lt;ABS(Z44)),--($G44:$Z44&lt;&gt;0))+(SUMPRODUCT(--(ABS($G44:$Z44)=ABS(Z44)),--($G44:$Z44&lt;&gt;0))-1)/2)</f>
        <v>11</v>
      </c>
      <c r="AU44">
        <f>AVERAGE(G44:Z44)</f>
        <v>1.1502488161152185E-2</v>
      </c>
      <c r="AV44">
        <f>SUMIF(G44:Z44,"&gt;0",AA44:AT44)</f>
        <v>157</v>
      </c>
      <c r="AW44">
        <f>COUNTIF(G44:Z44,"&lt;&gt;0")</f>
        <v>20</v>
      </c>
      <c r="AX44">
        <f>_xlfn.LET(_xlpm.n,AW44,_xlpm.w,AV44,_xlpm.mu,_xlpm.n*(_xlpm.n+1)/4,_xlpm.sd,SQRT(_xlpm.n*(_xlpm.n+1)*(2*_xlpm.n+1)/24),_xlpm.z,(ABS(_xlpm.w-_xlpm.mu)-0.5)/_xlpm.sd,MIN(1,2*(1-_xlfn.NORM.S.DIST(_xlpm.z,TRUE))))</f>
        <v>5.4526221077292325E-2</v>
      </c>
    </row>
    <row r="45" spans="1:50" x14ac:dyDescent="0.25">
      <c r="A45" t="s">
        <v>9344</v>
      </c>
      <c r="B45" t="s">
        <v>19</v>
      </c>
      <c r="C45" t="s">
        <v>106</v>
      </c>
      <c r="D45" t="s">
        <v>94</v>
      </c>
      <c r="E45" t="s">
        <v>12</v>
      </c>
      <c r="F45" t="s">
        <v>9259</v>
      </c>
      <c r="G45">
        <f>all_runs!O2662-all_runs!O3142</f>
        <v>0</v>
      </c>
      <c r="H45">
        <f>all_runs!O2663-all_runs!O3143</f>
        <v>1.9701376081713629E-2</v>
      </c>
      <c r="I45">
        <f>all_runs!O2664-all_runs!O3144</f>
        <v>8.0990886920806138E-2</v>
      </c>
      <c r="J45">
        <f>all_runs!O2665-all_runs!O3145</f>
        <v>-1.99484795174667E-2</v>
      </c>
      <c r="K45">
        <f>all_runs!O2666-all_runs!O3146</f>
        <v>-7.3564736968532163E-3</v>
      </c>
      <c r="L45">
        <f>all_runs!O2667-all_runs!O3147</f>
        <v>4.7524752475247678E-2</v>
      </c>
      <c r="M45">
        <f>all_runs!O2668-all_runs!O3148</f>
        <v>1.1923688394276377E-3</v>
      </c>
      <c r="N45">
        <f>all_runs!O2669-all_runs!O3149</f>
        <v>-3.3695652173912904E-2</v>
      </c>
      <c r="O45">
        <f>all_runs!O2670-all_runs!O3150</f>
        <v>-5.035172158459722E-3</v>
      </c>
      <c r="P45">
        <f>all_runs!O2671-all_runs!O3151</f>
        <v>1.1962517445337495E-3</v>
      </c>
      <c r="Q45">
        <f>all_runs!O2672-all_runs!O3152</f>
        <v>-6.7021397033849572E-3</v>
      </c>
      <c r="R45">
        <f>all_runs!O2673-all_runs!O3153</f>
        <v>-7.6053596826110015E-3</v>
      </c>
      <c r="S45">
        <f>all_runs!O2674-all_runs!O3154</f>
        <v>3.8926817582951578E-4</v>
      </c>
      <c r="T45">
        <f>all_runs!O2675-all_runs!O3155</f>
        <v>1.5921770199962326E-2</v>
      </c>
      <c r="U45">
        <f>all_runs!O2676-all_runs!O3156</f>
        <v>-6.4580228514653504E-3</v>
      </c>
      <c r="V45">
        <f>all_runs!O2677-all_runs!O3157</f>
        <v>1.800502809819593E-2</v>
      </c>
      <c r="W45">
        <f>all_runs!O2678-all_runs!O3158</f>
        <v>-2.5326579578777153E-3</v>
      </c>
      <c r="X45">
        <f>all_runs!O2679-all_runs!O3159</f>
        <v>-2.1028314180783214E-3</v>
      </c>
      <c r="Y45">
        <f>all_runs!O2680-all_runs!O3160</f>
        <v>2.3927577016423118E-2</v>
      </c>
      <c r="Z45">
        <f>all_runs!O2681-all_runs!O3161</f>
        <v>5.95931926797999E-3</v>
      </c>
      <c r="AA45" t="str" cm="1">
        <f t="array" ref="AA45">IF(G45=0,"",1+SUMPRODUCT(--(ABS($G45:$Z45)&lt;ABS(G45)),--($G45:$Z45&lt;&gt;0))+(SUMPRODUCT(--(ABS($G45:$Z45)=ABS(G45)),--($G45:$Z45&lt;&gt;0))-1)/2)</f>
        <v/>
      </c>
      <c r="AB45" cm="1">
        <f t="array" ref="AB45">IF(H45=0,"",1+SUMPRODUCT(--(ABS($G45:$Z45)&lt;ABS(H45)),--($G45:$Z45&lt;&gt;0))+(SUMPRODUCT(--(ABS($G45:$Z45)=ABS(H45)),--($G45:$Z45&lt;&gt;0))-1)/2)</f>
        <v>14</v>
      </c>
      <c r="AC45" cm="1">
        <f t="array" ref="AC45">IF(I45=0,"",1+SUMPRODUCT(--(ABS($G45:$Z45)&lt;ABS(I45)),--($G45:$Z45&lt;&gt;0))+(SUMPRODUCT(--(ABS($G45:$Z45)=ABS(I45)),--($G45:$Z45&lt;&gt;0))-1)/2)</f>
        <v>19</v>
      </c>
      <c r="AD45" cm="1">
        <f t="array" ref="AD45">IF(J45=0,"",1+SUMPRODUCT(--(ABS($G45:$Z45)&lt;ABS(J45)),--($G45:$Z45&lt;&gt;0))+(SUMPRODUCT(--(ABS($G45:$Z45)=ABS(J45)),--($G45:$Z45&lt;&gt;0))-1)/2)</f>
        <v>15</v>
      </c>
      <c r="AE45" cm="1">
        <f t="array" ref="AE45">IF(K45=0,"",1+SUMPRODUCT(--(ABS($G45:$Z45)&lt;ABS(K45)),--($G45:$Z45&lt;&gt;0))+(SUMPRODUCT(--(ABS($G45:$Z45)=ABS(K45)),--($G45:$Z45&lt;&gt;0))-1)/2)</f>
        <v>10</v>
      </c>
      <c r="AF45" cm="1">
        <f t="array" ref="AF45">IF(L45=0,"",1+SUMPRODUCT(--(ABS($G45:$Z45)&lt;ABS(L45)),--($G45:$Z45&lt;&gt;0))+(SUMPRODUCT(--(ABS($G45:$Z45)=ABS(L45)),--($G45:$Z45&lt;&gt;0))-1)/2)</f>
        <v>18</v>
      </c>
      <c r="AG45" cm="1">
        <f t="array" ref="AG45">IF(M45=0,"",1+SUMPRODUCT(--(ABS($G45:$Z45)&lt;ABS(M45)),--($G45:$Z45&lt;&gt;0))+(SUMPRODUCT(--(ABS($G45:$Z45)=ABS(M45)),--($G45:$Z45&lt;&gt;0))-1)/2)</f>
        <v>2</v>
      </c>
      <c r="AH45" cm="1">
        <f t="array" ref="AH45">IF(N45=0,"",1+SUMPRODUCT(--(ABS($G45:$Z45)&lt;ABS(N45)),--($G45:$Z45&lt;&gt;0))+(SUMPRODUCT(--(ABS($G45:$Z45)=ABS(N45)),--($G45:$Z45&lt;&gt;0))-1)/2)</f>
        <v>17</v>
      </c>
      <c r="AI45" cm="1">
        <f t="array" ref="AI45">IF(O45=0,"",1+SUMPRODUCT(--(ABS($G45:$Z45)&lt;ABS(O45)),--($G45:$Z45&lt;&gt;0))+(SUMPRODUCT(--(ABS($G45:$Z45)=ABS(O45)),--($G45:$Z45&lt;&gt;0))-1)/2)</f>
        <v>6</v>
      </c>
      <c r="AJ45" cm="1">
        <f t="array" ref="AJ45">IF(P45=0,"",1+SUMPRODUCT(--(ABS($G45:$Z45)&lt;ABS(P45)),--($G45:$Z45&lt;&gt;0))+(SUMPRODUCT(--(ABS($G45:$Z45)=ABS(P45)),--($G45:$Z45&lt;&gt;0))-1)/2)</f>
        <v>3</v>
      </c>
      <c r="AK45" cm="1">
        <f t="array" ref="AK45">IF(Q45=0,"",1+SUMPRODUCT(--(ABS($G45:$Z45)&lt;ABS(Q45)),--($G45:$Z45&lt;&gt;0))+(SUMPRODUCT(--(ABS($G45:$Z45)=ABS(Q45)),--($G45:$Z45&lt;&gt;0))-1)/2)</f>
        <v>9</v>
      </c>
      <c r="AL45" cm="1">
        <f t="array" ref="AL45">IF(R45=0,"",1+SUMPRODUCT(--(ABS($G45:$Z45)&lt;ABS(R45)),--($G45:$Z45&lt;&gt;0))+(SUMPRODUCT(--(ABS($G45:$Z45)=ABS(R45)),--($G45:$Z45&lt;&gt;0))-1)/2)</f>
        <v>11</v>
      </c>
      <c r="AM45" cm="1">
        <f t="array" ref="AM45">IF(S45=0,"",1+SUMPRODUCT(--(ABS($G45:$Z45)&lt;ABS(S45)),--($G45:$Z45&lt;&gt;0))+(SUMPRODUCT(--(ABS($G45:$Z45)=ABS(S45)),--($G45:$Z45&lt;&gt;0))-1)/2)</f>
        <v>1</v>
      </c>
      <c r="AN45" cm="1">
        <f t="array" ref="AN45">IF(T45=0,"",1+SUMPRODUCT(--(ABS($G45:$Z45)&lt;ABS(T45)),--($G45:$Z45&lt;&gt;0))+(SUMPRODUCT(--(ABS($G45:$Z45)=ABS(T45)),--($G45:$Z45&lt;&gt;0))-1)/2)</f>
        <v>12</v>
      </c>
      <c r="AO45" cm="1">
        <f t="array" ref="AO45">IF(U45=0,"",1+SUMPRODUCT(--(ABS($G45:$Z45)&lt;ABS(U45)),--($G45:$Z45&lt;&gt;0))+(SUMPRODUCT(--(ABS($G45:$Z45)=ABS(U45)),--($G45:$Z45&lt;&gt;0))-1)/2)</f>
        <v>8</v>
      </c>
      <c r="AP45" cm="1">
        <f t="array" ref="AP45">IF(V45=0,"",1+SUMPRODUCT(--(ABS($G45:$Z45)&lt;ABS(V45)),--($G45:$Z45&lt;&gt;0))+(SUMPRODUCT(--(ABS($G45:$Z45)=ABS(V45)),--($G45:$Z45&lt;&gt;0))-1)/2)</f>
        <v>13</v>
      </c>
      <c r="AQ45" cm="1">
        <f t="array" ref="AQ45">IF(W45=0,"",1+SUMPRODUCT(--(ABS($G45:$Z45)&lt;ABS(W45)),--($G45:$Z45&lt;&gt;0))+(SUMPRODUCT(--(ABS($G45:$Z45)=ABS(W45)),--($G45:$Z45&lt;&gt;0))-1)/2)</f>
        <v>5</v>
      </c>
      <c r="AR45" cm="1">
        <f t="array" ref="AR45">IF(X45=0,"",1+SUMPRODUCT(--(ABS($G45:$Z45)&lt;ABS(X45)),--($G45:$Z45&lt;&gt;0))+(SUMPRODUCT(--(ABS($G45:$Z45)=ABS(X45)),--($G45:$Z45&lt;&gt;0))-1)/2)</f>
        <v>4</v>
      </c>
      <c r="AS45" cm="1">
        <f t="array" ref="AS45">IF(Y45=0,"",1+SUMPRODUCT(--(ABS($G45:$Z45)&lt;ABS(Y45)),--($G45:$Z45&lt;&gt;0))+(SUMPRODUCT(--(ABS($G45:$Z45)=ABS(Y45)),--($G45:$Z45&lt;&gt;0))-1)/2)</f>
        <v>16</v>
      </c>
      <c r="AT45" cm="1">
        <f t="array" ref="AT45">IF(Z45=0,"",1+SUMPRODUCT(--(ABS($G45:$Z45)&lt;ABS(Z45)),--($G45:$Z45&lt;&gt;0))+(SUMPRODUCT(--(ABS($G45:$Z45)=ABS(Z45)),--($G45:$Z45&lt;&gt;0))-1)/2)</f>
        <v>7</v>
      </c>
      <c r="AU45">
        <f>AVERAGE(G45:Z45)</f>
        <v>6.168590483000491E-3</v>
      </c>
      <c r="AV45">
        <f>SUMIF(G45:Z45,"&gt;0",AA45:AT45)</f>
        <v>105</v>
      </c>
      <c r="AW45">
        <f>COUNTIF(G45:Z45,"&lt;&gt;0")</f>
        <v>19</v>
      </c>
      <c r="AX45">
        <f>_xlfn.LET(_xlpm.n,AW45,_xlpm.w,AV45,_xlpm.mu,_xlpm.n*(_xlpm.n+1)/4,_xlpm.sd,SQRT(_xlpm.n*(_xlpm.n+1)*(2*_xlpm.n+1)/24),_xlpm.z,(ABS(_xlpm.w-_xlpm.mu)-0.5)/_xlpm.sd,MIN(1,2*(1-_xlfn.NORM.S.DIST(_xlpm.z,TRUE))))</f>
        <v>0.70223831522189717</v>
      </c>
    </row>
    <row r="46" spans="1:50" x14ac:dyDescent="0.25">
      <c r="A46" t="s">
        <v>9344</v>
      </c>
      <c r="B46" t="s">
        <v>19</v>
      </c>
      <c r="C46" t="s">
        <v>106</v>
      </c>
      <c r="D46" t="s">
        <v>94</v>
      </c>
      <c r="E46" t="s">
        <v>26</v>
      </c>
      <c r="F46" t="s">
        <v>9259</v>
      </c>
      <c r="G46">
        <f>all_runs!O2682-all_runs!O3162</f>
        <v>-1.322351864561877E-2</v>
      </c>
      <c r="H46">
        <f>all_runs!O2683-all_runs!O3163</f>
        <v>3.4291269437298433E-2</v>
      </c>
      <c r="I46">
        <f>all_runs!O2684-all_runs!O3164</f>
        <v>2.0280761796114932E-2</v>
      </c>
      <c r="J46">
        <f>all_runs!O2685-all_runs!O3165</f>
        <v>9.1006423982868956E-3</v>
      </c>
      <c r="K46">
        <f>all_runs!O2686-all_runs!O3166</f>
        <v>9.9762082478074277E-2</v>
      </c>
      <c r="L46">
        <f>all_runs!O2687-all_runs!O3167</f>
        <v>1.3948497854077258E-2</v>
      </c>
      <c r="M46">
        <f>all_runs!O2688-all_runs!O3168</f>
        <v>-1.1189473876041189E-2</v>
      </c>
      <c r="N46">
        <f>all_runs!O2689-all_runs!O3169</f>
        <v>9.1458435407479888E-3</v>
      </c>
      <c r="O46">
        <f>all_runs!O2690-all_runs!O3170</f>
        <v>3.0841971267503321E-2</v>
      </c>
      <c r="P46">
        <f>all_runs!O2691-all_runs!O3171</f>
        <v>3.4735067656840868E-2</v>
      </c>
      <c r="Q46">
        <f>all_runs!O2692-all_runs!O3172</f>
        <v>6.9829486138499042E-2</v>
      </c>
      <c r="R46">
        <f>all_runs!O2693-all_runs!O3173</f>
        <v>8.0050031269543354E-2</v>
      </c>
      <c r="S46">
        <f>all_runs!O2694-all_runs!O3174</f>
        <v>5.8725211184895709E-3</v>
      </c>
      <c r="T46">
        <f>all_runs!O2695-all_runs!O3175</f>
        <v>8.5106382978722417E-3</v>
      </c>
      <c r="U46">
        <f>all_runs!O2696-all_runs!O3176</f>
        <v>8.1445893388240043E-3</v>
      </c>
      <c r="V46">
        <f>all_runs!O2697-all_runs!O3177</f>
        <v>3.0527924448877752E-2</v>
      </c>
      <c r="W46">
        <f>all_runs!O2698-all_runs!O3178</f>
        <v>1.9310319581213098E-2</v>
      </c>
      <c r="X46">
        <f>all_runs!O2699-all_runs!O3179</f>
        <v>2.1332131184492287E-2</v>
      </c>
      <c r="Y46">
        <f>all_runs!O2700-all_runs!O3180</f>
        <v>8.0777431523700094E-2</v>
      </c>
      <c r="Z46">
        <f>all_runs!O2701-all_runs!O3181</f>
        <v>3.3078741589379845E-2</v>
      </c>
      <c r="AA46" cm="1">
        <f t="array" ref="AA46">IF(G46=0,"",1+SUMPRODUCT(--(ABS($G46:$Z46)&lt;ABS(G46)),--($G46:$Z46&lt;&gt;0))+(SUMPRODUCT(--(ABS($G46:$Z46)=ABS(G46)),--($G46:$Z46&lt;&gt;0))-1)/2)</f>
        <v>7</v>
      </c>
      <c r="AB46" cm="1">
        <f t="array" ref="AB46">IF(H46=0,"",1+SUMPRODUCT(--(ABS($G46:$Z46)&lt;ABS(H46)),--($G46:$Z46&lt;&gt;0))+(SUMPRODUCT(--(ABS($G46:$Z46)=ABS(H46)),--($G46:$Z46&lt;&gt;0))-1)/2)</f>
        <v>15</v>
      </c>
      <c r="AC46" cm="1">
        <f t="array" ref="AC46">IF(I46=0,"",1+SUMPRODUCT(--(ABS($G46:$Z46)&lt;ABS(I46)),--($G46:$Z46&lt;&gt;0))+(SUMPRODUCT(--(ABS($G46:$Z46)=ABS(I46)),--($G46:$Z46&lt;&gt;0))-1)/2)</f>
        <v>10</v>
      </c>
      <c r="AD46" cm="1">
        <f t="array" ref="AD46">IF(J46=0,"",1+SUMPRODUCT(--(ABS($G46:$Z46)&lt;ABS(J46)),--($G46:$Z46&lt;&gt;0))+(SUMPRODUCT(--(ABS($G46:$Z46)=ABS(J46)),--($G46:$Z46&lt;&gt;0))-1)/2)</f>
        <v>4</v>
      </c>
      <c r="AE46" cm="1">
        <f t="array" ref="AE46">IF(K46=0,"",1+SUMPRODUCT(--(ABS($G46:$Z46)&lt;ABS(K46)),--($G46:$Z46&lt;&gt;0))+(SUMPRODUCT(--(ABS($G46:$Z46)=ABS(K46)),--($G46:$Z46&lt;&gt;0))-1)/2)</f>
        <v>20</v>
      </c>
      <c r="AF46" cm="1">
        <f t="array" ref="AF46">IF(L46=0,"",1+SUMPRODUCT(--(ABS($G46:$Z46)&lt;ABS(L46)),--($G46:$Z46&lt;&gt;0))+(SUMPRODUCT(--(ABS($G46:$Z46)=ABS(L46)),--($G46:$Z46&lt;&gt;0))-1)/2)</f>
        <v>8</v>
      </c>
      <c r="AG46" cm="1">
        <f t="array" ref="AG46">IF(M46=0,"",1+SUMPRODUCT(--(ABS($G46:$Z46)&lt;ABS(M46)),--($G46:$Z46&lt;&gt;0))+(SUMPRODUCT(--(ABS($G46:$Z46)=ABS(M46)),--($G46:$Z46&lt;&gt;0))-1)/2)</f>
        <v>6</v>
      </c>
      <c r="AH46" cm="1">
        <f t="array" ref="AH46">IF(N46=0,"",1+SUMPRODUCT(--(ABS($G46:$Z46)&lt;ABS(N46)),--($G46:$Z46&lt;&gt;0))+(SUMPRODUCT(--(ABS($G46:$Z46)=ABS(N46)),--($G46:$Z46&lt;&gt;0))-1)/2)</f>
        <v>5</v>
      </c>
      <c r="AI46" cm="1">
        <f t="array" ref="AI46">IF(O46=0,"",1+SUMPRODUCT(--(ABS($G46:$Z46)&lt;ABS(O46)),--($G46:$Z46&lt;&gt;0))+(SUMPRODUCT(--(ABS($G46:$Z46)=ABS(O46)),--($G46:$Z46&lt;&gt;0))-1)/2)</f>
        <v>13</v>
      </c>
      <c r="AJ46" cm="1">
        <f t="array" ref="AJ46">IF(P46=0,"",1+SUMPRODUCT(--(ABS($G46:$Z46)&lt;ABS(P46)),--($G46:$Z46&lt;&gt;0))+(SUMPRODUCT(--(ABS($G46:$Z46)=ABS(P46)),--($G46:$Z46&lt;&gt;0))-1)/2)</f>
        <v>16</v>
      </c>
      <c r="AK46" cm="1">
        <f t="array" ref="AK46">IF(Q46=0,"",1+SUMPRODUCT(--(ABS($G46:$Z46)&lt;ABS(Q46)),--($G46:$Z46&lt;&gt;0))+(SUMPRODUCT(--(ABS($G46:$Z46)=ABS(Q46)),--($G46:$Z46&lt;&gt;0))-1)/2)</f>
        <v>17</v>
      </c>
      <c r="AL46" cm="1">
        <f t="array" ref="AL46">IF(R46=0,"",1+SUMPRODUCT(--(ABS($G46:$Z46)&lt;ABS(R46)),--($G46:$Z46&lt;&gt;0))+(SUMPRODUCT(--(ABS($G46:$Z46)=ABS(R46)),--($G46:$Z46&lt;&gt;0))-1)/2)</f>
        <v>18</v>
      </c>
      <c r="AM46" cm="1">
        <f t="array" ref="AM46">IF(S46=0,"",1+SUMPRODUCT(--(ABS($G46:$Z46)&lt;ABS(S46)),--($G46:$Z46&lt;&gt;0))+(SUMPRODUCT(--(ABS($G46:$Z46)=ABS(S46)),--($G46:$Z46&lt;&gt;0))-1)/2)</f>
        <v>1</v>
      </c>
      <c r="AN46" cm="1">
        <f t="array" ref="AN46">IF(T46=0,"",1+SUMPRODUCT(--(ABS($G46:$Z46)&lt;ABS(T46)),--($G46:$Z46&lt;&gt;0))+(SUMPRODUCT(--(ABS($G46:$Z46)=ABS(T46)),--($G46:$Z46&lt;&gt;0))-1)/2)</f>
        <v>3</v>
      </c>
      <c r="AO46" cm="1">
        <f t="array" ref="AO46">IF(U46=0,"",1+SUMPRODUCT(--(ABS($G46:$Z46)&lt;ABS(U46)),--($G46:$Z46&lt;&gt;0))+(SUMPRODUCT(--(ABS($G46:$Z46)=ABS(U46)),--($G46:$Z46&lt;&gt;0))-1)/2)</f>
        <v>2</v>
      </c>
      <c r="AP46" cm="1">
        <f t="array" ref="AP46">IF(V46=0,"",1+SUMPRODUCT(--(ABS($G46:$Z46)&lt;ABS(V46)),--($G46:$Z46&lt;&gt;0))+(SUMPRODUCT(--(ABS($G46:$Z46)=ABS(V46)),--($G46:$Z46&lt;&gt;0))-1)/2)</f>
        <v>12</v>
      </c>
      <c r="AQ46" cm="1">
        <f t="array" ref="AQ46">IF(W46=0,"",1+SUMPRODUCT(--(ABS($G46:$Z46)&lt;ABS(W46)),--($G46:$Z46&lt;&gt;0))+(SUMPRODUCT(--(ABS($G46:$Z46)=ABS(W46)),--($G46:$Z46&lt;&gt;0))-1)/2)</f>
        <v>9</v>
      </c>
      <c r="AR46" cm="1">
        <f t="array" ref="AR46">IF(X46=0,"",1+SUMPRODUCT(--(ABS($G46:$Z46)&lt;ABS(X46)),--($G46:$Z46&lt;&gt;0))+(SUMPRODUCT(--(ABS($G46:$Z46)=ABS(X46)),--($G46:$Z46&lt;&gt;0))-1)/2)</f>
        <v>11</v>
      </c>
      <c r="AS46" cm="1">
        <f t="array" ref="AS46">IF(Y46=0,"",1+SUMPRODUCT(--(ABS($G46:$Z46)&lt;ABS(Y46)),--($G46:$Z46&lt;&gt;0))+(SUMPRODUCT(--(ABS($G46:$Z46)=ABS(Y46)),--($G46:$Z46&lt;&gt;0))-1)/2)</f>
        <v>19</v>
      </c>
      <c r="AT46" cm="1">
        <f t="array" ref="AT46">IF(Z46=0,"",1+SUMPRODUCT(--(ABS($G46:$Z46)&lt;ABS(Z46)),--($G46:$Z46&lt;&gt;0))+(SUMPRODUCT(--(ABS($G46:$Z46)=ABS(Z46)),--($G46:$Z46&lt;&gt;0))-1)/2)</f>
        <v>14</v>
      </c>
      <c r="AU46">
        <f>AVERAGE(G46:Z46)</f>
        <v>2.9256347919908766E-2</v>
      </c>
      <c r="AV46">
        <f>SUMIF(G46:Z46,"&gt;0",AA46:AT46)</f>
        <v>197</v>
      </c>
      <c r="AW46">
        <f>COUNTIF(G46:Z46,"&lt;&gt;0")</f>
        <v>20</v>
      </c>
      <c r="AX46">
        <f>_xlfn.LET(_xlpm.n,AW46,_xlpm.w,AV46,_xlpm.mu,_xlpm.n*(_xlpm.n+1)/4,_xlpm.sd,SQRT(_xlpm.n*(_xlpm.n+1)*(2*_xlpm.n+1)/24),_xlpm.z,(ABS(_xlpm.w-_xlpm.mu)-0.5)/_xlpm.sd,MIN(1,2*(1-_xlfn.NORM.S.DIST(_xlpm.z,TRUE))))</f>
        <v>6.3562420113139062E-4</v>
      </c>
    </row>
    <row r="47" spans="1:50" x14ac:dyDescent="0.25">
      <c r="A47" t="s">
        <v>9344</v>
      </c>
      <c r="B47" t="s">
        <v>19</v>
      </c>
      <c r="C47" t="s">
        <v>106</v>
      </c>
      <c r="D47" t="s">
        <v>94</v>
      </c>
      <c r="E47" t="s">
        <v>32</v>
      </c>
      <c r="F47" t="s">
        <v>9260</v>
      </c>
      <c r="G47">
        <f>all_runs!O2702-all_runs!O3182</f>
        <v>-3.9636911178413059E-2</v>
      </c>
      <c r="H47">
        <f>all_runs!O2703-all_runs!O3183</f>
        <v>-3.1748865960097183E-2</v>
      </c>
      <c r="I47">
        <f>all_runs!O2704-all_runs!O3184</f>
        <v>-5.7086011631466205E-2</v>
      </c>
      <c r="J47">
        <f>all_runs!O2705-all_runs!O3185</f>
        <v>-2.5183221581163151E-2</v>
      </c>
      <c r="K47">
        <f>all_runs!O2706-all_runs!O3186</f>
        <v>-2.6748971193415572E-2</v>
      </c>
      <c r="L47">
        <f>all_runs!O2707-all_runs!O3187</f>
        <v>-5.8657110524330425E-2</v>
      </c>
      <c r="M47">
        <f>all_runs!O2708-all_runs!O3188</f>
        <v>-4.2398884239888579E-2</v>
      </c>
      <c r="N47">
        <f>all_runs!O2709-all_runs!O3189</f>
        <v>-4.6171906682888286E-2</v>
      </c>
      <c r="O47">
        <f>all_runs!O2710-all_runs!O3190</f>
        <v>-6.5805751492132525E-2</v>
      </c>
      <c r="P47">
        <f>all_runs!O2711-all_runs!O3191</f>
        <v>-3.0108742931709287E-2</v>
      </c>
      <c r="Q47">
        <f>all_runs!O2712-all_runs!O3192</f>
        <v>-3.8482197002512319E-2</v>
      </c>
      <c r="R47">
        <f>all_runs!O2713-all_runs!O3193</f>
        <v>-1.6778782958323579E-2</v>
      </c>
      <c r="S47">
        <f>all_runs!O2714-all_runs!O3194</f>
        <v>-2.8492392807745626E-2</v>
      </c>
      <c r="T47">
        <f>all_runs!O2715-all_runs!O3195</f>
        <v>-2.0322773460848764E-2</v>
      </c>
      <c r="U47">
        <f>all_runs!O2716-all_runs!O3196</f>
        <v>-2.4550187548186386E-2</v>
      </c>
      <c r="V47">
        <f>all_runs!O2717-all_runs!O3197</f>
        <v>-3.7804956137542534E-2</v>
      </c>
      <c r="W47">
        <f>all_runs!O2718-all_runs!O3198</f>
        <v>-1.8818499083157914E-2</v>
      </c>
      <c r="X47">
        <f>all_runs!O2719-all_runs!O3199</f>
        <v>-5.5570810287791428E-2</v>
      </c>
      <c r="Y47">
        <f>all_runs!O2720-all_runs!O3200</f>
        <v>-2.3490580191610988E-2</v>
      </c>
      <c r="Z47">
        <f>all_runs!O2721-all_runs!O3201</f>
        <v>-2.4504332563667797E-2</v>
      </c>
      <c r="AA47" cm="1">
        <f t="array" ref="AA47">IF(G47=0,"",1+SUMPRODUCT(--(ABS($G47:$Z47)&lt;ABS(G47)),--($G47:$Z47&lt;&gt;0))+(SUMPRODUCT(--(ABS($G47:$Z47)=ABS(G47)),--($G47:$Z47&lt;&gt;0))-1)/2)</f>
        <v>14</v>
      </c>
      <c r="AB47" cm="1">
        <f t="array" ref="AB47">IF(H47=0,"",1+SUMPRODUCT(--(ABS($G47:$Z47)&lt;ABS(H47)),--($G47:$Z47&lt;&gt;0))+(SUMPRODUCT(--(ABS($G47:$Z47)=ABS(H47)),--($G47:$Z47&lt;&gt;0))-1)/2)</f>
        <v>11</v>
      </c>
      <c r="AC47" cm="1">
        <f t="array" ref="AC47">IF(I47=0,"",1+SUMPRODUCT(--(ABS($G47:$Z47)&lt;ABS(I47)),--($G47:$Z47&lt;&gt;0))+(SUMPRODUCT(--(ABS($G47:$Z47)=ABS(I47)),--($G47:$Z47&lt;&gt;0))-1)/2)</f>
        <v>18</v>
      </c>
      <c r="AD47" cm="1">
        <f t="array" ref="AD47">IF(J47=0,"",1+SUMPRODUCT(--(ABS($G47:$Z47)&lt;ABS(J47)),--($G47:$Z47&lt;&gt;0))+(SUMPRODUCT(--(ABS($G47:$Z47)=ABS(J47)),--($G47:$Z47&lt;&gt;0))-1)/2)</f>
        <v>7</v>
      </c>
      <c r="AE47" cm="1">
        <f t="array" ref="AE47">IF(K47=0,"",1+SUMPRODUCT(--(ABS($G47:$Z47)&lt;ABS(K47)),--($G47:$Z47&lt;&gt;0))+(SUMPRODUCT(--(ABS($G47:$Z47)=ABS(K47)),--($G47:$Z47&lt;&gt;0))-1)/2)</f>
        <v>8</v>
      </c>
      <c r="AF47" cm="1">
        <f t="array" ref="AF47">IF(L47=0,"",1+SUMPRODUCT(--(ABS($G47:$Z47)&lt;ABS(L47)),--($G47:$Z47&lt;&gt;0))+(SUMPRODUCT(--(ABS($G47:$Z47)=ABS(L47)),--($G47:$Z47&lt;&gt;0))-1)/2)</f>
        <v>19</v>
      </c>
      <c r="AG47" cm="1">
        <f t="array" ref="AG47">IF(M47=0,"",1+SUMPRODUCT(--(ABS($G47:$Z47)&lt;ABS(M47)),--($G47:$Z47&lt;&gt;0))+(SUMPRODUCT(--(ABS($G47:$Z47)=ABS(M47)),--($G47:$Z47&lt;&gt;0))-1)/2)</f>
        <v>15</v>
      </c>
      <c r="AH47" cm="1">
        <f t="array" ref="AH47">IF(N47=0,"",1+SUMPRODUCT(--(ABS($G47:$Z47)&lt;ABS(N47)),--($G47:$Z47&lt;&gt;0))+(SUMPRODUCT(--(ABS($G47:$Z47)=ABS(N47)),--($G47:$Z47&lt;&gt;0))-1)/2)</f>
        <v>16</v>
      </c>
      <c r="AI47" cm="1">
        <f t="array" ref="AI47">IF(O47=0,"",1+SUMPRODUCT(--(ABS($G47:$Z47)&lt;ABS(O47)),--($G47:$Z47&lt;&gt;0))+(SUMPRODUCT(--(ABS($G47:$Z47)=ABS(O47)),--($G47:$Z47&lt;&gt;0))-1)/2)</f>
        <v>20</v>
      </c>
      <c r="AJ47" cm="1">
        <f t="array" ref="AJ47">IF(P47=0,"",1+SUMPRODUCT(--(ABS($G47:$Z47)&lt;ABS(P47)),--($G47:$Z47&lt;&gt;0))+(SUMPRODUCT(--(ABS($G47:$Z47)=ABS(P47)),--($G47:$Z47&lt;&gt;0))-1)/2)</f>
        <v>10</v>
      </c>
      <c r="AK47" cm="1">
        <f t="array" ref="AK47">IF(Q47=0,"",1+SUMPRODUCT(--(ABS($G47:$Z47)&lt;ABS(Q47)),--($G47:$Z47&lt;&gt;0))+(SUMPRODUCT(--(ABS($G47:$Z47)=ABS(Q47)),--($G47:$Z47&lt;&gt;0))-1)/2)</f>
        <v>13</v>
      </c>
      <c r="AL47" cm="1">
        <f t="array" ref="AL47">IF(R47=0,"",1+SUMPRODUCT(--(ABS($G47:$Z47)&lt;ABS(R47)),--($G47:$Z47&lt;&gt;0))+(SUMPRODUCT(--(ABS($G47:$Z47)=ABS(R47)),--($G47:$Z47&lt;&gt;0))-1)/2)</f>
        <v>1</v>
      </c>
      <c r="AM47" cm="1">
        <f t="array" ref="AM47">IF(S47=0,"",1+SUMPRODUCT(--(ABS($G47:$Z47)&lt;ABS(S47)),--($G47:$Z47&lt;&gt;0))+(SUMPRODUCT(--(ABS($G47:$Z47)=ABS(S47)),--($G47:$Z47&lt;&gt;0))-1)/2)</f>
        <v>9</v>
      </c>
      <c r="AN47" cm="1">
        <f t="array" ref="AN47">IF(T47=0,"",1+SUMPRODUCT(--(ABS($G47:$Z47)&lt;ABS(T47)),--($G47:$Z47&lt;&gt;0))+(SUMPRODUCT(--(ABS($G47:$Z47)=ABS(T47)),--($G47:$Z47&lt;&gt;0))-1)/2)</f>
        <v>3</v>
      </c>
      <c r="AO47" cm="1">
        <f t="array" ref="AO47">IF(U47=0,"",1+SUMPRODUCT(--(ABS($G47:$Z47)&lt;ABS(U47)),--($G47:$Z47&lt;&gt;0))+(SUMPRODUCT(--(ABS($G47:$Z47)=ABS(U47)),--($G47:$Z47&lt;&gt;0))-1)/2)</f>
        <v>6</v>
      </c>
      <c r="AP47" cm="1">
        <f t="array" ref="AP47">IF(V47=0,"",1+SUMPRODUCT(--(ABS($G47:$Z47)&lt;ABS(V47)),--($G47:$Z47&lt;&gt;0))+(SUMPRODUCT(--(ABS($G47:$Z47)=ABS(V47)),--($G47:$Z47&lt;&gt;0))-1)/2)</f>
        <v>12</v>
      </c>
      <c r="AQ47" cm="1">
        <f t="array" ref="AQ47">IF(W47=0,"",1+SUMPRODUCT(--(ABS($G47:$Z47)&lt;ABS(W47)),--($G47:$Z47&lt;&gt;0))+(SUMPRODUCT(--(ABS($G47:$Z47)=ABS(W47)),--($G47:$Z47&lt;&gt;0))-1)/2)</f>
        <v>2</v>
      </c>
      <c r="AR47" cm="1">
        <f t="array" ref="AR47">IF(X47=0,"",1+SUMPRODUCT(--(ABS($G47:$Z47)&lt;ABS(X47)),--($G47:$Z47&lt;&gt;0))+(SUMPRODUCT(--(ABS($G47:$Z47)=ABS(X47)),--($G47:$Z47&lt;&gt;0))-1)/2)</f>
        <v>17</v>
      </c>
      <c r="AS47" cm="1">
        <f t="array" ref="AS47">IF(Y47=0,"",1+SUMPRODUCT(--(ABS($G47:$Z47)&lt;ABS(Y47)),--($G47:$Z47&lt;&gt;0))+(SUMPRODUCT(--(ABS($G47:$Z47)=ABS(Y47)),--($G47:$Z47&lt;&gt;0))-1)/2)</f>
        <v>4</v>
      </c>
      <c r="AT47" cm="1">
        <f t="array" ref="AT47">IF(Z47=0,"",1+SUMPRODUCT(--(ABS($G47:$Z47)&lt;ABS(Z47)),--($G47:$Z47&lt;&gt;0))+(SUMPRODUCT(--(ABS($G47:$Z47)=ABS(Z47)),--($G47:$Z47&lt;&gt;0))-1)/2)</f>
        <v>5</v>
      </c>
      <c r="AU47">
        <f>AVERAGE(G47:Z47)</f>
        <v>-3.5618094472844579E-2</v>
      </c>
      <c r="AV47">
        <f>SUMIF(G47:Z47,"&gt;0",AA47:AT47)</f>
        <v>0</v>
      </c>
      <c r="AW47">
        <f>COUNTIF(G47:Z47,"&lt;&gt;0")</f>
        <v>20</v>
      </c>
      <c r="AX47">
        <f>_xlfn.LET(_xlpm.n,AW47,_xlpm.w,AV47,_xlpm.mu,_xlpm.n*(_xlpm.n+1)/4,_xlpm.sd,SQRT(_xlpm.n*(_xlpm.n+1)*(2*_xlpm.n+1)/24),_xlpm.z,(ABS(_xlpm.w-_xlpm.mu)-0.5)/_xlpm.sd,MIN(1,2*(1-_xlfn.NORM.S.DIST(_xlpm.z,TRUE))))</f>
        <v>9.5691731570646255E-5</v>
      </c>
    </row>
    <row r="48" spans="1:50" x14ac:dyDescent="0.25">
      <c r="A48" t="s">
        <v>9344</v>
      </c>
      <c r="B48" t="s">
        <v>19</v>
      </c>
      <c r="C48" t="s">
        <v>106</v>
      </c>
      <c r="D48" t="s">
        <v>94</v>
      </c>
      <c r="E48" t="s">
        <v>12</v>
      </c>
      <c r="F48" t="s">
        <v>9260</v>
      </c>
      <c r="G48">
        <f>all_runs!O2722-all_runs!O3202</f>
        <v>-2.8383218990953751E-2</v>
      </c>
      <c r="H48">
        <f>all_runs!O2723-all_runs!O3203</f>
        <v>-1.3872207542637405E-2</v>
      </c>
      <c r="I48">
        <f>all_runs!O2724-all_runs!O3204</f>
        <v>-5.5192778970120204E-2</v>
      </c>
      <c r="J48">
        <f>all_runs!O2725-all_runs!O3205</f>
        <v>-7.1915799870366781E-3</v>
      </c>
      <c r="K48">
        <f>all_runs!O2726-all_runs!O3206</f>
        <v>-1.2464435713318012E-2</v>
      </c>
      <c r="L48">
        <f>all_runs!O2727-all_runs!O3207</f>
        <v>1.7215041128084696E-2</v>
      </c>
      <c r="M48">
        <f>all_runs!O2728-all_runs!O3208</f>
        <v>-4.1020207371528228E-3</v>
      </c>
      <c r="N48">
        <f>all_runs!O2729-all_runs!O3209</f>
        <v>-4.0256831417052386E-2</v>
      </c>
      <c r="O48">
        <f>all_runs!O2730-all_runs!O3210</f>
        <v>-1.7044336466705778E-2</v>
      </c>
      <c r="P48">
        <f>all_runs!O2731-all_runs!O3211</f>
        <v>-4.670222751310571E-3</v>
      </c>
      <c r="Q48">
        <f>all_runs!O2732-all_runs!O3212</f>
        <v>-2.6068376068376309E-2</v>
      </c>
      <c r="R48">
        <f>all_runs!O2733-all_runs!O3213</f>
        <v>-1.2403216200119194E-2</v>
      </c>
      <c r="S48">
        <f>all_runs!O2734-all_runs!O3214</f>
        <v>-1.1516401463260495E-2</v>
      </c>
      <c r="T48">
        <f>all_runs!O2735-all_runs!O3215</f>
        <v>2.2099447513812098E-2</v>
      </c>
      <c r="U48">
        <f>all_runs!O2736-all_runs!O3216</f>
        <v>-1.2707474849789513E-2</v>
      </c>
      <c r="V48">
        <f>all_runs!O2737-all_runs!O3217</f>
        <v>-1.3752101849627829E-2</v>
      </c>
      <c r="W48">
        <f>all_runs!O2738-all_runs!O3218</f>
        <v>-1.6968651136036961E-2</v>
      </c>
      <c r="X48">
        <f>all_runs!O2739-all_runs!O3219</f>
        <v>-2.0977193833750296E-2</v>
      </c>
      <c r="Y48">
        <f>all_runs!O2740-all_runs!O3220</f>
        <v>-4.3345461078920122E-2</v>
      </c>
      <c r="Z48">
        <f>all_runs!O2741-all_runs!O3221</f>
        <v>8.7743732590530588E-3</v>
      </c>
      <c r="AA48" cm="1">
        <f t="array" ref="AA48">IF(G48=0,"",1+SUMPRODUCT(--(ABS($G48:$Z48)&lt;ABS(G48)),--($G48:$Z48&lt;&gt;0))+(SUMPRODUCT(--(ABS($G48:$Z48)=ABS(G48)),--($G48:$Z48&lt;&gt;0))-1)/2)</f>
        <v>17</v>
      </c>
      <c r="AB48" cm="1">
        <f t="array" ref="AB48">IF(H48=0,"",1+SUMPRODUCT(--(ABS($G48:$Z48)&lt;ABS(H48)),--($G48:$Z48&lt;&gt;0))+(SUMPRODUCT(--(ABS($G48:$Z48)=ABS(H48)),--($G48:$Z48&lt;&gt;0))-1)/2)</f>
        <v>10</v>
      </c>
      <c r="AC48" cm="1">
        <f t="array" ref="AC48">IF(I48=0,"",1+SUMPRODUCT(--(ABS($G48:$Z48)&lt;ABS(I48)),--($G48:$Z48&lt;&gt;0))+(SUMPRODUCT(--(ABS($G48:$Z48)=ABS(I48)),--($G48:$Z48&lt;&gt;0))-1)/2)</f>
        <v>20</v>
      </c>
      <c r="AD48" cm="1">
        <f t="array" ref="AD48">IF(J48=0,"",1+SUMPRODUCT(--(ABS($G48:$Z48)&lt;ABS(J48)),--($G48:$Z48&lt;&gt;0))+(SUMPRODUCT(--(ABS($G48:$Z48)=ABS(J48)),--($G48:$Z48&lt;&gt;0))-1)/2)</f>
        <v>3</v>
      </c>
      <c r="AE48" cm="1">
        <f t="array" ref="AE48">IF(K48=0,"",1+SUMPRODUCT(--(ABS($G48:$Z48)&lt;ABS(K48)),--($G48:$Z48&lt;&gt;0))+(SUMPRODUCT(--(ABS($G48:$Z48)=ABS(K48)),--($G48:$Z48&lt;&gt;0))-1)/2)</f>
        <v>7</v>
      </c>
      <c r="AF48" cm="1">
        <f t="array" ref="AF48">IF(L48=0,"",1+SUMPRODUCT(--(ABS($G48:$Z48)&lt;ABS(L48)),--($G48:$Z48&lt;&gt;0))+(SUMPRODUCT(--(ABS($G48:$Z48)=ABS(L48)),--($G48:$Z48&lt;&gt;0))-1)/2)</f>
        <v>13</v>
      </c>
      <c r="AG48" cm="1">
        <f t="array" ref="AG48">IF(M48=0,"",1+SUMPRODUCT(--(ABS($G48:$Z48)&lt;ABS(M48)),--($G48:$Z48&lt;&gt;0))+(SUMPRODUCT(--(ABS($G48:$Z48)=ABS(M48)),--($G48:$Z48&lt;&gt;0))-1)/2)</f>
        <v>1</v>
      </c>
      <c r="AH48" cm="1">
        <f t="array" ref="AH48">IF(N48=0,"",1+SUMPRODUCT(--(ABS($G48:$Z48)&lt;ABS(N48)),--($G48:$Z48&lt;&gt;0))+(SUMPRODUCT(--(ABS($G48:$Z48)=ABS(N48)),--($G48:$Z48&lt;&gt;0))-1)/2)</f>
        <v>18</v>
      </c>
      <c r="AI48" cm="1">
        <f t="array" ref="AI48">IF(O48=0,"",1+SUMPRODUCT(--(ABS($G48:$Z48)&lt;ABS(O48)),--($G48:$Z48&lt;&gt;0))+(SUMPRODUCT(--(ABS($G48:$Z48)=ABS(O48)),--($G48:$Z48&lt;&gt;0))-1)/2)</f>
        <v>12</v>
      </c>
      <c r="AJ48" cm="1">
        <f t="array" ref="AJ48">IF(P48=0,"",1+SUMPRODUCT(--(ABS($G48:$Z48)&lt;ABS(P48)),--($G48:$Z48&lt;&gt;0))+(SUMPRODUCT(--(ABS($G48:$Z48)=ABS(P48)),--($G48:$Z48&lt;&gt;0))-1)/2)</f>
        <v>2</v>
      </c>
      <c r="AK48" cm="1">
        <f t="array" ref="AK48">IF(Q48=0,"",1+SUMPRODUCT(--(ABS($G48:$Z48)&lt;ABS(Q48)),--($G48:$Z48&lt;&gt;0))+(SUMPRODUCT(--(ABS($G48:$Z48)=ABS(Q48)),--($G48:$Z48&lt;&gt;0))-1)/2)</f>
        <v>16</v>
      </c>
      <c r="AL48" cm="1">
        <f t="array" ref="AL48">IF(R48=0,"",1+SUMPRODUCT(--(ABS($G48:$Z48)&lt;ABS(R48)),--($G48:$Z48&lt;&gt;0))+(SUMPRODUCT(--(ABS($G48:$Z48)=ABS(R48)),--($G48:$Z48&lt;&gt;0))-1)/2)</f>
        <v>6</v>
      </c>
      <c r="AM48" cm="1">
        <f t="array" ref="AM48">IF(S48=0,"",1+SUMPRODUCT(--(ABS($G48:$Z48)&lt;ABS(S48)),--($G48:$Z48&lt;&gt;0))+(SUMPRODUCT(--(ABS($G48:$Z48)=ABS(S48)),--($G48:$Z48&lt;&gt;0))-1)/2)</f>
        <v>5</v>
      </c>
      <c r="AN48" cm="1">
        <f t="array" ref="AN48">IF(T48=0,"",1+SUMPRODUCT(--(ABS($G48:$Z48)&lt;ABS(T48)),--($G48:$Z48&lt;&gt;0))+(SUMPRODUCT(--(ABS($G48:$Z48)=ABS(T48)),--($G48:$Z48&lt;&gt;0))-1)/2)</f>
        <v>15</v>
      </c>
      <c r="AO48" cm="1">
        <f t="array" ref="AO48">IF(U48=0,"",1+SUMPRODUCT(--(ABS($G48:$Z48)&lt;ABS(U48)),--($G48:$Z48&lt;&gt;0))+(SUMPRODUCT(--(ABS($G48:$Z48)=ABS(U48)),--($G48:$Z48&lt;&gt;0))-1)/2)</f>
        <v>8</v>
      </c>
      <c r="AP48" cm="1">
        <f t="array" ref="AP48">IF(V48=0,"",1+SUMPRODUCT(--(ABS($G48:$Z48)&lt;ABS(V48)),--($G48:$Z48&lt;&gt;0))+(SUMPRODUCT(--(ABS($G48:$Z48)=ABS(V48)),--($G48:$Z48&lt;&gt;0))-1)/2)</f>
        <v>9</v>
      </c>
      <c r="AQ48" cm="1">
        <f t="array" ref="AQ48">IF(W48=0,"",1+SUMPRODUCT(--(ABS($G48:$Z48)&lt;ABS(W48)),--($G48:$Z48&lt;&gt;0))+(SUMPRODUCT(--(ABS($G48:$Z48)=ABS(W48)),--($G48:$Z48&lt;&gt;0))-1)/2)</f>
        <v>11</v>
      </c>
      <c r="AR48" cm="1">
        <f t="array" ref="AR48">IF(X48=0,"",1+SUMPRODUCT(--(ABS($G48:$Z48)&lt;ABS(X48)),--($G48:$Z48&lt;&gt;0))+(SUMPRODUCT(--(ABS($G48:$Z48)=ABS(X48)),--($G48:$Z48&lt;&gt;0))-1)/2)</f>
        <v>14</v>
      </c>
      <c r="AS48" cm="1">
        <f t="array" ref="AS48">IF(Y48=0,"",1+SUMPRODUCT(--(ABS($G48:$Z48)&lt;ABS(Y48)),--($G48:$Z48&lt;&gt;0))+(SUMPRODUCT(--(ABS($G48:$Z48)=ABS(Y48)),--($G48:$Z48&lt;&gt;0))-1)/2)</f>
        <v>19</v>
      </c>
      <c r="AT48" cm="1">
        <f t="array" ref="AT48">IF(Z48=0,"",1+SUMPRODUCT(--(ABS($G48:$Z48)&lt;ABS(Z48)),--($G48:$Z48&lt;&gt;0))+(SUMPRODUCT(--(ABS($G48:$Z48)=ABS(Z48)),--($G48:$Z48&lt;&gt;0))-1)/2)</f>
        <v>4</v>
      </c>
      <c r="AU48">
        <f>AVERAGE(G48:Z48)</f>
        <v>-1.4641382357760923E-2</v>
      </c>
      <c r="AV48">
        <f>SUMIF(G48:Z48,"&gt;0",AA48:AT48)</f>
        <v>32</v>
      </c>
      <c r="AW48">
        <f>COUNTIF(G48:Z48,"&lt;&gt;0")</f>
        <v>20</v>
      </c>
      <c r="AX48">
        <f>_xlfn.LET(_xlpm.n,AW48,_xlpm.w,AV48,_xlpm.mu,_xlpm.n*(_xlpm.n+1)/4,_xlpm.sd,SQRT(_xlpm.n*(_xlpm.n+1)*(2*_xlpm.n+1)/24),_xlpm.z,(ABS(_xlpm.w-_xlpm.mu)-0.5)/_xlpm.sd,MIN(1,2*(1-_xlfn.NORM.S.DIST(_xlpm.z,TRUE))))</f>
        <v>6.7972308722641372E-3</v>
      </c>
    </row>
    <row r="49" spans="1:50" x14ac:dyDescent="0.25">
      <c r="A49" t="s">
        <v>9344</v>
      </c>
      <c r="B49" t="s">
        <v>19</v>
      </c>
      <c r="C49" t="s">
        <v>106</v>
      </c>
      <c r="D49" t="s">
        <v>94</v>
      </c>
      <c r="E49" t="s">
        <v>26</v>
      </c>
      <c r="F49" t="s">
        <v>9260</v>
      </c>
      <c r="G49">
        <f>all_runs!O2742-all_runs!O3222</f>
        <v>-7.4123557564720333E-3</v>
      </c>
      <c r="H49">
        <f>all_runs!O2743-all_runs!O3223</f>
        <v>-3.1340668712168229E-2</v>
      </c>
      <c r="I49">
        <f>all_runs!O2744-all_runs!O3224</f>
        <v>-5.4357275547461947E-3</v>
      </c>
      <c r="J49">
        <f>all_runs!O2745-all_runs!O3225</f>
        <v>4.8642262465155017E-3</v>
      </c>
      <c r="K49">
        <f>all_runs!O2746-all_runs!O3226</f>
        <v>1.1587055868149676E-3</v>
      </c>
      <c r="L49">
        <f>all_runs!O2747-all_runs!O3227</f>
        <v>-1.4183613321544497E-2</v>
      </c>
      <c r="M49">
        <f>all_runs!O2748-all_runs!O3228</f>
        <v>-2.4674620390455537E-2</v>
      </c>
      <c r="N49">
        <f>all_runs!O2749-all_runs!O3229</f>
        <v>-2.0344462404548236E-2</v>
      </c>
      <c r="O49">
        <f>all_runs!O2750-all_runs!O3230</f>
        <v>-9.2681663460116859E-3</v>
      </c>
      <c r="P49">
        <f>all_runs!O2751-all_runs!O3231</f>
        <v>1.0375789212487607E-2</v>
      </c>
      <c r="Q49">
        <f>all_runs!O2752-all_runs!O3232</f>
        <v>-2.6923502916635922E-2</v>
      </c>
      <c r="R49">
        <f>all_runs!O2753-all_runs!O3233</f>
        <v>5.5819433016679465E-3</v>
      </c>
      <c r="S49">
        <f>all_runs!O2754-all_runs!O3234</f>
        <v>1.8846899891320712E-2</v>
      </c>
      <c r="T49">
        <f>all_runs!O2755-all_runs!O3235</f>
        <v>-1.4250413392044359E-2</v>
      </c>
      <c r="U49">
        <f>all_runs!O2756-all_runs!O3236</f>
        <v>-3.7982086528055903E-2</v>
      </c>
      <c r="V49">
        <f>all_runs!O2757-all_runs!O3237</f>
        <v>-1.311844077960922E-3</v>
      </c>
      <c r="W49">
        <f>all_runs!O2758-all_runs!O3238</f>
        <v>-1.4242878560719485E-2</v>
      </c>
      <c r="X49">
        <f>all_runs!O2759-all_runs!O3239</f>
        <v>2.3989618094178766E-2</v>
      </c>
      <c r="Y49">
        <f>all_runs!O2760-all_runs!O3240</f>
        <v>-2.4094695800959354E-2</v>
      </c>
      <c r="Z49">
        <f>all_runs!O2761-all_runs!O3241</f>
        <v>-8.6206896551722645E-3</v>
      </c>
      <c r="AA49" cm="1">
        <f t="array" ref="AA49">IF(G49=0,"",1+SUMPRODUCT(--(ABS($G49:$Z49)&lt;ABS(G49)),--($G49:$Z49&lt;&gt;0))+(SUMPRODUCT(--(ABS($G49:$Z49)=ABS(G49)),--($G49:$Z49&lt;&gt;0))-1)/2)</f>
        <v>6</v>
      </c>
      <c r="AB49" cm="1">
        <f t="array" ref="AB49">IF(H49=0,"",1+SUMPRODUCT(--(ABS($G49:$Z49)&lt;ABS(H49)),--($G49:$Z49&lt;&gt;0))+(SUMPRODUCT(--(ABS($G49:$Z49)=ABS(H49)),--($G49:$Z49&lt;&gt;0))-1)/2)</f>
        <v>19</v>
      </c>
      <c r="AC49" cm="1">
        <f t="array" ref="AC49">IF(I49=0,"",1+SUMPRODUCT(--(ABS($G49:$Z49)&lt;ABS(I49)),--($G49:$Z49&lt;&gt;0))+(SUMPRODUCT(--(ABS($G49:$Z49)=ABS(I49)),--($G49:$Z49&lt;&gt;0))-1)/2)</f>
        <v>4</v>
      </c>
      <c r="AD49" cm="1">
        <f t="array" ref="AD49">IF(J49=0,"",1+SUMPRODUCT(--(ABS($G49:$Z49)&lt;ABS(J49)),--($G49:$Z49&lt;&gt;0))+(SUMPRODUCT(--(ABS($G49:$Z49)=ABS(J49)),--($G49:$Z49&lt;&gt;0))-1)/2)</f>
        <v>3</v>
      </c>
      <c r="AE49" cm="1">
        <f t="array" ref="AE49">IF(K49=0,"",1+SUMPRODUCT(--(ABS($G49:$Z49)&lt;ABS(K49)),--($G49:$Z49&lt;&gt;0))+(SUMPRODUCT(--(ABS($G49:$Z49)=ABS(K49)),--($G49:$Z49&lt;&gt;0))-1)/2)</f>
        <v>1</v>
      </c>
      <c r="AF49" cm="1">
        <f t="array" ref="AF49">IF(L49=0,"",1+SUMPRODUCT(--(ABS($G49:$Z49)&lt;ABS(L49)),--($G49:$Z49&lt;&gt;0))+(SUMPRODUCT(--(ABS($G49:$Z49)=ABS(L49)),--($G49:$Z49&lt;&gt;0))-1)/2)</f>
        <v>10</v>
      </c>
      <c r="AG49" cm="1">
        <f t="array" ref="AG49">IF(M49=0,"",1+SUMPRODUCT(--(ABS($G49:$Z49)&lt;ABS(M49)),--($G49:$Z49&lt;&gt;0))+(SUMPRODUCT(--(ABS($G49:$Z49)=ABS(M49)),--($G49:$Z49&lt;&gt;0))-1)/2)</f>
        <v>17</v>
      </c>
      <c r="AH49" cm="1">
        <f t="array" ref="AH49">IF(N49=0,"",1+SUMPRODUCT(--(ABS($G49:$Z49)&lt;ABS(N49)),--($G49:$Z49&lt;&gt;0))+(SUMPRODUCT(--(ABS($G49:$Z49)=ABS(N49)),--($G49:$Z49&lt;&gt;0))-1)/2)</f>
        <v>14</v>
      </c>
      <c r="AI49" cm="1">
        <f t="array" ref="AI49">IF(O49=0,"",1+SUMPRODUCT(--(ABS($G49:$Z49)&lt;ABS(O49)),--($G49:$Z49&lt;&gt;0))+(SUMPRODUCT(--(ABS($G49:$Z49)=ABS(O49)),--($G49:$Z49&lt;&gt;0))-1)/2)</f>
        <v>8</v>
      </c>
      <c r="AJ49" cm="1">
        <f t="array" ref="AJ49">IF(P49=0,"",1+SUMPRODUCT(--(ABS($G49:$Z49)&lt;ABS(P49)),--($G49:$Z49&lt;&gt;0))+(SUMPRODUCT(--(ABS($G49:$Z49)=ABS(P49)),--($G49:$Z49&lt;&gt;0))-1)/2)</f>
        <v>9</v>
      </c>
      <c r="AK49" cm="1">
        <f t="array" ref="AK49">IF(Q49=0,"",1+SUMPRODUCT(--(ABS($G49:$Z49)&lt;ABS(Q49)),--($G49:$Z49&lt;&gt;0))+(SUMPRODUCT(--(ABS($G49:$Z49)=ABS(Q49)),--($G49:$Z49&lt;&gt;0))-1)/2)</f>
        <v>18</v>
      </c>
      <c r="AL49" cm="1">
        <f t="array" ref="AL49">IF(R49=0,"",1+SUMPRODUCT(--(ABS($G49:$Z49)&lt;ABS(R49)),--($G49:$Z49&lt;&gt;0))+(SUMPRODUCT(--(ABS($G49:$Z49)=ABS(R49)),--($G49:$Z49&lt;&gt;0))-1)/2)</f>
        <v>5</v>
      </c>
      <c r="AM49" cm="1">
        <f t="array" ref="AM49">IF(S49=0,"",1+SUMPRODUCT(--(ABS($G49:$Z49)&lt;ABS(S49)),--($G49:$Z49&lt;&gt;0))+(SUMPRODUCT(--(ABS($G49:$Z49)=ABS(S49)),--($G49:$Z49&lt;&gt;0))-1)/2)</f>
        <v>13</v>
      </c>
      <c r="AN49" cm="1">
        <f t="array" ref="AN49">IF(T49=0,"",1+SUMPRODUCT(--(ABS($G49:$Z49)&lt;ABS(T49)),--($G49:$Z49&lt;&gt;0))+(SUMPRODUCT(--(ABS($G49:$Z49)=ABS(T49)),--($G49:$Z49&lt;&gt;0))-1)/2)</f>
        <v>12</v>
      </c>
      <c r="AO49" cm="1">
        <f t="array" ref="AO49">IF(U49=0,"",1+SUMPRODUCT(--(ABS($G49:$Z49)&lt;ABS(U49)),--($G49:$Z49&lt;&gt;0))+(SUMPRODUCT(--(ABS($G49:$Z49)=ABS(U49)),--($G49:$Z49&lt;&gt;0))-1)/2)</f>
        <v>20</v>
      </c>
      <c r="AP49" cm="1">
        <f t="array" ref="AP49">IF(V49=0,"",1+SUMPRODUCT(--(ABS($G49:$Z49)&lt;ABS(V49)),--($G49:$Z49&lt;&gt;0))+(SUMPRODUCT(--(ABS($G49:$Z49)=ABS(V49)),--($G49:$Z49&lt;&gt;0))-1)/2)</f>
        <v>2</v>
      </c>
      <c r="AQ49" cm="1">
        <f t="array" ref="AQ49">IF(W49=0,"",1+SUMPRODUCT(--(ABS($G49:$Z49)&lt;ABS(W49)),--($G49:$Z49&lt;&gt;0))+(SUMPRODUCT(--(ABS($G49:$Z49)=ABS(W49)),--($G49:$Z49&lt;&gt;0))-1)/2)</f>
        <v>11</v>
      </c>
      <c r="AR49" cm="1">
        <f t="array" ref="AR49">IF(X49=0,"",1+SUMPRODUCT(--(ABS($G49:$Z49)&lt;ABS(X49)),--($G49:$Z49&lt;&gt;0))+(SUMPRODUCT(--(ABS($G49:$Z49)=ABS(X49)),--($G49:$Z49&lt;&gt;0))-1)/2)</f>
        <v>15</v>
      </c>
      <c r="AS49" cm="1">
        <f t="array" ref="AS49">IF(Y49=0,"",1+SUMPRODUCT(--(ABS($G49:$Z49)&lt;ABS(Y49)),--($G49:$Z49&lt;&gt;0))+(SUMPRODUCT(--(ABS($G49:$Z49)=ABS(Y49)),--($G49:$Z49&lt;&gt;0))-1)/2)</f>
        <v>16</v>
      </c>
      <c r="AT49" cm="1">
        <f t="array" ref="AT49">IF(Z49=0,"",1+SUMPRODUCT(--(ABS($G49:$Z49)&lt;ABS(Z49)),--($G49:$Z49&lt;&gt;0))+(SUMPRODUCT(--(ABS($G49:$Z49)=ABS(Z49)),--($G49:$Z49&lt;&gt;0))-1)/2)</f>
        <v>7</v>
      </c>
      <c r="AU49">
        <f>AVERAGE(G49:Z49)</f>
        <v>-8.763427154225456E-3</v>
      </c>
      <c r="AV49">
        <f>SUMIF(G49:Z49,"&gt;0",AA49:AT49)</f>
        <v>46</v>
      </c>
      <c r="AW49">
        <f>COUNTIF(G49:Z49,"&lt;&gt;0")</f>
        <v>20</v>
      </c>
      <c r="AX49">
        <f>_xlfn.LET(_xlpm.n,AW49,_xlpm.w,AV49,_xlpm.mu,_xlpm.n*(_xlpm.n+1)/4,_xlpm.sd,SQRT(_xlpm.n*(_xlpm.n+1)*(2*_xlpm.n+1)/24),_xlpm.z,(ABS(_xlpm.w-_xlpm.mu)-0.5)/_xlpm.sd,MIN(1,2*(1-_xlfn.NORM.S.DIST(_xlpm.z,TRUE))))</f>
        <v>2.8965101153413331E-2</v>
      </c>
    </row>
    <row r="50" spans="1:50" x14ac:dyDescent="0.25">
      <c r="A50" t="s">
        <v>9344</v>
      </c>
      <c r="B50" t="s">
        <v>19</v>
      </c>
      <c r="C50" t="s">
        <v>106</v>
      </c>
      <c r="D50" t="s">
        <v>102</v>
      </c>
      <c r="E50" t="s">
        <v>32</v>
      </c>
      <c r="F50" t="s">
        <v>9259</v>
      </c>
      <c r="G50">
        <f>all_runs!O2762-all_runs!O3242</f>
        <v>-4.4639081848384166E-2</v>
      </c>
      <c r="H50">
        <f>all_runs!O2763-all_runs!O3243</f>
        <v>-1.5284774997865291E-2</v>
      </c>
      <c r="I50">
        <f>all_runs!O2764-all_runs!O3244</f>
        <v>-4.8556227077843905E-3</v>
      </c>
      <c r="J50">
        <f>all_runs!O2765-all_runs!O3245</f>
        <v>3.167748599096154E-2</v>
      </c>
      <c r="K50">
        <f>all_runs!O2766-all_runs!O3246</f>
        <v>-9.1794704151682005E-3</v>
      </c>
      <c r="L50">
        <f>all_runs!O2767-all_runs!O3247</f>
        <v>-2.3965837035758941E-2</v>
      </c>
      <c r="M50">
        <f>all_runs!O2768-all_runs!O3248</f>
        <v>-7.9054779806658759E-3</v>
      </c>
      <c r="N50">
        <f>all_runs!O2769-all_runs!O3249</f>
        <v>4.6002071721008009E-2</v>
      </c>
      <c r="O50">
        <f>all_runs!O2770-all_runs!O3250</f>
        <v>7.5928952816827211E-3</v>
      </c>
      <c r="P50">
        <f>all_runs!O2771-all_runs!O3251</f>
        <v>6.7121188097880591E-3</v>
      </c>
      <c r="Q50">
        <f>all_runs!O2772-all_runs!O3252</f>
        <v>9.2654099987061755E-3</v>
      </c>
      <c r="R50">
        <f>all_runs!O2773-all_runs!O3253</f>
        <v>3.9540706207372933E-2</v>
      </c>
      <c r="S50">
        <f>all_runs!O2774-all_runs!O3254</f>
        <v>-1.5200557608394782E-2</v>
      </c>
      <c r="T50">
        <f>all_runs!O2775-all_runs!O3255</f>
        <v>1.3207225630538555E-2</v>
      </c>
      <c r="U50">
        <f>all_runs!O2776-all_runs!O3256</f>
        <v>-9.0168363266983631E-3</v>
      </c>
      <c r="V50">
        <f>all_runs!O2777-all_runs!O3257</f>
        <v>-1.3043254111460567E-2</v>
      </c>
      <c r="W50">
        <f>all_runs!O2778-all_runs!O3258</f>
        <v>3.3542976939203717E-3</v>
      </c>
      <c r="X50">
        <f>all_runs!O2779-all_runs!O3259</f>
        <v>5.0074163083682288E-2</v>
      </c>
      <c r="Y50">
        <f>all_runs!O2780-all_runs!O3260</f>
        <v>2.5163351933991551E-2</v>
      </c>
      <c r="Z50">
        <f>all_runs!O2781-all_runs!O3261</f>
        <v>1.66758005167148E-2</v>
      </c>
      <c r="AA50" cm="1">
        <f t="array" ref="AA50">IF(G50=0,"",1+SUMPRODUCT(--(ABS($G50:$Z50)&lt;ABS(G50)),--($G50:$Z50&lt;&gt;0))+(SUMPRODUCT(--(ABS($G50:$Z50)=ABS(G50)),--($G50:$Z50&lt;&gt;0))-1)/2)</f>
        <v>18</v>
      </c>
      <c r="AB50" cm="1">
        <f t="array" ref="AB50">IF(H50=0,"",1+SUMPRODUCT(--(ABS($G50:$Z50)&lt;ABS(H50)),--($G50:$Z50&lt;&gt;0))+(SUMPRODUCT(--(ABS($G50:$Z50)=ABS(H50)),--($G50:$Z50&lt;&gt;0))-1)/2)</f>
        <v>12</v>
      </c>
      <c r="AC50" cm="1">
        <f t="array" ref="AC50">IF(I50=0,"",1+SUMPRODUCT(--(ABS($G50:$Z50)&lt;ABS(I50)),--($G50:$Z50&lt;&gt;0))+(SUMPRODUCT(--(ABS($G50:$Z50)=ABS(I50)),--($G50:$Z50&lt;&gt;0))-1)/2)</f>
        <v>2</v>
      </c>
      <c r="AD50" cm="1">
        <f t="array" ref="AD50">IF(J50=0,"",1+SUMPRODUCT(--(ABS($G50:$Z50)&lt;ABS(J50)),--($G50:$Z50&lt;&gt;0))+(SUMPRODUCT(--(ABS($G50:$Z50)=ABS(J50)),--($G50:$Z50&lt;&gt;0))-1)/2)</f>
        <v>16</v>
      </c>
      <c r="AE50" cm="1">
        <f t="array" ref="AE50">IF(K50=0,"",1+SUMPRODUCT(--(ABS($G50:$Z50)&lt;ABS(K50)),--($G50:$Z50&lt;&gt;0))+(SUMPRODUCT(--(ABS($G50:$Z50)=ABS(K50)),--($G50:$Z50&lt;&gt;0))-1)/2)</f>
        <v>7</v>
      </c>
      <c r="AF50" cm="1">
        <f t="array" ref="AF50">IF(L50=0,"",1+SUMPRODUCT(--(ABS($G50:$Z50)&lt;ABS(L50)),--($G50:$Z50&lt;&gt;0))+(SUMPRODUCT(--(ABS($G50:$Z50)=ABS(L50)),--($G50:$Z50&lt;&gt;0))-1)/2)</f>
        <v>14</v>
      </c>
      <c r="AG50" cm="1">
        <f t="array" ref="AG50">IF(M50=0,"",1+SUMPRODUCT(--(ABS($G50:$Z50)&lt;ABS(M50)),--($G50:$Z50&lt;&gt;0))+(SUMPRODUCT(--(ABS($G50:$Z50)=ABS(M50)),--($G50:$Z50&lt;&gt;0))-1)/2)</f>
        <v>5</v>
      </c>
      <c r="AH50" cm="1">
        <f t="array" ref="AH50">IF(N50=0,"",1+SUMPRODUCT(--(ABS($G50:$Z50)&lt;ABS(N50)),--($G50:$Z50&lt;&gt;0))+(SUMPRODUCT(--(ABS($G50:$Z50)=ABS(N50)),--($G50:$Z50&lt;&gt;0))-1)/2)</f>
        <v>19</v>
      </c>
      <c r="AI50" cm="1">
        <f t="array" ref="AI50">IF(O50=0,"",1+SUMPRODUCT(--(ABS($G50:$Z50)&lt;ABS(O50)),--($G50:$Z50&lt;&gt;0))+(SUMPRODUCT(--(ABS($G50:$Z50)=ABS(O50)),--($G50:$Z50&lt;&gt;0))-1)/2)</f>
        <v>4</v>
      </c>
      <c r="AJ50" cm="1">
        <f t="array" ref="AJ50">IF(P50=0,"",1+SUMPRODUCT(--(ABS($G50:$Z50)&lt;ABS(P50)),--($G50:$Z50&lt;&gt;0))+(SUMPRODUCT(--(ABS($G50:$Z50)=ABS(P50)),--($G50:$Z50&lt;&gt;0))-1)/2)</f>
        <v>3</v>
      </c>
      <c r="AK50" cm="1">
        <f t="array" ref="AK50">IF(Q50=0,"",1+SUMPRODUCT(--(ABS($G50:$Z50)&lt;ABS(Q50)),--($G50:$Z50&lt;&gt;0))+(SUMPRODUCT(--(ABS($G50:$Z50)=ABS(Q50)),--($G50:$Z50&lt;&gt;0))-1)/2)</f>
        <v>8</v>
      </c>
      <c r="AL50" cm="1">
        <f t="array" ref="AL50">IF(R50=0,"",1+SUMPRODUCT(--(ABS($G50:$Z50)&lt;ABS(R50)),--($G50:$Z50&lt;&gt;0))+(SUMPRODUCT(--(ABS($G50:$Z50)=ABS(R50)),--($G50:$Z50&lt;&gt;0))-1)/2)</f>
        <v>17</v>
      </c>
      <c r="AM50" cm="1">
        <f t="array" ref="AM50">IF(S50=0,"",1+SUMPRODUCT(--(ABS($G50:$Z50)&lt;ABS(S50)),--($G50:$Z50&lt;&gt;0))+(SUMPRODUCT(--(ABS($G50:$Z50)=ABS(S50)),--($G50:$Z50&lt;&gt;0))-1)/2)</f>
        <v>11</v>
      </c>
      <c r="AN50" cm="1">
        <f t="array" ref="AN50">IF(T50=0,"",1+SUMPRODUCT(--(ABS($G50:$Z50)&lt;ABS(T50)),--($G50:$Z50&lt;&gt;0))+(SUMPRODUCT(--(ABS($G50:$Z50)=ABS(T50)),--($G50:$Z50&lt;&gt;0))-1)/2)</f>
        <v>10</v>
      </c>
      <c r="AO50" cm="1">
        <f t="array" ref="AO50">IF(U50=0,"",1+SUMPRODUCT(--(ABS($G50:$Z50)&lt;ABS(U50)),--($G50:$Z50&lt;&gt;0))+(SUMPRODUCT(--(ABS($G50:$Z50)=ABS(U50)),--($G50:$Z50&lt;&gt;0))-1)/2)</f>
        <v>6</v>
      </c>
      <c r="AP50" cm="1">
        <f t="array" ref="AP50">IF(V50=0,"",1+SUMPRODUCT(--(ABS($G50:$Z50)&lt;ABS(V50)),--($G50:$Z50&lt;&gt;0))+(SUMPRODUCT(--(ABS($G50:$Z50)=ABS(V50)),--($G50:$Z50&lt;&gt;0))-1)/2)</f>
        <v>9</v>
      </c>
      <c r="AQ50" cm="1">
        <f t="array" ref="AQ50">IF(W50=0,"",1+SUMPRODUCT(--(ABS($G50:$Z50)&lt;ABS(W50)),--($G50:$Z50&lt;&gt;0))+(SUMPRODUCT(--(ABS($G50:$Z50)=ABS(W50)),--($G50:$Z50&lt;&gt;0))-1)/2)</f>
        <v>1</v>
      </c>
      <c r="AR50" cm="1">
        <f t="array" ref="AR50">IF(X50=0,"",1+SUMPRODUCT(--(ABS($G50:$Z50)&lt;ABS(X50)),--($G50:$Z50&lt;&gt;0))+(SUMPRODUCT(--(ABS($G50:$Z50)=ABS(X50)),--($G50:$Z50&lt;&gt;0))-1)/2)</f>
        <v>20</v>
      </c>
      <c r="AS50" cm="1">
        <f t="array" ref="AS50">IF(Y50=0,"",1+SUMPRODUCT(--(ABS($G50:$Z50)&lt;ABS(Y50)),--($G50:$Z50&lt;&gt;0))+(SUMPRODUCT(--(ABS($G50:$Z50)=ABS(Y50)),--($G50:$Z50&lt;&gt;0))-1)/2)</f>
        <v>15</v>
      </c>
      <c r="AT50" cm="1">
        <f t="array" ref="AT50">IF(Z50=0,"",1+SUMPRODUCT(--(ABS($G50:$Z50)&lt;ABS(Z50)),--($G50:$Z50&lt;&gt;0))+(SUMPRODUCT(--(ABS($G50:$Z50)=ABS(Z50)),--($G50:$Z50&lt;&gt;0))-1)/2)</f>
        <v>13</v>
      </c>
      <c r="AU50">
        <f>AVERAGE(G50:Z50)</f>
        <v>5.308730691809321E-3</v>
      </c>
      <c r="AV50">
        <f>SUMIF(G50:Z50,"&gt;0",AA50:AT50)</f>
        <v>126</v>
      </c>
      <c r="AW50">
        <f>COUNTIF(G50:Z50,"&lt;&gt;0")</f>
        <v>20</v>
      </c>
      <c r="AX50">
        <f>_xlfn.LET(_xlpm.n,AW50,_xlpm.w,AV50,_xlpm.mu,_xlpm.n*(_xlpm.n+1)/4,_xlpm.sd,SQRT(_xlpm.n*(_xlpm.n+1)*(2*_xlpm.n+1)/24),_xlpm.z,(ABS(_xlpm.w-_xlpm.mu)-0.5)/_xlpm.sd,MIN(1,2*(1-_xlfn.NORM.S.DIST(_xlpm.z,TRUE))))</f>
        <v>0.444081179535047</v>
      </c>
    </row>
    <row r="51" spans="1:50" x14ac:dyDescent="0.25">
      <c r="A51" t="s">
        <v>9344</v>
      </c>
      <c r="B51" t="s">
        <v>19</v>
      </c>
      <c r="C51" t="s">
        <v>106</v>
      </c>
      <c r="D51" t="s">
        <v>102</v>
      </c>
      <c r="E51" t="s">
        <v>12</v>
      </c>
      <c r="F51" t="s">
        <v>9259</v>
      </c>
      <c r="G51">
        <f>all_runs!O2782-all_runs!O3262</f>
        <v>3.6917562724014252E-2</v>
      </c>
      <c r="H51">
        <f>all_runs!O2783-all_runs!O3263</f>
        <v>8.5102231616601021E-2</v>
      </c>
      <c r="I51">
        <f>all_runs!O2784-all_runs!O3264</f>
        <v>3.6419318793196043E-2</v>
      </c>
      <c r="J51">
        <f>all_runs!O2785-all_runs!O3265</f>
        <v>-1.7830972154372238E-2</v>
      </c>
      <c r="K51">
        <f>all_runs!O2786-all_runs!O3266</f>
        <v>1.4222621453701567E-2</v>
      </c>
      <c r="L51">
        <f>all_runs!O2787-all_runs!O3267</f>
        <v>8.2036445863261642E-2</v>
      </c>
      <c r="M51">
        <f>all_runs!O2788-all_runs!O3268</f>
        <v>7.3335233209841588E-2</v>
      </c>
      <c r="N51">
        <f>all_runs!O2789-all_runs!O3269</f>
        <v>2.1948736375614009E-2</v>
      </c>
      <c r="O51">
        <f>all_runs!O2790-all_runs!O3270</f>
        <v>3.8193513803269852E-2</v>
      </c>
      <c r="P51">
        <f>all_runs!O2791-all_runs!O3271</f>
        <v>7.5997612159617978E-2</v>
      </c>
      <c r="Q51">
        <f>all_runs!O2792-all_runs!O3272</f>
        <v>6.8566326452069837E-2</v>
      </c>
      <c r="R51">
        <f>all_runs!O2793-all_runs!O3273</f>
        <v>3.8044611215343083E-2</v>
      </c>
      <c r="S51">
        <f>all_runs!O2794-all_runs!O3274</f>
        <v>6.0439560439560447E-2</v>
      </c>
      <c r="T51">
        <f>all_runs!O2795-all_runs!O3275</f>
        <v>7.1648728387532667E-2</v>
      </c>
      <c r="U51">
        <f>all_runs!O2796-all_runs!O3276</f>
        <v>4.7040303724795729E-2</v>
      </c>
      <c r="V51">
        <f>all_runs!O2797-all_runs!O3277</f>
        <v>6.1969791020070497E-2</v>
      </c>
      <c r="W51">
        <f>all_runs!O2798-all_runs!O3278</f>
        <v>2.0945904923805547E-2</v>
      </c>
      <c r="X51">
        <f>all_runs!O2799-all_runs!O3279</f>
        <v>2.4958675224493909E-2</v>
      </c>
      <c r="Y51">
        <f>all_runs!O2800-all_runs!O3280</f>
        <v>2.409908396604632E-2</v>
      </c>
      <c r="Z51">
        <f>all_runs!O2801-all_runs!O3281</f>
        <v>4.1869918699186992E-2</v>
      </c>
      <c r="AA51" cm="1">
        <f t="array" ref="AA51">IF(G51=0,"",1+SUMPRODUCT(--(ABS($G51:$Z51)&lt;ABS(G51)),--($G51:$Z51&lt;&gt;0))+(SUMPRODUCT(--(ABS($G51:$Z51)=ABS(G51)),--($G51:$Z51&lt;&gt;0))-1)/2)</f>
        <v>8</v>
      </c>
      <c r="AB51" cm="1">
        <f t="array" ref="AB51">IF(H51=0,"",1+SUMPRODUCT(--(ABS($G51:$Z51)&lt;ABS(H51)),--($G51:$Z51&lt;&gt;0))+(SUMPRODUCT(--(ABS($G51:$Z51)=ABS(H51)),--($G51:$Z51&lt;&gt;0))-1)/2)</f>
        <v>20</v>
      </c>
      <c r="AC51" cm="1">
        <f t="array" ref="AC51">IF(I51=0,"",1+SUMPRODUCT(--(ABS($G51:$Z51)&lt;ABS(I51)),--($G51:$Z51&lt;&gt;0))+(SUMPRODUCT(--(ABS($G51:$Z51)=ABS(I51)),--($G51:$Z51&lt;&gt;0))-1)/2)</f>
        <v>7</v>
      </c>
      <c r="AD51" cm="1">
        <f t="array" ref="AD51">IF(J51=0,"",1+SUMPRODUCT(--(ABS($G51:$Z51)&lt;ABS(J51)),--($G51:$Z51&lt;&gt;0))+(SUMPRODUCT(--(ABS($G51:$Z51)=ABS(J51)),--($G51:$Z51&lt;&gt;0))-1)/2)</f>
        <v>2</v>
      </c>
      <c r="AE51" cm="1">
        <f t="array" ref="AE51">IF(K51=0,"",1+SUMPRODUCT(--(ABS($G51:$Z51)&lt;ABS(K51)),--($G51:$Z51&lt;&gt;0))+(SUMPRODUCT(--(ABS($G51:$Z51)=ABS(K51)),--($G51:$Z51&lt;&gt;0))-1)/2)</f>
        <v>1</v>
      </c>
      <c r="AF51" cm="1">
        <f t="array" ref="AF51">IF(L51=0,"",1+SUMPRODUCT(--(ABS($G51:$Z51)&lt;ABS(L51)),--($G51:$Z51&lt;&gt;0))+(SUMPRODUCT(--(ABS($G51:$Z51)=ABS(L51)),--($G51:$Z51&lt;&gt;0))-1)/2)</f>
        <v>19</v>
      </c>
      <c r="AG51" cm="1">
        <f t="array" ref="AG51">IF(M51=0,"",1+SUMPRODUCT(--(ABS($G51:$Z51)&lt;ABS(M51)),--($G51:$Z51&lt;&gt;0))+(SUMPRODUCT(--(ABS($G51:$Z51)=ABS(M51)),--($G51:$Z51&lt;&gt;0))-1)/2)</f>
        <v>17</v>
      </c>
      <c r="AH51" cm="1">
        <f t="array" ref="AH51">IF(N51=0,"",1+SUMPRODUCT(--(ABS($G51:$Z51)&lt;ABS(N51)),--($G51:$Z51&lt;&gt;0))+(SUMPRODUCT(--(ABS($G51:$Z51)=ABS(N51)),--($G51:$Z51&lt;&gt;0))-1)/2)</f>
        <v>4</v>
      </c>
      <c r="AI51" cm="1">
        <f t="array" ref="AI51">IF(O51=0,"",1+SUMPRODUCT(--(ABS($G51:$Z51)&lt;ABS(O51)),--($G51:$Z51&lt;&gt;0))+(SUMPRODUCT(--(ABS($G51:$Z51)=ABS(O51)),--($G51:$Z51&lt;&gt;0))-1)/2)</f>
        <v>10</v>
      </c>
      <c r="AJ51" cm="1">
        <f t="array" ref="AJ51">IF(P51=0,"",1+SUMPRODUCT(--(ABS($G51:$Z51)&lt;ABS(P51)),--($G51:$Z51&lt;&gt;0))+(SUMPRODUCT(--(ABS($G51:$Z51)=ABS(P51)),--($G51:$Z51&lt;&gt;0))-1)/2)</f>
        <v>18</v>
      </c>
      <c r="AK51" cm="1">
        <f t="array" ref="AK51">IF(Q51=0,"",1+SUMPRODUCT(--(ABS($G51:$Z51)&lt;ABS(Q51)),--($G51:$Z51&lt;&gt;0))+(SUMPRODUCT(--(ABS($G51:$Z51)=ABS(Q51)),--($G51:$Z51&lt;&gt;0))-1)/2)</f>
        <v>15</v>
      </c>
      <c r="AL51" cm="1">
        <f t="array" ref="AL51">IF(R51=0,"",1+SUMPRODUCT(--(ABS($G51:$Z51)&lt;ABS(R51)),--($G51:$Z51&lt;&gt;0))+(SUMPRODUCT(--(ABS($G51:$Z51)=ABS(R51)),--($G51:$Z51&lt;&gt;0))-1)/2)</f>
        <v>9</v>
      </c>
      <c r="AM51" cm="1">
        <f t="array" ref="AM51">IF(S51=0,"",1+SUMPRODUCT(--(ABS($G51:$Z51)&lt;ABS(S51)),--($G51:$Z51&lt;&gt;0))+(SUMPRODUCT(--(ABS($G51:$Z51)=ABS(S51)),--($G51:$Z51&lt;&gt;0))-1)/2)</f>
        <v>13</v>
      </c>
      <c r="AN51" cm="1">
        <f t="array" ref="AN51">IF(T51=0,"",1+SUMPRODUCT(--(ABS($G51:$Z51)&lt;ABS(T51)),--($G51:$Z51&lt;&gt;0))+(SUMPRODUCT(--(ABS($G51:$Z51)=ABS(T51)),--($G51:$Z51&lt;&gt;0))-1)/2)</f>
        <v>16</v>
      </c>
      <c r="AO51" cm="1">
        <f t="array" ref="AO51">IF(U51=0,"",1+SUMPRODUCT(--(ABS($G51:$Z51)&lt;ABS(U51)),--($G51:$Z51&lt;&gt;0))+(SUMPRODUCT(--(ABS($G51:$Z51)=ABS(U51)),--($G51:$Z51&lt;&gt;0))-1)/2)</f>
        <v>12</v>
      </c>
      <c r="AP51" cm="1">
        <f t="array" ref="AP51">IF(V51=0,"",1+SUMPRODUCT(--(ABS($G51:$Z51)&lt;ABS(V51)),--($G51:$Z51&lt;&gt;0))+(SUMPRODUCT(--(ABS($G51:$Z51)=ABS(V51)),--($G51:$Z51&lt;&gt;0))-1)/2)</f>
        <v>14</v>
      </c>
      <c r="AQ51" cm="1">
        <f t="array" ref="AQ51">IF(W51=0,"",1+SUMPRODUCT(--(ABS($G51:$Z51)&lt;ABS(W51)),--($G51:$Z51&lt;&gt;0))+(SUMPRODUCT(--(ABS($G51:$Z51)=ABS(W51)),--($G51:$Z51&lt;&gt;0))-1)/2)</f>
        <v>3</v>
      </c>
      <c r="AR51" cm="1">
        <f t="array" ref="AR51">IF(X51=0,"",1+SUMPRODUCT(--(ABS($G51:$Z51)&lt;ABS(X51)),--($G51:$Z51&lt;&gt;0))+(SUMPRODUCT(--(ABS($G51:$Z51)=ABS(X51)),--($G51:$Z51&lt;&gt;0))-1)/2)</f>
        <v>6</v>
      </c>
      <c r="AS51" cm="1">
        <f t="array" ref="AS51">IF(Y51=0,"",1+SUMPRODUCT(--(ABS($G51:$Z51)&lt;ABS(Y51)),--($G51:$Z51&lt;&gt;0))+(SUMPRODUCT(--(ABS($G51:$Z51)=ABS(Y51)),--($G51:$Z51&lt;&gt;0))-1)/2)</f>
        <v>5</v>
      </c>
      <c r="AT51" cm="1">
        <f t="array" ref="AT51">IF(Z51=0,"",1+SUMPRODUCT(--(ABS($G51:$Z51)&lt;ABS(Z51)),--($G51:$Z51&lt;&gt;0))+(SUMPRODUCT(--(ABS($G51:$Z51)=ABS(Z51)),--($G51:$Z51&lt;&gt;0))-1)/2)</f>
        <v>11</v>
      </c>
      <c r="AU51">
        <f>AVERAGE(G51:Z51)</f>
        <v>4.5296260394882534E-2</v>
      </c>
      <c r="AV51">
        <f>SUMIF(G51:Z51,"&gt;0",AA51:AT51)</f>
        <v>208</v>
      </c>
      <c r="AW51">
        <f>COUNTIF(G51:Z51,"&lt;&gt;0")</f>
        <v>20</v>
      </c>
      <c r="AX51">
        <f>_xlfn.LET(_xlpm.n,AW51,_xlpm.w,AV51,_xlpm.mu,_xlpm.n*(_xlpm.n+1)/4,_xlpm.sd,SQRT(_xlpm.n*(_xlpm.n+1)*(2*_xlpm.n+1)/24),_xlpm.z,(ABS(_xlpm.w-_xlpm.mu)-0.5)/_xlpm.sd,MIN(1,2*(1-_xlfn.NORM.S.DIST(_xlpm.z,TRUE))))</f>
        <v>1.2992610033379925E-4</v>
      </c>
    </row>
    <row r="52" spans="1:50" x14ac:dyDescent="0.25">
      <c r="A52" t="s">
        <v>9344</v>
      </c>
      <c r="B52" t="s">
        <v>19</v>
      </c>
      <c r="C52" t="s">
        <v>106</v>
      </c>
      <c r="D52" t="s">
        <v>102</v>
      </c>
      <c r="E52" t="s">
        <v>26</v>
      </c>
      <c r="F52" t="s">
        <v>9259</v>
      </c>
      <c r="G52">
        <f>all_runs!O2802-all_runs!O3282</f>
        <v>4.1713938227792902E-2</v>
      </c>
      <c r="H52">
        <f>all_runs!O2803-all_runs!O3283</f>
        <v>4.3984228979931483E-2</v>
      </c>
      <c r="I52">
        <f>all_runs!O2804-all_runs!O3284</f>
        <v>6.3764307825210587E-2</v>
      </c>
      <c r="J52">
        <f>all_runs!O2805-all_runs!O3285</f>
        <v>3.5528720392733137E-2</v>
      </c>
      <c r="K52">
        <f>all_runs!O2806-all_runs!O3286</f>
        <v>8.21491142690286E-2</v>
      </c>
      <c r="L52">
        <f>all_runs!O2807-all_runs!O3287</f>
        <v>8.1042112971377533E-2</v>
      </c>
      <c r="M52">
        <f>all_runs!O2808-all_runs!O3288</f>
        <v>5.5534151083713401E-2</v>
      </c>
      <c r="N52">
        <f>all_runs!O2809-all_runs!O3289</f>
        <v>4.59322377764253E-2</v>
      </c>
      <c r="O52">
        <f>all_runs!O2810-all_runs!O3290</f>
        <v>6.9496691287514789E-2</v>
      </c>
      <c r="P52">
        <f>all_runs!O2811-all_runs!O3291</f>
        <v>5.6738737279671714E-2</v>
      </c>
      <c r="Q52">
        <f>all_runs!O2812-all_runs!O3292</f>
        <v>9.6240185122920874E-2</v>
      </c>
      <c r="R52">
        <f>all_runs!O2813-all_runs!O3293</f>
        <v>8.4014618165161203E-2</v>
      </c>
      <c r="S52">
        <f>all_runs!O2814-all_runs!O3294</f>
        <v>6.0058956875464697E-2</v>
      </c>
      <c r="T52">
        <f>all_runs!O2815-all_runs!O3295</f>
        <v>6.4468227667010769E-2</v>
      </c>
      <c r="U52">
        <f>all_runs!O2816-all_runs!O3296</f>
        <v>6.0887756958340922E-2</v>
      </c>
      <c r="V52">
        <f>all_runs!O2817-all_runs!O3297</f>
        <v>4.3298745042646747E-2</v>
      </c>
      <c r="W52">
        <f>all_runs!O2818-all_runs!O3298</f>
        <v>3.857986876854802E-2</v>
      </c>
      <c r="X52">
        <f>all_runs!O2819-all_runs!O3299</f>
        <v>5.1852422119473496E-2</v>
      </c>
      <c r="Y52">
        <f>all_runs!O2820-all_runs!O3300</f>
        <v>0.12088066612428561</v>
      </c>
      <c r="Z52">
        <f>all_runs!O2821-all_runs!O3301</f>
        <v>1.9498531737067948E-2</v>
      </c>
      <c r="AA52" cm="1">
        <f t="array" ref="AA52">IF(G52=0,"",1+SUMPRODUCT(--(ABS($G52:$Z52)&lt;ABS(G52)),--($G52:$Z52&lt;&gt;0))+(SUMPRODUCT(--(ABS($G52:$Z52)=ABS(G52)),--($G52:$Z52&lt;&gt;0))-1)/2)</f>
        <v>4</v>
      </c>
      <c r="AB52" cm="1">
        <f t="array" ref="AB52">IF(H52=0,"",1+SUMPRODUCT(--(ABS($G52:$Z52)&lt;ABS(H52)),--($G52:$Z52&lt;&gt;0))+(SUMPRODUCT(--(ABS($G52:$Z52)=ABS(H52)),--($G52:$Z52&lt;&gt;0))-1)/2)</f>
        <v>6</v>
      </c>
      <c r="AC52" cm="1">
        <f t="array" ref="AC52">IF(I52=0,"",1+SUMPRODUCT(--(ABS($G52:$Z52)&lt;ABS(I52)),--($G52:$Z52&lt;&gt;0))+(SUMPRODUCT(--(ABS($G52:$Z52)=ABS(I52)),--($G52:$Z52&lt;&gt;0))-1)/2)</f>
        <v>13</v>
      </c>
      <c r="AD52" cm="1">
        <f t="array" ref="AD52">IF(J52=0,"",1+SUMPRODUCT(--(ABS($G52:$Z52)&lt;ABS(J52)),--($G52:$Z52&lt;&gt;0))+(SUMPRODUCT(--(ABS($G52:$Z52)=ABS(J52)),--($G52:$Z52&lt;&gt;0))-1)/2)</f>
        <v>2</v>
      </c>
      <c r="AE52" cm="1">
        <f t="array" ref="AE52">IF(K52=0,"",1+SUMPRODUCT(--(ABS($G52:$Z52)&lt;ABS(K52)),--($G52:$Z52&lt;&gt;0))+(SUMPRODUCT(--(ABS($G52:$Z52)=ABS(K52)),--($G52:$Z52&lt;&gt;0))-1)/2)</f>
        <v>17</v>
      </c>
      <c r="AF52" cm="1">
        <f t="array" ref="AF52">IF(L52=0,"",1+SUMPRODUCT(--(ABS($G52:$Z52)&lt;ABS(L52)),--($G52:$Z52&lt;&gt;0))+(SUMPRODUCT(--(ABS($G52:$Z52)=ABS(L52)),--($G52:$Z52&lt;&gt;0))-1)/2)</f>
        <v>16</v>
      </c>
      <c r="AG52" cm="1">
        <f t="array" ref="AG52">IF(M52=0,"",1+SUMPRODUCT(--(ABS($G52:$Z52)&lt;ABS(M52)),--($G52:$Z52&lt;&gt;0))+(SUMPRODUCT(--(ABS($G52:$Z52)=ABS(M52)),--($G52:$Z52&lt;&gt;0))-1)/2)</f>
        <v>9</v>
      </c>
      <c r="AH52" cm="1">
        <f t="array" ref="AH52">IF(N52=0,"",1+SUMPRODUCT(--(ABS($G52:$Z52)&lt;ABS(N52)),--($G52:$Z52&lt;&gt;0))+(SUMPRODUCT(--(ABS($G52:$Z52)=ABS(N52)),--($G52:$Z52&lt;&gt;0))-1)/2)</f>
        <v>7</v>
      </c>
      <c r="AI52" cm="1">
        <f t="array" ref="AI52">IF(O52=0,"",1+SUMPRODUCT(--(ABS($G52:$Z52)&lt;ABS(O52)),--($G52:$Z52&lt;&gt;0))+(SUMPRODUCT(--(ABS($G52:$Z52)=ABS(O52)),--($G52:$Z52&lt;&gt;0))-1)/2)</f>
        <v>15</v>
      </c>
      <c r="AJ52" cm="1">
        <f t="array" ref="AJ52">IF(P52=0,"",1+SUMPRODUCT(--(ABS($G52:$Z52)&lt;ABS(P52)),--($G52:$Z52&lt;&gt;0))+(SUMPRODUCT(--(ABS($G52:$Z52)=ABS(P52)),--($G52:$Z52&lt;&gt;0))-1)/2)</f>
        <v>10</v>
      </c>
      <c r="AK52" cm="1">
        <f t="array" ref="AK52">IF(Q52=0,"",1+SUMPRODUCT(--(ABS($G52:$Z52)&lt;ABS(Q52)),--($G52:$Z52&lt;&gt;0))+(SUMPRODUCT(--(ABS($G52:$Z52)=ABS(Q52)),--($G52:$Z52&lt;&gt;0))-1)/2)</f>
        <v>19</v>
      </c>
      <c r="AL52" cm="1">
        <f t="array" ref="AL52">IF(R52=0,"",1+SUMPRODUCT(--(ABS($G52:$Z52)&lt;ABS(R52)),--($G52:$Z52&lt;&gt;0))+(SUMPRODUCT(--(ABS($G52:$Z52)=ABS(R52)),--($G52:$Z52&lt;&gt;0))-1)/2)</f>
        <v>18</v>
      </c>
      <c r="AM52" cm="1">
        <f t="array" ref="AM52">IF(S52=0,"",1+SUMPRODUCT(--(ABS($G52:$Z52)&lt;ABS(S52)),--($G52:$Z52&lt;&gt;0))+(SUMPRODUCT(--(ABS($G52:$Z52)=ABS(S52)),--($G52:$Z52&lt;&gt;0))-1)/2)</f>
        <v>11</v>
      </c>
      <c r="AN52" cm="1">
        <f t="array" ref="AN52">IF(T52=0,"",1+SUMPRODUCT(--(ABS($G52:$Z52)&lt;ABS(T52)),--($G52:$Z52&lt;&gt;0))+(SUMPRODUCT(--(ABS($G52:$Z52)=ABS(T52)),--($G52:$Z52&lt;&gt;0))-1)/2)</f>
        <v>14</v>
      </c>
      <c r="AO52" cm="1">
        <f t="array" ref="AO52">IF(U52=0,"",1+SUMPRODUCT(--(ABS($G52:$Z52)&lt;ABS(U52)),--($G52:$Z52&lt;&gt;0))+(SUMPRODUCT(--(ABS($G52:$Z52)=ABS(U52)),--($G52:$Z52&lt;&gt;0))-1)/2)</f>
        <v>12</v>
      </c>
      <c r="AP52" cm="1">
        <f t="array" ref="AP52">IF(V52=0,"",1+SUMPRODUCT(--(ABS($G52:$Z52)&lt;ABS(V52)),--($G52:$Z52&lt;&gt;0))+(SUMPRODUCT(--(ABS($G52:$Z52)=ABS(V52)),--($G52:$Z52&lt;&gt;0))-1)/2)</f>
        <v>5</v>
      </c>
      <c r="AQ52" cm="1">
        <f t="array" ref="AQ52">IF(W52=0,"",1+SUMPRODUCT(--(ABS($G52:$Z52)&lt;ABS(W52)),--($G52:$Z52&lt;&gt;0))+(SUMPRODUCT(--(ABS($G52:$Z52)=ABS(W52)),--($G52:$Z52&lt;&gt;0))-1)/2)</f>
        <v>3</v>
      </c>
      <c r="AR52" cm="1">
        <f t="array" ref="AR52">IF(X52=0,"",1+SUMPRODUCT(--(ABS($G52:$Z52)&lt;ABS(X52)),--($G52:$Z52&lt;&gt;0))+(SUMPRODUCT(--(ABS($G52:$Z52)=ABS(X52)),--($G52:$Z52&lt;&gt;0))-1)/2)</f>
        <v>8</v>
      </c>
      <c r="AS52" cm="1">
        <f t="array" ref="AS52">IF(Y52=0,"",1+SUMPRODUCT(--(ABS($G52:$Z52)&lt;ABS(Y52)),--($G52:$Z52&lt;&gt;0))+(SUMPRODUCT(--(ABS($G52:$Z52)=ABS(Y52)),--($G52:$Z52&lt;&gt;0))-1)/2)</f>
        <v>20</v>
      </c>
      <c r="AT52" cm="1">
        <f t="array" ref="AT52">IF(Z52=0,"",1+SUMPRODUCT(--(ABS($G52:$Z52)&lt;ABS(Z52)),--($G52:$Z52&lt;&gt;0))+(SUMPRODUCT(--(ABS($G52:$Z52)=ABS(Z52)),--($G52:$Z52&lt;&gt;0))-1)/2)</f>
        <v>1</v>
      </c>
      <c r="AU52">
        <f>AVERAGE(G52:Z52)</f>
        <v>6.0783210933715984E-2</v>
      </c>
      <c r="AV52">
        <f>SUMIF(G52:Z52,"&gt;0",AA52:AT52)</f>
        <v>210</v>
      </c>
      <c r="AW52">
        <f>COUNTIF(G52:Z52,"&lt;&gt;0")</f>
        <v>20</v>
      </c>
      <c r="AX52">
        <f>_xlfn.LET(_xlpm.n,AW52,_xlpm.w,AV52,_xlpm.mu,_xlpm.n*(_xlpm.n+1)/4,_xlpm.sd,SQRT(_xlpm.n*(_xlpm.n+1)*(2*_xlpm.n+1)/24),_xlpm.z,(ABS(_xlpm.w-_xlpm.mu)-0.5)/_xlpm.sd,MIN(1,2*(1-_xlfn.NORM.S.DIST(_xlpm.z,TRUE))))</f>
        <v>9.5691731570646255E-5</v>
      </c>
    </row>
    <row r="53" spans="1:50" x14ac:dyDescent="0.25">
      <c r="A53" t="s">
        <v>9344</v>
      </c>
      <c r="B53" t="s">
        <v>19</v>
      </c>
      <c r="C53" t="s">
        <v>106</v>
      </c>
      <c r="D53" t="s">
        <v>102</v>
      </c>
      <c r="E53" t="s">
        <v>32</v>
      </c>
      <c r="F53" t="s">
        <v>9260</v>
      </c>
      <c r="G53">
        <f>all_runs!O2822-all_runs!O3302</f>
        <v>-2.7383437717466985E-2</v>
      </c>
      <c r="H53">
        <f>all_runs!O2823-all_runs!O3303</f>
        <v>-4.5643153526971014E-2</v>
      </c>
      <c r="I53">
        <f>all_runs!O2824-all_runs!O3304</f>
        <v>-5.337396641744474E-2</v>
      </c>
      <c r="J53">
        <f>all_runs!O2825-all_runs!O3305</f>
        <v>-3.097056570740786E-2</v>
      </c>
      <c r="K53">
        <f>all_runs!O2826-all_runs!O3306</f>
        <v>-6.3232217573221838E-2</v>
      </c>
      <c r="L53">
        <f>all_runs!O2827-all_runs!O3307</f>
        <v>-4.1580041580041693E-2</v>
      </c>
      <c r="M53">
        <f>all_runs!O2828-all_runs!O3308</f>
        <v>-3.0378709623992584E-2</v>
      </c>
      <c r="N53">
        <f>all_runs!O2829-all_runs!O3309</f>
        <v>-2.7992588662044682E-2</v>
      </c>
      <c r="O53">
        <f>all_runs!O2830-all_runs!O3310</f>
        <v>-4.1841004184100417E-2</v>
      </c>
      <c r="P53">
        <f>all_runs!O2831-all_runs!O3311</f>
        <v>-3.105483146265775E-2</v>
      </c>
      <c r="Q53">
        <f>all_runs!O2832-all_runs!O3312</f>
        <v>-2.2444468760258185E-2</v>
      </c>
      <c r="R53">
        <f>all_runs!O2833-all_runs!O3313</f>
        <v>-1.4319126819126837E-2</v>
      </c>
      <c r="S53">
        <f>all_runs!O2834-all_runs!O3314</f>
        <v>-3.3737511998381375E-2</v>
      </c>
      <c r="T53">
        <f>all_runs!O2835-all_runs!O3315</f>
        <v>-4.7387094834325461E-2</v>
      </c>
      <c r="U53">
        <f>all_runs!O2836-all_runs!O3316</f>
        <v>-3.2154088050314389E-2</v>
      </c>
      <c r="V53">
        <f>all_runs!O2837-all_runs!O3317</f>
        <v>-3.9370215727209557E-2</v>
      </c>
      <c r="W53">
        <f>all_runs!O2838-all_runs!O3318</f>
        <v>-3.9874739039666096E-2</v>
      </c>
      <c r="X53">
        <f>all_runs!O2839-all_runs!O3319</f>
        <v>-2.4322137842845426E-2</v>
      </c>
      <c r="Y53">
        <f>all_runs!O2840-all_runs!O3320</f>
        <v>-4.5929018789144016E-2</v>
      </c>
      <c r="Z53">
        <f>all_runs!O2841-all_runs!O3321</f>
        <v>-8.8755740929655769E-3</v>
      </c>
      <c r="AA53" cm="1">
        <f t="array" ref="AA53">IF(G53=0,"",1+SUMPRODUCT(--(ABS($G53:$Z53)&lt;ABS(G53)),--($G53:$Z53&lt;&gt;0))+(SUMPRODUCT(--(ABS($G53:$Z53)=ABS(G53)),--($G53:$Z53&lt;&gt;0))-1)/2)</f>
        <v>5</v>
      </c>
      <c r="AB53" cm="1">
        <f t="array" ref="AB53">IF(H53=0,"",1+SUMPRODUCT(--(ABS($G53:$Z53)&lt;ABS(H53)),--($G53:$Z53&lt;&gt;0))+(SUMPRODUCT(--(ABS($G53:$Z53)=ABS(H53)),--($G53:$Z53&lt;&gt;0))-1)/2)</f>
        <v>16</v>
      </c>
      <c r="AC53" cm="1">
        <f t="array" ref="AC53">IF(I53=0,"",1+SUMPRODUCT(--(ABS($G53:$Z53)&lt;ABS(I53)),--($G53:$Z53&lt;&gt;0))+(SUMPRODUCT(--(ABS($G53:$Z53)=ABS(I53)),--($G53:$Z53&lt;&gt;0))-1)/2)</f>
        <v>19</v>
      </c>
      <c r="AD53" cm="1">
        <f t="array" ref="AD53">IF(J53=0,"",1+SUMPRODUCT(--(ABS($G53:$Z53)&lt;ABS(J53)),--($G53:$Z53&lt;&gt;0))+(SUMPRODUCT(--(ABS($G53:$Z53)=ABS(J53)),--($G53:$Z53&lt;&gt;0))-1)/2)</f>
        <v>8</v>
      </c>
      <c r="AE53" cm="1">
        <f t="array" ref="AE53">IF(K53=0,"",1+SUMPRODUCT(--(ABS($G53:$Z53)&lt;ABS(K53)),--($G53:$Z53&lt;&gt;0))+(SUMPRODUCT(--(ABS($G53:$Z53)=ABS(K53)),--($G53:$Z53&lt;&gt;0))-1)/2)</f>
        <v>20</v>
      </c>
      <c r="AF53" cm="1">
        <f t="array" ref="AF53">IF(L53=0,"",1+SUMPRODUCT(--(ABS($G53:$Z53)&lt;ABS(L53)),--($G53:$Z53&lt;&gt;0))+(SUMPRODUCT(--(ABS($G53:$Z53)=ABS(L53)),--($G53:$Z53&lt;&gt;0))-1)/2)</f>
        <v>14</v>
      </c>
      <c r="AG53" cm="1">
        <f t="array" ref="AG53">IF(M53=0,"",1+SUMPRODUCT(--(ABS($G53:$Z53)&lt;ABS(M53)),--($G53:$Z53&lt;&gt;0))+(SUMPRODUCT(--(ABS($G53:$Z53)=ABS(M53)),--($G53:$Z53&lt;&gt;0))-1)/2)</f>
        <v>7</v>
      </c>
      <c r="AH53" cm="1">
        <f t="array" ref="AH53">IF(N53=0,"",1+SUMPRODUCT(--(ABS($G53:$Z53)&lt;ABS(N53)),--($G53:$Z53&lt;&gt;0))+(SUMPRODUCT(--(ABS($G53:$Z53)=ABS(N53)),--($G53:$Z53&lt;&gt;0))-1)/2)</f>
        <v>6</v>
      </c>
      <c r="AI53" cm="1">
        <f t="array" ref="AI53">IF(O53=0,"",1+SUMPRODUCT(--(ABS($G53:$Z53)&lt;ABS(O53)),--($G53:$Z53&lt;&gt;0))+(SUMPRODUCT(--(ABS($G53:$Z53)=ABS(O53)),--($G53:$Z53&lt;&gt;0))-1)/2)</f>
        <v>15</v>
      </c>
      <c r="AJ53" cm="1">
        <f t="array" ref="AJ53">IF(P53=0,"",1+SUMPRODUCT(--(ABS($G53:$Z53)&lt;ABS(P53)),--($G53:$Z53&lt;&gt;0))+(SUMPRODUCT(--(ABS($G53:$Z53)=ABS(P53)),--($G53:$Z53&lt;&gt;0))-1)/2)</f>
        <v>9</v>
      </c>
      <c r="AK53" cm="1">
        <f t="array" ref="AK53">IF(Q53=0,"",1+SUMPRODUCT(--(ABS($G53:$Z53)&lt;ABS(Q53)),--($G53:$Z53&lt;&gt;0))+(SUMPRODUCT(--(ABS($G53:$Z53)=ABS(Q53)),--($G53:$Z53&lt;&gt;0))-1)/2)</f>
        <v>3</v>
      </c>
      <c r="AL53" cm="1">
        <f t="array" ref="AL53">IF(R53=0,"",1+SUMPRODUCT(--(ABS($G53:$Z53)&lt;ABS(R53)),--($G53:$Z53&lt;&gt;0))+(SUMPRODUCT(--(ABS($G53:$Z53)=ABS(R53)),--($G53:$Z53&lt;&gt;0))-1)/2)</f>
        <v>2</v>
      </c>
      <c r="AM53" cm="1">
        <f t="array" ref="AM53">IF(S53=0,"",1+SUMPRODUCT(--(ABS($G53:$Z53)&lt;ABS(S53)),--($G53:$Z53&lt;&gt;0))+(SUMPRODUCT(--(ABS($G53:$Z53)=ABS(S53)),--($G53:$Z53&lt;&gt;0))-1)/2)</f>
        <v>11</v>
      </c>
      <c r="AN53" cm="1">
        <f t="array" ref="AN53">IF(T53=0,"",1+SUMPRODUCT(--(ABS($G53:$Z53)&lt;ABS(T53)),--($G53:$Z53&lt;&gt;0))+(SUMPRODUCT(--(ABS($G53:$Z53)=ABS(T53)),--($G53:$Z53&lt;&gt;0))-1)/2)</f>
        <v>18</v>
      </c>
      <c r="AO53" cm="1">
        <f t="array" ref="AO53">IF(U53=0,"",1+SUMPRODUCT(--(ABS($G53:$Z53)&lt;ABS(U53)),--($G53:$Z53&lt;&gt;0))+(SUMPRODUCT(--(ABS($G53:$Z53)=ABS(U53)),--($G53:$Z53&lt;&gt;0))-1)/2)</f>
        <v>10</v>
      </c>
      <c r="AP53" cm="1">
        <f t="array" ref="AP53">IF(V53=0,"",1+SUMPRODUCT(--(ABS($G53:$Z53)&lt;ABS(V53)),--($G53:$Z53&lt;&gt;0))+(SUMPRODUCT(--(ABS($G53:$Z53)=ABS(V53)),--($G53:$Z53&lt;&gt;0))-1)/2)</f>
        <v>12</v>
      </c>
      <c r="AQ53" cm="1">
        <f t="array" ref="AQ53">IF(W53=0,"",1+SUMPRODUCT(--(ABS($G53:$Z53)&lt;ABS(W53)),--($G53:$Z53&lt;&gt;0))+(SUMPRODUCT(--(ABS($G53:$Z53)=ABS(W53)),--($G53:$Z53&lt;&gt;0))-1)/2)</f>
        <v>13</v>
      </c>
      <c r="AR53" cm="1">
        <f t="array" ref="AR53">IF(X53=0,"",1+SUMPRODUCT(--(ABS($G53:$Z53)&lt;ABS(X53)),--($G53:$Z53&lt;&gt;0))+(SUMPRODUCT(--(ABS($G53:$Z53)=ABS(X53)),--($G53:$Z53&lt;&gt;0))-1)/2)</f>
        <v>4</v>
      </c>
      <c r="AS53" cm="1">
        <f t="array" ref="AS53">IF(Y53=0,"",1+SUMPRODUCT(--(ABS($G53:$Z53)&lt;ABS(Y53)),--($G53:$Z53&lt;&gt;0))+(SUMPRODUCT(--(ABS($G53:$Z53)=ABS(Y53)),--($G53:$Z53&lt;&gt;0))-1)/2)</f>
        <v>17</v>
      </c>
      <c r="AT53" cm="1">
        <f t="array" ref="AT53">IF(Z53=0,"",1+SUMPRODUCT(--(ABS($G53:$Z53)&lt;ABS(Z53)),--($G53:$Z53&lt;&gt;0))+(SUMPRODUCT(--(ABS($G53:$Z53)=ABS(Z53)),--($G53:$Z53&lt;&gt;0))-1)/2)</f>
        <v>1</v>
      </c>
      <c r="AU53">
        <f>AVERAGE(G53:Z53)</f>
        <v>-3.5093224620479327E-2</v>
      </c>
      <c r="AV53">
        <f>SUMIF(G53:Z53,"&gt;0",AA53:AT53)</f>
        <v>0</v>
      </c>
      <c r="AW53">
        <f>COUNTIF(G53:Z53,"&lt;&gt;0")</f>
        <v>20</v>
      </c>
      <c r="AX53">
        <f>_xlfn.LET(_xlpm.n,AW53,_xlpm.w,AV53,_xlpm.mu,_xlpm.n*(_xlpm.n+1)/4,_xlpm.sd,SQRT(_xlpm.n*(_xlpm.n+1)*(2*_xlpm.n+1)/24),_xlpm.z,(ABS(_xlpm.w-_xlpm.mu)-0.5)/_xlpm.sd,MIN(1,2*(1-_xlfn.NORM.S.DIST(_xlpm.z,TRUE))))</f>
        <v>9.5691731570646255E-5</v>
      </c>
    </row>
    <row r="54" spans="1:50" x14ac:dyDescent="0.25">
      <c r="A54" t="s">
        <v>9344</v>
      </c>
      <c r="B54" t="s">
        <v>19</v>
      </c>
      <c r="C54" t="s">
        <v>106</v>
      </c>
      <c r="D54" t="s">
        <v>102</v>
      </c>
      <c r="E54" t="s">
        <v>12</v>
      </c>
      <c r="F54" t="s">
        <v>9260</v>
      </c>
      <c r="G54">
        <f>all_runs!O2842-all_runs!O3322</f>
        <v>-2.2897483118477613E-2</v>
      </c>
      <c r="H54">
        <f>all_runs!O2843-all_runs!O3323</f>
        <v>-5.9692354786868851E-3</v>
      </c>
      <c r="I54">
        <f>all_runs!O2844-all_runs!O3324</f>
        <v>-3.147308957725492E-2</v>
      </c>
      <c r="J54">
        <f>all_runs!O2845-all_runs!O3325</f>
        <v>-7.0536828963795317E-3</v>
      </c>
      <c r="K54">
        <f>all_runs!O2846-all_runs!O3326</f>
        <v>-3.7914545257587973E-3</v>
      </c>
      <c r="L54">
        <f>all_runs!O2847-all_runs!O3327</f>
        <v>2.0440778058506637E-2</v>
      </c>
      <c r="M54">
        <f>all_runs!O2848-all_runs!O3328</f>
        <v>-3.3029549848108242E-2</v>
      </c>
      <c r="N54">
        <f>all_runs!O2849-all_runs!O3329</f>
        <v>-1.7508953442101127E-2</v>
      </c>
      <c r="O54">
        <f>all_runs!O2850-all_runs!O3330</f>
        <v>-2.4622960911049652E-2</v>
      </c>
      <c r="P54">
        <f>all_runs!O2851-all_runs!O3331</f>
        <v>-4.8106765983858546E-3</v>
      </c>
      <c r="Q54">
        <f>all_runs!O2852-all_runs!O3332</f>
        <v>-7.4696545284780314E-3</v>
      </c>
      <c r="R54">
        <f>all_runs!O2853-all_runs!O3333</f>
        <v>-2.0864841507453935E-2</v>
      </c>
      <c r="S54">
        <f>all_runs!O2854-all_runs!O3334</f>
        <v>-6.3228974831184281E-3</v>
      </c>
      <c r="T54">
        <f>all_runs!O2855-all_runs!O3335</f>
        <v>3.482390185991302E-2</v>
      </c>
      <c r="U54">
        <f>all_runs!O2856-all_runs!O3336</f>
        <v>-1.5054301899783851E-2</v>
      </c>
      <c r="V54">
        <f>all_runs!O2857-all_runs!O3337</f>
        <v>5.5710306406685506E-3</v>
      </c>
      <c r="W54">
        <f>all_runs!O2858-all_runs!O3338</f>
        <v>-4.8189073050952658E-3</v>
      </c>
      <c r="X54">
        <f>all_runs!O2859-all_runs!O3339</f>
        <v>-7.2543617998162002E-3</v>
      </c>
      <c r="Y54">
        <f>all_runs!O2860-all_runs!O3340</f>
        <v>-1.0502251039691601E-2</v>
      </c>
      <c r="Z54">
        <f>all_runs!O2861-all_runs!O3341</f>
        <v>-1.4783427495291823E-2</v>
      </c>
      <c r="AA54" cm="1">
        <f t="array" ref="AA54">IF(G54=0,"",1+SUMPRODUCT(--(ABS($G54:$Z54)&lt;ABS(G54)),--($G54:$Z54&lt;&gt;0))+(SUMPRODUCT(--(ABS($G54:$Z54)=ABS(G54)),--($G54:$Z54&lt;&gt;0))-1)/2)</f>
        <v>16</v>
      </c>
      <c r="AB54" cm="1">
        <f t="array" ref="AB54">IF(H54=0,"",1+SUMPRODUCT(--(ABS($G54:$Z54)&lt;ABS(H54)),--($G54:$Z54&lt;&gt;0))+(SUMPRODUCT(--(ABS($G54:$Z54)=ABS(H54)),--($G54:$Z54&lt;&gt;0))-1)/2)</f>
        <v>5</v>
      </c>
      <c r="AC54" cm="1">
        <f t="array" ref="AC54">IF(I54=0,"",1+SUMPRODUCT(--(ABS($G54:$Z54)&lt;ABS(I54)),--($G54:$Z54&lt;&gt;0))+(SUMPRODUCT(--(ABS($G54:$Z54)=ABS(I54)),--($G54:$Z54&lt;&gt;0))-1)/2)</f>
        <v>18</v>
      </c>
      <c r="AD54" cm="1">
        <f t="array" ref="AD54">IF(J54=0,"",1+SUMPRODUCT(--(ABS($G54:$Z54)&lt;ABS(J54)),--($G54:$Z54&lt;&gt;0))+(SUMPRODUCT(--(ABS($G54:$Z54)=ABS(J54)),--($G54:$Z54&lt;&gt;0))-1)/2)</f>
        <v>7</v>
      </c>
      <c r="AE54" cm="1">
        <f t="array" ref="AE54">IF(K54=0,"",1+SUMPRODUCT(--(ABS($G54:$Z54)&lt;ABS(K54)),--($G54:$Z54&lt;&gt;0))+(SUMPRODUCT(--(ABS($G54:$Z54)=ABS(K54)),--($G54:$Z54&lt;&gt;0))-1)/2)</f>
        <v>1</v>
      </c>
      <c r="AF54" cm="1">
        <f t="array" ref="AF54">IF(L54=0,"",1+SUMPRODUCT(--(ABS($G54:$Z54)&lt;ABS(L54)),--($G54:$Z54&lt;&gt;0))+(SUMPRODUCT(--(ABS($G54:$Z54)=ABS(L54)),--($G54:$Z54&lt;&gt;0))-1)/2)</f>
        <v>14</v>
      </c>
      <c r="AG54" cm="1">
        <f t="array" ref="AG54">IF(M54=0,"",1+SUMPRODUCT(--(ABS($G54:$Z54)&lt;ABS(M54)),--($G54:$Z54&lt;&gt;0))+(SUMPRODUCT(--(ABS($G54:$Z54)=ABS(M54)),--($G54:$Z54&lt;&gt;0))-1)/2)</f>
        <v>19</v>
      </c>
      <c r="AH54" cm="1">
        <f t="array" ref="AH54">IF(N54=0,"",1+SUMPRODUCT(--(ABS($G54:$Z54)&lt;ABS(N54)),--($G54:$Z54&lt;&gt;0))+(SUMPRODUCT(--(ABS($G54:$Z54)=ABS(N54)),--($G54:$Z54&lt;&gt;0))-1)/2)</f>
        <v>13</v>
      </c>
      <c r="AI54" cm="1">
        <f t="array" ref="AI54">IF(O54=0,"",1+SUMPRODUCT(--(ABS($G54:$Z54)&lt;ABS(O54)),--($G54:$Z54&lt;&gt;0))+(SUMPRODUCT(--(ABS($G54:$Z54)=ABS(O54)),--($G54:$Z54&lt;&gt;0))-1)/2)</f>
        <v>17</v>
      </c>
      <c r="AJ54" cm="1">
        <f t="array" ref="AJ54">IF(P54=0,"",1+SUMPRODUCT(--(ABS($G54:$Z54)&lt;ABS(P54)),--($G54:$Z54&lt;&gt;0))+(SUMPRODUCT(--(ABS($G54:$Z54)=ABS(P54)),--($G54:$Z54&lt;&gt;0))-1)/2)</f>
        <v>2</v>
      </c>
      <c r="AK54" cm="1">
        <f t="array" ref="AK54">IF(Q54=0,"",1+SUMPRODUCT(--(ABS($G54:$Z54)&lt;ABS(Q54)),--($G54:$Z54&lt;&gt;0))+(SUMPRODUCT(--(ABS($G54:$Z54)=ABS(Q54)),--($G54:$Z54&lt;&gt;0))-1)/2)</f>
        <v>9</v>
      </c>
      <c r="AL54" cm="1">
        <f t="array" ref="AL54">IF(R54=0,"",1+SUMPRODUCT(--(ABS($G54:$Z54)&lt;ABS(R54)),--($G54:$Z54&lt;&gt;0))+(SUMPRODUCT(--(ABS($G54:$Z54)=ABS(R54)),--($G54:$Z54&lt;&gt;0))-1)/2)</f>
        <v>15</v>
      </c>
      <c r="AM54" cm="1">
        <f t="array" ref="AM54">IF(S54=0,"",1+SUMPRODUCT(--(ABS($G54:$Z54)&lt;ABS(S54)),--($G54:$Z54&lt;&gt;0))+(SUMPRODUCT(--(ABS($G54:$Z54)=ABS(S54)),--($G54:$Z54&lt;&gt;0))-1)/2)</f>
        <v>6</v>
      </c>
      <c r="AN54" cm="1">
        <f t="array" ref="AN54">IF(T54=0,"",1+SUMPRODUCT(--(ABS($G54:$Z54)&lt;ABS(T54)),--($G54:$Z54&lt;&gt;0))+(SUMPRODUCT(--(ABS($G54:$Z54)=ABS(T54)),--($G54:$Z54&lt;&gt;0))-1)/2)</f>
        <v>20</v>
      </c>
      <c r="AO54" cm="1">
        <f t="array" ref="AO54">IF(U54=0,"",1+SUMPRODUCT(--(ABS($G54:$Z54)&lt;ABS(U54)),--($G54:$Z54&lt;&gt;0))+(SUMPRODUCT(--(ABS($G54:$Z54)=ABS(U54)),--($G54:$Z54&lt;&gt;0))-1)/2)</f>
        <v>12</v>
      </c>
      <c r="AP54" cm="1">
        <f t="array" ref="AP54">IF(V54=0,"",1+SUMPRODUCT(--(ABS($G54:$Z54)&lt;ABS(V54)),--($G54:$Z54&lt;&gt;0))+(SUMPRODUCT(--(ABS($G54:$Z54)=ABS(V54)),--($G54:$Z54&lt;&gt;0))-1)/2)</f>
        <v>4</v>
      </c>
      <c r="AQ54" cm="1">
        <f t="array" ref="AQ54">IF(W54=0,"",1+SUMPRODUCT(--(ABS($G54:$Z54)&lt;ABS(W54)),--($G54:$Z54&lt;&gt;0))+(SUMPRODUCT(--(ABS($G54:$Z54)=ABS(W54)),--($G54:$Z54&lt;&gt;0))-1)/2)</f>
        <v>3</v>
      </c>
      <c r="AR54" cm="1">
        <f t="array" ref="AR54">IF(X54=0,"",1+SUMPRODUCT(--(ABS($G54:$Z54)&lt;ABS(X54)),--($G54:$Z54&lt;&gt;0))+(SUMPRODUCT(--(ABS($G54:$Z54)=ABS(X54)),--($G54:$Z54&lt;&gt;0))-1)/2)</f>
        <v>8</v>
      </c>
      <c r="AS54" cm="1">
        <f t="array" ref="AS54">IF(Y54=0,"",1+SUMPRODUCT(--(ABS($G54:$Z54)&lt;ABS(Y54)),--($G54:$Z54&lt;&gt;0))+(SUMPRODUCT(--(ABS($G54:$Z54)=ABS(Y54)),--($G54:$Z54&lt;&gt;0))-1)/2)</f>
        <v>10</v>
      </c>
      <c r="AT54" cm="1">
        <f t="array" ref="AT54">IF(Z54=0,"",1+SUMPRODUCT(--(ABS($G54:$Z54)&lt;ABS(Z54)),--($G54:$Z54&lt;&gt;0))+(SUMPRODUCT(--(ABS($G54:$Z54)=ABS(Z54)),--($G54:$Z54&lt;&gt;0))-1)/2)</f>
        <v>11</v>
      </c>
      <c r="AU54">
        <f>AVERAGE(G54:Z54)</f>
        <v>-8.8696009447921768E-3</v>
      </c>
      <c r="AV54">
        <f>SUMIF(G54:Z54,"&gt;0",AA54:AT54)</f>
        <v>38</v>
      </c>
      <c r="AW54">
        <f>COUNTIF(G54:Z54,"&lt;&gt;0")</f>
        <v>20</v>
      </c>
      <c r="AX54">
        <f>_xlfn.LET(_xlpm.n,AW54,_xlpm.w,AV54,_xlpm.mu,_xlpm.n*(_xlpm.n+1)/4,_xlpm.sd,SQRT(_xlpm.n*(_xlpm.n+1)*(2*_xlpm.n+1)/24),_xlpm.z,(ABS(_xlpm.w-_xlpm.mu)-0.5)/_xlpm.sd,MIN(1,2*(1-_xlfn.NORM.S.DIST(_xlpm.z,TRUE))))</f>
        <v>1.304192051393116E-2</v>
      </c>
    </row>
    <row r="55" spans="1:50" x14ac:dyDescent="0.25">
      <c r="A55" t="s">
        <v>9344</v>
      </c>
      <c r="B55" t="s">
        <v>19</v>
      </c>
      <c r="C55" t="s">
        <v>106</v>
      </c>
      <c r="D55" t="s">
        <v>102</v>
      </c>
      <c r="E55" t="s">
        <v>26</v>
      </c>
      <c r="F55" t="s">
        <v>9260</v>
      </c>
      <c r="G55">
        <f>all_runs!O2862-all_runs!O3342</f>
        <v>7.2859407298917489E-3</v>
      </c>
      <c r="H55">
        <f>all_runs!O2863-all_runs!O3343</f>
        <v>-1.7868939248417592E-2</v>
      </c>
      <c r="I55">
        <f>all_runs!O2864-all_runs!O3344</f>
        <v>6.7506287808664078E-3</v>
      </c>
      <c r="J55">
        <f>all_runs!O2865-all_runs!O3345</f>
        <v>1.1058583611419981E-2</v>
      </c>
      <c r="K55">
        <f>all_runs!O2866-all_runs!O3346</f>
        <v>3.5247130235632418E-2</v>
      </c>
      <c r="L55">
        <f>all_runs!O2867-all_runs!O3347</f>
        <v>-2.0455938910874605E-2</v>
      </c>
      <c r="M55">
        <f>all_runs!O2868-all_runs!O3348</f>
        <v>-2.5484660267268922E-2</v>
      </c>
      <c r="N55">
        <f>all_runs!O2869-all_runs!O3349</f>
        <v>5.1536007271257844E-4</v>
      </c>
      <c r="O55">
        <f>all_runs!O2870-all_runs!O3350</f>
        <v>-1.8980299757836994E-3</v>
      </c>
      <c r="P55">
        <f>all_runs!O2871-all_runs!O3351</f>
        <v>-1.9066040342636148E-2</v>
      </c>
      <c r="Q55">
        <f>all_runs!O2872-all_runs!O3352</f>
        <v>2.5458787592003485E-2</v>
      </c>
      <c r="R55">
        <f>all_runs!O2873-all_runs!O3353</f>
        <v>1.3744740532959265E-2</v>
      </c>
      <c r="S55">
        <f>all_runs!O2874-all_runs!O3354</f>
        <v>-1.0636064656078803E-3</v>
      </c>
      <c r="T55">
        <f>all_runs!O2875-all_runs!O3355</f>
        <v>4.3290043290044045E-3</v>
      </c>
      <c r="U55">
        <f>all_runs!O2876-all_runs!O3356</f>
        <v>-1.85728250244378E-2</v>
      </c>
      <c r="V55">
        <f>all_runs!O2877-all_runs!O3357</f>
        <v>1.3450918356714414E-3</v>
      </c>
      <c r="W55">
        <f>all_runs!O2878-all_runs!O3358</f>
        <v>-1.0728553480426894E-3</v>
      </c>
      <c r="X55">
        <f>all_runs!O2879-all_runs!O3359</f>
        <v>1.0119940029985619E-3</v>
      </c>
      <c r="Y55">
        <f>all_runs!O2880-all_runs!O3360</f>
        <v>-2.80382684474757E-2</v>
      </c>
      <c r="Z55">
        <f>all_runs!O2881-all_runs!O3361</f>
        <v>-8.0982236154648612E-3</v>
      </c>
      <c r="AA55" cm="1">
        <f t="array" ref="AA55">IF(G55=0,"",1+SUMPRODUCT(--(ABS($G55:$Z55)&lt;ABS(G55)),--($G55:$Z55&lt;&gt;0))+(SUMPRODUCT(--(ABS($G55:$Z55)=ABS(G55)),--($G55:$Z55&lt;&gt;0))-1)/2)</f>
        <v>9</v>
      </c>
      <c r="AB55" cm="1">
        <f t="array" ref="AB55">IF(H55=0,"",1+SUMPRODUCT(--(ABS($G55:$Z55)&lt;ABS(H55)),--($G55:$Z55&lt;&gt;0))+(SUMPRODUCT(--(ABS($G55:$Z55)=ABS(H55)),--($G55:$Z55&lt;&gt;0))-1)/2)</f>
        <v>13</v>
      </c>
      <c r="AC55" cm="1">
        <f t="array" ref="AC55">IF(I55=0,"",1+SUMPRODUCT(--(ABS($G55:$Z55)&lt;ABS(I55)),--($G55:$Z55&lt;&gt;0))+(SUMPRODUCT(--(ABS($G55:$Z55)=ABS(I55)),--($G55:$Z55&lt;&gt;0))-1)/2)</f>
        <v>8</v>
      </c>
      <c r="AD55" cm="1">
        <f t="array" ref="AD55">IF(J55=0,"",1+SUMPRODUCT(--(ABS($G55:$Z55)&lt;ABS(J55)),--($G55:$Z55&lt;&gt;0))+(SUMPRODUCT(--(ABS($G55:$Z55)=ABS(J55)),--($G55:$Z55&lt;&gt;0))-1)/2)</f>
        <v>11</v>
      </c>
      <c r="AE55" cm="1">
        <f t="array" ref="AE55">IF(K55=0,"",1+SUMPRODUCT(--(ABS($G55:$Z55)&lt;ABS(K55)),--($G55:$Z55&lt;&gt;0))+(SUMPRODUCT(--(ABS($G55:$Z55)=ABS(K55)),--($G55:$Z55&lt;&gt;0))-1)/2)</f>
        <v>20</v>
      </c>
      <c r="AF55" cm="1">
        <f t="array" ref="AF55">IF(L55=0,"",1+SUMPRODUCT(--(ABS($G55:$Z55)&lt;ABS(L55)),--($G55:$Z55&lt;&gt;0))+(SUMPRODUCT(--(ABS($G55:$Z55)=ABS(L55)),--($G55:$Z55&lt;&gt;0))-1)/2)</f>
        <v>16</v>
      </c>
      <c r="AG55" cm="1">
        <f t="array" ref="AG55">IF(M55=0,"",1+SUMPRODUCT(--(ABS($G55:$Z55)&lt;ABS(M55)),--($G55:$Z55&lt;&gt;0))+(SUMPRODUCT(--(ABS($G55:$Z55)=ABS(M55)),--($G55:$Z55&lt;&gt;0))-1)/2)</f>
        <v>18</v>
      </c>
      <c r="AH55" cm="1">
        <f t="array" ref="AH55">IF(N55=0,"",1+SUMPRODUCT(--(ABS($G55:$Z55)&lt;ABS(N55)),--($G55:$Z55&lt;&gt;0))+(SUMPRODUCT(--(ABS($G55:$Z55)=ABS(N55)),--($G55:$Z55&lt;&gt;0))-1)/2)</f>
        <v>1</v>
      </c>
      <c r="AI55" cm="1">
        <f t="array" ref="AI55">IF(O55=0,"",1+SUMPRODUCT(--(ABS($G55:$Z55)&lt;ABS(O55)),--($G55:$Z55&lt;&gt;0))+(SUMPRODUCT(--(ABS($G55:$Z55)=ABS(O55)),--($G55:$Z55&lt;&gt;0))-1)/2)</f>
        <v>6</v>
      </c>
      <c r="AJ55" cm="1">
        <f t="array" ref="AJ55">IF(P55=0,"",1+SUMPRODUCT(--(ABS($G55:$Z55)&lt;ABS(P55)),--($G55:$Z55&lt;&gt;0))+(SUMPRODUCT(--(ABS($G55:$Z55)=ABS(P55)),--($G55:$Z55&lt;&gt;0))-1)/2)</f>
        <v>15</v>
      </c>
      <c r="AK55" cm="1">
        <f t="array" ref="AK55">IF(Q55=0,"",1+SUMPRODUCT(--(ABS($G55:$Z55)&lt;ABS(Q55)),--($G55:$Z55&lt;&gt;0))+(SUMPRODUCT(--(ABS($G55:$Z55)=ABS(Q55)),--($G55:$Z55&lt;&gt;0))-1)/2)</f>
        <v>17</v>
      </c>
      <c r="AL55" cm="1">
        <f t="array" ref="AL55">IF(R55=0,"",1+SUMPRODUCT(--(ABS($G55:$Z55)&lt;ABS(R55)),--($G55:$Z55&lt;&gt;0))+(SUMPRODUCT(--(ABS($G55:$Z55)=ABS(R55)),--($G55:$Z55&lt;&gt;0))-1)/2)</f>
        <v>12</v>
      </c>
      <c r="AM55" cm="1">
        <f t="array" ref="AM55">IF(S55=0,"",1+SUMPRODUCT(--(ABS($G55:$Z55)&lt;ABS(S55)),--($G55:$Z55&lt;&gt;0))+(SUMPRODUCT(--(ABS($G55:$Z55)=ABS(S55)),--($G55:$Z55&lt;&gt;0))-1)/2)</f>
        <v>3</v>
      </c>
      <c r="AN55" cm="1">
        <f t="array" ref="AN55">IF(T55=0,"",1+SUMPRODUCT(--(ABS($G55:$Z55)&lt;ABS(T55)),--($G55:$Z55&lt;&gt;0))+(SUMPRODUCT(--(ABS($G55:$Z55)=ABS(T55)),--($G55:$Z55&lt;&gt;0))-1)/2)</f>
        <v>7</v>
      </c>
      <c r="AO55" cm="1">
        <f t="array" ref="AO55">IF(U55=0,"",1+SUMPRODUCT(--(ABS($G55:$Z55)&lt;ABS(U55)),--($G55:$Z55&lt;&gt;0))+(SUMPRODUCT(--(ABS($G55:$Z55)=ABS(U55)),--($G55:$Z55&lt;&gt;0))-1)/2)</f>
        <v>14</v>
      </c>
      <c r="AP55" cm="1">
        <f t="array" ref="AP55">IF(V55=0,"",1+SUMPRODUCT(--(ABS($G55:$Z55)&lt;ABS(V55)),--($G55:$Z55&lt;&gt;0))+(SUMPRODUCT(--(ABS($G55:$Z55)=ABS(V55)),--($G55:$Z55&lt;&gt;0))-1)/2)</f>
        <v>5</v>
      </c>
      <c r="AQ55" cm="1">
        <f t="array" ref="AQ55">IF(W55=0,"",1+SUMPRODUCT(--(ABS($G55:$Z55)&lt;ABS(W55)),--($G55:$Z55&lt;&gt;0))+(SUMPRODUCT(--(ABS($G55:$Z55)=ABS(W55)),--($G55:$Z55&lt;&gt;0))-1)/2)</f>
        <v>4</v>
      </c>
      <c r="AR55" cm="1">
        <f t="array" ref="AR55">IF(X55=0,"",1+SUMPRODUCT(--(ABS($G55:$Z55)&lt;ABS(X55)),--($G55:$Z55&lt;&gt;0))+(SUMPRODUCT(--(ABS($G55:$Z55)=ABS(X55)),--($G55:$Z55&lt;&gt;0))-1)/2)</f>
        <v>2</v>
      </c>
      <c r="AS55" cm="1">
        <f t="array" ref="AS55">IF(Y55=0,"",1+SUMPRODUCT(--(ABS($G55:$Z55)&lt;ABS(Y55)),--($G55:$Z55&lt;&gt;0))+(SUMPRODUCT(--(ABS($G55:$Z55)=ABS(Y55)),--($G55:$Z55&lt;&gt;0))-1)/2)</f>
        <v>19</v>
      </c>
      <c r="AT55" cm="1">
        <f t="array" ref="AT55">IF(Z55=0,"",1+SUMPRODUCT(--(ABS($G55:$Z55)&lt;ABS(Z55)),--($G55:$Z55&lt;&gt;0))+(SUMPRODUCT(--(ABS($G55:$Z55)=ABS(Z55)),--($G55:$Z55&lt;&gt;0))-1)/2)</f>
        <v>10</v>
      </c>
      <c r="AU55">
        <f>AVERAGE(G55:Z55)</f>
        <v>-1.7436062961424803E-3</v>
      </c>
      <c r="AV55">
        <f>SUMIF(G55:Z55,"&gt;0",AA55:AT55)</f>
        <v>92</v>
      </c>
      <c r="AW55">
        <f>COUNTIF(G55:Z55,"&lt;&gt;0")</f>
        <v>20</v>
      </c>
      <c r="AX55">
        <f>_xlfn.LET(_xlpm.n,AW55,_xlpm.w,AV55,_xlpm.mu,_xlpm.n*(_xlpm.n+1)/4,_xlpm.sd,SQRT(_xlpm.n*(_xlpm.n+1)*(2*_xlpm.n+1)/24),_xlpm.z,(ABS(_xlpm.w-_xlpm.mu)-0.5)/_xlpm.sd,MIN(1,2*(1-_xlfn.NORM.S.DIST(_xlpm.z,TRUE))))</f>
        <v>0.64074431821040512</v>
      </c>
    </row>
    <row r="56" spans="1:50" x14ac:dyDescent="0.25">
      <c r="A56" t="s">
        <v>9345</v>
      </c>
      <c r="B56" t="s">
        <v>19</v>
      </c>
      <c r="C56" t="s">
        <v>147</v>
      </c>
      <c r="D56" t="s">
        <v>23</v>
      </c>
      <c r="E56" t="s">
        <v>32</v>
      </c>
      <c r="F56" t="s">
        <v>9259</v>
      </c>
      <c r="G56">
        <f>all_runs!O2-all_runs!O1202</f>
        <v>-6.6093182751884361E-2</v>
      </c>
      <c r="H56">
        <f>all_runs!O3-all_runs!O1203</f>
        <v>-7.3054831773079587E-2</v>
      </c>
      <c r="I56">
        <f>all_runs!O4-all_runs!O1204</f>
        <v>-7.3054831773079587E-2</v>
      </c>
      <c r="J56">
        <f>all_runs!O5-all_runs!O1205</f>
        <v>-7.3054831773079587E-2</v>
      </c>
      <c r="K56">
        <f>all_runs!O6-all_runs!O1206</f>
        <v>-7.3054831773079587E-2</v>
      </c>
      <c r="L56">
        <f>all_runs!O7-all_runs!O1207</f>
        <v>-7.3054831773079587E-2</v>
      </c>
      <c r="M56">
        <f>all_runs!O8-all_runs!O1208</f>
        <v>-7.3054831773079587E-2</v>
      </c>
      <c r="N56">
        <f>all_runs!O9-all_runs!O1209</f>
        <v>-7.3054831773079587E-2</v>
      </c>
      <c r="O56">
        <f>all_runs!O10-all_runs!O1210</f>
        <v>-7.3054831773079587E-2</v>
      </c>
      <c r="P56">
        <f>all_runs!O11-all_runs!O1211</f>
        <v>-7.3054831773079587E-2</v>
      </c>
      <c r="Q56">
        <f>all_runs!O12-all_runs!O1212</f>
        <v>-7.3054831773079587E-2</v>
      </c>
      <c r="R56">
        <f>all_runs!O13-all_runs!O1213</f>
        <v>-7.3054831773079587E-2</v>
      </c>
      <c r="S56">
        <f>all_runs!O14-all_runs!O1214</f>
        <v>-7.3054831773079587E-2</v>
      </c>
      <c r="T56">
        <f>all_runs!O15-all_runs!O1215</f>
        <v>-7.3054831773079587E-2</v>
      </c>
      <c r="U56">
        <f>all_runs!O16-all_runs!O1216</f>
        <v>-7.3054831773079587E-2</v>
      </c>
      <c r="V56">
        <f>all_runs!O17-all_runs!O1217</f>
        <v>-7.3054831773079587E-2</v>
      </c>
      <c r="W56">
        <f>all_runs!O18-all_runs!O1218</f>
        <v>-7.3054831773079587E-2</v>
      </c>
      <c r="X56">
        <f>all_runs!O19-all_runs!O1219</f>
        <v>-7.3054831773079587E-2</v>
      </c>
      <c r="Y56">
        <f>all_runs!O20-all_runs!O1220</f>
        <v>-7.3054831773079587E-2</v>
      </c>
      <c r="Z56">
        <f>all_runs!O21-all_runs!O1221</f>
        <v>-7.3054831773079587E-2</v>
      </c>
      <c r="AA56" cm="1">
        <f t="array" ref="AA56">IF(G56=0,"",1+SUMPRODUCT(--(ABS($G56:$Z56)&lt;ABS(G56)),--($G56:$Z56&lt;&gt;0))+(SUMPRODUCT(--(ABS($G56:$Z56)=ABS(G56)),--($G56:$Z56&lt;&gt;0))-1)/2)</f>
        <v>1</v>
      </c>
      <c r="AB56" cm="1">
        <f t="array" ref="AB56">IF(H56=0,"",1+SUMPRODUCT(--(ABS($G56:$Z56)&lt;ABS(H56)),--($G56:$Z56&lt;&gt;0))+(SUMPRODUCT(--(ABS($G56:$Z56)=ABS(H56)),--($G56:$Z56&lt;&gt;0))-1)/2)</f>
        <v>11</v>
      </c>
      <c r="AC56" cm="1">
        <f t="array" ref="AC56">IF(I56=0,"",1+SUMPRODUCT(--(ABS($G56:$Z56)&lt;ABS(I56)),--($G56:$Z56&lt;&gt;0))+(SUMPRODUCT(--(ABS($G56:$Z56)=ABS(I56)),--($G56:$Z56&lt;&gt;0))-1)/2)</f>
        <v>11</v>
      </c>
      <c r="AD56" cm="1">
        <f t="array" ref="AD56">IF(J56=0,"",1+SUMPRODUCT(--(ABS($G56:$Z56)&lt;ABS(J56)),--($G56:$Z56&lt;&gt;0))+(SUMPRODUCT(--(ABS($G56:$Z56)=ABS(J56)),--($G56:$Z56&lt;&gt;0))-1)/2)</f>
        <v>11</v>
      </c>
      <c r="AE56" cm="1">
        <f t="array" ref="AE56">IF(K56=0,"",1+SUMPRODUCT(--(ABS($G56:$Z56)&lt;ABS(K56)),--($G56:$Z56&lt;&gt;0))+(SUMPRODUCT(--(ABS($G56:$Z56)=ABS(K56)),--($G56:$Z56&lt;&gt;0))-1)/2)</f>
        <v>11</v>
      </c>
      <c r="AF56" cm="1">
        <f t="array" ref="AF56">IF(L56=0,"",1+SUMPRODUCT(--(ABS($G56:$Z56)&lt;ABS(L56)),--($G56:$Z56&lt;&gt;0))+(SUMPRODUCT(--(ABS($G56:$Z56)=ABS(L56)),--($G56:$Z56&lt;&gt;0))-1)/2)</f>
        <v>11</v>
      </c>
      <c r="AG56" cm="1">
        <f t="array" ref="AG56">IF(M56=0,"",1+SUMPRODUCT(--(ABS($G56:$Z56)&lt;ABS(M56)),--($G56:$Z56&lt;&gt;0))+(SUMPRODUCT(--(ABS($G56:$Z56)=ABS(M56)),--($G56:$Z56&lt;&gt;0))-1)/2)</f>
        <v>11</v>
      </c>
      <c r="AH56" cm="1">
        <f t="array" ref="AH56">IF(N56=0,"",1+SUMPRODUCT(--(ABS($G56:$Z56)&lt;ABS(N56)),--($G56:$Z56&lt;&gt;0))+(SUMPRODUCT(--(ABS($G56:$Z56)=ABS(N56)),--($G56:$Z56&lt;&gt;0))-1)/2)</f>
        <v>11</v>
      </c>
      <c r="AI56" cm="1">
        <f t="array" ref="AI56">IF(O56=0,"",1+SUMPRODUCT(--(ABS($G56:$Z56)&lt;ABS(O56)),--($G56:$Z56&lt;&gt;0))+(SUMPRODUCT(--(ABS($G56:$Z56)=ABS(O56)),--($G56:$Z56&lt;&gt;0))-1)/2)</f>
        <v>11</v>
      </c>
      <c r="AJ56" cm="1">
        <f t="array" ref="AJ56">IF(P56=0,"",1+SUMPRODUCT(--(ABS($G56:$Z56)&lt;ABS(P56)),--($G56:$Z56&lt;&gt;0))+(SUMPRODUCT(--(ABS($G56:$Z56)=ABS(P56)),--($G56:$Z56&lt;&gt;0))-1)/2)</f>
        <v>11</v>
      </c>
      <c r="AK56" cm="1">
        <f t="array" ref="AK56">IF(Q56=0,"",1+SUMPRODUCT(--(ABS($G56:$Z56)&lt;ABS(Q56)),--($G56:$Z56&lt;&gt;0))+(SUMPRODUCT(--(ABS($G56:$Z56)=ABS(Q56)),--($G56:$Z56&lt;&gt;0))-1)/2)</f>
        <v>11</v>
      </c>
      <c r="AL56" cm="1">
        <f t="array" ref="AL56">IF(R56=0,"",1+SUMPRODUCT(--(ABS($G56:$Z56)&lt;ABS(R56)),--($G56:$Z56&lt;&gt;0))+(SUMPRODUCT(--(ABS($G56:$Z56)=ABS(R56)),--($G56:$Z56&lt;&gt;0))-1)/2)</f>
        <v>11</v>
      </c>
      <c r="AM56" cm="1">
        <f t="array" ref="AM56">IF(S56=0,"",1+SUMPRODUCT(--(ABS($G56:$Z56)&lt;ABS(S56)),--($G56:$Z56&lt;&gt;0))+(SUMPRODUCT(--(ABS($G56:$Z56)=ABS(S56)),--($G56:$Z56&lt;&gt;0))-1)/2)</f>
        <v>11</v>
      </c>
      <c r="AN56" cm="1">
        <f t="array" ref="AN56">IF(T56=0,"",1+SUMPRODUCT(--(ABS($G56:$Z56)&lt;ABS(T56)),--($G56:$Z56&lt;&gt;0))+(SUMPRODUCT(--(ABS($G56:$Z56)=ABS(T56)),--($G56:$Z56&lt;&gt;0))-1)/2)</f>
        <v>11</v>
      </c>
      <c r="AO56" cm="1">
        <f t="array" ref="AO56">IF(U56=0,"",1+SUMPRODUCT(--(ABS($G56:$Z56)&lt;ABS(U56)),--($G56:$Z56&lt;&gt;0))+(SUMPRODUCT(--(ABS($G56:$Z56)=ABS(U56)),--($G56:$Z56&lt;&gt;0))-1)/2)</f>
        <v>11</v>
      </c>
      <c r="AP56" cm="1">
        <f t="array" ref="AP56">IF(V56=0,"",1+SUMPRODUCT(--(ABS($G56:$Z56)&lt;ABS(V56)),--($G56:$Z56&lt;&gt;0))+(SUMPRODUCT(--(ABS($G56:$Z56)=ABS(V56)),--($G56:$Z56&lt;&gt;0))-1)/2)</f>
        <v>11</v>
      </c>
      <c r="AQ56" cm="1">
        <f t="array" ref="AQ56">IF(W56=0,"",1+SUMPRODUCT(--(ABS($G56:$Z56)&lt;ABS(W56)),--($G56:$Z56&lt;&gt;0))+(SUMPRODUCT(--(ABS($G56:$Z56)=ABS(W56)),--($G56:$Z56&lt;&gt;0))-1)/2)</f>
        <v>11</v>
      </c>
      <c r="AR56" cm="1">
        <f t="array" ref="AR56">IF(X56=0,"",1+SUMPRODUCT(--(ABS($G56:$Z56)&lt;ABS(X56)),--($G56:$Z56&lt;&gt;0))+(SUMPRODUCT(--(ABS($G56:$Z56)=ABS(X56)),--($G56:$Z56&lt;&gt;0))-1)/2)</f>
        <v>11</v>
      </c>
      <c r="AS56" cm="1">
        <f t="array" ref="AS56">IF(Y56=0,"",1+SUMPRODUCT(--(ABS($G56:$Z56)&lt;ABS(Y56)),--($G56:$Z56&lt;&gt;0))+(SUMPRODUCT(--(ABS($G56:$Z56)=ABS(Y56)),--($G56:$Z56&lt;&gt;0))-1)/2)</f>
        <v>11</v>
      </c>
      <c r="AT56" cm="1">
        <f t="array" ref="AT56">IF(Z56=0,"",1+SUMPRODUCT(--(ABS($G56:$Z56)&lt;ABS(Z56)),--($G56:$Z56&lt;&gt;0))+(SUMPRODUCT(--(ABS($G56:$Z56)=ABS(Z56)),--($G56:$Z56&lt;&gt;0))-1)/2)</f>
        <v>11</v>
      </c>
      <c r="AU56">
        <f>AVERAGE(G56:Z56)</f>
        <v>-7.2706749322019856E-2</v>
      </c>
      <c r="AV56">
        <f>SUMIF(G56:Z56,"&gt;0",AA56:AT56)</f>
        <v>0</v>
      </c>
      <c r="AW56">
        <f>COUNTIF(G56:Z56,"&lt;&gt;0")</f>
        <v>20</v>
      </c>
      <c r="AX56">
        <f>_xlfn.LET(_xlpm.n,AW56,_xlpm.w,AV56,_xlpm.mu,_xlpm.n*(_xlpm.n+1)/4,_xlpm.sd,SQRT(_xlpm.n*(_xlpm.n+1)*(2*_xlpm.n+1)/24),_xlpm.z,(ABS(_xlpm.w-_xlpm.mu)-0.5)/_xlpm.sd,MIN(1,2*(1-_xlfn.NORM.S.DIST(_xlpm.z,TRUE))))</f>
        <v>9.5691731570646255E-5</v>
      </c>
    </row>
    <row r="57" spans="1:50" x14ac:dyDescent="0.25">
      <c r="A57" t="s">
        <v>9345</v>
      </c>
      <c r="B57" t="s">
        <v>19</v>
      </c>
      <c r="C57" t="s">
        <v>147</v>
      </c>
      <c r="D57" t="s">
        <v>23</v>
      </c>
      <c r="E57" t="s">
        <v>12</v>
      </c>
      <c r="F57" t="s">
        <v>9259</v>
      </c>
      <c r="G57">
        <f>all_runs!O22-all_runs!O1222</f>
        <v>-7.2257598338076878E-4</v>
      </c>
      <c r="H57">
        <f>all_runs!O23-all_runs!O1223</f>
        <v>-7.2257598338076878E-4</v>
      </c>
      <c r="I57">
        <f>all_runs!O24-all_runs!O1224</f>
        <v>-7.2257598338076878E-4</v>
      </c>
      <c r="J57">
        <f>all_runs!O25-all_runs!O1225</f>
        <v>-7.2257598338076878E-4</v>
      </c>
      <c r="K57">
        <f>all_runs!O26-all_runs!O1226</f>
        <v>-7.2257598338076878E-4</v>
      </c>
      <c r="L57">
        <f>all_runs!O27-all_runs!O1227</f>
        <v>-7.2257598338076878E-4</v>
      </c>
      <c r="M57">
        <f>all_runs!O28-all_runs!O1228</f>
        <v>-7.2257598338076878E-4</v>
      </c>
      <c r="N57">
        <f>all_runs!O29-all_runs!O1229</f>
        <v>-7.2257598338076878E-4</v>
      </c>
      <c r="O57">
        <f>all_runs!O30-all_runs!O1230</f>
        <v>-7.2257598338076878E-4</v>
      </c>
      <c r="P57">
        <f>all_runs!O31-all_runs!O1231</f>
        <v>-7.2257598338076878E-4</v>
      </c>
      <c r="Q57">
        <f>all_runs!O32-all_runs!O1232</f>
        <v>-7.2257598338076878E-4</v>
      </c>
      <c r="R57">
        <f>all_runs!O33-all_runs!O1233</f>
        <v>-7.2257598338076878E-4</v>
      </c>
      <c r="S57">
        <f>all_runs!O34-all_runs!O1234</f>
        <v>-7.2257598338076878E-4</v>
      </c>
      <c r="T57">
        <f>all_runs!O35-all_runs!O1235</f>
        <v>-7.2257598338076878E-4</v>
      </c>
      <c r="U57">
        <f>all_runs!O36-all_runs!O1236</f>
        <v>-7.2257598338076878E-4</v>
      </c>
      <c r="V57">
        <f>all_runs!O37-all_runs!O1237</f>
        <v>-7.2257598338076878E-4</v>
      </c>
      <c r="W57">
        <f>all_runs!O38-all_runs!O1238</f>
        <v>-7.2257598338076878E-4</v>
      </c>
      <c r="X57">
        <f>all_runs!O39-all_runs!O1239</f>
        <v>-7.2257598338076878E-4</v>
      </c>
      <c r="Y57">
        <f>all_runs!O40-all_runs!O1240</f>
        <v>-7.2257598338076878E-4</v>
      </c>
      <c r="Z57">
        <f>all_runs!O41-all_runs!O1241</f>
        <v>-7.2257598338076878E-4</v>
      </c>
      <c r="AA57" cm="1">
        <f t="array" ref="AA57">IF(G57=0,"",1+SUMPRODUCT(--(ABS($G57:$Z57)&lt;ABS(G57)),--($G57:$Z57&lt;&gt;0))+(SUMPRODUCT(--(ABS($G57:$Z57)=ABS(G57)),--($G57:$Z57&lt;&gt;0))-1)/2)</f>
        <v>10.5</v>
      </c>
      <c r="AB57" cm="1">
        <f t="array" ref="AB57">IF(H57=0,"",1+SUMPRODUCT(--(ABS($G57:$Z57)&lt;ABS(H57)),--($G57:$Z57&lt;&gt;0))+(SUMPRODUCT(--(ABS($G57:$Z57)=ABS(H57)),--($G57:$Z57&lt;&gt;0))-1)/2)</f>
        <v>10.5</v>
      </c>
      <c r="AC57" cm="1">
        <f t="array" ref="AC57">IF(I57=0,"",1+SUMPRODUCT(--(ABS($G57:$Z57)&lt;ABS(I57)),--($G57:$Z57&lt;&gt;0))+(SUMPRODUCT(--(ABS($G57:$Z57)=ABS(I57)),--($G57:$Z57&lt;&gt;0))-1)/2)</f>
        <v>10.5</v>
      </c>
      <c r="AD57" cm="1">
        <f t="array" ref="AD57">IF(J57=0,"",1+SUMPRODUCT(--(ABS($G57:$Z57)&lt;ABS(J57)),--($G57:$Z57&lt;&gt;0))+(SUMPRODUCT(--(ABS($G57:$Z57)=ABS(J57)),--($G57:$Z57&lt;&gt;0))-1)/2)</f>
        <v>10.5</v>
      </c>
      <c r="AE57" cm="1">
        <f t="array" ref="AE57">IF(K57=0,"",1+SUMPRODUCT(--(ABS($G57:$Z57)&lt;ABS(K57)),--($G57:$Z57&lt;&gt;0))+(SUMPRODUCT(--(ABS($G57:$Z57)=ABS(K57)),--($G57:$Z57&lt;&gt;0))-1)/2)</f>
        <v>10.5</v>
      </c>
      <c r="AF57" cm="1">
        <f t="array" ref="AF57">IF(L57=0,"",1+SUMPRODUCT(--(ABS($G57:$Z57)&lt;ABS(L57)),--($G57:$Z57&lt;&gt;0))+(SUMPRODUCT(--(ABS($G57:$Z57)=ABS(L57)),--($G57:$Z57&lt;&gt;0))-1)/2)</f>
        <v>10.5</v>
      </c>
      <c r="AG57" cm="1">
        <f t="array" ref="AG57">IF(M57=0,"",1+SUMPRODUCT(--(ABS($G57:$Z57)&lt;ABS(M57)),--($G57:$Z57&lt;&gt;0))+(SUMPRODUCT(--(ABS($G57:$Z57)=ABS(M57)),--($G57:$Z57&lt;&gt;0))-1)/2)</f>
        <v>10.5</v>
      </c>
      <c r="AH57" cm="1">
        <f t="array" ref="AH57">IF(N57=0,"",1+SUMPRODUCT(--(ABS($G57:$Z57)&lt;ABS(N57)),--($G57:$Z57&lt;&gt;0))+(SUMPRODUCT(--(ABS($G57:$Z57)=ABS(N57)),--($G57:$Z57&lt;&gt;0))-1)/2)</f>
        <v>10.5</v>
      </c>
      <c r="AI57" cm="1">
        <f t="array" ref="AI57">IF(O57=0,"",1+SUMPRODUCT(--(ABS($G57:$Z57)&lt;ABS(O57)),--($G57:$Z57&lt;&gt;0))+(SUMPRODUCT(--(ABS($G57:$Z57)=ABS(O57)),--($G57:$Z57&lt;&gt;0))-1)/2)</f>
        <v>10.5</v>
      </c>
      <c r="AJ57" cm="1">
        <f t="array" ref="AJ57">IF(P57=0,"",1+SUMPRODUCT(--(ABS($G57:$Z57)&lt;ABS(P57)),--($G57:$Z57&lt;&gt;0))+(SUMPRODUCT(--(ABS($G57:$Z57)=ABS(P57)),--($G57:$Z57&lt;&gt;0))-1)/2)</f>
        <v>10.5</v>
      </c>
      <c r="AK57" cm="1">
        <f t="array" ref="AK57">IF(Q57=0,"",1+SUMPRODUCT(--(ABS($G57:$Z57)&lt;ABS(Q57)),--($G57:$Z57&lt;&gt;0))+(SUMPRODUCT(--(ABS($G57:$Z57)=ABS(Q57)),--($G57:$Z57&lt;&gt;0))-1)/2)</f>
        <v>10.5</v>
      </c>
      <c r="AL57" cm="1">
        <f t="array" ref="AL57">IF(R57=0,"",1+SUMPRODUCT(--(ABS($G57:$Z57)&lt;ABS(R57)),--($G57:$Z57&lt;&gt;0))+(SUMPRODUCT(--(ABS($G57:$Z57)=ABS(R57)),--($G57:$Z57&lt;&gt;0))-1)/2)</f>
        <v>10.5</v>
      </c>
      <c r="AM57" cm="1">
        <f t="array" ref="AM57">IF(S57=0,"",1+SUMPRODUCT(--(ABS($G57:$Z57)&lt;ABS(S57)),--($G57:$Z57&lt;&gt;0))+(SUMPRODUCT(--(ABS($G57:$Z57)=ABS(S57)),--($G57:$Z57&lt;&gt;0))-1)/2)</f>
        <v>10.5</v>
      </c>
      <c r="AN57" cm="1">
        <f t="array" ref="AN57">IF(T57=0,"",1+SUMPRODUCT(--(ABS($G57:$Z57)&lt;ABS(T57)),--($G57:$Z57&lt;&gt;0))+(SUMPRODUCT(--(ABS($G57:$Z57)=ABS(T57)),--($G57:$Z57&lt;&gt;0))-1)/2)</f>
        <v>10.5</v>
      </c>
      <c r="AO57" cm="1">
        <f t="array" ref="AO57">IF(U57=0,"",1+SUMPRODUCT(--(ABS($G57:$Z57)&lt;ABS(U57)),--($G57:$Z57&lt;&gt;0))+(SUMPRODUCT(--(ABS($G57:$Z57)=ABS(U57)),--($G57:$Z57&lt;&gt;0))-1)/2)</f>
        <v>10.5</v>
      </c>
      <c r="AP57" cm="1">
        <f t="array" ref="AP57">IF(V57=0,"",1+SUMPRODUCT(--(ABS($G57:$Z57)&lt;ABS(V57)),--($G57:$Z57&lt;&gt;0))+(SUMPRODUCT(--(ABS($G57:$Z57)=ABS(V57)),--($G57:$Z57&lt;&gt;0))-1)/2)</f>
        <v>10.5</v>
      </c>
      <c r="AQ57" cm="1">
        <f t="array" ref="AQ57">IF(W57=0,"",1+SUMPRODUCT(--(ABS($G57:$Z57)&lt;ABS(W57)),--($G57:$Z57&lt;&gt;0))+(SUMPRODUCT(--(ABS($G57:$Z57)=ABS(W57)),--($G57:$Z57&lt;&gt;0))-1)/2)</f>
        <v>10.5</v>
      </c>
      <c r="AR57" cm="1">
        <f t="array" ref="AR57">IF(X57=0,"",1+SUMPRODUCT(--(ABS($G57:$Z57)&lt;ABS(X57)),--($G57:$Z57&lt;&gt;0))+(SUMPRODUCT(--(ABS($G57:$Z57)=ABS(X57)),--($G57:$Z57&lt;&gt;0))-1)/2)</f>
        <v>10.5</v>
      </c>
      <c r="AS57" cm="1">
        <f t="array" ref="AS57">IF(Y57=0,"",1+SUMPRODUCT(--(ABS($G57:$Z57)&lt;ABS(Y57)),--($G57:$Z57&lt;&gt;0))+(SUMPRODUCT(--(ABS($G57:$Z57)=ABS(Y57)),--($G57:$Z57&lt;&gt;0))-1)/2)</f>
        <v>10.5</v>
      </c>
      <c r="AT57" cm="1">
        <f t="array" ref="AT57">IF(Z57=0,"",1+SUMPRODUCT(--(ABS($G57:$Z57)&lt;ABS(Z57)),--($G57:$Z57&lt;&gt;0))+(SUMPRODUCT(--(ABS($G57:$Z57)=ABS(Z57)),--($G57:$Z57&lt;&gt;0))-1)/2)</f>
        <v>10.5</v>
      </c>
      <c r="AU57">
        <f>AVERAGE(G57:Z57)</f>
        <v>-7.2257598338076878E-4</v>
      </c>
      <c r="AV57">
        <f>SUMIF(G57:Z57,"&gt;0",AA57:AT57)</f>
        <v>0</v>
      </c>
      <c r="AW57">
        <f>COUNTIF(G57:Z57,"&lt;&gt;0")</f>
        <v>20</v>
      </c>
      <c r="AX57">
        <f>_xlfn.LET(_xlpm.n,AW57,_xlpm.w,AV57,_xlpm.mu,_xlpm.n*(_xlpm.n+1)/4,_xlpm.sd,SQRT(_xlpm.n*(_xlpm.n+1)*(2*_xlpm.n+1)/24),_xlpm.z,(ABS(_xlpm.w-_xlpm.mu)-0.5)/_xlpm.sd,MIN(1,2*(1-_xlfn.NORM.S.DIST(_xlpm.z,TRUE))))</f>
        <v>9.5691731570646255E-5</v>
      </c>
    </row>
    <row r="58" spans="1:50" x14ac:dyDescent="0.25">
      <c r="A58" t="s">
        <v>9345</v>
      </c>
      <c r="B58" t="s">
        <v>19</v>
      </c>
      <c r="C58" t="s">
        <v>147</v>
      </c>
      <c r="D58" t="s">
        <v>23</v>
      </c>
      <c r="E58" t="s">
        <v>26</v>
      </c>
      <c r="F58" t="s">
        <v>9259</v>
      </c>
      <c r="G58">
        <f>all_runs!O42-all_runs!O1242</f>
        <v>-3.1239502855223478E-2</v>
      </c>
      <c r="H58">
        <f>all_runs!O43-all_runs!O1243</f>
        <v>-3.1239502855223478E-2</v>
      </c>
      <c r="I58">
        <f>all_runs!O44-all_runs!O1244</f>
        <v>-3.1239502855223478E-2</v>
      </c>
      <c r="J58">
        <f>all_runs!O45-all_runs!O1245</f>
        <v>-3.1239502855223478E-2</v>
      </c>
      <c r="K58">
        <f>all_runs!O46-all_runs!O1246</f>
        <v>-3.1239502855223478E-2</v>
      </c>
      <c r="L58">
        <f>all_runs!O47-all_runs!O1247</f>
        <v>-3.1239502855223478E-2</v>
      </c>
      <c r="M58">
        <f>all_runs!O48-all_runs!O1248</f>
        <v>-3.1239502855223478E-2</v>
      </c>
      <c r="N58">
        <f>all_runs!O49-all_runs!O1249</f>
        <v>-3.1239502855223478E-2</v>
      </c>
      <c r="O58">
        <f>all_runs!O50-all_runs!O1250</f>
        <v>-3.1239502855223478E-2</v>
      </c>
      <c r="P58">
        <f>all_runs!O51-all_runs!O1251</f>
        <v>-3.1239502855223478E-2</v>
      </c>
      <c r="Q58">
        <f>all_runs!O52-all_runs!O1252</f>
        <v>-3.1239502855223478E-2</v>
      </c>
      <c r="R58">
        <f>all_runs!O53-all_runs!O1253</f>
        <v>-3.1239502855223478E-2</v>
      </c>
      <c r="S58">
        <f>all_runs!O54-all_runs!O1254</f>
        <v>-3.1239502855223478E-2</v>
      </c>
      <c r="T58">
        <f>all_runs!O55-all_runs!O1255</f>
        <v>-3.1239502855223478E-2</v>
      </c>
      <c r="U58">
        <f>all_runs!O56-all_runs!O1256</f>
        <v>-3.1239502855223478E-2</v>
      </c>
      <c r="V58">
        <f>all_runs!O57-all_runs!O1257</f>
        <v>-3.1239502855223478E-2</v>
      </c>
      <c r="W58">
        <f>all_runs!O58-all_runs!O1258</f>
        <v>-3.1239502855223478E-2</v>
      </c>
      <c r="X58">
        <f>all_runs!O59-all_runs!O1259</f>
        <v>-3.1239502855223478E-2</v>
      </c>
      <c r="Y58">
        <f>all_runs!O60-all_runs!O1260</f>
        <v>-3.1239502855223478E-2</v>
      </c>
      <c r="Z58">
        <f>all_runs!O61-all_runs!O1261</f>
        <v>-3.1239502855223478E-2</v>
      </c>
      <c r="AA58" cm="1">
        <f t="array" ref="AA58">IF(G58=0,"",1+SUMPRODUCT(--(ABS($G58:$Z58)&lt;ABS(G58)),--($G58:$Z58&lt;&gt;0))+(SUMPRODUCT(--(ABS($G58:$Z58)=ABS(G58)),--($G58:$Z58&lt;&gt;0))-1)/2)</f>
        <v>10.5</v>
      </c>
      <c r="AB58" cm="1">
        <f t="array" ref="AB58">IF(H58=0,"",1+SUMPRODUCT(--(ABS($G58:$Z58)&lt;ABS(H58)),--($G58:$Z58&lt;&gt;0))+(SUMPRODUCT(--(ABS($G58:$Z58)=ABS(H58)),--($G58:$Z58&lt;&gt;0))-1)/2)</f>
        <v>10.5</v>
      </c>
      <c r="AC58" cm="1">
        <f t="array" ref="AC58">IF(I58=0,"",1+SUMPRODUCT(--(ABS($G58:$Z58)&lt;ABS(I58)),--($G58:$Z58&lt;&gt;0))+(SUMPRODUCT(--(ABS($G58:$Z58)=ABS(I58)),--($G58:$Z58&lt;&gt;0))-1)/2)</f>
        <v>10.5</v>
      </c>
      <c r="AD58" cm="1">
        <f t="array" ref="AD58">IF(J58=0,"",1+SUMPRODUCT(--(ABS($G58:$Z58)&lt;ABS(J58)),--($G58:$Z58&lt;&gt;0))+(SUMPRODUCT(--(ABS($G58:$Z58)=ABS(J58)),--($G58:$Z58&lt;&gt;0))-1)/2)</f>
        <v>10.5</v>
      </c>
      <c r="AE58" cm="1">
        <f t="array" ref="AE58">IF(K58=0,"",1+SUMPRODUCT(--(ABS($G58:$Z58)&lt;ABS(K58)),--($G58:$Z58&lt;&gt;0))+(SUMPRODUCT(--(ABS($G58:$Z58)=ABS(K58)),--($G58:$Z58&lt;&gt;0))-1)/2)</f>
        <v>10.5</v>
      </c>
      <c r="AF58" cm="1">
        <f t="array" ref="AF58">IF(L58=0,"",1+SUMPRODUCT(--(ABS($G58:$Z58)&lt;ABS(L58)),--($G58:$Z58&lt;&gt;0))+(SUMPRODUCT(--(ABS($G58:$Z58)=ABS(L58)),--($G58:$Z58&lt;&gt;0))-1)/2)</f>
        <v>10.5</v>
      </c>
      <c r="AG58" cm="1">
        <f t="array" ref="AG58">IF(M58=0,"",1+SUMPRODUCT(--(ABS($G58:$Z58)&lt;ABS(M58)),--($G58:$Z58&lt;&gt;0))+(SUMPRODUCT(--(ABS($G58:$Z58)=ABS(M58)),--($G58:$Z58&lt;&gt;0))-1)/2)</f>
        <v>10.5</v>
      </c>
      <c r="AH58" cm="1">
        <f t="array" ref="AH58">IF(N58=0,"",1+SUMPRODUCT(--(ABS($G58:$Z58)&lt;ABS(N58)),--($G58:$Z58&lt;&gt;0))+(SUMPRODUCT(--(ABS($G58:$Z58)=ABS(N58)),--($G58:$Z58&lt;&gt;0))-1)/2)</f>
        <v>10.5</v>
      </c>
      <c r="AI58" cm="1">
        <f t="array" ref="AI58">IF(O58=0,"",1+SUMPRODUCT(--(ABS($G58:$Z58)&lt;ABS(O58)),--($G58:$Z58&lt;&gt;0))+(SUMPRODUCT(--(ABS($G58:$Z58)=ABS(O58)),--($G58:$Z58&lt;&gt;0))-1)/2)</f>
        <v>10.5</v>
      </c>
      <c r="AJ58" cm="1">
        <f t="array" ref="AJ58">IF(P58=0,"",1+SUMPRODUCT(--(ABS($G58:$Z58)&lt;ABS(P58)),--($G58:$Z58&lt;&gt;0))+(SUMPRODUCT(--(ABS($G58:$Z58)=ABS(P58)),--($G58:$Z58&lt;&gt;0))-1)/2)</f>
        <v>10.5</v>
      </c>
      <c r="AK58" cm="1">
        <f t="array" ref="AK58">IF(Q58=0,"",1+SUMPRODUCT(--(ABS($G58:$Z58)&lt;ABS(Q58)),--($G58:$Z58&lt;&gt;0))+(SUMPRODUCT(--(ABS($G58:$Z58)=ABS(Q58)),--($G58:$Z58&lt;&gt;0))-1)/2)</f>
        <v>10.5</v>
      </c>
      <c r="AL58" cm="1">
        <f t="array" ref="AL58">IF(R58=0,"",1+SUMPRODUCT(--(ABS($G58:$Z58)&lt;ABS(R58)),--($G58:$Z58&lt;&gt;0))+(SUMPRODUCT(--(ABS($G58:$Z58)=ABS(R58)),--($G58:$Z58&lt;&gt;0))-1)/2)</f>
        <v>10.5</v>
      </c>
      <c r="AM58" cm="1">
        <f t="array" ref="AM58">IF(S58=0,"",1+SUMPRODUCT(--(ABS($G58:$Z58)&lt;ABS(S58)),--($G58:$Z58&lt;&gt;0))+(SUMPRODUCT(--(ABS($G58:$Z58)=ABS(S58)),--($G58:$Z58&lt;&gt;0))-1)/2)</f>
        <v>10.5</v>
      </c>
      <c r="AN58" cm="1">
        <f t="array" ref="AN58">IF(T58=0,"",1+SUMPRODUCT(--(ABS($G58:$Z58)&lt;ABS(T58)),--($G58:$Z58&lt;&gt;0))+(SUMPRODUCT(--(ABS($G58:$Z58)=ABS(T58)),--($G58:$Z58&lt;&gt;0))-1)/2)</f>
        <v>10.5</v>
      </c>
      <c r="AO58" cm="1">
        <f t="array" ref="AO58">IF(U58=0,"",1+SUMPRODUCT(--(ABS($G58:$Z58)&lt;ABS(U58)),--($G58:$Z58&lt;&gt;0))+(SUMPRODUCT(--(ABS($G58:$Z58)=ABS(U58)),--($G58:$Z58&lt;&gt;0))-1)/2)</f>
        <v>10.5</v>
      </c>
      <c r="AP58" cm="1">
        <f t="array" ref="AP58">IF(V58=0,"",1+SUMPRODUCT(--(ABS($G58:$Z58)&lt;ABS(V58)),--($G58:$Z58&lt;&gt;0))+(SUMPRODUCT(--(ABS($G58:$Z58)=ABS(V58)),--($G58:$Z58&lt;&gt;0))-1)/2)</f>
        <v>10.5</v>
      </c>
      <c r="AQ58" cm="1">
        <f t="array" ref="AQ58">IF(W58=0,"",1+SUMPRODUCT(--(ABS($G58:$Z58)&lt;ABS(W58)),--($G58:$Z58&lt;&gt;0))+(SUMPRODUCT(--(ABS($G58:$Z58)=ABS(W58)),--($G58:$Z58&lt;&gt;0))-1)/2)</f>
        <v>10.5</v>
      </c>
      <c r="AR58" cm="1">
        <f t="array" ref="AR58">IF(X58=0,"",1+SUMPRODUCT(--(ABS($G58:$Z58)&lt;ABS(X58)),--($G58:$Z58&lt;&gt;0))+(SUMPRODUCT(--(ABS($G58:$Z58)=ABS(X58)),--($G58:$Z58&lt;&gt;0))-1)/2)</f>
        <v>10.5</v>
      </c>
      <c r="AS58" cm="1">
        <f t="array" ref="AS58">IF(Y58=0,"",1+SUMPRODUCT(--(ABS($G58:$Z58)&lt;ABS(Y58)),--($G58:$Z58&lt;&gt;0))+(SUMPRODUCT(--(ABS($G58:$Z58)=ABS(Y58)),--($G58:$Z58&lt;&gt;0))-1)/2)</f>
        <v>10.5</v>
      </c>
      <c r="AT58" cm="1">
        <f t="array" ref="AT58">IF(Z58=0,"",1+SUMPRODUCT(--(ABS($G58:$Z58)&lt;ABS(Z58)),--($G58:$Z58&lt;&gt;0))+(SUMPRODUCT(--(ABS($G58:$Z58)=ABS(Z58)),--($G58:$Z58&lt;&gt;0))-1)/2)</f>
        <v>10.5</v>
      </c>
      <c r="AU58">
        <f>AVERAGE(G58:Z58)</f>
        <v>-3.1239502855223478E-2</v>
      </c>
      <c r="AV58">
        <f>SUMIF(G58:Z58,"&gt;0",AA58:AT58)</f>
        <v>0</v>
      </c>
      <c r="AW58">
        <f>COUNTIF(G58:Z58,"&lt;&gt;0")</f>
        <v>20</v>
      </c>
      <c r="AX58">
        <f>_xlfn.LET(_xlpm.n,AW58,_xlpm.w,AV58,_xlpm.mu,_xlpm.n*(_xlpm.n+1)/4,_xlpm.sd,SQRT(_xlpm.n*(_xlpm.n+1)*(2*_xlpm.n+1)/24),_xlpm.z,(ABS(_xlpm.w-_xlpm.mu)-0.5)/_xlpm.sd,MIN(1,2*(1-_xlfn.NORM.S.DIST(_xlpm.z,TRUE))))</f>
        <v>9.5691731570646255E-5</v>
      </c>
    </row>
    <row r="59" spans="1:50" x14ac:dyDescent="0.25">
      <c r="A59" t="s">
        <v>9345</v>
      </c>
      <c r="B59" t="s">
        <v>19</v>
      </c>
      <c r="C59" t="s">
        <v>147</v>
      </c>
      <c r="D59" t="s">
        <v>23</v>
      </c>
      <c r="E59" t="s">
        <v>32</v>
      </c>
      <c r="F59" t="s">
        <v>9260</v>
      </c>
      <c r="G59">
        <f>all_runs!O62-all_runs!O1262</f>
        <v>3.1404958677686001E-2</v>
      </c>
      <c r="H59">
        <f>all_runs!O63-all_runs!O1263</f>
        <v>-7.7131876696497903E-3</v>
      </c>
      <c r="I59">
        <f>all_runs!O64-all_runs!O1264</f>
        <v>-2.6062598952624638E-2</v>
      </c>
      <c r="J59">
        <f>all_runs!O65-all_runs!O1265</f>
        <v>-2.99938904590068E-2</v>
      </c>
      <c r="K59">
        <f>all_runs!O66-all_runs!O1266</f>
        <v>-4.2191512779747864E-3</v>
      </c>
      <c r="L59">
        <f>all_runs!O67-all_runs!O1267</f>
        <v>2.9471544715445885E-3</v>
      </c>
      <c r="M59">
        <f>all_runs!O68-all_runs!O1268</f>
        <v>-2.4827211884845934E-2</v>
      </c>
      <c r="N59">
        <f>all_runs!O69-all_runs!O1269</f>
        <v>-2.0781530754850563E-2</v>
      </c>
      <c r="O59">
        <f>all_runs!O70-all_runs!O1270</f>
        <v>-2.6839666684283947E-2</v>
      </c>
      <c r="P59">
        <f>all_runs!O71-all_runs!O1271</f>
        <v>-3.9396734740716699E-2</v>
      </c>
      <c r="Q59">
        <f>all_runs!O72-all_runs!O1272</f>
        <v>3.8803191257970049E-3</v>
      </c>
      <c r="R59">
        <f>all_runs!O73-all_runs!O1273</f>
        <v>-1.6452896948252471E-3</v>
      </c>
      <c r="S59">
        <f>all_runs!O74-all_runs!O1274</f>
        <v>4.1666666666664298E-3</v>
      </c>
      <c r="T59">
        <f>all_runs!O75-all_runs!O1275</f>
        <v>-3.5024549918167058E-2</v>
      </c>
      <c r="U59">
        <f>all_runs!O76-all_runs!O1276</f>
        <v>3.2875074716078867E-3</v>
      </c>
      <c r="V59">
        <f>all_runs!O77-all_runs!O1277</f>
        <v>-1.9860171758905976E-2</v>
      </c>
      <c r="W59">
        <f>all_runs!O78-all_runs!O1278</f>
        <v>1.5178903599956217E-2</v>
      </c>
      <c r="X59">
        <f>all_runs!O79-all_runs!O1279</f>
        <v>-1.2797218679571731E-2</v>
      </c>
      <c r="Y59">
        <f>all_runs!O80-all_runs!O1280</f>
        <v>-2.4377163473257024E-3</v>
      </c>
      <c r="Z59">
        <f>all_runs!O81-all_runs!O1281</f>
        <v>-4.1666666666666741E-2</v>
      </c>
      <c r="AA59" cm="1">
        <f t="array" ref="AA59">IF(G59=0,"",1+SUMPRODUCT(--(ABS($G59:$Z59)&lt;ABS(G59)),--($G59:$Z59&lt;&gt;0))+(SUMPRODUCT(--(ABS($G59:$Z59)=ABS(G59)),--($G59:$Z59&lt;&gt;0))-1)/2)</f>
        <v>17</v>
      </c>
      <c r="AB59" cm="1">
        <f t="array" ref="AB59">IF(H59=0,"",1+SUMPRODUCT(--(ABS($G59:$Z59)&lt;ABS(H59)),--($G59:$Z59&lt;&gt;0))+(SUMPRODUCT(--(ABS($G59:$Z59)=ABS(H59)),--($G59:$Z59&lt;&gt;0))-1)/2)</f>
        <v>8</v>
      </c>
      <c r="AC59" cm="1">
        <f t="array" ref="AC59">IF(I59=0,"",1+SUMPRODUCT(--(ABS($G59:$Z59)&lt;ABS(I59)),--($G59:$Z59&lt;&gt;0))+(SUMPRODUCT(--(ABS($G59:$Z59)=ABS(I59)),--($G59:$Z59&lt;&gt;0))-1)/2)</f>
        <v>14</v>
      </c>
      <c r="AD59" cm="1">
        <f t="array" ref="AD59">IF(J59=0,"",1+SUMPRODUCT(--(ABS($G59:$Z59)&lt;ABS(J59)),--($G59:$Z59&lt;&gt;0))+(SUMPRODUCT(--(ABS($G59:$Z59)=ABS(J59)),--($G59:$Z59&lt;&gt;0))-1)/2)</f>
        <v>16</v>
      </c>
      <c r="AE59" cm="1">
        <f t="array" ref="AE59">IF(K59=0,"",1+SUMPRODUCT(--(ABS($G59:$Z59)&lt;ABS(K59)),--($G59:$Z59&lt;&gt;0))+(SUMPRODUCT(--(ABS($G59:$Z59)=ABS(K59)),--($G59:$Z59&lt;&gt;0))-1)/2)</f>
        <v>7</v>
      </c>
      <c r="AF59" cm="1">
        <f t="array" ref="AF59">IF(L59=0,"",1+SUMPRODUCT(--(ABS($G59:$Z59)&lt;ABS(L59)),--($G59:$Z59&lt;&gt;0))+(SUMPRODUCT(--(ABS($G59:$Z59)=ABS(L59)),--($G59:$Z59&lt;&gt;0))-1)/2)</f>
        <v>3</v>
      </c>
      <c r="AG59" cm="1">
        <f t="array" ref="AG59">IF(M59=0,"",1+SUMPRODUCT(--(ABS($G59:$Z59)&lt;ABS(M59)),--($G59:$Z59&lt;&gt;0))+(SUMPRODUCT(--(ABS($G59:$Z59)=ABS(M59)),--($G59:$Z59&lt;&gt;0))-1)/2)</f>
        <v>13</v>
      </c>
      <c r="AH59" cm="1">
        <f t="array" ref="AH59">IF(N59=0,"",1+SUMPRODUCT(--(ABS($G59:$Z59)&lt;ABS(N59)),--($G59:$Z59&lt;&gt;0))+(SUMPRODUCT(--(ABS($G59:$Z59)=ABS(N59)),--($G59:$Z59&lt;&gt;0))-1)/2)</f>
        <v>12</v>
      </c>
      <c r="AI59" cm="1">
        <f t="array" ref="AI59">IF(O59=0,"",1+SUMPRODUCT(--(ABS($G59:$Z59)&lt;ABS(O59)),--($G59:$Z59&lt;&gt;0))+(SUMPRODUCT(--(ABS($G59:$Z59)=ABS(O59)),--($G59:$Z59&lt;&gt;0))-1)/2)</f>
        <v>15</v>
      </c>
      <c r="AJ59" cm="1">
        <f t="array" ref="AJ59">IF(P59=0,"",1+SUMPRODUCT(--(ABS($G59:$Z59)&lt;ABS(P59)),--($G59:$Z59&lt;&gt;0))+(SUMPRODUCT(--(ABS($G59:$Z59)=ABS(P59)),--($G59:$Z59&lt;&gt;0))-1)/2)</f>
        <v>19</v>
      </c>
      <c r="AK59" cm="1">
        <f t="array" ref="AK59">IF(Q59=0,"",1+SUMPRODUCT(--(ABS($G59:$Z59)&lt;ABS(Q59)),--($G59:$Z59&lt;&gt;0))+(SUMPRODUCT(--(ABS($G59:$Z59)=ABS(Q59)),--($G59:$Z59&lt;&gt;0))-1)/2)</f>
        <v>5</v>
      </c>
      <c r="AL59" cm="1">
        <f t="array" ref="AL59">IF(R59=0,"",1+SUMPRODUCT(--(ABS($G59:$Z59)&lt;ABS(R59)),--($G59:$Z59&lt;&gt;0))+(SUMPRODUCT(--(ABS($G59:$Z59)=ABS(R59)),--($G59:$Z59&lt;&gt;0))-1)/2)</f>
        <v>1</v>
      </c>
      <c r="AM59" cm="1">
        <f t="array" ref="AM59">IF(S59=0,"",1+SUMPRODUCT(--(ABS($G59:$Z59)&lt;ABS(S59)),--($G59:$Z59&lt;&gt;0))+(SUMPRODUCT(--(ABS($G59:$Z59)=ABS(S59)),--($G59:$Z59&lt;&gt;0))-1)/2)</f>
        <v>6</v>
      </c>
      <c r="AN59" cm="1">
        <f t="array" ref="AN59">IF(T59=0,"",1+SUMPRODUCT(--(ABS($G59:$Z59)&lt;ABS(T59)),--($G59:$Z59&lt;&gt;0))+(SUMPRODUCT(--(ABS($G59:$Z59)=ABS(T59)),--($G59:$Z59&lt;&gt;0))-1)/2)</f>
        <v>18</v>
      </c>
      <c r="AO59" cm="1">
        <f t="array" ref="AO59">IF(U59=0,"",1+SUMPRODUCT(--(ABS($G59:$Z59)&lt;ABS(U59)),--($G59:$Z59&lt;&gt;0))+(SUMPRODUCT(--(ABS($G59:$Z59)=ABS(U59)),--($G59:$Z59&lt;&gt;0))-1)/2)</f>
        <v>4</v>
      </c>
      <c r="AP59" cm="1">
        <f t="array" ref="AP59">IF(V59=0,"",1+SUMPRODUCT(--(ABS($G59:$Z59)&lt;ABS(V59)),--($G59:$Z59&lt;&gt;0))+(SUMPRODUCT(--(ABS($G59:$Z59)=ABS(V59)),--($G59:$Z59&lt;&gt;0))-1)/2)</f>
        <v>11</v>
      </c>
      <c r="AQ59" cm="1">
        <f t="array" ref="AQ59">IF(W59=0,"",1+SUMPRODUCT(--(ABS($G59:$Z59)&lt;ABS(W59)),--($G59:$Z59&lt;&gt;0))+(SUMPRODUCT(--(ABS($G59:$Z59)=ABS(W59)),--($G59:$Z59&lt;&gt;0))-1)/2)</f>
        <v>10</v>
      </c>
      <c r="AR59" cm="1">
        <f t="array" ref="AR59">IF(X59=0,"",1+SUMPRODUCT(--(ABS($G59:$Z59)&lt;ABS(X59)),--($G59:$Z59&lt;&gt;0))+(SUMPRODUCT(--(ABS($G59:$Z59)=ABS(X59)),--($G59:$Z59&lt;&gt;0))-1)/2)</f>
        <v>9</v>
      </c>
      <c r="AS59" cm="1">
        <f t="array" ref="AS59">IF(Y59=0,"",1+SUMPRODUCT(--(ABS($G59:$Z59)&lt;ABS(Y59)),--($G59:$Z59&lt;&gt;0))+(SUMPRODUCT(--(ABS($G59:$Z59)=ABS(Y59)),--($G59:$Z59&lt;&gt;0))-1)/2)</f>
        <v>2</v>
      </c>
      <c r="AT59" cm="1">
        <f t="array" ref="AT59">IF(Z59=0,"",1+SUMPRODUCT(--(ABS($G59:$Z59)&lt;ABS(Z59)),--($G59:$Z59&lt;&gt;0))+(SUMPRODUCT(--(ABS($G59:$Z59)=ABS(Z59)),--($G59:$Z59&lt;&gt;0))-1)/2)</f>
        <v>20</v>
      </c>
      <c r="AU59">
        <f>AVERAGE(G59:Z59)</f>
        <v>-1.1620003773807874E-2</v>
      </c>
      <c r="AV59">
        <f>SUMIF(G59:Z59,"&gt;0",AA59:AT59)</f>
        <v>45</v>
      </c>
      <c r="AW59">
        <f>COUNTIF(G59:Z59,"&lt;&gt;0")</f>
        <v>20</v>
      </c>
      <c r="AX59">
        <f>_xlfn.LET(_xlpm.n,AW59,_xlpm.w,AV59,_xlpm.mu,_xlpm.n*(_xlpm.n+1)/4,_xlpm.sd,SQRT(_xlpm.n*(_xlpm.n+1)*(2*_xlpm.n+1)/24),_xlpm.z,(ABS(_xlpm.w-_xlpm.mu)-0.5)/_xlpm.sd,MIN(1,2*(1-_xlfn.NORM.S.DIST(_xlpm.z,TRUE))))</f>
        <v>2.6331065547414267E-2</v>
      </c>
    </row>
    <row r="60" spans="1:50" x14ac:dyDescent="0.25">
      <c r="A60" t="s">
        <v>9345</v>
      </c>
      <c r="B60" t="s">
        <v>19</v>
      </c>
      <c r="C60" t="s">
        <v>147</v>
      </c>
      <c r="D60" t="s">
        <v>23</v>
      </c>
      <c r="E60" t="s">
        <v>12</v>
      </c>
      <c r="F60" t="s">
        <v>9260</v>
      </c>
      <c r="G60">
        <f>all_runs!O82-all_runs!O1282</f>
        <v>9.0941282513520294E-3</v>
      </c>
      <c r="H60">
        <f>all_runs!O83-all_runs!O1283</f>
        <v>-7.7438177487062498E-3</v>
      </c>
      <c r="I60">
        <f>all_runs!O84-all_runs!O1284</f>
        <v>8.2621082621083808E-3</v>
      </c>
      <c r="J60">
        <f>all_runs!O85-all_runs!O1285</f>
        <v>-5.5868529988480908E-3</v>
      </c>
      <c r="K60">
        <f>all_runs!O86-all_runs!O1286</f>
        <v>1.2477502562488474E-2</v>
      </c>
      <c r="L60">
        <f>all_runs!O87-all_runs!O1287</f>
        <v>4.521364194388755E-3</v>
      </c>
      <c r="M60">
        <f>all_runs!O88-all_runs!O1288</f>
        <v>1.9813519813519753E-2</v>
      </c>
      <c r="N60">
        <f>all_runs!O89-all_runs!O1289</f>
        <v>6.6942031049709305E-3</v>
      </c>
      <c r="O60">
        <f>all_runs!O90-all_runs!O1290</f>
        <v>-8.7260315875902217E-3</v>
      </c>
      <c r="P60">
        <f>all_runs!O91-all_runs!O1291</f>
        <v>4.5325779036827774E-3</v>
      </c>
      <c r="Q60">
        <f>all_runs!O92-all_runs!O1292</f>
        <v>2.3862860813360753E-2</v>
      </c>
      <c r="R60">
        <f>all_runs!O93-all_runs!O1293</f>
        <v>3.3053221288515289E-2</v>
      </c>
      <c r="S60">
        <f>all_runs!O94-all_runs!O1294</f>
        <v>1.0106082480697998E-2</v>
      </c>
      <c r="T60">
        <f>all_runs!O95-all_runs!O1295</f>
        <v>-3.0662503219160531E-2</v>
      </c>
      <c r="U60">
        <f>all_runs!O96-all_runs!O1296</f>
        <v>-1.1173184357540222E-3</v>
      </c>
      <c r="V60">
        <f>all_runs!O97-all_runs!O1297</f>
        <v>-2.3838486092857547E-3</v>
      </c>
      <c r="W60">
        <f>all_runs!O98-all_runs!O1298</f>
        <v>2.8459889773423175E-2</v>
      </c>
      <c r="X60">
        <f>all_runs!O99-all_runs!O1299</f>
        <v>5.5555555555555358E-3</v>
      </c>
      <c r="Y60">
        <f>all_runs!O100-all_runs!O1300</f>
        <v>-1.3395475168986537E-2</v>
      </c>
      <c r="Z60">
        <f>all_runs!O101-all_runs!O1301</f>
        <v>-1.798647035415879E-3</v>
      </c>
      <c r="AA60" cm="1">
        <f t="array" ref="AA60">IF(G60=0,"",1+SUMPRODUCT(--(ABS($G60:$Z60)&lt;ABS(G60)),--($G60:$Z60&lt;&gt;0))+(SUMPRODUCT(--(ABS($G60:$Z60)=ABS(G60)),--($G60:$Z60&lt;&gt;0))-1)/2)</f>
        <v>12</v>
      </c>
      <c r="AB60" cm="1">
        <f t="array" ref="AB60">IF(H60=0,"",1+SUMPRODUCT(--(ABS($G60:$Z60)&lt;ABS(H60)),--($G60:$Z60&lt;&gt;0))+(SUMPRODUCT(--(ABS($G60:$Z60)=ABS(H60)),--($G60:$Z60&lt;&gt;0))-1)/2)</f>
        <v>9</v>
      </c>
      <c r="AC60" cm="1">
        <f t="array" ref="AC60">IF(I60=0,"",1+SUMPRODUCT(--(ABS($G60:$Z60)&lt;ABS(I60)),--($G60:$Z60&lt;&gt;0))+(SUMPRODUCT(--(ABS($G60:$Z60)=ABS(I60)),--($G60:$Z60&lt;&gt;0))-1)/2)</f>
        <v>10</v>
      </c>
      <c r="AD60" cm="1">
        <f t="array" ref="AD60">IF(J60=0,"",1+SUMPRODUCT(--(ABS($G60:$Z60)&lt;ABS(J60)),--($G60:$Z60&lt;&gt;0))+(SUMPRODUCT(--(ABS($G60:$Z60)=ABS(J60)),--($G60:$Z60&lt;&gt;0))-1)/2)</f>
        <v>7</v>
      </c>
      <c r="AE60" cm="1">
        <f t="array" ref="AE60">IF(K60=0,"",1+SUMPRODUCT(--(ABS($G60:$Z60)&lt;ABS(K60)),--($G60:$Z60&lt;&gt;0))+(SUMPRODUCT(--(ABS($G60:$Z60)=ABS(K60)),--($G60:$Z60&lt;&gt;0))-1)/2)</f>
        <v>14</v>
      </c>
      <c r="AF60" cm="1">
        <f t="array" ref="AF60">IF(L60=0,"",1+SUMPRODUCT(--(ABS($G60:$Z60)&lt;ABS(L60)),--($G60:$Z60&lt;&gt;0))+(SUMPRODUCT(--(ABS($G60:$Z60)=ABS(L60)),--($G60:$Z60&lt;&gt;0))-1)/2)</f>
        <v>4</v>
      </c>
      <c r="AG60" cm="1">
        <f t="array" ref="AG60">IF(M60=0,"",1+SUMPRODUCT(--(ABS($G60:$Z60)&lt;ABS(M60)),--($G60:$Z60&lt;&gt;0))+(SUMPRODUCT(--(ABS($G60:$Z60)=ABS(M60)),--($G60:$Z60&lt;&gt;0))-1)/2)</f>
        <v>16</v>
      </c>
      <c r="AH60" cm="1">
        <f t="array" ref="AH60">IF(N60=0,"",1+SUMPRODUCT(--(ABS($G60:$Z60)&lt;ABS(N60)),--($G60:$Z60&lt;&gt;0))+(SUMPRODUCT(--(ABS($G60:$Z60)=ABS(N60)),--($G60:$Z60&lt;&gt;0))-1)/2)</f>
        <v>8</v>
      </c>
      <c r="AI60" cm="1">
        <f t="array" ref="AI60">IF(O60=0,"",1+SUMPRODUCT(--(ABS($G60:$Z60)&lt;ABS(O60)),--($G60:$Z60&lt;&gt;0))+(SUMPRODUCT(--(ABS($G60:$Z60)=ABS(O60)),--($G60:$Z60&lt;&gt;0))-1)/2)</f>
        <v>11</v>
      </c>
      <c r="AJ60" cm="1">
        <f t="array" ref="AJ60">IF(P60=0,"",1+SUMPRODUCT(--(ABS($G60:$Z60)&lt;ABS(P60)),--($G60:$Z60&lt;&gt;0))+(SUMPRODUCT(--(ABS($G60:$Z60)=ABS(P60)),--($G60:$Z60&lt;&gt;0))-1)/2)</f>
        <v>5</v>
      </c>
      <c r="AK60" cm="1">
        <f t="array" ref="AK60">IF(Q60=0,"",1+SUMPRODUCT(--(ABS($G60:$Z60)&lt;ABS(Q60)),--($G60:$Z60&lt;&gt;0))+(SUMPRODUCT(--(ABS($G60:$Z60)=ABS(Q60)),--($G60:$Z60&lt;&gt;0))-1)/2)</f>
        <v>17</v>
      </c>
      <c r="AL60" cm="1">
        <f t="array" ref="AL60">IF(R60=0,"",1+SUMPRODUCT(--(ABS($G60:$Z60)&lt;ABS(R60)),--($G60:$Z60&lt;&gt;0))+(SUMPRODUCT(--(ABS($G60:$Z60)=ABS(R60)),--($G60:$Z60&lt;&gt;0))-1)/2)</f>
        <v>20</v>
      </c>
      <c r="AM60" cm="1">
        <f t="array" ref="AM60">IF(S60=0,"",1+SUMPRODUCT(--(ABS($G60:$Z60)&lt;ABS(S60)),--($G60:$Z60&lt;&gt;0))+(SUMPRODUCT(--(ABS($G60:$Z60)=ABS(S60)),--($G60:$Z60&lt;&gt;0))-1)/2)</f>
        <v>13</v>
      </c>
      <c r="AN60" cm="1">
        <f t="array" ref="AN60">IF(T60=0,"",1+SUMPRODUCT(--(ABS($G60:$Z60)&lt;ABS(T60)),--($G60:$Z60&lt;&gt;0))+(SUMPRODUCT(--(ABS($G60:$Z60)=ABS(T60)),--($G60:$Z60&lt;&gt;0))-1)/2)</f>
        <v>19</v>
      </c>
      <c r="AO60" cm="1">
        <f t="array" ref="AO60">IF(U60=0,"",1+SUMPRODUCT(--(ABS($G60:$Z60)&lt;ABS(U60)),--($G60:$Z60&lt;&gt;0))+(SUMPRODUCT(--(ABS($G60:$Z60)=ABS(U60)),--($G60:$Z60&lt;&gt;0))-1)/2)</f>
        <v>1</v>
      </c>
      <c r="AP60" cm="1">
        <f t="array" ref="AP60">IF(V60=0,"",1+SUMPRODUCT(--(ABS($G60:$Z60)&lt;ABS(V60)),--($G60:$Z60&lt;&gt;0))+(SUMPRODUCT(--(ABS($G60:$Z60)=ABS(V60)),--($G60:$Z60&lt;&gt;0))-1)/2)</f>
        <v>3</v>
      </c>
      <c r="AQ60" cm="1">
        <f t="array" ref="AQ60">IF(W60=0,"",1+SUMPRODUCT(--(ABS($G60:$Z60)&lt;ABS(W60)),--($G60:$Z60&lt;&gt;0))+(SUMPRODUCT(--(ABS($G60:$Z60)=ABS(W60)),--($G60:$Z60&lt;&gt;0))-1)/2)</f>
        <v>18</v>
      </c>
      <c r="AR60" cm="1">
        <f t="array" ref="AR60">IF(X60=0,"",1+SUMPRODUCT(--(ABS($G60:$Z60)&lt;ABS(X60)),--($G60:$Z60&lt;&gt;0))+(SUMPRODUCT(--(ABS($G60:$Z60)=ABS(X60)),--($G60:$Z60&lt;&gt;0))-1)/2)</f>
        <v>6</v>
      </c>
      <c r="AS60" cm="1">
        <f t="array" ref="AS60">IF(Y60=0,"",1+SUMPRODUCT(--(ABS($G60:$Z60)&lt;ABS(Y60)),--($G60:$Z60&lt;&gt;0))+(SUMPRODUCT(--(ABS($G60:$Z60)=ABS(Y60)),--($G60:$Z60&lt;&gt;0))-1)/2)</f>
        <v>15</v>
      </c>
      <c r="AT60" cm="1">
        <f t="array" ref="AT60">IF(Z60=0,"",1+SUMPRODUCT(--(ABS($G60:$Z60)&lt;ABS(Z60)),--($G60:$Z60&lt;&gt;0))+(SUMPRODUCT(--(ABS($G60:$Z60)=ABS(Z60)),--($G60:$Z60&lt;&gt;0))-1)/2)</f>
        <v>2</v>
      </c>
      <c r="AU60">
        <f>AVERAGE(G60:Z60)</f>
        <v>4.7509259600158286E-3</v>
      </c>
      <c r="AV60">
        <f>SUMIF(G60:Z60,"&gt;0",AA60:AT60)</f>
        <v>143</v>
      </c>
      <c r="AW60">
        <f>COUNTIF(G60:Z60,"&lt;&gt;0")</f>
        <v>20</v>
      </c>
      <c r="AX60">
        <f>_xlfn.LET(_xlpm.n,AW60,_xlpm.w,AV60,_xlpm.mu,_xlpm.n*(_xlpm.n+1)/4,_xlpm.sd,SQRT(_xlpm.n*(_xlpm.n+1)*(2*_xlpm.n+1)/24),_xlpm.z,(ABS(_xlpm.w-_xlpm.mu)-0.5)/_xlpm.sd,MIN(1,2*(1-_xlfn.NORM.S.DIST(_xlpm.z,TRUE))))</f>
        <v>0.16152077149915356</v>
      </c>
    </row>
    <row r="61" spans="1:50" x14ac:dyDescent="0.25">
      <c r="A61" t="s">
        <v>9345</v>
      </c>
      <c r="B61" t="s">
        <v>19</v>
      </c>
      <c r="C61" t="s">
        <v>147</v>
      </c>
      <c r="D61" t="s">
        <v>23</v>
      </c>
      <c r="E61" t="s">
        <v>26</v>
      </c>
      <c r="F61" t="s">
        <v>9260</v>
      </c>
      <c r="G61">
        <f>all_runs!O102-all_runs!O1302</f>
        <v>-4.1985793087027212E-2</v>
      </c>
      <c r="H61">
        <f>all_runs!O103-all_runs!O1303</f>
        <v>-2.2222222222222365E-2</v>
      </c>
      <c r="I61">
        <f>all_runs!O104-all_runs!O1304</f>
        <v>-2.5600804424333656E-2</v>
      </c>
      <c r="J61">
        <f>all_runs!O105-all_runs!O1305</f>
        <v>-2.319806058694851E-2</v>
      </c>
      <c r="K61">
        <f>all_runs!O106-all_runs!O1306</f>
        <v>-7.9723987368913729E-3</v>
      </c>
      <c r="L61">
        <f>all_runs!O107-all_runs!O1307</f>
        <v>-1.0433724114945031E-2</v>
      </c>
      <c r="M61">
        <f>all_runs!O108-all_runs!O1308</f>
        <v>-2.0911654135338353E-2</v>
      </c>
      <c r="N61">
        <f>all_runs!O109-all_runs!O1309</f>
        <v>3.3647768161042535E-3</v>
      </c>
      <c r="O61">
        <f>all_runs!O110-all_runs!O1310</f>
        <v>-1.073029645697765E-2</v>
      </c>
      <c r="P61">
        <f>all_runs!O111-all_runs!O1311</f>
        <v>1.2507374631268275E-2</v>
      </c>
      <c r="Q61">
        <f>all_runs!O112-all_runs!O1312</f>
        <v>-8.3104395604394199E-3</v>
      </c>
      <c r="R61">
        <f>all_runs!O113-all_runs!O1313</f>
        <v>-1.3245033112582738E-2</v>
      </c>
      <c r="S61">
        <f>all_runs!O114-all_runs!O1314</f>
        <v>-1.1347545626180011E-2</v>
      </c>
      <c r="T61">
        <f>all_runs!O115-all_runs!O1315</f>
        <v>-1.9496376174569008E-2</v>
      </c>
      <c r="U61">
        <f>all_runs!O116-all_runs!O1316</f>
        <v>-8.0952380952380443E-3</v>
      </c>
      <c r="V61">
        <f>all_runs!O117-all_runs!O1317</f>
        <v>-9.9976243268928844E-4</v>
      </c>
      <c r="W61">
        <f>all_runs!O118-all_runs!O1318</f>
        <v>-8.0590741704744673E-3</v>
      </c>
      <c r="X61">
        <f>all_runs!O119-all_runs!O1319</f>
        <v>1.2211777938458956E-2</v>
      </c>
      <c r="Y61">
        <f>all_runs!O120-all_runs!O1320</f>
        <v>-2.8363315307361248E-2</v>
      </c>
      <c r="Z61">
        <f>all_runs!O121-all_runs!O1321</f>
        <v>-2.8451241345514688E-2</v>
      </c>
      <c r="AA61" cm="1">
        <f t="array" ref="AA61">IF(G61=0,"",1+SUMPRODUCT(--(ABS($G61:$Z61)&lt;ABS(G61)),--($G61:$Z61&lt;&gt;0))+(SUMPRODUCT(--(ABS($G61:$Z61)=ABS(G61)),--($G61:$Z61&lt;&gt;0))-1)/2)</f>
        <v>20</v>
      </c>
      <c r="AB61" cm="1">
        <f t="array" ref="AB61">IF(H61=0,"",1+SUMPRODUCT(--(ABS($G61:$Z61)&lt;ABS(H61)),--($G61:$Z61&lt;&gt;0))+(SUMPRODUCT(--(ABS($G61:$Z61)=ABS(H61)),--($G61:$Z61&lt;&gt;0))-1)/2)</f>
        <v>15</v>
      </c>
      <c r="AC61" cm="1">
        <f t="array" ref="AC61">IF(I61=0,"",1+SUMPRODUCT(--(ABS($G61:$Z61)&lt;ABS(I61)),--($G61:$Z61&lt;&gt;0))+(SUMPRODUCT(--(ABS($G61:$Z61)=ABS(I61)),--($G61:$Z61&lt;&gt;0))-1)/2)</f>
        <v>17</v>
      </c>
      <c r="AD61" cm="1">
        <f t="array" ref="AD61">IF(J61=0,"",1+SUMPRODUCT(--(ABS($G61:$Z61)&lt;ABS(J61)),--($G61:$Z61&lt;&gt;0))+(SUMPRODUCT(--(ABS($G61:$Z61)=ABS(J61)),--($G61:$Z61&lt;&gt;0))-1)/2)</f>
        <v>16</v>
      </c>
      <c r="AE61" cm="1">
        <f t="array" ref="AE61">IF(K61=0,"",1+SUMPRODUCT(--(ABS($G61:$Z61)&lt;ABS(K61)),--($G61:$Z61&lt;&gt;0))+(SUMPRODUCT(--(ABS($G61:$Z61)=ABS(K61)),--($G61:$Z61&lt;&gt;0))-1)/2)</f>
        <v>3</v>
      </c>
      <c r="AF61" cm="1">
        <f t="array" ref="AF61">IF(L61=0,"",1+SUMPRODUCT(--(ABS($G61:$Z61)&lt;ABS(L61)),--($G61:$Z61&lt;&gt;0))+(SUMPRODUCT(--(ABS($G61:$Z61)=ABS(L61)),--($G61:$Z61&lt;&gt;0))-1)/2)</f>
        <v>7</v>
      </c>
      <c r="AG61" cm="1">
        <f t="array" ref="AG61">IF(M61=0,"",1+SUMPRODUCT(--(ABS($G61:$Z61)&lt;ABS(M61)),--($G61:$Z61&lt;&gt;0))+(SUMPRODUCT(--(ABS($G61:$Z61)=ABS(M61)),--($G61:$Z61&lt;&gt;0))-1)/2)</f>
        <v>14</v>
      </c>
      <c r="AH61" cm="1">
        <f t="array" ref="AH61">IF(N61=0,"",1+SUMPRODUCT(--(ABS($G61:$Z61)&lt;ABS(N61)),--($G61:$Z61&lt;&gt;0))+(SUMPRODUCT(--(ABS($G61:$Z61)=ABS(N61)),--($G61:$Z61&lt;&gt;0))-1)/2)</f>
        <v>2</v>
      </c>
      <c r="AI61" cm="1">
        <f t="array" ref="AI61">IF(O61=0,"",1+SUMPRODUCT(--(ABS($G61:$Z61)&lt;ABS(O61)),--($G61:$Z61&lt;&gt;0))+(SUMPRODUCT(--(ABS($G61:$Z61)=ABS(O61)),--($G61:$Z61&lt;&gt;0))-1)/2)</f>
        <v>8</v>
      </c>
      <c r="AJ61" cm="1">
        <f t="array" ref="AJ61">IF(P61=0,"",1+SUMPRODUCT(--(ABS($G61:$Z61)&lt;ABS(P61)),--($G61:$Z61&lt;&gt;0))+(SUMPRODUCT(--(ABS($G61:$Z61)=ABS(P61)),--($G61:$Z61&lt;&gt;0))-1)/2)</f>
        <v>11</v>
      </c>
      <c r="AK61" cm="1">
        <f t="array" ref="AK61">IF(Q61=0,"",1+SUMPRODUCT(--(ABS($G61:$Z61)&lt;ABS(Q61)),--($G61:$Z61&lt;&gt;0))+(SUMPRODUCT(--(ABS($G61:$Z61)=ABS(Q61)),--($G61:$Z61&lt;&gt;0))-1)/2)</f>
        <v>6</v>
      </c>
      <c r="AL61" cm="1">
        <f t="array" ref="AL61">IF(R61=0,"",1+SUMPRODUCT(--(ABS($G61:$Z61)&lt;ABS(R61)),--($G61:$Z61&lt;&gt;0))+(SUMPRODUCT(--(ABS($G61:$Z61)=ABS(R61)),--($G61:$Z61&lt;&gt;0))-1)/2)</f>
        <v>12</v>
      </c>
      <c r="AM61" cm="1">
        <f t="array" ref="AM61">IF(S61=0,"",1+SUMPRODUCT(--(ABS($G61:$Z61)&lt;ABS(S61)),--($G61:$Z61&lt;&gt;0))+(SUMPRODUCT(--(ABS($G61:$Z61)=ABS(S61)),--($G61:$Z61&lt;&gt;0))-1)/2)</f>
        <v>9</v>
      </c>
      <c r="AN61" cm="1">
        <f t="array" ref="AN61">IF(T61=0,"",1+SUMPRODUCT(--(ABS($G61:$Z61)&lt;ABS(T61)),--($G61:$Z61&lt;&gt;0))+(SUMPRODUCT(--(ABS($G61:$Z61)=ABS(T61)),--($G61:$Z61&lt;&gt;0))-1)/2)</f>
        <v>13</v>
      </c>
      <c r="AO61" cm="1">
        <f t="array" ref="AO61">IF(U61=0,"",1+SUMPRODUCT(--(ABS($G61:$Z61)&lt;ABS(U61)),--($G61:$Z61&lt;&gt;0))+(SUMPRODUCT(--(ABS($G61:$Z61)=ABS(U61)),--($G61:$Z61&lt;&gt;0))-1)/2)</f>
        <v>5</v>
      </c>
      <c r="AP61" cm="1">
        <f t="array" ref="AP61">IF(V61=0,"",1+SUMPRODUCT(--(ABS($G61:$Z61)&lt;ABS(V61)),--($G61:$Z61&lt;&gt;0))+(SUMPRODUCT(--(ABS($G61:$Z61)=ABS(V61)),--($G61:$Z61&lt;&gt;0))-1)/2)</f>
        <v>1</v>
      </c>
      <c r="AQ61" cm="1">
        <f t="array" ref="AQ61">IF(W61=0,"",1+SUMPRODUCT(--(ABS($G61:$Z61)&lt;ABS(W61)),--($G61:$Z61&lt;&gt;0))+(SUMPRODUCT(--(ABS($G61:$Z61)=ABS(W61)),--($G61:$Z61&lt;&gt;0))-1)/2)</f>
        <v>4</v>
      </c>
      <c r="AR61" cm="1">
        <f t="array" ref="AR61">IF(X61=0,"",1+SUMPRODUCT(--(ABS($G61:$Z61)&lt;ABS(X61)),--($G61:$Z61&lt;&gt;0))+(SUMPRODUCT(--(ABS($G61:$Z61)=ABS(X61)),--($G61:$Z61&lt;&gt;0))-1)/2)</f>
        <v>10</v>
      </c>
      <c r="AS61" cm="1">
        <f t="array" ref="AS61">IF(Y61=0,"",1+SUMPRODUCT(--(ABS($G61:$Z61)&lt;ABS(Y61)),--($G61:$Z61&lt;&gt;0))+(SUMPRODUCT(--(ABS($G61:$Z61)=ABS(Y61)),--($G61:$Z61&lt;&gt;0))-1)/2)</f>
        <v>18</v>
      </c>
      <c r="AT61" cm="1">
        <f t="array" ref="AT61">IF(Z61=0,"",1+SUMPRODUCT(--(ABS($G61:$Z61)&lt;ABS(Z61)),--($G61:$Z61&lt;&gt;0))+(SUMPRODUCT(--(ABS($G61:$Z61)=ABS(Z61)),--($G61:$Z61&lt;&gt;0))-1)/2)</f>
        <v>19</v>
      </c>
      <c r="AU61">
        <f>AVERAGE(G61:Z61)</f>
        <v>-1.3066952510195079E-2</v>
      </c>
      <c r="AV61">
        <f>SUMIF(G61:Z61,"&gt;0",AA61:AT61)</f>
        <v>23</v>
      </c>
      <c r="AW61">
        <f>COUNTIF(G61:Z61,"&lt;&gt;0")</f>
        <v>20</v>
      </c>
      <c r="AX61">
        <f>_xlfn.LET(_xlpm.n,AW61,_xlpm.w,AV61,_xlpm.mu,_xlpm.n*(_xlpm.n+1)/4,_xlpm.sd,SQRT(_xlpm.n*(_xlpm.n+1)*(2*_xlpm.n+1)/24),_xlpm.z,(ABS(_xlpm.w-_xlpm.mu)-0.5)/_xlpm.sd,MIN(1,2*(1-_xlfn.NORM.S.DIST(_xlpm.z,TRUE))))</f>
        <v>2.3453407228775092E-3</v>
      </c>
    </row>
    <row r="62" spans="1:50" x14ac:dyDescent="0.25">
      <c r="A62" t="s">
        <v>9345</v>
      </c>
      <c r="B62" t="s">
        <v>19</v>
      </c>
      <c r="C62" t="s">
        <v>147</v>
      </c>
      <c r="D62" t="s">
        <v>37</v>
      </c>
      <c r="E62" t="s">
        <v>32</v>
      </c>
      <c r="F62" t="s">
        <v>9259</v>
      </c>
      <c r="G62">
        <f>all_runs!O122-all_runs!O1322</f>
        <v>-2.8116088798869954E-2</v>
      </c>
      <c r="H62">
        <f>all_runs!O123-all_runs!O1323</f>
        <v>2.9994286802511594E-3</v>
      </c>
      <c r="I62">
        <f>all_runs!O124-all_runs!O1324</f>
        <v>-7.0928066212718188E-2</v>
      </c>
      <c r="J62">
        <f>all_runs!O125-all_runs!O1325</f>
        <v>-1.0580380071905426E-2</v>
      </c>
      <c r="K62">
        <f>all_runs!O126-all_runs!O1326</f>
        <v>-3.8942283750809215E-2</v>
      </c>
      <c r="L62">
        <f>all_runs!O127-all_runs!O1327</f>
        <v>2.5766064882064121E-2</v>
      </c>
      <c r="M62">
        <f>all_runs!O128-all_runs!O1328</f>
        <v>-8.0687253467498499E-3</v>
      </c>
      <c r="N62">
        <f>all_runs!O129-all_runs!O1329</f>
        <v>1.1631977393981474E-2</v>
      </c>
      <c r="O62">
        <f>all_runs!O130-all_runs!O1330</f>
        <v>7.6056778633715294E-2</v>
      </c>
      <c r="P62">
        <f>all_runs!O131-all_runs!O1331</f>
        <v>-1.8118865564336062E-2</v>
      </c>
      <c r="Q62">
        <f>all_runs!O132-all_runs!O1332</f>
        <v>-2.7475853594629562E-2</v>
      </c>
      <c r="R62">
        <f>all_runs!O133-all_runs!O1333</f>
        <v>5.6022408963584125E-3</v>
      </c>
      <c r="S62">
        <f>all_runs!O134-all_runs!O1334</f>
        <v>1.5900684870900905E-2</v>
      </c>
      <c r="T62">
        <f>all_runs!O135-all_runs!O1335</f>
        <v>-5.0702538868828251E-2</v>
      </c>
      <c r="U62">
        <f>all_runs!O136-all_runs!O1336</f>
        <v>-5.3806833467850201E-2</v>
      </c>
      <c r="V62">
        <f>all_runs!O137-all_runs!O1337</f>
        <v>3.2797306622613487E-2</v>
      </c>
      <c r="W62">
        <f>all_runs!O138-all_runs!O1338</f>
        <v>4.2763799290588933E-2</v>
      </c>
      <c r="X62">
        <f>all_runs!O139-all_runs!O1339</f>
        <v>3.1464642005826882E-2</v>
      </c>
      <c r="Y62">
        <f>all_runs!O140-all_runs!O1340</f>
        <v>-0.10198877653123795</v>
      </c>
      <c r="Z62">
        <f>all_runs!O141-all_runs!O1341</f>
        <v>-7.0175438596491446E-3</v>
      </c>
      <c r="AA62" cm="1">
        <f t="array" ref="AA62">IF(G62=0,"",1+SUMPRODUCT(--(ABS($G62:$Z62)&lt;ABS(G62)),--($G62:$Z62&lt;&gt;0))+(SUMPRODUCT(--(ABS($G62:$Z62)=ABS(G62)),--($G62:$Z62&lt;&gt;0))-1)/2)</f>
        <v>11</v>
      </c>
      <c r="AB62" cm="1">
        <f t="array" ref="AB62">IF(H62=0,"",1+SUMPRODUCT(--(ABS($G62:$Z62)&lt;ABS(H62)),--($G62:$Z62&lt;&gt;0))+(SUMPRODUCT(--(ABS($G62:$Z62)=ABS(H62)),--($G62:$Z62&lt;&gt;0))-1)/2)</f>
        <v>1</v>
      </c>
      <c r="AC62" cm="1">
        <f t="array" ref="AC62">IF(I62=0,"",1+SUMPRODUCT(--(ABS($G62:$Z62)&lt;ABS(I62)),--($G62:$Z62&lt;&gt;0))+(SUMPRODUCT(--(ABS($G62:$Z62)=ABS(I62)),--($G62:$Z62&lt;&gt;0))-1)/2)</f>
        <v>18</v>
      </c>
      <c r="AD62" cm="1">
        <f t="array" ref="AD62">IF(J62=0,"",1+SUMPRODUCT(--(ABS($G62:$Z62)&lt;ABS(J62)),--($G62:$Z62&lt;&gt;0))+(SUMPRODUCT(--(ABS($G62:$Z62)=ABS(J62)),--($G62:$Z62&lt;&gt;0))-1)/2)</f>
        <v>5</v>
      </c>
      <c r="AE62" cm="1">
        <f t="array" ref="AE62">IF(K62=0,"",1+SUMPRODUCT(--(ABS($G62:$Z62)&lt;ABS(K62)),--($G62:$Z62&lt;&gt;0))+(SUMPRODUCT(--(ABS($G62:$Z62)=ABS(K62)),--($G62:$Z62&lt;&gt;0))-1)/2)</f>
        <v>14</v>
      </c>
      <c r="AF62" cm="1">
        <f t="array" ref="AF62">IF(L62=0,"",1+SUMPRODUCT(--(ABS($G62:$Z62)&lt;ABS(L62)),--($G62:$Z62&lt;&gt;0))+(SUMPRODUCT(--(ABS($G62:$Z62)=ABS(L62)),--($G62:$Z62&lt;&gt;0))-1)/2)</f>
        <v>9</v>
      </c>
      <c r="AG62" cm="1">
        <f t="array" ref="AG62">IF(M62=0,"",1+SUMPRODUCT(--(ABS($G62:$Z62)&lt;ABS(M62)),--($G62:$Z62&lt;&gt;0))+(SUMPRODUCT(--(ABS($G62:$Z62)=ABS(M62)),--($G62:$Z62&lt;&gt;0))-1)/2)</f>
        <v>4</v>
      </c>
      <c r="AH62" cm="1">
        <f t="array" ref="AH62">IF(N62=0,"",1+SUMPRODUCT(--(ABS($G62:$Z62)&lt;ABS(N62)),--($G62:$Z62&lt;&gt;0))+(SUMPRODUCT(--(ABS($G62:$Z62)=ABS(N62)),--($G62:$Z62&lt;&gt;0))-1)/2)</f>
        <v>6</v>
      </c>
      <c r="AI62" cm="1">
        <f t="array" ref="AI62">IF(O62=0,"",1+SUMPRODUCT(--(ABS($G62:$Z62)&lt;ABS(O62)),--($G62:$Z62&lt;&gt;0))+(SUMPRODUCT(--(ABS($G62:$Z62)=ABS(O62)),--($G62:$Z62&lt;&gt;0))-1)/2)</f>
        <v>19</v>
      </c>
      <c r="AJ62" cm="1">
        <f t="array" ref="AJ62">IF(P62=0,"",1+SUMPRODUCT(--(ABS($G62:$Z62)&lt;ABS(P62)),--($G62:$Z62&lt;&gt;0))+(SUMPRODUCT(--(ABS($G62:$Z62)=ABS(P62)),--($G62:$Z62&lt;&gt;0))-1)/2)</f>
        <v>8</v>
      </c>
      <c r="AK62" cm="1">
        <f t="array" ref="AK62">IF(Q62=0,"",1+SUMPRODUCT(--(ABS($G62:$Z62)&lt;ABS(Q62)),--($G62:$Z62&lt;&gt;0))+(SUMPRODUCT(--(ABS($G62:$Z62)=ABS(Q62)),--($G62:$Z62&lt;&gt;0))-1)/2)</f>
        <v>10</v>
      </c>
      <c r="AL62" cm="1">
        <f t="array" ref="AL62">IF(R62=0,"",1+SUMPRODUCT(--(ABS($G62:$Z62)&lt;ABS(R62)),--($G62:$Z62&lt;&gt;0))+(SUMPRODUCT(--(ABS($G62:$Z62)=ABS(R62)),--($G62:$Z62&lt;&gt;0))-1)/2)</f>
        <v>2</v>
      </c>
      <c r="AM62" cm="1">
        <f t="array" ref="AM62">IF(S62=0,"",1+SUMPRODUCT(--(ABS($G62:$Z62)&lt;ABS(S62)),--($G62:$Z62&lt;&gt;0))+(SUMPRODUCT(--(ABS($G62:$Z62)=ABS(S62)),--($G62:$Z62&lt;&gt;0))-1)/2)</f>
        <v>7</v>
      </c>
      <c r="AN62" cm="1">
        <f t="array" ref="AN62">IF(T62=0,"",1+SUMPRODUCT(--(ABS($G62:$Z62)&lt;ABS(T62)),--($G62:$Z62&lt;&gt;0))+(SUMPRODUCT(--(ABS($G62:$Z62)=ABS(T62)),--($G62:$Z62&lt;&gt;0))-1)/2)</f>
        <v>16</v>
      </c>
      <c r="AO62" cm="1">
        <f t="array" ref="AO62">IF(U62=0,"",1+SUMPRODUCT(--(ABS($G62:$Z62)&lt;ABS(U62)),--($G62:$Z62&lt;&gt;0))+(SUMPRODUCT(--(ABS($G62:$Z62)=ABS(U62)),--($G62:$Z62&lt;&gt;0))-1)/2)</f>
        <v>17</v>
      </c>
      <c r="AP62" cm="1">
        <f t="array" ref="AP62">IF(V62=0,"",1+SUMPRODUCT(--(ABS($G62:$Z62)&lt;ABS(V62)),--($G62:$Z62&lt;&gt;0))+(SUMPRODUCT(--(ABS($G62:$Z62)=ABS(V62)),--($G62:$Z62&lt;&gt;0))-1)/2)</f>
        <v>13</v>
      </c>
      <c r="AQ62" cm="1">
        <f t="array" ref="AQ62">IF(W62=0,"",1+SUMPRODUCT(--(ABS($G62:$Z62)&lt;ABS(W62)),--($G62:$Z62&lt;&gt;0))+(SUMPRODUCT(--(ABS($G62:$Z62)=ABS(W62)),--($G62:$Z62&lt;&gt;0))-1)/2)</f>
        <v>15</v>
      </c>
      <c r="AR62" cm="1">
        <f t="array" ref="AR62">IF(X62=0,"",1+SUMPRODUCT(--(ABS($G62:$Z62)&lt;ABS(X62)),--($G62:$Z62&lt;&gt;0))+(SUMPRODUCT(--(ABS($G62:$Z62)=ABS(X62)),--($G62:$Z62&lt;&gt;0))-1)/2)</f>
        <v>12</v>
      </c>
      <c r="AS62" cm="1">
        <f t="array" ref="AS62">IF(Y62=0,"",1+SUMPRODUCT(--(ABS($G62:$Z62)&lt;ABS(Y62)),--($G62:$Z62&lt;&gt;0))+(SUMPRODUCT(--(ABS($G62:$Z62)=ABS(Y62)),--($G62:$Z62&lt;&gt;0))-1)/2)</f>
        <v>20</v>
      </c>
      <c r="AT62" cm="1">
        <f t="array" ref="AT62">IF(Z62=0,"",1+SUMPRODUCT(--(ABS($G62:$Z62)&lt;ABS(Z62)),--($G62:$Z62&lt;&gt;0))+(SUMPRODUCT(--(ABS($G62:$Z62)=ABS(Z62)),--($G62:$Z62&lt;&gt;0))-1)/2)</f>
        <v>3</v>
      </c>
      <c r="AU62">
        <f>AVERAGE(G62:Z62)</f>
        <v>-8.5381516395641559E-3</v>
      </c>
      <c r="AV62">
        <f>SUMIF(G62:Z62,"&gt;0",AA62:AT62)</f>
        <v>84</v>
      </c>
      <c r="AW62">
        <f>COUNTIF(G62:Z62,"&lt;&gt;0")</f>
        <v>20</v>
      </c>
      <c r="AX62">
        <f>_xlfn.LET(_xlpm.n,AW62,_xlpm.w,AV62,_xlpm.mu,_xlpm.n*(_xlpm.n+1)/4,_xlpm.sd,SQRT(_xlpm.n*(_xlpm.n+1)*(2*_xlpm.n+1)/24),_xlpm.z,(ABS(_xlpm.w-_xlpm.mu)-0.5)/_xlpm.sd,MIN(1,2*(1-_xlfn.NORM.S.DIST(_xlpm.z,TRUE))))</f>
        <v>0.444081179535047</v>
      </c>
    </row>
    <row r="63" spans="1:50" x14ac:dyDescent="0.25">
      <c r="A63" t="s">
        <v>9345</v>
      </c>
      <c r="B63" t="s">
        <v>19</v>
      </c>
      <c r="C63" t="s">
        <v>147</v>
      </c>
      <c r="D63" t="s">
        <v>37</v>
      </c>
      <c r="E63" t="s">
        <v>12</v>
      </c>
      <c r="F63" t="s">
        <v>9259</v>
      </c>
      <c r="G63">
        <f>all_runs!O142-all_runs!O1342</f>
        <v>-3.3550080898739343E-2</v>
      </c>
      <c r="H63">
        <f>all_runs!O143-all_runs!O1343</f>
        <v>-2.8105028105028129E-2</v>
      </c>
      <c r="I63">
        <f>all_runs!O144-all_runs!O1344</f>
        <v>-6.3407527316875711E-2</v>
      </c>
      <c r="J63">
        <f>all_runs!O145-all_runs!O1345</f>
        <v>6.4229249011857892E-3</v>
      </c>
      <c r="K63">
        <f>all_runs!O146-all_runs!O1346</f>
        <v>-1.8030918945552976E-2</v>
      </c>
      <c r="L63">
        <f>all_runs!O147-all_runs!O1347</f>
        <v>-2.0538243626062269E-2</v>
      </c>
      <c r="M63">
        <f>all_runs!O148-all_runs!O1348</f>
        <v>-7.5505780346820872E-2</v>
      </c>
      <c r="N63">
        <f>all_runs!O149-all_runs!O1349</f>
        <v>5.6601671309192136E-3</v>
      </c>
      <c r="O63">
        <f>all_runs!O150-all_runs!O1350</f>
        <v>-4.978726106559983E-2</v>
      </c>
      <c r="P63">
        <f>all_runs!O151-all_runs!O1351</f>
        <v>-2.250976188653242E-2</v>
      </c>
      <c r="Q63">
        <f>all_runs!O152-all_runs!O1352</f>
        <v>-4.0855366536858617E-2</v>
      </c>
      <c r="R63">
        <f>all_runs!O153-all_runs!O1353</f>
        <v>-8.4375641604730434E-2</v>
      </c>
      <c r="S63">
        <f>all_runs!O154-all_runs!O1354</f>
        <v>-1.44742249212364E-2</v>
      </c>
      <c r="T63">
        <f>all_runs!O155-all_runs!O1355</f>
        <v>-9.7656487159249572E-2</v>
      </c>
      <c r="U63">
        <f>all_runs!O156-all_runs!O1356</f>
        <v>-1.176470588235301E-2</v>
      </c>
      <c r="V63">
        <f>all_runs!O157-all_runs!O1357</f>
        <v>-1.2945774303859237E-2</v>
      </c>
      <c r="W63">
        <f>all_runs!O158-all_runs!O1358</f>
        <v>1.8327468742981079E-2</v>
      </c>
      <c r="X63">
        <f>all_runs!O159-all_runs!O1359</f>
        <v>-5.6741824697625898E-3</v>
      </c>
      <c r="Y63">
        <f>all_runs!O160-all_runs!O1360</f>
        <v>-5.2383592017738234E-2</v>
      </c>
      <c r="Z63">
        <f>all_runs!O161-all_runs!O1361</f>
        <v>-4.4493992320079334E-2</v>
      </c>
      <c r="AA63" cm="1">
        <f t="array" ref="AA63">IF(G63=0,"",1+SUMPRODUCT(--(ABS($G63:$Z63)&lt;ABS(G63)),--($G63:$Z63&lt;&gt;0))+(SUMPRODUCT(--(ABS($G63:$Z63)=ABS(G63)),--($G63:$Z63&lt;&gt;0))-1)/2)</f>
        <v>12</v>
      </c>
      <c r="AB63" cm="1">
        <f t="array" ref="AB63">IF(H63=0,"",1+SUMPRODUCT(--(ABS($G63:$Z63)&lt;ABS(H63)),--($G63:$Z63&lt;&gt;0))+(SUMPRODUCT(--(ABS($G63:$Z63)=ABS(H63)),--($G63:$Z63&lt;&gt;0))-1)/2)</f>
        <v>11</v>
      </c>
      <c r="AC63" cm="1">
        <f t="array" ref="AC63">IF(I63=0,"",1+SUMPRODUCT(--(ABS($G63:$Z63)&lt;ABS(I63)),--($G63:$Z63&lt;&gt;0))+(SUMPRODUCT(--(ABS($G63:$Z63)=ABS(I63)),--($G63:$Z63&lt;&gt;0))-1)/2)</f>
        <v>17</v>
      </c>
      <c r="AD63" cm="1">
        <f t="array" ref="AD63">IF(J63=0,"",1+SUMPRODUCT(--(ABS($G63:$Z63)&lt;ABS(J63)),--($G63:$Z63&lt;&gt;0))+(SUMPRODUCT(--(ABS($G63:$Z63)=ABS(J63)),--($G63:$Z63&lt;&gt;0))-1)/2)</f>
        <v>3</v>
      </c>
      <c r="AE63" cm="1">
        <f t="array" ref="AE63">IF(K63=0,"",1+SUMPRODUCT(--(ABS($G63:$Z63)&lt;ABS(K63)),--($G63:$Z63&lt;&gt;0))+(SUMPRODUCT(--(ABS($G63:$Z63)=ABS(K63)),--($G63:$Z63&lt;&gt;0))-1)/2)</f>
        <v>7</v>
      </c>
      <c r="AF63" cm="1">
        <f t="array" ref="AF63">IF(L63=0,"",1+SUMPRODUCT(--(ABS($G63:$Z63)&lt;ABS(L63)),--($G63:$Z63&lt;&gt;0))+(SUMPRODUCT(--(ABS($G63:$Z63)=ABS(L63)),--($G63:$Z63&lt;&gt;0))-1)/2)</f>
        <v>9</v>
      </c>
      <c r="AG63" cm="1">
        <f t="array" ref="AG63">IF(M63=0,"",1+SUMPRODUCT(--(ABS($G63:$Z63)&lt;ABS(M63)),--($G63:$Z63&lt;&gt;0))+(SUMPRODUCT(--(ABS($G63:$Z63)=ABS(M63)),--($G63:$Z63&lt;&gt;0))-1)/2)</f>
        <v>18</v>
      </c>
      <c r="AH63" cm="1">
        <f t="array" ref="AH63">IF(N63=0,"",1+SUMPRODUCT(--(ABS($G63:$Z63)&lt;ABS(N63)),--($G63:$Z63&lt;&gt;0))+(SUMPRODUCT(--(ABS($G63:$Z63)=ABS(N63)),--($G63:$Z63&lt;&gt;0))-1)/2)</f>
        <v>1</v>
      </c>
      <c r="AI63" cm="1">
        <f t="array" ref="AI63">IF(O63=0,"",1+SUMPRODUCT(--(ABS($G63:$Z63)&lt;ABS(O63)),--($G63:$Z63&lt;&gt;0))+(SUMPRODUCT(--(ABS($G63:$Z63)=ABS(O63)),--($G63:$Z63&lt;&gt;0))-1)/2)</f>
        <v>15</v>
      </c>
      <c r="AJ63" cm="1">
        <f t="array" ref="AJ63">IF(P63=0,"",1+SUMPRODUCT(--(ABS($G63:$Z63)&lt;ABS(P63)),--($G63:$Z63&lt;&gt;0))+(SUMPRODUCT(--(ABS($G63:$Z63)=ABS(P63)),--($G63:$Z63&lt;&gt;0))-1)/2)</f>
        <v>10</v>
      </c>
      <c r="AK63" cm="1">
        <f t="array" ref="AK63">IF(Q63=0,"",1+SUMPRODUCT(--(ABS($G63:$Z63)&lt;ABS(Q63)),--($G63:$Z63&lt;&gt;0))+(SUMPRODUCT(--(ABS($G63:$Z63)=ABS(Q63)),--($G63:$Z63&lt;&gt;0))-1)/2)</f>
        <v>13</v>
      </c>
      <c r="AL63" cm="1">
        <f t="array" ref="AL63">IF(R63=0,"",1+SUMPRODUCT(--(ABS($G63:$Z63)&lt;ABS(R63)),--($G63:$Z63&lt;&gt;0))+(SUMPRODUCT(--(ABS($G63:$Z63)=ABS(R63)),--($G63:$Z63&lt;&gt;0))-1)/2)</f>
        <v>19</v>
      </c>
      <c r="AM63" cm="1">
        <f t="array" ref="AM63">IF(S63=0,"",1+SUMPRODUCT(--(ABS($G63:$Z63)&lt;ABS(S63)),--($G63:$Z63&lt;&gt;0))+(SUMPRODUCT(--(ABS($G63:$Z63)=ABS(S63)),--($G63:$Z63&lt;&gt;0))-1)/2)</f>
        <v>6</v>
      </c>
      <c r="AN63" cm="1">
        <f t="array" ref="AN63">IF(T63=0,"",1+SUMPRODUCT(--(ABS($G63:$Z63)&lt;ABS(T63)),--($G63:$Z63&lt;&gt;0))+(SUMPRODUCT(--(ABS($G63:$Z63)=ABS(T63)),--($G63:$Z63&lt;&gt;0))-1)/2)</f>
        <v>20</v>
      </c>
      <c r="AO63" cm="1">
        <f t="array" ref="AO63">IF(U63=0,"",1+SUMPRODUCT(--(ABS($G63:$Z63)&lt;ABS(U63)),--($G63:$Z63&lt;&gt;0))+(SUMPRODUCT(--(ABS($G63:$Z63)=ABS(U63)),--($G63:$Z63&lt;&gt;0))-1)/2)</f>
        <v>4</v>
      </c>
      <c r="AP63" cm="1">
        <f t="array" ref="AP63">IF(V63=0,"",1+SUMPRODUCT(--(ABS($G63:$Z63)&lt;ABS(V63)),--($G63:$Z63&lt;&gt;0))+(SUMPRODUCT(--(ABS($G63:$Z63)=ABS(V63)),--($G63:$Z63&lt;&gt;0))-1)/2)</f>
        <v>5</v>
      </c>
      <c r="AQ63" cm="1">
        <f t="array" ref="AQ63">IF(W63=0,"",1+SUMPRODUCT(--(ABS($G63:$Z63)&lt;ABS(W63)),--($G63:$Z63&lt;&gt;0))+(SUMPRODUCT(--(ABS($G63:$Z63)=ABS(W63)),--($G63:$Z63&lt;&gt;0))-1)/2)</f>
        <v>8</v>
      </c>
      <c r="AR63" cm="1">
        <f t="array" ref="AR63">IF(X63=0,"",1+SUMPRODUCT(--(ABS($G63:$Z63)&lt;ABS(X63)),--($G63:$Z63&lt;&gt;0))+(SUMPRODUCT(--(ABS($G63:$Z63)=ABS(X63)),--($G63:$Z63&lt;&gt;0))-1)/2)</f>
        <v>2</v>
      </c>
      <c r="AS63" cm="1">
        <f t="array" ref="AS63">IF(Y63=0,"",1+SUMPRODUCT(--(ABS($G63:$Z63)&lt;ABS(Y63)),--($G63:$Z63&lt;&gt;0))+(SUMPRODUCT(--(ABS($G63:$Z63)=ABS(Y63)),--($G63:$Z63&lt;&gt;0))-1)/2)</f>
        <v>16</v>
      </c>
      <c r="AT63" cm="1">
        <f t="array" ref="AT63">IF(Z63=0,"",1+SUMPRODUCT(--(ABS($G63:$Z63)&lt;ABS(Z63)),--($G63:$Z63&lt;&gt;0))+(SUMPRODUCT(--(ABS($G63:$Z63)=ABS(Z63)),--($G63:$Z63&lt;&gt;0))-1)/2)</f>
        <v>14</v>
      </c>
      <c r="AU63">
        <f>AVERAGE(G63:Z63)</f>
        <v>-3.2282400431599648E-2</v>
      </c>
      <c r="AV63">
        <f>SUMIF(G63:Z63,"&gt;0",AA63:AT63)</f>
        <v>12</v>
      </c>
      <c r="AW63">
        <f>COUNTIF(G63:Z63,"&lt;&gt;0")</f>
        <v>20</v>
      </c>
      <c r="AX63">
        <f>_xlfn.LET(_xlpm.n,AW63,_xlpm.w,AV63,_xlpm.mu,_xlpm.n*(_xlpm.n+1)/4,_xlpm.sd,SQRT(_xlpm.n*(_xlpm.n+1)*(2*_xlpm.n+1)/24),_xlpm.z,(ABS(_xlpm.w-_xlpm.mu)-0.5)/_xlpm.sd,MIN(1,2*(1-_xlfn.NORM.S.DIST(_xlpm.z,TRUE))))</f>
        <v>5.5383037686085324E-4</v>
      </c>
    </row>
    <row r="64" spans="1:50" x14ac:dyDescent="0.25">
      <c r="A64" t="s">
        <v>9345</v>
      </c>
      <c r="B64" t="s">
        <v>19</v>
      </c>
      <c r="C64" t="s">
        <v>147</v>
      </c>
      <c r="D64" t="s">
        <v>37</v>
      </c>
      <c r="E64" t="s">
        <v>26</v>
      </c>
      <c r="F64" t="s">
        <v>9259</v>
      </c>
      <c r="G64">
        <f>all_runs!O162-all_runs!O1362</f>
        <v>7.5913167814896099E-3</v>
      </c>
      <c r="H64">
        <f>all_runs!O163-all_runs!O1363</f>
        <v>3.7201523738734643E-2</v>
      </c>
      <c r="I64">
        <f>all_runs!O164-all_runs!O1364</f>
        <v>1.568755236942565E-2</v>
      </c>
      <c r="J64">
        <f>all_runs!O165-all_runs!O1365</f>
        <v>4.8546315077755087E-2</v>
      </c>
      <c r="K64">
        <f>all_runs!O166-all_runs!O1366</f>
        <v>-6.2307006107184648E-2</v>
      </c>
      <c r="L64">
        <f>all_runs!O167-all_runs!O1367</f>
        <v>-1.1789049524898676E-2</v>
      </c>
      <c r="M64">
        <f>all_runs!O168-all_runs!O1368</f>
        <v>5.0458035085116704E-2</v>
      </c>
      <c r="N64">
        <f>all_runs!O169-all_runs!O1369</f>
        <v>3.4544708403629665E-2</v>
      </c>
      <c r="O64">
        <f>all_runs!O170-all_runs!O1370</f>
        <v>4.4353295050587938E-2</v>
      </c>
      <c r="P64">
        <f>all_runs!O171-all_runs!O1371</f>
        <v>-8.745386226848062E-3</v>
      </c>
      <c r="Q64">
        <f>all_runs!O172-all_runs!O1372</f>
        <v>2.0983517785223671E-2</v>
      </c>
      <c r="R64">
        <f>all_runs!O173-all_runs!O1373</f>
        <v>-3.0215856082626558E-2</v>
      </c>
      <c r="S64">
        <f>all_runs!O174-all_runs!O1374</f>
        <v>-1.358148893360156E-2</v>
      </c>
      <c r="T64">
        <f>all_runs!O175-all_runs!O1375</f>
        <v>-6.0975835399474487E-2</v>
      </c>
      <c r="U64">
        <f>all_runs!O176-all_runs!O1376</f>
        <v>6.0218579234972758E-2</v>
      </c>
      <c r="V64">
        <f>all_runs!O177-all_runs!O1377</f>
        <v>2.9903616828867108E-2</v>
      </c>
      <c r="W64">
        <f>all_runs!O178-all_runs!O1378</f>
        <v>2.7501548617120286E-2</v>
      </c>
      <c r="X64">
        <f>all_runs!O179-all_runs!O1379</f>
        <v>5.7613168724279684E-2</v>
      </c>
      <c r="Y64">
        <f>all_runs!O180-all_runs!O1380</f>
        <v>5.3494559092504668E-2</v>
      </c>
      <c r="Z64">
        <f>all_runs!O181-all_runs!O1381</f>
        <v>1.4685144663262872E-2</v>
      </c>
      <c r="AA64" cm="1">
        <f t="array" ref="AA64">IF(G64=0,"",1+SUMPRODUCT(--(ABS($G64:$Z64)&lt;ABS(G64)),--($G64:$Z64&lt;&gt;0))+(SUMPRODUCT(--(ABS($G64:$Z64)=ABS(G64)),--($G64:$Z64&lt;&gt;0))-1)/2)</f>
        <v>1</v>
      </c>
      <c r="AB64" cm="1">
        <f t="array" ref="AB64">IF(H64=0,"",1+SUMPRODUCT(--(ABS($G64:$Z64)&lt;ABS(H64)),--($G64:$Z64&lt;&gt;0))+(SUMPRODUCT(--(ABS($G64:$Z64)=ABS(H64)),--($G64:$Z64&lt;&gt;0))-1)/2)</f>
        <v>12</v>
      </c>
      <c r="AC64" cm="1">
        <f t="array" ref="AC64">IF(I64=0,"",1+SUMPRODUCT(--(ABS($G64:$Z64)&lt;ABS(I64)),--($G64:$Z64&lt;&gt;0))+(SUMPRODUCT(--(ABS($G64:$Z64)=ABS(I64)),--($G64:$Z64&lt;&gt;0))-1)/2)</f>
        <v>6</v>
      </c>
      <c r="AD64" cm="1">
        <f t="array" ref="AD64">IF(J64=0,"",1+SUMPRODUCT(--(ABS($G64:$Z64)&lt;ABS(J64)),--($G64:$Z64&lt;&gt;0))+(SUMPRODUCT(--(ABS($G64:$Z64)=ABS(J64)),--($G64:$Z64&lt;&gt;0))-1)/2)</f>
        <v>14</v>
      </c>
      <c r="AE64" cm="1">
        <f t="array" ref="AE64">IF(K64=0,"",1+SUMPRODUCT(--(ABS($G64:$Z64)&lt;ABS(K64)),--($G64:$Z64&lt;&gt;0))+(SUMPRODUCT(--(ABS($G64:$Z64)=ABS(K64)),--($G64:$Z64&lt;&gt;0))-1)/2)</f>
        <v>20</v>
      </c>
      <c r="AF64" cm="1">
        <f t="array" ref="AF64">IF(L64=0,"",1+SUMPRODUCT(--(ABS($G64:$Z64)&lt;ABS(L64)),--($G64:$Z64&lt;&gt;0))+(SUMPRODUCT(--(ABS($G64:$Z64)=ABS(L64)),--($G64:$Z64&lt;&gt;0))-1)/2)</f>
        <v>3</v>
      </c>
      <c r="AG64" cm="1">
        <f t="array" ref="AG64">IF(M64=0,"",1+SUMPRODUCT(--(ABS($G64:$Z64)&lt;ABS(M64)),--($G64:$Z64&lt;&gt;0))+(SUMPRODUCT(--(ABS($G64:$Z64)=ABS(M64)),--($G64:$Z64&lt;&gt;0))-1)/2)</f>
        <v>15</v>
      </c>
      <c r="AH64" cm="1">
        <f t="array" ref="AH64">IF(N64=0,"",1+SUMPRODUCT(--(ABS($G64:$Z64)&lt;ABS(N64)),--($G64:$Z64&lt;&gt;0))+(SUMPRODUCT(--(ABS($G64:$Z64)=ABS(N64)),--($G64:$Z64&lt;&gt;0))-1)/2)</f>
        <v>11</v>
      </c>
      <c r="AI64" cm="1">
        <f t="array" ref="AI64">IF(O64=0,"",1+SUMPRODUCT(--(ABS($G64:$Z64)&lt;ABS(O64)),--($G64:$Z64&lt;&gt;0))+(SUMPRODUCT(--(ABS($G64:$Z64)=ABS(O64)),--($G64:$Z64&lt;&gt;0))-1)/2)</f>
        <v>13</v>
      </c>
      <c r="AJ64" cm="1">
        <f t="array" ref="AJ64">IF(P64=0,"",1+SUMPRODUCT(--(ABS($G64:$Z64)&lt;ABS(P64)),--($G64:$Z64&lt;&gt;0))+(SUMPRODUCT(--(ABS($G64:$Z64)=ABS(P64)),--($G64:$Z64&lt;&gt;0))-1)/2)</f>
        <v>2</v>
      </c>
      <c r="AK64" cm="1">
        <f t="array" ref="AK64">IF(Q64=0,"",1+SUMPRODUCT(--(ABS($G64:$Z64)&lt;ABS(Q64)),--($G64:$Z64&lt;&gt;0))+(SUMPRODUCT(--(ABS($G64:$Z64)=ABS(Q64)),--($G64:$Z64&lt;&gt;0))-1)/2)</f>
        <v>7</v>
      </c>
      <c r="AL64" cm="1">
        <f t="array" ref="AL64">IF(R64=0,"",1+SUMPRODUCT(--(ABS($G64:$Z64)&lt;ABS(R64)),--($G64:$Z64&lt;&gt;0))+(SUMPRODUCT(--(ABS($G64:$Z64)=ABS(R64)),--($G64:$Z64&lt;&gt;0))-1)/2)</f>
        <v>10</v>
      </c>
      <c r="AM64" cm="1">
        <f t="array" ref="AM64">IF(S64=0,"",1+SUMPRODUCT(--(ABS($G64:$Z64)&lt;ABS(S64)),--($G64:$Z64&lt;&gt;0))+(SUMPRODUCT(--(ABS($G64:$Z64)=ABS(S64)),--($G64:$Z64&lt;&gt;0))-1)/2)</f>
        <v>4</v>
      </c>
      <c r="AN64" cm="1">
        <f t="array" ref="AN64">IF(T64=0,"",1+SUMPRODUCT(--(ABS($G64:$Z64)&lt;ABS(T64)),--($G64:$Z64&lt;&gt;0))+(SUMPRODUCT(--(ABS($G64:$Z64)=ABS(T64)),--($G64:$Z64&lt;&gt;0))-1)/2)</f>
        <v>19</v>
      </c>
      <c r="AO64" cm="1">
        <f t="array" ref="AO64">IF(U64=0,"",1+SUMPRODUCT(--(ABS($G64:$Z64)&lt;ABS(U64)),--($G64:$Z64&lt;&gt;0))+(SUMPRODUCT(--(ABS($G64:$Z64)=ABS(U64)),--($G64:$Z64&lt;&gt;0))-1)/2)</f>
        <v>18</v>
      </c>
      <c r="AP64" cm="1">
        <f t="array" ref="AP64">IF(V64=0,"",1+SUMPRODUCT(--(ABS($G64:$Z64)&lt;ABS(V64)),--($G64:$Z64&lt;&gt;0))+(SUMPRODUCT(--(ABS($G64:$Z64)=ABS(V64)),--($G64:$Z64&lt;&gt;0))-1)/2)</f>
        <v>9</v>
      </c>
      <c r="AQ64" cm="1">
        <f t="array" ref="AQ64">IF(W64=0,"",1+SUMPRODUCT(--(ABS($G64:$Z64)&lt;ABS(W64)),--($G64:$Z64&lt;&gt;0))+(SUMPRODUCT(--(ABS($G64:$Z64)=ABS(W64)),--($G64:$Z64&lt;&gt;0))-1)/2)</f>
        <v>8</v>
      </c>
      <c r="AR64" cm="1">
        <f t="array" ref="AR64">IF(X64=0,"",1+SUMPRODUCT(--(ABS($G64:$Z64)&lt;ABS(X64)),--($G64:$Z64&lt;&gt;0))+(SUMPRODUCT(--(ABS($G64:$Z64)=ABS(X64)),--($G64:$Z64&lt;&gt;0))-1)/2)</f>
        <v>17</v>
      </c>
      <c r="AS64" cm="1">
        <f t="array" ref="AS64">IF(Y64=0,"",1+SUMPRODUCT(--(ABS($G64:$Z64)&lt;ABS(Y64)),--($G64:$Z64&lt;&gt;0))+(SUMPRODUCT(--(ABS($G64:$Z64)=ABS(Y64)),--($G64:$Z64&lt;&gt;0))-1)/2)</f>
        <v>16</v>
      </c>
      <c r="AT64" cm="1">
        <f t="array" ref="AT64">IF(Z64=0,"",1+SUMPRODUCT(--(ABS($G64:$Z64)&lt;ABS(Z64)),--($G64:$Z64&lt;&gt;0))+(SUMPRODUCT(--(ABS($G64:$Z64)=ABS(Z64)),--($G64:$Z64&lt;&gt;0))-1)/2)</f>
        <v>5</v>
      </c>
      <c r="AU64">
        <f>AVERAGE(G64:Z64)</f>
        <v>1.5758412958916817E-2</v>
      </c>
      <c r="AV64">
        <f>SUMIF(G64:Z64,"&gt;0",AA64:AT64)</f>
        <v>152</v>
      </c>
      <c r="AW64">
        <f>COUNTIF(G64:Z64,"&lt;&gt;0")</f>
        <v>20</v>
      </c>
      <c r="AX64">
        <f>_xlfn.LET(_xlpm.n,AW64,_xlpm.w,AV64,_xlpm.mu,_xlpm.n*(_xlpm.n+1)/4,_xlpm.sd,SQRT(_xlpm.n*(_xlpm.n+1)*(2*_xlpm.n+1)/24),_xlpm.z,(ABS(_xlpm.w-_xlpm.mu)-0.5)/_xlpm.sd,MIN(1,2*(1-_xlfn.NORM.S.DIST(_xlpm.z,TRUE))))</f>
        <v>8.2569291532478939E-2</v>
      </c>
    </row>
    <row r="65" spans="1:50" x14ac:dyDescent="0.25">
      <c r="A65" t="s">
        <v>9345</v>
      </c>
      <c r="B65" t="s">
        <v>19</v>
      </c>
      <c r="C65" t="s">
        <v>147</v>
      </c>
      <c r="D65" t="s">
        <v>37</v>
      </c>
      <c r="E65" t="s">
        <v>32</v>
      </c>
      <c r="F65" t="s">
        <v>9260</v>
      </c>
      <c r="G65">
        <f>all_runs!O182-all_runs!O1382</f>
        <v>1.2526980679846811E-2</v>
      </c>
      <c r="H65">
        <f>all_runs!O183-all_runs!O1383</f>
        <v>2.6581745446887517E-3</v>
      </c>
      <c r="I65">
        <f>all_runs!O184-all_runs!O1384</f>
        <v>-2.3032109470262352E-3</v>
      </c>
      <c r="J65">
        <f>all_runs!O185-all_runs!O1385</f>
        <v>1.5104756696225019E-2</v>
      </c>
      <c r="K65">
        <f>all_runs!O186-all_runs!O1386</f>
        <v>2.59587336419842E-3</v>
      </c>
      <c r="L65">
        <f>all_runs!O187-all_runs!O1387</f>
        <v>1.2473271560940802E-2</v>
      </c>
      <c r="M65">
        <f>all_runs!O188-all_runs!O1388</f>
        <v>-1.0524876981957365E-2</v>
      </c>
      <c r="N65">
        <f>all_runs!O189-all_runs!O1389</f>
        <v>-2.1287656278429101E-2</v>
      </c>
      <c r="O65">
        <f>all_runs!O190-all_runs!O1390</f>
        <v>-4.4286402771820388E-4</v>
      </c>
      <c r="P65">
        <f>all_runs!O191-all_runs!O1391</f>
        <v>-2.236231503370989E-2</v>
      </c>
      <c r="Q65">
        <f>all_runs!O192-all_runs!O1392</f>
        <v>-2.4477194720639806E-2</v>
      </c>
      <c r="R65">
        <f>all_runs!O193-all_runs!O1393</f>
        <v>1.0567863509040043E-2</v>
      </c>
      <c r="S65">
        <f>all_runs!O194-all_runs!O1394</f>
        <v>1.3560545515481359E-2</v>
      </c>
      <c r="T65">
        <f>all_runs!O195-all_runs!O1395</f>
        <v>-2.341597796143291E-3</v>
      </c>
      <c r="U65">
        <f>all_runs!O196-all_runs!O1396</f>
        <v>-6.6237897165227766E-3</v>
      </c>
      <c r="V65">
        <f>all_runs!O197-all_runs!O1397</f>
        <v>1.0800565215349667E-2</v>
      </c>
      <c r="W65">
        <f>all_runs!O198-all_runs!O1398</f>
        <v>-3.0484471514968692E-2</v>
      </c>
      <c r="X65">
        <f>all_runs!O199-all_runs!O1399</f>
        <v>1.1362805991962044E-2</v>
      </c>
      <c r="Y65">
        <f>all_runs!O200-all_runs!O1400</f>
        <v>1.3842595741786257E-2</v>
      </c>
      <c r="Z65">
        <f>all_runs!O201-all_runs!O1401</f>
        <v>-9.0737367604397656E-3</v>
      </c>
      <c r="AA65" cm="1">
        <f t="array" ref="AA65">IF(G65=0,"",1+SUMPRODUCT(--(ABS($G65:$Z65)&lt;ABS(G65)),--($G65:$Z65&lt;&gt;0))+(SUMPRODUCT(--(ABS($G65:$Z65)=ABS(G65)),--($G65:$Z65&lt;&gt;0))-1)/2)</f>
        <v>13</v>
      </c>
      <c r="AB65" cm="1">
        <f t="array" ref="AB65">IF(H65=0,"",1+SUMPRODUCT(--(ABS($G65:$Z65)&lt;ABS(H65)),--($G65:$Z65&lt;&gt;0))+(SUMPRODUCT(--(ABS($G65:$Z65)=ABS(H65)),--($G65:$Z65&lt;&gt;0))-1)/2)</f>
        <v>5</v>
      </c>
      <c r="AC65" cm="1">
        <f t="array" ref="AC65">IF(I65=0,"",1+SUMPRODUCT(--(ABS($G65:$Z65)&lt;ABS(I65)),--($G65:$Z65&lt;&gt;0))+(SUMPRODUCT(--(ABS($G65:$Z65)=ABS(I65)),--($G65:$Z65&lt;&gt;0))-1)/2)</f>
        <v>2</v>
      </c>
      <c r="AD65" cm="1">
        <f t="array" ref="AD65">IF(J65=0,"",1+SUMPRODUCT(--(ABS($G65:$Z65)&lt;ABS(J65)),--($G65:$Z65&lt;&gt;0))+(SUMPRODUCT(--(ABS($G65:$Z65)=ABS(J65)),--($G65:$Z65&lt;&gt;0))-1)/2)</f>
        <v>16</v>
      </c>
      <c r="AE65" cm="1">
        <f t="array" ref="AE65">IF(K65=0,"",1+SUMPRODUCT(--(ABS($G65:$Z65)&lt;ABS(K65)),--($G65:$Z65&lt;&gt;0))+(SUMPRODUCT(--(ABS($G65:$Z65)=ABS(K65)),--($G65:$Z65&lt;&gt;0))-1)/2)</f>
        <v>4</v>
      </c>
      <c r="AF65" cm="1">
        <f t="array" ref="AF65">IF(L65=0,"",1+SUMPRODUCT(--(ABS($G65:$Z65)&lt;ABS(L65)),--($G65:$Z65&lt;&gt;0))+(SUMPRODUCT(--(ABS($G65:$Z65)=ABS(L65)),--($G65:$Z65&lt;&gt;0))-1)/2)</f>
        <v>12</v>
      </c>
      <c r="AG65" cm="1">
        <f t="array" ref="AG65">IF(M65=0,"",1+SUMPRODUCT(--(ABS($G65:$Z65)&lt;ABS(M65)),--($G65:$Z65&lt;&gt;0))+(SUMPRODUCT(--(ABS($G65:$Z65)=ABS(M65)),--($G65:$Z65&lt;&gt;0))-1)/2)</f>
        <v>8</v>
      </c>
      <c r="AH65" cm="1">
        <f t="array" ref="AH65">IF(N65=0,"",1+SUMPRODUCT(--(ABS($G65:$Z65)&lt;ABS(N65)),--($G65:$Z65&lt;&gt;0))+(SUMPRODUCT(--(ABS($G65:$Z65)=ABS(N65)),--($G65:$Z65&lt;&gt;0))-1)/2)</f>
        <v>17</v>
      </c>
      <c r="AI65" cm="1">
        <f t="array" ref="AI65">IF(O65=0,"",1+SUMPRODUCT(--(ABS($G65:$Z65)&lt;ABS(O65)),--($G65:$Z65&lt;&gt;0))+(SUMPRODUCT(--(ABS($G65:$Z65)=ABS(O65)),--($G65:$Z65&lt;&gt;0))-1)/2)</f>
        <v>1</v>
      </c>
      <c r="AJ65" cm="1">
        <f t="array" ref="AJ65">IF(P65=0,"",1+SUMPRODUCT(--(ABS($G65:$Z65)&lt;ABS(P65)),--($G65:$Z65&lt;&gt;0))+(SUMPRODUCT(--(ABS($G65:$Z65)=ABS(P65)),--($G65:$Z65&lt;&gt;0))-1)/2)</f>
        <v>18</v>
      </c>
      <c r="AK65" cm="1">
        <f t="array" ref="AK65">IF(Q65=0,"",1+SUMPRODUCT(--(ABS($G65:$Z65)&lt;ABS(Q65)),--($G65:$Z65&lt;&gt;0))+(SUMPRODUCT(--(ABS($G65:$Z65)=ABS(Q65)),--($G65:$Z65&lt;&gt;0))-1)/2)</f>
        <v>19</v>
      </c>
      <c r="AL65" cm="1">
        <f t="array" ref="AL65">IF(R65=0,"",1+SUMPRODUCT(--(ABS($G65:$Z65)&lt;ABS(R65)),--($G65:$Z65&lt;&gt;0))+(SUMPRODUCT(--(ABS($G65:$Z65)=ABS(R65)),--($G65:$Z65&lt;&gt;0))-1)/2)</f>
        <v>9</v>
      </c>
      <c r="AM65" cm="1">
        <f t="array" ref="AM65">IF(S65=0,"",1+SUMPRODUCT(--(ABS($G65:$Z65)&lt;ABS(S65)),--($G65:$Z65&lt;&gt;0))+(SUMPRODUCT(--(ABS($G65:$Z65)=ABS(S65)),--($G65:$Z65&lt;&gt;0))-1)/2)</f>
        <v>14</v>
      </c>
      <c r="AN65" cm="1">
        <f t="array" ref="AN65">IF(T65=0,"",1+SUMPRODUCT(--(ABS($G65:$Z65)&lt;ABS(T65)),--($G65:$Z65&lt;&gt;0))+(SUMPRODUCT(--(ABS($G65:$Z65)=ABS(T65)),--($G65:$Z65&lt;&gt;0))-1)/2)</f>
        <v>3</v>
      </c>
      <c r="AO65" cm="1">
        <f t="array" ref="AO65">IF(U65=0,"",1+SUMPRODUCT(--(ABS($G65:$Z65)&lt;ABS(U65)),--($G65:$Z65&lt;&gt;0))+(SUMPRODUCT(--(ABS($G65:$Z65)=ABS(U65)),--($G65:$Z65&lt;&gt;0))-1)/2)</f>
        <v>6</v>
      </c>
      <c r="AP65" cm="1">
        <f t="array" ref="AP65">IF(V65=0,"",1+SUMPRODUCT(--(ABS($G65:$Z65)&lt;ABS(V65)),--($G65:$Z65&lt;&gt;0))+(SUMPRODUCT(--(ABS($G65:$Z65)=ABS(V65)),--($G65:$Z65&lt;&gt;0))-1)/2)</f>
        <v>10</v>
      </c>
      <c r="AQ65" cm="1">
        <f t="array" ref="AQ65">IF(W65=0,"",1+SUMPRODUCT(--(ABS($G65:$Z65)&lt;ABS(W65)),--($G65:$Z65&lt;&gt;0))+(SUMPRODUCT(--(ABS($G65:$Z65)=ABS(W65)),--($G65:$Z65&lt;&gt;0))-1)/2)</f>
        <v>20</v>
      </c>
      <c r="AR65" cm="1">
        <f t="array" ref="AR65">IF(X65=0,"",1+SUMPRODUCT(--(ABS($G65:$Z65)&lt;ABS(X65)),--($G65:$Z65&lt;&gt;0))+(SUMPRODUCT(--(ABS($G65:$Z65)=ABS(X65)),--($G65:$Z65&lt;&gt;0))-1)/2)</f>
        <v>11</v>
      </c>
      <c r="AS65" cm="1">
        <f t="array" ref="AS65">IF(Y65=0,"",1+SUMPRODUCT(--(ABS($G65:$Z65)&lt;ABS(Y65)),--($G65:$Z65&lt;&gt;0))+(SUMPRODUCT(--(ABS($G65:$Z65)=ABS(Y65)),--($G65:$Z65&lt;&gt;0))-1)/2)</f>
        <v>15</v>
      </c>
      <c r="AT65" cm="1">
        <f t="array" ref="AT65">IF(Z65=0,"",1+SUMPRODUCT(--(ABS($G65:$Z65)&lt;ABS(Z65)),--($G65:$Z65&lt;&gt;0))+(SUMPRODUCT(--(ABS($G65:$Z65)=ABS(Z65)),--($G65:$Z65&lt;&gt;0))-1)/2)</f>
        <v>7</v>
      </c>
      <c r="AU65">
        <f>AVERAGE(G65:Z65)</f>
        <v>-1.2214140479017976E-3</v>
      </c>
      <c r="AV65">
        <f>SUMIF(G65:Z65,"&gt;0",AA65:AT65)</f>
        <v>109</v>
      </c>
      <c r="AW65">
        <f>COUNTIF(G65:Z65,"&lt;&gt;0")</f>
        <v>20</v>
      </c>
      <c r="AX65">
        <f>_xlfn.LET(_xlpm.n,AW65,_xlpm.w,AV65,_xlpm.mu,_xlpm.n*(_xlpm.n+1)/4,_xlpm.sd,SQRT(_xlpm.n*(_xlpm.n+1)*(2*_xlpm.n+1)/24),_xlpm.z,(ABS(_xlpm.w-_xlpm.mu)-0.5)/_xlpm.sd,MIN(1,2*(1-_xlfn.NORM.S.DIST(_xlpm.z,TRUE))))</f>
        <v>0.89604084000970285</v>
      </c>
    </row>
    <row r="66" spans="1:50" x14ac:dyDescent="0.25">
      <c r="A66" t="s">
        <v>9345</v>
      </c>
      <c r="B66" t="s">
        <v>19</v>
      </c>
      <c r="C66" t="s">
        <v>147</v>
      </c>
      <c r="D66" t="s">
        <v>37</v>
      </c>
      <c r="E66" t="s">
        <v>12</v>
      </c>
      <c r="F66" t="s">
        <v>9260</v>
      </c>
      <c r="G66">
        <f>all_runs!O202-all_runs!O1402</f>
        <v>-1.1861504406297518E-3</v>
      </c>
      <c r="H66">
        <f>all_runs!O203-all_runs!O1403</f>
        <v>4.0132669983416247E-2</v>
      </c>
      <c r="I66">
        <f>all_runs!O204-all_runs!O1404</f>
        <v>1.1330409356725135E-2</v>
      </c>
      <c r="J66">
        <f>all_runs!O205-all_runs!O1405</f>
        <v>-3.3227939062949075E-2</v>
      </c>
      <c r="K66">
        <f>all_runs!O206-all_runs!O1406</f>
        <v>7.0894181449899785E-3</v>
      </c>
      <c r="L66">
        <f>all_runs!O207-all_runs!O1407</f>
        <v>-3.5389282103134301E-3</v>
      </c>
      <c r="M66">
        <f>all_runs!O208-all_runs!O1408</f>
        <v>2.7010728115279492E-2</v>
      </c>
      <c r="N66">
        <f>all_runs!O209-all_runs!O1409</f>
        <v>2.1806239737274136E-2</v>
      </c>
      <c r="O66">
        <f>all_runs!O210-all_runs!O1410</f>
        <v>1.794124243103834E-2</v>
      </c>
      <c r="P66">
        <f>all_runs!O211-all_runs!O1411</f>
        <v>5.8668076109936518E-2</v>
      </c>
      <c r="Q66">
        <f>all_runs!O212-all_runs!O1412</f>
        <v>1.9430578505246987E-2</v>
      </c>
      <c r="R66">
        <f>all_runs!O213-all_runs!O1413</f>
        <v>-1.4904932742961341E-2</v>
      </c>
      <c r="S66">
        <f>all_runs!O214-all_runs!O1414</f>
        <v>2.5330086311150857E-2</v>
      </c>
      <c r="T66">
        <f>all_runs!O215-all_runs!O1415</f>
        <v>8.988613865521633E-3</v>
      </c>
      <c r="U66">
        <f>all_runs!O216-all_runs!O1416</f>
        <v>4.4322845417236634E-2</v>
      </c>
      <c r="V66">
        <f>all_runs!O217-all_runs!O1417</f>
        <v>5.6261343012704135E-2</v>
      </c>
      <c r="W66">
        <f>all_runs!O218-all_runs!O1418</f>
        <v>1.1677883654294674E-2</v>
      </c>
      <c r="X66">
        <f>all_runs!O219-all_runs!O1419</f>
        <v>-3.4076487737952355E-2</v>
      </c>
      <c r="Y66">
        <f>all_runs!O220-all_runs!O1420</f>
        <v>1.2337854396416992E-3</v>
      </c>
      <c r="Z66">
        <f>all_runs!O221-all_runs!O1421</f>
        <v>-3.0811025708985529E-3</v>
      </c>
      <c r="AA66" cm="1">
        <f t="array" ref="AA66">IF(G66=0,"",1+SUMPRODUCT(--(ABS($G66:$Z66)&lt;ABS(G66)),--($G66:$Z66&lt;&gt;0))+(SUMPRODUCT(--(ABS($G66:$Z66)=ABS(G66)),--($G66:$Z66&lt;&gt;0))-1)/2)</f>
        <v>1</v>
      </c>
      <c r="AB66" cm="1">
        <f t="array" ref="AB66">IF(H66=0,"",1+SUMPRODUCT(--(ABS($G66:$Z66)&lt;ABS(H66)),--($G66:$Z66&lt;&gt;0))+(SUMPRODUCT(--(ABS($G66:$Z66)=ABS(H66)),--($G66:$Z66&lt;&gt;0))-1)/2)</f>
        <v>17</v>
      </c>
      <c r="AC66" cm="1">
        <f t="array" ref="AC66">IF(I66=0,"",1+SUMPRODUCT(--(ABS($G66:$Z66)&lt;ABS(I66)),--($G66:$Z66&lt;&gt;0))+(SUMPRODUCT(--(ABS($G66:$Z66)=ABS(I66)),--($G66:$Z66&lt;&gt;0))-1)/2)</f>
        <v>7</v>
      </c>
      <c r="AD66" cm="1">
        <f t="array" ref="AD66">IF(J66=0,"",1+SUMPRODUCT(--(ABS($G66:$Z66)&lt;ABS(J66)),--($G66:$Z66&lt;&gt;0))+(SUMPRODUCT(--(ABS($G66:$Z66)=ABS(J66)),--($G66:$Z66&lt;&gt;0))-1)/2)</f>
        <v>15</v>
      </c>
      <c r="AE66" cm="1">
        <f t="array" ref="AE66">IF(K66=0,"",1+SUMPRODUCT(--(ABS($G66:$Z66)&lt;ABS(K66)),--($G66:$Z66&lt;&gt;0))+(SUMPRODUCT(--(ABS($G66:$Z66)=ABS(K66)),--($G66:$Z66&lt;&gt;0))-1)/2)</f>
        <v>5</v>
      </c>
      <c r="AF66" cm="1">
        <f t="array" ref="AF66">IF(L66=0,"",1+SUMPRODUCT(--(ABS($G66:$Z66)&lt;ABS(L66)),--($G66:$Z66&lt;&gt;0))+(SUMPRODUCT(--(ABS($G66:$Z66)=ABS(L66)),--($G66:$Z66&lt;&gt;0))-1)/2)</f>
        <v>4</v>
      </c>
      <c r="AG66" cm="1">
        <f t="array" ref="AG66">IF(M66=0,"",1+SUMPRODUCT(--(ABS($G66:$Z66)&lt;ABS(M66)),--($G66:$Z66&lt;&gt;0))+(SUMPRODUCT(--(ABS($G66:$Z66)=ABS(M66)),--($G66:$Z66&lt;&gt;0))-1)/2)</f>
        <v>14</v>
      </c>
      <c r="AH66" cm="1">
        <f t="array" ref="AH66">IF(N66=0,"",1+SUMPRODUCT(--(ABS($G66:$Z66)&lt;ABS(N66)),--($G66:$Z66&lt;&gt;0))+(SUMPRODUCT(--(ABS($G66:$Z66)=ABS(N66)),--($G66:$Z66&lt;&gt;0))-1)/2)</f>
        <v>12</v>
      </c>
      <c r="AI66" cm="1">
        <f t="array" ref="AI66">IF(O66=0,"",1+SUMPRODUCT(--(ABS($G66:$Z66)&lt;ABS(O66)),--($G66:$Z66&lt;&gt;0))+(SUMPRODUCT(--(ABS($G66:$Z66)=ABS(O66)),--($G66:$Z66&lt;&gt;0))-1)/2)</f>
        <v>10</v>
      </c>
      <c r="AJ66" cm="1">
        <f t="array" ref="AJ66">IF(P66=0,"",1+SUMPRODUCT(--(ABS($G66:$Z66)&lt;ABS(P66)),--($G66:$Z66&lt;&gt;0))+(SUMPRODUCT(--(ABS($G66:$Z66)=ABS(P66)),--($G66:$Z66&lt;&gt;0))-1)/2)</f>
        <v>20</v>
      </c>
      <c r="AK66" cm="1">
        <f t="array" ref="AK66">IF(Q66=0,"",1+SUMPRODUCT(--(ABS($G66:$Z66)&lt;ABS(Q66)),--($G66:$Z66&lt;&gt;0))+(SUMPRODUCT(--(ABS($G66:$Z66)=ABS(Q66)),--($G66:$Z66&lt;&gt;0))-1)/2)</f>
        <v>11</v>
      </c>
      <c r="AL66" cm="1">
        <f t="array" ref="AL66">IF(R66=0,"",1+SUMPRODUCT(--(ABS($G66:$Z66)&lt;ABS(R66)),--($G66:$Z66&lt;&gt;0))+(SUMPRODUCT(--(ABS($G66:$Z66)=ABS(R66)),--($G66:$Z66&lt;&gt;0))-1)/2)</f>
        <v>9</v>
      </c>
      <c r="AM66" cm="1">
        <f t="array" ref="AM66">IF(S66=0,"",1+SUMPRODUCT(--(ABS($G66:$Z66)&lt;ABS(S66)),--($G66:$Z66&lt;&gt;0))+(SUMPRODUCT(--(ABS($G66:$Z66)=ABS(S66)),--($G66:$Z66&lt;&gt;0))-1)/2)</f>
        <v>13</v>
      </c>
      <c r="AN66" cm="1">
        <f t="array" ref="AN66">IF(T66=0,"",1+SUMPRODUCT(--(ABS($G66:$Z66)&lt;ABS(T66)),--($G66:$Z66&lt;&gt;0))+(SUMPRODUCT(--(ABS($G66:$Z66)=ABS(T66)),--($G66:$Z66&lt;&gt;0))-1)/2)</f>
        <v>6</v>
      </c>
      <c r="AO66" cm="1">
        <f t="array" ref="AO66">IF(U66=0,"",1+SUMPRODUCT(--(ABS($G66:$Z66)&lt;ABS(U66)),--($G66:$Z66&lt;&gt;0))+(SUMPRODUCT(--(ABS($G66:$Z66)=ABS(U66)),--($G66:$Z66&lt;&gt;0))-1)/2)</f>
        <v>18</v>
      </c>
      <c r="AP66" cm="1">
        <f t="array" ref="AP66">IF(V66=0,"",1+SUMPRODUCT(--(ABS($G66:$Z66)&lt;ABS(V66)),--($G66:$Z66&lt;&gt;0))+(SUMPRODUCT(--(ABS($G66:$Z66)=ABS(V66)),--($G66:$Z66&lt;&gt;0))-1)/2)</f>
        <v>19</v>
      </c>
      <c r="AQ66" cm="1">
        <f t="array" ref="AQ66">IF(W66=0,"",1+SUMPRODUCT(--(ABS($G66:$Z66)&lt;ABS(W66)),--($G66:$Z66&lt;&gt;0))+(SUMPRODUCT(--(ABS($G66:$Z66)=ABS(W66)),--($G66:$Z66&lt;&gt;0))-1)/2)</f>
        <v>8</v>
      </c>
      <c r="AR66" cm="1">
        <f t="array" ref="AR66">IF(X66=0,"",1+SUMPRODUCT(--(ABS($G66:$Z66)&lt;ABS(X66)),--($G66:$Z66&lt;&gt;0))+(SUMPRODUCT(--(ABS($G66:$Z66)=ABS(X66)),--($G66:$Z66&lt;&gt;0))-1)/2)</f>
        <v>16</v>
      </c>
      <c r="AS66" cm="1">
        <f t="array" ref="AS66">IF(Y66=0,"",1+SUMPRODUCT(--(ABS($G66:$Z66)&lt;ABS(Y66)),--($G66:$Z66&lt;&gt;0))+(SUMPRODUCT(--(ABS($G66:$Z66)=ABS(Y66)),--($G66:$Z66&lt;&gt;0))-1)/2)</f>
        <v>2</v>
      </c>
      <c r="AT66" cm="1">
        <f t="array" ref="AT66">IF(Z66=0,"",1+SUMPRODUCT(--(ABS($G66:$Z66)&lt;ABS(Z66)),--($G66:$Z66&lt;&gt;0))+(SUMPRODUCT(--(ABS($G66:$Z66)=ABS(Z66)),--($G66:$Z66&lt;&gt;0))-1)/2)</f>
        <v>3</v>
      </c>
      <c r="AU66">
        <f>AVERAGE(G66:Z66)</f>
        <v>1.3060418965937598E-2</v>
      </c>
      <c r="AV66">
        <f>SUMIF(G66:Z66,"&gt;0",AA66:AT66)</f>
        <v>162</v>
      </c>
      <c r="AW66">
        <f>COUNTIF(G66:Z66,"&lt;&gt;0")</f>
        <v>20</v>
      </c>
      <c r="AX66">
        <f>_xlfn.LET(_xlpm.n,AW66,_xlpm.w,AV66,_xlpm.mu,_xlpm.n*(_xlpm.n+1)/4,_xlpm.sd,SQRT(_xlpm.n*(_xlpm.n+1)*(2*_xlpm.n+1)/24),_xlpm.z,(ABS(_xlpm.w-_xlpm.mu)-0.5)/_xlpm.sd,MIN(1,2*(1-_xlfn.NORM.S.DIST(_xlpm.z,TRUE))))</f>
        <v>3.4919054081726575E-2</v>
      </c>
    </row>
    <row r="67" spans="1:50" x14ac:dyDescent="0.25">
      <c r="A67" t="s">
        <v>9345</v>
      </c>
      <c r="B67" t="s">
        <v>19</v>
      </c>
      <c r="C67" t="s">
        <v>147</v>
      </c>
      <c r="D67" t="s">
        <v>37</v>
      </c>
      <c r="E67" t="s">
        <v>26</v>
      </c>
      <c r="F67" t="s">
        <v>9260</v>
      </c>
      <c r="G67">
        <f>all_runs!O222-all_runs!O1422</f>
        <v>-1.8888067668555553E-2</v>
      </c>
      <c r="H67">
        <f>all_runs!O223-all_runs!O1423</f>
        <v>7.6677135500663463E-3</v>
      </c>
      <c r="I67">
        <f>all_runs!O224-all_runs!O1424</f>
        <v>2.7200636671119605E-2</v>
      </c>
      <c r="J67">
        <f>all_runs!O225-all_runs!O1425</f>
        <v>-2.4208385784835196E-3</v>
      </c>
      <c r="K67">
        <f>all_runs!O226-all_runs!O1426</f>
        <v>1.3428188592305546E-2</v>
      </c>
      <c r="L67">
        <f>all_runs!O227-all_runs!O1427</f>
        <v>2.9268292682926744E-2</v>
      </c>
      <c r="M67">
        <f>all_runs!O228-all_runs!O1428</f>
        <v>-5.6615895927230042E-3</v>
      </c>
      <c r="N67">
        <f>all_runs!O229-all_runs!O1429</f>
        <v>-2.262873433509538E-2</v>
      </c>
      <c r="O67">
        <f>all_runs!O230-all_runs!O1430</f>
        <v>-1.2730367128616527E-2</v>
      </c>
      <c r="P67">
        <f>all_runs!O231-all_runs!O1431</f>
        <v>-7.5770747732825106E-3</v>
      </c>
      <c r="Q67">
        <f>all_runs!O232-all_runs!O1432</f>
        <v>-1.8021978021978247E-2</v>
      </c>
      <c r="R67">
        <f>all_runs!O233-all_runs!O1433</f>
        <v>-1.4126694040301091E-2</v>
      </c>
      <c r="S67">
        <f>all_runs!O234-all_runs!O1434</f>
        <v>1.318681318681314E-2</v>
      </c>
      <c r="T67">
        <f>all_runs!O235-all_runs!O1435</f>
        <v>-7.0926254752662343E-3</v>
      </c>
      <c r="U67">
        <f>all_runs!O236-all_runs!O1436</f>
        <v>1.0769718086791391E-2</v>
      </c>
      <c r="V67">
        <f>all_runs!O237-all_runs!O1437</f>
        <v>1.8700768258290257E-2</v>
      </c>
      <c r="W67">
        <f>all_runs!O238-all_runs!O1438</f>
        <v>2.8830509147188321E-2</v>
      </c>
      <c r="X67">
        <f>all_runs!O239-all_runs!O1439</f>
        <v>-5.0185802398193813E-3</v>
      </c>
      <c r="Y67">
        <f>all_runs!O240-all_runs!O1440</f>
        <v>-1.1561472019698704E-2</v>
      </c>
      <c r="Z67">
        <f>all_runs!O241-all_runs!O1441</f>
        <v>-2.3885008700626931E-2</v>
      </c>
      <c r="AA67" cm="1">
        <f t="array" ref="AA67">IF(G67=0,"",1+SUMPRODUCT(--(ABS($G67:$Z67)&lt;ABS(G67)),--($G67:$Z67&lt;&gt;0))+(SUMPRODUCT(--(ABS($G67:$Z67)=ABS(G67)),--($G67:$Z67&lt;&gt;0))-1)/2)</f>
        <v>15</v>
      </c>
      <c r="AB67" cm="1">
        <f t="array" ref="AB67">IF(H67=0,"",1+SUMPRODUCT(--(ABS($G67:$Z67)&lt;ABS(H67)),--($G67:$Z67&lt;&gt;0))+(SUMPRODUCT(--(ABS($G67:$Z67)=ABS(H67)),--($G67:$Z67&lt;&gt;0))-1)/2)</f>
        <v>6</v>
      </c>
      <c r="AC67" cm="1">
        <f t="array" ref="AC67">IF(I67=0,"",1+SUMPRODUCT(--(ABS($G67:$Z67)&lt;ABS(I67)),--($G67:$Z67&lt;&gt;0))+(SUMPRODUCT(--(ABS($G67:$Z67)=ABS(I67)),--($G67:$Z67&lt;&gt;0))-1)/2)</f>
        <v>18</v>
      </c>
      <c r="AD67" cm="1">
        <f t="array" ref="AD67">IF(J67=0,"",1+SUMPRODUCT(--(ABS($G67:$Z67)&lt;ABS(J67)),--($G67:$Z67&lt;&gt;0))+(SUMPRODUCT(--(ABS($G67:$Z67)=ABS(J67)),--($G67:$Z67&lt;&gt;0))-1)/2)</f>
        <v>1</v>
      </c>
      <c r="AE67" cm="1">
        <f t="array" ref="AE67">IF(K67=0,"",1+SUMPRODUCT(--(ABS($G67:$Z67)&lt;ABS(K67)),--($G67:$Z67&lt;&gt;0))+(SUMPRODUCT(--(ABS($G67:$Z67)=ABS(K67)),--($G67:$Z67&lt;&gt;0))-1)/2)</f>
        <v>11</v>
      </c>
      <c r="AF67" cm="1">
        <f t="array" ref="AF67">IF(L67=0,"",1+SUMPRODUCT(--(ABS($G67:$Z67)&lt;ABS(L67)),--($G67:$Z67&lt;&gt;0))+(SUMPRODUCT(--(ABS($G67:$Z67)=ABS(L67)),--($G67:$Z67&lt;&gt;0))-1)/2)</f>
        <v>20</v>
      </c>
      <c r="AG67" cm="1">
        <f t="array" ref="AG67">IF(M67=0,"",1+SUMPRODUCT(--(ABS($G67:$Z67)&lt;ABS(M67)),--($G67:$Z67&lt;&gt;0))+(SUMPRODUCT(--(ABS($G67:$Z67)=ABS(M67)),--($G67:$Z67&lt;&gt;0))-1)/2)</f>
        <v>3</v>
      </c>
      <c r="AH67" cm="1">
        <f t="array" ref="AH67">IF(N67=0,"",1+SUMPRODUCT(--(ABS($G67:$Z67)&lt;ABS(N67)),--($G67:$Z67&lt;&gt;0))+(SUMPRODUCT(--(ABS($G67:$Z67)=ABS(N67)),--($G67:$Z67&lt;&gt;0))-1)/2)</f>
        <v>16</v>
      </c>
      <c r="AI67" cm="1">
        <f t="array" ref="AI67">IF(O67=0,"",1+SUMPRODUCT(--(ABS($G67:$Z67)&lt;ABS(O67)),--($G67:$Z67&lt;&gt;0))+(SUMPRODUCT(--(ABS($G67:$Z67)=ABS(O67)),--($G67:$Z67&lt;&gt;0))-1)/2)</f>
        <v>9</v>
      </c>
      <c r="AJ67" cm="1">
        <f t="array" ref="AJ67">IF(P67=0,"",1+SUMPRODUCT(--(ABS($G67:$Z67)&lt;ABS(P67)),--($G67:$Z67&lt;&gt;0))+(SUMPRODUCT(--(ABS($G67:$Z67)=ABS(P67)),--($G67:$Z67&lt;&gt;0))-1)/2)</f>
        <v>5</v>
      </c>
      <c r="AK67" cm="1">
        <f t="array" ref="AK67">IF(Q67=0,"",1+SUMPRODUCT(--(ABS($G67:$Z67)&lt;ABS(Q67)),--($G67:$Z67&lt;&gt;0))+(SUMPRODUCT(--(ABS($G67:$Z67)=ABS(Q67)),--($G67:$Z67&lt;&gt;0))-1)/2)</f>
        <v>13</v>
      </c>
      <c r="AL67" cm="1">
        <f t="array" ref="AL67">IF(R67=0,"",1+SUMPRODUCT(--(ABS($G67:$Z67)&lt;ABS(R67)),--($G67:$Z67&lt;&gt;0))+(SUMPRODUCT(--(ABS($G67:$Z67)=ABS(R67)),--($G67:$Z67&lt;&gt;0))-1)/2)</f>
        <v>12</v>
      </c>
      <c r="AM67" cm="1">
        <f t="array" ref="AM67">IF(S67=0,"",1+SUMPRODUCT(--(ABS($G67:$Z67)&lt;ABS(S67)),--($G67:$Z67&lt;&gt;0))+(SUMPRODUCT(--(ABS($G67:$Z67)=ABS(S67)),--($G67:$Z67&lt;&gt;0))-1)/2)</f>
        <v>10</v>
      </c>
      <c r="AN67" cm="1">
        <f t="array" ref="AN67">IF(T67=0,"",1+SUMPRODUCT(--(ABS($G67:$Z67)&lt;ABS(T67)),--($G67:$Z67&lt;&gt;0))+(SUMPRODUCT(--(ABS($G67:$Z67)=ABS(T67)),--($G67:$Z67&lt;&gt;0))-1)/2)</f>
        <v>4</v>
      </c>
      <c r="AO67" cm="1">
        <f t="array" ref="AO67">IF(U67=0,"",1+SUMPRODUCT(--(ABS($G67:$Z67)&lt;ABS(U67)),--($G67:$Z67&lt;&gt;0))+(SUMPRODUCT(--(ABS($G67:$Z67)=ABS(U67)),--($G67:$Z67&lt;&gt;0))-1)/2)</f>
        <v>7</v>
      </c>
      <c r="AP67" cm="1">
        <f t="array" ref="AP67">IF(V67=0,"",1+SUMPRODUCT(--(ABS($G67:$Z67)&lt;ABS(V67)),--($G67:$Z67&lt;&gt;0))+(SUMPRODUCT(--(ABS($G67:$Z67)=ABS(V67)),--($G67:$Z67&lt;&gt;0))-1)/2)</f>
        <v>14</v>
      </c>
      <c r="AQ67" cm="1">
        <f t="array" ref="AQ67">IF(W67=0,"",1+SUMPRODUCT(--(ABS($G67:$Z67)&lt;ABS(W67)),--($G67:$Z67&lt;&gt;0))+(SUMPRODUCT(--(ABS($G67:$Z67)=ABS(W67)),--($G67:$Z67&lt;&gt;0))-1)/2)</f>
        <v>19</v>
      </c>
      <c r="AR67" cm="1">
        <f t="array" ref="AR67">IF(X67=0,"",1+SUMPRODUCT(--(ABS($G67:$Z67)&lt;ABS(X67)),--($G67:$Z67&lt;&gt;0))+(SUMPRODUCT(--(ABS($G67:$Z67)=ABS(X67)),--($G67:$Z67&lt;&gt;0))-1)/2)</f>
        <v>2</v>
      </c>
      <c r="AS67" cm="1">
        <f t="array" ref="AS67">IF(Y67=0,"",1+SUMPRODUCT(--(ABS($G67:$Z67)&lt;ABS(Y67)),--($G67:$Z67&lt;&gt;0))+(SUMPRODUCT(--(ABS($G67:$Z67)=ABS(Y67)),--($G67:$Z67&lt;&gt;0))-1)/2)</f>
        <v>8</v>
      </c>
      <c r="AT67" cm="1">
        <f t="array" ref="AT67">IF(Z67=0,"",1+SUMPRODUCT(--(ABS($G67:$Z67)&lt;ABS(Z67)),--($G67:$Z67&lt;&gt;0))+(SUMPRODUCT(--(ABS($G67:$Z67)=ABS(Z67)),--($G67:$Z67&lt;&gt;0))-1)/2)</f>
        <v>17</v>
      </c>
      <c r="AU67">
        <f>AVERAGE(G67:Z67)</f>
        <v>-2.8019519947286575E-5</v>
      </c>
      <c r="AV67">
        <f>SUMIF(G67:Z67,"&gt;0",AA67:AT67)</f>
        <v>105</v>
      </c>
      <c r="AW67">
        <f>COUNTIF(G67:Z67,"&lt;&gt;0")</f>
        <v>20</v>
      </c>
      <c r="AX67">
        <f>_xlfn.LET(_xlpm.n,AW67,_xlpm.w,AV67,_xlpm.mu,_xlpm.n*(_xlpm.n+1)/4,_xlpm.sd,SQRT(_xlpm.n*(_xlpm.n+1)*(2*_xlpm.n+1)/24),_xlpm.z,(ABS(_xlpm.w-_xlpm.mu)-0.5)/_xlpm.sd,MIN(1,2*(1-_xlfn.NORM.S.DIST(_xlpm.z,TRUE))))</f>
        <v>1</v>
      </c>
    </row>
    <row r="68" spans="1:50" x14ac:dyDescent="0.25">
      <c r="A68" t="s">
        <v>9345</v>
      </c>
      <c r="B68" t="s">
        <v>19</v>
      </c>
      <c r="C68" t="s">
        <v>147</v>
      </c>
      <c r="D68" t="s">
        <v>45</v>
      </c>
      <c r="E68" t="s">
        <v>32</v>
      </c>
      <c r="F68" t="s">
        <v>9259</v>
      </c>
      <c r="G68">
        <f>all_runs!O242-all_runs!O1442</f>
        <v>-2.6446922985253973E-2</v>
      </c>
      <c r="H68">
        <f>all_runs!O243-all_runs!O1443</f>
        <v>2.3573282983242794E-2</v>
      </c>
      <c r="I68">
        <f>all_runs!O244-all_runs!O1444</f>
        <v>-6.5797418365182048E-2</v>
      </c>
      <c r="J68">
        <f>all_runs!O245-all_runs!O1445</f>
        <v>-6.8912417422073435E-4</v>
      </c>
      <c r="K68">
        <f>all_runs!O246-all_runs!O1446</f>
        <v>-1.5991041433370823E-2</v>
      </c>
      <c r="L68">
        <f>all_runs!O247-all_runs!O1447</f>
        <v>2.4307882662267244E-2</v>
      </c>
      <c r="M68">
        <f>all_runs!O248-all_runs!O1448</f>
        <v>-7.8991095394317368E-3</v>
      </c>
      <c r="N68">
        <f>all_runs!O249-all_runs!O1449</f>
        <v>2.1344735077129307E-2</v>
      </c>
      <c r="O68">
        <f>all_runs!O250-all_runs!O1450</f>
        <v>8.7088396574811044E-2</v>
      </c>
      <c r="P68">
        <f>all_runs!O251-all_runs!O1451</f>
        <v>-2.4677528852681596E-2</v>
      </c>
      <c r="Q68">
        <f>all_runs!O252-all_runs!O1452</f>
        <v>-4.5967104790632929E-3</v>
      </c>
      <c r="R68">
        <f>all_runs!O253-all_runs!O1453</f>
        <v>9.6975735309380307E-3</v>
      </c>
      <c r="S68">
        <f>all_runs!O254-all_runs!O1454</f>
        <v>1.1349017534584505E-2</v>
      </c>
      <c r="T68">
        <f>all_runs!O255-all_runs!O1455</f>
        <v>-4.2963787267584541E-2</v>
      </c>
      <c r="U68">
        <f>all_runs!O256-all_runs!O1456</f>
        <v>-4.4112859468258159E-2</v>
      </c>
      <c r="V68">
        <f>all_runs!O257-all_runs!O1457</f>
        <v>3.9957520244258582E-2</v>
      </c>
      <c r="W68">
        <f>all_runs!O258-all_runs!O1458</f>
        <v>5.5222887558217026E-2</v>
      </c>
      <c r="X68">
        <f>all_runs!O259-all_runs!O1459</f>
        <v>4.4447938779254126E-2</v>
      </c>
      <c r="Y68">
        <f>all_runs!O260-all_runs!O1460</f>
        <v>-0.10227731864095502</v>
      </c>
      <c r="Z68">
        <f>all_runs!O261-all_runs!O1461</f>
        <v>-7.1423047353026403E-3</v>
      </c>
      <c r="AA68" cm="1">
        <f t="array" ref="AA68">IF(G68=0,"",1+SUMPRODUCT(--(ABS($G68:$Z68)&lt;ABS(G68)),--($G68:$Z68&lt;&gt;0))+(SUMPRODUCT(--(ABS($G68:$Z68)=ABS(G68)),--($G68:$Z68&lt;&gt;0))-1)/2)</f>
        <v>12</v>
      </c>
      <c r="AB68" cm="1">
        <f t="array" ref="AB68">IF(H68=0,"",1+SUMPRODUCT(--(ABS($G68:$Z68)&lt;ABS(H68)),--($G68:$Z68&lt;&gt;0))+(SUMPRODUCT(--(ABS($G68:$Z68)=ABS(H68)),--($G68:$Z68&lt;&gt;0))-1)/2)</f>
        <v>9</v>
      </c>
      <c r="AC68" cm="1">
        <f t="array" ref="AC68">IF(I68=0,"",1+SUMPRODUCT(--(ABS($G68:$Z68)&lt;ABS(I68)),--($G68:$Z68&lt;&gt;0))+(SUMPRODUCT(--(ABS($G68:$Z68)=ABS(I68)),--($G68:$Z68&lt;&gt;0))-1)/2)</f>
        <v>18</v>
      </c>
      <c r="AD68" cm="1">
        <f t="array" ref="AD68">IF(J68=0,"",1+SUMPRODUCT(--(ABS($G68:$Z68)&lt;ABS(J68)),--($G68:$Z68&lt;&gt;0))+(SUMPRODUCT(--(ABS($G68:$Z68)=ABS(J68)),--($G68:$Z68&lt;&gt;0))-1)/2)</f>
        <v>1</v>
      </c>
      <c r="AE68" cm="1">
        <f t="array" ref="AE68">IF(K68=0,"",1+SUMPRODUCT(--(ABS($G68:$Z68)&lt;ABS(K68)),--($G68:$Z68&lt;&gt;0))+(SUMPRODUCT(--(ABS($G68:$Z68)=ABS(K68)),--($G68:$Z68&lt;&gt;0))-1)/2)</f>
        <v>7</v>
      </c>
      <c r="AF68" cm="1">
        <f t="array" ref="AF68">IF(L68=0,"",1+SUMPRODUCT(--(ABS($G68:$Z68)&lt;ABS(L68)),--($G68:$Z68&lt;&gt;0))+(SUMPRODUCT(--(ABS($G68:$Z68)=ABS(L68)),--($G68:$Z68&lt;&gt;0))-1)/2)</f>
        <v>10</v>
      </c>
      <c r="AG68" cm="1">
        <f t="array" ref="AG68">IF(M68=0,"",1+SUMPRODUCT(--(ABS($G68:$Z68)&lt;ABS(M68)),--($G68:$Z68&lt;&gt;0))+(SUMPRODUCT(--(ABS($G68:$Z68)=ABS(M68)),--($G68:$Z68&lt;&gt;0))-1)/2)</f>
        <v>4</v>
      </c>
      <c r="AH68" cm="1">
        <f t="array" ref="AH68">IF(N68=0,"",1+SUMPRODUCT(--(ABS($G68:$Z68)&lt;ABS(N68)),--($G68:$Z68&lt;&gt;0))+(SUMPRODUCT(--(ABS($G68:$Z68)=ABS(N68)),--($G68:$Z68&lt;&gt;0))-1)/2)</f>
        <v>8</v>
      </c>
      <c r="AI68" cm="1">
        <f t="array" ref="AI68">IF(O68=0,"",1+SUMPRODUCT(--(ABS($G68:$Z68)&lt;ABS(O68)),--($G68:$Z68&lt;&gt;0))+(SUMPRODUCT(--(ABS($G68:$Z68)=ABS(O68)),--($G68:$Z68&lt;&gt;0))-1)/2)</f>
        <v>19</v>
      </c>
      <c r="AJ68" cm="1">
        <f t="array" ref="AJ68">IF(P68=0,"",1+SUMPRODUCT(--(ABS($G68:$Z68)&lt;ABS(P68)),--($G68:$Z68&lt;&gt;0))+(SUMPRODUCT(--(ABS($G68:$Z68)=ABS(P68)),--($G68:$Z68&lt;&gt;0))-1)/2)</f>
        <v>11</v>
      </c>
      <c r="AK68" cm="1">
        <f t="array" ref="AK68">IF(Q68=0,"",1+SUMPRODUCT(--(ABS($G68:$Z68)&lt;ABS(Q68)),--($G68:$Z68&lt;&gt;0))+(SUMPRODUCT(--(ABS($G68:$Z68)=ABS(Q68)),--($G68:$Z68&lt;&gt;0))-1)/2)</f>
        <v>2</v>
      </c>
      <c r="AL68" cm="1">
        <f t="array" ref="AL68">IF(R68=0,"",1+SUMPRODUCT(--(ABS($G68:$Z68)&lt;ABS(R68)),--($G68:$Z68&lt;&gt;0))+(SUMPRODUCT(--(ABS($G68:$Z68)=ABS(R68)),--($G68:$Z68&lt;&gt;0))-1)/2)</f>
        <v>5</v>
      </c>
      <c r="AM68" cm="1">
        <f t="array" ref="AM68">IF(S68=0,"",1+SUMPRODUCT(--(ABS($G68:$Z68)&lt;ABS(S68)),--($G68:$Z68&lt;&gt;0))+(SUMPRODUCT(--(ABS($G68:$Z68)=ABS(S68)),--($G68:$Z68&lt;&gt;0))-1)/2)</f>
        <v>6</v>
      </c>
      <c r="AN68" cm="1">
        <f t="array" ref="AN68">IF(T68=0,"",1+SUMPRODUCT(--(ABS($G68:$Z68)&lt;ABS(T68)),--($G68:$Z68&lt;&gt;0))+(SUMPRODUCT(--(ABS($G68:$Z68)=ABS(T68)),--($G68:$Z68&lt;&gt;0))-1)/2)</f>
        <v>14</v>
      </c>
      <c r="AO68" cm="1">
        <f t="array" ref="AO68">IF(U68=0,"",1+SUMPRODUCT(--(ABS($G68:$Z68)&lt;ABS(U68)),--($G68:$Z68&lt;&gt;0))+(SUMPRODUCT(--(ABS($G68:$Z68)=ABS(U68)),--($G68:$Z68&lt;&gt;0))-1)/2)</f>
        <v>15</v>
      </c>
      <c r="AP68" cm="1">
        <f t="array" ref="AP68">IF(V68=0,"",1+SUMPRODUCT(--(ABS($G68:$Z68)&lt;ABS(V68)),--($G68:$Z68&lt;&gt;0))+(SUMPRODUCT(--(ABS($G68:$Z68)=ABS(V68)),--($G68:$Z68&lt;&gt;0))-1)/2)</f>
        <v>13</v>
      </c>
      <c r="AQ68" cm="1">
        <f t="array" ref="AQ68">IF(W68=0,"",1+SUMPRODUCT(--(ABS($G68:$Z68)&lt;ABS(W68)),--($G68:$Z68&lt;&gt;0))+(SUMPRODUCT(--(ABS($G68:$Z68)=ABS(W68)),--($G68:$Z68&lt;&gt;0))-1)/2)</f>
        <v>17</v>
      </c>
      <c r="AR68" cm="1">
        <f t="array" ref="AR68">IF(X68=0,"",1+SUMPRODUCT(--(ABS($G68:$Z68)&lt;ABS(X68)),--($G68:$Z68&lt;&gt;0))+(SUMPRODUCT(--(ABS($G68:$Z68)=ABS(X68)),--($G68:$Z68&lt;&gt;0))-1)/2)</f>
        <v>16</v>
      </c>
      <c r="AS68" cm="1">
        <f t="array" ref="AS68">IF(Y68=0,"",1+SUMPRODUCT(--(ABS($G68:$Z68)&lt;ABS(Y68)),--($G68:$Z68&lt;&gt;0))+(SUMPRODUCT(--(ABS($G68:$Z68)=ABS(Y68)),--($G68:$Z68&lt;&gt;0))-1)/2)</f>
        <v>20</v>
      </c>
      <c r="AT68" cm="1">
        <f t="array" ref="AT68">IF(Z68=0,"",1+SUMPRODUCT(--(ABS($G68:$Z68)&lt;ABS(Z68)),--($G68:$Z68&lt;&gt;0))+(SUMPRODUCT(--(ABS($G68:$Z68)=ABS(Z68)),--($G68:$Z68&lt;&gt;0))-1)/2)</f>
        <v>3</v>
      </c>
      <c r="AU68">
        <f>AVERAGE(G68:Z68)</f>
        <v>-1.2802445498300951E-3</v>
      </c>
      <c r="AV68">
        <f>SUMIF(G68:Z68,"&gt;0",AA68:AT68)</f>
        <v>103</v>
      </c>
      <c r="AW68">
        <f>COUNTIF(G68:Z68,"&lt;&gt;0")</f>
        <v>20</v>
      </c>
      <c r="AX68">
        <f>_xlfn.LET(_xlpm.n,AW68,_xlpm.w,AV68,_xlpm.mu,_xlpm.n*(_xlpm.n+1)/4,_xlpm.sd,SQRT(_xlpm.n*(_xlpm.n+1)*(2*_xlpm.n+1)/24),_xlpm.z,(ABS(_xlpm.w-_xlpm.mu)-0.5)/_xlpm.sd,MIN(1,2*(1-_xlfn.NORM.S.DIST(_xlpm.z,TRUE))))</f>
        <v>0.95534260023553585</v>
      </c>
    </row>
    <row r="69" spans="1:50" x14ac:dyDescent="0.25">
      <c r="A69" t="s">
        <v>9345</v>
      </c>
      <c r="B69" t="s">
        <v>19</v>
      </c>
      <c r="C69" t="s">
        <v>147</v>
      </c>
      <c r="D69" t="s">
        <v>45</v>
      </c>
      <c r="E69" t="s">
        <v>12</v>
      </c>
      <c r="F69" t="s">
        <v>9259</v>
      </c>
      <c r="G69">
        <f>all_runs!O262-all_runs!O1462</f>
        <v>-3.7202738409800706E-2</v>
      </c>
      <c r="H69">
        <f>all_runs!O263-all_runs!O1463</f>
        <v>-1.7271314995887854E-2</v>
      </c>
      <c r="I69">
        <f>all_runs!O264-all_runs!O1464</f>
        <v>-5.7426376440461002E-2</v>
      </c>
      <c r="J69">
        <f>all_runs!O265-all_runs!O1465</f>
        <v>1.7376698732630924E-2</v>
      </c>
      <c r="K69">
        <f>all_runs!O266-all_runs!O1466</f>
        <v>-1.2867954985000041E-2</v>
      </c>
      <c r="L69">
        <f>all_runs!O267-all_runs!O1467</f>
        <v>-3.7662438720723612E-3</v>
      </c>
      <c r="M69">
        <f>all_runs!O268-all_runs!O1468</f>
        <v>-6.1991476172026494E-2</v>
      </c>
      <c r="N69">
        <f>all_runs!O269-all_runs!O1469</f>
        <v>-4.9229593598683064E-3</v>
      </c>
      <c r="O69">
        <f>all_runs!O270-all_runs!O1470</f>
        <v>-1.1990632318500949E-2</v>
      </c>
      <c r="P69">
        <f>all_runs!O271-all_runs!O1471</f>
        <v>-2.8093290928365988E-2</v>
      </c>
      <c r="Q69">
        <f>all_runs!O272-all_runs!O1472</f>
        <v>-2.9897363896417839E-2</v>
      </c>
      <c r="R69">
        <f>all_runs!O273-all_runs!O1473</f>
        <v>-7.4399702077362684E-2</v>
      </c>
      <c r="S69">
        <f>all_runs!O274-all_runs!O1474</f>
        <v>-1.4376034923980208E-2</v>
      </c>
      <c r="T69">
        <f>all_runs!O275-all_runs!O1475</f>
        <v>-0.10262415180447959</v>
      </c>
      <c r="U69">
        <f>all_runs!O276-all_runs!O1476</f>
        <v>-1.1695906432748537E-2</v>
      </c>
      <c r="V69">
        <f>all_runs!O277-all_runs!O1477</f>
        <v>-1.7387664418077042E-3</v>
      </c>
      <c r="W69">
        <f>all_runs!O278-all_runs!O1478</f>
        <v>2.1682618456812186E-2</v>
      </c>
      <c r="X69">
        <f>all_runs!O279-all_runs!O1479</f>
        <v>-2.9540352120993596E-4</v>
      </c>
      <c r="Y69">
        <f>all_runs!O280-all_runs!O1480</f>
        <v>-5.2157095649260521E-2</v>
      </c>
      <c r="Z69">
        <f>all_runs!O281-all_runs!O1481</f>
        <v>-3.2688115861573608E-2</v>
      </c>
      <c r="AA69" cm="1">
        <f t="array" ref="AA69">IF(G69=0,"",1+SUMPRODUCT(--(ABS($G69:$Z69)&lt;ABS(G69)),--($G69:$Z69&lt;&gt;0))+(SUMPRODUCT(--(ABS($G69:$Z69)=ABS(G69)),--($G69:$Z69&lt;&gt;0))-1)/2)</f>
        <v>15</v>
      </c>
      <c r="AB69" cm="1">
        <f t="array" ref="AB69">IF(H69=0,"",1+SUMPRODUCT(--(ABS($G69:$Z69)&lt;ABS(H69)),--($G69:$Z69&lt;&gt;0))+(SUMPRODUCT(--(ABS($G69:$Z69)=ABS(H69)),--($G69:$Z69&lt;&gt;0))-1)/2)</f>
        <v>9</v>
      </c>
      <c r="AC69" cm="1">
        <f t="array" ref="AC69">IF(I69=0,"",1+SUMPRODUCT(--(ABS($G69:$Z69)&lt;ABS(I69)),--($G69:$Z69&lt;&gt;0))+(SUMPRODUCT(--(ABS($G69:$Z69)=ABS(I69)),--($G69:$Z69&lt;&gt;0))-1)/2)</f>
        <v>17</v>
      </c>
      <c r="AD69" cm="1">
        <f t="array" ref="AD69">IF(J69=0,"",1+SUMPRODUCT(--(ABS($G69:$Z69)&lt;ABS(J69)),--($G69:$Z69&lt;&gt;0))+(SUMPRODUCT(--(ABS($G69:$Z69)=ABS(J69)),--($G69:$Z69&lt;&gt;0))-1)/2)</f>
        <v>10</v>
      </c>
      <c r="AE69" cm="1">
        <f t="array" ref="AE69">IF(K69=0,"",1+SUMPRODUCT(--(ABS($G69:$Z69)&lt;ABS(K69)),--($G69:$Z69&lt;&gt;0))+(SUMPRODUCT(--(ABS($G69:$Z69)=ABS(K69)),--($G69:$Z69&lt;&gt;0))-1)/2)</f>
        <v>7</v>
      </c>
      <c r="AF69" cm="1">
        <f t="array" ref="AF69">IF(L69=0,"",1+SUMPRODUCT(--(ABS($G69:$Z69)&lt;ABS(L69)),--($G69:$Z69&lt;&gt;0))+(SUMPRODUCT(--(ABS($G69:$Z69)=ABS(L69)),--($G69:$Z69&lt;&gt;0))-1)/2)</f>
        <v>3</v>
      </c>
      <c r="AG69" cm="1">
        <f t="array" ref="AG69">IF(M69=0,"",1+SUMPRODUCT(--(ABS($G69:$Z69)&lt;ABS(M69)),--($G69:$Z69&lt;&gt;0))+(SUMPRODUCT(--(ABS($G69:$Z69)=ABS(M69)),--($G69:$Z69&lt;&gt;0))-1)/2)</f>
        <v>18</v>
      </c>
      <c r="AH69" cm="1">
        <f t="array" ref="AH69">IF(N69=0,"",1+SUMPRODUCT(--(ABS($G69:$Z69)&lt;ABS(N69)),--($G69:$Z69&lt;&gt;0))+(SUMPRODUCT(--(ABS($G69:$Z69)=ABS(N69)),--($G69:$Z69&lt;&gt;0))-1)/2)</f>
        <v>4</v>
      </c>
      <c r="AI69" cm="1">
        <f t="array" ref="AI69">IF(O69=0,"",1+SUMPRODUCT(--(ABS($G69:$Z69)&lt;ABS(O69)),--($G69:$Z69&lt;&gt;0))+(SUMPRODUCT(--(ABS($G69:$Z69)=ABS(O69)),--($G69:$Z69&lt;&gt;0))-1)/2)</f>
        <v>6</v>
      </c>
      <c r="AJ69" cm="1">
        <f t="array" ref="AJ69">IF(P69=0,"",1+SUMPRODUCT(--(ABS($G69:$Z69)&lt;ABS(P69)),--($G69:$Z69&lt;&gt;0))+(SUMPRODUCT(--(ABS($G69:$Z69)=ABS(P69)),--($G69:$Z69&lt;&gt;0))-1)/2)</f>
        <v>12</v>
      </c>
      <c r="AK69" cm="1">
        <f t="array" ref="AK69">IF(Q69=0,"",1+SUMPRODUCT(--(ABS($G69:$Z69)&lt;ABS(Q69)),--($G69:$Z69&lt;&gt;0))+(SUMPRODUCT(--(ABS($G69:$Z69)=ABS(Q69)),--($G69:$Z69&lt;&gt;0))-1)/2)</f>
        <v>13</v>
      </c>
      <c r="AL69" cm="1">
        <f t="array" ref="AL69">IF(R69=0,"",1+SUMPRODUCT(--(ABS($G69:$Z69)&lt;ABS(R69)),--($G69:$Z69&lt;&gt;0))+(SUMPRODUCT(--(ABS($G69:$Z69)=ABS(R69)),--($G69:$Z69&lt;&gt;0))-1)/2)</f>
        <v>19</v>
      </c>
      <c r="AM69" cm="1">
        <f t="array" ref="AM69">IF(S69=0,"",1+SUMPRODUCT(--(ABS($G69:$Z69)&lt;ABS(S69)),--($G69:$Z69&lt;&gt;0))+(SUMPRODUCT(--(ABS($G69:$Z69)=ABS(S69)),--($G69:$Z69&lt;&gt;0))-1)/2)</f>
        <v>8</v>
      </c>
      <c r="AN69" cm="1">
        <f t="array" ref="AN69">IF(T69=0,"",1+SUMPRODUCT(--(ABS($G69:$Z69)&lt;ABS(T69)),--($G69:$Z69&lt;&gt;0))+(SUMPRODUCT(--(ABS($G69:$Z69)=ABS(T69)),--($G69:$Z69&lt;&gt;0))-1)/2)</f>
        <v>20</v>
      </c>
      <c r="AO69" cm="1">
        <f t="array" ref="AO69">IF(U69=0,"",1+SUMPRODUCT(--(ABS($G69:$Z69)&lt;ABS(U69)),--($G69:$Z69&lt;&gt;0))+(SUMPRODUCT(--(ABS($G69:$Z69)=ABS(U69)),--($G69:$Z69&lt;&gt;0))-1)/2)</f>
        <v>5</v>
      </c>
      <c r="AP69" cm="1">
        <f t="array" ref="AP69">IF(V69=0,"",1+SUMPRODUCT(--(ABS($G69:$Z69)&lt;ABS(V69)),--($G69:$Z69&lt;&gt;0))+(SUMPRODUCT(--(ABS($G69:$Z69)=ABS(V69)),--($G69:$Z69&lt;&gt;0))-1)/2)</f>
        <v>2</v>
      </c>
      <c r="AQ69" cm="1">
        <f t="array" ref="AQ69">IF(W69=0,"",1+SUMPRODUCT(--(ABS($G69:$Z69)&lt;ABS(W69)),--($G69:$Z69&lt;&gt;0))+(SUMPRODUCT(--(ABS($G69:$Z69)=ABS(W69)),--($G69:$Z69&lt;&gt;0))-1)/2)</f>
        <v>11</v>
      </c>
      <c r="AR69" cm="1">
        <f t="array" ref="AR69">IF(X69=0,"",1+SUMPRODUCT(--(ABS($G69:$Z69)&lt;ABS(X69)),--($G69:$Z69&lt;&gt;0))+(SUMPRODUCT(--(ABS($G69:$Z69)=ABS(X69)),--($G69:$Z69&lt;&gt;0))-1)/2)</f>
        <v>1</v>
      </c>
      <c r="AS69" cm="1">
        <f t="array" ref="AS69">IF(Y69=0,"",1+SUMPRODUCT(--(ABS($G69:$Z69)&lt;ABS(Y69)),--($G69:$Z69&lt;&gt;0))+(SUMPRODUCT(--(ABS($G69:$Z69)=ABS(Y69)),--($G69:$Z69&lt;&gt;0))-1)/2)</f>
        <v>16</v>
      </c>
      <c r="AT69" cm="1">
        <f t="array" ref="AT69">IF(Z69=0,"",1+SUMPRODUCT(--(ABS($G69:$Z69)&lt;ABS(Z69)),--($G69:$Z69&lt;&gt;0))+(SUMPRODUCT(--(ABS($G69:$Z69)=ABS(Z69)),--($G69:$Z69&lt;&gt;0))-1)/2)</f>
        <v>14</v>
      </c>
      <c r="AU69">
        <f>AVERAGE(G69:Z69)</f>
        <v>-2.5817310545069062E-2</v>
      </c>
      <c r="AV69">
        <f>SUMIF(G69:Z69,"&gt;0",AA69:AT69)</f>
        <v>21</v>
      </c>
      <c r="AW69">
        <f>COUNTIF(G69:Z69,"&lt;&gt;0")</f>
        <v>20</v>
      </c>
      <c r="AX69">
        <f>_xlfn.LET(_xlpm.n,AW69,_xlpm.w,AV69,_xlpm.mu,_xlpm.n*(_xlpm.n+1)/4,_xlpm.sd,SQRT(_xlpm.n*(_xlpm.n+1)*(2*_xlpm.n+1)/24),_xlpm.z,(ABS(_xlpm.w-_xlpm.mu)-0.5)/_xlpm.sd,MIN(1,2*(1-_xlfn.NORM.S.DIST(_xlpm.z,TRUE))))</f>
        <v>1.8252941314766957E-3</v>
      </c>
    </row>
    <row r="70" spans="1:50" x14ac:dyDescent="0.25">
      <c r="A70" t="s">
        <v>9345</v>
      </c>
      <c r="B70" t="s">
        <v>19</v>
      </c>
      <c r="C70" t="s">
        <v>147</v>
      </c>
      <c r="D70" t="s">
        <v>45</v>
      </c>
      <c r="E70" t="s">
        <v>26</v>
      </c>
      <c r="F70" t="s">
        <v>9259</v>
      </c>
      <c r="G70">
        <f>all_runs!O282-all_runs!O1482</f>
        <v>1.0769297148034429E-2</v>
      </c>
      <c r="H70">
        <f>all_runs!O283-all_runs!O1483</f>
        <v>4.3167468639612849E-2</v>
      </c>
      <c r="I70">
        <f>all_runs!O284-all_runs!O1484</f>
        <v>2.0035378456382258E-2</v>
      </c>
      <c r="J70">
        <f>all_runs!O285-all_runs!O1485</f>
        <v>4.6149021724892214E-2</v>
      </c>
      <c r="K70">
        <f>all_runs!O286-all_runs!O1486</f>
        <v>-4.6430584738379688E-2</v>
      </c>
      <c r="L70">
        <f>all_runs!O287-all_runs!O1487</f>
        <v>-2.0174793759699439E-2</v>
      </c>
      <c r="M70">
        <f>all_runs!O288-all_runs!O1488</f>
        <v>4.2122538293216549E-2</v>
      </c>
      <c r="N70">
        <f>all_runs!O289-all_runs!O1489</f>
        <v>3.6056696926262122E-2</v>
      </c>
      <c r="O70">
        <f>all_runs!O290-all_runs!O1490</f>
        <v>3.1774678698386571E-2</v>
      </c>
      <c r="P70">
        <f>all_runs!O291-all_runs!O1491</f>
        <v>9.12590429415161E-4</v>
      </c>
      <c r="Q70">
        <f>all_runs!O292-all_runs!O1492</f>
        <v>2.1254272853420186E-2</v>
      </c>
      <c r="R70">
        <f>all_runs!O293-all_runs!O1493</f>
        <v>-3.2890146909322793E-2</v>
      </c>
      <c r="S70">
        <f>all_runs!O294-all_runs!O1494</f>
        <v>-3.539838593926703E-3</v>
      </c>
      <c r="T70">
        <f>all_runs!O295-all_runs!O1495</f>
        <v>-6.656603285832341E-2</v>
      </c>
      <c r="U70">
        <f>all_runs!O296-all_runs!O1496</f>
        <v>4.9970920722619994E-2</v>
      </c>
      <c r="V70">
        <f>all_runs!O297-all_runs!O1497</f>
        <v>2.1162243869667363E-2</v>
      </c>
      <c r="W70">
        <f>all_runs!O298-all_runs!O1498</f>
        <v>1.0100293646177705E-2</v>
      </c>
      <c r="X70">
        <f>all_runs!O299-all_runs!O1499</f>
        <v>5.3656220322887083E-2</v>
      </c>
      <c r="Y70">
        <f>all_runs!O300-all_runs!O1500</f>
        <v>5.1284875183553513E-2</v>
      </c>
      <c r="Z70">
        <f>all_runs!O301-all_runs!O1501</f>
        <v>5.728178944809148E-3</v>
      </c>
      <c r="AA70" cm="1">
        <f t="array" ref="AA70">IF(G70=0,"",1+SUMPRODUCT(--(ABS($G70:$Z70)&lt;ABS(G70)),--($G70:$Z70&lt;&gt;0))+(SUMPRODUCT(--(ABS($G70:$Z70)=ABS(G70)),--($G70:$Z70&lt;&gt;0))-1)/2)</f>
        <v>5</v>
      </c>
      <c r="AB70" cm="1">
        <f t="array" ref="AB70">IF(H70=0,"",1+SUMPRODUCT(--(ABS($G70:$Z70)&lt;ABS(H70)),--($G70:$Z70&lt;&gt;0))+(SUMPRODUCT(--(ABS($G70:$Z70)=ABS(H70)),--($G70:$Z70&lt;&gt;0))-1)/2)</f>
        <v>14</v>
      </c>
      <c r="AC70" cm="1">
        <f t="array" ref="AC70">IF(I70=0,"",1+SUMPRODUCT(--(ABS($G70:$Z70)&lt;ABS(I70)),--($G70:$Z70&lt;&gt;0))+(SUMPRODUCT(--(ABS($G70:$Z70)=ABS(I70)),--($G70:$Z70&lt;&gt;0))-1)/2)</f>
        <v>6</v>
      </c>
      <c r="AD70" cm="1">
        <f t="array" ref="AD70">IF(J70=0,"",1+SUMPRODUCT(--(ABS($G70:$Z70)&lt;ABS(J70)),--($G70:$Z70&lt;&gt;0))+(SUMPRODUCT(--(ABS($G70:$Z70)=ABS(J70)),--($G70:$Z70&lt;&gt;0))-1)/2)</f>
        <v>15</v>
      </c>
      <c r="AE70" cm="1">
        <f t="array" ref="AE70">IF(K70=0,"",1+SUMPRODUCT(--(ABS($G70:$Z70)&lt;ABS(K70)),--($G70:$Z70&lt;&gt;0))+(SUMPRODUCT(--(ABS($G70:$Z70)=ABS(K70)),--($G70:$Z70&lt;&gt;0))-1)/2)</f>
        <v>16</v>
      </c>
      <c r="AF70" cm="1">
        <f t="array" ref="AF70">IF(L70=0,"",1+SUMPRODUCT(--(ABS($G70:$Z70)&lt;ABS(L70)),--($G70:$Z70&lt;&gt;0))+(SUMPRODUCT(--(ABS($G70:$Z70)=ABS(L70)),--($G70:$Z70&lt;&gt;0))-1)/2)</f>
        <v>7</v>
      </c>
      <c r="AG70" cm="1">
        <f t="array" ref="AG70">IF(M70=0,"",1+SUMPRODUCT(--(ABS($G70:$Z70)&lt;ABS(M70)),--($G70:$Z70&lt;&gt;0))+(SUMPRODUCT(--(ABS($G70:$Z70)=ABS(M70)),--($G70:$Z70&lt;&gt;0))-1)/2)</f>
        <v>13</v>
      </c>
      <c r="AH70" cm="1">
        <f t="array" ref="AH70">IF(N70=0,"",1+SUMPRODUCT(--(ABS($G70:$Z70)&lt;ABS(N70)),--($G70:$Z70&lt;&gt;0))+(SUMPRODUCT(--(ABS($G70:$Z70)=ABS(N70)),--($G70:$Z70&lt;&gt;0))-1)/2)</f>
        <v>12</v>
      </c>
      <c r="AI70" cm="1">
        <f t="array" ref="AI70">IF(O70=0,"",1+SUMPRODUCT(--(ABS($G70:$Z70)&lt;ABS(O70)),--($G70:$Z70&lt;&gt;0))+(SUMPRODUCT(--(ABS($G70:$Z70)=ABS(O70)),--($G70:$Z70&lt;&gt;0))-1)/2)</f>
        <v>10</v>
      </c>
      <c r="AJ70" cm="1">
        <f t="array" ref="AJ70">IF(P70=0,"",1+SUMPRODUCT(--(ABS($G70:$Z70)&lt;ABS(P70)),--($G70:$Z70&lt;&gt;0))+(SUMPRODUCT(--(ABS($G70:$Z70)=ABS(P70)),--($G70:$Z70&lt;&gt;0))-1)/2)</f>
        <v>1</v>
      </c>
      <c r="AK70" cm="1">
        <f t="array" ref="AK70">IF(Q70=0,"",1+SUMPRODUCT(--(ABS($G70:$Z70)&lt;ABS(Q70)),--($G70:$Z70&lt;&gt;0))+(SUMPRODUCT(--(ABS($G70:$Z70)=ABS(Q70)),--($G70:$Z70&lt;&gt;0))-1)/2)</f>
        <v>9</v>
      </c>
      <c r="AL70" cm="1">
        <f t="array" ref="AL70">IF(R70=0,"",1+SUMPRODUCT(--(ABS($G70:$Z70)&lt;ABS(R70)),--($G70:$Z70&lt;&gt;0))+(SUMPRODUCT(--(ABS($G70:$Z70)=ABS(R70)),--($G70:$Z70&lt;&gt;0))-1)/2)</f>
        <v>11</v>
      </c>
      <c r="AM70" cm="1">
        <f t="array" ref="AM70">IF(S70=0,"",1+SUMPRODUCT(--(ABS($G70:$Z70)&lt;ABS(S70)),--($G70:$Z70&lt;&gt;0))+(SUMPRODUCT(--(ABS($G70:$Z70)=ABS(S70)),--($G70:$Z70&lt;&gt;0))-1)/2)</f>
        <v>2</v>
      </c>
      <c r="AN70" cm="1">
        <f t="array" ref="AN70">IF(T70=0,"",1+SUMPRODUCT(--(ABS($G70:$Z70)&lt;ABS(T70)),--($G70:$Z70&lt;&gt;0))+(SUMPRODUCT(--(ABS($G70:$Z70)=ABS(T70)),--($G70:$Z70&lt;&gt;0))-1)/2)</f>
        <v>20</v>
      </c>
      <c r="AO70" cm="1">
        <f t="array" ref="AO70">IF(U70=0,"",1+SUMPRODUCT(--(ABS($G70:$Z70)&lt;ABS(U70)),--($G70:$Z70&lt;&gt;0))+(SUMPRODUCT(--(ABS($G70:$Z70)=ABS(U70)),--($G70:$Z70&lt;&gt;0))-1)/2)</f>
        <v>17</v>
      </c>
      <c r="AP70" cm="1">
        <f t="array" ref="AP70">IF(V70=0,"",1+SUMPRODUCT(--(ABS($G70:$Z70)&lt;ABS(V70)),--($G70:$Z70&lt;&gt;0))+(SUMPRODUCT(--(ABS($G70:$Z70)=ABS(V70)),--($G70:$Z70&lt;&gt;0))-1)/2)</f>
        <v>8</v>
      </c>
      <c r="AQ70" cm="1">
        <f t="array" ref="AQ70">IF(W70=0,"",1+SUMPRODUCT(--(ABS($G70:$Z70)&lt;ABS(W70)),--($G70:$Z70&lt;&gt;0))+(SUMPRODUCT(--(ABS($G70:$Z70)=ABS(W70)),--($G70:$Z70&lt;&gt;0))-1)/2)</f>
        <v>4</v>
      </c>
      <c r="AR70" cm="1">
        <f t="array" ref="AR70">IF(X70=0,"",1+SUMPRODUCT(--(ABS($G70:$Z70)&lt;ABS(X70)),--($G70:$Z70&lt;&gt;0))+(SUMPRODUCT(--(ABS($G70:$Z70)=ABS(X70)),--($G70:$Z70&lt;&gt;0))-1)/2)</f>
        <v>19</v>
      </c>
      <c r="AS70" cm="1">
        <f t="array" ref="AS70">IF(Y70=0,"",1+SUMPRODUCT(--(ABS($G70:$Z70)&lt;ABS(Y70)),--($G70:$Z70&lt;&gt;0))+(SUMPRODUCT(--(ABS($G70:$Z70)=ABS(Y70)),--($G70:$Z70&lt;&gt;0))-1)/2)</f>
        <v>18</v>
      </c>
      <c r="AT70" cm="1">
        <f t="array" ref="AT70">IF(Z70=0,"",1+SUMPRODUCT(--(ABS($G70:$Z70)&lt;ABS(Z70)),--($G70:$Z70&lt;&gt;0))+(SUMPRODUCT(--(ABS($G70:$Z70)=ABS(Z70)),--($G70:$Z70&lt;&gt;0))-1)/2)</f>
        <v>3</v>
      </c>
      <c r="AU70">
        <f>AVERAGE(G70:Z70)</f>
        <v>1.3727163949984255E-2</v>
      </c>
      <c r="AV70">
        <f>SUMIF(G70:Z70,"&gt;0",AA70:AT70)</f>
        <v>154</v>
      </c>
      <c r="AW70">
        <f>COUNTIF(G70:Z70,"&lt;&gt;0")</f>
        <v>20</v>
      </c>
      <c r="AX70">
        <f>_xlfn.LET(_xlpm.n,AW70,_xlpm.w,AV70,_xlpm.mu,_xlpm.n*(_xlpm.n+1)/4,_xlpm.sd,SQRT(_xlpm.n*(_xlpm.n+1)*(2*_xlpm.n+1)/24),_xlpm.z,(ABS(_xlpm.w-_xlpm.mu)-0.5)/_xlpm.sd,MIN(1,2*(1-_xlfn.NORM.S.DIST(_xlpm.z,TRUE))))</f>
        <v>7.019745149302703E-2</v>
      </c>
    </row>
    <row r="71" spans="1:50" x14ac:dyDescent="0.25">
      <c r="A71" t="s">
        <v>9345</v>
      </c>
      <c r="B71" t="s">
        <v>19</v>
      </c>
      <c r="C71" t="s">
        <v>147</v>
      </c>
      <c r="D71" t="s">
        <v>45</v>
      </c>
      <c r="E71" t="s">
        <v>32</v>
      </c>
      <c r="F71" t="s">
        <v>9260</v>
      </c>
      <c r="G71">
        <f>all_runs!O302-all_runs!O1502</f>
        <v>2.4738361127439878E-3</v>
      </c>
      <c r="H71">
        <f>all_runs!O303-all_runs!O1503</f>
        <v>-3.2780453782611518E-3</v>
      </c>
      <c r="I71">
        <f>all_runs!O304-all_runs!O1504</f>
        <v>1.7371871903528735E-3</v>
      </c>
      <c r="J71">
        <f>all_runs!O305-all_runs!O1505</f>
        <v>9.5759824008956329E-4</v>
      </c>
      <c r="K71">
        <f>all_runs!O306-all_runs!O1506</f>
        <v>-5.8627581612257229E-3</v>
      </c>
      <c r="L71">
        <f>all_runs!O307-all_runs!O1507</f>
        <v>1.2422045327789899E-2</v>
      </c>
      <c r="M71">
        <f>all_runs!O308-all_runs!O1508</f>
        <v>-2.5778348739370349E-3</v>
      </c>
      <c r="N71">
        <f>all_runs!O309-all_runs!O1509</f>
        <v>-3.1204391346464466E-2</v>
      </c>
      <c r="O71">
        <f>all_runs!O310-all_runs!O1510</f>
        <v>-5.3614666205448192E-4</v>
      </c>
      <c r="P71">
        <f>all_runs!O311-all_runs!O1511</f>
        <v>-2.6646089189413025E-2</v>
      </c>
      <c r="Q71">
        <f>all_runs!O312-all_runs!O1512</f>
        <v>-2.8544610823091898E-2</v>
      </c>
      <c r="R71">
        <f>all_runs!O313-all_runs!O1513</f>
        <v>2.0626225738822335E-3</v>
      </c>
      <c r="S71">
        <f>all_runs!O314-all_runs!O1514</f>
        <v>9.0885750962772516E-3</v>
      </c>
      <c r="T71">
        <f>all_runs!O315-all_runs!O1515</f>
        <v>-2.0430687097353739E-2</v>
      </c>
      <c r="U71">
        <f>all_runs!O316-all_runs!O1516</f>
        <v>-6.7093068789976229E-3</v>
      </c>
      <c r="V71">
        <f>all_runs!O317-all_runs!O1517</f>
        <v>6.5981905992791301E-3</v>
      </c>
      <c r="W71">
        <f>all_runs!O318-all_runs!O1518</f>
        <v>-3.0452674897119336E-2</v>
      </c>
      <c r="X71">
        <f>all_runs!O319-all_runs!O1519</f>
        <v>2.5739323410505222E-3</v>
      </c>
      <c r="Y71">
        <f>all_runs!O320-all_runs!O1520</f>
        <v>-1.2623606143502553E-4</v>
      </c>
      <c r="Z71">
        <f>all_runs!O321-all_runs!O1521</f>
        <v>-9.0331214452995523E-3</v>
      </c>
      <c r="AA71" cm="1">
        <f t="array" ref="AA71">IF(G71=0,"",1+SUMPRODUCT(--(ABS($G71:$Z71)&lt;ABS(G71)),--($G71:$Z71&lt;&gt;0))+(SUMPRODUCT(--(ABS($G71:$Z71)=ABS(G71)),--($G71:$Z71&lt;&gt;0))-1)/2)</f>
        <v>6</v>
      </c>
      <c r="AB71" cm="1">
        <f t="array" ref="AB71">IF(H71=0,"",1+SUMPRODUCT(--(ABS($G71:$Z71)&lt;ABS(H71)),--($G71:$Z71&lt;&gt;0))+(SUMPRODUCT(--(ABS($G71:$Z71)=ABS(H71)),--($G71:$Z71&lt;&gt;0))-1)/2)</f>
        <v>9</v>
      </c>
      <c r="AC71" cm="1">
        <f t="array" ref="AC71">IF(I71=0,"",1+SUMPRODUCT(--(ABS($G71:$Z71)&lt;ABS(I71)),--($G71:$Z71&lt;&gt;0))+(SUMPRODUCT(--(ABS($G71:$Z71)=ABS(I71)),--($G71:$Z71&lt;&gt;0))-1)/2)</f>
        <v>4</v>
      </c>
      <c r="AD71" cm="1">
        <f t="array" ref="AD71">IF(J71=0,"",1+SUMPRODUCT(--(ABS($G71:$Z71)&lt;ABS(J71)),--($G71:$Z71&lt;&gt;0))+(SUMPRODUCT(--(ABS($G71:$Z71)=ABS(J71)),--($G71:$Z71&lt;&gt;0))-1)/2)</f>
        <v>3</v>
      </c>
      <c r="AE71" cm="1">
        <f t="array" ref="AE71">IF(K71=0,"",1+SUMPRODUCT(--(ABS($G71:$Z71)&lt;ABS(K71)),--($G71:$Z71&lt;&gt;0))+(SUMPRODUCT(--(ABS($G71:$Z71)=ABS(K71)),--($G71:$Z71&lt;&gt;0))-1)/2)</f>
        <v>10</v>
      </c>
      <c r="AF71" cm="1">
        <f t="array" ref="AF71">IF(L71=0,"",1+SUMPRODUCT(--(ABS($G71:$Z71)&lt;ABS(L71)),--($G71:$Z71&lt;&gt;0))+(SUMPRODUCT(--(ABS($G71:$Z71)=ABS(L71)),--($G71:$Z71&lt;&gt;0))-1)/2)</f>
        <v>15</v>
      </c>
      <c r="AG71" cm="1">
        <f t="array" ref="AG71">IF(M71=0,"",1+SUMPRODUCT(--(ABS($G71:$Z71)&lt;ABS(M71)),--($G71:$Z71&lt;&gt;0))+(SUMPRODUCT(--(ABS($G71:$Z71)=ABS(M71)),--($G71:$Z71&lt;&gt;0))-1)/2)</f>
        <v>8</v>
      </c>
      <c r="AH71" cm="1">
        <f t="array" ref="AH71">IF(N71=0,"",1+SUMPRODUCT(--(ABS($G71:$Z71)&lt;ABS(N71)),--($G71:$Z71&lt;&gt;0))+(SUMPRODUCT(--(ABS($G71:$Z71)=ABS(N71)),--($G71:$Z71&lt;&gt;0))-1)/2)</f>
        <v>20</v>
      </c>
      <c r="AI71" cm="1">
        <f t="array" ref="AI71">IF(O71=0,"",1+SUMPRODUCT(--(ABS($G71:$Z71)&lt;ABS(O71)),--($G71:$Z71&lt;&gt;0))+(SUMPRODUCT(--(ABS($G71:$Z71)=ABS(O71)),--($G71:$Z71&lt;&gt;0))-1)/2)</f>
        <v>2</v>
      </c>
      <c r="AJ71" cm="1">
        <f t="array" ref="AJ71">IF(P71=0,"",1+SUMPRODUCT(--(ABS($G71:$Z71)&lt;ABS(P71)),--($G71:$Z71&lt;&gt;0))+(SUMPRODUCT(--(ABS($G71:$Z71)=ABS(P71)),--($G71:$Z71&lt;&gt;0))-1)/2)</f>
        <v>17</v>
      </c>
      <c r="AK71" cm="1">
        <f t="array" ref="AK71">IF(Q71=0,"",1+SUMPRODUCT(--(ABS($G71:$Z71)&lt;ABS(Q71)),--($G71:$Z71&lt;&gt;0))+(SUMPRODUCT(--(ABS($G71:$Z71)=ABS(Q71)),--($G71:$Z71&lt;&gt;0))-1)/2)</f>
        <v>18</v>
      </c>
      <c r="AL71" cm="1">
        <f t="array" ref="AL71">IF(R71=0,"",1+SUMPRODUCT(--(ABS($G71:$Z71)&lt;ABS(R71)),--($G71:$Z71&lt;&gt;0))+(SUMPRODUCT(--(ABS($G71:$Z71)=ABS(R71)),--($G71:$Z71&lt;&gt;0))-1)/2)</f>
        <v>5</v>
      </c>
      <c r="AM71" cm="1">
        <f t="array" ref="AM71">IF(S71=0,"",1+SUMPRODUCT(--(ABS($G71:$Z71)&lt;ABS(S71)),--($G71:$Z71&lt;&gt;0))+(SUMPRODUCT(--(ABS($G71:$Z71)=ABS(S71)),--($G71:$Z71&lt;&gt;0))-1)/2)</f>
        <v>14</v>
      </c>
      <c r="AN71" cm="1">
        <f t="array" ref="AN71">IF(T71=0,"",1+SUMPRODUCT(--(ABS($G71:$Z71)&lt;ABS(T71)),--($G71:$Z71&lt;&gt;0))+(SUMPRODUCT(--(ABS($G71:$Z71)=ABS(T71)),--($G71:$Z71&lt;&gt;0))-1)/2)</f>
        <v>16</v>
      </c>
      <c r="AO71" cm="1">
        <f t="array" ref="AO71">IF(U71=0,"",1+SUMPRODUCT(--(ABS($G71:$Z71)&lt;ABS(U71)),--($G71:$Z71&lt;&gt;0))+(SUMPRODUCT(--(ABS($G71:$Z71)=ABS(U71)),--($G71:$Z71&lt;&gt;0))-1)/2)</f>
        <v>12</v>
      </c>
      <c r="AP71" cm="1">
        <f t="array" ref="AP71">IF(V71=0,"",1+SUMPRODUCT(--(ABS($G71:$Z71)&lt;ABS(V71)),--($G71:$Z71&lt;&gt;0))+(SUMPRODUCT(--(ABS($G71:$Z71)=ABS(V71)),--($G71:$Z71&lt;&gt;0))-1)/2)</f>
        <v>11</v>
      </c>
      <c r="AQ71" cm="1">
        <f t="array" ref="AQ71">IF(W71=0,"",1+SUMPRODUCT(--(ABS($G71:$Z71)&lt;ABS(W71)),--($G71:$Z71&lt;&gt;0))+(SUMPRODUCT(--(ABS($G71:$Z71)=ABS(W71)),--($G71:$Z71&lt;&gt;0))-1)/2)</f>
        <v>19</v>
      </c>
      <c r="AR71" cm="1">
        <f t="array" ref="AR71">IF(X71=0,"",1+SUMPRODUCT(--(ABS($G71:$Z71)&lt;ABS(X71)),--($G71:$Z71&lt;&gt;0))+(SUMPRODUCT(--(ABS($G71:$Z71)=ABS(X71)),--($G71:$Z71&lt;&gt;0))-1)/2)</f>
        <v>7</v>
      </c>
      <c r="AS71" cm="1">
        <f t="array" ref="AS71">IF(Y71=0,"",1+SUMPRODUCT(--(ABS($G71:$Z71)&lt;ABS(Y71)),--($G71:$Z71&lt;&gt;0))+(SUMPRODUCT(--(ABS($G71:$Z71)=ABS(Y71)),--($G71:$Z71&lt;&gt;0))-1)/2)</f>
        <v>1</v>
      </c>
      <c r="AT71" cm="1">
        <f t="array" ref="AT71">IF(Z71=0,"",1+SUMPRODUCT(--(ABS($G71:$Z71)&lt;ABS(Z71)),--($G71:$Z71&lt;&gt;0))+(SUMPRODUCT(--(ABS($G71:$Z71)=ABS(Z71)),--($G71:$Z71&lt;&gt;0))-1)/2)</f>
        <v>13</v>
      </c>
      <c r="AU71">
        <f>AVERAGE(G71:Z71)</f>
        <v>-6.3743957666593798E-3</v>
      </c>
      <c r="AV71">
        <f>SUMIF(G71:Z71,"&gt;0",AA71:AT71)</f>
        <v>65</v>
      </c>
      <c r="AW71">
        <f>COUNTIF(G71:Z71,"&lt;&gt;0")</f>
        <v>20</v>
      </c>
      <c r="AX71">
        <f>_xlfn.LET(_xlpm.n,AW71,_xlpm.w,AV71,_xlpm.mu,_xlpm.n*(_xlpm.n+1)/4,_xlpm.sd,SQRT(_xlpm.n*(_xlpm.n+1)*(2*_xlpm.n+1)/24),_xlpm.z,(ABS(_xlpm.w-_xlpm.mu)-0.5)/_xlpm.sd,MIN(1,2*(1-_xlfn.NORM.S.DIST(_xlpm.z,TRUE))))</f>
        <v>0.14030923357671488</v>
      </c>
    </row>
    <row r="72" spans="1:50" x14ac:dyDescent="0.25">
      <c r="A72" t="s">
        <v>9345</v>
      </c>
      <c r="B72" t="s">
        <v>19</v>
      </c>
      <c r="C72" t="s">
        <v>147</v>
      </c>
      <c r="D72" t="s">
        <v>45</v>
      </c>
      <c r="E72" t="s">
        <v>12</v>
      </c>
      <c r="F72" t="s">
        <v>9260</v>
      </c>
      <c r="G72">
        <f>all_runs!O322-all_runs!O1522</f>
        <v>-1.1395258581536893E-3</v>
      </c>
      <c r="H72">
        <f>all_runs!O323-all_runs!O1523</f>
        <v>4.5856048581878417E-2</v>
      </c>
      <c r="I72">
        <f>all_runs!O324-all_runs!O1524</f>
        <v>5.5840231244250749E-3</v>
      </c>
      <c r="J72">
        <f>all_runs!O325-all_runs!O1525</f>
        <v>-1.607599561563744E-2</v>
      </c>
      <c r="K72">
        <f>all_runs!O326-all_runs!O1526</f>
        <v>1.8475452196382247E-2</v>
      </c>
      <c r="L72">
        <f>all_runs!O327-all_runs!O1527</f>
        <v>2.2821542203195211E-3</v>
      </c>
      <c r="M72">
        <f>all_runs!O328-all_runs!O1528</f>
        <v>3.8070428723871563E-2</v>
      </c>
      <c r="N72">
        <f>all_runs!O329-all_runs!O1529</f>
        <v>1.0292207792207853E-2</v>
      </c>
      <c r="O72">
        <f>all_runs!O330-all_runs!O1530</f>
        <v>2.3796033994334276E-2</v>
      </c>
      <c r="P72">
        <f>all_runs!O331-all_runs!O1531</f>
        <v>6.4269618888997626E-2</v>
      </c>
      <c r="Q72">
        <f>all_runs!O332-all_runs!O1532</f>
        <v>3.1242785686802499E-2</v>
      </c>
      <c r="R72">
        <f>all_runs!O333-all_runs!O1533</f>
        <v>8.2222499065652821E-3</v>
      </c>
      <c r="S72">
        <f>all_runs!O334-all_runs!O1534</f>
        <v>3.684900098263999E-2</v>
      </c>
      <c r="T72">
        <f>all_runs!O335-all_runs!O1535</f>
        <v>1.4715719063545185E-2</v>
      </c>
      <c r="U72">
        <f>all_runs!O336-all_runs!O1536</f>
        <v>5.5775276341141766E-2</v>
      </c>
      <c r="V72">
        <f>all_runs!O337-all_runs!O1537</f>
        <v>6.1912632821723768E-2</v>
      </c>
      <c r="W72">
        <f>all_runs!O338-all_runs!O1538</f>
        <v>2.3071982609555008E-2</v>
      </c>
      <c r="X72">
        <f>all_runs!O339-all_runs!O1539</f>
        <v>-2.8070175438596467E-2</v>
      </c>
      <c r="Y72">
        <f>all_runs!O340-all_runs!O1540</f>
        <v>7.016664578373577E-3</v>
      </c>
      <c r="Z72">
        <f>all_runs!O341-all_runs!O1541</f>
        <v>8.351756325227222E-3</v>
      </c>
      <c r="AA72" cm="1">
        <f t="array" ref="AA72">IF(G72=0,"",1+SUMPRODUCT(--(ABS($G72:$Z72)&lt;ABS(G72)),--($G72:$Z72&lt;&gt;0))+(SUMPRODUCT(--(ABS($G72:$Z72)=ABS(G72)),--($G72:$Z72&lt;&gt;0))-1)/2)</f>
        <v>1</v>
      </c>
      <c r="AB72" cm="1">
        <f t="array" ref="AB72">IF(H72=0,"",1+SUMPRODUCT(--(ABS($G72:$Z72)&lt;ABS(H72)),--($G72:$Z72&lt;&gt;0))+(SUMPRODUCT(--(ABS($G72:$Z72)=ABS(H72)),--($G72:$Z72&lt;&gt;0))-1)/2)</f>
        <v>17</v>
      </c>
      <c r="AC72" cm="1">
        <f t="array" ref="AC72">IF(I72=0,"",1+SUMPRODUCT(--(ABS($G72:$Z72)&lt;ABS(I72)),--($G72:$Z72&lt;&gt;0))+(SUMPRODUCT(--(ABS($G72:$Z72)=ABS(I72)),--($G72:$Z72&lt;&gt;0))-1)/2)</f>
        <v>3</v>
      </c>
      <c r="AD72" cm="1">
        <f t="array" ref="AD72">IF(J72=0,"",1+SUMPRODUCT(--(ABS($G72:$Z72)&lt;ABS(J72)),--($G72:$Z72&lt;&gt;0))+(SUMPRODUCT(--(ABS($G72:$Z72)=ABS(J72)),--($G72:$Z72&lt;&gt;0))-1)/2)</f>
        <v>9</v>
      </c>
      <c r="AE72" cm="1">
        <f t="array" ref="AE72">IF(K72=0,"",1+SUMPRODUCT(--(ABS($G72:$Z72)&lt;ABS(K72)),--($G72:$Z72&lt;&gt;0))+(SUMPRODUCT(--(ABS($G72:$Z72)=ABS(K72)),--($G72:$Z72&lt;&gt;0))-1)/2)</f>
        <v>10</v>
      </c>
      <c r="AF72" cm="1">
        <f t="array" ref="AF72">IF(L72=0,"",1+SUMPRODUCT(--(ABS($G72:$Z72)&lt;ABS(L72)),--($G72:$Z72&lt;&gt;0))+(SUMPRODUCT(--(ABS($G72:$Z72)=ABS(L72)),--($G72:$Z72&lt;&gt;0))-1)/2)</f>
        <v>2</v>
      </c>
      <c r="AG72" cm="1">
        <f t="array" ref="AG72">IF(M72=0,"",1+SUMPRODUCT(--(ABS($G72:$Z72)&lt;ABS(M72)),--($G72:$Z72&lt;&gt;0))+(SUMPRODUCT(--(ABS($G72:$Z72)=ABS(M72)),--($G72:$Z72&lt;&gt;0))-1)/2)</f>
        <v>16</v>
      </c>
      <c r="AH72" cm="1">
        <f t="array" ref="AH72">IF(N72=0,"",1+SUMPRODUCT(--(ABS($G72:$Z72)&lt;ABS(N72)),--($G72:$Z72&lt;&gt;0))+(SUMPRODUCT(--(ABS($G72:$Z72)=ABS(N72)),--($G72:$Z72&lt;&gt;0))-1)/2)</f>
        <v>7</v>
      </c>
      <c r="AI72" cm="1">
        <f t="array" ref="AI72">IF(O72=0,"",1+SUMPRODUCT(--(ABS($G72:$Z72)&lt;ABS(O72)),--($G72:$Z72&lt;&gt;0))+(SUMPRODUCT(--(ABS($G72:$Z72)=ABS(O72)),--($G72:$Z72&lt;&gt;0))-1)/2)</f>
        <v>12</v>
      </c>
      <c r="AJ72" cm="1">
        <f t="array" ref="AJ72">IF(P72=0,"",1+SUMPRODUCT(--(ABS($G72:$Z72)&lt;ABS(P72)),--($G72:$Z72&lt;&gt;0))+(SUMPRODUCT(--(ABS($G72:$Z72)=ABS(P72)),--($G72:$Z72&lt;&gt;0))-1)/2)</f>
        <v>20</v>
      </c>
      <c r="AK72" cm="1">
        <f t="array" ref="AK72">IF(Q72=0,"",1+SUMPRODUCT(--(ABS($G72:$Z72)&lt;ABS(Q72)),--($G72:$Z72&lt;&gt;0))+(SUMPRODUCT(--(ABS($G72:$Z72)=ABS(Q72)),--($G72:$Z72&lt;&gt;0))-1)/2)</f>
        <v>14</v>
      </c>
      <c r="AL72" cm="1">
        <f t="array" ref="AL72">IF(R72=0,"",1+SUMPRODUCT(--(ABS($G72:$Z72)&lt;ABS(R72)),--($G72:$Z72&lt;&gt;0))+(SUMPRODUCT(--(ABS($G72:$Z72)=ABS(R72)),--($G72:$Z72&lt;&gt;0))-1)/2)</f>
        <v>5</v>
      </c>
      <c r="AM72" cm="1">
        <f t="array" ref="AM72">IF(S72=0,"",1+SUMPRODUCT(--(ABS($G72:$Z72)&lt;ABS(S72)),--($G72:$Z72&lt;&gt;0))+(SUMPRODUCT(--(ABS($G72:$Z72)=ABS(S72)),--($G72:$Z72&lt;&gt;0))-1)/2)</f>
        <v>15</v>
      </c>
      <c r="AN72" cm="1">
        <f t="array" ref="AN72">IF(T72=0,"",1+SUMPRODUCT(--(ABS($G72:$Z72)&lt;ABS(T72)),--($G72:$Z72&lt;&gt;0))+(SUMPRODUCT(--(ABS($G72:$Z72)=ABS(T72)),--($G72:$Z72&lt;&gt;0))-1)/2)</f>
        <v>8</v>
      </c>
      <c r="AO72" cm="1">
        <f t="array" ref="AO72">IF(U72=0,"",1+SUMPRODUCT(--(ABS($G72:$Z72)&lt;ABS(U72)),--($G72:$Z72&lt;&gt;0))+(SUMPRODUCT(--(ABS($G72:$Z72)=ABS(U72)),--($G72:$Z72&lt;&gt;0))-1)/2)</f>
        <v>18</v>
      </c>
      <c r="AP72" cm="1">
        <f t="array" ref="AP72">IF(V72=0,"",1+SUMPRODUCT(--(ABS($G72:$Z72)&lt;ABS(V72)),--($G72:$Z72&lt;&gt;0))+(SUMPRODUCT(--(ABS($G72:$Z72)=ABS(V72)),--($G72:$Z72&lt;&gt;0))-1)/2)</f>
        <v>19</v>
      </c>
      <c r="AQ72" cm="1">
        <f t="array" ref="AQ72">IF(W72=0,"",1+SUMPRODUCT(--(ABS($G72:$Z72)&lt;ABS(W72)),--($G72:$Z72&lt;&gt;0))+(SUMPRODUCT(--(ABS($G72:$Z72)=ABS(W72)),--($G72:$Z72&lt;&gt;0))-1)/2)</f>
        <v>11</v>
      </c>
      <c r="AR72" cm="1">
        <f t="array" ref="AR72">IF(X72=0,"",1+SUMPRODUCT(--(ABS($G72:$Z72)&lt;ABS(X72)),--($G72:$Z72&lt;&gt;0))+(SUMPRODUCT(--(ABS($G72:$Z72)=ABS(X72)),--($G72:$Z72&lt;&gt;0))-1)/2)</f>
        <v>13</v>
      </c>
      <c r="AS72" cm="1">
        <f t="array" ref="AS72">IF(Y72=0,"",1+SUMPRODUCT(--(ABS($G72:$Z72)&lt;ABS(Y72)),--($G72:$Z72&lt;&gt;0))+(SUMPRODUCT(--(ABS($G72:$Z72)=ABS(Y72)),--($G72:$Z72&lt;&gt;0))-1)/2)</f>
        <v>4</v>
      </c>
      <c r="AT72" cm="1">
        <f t="array" ref="AT72">IF(Z72=0,"",1+SUMPRODUCT(--(ABS($G72:$Z72)&lt;ABS(Z72)),--($G72:$Z72&lt;&gt;0))+(SUMPRODUCT(--(ABS($G72:$Z72)=ABS(Z72)),--($G72:$Z72&lt;&gt;0))-1)/2)</f>
        <v>6</v>
      </c>
      <c r="AU72">
        <f>AVERAGE(G72:Z72)</f>
        <v>2.0524916946280163E-2</v>
      </c>
      <c r="AV72">
        <f>SUMIF(G72:Z72,"&gt;0",AA72:AT72)</f>
        <v>187</v>
      </c>
      <c r="AW72">
        <f>COUNTIF(G72:Z72,"&lt;&gt;0")</f>
        <v>20</v>
      </c>
      <c r="AX72">
        <f>_xlfn.LET(_xlpm.n,AW72,_xlpm.w,AV72,_xlpm.mu,_xlpm.n*(_xlpm.n+1)/4,_xlpm.sd,SQRT(_xlpm.n*(_xlpm.n+1)*(2*_xlpm.n+1)/24),_xlpm.z,(ABS(_xlpm.w-_xlpm.mu)-0.5)/_xlpm.sd,MIN(1,2*(1-_xlfn.NORM.S.DIST(_xlpm.z,TRUE))))</f>
        <v>2.3453407228775092E-3</v>
      </c>
    </row>
    <row r="73" spans="1:50" x14ac:dyDescent="0.25">
      <c r="A73" t="s">
        <v>9345</v>
      </c>
      <c r="B73" t="s">
        <v>19</v>
      </c>
      <c r="C73" t="s">
        <v>147</v>
      </c>
      <c r="D73" t="s">
        <v>45</v>
      </c>
      <c r="E73" t="s">
        <v>26</v>
      </c>
      <c r="F73" t="s">
        <v>9260</v>
      </c>
      <c r="G73">
        <f>all_runs!O342-all_runs!O1542</f>
        <v>-5.7388809182209455E-3</v>
      </c>
      <c r="H73">
        <f>all_runs!O343-all_runs!O1543</f>
        <v>7.6394194041253805E-3</v>
      </c>
      <c r="I73">
        <f>all_runs!O344-all_runs!O1544</f>
        <v>3.161564770864711E-2</v>
      </c>
      <c r="J73">
        <f>all_runs!O345-all_runs!O1545</f>
        <v>-2.4208385784835196E-3</v>
      </c>
      <c r="K73">
        <f>all_runs!O346-all_runs!O1546</f>
        <v>2.6625022894435024E-2</v>
      </c>
      <c r="L73">
        <f>all_runs!O347-all_runs!O1547</f>
        <v>2.4920466595970248E-2</v>
      </c>
      <c r="M73">
        <f>all_runs!O348-all_runs!O1548</f>
        <v>-1.304291117777634E-3</v>
      </c>
      <c r="N73">
        <f>all_runs!O349-all_runs!O1549</f>
        <v>-2.262873433509538E-2</v>
      </c>
      <c r="O73">
        <f>all_runs!O350-all_runs!O1550</f>
        <v>-8.3539995137369427E-3</v>
      </c>
      <c r="P73">
        <f>all_runs!O351-all_runs!O1551</f>
        <v>-3.3126824491886975E-3</v>
      </c>
      <c r="Q73">
        <f>all_runs!O352-all_runs!O1552</f>
        <v>-2.246642246642272E-2</v>
      </c>
      <c r="R73">
        <f>all_runs!O353-all_runs!O1553</f>
        <v>-9.8829895806137324E-3</v>
      </c>
      <c r="S73">
        <f>all_runs!O354-all_runs!O1554</f>
        <v>1.3186813186813029E-2</v>
      </c>
      <c r="T73">
        <f>all_runs!O355-all_runs!O1555</f>
        <v>-1.6031139334476974E-2</v>
      </c>
      <c r="U73">
        <f>all_runs!O356-all_runs!O1556</f>
        <v>1.066413261535204E-2</v>
      </c>
      <c r="V73">
        <f>all_runs!O357-all_runs!O1557</f>
        <v>2.7550325780414164E-2</v>
      </c>
      <c r="W73">
        <f>all_runs!O358-all_runs!O1558</f>
        <v>3.3314814079923871E-2</v>
      </c>
      <c r="X73">
        <f>all_runs!O359-all_runs!O1559</f>
        <v>-5.2101291039343689E-3</v>
      </c>
      <c r="Y73">
        <f>all_runs!O360-all_runs!O1560</f>
        <v>-7.2331339091625813E-3</v>
      </c>
      <c r="Z73">
        <f>all_runs!O361-all_runs!O1561</f>
        <v>-2.6487041899760144E-2</v>
      </c>
      <c r="AA73" cm="1">
        <f t="array" ref="AA73">IF(G73=0,"",1+SUMPRODUCT(--(ABS($G73:$Z73)&lt;ABS(G73)),--($G73:$Z73&lt;&gt;0))+(SUMPRODUCT(--(ABS($G73:$Z73)=ABS(G73)),--($G73:$Z73&lt;&gt;0))-1)/2)</f>
        <v>5</v>
      </c>
      <c r="AB73" cm="1">
        <f t="array" ref="AB73">IF(H73=0,"",1+SUMPRODUCT(--(ABS($G73:$Z73)&lt;ABS(H73)),--($G73:$Z73&lt;&gt;0))+(SUMPRODUCT(--(ABS($G73:$Z73)=ABS(H73)),--($G73:$Z73&lt;&gt;0))-1)/2)</f>
        <v>7</v>
      </c>
      <c r="AC73" cm="1">
        <f t="array" ref="AC73">IF(I73=0,"",1+SUMPRODUCT(--(ABS($G73:$Z73)&lt;ABS(I73)),--($G73:$Z73&lt;&gt;0))+(SUMPRODUCT(--(ABS($G73:$Z73)=ABS(I73)),--($G73:$Z73&lt;&gt;0))-1)/2)</f>
        <v>19</v>
      </c>
      <c r="AD73" cm="1">
        <f t="array" ref="AD73">IF(J73=0,"",1+SUMPRODUCT(--(ABS($G73:$Z73)&lt;ABS(J73)),--($G73:$Z73&lt;&gt;0))+(SUMPRODUCT(--(ABS($G73:$Z73)=ABS(J73)),--($G73:$Z73&lt;&gt;0))-1)/2)</f>
        <v>2</v>
      </c>
      <c r="AE73" cm="1">
        <f t="array" ref="AE73">IF(K73=0,"",1+SUMPRODUCT(--(ABS($G73:$Z73)&lt;ABS(K73)),--($G73:$Z73&lt;&gt;0))+(SUMPRODUCT(--(ABS($G73:$Z73)=ABS(K73)),--($G73:$Z73&lt;&gt;0))-1)/2)</f>
        <v>17</v>
      </c>
      <c r="AF73" cm="1">
        <f t="array" ref="AF73">IF(L73=0,"",1+SUMPRODUCT(--(ABS($G73:$Z73)&lt;ABS(L73)),--($G73:$Z73&lt;&gt;0))+(SUMPRODUCT(--(ABS($G73:$Z73)=ABS(L73)),--($G73:$Z73&lt;&gt;0))-1)/2)</f>
        <v>15</v>
      </c>
      <c r="AG73" cm="1">
        <f t="array" ref="AG73">IF(M73=0,"",1+SUMPRODUCT(--(ABS($G73:$Z73)&lt;ABS(M73)),--($G73:$Z73&lt;&gt;0))+(SUMPRODUCT(--(ABS($G73:$Z73)=ABS(M73)),--($G73:$Z73&lt;&gt;0))-1)/2)</f>
        <v>1</v>
      </c>
      <c r="AH73" cm="1">
        <f t="array" ref="AH73">IF(N73=0,"",1+SUMPRODUCT(--(ABS($G73:$Z73)&lt;ABS(N73)),--($G73:$Z73&lt;&gt;0))+(SUMPRODUCT(--(ABS($G73:$Z73)=ABS(N73)),--($G73:$Z73&lt;&gt;0))-1)/2)</f>
        <v>14</v>
      </c>
      <c r="AI73" cm="1">
        <f t="array" ref="AI73">IF(O73=0,"",1+SUMPRODUCT(--(ABS($G73:$Z73)&lt;ABS(O73)),--($G73:$Z73&lt;&gt;0))+(SUMPRODUCT(--(ABS($G73:$Z73)=ABS(O73)),--($G73:$Z73&lt;&gt;0))-1)/2)</f>
        <v>8</v>
      </c>
      <c r="AJ73" cm="1">
        <f t="array" ref="AJ73">IF(P73=0,"",1+SUMPRODUCT(--(ABS($G73:$Z73)&lt;ABS(P73)),--($G73:$Z73&lt;&gt;0))+(SUMPRODUCT(--(ABS($G73:$Z73)=ABS(P73)),--($G73:$Z73&lt;&gt;0))-1)/2)</f>
        <v>3</v>
      </c>
      <c r="AK73" cm="1">
        <f t="array" ref="AK73">IF(Q73=0,"",1+SUMPRODUCT(--(ABS($G73:$Z73)&lt;ABS(Q73)),--($G73:$Z73&lt;&gt;0))+(SUMPRODUCT(--(ABS($G73:$Z73)=ABS(Q73)),--($G73:$Z73&lt;&gt;0))-1)/2)</f>
        <v>13</v>
      </c>
      <c r="AL73" cm="1">
        <f t="array" ref="AL73">IF(R73=0,"",1+SUMPRODUCT(--(ABS($G73:$Z73)&lt;ABS(R73)),--($G73:$Z73&lt;&gt;0))+(SUMPRODUCT(--(ABS($G73:$Z73)=ABS(R73)),--($G73:$Z73&lt;&gt;0))-1)/2)</f>
        <v>9</v>
      </c>
      <c r="AM73" cm="1">
        <f t="array" ref="AM73">IF(S73=0,"",1+SUMPRODUCT(--(ABS($G73:$Z73)&lt;ABS(S73)),--($G73:$Z73&lt;&gt;0))+(SUMPRODUCT(--(ABS($G73:$Z73)=ABS(S73)),--($G73:$Z73&lt;&gt;0))-1)/2)</f>
        <v>11</v>
      </c>
      <c r="AN73" cm="1">
        <f t="array" ref="AN73">IF(T73=0,"",1+SUMPRODUCT(--(ABS($G73:$Z73)&lt;ABS(T73)),--($G73:$Z73&lt;&gt;0))+(SUMPRODUCT(--(ABS($G73:$Z73)=ABS(T73)),--($G73:$Z73&lt;&gt;0))-1)/2)</f>
        <v>12</v>
      </c>
      <c r="AO73" cm="1">
        <f t="array" ref="AO73">IF(U73=0,"",1+SUMPRODUCT(--(ABS($G73:$Z73)&lt;ABS(U73)),--($G73:$Z73&lt;&gt;0))+(SUMPRODUCT(--(ABS($G73:$Z73)=ABS(U73)),--($G73:$Z73&lt;&gt;0))-1)/2)</f>
        <v>10</v>
      </c>
      <c r="AP73" cm="1">
        <f t="array" ref="AP73">IF(V73=0,"",1+SUMPRODUCT(--(ABS($G73:$Z73)&lt;ABS(V73)),--($G73:$Z73&lt;&gt;0))+(SUMPRODUCT(--(ABS($G73:$Z73)=ABS(V73)),--($G73:$Z73&lt;&gt;0))-1)/2)</f>
        <v>18</v>
      </c>
      <c r="AQ73" cm="1">
        <f t="array" ref="AQ73">IF(W73=0,"",1+SUMPRODUCT(--(ABS($G73:$Z73)&lt;ABS(W73)),--($G73:$Z73&lt;&gt;0))+(SUMPRODUCT(--(ABS($G73:$Z73)=ABS(W73)),--($G73:$Z73&lt;&gt;0))-1)/2)</f>
        <v>20</v>
      </c>
      <c r="AR73" cm="1">
        <f t="array" ref="AR73">IF(X73=0,"",1+SUMPRODUCT(--(ABS($G73:$Z73)&lt;ABS(X73)),--($G73:$Z73&lt;&gt;0))+(SUMPRODUCT(--(ABS($G73:$Z73)=ABS(X73)),--($G73:$Z73&lt;&gt;0))-1)/2)</f>
        <v>4</v>
      </c>
      <c r="AS73" cm="1">
        <f t="array" ref="AS73">IF(Y73=0,"",1+SUMPRODUCT(--(ABS($G73:$Z73)&lt;ABS(Y73)),--($G73:$Z73&lt;&gt;0))+(SUMPRODUCT(--(ABS($G73:$Z73)=ABS(Y73)),--($G73:$Z73&lt;&gt;0))-1)/2)</f>
        <v>6</v>
      </c>
      <c r="AT73" cm="1">
        <f t="array" ref="AT73">IF(Z73=0,"",1+SUMPRODUCT(--(ABS($G73:$Z73)&lt;ABS(Z73)),--($G73:$Z73&lt;&gt;0))+(SUMPRODUCT(--(ABS($G73:$Z73)=ABS(Z73)),--($G73:$Z73&lt;&gt;0))-1)/2)</f>
        <v>16</v>
      </c>
      <c r="AU73">
        <f>AVERAGE(G73:Z73)</f>
        <v>2.2223179529403613E-3</v>
      </c>
      <c r="AV73">
        <f>SUMIF(G73:Z73,"&gt;0",AA73:AT73)</f>
        <v>117</v>
      </c>
      <c r="AW73">
        <f>COUNTIF(G73:Z73,"&lt;&gt;0")</f>
        <v>20</v>
      </c>
      <c r="AX73">
        <f>_xlfn.LET(_xlpm.n,AW73,_xlpm.w,AV73,_xlpm.mu,_xlpm.n*(_xlpm.n+1)/4,_xlpm.sd,SQRT(_xlpm.n*(_xlpm.n+1)*(2*_xlpm.n+1)/24),_xlpm.z,(ABS(_xlpm.w-_xlpm.mu)-0.5)/_xlpm.sd,MIN(1,2*(1-_xlfn.NORM.S.DIST(_xlpm.z,TRUE))))</f>
        <v>0.66768621574558251</v>
      </c>
    </row>
    <row r="74" spans="1:50" x14ac:dyDescent="0.25">
      <c r="A74" t="s">
        <v>9345</v>
      </c>
      <c r="B74" t="s">
        <v>19</v>
      </c>
      <c r="C74" t="s">
        <v>147</v>
      </c>
      <c r="D74" t="s">
        <v>62</v>
      </c>
      <c r="E74" t="s">
        <v>32</v>
      </c>
      <c r="F74" t="s">
        <v>9259</v>
      </c>
      <c r="G74">
        <f>all_runs!O362-all_runs!O1562</f>
        <v>-6.0835990970007581E-2</v>
      </c>
      <c r="H74">
        <f>all_runs!O363-all_runs!O1563</f>
        <v>-8.26885395306447E-2</v>
      </c>
      <c r="I74">
        <f>all_runs!O364-all_runs!O1564</f>
        <v>-6.298753371728516E-2</v>
      </c>
      <c r="J74">
        <f>all_runs!O365-all_runs!O1565</f>
        <v>-5.7604214383875307E-2</v>
      </c>
      <c r="K74">
        <f>all_runs!O366-all_runs!O1566</f>
        <v>-7.9769751452378079E-2</v>
      </c>
      <c r="L74">
        <f>all_runs!O367-all_runs!O1567</f>
        <v>-6.8914610176894486E-2</v>
      </c>
      <c r="M74">
        <f>all_runs!O368-all_runs!O1568</f>
        <v>-8.0833635567507223E-2</v>
      </c>
      <c r="N74">
        <f>all_runs!O369-all_runs!O1569</f>
        <v>-4.2591131991358111E-2</v>
      </c>
      <c r="O74">
        <f>all_runs!O370-all_runs!O1570</f>
        <v>-6.4826381305961966E-2</v>
      </c>
      <c r="P74">
        <f>all_runs!O371-all_runs!O1571</f>
        <v>-5.5560196074121326E-2</v>
      </c>
      <c r="Q74">
        <f>all_runs!O372-all_runs!O1572</f>
        <v>-5.5862851469701713E-2</v>
      </c>
      <c r="R74">
        <f>all_runs!O373-all_runs!O1573</f>
        <v>-0.11064425770308128</v>
      </c>
      <c r="S74">
        <f>all_runs!O374-all_runs!O1574</f>
        <v>-4.7681934474387289E-2</v>
      </c>
      <c r="T74">
        <f>all_runs!O375-all_runs!O1575</f>
        <v>-6.4102564102564097E-2</v>
      </c>
      <c r="U74">
        <f>all_runs!O376-all_runs!O1576</f>
        <v>-8.1450872359963178E-2</v>
      </c>
      <c r="V74">
        <f>all_runs!O377-all_runs!O1577</f>
        <v>-4.3116898576232465E-2</v>
      </c>
      <c r="W74">
        <f>all_runs!O378-all_runs!O1578</f>
        <v>-4.5112523029770979E-2</v>
      </c>
      <c r="X74">
        <f>all_runs!O379-all_runs!O1579</f>
        <v>-4.6256160816133263E-2</v>
      </c>
      <c r="Y74">
        <f>all_runs!O380-all_runs!O1580</f>
        <v>-0.10233638104875142</v>
      </c>
      <c r="Z74">
        <f>all_runs!O381-all_runs!O1581</f>
        <v>-7.7325048934221652E-2</v>
      </c>
      <c r="AA74" cm="1">
        <f t="array" ref="AA74">IF(G74=0,"",1+SUMPRODUCT(--(ABS($G74:$Z74)&lt;ABS(G74)),--($G74:$Z74&lt;&gt;0))+(SUMPRODUCT(--(ABS($G74:$Z74)=ABS(G74)),--($G74:$Z74&lt;&gt;0))-1)/2)</f>
        <v>9</v>
      </c>
      <c r="AB74" cm="1">
        <f t="array" ref="AB74">IF(H74=0,"",1+SUMPRODUCT(--(ABS($G74:$Z74)&lt;ABS(H74)),--($G74:$Z74&lt;&gt;0))+(SUMPRODUCT(--(ABS($G74:$Z74)=ABS(H74)),--($G74:$Z74&lt;&gt;0))-1)/2)</f>
        <v>18</v>
      </c>
      <c r="AC74" cm="1">
        <f t="array" ref="AC74">IF(I74=0,"",1+SUMPRODUCT(--(ABS($G74:$Z74)&lt;ABS(I74)),--($G74:$Z74&lt;&gt;0))+(SUMPRODUCT(--(ABS($G74:$Z74)=ABS(I74)),--($G74:$Z74&lt;&gt;0))-1)/2)</f>
        <v>10</v>
      </c>
      <c r="AD74" cm="1">
        <f t="array" ref="AD74">IF(J74=0,"",1+SUMPRODUCT(--(ABS($G74:$Z74)&lt;ABS(J74)),--($G74:$Z74&lt;&gt;0))+(SUMPRODUCT(--(ABS($G74:$Z74)=ABS(J74)),--($G74:$Z74&lt;&gt;0))-1)/2)</f>
        <v>8</v>
      </c>
      <c r="AE74" cm="1">
        <f t="array" ref="AE74">IF(K74=0,"",1+SUMPRODUCT(--(ABS($G74:$Z74)&lt;ABS(K74)),--($G74:$Z74&lt;&gt;0))+(SUMPRODUCT(--(ABS($G74:$Z74)=ABS(K74)),--($G74:$Z74&lt;&gt;0))-1)/2)</f>
        <v>15</v>
      </c>
      <c r="AF74" cm="1">
        <f t="array" ref="AF74">IF(L74=0,"",1+SUMPRODUCT(--(ABS($G74:$Z74)&lt;ABS(L74)),--($G74:$Z74&lt;&gt;0))+(SUMPRODUCT(--(ABS($G74:$Z74)=ABS(L74)),--($G74:$Z74&lt;&gt;0))-1)/2)</f>
        <v>13</v>
      </c>
      <c r="AG74" cm="1">
        <f t="array" ref="AG74">IF(M74=0,"",1+SUMPRODUCT(--(ABS($G74:$Z74)&lt;ABS(M74)),--($G74:$Z74&lt;&gt;0))+(SUMPRODUCT(--(ABS($G74:$Z74)=ABS(M74)),--($G74:$Z74&lt;&gt;0))-1)/2)</f>
        <v>16</v>
      </c>
      <c r="AH74" cm="1">
        <f t="array" ref="AH74">IF(N74=0,"",1+SUMPRODUCT(--(ABS($G74:$Z74)&lt;ABS(N74)),--($G74:$Z74&lt;&gt;0))+(SUMPRODUCT(--(ABS($G74:$Z74)=ABS(N74)),--($G74:$Z74&lt;&gt;0))-1)/2)</f>
        <v>1</v>
      </c>
      <c r="AI74" cm="1">
        <f t="array" ref="AI74">IF(O74=0,"",1+SUMPRODUCT(--(ABS($G74:$Z74)&lt;ABS(O74)),--($G74:$Z74&lt;&gt;0))+(SUMPRODUCT(--(ABS($G74:$Z74)=ABS(O74)),--($G74:$Z74&lt;&gt;0))-1)/2)</f>
        <v>12</v>
      </c>
      <c r="AJ74" cm="1">
        <f t="array" ref="AJ74">IF(P74=0,"",1+SUMPRODUCT(--(ABS($G74:$Z74)&lt;ABS(P74)),--($G74:$Z74&lt;&gt;0))+(SUMPRODUCT(--(ABS($G74:$Z74)=ABS(P74)),--($G74:$Z74&lt;&gt;0))-1)/2)</f>
        <v>6</v>
      </c>
      <c r="AK74" cm="1">
        <f t="array" ref="AK74">IF(Q74=0,"",1+SUMPRODUCT(--(ABS($G74:$Z74)&lt;ABS(Q74)),--($G74:$Z74&lt;&gt;0))+(SUMPRODUCT(--(ABS($G74:$Z74)=ABS(Q74)),--($G74:$Z74&lt;&gt;0))-1)/2)</f>
        <v>7</v>
      </c>
      <c r="AL74" cm="1">
        <f t="array" ref="AL74">IF(R74=0,"",1+SUMPRODUCT(--(ABS($G74:$Z74)&lt;ABS(R74)),--($G74:$Z74&lt;&gt;0))+(SUMPRODUCT(--(ABS($G74:$Z74)=ABS(R74)),--($G74:$Z74&lt;&gt;0))-1)/2)</f>
        <v>20</v>
      </c>
      <c r="AM74" cm="1">
        <f t="array" ref="AM74">IF(S74=0,"",1+SUMPRODUCT(--(ABS($G74:$Z74)&lt;ABS(S74)),--($G74:$Z74&lt;&gt;0))+(SUMPRODUCT(--(ABS($G74:$Z74)=ABS(S74)),--($G74:$Z74&lt;&gt;0))-1)/2)</f>
        <v>5</v>
      </c>
      <c r="AN74" cm="1">
        <f t="array" ref="AN74">IF(T74=0,"",1+SUMPRODUCT(--(ABS($G74:$Z74)&lt;ABS(T74)),--($G74:$Z74&lt;&gt;0))+(SUMPRODUCT(--(ABS($G74:$Z74)=ABS(T74)),--($G74:$Z74&lt;&gt;0))-1)/2)</f>
        <v>11</v>
      </c>
      <c r="AO74" cm="1">
        <f t="array" ref="AO74">IF(U74=0,"",1+SUMPRODUCT(--(ABS($G74:$Z74)&lt;ABS(U74)),--($G74:$Z74&lt;&gt;0))+(SUMPRODUCT(--(ABS($G74:$Z74)=ABS(U74)),--($G74:$Z74&lt;&gt;0))-1)/2)</f>
        <v>17</v>
      </c>
      <c r="AP74" cm="1">
        <f t="array" ref="AP74">IF(V74=0,"",1+SUMPRODUCT(--(ABS($G74:$Z74)&lt;ABS(V74)),--($G74:$Z74&lt;&gt;0))+(SUMPRODUCT(--(ABS($G74:$Z74)=ABS(V74)),--($G74:$Z74&lt;&gt;0))-1)/2)</f>
        <v>2</v>
      </c>
      <c r="AQ74" cm="1">
        <f t="array" ref="AQ74">IF(W74=0,"",1+SUMPRODUCT(--(ABS($G74:$Z74)&lt;ABS(W74)),--($G74:$Z74&lt;&gt;0))+(SUMPRODUCT(--(ABS($G74:$Z74)=ABS(W74)),--($G74:$Z74&lt;&gt;0))-1)/2)</f>
        <v>3</v>
      </c>
      <c r="AR74" cm="1">
        <f t="array" ref="AR74">IF(X74=0,"",1+SUMPRODUCT(--(ABS($G74:$Z74)&lt;ABS(X74)),--($G74:$Z74&lt;&gt;0))+(SUMPRODUCT(--(ABS($G74:$Z74)=ABS(X74)),--($G74:$Z74&lt;&gt;0))-1)/2)</f>
        <v>4</v>
      </c>
      <c r="AS74" cm="1">
        <f t="array" ref="AS74">IF(Y74=0,"",1+SUMPRODUCT(--(ABS($G74:$Z74)&lt;ABS(Y74)),--($G74:$Z74&lt;&gt;0))+(SUMPRODUCT(--(ABS($G74:$Z74)=ABS(Y74)),--($G74:$Z74&lt;&gt;0))-1)/2)</f>
        <v>19</v>
      </c>
      <c r="AT74" cm="1">
        <f t="array" ref="AT74">IF(Z74=0,"",1+SUMPRODUCT(--(ABS($G74:$Z74)&lt;ABS(Z74)),--($G74:$Z74&lt;&gt;0))+(SUMPRODUCT(--(ABS($G74:$Z74)=ABS(Z74)),--($G74:$Z74&lt;&gt;0))-1)/2)</f>
        <v>14</v>
      </c>
      <c r="AU74">
        <f>AVERAGE(G74:Z74)</f>
        <v>-6.6525073884242072E-2</v>
      </c>
      <c r="AV74">
        <f>SUMIF(G74:Z74,"&gt;0",AA74:AT74)</f>
        <v>0</v>
      </c>
      <c r="AW74">
        <f>COUNTIF(G74:Z74,"&lt;&gt;0")</f>
        <v>20</v>
      </c>
      <c r="AX74">
        <f>_xlfn.LET(_xlpm.n,AW74,_xlpm.w,AV74,_xlpm.mu,_xlpm.n*(_xlpm.n+1)/4,_xlpm.sd,SQRT(_xlpm.n*(_xlpm.n+1)*(2*_xlpm.n+1)/24),_xlpm.z,(ABS(_xlpm.w-_xlpm.mu)-0.5)/_xlpm.sd,MIN(1,2*(1-_xlfn.NORM.S.DIST(_xlpm.z,TRUE))))</f>
        <v>9.5691731570646255E-5</v>
      </c>
    </row>
    <row r="75" spans="1:50" x14ac:dyDescent="0.25">
      <c r="A75" t="s">
        <v>9345</v>
      </c>
      <c r="B75" t="s">
        <v>19</v>
      </c>
      <c r="C75" t="s">
        <v>147</v>
      </c>
      <c r="D75" t="s">
        <v>62</v>
      </c>
      <c r="E75" t="s">
        <v>12</v>
      </c>
      <c r="F75" t="s">
        <v>9259</v>
      </c>
      <c r="G75">
        <f>all_runs!O382-all_runs!O1582</f>
        <v>-1.8133158555901474E-2</v>
      </c>
      <c r="H75">
        <f>all_runs!O383-all_runs!O1583</f>
        <v>-3.6663880892685796E-2</v>
      </c>
      <c r="I75">
        <f>all_runs!O384-all_runs!O1584</f>
        <v>-7.7543915176451206E-3</v>
      </c>
      <c r="J75">
        <f>all_runs!O385-all_runs!O1585</f>
        <v>-6.2558356676004623E-3</v>
      </c>
      <c r="K75">
        <f>all_runs!O386-all_runs!O1586</f>
        <v>-2.3885639410515691E-2</v>
      </c>
      <c r="L75">
        <f>all_runs!O387-all_runs!O1587</f>
        <v>-3.2777751984771841E-2</v>
      </c>
      <c r="M75">
        <f>all_runs!O388-all_runs!O1588</f>
        <v>-4.1197537510824223E-3</v>
      </c>
      <c r="N75">
        <f>all_runs!O389-all_runs!O1589</f>
        <v>1.442691386825401E-3</v>
      </c>
      <c r="O75">
        <f>all_runs!O390-all_runs!O1590</f>
        <v>-3.6421435059037166E-2</v>
      </c>
      <c r="P75">
        <f>all_runs!O391-all_runs!O1591</f>
        <v>-4.2537041535098297E-2</v>
      </c>
      <c r="Q75">
        <f>all_runs!O392-all_runs!O1592</f>
        <v>-3.6792958458832459E-2</v>
      </c>
      <c r="R75">
        <f>all_runs!O393-all_runs!O1593</f>
        <v>1.4767255216693309E-3</v>
      </c>
      <c r="S75">
        <f>all_runs!O394-all_runs!O1594</f>
        <v>-1.5978450518840503E-2</v>
      </c>
      <c r="T75">
        <f>all_runs!O395-all_runs!O1595</f>
        <v>-5.0618073316283096E-2</v>
      </c>
      <c r="U75">
        <f>all_runs!O396-all_runs!O1596</f>
        <v>-2.2795153128336909E-2</v>
      </c>
      <c r="V75">
        <f>all_runs!O397-all_runs!O1597</f>
        <v>-2.0340829507431435E-2</v>
      </c>
      <c r="W75">
        <f>all_runs!O398-all_runs!O1598</f>
        <v>-4.7598640913405488E-3</v>
      </c>
      <c r="X75">
        <f>all_runs!O399-all_runs!O1599</f>
        <v>-1.6759776536312887E-2</v>
      </c>
      <c r="Y75">
        <f>all_runs!O400-all_runs!O1600</f>
        <v>-1.3796722121053207E-2</v>
      </c>
      <c r="Z75">
        <f>all_runs!O401-all_runs!O1601</f>
        <v>-1.5825400226514352E-2</v>
      </c>
      <c r="AA75" cm="1">
        <f t="array" ref="AA75">IF(G75=0,"",1+SUMPRODUCT(--(ABS($G75:$Z75)&lt;ABS(G75)),--($G75:$Z75&lt;&gt;0))+(SUMPRODUCT(--(ABS($G75:$Z75)=ABS(G75)),--($G75:$Z75&lt;&gt;0))-1)/2)</f>
        <v>11</v>
      </c>
      <c r="AB75" cm="1">
        <f t="array" ref="AB75">IF(H75=0,"",1+SUMPRODUCT(--(ABS($G75:$Z75)&lt;ABS(H75)),--($G75:$Z75&lt;&gt;0))+(SUMPRODUCT(--(ABS($G75:$Z75)=ABS(H75)),--($G75:$Z75&lt;&gt;0))-1)/2)</f>
        <v>17</v>
      </c>
      <c r="AC75" cm="1">
        <f t="array" ref="AC75">IF(I75=0,"",1+SUMPRODUCT(--(ABS($G75:$Z75)&lt;ABS(I75)),--($G75:$Z75&lt;&gt;0))+(SUMPRODUCT(--(ABS($G75:$Z75)=ABS(I75)),--($G75:$Z75&lt;&gt;0))-1)/2)</f>
        <v>6</v>
      </c>
      <c r="AD75" cm="1">
        <f t="array" ref="AD75">IF(J75=0,"",1+SUMPRODUCT(--(ABS($G75:$Z75)&lt;ABS(J75)),--($G75:$Z75&lt;&gt;0))+(SUMPRODUCT(--(ABS($G75:$Z75)=ABS(J75)),--($G75:$Z75&lt;&gt;0))-1)/2)</f>
        <v>5</v>
      </c>
      <c r="AE75" cm="1">
        <f t="array" ref="AE75">IF(K75=0,"",1+SUMPRODUCT(--(ABS($G75:$Z75)&lt;ABS(K75)),--($G75:$Z75&lt;&gt;0))+(SUMPRODUCT(--(ABS($G75:$Z75)=ABS(K75)),--($G75:$Z75&lt;&gt;0))-1)/2)</f>
        <v>14</v>
      </c>
      <c r="AF75" cm="1">
        <f t="array" ref="AF75">IF(L75=0,"",1+SUMPRODUCT(--(ABS($G75:$Z75)&lt;ABS(L75)),--($G75:$Z75&lt;&gt;0))+(SUMPRODUCT(--(ABS($G75:$Z75)=ABS(L75)),--($G75:$Z75&lt;&gt;0))-1)/2)</f>
        <v>15</v>
      </c>
      <c r="AG75" cm="1">
        <f t="array" ref="AG75">IF(M75=0,"",1+SUMPRODUCT(--(ABS($G75:$Z75)&lt;ABS(M75)),--($G75:$Z75&lt;&gt;0))+(SUMPRODUCT(--(ABS($G75:$Z75)=ABS(M75)),--($G75:$Z75&lt;&gt;0))-1)/2)</f>
        <v>3</v>
      </c>
      <c r="AH75" cm="1">
        <f t="array" ref="AH75">IF(N75=0,"",1+SUMPRODUCT(--(ABS($G75:$Z75)&lt;ABS(N75)),--($G75:$Z75&lt;&gt;0))+(SUMPRODUCT(--(ABS($G75:$Z75)=ABS(N75)),--($G75:$Z75&lt;&gt;0))-1)/2)</f>
        <v>1</v>
      </c>
      <c r="AI75" cm="1">
        <f t="array" ref="AI75">IF(O75=0,"",1+SUMPRODUCT(--(ABS($G75:$Z75)&lt;ABS(O75)),--($G75:$Z75&lt;&gt;0))+(SUMPRODUCT(--(ABS($G75:$Z75)=ABS(O75)),--($G75:$Z75&lt;&gt;0))-1)/2)</f>
        <v>16</v>
      </c>
      <c r="AJ75" cm="1">
        <f t="array" ref="AJ75">IF(P75=0,"",1+SUMPRODUCT(--(ABS($G75:$Z75)&lt;ABS(P75)),--($G75:$Z75&lt;&gt;0))+(SUMPRODUCT(--(ABS($G75:$Z75)=ABS(P75)),--($G75:$Z75&lt;&gt;0))-1)/2)</f>
        <v>19</v>
      </c>
      <c r="AK75" cm="1">
        <f t="array" ref="AK75">IF(Q75=0,"",1+SUMPRODUCT(--(ABS($G75:$Z75)&lt;ABS(Q75)),--($G75:$Z75&lt;&gt;0))+(SUMPRODUCT(--(ABS($G75:$Z75)=ABS(Q75)),--($G75:$Z75&lt;&gt;0))-1)/2)</f>
        <v>18</v>
      </c>
      <c r="AL75" cm="1">
        <f t="array" ref="AL75">IF(R75=0,"",1+SUMPRODUCT(--(ABS($G75:$Z75)&lt;ABS(R75)),--($G75:$Z75&lt;&gt;0))+(SUMPRODUCT(--(ABS($G75:$Z75)=ABS(R75)),--($G75:$Z75&lt;&gt;0))-1)/2)</f>
        <v>2</v>
      </c>
      <c r="AM75" cm="1">
        <f t="array" ref="AM75">IF(S75=0,"",1+SUMPRODUCT(--(ABS($G75:$Z75)&lt;ABS(S75)),--($G75:$Z75&lt;&gt;0))+(SUMPRODUCT(--(ABS($G75:$Z75)=ABS(S75)),--($G75:$Z75&lt;&gt;0))-1)/2)</f>
        <v>9</v>
      </c>
      <c r="AN75" cm="1">
        <f t="array" ref="AN75">IF(T75=0,"",1+SUMPRODUCT(--(ABS($G75:$Z75)&lt;ABS(T75)),--($G75:$Z75&lt;&gt;0))+(SUMPRODUCT(--(ABS($G75:$Z75)=ABS(T75)),--($G75:$Z75&lt;&gt;0))-1)/2)</f>
        <v>20</v>
      </c>
      <c r="AO75" cm="1">
        <f t="array" ref="AO75">IF(U75=0,"",1+SUMPRODUCT(--(ABS($G75:$Z75)&lt;ABS(U75)),--($G75:$Z75&lt;&gt;0))+(SUMPRODUCT(--(ABS($G75:$Z75)=ABS(U75)),--($G75:$Z75&lt;&gt;0))-1)/2)</f>
        <v>13</v>
      </c>
      <c r="AP75" cm="1">
        <f t="array" ref="AP75">IF(V75=0,"",1+SUMPRODUCT(--(ABS($G75:$Z75)&lt;ABS(V75)),--($G75:$Z75&lt;&gt;0))+(SUMPRODUCT(--(ABS($G75:$Z75)=ABS(V75)),--($G75:$Z75&lt;&gt;0))-1)/2)</f>
        <v>12</v>
      </c>
      <c r="AQ75" cm="1">
        <f t="array" ref="AQ75">IF(W75=0,"",1+SUMPRODUCT(--(ABS($G75:$Z75)&lt;ABS(W75)),--($G75:$Z75&lt;&gt;0))+(SUMPRODUCT(--(ABS($G75:$Z75)=ABS(W75)),--($G75:$Z75&lt;&gt;0))-1)/2)</f>
        <v>4</v>
      </c>
      <c r="AR75" cm="1">
        <f t="array" ref="AR75">IF(X75=0,"",1+SUMPRODUCT(--(ABS($G75:$Z75)&lt;ABS(X75)),--($G75:$Z75&lt;&gt;0))+(SUMPRODUCT(--(ABS($G75:$Z75)=ABS(X75)),--($G75:$Z75&lt;&gt;0))-1)/2)</f>
        <v>10</v>
      </c>
      <c r="AS75" cm="1">
        <f t="array" ref="AS75">IF(Y75=0,"",1+SUMPRODUCT(--(ABS($G75:$Z75)&lt;ABS(Y75)),--($G75:$Z75&lt;&gt;0))+(SUMPRODUCT(--(ABS($G75:$Z75)=ABS(Y75)),--($G75:$Z75&lt;&gt;0))-1)/2)</f>
        <v>7</v>
      </c>
      <c r="AT75" cm="1">
        <f t="array" ref="AT75">IF(Z75=0,"",1+SUMPRODUCT(--(ABS($G75:$Z75)&lt;ABS(Z75)),--($G75:$Z75&lt;&gt;0))+(SUMPRODUCT(--(ABS($G75:$Z75)=ABS(Z75)),--($G75:$Z75&lt;&gt;0))-1)/2)</f>
        <v>8</v>
      </c>
      <c r="AU75">
        <f>AVERAGE(G75:Z75)</f>
        <v>-2.0164834968539446E-2</v>
      </c>
      <c r="AV75">
        <f>SUMIF(G75:Z75,"&gt;0",AA75:AT75)</f>
        <v>3</v>
      </c>
      <c r="AW75">
        <f>COUNTIF(G75:Z75,"&lt;&gt;0")</f>
        <v>20</v>
      </c>
      <c r="AX75">
        <f>_xlfn.LET(_xlpm.n,AW75,_xlpm.w,AV75,_xlpm.mu,_xlpm.n*(_xlpm.n+1)/4,_xlpm.sd,SQRT(_xlpm.n*(_xlpm.n+1)*(2*_xlpm.n+1)/24),_xlpm.z,(ABS(_xlpm.w-_xlpm.mu)-0.5)/_xlpm.sd,MIN(1,2*(1-_xlfn.NORM.S.DIST(_xlpm.z,TRUE))))</f>
        <v>1.5109307838723218E-4</v>
      </c>
    </row>
    <row r="76" spans="1:50" x14ac:dyDescent="0.25">
      <c r="A76" t="s">
        <v>9345</v>
      </c>
      <c r="B76" t="s">
        <v>19</v>
      </c>
      <c r="C76" t="s">
        <v>147</v>
      </c>
      <c r="D76" t="s">
        <v>62</v>
      </c>
      <c r="E76" t="s">
        <v>26</v>
      </c>
      <c r="F76" t="s">
        <v>9259</v>
      </c>
      <c r="G76">
        <f>all_runs!O402-all_runs!O1602</f>
        <v>-2.7196467991170148E-2</v>
      </c>
      <c r="H76">
        <f>all_runs!O403-all_runs!O1603</f>
        <v>-1.4423076923077982E-3</v>
      </c>
      <c r="I76">
        <f>all_runs!O404-all_runs!O1604</f>
        <v>-2.2321428571428492E-2</v>
      </c>
      <c r="J76">
        <f>all_runs!O405-all_runs!O1605</f>
        <v>-3.360854217113507E-2</v>
      </c>
      <c r="K76">
        <f>all_runs!O406-all_runs!O1606</f>
        <v>-5.8070818070818153E-2</v>
      </c>
      <c r="L76">
        <f>all_runs!O407-all_runs!O1607</f>
        <v>-4.6227194342602917E-2</v>
      </c>
      <c r="M76">
        <f>all_runs!O408-all_runs!O1608</f>
        <v>-1.7777777777777559E-2</v>
      </c>
      <c r="N76">
        <f>all_runs!O409-all_runs!O1609</f>
        <v>-4.8793978783508885E-2</v>
      </c>
      <c r="O76">
        <f>all_runs!O410-all_runs!O1610</f>
        <v>-7.4606135164093645E-3</v>
      </c>
      <c r="P76">
        <f>all_runs!O411-all_runs!O1611</f>
        <v>-2.251526251526248E-2</v>
      </c>
      <c r="Q76">
        <f>all_runs!O412-all_runs!O1612</f>
        <v>-3.953203700359198E-2</v>
      </c>
      <c r="R76">
        <f>all_runs!O413-all_runs!O1613</f>
        <v>-5.2587390086824448E-2</v>
      </c>
      <c r="S76">
        <f>all_runs!O414-all_runs!O1614</f>
        <v>-4.71840659340661E-2</v>
      </c>
      <c r="T76">
        <f>all_runs!O415-all_runs!O1615</f>
        <v>-3.5634743875278208E-2</v>
      </c>
      <c r="U76">
        <f>all_runs!O416-all_runs!O1616</f>
        <v>-2.7091217281614677E-2</v>
      </c>
      <c r="V76">
        <f>all_runs!O417-all_runs!O1617</f>
        <v>-2.8918257464513042E-2</v>
      </c>
      <c r="W76">
        <f>all_runs!O418-all_runs!O1618</f>
        <v>-2.4573680823680721E-2</v>
      </c>
      <c r="X76">
        <f>all_runs!O419-all_runs!O1619</f>
        <v>-4.1539940741322279E-2</v>
      </c>
      <c r="Y76">
        <f>all_runs!O420-all_runs!O1620</f>
        <v>-9.9603174603175582E-3</v>
      </c>
      <c r="Z76">
        <f>all_runs!O421-all_runs!O1621</f>
        <v>-2.772994834421183E-2</v>
      </c>
      <c r="AA76" cm="1">
        <f t="array" ref="AA76">IF(G76=0,"",1+SUMPRODUCT(--(ABS($G76:$Z76)&lt;ABS(G76)),--($G76:$Z76&lt;&gt;0))+(SUMPRODUCT(--(ABS($G76:$Z76)=ABS(G76)),--($G76:$Z76&lt;&gt;0))-1)/2)</f>
        <v>9</v>
      </c>
      <c r="AB76" cm="1">
        <f t="array" ref="AB76">IF(H76=0,"",1+SUMPRODUCT(--(ABS($G76:$Z76)&lt;ABS(H76)),--($G76:$Z76&lt;&gt;0))+(SUMPRODUCT(--(ABS($G76:$Z76)=ABS(H76)),--($G76:$Z76&lt;&gt;0))-1)/2)</f>
        <v>1</v>
      </c>
      <c r="AC76" cm="1">
        <f t="array" ref="AC76">IF(I76=0,"",1+SUMPRODUCT(--(ABS($G76:$Z76)&lt;ABS(I76)),--($G76:$Z76&lt;&gt;0))+(SUMPRODUCT(--(ABS($G76:$Z76)=ABS(I76)),--($G76:$Z76&lt;&gt;0))-1)/2)</f>
        <v>5</v>
      </c>
      <c r="AD76" cm="1">
        <f t="array" ref="AD76">IF(J76=0,"",1+SUMPRODUCT(--(ABS($G76:$Z76)&lt;ABS(J76)),--($G76:$Z76&lt;&gt;0))+(SUMPRODUCT(--(ABS($G76:$Z76)=ABS(J76)),--($G76:$Z76&lt;&gt;0))-1)/2)</f>
        <v>12</v>
      </c>
      <c r="AE76" cm="1">
        <f t="array" ref="AE76">IF(K76=0,"",1+SUMPRODUCT(--(ABS($G76:$Z76)&lt;ABS(K76)),--($G76:$Z76&lt;&gt;0))+(SUMPRODUCT(--(ABS($G76:$Z76)=ABS(K76)),--($G76:$Z76&lt;&gt;0))-1)/2)</f>
        <v>20</v>
      </c>
      <c r="AF76" cm="1">
        <f t="array" ref="AF76">IF(L76=0,"",1+SUMPRODUCT(--(ABS($G76:$Z76)&lt;ABS(L76)),--($G76:$Z76&lt;&gt;0))+(SUMPRODUCT(--(ABS($G76:$Z76)=ABS(L76)),--($G76:$Z76&lt;&gt;0))-1)/2)</f>
        <v>16</v>
      </c>
      <c r="AG76" cm="1">
        <f t="array" ref="AG76">IF(M76=0,"",1+SUMPRODUCT(--(ABS($G76:$Z76)&lt;ABS(M76)),--($G76:$Z76&lt;&gt;0))+(SUMPRODUCT(--(ABS($G76:$Z76)=ABS(M76)),--($G76:$Z76&lt;&gt;0))-1)/2)</f>
        <v>4</v>
      </c>
      <c r="AH76" cm="1">
        <f t="array" ref="AH76">IF(N76=0,"",1+SUMPRODUCT(--(ABS($G76:$Z76)&lt;ABS(N76)),--($G76:$Z76&lt;&gt;0))+(SUMPRODUCT(--(ABS($G76:$Z76)=ABS(N76)),--($G76:$Z76&lt;&gt;0))-1)/2)</f>
        <v>18</v>
      </c>
      <c r="AI76" cm="1">
        <f t="array" ref="AI76">IF(O76=0,"",1+SUMPRODUCT(--(ABS($G76:$Z76)&lt;ABS(O76)),--($G76:$Z76&lt;&gt;0))+(SUMPRODUCT(--(ABS($G76:$Z76)=ABS(O76)),--($G76:$Z76&lt;&gt;0))-1)/2)</f>
        <v>2</v>
      </c>
      <c r="AJ76" cm="1">
        <f t="array" ref="AJ76">IF(P76=0,"",1+SUMPRODUCT(--(ABS($G76:$Z76)&lt;ABS(P76)),--($G76:$Z76&lt;&gt;0))+(SUMPRODUCT(--(ABS($G76:$Z76)=ABS(P76)),--($G76:$Z76&lt;&gt;0))-1)/2)</f>
        <v>6</v>
      </c>
      <c r="AK76" cm="1">
        <f t="array" ref="AK76">IF(Q76=0,"",1+SUMPRODUCT(--(ABS($G76:$Z76)&lt;ABS(Q76)),--($G76:$Z76&lt;&gt;0))+(SUMPRODUCT(--(ABS($G76:$Z76)=ABS(Q76)),--($G76:$Z76&lt;&gt;0))-1)/2)</f>
        <v>14</v>
      </c>
      <c r="AL76" cm="1">
        <f t="array" ref="AL76">IF(R76=0,"",1+SUMPRODUCT(--(ABS($G76:$Z76)&lt;ABS(R76)),--($G76:$Z76&lt;&gt;0))+(SUMPRODUCT(--(ABS($G76:$Z76)=ABS(R76)),--($G76:$Z76&lt;&gt;0))-1)/2)</f>
        <v>19</v>
      </c>
      <c r="AM76" cm="1">
        <f t="array" ref="AM76">IF(S76=0,"",1+SUMPRODUCT(--(ABS($G76:$Z76)&lt;ABS(S76)),--($G76:$Z76&lt;&gt;0))+(SUMPRODUCT(--(ABS($G76:$Z76)=ABS(S76)),--($G76:$Z76&lt;&gt;0))-1)/2)</f>
        <v>17</v>
      </c>
      <c r="AN76" cm="1">
        <f t="array" ref="AN76">IF(T76=0,"",1+SUMPRODUCT(--(ABS($G76:$Z76)&lt;ABS(T76)),--($G76:$Z76&lt;&gt;0))+(SUMPRODUCT(--(ABS($G76:$Z76)=ABS(T76)),--($G76:$Z76&lt;&gt;0))-1)/2)</f>
        <v>13</v>
      </c>
      <c r="AO76" cm="1">
        <f t="array" ref="AO76">IF(U76=0,"",1+SUMPRODUCT(--(ABS($G76:$Z76)&lt;ABS(U76)),--($G76:$Z76&lt;&gt;0))+(SUMPRODUCT(--(ABS($G76:$Z76)=ABS(U76)),--($G76:$Z76&lt;&gt;0))-1)/2)</f>
        <v>8</v>
      </c>
      <c r="AP76" cm="1">
        <f t="array" ref="AP76">IF(V76=0,"",1+SUMPRODUCT(--(ABS($G76:$Z76)&lt;ABS(V76)),--($G76:$Z76&lt;&gt;0))+(SUMPRODUCT(--(ABS($G76:$Z76)=ABS(V76)),--($G76:$Z76&lt;&gt;0))-1)/2)</f>
        <v>11</v>
      </c>
      <c r="AQ76" cm="1">
        <f t="array" ref="AQ76">IF(W76=0,"",1+SUMPRODUCT(--(ABS($G76:$Z76)&lt;ABS(W76)),--($G76:$Z76&lt;&gt;0))+(SUMPRODUCT(--(ABS($G76:$Z76)=ABS(W76)),--($G76:$Z76&lt;&gt;0))-1)/2)</f>
        <v>7</v>
      </c>
      <c r="AR76" cm="1">
        <f t="array" ref="AR76">IF(X76=0,"",1+SUMPRODUCT(--(ABS($G76:$Z76)&lt;ABS(X76)),--($G76:$Z76&lt;&gt;0))+(SUMPRODUCT(--(ABS($G76:$Z76)=ABS(X76)),--($G76:$Z76&lt;&gt;0))-1)/2)</f>
        <v>15</v>
      </c>
      <c r="AS76" cm="1">
        <f t="array" ref="AS76">IF(Y76=0,"",1+SUMPRODUCT(--(ABS($G76:$Z76)&lt;ABS(Y76)),--($G76:$Z76&lt;&gt;0))+(SUMPRODUCT(--(ABS($G76:$Z76)=ABS(Y76)),--($G76:$Z76&lt;&gt;0))-1)/2)</f>
        <v>3</v>
      </c>
      <c r="AT76" cm="1">
        <f t="array" ref="AT76">IF(Z76=0,"",1+SUMPRODUCT(--(ABS($G76:$Z76)&lt;ABS(Z76)),--($G76:$Z76&lt;&gt;0))+(SUMPRODUCT(--(ABS($G76:$Z76)=ABS(Z76)),--($G76:$Z76&lt;&gt;0))-1)/2)</f>
        <v>10</v>
      </c>
      <c r="AU76">
        <f>AVERAGE(G76:Z76)</f>
        <v>-3.1008299522392084E-2</v>
      </c>
      <c r="AV76">
        <f>SUMIF(G76:Z76,"&gt;0",AA76:AT76)</f>
        <v>0</v>
      </c>
      <c r="AW76">
        <f>COUNTIF(G76:Z76,"&lt;&gt;0")</f>
        <v>20</v>
      </c>
      <c r="AX76">
        <f>_xlfn.LET(_xlpm.n,AW76,_xlpm.w,AV76,_xlpm.mu,_xlpm.n*(_xlpm.n+1)/4,_xlpm.sd,SQRT(_xlpm.n*(_xlpm.n+1)*(2*_xlpm.n+1)/24),_xlpm.z,(ABS(_xlpm.w-_xlpm.mu)-0.5)/_xlpm.sd,MIN(1,2*(1-_xlfn.NORM.S.DIST(_xlpm.z,TRUE))))</f>
        <v>9.5691731570646255E-5</v>
      </c>
    </row>
    <row r="77" spans="1:50" x14ac:dyDescent="0.25">
      <c r="A77" t="s">
        <v>9345</v>
      </c>
      <c r="B77" t="s">
        <v>19</v>
      </c>
      <c r="C77" t="s">
        <v>147</v>
      </c>
      <c r="D77" t="s">
        <v>62</v>
      </c>
      <c r="E77" t="s">
        <v>32</v>
      </c>
      <c r="F77" t="s">
        <v>9260</v>
      </c>
      <c r="G77">
        <f>all_runs!O422-all_runs!O1622</f>
        <v>2.1616402369540433E-2</v>
      </c>
      <c r="H77">
        <f>all_runs!O423-all_runs!O1623</f>
        <v>3.972763228596965E-3</v>
      </c>
      <c r="I77">
        <f>all_runs!O424-all_runs!O1624</f>
        <v>-6.8103731261627276E-3</v>
      </c>
      <c r="J77">
        <f>all_runs!O425-all_runs!O1625</f>
        <v>3.3402482331845729E-3</v>
      </c>
      <c r="K77">
        <f>all_runs!O426-all_runs!O1626</f>
        <v>1.2377804346297094E-2</v>
      </c>
      <c r="L77">
        <f>all_runs!O427-all_runs!O1627</f>
        <v>2.7439024390243927E-2</v>
      </c>
      <c r="M77">
        <f>all_runs!O428-all_runs!O1628</f>
        <v>-1.4236578966030811E-2</v>
      </c>
      <c r="N77">
        <f>all_runs!O429-all_runs!O1629</f>
        <v>-2.0420149085158545E-3</v>
      </c>
      <c r="O77">
        <f>all_runs!O430-all_runs!O1630</f>
        <v>0</v>
      </c>
      <c r="P77">
        <f>all_runs!O431-all_runs!O1631</f>
        <v>-2.1593291404612303E-2</v>
      </c>
      <c r="Q77">
        <f>all_runs!O432-all_runs!O1632</f>
        <v>-8.176970519411686E-3</v>
      </c>
      <c r="R77">
        <f>all_runs!O433-all_runs!O1633</f>
        <v>3.173277661795415E-2</v>
      </c>
      <c r="S77">
        <f>all_runs!O434-all_runs!O1634</f>
        <v>2.3326664836098798E-2</v>
      </c>
      <c r="T77">
        <f>all_runs!O435-all_runs!O1635</f>
        <v>-9.1162936351220081E-3</v>
      </c>
      <c r="U77">
        <f>all_runs!O436-all_runs!O1636</f>
        <v>7.49420721615357E-3</v>
      </c>
      <c r="V77">
        <f>all_runs!O437-all_runs!O1637</f>
        <v>2.7125134628425585E-2</v>
      </c>
      <c r="W77">
        <f>all_runs!O438-all_runs!O1638</f>
        <v>-1.6649269761302987E-3</v>
      </c>
      <c r="X77">
        <f>all_runs!O439-all_runs!O1639</f>
        <v>-3.3925728750738848E-4</v>
      </c>
      <c r="Y77">
        <f>all_runs!O440-all_runs!O1640</f>
        <v>-3.3542976939203717E-3</v>
      </c>
      <c r="Z77">
        <f>all_runs!O441-all_runs!O1641</f>
        <v>-1.5754927284950981E-2</v>
      </c>
      <c r="AA77" cm="1">
        <f t="array" ref="AA77">IF(G77=0,"",1+SUMPRODUCT(--(ABS($G77:$Z77)&lt;ABS(G77)),--($G77:$Z77&lt;&gt;0))+(SUMPRODUCT(--(ABS($G77:$Z77)=ABS(G77)),--($G77:$Z77&lt;&gt;0))-1)/2)</f>
        <v>15</v>
      </c>
      <c r="AB77" cm="1">
        <f t="array" ref="AB77">IF(H77=0,"",1+SUMPRODUCT(--(ABS($G77:$Z77)&lt;ABS(H77)),--($G77:$Z77&lt;&gt;0))+(SUMPRODUCT(--(ABS($G77:$Z77)=ABS(H77)),--($G77:$Z77&lt;&gt;0))-1)/2)</f>
        <v>6</v>
      </c>
      <c r="AC77" cm="1">
        <f t="array" ref="AC77">IF(I77=0,"",1+SUMPRODUCT(--(ABS($G77:$Z77)&lt;ABS(I77)),--($G77:$Z77&lt;&gt;0))+(SUMPRODUCT(--(ABS($G77:$Z77)=ABS(I77)),--($G77:$Z77&lt;&gt;0))-1)/2)</f>
        <v>7</v>
      </c>
      <c r="AD77" cm="1">
        <f t="array" ref="AD77">IF(J77=0,"",1+SUMPRODUCT(--(ABS($G77:$Z77)&lt;ABS(J77)),--($G77:$Z77&lt;&gt;0))+(SUMPRODUCT(--(ABS($G77:$Z77)=ABS(J77)),--($G77:$Z77&lt;&gt;0))-1)/2)</f>
        <v>4</v>
      </c>
      <c r="AE77" cm="1">
        <f t="array" ref="AE77">IF(K77=0,"",1+SUMPRODUCT(--(ABS($G77:$Z77)&lt;ABS(K77)),--($G77:$Z77&lt;&gt;0))+(SUMPRODUCT(--(ABS($G77:$Z77)=ABS(K77)),--($G77:$Z77&lt;&gt;0))-1)/2)</f>
        <v>11</v>
      </c>
      <c r="AF77" cm="1">
        <f t="array" ref="AF77">IF(L77=0,"",1+SUMPRODUCT(--(ABS($G77:$Z77)&lt;ABS(L77)),--($G77:$Z77&lt;&gt;0))+(SUMPRODUCT(--(ABS($G77:$Z77)=ABS(L77)),--($G77:$Z77&lt;&gt;0))-1)/2)</f>
        <v>18</v>
      </c>
      <c r="AG77" cm="1">
        <f t="array" ref="AG77">IF(M77=0,"",1+SUMPRODUCT(--(ABS($G77:$Z77)&lt;ABS(M77)),--($G77:$Z77&lt;&gt;0))+(SUMPRODUCT(--(ABS($G77:$Z77)=ABS(M77)),--($G77:$Z77&lt;&gt;0))-1)/2)</f>
        <v>12</v>
      </c>
      <c r="AH77" cm="1">
        <f t="array" ref="AH77">IF(N77=0,"",1+SUMPRODUCT(--(ABS($G77:$Z77)&lt;ABS(N77)),--($G77:$Z77&lt;&gt;0))+(SUMPRODUCT(--(ABS($G77:$Z77)=ABS(N77)),--($G77:$Z77&lt;&gt;0))-1)/2)</f>
        <v>3</v>
      </c>
      <c r="AI77" t="str" cm="1">
        <f t="array" ref="AI77">IF(O77=0,"",1+SUMPRODUCT(--(ABS($G77:$Z77)&lt;ABS(O77)),--($G77:$Z77&lt;&gt;0))+(SUMPRODUCT(--(ABS($G77:$Z77)=ABS(O77)),--($G77:$Z77&lt;&gt;0))-1)/2)</f>
        <v/>
      </c>
      <c r="AJ77" cm="1">
        <f t="array" ref="AJ77">IF(P77=0,"",1+SUMPRODUCT(--(ABS($G77:$Z77)&lt;ABS(P77)),--($G77:$Z77&lt;&gt;0))+(SUMPRODUCT(--(ABS($G77:$Z77)=ABS(P77)),--($G77:$Z77&lt;&gt;0))-1)/2)</f>
        <v>14</v>
      </c>
      <c r="AK77" cm="1">
        <f t="array" ref="AK77">IF(Q77=0,"",1+SUMPRODUCT(--(ABS($G77:$Z77)&lt;ABS(Q77)),--($G77:$Z77&lt;&gt;0))+(SUMPRODUCT(--(ABS($G77:$Z77)=ABS(Q77)),--($G77:$Z77&lt;&gt;0))-1)/2)</f>
        <v>9</v>
      </c>
      <c r="AL77" cm="1">
        <f t="array" ref="AL77">IF(R77=0,"",1+SUMPRODUCT(--(ABS($G77:$Z77)&lt;ABS(R77)),--($G77:$Z77&lt;&gt;0))+(SUMPRODUCT(--(ABS($G77:$Z77)=ABS(R77)),--($G77:$Z77&lt;&gt;0))-1)/2)</f>
        <v>19</v>
      </c>
      <c r="AM77" cm="1">
        <f t="array" ref="AM77">IF(S77=0,"",1+SUMPRODUCT(--(ABS($G77:$Z77)&lt;ABS(S77)),--($G77:$Z77&lt;&gt;0))+(SUMPRODUCT(--(ABS($G77:$Z77)=ABS(S77)),--($G77:$Z77&lt;&gt;0))-1)/2)</f>
        <v>16</v>
      </c>
      <c r="AN77" cm="1">
        <f t="array" ref="AN77">IF(T77=0,"",1+SUMPRODUCT(--(ABS($G77:$Z77)&lt;ABS(T77)),--($G77:$Z77&lt;&gt;0))+(SUMPRODUCT(--(ABS($G77:$Z77)=ABS(T77)),--($G77:$Z77&lt;&gt;0))-1)/2)</f>
        <v>10</v>
      </c>
      <c r="AO77" cm="1">
        <f t="array" ref="AO77">IF(U77=0,"",1+SUMPRODUCT(--(ABS($G77:$Z77)&lt;ABS(U77)),--($G77:$Z77&lt;&gt;0))+(SUMPRODUCT(--(ABS($G77:$Z77)=ABS(U77)),--($G77:$Z77&lt;&gt;0))-1)/2)</f>
        <v>8</v>
      </c>
      <c r="AP77" cm="1">
        <f t="array" ref="AP77">IF(V77=0,"",1+SUMPRODUCT(--(ABS($G77:$Z77)&lt;ABS(V77)),--($G77:$Z77&lt;&gt;0))+(SUMPRODUCT(--(ABS($G77:$Z77)=ABS(V77)),--($G77:$Z77&lt;&gt;0))-1)/2)</f>
        <v>17</v>
      </c>
      <c r="AQ77" cm="1">
        <f t="array" ref="AQ77">IF(W77=0,"",1+SUMPRODUCT(--(ABS($G77:$Z77)&lt;ABS(W77)),--($G77:$Z77&lt;&gt;0))+(SUMPRODUCT(--(ABS($G77:$Z77)=ABS(W77)),--($G77:$Z77&lt;&gt;0))-1)/2)</f>
        <v>2</v>
      </c>
      <c r="AR77" cm="1">
        <f t="array" ref="AR77">IF(X77=0,"",1+SUMPRODUCT(--(ABS($G77:$Z77)&lt;ABS(X77)),--($G77:$Z77&lt;&gt;0))+(SUMPRODUCT(--(ABS($G77:$Z77)=ABS(X77)),--($G77:$Z77&lt;&gt;0))-1)/2)</f>
        <v>1</v>
      </c>
      <c r="AS77" cm="1">
        <f t="array" ref="AS77">IF(Y77=0,"",1+SUMPRODUCT(--(ABS($G77:$Z77)&lt;ABS(Y77)),--($G77:$Z77&lt;&gt;0))+(SUMPRODUCT(--(ABS($G77:$Z77)=ABS(Y77)),--($G77:$Z77&lt;&gt;0))-1)/2)</f>
        <v>5</v>
      </c>
      <c r="AT77" cm="1">
        <f t="array" ref="AT77">IF(Z77=0,"",1+SUMPRODUCT(--(ABS($G77:$Z77)&lt;ABS(Z77)),--($G77:$Z77&lt;&gt;0))+(SUMPRODUCT(--(ABS($G77:$Z77)=ABS(Z77)),--($G77:$Z77&lt;&gt;0))-1)/2)</f>
        <v>13</v>
      </c>
      <c r="AU77">
        <f>AVERAGE(G77:Z77)</f>
        <v>3.7668047032065333E-3</v>
      </c>
      <c r="AV77">
        <f>SUMIF(G77:Z77,"&gt;0",AA77:AT77)</f>
        <v>114</v>
      </c>
      <c r="AW77">
        <f>COUNTIF(G77:Z77,"&lt;&gt;0")</f>
        <v>19</v>
      </c>
      <c r="AX77">
        <f>_xlfn.LET(_xlpm.n,AW77,_xlpm.w,AV77,_xlpm.mu,_xlpm.n*(_xlpm.n+1)/4,_xlpm.sd,SQRT(_xlpm.n*(_xlpm.n+1)*(2*_xlpm.n+1)/24),_xlpm.z,(ABS(_xlpm.w-_xlpm.mu)-0.5)/_xlpm.sd,MIN(1,2*(1-_xlfn.NORM.S.DIST(_xlpm.z,TRUE))))</f>
        <v>0.45658591637076951</v>
      </c>
    </row>
    <row r="78" spans="1:50" x14ac:dyDescent="0.25">
      <c r="A78" t="s">
        <v>9345</v>
      </c>
      <c r="B78" t="s">
        <v>19</v>
      </c>
      <c r="C78" t="s">
        <v>147</v>
      </c>
      <c r="D78" t="s">
        <v>62</v>
      </c>
      <c r="E78" t="s">
        <v>12</v>
      </c>
      <c r="F78" t="s">
        <v>9260</v>
      </c>
      <c r="G78">
        <f>all_runs!O442-all_runs!O1642</f>
        <v>2.6055920999983995E-2</v>
      </c>
      <c r="H78">
        <f>all_runs!O443-all_runs!O1643</f>
        <v>1.4759050287198927E-2</v>
      </c>
      <c r="I78">
        <f>all_runs!O444-all_runs!O1644</f>
        <v>8.9488681842923024E-3</v>
      </c>
      <c r="J78">
        <f>all_runs!O445-all_runs!O1645</f>
        <v>1.6933862978144365E-2</v>
      </c>
      <c r="K78">
        <f>all_runs!O446-all_runs!O1646</f>
        <v>2.6004615262194553E-2</v>
      </c>
      <c r="L78">
        <f>all_runs!O447-all_runs!O1647</f>
        <v>5.5248618784529135E-3</v>
      </c>
      <c r="M78">
        <f>all_runs!O448-all_runs!O1648</f>
        <v>3.3149171270718258E-2</v>
      </c>
      <c r="N78">
        <f>all_runs!O449-all_runs!O1649</f>
        <v>3.8246683171459517E-2</v>
      </c>
      <c r="O78">
        <f>all_runs!O450-all_runs!O1650</f>
        <v>-1.5522700759469488E-2</v>
      </c>
      <c r="P78">
        <f>all_runs!O451-all_runs!O1651</f>
        <v>2.5948056276334897E-2</v>
      </c>
      <c r="Q78">
        <f>all_runs!O452-all_runs!O1652</f>
        <v>4.8105861558305096E-2</v>
      </c>
      <c r="R78">
        <f>all_runs!O453-all_runs!O1653</f>
        <v>1.6981977656134961E-2</v>
      </c>
      <c r="S78">
        <f>all_runs!O454-all_runs!O1654</f>
        <v>4.1150137741046811E-2</v>
      </c>
      <c r="T78">
        <f>all_runs!O455-all_runs!O1655</f>
        <v>7.9864278740736649E-3</v>
      </c>
      <c r="U78">
        <f>all_runs!O456-all_runs!O1656</f>
        <v>2.3539011989203606E-2</v>
      </c>
      <c r="V78">
        <f>all_runs!O457-all_runs!O1657</f>
        <v>4.4231976435366249E-2</v>
      </c>
      <c r="W78">
        <f>all_runs!O458-all_runs!O1658</f>
        <v>1.5491482013271551E-2</v>
      </c>
      <c r="X78">
        <f>all_runs!O459-all_runs!O1659</f>
        <v>1.0924158714213927E-2</v>
      </c>
      <c r="Y78">
        <f>all_runs!O460-all_runs!O1660</f>
        <v>-4.4692737430169771E-3</v>
      </c>
      <c r="Z78">
        <f>all_runs!O461-all_runs!O1661</f>
        <v>1.2247474747474674E-2</v>
      </c>
      <c r="AA78" cm="1">
        <f t="array" ref="AA78">IF(G78=0,"",1+SUMPRODUCT(--(ABS($G78:$Z78)&lt;ABS(G78)),--($G78:$Z78&lt;&gt;0))+(SUMPRODUCT(--(ABS($G78:$Z78)=ABS(G78)),--($G78:$Z78&lt;&gt;0))-1)/2)</f>
        <v>15</v>
      </c>
      <c r="AB78" cm="1">
        <f t="array" ref="AB78">IF(H78=0,"",1+SUMPRODUCT(--(ABS($G78:$Z78)&lt;ABS(H78)),--($G78:$Z78&lt;&gt;0))+(SUMPRODUCT(--(ABS($G78:$Z78)=ABS(H78)),--($G78:$Z78&lt;&gt;0))-1)/2)</f>
        <v>7</v>
      </c>
      <c r="AC78" cm="1">
        <f t="array" ref="AC78">IF(I78=0,"",1+SUMPRODUCT(--(ABS($G78:$Z78)&lt;ABS(I78)),--($G78:$Z78&lt;&gt;0))+(SUMPRODUCT(--(ABS($G78:$Z78)=ABS(I78)),--($G78:$Z78&lt;&gt;0))-1)/2)</f>
        <v>4</v>
      </c>
      <c r="AD78" cm="1">
        <f t="array" ref="AD78">IF(J78=0,"",1+SUMPRODUCT(--(ABS($G78:$Z78)&lt;ABS(J78)),--($G78:$Z78&lt;&gt;0))+(SUMPRODUCT(--(ABS($G78:$Z78)=ABS(J78)),--($G78:$Z78&lt;&gt;0))-1)/2)</f>
        <v>10</v>
      </c>
      <c r="AE78" cm="1">
        <f t="array" ref="AE78">IF(K78=0,"",1+SUMPRODUCT(--(ABS($G78:$Z78)&lt;ABS(K78)),--($G78:$Z78&lt;&gt;0))+(SUMPRODUCT(--(ABS($G78:$Z78)=ABS(K78)),--($G78:$Z78&lt;&gt;0))-1)/2)</f>
        <v>14</v>
      </c>
      <c r="AF78" cm="1">
        <f t="array" ref="AF78">IF(L78=0,"",1+SUMPRODUCT(--(ABS($G78:$Z78)&lt;ABS(L78)),--($G78:$Z78&lt;&gt;0))+(SUMPRODUCT(--(ABS($G78:$Z78)=ABS(L78)),--($G78:$Z78&lt;&gt;0))-1)/2)</f>
        <v>2</v>
      </c>
      <c r="AG78" cm="1">
        <f t="array" ref="AG78">IF(M78=0,"",1+SUMPRODUCT(--(ABS($G78:$Z78)&lt;ABS(M78)),--($G78:$Z78&lt;&gt;0))+(SUMPRODUCT(--(ABS($G78:$Z78)=ABS(M78)),--($G78:$Z78&lt;&gt;0))-1)/2)</f>
        <v>16</v>
      </c>
      <c r="AH78" cm="1">
        <f t="array" ref="AH78">IF(N78=0,"",1+SUMPRODUCT(--(ABS($G78:$Z78)&lt;ABS(N78)),--($G78:$Z78&lt;&gt;0))+(SUMPRODUCT(--(ABS($G78:$Z78)=ABS(N78)),--($G78:$Z78&lt;&gt;0))-1)/2)</f>
        <v>17</v>
      </c>
      <c r="AI78" cm="1">
        <f t="array" ref="AI78">IF(O78=0,"",1+SUMPRODUCT(--(ABS($G78:$Z78)&lt;ABS(O78)),--($G78:$Z78&lt;&gt;0))+(SUMPRODUCT(--(ABS($G78:$Z78)=ABS(O78)),--($G78:$Z78&lt;&gt;0))-1)/2)</f>
        <v>9</v>
      </c>
      <c r="AJ78" cm="1">
        <f t="array" ref="AJ78">IF(P78=0,"",1+SUMPRODUCT(--(ABS($G78:$Z78)&lt;ABS(P78)),--($G78:$Z78&lt;&gt;0))+(SUMPRODUCT(--(ABS($G78:$Z78)=ABS(P78)),--($G78:$Z78&lt;&gt;0))-1)/2)</f>
        <v>13</v>
      </c>
      <c r="AK78" cm="1">
        <f t="array" ref="AK78">IF(Q78=0,"",1+SUMPRODUCT(--(ABS($G78:$Z78)&lt;ABS(Q78)),--($G78:$Z78&lt;&gt;0))+(SUMPRODUCT(--(ABS($G78:$Z78)=ABS(Q78)),--($G78:$Z78&lt;&gt;0))-1)/2)</f>
        <v>20</v>
      </c>
      <c r="AL78" cm="1">
        <f t="array" ref="AL78">IF(R78=0,"",1+SUMPRODUCT(--(ABS($G78:$Z78)&lt;ABS(R78)),--($G78:$Z78&lt;&gt;0))+(SUMPRODUCT(--(ABS($G78:$Z78)=ABS(R78)),--($G78:$Z78&lt;&gt;0))-1)/2)</f>
        <v>11</v>
      </c>
      <c r="AM78" cm="1">
        <f t="array" ref="AM78">IF(S78=0,"",1+SUMPRODUCT(--(ABS($G78:$Z78)&lt;ABS(S78)),--($G78:$Z78&lt;&gt;0))+(SUMPRODUCT(--(ABS($G78:$Z78)=ABS(S78)),--($G78:$Z78&lt;&gt;0))-1)/2)</f>
        <v>18</v>
      </c>
      <c r="AN78" cm="1">
        <f t="array" ref="AN78">IF(T78=0,"",1+SUMPRODUCT(--(ABS($G78:$Z78)&lt;ABS(T78)),--($G78:$Z78&lt;&gt;0))+(SUMPRODUCT(--(ABS($G78:$Z78)=ABS(T78)),--($G78:$Z78&lt;&gt;0))-1)/2)</f>
        <v>3</v>
      </c>
      <c r="AO78" cm="1">
        <f t="array" ref="AO78">IF(U78=0,"",1+SUMPRODUCT(--(ABS($G78:$Z78)&lt;ABS(U78)),--($G78:$Z78&lt;&gt;0))+(SUMPRODUCT(--(ABS($G78:$Z78)=ABS(U78)),--($G78:$Z78&lt;&gt;0))-1)/2)</f>
        <v>12</v>
      </c>
      <c r="AP78" cm="1">
        <f t="array" ref="AP78">IF(V78=0,"",1+SUMPRODUCT(--(ABS($G78:$Z78)&lt;ABS(V78)),--($G78:$Z78&lt;&gt;0))+(SUMPRODUCT(--(ABS($G78:$Z78)=ABS(V78)),--($G78:$Z78&lt;&gt;0))-1)/2)</f>
        <v>19</v>
      </c>
      <c r="AQ78" cm="1">
        <f t="array" ref="AQ78">IF(W78=0,"",1+SUMPRODUCT(--(ABS($G78:$Z78)&lt;ABS(W78)),--($G78:$Z78&lt;&gt;0))+(SUMPRODUCT(--(ABS($G78:$Z78)=ABS(W78)),--($G78:$Z78&lt;&gt;0))-1)/2)</f>
        <v>8</v>
      </c>
      <c r="AR78" cm="1">
        <f t="array" ref="AR78">IF(X78=0,"",1+SUMPRODUCT(--(ABS($G78:$Z78)&lt;ABS(X78)),--($G78:$Z78&lt;&gt;0))+(SUMPRODUCT(--(ABS($G78:$Z78)=ABS(X78)),--($G78:$Z78&lt;&gt;0))-1)/2)</f>
        <v>5</v>
      </c>
      <c r="AS78" cm="1">
        <f t="array" ref="AS78">IF(Y78=0,"",1+SUMPRODUCT(--(ABS($G78:$Z78)&lt;ABS(Y78)),--($G78:$Z78&lt;&gt;0))+(SUMPRODUCT(--(ABS($G78:$Z78)=ABS(Y78)),--($G78:$Z78&lt;&gt;0))-1)/2)</f>
        <v>1</v>
      </c>
      <c r="AT78" cm="1">
        <f t="array" ref="AT78">IF(Z78=0,"",1+SUMPRODUCT(--(ABS($G78:$Z78)&lt;ABS(Z78)),--($G78:$Z78&lt;&gt;0))+(SUMPRODUCT(--(ABS($G78:$Z78)=ABS(Z78)),--($G78:$Z78&lt;&gt;0))-1)/2)</f>
        <v>6</v>
      </c>
      <c r="AU78">
        <f>AVERAGE(G78:Z78)</f>
        <v>1.981188122676919E-2</v>
      </c>
      <c r="AV78">
        <f>SUMIF(G78:Z78,"&gt;0",AA78:AT78)</f>
        <v>200</v>
      </c>
      <c r="AW78">
        <f>COUNTIF(G78:Z78,"&lt;&gt;0")</f>
        <v>20</v>
      </c>
      <c r="AX78">
        <f>_xlfn.LET(_xlpm.n,AW78,_xlpm.w,AV78,_xlpm.mu,_xlpm.n*(_xlpm.n+1)/4,_xlpm.sd,SQRT(_xlpm.n*(_xlpm.n+1)*(2*_xlpm.n+1)/24),_xlpm.z,(ABS(_xlpm.w-_xlpm.mu)-0.5)/_xlpm.sd,MIN(1,2*(1-_xlfn.NORM.S.DIST(_xlpm.z,TRUE))))</f>
        <v>4.1881137631238907E-4</v>
      </c>
    </row>
    <row r="79" spans="1:50" x14ac:dyDescent="0.25">
      <c r="A79" t="s">
        <v>9345</v>
      </c>
      <c r="B79" t="s">
        <v>19</v>
      </c>
      <c r="C79" t="s">
        <v>147</v>
      </c>
      <c r="D79" t="s">
        <v>62</v>
      </c>
      <c r="E79" t="s">
        <v>26</v>
      </c>
      <c r="F79" t="s">
        <v>9260</v>
      </c>
      <c r="G79">
        <f>all_runs!O462-all_runs!O1662</f>
        <v>-1.2448377581121051E-2</v>
      </c>
      <c r="H79">
        <f>all_runs!O463-all_runs!O1663</f>
        <v>-2.9888462879052224E-2</v>
      </c>
      <c r="I79">
        <f>all_runs!O464-all_runs!O1664</f>
        <v>-2.9258438038925916E-2</v>
      </c>
      <c r="J79">
        <f>all_runs!O465-all_runs!O1665</f>
        <v>-1.5913678000310627E-2</v>
      </c>
      <c r="K79">
        <f>all_runs!O466-all_runs!O1666</f>
        <v>1.9622271277901504E-3</v>
      </c>
      <c r="L79">
        <f>all_runs!O467-all_runs!O1667</f>
        <v>1.9689299377825931E-2</v>
      </c>
      <c r="M79">
        <f>all_runs!O468-all_runs!O1668</f>
        <v>4.6701922039186217E-3</v>
      </c>
      <c r="N79">
        <f>all_runs!O469-all_runs!O1669</f>
        <v>7.7843615661670196E-3</v>
      </c>
      <c r="O79">
        <f>all_runs!O470-all_runs!O1670</f>
        <v>-3.6255896456277581E-3</v>
      </c>
      <c r="P79">
        <f>all_runs!O471-all_runs!O1671</f>
        <v>8.0246464352423663E-3</v>
      </c>
      <c r="Q79">
        <f>all_runs!O472-all_runs!O1672</f>
        <v>7.7380952380945445E-4</v>
      </c>
      <c r="R79">
        <f>all_runs!O473-all_runs!O1673</f>
        <v>-9.6292542201082965E-3</v>
      </c>
      <c r="S79">
        <f>all_runs!O474-all_runs!O1674</f>
        <v>-2.106918546157821E-2</v>
      </c>
      <c r="T79">
        <f>all_runs!O475-all_runs!O1675</f>
        <v>-3.4711800075523436E-2</v>
      </c>
      <c r="U79">
        <f>all_runs!O476-all_runs!O1676</f>
        <v>4.444444444444362E-3</v>
      </c>
      <c r="V79">
        <f>all_runs!O477-all_runs!O1677</f>
        <v>-8.8495575221237965E-3</v>
      </c>
      <c r="W79">
        <f>all_runs!O478-all_runs!O1678</f>
        <v>-1.873348501755967E-2</v>
      </c>
      <c r="X79">
        <f>all_runs!O479-all_runs!O1679</f>
        <v>-9.1666083549087896E-3</v>
      </c>
      <c r="Y79">
        <f>all_runs!O480-all_runs!O1680</f>
        <v>-2.2824705082340357E-2</v>
      </c>
      <c r="Z79">
        <f>all_runs!O481-all_runs!O1681</f>
        <v>-1.4334338228143562E-2</v>
      </c>
      <c r="AA79" cm="1">
        <f t="array" ref="AA79">IF(G79=0,"",1+SUMPRODUCT(--(ABS($G79:$Z79)&lt;ABS(G79)),--($G79:$Z79&lt;&gt;0))+(SUMPRODUCT(--(ABS($G79:$Z79)=ABS(G79)),--($G79:$Z79&lt;&gt;0))-1)/2)</f>
        <v>11</v>
      </c>
      <c r="AB79" cm="1">
        <f t="array" ref="AB79">IF(H79=0,"",1+SUMPRODUCT(--(ABS($G79:$Z79)&lt;ABS(H79)),--($G79:$Z79&lt;&gt;0))+(SUMPRODUCT(--(ABS($G79:$Z79)=ABS(H79)),--($G79:$Z79&lt;&gt;0))-1)/2)</f>
        <v>19</v>
      </c>
      <c r="AC79" cm="1">
        <f t="array" ref="AC79">IF(I79=0,"",1+SUMPRODUCT(--(ABS($G79:$Z79)&lt;ABS(I79)),--($G79:$Z79&lt;&gt;0))+(SUMPRODUCT(--(ABS($G79:$Z79)=ABS(I79)),--($G79:$Z79&lt;&gt;0))-1)/2)</f>
        <v>18</v>
      </c>
      <c r="AD79" cm="1">
        <f t="array" ref="AD79">IF(J79=0,"",1+SUMPRODUCT(--(ABS($G79:$Z79)&lt;ABS(J79)),--($G79:$Z79&lt;&gt;0))+(SUMPRODUCT(--(ABS($G79:$Z79)=ABS(J79)),--($G79:$Z79&lt;&gt;0))-1)/2)</f>
        <v>13</v>
      </c>
      <c r="AE79" cm="1">
        <f t="array" ref="AE79">IF(K79=0,"",1+SUMPRODUCT(--(ABS($G79:$Z79)&lt;ABS(K79)),--($G79:$Z79&lt;&gt;0))+(SUMPRODUCT(--(ABS($G79:$Z79)=ABS(K79)),--($G79:$Z79&lt;&gt;0))-1)/2)</f>
        <v>2</v>
      </c>
      <c r="AF79" cm="1">
        <f t="array" ref="AF79">IF(L79=0,"",1+SUMPRODUCT(--(ABS($G79:$Z79)&lt;ABS(L79)),--($G79:$Z79&lt;&gt;0))+(SUMPRODUCT(--(ABS($G79:$Z79)=ABS(L79)),--($G79:$Z79&lt;&gt;0))-1)/2)</f>
        <v>15</v>
      </c>
      <c r="AG79" cm="1">
        <f t="array" ref="AG79">IF(M79=0,"",1+SUMPRODUCT(--(ABS($G79:$Z79)&lt;ABS(M79)),--($G79:$Z79&lt;&gt;0))+(SUMPRODUCT(--(ABS($G79:$Z79)=ABS(M79)),--($G79:$Z79&lt;&gt;0))-1)/2)</f>
        <v>5</v>
      </c>
      <c r="AH79" cm="1">
        <f t="array" ref="AH79">IF(N79=0,"",1+SUMPRODUCT(--(ABS($G79:$Z79)&lt;ABS(N79)),--($G79:$Z79&lt;&gt;0))+(SUMPRODUCT(--(ABS($G79:$Z79)=ABS(N79)),--($G79:$Z79&lt;&gt;0))-1)/2)</f>
        <v>6</v>
      </c>
      <c r="AI79" cm="1">
        <f t="array" ref="AI79">IF(O79=0,"",1+SUMPRODUCT(--(ABS($G79:$Z79)&lt;ABS(O79)),--($G79:$Z79&lt;&gt;0))+(SUMPRODUCT(--(ABS($G79:$Z79)=ABS(O79)),--($G79:$Z79&lt;&gt;0))-1)/2)</f>
        <v>3</v>
      </c>
      <c r="AJ79" cm="1">
        <f t="array" ref="AJ79">IF(P79=0,"",1+SUMPRODUCT(--(ABS($G79:$Z79)&lt;ABS(P79)),--($G79:$Z79&lt;&gt;0))+(SUMPRODUCT(--(ABS($G79:$Z79)=ABS(P79)),--($G79:$Z79&lt;&gt;0))-1)/2)</f>
        <v>7</v>
      </c>
      <c r="AK79" cm="1">
        <f t="array" ref="AK79">IF(Q79=0,"",1+SUMPRODUCT(--(ABS($G79:$Z79)&lt;ABS(Q79)),--($G79:$Z79&lt;&gt;0))+(SUMPRODUCT(--(ABS($G79:$Z79)=ABS(Q79)),--($G79:$Z79&lt;&gt;0))-1)/2)</f>
        <v>1</v>
      </c>
      <c r="AL79" cm="1">
        <f t="array" ref="AL79">IF(R79=0,"",1+SUMPRODUCT(--(ABS($G79:$Z79)&lt;ABS(R79)),--($G79:$Z79&lt;&gt;0))+(SUMPRODUCT(--(ABS($G79:$Z79)=ABS(R79)),--($G79:$Z79&lt;&gt;0))-1)/2)</f>
        <v>10</v>
      </c>
      <c r="AM79" cm="1">
        <f t="array" ref="AM79">IF(S79=0,"",1+SUMPRODUCT(--(ABS($G79:$Z79)&lt;ABS(S79)),--($G79:$Z79&lt;&gt;0))+(SUMPRODUCT(--(ABS($G79:$Z79)=ABS(S79)),--($G79:$Z79&lt;&gt;0))-1)/2)</f>
        <v>16</v>
      </c>
      <c r="AN79" cm="1">
        <f t="array" ref="AN79">IF(T79=0,"",1+SUMPRODUCT(--(ABS($G79:$Z79)&lt;ABS(T79)),--($G79:$Z79&lt;&gt;0))+(SUMPRODUCT(--(ABS($G79:$Z79)=ABS(T79)),--($G79:$Z79&lt;&gt;0))-1)/2)</f>
        <v>20</v>
      </c>
      <c r="AO79" cm="1">
        <f t="array" ref="AO79">IF(U79=0,"",1+SUMPRODUCT(--(ABS($G79:$Z79)&lt;ABS(U79)),--($G79:$Z79&lt;&gt;0))+(SUMPRODUCT(--(ABS($G79:$Z79)=ABS(U79)),--($G79:$Z79&lt;&gt;0))-1)/2)</f>
        <v>4</v>
      </c>
      <c r="AP79" cm="1">
        <f t="array" ref="AP79">IF(V79=0,"",1+SUMPRODUCT(--(ABS($G79:$Z79)&lt;ABS(V79)),--($G79:$Z79&lt;&gt;0))+(SUMPRODUCT(--(ABS($G79:$Z79)=ABS(V79)),--($G79:$Z79&lt;&gt;0))-1)/2)</f>
        <v>8</v>
      </c>
      <c r="AQ79" cm="1">
        <f t="array" ref="AQ79">IF(W79=0,"",1+SUMPRODUCT(--(ABS($G79:$Z79)&lt;ABS(W79)),--($G79:$Z79&lt;&gt;0))+(SUMPRODUCT(--(ABS($G79:$Z79)=ABS(W79)),--($G79:$Z79&lt;&gt;0))-1)/2)</f>
        <v>14</v>
      </c>
      <c r="AR79" cm="1">
        <f t="array" ref="AR79">IF(X79=0,"",1+SUMPRODUCT(--(ABS($G79:$Z79)&lt;ABS(X79)),--($G79:$Z79&lt;&gt;0))+(SUMPRODUCT(--(ABS($G79:$Z79)=ABS(X79)),--($G79:$Z79&lt;&gt;0))-1)/2)</f>
        <v>9</v>
      </c>
      <c r="AS79" cm="1">
        <f t="array" ref="AS79">IF(Y79=0,"",1+SUMPRODUCT(--(ABS($G79:$Z79)&lt;ABS(Y79)),--($G79:$Z79&lt;&gt;0))+(SUMPRODUCT(--(ABS($G79:$Z79)=ABS(Y79)),--($G79:$Z79&lt;&gt;0))-1)/2)</f>
        <v>17</v>
      </c>
      <c r="AT79" cm="1">
        <f t="array" ref="AT79">IF(Z79=0,"",1+SUMPRODUCT(--(ABS($G79:$Z79)&lt;ABS(Z79)),--($G79:$Z79&lt;&gt;0))+(SUMPRODUCT(--(ABS($G79:$Z79)=ABS(Z79)),--($G79:$Z79&lt;&gt;0))-1)/2)</f>
        <v>12</v>
      </c>
      <c r="AU79">
        <f>AVERAGE(G79:Z79)</f>
        <v>-9.1552249714062887E-3</v>
      </c>
      <c r="AV79">
        <f>SUMIF(G79:Z79,"&gt;0",AA79:AT79)</f>
        <v>40</v>
      </c>
      <c r="AW79">
        <f>COUNTIF(G79:Z79,"&lt;&gt;0")</f>
        <v>20</v>
      </c>
      <c r="AX79">
        <f>_xlfn.LET(_xlpm.n,AW79,_xlpm.w,AV79,_xlpm.mu,_xlpm.n*(_xlpm.n+1)/4,_xlpm.sd,SQRT(_xlpm.n*(_xlpm.n+1)*(2*_xlpm.n+1)/24),_xlpm.z,(ABS(_xlpm.w-_xlpm.mu)-0.5)/_xlpm.sd,MIN(1,2*(1-_xlfn.NORM.S.DIST(_xlpm.z,TRUE))))</f>
        <v>1.6042061916394346E-2</v>
      </c>
    </row>
    <row r="80" spans="1:50" x14ac:dyDescent="0.25">
      <c r="A80" t="s">
        <v>9345</v>
      </c>
      <c r="B80" t="s">
        <v>19</v>
      </c>
      <c r="C80" t="s">
        <v>147</v>
      </c>
      <c r="D80" t="s">
        <v>73</v>
      </c>
      <c r="E80" t="s">
        <v>32</v>
      </c>
      <c r="F80" t="s">
        <v>9259</v>
      </c>
      <c r="G80">
        <f>all_runs!O482-all_runs!O1682</f>
        <v>-6.577547691652974E-3</v>
      </c>
      <c r="H80">
        <f>all_runs!O483-all_runs!O1683</f>
        <v>-2.1715076071922579E-2</v>
      </c>
      <c r="I80">
        <f>all_runs!O484-all_runs!O1684</f>
        <v>-8.86428933581207E-3</v>
      </c>
      <c r="J80">
        <f>all_runs!O485-all_runs!O1685</f>
        <v>-4.5454545454545303E-2</v>
      </c>
      <c r="K80">
        <f>all_runs!O486-all_runs!O1686</f>
        <v>-3.5265926967755323E-2</v>
      </c>
      <c r="L80">
        <f>all_runs!O487-all_runs!O1687</f>
        <v>-9.8985336139485458E-3</v>
      </c>
      <c r="M80">
        <f>all_runs!O488-all_runs!O1688</f>
        <v>-2.1129639778352027E-2</v>
      </c>
      <c r="N80">
        <f>all_runs!O489-all_runs!O1689</f>
        <v>-4.5225659682875174E-2</v>
      </c>
      <c r="O80">
        <f>all_runs!O490-all_runs!O1690</f>
        <v>-3.137052341597768E-2</v>
      </c>
      <c r="P80">
        <f>all_runs!O491-all_runs!O1691</f>
        <v>-2.7325602014398709E-2</v>
      </c>
      <c r="Q80">
        <f>all_runs!O492-all_runs!O1692</f>
        <v>-2.4014522821576678E-2</v>
      </c>
      <c r="R80">
        <f>all_runs!O493-all_runs!O1693</f>
        <v>-6.9126819126819061E-2</v>
      </c>
      <c r="S80">
        <f>all_runs!O494-all_runs!O1694</f>
        <v>-2.9295532646048117E-2</v>
      </c>
      <c r="T80">
        <f>all_runs!O495-all_runs!O1695</f>
        <v>-2.7952969129441119E-4</v>
      </c>
      <c r="U80">
        <f>all_runs!O496-all_runs!O1696</f>
        <v>-9.2280390417036617E-3</v>
      </c>
      <c r="V80">
        <f>all_runs!O497-all_runs!O1697</f>
        <v>-5.2930283597956262E-2</v>
      </c>
      <c r="W80">
        <f>all_runs!O498-all_runs!O1698</f>
        <v>-4.2306534176452915E-2</v>
      </c>
      <c r="X80">
        <f>all_runs!O499-all_runs!O1699</f>
        <v>-1.0817712062525131E-2</v>
      </c>
      <c r="Y80">
        <f>all_runs!O500-all_runs!O1700</f>
        <v>-5.2309935936387775E-2</v>
      </c>
      <c r="Z80">
        <f>all_runs!O501-all_runs!O1701</f>
        <v>-3.337419607007075E-2</v>
      </c>
      <c r="AA80" cm="1">
        <f t="array" ref="AA80">IF(G80=0,"",1+SUMPRODUCT(--(ABS($G80:$Z80)&lt;ABS(G80)),--($G80:$Z80&lt;&gt;0))+(SUMPRODUCT(--(ABS($G80:$Z80)=ABS(G80)),--($G80:$Z80&lt;&gt;0))-1)/2)</f>
        <v>2</v>
      </c>
      <c r="AB80" cm="1">
        <f t="array" ref="AB80">IF(H80=0,"",1+SUMPRODUCT(--(ABS($G80:$Z80)&lt;ABS(H80)),--($G80:$Z80&lt;&gt;0))+(SUMPRODUCT(--(ABS($G80:$Z80)=ABS(H80)),--($G80:$Z80&lt;&gt;0))-1)/2)</f>
        <v>8</v>
      </c>
      <c r="AC80" cm="1">
        <f t="array" ref="AC80">IF(I80=0,"",1+SUMPRODUCT(--(ABS($G80:$Z80)&lt;ABS(I80)),--($G80:$Z80&lt;&gt;0))+(SUMPRODUCT(--(ABS($G80:$Z80)=ABS(I80)),--($G80:$Z80&lt;&gt;0))-1)/2)</f>
        <v>3</v>
      </c>
      <c r="AD80" cm="1">
        <f t="array" ref="AD80">IF(J80=0,"",1+SUMPRODUCT(--(ABS($G80:$Z80)&lt;ABS(J80)),--($G80:$Z80&lt;&gt;0))+(SUMPRODUCT(--(ABS($G80:$Z80)=ABS(J80)),--($G80:$Z80&lt;&gt;0))-1)/2)</f>
        <v>17</v>
      </c>
      <c r="AE80" cm="1">
        <f t="array" ref="AE80">IF(K80=0,"",1+SUMPRODUCT(--(ABS($G80:$Z80)&lt;ABS(K80)),--($G80:$Z80&lt;&gt;0))+(SUMPRODUCT(--(ABS($G80:$Z80)=ABS(K80)),--($G80:$Z80&lt;&gt;0))-1)/2)</f>
        <v>14</v>
      </c>
      <c r="AF80" cm="1">
        <f t="array" ref="AF80">IF(L80=0,"",1+SUMPRODUCT(--(ABS($G80:$Z80)&lt;ABS(L80)),--($G80:$Z80&lt;&gt;0))+(SUMPRODUCT(--(ABS($G80:$Z80)=ABS(L80)),--($G80:$Z80&lt;&gt;0))-1)/2)</f>
        <v>5</v>
      </c>
      <c r="AG80" cm="1">
        <f t="array" ref="AG80">IF(M80=0,"",1+SUMPRODUCT(--(ABS($G80:$Z80)&lt;ABS(M80)),--($G80:$Z80&lt;&gt;0))+(SUMPRODUCT(--(ABS($G80:$Z80)=ABS(M80)),--($G80:$Z80&lt;&gt;0))-1)/2)</f>
        <v>7</v>
      </c>
      <c r="AH80" cm="1">
        <f t="array" ref="AH80">IF(N80=0,"",1+SUMPRODUCT(--(ABS($G80:$Z80)&lt;ABS(N80)),--($G80:$Z80&lt;&gt;0))+(SUMPRODUCT(--(ABS($G80:$Z80)=ABS(N80)),--($G80:$Z80&lt;&gt;0))-1)/2)</f>
        <v>16</v>
      </c>
      <c r="AI80" cm="1">
        <f t="array" ref="AI80">IF(O80=0,"",1+SUMPRODUCT(--(ABS($G80:$Z80)&lt;ABS(O80)),--($G80:$Z80&lt;&gt;0))+(SUMPRODUCT(--(ABS($G80:$Z80)=ABS(O80)),--($G80:$Z80&lt;&gt;0))-1)/2)</f>
        <v>12</v>
      </c>
      <c r="AJ80" cm="1">
        <f t="array" ref="AJ80">IF(P80=0,"",1+SUMPRODUCT(--(ABS($G80:$Z80)&lt;ABS(P80)),--($G80:$Z80&lt;&gt;0))+(SUMPRODUCT(--(ABS($G80:$Z80)=ABS(P80)),--($G80:$Z80&lt;&gt;0))-1)/2)</f>
        <v>10</v>
      </c>
      <c r="AK80" cm="1">
        <f t="array" ref="AK80">IF(Q80=0,"",1+SUMPRODUCT(--(ABS($G80:$Z80)&lt;ABS(Q80)),--($G80:$Z80&lt;&gt;0))+(SUMPRODUCT(--(ABS($G80:$Z80)=ABS(Q80)),--($G80:$Z80&lt;&gt;0))-1)/2)</f>
        <v>9</v>
      </c>
      <c r="AL80" cm="1">
        <f t="array" ref="AL80">IF(R80=0,"",1+SUMPRODUCT(--(ABS($G80:$Z80)&lt;ABS(R80)),--($G80:$Z80&lt;&gt;0))+(SUMPRODUCT(--(ABS($G80:$Z80)=ABS(R80)),--($G80:$Z80&lt;&gt;0))-1)/2)</f>
        <v>20</v>
      </c>
      <c r="AM80" cm="1">
        <f t="array" ref="AM80">IF(S80=0,"",1+SUMPRODUCT(--(ABS($G80:$Z80)&lt;ABS(S80)),--($G80:$Z80&lt;&gt;0))+(SUMPRODUCT(--(ABS($G80:$Z80)=ABS(S80)),--($G80:$Z80&lt;&gt;0))-1)/2)</f>
        <v>11</v>
      </c>
      <c r="AN80" cm="1">
        <f t="array" ref="AN80">IF(T80=0,"",1+SUMPRODUCT(--(ABS($G80:$Z80)&lt;ABS(T80)),--($G80:$Z80&lt;&gt;0))+(SUMPRODUCT(--(ABS($G80:$Z80)=ABS(T80)),--($G80:$Z80&lt;&gt;0))-1)/2)</f>
        <v>1</v>
      </c>
      <c r="AO80" cm="1">
        <f t="array" ref="AO80">IF(U80=0,"",1+SUMPRODUCT(--(ABS($G80:$Z80)&lt;ABS(U80)),--($G80:$Z80&lt;&gt;0))+(SUMPRODUCT(--(ABS($G80:$Z80)=ABS(U80)),--($G80:$Z80&lt;&gt;0))-1)/2)</f>
        <v>4</v>
      </c>
      <c r="AP80" cm="1">
        <f t="array" ref="AP80">IF(V80=0,"",1+SUMPRODUCT(--(ABS($G80:$Z80)&lt;ABS(V80)),--($G80:$Z80&lt;&gt;0))+(SUMPRODUCT(--(ABS($G80:$Z80)=ABS(V80)),--($G80:$Z80&lt;&gt;0))-1)/2)</f>
        <v>19</v>
      </c>
      <c r="AQ80" cm="1">
        <f t="array" ref="AQ80">IF(W80=0,"",1+SUMPRODUCT(--(ABS($G80:$Z80)&lt;ABS(W80)),--($G80:$Z80&lt;&gt;0))+(SUMPRODUCT(--(ABS($G80:$Z80)=ABS(W80)),--($G80:$Z80&lt;&gt;0))-1)/2)</f>
        <v>15</v>
      </c>
      <c r="AR80" cm="1">
        <f t="array" ref="AR80">IF(X80=0,"",1+SUMPRODUCT(--(ABS($G80:$Z80)&lt;ABS(X80)),--($G80:$Z80&lt;&gt;0))+(SUMPRODUCT(--(ABS($G80:$Z80)=ABS(X80)),--($G80:$Z80&lt;&gt;0))-1)/2)</f>
        <v>6</v>
      </c>
      <c r="AS80" cm="1">
        <f t="array" ref="AS80">IF(Y80=0,"",1+SUMPRODUCT(--(ABS($G80:$Z80)&lt;ABS(Y80)),--($G80:$Z80&lt;&gt;0))+(SUMPRODUCT(--(ABS($G80:$Z80)=ABS(Y80)),--($G80:$Z80&lt;&gt;0))-1)/2)</f>
        <v>18</v>
      </c>
      <c r="AT80" cm="1">
        <f t="array" ref="AT80">IF(Z80=0,"",1+SUMPRODUCT(--(ABS($G80:$Z80)&lt;ABS(Z80)),--($G80:$Z80&lt;&gt;0))+(SUMPRODUCT(--(ABS($G80:$Z80)=ABS(Z80)),--($G80:$Z80&lt;&gt;0))-1)/2)</f>
        <v>13</v>
      </c>
      <c r="AU80">
        <f>AVERAGE(G80:Z80)</f>
        <v>-2.8825522459903757E-2</v>
      </c>
      <c r="AV80">
        <f>SUMIF(G80:Z80,"&gt;0",AA80:AT80)</f>
        <v>0</v>
      </c>
      <c r="AW80">
        <f>COUNTIF(G80:Z80,"&lt;&gt;0")</f>
        <v>20</v>
      </c>
      <c r="AX80">
        <f>_xlfn.LET(_xlpm.n,AW80,_xlpm.w,AV80,_xlpm.mu,_xlpm.n*(_xlpm.n+1)/4,_xlpm.sd,SQRT(_xlpm.n*(_xlpm.n+1)*(2*_xlpm.n+1)/24),_xlpm.z,(ABS(_xlpm.w-_xlpm.mu)-0.5)/_xlpm.sd,MIN(1,2*(1-_xlfn.NORM.S.DIST(_xlpm.z,TRUE))))</f>
        <v>9.5691731570646255E-5</v>
      </c>
    </row>
    <row r="81" spans="1:50" x14ac:dyDescent="0.25">
      <c r="A81" t="s">
        <v>9345</v>
      </c>
      <c r="B81" t="s">
        <v>19</v>
      </c>
      <c r="C81" t="s">
        <v>147</v>
      </c>
      <c r="D81" t="s">
        <v>73</v>
      </c>
      <c r="E81" t="s">
        <v>12</v>
      </c>
      <c r="F81" t="s">
        <v>9259</v>
      </c>
      <c r="G81">
        <f>all_runs!O502-all_runs!O1702</f>
        <v>3.1914046955829667E-2</v>
      </c>
      <c r="H81">
        <f>all_runs!O503-all_runs!O1703</f>
        <v>2.3846767757382259E-2</v>
      </c>
      <c r="I81">
        <f>all_runs!O504-all_runs!O1704</f>
        <v>-2.5858521918024957E-2</v>
      </c>
      <c r="J81">
        <f>all_runs!O505-all_runs!O1705</f>
        <v>3.849499261860112E-2</v>
      </c>
      <c r="K81">
        <f>all_runs!O506-all_runs!O1706</f>
        <v>9.0455625311247623E-3</v>
      </c>
      <c r="L81">
        <f>all_runs!O507-all_runs!O1707</f>
        <v>1.1106282292722147E-3</v>
      </c>
      <c r="M81">
        <f>all_runs!O508-all_runs!O1708</f>
        <v>2.5890172495648067E-2</v>
      </c>
      <c r="N81">
        <f>all_runs!O509-all_runs!O1709</f>
        <v>1.0382375284882284E-2</v>
      </c>
      <c r="O81">
        <f>all_runs!O510-all_runs!O1710</f>
        <v>-1.6038961038961075E-2</v>
      </c>
      <c r="P81">
        <f>all_runs!O511-all_runs!O1711</f>
        <v>4.1431261770244809E-2</v>
      </c>
      <c r="Q81">
        <f>all_runs!O512-all_runs!O1712</f>
        <v>2.9394913581818671E-2</v>
      </c>
      <c r="R81">
        <f>all_runs!O513-all_runs!O1713</f>
        <v>1.1693601366443263E-2</v>
      </c>
      <c r="S81">
        <f>all_runs!O514-all_runs!O1714</f>
        <v>7.8493432505143401E-3</v>
      </c>
      <c r="T81">
        <f>all_runs!O515-all_runs!O1715</f>
        <v>-3.2723925601472637E-2</v>
      </c>
      <c r="U81">
        <f>all_runs!O516-all_runs!O1716</f>
        <v>0</v>
      </c>
      <c r="V81">
        <f>all_runs!O517-all_runs!O1717</f>
        <v>2.8249496981891276E-2</v>
      </c>
      <c r="W81">
        <f>all_runs!O518-all_runs!O1718</f>
        <v>2.3941723998381126E-2</v>
      </c>
      <c r="X81">
        <f>all_runs!O519-all_runs!O1719</f>
        <v>6.7797689149184936E-3</v>
      </c>
      <c r="Y81">
        <f>all_runs!O520-all_runs!O1720</f>
        <v>3.4872924699032248E-2</v>
      </c>
      <c r="Z81">
        <f>all_runs!O521-all_runs!O1721</f>
        <v>-1.126760563380258E-2</v>
      </c>
      <c r="AA81" cm="1">
        <f t="array" ref="AA81">IF(G81=0,"",1+SUMPRODUCT(--(ABS($G81:$Z81)&lt;ABS(G81)),--($G81:$Z81&lt;&gt;0))+(SUMPRODUCT(--(ABS($G81:$Z81)=ABS(G81)),--($G81:$Z81&lt;&gt;0))-1)/2)</f>
        <v>15</v>
      </c>
      <c r="AB81" cm="1">
        <f t="array" ref="AB81">IF(H81=0,"",1+SUMPRODUCT(--(ABS($G81:$Z81)&lt;ABS(H81)),--($G81:$Z81&lt;&gt;0))+(SUMPRODUCT(--(ABS($G81:$Z81)=ABS(H81)),--($G81:$Z81&lt;&gt;0))-1)/2)</f>
        <v>9</v>
      </c>
      <c r="AC81" cm="1">
        <f t="array" ref="AC81">IF(I81=0,"",1+SUMPRODUCT(--(ABS($G81:$Z81)&lt;ABS(I81)),--($G81:$Z81&lt;&gt;0))+(SUMPRODUCT(--(ABS($G81:$Z81)=ABS(I81)),--($G81:$Z81&lt;&gt;0))-1)/2)</f>
        <v>11</v>
      </c>
      <c r="AD81" cm="1">
        <f t="array" ref="AD81">IF(J81=0,"",1+SUMPRODUCT(--(ABS($G81:$Z81)&lt;ABS(J81)),--($G81:$Z81&lt;&gt;0))+(SUMPRODUCT(--(ABS($G81:$Z81)=ABS(J81)),--($G81:$Z81&lt;&gt;0))-1)/2)</f>
        <v>18</v>
      </c>
      <c r="AE81" cm="1">
        <f t="array" ref="AE81">IF(K81=0,"",1+SUMPRODUCT(--(ABS($G81:$Z81)&lt;ABS(K81)),--($G81:$Z81&lt;&gt;0))+(SUMPRODUCT(--(ABS($G81:$Z81)=ABS(K81)),--($G81:$Z81&lt;&gt;0))-1)/2)</f>
        <v>4</v>
      </c>
      <c r="AF81" cm="1">
        <f t="array" ref="AF81">IF(L81=0,"",1+SUMPRODUCT(--(ABS($G81:$Z81)&lt;ABS(L81)),--($G81:$Z81&lt;&gt;0))+(SUMPRODUCT(--(ABS($G81:$Z81)=ABS(L81)),--($G81:$Z81&lt;&gt;0))-1)/2)</f>
        <v>1</v>
      </c>
      <c r="AG81" cm="1">
        <f t="array" ref="AG81">IF(M81=0,"",1+SUMPRODUCT(--(ABS($G81:$Z81)&lt;ABS(M81)),--($G81:$Z81&lt;&gt;0))+(SUMPRODUCT(--(ABS($G81:$Z81)=ABS(M81)),--($G81:$Z81&lt;&gt;0))-1)/2)</f>
        <v>12</v>
      </c>
      <c r="AH81" cm="1">
        <f t="array" ref="AH81">IF(N81=0,"",1+SUMPRODUCT(--(ABS($G81:$Z81)&lt;ABS(N81)),--($G81:$Z81&lt;&gt;0))+(SUMPRODUCT(--(ABS($G81:$Z81)=ABS(N81)),--($G81:$Z81&lt;&gt;0))-1)/2)</f>
        <v>5</v>
      </c>
      <c r="AI81" cm="1">
        <f t="array" ref="AI81">IF(O81=0,"",1+SUMPRODUCT(--(ABS($G81:$Z81)&lt;ABS(O81)),--($G81:$Z81&lt;&gt;0))+(SUMPRODUCT(--(ABS($G81:$Z81)=ABS(O81)),--($G81:$Z81&lt;&gt;0))-1)/2)</f>
        <v>8</v>
      </c>
      <c r="AJ81" cm="1">
        <f t="array" ref="AJ81">IF(P81=0,"",1+SUMPRODUCT(--(ABS($G81:$Z81)&lt;ABS(P81)),--($G81:$Z81&lt;&gt;0))+(SUMPRODUCT(--(ABS($G81:$Z81)=ABS(P81)),--($G81:$Z81&lt;&gt;0))-1)/2)</f>
        <v>19</v>
      </c>
      <c r="AK81" cm="1">
        <f t="array" ref="AK81">IF(Q81=0,"",1+SUMPRODUCT(--(ABS($G81:$Z81)&lt;ABS(Q81)),--($G81:$Z81&lt;&gt;0))+(SUMPRODUCT(--(ABS($G81:$Z81)=ABS(Q81)),--($G81:$Z81&lt;&gt;0))-1)/2)</f>
        <v>14</v>
      </c>
      <c r="AL81" cm="1">
        <f t="array" ref="AL81">IF(R81=0,"",1+SUMPRODUCT(--(ABS($G81:$Z81)&lt;ABS(R81)),--($G81:$Z81&lt;&gt;0))+(SUMPRODUCT(--(ABS($G81:$Z81)=ABS(R81)),--($G81:$Z81&lt;&gt;0))-1)/2)</f>
        <v>7</v>
      </c>
      <c r="AM81" cm="1">
        <f t="array" ref="AM81">IF(S81=0,"",1+SUMPRODUCT(--(ABS($G81:$Z81)&lt;ABS(S81)),--($G81:$Z81&lt;&gt;0))+(SUMPRODUCT(--(ABS($G81:$Z81)=ABS(S81)),--($G81:$Z81&lt;&gt;0))-1)/2)</f>
        <v>3</v>
      </c>
      <c r="AN81" cm="1">
        <f t="array" ref="AN81">IF(T81=0,"",1+SUMPRODUCT(--(ABS($G81:$Z81)&lt;ABS(T81)),--($G81:$Z81&lt;&gt;0))+(SUMPRODUCT(--(ABS($G81:$Z81)=ABS(T81)),--($G81:$Z81&lt;&gt;0))-1)/2)</f>
        <v>16</v>
      </c>
      <c r="AO81" t="str" cm="1">
        <f t="array" ref="AO81">IF(U81=0,"",1+SUMPRODUCT(--(ABS($G81:$Z81)&lt;ABS(U81)),--($G81:$Z81&lt;&gt;0))+(SUMPRODUCT(--(ABS($G81:$Z81)=ABS(U81)),--($G81:$Z81&lt;&gt;0))-1)/2)</f>
        <v/>
      </c>
      <c r="AP81" cm="1">
        <f t="array" ref="AP81">IF(V81=0,"",1+SUMPRODUCT(--(ABS($G81:$Z81)&lt;ABS(V81)),--($G81:$Z81&lt;&gt;0))+(SUMPRODUCT(--(ABS($G81:$Z81)=ABS(V81)),--($G81:$Z81&lt;&gt;0))-1)/2)</f>
        <v>13</v>
      </c>
      <c r="AQ81" cm="1">
        <f t="array" ref="AQ81">IF(W81=0,"",1+SUMPRODUCT(--(ABS($G81:$Z81)&lt;ABS(W81)),--($G81:$Z81&lt;&gt;0))+(SUMPRODUCT(--(ABS($G81:$Z81)=ABS(W81)),--($G81:$Z81&lt;&gt;0))-1)/2)</f>
        <v>10</v>
      </c>
      <c r="AR81" cm="1">
        <f t="array" ref="AR81">IF(X81=0,"",1+SUMPRODUCT(--(ABS($G81:$Z81)&lt;ABS(X81)),--($G81:$Z81&lt;&gt;0))+(SUMPRODUCT(--(ABS($G81:$Z81)=ABS(X81)),--($G81:$Z81&lt;&gt;0))-1)/2)</f>
        <v>2</v>
      </c>
      <c r="AS81" cm="1">
        <f t="array" ref="AS81">IF(Y81=0,"",1+SUMPRODUCT(--(ABS($G81:$Z81)&lt;ABS(Y81)),--($G81:$Z81&lt;&gt;0))+(SUMPRODUCT(--(ABS($G81:$Z81)=ABS(Y81)),--($G81:$Z81&lt;&gt;0))-1)/2)</f>
        <v>17</v>
      </c>
      <c r="AT81" cm="1">
        <f t="array" ref="AT81">IF(Z81=0,"",1+SUMPRODUCT(--(ABS($G81:$Z81)&lt;ABS(Z81)),--($G81:$Z81&lt;&gt;0))+(SUMPRODUCT(--(ABS($G81:$Z81)=ABS(Z81)),--($G81:$Z81&lt;&gt;0))-1)/2)</f>
        <v>6</v>
      </c>
      <c r="AU81">
        <f>AVERAGE(G81:Z81)</f>
        <v>1.1950428312186168E-2</v>
      </c>
      <c r="AV81">
        <f>SUMIF(G81:Z81,"&gt;0",AA81:AT81)</f>
        <v>149</v>
      </c>
      <c r="AW81">
        <f>COUNTIF(G81:Z81,"&lt;&gt;0")</f>
        <v>19</v>
      </c>
      <c r="AX81">
        <f>_xlfn.LET(_xlpm.n,AW81,_xlpm.w,AV81,_xlpm.mu,_xlpm.n*(_xlpm.n+1)/4,_xlpm.sd,SQRT(_xlpm.n*(_xlpm.n+1)*(2*_xlpm.n+1)/24),_xlpm.z,(ABS(_xlpm.w-_xlpm.mu)-0.5)/_xlpm.sd,MIN(1,2*(1-_xlfn.NORM.S.DIST(_xlpm.z,TRUE))))</f>
        <v>3.1322079503740774E-2</v>
      </c>
    </row>
    <row r="82" spans="1:50" x14ac:dyDescent="0.25">
      <c r="A82" t="s">
        <v>9345</v>
      </c>
      <c r="B82" t="s">
        <v>19</v>
      </c>
      <c r="C82" t="s">
        <v>147</v>
      </c>
      <c r="D82" t="s">
        <v>73</v>
      </c>
      <c r="E82" t="s">
        <v>26</v>
      </c>
      <c r="F82" t="s">
        <v>9259</v>
      </c>
      <c r="G82">
        <f>all_runs!O522-all_runs!O1722</f>
        <v>-1.4347467993547358E-2</v>
      </c>
      <c r="H82">
        <f>all_runs!O523-all_runs!O1723</f>
        <v>1.2307751758250163E-2</v>
      </c>
      <c r="I82">
        <f>all_runs!O524-all_runs!O1724</f>
        <v>2.8276574788823172E-2</v>
      </c>
      <c r="J82">
        <f>all_runs!O525-all_runs!O1725</f>
        <v>1.5024652099075331E-2</v>
      </c>
      <c r="K82">
        <f>all_runs!O526-all_runs!O1726</f>
        <v>-3.3352612299980766E-2</v>
      </c>
      <c r="L82">
        <f>all_runs!O527-all_runs!O1727</f>
        <v>1.5014927405159972E-2</v>
      </c>
      <c r="M82">
        <f>all_runs!O528-all_runs!O1728</f>
        <v>2.1172646338209256E-2</v>
      </c>
      <c r="N82">
        <f>all_runs!O529-all_runs!O1729</f>
        <v>-1.4100943304483082E-2</v>
      </c>
      <c r="O82">
        <f>all_runs!O530-all_runs!O1730</f>
        <v>2.5755494505494525E-2</v>
      </c>
      <c r="P82">
        <f>all_runs!O531-all_runs!O1731</f>
        <v>-2.9948218564031293E-2</v>
      </c>
      <c r="Q82">
        <f>all_runs!O532-all_runs!O1732</f>
        <v>-4.3550455887761963E-3</v>
      </c>
      <c r="R82">
        <f>all_runs!O533-all_runs!O1733</f>
        <v>8.8300220750570091E-4</v>
      </c>
      <c r="S82">
        <f>all_runs!O534-all_runs!O1734</f>
        <v>3.5066470007910633E-3</v>
      </c>
      <c r="T82">
        <f>all_runs!O535-all_runs!O1735</f>
        <v>-1.0583906265130172E-2</v>
      </c>
      <c r="U82">
        <f>all_runs!O536-all_runs!O1736</f>
        <v>2.1130969595311133E-2</v>
      </c>
      <c r="V82">
        <f>all_runs!O537-all_runs!O1737</f>
        <v>-8.6946418543406567E-3</v>
      </c>
      <c r="W82">
        <f>all_runs!O538-all_runs!O1738</f>
        <v>5.560776942355905E-3</v>
      </c>
      <c r="X82">
        <f>all_runs!O539-all_runs!O1739</f>
        <v>2.0472471576817863E-2</v>
      </c>
      <c r="Y82">
        <f>all_runs!O540-all_runs!O1740</f>
        <v>-4.3763676148796948E-3</v>
      </c>
      <c r="Z82">
        <f>all_runs!O541-all_runs!O1741</f>
        <v>5.3155685777637185E-3</v>
      </c>
      <c r="AA82" cm="1">
        <f t="array" ref="AA82">IF(G82=0,"",1+SUMPRODUCT(--(ABS($G82:$Z82)&lt;ABS(G82)),--($G82:$Z82&lt;&gt;0))+(SUMPRODUCT(--(ABS($G82:$Z82)=ABS(G82)),--($G82:$Z82&lt;&gt;0))-1)/2)</f>
        <v>11</v>
      </c>
      <c r="AB82" cm="1">
        <f t="array" ref="AB82">IF(H82=0,"",1+SUMPRODUCT(--(ABS($G82:$Z82)&lt;ABS(H82)),--($G82:$Z82&lt;&gt;0))+(SUMPRODUCT(--(ABS($G82:$Z82)=ABS(H82)),--($G82:$Z82&lt;&gt;0))-1)/2)</f>
        <v>9</v>
      </c>
      <c r="AC82" cm="1">
        <f t="array" ref="AC82">IF(I82=0,"",1+SUMPRODUCT(--(ABS($G82:$Z82)&lt;ABS(I82)),--($G82:$Z82&lt;&gt;0))+(SUMPRODUCT(--(ABS($G82:$Z82)=ABS(I82)),--($G82:$Z82&lt;&gt;0))-1)/2)</f>
        <v>18</v>
      </c>
      <c r="AD82" cm="1">
        <f t="array" ref="AD82">IF(J82=0,"",1+SUMPRODUCT(--(ABS($G82:$Z82)&lt;ABS(J82)),--($G82:$Z82&lt;&gt;0))+(SUMPRODUCT(--(ABS($G82:$Z82)=ABS(J82)),--($G82:$Z82&lt;&gt;0))-1)/2)</f>
        <v>13</v>
      </c>
      <c r="AE82" cm="1">
        <f t="array" ref="AE82">IF(K82=0,"",1+SUMPRODUCT(--(ABS($G82:$Z82)&lt;ABS(K82)),--($G82:$Z82&lt;&gt;0))+(SUMPRODUCT(--(ABS($G82:$Z82)=ABS(K82)),--($G82:$Z82&lt;&gt;0))-1)/2)</f>
        <v>20</v>
      </c>
      <c r="AF82" cm="1">
        <f t="array" ref="AF82">IF(L82=0,"",1+SUMPRODUCT(--(ABS($G82:$Z82)&lt;ABS(L82)),--($G82:$Z82&lt;&gt;0))+(SUMPRODUCT(--(ABS($G82:$Z82)=ABS(L82)),--($G82:$Z82&lt;&gt;0))-1)/2)</f>
        <v>12</v>
      </c>
      <c r="AG82" cm="1">
        <f t="array" ref="AG82">IF(M82=0,"",1+SUMPRODUCT(--(ABS($G82:$Z82)&lt;ABS(M82)),--($G82:$Z82&lt;&gt;0))+(SUMPRODUCT(--(ABS($G82:$Z82)=ABS(M82)),--($G82:$Z82&lt;&gt;0))-1)/2)</f>
        <v>16</v>
      </c>
      <c r="AH82" cm="1">
        <f t="array" ref="AH82">IF(N82=0,"",1+SUMPRODUCT(--(ABS($G82:$Z82)&lt;ABS(N82)),--($G82:$Z82&lt;&gt;0))+(SUMPRODUCT(--(ABS($G82:$Z82)=ABS(N82)),--($G82:$Z82&lt;&gt;0))-1)/2)</f>
        <v>10</v>
      </c>
      <c r="AI82" cm="1">
        <f t="array" ref="AI82">IF(O82=0,"",1+SUMPRODUCT(--(ABS($G82:$Z82)&lt;ABS(O82)),--($G82:$Z82&lt;&gt;0))+(SUMPRODUCT(--(ABS($G82:$Z82)=ABS(O82)),--($G82:$Z82&lt;&gt;0))-1)/2)</f>
        <v>17</v>
      </c>
      <c r="AJ82" cm="1">
        <f t="array" ref="AJ82">IF(P82=0,"",1+SUMPRODUCT(--(ABS($G82:$Z82)&lt;ABS(P82)),--($G82:$Z82&lt;&gt;0))+(SUMPRODUCT(--(ABS($G82:$Z82)=ABS(P82)),--($G82:$Z82&lt;&gt;0))-1)/2)</f>
        <v>19</v>
      </c>
      <c r="AK82" cm="1">
        <f t="array" ref="AK82">IF(Q82=0,"",1+SUMPRODUCT(--(ABS($G82:$Z82)&lt;ABS(Q82)),--($G82:$Z82&lt;&gt;0))+(SUMPRODUCT(--(ABS($G82:$Z82)=ABS(Q82)),--($G82:$Z82&lt;&gt;0))-1)/2)</f>
        <v>3</v>
      </c>
      <c r="AL82" cm="1">
        <f t="array" ref="AL82">IF(R82=0,"",1+SUMPRODUCT(--(ABS($G82:$Z82)&lt;ABS(R82)),--($G82:$Z82&lt;&gt;0))+(SUMPRODUCT(--(ABS($G82:$Z82)=ABS(R82)),--($G82:$Z82&lt;&gt;0))-1)/2)</f>
        <v>1</v>
      </c>
      <c r="AM82" cm="1">
        <f t="array" ref="AM82">IF(S82=0,"",1+SUMPRODUCT(--(ABS($G82:$Z82)&lt;ABS(S82)),--($G82:$Z82&lt;&gt;0))+(SUMPRODUCT(--(ABS($G82:$Z82)=ABS(S82)),--($G82:$Z82&lt;&gt;0))-1)/2)</f>
        <v>2</v>
      </c>
      <c r="AN82" cm="1">
        <f t="array" ref="AN82">IF(T82=0,"",1+SUMPRODUCT(--(ABS($G82:$Z82)&lt;ABS(T82)),--($G82:$Z82&lt;&gt;0))+(SUMPRODUCT(--(ABS($G82:$Z82)=ABS(T82)),--($G82:$Z82&lt;&gt;0))-1)/2)</f>
        <v>8</v>
      </c>
      <c r="AO82" cm="1">
        <f t="array" ref="AO82">IF(U82=0,"",1+SUMPRODUCT(--(ABS($G82:$Z82)&lt;ABS(U82)),--($G82:$Z82&lt;&gt;0))+(SUMPRODUCT(--(ABS($G82:$Z82)=ABS(U82)),--($G82:$Z82&lt;&gt;0))-1)/2)</f>
        <v>15</v>
      </c>
      <c r="AP82" cm="1">
        <f t="array" ref="AP82">IF(V82=0,"",1+SUMPRODUCT(--(ABS($G82:$Z82)&lt;ABS(V82)),--($G82:$Z82&lt;&gt;0))+(SUMPRODUCT(--(ABS($G82:$Z82)=ABS(V82)),--($G82:$Z82&lt;&gt;0))-1)/2)</f>
        <v>7</v>
      </c>
      <c r="AQ82" cm="1">
        <f t="array" ref="AQ82">IF(W82=0,"",1+SUMPRODUCT(--(ABS($G82:$Z82)&lt;ABS(W82)),--($G82:$Z82&lt;&gt;0))+(SUMPRODUCT(--(ABS($G82:$Z82)=ABS(W82)),--($G82:$Z82&lt;&gt;0))-1)/2)</f>
        <v>6</v>
      </c>
      <c r="AR82" cm="1">
        <f t="array" ref="AR82">IF(X82=0,"",1+SUMPRODUCT(--(ABS($G82:$Z82)&lt;ABS(X82)),--($G82:$Z82&lt;&gt;0))+(SUMPRODUCT(--(ABS($G82:$Z82)=ABS(X82)),--($G82:$Z82&lt;&gt;0))-1)/2)</f>
        <v>14</v>
      </c>
      <c r="AS82" cm="1">
        <f t="array" ref="AS82">IF(Y82=0,"",1+SUMPRODUCT(--(ABS($G82:$Z82)&lt;ABS(Y82)),--($G82:$Z82&lt;&gt;0))+(SUMPRODUCT(--(ABS($G82:$Z82)=ABS(Y82)),--($G82:$Z82&lt;&gt;0))-1)/2)</f>
        <v>4</v>
      </c>
      <c r="AT82" cm="1">
        <f t="array" ref="AT82">IF(Z82=0,"",1+SUMPRODUCT(--(ABS($G82:$Z82)&lt;ABS(Z82)),--($G82:$Z82&lt;&gt;0))+(SUMPRODUCT(--(ABS($G82:$Z82)=ABS(Z82)),--($G82:$Z82&lt;&gt;0))-1)/2)</f>
        <v>5</v>
      </c>
      <c r="AU82">
        <f>AVERAGE(G82:Z82)</f>
        <v>2.7331139655194293E-3</v>
      </c>
      <c r="AV82">
        <f>SUMIF(G82:Z82,"&gt;0",AA82:AT82)</f>
        <v>128</v>
      </c>
      <c r="AW82">
        <f>COUNTIF(G82:Z82,"&lt;&gt;0")</f>
        <v>20</v>
      </c>
      <c r="AX82">
        <f>_xlfn.LET(_xlpm.n,AW82,_xlpm.w,AV82,_xlpm.mu,_xlpm.n*(_xlpm.n+1)/4,_xlpm.sd,SQRT(_xlpm.n*(_xlpm.n+1)*(2*_xlpm.n+1)/24),_xlpm.z,(ABS(_xlpm.w-_xlpm.mu)-0.5)/_xlpm.sd,MIN(1,2*(1-_xlfn.NORM.S.DIST(_xlpm.z,TRUE))))</f>
        <v>0.40091675928529025</v>
      </c>
    </row>
    <row r="83" spans="1:50" x14ac:dyDescent="0.25">
      <c r="A83" t="s">
        <v>9345</v>
      </c>
      <c r="B83" t="s">
        <v>19</v>
      </c>
      <c r="C83" t="s">
        <v>147</v>
      </c>
      <c r="D83" t="s">
        <v>73</v>
      </c>
      <c r="E83" t="s">
        <v>32</v>
      </c>
      <c r="F83" t="s">
        <v>9260</v>
      </c>
      <c r="G83">
        <f>all_runs!O542-all_runs!O1742</f>
        <v>3.0367231638418035E-2</v>
      </c>
      <c r="H83">
        <f>all_runs!O543-all_runs!O1743</f>
        <v>-1.0337552742616052E-2</v>
      </c>
      <c r="I83">
        <f>all_runs!O544-all_runs!O1744</f>
        <v>-3.115520066947941E-2</v>
      </c>
      <c r="J83">
        <f>all_runs!O545-all_runs!O1745</f>
        <v>-9.1834202035243617E-3</v>
      </c>
      <c r="K83">
        <f>all_runs!O546-all_runs!O1746</f>
        <v>1.8415876989092972E-3</v>
      </c>
      <c r="L83">
        <f>all_runs!O547-all_runs!O1747</f>
        <v>-9.3858002491185033E-3</v>
      </c>
      <c r="M83">
        <f>all_runs!O548-all_runs!O1748</f>
        <v>-1.1889175896111159E-2</v>
      </c>
      <c r="N83">
        <f>all_runs!O549-all_runs!O1749</f>
        <v>-2.1958587504432692E-2</v>
      </c>
      <c r="O83">
        <f>all_runs!O550-all_runs!O1750</f>
        <v>-2.029925894408402E-2</v>
      </c>
      <c r="P83">
        <f>all_runs!O551-all_runs!O1751</f>
        <v>-3.5093029466749748E-2</v>
      </c>
      <c r="Q83">
        <f>all_runs!O552-all_runs!O1752</f>
        <v>-1.8678801414151347E-2</v>
      </c>
      <c r="R83">
        <f>all_runs!O553-all_runs!O1753</f>
        <v>-8.3507306889352151E-3</v>
      </c>
      <c r="S83">
        <f>all_runs!O554-all_runs!O1754</f>
        <v>2.5570848355658482E-2</v>
      </c>
      <c r="T83">
        <f>all_runs!O555-all_runs!O1755</f>
        <v>-4.4163534501099222E-2</v>
      </c>
      <c r="U83">
        <f>all_runs!O556-all_runs!O1756</f>
        <v>1.1907316026603776E-2</v>
      </c>
      <c r="V83">
        <f>all_runs!O557-all_runs!O1757</f>
        <v>-1.7662643508978837E-3</v>
      </c>
      <c r="W83">
        <f>all_runs!O558-all_runs!O1758</f>
        <v>-1.6479871204012508E-2</v>
      </c>
      <c r="X83">
        <f>all_runs!O559-all_runs!O1759</f>
        <v>1.0117699311570028E-2</v>
      </c>
      <c r="Y83">
        <f>all_runs!O560-all_runs!O1760</f>
        <v>-2.405599494105104E-2</v>
      </c>
      <c r="Z83">
        <f>all_runs!O561-all_runs!O1761</f>
        <v>-4.0880503144654079E-2</v>
      </c>
      <c r="AA83" cm="1">
        <f t="array" ref="AA83">IF(G83=0,"",1+SUMPRODUCT(--(ABS($G83:$Z83)&lt;ABS(G83)),--($G83:$Z83&lt;&gt;0))+(SUMPRODUCT(--(ABS($G83:$Z83)=ABS(G83)),--($G83:$Z83&lt;&gt;0))-1)/2)</f>
        <v>16</v>
      </c>
      <c r="AB83" cm="1">
        <f t="array" ref="AB83">IF(H83=0,"",1+SUMPRODUCT(--(ABS($G83:$Z83)&lt;ABS(H83)),--($G83:$Z83&lt;&gt;0))+(SUMPRODUCT(--(ABS($G83:$Z83)=ABS(H83)),--($G83:$Z83&lt;&gt;0))-1)/2)</f>
        <v>7</v>
      </c>
      <c r="AC83" cm="1">
        <f t="array" ref="AC83">IF(I83=0,"",1+SUMPRODUCT(--(ABS($G83:$Z83)&lt;ABS(I83)),--($G83:$Z83&lt;&gt;0))+(SUMPRODUCT(--(ABS($G83:$Z83)=ABS(I83)),--($G83:$Z83&lt;&gt;0))-1)/2)</f>
        <v>17</v>
      </c>
      <c r="AD83" cm="1">
        <f t="array" ref="AD83">IF(J83=0,"",1+SUMPRODUCT(--(ABS($G83:$Z83)&lt;ABS(J83)),--($G83:$Z83&lt;&gt;0))+(SUMPRODUCT(--(ABS($G83:$Z83)=ABS(J83)),--($G83:$Z83&lt;&gt;0))-1)/2)</f>
        <v>4</v>
      </c>
      <c r="AE83" cm="1">
        <f t="array" ref="AE83">IF(K83=0,"",1+SUMPRODUCT(--(ABS($G83:$Z83)&lt;ABS(K83)),--($G83:$Z83&lt;&gt;0))+(SUMPRODUCT(--(ABS($G83:$Z83)=ABS(K83)),--($G83:$Z83&lt;&gt;0))-1)/2)</f>
        <v>2</v>
      </c>
      <c r="AF83" cm="1">
        <f t="array" ref="AF83">IF(L83=0,"",1+SUMPRODUCT(--(ABS($G83:$Z83)&lt;ABS(L83)),--($G83:$Z83&lt;&gt;0))+(SUMPRODUCT(--(ABS($G83:$Z83)=ABS(L83)),--($G83:$Z83&lt;&gt;0))-1)/2)</f>
        <v>5</v>
      </c>
      <c r="AG83" cm="1">
        <f t="array" ref="AG83">IF(M83=0,"",1+SUMPRODUCT(--(ABS($G83:$Z83)&lt;ABS(M83)),--($G83:$Z83&lt;&gt;0))+(SUMPRODUCT(--(ABS($G83:$Z83)=ABS(M83)),--($G83:$Z83&lt;&gt;0))-1)/2)</f>
        <v>8</v>
      </c>
      <c r="AH83" cm="1">
        <f t="array" ref="AH83">IF(N83=0,"",1+SUMPRODUCT(--(ABS($G83:$Z83)&lt;ABS(N83)),--($G83:$Z83&lt;&gt;0))+(SUMPRODUCT(--(ABS($G83:$Z83)=ABS(N83)),--($G83:$Z83&lt;&gt;0))-1)/2)</f>
        <v>13</v>
      </c>
      <c r="AI83" cm="1">
        <f t="array" ref="AI83">IF(O83=0,"",1+SUMPRODUCT(--(ABS($G83:$Z83)&lt;ABS(O83)),--($G83:$Z83&lt;&gt;0))+(SUMPRODUCT(--(ABS($G83:$Z83)=ABS(O83)),--($G83:$Z83&lt;&gt;0))-1)/2)</f>
        <v>12</v>
      </c>
      <c r="AJ83" cm="1">
        <f t="array" ref="AJ83">IF(P83=0,"",1+SUMPRODUCT(--(ABS($G83:$Z83)&lt;ABS(P83)),--($G83:$Z83&lt;&gt;0))+(SUMPRODUCT(--(ABS($G83:$Z83)=ABS(P83)),--($G83:$Z83&lt;&gt;0))-1)/2)</f>
        <v>18</v>
      </c>
      <c r="AK83" cm="1">
        <f t="array" ref="AK83">IF(Q83=0,"",1+SUMPRODUCT(--(ABS($G83:$Z83)&lt;ABS(Q83)),--($G83:$Z83&lt;&gt;0))+(SUMPRODUCT(--(ABS($G83:$Z83)=ABS(Q83)),--($G83:$Z83&lt;&gt;0))-1)/2)</f>
        <v>11</v>
      </c>
      <c r="AL83" cm="1">
        <f t="array" ref="AL83">IF(R83=0,"",1+SUMPRODUCT(--(ABS($G83:$Z83)&lt;ABS(R83)),--($G83:$Z83&lt;&gt;0))+(SUMPRODUCT(--(ABS($G83:$Z83)=ABS(R83)),--($G83:$Z83&lt;&gt;0))-1)/2)</f>
        <v>3</v>
      </c>
      <c r="AM83" cm="1">
        <f t="array" ref="AM83">IF(S83=0,"",1+SUMPRODUCT(--(ABS($G83:$Z83)&lt;ABS(S83)),--($G83:$Z83&lt;&gt;0))+(SUMPRODUCT(--(ABS($G83:$Z83)=ABS(S83)),--($G83:$Z83&lt;&gt;0))-1)/2)</f>
        <v>15</v>
      </c>
      <c r="AN83" cm="1">
        <f t="array" ref="AN83">IF(T83=0,"",1+SUMPRODUCT(--(ABS($G83:$Z83)&lt;ABS(T83)),--($G83:$Z83&lt;&gt;0))+(SUMPRODUCT(--(ABS($G83:$Z83)=ABS(T83)),--($G83:$Z83&lt;&gt;0))-1)/2)</f>
        <v>20</v>
      </c>
      <c r="AO83" cm="1">
        <f t="array" ref="AO83">IF(U83=0,"",1+SUMPRODUCT(--(ABS($G83:$Z83)&lt;ABS(U83)),--($G83:$Z83&lt;&gt;0))+(SUMPRODUCT(--(ABS($G83:$Z83)=ABS(U83)),--($G83:$Z83&lt;&gt;0))-1)/2)</f>
        <v>9</v>
      </c>
      <c r="AP83" cm="1">
        <f t="array" ref="AP83">IF(V83=0,"",1+SUMPRODUCT(--(ABS($G83:$Z83)&lt;ABS(V83)),--($G83:$Z83&lt;&gt;0))+(SUMPRODUCT(--(ABS($G83:$Z83)=ABS(V83)),--($G83:$Z83&lt;&gt;0))-1)/2)</f>
        <v>1</v>
      </c>
      <c r="AQ83" cm="1">
        <f t="array" ref="AQ83">IF(W83=0,"",1+SUMPRODUCT(--(ABS($G83:$Z83)&lt;ABS(W83)),--($G83:$Z83&lt;&gt;0))+(SUMPRODUCT(--(ABS($G83:$Z83)=ABS(W83)),--($G83:$Z83&lt;&gt;0))-1)/2)</f>
        <v>10</v>
      </c>
      <c r="AR83" cm="1">
        <f t="array" ref="AR83">IF(X83=0,"",1+SUMPRODUCT(--(ABS($G83:$Z83)&lt;ABS(X83)),--($G83:$Z83&lt;&gt;0))+(SUMPRODUCT(--(ABS($G83:$Z83)=ABS(X83)),--($G83:$Z83&lt;&gt;0))-1)/2)</f>
        <v>6</v>
      </c>
      <c r="AS83" cm="1">
        <f t="array" ref="AS83">IF(Y83=0,"",1+SUMPRODUCT(--(ABS($G83:$Z83)&lt;ABS(Y83)),--($G83:$Z83&lt;&gt;0))+(SUMPRODUCT(--(ABS($G83:$Z83)=ABS(Y83)),--($G83:$Z83&lt;&gt;0))-1)/2)</f>
        <v>14</v>
      </c>
      <c r="AT83" cm="1">
        <f t="array" ref="AT83">IF(Z83=0,"",1+SUMPRODUCT(--(ABS($G83:$Z83)&lt;ABS(Z83)),--($G83:$Z83&lt;&gt;0))+(SUMPRODUCT(--(ABS($G83:$Z83)=ABS(Z83)),--($G83:$Z83&lt;&gt;0))-1)/2)</f>
        <v>19</v>
      </c>
      <c r="AU83">
        <f>AVERAGE(G83:Z83)</f>
        <v>-1.1193652144487882E-2</v>
      </c>
      <c r="AV83">
        <f>SUMIF(G83:Z83,"&gt;0",AA83:AT83)</f>
        <v>48</v>
      </c>
      <c r="AW83">
        <f>COUNTIF(G83:Z83,"&lt;&gt;0")</f>
        <v>20</v>
      </c>
      <c r="AX83">
        <f>_xlfn.LET(_xlpm.n,AW83,_xlpm.w,AV83,_xlpm.mu,_xlpm.n*(_xlpm.n+1)/4,_xlpm.sd,SQRT(_xlpm.n*(_xlpm.n+1)*(2*_xlpm.n+1)/24),_xlpm.z,(ABS(_xlpm.w-_xlpm.mu)-0.5)/_xlpm.sd,MIN(1,2*(1-_xlfn.NORM.S.DIST(_xlpm.z,TRUE))))</f>
        <v>3.4919054081726575E-2</v>
      </c>
    </row>
    <row r="84" spans="1:50" x14ac:dyDescent="0.25">
      <c r="A84" t="s">
        <v>9345</v>
      </c>
      <c r="B84" t="s">
        <v>19</v>
      </c>
      <c r="C84" t="s">
        <v>147</v>
      </c>
      <c r="D84" t="s">
        <v>73</v>
      </c>
      <c r="E84" t="s">
        <v>12</v>
      </c>
      <c r="F84" t="s">
        <v>9260</v>
      </c>
      <c r="G84">
        <f>all_runs!O562-all_runs!O1762</f>
        <v>7.1307632195884985E-3</v>
      </c>
      <c r="H84">
        <f>all_runs!O563-all_runs!O1763</f>
        <v>1.8611963384638663E-2</v>
      </c>
      <c r="I84">
        <f>all_runs!O564-all_runs!O1764</f>
        <v>2.0083108146720985E-2</v>
      </c>
      <c r="J84">
        <f>all_runs!O565-all_runs!O1765</f>
        <v>-4.7947454844005089E-3</v>
      </c>
      <c r="K84">
        <f>all_runs!O566-all_runs!O1766</f>
        <v>-7.7013391134427289E-3</v>
      </c>
      <c r="L84">
        <f>all_runs!O567-all_runs!O1767</f>
        <v>2.0942068394522728E-2</v>
      </c>
      <c r="M84">
        <f>all_runs!O568-all_runs!O1768</f>
        <v>2.9206349206349347E-2</v>
      </c>
      <c r="N84">
        <f>all_runs!O569-all_runs!O1769</f>
        <v>4.7214353163371747E-4</v>
      </c>
      <c r="O84">
        <f>all_runs!O570-all_runs!O1770</f>
        <v>5.2441822353327394E-3</v>
      </c>
      <c r="P84">
        <f>all_runs!O571-all_runs!O1771</f>
        <v>2.1839664899155009E-2</v>
      </c>
      <c r="Q84">
        <f>all_runs!O572-all_runs!O1772</f>
        <v>1.8664968835868878E-2</v>
      </c>
      <c r="R84">
        <f>all_runs!O573-all_runs!O1773</f>
        <v>1.6505868103412258E-2</v>
      </c>
      <c r="S84">
        <f>all_runs!O574-all_runs!O1774</f>
        <v>-5.151154180482731E-4</v>
      </c>
      <c r="T84">
        <f>all_runs!O575-all_runs!O1775</f>
        <v>-1.4864362690449662E-2</v>
      </c>
      <c r="U84">
        <f>all_runs!O576-all_runs!O1776</f>
        <v>-2.4015369836695166E-3</v>
      </c>
      <c r="V84">
        <f>all_runs!O577-all_runs!O1777</f>
        <v>4.5522278078894418E-2</v>
      </c>
      <c r="W84">
        <f>all_runs!O578-all_runs!O1778</f>
        <v>9.6230954290295045E-3</v>
      </c>
      <c r="X84">
        <f>all_runs!O579-all_runs!O1779</f>
        <v>7.6793170953025625E-3</v>
      </c>
      <c r="Y84">
        <f>all_runs!O580-all_runs!O1780</f>
        <v>6.1492577326497377E-3</v>
      </c>
      <c r="Z84">
        <f>all_runs!O581-all_runs!O1781</f>
        <v>-6.6772971895554534E-3</v>
      </c>
      <c r="AA84" cm="1">
        <f t="array" ref="AA84">IF(G84=0,"",1+SUMPRODUCT(--(ABS($G84:$Z84)&lt;ABS(G84)),--($G84:$Z84&lt;&gt;0))+(SUMPRODUCT(--(ABS($G84:$Z84)=ABS(G84)),--($G84:$Z84&lt;&gt;0))-1)/2)</f>
        <v>8</v>
      </c>
      <c r="AB84" cm="1">
        <f t="array" ref="AB84">IF(H84=0,"",1+SUMPRODUCT(--(ABS($G84:$Z84)&lt;ABS(H84)),--($G84:$Z84&lt;&gt;0))+(SUMPRODUCT(--(ABS($G84:$Z84)=ABS(H84)),--($G84:$Z84&lt;&gt;0))-1)/2)</f>
        <v>14</v>
      </c>
      <c r="AC84" cm="1">
        <f t="array" ref="AC84">IF(I84=0,"",1+SUMPRODUCT(--(ABS($G84:$Z84)&lt;ABS(I84)),--($G84:$Z84&lt;&gt;0))+(SUMPRODUCT(--(ABS($G84:$Z84)=ABS(I84)),--($G84:$Z84&lt;&gt;0))-1)/2)</f>
        <v>16</v>
      </c>
      <c r="AD84" cm="1">
        <f t="array" ref="AD84">IF(J84=0,"",1+SUMPRODUCT(--(ABS($G84:$Z84)&lt;ABS(J84)),--($G84:$Z84&lt;&gt;0))+(SUMPRODUCT(--(ABS($G84:$Z84)=ABS(J84)),--($G84:$Z84&lt;&gt;0))-1)/2)</f>
        <v>4</v>
      </c>
      <c r="AE84" cm="1">
        <f t="array" ref="AE84">IF(K84=0,"",1+SUMPRODUCT(--(ABS($G84:$Z84)&lt;ABS(K84)),--($G84:$Z84&lt;&gt;0))+(SUMPRODUCT(--(ABS($G84:$Z84)=ABS(K84)),--($G84:$Z84&lt;&gt;0))-1)/2)</f>
        <v>10</v>
      </c>
      <c r="AF84" cm="1">
        <f t="array" ref="AF84">IF(L84=0,"",1+SUMPRODUCT(--(ABS($G84:$Z84)&lt;ABS(L84)),--($G84:$Z84&lt;&gt;0))+(SUMPRODUCT(--(ABS($G84:$Z84)=ABS(L84)),--($G84:$Z84&lt;&gt;0))-1)/2)</f>
        <v>17</v>
      </c>
      <c r="AG84" cm="1">
        <f t="array" ref="AG84">IF(M84=0,"",1+SUMPRODUCT(--(ABS($G84:$Z84)&lt;ABS(M84)),--($G84:$Z84&lt;&gt;0))+(SUMPRODUCT(--(ABS($G84:$Z84)=ABS(M84)),--($G84:$Z84&lt;&gt;0))-1)/2)</f>
        <v>19</v>
      </c>
      <c r="AH84" cm="1">
        <f t="array" ref="AH84">IF(N84=0,"",1+SUMPRODUCT(--(ABS($G84:$Z84)&lt;ABS(N84)),--($G84:$Z84&lt;&gt;0))+(SUMPRODUCT(--(ABS($G84:$Z84)=ABS(N84)),--($G84:$Z84&lt;&gt;0))-1)/2)</f>
        <v>1</v>
      </c>
      <c r="AI84" cm="1">
        <f t="array" ref="AI84">IF(O84=0,"",1+SUMPRODUCT(--(ABS($G84:$Z84)&lt;ABS(O84)),--($G84:$Z84&lt;&gt;0))+(SUMPRODUCT(--(ABS($G84:$Z84)=ABS(O84)),--($G84:$Z84&lt;&gt;0))-1)/2)</f>
        <v>5</v>
      </c>
      <c r="AJ84" cm="1">
        <f t="array" ref="AJ84">IF(P84=0,"",1+SUMPRODUCT(--(ABS($G84:$Z84)&lt;ABS(P84)),--($G84:$Z84&lt;&gt;0))+(SUMPRODUCT(--(ABS($G84:$Z84)=ABS(P84)),--($G84:$Z84&lt;&gt;0))-1)/2)</f>
        <v>18</v>
      </c>
      <c r="AK84" cm="1">
        <f t="array" ref="AK84">IF(Q84=0,"",1+SUMPRODUCT(--(ABS($G84:$Z84)&lt;ABS(Q84)),--($G84:$Z84&lt;&gt;0))+(SUMPRODUCT(--(ABS($G84:$Z84)=ABS(Q84)),--($G84:$Z84&lt;&gt;0))-1)/2)</f>
        <v>15</v>
      </c>
      <c r="AL84" cm="1">
        <f t="array" ref="AL84">IF(R84=0,"",1+SUMPRODUCT(--(ABS($G84:$Z84)&lt;ABS(R84)),--($G84:$Z84&lt;&gt;0))+(SUMPRODUCT(--(ABS($G84:$Z84)=ABS(R84)),--($G84:$Z84&lt;&gt;0))-1)/2)</f>
        <v>13</v>
      </c>
      <c r="AM84" cm="1">
        <f t="array" ref="AM84">IF(S84=0,"",1+SUMPRODUCT(--(ABS($G84:$Z84)&lt;ABS(S84)),--($G84:$Z84&lt;&gt;0))+(SUMPRODUCT(--(ABS($G84:$Z84)=ABS(S84)),--($G84:$Z84&lt;&gt;0))-1)/2)</f>
        <v>2</v>
      </c>
      <c r="AN84" cm="1">
        <f t="array" ref="AN84">IF(T84=0,"",1+SUMPRODUCT(--(ABS($G84:$Z84)&lt;ABS(T84)),--($G84:$Z84&lt;&gt;0))+(SUMPRODUCT(--(ABS($G84:$Z84)=ABS(T84)),--($G84:$Z84&lt;&gt;0))-1)/2)</f>
        <v>12</v>
      </c>
      <c r="AO84" cm="1">
        <f t="array" ref="AO84">IF(U84=0,"",1+SUMPRODUCT(--(ABS($G84:$Z84)&lt;ABS(U84)),--($G84:$Z84&lt;&gt;0))+(SUMPRODUCT(--(ABS($G84:$Z84)=ABS(U84)),--($G84:$Z84&lt;&gt;0))-1)/2)</f>
        <v>3</v>
      </c>
      <c r="AP84" cm="1">
        <f t="array" ref="AP84">IF(V84=0,"",1+SUMPRODUCT(--(ABS($G84:$Z84)&lt;ABS(V84)),--($G84:$Z84&lt;&gt;0))+(SUMPRODUCT(--(ABS($G84:$Z84)=ABS(V84)),--($G84:$Z84&lt;&gt;0))-1)/2)</f>
        <v>20</v>
      </c>
      <c r="AQ84" cm="1">
        <f t="array" ref="AQ84">IF(W84=0,"",1+SUMPRODUCT(--(ABS($G84:$Z84)&lt;ABS(W84)),--($G84:$Z84&lt;&gt;0))+(SUMPRODUCT(--(ABS($G84:$Z84)=ABS(W84)),--($G84:$Z84&lt;&gt;0))-1)/2)</f>
        <v>11</v>
      </c>
      <c r="AR84" cm="1">
        <f t="array" ref="AR84">IF(X84=0,"",1+SUMPRODUCT(--(ABS($G84:$Z84)&lt;ABS(X84)),--($G84:$Z84&lt;&gt;0))+(SUMPRODUCT(--(ABS($G84:$Z84)=ABS(X84)),--($G84:$Z84&lt;&gt;0))-1)/2)</f>
        <v>9</v>
      </c>
      <c r="AS84" cm="1">
        <f t="array" ref="AS84">IF(Y84=0,"",1+SUMPRODUCT(--(ABS($G84:$Z84)&lt;ABS(Y84)),--($G84:$Z84&lt;&gt;0))+(SUMPRODUCT(--(ABS($G84:$Z84)=ABS(Y84)),--($G84:$Z84&lt;&gt;0))-1)/2)</f>
        <v>6</v>
      </c>
      <c r="AT84" cm="1">
        <f t="array" ref="AT84">IF(Z84=0,"",1+SUMPRODUCT(--(ABS($G84:$Z84)&lt;ABS(Z84)),--($G84:$Z84&lt;&gt;0))+(SUMPRODUCT(--(ABS($G84:$Z84)=ABS(Z84)),--($G84:$Z84&lt;&gt;0))-1)/2)</f>
        <v>7</v>
      </c>
      <c r="AU84">
        <f>AVERAGE(G84:Z84)</f>
        <v>9.5360315706766452E-3</v>
      </c>
      <c r="AV84">
        <f>SUMIF(G84:Z84,"&gt;0",AA84:AT84)</f>
        <v>172</v>
      </c>
      <c r="AW84">
        <f>COUNTIF(G84:Z84,"&lt;&gt;0")</f>
        <v>20</v>
      </c>
      <c r="AX84">
        <f>_xlfn.LET(_xlpm.n,AW84,_xlpm.w,AV84,_xlpm.mu,_xlpm.n*(_xlpm.n+1)/4,_xlpm.sd,SQRT(_xlpm.n*(_xlpm.n+1)*(2*_xlpm.n+1)/24),_xlpm.z,(ABS(_xlpm.w-_xlpm.mu)-0.5)/_xlpm.sd,MIN(1,2*(1-_xlfn.NORM.S.DIST(_xlpm.z,TRUE))))</f>
        <v>1.304192051393116E-2</v>
      </c>
    </row>
    <row r="85" spans="1:50" x14ac:dyDescent="0.25">
      <c r="A85" t="s">
        <v>9345</v>
      </c>
      <c r="B85" t="s">
        <v>19</v>
      </c>
      <c r="C85" t="s">
        <v>147</v>
      </c>
      <c r="D85" t="s">
        <v>73</v>
      </c>
      <c r="E85" t="s">
        <v>26</v>
      </c>
      <c r="F85" t="s">
        <v>9260</v>
      </c>
      <c r="G85">
        <f>all_runs!O582-all_runs!O1782</f>
        <v>-1.8485742379547698E-2</v>
      </c>
      <c r="H85">
        <f>all_runs!O583-all_runs!O1783</f>
        <v>1.3215859030836996E-2</v>
      </c>
      <c r="I85">
        <f>all_runs!O584-all_runs!O1784</f>
        <v>-2.0986019131714384E-2</v>
      </c>
      <c r="J85">
        <f>all_runs!O585-all_runs!O1785</f>
        <v>-1.9342626054035583E-2</v>
      </c>
      <c r="K85">
        <f>all_runs!O586-all_runs!O1786</f>
        <v>-2.9047531443959773E-4</v>
      </c>
      <c r="L85">
        <f>all_runs!O587-all_runs!O1787</f>
        <v>1.1479028697571891E-3</v>
      </c>
      <c r="M85">
        <f>all_runs!O588-all_runs!O1788</f>
        <v>-3.2772537197316431E-3</v>
      </c>
      <c r="N85">
        <f>all_runs!O589-all_runs!O1789</f>
        <v>5.1587301587302514E-3</v>
      </c>
      <c r="O85">
        <f>all_runs!O590-all_runs!O1790</f>
        <v>-1.8754212371919432E-2</v>
      </c>
      <c r="P85">
        <f>all_runs!O591-all_runs!O1791</f>
        <v>5.1039938752073244E-3</v>
      </c>
      <c r="Q85">
        <f>all_runs!O592-all_runs!O1792</f>
        <v>-8.4901531728666102E-3</v>
      </c>
      <c r="R85">
        <f>all_runs!O593-all_runs!O1793</f>
        <v>-2.7535726734053578E-2</v>
      </c>
      <c r="S85">
        <f>all_runs!O594-all_runs!O1794</f>
        <v>1.547680463510448E-2</v>
      </c>
      <c r="T85">
        <f>all_runs!O595-all_runs!O1795</f>
        <v>-1.7777777777777559E-2</v>
      </c>
      <c r="U85">
        <f>all_runs!O596-all_runs!O1796</f>
        <v>1.2586037364798353E-2</v>
      </c>
      <c r="V85">
        <f>all_runs!O597-all_runs!O1797</f>
        <v>-1.9465924730437512E-2</v>
      </c>
      <c r="W85">
        <f>all_runs!O598-all_runs!O1798</f>
        <v>-9.1981177746364162E-3</v>
      </c>
      <c r="X85">
        <f>all_runs!O599-all_runs!O1799</f>
        <v>7.3878002528445785E-3</v>
      </c>
      <c r="Y85">
        <f>all_runs!O600-all_runs!O1800</f>
        <v>0</v>
      </c>
      <c r="Z85">
        <f>all_runs!O601-all_runs!O1801</f>
        <v>-9.2465289208188972E-3</v>
      </c>
      <c r="AA85" cm="1">
        <f t="array" ref="AA85">IF(G85=0,"",1+SUMPRODUCT(--(ABS($G85:$Z85)&lt;ABS(G85)),--($G85:$Z85&lt;&gt;0))+(SUMPRODUCT(--(ABS($G85:$Z85)=ABS(G85)),--($G85:$Z85&lt;&gt;0))-1)/2)</f>
        <v>14</v>
      </c>
      <c r="AB85" cm="1">
        <f t="array" ref="AB85">IF(H85=0,"",1+SUMPRODUCT(--(ABS($G85:$Z85)&lt;ABS(H85)),--($G85:$Z85&lt;&gt;0))+(SUMPRODUCT(--(ABS($G85:$Z85)=ABS(H85)),--($G85:$Z85&lt;&gt;0))-1)/2)</f>
        <v>11</v>
      </c>
      <c r="AC85" cm="1">
        <f t="array" ref="AC85">IF(I85=0,"",1+SUMPRODUCT(--(ABS($G85:$Z85)&lt;ABS(I85)),--($G85:$Z85&lt;&gt;0))+(SUMPRODUCT(--(ABS($G85:$Z85)=ABS(I85)),--($G85:$Z85&lt;&gt;0))-1)/2)</f>
        <v>18</v>
      </c>
      <c r="AD85" cm="1">
        <f t="array" ref="AD85">IF(J85=0,"",1+SUMPRODUCT(--(ABS($G85:$Z85)&lt;ABS(J85)),--($G85:$Z85&lt;&gt;0))+(SUMPRODUCT(--(ABS($G85:$Z85)=ABS(J85)),--($G85:$Z85&lt;&gt;0))-1)/2)</f>
        <v>16</v>
      </c>
      <c r="AE85" cm="1">
        <f t="array" ref="AE85">IF(K85=0,"",1+SUMPRODUCT(--(ABS($G85:$Z85)&lt;ABS(K85)),--($G85:$Z85&lt;&gt;0))+(SUMPRODUCT(--(ABS($G85:$Z85)=ABS(K85)),--($G85:$Z85&lt;&gt;0))-1)/2)</f>
        <v>1</v>
      </c>
      <c r="AF85" cm="1">
        <f t="array" ref="AF85">IF(L85=0,"",1+SUMPRODUCT(--(ABS($G85:$Z85)&lt;ABS(L85)),--($G85:$Z85&lt;&gt;0))+(SUMPRODUCT(--(ABS($G85:$Z85)=ABS(L85)),--($G85:$Z85&lt;&gt;0))-1)/2)</f>
        <v>2</v>
      </c>
      <c r="AG85" cm="1">
        <f t="array" ref="AG85">IF(M85=0,"",1+SUMPRODUCT(--(ABS($G85:$Z85)&lt;ABS(M85)),--($G85:$Z85&lt;&gt;0))+(SUMPRODUCT(--(ABS($G85:$Z85)=ABS(M85)),--($G85:$Z85&lt;&gt;0))-1)/2)</f>
        <v>3</v>
      </c>
      <c r="AH85" cm="1">
        <f t="array" ref="AH85">IF(N85=0,"",1+SUMPRODUCT(--(ABS($G85:$Z85)&lt;ABS(N85)),--($G85:$Z85&lt;&gt;0))+(SUMPRODUCT(--(ABS($G85:$Z85)=ABS(N85)),--($G85:$Z85&lt;&gt;0))-1)/2)</f>
        <v>5</v>
      </c>
      <c r="AI85" cm="1">
        <f t="array" ref="AI85">IF(O85=0,"",1+SUMPRODUCT(--(ABS($G85:$Z85)&lt;ABS(O85)),--($G85:$Z85&lt;&gt;0))+(SUMPRODUCT(--(ABS($G85:$Z85)=ABS(O85)),--($G85:$Z85&lt;&gt;0))-1)/2)</f>
        <v>15</v>
      </c>
      <c r="AJ85" cm="1">
        <f t="array" ref="AJ85">IF(P85=0,"",1+SUMPRODUCT(--(ABS($G85:$Z85)&lt;ABS(P85)),--($G85:$Z85&lt;&gt;0))+(SUMPRODUCT(--(ABS($G85:$Z85)=ABS(P85)),--($G85:$Z85&lt;&gt;0))-1)/2)</f>
        <v>4</v>
      </c>
      <c r="AK85" cm="1">
        <f t="array" ref="AK85">IF(Q85=0,"",1+SUMPRODUCT(--(ABS($G85:$Z85)&lt;ABS(Q85)),--($G85:$Z85&lt;&gt;0))+(SUMPRODUCT(--(ABS($G85:$Z85)=ABS(Q85)),--($G85:$Z85&lt;&gt;0))-1)/2)</f>
        <v>7</v>
      </c>
      <c r="AL85" cm="1">
        <f t="array" ref="AL85">IF(R85=0,"",1+SUMPRODUCT(--(ABS($G85:$Z85)&lt;ABS(R85)),--($G85:$Z85&lt;&gt;0))+(SUMPRODUCT(--(ABS($G85:$Z85)=ABS(R85)),--($G85:$Z85&lt;&gt;0))-1)/2)</f>
        <v>19</v>
      </c>
      <c r="AM85" cm="1">
        <f t="array" ref="AM85">IF(S85=0,"",1+SUMPRODUCT(--(ABS($G85:$Z85)&lt;ABS(S85)),--($G85:$Z85&lt;&gt;0))+(SUMPRODUCT(--(ABS($G85:$Z85)=ABS(S85)),--($G85:$Z85&lt;&gt;0))-1)/2)</f>
        <v>12</v>
      </c>
      <c r="AN85" cm="1">
        <f t="array" ref="AN85">IF(T85=0,"",1+SUMPRODUCT(--(ABS($G85:$Z85)&lt;ABS(T85)),--($G85:$Z85&lt;&gt;0))+(SUMPRODUCT(--(ABS($G85:$Z85)=ABS(T85)),--($G85:$Z85&lt;&gt;0))-1)/2)</f>
        <v>13</v>
      </c>
      <c r="AO85" cm="1">
        <f t="array" ref="AO85">IF(U85=0,"",1+SUMPRODUCT(--(ABS($G85:$Z85)&lt;ABS(U85)),--($G85:$Z85&lt;&gt;0))+(SUMPRODUCT(--(ABS($G85:$Z85)=ABS(U85)),--($G85:$Z85&lt;&gt;0))-1)/2)</f>
        <v>10</v>
      </c>
      <c r="AP85" cm="1">
        <f t="array" ref="AP85">IF(V85=0,"",1+SUMPRODUCT(--(ABS($G85:$Z85)&lt;ABS(V85)),--($G85:$Z85&lt;&gt;0))+(SUMPRODUCT(--(ABS($G85:$Z85)=ABS(V85)),--($G85:$Z85&lt;&gt;0))-1)/2)</f>
        <v>17</v>
      </c>
      <c r="AQ85" cm="1">
        <f t="array" ref="AQ85">IF(W85=0,"",1+SUMPRODUCT(--(ABS($G85:$Z85)&lt;ABS(W85)),--($G85:$Z85&lt;&gt;0))+(SUMPRODUCT(--(ABS($G85:$Z85)=ABS(W85)),--($G85:$Z85&lt;&gt;0))-1)/2)</f>
        <v>8</v>
      </c>
      <c r="AR85" cm="1">
        <f t="array" ref="AR85">IF(X85=0,"",1+SUMPRODUCT(--(ABS($G85:$Z85)&lt;ABS(X85)),--($G85:$Z85&lt;&gt;0))+(SUMPRODUCT(--(ABS($G85:$Z85)=ABS(X85)),--($G85:$Z85&lt;&gt;0))-1)/2)</f>
        <v>6</v>
      </c>
      <c r="AS85" t="str" cm="1">
        <f t="array" ref="AS85">IF(Y85=0,"",1+SUMPRODUCT(--(ABS($G85:$Z85)&lt;ABS(Y85)),--($G85:$Z85&lt;&gt;0))+(SUMPRODUCT(--(ABS($G85:$Z85)=ABS(Y85)),--($G85:$Z85&lt;&gt;0))-1)/2)</f>
        <v/>
      </c>
      <c r="AT85" cm="1">
        <f t="array" ref="AT85">IF(Z85=0,"",1+SUMPRODUCT(--(ABS($G85:$Z85)&lt;ABS(Z85)),--($G85:$Z85&lt;&gt;0))+(SUMPRODUCT(--(ABS($G85:$Z85)=ABS(Z85)),--($G85:$Z85&lt;&gt;0))-1)/2)</f>
        <v>9</v>
      </c>
      <c r="AU85">
        <f>AVERAGE(G85:Z85)</f>
        <v>-5.638671494734987E-3</v>
      </c>
      <c r="AV85">
        <f>SUMIF(G85:Z85,"&gt;0",AA85:AT85)</f>
        <v>50</v>
      </c>
      <c r="AW85">
        <f>COUNTIF(G85:Z85,"&lt;&gt;0")</f>
        <v>19</v>
      </c>
      <c r="AX85">
        <f>_xlfn.LET(_xlpm.n,AW85,_xlpm.w,AV85,_xlpm.mu,_xlpm.n*(_xlpm.n+1)/4,_xlpm.sd,SQRT(_xlpm.n*(_xlpm.n+1)*(2*_xlpm.n+1)/24),_xlpm.z,(ABS(_xlpm.w-_xlpm.mu)-0.5)/_xlpm.sd,MIN(1,2*(1-_xlfn.NORM.S.DIST(_xlpm.z,TRUE))))</f>
        <v>7.3329072871536782E-2</v>
      </c>
    </row>
    <row r="86" spans="1:50" x14ac:dyDescent="0.25">
      <c r="A86" t="s">
        <v>9345</v>
      </c>
      <c r="B86" t="s">
        <v>19</v>
      </c>
      <c r="C86" t="s">
        <v>147</v>
      </c>
      <c r="D86" t="s">
        <v>81</v>
      </c>
      <c r="E86" t="s">
        <v>32</v>
      </c>
      <c r="F86" t="s">
        <v>9259</v>
      </c>
      <c r="G86">
        <f>all_runs!O2402-all_runs!O3362</f>
        <v>-3.0621084899373541E-2</v>
      </c>
      <c r="H86">
        <f>all_runs!O2403-all_runs!O3363</f>
        <v>-1.3712178358897043E-2</v>
      </c>
      <c r="I86">
        <f>all_runs!O2404-all_runs!O3364</f>
        <v>-1.3712178358897043E-2</v>
      </c>
      <c r="J86">
        <f>all_runs!O2405-all_runs!O3365</f>
        <v>-1.3712178358897043E-2</v>
      </c>
      <c r="K86">
        <f>all_runs!O2406-all_runs!O3366</f>
        <v>-1.3712178358897043E-2</v>
      </c>
      <c r="L86">
        <f>all_runs!O2407-all_runs!O3367</f>
        <v>-1.3712178358897043E-2</v>
      </c>
      <c r="M86">
        <f>all_runs!O2408-all_runs!O3368</f>
        <v>-1.3712178358897043E-2</v>
      </c>
      <c r="N86">
        <f>all_runs!O2409-all_runs!O3369</f>
        <v>-1.3712178358897043E-2</v>
      </c>
      <c r="O86">
        <f>all_runs!O2410-all_runs!O3370</f>
        <v>-1.3712178358897043E-2</v>
      </c>
      <c r="P86">
        <f>all_runs!O2411-all_runs!O3371</f>
        <v>-1.3712178358897043E-2</v>
      </c>
      <c r="Q86">
        <f>all_runs!O2412-all_runs!O3372</f>
        <v>-1.3712178358897043E-2</v>
      </c>
      <c r="R86">
        <f>all_runs!O2413-all_runs!O3373</f>
        <v>-1.3712178358897043E-2</v>
      </c>
      <c r="S86">
        <f>all_runs!O2414-all_runs!O3374</f>
        <v>-1.3712178358897043E-2</v>
      </c>
      <c r="T86">
        <f>all_runs!O2415-all_runs!O3375</f>
        <v>-1.3712178358897043E-2</v>
      </c>
      <c r="U86">
        <f>all_runs!O2416-all_runs!O3376</f>
        <v>-1.3712178358897043E-2</v>
      </c>
      <c r="V86">
        <f>all_runs!O2417-all_runs!O3377</f>
        <v>-1.3712178358897043E-2</v>
      </c>
      <c r="W86">
        <f>all_runs!O2418-all_runs!O3378</f>
        <v>-1.3712178358897043E-2</v>
      </c>
      <c r="X86">
        <f>all_runs!O2419-all_runs!O3379</f>
        <v>-1.3712178358897043E-2</v>
      </c>
      <c r="Y86">
        <f>all_runs!O2420-all_runs!O3380</f>
        <v>-1.3712178358897043E-2</v>
      </c>
      <c r="Z86">
        <f>all_runs!O2421-all_runs!O3381</f>
        <v>-1.3712178358897043E-2</v>
      </c>
      <c r="AA86" cm="1">
        <f t="array" ref="AA86">IF(G86=0,"",1+SUMPRODUCT(--(ABS($G86:$Z86)&lt;ABS(G86)),--($G86:$Z86&lt;&gt;0))+(SUMPRODUCT(--(ABS($G86:$Z86)=ABS(G86)),--($G86:$Z86&lt;&gt;0))-1)/2)</f>
        <v>20</v>
      </c>
      <c r="AB86" cm="1">
        <f t="array" ref="AB86">IF(H86=0,"",1+SUMPRODUCT(--(ABS($G86:$Z86)&lt;ABS(H86)),--($G86:$Z86&lt;&gt;0))+(SUMPRODUCT(--(ABS($G86:$Z86)=ABS(H86)),--($G86:$Z86&lt;&gt;0))-1)/2)</f>
        <v>10</v>
      </c>
      <c r="AC86" cm="1">
        <f t="array" ref="AC86">IF(I86=0,"",1+SUMPRODUCT(--(ABS($G86:$Z86)&lt;ABS(I86)),--($G86:$Z86&lt;&gt;0))+(SUMPRODUCT(--(ABS($G86:$Z86)=ABS(I86)),--($G86:$Z86&lt;&gt;0))-1)/2)</f>
        <v>10</v>
      </c>
      <c r="AD86" cm="1">
        <f t="array" ref="AD86">IF(J86=0,"",1+SUMPRODUCT(--(ABS($G86:$Z86)&lt;ABS(J86)),--($G86:$Z86&lt;&gt;0))+(SUMPRODUCT(--(ABS($G86:$Z86)=ABS(J86)),--($G86:$Z86&lt;&gt;0))-1)/2)</f>
        <v>10</v>
      </c>
      <c r="AE86" cm="1">
        <f t="array" ref="AE86">IF(K86=0,"",1+SUMPRODUCT(--(ABS($G86:$Z86)&lt;ABS(K86)),--($G86:$Z86&lt;&gt;0))+(SUMPRODUCT(--(ABS($G86:$Z86)=ABS(K86)),--($G86:$Z86&lt;&gt;0))-1)/2)</f>
        <v>10</v>
      </c>
      <c r="AF86" cm="1">
        <f t="array" ref="AF86">IF(L86=0,"",1+SUMPRODUCT(--(ABS($G86:$Z86)&lt;ABS(L86)),--($G86:$Z86&lt;&gt;0))+(SUMPRODUCT(--(ABS($G86:$Z86)=ABS(L86)),--($G86:$Z86&lt;&gt;0))-1)/2)</f>
        <v>10</v>
      </c>
      <c r="AG86" cm="1">
        <f t="array" ref="AG86">IF(M86=0,"",1+SUMPRODUCT(--(ABS($G86:$Z86)&lt;ABS(M86)),--($G86:$Z86&lt;&gt;0))+(SUMPRODUCT(--(ABS($G86:$Z86)=ABS(M86)),--($G86:$Z86&lt;&gt;0))-1)/2)</f>
        <v>10</v>
      </c>
      <c r="AH86" cm="1">
        <f t="array" ref="AH86">IF(N86=0,"",1+SUMPRODUCT(--(ABS($G86:$Z86)&lt;ABS(N86)),--($G86:$Z86&lt;&gt;0))+(SUMPRODUCT(--(ABS($G86:$Z86)=ABS(N86)),--($G86:$Z86&lt;&gt;0))-1)/2)</f>
        <v>10</v>
      </c>
      <c r="AI86" cm="1">
        <f t="array" ref="AI86">IF(O86=0,"",1+SUMPRODUCT(--(ABS($G86:$Z86)&lt;ABS(O86)),--($G86:$Z86&lt;&gt;0))+(SUMPRODUCT(--(ABS($G86:$Z86)=ABS(O86)),--($G86:$Z86&lt;&gt;0))-1)/2)</f>
        <v>10</v>
      </c>
      <c r="AJ86" cm="1">
        <f t="array" ref="AJ86">IF(P86=0,"",1+SUMPRODUCT(--(ABS($G86:$Z86)&lt;ABS(P86)),--($G86:$Z86&lt;&gt;0))+(SUMPRODUCT(--(ABS($G86:$Z86)=ABS(P86)),--($G86:$Z86&lt;&gt;0))-1)/2)</f>
        <v>10</v>
      </c>
      <c r="AK86" cm="1">
        <f t="array" ref="AK86">IF(Q86=0,"",1+SUMPRODUCT(--(ABS($G86:$Z86)&lt;ABS(Q86)),--($G86:$Z86&lt;&gt;0))+(SUMPRODUCT(--(ABS($G86:$Z86)=ABS(Q86)),--($G86:$Z86&lt;&gt;0))-1)/2)</f>
        <v>10</v>
      </c>
      <c r="AL86" cm="1">
        <f t="array" ref="AL86">IF(R86=0,"",1+SUMPRODUCT(--(ABS($G86:$Z86)&lt;ABS(R86)),--($G86:$Z86&lt;&gt;0))+(SUMPRODUCT(--(ABS($G86:$Z86)=ABS(R86)),--($G86:$Z86&lt;&gt;0))-1)/2)</f>
        <v>10</v>
      </c>
      <c r="AM86" cm="1">
        <f t="array" ref="AM86">IF(S86=0,"",1+SUMPRODUCT(--(ABS($G86:$Z86)&lt;ABS(S86)),--($G86:$Z86&lt;&gt;0))+(SUMPRODUCT(--(ABS($G86:$Z86)=ABS(S86)),--($G86:$Z86&lt;&gt;0))-1)/2)</f>
        <v>10</v>
      </c>
      <c r="AN86" cm="1">
        <f t="array" ref="AN86">IF(T86=0,"",1+SUMPRODUCT(--(ABS($G86:$Z86)&lt;ABS(T86)),--($G86:$Z86&lt;&gt;0))+(SUMPRODUCT(--(ABS($G86:$Z86)=ABS(T86)),--($G86:$Z86&lt;&gt;0))-1)/2)</f>
        <v>10</v>
      </c>
      <c r="AO86" cm="1">
        <f t="array" ref="AO86">IF(U86=0,"",1+SUMPRODUCT(--(ABS($G86:$Z86)&lt;ABS(U86)),--($G86:$Z86&lt;&gt;0))+(SUMPRODUCT(--(ABS($G86:$Z86)=ABS(U86)),--($G86:$Z86&lt;&gt;0))-1)/2)</f>
        <v>10</v>
      </c>
      <c r="AP86" cm="1">
        <f t="array" ref="AP86">IF(V86=0,"",1+SUMPRODUCT(--(ABS($G86:$Z86)&lt;ABS(V86)),--($G86:$Z86&lt;&gt;0))+(SUMPRODUCT(--(ABS($G86:$Z86)=ABS(V86)),--($G86:$Z86&lt;&gt;0))-1)/2)</f>
        <v>10</v>
      </c>
      <c r="AQ86" cm="1">
        <f t="array" ref="AQ86">IF(W86=0,"",1+SUMPRODUCT(--(ABS($G86:$Z86)&lt;ABS(W86)),--($G86:$Z86&lt;&gt;0))+(SUMPRODUCT(--(ABS($G86:$Z86)=ABS(W86)),--($G86:$Z86&lt;&gt;0))-1)/2)</f>
        <v>10</v>
      </c>
      <c r="AR86" cm="1">
        <f t="array" ref="AR86">IF(X86=0,"",1+SUMPRODUCT(--(ABS($G86:$Z86)&lt;ABS(X86)),--($G86:$Z86&lt;&gt;0))+(SUMPRODUCT(--(ABS($G86:$Z86)=ABS(X86)),--($G86:$Z86&lt;&gt;0))-1)/2)</f>
        <v>10</v>
      </c>
      <c r="AS86" cm="1">
        <f t="array" ref="AS86">IF(Y86=0,"",1+SUMPRODUCT(--(ABS($G86:$Z86)&lt;ABS(Y86)),--($G86:$Z86&lt;&gt;0))+(SUMPRODUCT(--(ABS($G86:$Z86)=ABS(Y86)),--($G86:$Z86&lt;&gt;0))-1)/2)</f>
        <v>10</v>
      </c>
      <c r="AT86" cm="1">
        <f t="array" ref="AT86">IF(Z86=0,"",1+SUMPRODUCT(--(ABS($G86:$Z86)&lt;ABS(Z86)),--($G86:$Z86&lt;&gt;0))+(SUMPRODUCT(--(ABS($G86:$Z86)=ABS(Z86)),--($G86:$Z86&lt;&gt;0))-1)/2)</f>
        <v>10</v>
      </c>
      <c r="AU86">
        <f>AVERAGE(G86:Z86)</f>
        <v>-1.4557623685920867E-2</v>
      </c>
      <c r="AV86">
        <f>SUMIF(G86:Z86,"&gt;0",AA86:AT86)</f>
        <v>0</v>
      </c>
      <c r="AW86">
        <f>COUNTIF(G86:Z86,"&lt;&gt;0")</f>
        <v>20</v>
      </c>
      <c r="AX86">
        <f>_xlfn.LET(_xlpm.n,AW86,_xlpm.w,AV86,_xlpm.mu,_xlpm.n*(_xlpm.n+1)/4,_xlpm.sd,SQRT(_xlpm.n*(_xlpm.n+1)*(2*_xlpm.n+1)/24),_xlpm.z,(ABS(_xlpm.w-_xlpm.mu)-0.5)/_xlpm.sd,MIN(1,2*(1-_xlfn.NORM.S.DIST(_xlpm.z,TRUE))))</f>
        <v>9.5691731570646255E-5</v>
      </c>
    </row>
    <row r="87" spans="1:50" x14ac:dyDescent="0.25">
      <c r="A87" t="s">
        <v>9345</v>
      </c>
      <c r="B87" t="s">
        <v>19</v>
      </c>
      <c r="C87" t="s">
        <v>147</v>
      </c>
      <c r="D87" t="s">
        <v>81</v>
      </c>
      <c r="E87" t="s">
        <v>12</v>
      </c>
      <c r="F87" t="s">
        <v>9259</v>
      </c>
      <c r="G87">
        <f>all_runs!O2422-all_runs!O3382</f>
        <v>-4.4704614186902969E-2</v>
      </c>
      <c r="H87">
        <f>all_runs!O2423-all_runs!O3383</f>
        <v>-4.4704614186902969E-2</v>
      </c>
      <c r="I87">
        <f>all_runs!O2424-all_runs!O3384</f>
        <v>-4.4704614186902969E-2</v>
      </c>
      <c r="J87">
        <f>all_runs!O2425-all_runs!O3385</f>
        <v>-4.4704614186902969E-2</v>
      </c>
      <c r="K87">
        <f>all_runs!O2426-all_runs!O3386</f>
        <v>-4.4704614186902969E-2</v>
      </c>
      <c r="L87">
        <f>all_runs!O2427-all_runs!O3387</f>
        <v>-4.4704614186902969E-2</v>
      </c>
      <c r="M87">
        <f>all_runs!O2428-all_runs!O3388</f>
        <v>-4.4704614186902969E-2</v>
      </c>
      <c r="N87">
        <f>all_runs!O2429-all_runs!O3389</f>
        <v>-4.4704614186902969E-2</v>
      </c>
      <c r="O87">
        <f>all_runs!O2430-all_runs!O3390</f>
        <v>-4.4704614186902969E-2</v>
      </c>
      <c r="P87">
        <f>all_runs!O2431-all_runs!O3391</f>
        <v>-4.4704614186902969E-2</v>
      </c>
      <c r="Q87">
        <f>all_runs!O2432-all_runs!O3392</f>
        <v>-4.4704614186902969E-2</v>
      </c>
      <c r="R87">
        <f>all_runs!O2433-all_runs!O3393</f>
        <v>-4.4704614186902969E-2</v>
      </c>
      <c r="S87">
        <f>all_runs!O2434-all_runs!O3394</f>
        <v>-4.4704614186902969E-2</v>
      </c>
      <c r="T87">
        <f>all_runs!O2435-all_runs!O3395</f>
        <v>-4.4704614186902969E-2</v>
      </c>
      <c r="U87">
        <f>all_runs!O2436-all_runs!O3396</f>
        <v>-4.4704614186902969E-2</v>
      </c>
      <c r="V87">
        <f>all_runs!O2437-all_runs!O3397</f>
        <v>-4.4704614186902969E-2</v>
      </c>
      <c r="W87">
        <f>all_runs!O2438-all_runs!O3398</f>
        <v>-4.4704614186902969E-2</v>
      </c>
      <c r="X87">
        <f>all_runs!O2439-all_runs!O3399</f>
        <v>-4.4704614186902969E-2</v>
      </c>
      <c r="Y87">
        <f>all_runs!O2440-all_runs!O3400</f>
        <v>-4.4704614186902969E-2</v>
      </c>
      <c r="Z87">
        <f>all_runs!O2441-all_runs!O3401</f>
        <v>-4.4704614186902969E-2</v>
      </c>
      <c r="AA87" cm="1">
        <f t="array" ref="AA87">IF(G87=0,"",1+SUMPRODUCT(--(ABS($G87:$Z87)&lt;ABS(G87)),--($G87:$Z87&lt;&gt;0))+(SUMPRODUCT(--(ABS($G87:$Z87)=ABS(G87)),--($G87:$Z87&lt;&gt;0))-1)/2)</f>
        <v>10.5</v>
      </c>
      <c r="AB87" cm="1">
        <f t="array" ref="AB87">IF(H87=0,"",1+SUMPRODUCT(--(ABS($G87:$Z87)&lt;ABS(H87)),--($G87:$Z87&lt;&gt;0))+(SUMPRODUCT(--(ABS($G87:$Z87)=ABS(H87)),--($G87:$Z87&lt;&gt;0))-1)/2)</f>
        <v>10.5</v>
      </c>
      <c r="AC87" cm="1">
        <f t="array" ref="AC87">IF(I87=0,"",1+SUMPRODUCT(--(ABS($G87:$Z87)&lt;ABS(I87)),--($G87:$Z87&lt;&gt;0))+(SUMPRODUCT(--(ABS($G87:$Z87)=ABS(I87)),--($G87:$Z87&lt;&gt;0))-1)/2)</f>
        <v>10.5</v>
      </c>
      <c r="AD87" cm="1">
        <f t="array" ref="AD87">IF(J87=0,"",1+SUMPRODUCT(--(ABS($G87:$Z87)&lt;ABS(J87)),--($G87:$Z87&lt;&gt;0))+(SUMPRODUCT(--(ABS($G87:$Z87)=ABS(J87)),--($G87:$Z87&lt;&gt;0))-1)/2)</f>
        <v>10.5</v>
      </c>
      <c r="AE87" cm="1">
        <f t="array" ref="AE87">IF(K87=0,"",1+SUMPRODUCT(--(ABS($G87:$Z87)&lt;ABS(K87)),--($G87:$Z87&lt;&gt;0))+(SUMPRODUCT(--(ABS($G87:$Z87)=ABS(K87)),--($G87:$Z87&lt;&gt;0))-1)/2)</f>
        <v>10.5</v>
      </c>
      <c r="AF87" cm="1">
        <f t="array" ref="AF87">IF(L87=0,"",1+SUMPRODUCT(--(ABS($G87:$Z87)&lt;ABS(L87)),--($G87:$Z87&lt;&gt;0))+(SUMPRODUCT(--(ABS($G87:$Z87)=ABS(L87)),--($G87:$Z87&lt;&gt;0))-1)/2)</f>
        <v>10.5</v>
      </c>
      <c r="AG87" cm="1">
        <f t="array" ref="AG87">IF(M87=0,"",1+SUMPRODUCT(--(ABS($G87:$Z87)&lt;ABS(M87)),--($G87:$Z87&lt;&gt;0))+(SUMPRODUCT(--(ABS($G87:$Z87)=ABS(M87)),--($G87:$Z87&lt;&gt;0))-1)/2)</f>
        <v>10.5</v>
      </c>
      <c r="AH87" cm="1">
        <f t="array" ref="AH87">IF(N87=0,"",1+SUMPRODUCT(--(ABS($G87:$Z87)&lt;ABS(N87)),--($G87:$Z87&lt;&gt;0))+(SUMPRODUCT(--(ABS($G87:$Z87)=ABS(N87)),--($G87:$Z87&lt;&gt;0))-1)/2)</f>
        <v>10.5</v>
      </c>
      <c r="AI87" cm="1">
        <f t="array" ref="AI87">IF(O87=0,"",1+SUMPRODUCT(--(ABS($G87:$Z87)&lt;ABS(O87)),--($G87:$Z87&lt;&gt;0))+(SUMPRODUCT(--(ABS($G87:$Z87)=ABS(O87)),--($G87:$Z87&lt;&gt;0))-1)/2)</f>
        <v>10.5</v>
      </c>
      <c r="AJ87" cm="1">
        <f t="array" ref="AJ87">IF(P87=0,"",1+SUMPRODUCT(--(ABS($G87:$Z87)&lt;ABS(P87)),--($G87:$Z87&lt;&gt;0))+(SUMPRODUCT(--(ABS($G87:$Z87)=ABS(P87)),--($G87:$Z87&lt;&gt;0))-1)/2)</f>
        <v>10.5</v>
      </c>
      <c r="AK87" cm="1">
        <f t="array" ref="AK87">IF(Q87=0,"",1+SUMPRODUCT(--(ABS($G87:$Z87)&lt;ABS(Q87)),--($G87:$Z87&lt;&gt;0))+(SUMPRODUCT(--(ABS($G87:$Z87)=ABS(Q87)),--($G87:$Z87&lt;&gt;0))-1)/2)</f>
        <v>10.5</v>
      </c>
      <c r="AL87" cm="1">
        <f t="array" ref="AL87">IF(R87=0,"",1+SUMPRODUCT(--(ABS($G87:$Z87)&lt;ABS(R87)),--($G87:$Z87&lt;&gt;0))+(SUMPRODUCT(--(ABS($G87:$Z87)=ABS(R87)),--($G87:$Z87&lt;&gt;0))-1)/2)</f>
        <v>10.5</v>
      </c>
      <c r="AM87" cm="1">
        <f t="array" ref="AM87">IF(S87=0,"",1+SUMPRODUCT(--(ABS($G87:$Z87)&lt;ABS(S87)),--($G87:$Z87&lt;&gt;0))+(SUMPRODUCT(--(ABS($G87:$Z87)=ABS(S87)),--($G87:$Z87&lt;&gt;0))-1)/2)</f>
        <v>10.5</v>
      </c>
      <c r="AN87" cm="1">
        <f t="array" ref="AN87">IF(T87=0,"",1+SUMPRODUCT(--(ABS($G87:$Z87)&lt;ABS(T87)),--($G87:$Z87&lt;&gt;0))+(SUMPRODUCT(--(ABS($G87:$Z87)=ABS(T87)),--($G87:$Z87&lt;&gt;0))-1)/2)</f>
        <v>10.5</v>
      </c>
      <c r="AO87" cm="1">
        <f t="array" ref="AO87">IF(U87=0,"",1+SUMPRODUCT(--(ABS($G87:$Z87)&lt;ABS(U87)),--($G87:$Z87&lt;&gt;0))+(SUMPRODUCT(--(ABS($G87:$Z87)=ABS(U87)),--($G87:$Z87&lt;&gt;0))-1)/2)</f>
        <v>10.5</v>
      </c>
      <c r="AP87" cm="1">
        <f t="array" ref="AP87">IF(V87=0,"",1+SUMPRODUCT(--(ABS($G87:$Z87)&lt;ABS(V87)),--($G87:$Z87&lt;&gt;0))+(SUMPRODUCT(--(ABS($G87:$Z87)=ABS(V87)),--($G87:$Z87&lt;&gt;0))-1)/2)</f>
        <v>10.5</v>
      </c>
      <c r="AQ87" cm="1">
        <f t="array" ref="AQ87">IF(W87=0,"",1+SUMPRODUCT(--(ABS($G87:$Z87)&lt;ABS(W87)),--($G87:$Z87&lt;&gt;0))+(SUMPRODUCT(--(ABS($G87:$Z87)=ABS(W87)),--($G87:$Z87&lt;&gt;0))-1)/2)</f>
        <v>10.5</v>
      </c>
      <c r="AR87" cm="1">
        <f t="array" ref="AR87">IF(X87=0,"",1+SUMPRODUCT(--(ABS($G87:$Z87)&lt;ABS(X87)),--($G87:$Z87&lt;&gt;0))+(SUMPRODUCT(--(ABS($G87:$Z87)=ABS(X87)),--($G87:$Z87&lt;&gt;0))-1)/2)</f>
        <v>10.5</v>
      </c>
      <c r="AS87" cm="1">
        <f t="array" ref="AS87">IF(Y87=0,"",1+SUMPRODUCT(--(ABS($G87:$Z87)&lt;ABS(Y87)),--($G87:$Z87&lt;&gt;0))+(SUMPRODUCT(--(ABS($G87:$Z87)=ABS(Y87)),--($G87:$Z87&lt;&gt;0))-1)/2)</f>
        <v>10.5</v>
      </c>
      <c r="AT87" cm="1">
        <f t="array" ref="AT87">IF(Z87=0,"",1+SUMPRODUCT(--(ABS($G87:$Z87)&lt;ABS(Z87)),--($G87:$Z87&lt;&gt;0))+(SUMPRODUCT(--(ABS($G87:$Z87)=ABS(Z87)),--($G87:$Z87&lt;&gt;0))-1)/2)</f>
        <v>10.5</v>
      </c>
      <c r="AU87">
        <f>AVERAGE(G87:Z87)</f>
        <v>-4.4704614186902969E-2</v>
      </c>
      <c r="AV87">
        <f>SUMIF(G87:Z87,"&gt;0",AA87:AT87)</f>
        <v>0</v>
      </c>
      <c r="AW87">
        <f>COUNTIF(G87:Z87,"&lt;&gt;0")</f>
        <v>20</v>
      </c>
      <c r="AX87">
        <f>_xlfn.LET(_xlpm.n,AW87,_xlpm.w,AV87,_xlpm.mu,_xlpm.n*(_xlpm.n+1)/4,_xlpm.sd,SQRT(_xlpm.n*(_xlpm.n+1)*(2*_xlpm.n+1)/24),_xlpm.z,(ABS(_xlpm.w-_xlpm.mu)-0.5)/_xlpm.sd,MIN(1,2*(1-_xlfn.NORM.S.DIST(_xlpm.z,TRUE))))</f>
        <v>9.5691731570646255E-5</v>
      </c>
    </row>
    <row r="88" spans="1:50" x14ac:dyDescent="0.25">
      <c r="A88" t="s">
        <v>9345</v>
      </c>
      <c r="B88" t="s">
        <v>19</v>
      </c>
      <c r="C88" t="s">
        <v>147</v>
      </c>
      <c r="D88" t="s">
        <v>81</v>
      </c>
      <c r="E88" t="s">
        <v>26</v>
      </c>
      <c r="F88" t="s">
        <v>9259</v>
      </c>
      <c r="G88">
        <f>all_runs!O2442-all_runs!O3402</f>
        <v>-3.8692214281079274E-2</v>
      </c>
      <c r="H88">
        <f>all_runs!O2443-all_runs!O3403</f>
        <v>-3.8692214281079274E-2</v>
      </c>
      <c r="I88">
        <f>all_runs!O2444-all_runs!O3404</f>
        <v>-3.8692214281079274E-2</v>
      </c>
      <c r="J88">
        <f>all_runs!O2445-all_runs!O3405</f>
        <v>-3.8692214281079274E-2</v>
      </c>
      <c r="K88">
        <f>all_runs!O2446-all_runs!O3406</f>
        <v>-3.8692214281079274E-2</v>
      </c>
      <c r="L88">
        <f>all_runs!O2447-all_runs!O3407</f>
        <v>-3.8692214281079274E-2</v>
      </c>
      <c r="M88">
        <f>all_runs!O2448-all_runs!O3408</f>
        <v>-3.8692214281079274E-2</v>
      </c>
      <c r="N88">
        <f>all_runs!O2449-all_runs!O3409</f>
        <v>-3.8692214281079274E-2</v>
      </c>
      <c r="O88">
        <f>all_runs!O2450-all_runs!O3410</f>
        <v>-3.8692214281079274E-2</v>
      </c>
      <c r="P88">
        <f>all_runs!O2451-all_runs!O3411</f>
        <v>-3.8692214281079274E-2</v>
      </c>
      <c r="Q88">
        <f>all_runs!O2452-all_runs!O3412</f>
        <v>-3.8692214281079274E-2</v>
      </c>
      <c r="R88">
        <f>all_runs!O2453-all_runs!O3413</f>
        <v>-3.8692214281079274E-2</v>
      </c>
      <c r="S88">
        <f>all_runs!O2454-all_runs!O3414</f>
        <v>-3.8692214281079274E-2</v>
      </c>
      <c r="T88">
        <f>all_runs!O2455-all_runs!O3415</f>
        <v>-3.8692214281079274E-2</v>
      </c>
      <c r="U88">
        <f>all_runs!O2456-all_runs!O3416</f>
        <v>-3.8692214281079274E-2</v>
      </c>
      <c r="V88">
        <f>all_runs!O2457-all_runs!O3417</f>
        <v>-3.8692214281079274E-2</v>
      </c>
      <c r="W88">
        <f>all_runs!O2458-all_runs!O3418</f>
        <v>-3.8692214281079274E-2</v>
      </c>
      <c r="X88">
        <f>all_runs!O2459-all_runs!O3419</f>
        <v>-3.8692214281079274E-2</v>
      </c>
      <c r="Y88">
        <f>all_runs!O2460-all_runs!O3420</f>
        <v>-3.8692214281079274E-2</v>
      </c>
      <c r="Z88">
        <f>all_runs!O2461-all_runs!O3421</f>
        <v>-3.8692214281079274E-2</v>
      </c>
      <c r="AA88" cm="1">
        <f t="array" ref="AA88">IF(G88=0,"",1+SUMPRODUCT(--(ABS($G88:$Z88)&lt;ABS(G88)),--($G88:$Z88&lt;&gt;0))+(SUMPRODUCT(--(ABS($G88:$Z88)=ABS(G88)),--($G88:$Z88&lt;&gt;0))-1)/2)</f>
        <v>10.5</v>
      </c>
      <c r="AB88" cm="1">
        <f t="array" ref="AB88">IF(H88=0,"",1+SUMPRODUCT(--(ABS($G88:$Z88)&lt;ABS(H88)),--($G88:$Z88&lt;&gt;0))+(SUMPRODUCT(--(ABS($G88:$Z88)=ABS(H88)),--($G88:$Z88&lt;&gt;0))-1)/2)</f>
        <v>10.5</v>
      </c>
      <c r="AC88" cm="1">
        <f t="array" ref="AC88">IF(I88=0,"",1+SUMPRODUCT(--(ABS($G88:$Z88)&lt;ABS(I88)),--($G88:$Z88&lt;&gt;0))+(SUMPRODUCT(--(ABS($G88:$Z88)=ABS(I88)),--($G88:$Z88&lt;&gt;0))-1)/2)</f>
        <v>10.5</v>
      </c>
      <c r="AD88" cm="1">
        <f t="array" ref="AD88">IF(J88=0,"",1+SUMPRODUCT(--(ABS($G88:$Z88)&lt;ABS(J88)),--($G88:$Z88&lt;&gt;0))+(SUMPRODUCT(--(ABS($G88:$Z88)=ABS(J88)),--($G88:$Z88&lt;&gt;0))-1)/2)</f>
        <v>10.5</v>
      </c>
      <c r="AE88" cm="1">
        <f t="array" ref="AE88">IF(K88=0,"",1+SUMPRODUCT(--(ABS($G88:$Z88)&lt;ABS(K88)),--($G88:$Z88&lt;&gt;0))+(SUMPRODUCT(--(ABS($G88:$Z88)=ABS(K88)),--($G88:$Z88&lt;&gt;0))-1)/2)</f>
        <v>10.5</v>
      </c>
      <c r="AF88" cm="1">
        <f t="array" ref="AF88">IF(L88=0,"",1+SUMPRODUCT(--(ABS($G88:$Z88)&lt;ABS(L88)),--($G88:$Z88&lt;&gt;0))+(SUMPRODUCT(--(ABS($G88:$Z88)=ABS(L88)),--($G88:$Z88&lt;&gt;0))-1)/2)</f>
        <v>10.5</v>
      </c>
      <c r="AG88" cm="1">
        <f t="array" ref="AG88">IF(M88=0,"",1+SUMPRODUCT(--(ABS($G88:$Z88)&lt;ABS(M88)),--($G88:$Z88&lt;&gt;0))+(SUMPRODUCT(--(ABS($G88:$Z88)=ABS(M88)),--($G88:$Z88&lt;&gt;0))-1)/2)</f>
        <v>10.5</v>
      </c>
      <c r="AH88" cm="1">
        <f t="array" ref="AH88">IF(N88=0,"",1+SUMPRODUCT(--(ABS($G88:$Z88)&lt;ABS(N88)),--($G88:$Z88&lt;&gt;0))+(SUMPRODUCT(--(ABS($G88:$Z88)=ABS(N88)),--($G88:$Z88&lt;&gt;0))-1)/2)</f>
        <v>10.5</v>
      </c>
      <c r="AI88" cm="1">
        <f t="array" ref="AI88">IF(O88=0,"",1+SUMPRODUCT(--(ABS($G88:$Z88)&lt;ABS(O88)),--($G88:$Z88&lt;&gt;0))+(SUMPRODUCT(--(ABS($G88:$Z88)=ABS(O88)),--($G88:$Z88&lt;&gt;0))-1)/2)</f>
        <v>10.5</v>
      </c>
      <c r="AJ88" cm="1">
        <f t="array" ref="AJ88">IF(P88=0,"",1+SUMPRODUCT(--(ABS($G88:$Z88)&lt;ABS(P88)),--($G88:$Z88&lt;&gt;0))+(SUMPRODUCT(--(ABS($G88:$Z88)=ABS(P88)),--($G88:$Z88&lt;&gt;0))-1)/2)</f>
        <v>10.5</v>
      </c>
      <c r="AK88" cm="1">
        <f t="array" ref="AK88">IF(Q88=0,"",1+SUMPRODUCT(--(ABS($G88:$Z88)&lt;ABS(Q88)),--($G88:$Z88&lt;&gt;0))+(SUMPRODUCT(--(ABS($G88:$Z88)=ABS(Q88)),--($G88:$Z88&lt;&gt;0))-1)/2)</f>
        <v>10.5</v>
      </c>
      <c r="AL88" cm="1">
        <f t="array" ref="AL88">IF(R88=0,"",1+SUMPRODUCT(--(ABS($G88:$Z88)&lt;ABS(R88)),--($G88:$Z88&lt;&gt;0))+(SUMPRODUCT(--(ABS($G88:$Z88)=ABS(R88)),--($G88:$Z88&lt;&gt;0))-1)/2)</f>
        <v>10.5</v>
      </c>
      <c r="AM88" cm="1">
        <f t="array" ref="AM88">IF(S88=0,"",1+SUMPRODUCT(--(ABS($G88:$Z88)&lt;ABS(S88)),--($G88:$Z88&lt;&gt;0))+(SUMPRODUCT(--(ABS($G88:$Z88)=ABS(S88)),--($G88:$Z88&lt;&gt;0))-1)/2)</f>
        <v>10.5</v>
      </c>
      <c r="AN88" cm="1">
        <f t="array" ref="AN88">IF(T88=0,"",1+SUMPRODUCT(--(ABS($G88:$Z88)&lt;ABS(T88)),--($G88:$Z88&lt;&gt;0))+(SUMPRODUCT(--(ABS($G88:$Z88)=ABS(T88)),--($G88:$Z88&lt;&gt;0))-1)/2)</f>
        <v>10.5</v>
      </c>
      <c r="AO88" cm="1">
        <f t="array" ref="AO88">IF(U88=0,"",1+SUMPRODUCT(--(ABS($G88:$Z88)&lt;ABS(U88)),--($G88:$Z88&lt;&gt;0))+(SUMPRODUCT(--(ABS($G88:$Z88)=ABS(U88)),--($G88:$Z88&lt;&gt;0))-1)/2)</f>
        <v>10.5</v>
      </c>
      <c r="AP88" cm="1">
        <f t="array" ref="AP88">IF(V88=0,"",1+SUMPRODUCT(--(ABS($G88:$Z88)&lt;ABS(V88)),--($G88:$Z88&lt;&gt;0))+(SUMPRODUCT(--(ABS($G88:$Z88)=ABS(V88)),--($G88:$Z88&lt;&gt;0))-1)/2)</f>
        <v>10.5</v>
      </c>
      <c r="AQ88" cm="1">
        <f t="array" ref="AQ88">IF(W88=0,"",1+SUMPRODUCT(--(ABS($G88:$Z88)&lt;ABS(W88)),--($G88:$Z88&lt;&gt;0))+(SUMPRODUCT(--(ABS($G88:$Z88)=ABS(W88)),--($G88:$Z88&lt;&gt;0))-1)/2)</f>
        <v>10.5</v>
      </c>
      <c r="AR88" cm="1">
        <f t="array" ref="AR88">IF(X88=0,"",1+SUMPRODUCT(--(ABS($G88:$Z88)&lt;ABS(X88)),--($G88:$Z88&lt;&gt;0))+(SUMPRODUCT(--(ABS($G88:$Z88)=ABS(X88)),--($G88:$Z88&lt;&gt;0))-1)/2)</f>
        <v>10.5</v>
      </c>
      <c r="AS88" cm="1">
        <f t="array" ref="AS88">IF(Y88=0,"",1+SUMPRODUCT(--(ABS($G88:$Z88)&lt;ABS(Y88)),--($G88:$Z88&lt;&gt;0))+(SUMPRODUCT(--(ABS($G88:$Z88)=ABS(Y88)),--($G88:$Z88&lt;&gt;0))-1)/2)</f>
        <v>10.5</v>
      </c>
      <c r="AT88" cm="1">
        <f t="array" ref="AT88">IF(Z88=0,"",1+SUMPRODUCT(--(ABS($G88:$Z88)&lt;ABS(Z88)),--($G88:$Z88&lt;&gt;0))+(SUMPRODUCT(--(ABS($G88:$Z88)=ABS(Z88)),--($G88:$Z88&lt;&gt;0))-1)/2)</f>
        <v>10.5</v>
      </c>
      <c r="AU88">
        <f>AVERAGE(G88:Z88)</f>
        <v>-3.8692214281079274E-2</v>
      </c>
      <c r="AV88">
        <f>SUMIF(G88:Z88,"&gt;0",AA88:AT88)</f>
        <v>0</v>
      </c>
      <c r="AW88">
        <f>COUNTIF(G88:Z88,"&lt;&gt;0")</f>
        <v>20</v>
      </c>
      <c r="AX88">
        <f>_xlfn.LET(_xlpm.n,AW88,_xlpm.w,AV88,_xlpm.mu,_xlpm.n*(_xlpm.n+1)/4,_xlpm.sd,SQRT(_xlpm.n*(_xlpm.n+1)*(2*_xlpm.n+1)/24),_xlpm.z,(ABS(_xlpm.w-_xlpm.mu)-0.5)/_xlpm.sd,MIN(1,2*(1-_xlfn.NORM.S.DIST(_xlpm.z,TRUE))))</f>
        <v>9.5691731570646255E-5</v>
      </c>
    </row>
    <row r="89" spans="1:50" x14ac:dyDescent="0.25">
      <c r="A89" t="s">
        <v>9345</v>
      </c>
      <c r="B89" t="s">
        <v>19</v>
      </c>
      <c r="C89" t="s">
        <v>147</v>
      </c>
      <c r="D89" t="s">
        <v>81</v>
      </c>
      <c r="E89" t="s">
        <v>32</v>
      </c>
      <c r="F89" t="s">
        <v>9260</v>
      </c>
      <c r="G89">
        <f>all_runs!O2462-all_runs!O3422</f>
        <v>-3.8698405765451582E-3</v>
      </c>
      <c r="H89">
        <f>all_runs!O2463-all_runs!O3423</f>
        <v>1.5222796939845185E-2</v>
      </c>
      <c r="I89">
        <f>all_runs!O2526-all_runs!O3424</f>
        <v>-1.2580570008542402E-2</v>
      </c>
      <c r="J89">
        <f>all_runs!O2527-all_runs!O3425</f>
        <v>-8.1192303414525657E-3</v>
      </c>
      <c r="K89">
        <f>all_runs!O2528-all_runs!O3426</f>
        <v>-1.826566055815082E-2</v>
      </c>
      <c r="L89">
        <f>all_runs!O2529-all_runs!O3427</f>
        <v>-1.5962610720207326E-2</v>
      </c>
      <c r="M89">
        <f>all_runs!O2530-all_runs!O3428</f>
        <v>-2.6739617277493966E-2</v>
      </c>
      <c r="N89">
        <f>all_runs!O2531-all_runs!O3429</f>
        <v>-5.5420080349467549E-2</v>
      </c>
      <c r="O89">
        <f>all_runs!O2532-all_runs!O3430</f>
        <v>-9.2433669455768142E-3</v>
      </c>
      <c r="P89">
        <f>all_runs!O2533-all_runs!O3431</f>
        <v>-1.1257743064907233E-2</v>
      </c>
      <c r="Q89">
        <f>all_runs!O2534-all_runs!O3432</f>
        <v>1.4876122471059183E-2</v>
      </c>
      <c r="R89">
        <f>all_runs!O2535-all_runs!O3433</f>
        <v>-2.5467972935476202E-2</v>
      </c>
      <c r="S89">
        <f>all_runs!O2536-all_runs!O3434</f>
        <v>-3.0923799582463607E-2</v>
      </c>
      <c r="T89">
        <f>all_runs!O2537-all_runs!O3435</f>
        <v>-1.1517149592463416E-2</v>
      </c>
      <c r="U89">
        <f>all_runs!O2538-all_runs!O3436</f>
        <v>-1.4470203149447025E-3</v>
      </c>
      <c r="V89">
        <f>all_runs!O2539-all_runs!O3437</f>
        <v>-2.6656084747370912E-2</v>
      </c>
      <c r="W89">
        <f>all_runs!O2540-all_runs!O3438</f>
        <v>2.4142422926617391E-2</v>
      </c>
      <c r="X89">
        <f>all_runs!O2541-all_runs!O3439</f>
        <v>-5.9369659813610642E-3</v>
      </c>
      <c r="Y89">
        <f>all_runs!O2542-all_runs!O3440</f>
        <v>-2.7611290405204825E-2</v>
      </c>
      <c r="Z89">
        <f>all_runs!O2543-all_runs!O3441</f>
        <v>-3.1277263434769553E-2</v>
      </c>
      <c r="AA89" cm="1">
        <f t="array" ref="AA89">IF(G89=0,"",1+SUMPRODUCT(--(ABS($G89:$Z89)&lt;ABS(G89)),--($G89:$Z89&lt;&gt;0))+(SUMPRODUCT(--(ABS($G89:$Z89)=ABS(G89)),--($G89:$Z89&lt;&gt;0))-1)/2)</f>
        <v>2</v>
      </c>
      <c r="AB89" cm="1">
        <f t="array" ref="AB89">IF(H89=0,"",1+SUMPRODUCT(--(ABS($G89:$Z89)&lt;ABS(H89)),--($G89:$Z89&lt;&gt;0))+(SUMPRODUCT(--(ABS($G89:$Z89)=ABS(H89)),--($G89:$Z89&lt;&gt;0))-1)/2)</f>
        <v>10</v>
      </c>
      <c r="AC89" cm="1">
        <f t="array" ref="AC89">IF(I89=0,"",1+SUMPRODUCT(--(ABS($G89:$Z89)&lt;ABS(I89)),--($G89:$Z89&lt;&gt;0))+(SUMPRODUCT(--(ABS($G89:$Z89)=ABS(I89)),--($G89:$Z89&lt;&gt;0))-1)/2)</f>
        <v>8</v>
      </c>
      <c r="AD89" cm="1">
        <f t="array" ref="AD89">IF(J89=0,"",1+SUMPRODUCT(--(ABS($G89:$Z89)&lt;ABS(J89)),--($G89:$Z89&lt;&gt;0))+(SUMPRODUCT(--(ABS($G89:$Z89)=ABS(J89)),--($G89:$Z89&lt;&gt;0))-1)/2)</f>
        <v>4</v>
      </c>
      <c r="AE89" cm="1">
        <f t="array" ref="AE89">IF(K89=0,"",1+SUMPRODUCT(--(ABS($G89:$Z89)&lt;ABS(K89)),--($G89:$Z89&lt;&gt;0))+(SUMPRODUCT(--(ABS($G89:$Z89)=ABS(K89)),--($G89:$Z89&lt;&gt;0))-1)/2)</f>
        <v>12</v>
      </c>
      <c r="AF89" cm="1">
        <f t="array" ref="AF89">IF(L89=0,"",1+SUMPRODUCT(--(ABS($G89:$Z89)&lt;ABS(L89)),--($G89:$Z89&lt;&gt;0))+(SUMPRODUCT(--(ABS($G89:$Z89)=ABS(L89)),--($G89:$Z89&lt;&gt;0))-1)/2)</f>
        <v>11</v>
      </c>
      <c r="AG89" cm="1">
        <f t="array" ref="AG89">IF(M89=0,"",1+SUMPRODUCT(--(ABS($G89:$Z89)&lt;ABS(M89)),--($G89:$Z89&lt;&gt;0))+(SUMPRODUCT(--(ABS($G89:$Z89)=ABS(M89)),--($G89:$Z89&lt;&gt;0))-1)/2)</f>
        <v>16</v>
      </c>
      <c r="AH89" cm="1">
        <f t="array" ref="AH89">IF(N89=0,"",1+SUMPRODUCT(--(ABS($G89:$Z89)&lt;ABS(N89)),--($G89:$Z89&lt;&gt;0))+(SUMPRODUCT(--(ABS($G89:$Z89)=ABS(N89)),--($G89:$Z89&lt;&gt;0))-1)/2)</f>
        <v>20</v>
      </c>
      <c r="AI89" cm="1">
        <f t="array" ref="AI89">IF(O89=0,"",1+SUMPRODUCT(--(ABS($G89:$Z89)&lt;ABS(O89)),--($G89:$Z89&lt;&gt;0))+(SUMPRODUCT(--(ABS($G89:$Z89)=ABS(O89)),--($G89:$Z89&lt;&gt;0))-1)/2)</f>
        <v>5</v>
      </c>
      <c r="AJ89" cm="1">
        <f t="array" ref="AJ89">IF(P89=0,"",1+SUMPRODUCT(--(ABS($G89:$Z89)&lt;ABS(P89)),--($G89:$Z89&lt;&gt;0))+(SUMPRODUCT(--(ABS($G89:$Z89)=ABS(P89)),--($G89:$Z89&lt;&gt;0))-1)/2)</f>
        <v>6</v>
      </c>
      <c r="AK89" cm="1">
        <f t="array" ref="AK89">IF(Q89=0,"",1+SUMPRODUCT(--(ABS($G89:$Z89)&lt;ABS(Q89)),--($G89:$Z89&lt;&gt;0))+(SUMPRODUCT(--(ABS($G89:$Z89)=ABS(Q89)),--($G89:$Z89&lt;&gt;0))-1)/2)</f>
        <v>9</v>
      </c>
      <c r="AL89" cm="1">
        <f t="array" ref="AL89">IF(R89=0,"",1+SUMPRODUCT(--(ABS($G89:$Z89)&lt;ABS(R89)),--($G89:$Z89&lt;&gt;0))+(SUMPRODUCT(--(ABS($G89:$Z89)=ABS(R89)),--($G89:$Z89&lt;&gt;0))-1)/2)</f>
        <v>14</v>
      </c>
      <c r="AM89" cm="1">
        <f t="array" ref="AM89">IF(S89=0,"",1+SUMPRODUCT(--(ABS($G89:$Z89)&lt;ABS(S89)),--($G89:$Z89&lt;&gt;0))+(SUMPRODUCT(--(ABS($G89:$Z89)=ABS(S89)),--($G89:$Z89&lt;&gt;0))-1)/2)</f>
        <v>18</v>
      </c>
      <c r="AN89" cm="1">
        <f t="array" ref="AN89">IF(T89=0,"",1+SUMPRODUCT(--(ABS($G89:$Z89)&lt;ABS(T89)),--($G89:$Z89&lt;&gt;0))+(SUMPRODUCT(--(ABS($G89:$Z89)=ABS(T89)),--($G89:$Z89&lt;&gt;0))-1)/2)</f>
        <v>7</v>
      </c>
      <c r="AO89" cm="1">
        <f t="array" ref="AO89">IF(U89=0,"",1+SUMPRODUCT(--(ABS($G89:$Z89)&lt;ABS(U89)),--($G89:$Z89&lt;&gt;0))+(SUMPRODUCT(--(ABS($G89:$Z89)=ABS(U89)),--($G89:$Z89&lt;&gt;0))-1)/2)</f>
        <v>1</v>
      </c>
      <c r="AP89" cm="1">
        <f t="array" ref="AP89">IF(V89=0,"",1+SUMPRODUCT(--(ABS($G89:$Z89)&lt;ABS(V89)),--($G89:$Z89&lt;&gt;0))+(SUMPRODUCT(--(ABS($G89:$Z89)=ABS(V89)),--($G89:$Z89&lt;&gt;0))-1)/2)</f>
        <v>15</v>
      </c>
      <c r="AQ89" cm="1">
        <f t="array" ref="AQ89">IF(W89=0,"",1+SUMPRODUCT(--(ABS($G89:$Z89)&lt;ABS(W89)),--($G89:$Z89&lt;&gt;0))+(SUMPRODUCT(--(ABS($G89:$Z89)=ABS(W89)),--($G89:$Z89&lt;&gt;0))-1)/2)</f>
        <v>13</v>
      </c>
      <c r="AR89" cm="1">
        <f t="array" ref="AR89">IF(X89=0,"",1+SUMPRODUCT(--(ABS($G89:$Z89)&lt;ABS(X89)),--($G89:$Z89&lt;&gt;0))+(SUMPRODUCT(--(ABS($G89:$Z89)=ABS(X89)),--($G89:$Z89&lt;&gt;0))-1)/2)</f>
        <v>3</v>
      </c>
      <c r="AS89" cm="1">
        <f t="array" ref="AS89">IF(Y89=0,"",1+SUMPRODUCT(--(ABS($G89:$Z89)&lt;ABS(Y89)),--($G89:$Z89&lt;&gt;0))+(SUMPRODUCT(--(ABS($G89:$Z89)=ABS(Y89)),--($G89:$Z89&lt;&gt;0))-1)/2)</f>
        <v>17</v>
      </c>
      <c r="AT89" cm="1">
        <f t="array" ref="AT89">IF(Z89=0,"",1+SUMPRODUCT(--(ABS($G89:$Z89)&lt;ABS(Z89)),--($G89:$Z89&lt;&gt;0))+(SUMPRODUCT(--(ABS($G89:$Z89)=ABS(Z89)),--($G89:$Z89&lt;&gt;0))-1)/2)</f>
        <v>19</v>
      </c>
      <c r="AU89">
        <f>AVERAGE(G89:Z89)</f>
        <v>-1.3402746224943817E-2</v>
      </c>
      <c r="AV89">
        <f>SUMIF(G89:Z89,"&gt;0",AA89:AT89)</f>
        <v>32</v>
      </c>
      <c r="AW89">
        <f>COUNTIF(G89:Z89,"&lt;&gt;0")</f>
        <v>20</v>
      </c>
      <c r="AX89">
        <f>_xlfn.LET(_xlpm.n,AW89,_xlpm.w,AV89,_xlpm.mu,_xlpm.n*(_xlpm.n+1)/4,_xlpm.sd,SQRT(_xlpm.n*(_xlpm.n+1)*(2*_xlpm.n+1)/24),_xlpm.z,(ABS(_xlpm.w-_xlpm.mu)-0.5)/_xlpm.sd,MIN(1,2*(1-_xlfn.NORM.S.DIST(_xlpm.z,TRUE))))</f>
        <v>6.7972308722641372E-3</v>
      </c>
    </row>
    <row r="90" spans="1:50" x14ac:dyDescent="0.25">
      <c r="A90" t="s">
        <v>9345</v>
      </c>
      <c r="B90" t="s">
        <v>19</v>
      </c>
      <c r="C90" t="s">
        <v>147</v>
      </c>
      <c r="D90" t="s">
        <v>81</v>
      </c>
      <c r="E90" t="s">
        <v>12</v>
      </c>
      <c r="F90" t="s">
        <v>9260</v>
      </c>
      <c r="G90">
        <f>all_runs!O2544-all_runs!O3442</f>
        <v>6.425268720350874E-3</v>
      </c>
      <c r="H90">
        <f>all_runs!O2545-all_runs!O3443</f>
        <v>-5.9915395848073594E-3</v>
      </c>
      <c r="I90">
        <f>all_runs!O2546-all_runs!O3444</f>
        <v>-4.5496408178301806E-2</v>
      </c>
      <c r="J90">
        <f>all_runs!O2547-all_runs!O3445</f>
        <v>1.0524035038846025E-2</v>
      </c>
      <c r="K90">
        <f>all_runs!O2548-all_runs!O3446</f>
        <v>-2.3792270531400983E-2</v>
      </c>
      <c r="L90">
        <f>all_runs!O2549-all_runs!O3447</f>
        <v>1.5870164091507877E-2</v>
      </c>
      <c r="M90">
        <f>all_runs!O2550-all_runs!O3448</f>
        <v>1.2496344972991347E-2</v>
      </c>
      <c r="N90">
        <f>all_runs!O2551-all_runs!O3449</f>
        <v>-4.1591941084443196E-2</v>
      </c>
      <c r="O90">
        <f>all_runs!O2552-all_runs!O3450</f>
        <v>-9.5741317797947145E-3</v>
      </c>
      <c r="P90">
        <f>all_runs!O2553-all_runs!O3451</f>
        <v>-1.7929438982070667E-2</v>
      </c>
      <c r="Q90">
        <f>all_runs!O2554-all_runs!O3452</f>
        <v>-3.9442283048259918E-3</v>
      </c>
      <c r="R90">
        <f>all_runs!O2555-all_runs!O3453</f>
        <v>-4.623791509037356E-3</v>
      </c>
      <c r="S90">
        <f>all_runs!O2556-all_runs!O3454</f>
        <v>-1.9481880802635576E-2</v>
      </c>
      <c r="T90">
        <f>all_runs!O2557-all_runs!O3455</f>
        <v>3.8990169659927298E-2</v>
      </c>
      <c r="U90">
        <f>all_runs!O2558-all_runs!O3456</f>
        <v>1.1204481792717158E-2</v>
      </c>
      <c r="V90">
        <f>all_runs!O2559-all_runs!O3457</f>
        <v>0</v>
      </c>
      <c r="W90">
        <f>all_runs!O2560-all_runs!O3458</f>
        <v>-2.1556161065697688E-2</v>
      </c>
      <c r="X90">
        <f>all_runs!O2561-all_runs!O3459</f>
        <v>-9.1175316245509785E-3</v>
      </c>
      <c r="Y90">
        <f>all_runs!O2562-all_runs!O3460</f>
        <v>-4.553457592131549E-3</v>
      </c>
      <c r="Z90">
        <f>all_runs!O2563-all_runs!O3461</f>
        <v>-1.1406196799455315E-2</v>
      </c>
      <c r="AA90" cm="1">
        <f t="array" ref="AA90">IF(G90=0,"",1+SUMPRODUCT(--(ABS($G90:$Z90)&lt;ABS(G90)),--($G90:$Z90&lt;&gt;0))+(SUMPRODUCT(--(ABS($G90:$Z90)=ABS(G90)),--($G90:$Z90&lt;&gt;0))-1)/2)</f>
        <v>5</v>
      </c>
      <c r="AB90" cm="1">
        <f t="array" ref="AB90">IF(H90=0,"",1+SUMPRODUCT(--(ABS($G90:$Z90)&lt;ABS(H90)),--($G90:$Z90&lt;&gt;0))+(SUMPRODUCT(--(ABS($G90:$Z90)=ABS(H90)),--($G90:$Z90&lt;&gt;0))-1)/2)</f>
        <v>4</v>
      </c>
      <c r="AC90" cm="1">
        <f t="array" ref="AC90">IF(I90=0,"",1+SUMPRODUCT(--(ABS($G90:$Z90)&lt;ABS(I90)),--($G90:$Z90&lt;&gt;0))+(SUMPRODUCT(--(ABS($G90:$Z90)=ABS(I90)),--($G90:$Z90&lt;&gt;0))-1)/2)</f>
        <v>19</v>
      </c>
      <c r="AD90" cm="1">
        <f t="array" ref="AD90">IF(J90=0,"",1+SUMPRODUCT(--(ABS($G90:$Z90)&lt;ABS(J90)),--($G90:$Z90&lt;&gt;0))+(SUMPRODUCT(--(ABS($G90:$Z90)=ABS(J90)),--($G90:$Z90&lt;&gt;0))-1)/2)</f>
        <v>8</v>
      </c>
      <c r="AE90" cm="1">
        <f t="array" ref="AE90">IF(K90=0,"",1+SUMPRODUCT(--(ABS($G90:$Z90)&lt;ABS(K90)),--($G90:$Z90&lt;&gt;0))+(SUMPRODUCT(--(ABS($G90:$Z90)=ABS(K90)),--($G90:$Z90&lt;&gt;0))-1)/2)</f>
        <v>16</v>
      </c>
      <c r="AF90" cm="1">
        <f t="array" ref="AF90">IF(L90=0,"",1+SUMPRODUCT(--(ABS($G90:$Z90)&lt;ABS(L90)),--($G90:$Z90&lt;&gt;0))+(SUMPRODUCT(--(ABS($G90:$Z90)=ABS(L90)),--($G90:$Z90&lt;&gt;0))-1)/2)</f>
        <v>12</v>
      </c>
      <c r="AG90" cm="1">
        <f t="array" ref="AG90">IF(M90=0,"",1+SUMPRODUCT(--(ABS($G90:$Z90)&lt;ABS(M90)),--($G90:$Z90&lt;&gt;0))+(SUMPRODUCT(--(ABS($G90:$Z90)=ABS(M90)),--($G90:$Z90&lt;&gt;0))-1)/2)</f>
        <v>11</v>
      </c>
      <c r="AH90" cm="1">
        <f t="array" ref="AH90">IF(N90=0,"",1+SUMPRODUCT(--(ABS($G90:$Z90)&lt;ABS(N90)),--($G90:$Z90&lt;&gt;0))+(SUMPRODUCT(--(ABS($G90:$Z90)=ABS(N90)),--($G90:$Z90&lt;&gt;0))-1)/2)</f>
        <v>18</v>
      </c>
      <c r="AI90" cm="1">
        <f t="array" ref="AI90">IF(O90=0,"",1+SUMPRODUCT(--(ABS($G90:$Z90)&lt;ABS(O90)),--($G90:$Z90&lt;&gt;0))+(SUMPRODUCT(--(ABS($G90:$Z90)=ABS(O90)),--($G90:$Z90&lt;&gt;0))-1)/2)</f>
        <v>7</v>
      </c>
      <c r="AJ90" cm="1">
        <f t="array" ref="AJ90">IF(P90=0,"",1+SUMPRODUCT(--(ABS($G90:$Z90)&lt;ABS(P90)),--($G90:$Z90&lt;&gt;0))+(SUMPRODUCT(--(ABS($G90:$Z90)=ABS(P90)),--($G90:$Z90&lt;&gt;0))-1)/2)</f>
        <v>13</v>
      </c>
      <c r="AK90" cm="1">
        <f t="array" ref="AK90">IF(Q90=0,"",1+SUMPRODUCT(--(ABS($G90:$Z90)&lt;ABS(Q90)),--($G90:$Z90&lt;&gt;0))+(SUMPRODUCT(--(ABS($G90:$Z90)=ABS(Q90)),--($G90:$Z90&lt;&gt;0))-1)/2)</f>
        <v>1</v>
      </c>
      <c r="AL90" cm="1">
        <f t="array" ref="AL90">IF(R90=0,"",1+SUMPRODUCT(--(ABS($G90:$Z90)&lt;ABS(R90)),--($G90:$Z90&lt;&gt;0))+(SUMPRODUCT(--(ABS($G90:$Z90)=ABS(R90)),--($G90:$Z90&lt;&gt;0))-1)/2)</f>
        <v>3</v>
      </c>
      <c r="AM90" cm="1">
        <f t="array" ref="AM90">IF(S90=0,"",1+SUMPRODUCT(--(ABS($G90:$Z90)&lt;ABS(S90)),--($G90:$Z90&lt;&gt;0))+(SUMPRODUCT(--(ABS($G90:$Z90)=ABS(S90)),--($G90:$Z90&lt;&gt;0))-1)/2)</f>
        <v>14</v>
      </c>
      <c r="AN90" cm="1">
        <f t="array" ref="AN90">IF(T90=0,"",1+SUMPRODUCT(--(ABS($G90:$Z90)&lt;ABS(T90)),--($G90:$Z90&lt;&gt;0))+(SUMPRODUCT(--(ABS($G90:$Z90)=ABS(T90)),--($G90:$Z90&lt;&gt;0))-1)/2)</f>
        <v>17</v>
      </c>
      <c r="AO90" cm="1">
        <f t="array" ref="AO90">IF(U90=0,"",1+SUMPRODUCT(--(ABS($G90:$Z90)&lt;ABS(U90)),--($G90:$Z90&lt;&gt;0))+(SUMPRODUCT(--(ABS($G90:$Z90)=ABS(U90)),--($G90:$Z90&lt;&gt;0))-1)/2)</f>
        <v>9</v>
      </c>
      <c r="AP90" t="str" cm="1">
        <f t="array" ref="AP90">IF(V90=0,"",1+SUMPRODUCT(--(ABS($G90:$Z90)&lt;ABS(V90)),--($G90:$Z90&lt;&gt;0))+(SUMPRODUCT(--(ABS($G90:$Z90)=ABS(V90)),--($G90:$Z90&lt;&gt;0))-1)/2)</f>
        <v/>
      </c>
      <c r="AQ90" cm="1">
        <f t="array" ref="AQ90">IF(W90=0,"",1+SUMPRODUCT(--(ABS($G90:$Z90)&lt;ABS(W90)),--($G90:$Z90&lt;&gt;0))+(SUMPRODUCT(--(ABS($G90:$Z90)=ABS(W90)),--($G90:$Z90&lt;&gt;0))-1)/2)</f>
        <v>15</v>
      </c>
      <c r="AR90" cm="1">
        <f t="array" ref="AR90">IF(X90=0,"",1+SUMPRODUCT(--(ABS($G90:$Z90)&lt;ABS(X90)),--($G90:$Z90&lt;&gt;0))+(SUMPRODUCT(--(ABS($G90:$Z90)=ABS(X90)),--($G90:$Z90&lt;&gt;0))-1)/2)</f>
        <v>6</v>
      </c>
      <c r="AS90" cm="1">
        <f t="array" ref="AS90">IF(Y90=0,"",1+SUMPRODUCT(--(ABS($G90:$Z90)&lt;ABS(Y90)),--($G90:$Z90&lt;&gt;0))+(SUMPRODUCT(--(ABS($G90:$Z90)=ABS(Y90)),--($G90:$Z90&lt;&gt;0))-1)/2)</f>
        <v>2</v>
      </c>
      <c r="AT90" cm="1">
        <f t="array" ref="AT90">IF(Z90=0,"",1+SUMPRODUCT(--(ABS($G90:$Z90)&lt;ABS(Z90)),--($G90:$Z90&lt;&gt;0))+(SUMPRODUCT(--(ABS($G90:$Z90)=ABS(Z90)),--($G90:$Z90&lt;&gt;0))-1)/2)</f>
        <v>10</v>
      </c>
      <c r="AU90">
        <f>AVERAGE(G90:Z90)</f>
        <v>-6.1774256781406299E-3</v>
      </c>
      <c r="AV90">
        <f>SUMIF(G90:Z90,"&gt;0",AA90:AT90)</f>
        <v>62</v>
      </c>
      <c r="AW90">
        <f>COUNTIF(G90:Z90,"&lt;&gt;0")</f>
        <v>19</v>
      </c>
      <c r="AX90">
        <f>_xlfn.LET(_xlpm.n,AW90,_xlpm.w,AV90,_xlpm.mu,_xlpm.n*(_xlpm.n+1)/4,_xlpm.sd,SQRT(_xlpm.n*(_xlpm.n+1)*(2*_xlpm.n+1)/24),_xlpm.z,(ABS(_xlpm.w-_xlpm.mu)-0.5)/_xlpm.sd,MIN(1,2*(1-_xlfn.NORM.S.DIST(_xlpm.z,TRUE))))</f>
        <v>0.19091709795781076</v>
      </c>
    </row>
    <row r="91" spans="1:50" x14ac:dyDescent="0.25">
      <c r="A91" t="s">
        <v>9345</v>
      </c>
      <c r="B91" t="s">
        <v>19</v>
      </c>
      <c r="C91" t="s">
        <v>147</v>
      </c>
      <c r="D91" t="s">
        <v>81</v>
      </c>
      <c r="E91" t="s">
        <v>26</v>
      </c>
      <c r="F91" t="s">
        <v>9260</v>
      </c>
      <c r="G91">
        <f>all_runs!O2564-all_runs!O3462</f>
        <v>-2.4419459719453585E-2</v>
      </c>
      <c r="H91">
        <f>all_runs!O2565-all_runs!O3463</f>
        <v>4.6004095486550378E-3</v>
      </c>
      <c r="I91">
        <f>all_runs!O2566-all_runs!O3464</f>
        <v>9.4002039491981604E-3</v>
      </c>
      <c r="J91">
        <f>all_runs!O2567-all_runs!O3465</f>
        <v>1.471270901425803E-2</v>
      </c>
      <c r="K91">
        <f>all_runs!O2568-all_runs!O3466</f>
        <v>-1.0574573856936498E-2</v>
      </c>
      <c r="L91">
        <f>all_runs!O2569-all_runs!O3467</f>
        <v>-3.155225842802134E-2</v>
      </c>
      <c r="M91">
        <f>all_runs!O2570-all_runs!O3468</f>
        <v>-4.51706813166175E-3</v>
      </c>
      <c r="N91">
        <f>all_runs!O2571-all_runs!O3469</f>
        <v>6.4098097958631417E-4</v>
      </c>
      <c r="O91">
        <f>all_runs!O2572-all_runs!O3470</f>
        <v>-2.6868123753968742E-2</v>
      </c>
      <c r="P91">
        <f>all_runs!O2573-all_runs!O3471</f>
        <v>-9.7145876398557762E-3</v>
      </c>
      <c r="Q91">
        <f>all_runs!O2574-all_runs!O3472</f>
        <v>-2.3373602639261359E-2</v>
      </c>
      <c r="R91">
        <f>all_runs!O2575-all_runs!O3473</f>
        <v>1.5991416509224976E-2</v>
      </c>
      <c r="S91">
        <f>all_runs!O2576-all_runs!O3474</f>
        <v>3.1123560535326611E-3</v>
      </c>
      <c r="T91">
        <f>all_runs!O2577-all_runs!O3475</f>
        <v>-2.8139587411534439E-2</v>
      </c>
      <c r="U91">
        <f>all_runs!O2578-all_runs!O3476</f>
        <v>-1.8983082750994029E-2</v>
      </c>
      <c r="V91">
        <f>all_runs!O2579-all_runs!O3477</f>
        <v>-2.0712819555886997E-3</v>
      </c>
      <c r="W91">
        <f>all_runs!O2580-all_runs!O3478</f>
        <v>0</v>
      </c>
      <c r="X91">
        <f>all_runs!O2581-all_runs!O3479</f>
        <v>1.2335564596464121E-2</v>
      </c>
      <c r="Y91">
        <f>all_runs!O2582-all_runs!O3480</f>
        <v>-1.9211543902669104E-2</v>
      </c>
      <c r="Z91">
        <f>all_runs!O2583-all_runs!O3481</f>
        <v>-3.3379459944648193E-2</v>
      </c>
      <c r="AA91" cm="1">
        <f t="array" ref="AA91">IF(G91=0,"",1+SUMPRODUCT(--(ABS($G91:$Z91)&lt;ABS(G91)),--($G91:$Z91&lt;&gt;0))+(SUMPRODUCT(--(ABS($G91:$Z91)=ABS(G91)),--($G91:$Z91&lt;&gt;0))-1)/2)</f>
        <v>15</v>
      </c>
      <c r="AB91" cm="1">
        <f t="array" ref="AB91">IF(H91=0,"",1+SUMPRODUCT(--(ABS($G91:$Z91)&lt;ABS(H91)),--($G91:$Z91&lt;&gt;0))+(SUMPRODUCT(--(ABS($G91:$Z91)=ABS(H91)),--($G91:$Z91&lt;&gt;0))-1)/2)</f>
        <v>5</v>
      </c>
      <c r="AC91" cm="1">
        <f t="array" ref="AC91">IF(I91=0,"",1+SUMPRODUCT(--(ABS($G91:$Z91)&lt;ABS(I91)),--($G91:$Z91&lt;&gt;0))+(SUMPRODUCT(--(ABS($G91:$Z91)=ABS(I91)),--($G91:$Z91&lt;&gt;0))-1)/2)</f>
        <v>6</v>
      </c>
      <c r="AD91" cm="1">
        <f t="array" ref="AD91">IF(J91=0,"",1+SUMPRODUCT(--(ABS($G91:$Z91)&lt;ABS(J91)),--($G91:$Z91&lt;&gt;0))+(SUMPRODUCT(--(ABS($G91:$Z91)=ABS(J91)),--($G91:$Z91&lt;&gt;0))-1)/2)</f>
        <v>10</v>
      </c>
      <c r="AE91" cm="1">
        <f t="array" ref="AE91">IF(K91=0,"",1+SUMPRODUCT(--(ABS($G91:$Z91)&lt;ABS(K91)),--($G91:$Z91&lt;&gt;0))+(SUMPRODUCT(--(ABS($G91:$Z91)=ABS(K91)),--($G91:$Z91&lt;&gt;0))-1)/2)</f>
        <v>8</v>
      </c>
      <c r="AF91" cm="1">
        <f t="array" ref="AF91">IF(L91=0,"",1+SUMPRODUCT(--(ABS($G91:$Z91)&lt;ABS(L91)),--($G91:$Z91&lt;&gt;0))+(SUMPRODUCT(--(ABS($G91:$Z91)=ABS(L91)),--($G91:$Z91&lt;&gt;0))-1)/2)</f>
        <v>18</v>
      </c>
      <c r="AG91" cm="1">
        <f t="array" ref="AG91">IF(M91=0,"",1+SUMPRODUCT(--(ABS($G91:$Z91)&lt;ABS(M91)),--($G91:$Z91&lt;&gt;0))+(SUMPRODUCT(--(ABS($G91:$Z91)=ABS(M91)),--($G91:$Z91&lt;&gt;0))-1)/2)</f>
        <v>4</v>
      </c>
      <c r="AH91" cm="1">
        <f t="array" ref="AH91">IF(N91=0,"",1+SUMPRODUCT(--(ABS($G91:$Z91)&lt;ABS(N91)),--($G91:$Z91&lt;&gt;0))+(SUMPRODUCT(--(ABS($G91:$Z91)=ABS(N91)),--($G91:$Z91&lt;&gt;0))-1)/2)</f>
        <v>1</v>
      </c>
      <c r="AI91" cm="1">
        <f t="array" ref="AI91">IF(O91=0,"",1+SUMPRODUCT(--(ABS($G91:$Z91)&lt;ABS(O91)),--($G91:$Z91&lt;&gt;0))+(SUMPRODUCT(--(ABS($G91:$Z91)=ABS(O91)),--($G91:$Z91&lt;&gt;0))-1)/2)</f>
        <v>16</v>
      </c>
      <c r="AJ91" cm="1">
        <f t="array" ref="AJ91">IF(P91=0,"",1+SUMPRODUCT(--(ABS($G91:$Z91)&lt;ABS(P91)),--($G91:$Z91&lt;&gt;0))+(SUMPRODUCT(--(ABS($G91:$Z91)=ABS(P91)),--($G91:$Z91&lt;&gt;0))-1)/2)</f>
        <v>7</v>
      </c>
      <c r="AK91" cm="1">
        <f t="array" ref="AK91">IF(Q91=0,"",1+SUMPRODUCT(--(ABS($G91:$Z91)&lt;ABS(Q91)),--($G91:$Z91&lt;&gt;0))+(SUMPRODUCT(--(ABS($G91:$Z91)=ABS(Q91)),--($G91:$Z91&lt;&gt;0))-1)/2)</f>
        <v>14</v>
      </c>
      <c r="AL91" cm="1">
        <f t="array" ref="AL91">IF(R91=0,"",1+SUMPRODUCT(--(ABS($G91:$Z91)&lt;ABS(R91)),--($G91:$Z91&lt;&gt;0))+(SUMPRODUCT(--(ABS($G91:$Z91)=ABS(R91)),--($G91:$Z91&lt;&gt;0))-1)/2)</f>
        <v>11</v>
      </c>
      <c r="AM91" cm="1">
        <f t="array" ref="AM91">IF(S91=0,"",1+SUMPRODUCT(--(ABS($G91:$Z91)&lt;ABS(S91)),--($G91:$Z91&lt;&gt;0))+(SUMPRODUCT(--(ABS($G91:$Z91)=ABS(S91)),--($G91:$Z91&lt;&gt;0))-1)/2)</f>
        <v>3</v>
      </c>
      <c r="AN91" cm="1">
        <f t="array" ref="AN91">IF(T91=0,"",1+SUMPRODUCT(--(ABS($G91:$Z91)&lt;ABS(T91)),--($G91:$Z91&lt;&gt;0))+(SUMPRODUCT(--(ABS($G91:$Z91)=ABS(T91)),--($G91:$Z91&lt;&gt;0))-1)/2)</f>
        <v>17</v>
      </c>
      <c r="AO91" cm="1">
        <f t="array" ref="AO91">IF(U91=0,"",1+SUMPRODUCT(--(ABS($G91:$Z91)&lt;ABS(U91)),--($G91:$Z91&lt;&gt;0))+(SUMPRODUCT(--(ABS($G91:$Z91)=ABS(U91)),--($G91:$Z91&lt;&gt;0))-1)/2)</f>
        <v>12</v>
      </c>
      <c r="AP91" cm="1">
        <f t="array" ref="AP91">IF(V91=0,"",1+SUMPRODUCT(--(ABS($G91:$Z91)&lt;ABS(V91)),--($G91:$Z91&lt;&gt;0))+(SUMPRODUCT(--(ABS($G91:$Z91)=ABS(V91)),--($G91:$Z91&lt;&gt;0))-1)/2)</f>
        <v>2</v>
      </c>
      <c r="AQ91" t="str" cm="1">
        <f t="array" ref="AQ91">IF(W91=0,"",1+SUMPRODUCT(--(ABS($G91:$Z91)&lt;ABS(W91)),--($G91:$Z91&lt;&gt;0))+(SUMPRODUCT(--(ABS($G91:$Z91)=ABS(W91)),--($G91:$Z91&lt;&gt;0))-1)/2)</f>
        <v/>
      </c>
      <c r="AR91" cm="1">
        <f t="array" ref="AR91">IF(X91=0,"",1+SUMPRODUCT(--(ABS($G91:$Z91)&lt;ABS(X91)),--($G91:$Z91&lt;&gt;0))+(SUMPRODUCT(--(ABS($G91:$Z91)=ABS(X91)),--($G91:$Z91&lt;&gt;0))-1)/2)</f>
        <v>9</v>
      </c>
      <c r="AS91" cm="1">
        <f t="array" ref="AS91">IF(Y91=0,"",1+SUMPRODUCT(--(ABS($G91:$Z91)&lt;ABS(Y91)),--($G91:$Z91&lt;&gt;0))+(SUMPRODUCT(--(ABS($G91:$Z91)=ABS(Y91)),--($G91:$Z91&lt;&gt;0))-1)/2)</f>
        <v>13</v>
      </c>
      <c r="AT91" cm="1">
        <f t="array" ref="AT91">IF(Z91=0,"",1+SUMPRODUCT(--(ABS($G91:$Z91)&lt;ABS(Z91)),--($G91:$Z91&lt;&gt;0))+(SUMPRODUCT(--(ABS($G91:$Z91)=ABS(Z91)),--($G91:$Z91&lt;&gt;0))-1)/2)</f>
        <v>19</v>
      </c>
      <c r="AU91">
        <f>AVERAGE(G91:Z91)</f>
        <v>-8.6005494741837104E-3</v>
      </c>
      <c r="AV91">
        <f>SUMIF(G91:Z91,"&gt;0",AA91:AT91)</f>
        <v>45</v>
      </c>
      <c r="AW91">
        <f>COUNTIF(G91:Z91,"&lt;&gt;0")</f>
        <v>19</v>
      </c>
      <c r="AX91">
        <f>_xlfn.LET(_xlpm.n,AW91,_xlpm.w,AV91,_xlpm.mu,_xlpm.n*(_xlpm.n+1)/4,_xlpm.sd,SQRT(_xlpm.n*(_xlpm.n+1)*(2*_xlpm.n+1)/24),_xlpm.z,(ABS(_xlpm.w-_xlpm.mu)-0.5)/_xlpm.sd,MIN(1,2*(1-_xlfn.NORM.S.DIST(_xlpm.z,TRUE))))</f>
        <v>4.6372374480187606E-2</v>
      </c>
    </row>
    <row r="92" spans="1:50" x14ac:dyDescent="0.25">
      <c r="A92" t="s">
        <v>9345</v>
      </c>
      <c r="B92" t="s">
        <v>19</v>
      </c>
      <c r="C92" t="s">
        <v>147</v>
      </c>
      <c r="D92" t="s">
        <v>88</v>
      </c>
      <c r="E92" t="s">
        <v>32</v>
      </c>
      <c r="F92" t="s">
        <v>9259</v>
      </c>
      <c r="G92">
        <f>all_runs!O2464-all_runs!O3482</f>
        <v>-2.7498129378953795E-2</v>
      </c>
      <c r="H92">
        <f>all_runs!O2465-all_runs!O3483</f>
        <v>-9.1951078952424714E-3</v>
      </c>
      <c r="I92">
        <f>all_runs!O2466-all_runs!O3484</f>
        <v>8.0080938335962415E-3</v>
      </c>
      <c r="J92">
        <f>all_runs!O2467-all_runs!O3485</f>
        <v>-1.5174897119341724E-2</v>
      </c>
      <c r="K92">
        <f>all_runs!O2468-all_runs!O3486</f>
        <v>-1.910603678599343E-2</v>
      </c>
      <c r="L92">
        <f>all_runs!O2469-all_runs!O3487</f>
        <v>-2.310002310003112E-4</v>
      </c>
      <c r="M92">
        <f>all_runs!O2470-all_runs!O3488</f>
        <v>-3.4577215338097989E-2</v>
      </c>
      <c r="N92">
        <f>all_runs!O2471-all_runs!O3489</f>
        <v>-4.8708105076996078E-2</v>
      </c>
      <c r="O92">
        <f>all_runs!O2472-all_runs!O3490</f>
        <v>-4.2078687144961879E-3</v>
      </c>
      <c r="P92">
        <f>all_runs!O2473-all_runs!O3491</f>
        <v>8.2474226804125639E-3</v>
      </c>
      <c r="Q92">
        <f>all_runs!O2474-all_runs!O3492</f>
        <v>-4.2517006802744728E-4</v>
      </c>
      <c r="R92">
        <f>all_runs!O2475-all_runs!O3493</f>
        <v>-1.6691905580794475E-2</v>
      </c>
      <c r="S92">
        <f>all_runs!O2476-all_runs!O3494</f>
        <v>-3.2556935817805388E-2</v>
      </c>
      <c r="T92">
        <f>all_runs!O2477-all_runs!O3495</f>
        <v>-2.4896265560165887E-2</v>
      </c>
      <c r="U92">
        <f>all_runs!O2478-all_runs!O3496</f>
        <v>-1.1059670781893072E-2</v>
      </c>
      <c r="V92">
        <f>all_runs!O2479-all_runs!O3497</f>
        <v>-8.4873479599198998E-3</v>
      </c>
      <c r="W92">
        <f>all_runs!O2480-all_runs!O3498</f>
        <v>3.4351033738663883E-2</v>
      </c>
      <c r="X92">
        <f>all_runs!O2481-all_runs!O3499</f>
        <v>-4.8460879085437947E-3</v>
      </c>
      <c r="Y92">
        <f>all_runs!O2482-all_runs!O3500</f>
        <v>-4.5011638723727154E-2</v>
      </c>
      <c r="Z92">
        <f>all_runs!O2483-all_runs!O3501</f>
        <v>-5.7851239669420851E-3</v>
      </c>
      <c r="AA92" cm="1">
        <f t="array" ref="AA92">IF(G92=0,"",1+SUMPRODUCT(--(ABS($G92:$Z92)&lt;ABS(G92)),--($G92:$Z92&lt;&gt;0))+(SUMPRODUCT(--(ABS($G92:$Z92)=ABS(G92)),--($G92:$Z92&lt;&gt;0))-1)/2)</f>
        <v>15</v>
      </c>
      <c r="AB92" cm="1">
        <f t="array" ref="AB92">IF(H92=0,"",1+SUMPRODUCT(--(ABS($G92:$Z92)&lt;ABS(H92)),--($G92:$Z92&lt;&gt;0))+(SUMPRODUCT(--(ABS($G92:$Z92)=ABS(H92)),--($G92:$Z92&lt;&gt;0))-1)/2)</f>
        <v>9</v>
      </c>
      <c r="AC92" cm="1">
        <f t="array" ref="AC92">IF(I92=0,"",1+SUMPRODUCT(--(ABS($G92:$Z92)&lt;ABS(I92)),--($G92:$Z92&lt;&gt;0))+(SUMPRODUCT(--(ABS($G92:$Z92)=ABS(I92)),--($G92:$Z92&lt;&gt;0))-1)/2)</f>
        <v>6</v>
      </c>
      <c r="AD92" cm="1">
        <f t="array" ref="AD92">IF(J92=0,"",1+SUMPRODUCT(--(ABS($G92:$Z92)&lt;ABS(J92)),--($G92:$Z92&lt;&gt;0))+(SUMPRODUCT(--(ABS($G92:$Z92)=ABS(J92)),--($G92:$Z92&lt;&gt;0))-1)/2)</f>
        <v>11</v>
      </c>
      <c r="AE92" cm="1">
        <f t="array" ref="AE92">IF(K92=0,"",1+SUMPRODUCT(--(ABS($G92:$Z92)&lt;ABS(K92)),--($G92:$Z92&lt;&gt;0))+(SUMPRODUCT(--(ABS($G92:$Z92)=ABS(K92)),--($G92:$Z92&lt;&gt;0))-1)/2)</f>
        <v>13</v>
      </c>
      <c r="AF92" cm="1">
        <f t="array" ref="AF92">IF(L92=0,"",1+SUMPRODUCT(--(ABS($G92:$Z92)&lt;ABS(L92)),--($G92:$Z92&lt;&gt;0))+(SUMPRODUCT(--(ABS($G92:$Z92)=ABS(L92)),--($G92:$Z92&lt;&gt;0))-1)/2)</f>
        <v>1</v>
      </c>
      <c r="AG92" cm="1">
        <f t="array" ref="AG92">IF(M92=0,"",1+SUMPRODUCT(--(ABS($G92:$Z92)&lt;ABS(M92)),--($G92:$Z92&lt;&gt;0))+(SUMPRODUCT(--(ABS($G92:$Z92)=ABS(M92)),--($G92:$Z92&lt;&gt;0))-1)/2)</f>
        <v>18</v>
      </c>
      <c r="AH92" cm="1">
        <f t="array" ref="AH92">IF(N92=0,"",1+SUMPRODUCT(--(ABS($G92:$Z92)&lt;ABS(N92)),--($G92:$Z92&lt;&gt;0))+(SUMPRODUCT(--(ABS($G92:$Z92)=ABS(N92)),--($G92:$Z92&lt;&gt;0))-1)/2)</f>
        <v>20</v>
      </c>
      <c r="AI92" cm="1">
        <f t="array" ref="AI92">IF(O92=0,"",1+SUMPRODUCT(--(ABS($G92:$Z92)&lt;ABS(O92)),--($G92:$Z92&lt;&gt;0))+(SUMPRODUCT(--(ABS($G92:$Z92)=ABS(O92)),--($G92:$Z92&lt;&gt;0))-1)/2)</f>
        <v>3</v>
      </c>
      <c r="AJ92" cm="1">
        <f t="array" ref="AJ92">IF(P92=0,"",1+SUMPRODUCT(--(ABS($G92:$Z92)&lt;ABS(P92)),--($G92:$Z92&lt;&gt;0))+(SUMPRODUCT(--(ABS($G92:$Z92)=ABS(P92)),--($G92:$Z92&lt;&gt;0))-1)/2)</f>
        <v>7</v>
      </c>
      <c r="AK92" cm="1">
        <f t="array" ref="AK92">IF(Q92=0,"",1+SUMPRODUCT(--(ABS($G92:$Z92)&lt;ABS(Q92)),--($G92:$Z92&lt;&gt;0))+(SUMPRODUCT(--(ABS($G92:$Z92)=ABS(Q92)),--($G92:$Z92&lt;&gt;0))-1)/2)</f>
        <v>2</v>
      </c>
      <c r="AL92" cm="1">
        <f t="array" ref="AL92">IF(R92=0,"",1+SUMPRODUCT(--(ABS($G92:$Z92)&lt;ABS(R92)),--($G92:$Z92&lt;&gt;0))+(SUMPRODUCT(--(ABS($G92:$Z92)=ABS(R92)),--($G92:$Z92&lt;&gt;0))-1)/2)</f>
        <v>12</v>
      </c>
      <c r="AM92" cm="1">
        <f t="array" ref="AM92">IF(S92=0,"",1+SUMPRODUCT(--(ABS($G92:$Z92)&lt;ABS(S92)),--($G92:$Z92&lt;&gt;0))+(SUMPRODUCT(--(ABS($G92:$Z92)=ABS(S92)),--($G92:$Z92&lt;&gt;0))-1)/2)</f>
        <v>16</v>
      </c>
      <c r="AN92" cm="1">
        <f t="array" ref="AN92">IF(T92=0,"",1+SUMPRODUCT(--(ABS($G92:$Z92)&lt;ABS(T92)),--($G92:$Z92&lt;&gt;0))+(SUMPRODUCT(--(ABS($G92:$Z92)=ABS(T92)),--($G92:$Z92&lt;&gt;0))-1)/2)</f>
        <v>14</v>
      </c>
      <c r="AO92" cm="1">
        <f t="array" ref="AO92">IF(U92=0,"",1+SUMPRODUCT(--(ABS($G92:$Z92)&lt;ABS(U92)),--($G92:$Z92&lt;&gt;0))+(SUMPRODUCT(--(ABS($G92:$Z92)=ABS(U92)),--($G92:$Z92&lt;&gt;0))-1)/2)</f>
        <v>10</v>
      </c>
      <c r="AP92" cm="1">
        <f t="array" ref="AP92">IF(V92=0,"",1+SUMPRODUCT(--(ABS($G92:$Z92)&lt;ABS(V92)),--($G92:$Z92&lt;&gt;0))+(SUMPRODUCT(--(ABS($G92:$Z92)=ABS(V92)),--($G92:$Z92&lt;&gt;0))-1)/2)</f>
        <v>8</v>
      </c>
      <c r="AQ92" cm="1">
        <f t="array" ref="AQ92">IF(W92=0,"",1+SUMPRODUCT(--(ABS($G92:$Z92)&lt;ABS(W92)),--($G92:$Z92&lt;&gt;0))+(SUMPRODUCT(--(ABS($G92:$Z92)=ABS(W92)),--($G92:$Z92&lt;&gt;0))-1)/2)</f>
        <v>17</v>
      </c>
      <c r="AR92" cm="1">
        <f t="array" ref="AR92">IF(X92=0,"",1+SUMPRODUCT(--(ABS($G92:$Z92)&lt;ABS(X92)),--($G92:$Z92&lt;&gt;0))+(SUMPRODUCT(--(ABS($G92:$Z92)=ABS(X92)),--($G92:$Z92&lt;&gt;0))-1)/2)</f>
        <v>4</v>
      </c>
      <c r="AS92" cm="1">
        <f t="array" ref="AS92">IF(Y92=0,"",1+SUMPRODUCT(--(ABS($G92:$Z92)&lt;ABS(Y92)),--($G92:$Z92&lt;&gt;0))+(SUMPRODUCT(--(ABS($G92:$Z92)=ABS(Y92)),--($G92:$Z92&lt;&gt;0))-1)/2)</f>
        <v>19</v>
      </c>
      <c r="AT92" cm="1">
        <f t="array" ref="AT92">IF(Z92=0,"",1+SUMPRODUCT(--(ABS($G92:$Z92)&lt;ABS(Z92)),--($G92:$Z92&lt;&gt;0))+(SUMPRODUCT(--(ABS($G92:$Z92)=ABS(Z92)),--($G92:$Z92&lt;&gt;0))-1)/2)</f>
        <v>5</v>
      </c>
      <c r="AU92">
        <f>AVERAGE(G92:Z92)</f>
        <v>-1.2892597832763425E-2</v>
      </c>
      <c r="AV92">
        <f>SUMIF(G92:Z92,"&gt;0",AA92:AT92)</f>
        <v>30</v>
      </c>
      <c r="AW92">
        <f>COUNTIF(G92:Z92,"&lt;&gt;0")</f>
        <v>20</v>
      </c>
      <c r="AX92">
        <f>_xlfn.LET(_xlpm.n,AW92,_xlpm.w,AV92,_xlpm.mu,_xlpm.n*(_xlpm.n+1)/4,_xlpm.sd,SQRT(_xlpm.n*(_xlpm.n+1)*(2*_xlpm.n+1)/24),_xlpm.z,(ABS(_xlpm.w-_xlpm.mu)-0.5)/_xlpm.sd,MIN(1,2*(1-_xlfn.NORM.S.DIST(_xlpm.z,TRUE))))</f>
        <v>5.4144366604542693E-3</v>
      </c>
    </row>
    <row r="93" spans="1:50" x14ac:dyDescent="0.25">
      <c r="A93" t="s">
        <v>9345</v>
      </c>
      <c r="B93" t="s">
        <v>19</v>
      </c>
      <c r="C93" t="s">
        <v>147</v>
      </c>
      <c r="D93" t="s">
        <v>88</v>
      </c>
      <c r="E93" t="s">
        <v>12</v>
      </c>
      <c r="F93" t="s">
        <v>9259</v>
      </c>
      <c r="G93">
        <f>all_runs!O2484-all_runs!O3502</f>
        <v>-1.3099782917883163E-2</v>
      </c>
      <c r="H93">
        <f>all_runs!O2485-all_runs!O3503</f>
        <v>-2.5215242943774752E-2</v>
      </c>
      <c r="I93">
        <f>all_runs!O2486-all_runs!O3504</f>
        <v>-2.1919288974296958E-3</v>
      </c>
      <c r="J93">
        <f>all_runs!O2487-all_runs!O3505</f>
        <v>-0.11852121480684319</v>
      </c>
      <c r="K93">
        <f>all_runs!O2488-all_runs!O3506</f>
        <v>-4.0158032714248892E-2</v>
      </c>
      <c r="L93">
        <f>all_runs!O2489-all_runs!O3507</f>
        <v>1.0928961748634003E-2</v>
      </c>
      <c r="M93">
        <f>all_runs!O2490-all_runs!O3508</f>
        <v>-4.1366746645338903E-2</v>
      </c>
      <c r="N93">
        <f>all_runs!O2491-all_runs!O3509</f>
        <v>-1.6574585635359074E-2</v>
      </c>
      <c r="O93">
        <f>all_runs!O2492-all_runs!O3510</f>
        <v>-6.5930149679257477E-3</v>
      </c>
      <c r="P93">
        <f>all_runs!O2493-all_runs!O3511</f>
        <v>1.9846886747941439E-2</v>
      </c>
      <c r="Q93">
        <f>all_runs!O2494-all_runs!O3512</f>
        <v>8.47765532275635E-3</v>
      </c>
      <c r="R93">
        <f>all_runs!O2495-all_runs!O3513</f>
        <v>-9.8480754218458477E-3</v>
      </c>
      <c r="S93">
        <f>all_runs!O2496-all_runs!O3514</f>
        <v>3.209633479087004E-2</v>
      </c>
      <c r="T93">
        <f>all_runs!O2497-all_runs!O3515</f>
        <v>1.2087194107864074E-2</v>
      </c>
      <c r="U93">
        <f>all_runs!O2498-all_runs!O3516</f>
        <v>-3.3057345311520159E-3</v>
      </c>
      <c r="V93">
        <f>all_runs!O2499-all_runs!O3517</f>
        <v>-1.748595142627174E-2</v>
      </c>
      <c r="W93">
        <f>all_runs!O2500-all_runs!O3518</f>
        <v>-1.7504353569927411E-2</v>
      </c>
      <c r="X93">
        <f>all_runs!O2501-all_runs!O3519</f>
        <v>-1.9726619677077784E-2</v>
      </c>
      <c r="Y93">
        <f>all_runs!O2502-all_runs!O3520</f>
        <v>-2.0185808203956879E-2</v>
      </c>
      <c r="Z93">
        <f>all_runs!O2503-all_runs!O3521</f>
        <v>-2.8638462120638586E-2</v>
      </c>
      <c r="AA93" cm="1">
        <f t="array" ref="AA93">IF(G93=0,"",1+SUMPRODUCT(--(ABS($G93:$Z93)&lt;ABS(G93)),--($G93:$Z93&lt;&gt;0))+(SUMPRODUCT(--(ABS($G93:$Z93)=ABS(G93)),--($G93:$Z93&lt;&gt;0))-1)/2)</f>
        <v>8</v>
      </c>
      <c r="AB93" cm="1">
        <f t="array" ref="AB93">IF(H93=0,"",1+SUMPRODUCT(--(ABS($G93:$Z93)&lt;ABS(H93)),--($G93:$Z93&lt;&gt;0))+(SUMPRODUCT(--(ABS($G93:$Z93)=ABS(H93)),--($G93:$Z93&lt;&gt;0))-1)/2)</f>
        <v>15</v>
      </c>
      <c r="AC93" cm="1">
        <f t="array" ref="AC93">IF(I93=0,"",1+SUMPRODUCT(--(ABS($G93:$Z93)&lt;ABS(I93)),--($G93:$Z93&lt;&gt;0))+(SUMPRODUCT(--(ABS($G93:$Z93)=ABS(I93)),--($G93:$Z93&lt;&gt;0))-1)/2)</f>
        <v>1</v>
      </c>
      <c r="AD93" cm="1">
        <f t="array" ref="AD93">IF(J93=0,"",1+SUMPRODUCT(--(ABS($G93:$Z93)&lt;ABS(J93)),--($G93:$Z93&lt;&gt;0))+(SUMPRODUCT(--(ABS($G93:$Z93)=ABS(J93)),--($G93:$Z93&lt;&gt;0))-1)/2)</f>
        <v>20</v>
      </c>
      <c r="AE93" cm="1">
        <f t="array" ref="AE93">IF(K93=0,"",1+SUMPRODUCT(--(ABS($G93:$Z93)&lt;ABS(K93)),--($G93:$Z93&lt;&gt;0))+(SUMPRODUCT(--(ABS($G93:$Z93)=ABS(K93)),--($G93:$Z93&lt;&gt;0))-1)/2)</f>
        <v>18</v>
      </c>
      <c r="AF93" cm="1">
        <f t="array" ref="AF93">IF(L93=0,"",1+SUMPRODUCT(--(ABS($G93:$Z93)&lt;ABS(L93)),--($G93:$Z93&lt;&gt;0))+(SUMPRODUCT(--(ABS($G93:$Z93)=ABS(L93)),--($G93:$Z93&lt;&gt;0))-1)/2)</f>
        <v>6</v>
      </c>
      <c r="AG93" cm="1">
        <f t="array" ref="AG93">IF(M93=0,"",1+SUMPRODUCT(--(ABS($G93:$Z93)&lt;ABS(M93)),--($G93:$Z93&lt;&gt;0))+(SUMPRODUCT(--(ABS($G93:$Z93)=ABS(M93)),--($G93:$Z93&lt;&gt;0))-1)/2)</f>
        <v>19</v>
      </c>
      <c r="AH93" cm="1">
        <f t="array" ref="AH93">IF(N93=0,"",1+SUMPRODUCT(--(ABS($G93:$Z93)&lt;ABS(N93)),--($G93:$Z93&lt;&gt;0))+(SUMPRODUCT(--(ABS($G93:$Z93)=ABS(N93)),--($G93:$Z93&lt;&gt;0))-1)/2)</f>
        <v>9</v>
      </c>
      <c r="AI93" cm="1">
        <f t="array" ref="AI93">IF(O93=0,"",1+SUMPRODUCT(--(ABS($G93:$Z93)&lt;ABS(O93)),--($G93:$Z93&lt;&gt;0))+(SUMPRODUCT(--(ABS($G93:$Z93)=ABS(O93)),--($G93:$Z93&lt;&gt;0))-1)/2)</f>
        <v>3</v>
      </c>
      <c r="AJ93" cm="1">
        <f t="array" ref="AJ93">IF(P93=0,"",1+SUMPRODUCT(--(ABS($G93:$Z93)&lt;ABS(P93)),--($G93:$Z93&lt;&gt;0))+(SUMPRODUCT(--(ABS($G93:$Z93)=ABS(P93)),--($G93:$Z93&lt;&gt;0))-1)/2)</f>
        <v>13</v>
      </c>
      <c r="AK93" cm="1">
        <f t="array" ref="AK93">IF(Q93=0,"",1+SUMPRODUCT(--(ABS($G93:$Z93)&lt;ABS(Q93)),--($G93:$Z93&lt;&gt;0))+(SUMPRODUCT(--(ABS($G93:$Z93)=ABS(Q93)),--($G93:$Z93&lt;&gt;0))-1)/2)</f>
        <v>4</v>
      </c>
      <c r="AL93" cm="1">
        <f t="array" ref="AL93">IF(R93=0,"",1+SUMPRODUCT(--(ABS($G93:$Z93)&lt;ABS(R93)),--($G93:$Z93&lt;&gt;0))+(SUMPRODUCT(--(ABS($G93:$Z93)=ABS(R93)),--($G93:$Z93&lt;&gt;0))-1)/2)</f>
        <v>5</v>
      </c>
      <c r="AM93" cm="1">
        <f t="array" ref="AM93">IF(S93=0,"",1+SUMPRODUCT(--(ABS($G93:$Z93)&lt;ABS(S93)),--($G93:$Z93&lt;&gt;0))+(SUMPRODUCT(--(ABS($G93:$Z93)=ABS(S93)),--($G93:$Z93&lt;&gt;0))-1)/2)</f>
        <v>17</v>
      </c>
      <c r="AN93" cm="1">
        <f t="array" ref="AN93">IF(T93=0,"",1+SUMPRODUCT(--(ABS($G93:$Z93)&lt;ABS(T93)),--($G93:$Z93&lt;&gt;0))+(SUMPRODUCT(--(ABS($G93:$Z93)=ABS(T93)),--($G93:$Z93&lt;&gt;0))-1)/2)</f>
        <v>7</v>
      </c>
      <c r="AO93" cm="1">
        <f t="array" ref="AO93">IF(U93=0,"",1+SUMPRODUCT(--(ABS($G93:$Z93)&lt;ABS(U93)),--($G93:$Z93&lt;&gt;0))+(SUMPRODUCT(--(ABS($G93:$Z93)=ABS(U93)),--($G93:$Z93&lt;&gt;0))-1)/2)</f>
        <v>2</v>
      </c>
      <c r="AP93" cm="1">
        <f t="array" ref="AP93">IF(V93=0,"",1+SUMPRODUCT(--(ABS($G93:$Z93)&lt;ABS(V93)),--($G93:$Z93&lt;&gt;0))+(SUMPRODUCT(--(ABS($G93:$Z93)=ABS(V93)),--($G93:$Z93&lt;&gt;0))-1)/2)</f>
        <v>10</v>
      </c>
      <c r="AQ93" cm="1">
        <f t="array" ref="AQ93">IF(W93=0,"",1+SUMPRODUCT(--(ABS($G93:$Z93)&lt;ABS(W93)),--($G93:$Z93&lt;&gt;0))+(SUMPRODUCT(--(ABS($G93:$Z93)=ABS(W93)),--($G93:$Z93&lt;&gt;0))-1)/2)</f>
        <v>11</v>
      </c>
      <c r="AR93" cm="1">
        <f t="array" ref="AR93">IF(X93=0,"",1+SUMPRODUCT(--(ABS($G93:$Z93)&lt;ABS(X93)),--($G93:$Z93&lt;&gt;0))+(SUMPRODUCT(--(ABS($G93:$Z93)=ABS(X93)),--($G93:$Z93&lt;&gt;0))-1)/2)</f>
        <v>12</v>
      </c>
      <c r="AS93" cm="1">
        <f t="array" ref="AS93">IF(Y93=0,"",1+SUMPRODUCT(--(ABS($G93:$Z93)&lt;ABS(Y93)),--($G93:$Z93&lt;&gt;0))+(SUMPRODUCT(--(ABS($G93:$Z93)=ABS(Y93)),--($G93:$Z93&lt;&gt;0))-1)/2)</f>
        <v>14</v>
      </c>
      <c r="AT93" cm="1">
        <f t="array" ref="AT93">IF(Z93=0,"",1+SUMPRODUCT(--(ABS($G93:$Z93)&lt;ABS(Z93)),--($G93:$Z93&lt;&gt;0))+(SUMPRODUCT(--(ABS($G93:$Z93)=ABS(Z93)),--($G93:$Z93&lt;&gt;0))-1)/2)</f>
        <v>16</v>
      </c>
      <c r="AU93">
        <f>AVERAGE(G93:Z93)</f>
        <v>-1.4848926088080389E-2</v>
      </c>
      <c r="AV93">
        <f>SUMIF(G93:Z93,"&gt;0",AA93:AT93)</f>
        <v>47</v>
      </c>
      <c r="AW93">
        <f>COUNTIF(G93:Z93,"&lt;&gt;0")</f>
        <v>20</v>
      </c>
      <c r="AX93">
        <f>_xlfn.LET(_xlpm.n,AW93,_xlpm.w,AV93,_xlpm.mu,_xlpm.n*(_xlpm.n+1)/4,_xlpm.sd,SQRT(_xlpm.n*(_xlpm.n+1)*(2*_xlpm.n+1)/24),_xlpm.z,(ABS(_xlpm.w-_xlpm.mu)-0.5)/_xlpm.sd,MIN(1,2*(1-_xlfn.NORM.S.DIST(_xlpm.z,TRUE))))</f>
        <v>3.1822868734635135E-2</v>
      </c>
    </row>
    <row r="94" spans="1:50" x14ac:dyDescent="0.25">
      <c r="A94" t="s">
        <v>9345</v>
      </c>
      <c r="B94" t="s">
        <v>19</v>
      </c>
      <c r="C94" t="s">
        <v>147</v>
      </c>
      <c r="D94" t="s">
        <v>88</v>
      </c>
      <c r="E94" t="s">
        <v>26</v>
      </c>
      <c r="F94" t="s">
        <v>9259</v>
      </c>
      <c r="G94">
        <f>all_runs!O2504-all_runs!O3522</f>
        <v>-3.1206474684735586E-2</v>
      </c>
      <c r="H94">
        <f>all_runs!O2505-all_runs!O3523</f>
        <v>-4.9206941593580966E-2</v>
      </c>
      <c r="I94">
        <f>all_runs!O2506-all_runs!O3524</f>
        <v>-1.9980019980019303E-3</v>
      </c>
      <c r="J94">
        <f>all_runs!O2507-all_runs!O3525</f>
        <v>-4.5532705137904861E-2</v>
      </c>
      <c r="K94">
        <f>all_runs!O2508-all_runs!O3526</f>
        <v>-4.853214418431806E-2</v>
      </c>
      <c r="L94">
        <f>all_runs!O2509-all_runs!O3527</f>
        <v>-2.0192047541971903E-2</v>
      </c>
      <c r="M94">
        <f>all_runs!O2510-all_runs!O3528</f>
        <v>-5.5961882514344863E-2</v>
      </c>
      <c r="N94">
        <f>all_runs!O2511-all_runs!O3529</f>
        <v>-2.4082313681868861E-2</v>
      </c>
      <c r="O94">
        <f>all_runs!O2512-all_runs!O3530</f>
        <v>-1.7935788000863484E-3</v>
      </c>
      <c r="P94">
        <f>all_runs!O2513-all_runs!O3531</f>
        <v>-4.9542825153946701E-2</v>
      </c>
      <c r="Q94">
        <f>all_runs!O2514-all_runs!O3532</f>
        <v>-1.2268488981517001E-2</v>
      </c>
      <c r="R94">
        <f>all_runs!O2515-all_runs!O3533</f>
        <v>-7.25351457033796E-2</v>
      </c>
      <c r="S94">
        <f>all_runs!O2516-all_runs!O3534</f>
        <v>-3.541004273306203E-2</v>
      </c>
      <c r="T94">
        <f>all_runs!O2517-all_runs!O3535</f>
        <v>-9.4218415417557377E-3</v>
      </c>
      <c r="U94">
        <f>all_runs!O2518-all_runs!O3536</f>
        <v>-4.2375727720555201E-2</v>
      </c>
      <c r="V94">
        <f>all_runs!O2519-all_runs!O3537</f>
        <v>-2.7467170480255709E-2</v>
      </c>
      <c r="W94">
        <f>all_runs!O2520-all_runs!O3538</f>
        <v>-4.1552807279488291E-2</v>
      </c>
      <c r="X94">
        <f>all_runs!O2521-all_runs!O3539</f>
        <v>-3.3192460169048088E-3</v>
      </c>
      <c r="Y94">
        <f>all_runs!O2522-all_runs!O3540</f>
        <v>-2.4828934506353928E-2</v>
      </c>
      <c r="Z94">
        <f>all_runs!O2523-all_runs!O3541</f>
        <v>-4.7516198704103729E-2</v>
      </c>
      <c r="AA94" cm="1">
        <f t="array" ref="AA94">IF(G94=0,"",1+SUMPRODUCT(--(ABS($G94:$Z94)&lt;ABS(G94)),--($G94:$Z94&lt;&gt;0))+(SUMPRODUCT(--(ABS($G94:$Z94)=ABS(G94)),--($G94:$Z94&lt;&gt;0))-1)/2)</f>
        <v>10</v>
      </c>
      <c r="AB94" cm="1">
        <f t="array" ref="AB94">IF(H94=0,"",1+SUMPRODUCT(--(ABS($G94:$Z94)&lt;ABS(H94)),--($G94:$Z94&lt;&gt;0))+(SUMPRODUCT(--(ABS($G94:$Z94)=ABS(H94)),--($G94:$Z94&lt;&gt;0))-1)/2)</f>
        <v>17</v>
      </c>
      <c r="AC94" cm="1">
        <f t="array" ref="AC94">IF(I94=0,"",1+SUMPRODUCT(--(ABS($G94:$Z94)&lt;ABS(I94)),--($G94:$Z94&lt;&gt;0))+(SUMPRODUCT(--(ABS($G94:$Z94)=ABS(I94)),--($G94:$Z94&lt;&gt;0))-1)/2)</f>
        <v>2</v>
      </c>
      <c r="AD94" cm="1">
        <f t="array" ref="AD94">IF(J94=0,"",1+SUMPRODUCT(--(ABS($G94:$Z94)&lt;ABS(J94)),--($G94:$Z94&lt;&gt;0))+(SUMPRODUCT(--(ABS($G94:$Z94)=ABS(J94)),--($G94:$Z94&lt;&gt;0))-1)/2)</f>
        <v>14</v>
      </c>
      <c r="AE94" cm="1">
        <f t="array" ref="AE94">IF(K94=0,"",1+SUMPRODUCT(--(ABS($G94:$Z94)&lt;ABS(K94)),--($G94:$Z94&lt;&gt;0))+(SUMPRODUCT(--(ABS($G94:$Z94)=ABS(K94)),--($G94:$Z94&lt;&gt;0))-1)/2)</f>
        <v>16</v>
      </c>
      <c r="AF94" cm="1">
        <f t="array" ref="AF94">IF(L94=0,"",1+SUMPRODUCT(--(ABS($G94:$Z94)&lt;ABS(L94)),--($G94:$Z94&lt;&gt;0))+(SUMPRODUCT(--(ABS($G94:$Z94)=ABS(L94)),--($G94:$Z94&lt;&gt;0))-1)/2)</f>
        <v>6</v>
      </c>
      <c r="AG94" cm="1">
        <f t="array" ref="AG94">IF(M94=0,"",1+SUMPRODUCT(--(ABS($G94:$Z94)&lt;ABS(M94)),--($G94:$Z94&lt;&gt;0))+(SUMPRODUCT(--(ABS($G94:$Z94)=ABS(M94)),--($G94:$Z94&lt;&gt;0))-1)/2)</f>
        <v>19</v>
      </c>
      <c r="AH94" cm="1">
        <f t="array" ref="AH94">IF(N94=0,"",1+SUMPRODUCT(--(ABS($G94:$Z94)&lt;ABS(N94)),--($G94:$Z94&lt;&gt;0))+(SUMPRODUCT(--(ABS($G94:$Z94)=ABS(N94)),--($G94:$Z94&lt;&gt;0))-1)/2)</f>
        <v>7</v>
      </c>
      <c r="AI94" cm="1">
        <f t="array" ref="AI94">IF(O94=0,"",1+SUMPRODUCT(--(ABS($G94:$Z94)&lt;ABS(O94)),--($G94:$Z94&lt;&gt;0))+(SUMPRODUCT(--(ABS($G94:$Z94)=ABS(O94)),--($G94:$Z94&lt;&gt;0))-1)/2)</f>
        <v>1</v>
      </c>
      <c r="AJ94" cm="1">
        <f t="array" ref="AJ94">IF(P94=0,"",1+SUMPRODUCT(--(ABS($G94:$Z94)&lt;ABS(P94)),--($G94:$Z94&lt;&gt;0))+(SUMPRODUCT(--(ABS($G94:$Z94)=ABS(P94)),--($G94:$Z94&lt;&gt;0))-1)/2)</f>
        <v>18</v>
      </c>
      <c r="AK94" cm="1">
        <f t="array" ref="AK94">IF(Q94=0,"",1+SUMPRODUCT(--(ABS($G94:$Z94)&lt;ABS(Q94)),--($G94:$Z94&lt;&gt;0))+(SUMPRODUCT(--(ABS($G94:$Z94)=ABS(Q94)),--($G94:$Z94&lt;&gt;0))-1)/2)</f>
        <v>5</v>
      </c>
      <c r="AL94" cm="1">
        <f t="array" ref="AL94">IF(R94=0,"",1+SUMPRODUCT(--(ABS($G94:$Z94)&lt;ABS(R94)),--($G94:$Z94&lt;&gt;0))+(SUMPRODUCT(--(ABS($G94:$Z94)=ABS(R94)),--($G94:$Z94&lt;&gt;0))-1)/2)</f>
        <v>20</v>
      </c>
      <c r="AM94" cm="1">
        <f t="array" ref="AM94">IF(S94=0,"",1+SUMPRODUCT(--(ABS($G94:$Z94)&lt;ABS(S94)),--($G94:$Z94&lt;&gt;0))+(SUMPRODUCT(--(ABS($G94:$Z94)=ABS(S94)),--($G94:$Z94&lt;&gt;0))-1)/2)</f>
        <v>11</v>
      </c>
      <c r="AN94" cm="1">
        <f t="array" ref="AN94">IF(T94=0,"",1+SUMPRODUCT(--(ABS($G94:$Z94)&lt;ABS(T94)),--($G94:$Z94&lt;&gt;0))+(SUMPRODUCT(--(ABS($G94:$Z94)=ABS(T94)),--($G94:$Z94&lt;&gt;0))-1)/2)</f>
        <v>4</v>
      </c>
      <c r="AO94" cm="1">
        <f t="array" ref="AO94">IF(U94=0,"",1+SUMPRODUCT(--(ABS($G94:$Z94)&lt;ABS(U94)),--($G94:$Z94&lt;&gt;0))+(SUMPRODUCT(--(ABS($G94:$Z94)=ABS(U94)),--($G94:$Z94&lt;&gt;0))-1)/2)</f>
        <v>13</v>
      </c>
      <c r="AP94" cm="1">
        <f t="array" ref="AP94">IF(V94=0,"",1+SUMPRODUCT(--(ABS($G94:$Z94)&lt;ABS(V94)),--($G94:$Z94&lt;&gt;0))+(SUMPRODUCT(--(ABS($G94:$Z94)=ABS(V94)),--($G94:$Z94&lt;&gt;0))-1)/2)</f>
        <v>9</v>
      </c>
      <c r="AQ94" cm="1">
        <f t="array" ref="AQ94">IF(W94=0,"",1+SUMPRODUCT(--(ABS($G94:$Z94)&lt;ABS(W94)),--($G94:$Z94&lt;&gt;0))+(SUMPRODUCT(--(ABS($G94:$Z94)=ABS(W94)),--($G94:$Z94&lt;&gt;0))-1)/2)</f>
        <v>12</v>
      </c>
      <c r="AR94" cm="1">
        <f t="array" ref="AR94">IF(X94=0,"",1+SUMPRODUCT(--(ABS($G94:$Z94)&lt;ABS(X94)),--($G94:$Z94&lt;&gt;0))+(SUMPRODUCT(--(ABS($G94:$Z94)=ABS(X94)),--($G94:$Z94&lt;&gt;0))-1)/2)</f>
        <v>3</v>
      </c>
      <c r="AS94" cm="1">
        <f t="array" ref="AS94">IF(Y94=0,"",1+SUMPRODUCT(--(ABS($G94:$Z94)&lt;ABS(Y94)),--($G94:$Z94&lt;&gt;0))+(SUMPRODUCT(--(ABS($G94:$Z94)=ABS(Y94)),--($G94:$Z94&lt;&gt;0))-1)/2)</f>
        <v>8</v>
      </c>
      <c r="AT94" cm="1">
        <f t="array" ref="AT94">IF(Z94=0,"",1+SUMPRODUCT(--(ABS($G94:$Z94)&lt;ABS(Z94)),--($G94:$Z94&lt;&gt;0))+(SUMPRODUCT(--(ABS($G94:$Z94)=ABS(Z94)),--($G94:$Z94&lt;&gt;0))-1)/2)</f>
        <v>15</v>
      </c>
      <c r="AU94">
        <f>AVERAGE(G94:Z94)</f>
        <v>-3.2237225947906803E-2</v>
      </c>
      <c r="AV94">
        <f>SUMIF(G94:Z94,"&gt;0",AA94:AT94)</f>
        <v>0</v>
      </c>
      <c r="AW94">
        <f>COUNTIF(G94:Z94,"&lt;&gt;0")</f>
        <v>20</v>
      </c>
      <c r="AX94">
        <f>_xlfn.LET(_xlpm.n,AW94,_xlpm.w,AV94,_xlpm.mu,_xlpm.n*(_xlpm.n+1)/4,_xlpm.sd,SQRT(_xlpm.n*(_xlpm.n+1)*(2*_xlpm.n+1)/24),_xlpm.z,(ABS(_xlpm.w-_xlpm.mu)-0.5)/_xlpm.sd,MIN(1,2*(1-_xlfn.NORM.S.DIST(_xlpm.z,TRUE))))</f>
        <v>9.5691731570646255E-5</v>
      </c>
    </row>
    <row r="95" spans="1:50" x14ac:dyDescent="0.25">
      <c r="A95" t="s">
        <v>9345</v>
      </c>
      <c r="B95" t="s">
        <v>19</v>
      </c>
      <c r="C95" t="s">
        <v>147</v>
      </c>
      <c r="D95" t="s">
        <v>88</v>
      </c>
      <c r="E95" t="s">
        <v>32</v>
      </c>
      <c r="F95" t="s">
        <v>9260</v>
      </c>
      <c r="G95">
        <f>all_runs!O2524-all_runs!O3542</f>
        <v>-2.5113485950839176E-2</v>
      </c>
      <c r="H95">
        <f>all_runs!O2525-all_runs!O3543</f>
        <v>-8.7131900890778935E-3</v>
      </c>
      <c r="I95">
        <f>all_runs!O2584-all_runs!O3544</f>
        <v>-1.5905947441217205E-2</v>
      </c>
      <c r="J95">
        <f>all_runs!O2585-all_runs!O3545</f>
        <v>-8.2716799134709973E-3</v>
      </c>
      <c r="K95">
        <f>all_runs!O2586-all_runs!O3546</f>
        <v>-2.3154268317109206E-2</v>
      </c>
      <c r="L95">
        <f>all_runs!O2587-all_runs!O3547</f>
        <v>-1.1999554912651811E-2</v>
      </c>
      <c r="M95">
        <f>all_runs!O2588-all_runs!O3548</f>
        <v>7.9870405502567854E-3</v>
      </c>
      <c r="N95">
        <f>all_runs!O2589-all_runs!O3549</f>
        <v>-2.3461121940654084E-2</v>
      </c>
      <c r="O95">
        <f>all_runs!O2590-all_runs!O3550</f>
        <v>7.5936616171400351E-3</v>
      </c>
      <c r="P95">
        <f>all_runs!O2591-all_runs!O3551</f>
        <v>1.6128455458999436E-2</v>
      </c>
      <c r="Q95">
        <f>all_runs!O2592-all_runs!O3552</f>
        <v>-3.4353868936109366E-2</v>
      </c>
      <c r="R95">
        <f>all_runs!O2593-all_runs!O3553</f>
        <v>-2.4323614394536341E-2</v>
      </c>
      <c r="S95">
        <f>all_runs!O2594-all_runs!O3554</f>
        <v>-1.6117619309694131E-2</v>
      </c>
      <c r="T95">
        <f>all_runs!O2595-all_runs!O3555</f>
        <v>-4.8702440396652946E-3</v>
      </c>
      <c r="U95">
        <f>all_runs!O2596-all_runs!O3556</f>
        <v>-1.4449778156014892E-3</v>
      </c>
      <c r="V95">
        <f>all_runs!O2597-all_runs!O3557</f>
        <v>-4.4800283098155536E-2</v>
      </c>
      <c r="W95">
        <f>all_runs!O2598-all_runs!O3558</f>
        <v>-1.2436816530305927E-2</v>
      </c>
      <c r="X95">
        <f>all_runs!O2599-all_runs!O3559</f>
        <v>-2.1082369559459746E-2</v>
      </c>
      <c r="Y95">
        <f>all_runs!O2600-all_runs!O3560</f>
        <v>2.092096377671826E-3</v>
      </c>
      <c r="Z95">
        <f>all_runs!O2601-all_runs!O3561</f>
        <v>6.9796513646781522E-3</v>
      </c>
      <c r="AA95" cm="1">
        <f t="array" ref="AA95">IF(G95=0,"",1+SUMPRODUCT(--(ABS($G95:$Z95)&lt;ABS(G95)),--($G95:$Z95&lt;&gt;0))+(SUMPRODUCT(--(ABS($G95:$Z95)=ABS(G95)),--($G95:$Z95&lt;&gt;0))-1)/2)</f>
        <v>18</v>
      </c>
      <c r="AB95" cm="1">
        <f t="array" ref="AB95">IF(H95=0,"",1+SUMPRODUCT(--(ABS($G95:$Z95)&lt;ABS(H95)),--($G95:$Z95&lt;&gt;0))+(SUMPRODUCT(--(ABS($G95:$Z95)=ABS(H95)),--($G95:$Z95&lt;&gt;0))-1)/2)</f>
        <v>8</v>
      </c>
      <c r="AC95" cm="1">
        <f t="array" ref="AC95">IF(I95=0,"",1+SUMPRODUCT(--(ABS($G95:$Z95)&lt;ABS(I95)),--($G95:$Z95&lt;&gt;0))+(SUMPRODUCT(--(ABS($G95:$Z95)=ABS(I95)),--($G95:$Z95&lt;&gt;0))-1)/2)</f>
        <v>11</v>
      </c>
      <c r="AD95" cm="1">
        <f t="array" ref="AD95">IF(J95=0,"",1+SUMPRODUCT(--(ABS($G95:$Z95)&lt;ABS(J95)),--($G95:$Z95&lt;&gt;0))+(SUMPRODUCT(--(ABS($G95:$Z95)=ABS(J95)),--($G95:$Z95&lt;&gt;0))-1)/2)</f>
        <v>7</v>
      </c>
      <c r="AE95" cm="1">
        <f t="array" ref="AE95">IF(K95=0,"",1+SUMPRODUCT(--(ABS($G95:$Z95)&lt;ABS(K95)),--($G95:$Z95&lt;&gt;0))+(SUMPRODUCT(--(ABS($G95:$Z95)=ABS(K95)),--($G95:$Z95&lt;&gt;0))-1)/2)</f>
        <v>15</v>
      </c>
      <c r="AF95" cm="1">
        <f t="array" ref="AF95">IF(L95=0,"",1+SUMPRODUCT(--(ABS($G95:$Z95)&lt;ABS(L95)),--($G95:$Z95&lt;&gt;0))+(SUMPRODUCT(--(ABS($G95:$Z95)=ABS(L95)),--($G95:$Z95&lt;&gt;0))-1)/2)</f>
        <v>9</v>
      </c>
      <c r="AG95" cm="1">
        <f t="array" ref="AG95">IF(M95=0,"",1+SUMPRODUCT(--(ABS($G95:$Z95)&lt;ABS(M95)),--($G95:$Z95&lt;&gt;0))+(SUMPRODUCT(--(ABS($G95:$Z95)=ABS(M95)),--($G95:$Z95&lt;&gt;0))-1)/2)</f>
        <v>6</v>
      </c>
      <c r="AH95" cm="1">
        <f t="array" ref="AH95">IF(N95=0,"",1+SUMPRODUCT(--(ABS($G95:$Z95)&lt;ABS(N95)),--($G95:$Z95&lt;&gt;0))+(SUMPRODUCT(--(ABS($G95:$Z95)=ABS(N95)),--($G95:$Z95&lt;&gt;0))-1)/2)</f>
        <v>16</v>
      </c>
      <c r="AI95" cm="1">
        <f t="array" ref="AI95">IF(O95=0,"",1+SUMPRODUCT(--(ABS($G95:$Z95)&lt;ABS(O95)),--($G95:$Z95&lt;&gt;0))+(SUMPRODUCT(--(ABS($G95:$Z95)=ABS(O95)),--($G95:$Z95&lt;&gt;0))-1)/2)</f>
        <v>5</v>
      </c>
      <c r="AJ95" cm="1">
        <f t="array" ref="AJ95">IF(P95=0,"",1+SUMPRODUCT(--(ABS($G95:$Z95)&lt;ABS(P95)),--($G95:$Z95&lt;&gt;0))+(SUMPRODUCT(--(ABS($G95:$Z95)=ABS(P95)),--($G95:$Z95&lt;&gt;0))-1)/2)</f>
        <v>13</v>
      </c>
      <c r="AK95" cm="1">
        <f t="array" ref="AK95">IF(Q95=0,"",1+SUMPRODUCT(--(ABS($G95:$Z95)&lt;ABS(Q95)),--($G95:$Z95&lt;&gt;0))+(SUMPRODUCT(--(ABS($G95:$Z95)=ABS(Q95)),--($G95:$Z95&lt;&gt;0))-1)/2)</f>
        <v>19</v>
      </c>
      <c r="AL95" cm="1">
        <f t="array" ref="AL95">IF(R95=0,"",1+SUMPRODUCT(--(ABS($G95:$Z95)&lt;ABS(R95)),--($G95:$Z95&lt;&gt;0))+(SUMPRODUCT(--(ABS($G95:$Z95)=ABS(R95)),--($G95:$Z95&lt;&gt;0))-1)/2)</f>
        <v>17</v>
      </c>
      <c r="AM95" cm="1">
        <f t="array" ref="AM95">IF(S95=0,"",1+SUMPRODUCT(--(ABS($G95:$Z95)&lt;ABS(S95)),--($G95:$Z95&lt;&gt;0))+(SUMPRODUCT(--(ABS($G95:$Z95)=ABS(S95)),--($G95:$Z95&lt;&gt;0))-1)/2)</f>
        <v>12</v>
      </c>
      <c r="AN95" cm="1">
        <f t="array" ref="AN95">IF(T95=0,"",1+SUMPRODUCT(--(ABS($G95:$Z95)&lt;ABS(T95)),--($G95:$Z95&lt;&gt;0))+(SUMPRODUCT(--(ABS($G95:$Z95)=ABS(T95)),--($G95:$Z95&lt;&gt;0))-1)/2)</f>
        <v>3</v>
      </c>
      <c r="AO95" cm="1">
        <f t="array" ref="AO95">IF(U95=0,"",1+SUMPRODUCT(--(ABS($G95:$Z95)&lt;ABS(U95)),--($G95:$Z95&lt;&gt;0))+(SUMPRODUCT(--(ABS($G95:$Z95)=ABS(U95)),--($G95:$Z95&lt;&gt;0))-1)/2)</f>
        <v>1</v>
      </c>
      <c r="AP95" cm="1">
        <f t="array" ref="AP95">IF(V95=0,"",1+SUMPRODUCT(--(ABS($G95:$Z95)&lt;ABS(V95)),--($G95:$Z95&lt;&gt;0))+(SUMPRODUCT(--(ABS($G95:$Z95)=ABS(V95)),--($G95:$Z95&lt;&gt;0))-1)/2)</f>
        <v>20</v>
      </c>
      <c r="AQ95" cm="1">
        <f t="array" ref="AQ95">IF(W95=0,"",1+SUMPRODUCT(--(ABS($G95:$Z95)&lt;ABS(W95)),--($G95:$Z95&lt;&gt;0))+(SUMPRODUCT(--(ABS($G95:$Z95)=ABS(W95)),--($G95:$Z95&lt;&gt;0))-1)/2)</f>
        <v>10</v>
      </c>
      <c r="AR95" cm="1">
        <f t="array" ref="AR95">IF(X95=0,"",1+SUMPRODUCT(--(ABS($G95:$Z95)&lt;ABS(X95)),--($G95:$Z95&lt;&gt;0))+(SUMPRODUCT(--(ABS($G95:$Z95)=ABS(X95)),--($G95:$Z95&lt;&gt;0))-1)/2)</f>
        <v>14</v>
      </c>
      <c r="AS95" cm="1">
        <f t="array" ref="AS95">IF(Y95=0,"",1+SUMPRODUCT(--(ABS($G95:$Z95)&lt;ABS(Y95)),--($G95:$Z95&lt;&gt;0))+(SUMPRODUCT(--(ABS($G95:$Z95)=ABS(Y95)),--($G95:$Z95&lt;&gt;0))-1)/2)</f>
        <v>2</v>
      </c>
      <c r="AT95" cm="1">
        <f t="array" ref="AT95">IF(Z95=0,"",1+SUMPRODUCT(--(ABS($G95:$Z95)&lt;ABS(Z95)),--($G95:$Z95&lt;&gt;0))+(SUMPRODUCT(--(ABS($G95:$Z95)=ABS(Z95)),--($G95:$Z95&lt;&gt;0))-1)/2)</f>
        <v>4</v>
      </c>
      <c r="AU95">
        <f>AVERAGE(G95:Z95)</f>
        <v>-1.1763406843990099E-2</v>
      </c>
      <c r="AV95">
        <f>SUMIF(G95:Z95,"&gt;0",AA95:AT95)</f>
        <v>30</v>
      </c>
      <c r="AW95">
        <f>COUNTIF(G95:Z95,"&lt;&gt;0")</f>
        <v>20</v>
      </c>
      <c r="AX95">
        <f>_xlfn.LET(_xlpm.n,AW95,_xlpm.w,AV95,_xlpm.mu,_xlpm.n*(_xlpm.n+1)/4,_xlpm.sd,SQRT(_xlpm.n*(_xlpm.n+1)*(2*_xlpm.n+1)/24),_xlpm.z,(ABS(_xlpm.w-_xlpm.mu)-0.5)/_xlpm.sd,MIN(1,2*(1-_xlfn.NORM.S.DIST(_xlpm.z,TRUE))))</f>
        <v>5.4144366604542693E-3</v>
      </c>
    </row>
    <row r="96" spans="1:50" x14ac:dyDescent="0.25">
      <c r="A96" t="s">
        <v>9345</v>
      </c>
      <c r="B96" t="s">
        <v>19</v>
      </c>
      <c r="C96" t="s">
        <v>147</v>
      </c>
      <c r="D96" t="s">
        <v>88</v>
      </c>
      <c r="E96" t="s">
        <v>12</v>
      </c>
      <c r="F96" t="s">
        <v>9260</v>
      </c>
      <c r="G96">
        <f>all_runs!O2602-all_runs!O3562</f>
        <v>-3.5866860710764725E-2</v>
      </c>
      <c r="H96">
        <f>all_runs!O2603-all_runs!O3563</f>
        <v>7.3767708879902694E-3</v>
      </c>
      <c r="I96">
        <f>all_runs!O2604-all_runs!O3564</f>
        <v>-9.2185592185591858E-3</v>
      </c>
      <c r="J96">
        <f>all_runs!O2605-all_runs!O3565</f>
        <v>1.0113589192044525E-3</v>
      </c>
      <c r="K96">
        <f>all_runs!O2606-all_runs!O3566</f>
        <v>2.6970825574177515E-2</v>
      </c>
      <c r="L96">
        <f>all_runs!O2607-all_runs!O3567</f>
        <v>1.2698412698412764E-2</v>
      </c>
      <c r="M96">
        <f>all_runs!O2608-all_runs!O3568</f>
        <v>1.3774104683195176E-3</v>
      </c>
      <c r="N96">
        <f>all_runs!O2609-all_runs!O3569</f>
        <v>8.3941912196761059E-4</v>
      </c>
      <c r="O96">
        <f>all_runs!O2610-all_runs!O3570</f>
        <v>-5.2192546108517091E-3</v>
      </c>
      <c r="P96">
        <f>all_runs!O2611-all_runs!O3571</f>
        <v>-2.2301766399501988E-2</v>
      </c>
      <c r="Q96">
        <f>all_runs!O2612-all_runs!O3572</f>
        <v>8.1601908229245179E-4</v>
      </c>
      <c r="R96">
        <f>all_runs!O2613-all_runs!O3573</f>
        <v>9.9981985227886039E-3</v>
      </c>
      <c r="S96">
        <f>all_runs!O2614-all_runs!O3574</f>
        <v>-1.1080332409972304E-2</v>
      </c>
      <c r="T96">
        <f>all_runs!O2615-all_runs!O3575</f>
        <v>4.2429792429792279E-2</v>
      </c>
      <c r="U96">
        <f>all_runs!O2616-all_runs!O3576</f>
        <v>-2.7001862197392978E-2</v>
      </c>
      <c r="V96">
        <f>all_runs!O2617-all_runs!O3577</f>
        <v>-2.5094335254763012E-2</v>
      </c>
      <c r="W96">
        <f>all_runs!O2618-all_runs!O3578</f>
        <v>-7.8247261345865127E-4</v>
      </c>
      <c r="X96">
        <f>all_runs!O2619-all_runs!O3579</f>
        <v>7.8704310990063142E-4</v>
      </c>
      <c r="Y96">
        <f>all_runs!O2620-all_runs!O3580</f>
        <v>-1.0450333979745707E-2</v>
      </c>
      <c r="Z96">
        <f>all_runs!O2621-all_runs!O3581</f>
        <v>2.678959458620489E-2</v>
      </c>
      <c r="AA96" cm="1">
        <f t="array" ref="AA96">IF(G96=0,"",1+SUMPRODUCT(--(ABS($G96:$Z96)&lt;ABS(G96)),--($G96:$Z96&lt;&gt;0))+(SUMPRODUCT(--(ABS($G96:$Z96)=ABS(G96)),--($G96:$Z96&lt;&gt;0))-1)/2)</f>
        <v>19</v>
      </c>
      <c r="AB96" cm="1">
        <f t="array" ref="AB96">IF(H96=0,"",1+SUMPRODUCT(--(ABS($G96:$Z96)&lt;ABS(H96)),--($G96:$Z96&lt;&gt;0))+(SUMPRODUCT(--(ABS($G96:$Z96)=ABS(H96)),--($G96:$Z96&lt;&gt;0))-1)/2)</f>
        <v>8</v>
      </c>
      <c r="AC96" cm="1">
        <f t="array" ref="AC96">IF(I96=0,"",1+SUMPRODUCT(--(ABS($G96:$Z96)&lt;ABS(I96)),--($G96:$Z96&lt;&gt;0))+(SUMPRODUCT(--(ABS($G96:$Z96)=ABS(I96)),--($G96:$Z96&lt;&gt;0))-1)/2)</f>
        <v>9</v>
      </c>
      <c r="AD96" cm="1">
        <f t="array" ref="AD96">IF(J96=0,"",1+SUMPRODUCT(--(ABS($G96:$Z96)&lt;ABS(J96)),--($G96:$Z96&lt;&gt;0))+(SUMPRODUCT(--(ABS($G96:$Z96)=ABS(J96)),--($G96:$Z96&lt;&gt;0))-1)/2)</f>
        <v>5</v>
      </c>
      <c r="AE96" cm="1">
        <f t="array" ref="AE96">IF(K96=0,"",1+SUMPRODUCT(--(ABS($G96:$Z96)&lt;ABS(K96)),--($G96:$Z96&lt;&gt;0))+(SUMPRODUCT(--(ABS($G96:$Z96)=ABS(K96)),--($G96:$Z96&lt;&gt;0))-1)/2)</f>
        <v>17</v>
      </c>
      <c r="AF96" cm="1">
        <f t="array" ref="AF96">IF(L96=0,"",1+SUMPRODUCT(--(ABS($G96:$Z96)&lt;ABS(L96)),--($G96:$Z96&lt;&gt;0))+(SUMPRODUCT(--(ABS($G96:$Z96)=ABS(L96)),--($G96:$Z96&lt;&gt;0))-1)/2)</f>
        <v>13</v>
      </c>
      <c r="AG96" cm="1">
        <f t="array" ref="AG96">IF(M96=0,"",1+SUMPRODUCT(--(ABS($G96:$Z96)&lt;ABS(M96)),--($G96:$Z96&lt;&gt;0))+(SUMPRODUCT(--(ABS($G96:$Z96)=ABS(M96)),--($G96:$Z96&lt;&gt;0))-1)/2)</f>
        <v>6</v>
      </c>
      <c r="AH96" cm="1">
        <f t="array" ref="AH96">IF(N96=0,"",1+SUMPRODUCT(--(ABS($G96:$Z96)&lt;ABS(N96)),--($G96:$Z96&lt;&gt;0))+(SUMPRODUCT(--(ABS($G96:$Z96)=ABS(N96)),--($G96:$Z96&lt;&gt;0))-1)/2)</f>
        <v>4</v>
      </c>
      <c r="AI96" cm="1">
        <f t="array" ref="AI96">IF(O96=0,"",1+SUMPRODUCT(--(ABS($G96:$Z96)&lt;ABS(O96)),--($G96:$Z96&lt;&gt;0))+(SUMPRODUCT(--(ABS($G96:$Z96)=ABS(O96)),--($G96:$Z96&lt;&gt;0))-1)/2)</f>
        <v>7</v>
      </c>
      <c r="AJ96" cm="1">
        <f t="array" ref="AJ96">IF(P96=0,"",1+SUMPRODUCT(--(ABS($G96:$Z96)&lt;ABS(P96)),--($G96:$Z96&lt;&gt;0))+(SUMPRODUCT(--(ABS($G96:$Z96)=ABS(P96)),--($G96:$Z96&lt;&gt;0))-1)/2)</f>
        <v>14</v>
      </c>
      <c r="AK96" cm="1">
        <f t="array" ref="AK96">IF(Q96=0,"",1+SUMPRODUCT(--(ABS($G96:$Z96)&lt;ABS(Q96)),--($G96:$Z96&lt;&gt;0))+(SUMPRODUCT(--(ABS($G96:$Z96)=ABS(Q96)),--($G96:$Z96&lt;&gt;0))-1)/2)</f>
        <v>3</v>
      </c>
      <c r="AL96" cm="1">
        <f t="array" ref="AL96">IF(R96=0,"",1+SUMPRODUCT(--(ABS($G96:$Z96)&lt;ABS(R96)),--($G96:$Z96&lt;&gt;0))+(SUMPRODUCT(--(ABS($G96:$Z96)=ABS(R96)),--($G96:$Z96&lt;&gt;0))-1)/2)</f>
        <v>10</v>
      </c>
      <c r="AM96" cm="1">
        <f t="array" ref="AM96">IF(S96=0,"",1+SUMPRODUCT(--(ABS($G96:$Z96)&lt;ABS(S96)),--($G96:$Z96&lt;&gt;0))+(SUMPRODUCT(--(ABS($G96:$Z96)=ABS(S96)),--($G96:$Z96&lt;&gt;0))-1)/2)</f>
        <v>12</v>
      </c>
      <c r="AN96" cm="1">
        <f t="array" ref="AN96">IF(T96=0,"",1+SUMPRODUCT(--(ABS($G96:$Z96)&lt;ABS(T96)),--($G96:$Z96&lt;&gt;0))+(SUMPRODUCT(--(ABS($G96:$Z96)=ABS(T96)),--($G96:$Z96&lt;&gt;0))-1)/2)</f>
        <v>20</v>
      </c>
      <c r="AO96" cm="1">
        <f t="array" ref="AO96">IF(U96=0,"",1+SUMPRODUCT(--(ABS($G96:$Z96)&lt;ABS(U96)),--($G96:$Z96&lt;&gt;0))+(SUMPRODUCT(--(ABS($G96:$Z96)=ABS(U96)),--($G96:$Z96&lt;&gt;0))-1)/2)</f>
        <v>18</v>
      </c>
      <c r="AP96" cm="1">
        <f t="array" ref="AP96">IF(V96=0,"",1+SUMPRODUCT(--(ABS($G96:$Z96)&lt;ABS(V96)),--($G96:$Z96&lt;&gt;0))+(SUMPRODUCT(--(ABS($G96:$Z96)=ABS(V96)),--($G96:$Z96&lt;&gt;0))-1)/2)</f>
        <v>15</v>
      </c>
      <c r="AQ96" cm="1">
        <f t="array" ref="AQ96">IF(W96=0,"",1+SUMPRODUCT(--(ABS($G96:$Z96)&lt;ABS(W96)),--($G96:$Z96&lt;&gt;0))+(SUMPRODUCT(--(ABS($G96:$Z96)=ABS(W96)),--($G96:$Z96&lt;&gt;0))-1)/2)</f>
        <v>1</v>
      </c>
      <c r="AR96" cm="1">
        <f t="array" ref="AR96">IF(X96=0,"",1+SUMPRODUCT(--(ABS($G96:$Z96)&lt;ABS(X96)),--($G96:$Z96&lt;&gt;0))+(SUMPRODUCT(--(ABS($G96:$Z96)=ABS(X96)),--($G96:$Z96&lt;&gt;0))-1)/2)</f>
        <v>2</v>
      </c>
      <c r="AS96" cm="1">
        <f t="array" ref="AS96">IF(Y96=0,"",1+SUMPRODUCT(--(ABS($G96:$Z96)&lt;ABS(Y96)),--($G96:$Z96&lt;&gt;0))+(SUMPRODUCT(--(ABS($G96:$Z96)=ABS(Y96)),--($G96:$Z96&lt;&gt;0))-1)/2)</f>
        <v>11</v>
      </c>
      <c r="AT96" cm="1">
        <f t="array" ref="AT96">IF(Z96=0,"",1+SUMPRODUCT(--(ABS($G96:$Z96)&lt;ABS(Z96)),--($G96:$Z96&lt;&gt;0))+(SUMPRODUCT(--(ABS($G96:$Z96)=ABS(Z96)),--($G96:$Z96&lt;&gt;0))-1)/2)</f>
        <v>16</v>
      </c>
      <c r="AU96">
        <f>AVERAGE(G96:Z96)</f>
        <v>-7.9604659969796372E-4</v>
      </c>
      <c r="AV96">
        <f>SUMIF(G96:Z96,"&gt;0",AA96:AT96)</f>
        <v>104</v>
      </c>
      <c r="AW96">
        <f>COUNTIF(G96:Z96,"&lt;&gt;0")</f>
        <v>20</v>
      </c>
      <c r="AX96">
        <f>_xlfn.LET(_xlpm.n,AW96,_xlpm.w,AV96,_xlpm.mu,_xlpm.n*(_xlpm.n+1)/4,_xlpm.sd,SQRT(_xlpm.n*(_xlpm.n+1)*(2*_xlpm.n+1)/24),_xlpm.z,(ABS(_xlpm.w-_xlpm.mu)-0.5)/_xlpm.sd,MIN(1,2*(1-_xlfn.NORM.S.DIST(_xlpm.z,TRUE))))</f>
        <v>0.98510728449235696</v>
      </c>
    </row>
    <row r="97" spans="1:50" x14ac:dyDescent="0.25">
      <c r="A97" t="s">
        <v>9345</v>
      </c>
      <c r="B97" t="s">
        <v>19</v>
      </c>
      <c r="C97" t="s">
        <v>147</v>
      </c>
      <c r="D97" t="s">
        <v>88</v>
      </c>
      <c r="E97" t="s">
        <v>26</v>
      </c>
      <c r="F97" t="s">
        <v>9260</v>
      </c>
      <c r="G97">
        <f>all_runs!O2622-all_runs!O3582</f>
        <v>6.1737690106911103E-3</v>
      </c>
      <c r="H97">
        <f>all_runs!O2623-all_runs!O3583</f>
        <v>2.0664066216344756E-2</v>
      </c>
      <c r="I97">
        <f>all_runs!O2624-all_runs!O3584</f>
        <v>3.0557677616501744E-3</v>
      </c>
      <c r="J97">
        <f>all_runs!O2625-all_runs!O3585</f>
        <v>-5.3997188422250098E-4</v>
      </c>
      <c r="K97">
        <f>all_runs!O2626-all_runs!O3586</f>
        <v>2.5862674819030484E-3</v>
      </c>
      <c r="L97">
        <f>all_runs!O2627-all_runs!O3587</f>
        <v>-3.1454954201735275E-2</v>
      </c>
      <c r="M97">
        <f>all_runs!O2628-all_runs!O3588</f>
        <v>2.0456667515491134E-2</v>
      </c>
      <c r="N97">
        <f>all_runs!O2629-all_runs!O3589</f>
        <v>3.8335670874239947E-3</v>
      </c>
      <c r="O97">
        <f>all_runs!O2630-all_runs!O3590</f>
        <v>2.2303783173348357E-2</v>
      </c>
      <c r="P97">
        <f>all_runs!O2631-all_runs!O3591</f>
        <v>4.2538645599908831E-3</v>
      </c>
      <c r="Q97">
        <f>all_runs!O2632-all_runs!O3592</f>
        <v>-3.8101418373969187E-3</v>
      </c>
      <c r="R97">
        <f>all_runs!O2633-all_runs!O3593</f>
        <v>8.6206896551724865E-3</v>
      </c>
      <c r="S97">
        <f>all_runs!O2634-all_runs!O3594</f>
        <v>1.9823271450169377E-2</v>
      </c>
      <c r="T97">
        <f>all_runs!O2635-all_runs!O3595</f>
        <v>2.6651609260304965E-2</v>
      </c>
      <c r="U97">
        <f>all_runs!O2636-all_runs!O3596</f>
        <v>4.9549860698580028E-3</v>
      </c>
      <c r="V97">
        <f>all_runs!O2637-all_runs!O3597</f>
        <v>-1.8512804689911899E-3</v>
      </c>
      <c r="W97">
        <f>all_runs!O2638-all_runs!O3598</f>
        <v>-2.4722932651322083E-3</v>
      </c>
      <c r="X97">
        <f>all_runs!O2639-all_runs!O3599</f>
        <v>-8.2059988681379981E-3</v>
      </c>
      <c r="Y97">
        <f>all_runs!O2640-all_runs!O3600</f>
        <v>-3.4632034632034681E-2</v>
      </c>
      <c r="Z97">
        <f>all_runs!O2641-all_runs!O3601</f>
        <v>-6.8873427507203377E-3</v>
      </c>
      <c r="AA97" cm="1">
        <f t="array" ref="AA97">IF(G97=0,"",1+SUMPRODUCT(--(ABS($G97:$Z97)&lt;ABS(G97)),--($G97:$Z97&lt;&gt;0))+(SUMPRODUCT(--(ABS($G97:$Z97)=ABS(G97)),--($G97:$Z97&lt;&gt;0))-1)/2)</f>
        <v>10</v>
      </c>
      <c r="AB97" cm="1">
        <f t="array" ref="AB97">IF(H97=0,"",1+SUMPRODUCT(--(ABS($G97:$Z97)&lt;ABS(H97)),--($G97:$Z97&lt;&gt;0))+(SUMPRODUCT(--(ABS($G97:$Z97)=ABS(H97)),--($G97:$Z97&lt;&gt;0))-1)/2)</f>
        <v>16</v>
      </c>
      <c r="AC97" cm="1">
        <f t="array" ref="AC97">IF(I97=0,"",1+SUMPRODUCT(--(ABS($G97:$Z97)&lt;ABS(I97)),--($G97:$Z97&lt;&gt;0))+(SUMPRODUCT(--(ABS($G97:$Z97)=ABS(I97)),--($G97:$Z97&lt;&gt;0))-1)/2)</f>
        <v>5</v>
      </c>
      <c r="AD97" cm="1">
        <f t="array" ref="AD97">IF(J97=0,"",1+SUMPRODUCT(--(ABS($G97:$Z97)&lt;ABS(J97)),--($G97:$Z97&lt;&gt;0))+(SUMPRODUCT(--(ABS($G97:$Z97)=ABS(J97)),--($G97:$Z97&lt;&gt;0))-1)/2)</f>
        <v>1</v>
      </c>
      <c r="AE97" cm="1">
        <f t="array" ref="AE97">IF(K97=0,"",1+SUMPRODUCT(--(ABS($G97:$Z97)&lt;ABS(K97)),--($G97:$Z97&lt;&gt;0))+(SUMPRODUCT(--(ABS($G97:$Z97)=ABS(K97)),--($G97:$Z97&lt;&gt;0))-1)/2)</f>
        <v>4</v>
      </c>
      <c r="AF97" cm="1">
        <f t="array" ref="AF97">IF(L97=0,"",1+SUMPRODUCT(--(ABS($G97:$Z97)&lt;ABS(L97)),--($G97:$Z97&lt;&gt;0))+(SUMPRODUCT(--(ABS($G97:$Z97)=ABS(L97)),--($G97:$Z97&lt;&gt;0))-1)/2)</f>
        <v>19</v>
      </c>
      <c r="AG97" cm="1">
        <f t="array" ref="AG97">IF(M97=0,"",1+SUMPRODUCT(--(ABS($G97:$Z97)&lt;ABS(M97)),--($G97:$Z97&lt;&gt;0))+(SUMPRODUCT(--(ABS($G97:$Z97)=ABS(M97)),--($G97:$Z97&lt;&gt;0))-1)/2)</f>
        <v>15</v>
      </c>
      <c r="AH97" cm="1">
        <f t="array" ref="AH97">IF(N97=0,"",1+SUMPRODUCT(--(ABS($G97:$Z97)&lt;ABS(N97)),--($G97:$Z97&lt;&gt;0))+(SUMPRODUCT(--(ABS($G97:$Z97)=ABS(N97)),--($G97:$Z97&lt;&gt;0))-1)/2)</f>
        <v>7</v>
      </c>
      <c r="AI97" cm="1">
        <f t="array" ref="AI97">IF(O97=0,"",1+SUMPRODUCT(--(ABS($G97:$Z97)&lt;ABS(O97)),--($G97:$Z97&lt;&gt;0))+(SUMPRODUCT(--(ABS($G97:$Z97)=ABS(O97)),--($G97:$Z97&lt;&gt;0))-1)/2)</f>
        <v>17</v>
      </c>
      <c r="AJ97" cm="1">
        <f t="array" ref="AJ97">IF(P97=0,"",1+SUMPRODUCT(--(ABS($G97:$Z97)&lt;ABS(P97)),--($G97:$Z97&lt;&gt;0))+(SUMPRODUCT(--(ABS($G97:$Z97)=ABS(P97)),--($G97:$Z97&lt;&gt;0))-1)/2)</f>
        <v>8</v>
      </c>
      <c r="AK97" cm="1">
        <f t="array" ref="AK97">IF(Q97=0,"",1+SUMPRODUCT(--(ABS($G97:$Z97)&lt;ABS(Q97)),--($G97:$Z97&lt;&gt;0))+(SUMPRODUCT(--(ABS($G97:$Z97)=ABS(Q97)),--($G97:$Z97&lt;&gt;0))-1)/2)</f>
        <v>6</v>
      </c>
      <c r="AL97" cm="1">
        <f t="array" ref="AL97">IF(R97=0,"",1+SUMPRODUCT(--(ABS($G97:$Z97)&lt;ABS(R97)),--($G97:$Z97&lt;&gt;0))+(SUMPRODUCT(--(ABS($G97:$Z97)=ABS(R97)),--($G97:$Z97&lt;&gt;0))-1)/2)</f>
        <v>13</v>
      </c>
      <c r="AM97" cm="1">
        <f t="array" ref="AM97">IF(S97=0,"",1+SUMPRODUCT(--(ABS($G97:$Z97)&lt;ABS(S97)),--($G97:$Z97&lt;&gt;0))+(SUMPRODUCT(--(ABS($G97:$Z97)=ABS(S97)),--($G97:$Z97&lt;&gt;0))-1)/2)</f>
        <v>14</v>
      </c>
      <c r="AN97" cm="1">
        <f t="array" ref="AN97">IF(T97=0,"",1+SUMPRODUCT(--(ABS($G97:$Z97)&lt;ABS(T97)),--($G97:$Z97&lt;&gt;0))+(SUMPRODUCT(--(ABS($G97:$Z97)=ABS(T97)),--($G97:$Z97&lt;&gt;0))-1)/2)</f>
        <v>18</v>
      </c>
      <c r="AO97" cm="1">
        <f t="array" ref="AO97">IF(U97=0,"",1+SUMPRODUCT(--(ABS($G97:$Z97)&lt;ABS(U97)),--($G97:$Z97&lt;&gt;0))+(SUMPRODUCT(--(ABS($G97:$Z97)=ABS(U97)),--($G97:$Z97&lt;&gt;0))-1)/2)</f>
        <v>9</v>
      </c>
      <c r="AP97" cm="1">
        <f t="array" ref="AP97">IF(V97=0,"",1+SUMPRODUCT(--(ABS($G97:$Z97)&lt;ABS(V97)),--($G97:$Z97&lt;&gt;0))+(SUMPRODUCT(--(ABS($G97:$Z97)=ABS(V97)),--($G97:$Z97&lt;&gt;0))-1)/2)</f>
        <v>2</v>
      </c>
      <c r="AQ97" cm="1">
        <f t="array" ref="AQ97">IF(W97=0,"",1+SUMPRODUCT(--(ABS($G97:$Z97)&lt;ABS(W97)),--($G97:$Z97&lt;&gt;0))+(SUMPRODUCT(--(ABS($G97:$Z97)=ABS(W97)),--($G97:$Z97&lt;&gt;0))-1)/2)</f>
        <v>3</v>
      </c>
      <c r="AR97" cm="1">
        <f t="array" ref="AR97">IF(X97=0,"",1+SUMPRODUCT(--(ABS($G97:$Z97)&lt;ABS(X97)),--($G97:$Z97&lt;&gt;0))+(SUMPRODUCT(--(ABS($G97:$Z97)=ABS(X97)),--($G97:$Z97&lt;&gt;0))-1)/2)</f>
        <v>12</v>
      </c>
      <c r="AS97" cm="1">
        <f t="array" ref="AS97">IF(Y97=0,"",1+SUMPRODUCT(--(ABS($G97:$Z97)&lt;ABS(Y97)),--($G97:$Z97&lt;&gt;0))+(SUMPRODUCT(--(ABS($G97:$Z97)=ABS(Y97)),--($G97:$Z97&lt;&gt;0))-1)/2)</f>
        <v>20</v>
      </c>
      <c r="AT97" cm="1">
        <f t="array" ref="AT97">IF(Z97=0,"",1+SUMPRODUCT(--(ABS($G97:$Z97)&lt;ABS(Z97)),--($G97:$Z97&lt;&gt;0))+(SUMPRODUCT(--(ABS($G97:$Z97)=ABS(Z97)),--($G97:$Z97&lt;&gt;0))-1)/2)</f>
        <v>11</v>
      </c>
      <c r="AU97">
        <f>AVERAGE(G97:Z97)</f>
        <v>2.676214566698859E-3</v>
      </c>
      <c r="AV97">
        <f>SUMIF(G97:Z97,"&gt;0",AA97:AT97)</f>
        <v>136</v>
      </c>
      <c r="AW97">
        <f>COUNTIF(G97:Z97,"&lt;&gt;0")</f>
        <v>20</v>
      </c>
      <c r="AX97">
        <f>_xlfn.LET(_xlpm.n,AW97,_xlpm.w,AV97,_xlpm.mu,_xlpm.n*(_xlpm.n+1)/4,_xlpm.sd,SQRT(_xlpm.n*(_xlpm.n+1)*(2*_xlpm.n+1)/24),_xlpm.z,(ABS(_xlpm.w-_xlpm.mu)-0.5)/_xlpm.sd,MIN(1,2*(1-_xlfn.NORM.S.DIST(_xlpm.z,TRUE))))</f>
        <v>0.25485065701245935</v>
      </c>
    </row>
    <row r="98" spans="1:50" x14ac:dyDescent="0.25">
      <c r="A98" t="s">
        <v>9345</v>
      </c>
      <c r="B98" t="s">
        <v>19</v>
      </c>
      <c r="C98" t="s">
        <v>147</v>
      </c>
      <c r="D98" t="s">
        <v>94</v>
      </c>
      <c r="E98" t="s">
        <v>32</v>
      </c>
      <c r="F98" t="s">
        <v>9259</v>
      </c>
      <c r="G98">
        <f>all_runs!O2642-all_runs!O3602</f>
        <v>-1.7417811554012563E-2</v>
      </c>
      <c r="H98">
        <f>all_runs!O2643-all_runs!O3603</f>
        <v>-1.4749488752556217E-2</v>
      </c>
      <c r="I98">
        <f>all_runs!O2644-all_runs!O3604</f>
        <v>-2.5185955166273311E-2</v>
      </c>
      <c r="J98">
        <f>all_runs!O2645-all_runs!O3605</f>
        <v>-2.3501802598462684E-2</v>
      </c>
      <c r="K98">
        <f>all_runs!O2646-all_runs!O3606</f>
        <v>-2.980988334523671E-2</v>
      </c>
      <c r="L98">
        <f>all_runs!O2647-all_runs!O3607</f>
        <v>-2.4640657084188944E-2</v>
      </c>
      <c r="M98">
        <f>all_runs!O2648-all_runs!O3608</f>
        <v>-3.0084375909223304E-2</v>
      </c>
      <c r="N98">
        <f>all_runs!O2649-all_runs!O3609</f>
        <v>-3.2322122697312827E-2</v>
      </c>
      <c r="O98">
        <f>all_runs!O2650-all_runs!O3610</f>
        <v>-3.0537352007594665E-2</v>
      </c>
      <c r="P98">
        <f>all_runs!O2651-all_runs!O3611</f>
        <v>-2.5100752340947663E-2</v>
      </c>
      <c r="Q98">
        <f>all_runs!O2652-all_runs!O3612</f>
        <v>-6.3408079281095264E-2</v>
      </c>
      <c r="R98">
        <f>all_runs!O2653-all_runs!O3613</f>
        <v>-3.7221425997167268E-2</v>
      </c>
      <c r="S98">
        <f>all_runs!O2654-all_runs!O3614</f>
        <v>-3.5439957411209755E-2</v>
      </c>
      <c r="T98">
        <f>all_runs!O2655-all_runs!O3615</f>
        <v>-1.1732229123533444E-2</v>
      </c>
      <c r="U98">
        <f>all_runs!O2656-all_runs!O3616</f>
        <v>-1.5277777777777724E-2</v>
      </c>
      <c r="V98">
        <f>all_runs!O2657-all_runs!O3617</f>
        <v>-3.6220793796551409E-2</v>
      </c>
      <c r="W98">
        <f>all_runs!O2658-all_runs!O3618</f>
        <v>-1.7748478701817838E-4</v>
      </c>
      <c r="X98">
        <f>all_runs!O2659-all_runs!O3619</f>
        <v>-1.5593711388522058E-2</v>
      </c>
      <c r="Y98">
        <f>all_runs!O2660-all_runs!O3620</f>
        <v>-9.6394538774192684E-3</v>
      </c>
      <c r="Z98">
        <f>all_runs!O2661-all_runs!O3621</f>
        <v>-4.0392090586445661E-2</v>
      </c>
      <c r="AA98" cm="1">
        <f t="array" ref="AA98">IF(G98=0,"",1+SUMPRODUCT(--(ABS($G98:$Z98)&lt;ABS(G98)),--($G98:$Z98&lt;&gt;0))+(SUMPRODUCT(--(ABS($G98:$Z98)=ABS(G98)),--($G98:$Z98&lt;&gt;0))-1)/2)</f>
        <v>7</v>
      </c>
      <c r="AB98" cm="1">
        <f t="array" ref="AB98">IF(H98=0,"",1+SUMPRODUCT(--(ABS($G98:$Z98)&lt;ABS(H98)),--($G98:$Z98&lt;&gt;0))+(SUMPRODUCT(--(ABS($G98:$Z98)=ABS(H98)),--($G98:$Z98&lt;&gt;0))-1)/2)</f>
        <v>4</v>
      </c>
      <c r="AC98" cm="1">
        <f t="array" ref="AC98">IF(I98=0,"",1+SUMPRODUCT(--(ABS($G98:$Z98)&lt;ABS(I98)),--($G98:$Z98&lt;&gt;0))+(SUMPRODUCT(--(ABS($G98:$Z98)=ABS(I98)),--($G98:$Z98&lt;&gt;0))-1)/2)</f>
        <v>11</v>
      </c>
      <c r="AD98" cm="1">
        <f t="array" ref="AD98">IF(J98=0,"",1+SUMPRODUCT(--(ABS($G98:$Z98)&lt;ABS(J98)),--($G98:$Z98&lt;&gt;0))+(SUMPRODUCT(--(ABS($G98:$Z98)=ABS(J98)),--($G98:$Z98&lt;&gt;0))-1)/2)</f>
        <v>8</v>
      </c>
      <c r="AE98" cm="1">
        <f t="array" ref="AE98">IF(K98=0,"",1+SUMPRODUCT(--(ABS($G98:$Z98)&lt;ABS(K98)),--($G98:$Z98&lt;&gt;0))+(SUMPRODUCT(--(ABS($G98:$Z98)=ABS(K98)),--($G98:$Z98&lt;&gt;0))-1)/2)</f>
        <v>12</v>
      </c>
      <c r="AF98" cm="1">
        <f t="array" ref="AF98">IF(L98=0,"",1+SUMPRODUCT(--(ABS($G98:$Z98)&lt;ABS(L98)),--($G98:$Z98&lt;&gt;0))+(SUMPRODUCT(--(ABS($G98:$Z98)=ABS(L98)),--($G98:$Z98&lt;&gt;0))-1)/2)</f>
        <v>9</v>
      </c>
      <c r="AG98" cm="1">
        <f t="array" ref="AG98">IF(M98=0,"",1+SUMPRODUCT(--(ABS($G98:$Z98)&lt;ABS(M98)),--($G98:$Z98&lt;&gt;0))+(SUMPRODUCT(--(ABS($G98:$Z98)=ABS(M98)),--($G98:$Z98&lt;&gt;0))-1)/2)</f>
        <v>13</v>
      </c>
      <c r="AH98" cm="1">
        <f t="array" ref="AH98">IF(N98=0,"",1+SUMPRODUCT(--(ABS($G98:$Z98)&lt;ABS(N98)),--($G98:$Z98&lt;&gt;0))+(SUMPRODUCT(--(ABS($G98:$Z98)=ABS(N98)),--($G98:$Z98&lt;&gt;0))-1)/2)</f>
        <v>15</v>
      </c>
      <c r="AI98" cm="1">
        <f t="array" ref="AI98">IF(O98=0,"",1+SUMPRODUCT(--(ABS($G98:$Z98)&lt;ABS(O98)),--($G98:$Z98&lt;&gt;0))+(SUMPRODUCT(--(ABS($G98:$Z98)=ABS(O98)),--($G98:$Z98&lt;&gt;0))-1)/2)</f>
        <v>14</v>
      </c>
      <c r="AJ98" cm="1">
        <f t="array" ref="AJ98">IF(P98=0,"",1+SUMPRODUCT(--(ABS($G98:$Z98)&lt;ABS(P98)),--($G98:$Z98&lt;&gt;0))+(SUMPRODUCT(--(ABS($G98:$Z98)=ABS(P98)),--($G98:$Z98&lt;&gt;0))-1)/2)</f>
        <v>10</v>
      </c>
      <c r="AK98" cm="1">
        <f t="array" ref="AK98">IF(Q98=0,"",1+SUMPRODUCT(--(ABS($G98:$Z98)&lt;ABS(Q98)),--($G98:$Z98&lt;&gt;0))+(SUMPRODUCT(--(ABS($G98:$Z98)=ABS(Q98)),--($G98:$Z98&lt;&gt;0))-1)/2)</f>
        <v>20</v>
      </c>
      <c r="AL98" cm="1">
        <f t="array" ref="AL98">IF(R98=0,"",1+SUMPRODUCT(--(ABS($G98:$Z98)&lt;ABS(R98)),--($G98:$Z98&lt;&gt;0))+(SUMPRODUCT(--(ABS($G98:$Z98)=ABS(R98)),--($G98:$Z98&lt;&gt;0))-1)/2)</f>
        <v>18</v>
      </c>
      <c r="AM98" cm="1">
        <f t="array" ref="AM98">IF(S98=0,"",1+SUMPRODUCT(--(ABS($G98:$Z98)&lt;ABS(S98)),--($G98:$Z98&lt;&gt;0))+(SUMPRODUCT(--(ABS($G98:$Z98)=ABS(S98)),--($G98:$Z98&lt;&gt;0))-1)/2)</f>
        <v>16</v>
      </c>
      <c r="AN98" cm="1">
        <f t="array" ref="AN98">IF(T98=0,"",1+SUMPRODUCT(--(ABS($G98:$Z98)&lt;ABS(T98)),--($G98:$Z98&lt;&gt;0))+(SUMPRODUCT(--(ABS($G98:$Z98)=ABS(T98)),--($G98:$Z98&lt;&gt;0))-1)/2)</f>
        <v>3</v>
      </c>
      <c r="AO98" cm="1">
        <f t="array" ref="AO98">IF(U98=0,"",1+SUMPRODUCT(--(ABS($G98:$Z98)&lt;ABS(U98)),--($G98:$Z98&lt;&gt;0))+(SUMPRODUCT(--(ABS($G98:$Z98)=ABS(U98)),--($G98:$Z98&lt;&gt;0))-1)/2)</f>
        <v>5</v>
      </c>
      <c r="AP98" cm="1">
        <f t="array" ref="AP98">IF(V98=0,"",1+SUMPRODUCT(--(ABS($G98:$Z98)&lt;ABS(V98)),--($G98:$Z98&lt;&gt;0))+(SUMPRODUCT(--(ABS($G98:$Z98)=ABS(V98)),--($G98:$Z98&lt;&gt;0))-1)/2)</f>
        <v>17</v>
      </c>
      <c r="AQ98" cm="1">
        <f t="array" ref="AQ98">IF(W98=0,"",1+SUMPRODUCT(--(ABS($G98:$Z98)&lt;ABS(W98)),--($G98:$Z98&lt;&gt;0))+(SUMPRODUCT(--(ABS($G98:$Z98)=ABS(W98)),--($G98:$Z98&lt;&gt;0))-1)/2)</f>
        <v>1</v>
      </c>
      <c r="AR98" cm="1">
        <f t="array" ref="AR98">IF(X98=0,"",1+SUMPRODUCT(--(ABS($G98:$Z98)&lt;ABS(X98)),--($G98:$Z98&lt;&gt;0))+(SUMPRODUCT(--(ABS($G98:$Z98)=ABS(X98)),--($G98:$Z98&lt;&gt;0))-1)/2)</f>
        <v>6</v>
      </c>
      <c r="AS98" cm="1">
        <f t="array" ref="AS98">IF(Y98=0,"",1+SUMPRODUCT(--(ABS($G98:$Z98)&lt;ABS(Y98)),--($G98:$Z98&lt;&gt;0))+(SUMPRODUCT(--(ABS($G98:$Z98)=ABS(Y98)),--($G98:$Z98&lt;&gt;0))-1)/2)</f>
        <v>2</v>
      </c>
      <c r="AT98" cm="1">
        <f t="array" ref="AT98">IF(Z98=0,"",1+SUMPRODUCT(--(ABS($G98:$Z98)&lt;ABS(Z98)),--($G98:$Z98&lt;&gt;0))+(SUMPRODUCT(--(ABS($G98:$Z98)=ABS(Z98)),--($G98:$Z98&lt;&gt;0))-1)/2)</f>
        <v>19</v>
      </c>
      <c r="AU98">
        <f>AVERAGE(G98:Z98)</f>
        <v>-2.5922660274127447E-2</v>
      </c>
      <c r="AV98">
        <f>SUMIF(G98:Z98,"&gt;0",AA98:AT98)</f>
        <v>0</v>
      </c>
      <c r="AW98">
        <f>COUNTIF(G98:Z98,"&lt;&gt;0")</f>
        <v>20</v>
      </c>
      <c r="AX98">
        <f>_xlfn.LET(_xlpm.n,AW98,_xlpm.w,AV98,_xlpm.mu,_xlpm.n*(_xlpm.n+1)/4,_xlpm.sd,SQRT(_xlpm.n*(_xlpm.n+1)*(2*_xlpm.n+1)/24),_xlpm.z,(ABS(_xlpm.w-_xlpm.mu)-0.5)/_xlpm.sd,MIN(1,2*(1-_xlfn.NORM.S.DIST(_xlpm.z,TRUE))))</f>
        <v>9.5691731570646255E-5</v>
      </c>
    </row>
    <row r="99" spans="1:50" x14ac:dyDescent="0.25">
      <c r="A99" t="s">
        <v>9345</v>
      </c>
      <c r="B99" t="s">
        <v>19</v>
      </c>
      <c r="C99" t="s">
        <v>147</v>
      </c>
      <c r="D99" t="s">
        <v>94</v>
      </c>
      <c r="E99" t="s">
        <v>12</v>
      </c>
      <c r="F99" t="s">
        <v>9259</v>
      </c>
      <c r="G99">
        <f>all_runs!O2662-all_runs!O3622</f>
        <v>-1.7301965455628343E-2</v>
      </c>
      <c r="H99">
        <f>all_runs!O2663-all_runs!O3623</f>
        <v>-2.0422973253161891E-2</v>
      </c>
      <c r="I99">
        <f>all_runs!O2664-all_runs!O3624</f>
        <v>-1.7226912595694643E-2</v>
      </c>
      <c r="J99">
        <f>all_runs!O2665-all_runs!O3625</f>
        <v>-6.1716070652261479E-2</v>
      </c>
      <c r="K99">
        <f>all_runs!O2666-all_runs!O3626</f>
        <v>-2.9455921210665315E-2</v>
      </c>
      <c r="L99">
        <f>all_runs!O2667-all_runs!O3627</f>
        <v>-3.2786885245901232E-3</v>
      </c>
      <c r="M99">
        <f>all_runs!O2668-all_runs!O3628</f>
        <v>-3.8572806171649043E-2</v>
      </c>
      <c r="N99">
        <f>all_runs!O2669-all_runs!O3629</f>
        <v>-3.3695652173912904E-2</v>
      </c>
      <c r="O99">
        <f>all_runs!O2670-all_runs!O3630</f>
        <v>-2.8072759407909209E-2</v>
      </c>
      <c r="P99">
        <f>all_runs!O2671-all_runs!O3631</f>
        <v>-1.8410266747295512E-2</v>
      </c>
      <c r="Q99">
        <f>all_runs!O2672-all_runs!O3632</f>
        <v>-1.3331231562591306E-2</v>
      </c>
      <c r="R99">
        <f>all_runs!O2673-all_runs!O3633</f>
        <v>-4.1723273858044418E-2</v>
      </c>
      <c r="S99">
        <f>all_runs!O2674-all_runs!O3634</f>
        <v>-2.826086956521745E-2</v>
      </c>
      <c r="T99">
        <f>all_runs!O2675-all_runs!O3635</f>
        <v>-3.3280613040475804E-2</v>
      </c>
      <c r="U99">
        <f>all_runs!O2676-all_runs!O3636</f>
        <v>-2.0777037170479851E-2</v>
      </c>
      <c r="V99">
        <f>all_runs!O2677-all_runs!O3637</f>
        <v>-2.9335979149389679E-2</v>
      </c>
      <c r="W99">
        <f>all_runs!O2678-all_runs!O3638</f>
        <v>-3.6662247753719068E-2</v>
      </c>
      <c r="X99">
        <f>all_runs!O2679-all_runs!O3639</f>
        <v>-2.6075077215490627E-2</v>
      </c>
      <c r="Y99">
        <f>all_runs!O2680-all_runs!O3640</f>
        <v>-2.2986948471300117E-2</v>
      </c>
      <c r="Z99">
        <f>all_runs!O2681-all_runs!O3641</f>
        <v>-4.0803700321126679E-2</v>
      </c>
      <c r="AA99" cm="1">
        <f t="array" ref="AA99">IF(G99=0,"",1+SUMPRODUCT(--(ABS($G99:$Z99)&lt;ABS(G99)),--($G99:$Z99&lt;&gt;0))+(SUMPRODUCT(--(ABS($G99:$Z99)=ABS(G99)),--($G99:$Z99&lt;&gt;0))-1)/2)</f>
        <v>4</v>
      </c>
      <c r="AB99" cm="1">
        <f t="array" ref="AB99">IF(H99=0,"",1+SUMPRODUCT(--(ABS($G99:$Z99)&lt;ABS(H99)),--($G99:$Z99&lt;&gt;0))+(SUMPRODUCT(--(ABS($G99:$Z99)=ABS(H99)),--($G99:$Z99&lt;&gt;0))-1)/2)</f>
        <v>6</v>
      </c>
      <c r="AC99" cm="1">
        <f t="array" ref="AC99">IF(I99=0,"",1+SUMPRODUCT(--(ABS($G99:$Z99)&lt;ABS(I99)),--($G99:$Z99&lt;&gt;0))+(SUMPRODUCT(--(ABS($G99:$Z99)=ABS(I99)),--($G99:$Z99&lt;&gt;0))-1)/2)</f>
        <v>3</v>
      </c>
      <c r="AD99" cm="1">
        <f t="array" ref="AD99">IF(J99=0,"",1+SUMPRODUCT(--(ABS($G99:$Z99)&lt;ABS(J99)),--($G99:$Z99&lt;&gt;0))+(SUMPRODUCT(--(ABS($G99:$Z99)=ABS(J99)),--($G99:$Z99&lt;&gt;0))-1)/2)</f>
        <v>20</v>
      </c>
      <c r="AE99" cm="1">
        <f t="array" ref="AE99">IF(K99=0,"",1+SUMPRODUCT(--(ABS($G99:$Z99)&lt;ABS(K99)),--($G99:$Z99&lt;&gt;0))+(SUMPRODUCT(--(ABS($G99:$Z99)=ABS(K99)),--($G99:$Z99&lt;&gt;0))-1)/2)</f>
        <v>13</v>
      </c>
      <c r="AF99" cm="1">
        <f t="array" ref="AF99">IF(L99=0,"",1+SUMPRODUCT(--(ABS($G99:$Z99)&lt;ABS(L99)),--($G99:$Z99&lt;&gt;0))+(SUMPRODUCT(--(ABS($G99:$Z99)=ABS(L99)),--($G99:$Z99&lt;&gt;0))-1)/2)</f>
        <v>1</v>
      </c>
      <c r="AG99" cm="1">
        <f t="array" ref="AG99">IF(M99=0,"",1+SUMPRODUCT(--(ABS($G99:$Z99)&lt;ABS(M99)),--($G99:$Z99&lt;&gt;0))+(SUMPRODUCT(--(ABS($G99:$Z99)=ABS(M99)),--($G99:$Z99&lt;&gt;0))-1)/2)</f>
        <v>17</v>
      </c>
      <c r="AH99" cm="1">
        <f t="array" ref="AH99">IF(N99=0,"",1+SUMPRODUCT(--(ABS($G99:$Z99)&lt;ABS(N99)),--($G99:$Z99&lt;&gt;0))+(SUMPRODUCT(--(ABS($G99:$Z99)=ABS(N99)),--($G99:$Z99&lt;&gt;0))-1)/2)</f>
        <v>15</v>
      </c>
      <c r="AI99" cm="1">
        <f t="array" ref="AI99">IF(O99=0,"",1+SUMPRODUCT(--(ABS($G99:$Z99)&lt;ABS(O99)),--($G99:$Z99&lt;&gt;0))+(SUMPRODUCT(--(ABS($G99:$Z99)=ABS(O99)),--($G99:$Z99&lt;&gt;0))-1)/2)</f>
        <v>10</v>
      </c>
      <c r="AJ99" cm="1">
        <f t="array" ref="AJ99">IF(P99=0,"",1+SUMPRODUCT(--(ABS($G99:$Z99)&lt;ABS(P99)),--($G99:$Z99&lt;&gt;0))+(SUMPRODUCT(--(ABS($G99:$Z99)=ABS(P99)),--($G99:$Z99&lt;&gt;0))-1)/2)</f>
        <v>5</v>
      </c>
      <c r="AK99" cm="1">
        <f t="array" ref="AK99">IF(Q99=0,"",1+SUMPRODUCT(--(ABS($G99:$Z99)&lt;ABS(Q99)),--($G99:$Z99&lt;&gt;0))+(SUMPRODUCT(--(ABS($G99:$Z99)=ABS(Q99)),--($G99:$Z99&lt;&gt;0))-1)/2)</f>
        <v>2</v>
      </c>
      <c r="AL99" cm="1">
        <f t="array" ref="AL99">IF(R99=0,"",1+SUMPRODUCT(--(ABS($G99:$Z99)&lt;ABS(R99)),--($G99:$Z99&lt;&gt;0))+(SUMPRODUCT(--(ABS($G99:$Z99)=ABS(R99)),--($G99:$Z99&lt;&gt;0))-1)/2)</f>
        <v>19</v>
      </c>
      <c r="AM99" cm="1">
        <f t="array" ref="AM99">IF(S99=0,"",1+SUMPRODUCT(--(ABS($G99:$Z99)&lt;ABS(S99)),--($G99:$Z99&lt;&gt;0))+(SUMPRODUCT(--(ABS($G99:$Z99)=ABS(S99)),--($G99:$Z99&lt;&gt;0))-1)/2)</f>
        <v>11</v>
      </c>
      <c r="AN99" cm="1">
        <f t="array" ref="AN99">IF(T99=0,"",1+SUMPRODUCT(--(ABS($G99:$Z99)&lt;ABS(T99)),--($G99:$Z99&lt;&gt;0))+(SUMPRODUCT(--(ABS($G99:$Z99)=ABS(T99)),--($G99:$Z99&lt;&gt;0))-1)/2)</f>
        <v>14</v>
      </c>
      <c r="AO99" cm="1">
        <f t="array" ref="AO99">IF(U99=0,"",1+SUMPRODUCT(--(ABS($G99:$Z99)&lt;ABS(U99)),--($G99:$Z99&lt;&gt;0))+(SUMPRODUCT(--(ABS($G99:$Z99)=ABS(U99)),--($G99:$Z99&lt;&gt;0))-1)/2)</f>
        <v>7</v>
      </c>
      <c r="AP99" cm="1">
        <f t="array" ref="AP99">IF(V99=0,"",1+SUMPRODUCT(--(ABS($G99:$Z99)&lt;ABS(V99)),--($G99:$Z99&lt;&gt;0))+(SUMPRODUCT(--(ABS($G99:$Z99)=ABS(V99)),--($G99:$Z99&lt;&gt;0))-1)/2)</f>
        <v>12</v>
      </c>
      <c r="AQ99" cm="1">
        <f t="array" ref="AQ99">IF(W99=0,"",1+SUMPRODUCT(--(ABS($G99:$Z99)&lt;ABS(W99)),--($G99:$Z99&lt;&gt;0))+(SUMPRODUCT(--(ABS($G99:$Z99)=ABS(W99)),--($G99:$Z99&lt;&gt;0))-1)/2)</f>
        <v>16</v>
      </c>
      <c r="AR99" cm="1">
        <f t="array" ref="AR99">IF(X99=0,"",1+SUMPRODUCT(--(ABS($G99:$Z99)&lt;ABS(X99)),--($G99:$Z99&lt;&gt;0))+(SUMPRODUCT(--(ABS($G99:$Z99)=ABS(X99)),--($G99:$Z99&lt;&gt;0))-1)/2)</f>
        <v>9</v>
      </c>
      <c r="AS99" cm="1">
        <f t="array" ref="AS99">IF(Y99=0,"",1+SUMPRODUCT(--(ABS($G99:$Z99)&lt;ABS(Y99)),--($G99:$Z99&lt;&gt;0))+(SUMPRODUCT(--(ABS($G99:$Z99)=ABS(Y99)),--($G99:$Z99&lt;&gt;0))-1)/2)</f>
        <v>8</v>
      </c>
      <c r="AT99" cm="1">
        <f t="array" ref="AT99">IF(Z99=0,"",1+SUMPRODUCT(--(ABS($G99:$Z99)&lt;ABS(Z99)),--($G99:$Z99&lt;&gt;0))+(SUMPRODUCT(--(ABS($G99:$Z99)=ABS(Z99)),--($G99:$Z99&lt;&gt;0))-1)/2)</f>
        <v>18</v>
      </c>
      <c r="AU99">
        <f>AVERAGE(G99:Z99)</f>
        <v>-2.8069549715030173E-2</v>
      </c>
      <c r="AV99">
        <f>SUMIF(G99:Z99,"&gt;0",AA99:AT99)</f>
        <v>0</v>
      </c>
      <c r="AW99">
        <f>COUNTIF(G99:Z99,"&lt;&gt;0")</f>
        <v>20</v>
      </c>
      <c r="AX99">
        <f>_xlfn.LET(_xlpm.n,AW99,_xlpm.w,AV99,_xlpm.mu,_xlpm.n*(_xlpm.n+1)/4,_xlpm.sd,SQRT(_xlpm.n*(_xlpm.n+1)*(2*_xlpm.n+1)/24),_xlpm.z,(ABS(_xlpm.w-_xlpm.mu)-0.5)/_xlpm.sd,MIN(1,2*(1-_xlfn.NORM.S.DIST(_xlpm.z,TRUE))))</f>
        <v>9.5691731570646255E-5</v>
      </c>
    </row>
    <row r="100" spans="1:50" x14ac:dyDescent="0.25">
      <c r="A100" t="s">
        <v>9345</v>
      </c>
      <c r="B100" t="s">
        <v>19</v>
      </c>
      <c r="C100" t="s">
        <v>147</v>
      </c>
      <c r="D100" t="s">
        <v>94</v>
      </c>
      <c r="E100" t="s">
        <v>26</v>
      </c>
      <c r="F100" t="s">
        <v>9259</v>
      </c>
      <c r="G100">
        <f>all_runs!O2682-all_runs!O3642</f>
        <v>-6.7305763534159069E-2</v>
      </c>
      <c r="H100">
        <f>all_runs!O2683-all_runs!O3643</f>
        <v>-5.4630923643755547E-2</v>
      </c>
      <c r="I100">
        <f>all_runs!O2684-all_runs!O3644</f>
        <v>-5.2514002654838521E-2</v>
      </c>
      <c r="J100">
        <f>all_runs!O2685-all_runs!O3645</f>
        <v>-7.4295010845986997E-2</v>
      </c>
      <c r="K100">
        <f>all_runs!O2686-all_runs!O3646</f>
        <v>-7.0187604250613878E-2</v>
      </c>
      <c r="L100">
        <f>all_runs!O2687-all_runs!O3647</f>
        <v>-6.2138458667661878E-2</v>
      </c>
      <c r="M100">
        <f>all_runs!O2688-all_runs!O3648</f>
        <v>-6.6045066045066103E-2</v>
      </c>
      <c r="N100">
        <f>all_runs!O2689-all_runs!O3649</f>
        <v>-6.3013239483827754E-2</v>
      </c>
      <c r="O100">
        <f>all_runs!O2690-all_runs!O3650</f>
        <v>-5.7283858652637409E-2</v>
      </c>
      <c r="P100">
        <f>all_runs!O2691-all_runs!O3651</f>
        <v>-6.8795444384309401E-2</v>
      </c>
      <c r="Q100">
        <f>all_runs!O2692-all_runs!O3652</f>
        <v>-6.1528946529977202E-2</v>
      </c>
      <c r="R100">
        <f>all_runs!O2693-all_runs!O3653</f>
        <v>-8.0107256577844899E-2</v>
      </c>
      <c r="S100">
        <f>all_runs!O2694-all_runs!O3654</f>
        <v>-5.4776894444188984E-2</v>
      </c>
      <c r="T100">
        <f>all_runs!O2695-all_runs!O3655</f>
        <v>-4.8642699926632393E-2</v>
      </c>
      <c r="U100">
        <f>all_runs!O2696-all_runs!O3656</f>
        <v>-5.8703612996524601E-2</v>
      </c>
      <c r="V100">
        <f>all_runs!O2697-all_runs!O3657</f>
        <v>-5.6841461266789572E-2</v>
      </c>
      <c r="W100">
        <f>all_runs!O2698-all_runs!O3658</f>
        <v>-3.9197562884925596E-2</v>
      </c>
      <c r="X100">
        <f>all_runs!O2699-all_runs!O3659</f>
        <v>-6.3839493529466496E-2</v>
      </c>
      <c r="Y100">
        <f>all_runs!O2700-all_runs!O3660</f>
        <v>-5.7463377343458633E-2</v>
      </c>
      <c r="Z100">
        <f>all_runs!O2701-all_runs!O3661</f>
        <v>-5.9467526929566028E-2</v>
      </c>
      <c r="AA100" cm="1">
        <f t="array" ref="AA100">IF(G100=0,"",1+SUMPRODUCT(--(ABS($G100:$Z100)&lt;ABS(G100)),--($G100:$Z100&lt;&gt;0))+(SUMPRODUCT(--(ABS($G100:$Z100)=ABS(G100)),--($G100:$Z100&lt;&gt;0))-1)/2)</f>
        <v>16</v>
      </c>
      <c r="AB100" cm="1">
        <f t="array" ref="AB100">IF(H100=0,"",1+SUMPRODUCT(--(ABS($G100:$Z100)&lt;ABS(H100)),--($G100:$Z100&lt;&gt;0))+(SUMPRODUCT(--(ABS($G100:$Z100)=ABS(H100)),--($G100:$Z100&lt;&gt;0))-1)/2)</f>
        <v>4</v>
      </c>
      <c r="AC100" cm="1">
        <f t="array" ref="AC100">IF(I100=0,"",1+SUMPRODUCT(--(ABS($G100:$Z100)&lt;ABS(I100)),--($G100:$Z100&lt;&gt;0))+(SUMPRODUCT(--(ABS($G100:$Z100)=ABS(I100)),--($G100:$Z100&lt;&gt;0))-1)/2)</f>
        <v>3</v>
      </c>
      <c r="AD100" cm="1">
        <f t="array" ref="AD100">IF(J100=0,"",1+SUMPRODUCT(--(ABS($G100:$Z100)&lt;ABS(J100)),--($G100:$Z100&lt;&gt;0))+(SUMPRODUCT(--(ABS($G100:$Z100)=ABS(J100)),--($G100:$Z100&lt;&gt;0))-1)/2)</f>
        <v>19</v>
      </c>
      <c r="AE100" cm="1">
        <f t="array" ref="AE100">IF(K100=0,"",1+SUMPRODUCT(--(ABS($G100:$Z100)&lt;ABS(K100)),--($G100:$Z100&lt;&gt;0))+(SUMPRODUCT(--(ABS($G100:$Z100)=ABS(K100)),--($G100:$Z100&lt;&gt;0))-1)/2)</f>
        <v>18</v>
      </c>
      <c r="AF100" cm="1">
        <f t="array" ref="AF100">IF(L100=0,"",1+SUMPRODUCT(--(ABS($G100:$Z100)&lt;ABS(L100)),--($G100:$Z100&lt;&gt;0))+(SUMPRODUCT(--(ABS($G100:$Z100)=ABS(L100)),--($G100:$Z100&lt;&gt;0))-1)/2)</f>
        <v>12</v>
      </c>
      <c r="AG100" cm="1">
        <f t="array" ref="AG100">IF(M100=0,"",1+SUMPRODUCT(--(ABS($G100:$Z100)&lt;ABS(M100)),--($G100:$Z100&lt;&gt;0))+(SUMPRODUCT(--(ABS($G100:$Z100)=ABS(M100)),--($G100:$Z100&lt;&gt;0))-1)/2)</f>
        <v>15</v>
      </c>
      <c r="AH100" cm="1">
        <f t="array" ref="AH100">IF(N100=0,"",1+SUMPRODUCT(--(ABS($G100:$Z100)&lt;ABS(N100)),--($G100:$Z100&lt;&gt;0))+(SUMPRODUCT(--(ABS($G100:$Z100)=ABS(N100)),--($G100:$Z100&lt;&gt;0))-1)/2)</f>
        <v>13</v>
      </c>
      <c r="AI100" cm="1">
        <f t="array" ref="AI100">IF(O100=0,"",1+SUMPRODUCT(--(ABS($G100:$Z100)&lt;ABS(O100)),--($G100:$Z100&lt;&gt;0))+(SUMPRODUCT(--(ABS($G100:$Z100)=ABS(O100)),--($G100:$Z100&lt;&gt;0))-1)/2)</f>
        <v>7</v>
      </c>
      <c r="AJ100" cm="1">
        <f t="array" ref="AJ100">IF(P100=0,"",1+SUMPRODUCT(--(ABS($G100:$Z100)&lt;ABS(P100)),--($G100:$Z100&lt;&gt;0))+(SUMPRODUCT(--(ABS($G100:$Z100)=ABS(P100)),--($G100:$Z100&lt;&gt;0))-1)/2)</f>
        <v>17</v>
      </c>
      <c r="AK100" cm="1">
        <f t="array" ref="AK100">IF(Q100=0,"",1+SUMPRODUCT(--(ABS($G100:$Z100)&lt;ABS(Q100)),--($G100:$Z100&lt;&gt;0))+(SUMPRODUCT(--(ABS($G100:$Z100)=ABS(Q100)),--($G100:$Z100&lt;&gt;0))-1)/2)</f>
        <v>11</v>
      </c>
      <c r="AL100" cm="1">
        <f t="array" ref="AL100">IF(R100=0,"",1+SUMPRODUCT(--(ABS($G100:$Z100)&lt;ABS(R100)),--($G100:$Z100&lt;&gt;0))+(SUMPRODUCT(--(ABS($G100:$Z100)=ABS(R100)),--($G100:$Z100&lt;&gt;0))-1)/2)</f>
        <v>20</v>
      </c>
      <c r="AM100" cm="1">
        <f t="array" ref="AM100">IF(S100=0,"",1+SUMPRODUCT(--(ABS($G100:$Z100)&lt;ABS(S100)),--($G100:$Z100&lt;&gt;0))+(SUMPRODUCT(--(ABS($G100:$Z100)=ABS(S100)),--($G100:$Z100&lt;&gt;0))-1)/2)</f>
        <v>5</v>
      </c>
      <c r="AN100" cm="1">
        <f t="array" ref="AN100">IF(T100=0,"",1+SUMPRODUCT(--(ABS($G100:$Z100)&lt;ABS(T100)),--($G100:$Z100&lt;&gt;0))+(SUMPRODUCT(--(ABS($G100:$Z100)=ABS(T100)),--($G100:$Z100&lt;&gt;0))-1)/2)</f>
        <v>2</v>
      </c>
      <c r="AO100" cm="1">
        <f t="array" ref="AO100">IF(U100=0,"",1+SUMPRODUCT(--(ABS($G100:$Z100)&lt;ABS(U100)),--($G100:$Z100&lt;&gt;0))+(SUMPRODUCT(--(ABS($G100:$Z100)=ABS(U100)),--($G100:$Z100&lt;&gt;0))-1)/2)</f>
        <v>9</v>
      </c>
      <c r="AP100" cm="1">
        <f t="array" ref="AP100">IF(V100=0,"",1+SUMPRODUCT(--(ABS($G100:$Z100)&lt;ABS(V100)),--($G100:$Z100&lt;&gt;0))+(SUMPRODUCT(--(ABS($G100:$Z100)=ABS(V100)),--($G100:$Z100&lt;&gt;0))-1)/2)</f>
        <v>6</v>
      </c>
      <c r="AQ100" cm="1">
        <f t="array" ref="AQ100">IF(W100=0,"",1+SUMPRODUCT(--(ABS($G100:$Z100)&lt;ABS(W100)),--($G100:$Z100&lt;&gt;0))+(SUMPRODUCT(--(ABS($G100:$Z100)=ABS(W100)),--($G100:$Z100&lt;&gt;0))-1)/2)</f>
        <v>1</v>
      </c>
      <c r="AR100" cm="1">
        <f t="array" ref="AR100">IF(X100=0,"",1+SUMPRODUCT(--(ABS($G100:$Z100)&lt;ABS(X100)),--($G100:$Z100&lt;&gt;0))+(SUMPRODUCT(--(ABS($G100:$Z100)=ABS(X100)),--($G100:$Z100&lt;&gt;0))-1)/2)</f>
        <v>14</v>
      </c>
      <c r="AS100" cm="1">
        <f t="array" ref="AS100">IF(Y100=0,"",1+SUMPRODUCT(--(ABS($G100:$Z100)&lt;ABS(Y100)),--($G100:$Z100&lt;&gt;0))+(SUMPRODUCT(--(ABS($G100:$Z100)=ABS(Y100)),--($G100:$Z100&lt;&gt;0))-1)/2)</f>
        <v>8</v>
      </c>
      <c r="AT100" cm="1">
        <f t="array" ref="AT100">IF(Z100=0,"",1+SUMPRODUCT(--(ABS($G100:$Z100)&lt;ABS(Z100)),--($G100:$Z100&lt;&gt;0))+(SUMPRODUCT(--(ABS($G100:$Z100)=ABS(Z100)),--($G100:$Z100&lt;&gt;0))-1)/2)</f>
        <v>10</v>
      </c>
      <c r="AU100">
        <f>AVERAGE(G100:Z100)</f>
        <v>-6.0838910229611541E-2</v>
      </c>
      <c r="AV100">
        <f>SUMIF(G100:Z100,"&gt;0",AA100:AT100)</f>
        <v>0</v>
      </c>
      <c r="AW100">
        <f>COUNTIF(G100:Z100,"&lt;&gt;0")</f>
        <v>20</v>
      </c>
      <c r="AX100">
        <f>_xlfn.LET(_xlpm.n,AW100,_xlpm.w,AV100,_xlpm.mu,_xlpm.n*(_xlpm.n+1)/4,_xlpm.sd,SQRT(_xlpm.n*(_xlpm.n+1)*(2*_xlpm.n+1)/24),_xlpm.z,(ABS(_xlpm.w-_xlpm.mu)-0.5)/_xlpm.sd,MIN(1,2*(1-_xlfn.NORM.S.DIST(_xlpm.z,TRUE))))</f>
        <v>9.5691731570646255E-5</v>
      </c>
    </row>
    <row r="101" spans="1:50" x14ac:dyDescent="0.25">
      <c r="A101" t="s">
        <v>9345</v>
      </c>
      <c r="B101" t="s">
        <v>19</v>
      </c>
      <c r="C101" t="s">
        <v>147</v>
      </c>
      <c r="D101" t="s">
        <v>94</v>
      </c>
      <c r="E101" t="s">
        <v>32</v>
      </c>
      <c r="F101" t="s">
        <v>9260</v>
      </c>
      <c r="G101">
        <f>all_runs!O2702-all_runs!O3662</f>
        <v>-1.9708048326650407E-2</v>
      </c>
      <c r="H101">
        <f>all_runs!O2703-all_runs!O3663</f>
        <v>1.6833459418567065E-2</v>
      </c>
      <c r="I101">
        <f>all_runs!O2704-all_runs!O3664</f>
        <v>4.6882325363328814E-4</v>
      </c>
      <c r="J101">
        <f>all_runs!O2705-all_runs!O3665</f>
        <v>-2.1094574006795819E-3</v>
      </c>
      <c r="K101">
        <f>all_runs!O2706-all_runs!O3666</f>
        <v>4.4673539518901295E-3</v>
      </c>
      <c r="L101">
        <f>all_runs!O2707-all_runs!O3667</f>
        <v>-2.4187413554633386E-2</v>
      </c>
      <c r="M101">
        <f>all_runs!O2708-all_runs!O3668</f>
        <v>-2.5653046962770265E-4</v>
      </c>
      <c r="N101">
        <f>all_runs!O2709-all_runs!O3669</f>
        <v>-5.142421270567743E-2</v>
      </c>
      <c r="O101">
        <f>all_runs!O2710-all_runs!O3670</f>
        <v>-4.0789473684209598E-3</v>
      </c>
      <c r="P101">
        <f>all_runs!O2711-all_runs!O3671</f>
        <v>1.7652164237231593E-2</v>
      </c>
      <c r="Q101">
        <f>all_runs!O2712-all_runs!O3672</f>
        <v>-1.2166060454032346E-2</v>
      </c>
      <c r="R101">
        <f>all_runs!O2713-all_runs!O3673</f>
        <v>-1.3159779339319999E-2</v>
      </c>
      <c r="S101">
        <f>all_runs!O2714-all_runs!O3674</f>
        <v>-1.7425660579187818E-3</v>
      </c>
      <c r="T101">
        <f>all_runs!O2715-all_runs!O3675</f>
        <v>1.1093942603170093E-2</v>
      </c>
      <c r="U101">
        <f>all_runs!O2716-all_runs!O3676</f>
        <v>1.1609777582030523E-2</v>
      </c>
      <c r="V101">
        <f>all_runs!O2717-all_runs!O3677</f>
        <v>-2.904640116916346E-2</v>
      </c>
      <c r="W101">
        <f>all_runs!O2718-all_runs!O3678</f>
        <v>1.5858037797174318E-2</v>
      </c>
      <c r="X101">
        <f>all_runs!O2719-all_runs!O3679</f>
        <v>-1.9599239432499749E-2</v>
      </c>
      <c r="Y101">
        <f>all_runs!O2720-all_runs!O3680</f>
        <v>-9.8387303760105738E-4</v>
      </c>
      <c r="Z101">
        <f>all_runs!O2721-all_runs!O3681</f>
        <v>-1.0989774128022933E-2</v>
      </c>
      <c r="AA101" cm="1">
        <f t="array" ref="AA101">IF(G101=0,"",1+SUMPRODUCT(--(ABS($G101:$Z101)&lt;ABS(G101)),--($G101:$Z101&lt;&gt;0))+(SUMPRODUCT(--(ABS($G101:$Z101)=ABS(G101)),--($G101:$Z101&lt;&gt;0))-1)/2)</f>
        <v>17</v>
      </c>
      <c r="AB101" cm="1">
        <f t="array" ref="AB101">IF(H101=0,"",1+SUMPRODUCT(--(ABS($G101:$Z101)&lt;ABS(H101)),--($G101:$Z101&lt;&gt;0))+(SUMPRODUCT(--(ABS($G101:$Z101)=ABS(H101)),--($G101:$Z101&lt;&gt;0))-1)/2)</f>
        <v>14</v>
      </c>
      <c r="AC101" cm="1">
        <f t="array" ref="AC101">IF(I101=0,"",1+SUMPRODUCT(--(ABS($G101:$Z101)&lt;ABS(I101)),--($G101:$Z101&lt;&gt;0))+(SUMPRODUCT(--(ABS($G101:$Z101)=ABS(I101)),--($G101:$Z101&lt;&gt;0))-1)/2)</f>
        <v>2</v>
      </c>
      <c r="AD101" cm="1">
        <f t="array" ref="AD101">IF(J101=0,"",1+SUMPRODUCT(--(ABS($G101:$Z101)&lt;ABS(J101)),--($G101:$Z101&lt;&gt;0))+(SUMPRODUCT(--(ABS($G101:$Z101)=ABS(J101)),--($G101:$Z101&lt;&gt;0))-1)/2)</f>
        <v>5</v>
      </c>
      <c r="AE101" cm="1">
        <f t="array" ref="AE101">IF(K101=0,"",1+SUMPRODUCT(--(ABS($G101:$Z101)&lt;ABS(K101)),--($G101:$Z101&lt;&gt;0))+(SUMPRODUCT(--(ABS($G101:$Z101)=ABS(K101)),--($G101:$Z101&lt;&gt;0))-1)/2)</f>
        <v>7</v>
      </c>
      <c r="AF101" cm="1">
        <f t="array" ref="AF101">IF(L101=0,"",1+SUMPRODUCT(--(ABS($G101:$Z101)&lt;ABS(L101)),--($G101:$Z101&lt;&gt;0))+(SUMPRODUCT(--(ABS($G101:$Z101)=ABS(L101)),--($G101:$Z101&lt;&gt;0))-1)/2)</f>
        <v>18</v>
      </c>
      <c r="AG101" cm="1">
        <f t="array" ref="AG101">IF(M101=0,"",1+SUMPRODUCT(--(ABS($G101:$Z101)&lt;ABS(M101)),--($G101:$Z101&lt;&gt;0))+(SUMPRODUCT(--(ABS($G101:$Z101)=ABS(M101)),--($G101:$Z101&lt;&gt;0))-1)/2)</f>
        <v>1</v>
      </c>
      <c r="AH101" cm="1">
        <f t="array" ref="AH101">IF(N101=0,"",1+SUMPRODUCT(--(ABS($G101:$Z101)&lt;ABS(N101)),--($G101:$Z101&lt;&gt;0))+(SUMPRODUCT(--(ABS($G101:$Z101)=ABS(N101)),--($G101:$Z101&lt;&gt;0))-1)/2)</f>
        <v>20</v>
      </c>
      <c r="AI101" cm="1">
        <f t="array" ref="AI101">IF(O101=0,"",1+SUMPRODUCT(--(ABS($G101:$Z101)&lt;ABS(O101)),--($G101:$Z101&lt;&gt;0))+(SUMPRODUCT(--(ABS($G101:$Z101)=ABS(O101)),--($G101:$Z101&lt;&gt;0))-1)/2)</f>
        <v>6</v>
      </c>
      <c r="AJ101" cm="1">
        <f t="array" ref="AJ101">IF(P101=0,"",1+SUMPRODUCT(--(ABS($G101:$Z101)&lt;ABS(P101)),--($G101:$Z101&lt;&gt;0))+(SUMPRODUCT(--(ABS($G101:$Z101)=ABS(P101)),--($G101:$Z101&lt;&gt;0))-1)/2)</f>
        <v>15</v>
      </c>
      <c r="AK101" cm="1">
        <f t="array" ref="AK101">IF(Q101=0,"",1+SUMPRODUCT(--(ABS($G101:$Z101)&lt;ABS(Q101)),--($G101:$Z101&lt;&gt;0))+(SUMPRODUCT(--(ABS($G101:$Z101)=ABS(Q101)),--($G101:$Z101&lt;&gt;0))-1)/2)</f>
        <v>11</v>
      </c>
      <c r="AL101" cm="1">
        <f t="array" ref="AL101">IF(R101=0,"",1+SUMPRODUCT(--(ABS($G101:$Z101)&lt;ABS(R101)),--($G101:$Z101&lt;&gt;0))+(SUMPRODUCT(--(ABS($G101:$Z101)=ABS(R101)),--($G101:$Z101&lt;&gt;0))-1)/2)</f>
        <v>12</v>
      </c>
      <c r="AM101" cm="1">
        <f t="array" ref="AM101">IF(S101=0,"",1+SUMPRODUCT(--(ABS($G101:$Z101)&lt;ABS(S101)),--($G101:$Z101&lt;&gt;0))+(SUMPRODUCT(--(ABS($G101:$Z101)=ABS(S101)),--($G101:$Z101&lt;&gt;0))-1)/2)</f>
        <v>4</v>
      </c>
      <c r="AN101" cm="1">
        <f t="array" ref="AN101">IF(T101=0,"",1+SUMPRODUCT(--(ABS($G101:$Z101)&lt;ABS(T101)),--($G101:$Z101&lt;&gt;0))+(SUMPRODUCT(--(ABS($G101:$Z101)=ABS(T101)),--($G101:$Z101&lt;&gt;0))-1)/2)</f>
        <v>9</v>
      </c>
      <c r="AO101" cm="1">
        <f t="array" ref="AO101">IF(U101=0,"",1+SUMPRODUCT(--(ABS($G101:$Z101)&lt;ABS(U101)),--($G101:$Z101&lt;&gt;0))+(SUMPRODUCT(--(ABS($G101:$Z101)=ABS(U101)),--($G101:$Z101&lt;&gt;0))-1)/2)</f>
        <v>10</v>
      </c>
      <c r="AP101" cm="1">
        <f t="array" ref="AP101">IF(V101=0,"",1+SUMPRODUCT(--(ABS($G101:$Z101)&lt;ABS(V101)),--($G101:$Z101&lt;&gt;0))+(SUMPRODUCT(--(ABS($G101:$Z101)=ABS(V101)),--($G101:$Z101&lt;&gt;0))-1)/2)</f>
        <v>19</v>
      </c>
      <c r="AQ101" cm="1">
        <f t="array" ref="AQ101">IF(W101=0,"",1+SUMPRODUCT(--(ABS($G101:$Z101)&lt;ABS(W101)),--($G101:$Z101&lt;&gt;0))+(SUMPRODUCT(--(ABS($G101:$Z101)=ABS(W101)),--($G101:$Z101&lt;&gt;0))-1)/2)</f>
        <v>13</v>
      </c>
      <c r="AR101" cm="1">
        <f t="array" ref="AR101">IF(X101=0,"",1+SUMPRODUCT(--(ABS($G101:$Z101)&lt;ABS(X101)),--($G101:$Z101&lt;&gt;0))+(SUMPRODUCT(--(ABS($G101:$Z101)=ABS(X101)),--($G101:$Z101&lt;&gt;0))-1)/2)</f>
        <v>16</v>
      </c>
      <c r="AS101" cm="1">
        <f t="array" ref="AS101">IF(Y101=0,"",1+SUMPRODUCT(--(ABS($G101:$Z101)&lt;ABS(Y101)),--($G101:$Z101&lt;&gt;0))+(SUMPRODUCT(--(ABS($G101:$Z101)=ABS(Y101)),--($G101:$Z101&lt;&gt;0))-1)/2)</f>
        <v>3</v>
      </c>
      <c r="AT101" cm="1">
        <f t="array" ref="AT101">IF(Z101=0,"",1+SUMPRODUCT(--(ABS($G101:$Z101)&lt;ABS(Z101)),--($G101:$Z101&lt;&gt;0))+(SUMPRODUCT(--(ABS($G101:$Z101)=ABS(Z101)),--($G101:$Z101&lt;&gt;0))-1)/2)</f>
        <v>8</v>
      </c>
      <c r="AU101">
        <f>AVERAGE(G101:Z101)</f>
        <v>-5.5734372300275392E-3</v>
      </c>
      <c r="AV101">
        <f>SUMIF(G101:Z101,"&gt;0",AA101:AT101)</f>
        <v>70</v>
      </c>
      <c r="AW101">
        <f>COUNTIF(G101:Z101,"&lt;&gt;0")</f>
        <v>20</v>
      </c>
      <c r="AX101">
        <f>_xlfn.LET(_xlpm.n,AW101,_xlpm.w,AV101,_xlpm.mu,_xlpm.n*(_xlpm.n+1)/4,_xlpm.sd,SQRT(_xlpm.n*(_xlpm.n+1)*(2*_xlpm.n+1)/24),_xlpm.z,(ABS(_xlpm.w-_xlpm.mu)-0.5)/_xlpm.sd,MIN(1,2*(1-_xlfn.NORM.S.DIST(_xlpm.z,TRUE))))</f>
        <v>0.19775393382060868</v>
      </c>
    </row>
    <row r="102" spans="1:50" x14ac:dyDescent="0.25">
      <c r="A102" t="s">
        <v>9345</v>
      </c>
      <c r="B102" t="s">
        <v>19</v>
      </c>
      <c r="C102" t="s">
        <v>147</v>
      </c>
      <c r="D102" t="s">
        <v>94</v>
      </c>
      <c r="E102" t="s">
        <v>12</v>
      </c>
      <c r="F102" t="s">
        <v>9260</v>
      </c>
      <c r="G102">
        <f>all_runs!O2722-all_runs!O3682</f>
        <v>2.4471534950756602E-2</v>
      </c>
      <c r="H102">
        <f>all_runs!O2723-all_runs!O3683</f>
        <v>-5.0904299916154638E-4</v>
      </c>
      <c r="I102">
        <f>all_runs!O2724-all_runs!O3684</f>
        <v>-2.0939523350323563E-2</v>
      </c>
      <c r="J102">
        <f>all_runs!O2725-all_runs!O3685</f>
        <v>1.9491681502854408E-2</v>
      </c>
      <c r="K102">
        <f>all_runs!O2726-all_runs!O3686</f>
        <v>2.6411657559196611E-3</v>
      </c>
      <c r="L102">
        <f>all_runs!O2727-all_runs!O3687</f>
        <v>5.035172158459833E-3</v>
      </c>
      <c r="M102">
        <f>all_runs!O2728-all_runs!O3688</f>
        <v>5.5248618784531356E-3</v>
      </c>
      <c r="N102">
        <f>all_runs!O2729-all_runs!O3689</f>
        <v>-2.3682245781693423E-2</v>
      </c>
      <c r="O102">
        <f>all_runs!O2730-all_runs!O3690</f>
        <v>-2.9672879706564625E-2</v>
      </c>
      <c r="P102">
        <f>all_runs!O2731-all_runs!O3691</f>
        <v>-5.5096418732782926E-3</v>
      </c>
      <c r="Q102">
        <f>all_runs!O2732-all_runs!O3692</f>
        <v>6.3748406289841908E-3</v>
      </c>
      <c r="R102">
        <f>all_runs!O2733-all_runs!O3693</f>
        <v>7.2264691829909689E-3</v>
      </c>
      <c r="S102">
        <f>all_runs!O2734-all_runs!O3694</f>
        <v>-9.7879530543589777E-3</v>
      </c>
      <c r="T102">
        <f>all_runs!O2735-all_runs!O3695</f>
        <v>3.8990169659927298E-2</v>
      </c>
      <c r="U102">
        <f>all_runs!O2736-all_runs!O3696</f>
        <v>2.3522129371711387E-3</v>
      </c>
      <c r="V102">
        <f>all_runs!O2737-all_runs!O3697</f>
        <v>-2.4441009473378128E-2</v>
      </c>
      <c r="W102">
        <f>all_runs!O2738-all_runs!O3698</f>
        <v>-1.7838594589712375E-2</v>
      </c>
      <c r="X102">
        <f>all_runs!O2739-all_runs!O3699</f>
        <v>5.1334547698977939E-3</v>
      </c>
      <c r="Y102">
        <f>all_runs!O2740-all_runs!O3700</f>
        <v>-2.5880758807588222E-2</v>
      </c>
      <c r="Z102">
        <f>all_runs!O2741-all_runs!O3701</f>
        <v>9.3406593406594185E-3</v>
      </c>
      <c r="AA102" cm="1">
        <f t="array" ref="AA102">IF(G102=0,"",1+SUMPRODUCT(--(ABS($G102:$Z102)&lt;ABS(G102)),--($G102:$Z102&lt;&gt;0))+(SUMPRODUCT(--(ABS($G102:$Z102)=ABS(G102)),--($G102:$Z102&lt;&gt;0))-1)/2)</f>
        <v>17</v>
      </c>
      <c r="AB102" cm="1">
        <f t="array" ref="AB102">IF(H102=0,"",1+SUMPRODUCT(--(ABS($G102:$Z102)&lt;ABS(H102)),--($G102:$Z102&lt;&gt;0))+(SUMPRODUCT(--(ABS($G102:$Z102)=ABS(H102)),--($G102:$Z102&lt;&gt;0))-1)/2)</f>
        <v>1</v>
      </c>
      <c r="AC102" cm="1">
        <f t="array" ref="AC102">IF(I102=0,"",1+SUMPRODUCT(--(ABS($G102:$Z102)&lt;ABS(I102)),--($G102:$Z102&lt;&gt;0))+(SUMPRODUCT(--(ABS($G102:$Z102)=ABS(I102)),--($G102:$Z102&lt;&gt;0))-1)/2)</f>
        <v>14</v>
      </c>
      <c r="AD102" cm="1">
        <f t="array" ref="AD102">IF(J102=0,"",1+SUMPRODUCT(--(ABS($G102:$Z102)&lt;ABS(J102)),--($G102:$Z102&lt;&gt;0))+(SUMPRODUCT(--(ABS($G102:$Z102)=ABS(J102)),--($G102:$Z102&lt;&gt;0))-1)/2)</f>
        <v>13</v>
      </c>
      <c r="AE102" cm="1">
        <f t="array" ref="AE102">IF(K102=0,"",1+SUMPRODUCT(--(ABS($G102:$Z102)&lt;ABS(K102)),--($G102:$Z102&lt;&gt;0))+(SUMPRODUCT(--(ABS($G102:$Z102)=ABS(K102)),--($G102:$Z102&lt;&gt;0))-1)/2)</f>
        <v>3</v>
      </c>
      <c r="AF102" cm="1">
        <f t="array" ref="AF102">IF(L102=0,"",1+SUMPRODUCT(--(ABS($G102:$Z102)&lt;ABS(L102)),--($G102:$Z102&lt;&gt;0))+(SUMPRODUCT(--(ABS($G102:$Z102)=ABS(L102)),--($G102:$Z102&lt;&gt;0))-1)/2)</f>
        <v>4</v>
      </c>
      <c r="AG102" cm="1">
        <f t="array" ref="AG102">IF(M102=0,"",1+SUMPRODUCT(--(ABS($G102:$Z102)&lt;ABS(M102)),--($G102:$Z102&lt;&gt;0))+(SUMPRODUCT(--(ABS($G102:$Z102)=ABS(M102)),--($G102:$Z102&lt;&gt;0))-1)/2)</f>
        <v>7</v>
      </c>
      <c r="AH102" cm="1">
        <f t="array" ref="AH102">IF(N102=0,"",1+SUMPRODUCT(--(ABS($G102:$Z102)&lt;ABS(N102)),--($G102:$Z102&lt;&gt;0))+(SUMPRODUCT(--(ABS($G102:$Z102)=ABS(N102)),--($G102:$Z102&lt;&gt;0))-1)/2)</f>
        <v>15</v>
      </c>
      <c r="AI102" cm="1">
        <f t="array" ref="AI102">IF(O102=0,"",1+SUMPRODUCT(--(ABS($G102:$Z102)&lt;ABS(O102)),--($G102:$Z102&lt;&gt;0))+(SUMPRODUCT(--(ABS($G102:$Z102)=ABS(O102)),--($G102:$Z102&lt;&gt;0))-1)/2)</f>
        <v>19</v>
      </c>
      <c r="AJ102" cm="1">
        <f t="array" ref="AJ102">IF(P102=0,"",1+SUMPRODUCT(--(ABS($G102:$Z102)&lt;ABS(P102)),--($G102:$Z102&lt;&gt;0))+(SUMPRODUCT(--(ABS($G102:$Z102)=ABS(P102)),--($G102:$Z102&lt;&gt;0))-1)/2)</f>
        <v>6</v>
      </c>
      <c r="AK102" cm="1">
        <f t="array" ref="AK102">IF(Q102=0,"",1+SUMPRODUCT(--(ABS($G102:$Z102)&lt;ABS(Q102)),--($G102:$Z102&lt;&gt;0))+(SUMPRODUCT(--(ABS($G102:$Z102)=ABS(Q102)),--($G102:$Z102&lt;&gt;0))-1)/2)</f>
        <v>8</v>
      </c>
      <c r="AL102" cm="1">
        <f t="array" ref="AL102">IF(R102=0,"",1+SUMPRODUCT(--(ABS($G102:$Z102)&lt;ABS(R102)),--($G102:$Z102&lt;&gt;0))+(SUMPRODUCT(--(ABS($G102:$Z102)=ABS(R102)),--($G102:$Z102&lt;&gt;0))-1)/2)</f>
        <v>9</v>
      </c>
      <c r="AM102" cm="1">
        <f t="array" ref="AM102">IF(S102=0,"",1+SUMPRODUCT(--(ABS($G102:$Z102)&lt;ABS(S102)),--($G102:$Z102&lt;&gt;0))+(SUMPRODUCT(--(ABS($G102:$Z102)=ABS(S102)),--($G102:$Z102&lt;&gt;0))-1)/2)</f>
        <v>11</v>
      </c>
      <c r="AN102" cm="1">
        <f t="array" ref="AN102">IF(T102=0,"",1+SUMPRODUCT(--(ABS($G102:$Z102)&lt;ABS(T102)),--($G102:$Z102&lt;&gt;0))+(SUMPRODUCT(--(ABS($G102:$Z102)=ABS(T102)),--($G102:$Z102&lt;&gt;0))-1)/2)</f>
        <v>20</v>
      </c>
      <c r="AO102" cm="1">
        <f t="array" ref="AO102">IF(U102=0,"",1+SUMPRODUCT(--(ABS($G102:$Z102)&lt;ABS(U102)),--($G102:$Z102&lt;&gt;0))+(SUMPRODUCT(--(ABS($G102:$Z102)=ABS(U102)),--($G102:$Z102&lt;&gt;0))-1)/2)</f>
        <v>2</v>
      </c>
      <c r="AP102" cm="1">
        <f t="array" ref="AP102">IF(V102=0,"",1+SUMPRODUCT(--(ABS($G102:$Z102)&lt;ABS(V102)),--($G102:$Z102&lt;&gt;0))+(SUMPRODUCT(--(ABS($G102:$Z102)=ABS(V102)),--($G102:$Z102&lt;&gt;0))-1)/2)</f>
        <v>16</v>
      </c>
      <c r="AQ102" cm="1">
        <f t="array" ref="AQ102">IF(W102=0,"",1+SUMPRODUCT(--(ABS($G102:$Z102)&lt;ABS(W102)),--($G102:$Z102&lt;&gt;0))+(SUMPRODUCT(--(ABS($G102:$Z102)=ABS(W102)),--($G102:$Z102&lt;&gt;0))-1)/2)</f>
        <v>12</v>
      </c>
      <c r="AR102" cm="1">
        <f t="array" ref="AR102">IF(X102=0,"",1+SUMPRODUCT(--(ABS($G102:$Z102)&lt;ABS(X102)),--($G102:$Z102&lt;&gt;0))+(SUMPRODUCT(--(ABS($G102:$Z102)=ABS(X102)),--($G102:$Z102&lt;&gt;0))-1)/2)</f>
        <v>5</v>
      </c>
      <c r="AS102" cm="1">
        <f t="array" ref="AS102">IF(Y102=0,"",1+SUMPRODUCT(--(ABS($G102:$Z102)&lt;ABS(Y102)),--($G102:$Z102&lt;&gt;0))+(SUMPRODUCT(--(ABS($G102:$Z102)=ABS(Y102)),--($G102:$Z102&lt;&gt;0))-1)/2)</f>
        <v>18</v>
      </c>
      <c r="AT102" cm="1">
        <f t="array" ref="AT102">IF(Z102=0,"",1+SUMPRODUCT(--(ABS($G102:$Z102)&lt;ABS(Z102)),--($G102:$Z102&lt;&gt;0))+(SUMPRODUCT(--(ABS($G102:$Z102)=ABS(Z102)),--($G102:$Z102&lt;&gt;0))-1)/2)</f>
        <v>10</v>
      </c>
      <c r="AU102">
        <f>AVERAGE(G102:Z102)</f>
        <v>-1.5839713434992353E-3</v>
      </c>
      <c r="AV102">
        <f>SUMIF(G102:Z102,"&gt;0",AA102:AT102)</f>
        <v>98</v>
      </c>
      <c r="AW102">
        <f>COUNTIF(G102:Z102,"&lt;&gt;0")</f>
        <v>20</v>
      </c>
      <c r="AX102">
        <f>_xlfn.LET(_xlpm.n,AW102,_xlpm.w,AV102,_xlpm.mu,_xlpm.n*(_xlpm.n+1)/4,_xlpm.sd,SQRT(_xlpm.n*(_xlpm.n+1)*(2*_xlpm.n+1)/24),_xlpm.z,(ABS(_xlpm.w-_xlpm.mu)-0.5)/_xlpm.sd,MIN(1,2*(1-_xlfn.NORM.S.DIST(_xlpm.z,TRUE))))</f>
        <v>0.80826697400518333</v>
      </c>
    </row>
    <row r="103" spans="1:50" x14ac:dyDescent="0.25">
      <c r="A103" t="s">
        <v>9345</v>
      </c>
      <c r="B103" t="s">
        <v>19</v>
      </c>
      <c r="C103" t="s">
        <v>147</v>
      </c>
      <c r="D103" t="s">
        <v>94</v>
      </c>
      <c r="E103" t="s">
        <v>26</v>
      </c>
      <c r="F103" t="s">
        <v>9260</v>
      </c>
      <c r="G103">
        <f>all_runs!O2742-all_runs!O3702</f>
        <v>-9.1236628713470269E-3</v>
      </c>
      <c r="H103">
        <f>all_runs!O2743-all_runs!O3703</f>
        <v>3.5765379113018581E-3</v>
      </c>
      <c r="I103">
        <f>all_runs!O2744-all_runs!O3704</f>
        <v>8.7141930101053422E-4</v>
      </c>
      <c r="J103">
        <f>all_runs!O2745-all_runs!O3705</f>
        <v>3.9502102989655619E-2</v>
      </c>
      <c r="K103">
        <f>all_runs!O2746-all_runs!O3706</f>
        <v>-4.224925163881621E-3</v>
      </c>
      <c r="L103">
        <f>all_runs!O2747-all_runs!O3707</f>
        <v>-2.155172413793105E-2</v>
      </c>
      <c r="M103">
        <f>all_runs!O2748-all_runs!O3708</f>
        <v>-1.3605505919613292E-2</v>
      </c>
      <c r="N103">
        <f>all_runs!O2749-all_runs!O3709</f>
        <v>4.9578215184254981E-3</v>
      </c>
      <c r="O103">
        <f>all_runs!O2750-all_runs!O3710</f>
        <v>-2.0352323838081054E-2</v>
      </c>
      <c r="P103">
        <f>all_runs!O2751-all_runs!O3711</f>
        <v>6.3631274491507961E-3</v>
      </c>
      <c r="Q103">
        <f>all_runs!O2752-all_runs!O3712</f>
        <v>-3.319996994627894E-2</v>
      </c>
      <c r="R103">
        <f>all_runs!O2753-all_runs!O3713</f>
        <v>2.6430692746687967E-2</v>
      </c>
      <c r="S103">
        <f>all_runs!O2754-all_runs!O3714</f>
        <v>2.0480796318903094E-2</v>
      </c>
      <c r="T103">
        <f>all_runs!O2755-all_runs!O3715</f>
        <v>-4.8121098449326327E-3</v>
      </c>
      <c r="U103">
        <f>all_runs!O2756-all_runs!O3716</f>
        <v>-1.1270145384875363E-2</v>
      </c>
      <c r="V103">
        <f>all_runs!O2757-all_runs!O3717</f>
        <v>6.6243702183244046E-3</v>
      </c>
      <c r="W103">
        <f>all_runs!O2758-all_runs!O3718</f>
        <v>6.1774969348298292E-3</v>
      </c>
      <c r="X103">
        <f>all_runs!O2759-all_runs!O3719</f>
        <v>7.9476390836838995E-3</v>
      </c>
      <c r="Y103">
        <f>all_runs!O2760-all_runs!O3720</f>
        <v>-1.4846325041552921E-2</v>
      </c>
      <c r="Z103">
        <f>all_runs!O2761-all_runs!O3721</f>
        <v>-6.7667779013718121E-3</v>
      </c>
      <c r="AA103" cm="1">
        <f t="array" ref="AA103">IF(G103=0,"",1+SUMPRODUCT(--(ABS($G103:$Z103)&lt;ABS(G103)),--($G103:$Z103&lt;&gt;0))+(SUMPRODUCT(--(ABS($G103:$Z103)=ABS(G103)),--($G103:$Z103&lt;&gt;0))-1)/2)</f>
        <v>11</v>
      </c>
      <c r="AB103" cm="1">
        <f t="array" ref="AB103">IF(H103=0,"",1+SUMPRODUCT(--(ABS($G103:$Z103)&lt;ABS(H103)),--($G103:$Z103&lt;&gt;0))+(SUMPRODUCT(--(ABS($G103:$Z103)=ABS(H103)),--($G103:$Z103&lt;&gt;0))-1)/2)</f>
        <v>2</v>
      </c>
      <c r="AC103" cm="1">
        <f t="array" ref="AC103">IF(I103=0,"",1+SUMPRODUCT(--(ABS($G103:$Z103)&lt;ABS(I103)),--($G103:$Z103&lt;&gt;0))+(SUMPRODUCT(--(ABS($G103:$Z103)=ABS(I103)),--($G103:$Z103&lt;&gt;0))-1)/2)</f>
        <v>1</v>
      </c>
      <c r="AD103" cm="1">
        <f t="array" ref="AD103">IF(J103=0,"",1+SUMPRODUCT(--(ABS($G103:$Z103)&lt;ABS(J103)),--($G103:$Z103&lt;&gt;0))+(SUMPRODUCT(--(ABS($G103:$Z103)=ABS(J103)),--($G103:$Z103&lt;&gt;0))-1)/2)</f>
        <v>20</v>
      </c>
      <c r="AE103" cm="1">
        <f t="array" ref="AE103">IF(K103=0,"",1+SUMPRODUCT(--(ABS($G103:$Z103)&lt;ABS(K103)),--($G103:$Z103&lt;&gt;0))+(SUMPRODUCT(--(ABS($G103:$Z103)=ABS(K103)),--($G103:$Z103&lt;&gt;0))-1)/2)</f>
        <v>3</v>
      </c>
      <c r="AF103" cm="1">
        <f t="array" ref="AF103">IF(L103=0,"",1+SUMPRODUCT(--(ABS($G103:$Z103)&lt;ABS(L103)),--($G103:$Z103&lt;&gt;0))+(SUMPRODUCT(--(ABS($G103:$Z103)=ABS(L103)),--($G103:$Z103&lt;&gt;0))-1)/2)</f>
        <v>17</v>
      </c>
      <c r="AG103" cm="1">
        <f t="array" ref="AG103">IF(M103=0,"",1+SUMPRODUCT(--(ABS($G103:$Z103)&lt;ABS(M103)),--($G103:$Z103&lt;&gt;0))+(SUMPRODUCT(--(ABS($G103:$Z103)=ABS(M103)),--($G103:$Z103&lt;&gt;0))-1)/2)</f>
        <v>13</v>
      </c>
      <c r="AH103" cm="1">
        <f t="array" ref="AH103">IF(N103=0,"",1+SUMPRODUCT(--(ABS($G103:$Z103)&lt;ABS(N103)),--($G103:$Z103&lt;&gt;0))+(SUMPRODUCT(--(ABS($G103:$Z103)=ABS(N103)),--($G103:$Z103&lt;&gt;0))-1)/2)</f>
        <v>5</v>
      </c>
      <c r="AI103" cm="1">
        <f t="array" ref="AI103">IF(O103=0,"",1+SUMPRODUCT(--(ABS($G103:$Z103)&lt;ABS(O103)),--($G103:$Z103&lt;&gt;0))+(SUMPRODUCT(--(ABS($G103:$Z103)=ABS(O103)),--($G103:$Z103&lt;&gt;0))-1)/2)</f>
        <v>15</v>
      </c>
      <c r="AJ103" cm="1">
        <f t="array" ref="AJ103">IF(P103=0,"",1+SUMPRODUCT(--(ABS($G103:$Z103)&lt;ABS(P103)),--($G103:$Z103&lt;&gt;0))+(SUMPRODUCT(--(ABS($G103:$Z103)=ABS(P103)),--($G103:$Z103&lt;&gt;0))-1)/2)</f>
        <v>7</v>
      </c>
      <c r="AK103" cm="1">
        <f t="array" ref="AK103">IF(Q103=0,"",1+SUMPRODUCT(--(ABS($G103:$Z103)&lt;ABS(Q103)),--($G103:$Z103&lt;&gt;0))+(SUMPRODUCT(--(ABS($G103:$Z103)=ABS(Q103)),--($G103:$Z103&lt;&gt;0))-1)/2)</f>
        <v>19</v>
      </c>
      <c r="AL103" cm="1">
        <f t="array" ref="AL103">IF(R103=0,"",1+SUMPRODUCT(--(ABS($G103:$Z103)&lt;ABS(R103)),--($G103:$Z103&lt;&gt;0))+(SUMPRODUCT(--(ABS($G103:$Z103)=ABS(R103)),--($G103:$Z103&lt;&gt;0))-1)/2)</f>
        <v>18</v>
      </c>
      <c r="AM103" cm="1">
        <f t="array" ref="AM103">IF(S103=0,"",1+SUMPRODUCT(--(ABS($G103:$Z103)&lt;ABS(S103)),--($G103:$Z103&lt;&gt;0))+(SUMPRODUCT(--(ABS($G103:$Z103)=ABS(S103)),--($G103:$Z103&lt;&gt;0))-1)/2)</f>
        <v>16</v>
      </c>
      <c r="AN103" cm="1">
        <f t="array" ref="AN103">IF(T103=0,"",1+SUMPRODUCT(--(ABS($G103:$Z103)&lt;ABS(T103)),--($G103:$Z103&lt;&gt;0))+(SUMPRODUCT(--(ABS($G103:$Z103)=ABS(T103)),--($G103:$Z103&lt;&gt;0))-1)/2)</f>
        <v>4</v>
      </c>
      <c r="AO103" cm="1">
        <f t="array" ref="AO103">IF(U103=0,"",1+SUMPRODUCT(--(ABS($G103:$Z103)&lt;ABS(U103)),--($G103:$Z103&lt;&gt;0))+(SUMPRODUCT(--(ABS($G103:$Z103)=ABS(U103)),--($G103:$Z103&lt;&gt;0))-1)/2)</f>
        <v>12</v>
      </c>
      <c r="AP103" cm="1">
        <f t="array" ref="AP103">IF(V103=0,"",1+SUMPRODUCT(--(ABS($G103:$Z103)&lt;ABS(V103)),--($G103:$Z103&lt;&gt;0))+(SUMPRODUCT(--(ABS($G103:$Z103)=ABS(V103)),--($G103:$Z103&lt;&gt;0))-1)/2)</f>
        <v>8</v>
      </c>
      <c r="AQ103" cm="1">
        <f t="array" ref="AQ103">IF(W103=0,"",1+SUMPRODUCT(--(ABS($G103:$Z103)&lt;ABS(W103)),--($G103:$Z103&lt;&gt;0))+(SUMPRODUCT(--(ABS($G103:$Z103)=ABS(W103)),--($G103:$Z103&lt;&gt;0))-1)/2)</f>
        <v>6</v>
      </c>
      <c r="AR103" cm="1">
        <f t="array" ref="AR103">IF(X103=0,"",1+SUMPRODUCT(--(ABS($G103:$Z103)&lt;ABS(X103)),--($G103:$Z103&lt;&gt;0))+(SUMPRODUCT(--(ABS($G103:$Z103)=ABS(X103)),--($G103:$Z103&lt;&gt;0))-1)/2)</f>
        <v>10</v>
      </c>
      <c r="AS103" cm="1">
        <f t="array" ref="AS103">IF(Y103=0,"",1+SUMPRODUCT(--(ABS($G103:$Z103)&lt;ABS(Y103)),--($G103:$Z103&lt;&gt;0))+(SUMPRODUCT(--(ABS($G103:$Z103)=ABS(Y103)),--($G103:$Z103&lt;&gt;0))-1)/2)</f>
        <v>14</v>
      </c>
      <c r="AT103" cm="1">
        <f t="array" ref="AT103">IF(Z103=0,"",1+SUMPRODUCT(--(ABS($G103:$Z103)&lt;ABS(Z103)),--($G103:$Z103&lt;&gt;0))+(SUMPRODUCT(--(ABS($G103:$Z103)=ABS(Z103)),--($G103:$Z103&lt;&gt;0))-1)/2)</f>
        <v>9</v>
      </c>
      <c r="AU103">
        <f>AVERAGE(G103:Z103)</f>
        <v>-8.4107327889461066E-4</v>
      </c>
      <c r="AV103">
        <f>SUMIF(G103:Z103,"&gt;0",AA103:AT103)</f>
        <v>93</v>
      </c>
      <c r="AW103">
        <f>COUNTIF(G103:Z103,"&lt;&gt;0")</f>
        <v>20</v>
      </c>
      <c r="AX103">
        <f>_xlfn.LET(_xlpm.n,AW103,_xlpm.w,AV103,_xlpm.mu,_xlpm.n*(_xlpm.n+1)/4,_xlpm.sd,SQRT(_xlpm.n*(_xlpm.n+1)*(2*_xlpm.n+1)/24),_xlpm.z,(ABS(_xlpm.w-_xlpm.mu)-0.5)/_xlpm.sd,MIN(1,2*(1-_xlfn.NORM.S.DIST(_xlpm.z,TRUE))))</f>
        <v>0.66768621574558251</v>
      </c>
    </row>
    <row r="104" spans="1:50" x14ac:dyDescent="0.25">
      <c r="A104" t="s">
        <v>9345</v>
      </c>
      <c r="B104" t="s">
        <v>19</v>
      </c>
      <c r="C104" t="s">
        <v>147</v>
      </c>
      <c r="D104" t="s">
        <v>102</v>
      </c>
      <c r="E104" t="s">
        <v>32</v>
      </c>
      <c r="F104" t="s">
        <v>9259</v>
      </c>
      <c r="G104">
        <f>all_runs!O2762-all_runs!O3722</f>
        <v>-5.403344089175699E-2</v>
      </c>
      <c r="H104">
        <f>all_runs!O2763-all_runs!O3723</f>
        <v>-5.0936076910102934E-2</v>
      </c>
      <c r="I104">
        <f>all_runs!O2764-all_runs!O3724</f>
        <v>-2.9548674357417593E-2</v>
      </c>
      <c r="J104">
        <f>all_runs!O2765-all_runs!O3725</f>
        <v>-2.9694136731339582E-2</v>
      </c>
      <c r="K104">
        <f>all_runs!O2766-all_runs!O3726</f>
        <v>-2.8253767384202155E-2</v>
      </c>
      <c r="L104">
        <f>all_runs!O2767-all_runs!O3727</f>
        <v>-4.123711340206182E-2</v>
      </c>
      <c r="M104">
        <f>all_runs!O2768-all_runs!O3728</f>
        <v>-5.276545400769006E-2</v>
      </c>
      <c r="N104">
        <f>all_runs!O2769-all_runs!O3729</f>
        <v>-4.1237113402061931E-2</v>
      </c>
      <c r="O104">
        <f>all_runs!O2770-all_runs!O3730</f>
        <v>-2.3873424839608304E-2</v>
      </c>
      <c r="P104">
        <f>all_runs!O2771-all_runs!O3731</f>
        <v>-4.0034610566554996E-3</v>
      </c>
      <c r="Q104">
        <f>all_runs!O2772-all_runs!O3732</f>
        <v>-1.7131841421507032E-2</v>
      </c>
      <c r="R104">
        <f>all_runs!O2773-all_runs!O3733</f>
        <v>-2.5450313701679717E-2</v>
      </c>
      <c r="S104">
        <f>all_runs!O2774-all_runs!O3734</f>
        <v>-6.104819236132375E-2</v>
      </c>
      <c r="T104">
        <f>all_runs!O2775-all_runs!O3735</f>
        <v>-3.8477655972375846E-2</v>
      </c>
      <c r="U104">
        <f>all_runs!O2776-all_runs!O3736</f>
        <v>-4.5704467353952061E-2</v>
      </c>
      <c r="V104">
        <f>all_runs!O2777-all_runs!O3737</f>
        <v>-5.2223926380368102E-2</v>
      </c>
      <c r="W104">
        <f>all_runs!O2778-all_runs!O3738</f>
        <v>-2.786885245901638E-2</v>
      </c>
      <c r="X104">
        <f>all_runs!O2779-all_runs!O3739</f>
        <v>-2.2249543226952051E-2</v>
      </c>
      <c r="Y104">
        <f>all_runs!O2780-all_runs!O3740</f>
        <v>-5.5880552343378076E-2</v>
      </c>
      <c r="Z104">
        <f>all_runs!O2781-all_runs!O3741</f>
        <v>-4.9792531120331995E-2</v>
      </c>
      <c r="AA104" cm="1">
        <f t="array" ref="AA104">IF(G104=0,"",1+SUMPRODUCT(--(ABS($G104:$Z104)&lt;ABS(G104)),--($G104:$Z104&lt;&gt;0))+(SUMPRODUCT(--(ABS($G104:$Z104)=ABS(G104)),--($G104:$Z104&lt;&gt;0))-1)/2)</f>
        <v>18</v>
      </c>
      <c r="AB104" cm="1">
        <f t="array" ref="AB104">IF(H104=0,"",1+SUMPRODUCT(--(ABS($G104:$Z104)&lt;ABS(H104)),--($G104:$Z104&lt;&gt;0))+(SUMPRODUCT(--(ABS($G104:$Z104)=ABS(H104)),--($G104:$Z104&lt;&gt;0))-1)/2)</f>
        <v>15</v>
      </c>
      <c r="AC104" cm="1">
        <f t="array" ref="AC104">IF(I104=0,"",1+SUMPRODUCT(--(ABS($G104:$Z104)&lt;ABS(I104)),--($G104:$Z104&lt;&gt;0))+(SUMPRODUCT(--(ABS($G104:$Z104)=ABS(I104)),--($G104:$Z104&lt;&gt;0))-1)/2)</f>
        <v>8</v>
      </c>
      <c r="AD104" cm="1">
        <f t="array" ref="AD104">IF(J104=0,"",1+SUMPRODUCT(--(ABS($G104:$Z104)&lt;ABS(J104)),--($G104:$Z104&lt;&gt;0))+(SUMPRODUCT(--(ABS($G104:$Z104)=ABS(J104)),--($G104:$Z104&lt;&gt;0))-1)/2)</f>
        <v>9</v>
      </c>
      <c r="AE104" cm="1">
        <f t="array" ref="AE104">IF(K104=0,"",1+SUMPRODUCT(--(ABS($G104:$Z104)&lt;ABS(K104)),--($G104:$Z104&lt;&gt;0))+(SUMPRODUCT(--(ABS($G104:$Z104)=ABS(K104)),--($G104:$Z104&lt;&gt;0))-1)/2)</f>
        <v>7</v>
      </c>
      <c r="AF104" cm="1">
        <f t="array" ref="AF104">IF(L104=0,"",1+SUMPRODUCT(--(ABS($G104:$Z104)&lt;ABS(L104)),--($G104:$Z104&lt;&gt;0))+(SUMPRODUCT(--(ABS($G104:$Z104)=ABS(L104)),--($G104:$Z104&lt;&gt;0))-1)/2)</f>
        <v>11</v>
      </c>
      <c r="AG104" cm="1">
        <f t="array" ref="AG104">IF(M104=0,"",1+SUMPRODUCT(--(ABS($G104:$Z104)&lt;ABS(M104)),--($G104:$Z104&lt;&gt;0))+(SUMPRODUCT(--(ABS($G104:$Z104)=ABS(M104)),--($G104:$Z104&lt;&gt;0))-1)/2)</f>
        <v>17</v>
      </c>
      <c r="AH104" cm="1">
        <f t="array" ref="AH104">IF(N104=0,"",1+SUMPRODUCT(--(ABS($G104:$Z104)&lt;ABS(N104)),--($G104:$Z104&lt;&gt;0))+(SUMPRODUCT(--(ABS($G104:$Z104)=ABS(N104)),--($G104:$Z104&lt;&gt;0))-1)/2)</f>
        <v>12</v>
      </c>
      <c r="AI104" cm="1">
        <f t="array" ref="AI104">IF(O104=0,"",1+SUMPRODUCT(--(ABS($G104:$Z104)&lt;ABS(O104)),--($G104:$Z104&lt;&gt;0))+(SUMPRODUCT(--(ABS($G104:$Z104)=ABS(O104)),--($G104:$Z104&lt;&gt;0))-1)/2)</f>
        <v>4</v>
      </c>
      <c r="AJ104" cm="1">
        <f t="array" ref="AJ104">IF(P104=0,"",1+SUMPRODUCT(--(ABS($G104:$Z104)&lt;ABS(P104)),--($G104:$Z104&lt;&gt;0))+(SUMPRODUCT(--(ABS($G104:$Z104)=ABS(P104)),--($G104:$Z104&lt;&gt;0))-1)/2)</f>
        <v>1</v>
      </c>
      <c r="AK104" cm="1">
        <f t="array" ref="AK104">IF(Q104=0,"",1+SUMPRODUCT(--(ABS($G104:$Z104)&lt;ABS(Q104)),--($G104:$Z104&lt;&gt;0))+(SUMPRODUCT(--(ABS($G104:$Z104)=ABS(Q104)),--($G104:$Z104&lt;&gt;0))-1)/2)</f>
        <v>2</v>
      </c>
      <c r="AL104" cm="1">
        <f t="array" ref="AL104">IF(R104=0,"",1+SUMPRODUCT(--(ABS($G104:$Z104)&lt;ABS(R104)),--($G104:$Z104&lt;&gt;0))+(SUMPRODUCT(--(ABS($G104:$Z104)=ABS(R104)),--($G104:$Z104&lt;&gt;0))-1)/2)</f>
        <v>5</v>
      </c>
      <c r="AM104" cm="1">
        <f t="array" ref="AM104">IF(S104=0,"",1+SUMPRODUCT(--(ABS($G104:$Z104)&lt;ABS(S104)),--($G104:$Z104&lt;&gt;0))+(SUMPRODUCT(--(ABS($G104:$Z104)=ABS(S104)),--($G104:$Z104&lt;&gt;0))-1)/2)</f>
        <v>20</v>
      </c>
      <c r="AN104" cm="1">
        <f t="array" ref="AN104">IF(T104=0,"",1+SUMPRODUCT(--(ABS($G104:$Z104)&lt;ABS(T104)),--($G104:$Z104&lt;&gt;0))+(SUMPRODUCT(--(ABS($G104:$Z104)=ABS(T104)),--($G104:$Z104&lt;&gt;0))-1)/2)</f>
        <v>10</v>
      </c>
      <c r="AO104" cm="1">
        <f t="array" ref="AO104">IF(U104=0,"",1+SUMPRODUCT(--(ABS($G104:$Z104)&lt;ABS(U104)),--($G104:$Z104&lt;&gt;0))+(SUMPRODUCT(--(ABS($G104:$Z104)=ABS(U104)),--($G104:$Z104&lt;&gt;0))-1)/2)</f>
        <v>13</v>
      </c>
      <c r="AP104" cm="1">
        <f t="array" ref="AP104">IF(V104=0,"",1+SUMPRODUCT(--(ABS($G104:$Z104)&lt;ABS(V104)),--($G104:$Z104&lt;&gt;0))+(SUMPRODUCT(--(ABS($G104:$Z104)=ABS(V104)),--($G104:$Z104&lt;&gt;0))-1)/2)</f>
        <v>16</v>
      </c>
      <c r="AQ104" cm="1">
        <f t="array" ref="AQ104">IF(W104=0,"",1+SUMPRODUCT(--(ABS($G104:$Z104)&lt;ABS(W104)),--($G104:$Z104&lt;&gt;0))+(SUMPRODUCT(--(ABS($G104:$Z104)=ABS(W104)),--($G104:$Z104&lt;&gt;0))-1)/2)</f>
        <v>6</v>
      </c>
      <c r="AR104" cm="1">
        <f t="array" ref="AR104">IF(X104=0,"",1+SUMPRODUCT(--(ABS($G104:$Z104)&lt;ABS(X104)),--($G104:$Z104&lt;&gt;0))+(SUMPRODUCT(--(ABS($G104:$Z104)=ABS(X104)),--($G104:$Z104&lt;&gt;0))-1)/2)</f>
        <v>3</v>
      </c>
      <c r="AS104" cm="1">
        <f t="array" ref="AS104">IF(Y104=0,"",1+SUMPRODUCT(--(ABS($G104:$Z104)&lt;ABS(Y104)),--($G104:$Z104&lt;&gt;0))+(SUMPRODUCT(--(ABS($G104:$Z104)=ABS(Y104)),--($G104:$Z104&lt;&gt;0))-1)/2)</f>
        <v>19</v>
      </c>
      <c r="AT104" cm="1">
        <f t="array" ref="AT104">IF(Z104=0,"",1+SUMPRODUCT(--(ABS($G104:$Z104)&lt;ABS(Z104)),--($G104:$Z104&lt;&gt;0))+(SUMPRODUCT(--(ABS($G104:$Z104)=ABS(Z104)),--($G104:$Z104&lt;&gt;0))-1)/2)</f>
        <v>14</v>
      </c>
      <c r="AU104">
        <f>AVERAGE(G104:Z104)</f>
        <v>-3.7570526966189094E-2</v>
      </c>
      <c r="AV104">
        <f>SUMIF(G104:Z104,"&gt;0",AA104:AT104)</f>
        <v>0</v>
      </c>
      <c r="AW104">
        <f>COUNTIF(G104:Z104,"&lt;&gt;0")</f>
        <v>20</v>
      </c>
      <c r="AX104">
        <f>_xlfn.LET(_xlpm.n,AW104,_xlpm.w,AV104,_xlpm.mu,_xlpm.n*(_xlpm.n+1)/4,_xlpm.sd,SQRT(_xlpm.n*(_xlpm.n+1)*(2*_xlpm.n+1)/24),_xlpm.z,(ABS(_xlpm.w-_xlpm.mu)-0.5)/_xlpm.sd,MIN(1,2*(1-_xlfn.NORM.S.DIST(_xlpm.z,TRUE))))</f>
        <v>9.5691731570646255E-5</v>
      </c>
    </row>
    <row r="105" spans="1:50" x14ac:dyDescent="0.25">
      <c r="A105" t="s">
        <v>9345</v>
      </c>
      <c r="B105" t="s">
        <v>19</v>
      </c>
      <c r="C105" t="s">
        <v>147</v>
      </c>
      <c r="D105" t="s">
        <v>102</v>
      </c>
      <c r="E105" t="s">
        <v>12</v>
      </c>
      <c r="F105" t="s">
        <v>9259</v>
      </c>
      <c r="G105">
        <f>all_runs!O2782-all_runs!O3742</f>
        <v>-1.6666666666666829E-2</v>
      </c>
      <c r="H105">
        <f>all_runs!O2783-all_runs!O3743</f>
        <v>-4.5310256509759617E-2</v>
      </c>
      <c r="I105">
        <f>all_runs!O2784-all_runs!O3744</f>
        <v>-1.3736787881100554E-2</v>
      </c>
      <c r="J105">
        <f>all_runs!O2785-all_runs!O3745</f>
        <v>-7.2240208214308321E-2</v>
      </c>
      <c r="K105">
        <f>all_runs!O2786-all_runs!O3746</f>
        <v>-3.9571437342665994E-2</v>
      </c>
      <c r="L105">
        <f>all_runs!O2787-all_runs!O3747</f>
        <v>1.2504062272706173E-2</v>
      </c>
      <c r="M105">
        <f>all_runs!O2788-all_runs!O3748</f>
        <v>-2.1976661404648934E-2</v>
      </c>
      <c r="N105">
        <f>all_runs!O2789-all_runs!O3749</f>
        <v>-3.8505587024483812E-2</v>
      </c>
      <c r="O105">
        <f>all_runs!O2790-all_runs!O3750</f>
        <v>-1.4652014652014711E-2</v>
      </c>
      <c r="P105">
        <f>all_runs!O2791-all_runs!O3751</f>
        <v>2.8011204481792729E-2</v>
      </c>
      <c r="Q105">
        <f>all_runs!O2792-all_runs!O3752</f>
        <v>4.7798158037303584E-2</v>
      </c>
      <c r="R105">
        <f>all_runs!O2793-all_runs!O3753</f>
        <v>-3.0296519123334642E-2</v>
      </c>
      <c r="S105">
        <f>all_runs!O2794-all_runs!O3754</f>
        <v>4.0476190476190332E-2</v>
      </c>
      <c r="T105">
        <f>all_runs!O2795-all_runs!O3755</f>
        <v>3.7932391453637693E-2</v>
      </c>
      <c r="U105">
        <f>all_runs!O2796-all_runs!O3756</f>
        <v>7.9495485344975858E-3</v>
      </c>
      <c r="V105">
        <f>all_runs!O2797-all_runs!O3757</f>
        <v>-1.6759776536312776E-2</v>
      </c>
      <c r="W105">
        <f>all_runs!O2798-all_runs!O3758</f>
        <v>-3.7007315040587518E-2</v>
      </c>
      <c r="X105">
        <f>all_runs!O2799-all_runs!O3759</f>
        <v>-5.2920727543609214E-2</v>
      </c>
      <c r="Y105">
        <f>all_runs!O2800-all_runs!O3760</f>
        <v>-3.0511378104960962E-2</v>
      </c>
      <c r="Z105">
        <f>all_runs!O2801-all_runs!O3761</f>
        <v>-3.907774630154226E-2</v>
      </c>
      <c r="AA105" cm="1">
        <f t="array" ref="AA105">IF(G105=0,"",1+SUMPRODUCT(--(ABS($G105:$Z105)&lt;ABS(G105)),--($G105:$Z105&lt;&gt;0))+(SUMPRODUCT(--(ABS($G105:$Z105)=ABS(G105)),--($G105:$Z105&lt;&gt;0))-1)/2)</f>
        <v>5</v>
      </c>
      <c r="AB105" cm="1">
        <f t="array" ref="AB105">IF(H105=0,"",1+SUMPRODUCT(--(ABS($G105:$Z105)&lt;ABS(H105)),--($G105:$Z105&lt;&gt;0))+(SUMPRODUCT(--(ABS($G105:$Z105)=ABS(H105)),--($G105:$Z105&lt;&gt;0))-1)/2)</f>
        <v>17</v>
      </c>
      <c r="AC105" cm="1">
        <f t="array" ref="AC105">IF(I105=0,"",1+SUMPRODUCT(--(ABS($G105:$Z105)&lt;ABS(I105)),--($G105:$Z105&lt;&gt;0))+(SUMPRODUCT(--(ABS($G105:$Z105)=ABS(I105)),--($G105:$Z105&lt;&gt;0))-1)/2)</f>
        <v>3</v>
      </c>
      <c r="AD105" cm="1">
        <f t="array" ref="AD105">IF(J105=0,"",1+SUMPRODUCT(--(ABS($G105:$Z105)&lt;ABS(J105)),--($G105:$Z105&lt;&gt;0))+(SUMPRODUCT(--(ABS($G105:$Z105)=ABS(J105)),--($G105:$Z105&lt;&gt;0))-1)/2)</f>
        <v>20</v>
      </c>
      <c r="AE105" cm="1">
        <f t="array" ref="AE105">IF(K105=0,"",1+SUMPRODUCT(--(ABS($G105:$Z105)&lt;ABS(K105)),--($G105:$Z105&lt;&gt;0))+(SUMPRODUCT(--(ABS($G105:$Z105)=ABS(K105)),--($G105:$Z105&lt;&gt;0))-1)/2)</f>
        <v>15</v>
      </c>
      <c r="AF105" cm="1">
        <f t="array" ref="AF105">IF(L105=0,"",1+SUMPRODUCT(--(ABS($G105:$Z105)&lt;ABS(L105)),--($G105:$Z105&lt;&gt;0))+(SUMPRODUCT(--(ABS($G105:$Z105)=ABS(L105)),--($G105:$Z105&lt;&gt;0))-1)/2)</f>
        <v>2</v>
      </c>
      <c r="AG105" cm="1">
        <f t="array" ref="AG105">IF(M105=0,"",1+SUMPRODUCT(--(ABS($G105:$Z105)&lt;ABS(M105)),--($G105:$Z105&lt;&gt;0))+(SUMPRODUCT(--(ABS($G105:$Z105)=ABS(M105)),--($G105:$Z105&lt;&gt;0))-1)/2)</f>
        <v>7</v>
      </c>
      <c r="AH105" cm="1">
        <f t="array" ref="AH105">IF(N105=0,"",1+SUMPRODUCT(--(ABS($G105:$Z105)&lt;ABS(N105)),--($G105:$Z105&lt;&gt;0))+(SUMPRODUCT(--(ABS($G105:$Z105)=ABS(N105)),--($G105:$Z105&lt;&gt;0))-1)/2)</f>
        <v>13</v>
      </c>
      <c r="AI105" cm="1">
        <f t="array" ref="AI105">IF(O105=0,"",1+SUMPRODUCT(--(ABS($G105:$Z105)&lt;ABS(O105)),--($G105:$Z105&lt;&gt;0))+(SUMPRODUCT(--(ABS($G105:$Z105)=ABS(O105)),--($G105:$Z105&lt;&gt;0))-1)/2)</f>
        <v>4</v>
      </c>
      <c r="AJ105" cm="1">
        <f t="array" ref="AJ105">IF(P105=0,"",1+SUMPRODUCT(--(ABS($G105:$Z105)&lt;ABS(P105)),--($G105:$Z105&lt;&gt;0))+(SUMPRODUCT(--(ABS($G105:$Z105)=ABS(P105)),--($G105:$Z105&lt;&gt;0))-1)/2)</f>
        <v>8</v>
      </c>
      <c r="AK105" cm="1">
        <f t="array" ref="AK105">IF(Q105=0,"",1+SUMPRODUCT(--(ABS($G105:$Z105)&lt;ABS(Q105)),--($G105:$Z105&lt;&gt;0))+(SUMPRODUCT(--(ABS($G105:$Z105)=ABS(Q105)),--($G105:$Z105&lt;&gt;0))-1)/2)</f>
        <v>18</v>
      </c>
      <c r="AL105" cm="1">
        <f t="array" ref="AL105">IF(R105=0,"",1+SUMPRODUCT(--(ABS($G105:$Z105)&lt;ABS(R105)),--($G105:$Z105&lt;&gt;0))+(SUMPRODUCT(--(ABS($G105:$Z105)=ABS(R105)),--($G105:$Z105&lt;&gt;0))-1)/2)</f>
        <v>9</v>
      </c>
      <c r="AM105" cm="1">
        <f t="array" ref="AM105">IF(S105=0,"",1+SUMPRODUCT(--(ABS($G105:$Z105)&lt;ABS(S105)),--($G105:$Z105&lt;&gt;0))+(SUMPRODUCT(--(ABS($G105:$Z105)=ABS(S105)),--($G105:$Z105&lt;&gt;0))-1)/2)</f>
        <v>16</v>
      </c>
      <c r="AN105" cm="1">
        <f t="array" ref="AN105">IF(T105=0,"",1+SUMPRODUCT(--(ABS($G105:$Z105)&lt;ABS(T105)),--($G105:$Z105&lt;&gt;0))+(SUMPRODUCT(--(ABS($G105:$Z105)=ABS(T105)),--($G105:$Z105&lt;&gt;0))-1)/2)</f>
        <v>12</v>
      </c>
      <c r="AO105" cm="1">
        <f t="array" ref="AO105">IF(U105=0,"",1+SUMPRODUCT(--(ABS($G105:$Z105)&lt;ABS(U105)),--($G105:$Z105&lt;&gt;0))+(SUMPRODUCT(--(ABS($G105:$Z105)=ABS(U105)),--($G105:$Z105&lt;&gt;0))-1)/2)</f>
        <v>1</v>
      </c>
      <c r="AP105" cm="1">
        <f t="array" ref="AP105">IF(V105=0,"",1+SUMPRODUCT(--(ABS($G105:$Z105)&lt;ABS(V105)),--($G105:$Z105&lt;&gt;0))+(SUMPRODUCT(--(ABS($G105:$Z105)=ABS(V105)),--($G105:$Z105&lt;&gt;0))-1)/2)</f>
        <v>6</v>
      </c>
      <c r="AQ105" cm="1">
        <f t="array" ref="AQ105">IF(W105=0,"",1+SUMPRODUCT(--(ABS($G105:$Z105)&lt;ABS(W105)),--($G105:$Z105&lt;&gt;0))+(SUMPRODUCT(--(ABS($G105:$Z105)=ABS(W105)),--($G105:$Z105&lt;&gt;0))-1)/2)</f>
        <v>11</v>
      </c>
      <c r="AR105" cm="1">
        <f t="array" ref="AR105">IF(X105=0,"",1+SUMPRODUCT(--(ABS($G105:$Z105)&lt;ABS(X105)),--($G105:$Z105&lt;&gt;0))+(SUMPRODUCT(--(ABS($G105:$Z105)=ABS(X105)),--($G105:$Z105&lt;&gt;0))-1)/2)</f>
        <v>19</v>
      </c>
      <c r="AS105" cm="1">
        <f t="array" ref="AS105">IF(Y105=0,"",1+SUMPRODUCT(--(ABS($G105:$Z105)&lt;ABS(Y105)),--($G105:$Z105&lt;&gt;0))+(SUMPRODUCT(--(ABS($G105:$Z105)=ABS(Y105)),--($G105:$Z105&lt;&gt;0))-1)/2)</f>
        <v>10</v>
      </c>
      <c r="AT105" cm="1">
        <f t="array" ref="AT105">IF(Z105=0,"",1+SUMPRODUCT(--(ABS($G105:$Z105)&lt;ABS(Z105)),--($G105:$Z105&lt;&gt;0))+(SUMPRODUCT(--(ABS($G105:$Z105)=ABS(Z105)),--($G105:$Z105&lt;&gt;0))-1)/2)</f>
        <v>14</v>
      </c>
      <c r="AU105">
        <f>AVERAGE(G105:Z105)</f>
        <v>-1.4728076354493403E-2</v>
      </c>
      <c r="AV105">
        <f>SUMIF(G105:Z105,"&gt;0",AA105:AT105)</f>
        <v>57</v>
      </c>
      <c r="AW105">
        <f>COUNTIF(G105:Z105,"&lt;&gt;0")</f>
        <v>20</v>
      </c>
      <c r="AX105">
        <f>_xlfn.LET(_xlpm.n,AW105,_xlpm.w,AV105,_xlpm.mu,_xlpm.n*(_xlpm.n+1)/4,_xlpm.sd,SQRT(_xlpm.n*(_xlpm.n+1)*(2*_xlpm.n+1)/24),_xlpm.z,(ABS(_xlpm.w-_xlpm.mu)-0.5)/_xlpm.sd,MIN(1,2*(1-_xlfn.NORM.S.DIST(_xlpm.z,TRUE))))</f>
        <v>7.6178709597955141E-2</v>
      </c>
    </row>
    <row r="106" spans="1:50" x14ac:dyDescent="0.25">
      <c r="A106" t="s">
        <v>9345</v>
      </c>
      <c r="B106" t="s">
        <v>19</v>
      </c>
      <c r="C106" t="s">
        <v>147</v>
      </c>
      <c r="D106" t="s">
        <v>102</v>
      </c>
      <c r="E106" t="s">
        <v>26</v>
      </c>
      <c r="F106" t="s">
        <v>9259</v>
      </c>
      <c r="G106">
        <f>all_runs!O2802-all_runs!O3762</f>
        <v>-3.221729699141751E-2</v>
      </c>
      <c r="H106">
        <f>all_runs!O2803-all_runs!O3763</f>
        <v>-3.2876017691635839E-2</v>
      </c>
      <c r="I106">
        <f>all_runs!O2804-all_runs!O3764</f>
        <v>-5.4416934699679231E-3</v>
      </c>
      <c r="J106">
        <f>all_runs!O2805-all_runs!O3765</f>
        <v>-5.452648533879989E-2</v>
      </c>
      <c r="K106">
        <f>all_runs!O2806-all_runs!O3766</f>
        <v>-4.155008070446442E-2</v>
      </c>
      <c r="L106">
        <f>all_runs!O2807-all_runs!O3767</f>
        <v>-1.5563133465946621E-2</v>
      </c>
      <c r="M106">
        <f>all_runs!O2808-all_runs!O3768</f>
        <v>-4.729445426239165E-2</v>
      </c>
      <c r="N106">
        <f>all_runs!O2809-all_runs!O3769</f>
        <v>-2.3331479421579537E-2</v>
      </c>
      <c r="O106">
        <f>all_runs!O2810-all_runs!O3770</f>
        <v>-4.3383947939261702E-3</v>
      </c>
      <c r="P106">
        <f>all_runs!O2811-all_runs!O3771</f>
        <v>-4.0594486196750212E-2</v>
      </c>
      <c r="Q106">
        <f>all_runs!O2812-all_runs!O3772</f>
        <v>-3.8645310293883739E-2</v>
      </c>
      <c r="R106">
        <f>all_runs!O2813-all_runs!O3773</f>
        <v>-6.2530322821421902E-2</v>
      </c>
      <c r="S106">
        <f>all_runs!O2814-all_runs!O3774</f>
        <v>-2.3847732785967635E-2</v>
      </c>
      <c r="T106">
        <f>all_runs!O2815-all_runs!O3775</f>
        <v>-2.4413354885457816E-2</v>
      </c>
      <c r="U106">
        <f>all_runs!O2816-all_runs!O3776</f>
        <v>-1.304347826086949E-2</v>
      </c>
      <c r="V106">
        <f>all_runs!O2817-all_runs!O3777</f>
        <v>-3.7363209037028944E-2</v>
      </c>
      <c r="W106">
        <f>all_runs!O2818-all_runs!O3778</f>
        <v>-2.6608449022242242E-2</v>
      </c>
      <c r="X106">
        <f>all_runs!O2819-all_runs!O3779</f>
        <v>-2.8518841967865916E-2</v>
      </c>
      <c r="Y106">
        <f>all_runs!O2820-all_runs!O3780</f>
        <v>-2.1645021645021689E-2</v>
      </c>
      <c r="Z106">
        <f>all_runs!O2821-all_runs!O3781</f>
        <v>-6.0235443724461546E-2</v>
      </c>
      <c r="AA106" cm="1">
        <f t="array" ref="AA106">IF(G106=0,"",1+SUMPRODUCT(--(ABS($G106:$Z106)&lt;ABS(G106)),--($G106:$Z106&lt;&gt;0))+(SUMPRODUCT(--(ABS($G106:$Z106)=ABS(G106)),--($G106:$Z106&lt;&gt;0))-1)/2)</f>
        <v>11</v>
      </c>
      <c r="AB106" cm="1">
        <f t="array" ref="AB106">IF(H106=0,"",1+SUMPRODUCT(--(ABS($G106:$Z106)&lt;ABS(H106)),--($G106:$Z106&lt;&gt;0))+(SUMPRODUCT(--(ABS($G106:$Z106)=ABS(H106)),--($G106:$Z106&lt;&gt;0))-1)/2)</f>
        <v>12</v>
      </c>
      <c r="AC106" cm="1">
        <f t="array" ref="AC106">IF(I106=0,"",1+SUMPRODUCT(--(ABS($G106:$Z106)&lt;ABS(I106)),--($G106:$Z106&lt;&gt;0))+(SUMPRODUCT(--(ABS($G106:$Z106)=ABS(I106)),--($G106:$Z106&lt;&gt;0))-1)/2)</f>
        <v>2</v>
      </c>
      <c r="AD106" cm="1">
        <f t="array" ref="AD106">IF(J106=0,"",1+SUMPRODUCT(--(ABS($G106:$Z106)&lt;ABS(J106)),--($G106:$Z106&lt;&gt;0))+(SUMPRODUCT(--(ABS($G106:$Z106)=ABS(J106)),--($G106:$Z106&lt;&gt;0))-1)/2)</f>
        <v>18</v>
      </c>
      <c r="AE106" cm="1">
        <f t="array" ref="AE106">IF(K106=0,"",1+SUMPRODUCT(--(ABS($G106:$Z106)&lt;ABS(K106)),--($G106:$Z106&lt;&gt;0))+(SUMPRODUCT(--(ABS($G106:$Z106)=ABS(K106)),--($G106:$Z106&lt;&gt;0))-1)/2)</f>
        <v>16</v>
      </c>
      <c r="AF106" cm="1">
        <f t="array" ref="AF106">IF(L106=0,"",1+SUMPRODUCT(--(ABS($G106:$Z106)&lt;ABS(L106)),--($G106:$Z106&lt;&gt;0))+(SUMPRODUCT(--(ABS($G106:$Z106)=ABS(L106)),--($G106:$Z106&lt;&gt;0))-1)/2)</f>
        <v>4</v>
      </c>
      <c r="AG106" cm="1">
        <f t="array" ref="AG106">IF(M106=0,"",1+SUMPRODUCT(--(ABS($G106:$Z106)&lt;ABS(M106)),--($G106:$Z106&lt;&gt;0))+(SUMPRODUCT(--(ABS($G106:$Z106)=ABS(M106)),--($G106:$Z106&lt;&gt;0))-1)/2)</f>
        <v>17</v>
      </c>
      <c r="AH106" cm="1">
        <f t="array" ref="AH106">IF(N106=0,"",1+SUMPRODUCT(--(ABS($G106:$Z106)&lt;ABS(N106)),--($G106:$Z106&lt;&gt;0))+(SUMPRODUCT(--(ABS($G106:$Z106)=ABS(N106)),--($G106:$Z106&lt;&gt;0))-1)/2)</f>
        <v>6</v>
      </c>
      <c r="AI106" cm="1">
        <f t="array" ref="AI106">IF(O106=0,"",1+SUMPRODUCT(--(ABS($G106:$Z106)&lt;ABS(O106)),--($G106:$Z106&lt;&gt;0))+(SUMPRODUCT(--(ABS($G106:$Z106)=ABS(O106)),--($G106:$Z106&lt;&gt;0))-1)/2)</f>
        <v>1</v>
      </c>
      <c r="AJ106" cm="1">
        <f t="array" ref="AJ106">IF(P106=0,"",1+SUMPRODUCT(--(ABS($G106:$Z106)&lt;ABS(P106)),--($G106:$Z106&lt;&gt;0))+(SUMPRODUCT(--(ABS($G106:$Z106)=ABS(P106)),--($G106:$Z106&lt;&gt;0))-1)/2)</f>
        <v>15</v>
      </c>
      <c r="AK106" cm="1">
        <f t="array" ref="AK106">IF(Q106=0,"",1+SUMPRODUCT(--(ABS($G106:$Z106)&lt;ABS(Q106)),--($G106:$Z106&lt;&gt;0))+(SUMPRODUCT(--(ABS($G106:$Z106)=ABS(Q106)),--($G106:$Z106&lt;&gt;0))-1)/2)</f>
        <v>14</v>
      </c>
      <c r="AL106" cm="1">
        <f t="array" ref="AL106">IF(R106=0,"",1+SUMPRODUCT(--(ABS($G106:$Z106)&lt;ABS(R106)),--($G106:$Z106&lt;&gt;0))+(SUMPRODUCT(--(ABS($G106:$Z106)=ABS(R106)),--($G106:$Z106&lt;&gt;0))-1)/2)</f>
        <v>20</v>
      </c>
      <c r="AM106" cm="1">
        <f t="array" ref="AM106">IF(S106=0,"",1+SUMPRODUCT(--(ABS($G106:$Z106)&lt;ABS(S106)),--($G106:$Z106&lt;&gt;0))+(SUMPRODUCT(--(ABS($G106:$Z106)=ABS(S106)),--($G106:$Z106&lt;&gt;0))-1)/2)</f>
        <v>7</v>
      </c>
      <c r="AN106" cm="1">
        <f t="array" ref="AN106">IF(T106=0,"",1+SUMPRODUCT(--(ABS($G106:$Z106)&lt;ABS(T106)),--($G106:$Z106&lt;&gt;0))+(SUMPRODUCT(--(ABS($G106:$Z106)=ABS(T106)),--($G106:$Z106&lt;&gt;0))-1)/2)</f>
        <v>8</v>
      </c>
      <c r="AO106" cm="1">
        <f t="array" ref="AO106">IF(U106=0,"",1+SUMPRODUCT(--(ABS($G106:$Z106)&lt;ABS(U106)),--($G106:$Z106&lt;&gt;0))+(SUMPRODUCT(--(ABS($G106:$Z106)=ABS(U106)),--($G106:$Z106&lt;&gt;0))-1)/2)</f>
        <v>3</v>
      </c>
      <c r="AP106" cm="1">
        <f t="array" ref="AP106">IF(V106=0,"",1+SUMPRODUCT(--(ABS($G106:$Z106)&lt;ABS(V106)),--($G106:$Z106&lt;&gt;0))+(SUMPRODUCT(--(ABS($G106:$Z106)=ABS(V106)),--($G106:$Z106&lt;&gt;0))-1)/2)</f>
        <v>13</v>
      </c>
      <c r="AQ106" cm="1">
        <f t="array" ref="AQ106">IF(W106=0,"",1+SUMPRODUCT(--(ABS($G106:$Z106)&lt;ABS(W106)),--($G106:$Z106&lt;&gt;0))+(SUMPRODUCT(--(ABS($G106:$Z106)=ABS(W106)),--($G106:$Z106&lt;&gt;0))-1)/2)</f>
        <v>9</v>
      </c>
      <c r="AR106" cm="1">
        <f t="array" ref="AR106">IF(X106=0,"",1+SUMPRODUCT(--(ABS($G106:$Z106)&lt;ABS(X106)),--($G106:$Z106&lt;&gt;0))+(SUMPRODUCT(--(ABS($G106:$Z106)=ABS(X106)),--($G106:$Z106&lt;&gt;0))-1)/2)</f>
        <v>10</v>
      </c>
      <c r="AS106" cm="1">
        <f t="array" ref="AS106">IF(Y106=0,"",1+SUMPRODUCT(--(ABS($G106:$Z106)&lt;ABS(Y106)),--($G106:$Z106&lt;&gt;0))+(SUMPRODUCT(--(ABS($G106:$Z106)=ABS(Y106)),--($G106:$Z106&lt;&gt;0))-1)/2)</f>
        <v>5</v>
      </c>
      <c r="AT106" cm="1">
        <f t="array" ref="AT106">IF(Z106=0,"",1+SUMPRODUCT(--(ABS($G106:$Z106)&lt;ABS(Z106)),--($G106:$Z106&lt;&gt;0))+(SUMPRODUCT(--(ABS($G106:$Z106)=ABS(Z106)),--($G106:$Z106&lt;&gt;0))-1)/2)</f>
        <v>19</v>
      </c>
      <c r="AU106">
        <f>AVERAGE(G106:Z106)</f>
        <v>-3.1729234339055036E-2</v>
      </c>
      <c r="AV106">
        <f>SUMIF(G106:Z106,"&gt;0",AA106:AT106)</f>
        <v>0</v>
      </c>
      <c r="AW106">
        <f>COUNTIF(G106:Z106,"&lt;&gt;0")</f>
        <v>20</v>
      </c>
      <c r="AX106">
        <f>_xlfn.LET(_xlpm.n,AW106,_xlpm.w,AV106,_xlpm.mu,_xlpm.n*(_xlpm.n+1)/4,_xlpm.sd,SQRT(_xlpm.n*(_xlpm.n+1)*(2*_xlpm.n+1)/24),_xlpm.z,(ABS(_xlpm.w-_xlpm.mu)-0.5)/_xlpm.sd,MIN(1,2*(1-_xlfn.NORM.S.DIST(_xlpm.z,TRUE))))</f>
        <v>9.5691731570646255E-5</v>
      </c>
    </row>
    <row r="107" spans="1:50" x14ac:dyDescent="0.25">
      <c r="A107" t="s">
        <v>9345</v>
      </c>
      <c r="B107" t="s">
        <v>19</v>
      </c>
      <c r="C107" t="s">
        <v>147</v>
      </c>
      <c r="D107" t="s">
        <v>102</v>
      </c>
      <c r="E107" t="s">
        <v>32</v>
      </c>
      <c r="F107" t="s">
        <v>9260</v>
      </c>
      <c r="G107">
        <f>all_runs!O2822-all_runs!O3782</f>
        <v>-3.0604726232873136E-2</v>
      </c>
      <c r="H107">
        <f>all_runs!O2823-all_runs!O3783</f>
        <v>4.3066171653199925E-3</v>
      </c>
      <c r="I107">
        <f>all_runs!O2824-all_runs!O3784</f>
        <v>-3.8972110583362918E-3</v>
      </c>
      <c r="J107">
        <f>all_runs!O2825-all_runs!O3785</f>
        <v>-1.2631578947368438E-2</v>
      </c>
      <c r="K107">
        <f>all_runs!O2826-all_runs!O3786</f>
        <v>-3.765690376569053E-2</v>
      </c>
      <c r="L107">
        <f>all_runs!O2827-all_runs!O3787</f>
        <v>-1.3199042610807399E-2</v>
      </c>
      <c r="M107">
        <f>all_runs!O2828-all_runs!O3788</f>
        <v>-1.4964518477583955E-2</v>
      </c>
      <c r="N107">
        <f>all_runs!O2829-all_runs!O3789</f>
        <v>-3.0075986094279417E-2</v>
      </c>
      <c r="O107">
        <f>all_runs!O2830-all_runs!O3790</f>
        <v>-3.621532294926344E-3</v>
      </c>
      <c r="P107">
        <f>all_runs!O2831-all_runs!O3791</f>
        <v>4.2283298097252064E-3</v>
      </c>
      <c r="Q107">
        <f>all_runs!O2832-all_runs!O3792</f>
        <v>-1.1612470667113461E-2</v>
      </c>
      <c r="R107">
        <f>all_runs!O2833-all_runs!O3793</f>
        <v>-1.7114485468915919E-2</v>
      </c>
      <c r="S107">
        <f>all_runs!O2834-all_runs!O3794</f>
        <v>-4.1676944219316892E-2</v>
      </c>
      <c r="T107">
        <f>all_runs!O2835-all_runs!O3795</f>
        <v>-2.8618602091359358E-2</v>
      </c>
      <c r="U107">
        <f>all_runs!O2836-all_runs!O3796</f>
        <v>-1.132075471698113E-2</v>
      </c>
      <c r="V107">
        <f>all_runs!O2837-all_runs!O3797</f>
        <v>-2.1159267089499778E-2</v>
      </c>
      <c r="W107">
        <f>all_runs!O2838-all_runs!O3798</f>
        <v>1.2023995137549037E-2</v>
      </c>
      <c r="X107">
        <f>all_runs!O2839-all_runs!O3799</f>
        <v>-1.194172438500174E-3</v>
      </c>
      <c r="Y107">
        <f>all_runs!O2840-all_runs!O3800</f>
        <v>-3.5742867084203156E-2</v>
      </c>
      <c r="Z107">
        <f>all_runs!O2841-all_runs!O3801</f>
        <v>-7.182799635629844E-3</v>
      </c>
      <c r="AA107" cm="1">
        <f t="array" ref="AA107">IF(G107=0,"",1+SUMPRODUCT(--(ABS($G107:$Z107)&lt;ABS(G107)),--($G107:$Z107&lt;&gt;0))+(SUMPRODUCT(--(ABS($G107:$Z107)=ABS(G107)),--($G107:$Z107&lt;&gt;0))-1)/2)</f>
        <v>17</v>
      </c>
      <c r="AB107" cm="1">
        <f t="array" ref="AB107">IF(H107=0,"",1+SUMPRODUCT(--(ABS($G107:$Z107)&lt;ABS(H107)),--($G107:$Z107&lt;&gt;0))+(SUMPRODUCT(--(ABS($G107:$Z107)=ABS(H107)),--($G107:$Z107&lt;&gt;0))-1)/2)</f>
        <v>5</v>
      </c>
      <c r="AC107" cm="1">
        <f t="array" ref="AC107">IF(I107=0,"",1+SUMPRODUCT(--(ABS($G107:$Z107)&lt;ABS(I107)),--($G107:$Z107&lt;&gt;0))+(SUMPRODUCT(--(ABS($G107:$Z107)=ABS(I107)),--($G107:$Z107&lt;&gt;0))-1)/2)</f>
        <v>3</v>
      </c>
      <c r="AD107" cm="1">
        <f t="array" ref="AD107">IF(J107=0,"",1+SUMPRODUCT(--(ABS($G107:$Z107)&lt;ABS(J107)),--($G107:$Z107&lt;&gt;0))+(SUMPRODUCT(--(ABS($G107:$Z107)=ABS(J107)),--($G107:$Z107&lt;&gt;0))-1)/2)</f>
        <v>10</v>
      </c>
      <c r="AE107" cm="1">
        <f t="array" ref="AE107">IF(K107=0,"",1+SUMPRODUCT(--(ABS($G107:$Z107)&lt;ABS(K107)),--($G107:$Z107&lt;&gt;0))+(SUMPRODUCT(--(ABS($G107:$Z107)=ABS(K107)),--($G107:$Z107&lt;&gt;0))-1)/2)</f>
        <v>19</v>
      </c>
      <c r="AF107" cm="1">
        <f t="array" ref="AF107">IF(L107=0,"",1+SUMPRODUCT(--(ABS($G107:$Z107)&lt;ABS(L107)),--($G107:$Z107&lt;&gt;0))+(SUMPRODUCT(--(ABS($G107:$Z107)=ABS(L107)),--($G107:$Z107&lt;&gt;0))-1)/2)</f>
        <v>11</v>
      </c>
      <c r="AG107" cm="1">
        <f t="array" ref="AG107">IF(M107=0,"",1+SUMPRODUCT(--(ABS($G107:$Z107)&lt;ABS(M107)),--($G107:$Z107&lt;&gt;0))+(SUMPRODUCT(--(ABS($G107:$Z107)=ABS(M107)),--($G107:$Z107&lt;&gt;0))-1)/2)</f>
        <v>12</v>
      </c>
      <c r="AH107" cm="1">
        <f t="array" ref="AH107">IF(N107=0,"",1+SUMPRODUCT(--(ABS($G107:$Z107)&lt;ABS(N107)),--($G107:$Z107&lt;&gt;0))+(SUMPRODUCT(--(ABS($G107:$Z107)=ABS(N107)),--($G107:$Z107&lt;&gt;0))-1)/2)</f>
        <v>16</v>
      </c>
      <c r="AI107" cm="1">
        <f t="array" ref="AI107">IF(O107=0,"",1+SUMPRODUCT(--(ABS($G107:$Z107)&lt;ABS(O107)),--($G107:$Z107&lt;&gt;0))+(SUMPRODUCT(--(ABS($G107:$Z107)=ABS(O107)),--($G107:$Z107&lt;&gt;0))-1)/2)</f>
        <v>2</v>
      </c>
      <c r="AJ107" cm="1">
        <f t="array" ref="AJ107">IF(P107=0,"",1+SUMPRODUCT(--(ABS($G107:$Z107)&lt;ABS(P107)),--($G107:$Z107&lt;&gt;0))+(SUMPRODUCT(--(ABS($G107:$Z107)=ABS(P107)),--($G107:$Z107&lt;&gt;0))-1)/2)</f>
        <v>4</v>
      </c>
      <c r="AK107" cm="1">
        <f t="array" ref="AK107">IF(Q107=0,"",1+SUMPRODUCT(--(ABS($G107:$Z107)&lt;ABS(Q107)),--($G107:$Z107&lt;&gt;0))+(SUMPRODUCT(--(ABS($G107:$Z107)=ABS(Q107)),--($G107:$Z107&lt;&gt;0))-1)/2)</f>
        <v>8</v>
      </c>
      <c r="AL107" cm="1">
        <f t="array" ref="AL107">IF(R107=0,"",1+SUMPRODUCT(--(ABS($G107:$Z107)&lt;ABS(R107)),--($G107:$Z107&lt;&gt;0))+(SUMPRODUCT(--(ABS($G107:$Z107)=ABS(R107)),--($G107:$Z107&lt;&gt;0))-1)/2)</f>
        <v>13</v>
      </c>
      <c r="AM107" cm="1">
        <f t="array" ref="AM107">IF(S107=0,"",1+SUMPRODUCT(--(ABS($G107:$Z107)&lt;ABS(S107)),--($G107:$Z107&lt;&gt;0))+(SUMPRODUCT(--(ABS($G107:$Z107)=ABS(S107)),--($G107:$Z107&lt;&gt;0))-1)/2)</f>
        <v>20</v>
      </c>
      <c r="AN107" cm="1">
        <f t="array" ref="AN107">IF(T107=0,"",1+SUMPRODUCT(--(ABS($G107:$Z107)&lt;ABS(T107)),--($G107:$Z107&lt;&gt;0))+(SUMPRODUCT(--(ABS($G107:$Z107)=ABS(T107)),--($G107:$Z107&lt;&gt;0))-1)/2)</f>
        <v>15</v>
      </c>
      <c r="AO107" cm="1">
        <f t="array" ref="AO107">IF(U107=0,"",1+SUMPRODUCT(--(ABS($G107:$Z107)&lt;ABS(U107)),--($G107:$Z107&lt;&gt;0))+(SUMPRODUCT(--(ABS($G107:$Z107)=ABS(U107)),--($G107:$Z107&lt;&gt;0))-1)/2)</f>
        <v>7</v>
      </c>
      <c r="AP107" cm="1">
        <f t="array" ref="AP107">IF(V107=0,"",1+SUMPRODUCT(--(ABS($G107:$Z107)&lt;ABS(V107)),--($G107:$Z107&lt;&gt;0))+(SUMPRODUCT(--(ABS($G107:$Z107)=ABS(V107)),--($G107:$Z107&lt;&gt;0))-1)/2)</f>
        <v>14</v>
      </c>
      <c r="AQ107" cm="1">
        <f t="array" ref="AQ107">IF(W107=0,"",1+SUMPRODUCT(--(ABS($G107:$Z107)&lt;ABS(W107)),--($G107:$Z107&lt;&gt;0))+(SUMPRODUCT(--(ABS($G107:$Z107)=ABS(W107)),--($G107:$Z107&lt;&gt;0))-1)/2)</f>
        <v>9</v>
      </c>
      <c r="AR107" cm="1">
        <f t="array" ref="AR107">IF(X107=0,"",1+SUMPRODUCT(--(ABS($G107:$Z107)&lt;ABS(X107)),--($G107:$Z107&lt;&gt;0))+(SUMPRODUCT(--(ABS($G107:$Z107)=ABS(X107)),--($G107:$Z107&lt;&gt;0))-1)/2)</f>
        <v>1</v>
      </c>
      <c r="AS107" cm="1">
        <f t="array" ref="AS107">IF(Y107=0,"",1+SUMPRODUCT(--(ABS($G107:$Z107)&lt;ABS(Y107)),--($G107:$Z107&lt;&gt;0))+(SUMPRODUCT(--(ABS($G107:$Z107)=ABS(Y107)),--($G107:$Z107&lt;&gt;0))-1)/2)</f>
        <v>18</v>
      </c>
      <c r="AT107" cm="1">
        <f t="array" ref="AT107">IF(Z107=0,"",1+SUMPRODUCT(--(ABS($G107:$Z107)&lt;ABS(Z107)),--($G107:$Z107&lt;&gt;0))+(SUMPRODUCT(--(ABS($G107:$Z107)=ABS(Z107)),--($G107:$Z107&lt;&gt;0))-1)/2)</f>
        <v>6</v>
      </c>
      <c r="AU107">
        <f>AVERAGE(G107:Z107)</f>
        <v>-1.508574603903955E-2</v>
      </c>
      <c r="AV107">
        <f>SUMIF(G107:Z107,"&gt;0",AA107:AT107)</f>
        <v>18</v>
      </c>
      <c r="AW107">
        <f>COUNTIF(G107:Z107,"&lt;&gt;0")</f>
        <v>20</v>
      </c>
      <c r="AX107">
        <f>_xlfn.LET(_xlpm.n,AW107,_xlpm.w,AV107,_xlpm.mu,_xlpm.n*(_xlpm.n+1)/4,_xlpm.sd,SQRT(_xlpm.n*(_xlpm.n+1)*(2*_xlpm.n+1)/24),_xlpm.z,(ABS(_xlpm.w-_xlpm.mu)-0.5)/_xlpm.sd,MIN(1,2*(1-_xlfn.NORM.S.DIST(_xlpm.z,TRUE))))</f>
        <v>1.2410409283112322E-3</v>
      </c>
    </row>
    <row r="108" spans="1:50" x14ac:dyDescent="0.25">
      <c r="A108" t="s">
        <v>9345</v>
      </c>
      <c r="B108" t="s">
        <v>19</v>
      </c>
      <c r="C108" t="s">
        <v>147</v>
      </c>
      <c r="D108" t="s">
        <v>102</v>
      </c>
      <c r="E108" t="s">
        <v>12</v>
      </c>
      <c r="F108" t="s">
        <v>9260</v>
      </c>
      <c r="G108">
        <f>all_runs!O2842-all_runs!O3802</f>
        <v>-1.5230961298377199E-2</v>
      </c>
      <c r="H108">
        <f>all_runs!O2843-all_runs!O3803</f>
        <v>4.4901065449008959E-3</v>
      </c>
      <c r="I108">
        <f>all_runs!O2844-all_runs!O3804</f>
        <v>-2.6531822580142528E-3</v>
      </c>
      <c r="J108">
        <f>all_runs!O2845-all_runs!O3805</f>
        <v>-7.5324838365431468E-4</v>
      </c>
      <c r="K108">
        <f>all_runs!O2846-all_runs!O3806</f>
        <v>8.7476331314648714E-3</v>
      </c>
      <c r="L108">
        <f>all_runs!O2847-all_runs!O3807</f>
        <v>-5.9254471019175581E-3</v>
      </c>
      <c r="M108">
        <f>all_runs!O2848-all_runs!O3808</f>
        <v>1.7441230635900751E-2</v>
      </c>
      <c r="N108">
        <f>all_runs!O2849-all_runs!O3809</f>
        <v>-2.3079984082769567E-2</v>
      </c>
      <c r="O108">
        <f>all_runs!O2850-all_runs!O3810</f>
        <v>-7.9562942443831552E-3</v>
      </c>
      <c r="P108">
        <f>all_runs!O2851-all_runs!O3811</f>
        <v>-2.7157045313469741E-2</v>
      </c>
      <c r="Q108">
        <f>all_runs!O2852-all_runs!O3812</f>
        <v>9.3370681605975392E-3</v>
      </c>
      <c r="R108">
        <f>all_runs!O2853-all_runs!O3813</f>
        <v>-1.5278249328683047E-2</v>
      </c>
      <c r="S108">
        <f>all_runs!O2854-all_runs!O3814</f>
        <v>-1.0366232153941612E-2</v>
      </c>
      <c r="T108">
        <f>all_runs!O2855-all_runs!O3815</f>
        <v>4.1138029721002223E-2</v>
      </c>
      <c r="U108">
        <f>all_runs!O2856-all_runs!O3816</f>
        <v>-6.339840562425314E-3</v>
      </c>
      <c r="V108">
        <f>all_runs!O2857-all_runs!O3817</f>
        <v>7.9541937480657188E-3</v>
      </c>
      <c r="W108">
        <f>all_runs!O2858-all_runs!O3818</f>
        <v>-9.4402401844717598E-4</v>
      </c>
      <c r="X108">
        <f>all_runs!O2859-all_runs!O3819</f>
        <v>3.8567493112947604E-3</v>
      </c>
      <c r="Y108">
        <f>all_runs!O2860-all_runs!O3820</f>
        <v>7.0461767821412558E-3</v>
      </c>
      <c r="Z108">
        <f>all_runs!O2861-all_runs!O3821</f>
        <v>1.4283503559269661E-2</v>
      </c>
      <c r="AA108" cm="1">
        <f t="array" ref="AA108">IF(G108=0,"",1+SUMPRODUCT(--(ABS($G108:$Z108)&lt;ABS(G108)),--($G108:$Z108&lt;&gt;0))+(SUMPRODUCT(--(ABS($G108:$Z108)=ABS(G108)),--($G108:$Z108&lt;&gt;0))-1)/2)</f>
        <v>15</v>
      </c>
      <c r="AB108" cm="1">
        <f t="array" ref="AB108">IF(H108=0,"",1+SUMPRODUCT(--(ABS($G108:$Z108)&lt;ABS(H108)),--($G108:$Z108&lt;&gt;0))+(SUMPRODUCT(--(ABS($G108:$Z108)=ABS(H108)),--($G108:$Z108&lt;&gt;0))-1)/2)</f>
        <v>5</v>
      </c>
      <c r="AC108" cm="1">
        <f t="array" ref="AC108">IF(I108=0,"",1+SUMPRODUCT(--(ABS($G108:$Z108)&lt;ABS(I108)),--($G108:$Z108&lt;&gt;0))+(SUMPRODUCT(--(ABS($G108:$Z108)=ABS(I108)),--($G108:$Z108&lt;&gt;0))-1)/2)</f>
        <v>3</v>
      </c>
      <c r="AD108" cm="1">
        <f t="array" ref="AD108">IF(J108=0,"",1+SUMPRODUCT(--(ABS($G108:$Z108)&lt;ABS(J108)),--($G108:$Z108&lt;&gt;0))+(SUMPRODUCT(--(ABS($G108:$Z108)=ABS(J108)),--($G108:$Z108&lt;&gt;0))-1)/2)</f>
        <v>1</v>
      </c>
      <c r="AE108" cm="1">
        <f t="array" ref="AE108">IF(K108=0,"",1+SUMPRODUCT(--(ABS($G108:$Z108)&lt;ABS(K108)),--($G108:$Z108&lt;&gt;0))+(SUMPRODUCT(--(ABS($G108:$Z108)=ABS(K108)),--($G108:$Z108&lt;&gt;0))-1)/2)</f>
        <v>11</v>
      </c>
      <c r="AF108" cm="1">
        <f t="array" ref="AF108">IF(L108=0,"",1+SUMPRODUCT(--(ABS($G108:$Z108)&lt;ABS(L108)),--($G108:$Z108&lt;&gt;0))+(SUMPRODUCT(--(ABS($G108:$Z108)=ABS(L108)),--($G108:$Z108&lt;&gt;0))-1)/2)</f>
        <v>6</v>
      </c>
      <c r="AG108" cm="1">
        <f t="array" ref="AG108">IF(M108=0,"",1+SUMPRODUCT(--(ABS($G108:$Z108)&lt;ABS(M108)),--($G108:$Z108&lt;&gt;0))+(SUMPRODUCT(--(ABS($G108:$Z108)=ABS(M108)),--($G108:$Z108&lt;&gt;0))-1)/2)</f>
        <v>17</v>
      </c>
      <c r="AH108" cm="1">
        <f t="array" ref="AH108">IF(N108=0,"",1+SUMPRODUCT(--(ABS($G108:$Z108)&lt;ABS(N108)),--($G108:$Z108&lt;&gt;0))+(SUMPRODUCT(--(ABS($G108:$Z108)=ABS(N108)),--($G108:$Z108&lt;&gt;0))-1)/2)</f>
        <v>18</v>
      </c>
      <c r="AI108" cm="1">
        <f t="array" ref="AI108">IF(O108=0,"",1+SUMPRODUCT(--(ABS($G108:$Z108)&lt;ABS(O108)),--($G108:$Z108&lt;&gt;0))+(SUMPRODUCT(--(ABS($G108:$Z108)=ABS(O108)),--($G108:$Z108&lt;&gt;0))-1)/2)</f>
        <v>10</v>
      </c>
      <c r="AJ108" cm="1">
        <f t="array" ref="AJ108">IF(P108=0,"",1+SUMPRODUCT(--(ABS($G108:$Z108)&lt;ABS(P108)),--($G108:$Z108&lt;&gt;0))+(SUMPRODUCT(--(ABS($G108:$Z108)=ABS(P108)),--($G108:$Z108&lt;&gt;0))-1)/2)</f>
        <v>19</v>
      </c>
      <c r="AK108" cm="1">
        <f t="array" ref="AK108">IF(Q108=0,"",1+SUMPRODUCT(--(ABS($G108:$Z108)&lt;ABS(Q108)),--($G108:$Z108&lt;&gt;0))+(SUMPRODUCT(--(ABS($G108:$Z108)=ABS(Q108)),--($G108:$Z108&lt;&gt;0))-1)/2)</f>
        <v>12</v>
      </c>
      <c r="AL108" cm="1">
        <f t="array" ref="AL108">IF(R108=0,"",1+SUMPRODUCT(--(ABS($G108:$Z108)&lt;ABS(R108)),--($G108:$Z108&lt;&gt;0))+(SUMPRODUCT(--(ABS($G108:$Z108)=ABS(R108)),--($G108:$Z108&lt;&gt;0))-1)/2)</f>
        <v>16</v>
      </c>
      <c r="AM108" cm="1">
        <f t="array" ref="AM108">IF(S108=0,"",1+SUMPRODUCT(--(ABS($G108:$Z108)&lt;ABS(S108)),--($G108:$Z108&lt;&gt;0))+(SUMPRODUCT(--(ABS($G108:$Z108)=ABS(S108)),--($G108:$Z108&lt;&gt;0))-1)/2)</f>
        <v>13</v>
      </c>
      <c r="AN108" cm="1">
        <f t="array" ref="AN108">IF(T108=0,"",1+SUMPRODUCT(--(ABS($G108:$Z108)&lt;ABS(T108)),--($G108:$Z108&lt;&gt;0))+(SUMPRODUCT(--(ABS($G108:$Z108)=ABS(T108)),--($G108:$Z108&lt;&gt;0))-1)/2)</f>
        <v>20</v>
      </c>
      <c r="AO108" cm="1">
        <f t="array" ref="AO108">IF(U108=0,"",1+SUMPRODUCT(--(ABS($G108:$Z108)&lt;ABS(U108)),--($G108:$Z108&lt;&gt;0))+(SUMPRODUCT(--(ABS($G108:$Z108)=ABS(U108)),--($G108:$Z108&lt;&gt;0))-1)/2)</f>
        <v>7</v>
      </c>
      <c r="AP108" cm="1">
        <f t="array" ref="AP108">IF(V108=0,"",1+SUMPRODUCT(--(ABS($G108:$Z108)&lt;ABS(V108)),--($G108:$Z108&lt;&gt;0))+(SUMPRODUCT(--(ABS($G108:$Z108)=ABS(V108)),--($G108:$Z108&lt;&gt;0))-1)/2)</f>
        <v>9</v>
      </c>
      <c r="AQ108" cm="1">
        <f t="array" ref="AQ108">IF(W108=0,"",1+SUMPRODUCT(--(ABS($G108:$Z108)&lt;ABS(W108)),--($G108:$Z108&lt;&gt;0))+(SUMPRODUCT(--(ABS($G108:$Z108)=ABS(W108)),--($G108:$Z108&lt;&gt;0))-1)/2)</f>
        <v>2</v>
      </c>
      <c r="AR108" cm="1">
        <f t="array" ref="AR108">IF(X108=0,"",1+SUMPRODUCT(--(ABS($G108:$Z108)&lt;ABS(X108)),--($G108:$Z108&lt;&gt;0))+(SUMPRODUCT(--(ABS($G108:$Z108)=ABS(X108)),--($G108:$Z108&lt;&gt;0))-1)/2)</f>
        <v>4</v>
      </c>
      <c r="AS108" cm="1">
        <f t="array" ref="AS108">IF(Y108=0,"",1+SUMPRODUCT(--(ABS($G108:$Z108)&lt;ABS(Y108)),--($G108:$Z108&lt;&gt;0))+(SUMPRODUCT(--(ABS($G108:$Z108)=ABS(Y108)),--($G108:$Z108&lt;&gt;0))-1)/2)</f>
        <v>8</v>
      </c>
      <c r="AT108" cm="1">
        <f t="array" ref="AT108">IF(Z108=0,"",1+SUMPRODUCT(--(ABS($G108:$Z108)&lt;ABS(Z108)),--($G108:$Z108&lt;&gt;0))+(SUMPRODUCT(--(ABS($G108:$Z108)=ABS(Z108)),--($G108:$Z108&lt;&gt;0))-1)/2)</f>
        <v>14</v>
      </c>
      <c r="AU108">
        <f>AVERAGE(G108:Z108)</f>
        <v>-6.9490857572263026E-5</v>
      </c>
      <c r="AV108">
        <f>SUMIF(G108:Z108,"&gt;0",AA108:AT108)</f>
        <v>100</v>
      </c>
      <c r="AW108">
        <f>COUNTIF(G108:Z108,"&lt;&gt;0")</f>
        <v>20</v>
      </c>
      <c r="AX108">
        <f>_xlfn.LET(_xlpm.n,AW108,_xlpm.w,AV108,_xlpm.mu,_xlpm.n*(_xlpm.n+1)/4,_xlpm.sd,SQRT(_xlpm.n*(_xlpm.n+1)*(2*_xlpm.n+1)/24),_xlpm.z,(ABS(_xlpm.w-_xlpm.mu)-0.5)/_xlpm.sd,MIN(1,2*(1-_xlfn.NORM.S.DIST(_xlpm.z,TRUE))))</f>
        <v>0.8665856286390512</v>
      </c>
    </row>
    <row r="109" spans="1:50" x14ac:dyDescent="0.25">
      <c r="A109" t="s">
        <v>9345</v>
      </c>
      <c r="B109" t="s">
        <v>19</v>
      </c>
      <c r="C109" t="s">
        <v>147</v>
      </c>
      <c r="D109" t="s">
        <v>102</v>
      </c>
      <c r="E109" t="s">
        <v>26</v>
      </c>
      <c r="F109" t="s">
        <v>9260</v>
      </c>
      <c r="G109">
        <f>all_runs!O2862-all_runs!O3822</f>
        <v>-4.6378112523025594E-3</v>
      </c>
      <c r="H109">
        <f>all_runs!O2863-all_runs!O3823</f>
        <v>1.1166650947844969E-2</v>
      </c>
      <c r="I109">
        <f>all_runs!O2864-all_runs!O3824</f>
        <v>9.1921496605650299E-3</v>
      </c>
      <c r="J109">
        <f>all_runs!O2865-all_runs!O3825</f>
        <v>-5.0958391771855904E-3</v>
      </c>
      <c r="K109">
        <f>all_runs!O2866-all_runs!O3826</f>
        <v>1.9156548440711907E-3</v>
      </c>
      <c r="L109">
        <f>all_runs!O2867-all_runs!O3827</f>
        <v>-2.6227944682880366E-2</v>
      </c>
      <c r="M109">
        <f>all_runs!O2868-all_runs!O3828</f>
        <v>-8.093355919442935E-3</v>
      </c>
      <c r="N109">
        <f>all_runs!O2869-all_runs!O3829</f>
        <v>1.3530544454491311E-2</v>
      </c>
      <c r="O109">
        <f>all_runs!O2870-all_runs!O3830</f>
        <v>1.8898488120949741E-3</v>
      </c>
      <c r="P109">
        <f>all_runs!O2871-all_runs!O3831</f>
        <v>-2.1743187756625648E-2</v>
      </c>
      <c r="Q109">
        <f>all_runs!O2872-all_runs!O3832</f>
        <v>1.3535035609809176E-2</v>
      </c>
      <c r="R109">
        <f>all_runs!O2873-all_runs!O3833</f>
        <v>1.744716506842936E-2</v>
      </c>
      <c r="S109">
        <f>all_runs!O2874-all_runs!O3834</f>
        <v>-4.8537548666388597E-3</v>
      </c>
      <c r="T109">
        <f>all_runs!O2875-all_runs!O3835</f>
        <v>1.3608130999435475E-2</v>
      </c>
      <c r="U109">
        <f>all_runs!O2876-all_runs!O3836</f>
        <v>-9.3501636278634503E-3</v>
      </c>
      <c r="V109">
        <f>all_runs!O2877-all_runs!O3837</f>
        <v>-1.6375545851528006E-3</v>
      </c>
      <c r="W109">
        <f>all_runs!O2878-all_runs!O3838</f>
        <v>5.1273382916384724E-3</v>
      </c>
      <c r="X109">
        <f>all_runs!O2879-all_runs!O3839</f>
        <v>3.4463977161747206E-3</v>
      </c>
      <c r="Y109">
        <f>all_runs!O2880-all_runs!O3840</f>
        <v>-1.5467320569650056E-2</v>
      </c>
      <c r="Z109">
        <f>all_runs!O2881-all_runs!O3841</f>
        <v>-8.6206896551723755E-3</v>
      </c>
      <c r="AA109" cm="1">
        <f t="array" ref="AA109">IF(G109=0,"",1+SUMPRODUCT(--(ABS($G109:$Z109)&lt;ABS(G109)),--($G109:$Z109&lt;&gt;0))+(SUMPRODUCT(--(ABS($G109:$Z109)=ABS(G109)),--($G109:$Z109&lt;&gt;0))-1)/2)</f>
        <v>5</v>
      </c>
      <c r="AB109" cm="1">
        <f t="array" ref="AB109">IF(H109=0,"",1+SUMPRODUCT(--(ABS($G109:$Z109)&lt;ABS(H109)),--($G109:$Z109&lt;&gt;0))+(SUMPRODUCT(--(ABS($G109:$Z109)=ABS(H109)),--($G109:$Z109&lt;&gt;0))-1)/2)</f>
        <v>13</v>
      </c>
      <c r="AC109" cm="1">
        <f t="array" ref="AC109">IF(I109=0,"",1+SUMPRODUCT(--(ABS($G109:$Z109)&lt;ABS(I109)),--($G109:$Z109&lt;&gt;0))+(SUMPRODUCT(--(ABS($G109:$Z109)=ABS(I109)),--($G109:$Z109&lt;&gt;0))-1)/2)</f>
        <v>11</v>
      </c>
      <c r="AD109" cm="1">
        <f t="array" ref="AD109">IF(J109=0,"",1+SUMPRODUCT(--(ABS($G109:$Z109)&lt;ABS(J109)),--($G109:$Z109&lt;&gt;0))+(SUMPRODUCT(--(ABS($G109:$Z109)=ABS(J109)),--($G109:$Z109&lt;&gt;0))-1)/2)</f>
        <v>7</v>
      </c>
      <c r="AE109" cm="1">
        <f t="array" ref="AE109">IF(K109=0,"",1+SUMPRODUCT(--(ABS($G109:$Z109)&lt;ABS(K109)),--($G109:$Z109&lt;&gt;0))+(SUMPRODUCT(--(ABS($G109:$Z109)=ABS(K109)),--($G109:$Z109&lt;&gt;0))-1)/2)</f>
        <v>3</v>
      </c>
      <c r="AF109" cm="1">
        <f t="array" ref="AF109">IF(L109=0,"",1+SUMPRODUCT(--(ABS($G109:$Z109)&lt;ABS(L109)),--($G109:$Z109&lt;&gt;0))+(SUMPRODUCT(--(ABS($G109:$Z109)=ABS(L109)),--($G109:$Z109&lt;&gt;0))-1)/2)</f>
        <v>20</v>
      </c>
      <c r="AG109" cm="1">
        <f t="array" ref="AG109">IF(M109=0,"",1+SUMPRODUCT(--(ABS($G109:$Z109)&lt;ABS(M109)),--($G109:$Z109&lt;&gt;0))+(SUMPRODUCT(--(ABS($G109:$Z109)=ABS(M109)),--($G109:$Z109&lt;&gt;0))-1)/2)</f>
        <v>9</v>
      </c>
      <c r="AH109" cm="1">
        <f t="array" ref="AH109">IF(N109=0,"",1+SUMPRODUCT(--(ABS($G109:$Z109)&lt;ABS(N109)),--($G109:$Z109&lt;&gt;0))+(SUMPRODUCT(--(ABS($G109:$Z109)=ABS(N109)),--($G109:$Z109&lt;&gt;0))-1)/2)</f>
        <v>14</v>
      </c>
      <c r="AI109" cm="1">
        <f t="array" ref="AI109">IF(O109=0,"",1+SUMPRODUCT(--(ABS($G109:$Z109)&lt;ABS(O109)),--($G109:$Z109&lt;&gt;0))+(SUMPRODUCT(--(ABS($G109:$Z109)=ABS(O109)),--($G109:$Z109&lt;&gt;0))-1)/2)</f>
        <v>2</v>
      </c>
      <c r="AJ109" cm="1">
        <f t="array" ref="AJ109">IF(P109=0,"",1+SUMPRODUCT(--(ABS($G109:$Z109)&lt;ABS(P109)),--($G109:$Z109&lt;&gt;0))+(SUMPRODUCT(--(ABS($G109:$Z109)=ABS(P109)),--($G109:$Z109&lt;&gt;0))-1)/2)</f>
        <v>19</v>
      </c>
      <c r="AK109" cm="1">
        <f t="array" ref="AK109">IF(Q109=0,"",1+SUMPRODUCT(--(ABS($G109:$Z109)&lt;ABS(Q109)),--($G109:$Z109&lt;&gt;0))+(SUMPRODUCT(--(ABS($G109:$Z109)=ABS(Q109)),--($G109:$Z109&lt;&gt;0))-1)/2)</f>
        <v>15</v>
      </c>
      <c r="AL109" cm="1">
        <f t="array" ref="AL109">IF(R109=0,"",1+SUMPRODUCT(--(ABS($G109:$Z109)&lt;ABS(R109)),--($G109:$Z109&lt;&gt;0))+(SUMPRODUCT(--(ABS($G109:$Z109)=ABS(R109)),--($G109:$Z109&lt;&gt;0))-1)/2)</f>
        <v>18</v>
      </c>
      <c r="AM109" cm="1">
        <f t="array" ref="AM109">IF(S109=0,"",1+SUMPRODUCT(--(ABS($G109:$Z109)&lt;ABS(S109)),--($G109:$Z109&lt;&gt;0))+(SUMPRODUCT(--(ABS($G109:$Z109)=ABS(S109)),--($G109:$Z109&lt;&gt;0))-1)/2)</f>
        <v>6</v>
      </c>
      <c r="AN109" cm="1">
        <f t="array" ref="AN109">IF(T109=0,"",1+SUMPRODUCT(--(ABS($G109:$Z109)&lt;ABS(T109)),--($G109:$Z109&lt;&gt;0))+(SUMPRODUCT(--(ABS($G109:$Z109)=ABS(T109)),--($G109:$Z109&lt;&gt;0))-1)/2)</f>
        <v>16</v>
      </c>
      <c r="AO109" cm="1">
        <f t="array" ref="AO109">IF(U109=0,"",1+SUMPRODUCT(--(ABS($G109:$Z109)&lt;ABS(U109)),--($G109:$Z109&lt;&gt;0))+(SUMPRODUCT(--(ABS($G109:$Z109)=ABS(U109)),--($G109:$Z109&lt;&gt;0))-1)/2)</f>
        <v>12</v>
      </c>
      <c r="AP109" cm="1">
        <f t="array" ref="AP109">IF(V109=0,"",1+SUMPRODUCT(--(ABS($G109:$Z109)&lt;ABS(V109)),--($G109:$Z109&lt;&gt;0))+(SUMPRODUCT(--(ABS($G109:$Z109)=ABS(V109)),--($G109:$Z109&lt;&gt;0))-1)/2)</f>
        <v>1</v>
      </c>
      <c r="AQ109" cm="1">
        <f t="array" ref="AQ109">IF(W109=0,"",1+SUMPRODUCT(--(ABS($G109:$Z109)&lt;ABS(W109)),--($G109:$Z109&lt;&gt;0))+(SUMPRODUCT(--(ABS($G109:$Z109)=ABS(W109)),--($G109:$Z109&lt;&gt;0))-1)/2)</f>
        <v>8</v>
      </c>
      <c r="AR109" cm="1">
        <f t="array" ref="AR109">IF(X109=0,"",1+SUMPRODUCT(--(ABS($G109:$Z109)&lt;ABS(X109)),--($G109:$Z109&lt;&gt;0))+(SUMPRODUCT(--(ABS($G109:$Z109)=ABS(X109)),--($G109:$Z109&lt;&gt;0))-1)/2)</f>
        <v>4</v>
      </c>
      <c r="AS109" cm="1">
        <f t="array" ref="AS109">IF(Y109=0,"",1+SUMPRODUCT(--(ABS($G109:$Z109)&lt;ABS(Y109)),--($G109:$Z109&lt;&gt;0))+(SUMPRODUCT(--(ABS($G109:$Z109)=ABS(Y109)),--($G109:$Z109&lt;&gt;0))-1)/2)</f>
        <v>17</v>
      </c>
      <c r="AT109" cm="1">
        <f t="array" ref="AT109">IF(Z109=0,"",1+SUMPRODUCT(--(ABS($G109:$Z109)&lt;ABS(Z109)),--($G109:$Z109&lt;&gt;0))+(SUMPRODUCT(--(ABS($G109:$Z109)=ABS(Z109)),--($G109:$Z109&lt;&gt;0))-1)/2)</f>
        <v>10</v>
      </c>
      <c r="AU109">
        <f>AVERAGE(G109:Z109)</f>
        <v>-7.4343528441799813E-4</v>
      </c>
      <c r="AV109">
        <f>SUMIF(G109:Z109,"&gt;0",AA109:AT109)</f>
        <v>104</v>
      </c>
      <c r="AW109">
        <f>COUNTIF(G109:Z109,"&lt;&gt;0")</f>
        <v>20</v>
      </c>
      <c r="AX109">
        <f>_xlfn.LET(_xlpm.n,AW109,_xlpm.w,AV109,_xlpm.mu,_xlpm.n*(_xlpm.n+1)/4,_xlpm.sd,SQRT(_xlpm.n*(_xlpm.n+1)*(2*_xlpm.n+1)/24),_xlpm.z,(ABS(_xlpm.w-_xlpm.mu)-0.5)/_xlpm.sd,MIN(1,2*(1-_xlfn.NORM.S.DIST(_xlpm.z,TRUE))))</f>
        <v>0.98510728449235696</v>
      </c>
    </row>
    <row r="110" spans="1:50" x14ac:dyDescent="0.25">
      <c r="A110" t="s">
        <v>9346</v>
      </c>
      <c r="B110" t="s">
        <v>19</v>
      </c>
      <c r="C110" t="s">
        <v>190</v>
      </c>
      <c r="D110" t="s">
        <v>23</v>
      </c>
      <c r="E110" t="s">
        <v>32</v>
      </c>
      <c r="F110" t="s">
        <v>9259</v>
      </c>
      <c r="G110">
        <f>all_runs!O2-all_runs!O1802</f>
        <v>5.0799392071456895E-2</v>
      </c>
      <c r="H110">
        <f>all_runs!O3-all_runs!O1803</f>
        <v>5.4731311362221646E-3</v>
      </c>
      <c r="I110">
        <f>all_runs!O4-all_runs!O1804</f>
        <v>5.4731311362221646E-3</v>
      </c>
      <c r="J110">
        <f>all_runs!O5-all_runs!O1805</f>
        <v>5.4731311362221646E-3</v>
      </c>
      <c r="K110">
        <f>all_runs!O6-all_runs!O1806</f>
        <v>5.4731311362221646E-3</v>
      </c>
      <c r="L110">
        <f>all_runs!O7-all_runs!O1807</f>
        <v>5.4731311362221646E-3</v>
      </c>
      <c r="M110">
        <f>all_runs!O8-all_runs!O1808</f>
        <v>5.4731311362221646E-3</v>
      </c>
      <c r="N110">
        <f>all_runs!O9-all_runs!O1809</f>
        <v>5.4731311362221646E-3</v>
      </c>
      <c r="O110">
        <f>all_runs!O10-all_runs!O1810</f>
        <v>5.4731311362221646E-3</v>
      </c>
      <c r="P110">
        <f>all_runs!O11-all_runs!O1811</f>
        <v>5.4731311362221646E-3</v>
      </c>
      <c r="Q110">
        <f>all_runs!O12-all_runs!O1812</f>
        <v>5.4731311362221646E-3</v>
      </c>
      <c r="R110">
        <f>all_runs!O13-all_runs!O1813</f>
        <v>5.4731311362221646E-3</v>
      </c>
      <c r="S110">
        <f>all_runs!O14-all_runs!O1814</f>
        <v>5.4731311362221646E-3</v>
      </c>
      <c r="T110">
        <f>all_runs!O15-all_runs!O1815</f>
        <v>5.4731311362221646E-3</v>
      </c>
      <c r="U110">
        <f>all_runs!O16-all_runs!O1816</f>
        <v>5.4731311362221646E-3</v>
      </c>
      <c r="V110">
        <f>all_runs!O17-all_runs!O1817</f>
        <v>5.4731311362221646E-3</v>
      </c>
      <c r="W110">
        <f>all_runs!O18-all_runs!O1818</f>
        <v>5.4731311362221646E-3</v>
      </c>
      <c r="X110">
        <f>all_runs!O19-all_runs!O1819</f>
        <v>5.4731311362221646E-3</v>
      </c>
      <c r="Y110">
        <f>all_runs!O20-all_runs!O1820</f>
        <v>5.4731311362221646E-3</v>
      </c>
      <c r="Z110">
        <f>all_runs!O21-all_runs!O1821</f>
        <v>5.4731311362221646E-3</v>
      </c>
      <c r="AA110" cm="1">
        <f t="array" ref="AA110">IF(G110=0,"",1+SUMPRODUCT(--(ABS($G110:$Z110)&lt;ABS(G110)),--($G110:$Z110&lt;&gt;0))+(SUMPRODUCT(--(ABS($G110:$Z110)=ABS(G110)),--($G110:$Z110&lt;&gt;0))-1)/2)</f>
        <v>20</v>
      </c>
      <c r="AB110" cm="1">
        <f t="array" ref="AB110">IF(H110=0,"",1+SUMPRODUCT(--(ABS($G110:$Z110)&lt;ABS(H110)),--($G110:$Z110&lt;&gt;0))+(SUMPRODUCT(--(ABS($G110:$Z110)=ABS(H110)),--($G110:$Z110&lt;&gt;0))-1)/2)</f>
        <v>10</v>
      </c>
      <c r="AC110" cm="1">
        <f t="array" ref="AC110">IF(I110=0,"",1+SUMPRODUCT(--(ABS($G110:$Z110)&lt;ABS(I110)),--($G110:$Z110&lt;&gt;0))+(SUMPRODUCT(--(ABS($G110:$Z110)=ABS(I110)),--($G110:$Z110&lt;&gt;0))-1)/2)</f>
        <v>10</v>
      </c>
      <c r="AD110" cm="1">
        <f t="array" ref="AD110">IF(J110=0,"",1+SUMPRODUCT(--(ABS($G110:$Z110)&lt;ABS(J110)),--($G110:$Z110&lt;&gt;0))+(SUMPRODUCT(--(ABS($G110:$Z110)=ABS(J110)),--($G110:$Z110&lt;&gt;0))-1)/2)</f>
        <v>10</v>
      </c>
      <c r="AE110" cm="1">
        <f t="array" ref="AE110">IF(K110=0,"",1+SUMPRODUCT(--(ABS($G110:$Z110)&lt;ABS(K110)),--($G110:$Z110&lt;&gt;0))+(SUMPRODUCT(--(ABS($G110:$Z110)=ABS(K110)),--($G110:$Z110&lt;&gt;0))-1)/2)</f>
        <v>10</v>
      </c>
      <c r="AF110" cm="1">
        <f t="array" ref="AF110">IF(L110=0,"",1+SUMPRODUCT(--(ABS($G110:$Z110)&lt;ABS(L110)),--($G110:$Z110&lt;&gt;0))+(SUMPRODUCT(--(ABS($G110:$Z110)=ABS(L110)),--($G110:$Z110&lt;&gt;0))-1)/2)</f>
        <v>10</v>
      </c>
      <c r="AG110" cm="1">
        <f t="array" ref="AG110">IF(M110=0,"",1+SUMPRODUCT(--(ABS($G110:$Z110)&lt;ABS(M110)),--($G110:$Z110&lt;&gt;0))+(SUMPRODUCT(--(ABS($G110:$Z110)=ABS(M110)),--($G110:$Z110&lt;&gt;0))-1)/2)</f>
        <v>10</v>
      </c>
      <c r="AH110" cm="1">
        <f t="array" ref="AH110">IF(N110=0,"",1+SUMPRODUCT(--(ABS($G110:$Z110)&lt;ABS(N110)),--($G110:$Z110&lt;&gt;0))+(SUMPRODUCT(--(ABS($G110:$Z110)=ABS(N110)),--($G110:$Z110&lt;&gt;0))-1)/2)</f>
        <v>10</v>
      </c>
      <c r="AI110" cm="1">
        <f t="array" ref="AI110">IF(O110=0,"",1+SUMPRODUCT(--(ABS($G110:$Z110)&lt;ABS(O110)),--($G110:$Z110&lt;&gt;0))+(SUMPRODUCT(--(ABS($G110:$Z110)=ABS(O110)),--($G110:$Z110&lt;&gt;0))-1)/2)</f>
        <v>10</v>
      </c>
      <c r="AJ110" cm="1">
        <f t="array" ref="AJ110">IF(P110=0,"",1+SUMPRODUCT(--(ABS($G110:$Z110)&lt;ABS(P110)),--($G110:$Z110&lt;&gt;0))+(SUMPRODUCT(--(ABS($G110:$Z110)=ABS(P110)),--($G110:$Z110&lt;&gt;0))-1)/2)</f>
        <v>10</v>
      </c>
      <c r="AK110" cm="1">
        <f t="array" ref="AK110">IF(Q110=0,"",1+SUMPRODUCT(--(ABS($G110:$Z110)&lt;ABS(Q110)),--($G110:$Z110&lt;&gt;0))+(SUMPRODUCT(--(ABS($G110:$Z110)=ABS(Q110)),--($G110:$Z110&lt;&gt;0))-1)/2)</f>
        <v>10</v>
      </c>
      <c r="AL110" cm="1">
        <f t="array" ref="AL110">IF(R110=0,"",1+SUMPRODUCT(--(ABS($G110:$Z110)&lt;ABS(R110)),--($G110:$Z110&lt;&gt;0))+(SUMPRODUCT(--(ABS($G110:$Z110)=ABS(R110)),--($G110:$Z110&lt;&gt;0))-1)/2)</f>
        <v>10</v>
      </c>
      <c r="AM110" cm="1">
        <f t="array" ref="AM110">IF(S110=0,"",1+SUMPRODUCT(--(ABS($G110:$Z110)&lt;ABS(S110)),--($G110:$Z110&lt;&gt;0))+(SUMPRODUCT(--(ABS($G110:$Z110)=ABS(S110)),--($G110:$Z110&lt;&gt;0))-1)/2)</f>
        <v>10</v>
      </c>
      <c r="AN110" cm="1">
        <f t="array" ref="AN110">IF(T110=0,"",1+SUMPRODUCT(--(ABS($G110:$Z110)&lt;ABS(T110)),--($G110:$Z110&lt;&gt;0))+(SUMPRODUCT(--(ABS($G110:$Z110)=ABS(T110)),--($G110:$Z110&lt;&gt;0))-1)/2)</f>
        <v>10</v>
      </c>
      <c r="AO110" cm="1">
        <f t="array" ref="AO110">IF(U110=0,"",1+SUMPRODUCT(--(ABS($G110:$Z110)&lt;ABS(U110)),--($G110:$Z110&lt;&gt;0))+(SUMPRODUCT(--(ABS($G110:$Z110)=ABS(U110)),--($G110:$Z110&lt;&gt;0))-1)/2)</f>
        <v>10</v>
      </c>
      <c r="AP110" cm="1">
        <f t="array" ref="AP110">IF(V110=0,"",1+SUMPRODUCT(--(ABS($G110:$Z110)&lt;ABS(V110)),--($G110:$Z110&lt;&gt;0))+(SUMPRODUCT(--(ABS($G110:$Z110)=ABS(V110)),--($G110:$Z110&lt;&gt;0))-1)/2)</f>
        <v>10</v>
      </c>
      <c r="AQ110" cm="1">
        <f t="array" ref="AQ110">IF(W110=0,"",1+SUMPRODUCT(--(ABS($G110:$Z110)&lt;ABS(W110)),--($G110:$Z110&lt;&gt;0))+(SUMPRODUCT(--(ABS($G110:$Z110)=ABS(W110)),--($G110:$Z110&lt;&gt;0))-1)/2)</f>
        <v>10</v>
      </c>
      <c r="AR110" cm="1">
        <f t="array" ref="AR110">IF(X110=0,"",1+SUMPRODUCT(--(ABS($G110:$Z110)&lt;ABS(X110)),--($G110:$Z110&lt;&gt;0))+(SUMPRODUCT(--(ABS($G110:$Z110)=ABS(X110)),--($G110:$Z110&lt;&gt;0))-1)/2)</f>
        <v>10</v>
      </c>
      <c r="AS110" cm="1">
        <f t="array" ref="AS110">IF(Y110=0,"",1+SUMPRODUCT(--(ABS($G110:$Z110)&lt;ABS(Y110)),--($G110:$Z110&lt;&gt;0))+(SUMPRODUCT(--(ABS($G110:$Z110)=ABS(Y110)),--($G110:$Z110&lt;&gt;0))-1)/2)</f>
        <v>10</v>
      </c>
      <c r="AT110" cm="1">
        <f t="array" ref="AT110">IF(Z110=0,"",1+SUMPRODUCT(--(ABS($G110:$Z110)&lt;ABS(Z110)),--($G110:$Z110&lt;&gt;0))+(SUMPRODUCT(--(ABS($G110:$Z110)=ABS(Z110)),--($G110:$Z110&lt;&gt;0))-1)/2)</f>
        <v>10</v>
      </c>
      <c r="AU110">
        <f>AVERAGE(G110:Z110)</f>
        <v>7.7394441829839013E-3</v>
      </c>
      <c r="AV110">
        <f>SUMIF(G110:Z110,"&gt;0",AA110:AT110)</f>
        <v>210</v>
      </c>
      <c r="AW110">
        <f>COUNTIF(G110:Z110,"&lt;&gt;0")</f>
        <v>20</v>
      </c>
      <c r="AX110">
        <f>_xlfn.LET(_xlpm.n,AW110,_xlpm.w,AV110,_xlpm.mu,_xlpm.n*(_xlpm.n+1)/4,_xlpm.sd,SQRT(_xlpm.n*(_xlpm.n+1)*(2*_xlpm.n+1)/24),_xlpm.z,(ABS(_xlpm.w-_xlpm.mu)-0.5)/_xlpm.sd,MIN(1,2*(1-_xlfn.NORM.S.DIST(_xlpm.z,TRUE))))</f>
        <v>9.5691731570646255E-5</v>
      </c>
    </row>
    <row r="111" spans="1:50" x14ac:dyDescent="0.25">
      <c r="A111" t="s">
        <v>9346</v>
      </c>
      <c r="B111" t="s">
        <v>19</v>
      </c>
      <c r="C111" t="s">
        <v>190</v>
      </c>
      <c r="D111" t="s">
        <v>23</v>
      </c>
      <c r="E111" t="s">
        <v>12</v>
      </c>
      <c r="F111" t="s">
        <v>9259</v>
      </c>
      <c r="G111">
        <f>all_runs!O22-all_runs!O1822</f>
        <v>9.6564114080395114E-2</v>
      </c>
      <c r="H111">
        <f>all_runs!O23-all_runs!O1823</f>
        <v>9.6564114080395114E-2</v>
      </c>
      <c r="I111">
        <f>all_runs!O24-all_runs!O1824</f>
        <v>9.6564114080395114E-2</v>
      </c>
      <c r="J111">
        <f>all_runs!O25-all_runs!O1825</f>
        <v>9.6564114080395114E-2</v>
      </c>
      <c r="K111">
        <f>all_runs!O26-all_runs!O1826</f>
        <v>9.6564114080395114E-2</v>
      </c>
      <c r="L111">
        <f>all_runs!O27-all_runs!O1827</f>
        <v>9.6564114080395114E-2</v>
      </c>
      <c r="M111">
        <f>all_runs!O28-all_runs!O1828</f>
        <v>9.6564114080395114E-2</v>
      </c>
      <c r="N111">
        <f>all_runs!O29-all_runs!O1829</f>
        <v>9.6564114080395114E-2</v>
      </c>
      <c r="O111">
        <f>all_runs!O30-all_runs!O1830</f>
        <v>9.6564114080395114E-2</v>
      </c>
      <c r="P111">
        <f>all_runs!O31-all_runs!O1831</f>
        <v>9.6564114080395114E-2</v>
      </c>
      <c r="Q111">
        <f>all_runs!O32-all_runs!O1832</f>
        <v>9.6564114080395114E-2</v>
      </c>
      <c r="R111">
        <f>all_runs!O33-all_runs!O1833</f>
        <v>9.6564114080395114E-2</v>
      </c>
      <c r="S111">
        <f>all_runs!O34-all_runs!O1834</f>
        <v>9.6564114080395114E-2</v>
      </c>
      <c r="T111">
        <f>all_runs!O35-all_runs!O1835</f>
        <v>9.6564114080395114E-2</v>
      </c>
      <c r="U111">
        <f>all_runs!O36-all_runs!O1836</f>
        <v>9.6564114080395114E-2</v>
      </c>
      <c r="V111">
        <f>all_runs!O37-all_runs!O1837</f>
        <v>9.6564114080395114E-2</v>
      </c>
      <c r="W111">
        <f>all_runs!O38-all_runs!O1838</f>
        <v>9.6564114080395114E-2</v>
      </c>
      <c r="X111">
        <f>all_runs!O39-all_runs!O1839</f>
        <v>9.6564114080395114E-2</v>
      </c>
      <c r="Y111">
        <f>all_runs!O40-all_runs!O1840</f>
        <v>9.6564114080395114E-2</v>
      </c>
      <c r="Z111">
        <f>all_runs!O41-all_runs!O1841</f>
        <v>9.6564114080395114E-2</v>
      </c>
      <c r="AA111" cm="1">
        <f t="array" ref="AA111">IF(G111=0,"",1+SUMPRODUCT(--(ABS($G111:$Z111)&lt;ABS(G111)),--($G111:$Z111&lt;&gt;0))+(SUMPRODUCT(--(ABS($G111:$Z111)=ABS(G111)),--($G111:$Z111&lt;&gt;0))-1)/2)</f>
        <v>10.5</v>
      </c>
      <c r="AB111" cm="1">
        <f t="array" ref="AB111">IF(H111=0,"",1+SUMPRODUCT(--(ABS($G111:$Z111)&lt;ABS(H111)),--($G111:$Z111&lt;&gt;0))+(SUMPRODUCT(--(ABS($G111:$Z111)=ABS(H111)),--($G111:$Z111&lt;&gt;0))-1)/2)</f>
        <v>10.5</v>
      </c>
      <c r="AC111" cm="1">
        <f t="array" ref="AC111">IF(I111=0,"",1+SUMPRODUCT(--(ABS($G111:$Z111)&lt;ABS(I111)),--($G111:$Z111&lt;&gt;0))+(SUMPRODUCT(--(ABS($G111:$Z111)=ABS(I111)),--($G111:$Z111&lt;&gt;0))-1)/2)</f>
        <v>10.5</v>
      </c>
      <c r="AD111" cm="1">
        <f t="array" ref="AD111">IF(J111=0,"",1+SUMPRODUCT(--(ABS($G111:$Z111)&lt;ABS(J111)),--($G111:$Z111&lt;&gt;0))+(SUMPRODUCT(--(ABS($G111:$Z111)=ABS(J111)),--($G111:$Z111&lt;&gt;0))-1)/2)</f>
        <v>10.5</v>
      </c>
      <c r="AE111" cm="1">
        <f t="array" ref="AE111">IF(K111=0,"",1+SUMPRODUCT(--(ABS($G111:$Z111)&lt;ABS(K111)),--($G111:$Z111&lt;&gt;0))+(SUMPRODUCT(--(ABS($G111:$Z111)=ABS(K111)),--($G111:$Z111&lt;&gt;0))-1)/2)</f>
        <v>10.5</v>
      </c>
      <c r="AF111" cm="1">
        <f t="array" ref="AF111">IF(L111=0,"",1+SUMPRODUCT(--(ABS($G111:$Z111)&lt;ABS(L111)),--($G111:$Z111&lt;&gt;0))+(SUMPRODUCT(--(ABS($G111:$Z111)=ABS(L111)),--($G111:$Z111&lt;&gt;0))-1)/2)</f>
        <v>10.5</v>
      </c>
      <c r="AG111" cm="1">
        <f t="array" ref="AG111">IF(M111=0,"",1+SUMPRODUCT(--(ABS($G111:$Z111)&lt;ABS(M111)),--($G111:$Z111&lt;&gt;0))+(SUMPRODUCT(--(ABS($G111:$Z111)=ABS(M111)),--($G111:$Z111&lt;&gt;0))-1)/2)</f>
        <v>10.5</v>
      </c>
      <c r="AH111" cm="1">
        <f t="array" ref="AH111">IF(N111=0,"",1+SUMPRODUCT(--(ABS($G111:$Z111)&lt;ABS(N111)),--($G111:$Z111&lt;&gt;0))+(SUMPRODUCT(--(ABS($G111:$Z111)=ABS(N111)),--($G111:$Z111&lt;&gt;0))-1)/2)</f>
        <v>10.5</v>
      </c>
      <c r="AI111" cm="1">
        <f t="array" ref="AI111">IF(O111=0,"",1+SUMPRODUCT(--(ABS($G111:$Z111)&lt;ABS(O111)),--($G111:$Z111&lt;&gt;0))+(SUMPRODUCT(--(ABS($G111:$Z111)=ABS(O111)),--($G111:$Z111&lt;&gt;0))-1)/2)</f>
        <v>10.5</v>
      </c>
      <c r="AJ111" cm="1">
        <f t="array" ref="AJ111">IF(P111=0,"",1+SUMPRODUCT(--(ABS($G111:$Z111)&lt;ABS(P111)),--($G111:$Z111&lt;&gt;0))+(SUMPRODUCT(--(ABS($G111:$Z111)=ABS(P111)),--($G111:$Z111&lt;&gt;0))-1)/2)</f>
        <v>10.5</v>
      </c>
      <c r="AK111" cm="1">
        <f t="array" ref="AK111">IF(Q111=0,"",1+SUMPRODUCT(--(ABS($G111:$Z111)&lt;ABS(Q111)),--($G111:$Z111&lt;&gt;0))+(SUMPRODUCT(--(ABS($G111:$Z111)=ABS(Q111)),--($G111:$Z111&lt;&gt;0))-1)/2)</f>
        <v>10.5</v>
      </c>
      <c r="AL111" cm="1">
        <f t="array" ref="AL111">IF(R111=0,"",1+SUMPRODUCT(--(ABS($G111:$Z111)&lt;ABS(R111)),--($G111:$Z111&lt;&gt;0))+(SUMPRODUCT(--(ABS($G111:$Z111)=ABS(R111)),--($G111:$Z111&lt;&gt;0))-1)/2)</f>
        <v>10.5</v>
      </c>
      <c r="AM111" cm="1">
        <f t="array" ref="AM111">IF(S111=0,"",1+SUMPRODUCT(--(ABS($G111:$Z111)&lt;ABS(S111)),--($G111:$Z111&lt;&gt;0))+(SUMPRODUCT(--(ABS($G111:$Z111)=ABS(S111)),--($G111:$Z111&lt;&gt;0))-1)/2)</f>
        <v>10.5</v>
      </c>
      <c r="AN111" cm="1">
        <f t="array" ref="AN111">IF(T111=0,"",1+SUMPRODUCT(--(ABS($G111:$Z111)&lt;ABS(T111)),--($G111:$Z111&lt;&gt;0))+(SUMPRODUCT(--(ABS($G111:$Z111)=ABS(T111)),--($G111:$Z111&lt;&gt;0))-1)/2)</f>
        <v>10.5</v>
      </c>
      <c r="AO111" cm="1">
        <f t="array" ref="AO111">IF(U111=0,"",1+SUMPRODUCT(--(ABS($G111:$Z111)&lt;ABS(U111)),--($G111:$Z111&lt;&gt;0))+(SUMPRODUCT(--(ABS($G111:$Z111)=ABS(U111)),--($G111:$Z111&lt;&gt;0))-1)/2)</f>
        <v>10.5</v>
      </c>
      <c r="AP111" cm="1">
        <f t="array" ref="AP111">IF(V111=0,"",1+SUMPRODUCT(--(ABS($G111:$Z111)&lt;ABS(V111)),--($G111:$Z111&lt;&gt;0))+(SUMPRODUCT(--(ABS($G111:$Z111)=ABS(V111)),--($G111:$Z111&lt;&gt;0))-1)/2)</f>
        <v>10.5</v>
      </c>
      <c r="AQ111" cm="1">
        <f t="array" ref="AQ111">IF(W111=0,"",1+SUMPRODUCT(--(ABS($G111:$Z111)&lt;ABS(W111)),--($G111:$Z111&lt;&gt;0))+(SUMPRODUCT(--(ABS($G111:$Z111)=ABS(W111)),--($G111:$Z111&lt;&gt;0))-1)/2)</f>
        <v>10.5</v>
      </c>
      <c r="AR111" cm="1">
        <f t="array" ref="AR111">IF(X111=0,"",1+SUMPRODUCT(--(ABS($G111:$Z111)&lt;ABS(X111)),--($G111:$Z111&lt;&gt;0))+(SUMPRODUCT(--(ABS($G111:$Z111)=ABS(X111)),--($G111:$Z111&lt;&gt;0))-1)/2)</f>
        <v>10.5</v>
      </c>
      <c r="AS111" cm="1">
        <f t="array" ref="AS111">IF(Y111=0,"",1+SUMPRODUCT(--(ABS($G111:$Z111)&lt;ABS(Y111)),--($G111:$Z111&lt;&gt;0))+(SUMPRODUCT(--(ABS($G111:$Z111)=ABS(Y111)),--($G111:$Z111&lt;&gt;0))-1)/2)</f>
        <v>10.5</v>
      </c>
      <c r="AT111" cm="1">
        <f t="array" ref="AT111">IF(Z111=0,"",1+SUMPRODUCT(--(ABS($G111:$Z111)&lt;ABS(Z111)),--($G111:$Z111&lt;&gt;0))+(SUMPRODUCT(--(ABS($G111:$Z111)=ABS(Z111)),--($G111:$Z111&lt;&gt;0))-1)/2)</f>
        <v>10.5</v>
      </c>
      <c r="AU111">
        <f>AVERAGE(G111:Z111)</f>
        <v>9.6564114080395155E-2</v>
      </c>
      <c r="AV111">
        <f>SUMIF(G111:Z111,"&gt;0",AA111:AT111)</f>
        <v>210</v>
      </c>
      <c r="AW111">
        <f>COUNTIF(G111:Z111,"&lt;&gt;0")</f>
        <v>20</v>
      </c>
      <c r="AX111">
        <f>_xlfn.LET(_xlpm.n,AW111,_xlpm.w,AV111,_xlpm.mu,_xlpm.n*(_xlpm.n+1)/4,_xlpm.sd,SQRT(_xlpm.n*(_xlpm.n+1)*(2*_xlpm.n+1)/24),_xlpm.z,(ABS(_xlpm.w-_xlpm.mu)-0.5)/_xlpm.sd,MIN(1,2*(1-_xlfn.NORM.S.DIST(_xlpm.z,TRUE))))</f>
        <v>9.5691731570646255E-5</v>
      </c>
    </row>
    <row r="112" spans="1:50" x14ac:dyDescent="0.25">
      <c r="A112" t="s">
        <v>9346</v>
      </c>
      <c r="B112" t="s">
        <v>19</v>
      </c>
      <c r="C112" t="s">
        <v>190</v>
      </c>
      <c r="D112" t="s">
        <v>23</v>
      </c>
      <c r="E112" t="s">
        <v>26</v>
      </c>
      <c r="F112" t="s">
        <v>9259</v>
      </c>
      <c r="G112">
        <f>all_runs!O42-all_runs!O1842</f>
        <v>9.1570442080534997E-2</v>
      </c>
      <c r="H112">
        <f>all_runs!O43-all_runs!O1843</f>
        <v>0.11164137436690647</v>
      </c>
      <c r="I112">
        <f>all_runs!O44-all_runs!O1844</f>
        <v>0.11164137436690647</v>
      </c>
      <c r="J112">
        <f>all_runs!O45-all_runs!O1845</f>
        <v>0.11164137436690647</v>
      </c>
      <c r="K112">
        <f>all_runs!O46-all_runs!O1846</f>
        <v>0.11164137436690647</v>
      </c>
      <c r="L112">
        <f>all_runs!O47-all_runs!O1847</f>
        <v>0.11164137436690647</v>
      </c>
      <c r="M112">
        <f>all_runs!O48-all_runs!O1848</f>
        <v>0.11164137436690647</v>
      </c>
      <c r="N112">
        <f>all_runs!O49-all_runs!O1849</f>
        <v>0.11164137436690647</v>
      </c>
      <c r="O112">
        <f>all_runs!O50-all_runs!O1850</f>
        <v>0.11164137436690647</v>
      </c>
      <c r="P112">
        <f>all_runs!O51-all_runs!O1851</f>
        <v>0.11164137436690647</v>
      </c>
      <c r="Q112">
        <f>all_runs!O52-all_runs!O1852</f>
        <v>0.11164137436690647</v>
      </c>
      <c r="R112">
        <f>all_runs!O53-all_runs!O1853</f>
        <v>0.11164137436690647</v>
      </c>
      <c r="S112">
        <f>all_runs!O54-all_runs!O1854</f>
        <v>0.11164137436690647</v>
      </c>
      <c r="T112">
        <f>all_runs!O55-all_runs!O1855</f>
        <v>0.11164137436690647</v>
      </c>
      <c r="U112">
        <f>all_runs!O56-all_runs!O1856</f>
        <v>0.11164137436690647</v>
      </c>
      <c r="V112">
        <f>all_runs!O57-all_runs!O1857</f>
        <v>0.11164137436690647</v>
      </c>
      <c r="W112">
        <f>all_runs!O58-all_runs!O1858</f>
        <v>0.11164137436690647</v>
      </c>
      <c r="X112">
        <f>all_runs!O59-all_runs!O1859</f>
        <v>0.11164137436690647</v>
      </c>
      <c r="Y112">
        <f>all_runs!O60-all_runs!O1860</f>
        <v>0.11164137436690647</v>
      </c>
      <c r="Z112">
        <f>all_runs!O61-all_runs!O1861</f>
        <v>0.11164137436690647</v>
      </c>
      <c r="AA112" cm="1">
        <f t="array" ref="AA112">IF(G112=0,"",1+SUMPRODUCT(--(ABS($G112:$Z112)&lt;ABS(G112)),--($G112:$Z112&lt;&gt;0))+(SUMPRODUCT(--(ABS($G112:$Z112)=ABS(G112)),--($G112:$Z112&lt;&gt;0))-1)/2)</f>
        <v>1</v>
      </c>
      <c r="AB112" cm="1">
        <f t="array" ref="AB112">IF(H112=0,"",1+SUMPRODUCT(--(ABS($G112:$Z112)&lt;ABS(H112)),--($G112:$Z112&lt;&gt;0))+(SUMPRODUCT(--(ABS($G112:$Z112)=ABS(H112)),--($G112:$Z112&lt;&gt;0))-1)/2)</f>
        <v>11</v>
      </c>
      <c r="AC112" cm="1">
        <f t="array" ref="AC112">IF(I112=0,"",1+SUMPRODUCT(--(ABS($G112:$Z112)&lt;ABS(I112)),--($G112:$Z112&lt;&gt;0))+(SUMPRODUCT(--(ABS($G112:$Z112)=ABS(I112)),--($G112:$Z112&lt;&gt;0))-1)/2)</f>
        <v>11</v>
      </c>
      <c r="AD112" cm="1">
        <f t="array" ref="AD112">IF(J112=0,"",1+SUMPRODUCT(--(ABS($G112:$Z112)&lt;ABS(J112)),--($G112:$Z112&lt;&gt;0))+(SUMPRODUCT(--(ABS($G112:$Z112)=ABS(J112)),--($G112:$Z112&lt;&gt;0))-1)/2)</f>
        <v>11</v>
      </c>
      <c r="AE112" cm="1">
        <f t="array" ref="AE112">IF(K112=0,"",1+SUMPRODUCT(--(ABS($G112:$Z112)&lt;ABS(K112)),--($G112:$Z112&lt;&gt;0))+(SUMPRODUCT(--(ABS($G112:$Z112)=ABS(K112)),--($G112:$Z112&lt;&gt;0))-1)/2)</f>
        <v>11</v>
      </c>
      <c r="AF112" cm="1">
        <f t="array" ref="AF112">IF(L112=0,"",1+SUMPRODUCT(--(ABS($G112:$Z112)&lt;ABS(L112)),--($G112:$Z112&lt;&gt;0))+(SUMPRODUCT(--(ABS($G112:$Z112)=ABS(L112)),--($G112:$Z112&lt;&gt;0))-1)/2)</f>
        <v>11</v>
      </c>
      <c r="AG112" cm="1">
        <f t="array" ref="AG112">IF(M112=0,"",1+SUMPRODUCT(--(ABS($G112:$Z112)&lt;ABS(M112)),--($G112:$Z112&lt;&gt;0))+(SUMPRODUCT(--(ABS($G112:$Z112)=ABS(M112)),--($G112:$Z112&lt;&gt;0))-1)/2)</f>
        <v>11</v>
      </c>
      <c r="AH112" cm="1">
        <f t="array" ref="AH112">IF(N112=0,"",1+SUMPRODUCT(--(ABS($G112:$Z112)&lt;ABS(N112)),--($G112:$Z112&lt;&gt;0))+(SUMPRODUCT(--(ABS($G112:$Z112)=ABS(N112)),--($G112:$Z112&lt;&gt;0))-1)/2)</f>
        <v>11</v>
      </c>
      <c r="AI112" cm="1">
        <f t="array" ref="AI112">IF(O112=0,"",1+SUMPRODUCT(--(ABS($G112:$Z112)&lt;ABS(O112)),--($G112:$Z112&lt;&gt;0))+(SUMPRODUCT(--(ABS($G112:$Z112)=ABS(O112)),--($G112:$Z112&lt;&gt;0))-1)/2)</f>
        <v>11</v>
      </c>
      <c r="AJ112" cm="1">
        <f t="array" ref="AJ112">IF(P112=0,"",1+SUMPRODUCT(--(ABS($G112:$Z112)&lt;ABS(P112)),--($G112:$Z112&lt;&gt;0))+(SUMPRODUCT(--(ABS($G112:$Z112)=ABS(P112)),--($G112:$Z112&lt;&gt;0))-1)/2)</f>
        <v>11</v>
      </c>
      <c r="AK112" cm="1">
        <f t="array" ref="AK112">IF(Q112=0,"",1+SUMPRODUCT(--(ABS($G112:$Z112)&lt;ABS(Q112)),--($G112:$Z112&lt;&gt;0))+(SUMPRODUCT(--(ABS($G112:$Z112)=ABS(Q112)),--($G112:$Z112&lt;&gt;0))-1)/2)</f>
        <v>11</v>
      </c>
      <c r="AL112" cm="1">
        <f t="array" ref="AL112">IF(R112=0,"",1+SUMPRODUCT(--(ABS($G112:$Z112)&lt;ABS(R112)),--($G112:$Z112&lt;&gt;0))+(SUMPRODUCT(--(ABS($G112:$Z112)=ABS(R112)),--($G112:$Z112&lt;&gt;0))-1)/2)</f>
        <v>11</v>
      </c>
      <c r="AM112" cm="1">
        <f t="array" ref="AM112">IF(S112=0,"",1+SUMPRODUCT(--(ABS($G112:$Z112)&lt;ABS(S112)),--($G112:$Z112&lt;&gt;0))+(SUMPRODUCT(--(ABS($G112:$Z112)=ABS(S112)),--($G112:$Z112&lt;&gt;0))-1)/2)</f>
        <v>11</v>
      </c>
      <c r="AN112" cm="1">
        <f t="array" ref="AN112">IF(T112=0,"",1+SUMPRODUCT(--(ABS($G112:$Z112)&lt;ABS(T112)),--($G112:$Z112&lt;&gt;0))+(SUMPRODUCT(--(ABS($G112:$Z112)=ABS(T112)),--($G112:$Z112&lt;&gt;0))-1)/2)</f>
        <v>11</v>
      </c>
      <c r="AO112" cm="1">
        <f t="array" ref="AO112">IF(U112=0,"",1+SUMPRODUCT(--(ABS($G112:$Z112)&lt;ABS(U112)),--($G112:$Z112&lt;&gt;0))+(SUMPRODUCT(--(ABS($G112:$Z112)=ABS(U112)),--($G112:$Z112&lt;&gt;0))-1)/2)</f>
        <v>11</v>
      </c>
      <c r="AP112" cm="1">
        <f t="array" ref="AP112">IF(V112=0,"",1+SUMPRODUCT(--(ABS($G112:$Z112)&lt;ABS(V112)),--($G112:$Z112&lt;&gt;0))+(SUMPRODUCT(--(ABS($G112:$Z112)=ABS(V112)),--($G112:$Z112&lt;&gt;0))-1)/2)</f>
        <v>11</v>
      </c>
      <c r="AQ112" cm="1">
        <f t="array" ref="AQ112">IF(W112=0,"",1+SUMPRODUCT(--(ABS($G112:$Z112)&lt;ABS(W112)),--($G112:$Z112&lt;&gt;0))+(SUMPRODUCT(--(ABS($G112:$Z112)=ABS(W112)),--($G112:$Z112&lt;&gt;0))-1)/2)</f>
        <v>11</v>
      </c>
      <c r="AR112" cm="1">
        <f t="array" ref="AR112">IF(X112=0,"",1+SUMPRODUCT(--(ABS($G112:$Z112)&lt;ABS(X112)),--($G112:$Z112&lt;&gt;0))+(SUMPRODUCT(--(ABS($G112:$Z112)=ABS(X112)),--($G112:$Z112&lt;&gt;0))-1)/2)</f>
        <v>11</v>
      </c>
      <c r="AS112" cm="1">
        <f t="array" ref="AS112">IF(Y112=0,"",1+SUMPRODUCT(--(ABS($G112:$Z112)&lt;ABS(Y112)),--($G112:$Z112&lt;&gt;0))+(SUMPRODUCT(--(ABS($G112:$Z112)=ABS(Y112)),--($G112:$Z112&lt;&gt;0))-1)/2)</f>
        <v>11</v>
      </c>
      <c r="AT112" cm="1">
        <f t="array" ref="AT112">IF(Z112=0,"",1+SUMPRODUCT(--(ABS($G112:$Z112)&lt;ABS(Z112)),--($G112:$Z112&lt;&gt;0))+(SUMPRODUCT(--(ABS($G112:$Z112)=ABS(Z112)),--($G112:$Z112&lt;&gt;0))-1)/2)</f>
        <v>11</v>
      </c>
      <c r="AU112">
        <f>AVERAGE(G112:Z112)</f>
        <v>0.11063782775258788</v>
      </c>
      <c r="AV112">
        <f>SUMIF(G112:Z112,"&gt;0",AA112:AT112)</f>
        <v>210</v>
      </c>
      <c r="AW112">
        <f>COUNTIF(G112:Z112,"&lt;&gt;0")</f>
        <v>20</v>
      </c>
      <c r="AX112">
        <f>_xlfn.LET(_xlpm.n,AW112,_xlpm.w,AV112,_xlpm.mu,_xlpm.n*(_xlpm.n+1)/4,_xlpm.sd,SQRT(_xlpm.n*(_xlpm.n+1)*(2*_xlpm.n+1)/24),_xlpm.z,(ABS(_xlpm.w-_xlpm.mu)-0.5)/_xlpm.sd,MIN(1,2*(1-_xlfn.NORM.S.DIST(_xlpm.z,TRUE))))</f>
        <v>9.5691731570646255E-5</v>
      </c>
    </row>
    <row r="113" spans="1:50" x14ac:dyDescent="0.25">
      <c r="A113" t="s">
        <v>9346</v>
      </c>
      <c r="B113" t="s">
        <v>19</v>
      </c>
      <c r="C113" t="s">
        <v>190</v>
      </c>
      <c r="D113" t="s">
        <v>23</v>
      </c>
      <c r="E113" t="s">
        <v>32</v>
      </c>
      <c r="F113" t="s">
        <v>9260</v>
      </c>
      <c r="G113">
        <f>all_runs!O62-all_runs!O1862</f>
        <v>5.0209205020921299E-3</v>
      </c>
      <c r="H113">
        <f>all_runs!O63-all_runs!O1863</f>
        <v>6.5795060900658564E-3</v>
      </c>
      <c r="I113">
        <f>all_runs!O64-all_runs!O1864</f>
        <v>-4.6685340802988806E-3</v>
      </c>
      <c r="J113">
        <f>all_runs!O65-all_runs!O1865</f>
        <v>-6.6980401708427451E-4</v>
      </c>
      <c r="K113">
        <f>all_runs!O66-all_runs!O1866</f>
        <v>8.2548611960375773E-3</v>
      </c>
      <c r="L113">
        <f>all_runs!O67-all_runs!O1867</f>
        <v>1.3172877846790887E-2</v>
      </c>
      <c r="M113">
        <f>all_runs!O68-all_runs!O1868</f>
        <v>-8.281573498964856E-3</v>
      </c>
      <c r="N113">
        <f>all_runs!O69-all_runs!O1869</f>
        <v>-8.0248357201487819E-3</v>
      </c>
      <c r="O113">
        <f>all_runs!O70-all_runs!O1870</f>
        <v>-6.7454365236003788E-3</v>
      </c>
      <c r="P113">
        <f>all_runs!O71-all_runs!O1871</f>
        <v>-9.798426072640698E-3</v>
      </c>
      <c r="Q113">
        <f>all_runs!O72-all_runs!O1872</f>
        <v>2.5115608162572522E-3</v>
      </c>
      <c r="R113">
        <f>all_runs!O73-all_runs!O1873</f>
        <v>2.1427679351995632E-2</v>
      </c>
      <c r="S113">
        <f>all_runs!O74-all_runs!O1874</f>
        <v>9.9705474705472641E-3</v>
      </c>
      <c r="T113">
        <f>all_runs!O75-all_runs!O1875</f>
        <v>-1.8137651821862333E-2</v>
      </c>
      <c r="U113">
        <f>all_runs!O76-all_runs!O1876</f>
        <v>-8.9659294680222157E-4</v>
      </c>
      <c r="V113">
        <f>all_runs!O77-all_runs!O1877</f>
        <v>-1.0678312565104986E-2</v>
      </c>
      <c r="W113">
        <f>all_runs!O78-all_runs!O1878</f>
        <v>8.420831950243568E-3</v>
      </c>
      <c r="X113">
        <f>all_runs!O79-all_runs!O1879</f>
        <v>6.4033964316412284E-4</v>
      </c>
      <c r="Y113">
        <f>all_runs!O80-all_runs!O1880</f>
        <v>2.6973253748882042E-3</v>
      </c>
      <c r="Z113">
        <f>all_runs!O81-all_runs!O1881</f>
        <v>-2.1954140999315586E-2</v>
      </c>
      <c r="AA113" cm="1">
        <f t="array" ref="AA113">IF(G113=0,"",1+SUMPRODUCT(--(ABS($G113:$Z113)&lt;ABS(G113)),--($G113:$Z113&lt;&gt;0))+(SUMPRODUCT(--(ABS($G113:$Z113)=ABS(G113)),--($G113:$Z113&lt;&gt;0))-1)/2)</f>
        <v>7</v>
      </c>
      <c r="AB113" cm="1">
        <f t="array" ref="AB113">IF(H113=0,"",1+SUMPRODUCT(--(ABS($G113:$Z113)&lt;ABS(H113)),--($G113:$Z113&lt;&gt;0))+(SUMPRODUCT(--(ABS($G113:$Z113)=ABS(H113)),--($G113:$Z113&lt;&gt;0))-1)/2)</f>
        <v>8</v>
      </c>
      <c r="AC113" cm="1">
        <f t="array" ref="AC113">IF(I113=0,"",1+SUMPRODUCT(--(ABS($G113:$Z113)&lt;ABS(I113)),--($G113:$Z113&lt;&gt;0))+(SUMPRODUCT(--(ABS($G113:$Z113)=ABS(I113)),--($G113:$Z113&lt;&gt;0))-1)/2)</f>
        <v>6</v>
      </c>
      <c r="AD113" cm="1">
        <f t="array" ref="AD113">IF(J113=0,"",1+SUMPRODUCT(--(ABS($G113:$Z113)&lt;ABS(J113)),--($G113:$Z113&lt;&gt;0))+(SUMPRODUCT(--(ABS($G113:$Z113)=ABS(J113)),--($G113:$Z113&lt;&gt;0))-1)/2)</f>
        <v>2</v>
      </c>
      <c r="AE113" cm="1">
        <f t="array" ref="AE113">IF(K113=0,"",1+SUMPRODUCT(--(ABS($G113:$Z113)&lt;ABS(K113)),--($G113:$Z113&lt;&gt;0))+(SUMPRODUCT(--(ABS($G113:$Z113)=ABS(K113)),--($G113:$Z113&lt;&gt;0))-1)/2)</f>
        <v>11</v>
      </c>
      <c r="AF113" cm="1">
        <f t="array" ref="AF113">IF(L113=0,"",1+SUMPRODUCT(--(ABS($G113:$Z113)&lt;ABS(L113)),--($G113:$Z113&lt;&gt;0))+(SUMPRODUCT(--(ABS($G113:$Z113)=ABS(L113)),--($G113:$Z113&lt;&gt;0))-1)/2)</f>
        <v>17</v>
      </c>
      <c r="AG113" cm="1">
        <f t="array" ref="AG113">IF(M113=0,"",1+SUMPRODUCT(--(ABS($G113:$Z113)&lt;ABS(M113)),--($G113:$Z113&lt;&gt;0))+(SUMPRODUCT(--(ABS($G113:$Z113)=ABS(M113)),--($G113:$Z113&lt;&gt;0))-1)/2)</f>
        <v>12</v>
      </c>
      <c r="AH113" cm="1">
        <f t="array" ref="AH113">IF(N113=0,"",1+SUMPRODUCT(--(ABS($G113:$Z113)&lt;ABS(N113)),--($G113:$Z113&lt;&gt;0))+(SUMPRODUCT(--(ABS($G113:$Z113)=ABS(N113)),--($G113:$Z113&lt;&gt;0))-1)/2)</f>
        <v>10</v>
      </c>
      <c r="AI113" cm="1">
        <f t="array" ref="AI113">IF(O113=0,"",1+SUMPRODUCT(--(ABS($G113:$Z113)&lt;ABS(O113)),--($G113:$Z113&lt;&gt;0))+(SUMPRODUCT(--(ABS($G113:$Z113)=ABS(O113)),--($G113:$Z113&lt;&gt;0))-1)/2)</f>
        <v>9</v>
      </c>
      <c r="AJ113" cm="1">
        <f t="array" ref="AJ113">IF(P113=0,"",1+SUMPRODUCT(--(ABS($G113:$Z113)&lt;ABS(P113)),--($G113:$Z113&lt;&gt;0))+(SUMPRODUCT(--(ABS($G113:$Z113)=ABS(P113)),--($G113:$Z113&lt;&gt;0))-1)/2)</f>
        <v>14</v>
      </c>
      <c r="AK113" cm="1">
        <f t="array" ref="AK113">IF(Q113=0,"",1+SUMPRODUCT(--(ABS($G113:$Z113)&lt;ABS(Q113)),--($G113:$Z113&lt;&gt;0))+(SUMPRODUCT(--(ABS($G113:$Z113)=ABS(Q113)),--($G113:$Z113&lt;&gt;0))-1)/2)</f>
        <v>4</v>
      </c>
      <c r="AL113" cm="1">
        <f t="array" ref="AL113">IF(R113=0,"",1+SUMPRODUCT(--(ABS($G113:$Z113)&lt;ABS(R113)),--($G113:$Z113&lt;&gt;0))+(SUMPRODUCT(--(ABS($G113:$Z113)=ABS(R113)),--($G113:$Z113&lt;&gt;0))-1)/2)</f>
        <v>19</v>
      </c>
      <c r="AM113" cm="1">
        <f t="array" ref="AM113">IF(S113=0,"",1+SUMPRODUCT(--(ABS($G113:$Z113)&lt;ABS(S113)),--($G113:$Z113&lt;&gt;0))+(SUMPRODUCT(--(ABS($G113:$Z113)=ABS(S113)),--($G113:$Z113&lt;&gt;0))-1)/2)</f>
        <v>15</v>
      </c>
      <c r="AN113" cm="1">
        <f t="array" ref="AN113">IF(T113=0,"",1+SUMPRODUCT(--(ABS($G113:$Z113)&lt;ABS(T113)),--($G113:$Z113&lt;&gt;0))+(SUMPRODUCT(--(ABS($G113:$Z113)=ABS(T113)),--($G113:$Z113&lt;&gt;0))-1)/2)</f>
        <v>18</v>
      </c>
      <c r="AO113" cm="1">
        <f t="array" ref="AO113">IF(U113=0,"",1+SUMPRODUCT(--(ABS($G113:$Z113)&lt;ABS(U113)),--($G113:$Z113&lt;&gt;0))+(SUMPRODUCT(--(ABS($G113:$Z113)=ABS(U113)),--($G113:$Z113&lt;&gt;0))-1)/2)</f>
        <v>3</v>
      </c>
      <c r="AP113" cm="1">
        <f t="array" ref="AP113">IF(V113=0,"",1+SUMPRODUCT(--(ABS($G113:$Z113)&lt;ABS(V113)),--($G113:$Z113&lt;&gt;0))+(SUMPRODUCT(--(ABS($G113:$Z113)=ABS(V113)),--($G113:$Z113&lt;&gt;0))-1)/2)</f>
        <v>16</v>
      </c>
      <c r="AQ113" cm="1">
        <f t="array" ref="AQ113">IF(W113=0,"",1+SUMPRODUCT(--(ABS($G113:$Z113)&lt;ABS(W113)),--($G113:$Z113&lt;&gt;0))+(SUMPRODUCT(--(ABS($G113:$Z113)=ABS(W113)),--($G113:$Z113&lt;&gt;0))-1)/2)</f>
        <v>13</v>
      </c>
      <c r="AR113" cm="1">
        <f t="array" ref="AR113">IF(X113=0,"",1+SUMPRODUCT(--(ABS($G113:$Z113)&lt;ABS(X113)),--($G113:$Z113&lt;&gt;0))+(SUMPRODUCT(--(ABS($G113:$Z113)=ABS(X113)),--($G113:$Z113&lt;&gt;0))-1)/2)</f>
        <v>1</v>
      </c>
      <c r="AS113" cm="1">
        <f t="array" ref="AS113">IF(Y113=0,"",1+SUMPRODUCT(--(ABS($G113:$Z113)&lt;ABS(Y113)),--($G113:$Z113&lt;&gt;0))+(SUMPRODUCT(--(ABS($G113:$Z113)=ABS(Y113)),--($G113:$Z113&lt;&gt;0))-1)/2)</f>
        <v>5</v>
      </c>
      <c r="AT113" cm="1">
        <f t="array" ref="AT113">IF(Z113=0,"",1+SUMPRODUCT(--(ABS($G113:$Z113)&lt;ABS(Z113)),--($G113:$Z113&lt;&gt;0))+(SUMPRODUCT(--(ABS($G113:$Z113)=ABS(Z113)),--($G113:$Z113&lt;&gt;0))-1)/2)</f>
        <v>20</v>
      </c>
      <c r="AU113">
        <f>AVERAGE(G113:Z113)</f>
        <v>-5.5794290018702504E-4</v>
      </c>
      <c r="AV113">
        <f>SUMIF(G113:Z113,"&gt;0",AA113:AT113)</f>
        <v>100</v>
      </c>
      <c r="AW113">
        <f>COUNTIF(G113:Z113,"&lt;&gt;0")</f>
        <v>20</v>
      </c>
      <c r="AX113">
        <f>_xlfn.LET(_xlpm.n,AW113,_xlpm.w,AV113,_xlpm.mu,_xlpm.n*(_xlpm.n+1)/4,_xlpm.sd,SQRT(_xlpm.n*(_xlpm.n+1)*(2*_xlpm.n+1)/24),_xlpm.z,(ABS(_xlpm.w-_xlpm.mu)-0.5)/_xlpm.sd,MIN(1,2*(1-_xlfn.NORM.S.DIST(_xlpm.z,TRUE))))</f>
        <v>0.8665856286390512</v>
      </c>
    </row>
    <row r="114" spans="1:50" x14ac:dyDescent="0.25">
      <c r="A114" t="s">
        <v>9346</v>
      </c>
      <c r="B114" t="s">
        <v>19</v>
      </c>
      <c r="C114" t="s">
        <v>190</v>
      </c>
      <c r="D114" t="s">
        <v>23</v>
      </c>
      <c r="E114" t="s">
        <v>12</v>
      </c>
      <c r="F114" t="s">
        <v>9260</v>
      </c>
      <c r="G114">
        <f>all_runs!O82-all_runs!O1882</f>
        <v>8.6761198292563124E-3</v>
      </c>
      <c r="H114">
        <f>all_runs!O83-all_runs!O1883</f>
        <v>-6.6789947176643105E-3</v>
      </c>
      <c r="I114">
        <f>all_runs!O84-all_runs!O1884</f>
        <v>-1.4435210834102707E-2</v>
      </c>
      <c r="J114">
        <f>all_runs!O85-all_runs!O1885</f>
        <v>2.2038230207680476E-3</v>
      </c>
      <c r="K114">
        <f>all_runs!O86-all_runs!O1886</f>
        <v>0</v>
      </c>
      <c r="L114">
        <f>all_runs!O87-all_runs!O1887</f>
        <v>-2.4247619630774819E-2</v>
      </c>
      <c r="M114">
        <f>all_runs!O88-all_runs!O1888</f>
        <v>-2.225047679593195E-3</v>
      </c>
      <c r="N114">
        <f>all_runs!O89-all_runs!O1889</f>
        <v>-1.4500941619585594E-2</v>
      </c>
      <c r="O114">
        <f>all_runs!O90-all_runs!O1890</f>
        <v>-1.3308292588155135E-2</v>
      </c>
      <c r="P114">
        <f>all_runs!O91-all_runs!O1891</f>
        <v>-1.6696472375646976E-2</v>
      </c>
      <c r="Q114">
        <f>all_runs!O92-all_runs!O1892</f>
        <v>-3.6106737717492177E-2</v>
      </c>
      <c r="R114">
        <f>all_runs!O93-all_runs!O1893</f>
        <v>-1.5785319652728003E-4</v>
      </c>
      <c r="S114">
        <f>all_runs!O94-all_runs!O1894</f>
        <v>-1.7826878413156777E-2</v>
      </c>
      <c r="T114">
        <f>all_runs!O95-all_runs!O1895</f>
        <v>-3.3994334277620331E-2</v>
      </c>
      <c r="U114">
        <f>all_runs!O96-all_runs!O1896</f>
        <v>-1.1173184357541999E-2</v>
      </c>
      <c r="V114">
        <f>all_runs!O97-all_runs!O1897</f>
        <v>3.44265964755186E-3</v>
      </c>
      <c r="W114">
        <f>all_runs!O98-all_runs!O1898</f>
        <v>-1.4310795521048636E-2</v>
      </c>
      <c r="X114">
        <f>all_runs!O99-all_runs!O1899</f>
        <v>-1.1111111111111072E-2</v>
      </c>
      <c r="Y114">
        <f>all_runs!O100-all_runs!O1900</f>
        <v>-2.8957169459962628E-2</v>
      </c>
      <c r="Z114">
        <f>all_runs!O101-all_runs!O1901</f>
        <v>6.0317460317459437E-3</v>
      </c>
      <c r="AA114" cm="1">
        <f t="array" ref="AA114">IF(G114=0,"",1+SUMPRODUCT(--(ABS($G114:$Z114)&lt;ABS(G114)),--($G114:$Z114&lt;&gt;0))+(SUMPRODUCT(--(ABS($G114:$Z114)=ABS(G114)),--($G114:$Z114&lt;&gt;0))-1)/2)</f>
        <v>7</v>
      </c>
      <c r="AB114" cm="1">
        <f t="array" ref="AB114">IF(H114=0,"",1+SUMPRODUCT(--(ABS($G114:$Z114)&lt;ABS(H114)),--($G114:$Z114&lt;&gt;0))+(SUMPRODUCT(--(ABS($G114:$Z114)=ABS(H114)),--($G114:$Z114&lt;&gt;0))-1)/2)</f>
        <v>6</v>
      </c>
      <c r="AC114" cm="1">
        <f t="array" ref="AC114">IF(I114=0,"",1+SUMPRODUCT(--(ABS($G114:$Z114)&lt;ABS(I114)),--($G114:$Z114&lt;&gt;0))+(SUMPRODUCT(--(ABS($G114:$Z114)=ABS(I114)),--($G114:$Z114&lt;&gt;0))-1)/2)</f>
        <v>12</v>
      </c>
      <c r="AD114" cm="1">
        <f t="array" ref="AD114">IF(J114=0,"",1+SUMPRODUCT(--(ABS($G114:$Z114)&lt;ABS(J114)),--($G114:$Z114&lt;&gt;0))+(SUMPRODUCT(--(ABS($G114:$Z114)=ABS(J114)),--($G114:$Z114&lt;&gt;0))-1)/2)</f>
        <v>2</v>
      </c>
      <c r="AE114" t="str" cm="1">
        <f t="array" ref="AE114">IF(K114=0,"",1+SUMPRODUCT(--(ABS($G114:$Z114)&lt;ABS(K114)),--($G114:$Z114&lt;&gt;0))+(SUMPRODUCT(--(ABS($G114:$Z114)=ABS(K114)),--($G114:$Z114&lt;&gt;0))-1)/2)</f>
        <v/>
      </c>
      <c r="AF114" cm="1">
        <f t="array" ref="AF114">IF(L114=0,"",1+SUMPRODUCT(--(ABS($G114:$Z114)&lt;ABS(L114)),--($G114:$Z114&lt;&gt;0))+(SUMPRODUCT(--(ABS($G114:$Z114)=ABS(L114)),--($G114:$Z114&lt;&gt;0))-1)/2)</f>
        <v>16</v>
      </c>
      <c r="AG114" cm="1">
        <f t="array" ref="AG114">IF(M114=0,"",1+SUMPRODUCT(--(ABS($G114:$Z114)&lt;ABS(M114)),--($G114:$Z114&lt;&gt;0))+(SUMPRODUCT(--(ABS($G114:$Z114)=ABS(M114)),--($G114:$Z114&lt;&gt;0))-1)/2)</f>
        <v>3</v>
      </c>
      <c r="AH114" cm="1">
        <f t="array" ref="AH114">IF(N114=0,"",1+SUMPRODUCT(--(ABS($G114:$Z114)&lt;ABS(N114)),--($G114:$Z114&lt;&gt;0))+(SUMPRODUCT(--(ABS($G114:$Z114)=ABS(N114)),--($G114:$Z114&lt;&gt;0))-1)/2)</f>
        <v>13</v>
      </c>
      <c r="AI114" cm="1">
        <f t="array" ref="AI114">IF(O114=0,"",1+SUMPRODUCT(--(ABS($G114:$Z114)&lt;ABS(O114)),--($G114:$Z114&lt;&gt;0))+(SUMPRODUCT(--(ABS($G114:$Z114)=ABS(O114)),--($G114:$Z114&lt;&gt;0))-1)/2)</f>
        <v>10</v>
      </c>
      <c r="AJ114" cm="1">
        <f t="array" ref="AJ114">IF(P114=0,"",1+SUMPRODUCT(--(ABS($G114:$Z114)&lt;ABS(P114)),--($G114:$Z114&lt;&gt;0))+(SUMPRODUCT(--(ABS($G114:$Z114)=ABS(P114)),--($G114:$Z114&lt;&gt;0))-1)/2)</f>
        <v>14</v>
      </c>
      <c r="AK114" cm="1">
        <f t="array" ref="AK114">IF(Q114=0,"",1+SUMPRODUCT(--(ABS($G114:$Z114)&lt;ABS(Q114)),--($G114:$Z114&lt;&gt;0))+(SUMPRODUCT(--(ABS($G114:$Z114)=ABS(Q114)),--($G114:$Z114&lt;&gt;0))-1)/2)</f>
        <v>19</v>
      </c>
      <c r="AL114" cm="1">
        <f t="array" ref="AL114">IF(R114=0,"",1+SUMPRODUCT(--(ABS($G114:$Z114)&lt;ABS(R114)),--($G114:$Z114&lt;&gt;0))+(SUMPRODUCT(--(ABS($G114:$Z114)=ABS(R114)),--($G114:$Z114&lt;&gt;0))-1)/2)</f>
        <v>1</v>
      </c>
      <c r="AM114" cm="1">
        <f t="array" ref="AM114">IF(S114=0,"",1+SUMPRODUCT(--(ABS($G114:$Z114)&lt;ABS(S114)),--($G114:$Z114&lt;&gt;0))+(SUMPRODUCT(--(ABS($G114:$Z114)=ABS(S114)),--($G114:$Z114&lt;&gt;0))-1)/2)</f>
        <v>15</v>
      </c>
      <c r="AN114" cm="1">
        <f t="array" ref="AN114">IF(T114=0,"",1+SUMPRODUCT(--(ABS($G114:$Z114)&lt;ABS(T114)),--($G114:$Z114&lt;&gt;0))+(SUMPRODUCT(--(ABS($G114:$Z114)=ABS(T114)),--($G114:$Z114&lt;&gt;0))-1)/2)</f>
        <v>18</v>
      </c>
      <c r="AO114" cm="1">
        <f t="array" ref="AO114">IF(U114=0,"",1+SUMPRODUCT(--(ABS($G114:$Z114)&lt;ABS(U114)),--($G114:$Z114&lt;&gt;0))+(SUMPRODUCT(--(ABS($G114:$Z114)=ABS(U114)),--($G114:$Z114&lt;&gt;0))-1)/2)</f>
        <v>9</v>
      </c>
      <c r="AP114" cm="1">
        <f t="array" ref="AP114">IF(V114=0,"",1+SUMPRODUCT(--(ABS($G114:$Z114)&lt;ABS(V114)),--($G114:$Z114&lt;&gt;0))+(SUMPRODUCT(--(ABS($G114:$Z114)=ABS(V114)),--($G114:$Z114&lt;&gt;0))-1)/2)</f>
        <v>4</v>
      </c>
      <c r="AQ114" cm="1">
        <f t="array" ref="AQ114">IF(W114=0,"",1+SUMPRODUCT(--(ABS($G114:$Z114)&lt;ABS(W114)),--($G114:$Z114&lt;&gt;0))+(SUMPRODUCT(--(ABS($G114:$Z114)=ABS(W114)),--($G114:$Z114&lt;&gt;0))-1)/2)</f>
        <v>11</v>
      </c>
      <c r="AR114" cm="1">
        <f t="array" ref="AR114">IF(X114=0,"",1+SUMPRODUCT(--(ABS($G114:$Z114)&lt;ABS(X114)),--($G114:$Z114&lt;&gt;0))+(SUMPRODUCT(--(ABS($G114:$Z114)=ABS(X114)),--($G114:$Z114&lt;&gt;0))-1)/2)</f>
        <v>8</v>
      </c>
      <c r="AS114" cm="1">
        <f t="array" ref="AS114">IF(Y114=0,"",1+SUMPRODUCT(--(ABS($G114:$Z114)&lt;ABS(Y114)),--($G114:$Z114&lt;&gt;0))+(SUMPRODUCT(--(ABS($G114:$Z114)=ABS(Y114)),--($G114:$Z114&lt;&gt;0))-1)/2)</f>
        <v>17</v>
      </c>
      <c r="AT114" cm="1">
        <f t="array" ref="AT114">IF(Z114=0,"",1+SUMPRODUCT(--(ABS($G114:$Z114)&lt;ABS(Z114)),--($G114:$Z114&lt;&gt;0))+(SUMPRODUCT(--(ABS($G114:$Z114)=ABS(Z114)),--($G114:$Z114&lt;&gt;0))-1)/2)</f>
        <v>5</v>
      </c>
      <c r="AU114">
        <f>AVERAGE(G114:Z114)</f>
        <v>-1.1268814748533074E-2</v>
      </c>
      <c r="AV114">
        <f>SUMIF(G114:Z114,"&gt;0",AA114:AT114)</f>
        <v>18</v>
      </c>
      <c r="AW114">
        <f>COUNTIF(G114:Z114,"&lt;&gt;0")</f>
        <v>19</v>
      </c>
      <c r="AX114">
        <f>_xlfn.LET(_xlpm.n,AW114,_xlpm.w,AV114,_xlpm.mu,_xlpm.n*(_xlpm.n+1)/4,_xlpm.sd,SQRT(_xlpm.n*(_xlpm.n+1)*(2*_xlpm.n+1)/24),_xlpm.z,(ABS(_xlpm.w-_xlpm.mu)-0.5)/_xlpm.sd,MIN(1,2*(1-_xlfn.NORM.S.DIST(_xlpm.z,TRUE))))</f>
        <v>2.080267410911274E-3</v>
      </c>
    </row>
    <row r="115" spans="1:50" x14ac:dyDescent="0.25">
      <c r="A115" t="s">
        <v>9346</v>
      </c>
      <c r="B115" t="s">
        <v>19</v>
      </c>
      <c r="C115" t="s">
        <v>190</v>
      </c>
      <c r="D115" t="s">
        <v>23</v>
      </c>
      <c r="E115" t="s">
        <v>26</v>
      </c>
      <c r="F115" t="s">
        <v>9260</v>
      </c>
      <c r="G115">
        <f>all_runs!O102-all_runs!O1902</f>
        <v>-3.8763006904599773E-2</v>
      </c>
      <c r="H115">
        <f>all_runs!O103-all_runs!O1903</f>
        <v>-4.3325974981604065E-2</v>
      </c>
      <c r="I115">
        <f>all_runs!O104-all_runs!O1904</f>
        <v>-2.2644367811509358E-2</v>
      </c>
      <c r="J115">
        <f>all_runs!O105-all_runs!O1905</f>
        <v>-1.4073525398620057E-2</v>
      </c>
      <c r="K115">
        <f>all_runs!O106-all_runs!O1906</f>
        <v>-2.7185253883607707E-2</v>
      </c>
      <c r="L115">
        <f>all_runs!O107-all_runs!O1907</f>
        <v>-2.4652099075181622E-2</v>
      </c>
      <c r="M115">
        <f>all_runs!O108-all_runs!O1908</f>
        <v>-1.8337912087912023E-2</v>
      </c>
      <c r="N115">
        <f>all_runs!O109-all_runs!O1909</f>
        <v>-1.8202062254926155E-3</v>
      </c>
      <c r="O115">
        <f>all_runs!O110-all_runs!O1910</f>
        <v>-3.8560274085612911E-2</v>
      </c>
      <c r="P115">
        <f>all_runs!O111-all_runs!O1911</f>
        <v>-1.0337738619677128E-2</v>
      </c>
      <c r="Q115">
        <f>all_runs!O112-all_runs!O1912</f>
        <v>-1.3927429244715794E-2</v>
      </c>
      <c r="R115">
        <f>all_runs!O113-all_runs!O1913</f>
        <v>-4.1600734532809658E-2</v>
      </c>
      <c r="S115">
        <f>all_runs!O114-all_runs!O1914</f>
        <v>-3.4536347798542866E-2</v>
      </c>
      <c r="T115">
        <f>all_runs!O115-all_runs!O1915</f>
        <v>-2.2075055187637971E-2</v>
      </c>
      <c r="U115">
        <f>all_runs!O116-all_runs!O1916</f>
        <v>-1.777777777777767E-2</v>
      </c>
      <c r="V115">
        <f>all_runs!O117-all_runs!O1917</f>
        <v>-1.589388379804979E-2</v>
      </c>
      <c r="W115">
        <f>all_runs!O118-all_runs!O1918</f>
        <v>-3.3899782135076273E-2</v>
      </c>
      <c r="X115">
        <f>all_runs!O119-all_runs!O1919</f>
        <v>-2.2189590471528908E-2</v>
      </c>
      <c r="Y115">
        <f>all_runs!O120-all_runs!O1920</f>
        <v>-3.794711975467735E-2</v>
      </c>
      <c r="Z115">
        <f>all_runs!O121-all_runs!O1921</f>
        <v>-2.7710496946776852E-2</v>
      </c>
      <c r="AA115" cm="1">
        <f t="array" ref="AA115">IF(G115=0,"",1+SUMPRODUCT(--(ABS($G115:$Z115)&lt;ABS(G115)),--($G115:$Z115&lt;&gt;0))+(SUMPRODUCT(--(ABS($G115:$Z115)=ABS(G115)),--($G115:$Z115&lt;&gt;0))-1)/2)</f>
        <v>18</v>
      </c>
      <c r="AB115" cm="1">
        <f t="array" ref="AB115">IF(H115=0,"",1+SUMPRODUCT(--(ABS($G115:$Z115)&lt;ABS(H115)),--($G115:$Z115&lt;&gt;0))+(SUMPRODUCT(--(ABS($G115:$Z115)=ABS(H115)),--($G115:$Z115&lt;&gt;0))-1)/2)</f>
        <v>20</v>
      </c>
      <c r="AC115" cm="1">
        <f t="array" ref="AC115">IF(I115=0,"",1+SUMPRODUCT(--(ABS($G115:$Z115)&lt;ABS(I115)),--($G115:$Z115&lt;&gt;0))+(SUMPRODUCT(--(ABS($G115:$Z115)=ABS(I115)),--($G115:$Z115&lt;&gt;0))-1)/2)</f>
        <v>10</v>
      </c>
      <c r="AD115" cm="1">
        <f t="array" ref="AD115">IF(J115=0,"",1+SUMPRODUCT(--(ABS($G115:$Z115)&lt;ABS(J115)),--($G115:$Z115&lt;&gt;0))+(SUMPRODUCT(--(ABS($G115:$Z115)=ABS(J115)),--($G115:$Z115&lt;&gt;0))-1)/2)</f>
        <v>4</v>
      </c>
      <c r="AE115" cm="1">
        <f t="array" ref="AE115">IF(K115=0,"",1+SUMPRODUCT(--(ABS($G115:$Z115)&lt;ABS(K115)),--($G115:$Z115&lt;&gt;0))+(SUMPRODUCT(--(ABS($G115:$Z115)=ABS(K115)),--($G115:$Z115&lt;&gt;0))-1)/2)</f>
        <v>12</v>
      </c>
      <c r="AF115" cm="1">
        <f t="array" ref="AF115">IF(L115=0,"",1+SUMPRODUCT(--(ABS($G115:$Z115)&lt;ABS(L115)),--($G115:$Z115&lt;&gt;0))+(SUMPRODUCT(--(ABS($G115:$Z115)=ABS(L115)),--($G115:$Z115&lt;&gt;0))-1)/2)</f>
        <v>11</v>
      </c>
      <c r="AG115" cm="1">
        <f t="array" ref="AG115">IF(M115=0,"",1+SUMPRODUCT(--(ABS($G115:$Z115)&lt;ABS(M115)),--($G115:$Z115&lt;&gt;0))+(SUMPRODUCT(--(ABS($G115:$Z115)=ABS(M115)),--($G115:$Z115&lt;&gt;0))-1)/2)</f>
        <v>7</v>
      </c>
      <c r="AH115" cm="1">
        <f t="array" ref="AH115">IF(N115=0,"",1+SUMPRODUCT(--(ABS($G115:$Z115)&lt;ABS(N115)),--($G115:$Z115&lt;&gt;0))+(SUMPRODUCT(--(ABS($G115:$Z115)=ABS(N115)),--($G115:$Z115&lt;&gt;0))-1)/2)</f>
        <v>1</v>
      </c>
      <c r="AI115" cm="1">
        <f t="array" ref="AI115">IF(O115=0,"",1+SUMPRODUCT(--(ABS($G115:$Z115)&lt;ABS(O115)),--($G115:$Z115&lt;&gt;0))+(SUMPRODUCT(--(ABS($G115:$Z115)=ABS(O115)),--($G115:$Z115&lt;&gt;0))-1)/2)</f>
        <v>17</v>
      </c>
      <c r="AJ115" cm="1">
        <f t="array" ref="AJ115">IF(P115=0,"",1+SUMPRODUCT(--(ABS($G115:$Z115)&lt;ABS(P115)),--($G115:$Z115&lt;&gt;0))+(SUMPRODUCT(--(ABS($G115:$Z115)=ABS(P115)),--($G115:$Z115&lt;&gt;0))-1)/2)</f>
        <v>2</v>
      </c>
      <c r="AK115" cm="1">
        <f t="array" ref="AK115">IF(Q115=0,"",1+SUMPRODUCT(--(ABS($G115:$Z115)&lt;ABS(Q115)),--($G115:$Z115&lt;&gt;0))+(SUMPRODUCT(--(ABS($G115:$Z115)=ABS(Q115)),--($G115:$Z115&lt;&gt;0))-1)/2)</f>
        <v>3</v>
      </c>
      <c r="AL115" cm="1">
        <f t="array" ref="AL115">IF(R115=0,"",1+SUMPRODUCT(--(ABS($G115:$Z115)&lt;ABS(R115)),--($G115:$Z115&lt;&gt;0))+(SUMPRODUCT(--(ABS($G115:$Z115)=ABS(R115)),--($G115:$Z115&lt;&gt;0))-1)/2)</f>
        <v>19</v>
      </c>
      <c r="AM115" cm="1">
        <f t="array" ref="AM115">IF(S115=0,"",1+SUMPRODUCT(--(ABS($G115:$Z115)&lt;ABS(S115)),--($G115:$Z115&lt;&gt;0))+(SUMPRODUCT(--(ABS($G115:$Z115)=ABS(S115)),--($G115:$Z115&lt;&gt;0))-1)/2)</f>
        <v>15</v>
      </c>
      <c r="AN115" cm="1">
        <f t="array" ref="AN115">IF(T115=0,"",1+SUMPRODUCT(--(ABS($G115:$Z115)&lt;ABS(T115)),--($G115:$Z115&lt;&gt;0))+(SUMPRODUCT(--(ABS($G115:$Z115)=ABS(T115)),--($G115:$Z115&lt;&gt;0))-1)/2)</f>
        <v>8</v>
      </c>
      <c r="AO115" cm="1">
        <f t="array" ref="AO115">IF(U115=0,"",1+SUMPRODUCT(--(ABS($G115:$Z115)&lt;ABS(U115)),--($G115:$Z115&lt;&gt;0))+(SUMPRODUCT(--(ABS($G115:$Z115)=ABS(U115)),--($G115:$Z115&lt;&gt;0))-1)/2)</f>
        <v>6</v>
      </c>
      <c r="AP115" cm="1">
        <f t="array" ref="AP115">IF(V115=0,"",1+SUMPRODUCT(--(ABS($G115:$Z115)&lt;ABS(V115)),--($G115:$Z115&lt;&gt;0))+(SUMPRODUCT(--(ABS($G115:$Z115)=ABS(V115)),--($G115:$Z115&lt;&gt;0))-1)/2)</f>
        <v>5</v>
      </c>
      <c r="AQ115" cm="1">
        <f t="array" ref="AQ115">IF(W115=0,"",1+SUMPRODUCT(--(ABS($G115:$Z115)&lt;ABS(W115)),--($G115:$Z115&lt;&gt;0))+(SUMPRODUCT(--(ABS($G115:$Z115)=ABS(W115)),--($G115:$Z115&lt;&gt;0))-1)/2)</f>
        <v>14</v>
      </c>
      <c r="AR115" cm="1">
        <f t="array" ref="AR115">IF(X115=0,"",1+SUMPRODUCT(--(ABS($G115:$Z115)&lt;ABS(X115)),--($G115:$Z115&lt;&gt;0))+(SUMPRODUCT(--(ABS($G115:$Z115)=ABS(X115)),--($G115:$Z115&lt;&gt;0))-1)/2)</f>
        <v>9</v>
      </c>
      <c r="AS115" cm="1">
        <f t="array" ref="AS115">IF(Y115=0,"",1+SUMPRODUCT(--(ABS($G115:$Z115)&lt;ABS(Y115)),--($G115:$Z115&lt;&gt;0))+(SUMPRODUCT(--(ABS($G115:$Z115)=ABS(Y115)),--($G115:$Z115&lt;&gt;0))-1)/2)</f>
        <v>16</v>
      </c>
      <c r="AT115" cm="1">
        <f t="array" ref="AT115">IF(Z115=0,"",1+SUMPRODUCT(--(ABS($G115:$Z115)&lt;ABS(Z115)),--($G115:$Z115&lt;&gt;0))+(SUMPRODUCT(--(ABS($G115:$Z115)=ABS(Z115)),--($G115:$Z115&lt;&gt;0))-1)/2)</f>
        <v>13</v>
      </c>
      <c r="AU115">
        <f>AVERAGE(G115:Z115)</f>
        <v>-2.5362928836070518E-2</v>
      </c>
      <c r="AV115">
        <f>SUMIF(G115:Z115,"&gt;0",AA115:AT115)</f>
        <v>0</v>
      </c>
      <c r="AW115">
        <f>COUNTIF(G115:Z115,"&lt;&gt;0")</f>
        <v>20</v>
      </c>
      <c r="AX115">
        <f>_xlfn.LET(_xlpm.n,AW115,_xlpm.w,AV115,_xlpm.mu,_xlpm.n*(_xlpm.n+1)/4,_xlpm.sd,SQRT(_xlpm.n*(_xlpm.n+1)*(2*_xlpm.n+1)/24),_xlpm.z,(ABS(_xlpm.w-_xlpm.mu)-0.5)/_xlpm.sd,MIN(1,2*(1-_xlfn.NORM.S.DIST(_xlpm.z,TRUE))))</f>
        <v>9.5691731570646255E-5</v>
      </c>
    </row>
    <row r="116" spans="1:50" x14ac:dyDescent="0.25">
      <c r="A116" t="s">
        <v>9346</v>
      </c>
      <c r="B116" t="s">
        <v>19</v>
      </c>
      <c r="C116" t="s">
        <v>190</v>
      </c>
      <c r="D116" t="s">
        <v>37</v>
      </c>
      <c r="E116" t="s">
        <v>32</v>
      </c>
      <c r="F116" t="s">
        <v>9259</v>
      </c>
      <c r="G116">
        <f>all_runs!O122-all_runs!O1922</f>
        <v>4.6367767998845788E-2</v>
      </c>
      <c r="H116">
        <f>all_runs!O123-all_runs!O1923</f>
        <v>3.4565041121278783E-2</v>
      </c>
      <c r="I116">
        <f>all_runs!O124-all_runs!O1924</f>
        <v>-1.6718188126932043E-2</v>
      </c>
      <c r="J116">
        <f>all_runs!O125-all_runs!O1925</f>
        <v>1.2457451661578522E-2</v>
      </c>
      <c r="K116">
        <f>all_runs!O126-all_runs!O1926</f>
        <v>4.3353430950330174E-2</v>
      </c>
      <c r="L116">
        <f>all_runs!O127-all_runs!O1927</f>
        <v>5.5887758535890897E-2</v>
      </c>
      <c r="M116">
        <f>all_runs!O128-all_runs!O1928</f>
        <v>0.12040322723019614</v>
      </c>
      <c r="N116">
        <f>all_runs!O129-all_runs!O1929</f>
        <v>2.2121320064749761E-2</v>
      </c>
      <c r="O116">
        <f>all_runs!O130-all_runs!O1930</f>
        <v>8.0868868512418812E-2</v>
      </c>
      <c r="P116">
        <f>all_runs!O131-all_runs!O1931</f>
        <v>-5.8401123029300228E-3</v>
      </c>
      <c r="Q116">
        <f>all_runs!O132-all_runs!O1932</f>
        <v>0.12933081271894864</v>
      </c>
      <c r="R116">
        <f>all_runs!O133-all_runs!O1933</f>
        <v>3.7314500268192163E-2</v>
      </c>
      <c r="S116">
        <f>all_runs!O134-all_runs!O1934</f>
        <v>2.5690926863947472E-2</v>
      </c>
      <c r="T116">
        <f>all_runs!O135-all_runs!O1935</f>
        <v>1.8848020870265492E-2</v>
      </c>
      <c r="U116">
        <f>all_runs!O136-all_runs!O1936</f>
        <v>-3.5585132808797493E-3</v>
      </c>
      <c r="V116">
        <f>all_runs!O137-all_runs!O1937</f>
        <v>9.3515950803361725E-2</v>
      </c>
      <c r="W116">
        <f>all_runs!O138-all_runs!O1938</f>
        <v>7.566076958975021E-2</v>
      </c>
      <c r="X116">
        <f>all_runs!O139-all_runs!O1939</f>
        <v>7.2512903552272134E-2</v>
      </c>
      <c r="Y116">
        <f>all_runs!O140-all_runs!O1940</f>
        <v>-7.524112508205838E-3</v>
      </c>
      <c r="Z116">
        <f>all_runs!O141-all_runs!O1941</f>
        <v>3.9717891610987488E-3</v>
      </c>
      <c r="AA116" cm="1">
        <f t="array" ref="AA116">IF(G116=0,"",1+SUMPRODUCT(--(ABS($G116:$Z116)&lt;ABS(G116)),--($G116:$Z116&lt;&gt;0))+(SUMPRODUCT(--(ABS($G116:$Z116)=ABS(G116)),--($G116:$Z116&lt;&gt;0))-1)/2)</f>
        <v>13</v>
      </c>
      <c r="AB116" cm="1">
        <f t="array" ref="AB116">IF(H116=0,"",1+SUMPRODUCT(--(ABS($G116:$Z116)&lt;ABS(H116)),--($G116:$Z116&lt;&gt;0))+(SUMPRODUCT(--(ABS($G116:$Z116)=ABS(H116)),--($G116:$Z116&lt;&gt;0))-1)/2)</f>
        <v>10</v>
      </c>
      <c r="AC116" cm="1">
        <f t="array" ref="AC116">IF(I116=0,"",1+SUMPRODUCT(--(ABS($G116:$Z116)&lt;ABS(I116)),--($G116:$Z116&lt;&gt;0))+(SUMPRODUCT(--(ABS($G116:$Z116)=ABS(I116)),--($G116:$Z116&lt;&gt;0))-1)/2)</f>
        <v>6</v>
      </c>
      <c r="AD116" cm="1">
        <f t="array" ref="AD116">IF(J116=0,"",1+SUMPRODUCT(--(ABS($G116:$Z116)&lt;ABS(J116)),--($G116:$Z116&lt;&gt;0))+(SUMPRODUCT(--(ABS($G116:$Z116)=ABS(J116)),--($G116:$Z116&lt;&gt;0))-1)/2)</f>
        <v>5</v>
      </c>
      <c r="AE116" cm="1">
        <f t="array" ref="AE116">IF(K116=0,"",1+SUMPRODUCT(--(ABS($G116:$Z116)&lt;ABS(K116)),--($G116:$Z116&lt;&gt;0))+(SUMPRODUCT(--(ABS($G116:$Z116)=ABS(K116)),--($G116:$Z116&lt;&gt;0))-1)/2)</f>
        <v>12</v>
      </c>
      <c r="AF116" cm="1">
        <f t="array" ref="AF116">IF(L116=0,"",1+SUMPRODUCT(--(ABS($G116:$Z116)&lt;ABS(L116)),--($G116:$Z116&lt;&gt;0))+(SUMPRODUCT(--(ABS($G116:$Z116)=ABS(L116)),--($G116:$Z116&lt;&gt;0))-1)/2)</f>
        <v>14</v>
      </c>
      <c r="AG116" cm="1">
        <f t="array" ref="AG116">IF(M116=0,"",1+SUMPRODUCT(--(ABS($G116:$Z116)&lt;ABS(M116)),--($G116:$Z116&lt;&gt;0))+(SUMPRODUCT(--(ABS($G116:$Z116)=ABS(M116)),--($G116:$Z116&lt;&gt;0))-1)/2)</f>
        <v>19</v>
      </c>
      <c r="AH116" cm="1">
        <f t="array" ref="AH116">IF(N116=0,"",1+SUMPRODUCT(--(ABS($G116:$Z116)&lt;ABS(N116)),--($G116:$Z116&lt;&gt;0))+(SUMPRODUCT(--(ABS($G116:$Z116)=ABS(N116)),--($G116:$Z116&lt;&gt;0))-1)/2)</f>
        <v>8</v>
      </c>
      <c r="AI116" cm="1">
        <f t="array" ref="AI116">IF(O116=0,"",1+SUMPRODUCT(--(ABS($G116:$Z116)&lt;ABS(O116)),--($G116:$Z116&lt;&gt;0))+(SUMPRODUCT(--(ABS($G116:$Z116)=ABS(O116)),--($G116:$Z116&lt;&gt;0))-1)/2)</f>
        <v>17</v>
      </c>
      <c r="AJ116" cm="1">
        <f t="array" ref="AJ116">IF(P116=0,"",1+SUMPRODUCT(--(ABS($G116:$Z116)&lt;ABS(P116)),--($G116:$Z116&lt;&gt;0))+(SUMPRODUCT(--(ABS($G116:$Z116)=ABS(P116)),--($G116:$Z116&lt;&gt;0))-1)/2)</f>
        <v>3</v>
      </c>
      <c r="AK116" cm="1">
        <f t="array" ref="AK116">IF(Q116=0,"",1+SUMPRODUCT(--(ABS($G116:$Z116)&lt;ABS(Q116)),--($G116:$Z116&lt;&gt;0))+(SUMPRODUCT(--(ABS($G116:$Z116)=ABS(Q116)),--($G116:$Z116&lt;&gt;0))-1)/2)</f>
        <v>20</v>
      </c>
      <c r="AL116" cm="1">
        <f t="array" ref="AL116">IF(R116=0,"",1+SUMPRODUCT(--(ABS($G116:$Z116)&lt;ABS(R116)),--($G116:$Z116&lt;&gt;0))+(SUMPRODUCT(--(ABS($G116:$Z116)=ABS(R116)),--($G116:$Z116&lt;&gt;0))-1)/2)</f>
        <v>11</v>
      </c>
      <c r="AM116" cm="1">
        <f t="array" ref="AM116">IF(S116=0,"",1+SUMPRODUCT(--(ABS($G116:$Z116)&lt;ABS(S116)),--($G116:$Z116&lt;&gt;0))+(SUMPRODUCT(--(ABS($G116:$Z116)=ABS(S116)),--($G116:$Z116&lt;&gt;0))-1)/2)</f>
        <v>9</v>
      </c>
      <c r="AN116" cm="1">
        <f t="array" ref="AN116">IF(T116=0,"",1+SUMPRODUCT(--(ABS($G116:$Z116)&lt;ABS(T116)),--($G116:$Z116&lt;&gt;0))+(SUMPRODUCT(--(ABS($G116:$Z116)=ABS(T116)),--($G116:$Z116&lt;&gt;0))-1)/2)</f>
        <v>7</v>
      </c>
      <c r="AO116" cm="1">
        <f t="array" ref="AO116">IF(U116=0,"",1+SUMPRODUCT(--(ABS($G116:$Z116)&lt;ABS(U116)),--($G116:$Z116&lt;&gt;0))+(SUMPRODUCT(--(ABS($G116:$Z116)=ABS(U116)),--($G116:$Z116&lt;&gt;0))-1)/2)</f>
        <v>1</v>
      </c>
      <c r="AP116" cm="1">
        <f t="array" ref="AP116">IF(V116=0,"",1+SUMPRODUCT(--(ABS($G116:$Z116)&lt;ABS(V116)),--($G116:$Z116&lt;&gt;0))+(SUMPRODUCT(--(ABS($G116:$Z116)=ABS(V116)),--($G116:$Z116&lt;&gt;0))-1)/2)</f>
        <v>18</v>
      </c>
      <c r="AQ116" cm="1">
        <f t="array" ref="AQ116">IF(W116=0,"",1+SUMPRODUCT(--(ABS($G116:$Z116)&lt;ABS(W116)),--($G116:$Z116&lt;&gt;0))+(SUMPRODUCT(--(ABS($G116:$Z116)=ABS(W116)),--($G116:$Z116&lt;&gt;0))-1)/2)</f>
        <v>16</v>
      </c>
      <c r="AR116" cm="1">
        <f t="array" ref="AR116">IF(X116=0,"",1+SUMPRODUCT(--(ABS($G116:$Z116)&lt;ABS(X116)),--($G116:$Z116&lt;&gt;0))+(SUMPRODUCT(--(ABS($G116:$Z116)=ABS(X116)),--($G116:$Z116&lt;&gt;0))-1)/2)</f>
        <v>15</v>
      </c>
      <c r="AS116" cm="1">
        <f t="array" ref="AS116">IF(Y116=0,"",1+SUMPRODUCT(--(ABS($G116:$Z116)&lt;ABS(Y116)),--($G116:$Z116&lt;&gt;0))+(SUMPRODUCT(--(ABS($G116:$Z116)=ABS(Y116)),--($G116:$Z116&lt;&gt;0))-1)/2)</f>
        <v>4</v>
      </c>
      <c r="AT116" cm="1">
        <f t="array" ref="AT116">IF(Z116=0,"",1+SUMPRODUCT(--(ABS($G116:$Z116)&lt;ABS(Z116)),--($G116:$Z116&lt;&gt;0))+(SUMPRODUCT(--(ABS($G116:$Z116)=ABS(Z116)),--($G116:$Z116&lt;&gt;0))-1)/2)</f>
        <v>2</v>
      </c>
      <c r="AU116">
        <f>AVERAGE(G116:Z116)</f>
        <v>4.1961480684208893E-2</v>
      </c>
      <c r="AV116">
        <f>SUMIF(G116:Z116,"&gt;0",AA116:AT116)</f>
        <v>196</v>
      </c>
      <c r="AW116">
        <f>COUNTIF(G116:Z116,"&lt;&gt;0")</f>
        <v>20</v>
      </c>
      <c r="AX116">
        <f>_xlfn.LET(_xlpm.n,AW116,_xlpm.w,AV116,_xlpm.mu,_xlpm.n*(_xlpm.n+1)/4,_xlpm.sd,SQRT(_xlpm.n*(_xlpm.n+1)*(2*_xlpm.n+1)/24),_xlpm.z,(ABS(_xlpm.w-_xlpm.mu)-0.5)/_xlpm.sd,MIN(1,2*(1-_xlfn.NORM.S.DIST(_xlpm.z,TRUE))))</f>
        <v>7.2854180016990178E-4</v>
      </c>
    </row>
    <row r="117" spans="1:50" x14ac:dyDescent="0.25">
      <c r="A117" t="s">
        <v>9346</v>
      </c>
      <c r="B117" t="s">
        <v>19</v>
      </c>
      <c r="C117" t="s">
        <v>190</v>
      </c>
      <c r="D117" t="s">
        <v>37</v>
      </c>
      <c r="E117" t="s">
        <v>12</v>
      </c>
      <c r="F117" t="s">
        <v>9259</v>
      </c>
      <c r="G117">
        <f>all_runs!O142-all_runs!O1942</f>
        <v>2.4672839978572059E-2</v>
      </c>
      <c r="H117">
        <f>all_runs!O143-all_runs!O1943</f>
        <v>2.7882764030521257E-2</v>
      </c>
      <c r="I117">
        <f>all_runs!O144-all_runs!O1944</f>
        <v>1.5824423527978415E-2</v>
      </c>
      <c r="J117">
        <f>all_runs!O145-all_runs!O1945</f>
        <v>5.9178743961352254E-3</v>
      </c>
      <c r="K117">
        <f>all_runs!O146-all_runs!O1946</f>
        <v>3.2520325203251987E-2</v>
      </c>
      <c r="L117">
        <f>all_runs!O147-all_runs!O1947</f>
        <v>5.085959885386826E-2</v>
      </c>
      <c r="M117">
        <f>all_runs!O148-all_runs!O1948</f>
        <v>-4.5282369146005585E-2</v>
      </c>
      <c r="N117">
        <f>all_runs!O149-all_runs!O1949</f>
        <v>1.0533730349310044E-2</v>
      </c>
      <c r="O117">
        <f>all_runs!O150-all_runs!O1950</f>
        <v>-2.8097062579821253E-2</v>
      </c>
      <c r="P117">
        <f>all_runs!O151-all_runs!O1951</f>
        <v>-6.5996228786926459E-3</v>
      </c>
      <c r="Q117">
        <f>all_runs!O152-all_runs!O1952</f>
        <v>-2.7915677386862292E-2</v>
      </c>
      <c r="R117">
        <f>all_runs!O153-all_runs!O1953</f>
        <v>-5.1818031794928276E-2</v>
      </c>
      <c r="S117">
        <f>all_runs!O154-all_runs!O1954</f>
        <v>1.1609778248694469E-2</v>
      </c>
      <c r="T117">
        <f>all_runs!O155-all_runs!O1955</f>
        <v>-4.4397430824023698E-2</v>
      </c>
      <c r="U117">
        <f>all_runs!O156-all_runs!O1956</f>
        <v>-1.5135878912968526E-3</v>
      </c>
      <c r="V117">
        <f>all_runs!O157-all_runs!O1957</f>
        <v>7.0276418280830089E-2</v>
      </c>
      <c r="W117">
        <f>all_runs!O158-all_runs!O1958</f>
        <v>8.1419593125428125E-2</v>
      </c>
      <c r="X117">
        <f>all_runs!O159-all_runs!O1959</f>
        <v>1.1194626579242084E-2</v>
      </c>
      <c r="Y117">
        <f>all_runs!O160-all_runs!O1960</f>
        <v>4.8911618148439695E-2</v>
      </c>
      <c r="Z117">
        <f>all_runs!O161-all_runs!O1961</f>
        <v>-1.8136645962733011E-2</v>
      </c>
      <c r="AA117" cm="1">
        <f t="array" ref="AA117">IF(G117=0,"",1+SUMPRODUCT(--(ABS($G117:$Z117)&lt;ABS(G117)),--($G117:$Z117&lt;&gt;0))+(SUMPRODUCT(--(ABS($G117:$Z117)=ABS(G117)),--($G117:$Z117&lt;&gt;0))-1)/2)</f>
        <v>9</v>
      </c>
      <c r="AB117" cm="1">
        <f t="array" ref="AB117">IF(H117=0,"",1+SUMPRODUCT(--(ABS($G117:$Z117)&lt;ABS(H117)),--($G117:$Z117&lt;&gt;0))+(SUMPRODUCT(--(ABS($G117:$Z117)=ABS(H117)),--($G117:$Z117&lt;&gt;0))-1)/2)</f>
        <v>10</v>
      </c>
      <c r="AC117" cm="1">
        <f t="array" ref="AC117">IF(I117=0,"",1+SUMPRODUCT(--(ABS($G117:$Z117)&lt;ABS(I117)),--($G117:$Z117&lt;&gt;0))+(SUMPRODUCT(--(ABS($G117:$Z117)=ABS(I117)),--($G117:$Z117&lt;&gt;0))-1)/2)</f>
        <v>7</v>
      </c>
      <c r="AD117" cm="1">
        <f t="array" ref="AD117">IF(J117=0,"",1+SUMPRODUCT(--(ABS($G117:$Z117)&lt;ABS(J117)),--($G117:$Z117&lt;&gt;0))+(SUMPRODUCT(--(ABS($G117:$Z117)=ABS(J117)),--($G117:$Z117&lt;&gt;0))-1)/2)</f>
        <v>2</v>
      </c>
      <c r="AE117" cm="1">
        <f t="array" ref="AE117">IF(K117=0,"",1+SUMPRODUCT(--(ABS($G117:$Z117)&lt;ABS(K117)),--($G117:$Z117&lt;&gt;0))+(SUMPRODUCT(--(ABS($G117:$Z117)=ABS(K117)),--($G117:$Z117&lt;&gt;0))-1)/2)</f>
        <v>13</v>
      </c>
      <c r="AF117" cm="1">
        <f t="array" ref="AF117">IF(L117=0,"",1+SUMPRODUCT(--(ABS($G117:$Z117)&lt;ABS(L117)),--($G117:$Z117&lt;&gt;0))+(SUMPRODUCT(--(ABS($G117:$Z117)=ABS(L117)),--($G117:$Z117&lt;&gt;0))-1)/2)</f>
        <v>17</v>
      </c>
      <c r="AG117" cm="1">
        <f t="array" ref="AG117">IF(M117=0,"",1+SUMPRODUCT(--(ABS($G117:$Z117)&lt;ABS(M117)),--($G117:$Z117&lt;&gt;0))+(SUMPRODUCT(--(ABS($G117:$Z117)=ABS(M117)),--($G117:$Z117&lt;&gt;0))-1)/2)</f>
        <v>15</v>
      </c>
      <c r="AH117" cm="1">
        <f t="array" ref="AH117">IF(N117=0,"",1+SUMPRODUCT(--(ABS($G117:$Z117)&lt;ABS(N117)),--($G117:$Z117&lt;&gt;0))+(SUMPRODUCT(--(ABS($G117:$Z117)=ABS(N117)),--($G117:$Z117&lt;&gt;0))-1)/2)</f>
        <v>4</v>
      </c>
      <c r="AI117" cm="1">
        <f t="array" ref="AI117">IF(O117=0,"",1+SUMPRODUCT(--(ABS($G117:$Z117)&lt;ABS(O117)),--($G117:$Z117&lt;&gt;0))+(SUMPRODUCT(--(ABS($G117:$Z117)=ABS(O117)),--($G117:$Z117&lt;&gt;0))-1)/2)</f>
        <v>12</v>
      </c>
      <c r="AJ117" cm="1">
        <f t="array" ref="AJ117">IF(P117=0,"",1+SUMPRODUCT(--(ABS($G117:$Z117)&lt;ABS(P117)),--($G117:$Z117&lt;&gt;0))+(SUMPRODUCT(--(ABS($G117:$Z117)=ABS(P117)),--($G117:$Z117&lt;&gt;0))-1)/2)</f>
        <v>3</v>
      </c>
      <c r="AK117" cm="1">
        <f t="array" ref="AK117">IF(Q117=0,"",1+SUMPRODUCT(--(ABS($G117:$Z117)&lt;ABS(Q117)),--($G117:$Z117&lt;&gt;0))+(SUMPRODUCT(--(ABS($G117:$Z117)=ABS(Q117)),--($G117:$Z117&lt;&gt;0))-1)/2)</f>
        <v>11</v>
      </c>
      <c r="AL117" cm="1">
        <f t="array" ref="AL117">IF(R117=0,"",1+SUMPRODUCT(--(ABS($G117:$Z117)&lt;ABS(R117)),--($G117:$Z117&lt;&gt;0))+(SUMPRODUCT(--(ABS($G117:$Z117)=ABS(R117)),--($G117:$Z117&lt;&gt;0))-1)/2)</f>
        <v>18</v>
      </c>
      <c r="AM117" cm="1">
        <f t="array" ref="AM117">IF(S117=0,"",1+SUMPRODUCT(--(ABS($G117:$Z117)&lt;ABS(S117)),--($G117:$Z117&lt;&gt;0))+(SUMPRODUCT(--(ABS($G117:$Z117)=ABS(S117)),--($G117:$Z117&lt;&gt;0))-1)/2)</f>
        <v>6</v>
      </c>
      <c r="AN117" cm="1">
        <f t="array" ref="AN117">IF(T117=0,"",1+SUMPRODUCT(--(ABS($G117:$Z117)&lt;ABS(T117)),--($G117:$Z117&lt;&gt;0))+(SUMPRODUCT(--(ABS($G117:$Z117)=ABS(T117)),--($G117:$Z117&lt;&gt;0))-1)/2)</f>
        <v>14</v>
      </c>
      <c r="AO117" cm="1">
        <f t="array" ref="AO117">IF(U117=0,"",1+SUMPRODUCT(--(ABS($G117:$Z117)&lt;ABS(U117)),--($G117:$Z117&lt;&gt;0))+(SUMPRODUCT(--(ABS($G117:$Z117)=ABS(U117)),--($G117:$Z117&lt;&gt;0))-1)/2)</f>
        <v>1</v>
      </c>
      <c r="AP117" cm="1">
        <f t="array" ref="AP117">IF(V117=0,"",1+SUMPRODUCT(--(ABS($G117:$Z117)&lt;ABS(V117)),--($G117:$Z117&lt;&gt;0))+(SUMPRODUCT(--(ABS($G117:$Z117)=ABS(V117)),--($G117:$Z117&lt;&gt;0))-1)/2)</f>
        <v>19</v>
      </c>
      <c r="AQ117" cm="1">
        <f t="array" ref="AQ117">IF(W117=0,"",1+SUMPRODUCT(--(ABS($G117:$Z117)&lt;ABS(W117)),--($G117:$Z117&lt;&gt;0))+(SUMPRODUCT(--(ABS($G117:$Z117)=ABS(W117)),--($G117:$Z117&lt;&gt;0))-1)/2)</f>
        <v>20</v>
      </c>
      <c r="AR117" cm="1">
        <f t="array" ref="AR117">IF(X117=0,"",1+SUMPRODUCT(--(ABS($G117:$Z117)&lt;ABS(X117)),--($G117:$Z117&lt;&gt;0))+(SUMPRODUCT(--(ABS($G117:$Z117)=ABS(X117)),--($G117:$Z117&lt;&gt;0))-1)/2)</f>
        <v>5</v>
      </c>
      <c r="AS117" cm="1">
        <f t="array" ref="AS117">IF(Y117=0,"",1+SUMPRODUCT(--(ABS($G117:$Z117)&lt;ABS(Y117)),--($G117:$Z117&lt;&gt;0))+(SUMPRODUCT(--(ABS($G117:$Z117)=ABS(Y117)),--($G117:$Z117&lt;&gt;0))-1)/2)</f>
        <v>16</v>
      </c>
      <c r="AT117" cm="1">
        <f t="array" ref="AT117">IF(Z117=0,"",1+SUMPRODUCT(--(ABS($G117:$Z117)&lt;ABS(Z117)),--($G117:$Z117&lt;&gt;0))+(SUMPRODUCT(--(ABS($G117:$Z117)=ABS(Z117)),--($G117:$Z117&lt;&gt;0))-1)/2)</f>
        <v>8</v>
      </c>
      <c r="AU117">
        <f>AVERAGE(G117:Z117)</f>
        <v>8.3931581128954044E-3</v>
      </c>
      <c r="AV117">
        <f>SUMIF(G117:Z117,"&gt;0",AA117:AT117)</f>
        <v>128</v>
      </c>
      <c r="AW117">
        <f>COUNTIF(G117:Z117,"&lt;&gt;0")</f>
        <v>20</v>
      </c>
      <c r="AX117">
        <f>_xlfn.LET(_xlpm.n,AW117,_xlpm.w,AV117,_xlpm.mu,_xlpm.n*(_xlpm.n+1)/4,_xlpm.sd,SQRT(_xlpm.n*(_xlpm.n+1)*(2*_xlpm.n+1)/24),_xlpm.z,(ABS(_xlpm.w-_xlpm.mu)-0.5)/_xlpm.sd,MIN(1,2*(1-_xlfn.NORM.S.DIST(_xlpm.z,TRUE))))</f>
        <v>0.40091675928529025</v>
      </c>
    </row>
    <row r="118" spans="1:50" x14ac:dyDescent="0.25">
      <c r="A118" t="s">
        <v>9346</v>
      </c>
      <c r="B118" t="s">
        <v>19</v>
      </c>
      <c r="C118" t="s">
        <v>190</v>
      </c>
      <c r="D118" t="s">
        <v>37</v>
      </c>
      <c r="E118" t="s">
        <v>26</v>
      </c>
      <c r="F118" t="s">
        <v>9259</v>
      </c>
      <c r="G118">
        <f>all_runs!O162-all_runs!O1962</f>
        <v>6.1788883890229296E-2</v>
      </c>
      <c r="H118">
        <f>all_runs!O163-all_runs!O1963</f>
        <v>0.12078948887136187</v>
      </c>
      <c r="I118">
        <f>all_runs!O164-all_runs!O1964</f>
        <v>3.8896471046987569E-2</v>
      </c>
      <c r="J118">
        <f>all_runs!O165-all_runs!O1965</f>
        <v>-3.0314818416738554E-2</v>
      </c>
      <c r="K118">
        <f>all_runs!O166-all_runs!O1966</f>
        <v>-6.4430306535569803E-2</v>
      </c>
      <c r="L118">
        <f>all_runs!O167-all_runs!O1967</f>
        <v>1.4100750328005507E-3</v>
      </c>
      <c r="M118">
        <f>all_runs!O168-all_runs!O1968</f>
        <v>0.1026886994139693</v>
      </c>
      <c r="N118">
        <f>all_runs!O169-all_runs!O1969</f>
        <v>1.7009077878643253E-2</v>
      </c>
      <c r="O118">
        <f>all_runs!O170-all_runs!O1970</f>
        <v>1.9448757763975144E-2</v>
      </c>
      <c r="P118">
        <f>all_runs!O171-all_runs!O1971</f>
        <v>-1.4588659948864602E-2</v>
      </c>
      <c r="Q118">
        <f>all_runs!O172-all_runs!O1972</f>
        <v>4.9684417291332772E-2</v>
      </c>
      <c r="R118">
        <f>all_runs!O173-all_runs!O1973</f>
        <v>2.6445021177242456E-2</v>
      </c>
      <c r="S118">
        <f>all_runs!O174-all_runs!O1974</f>
        <v>2.7446957455895205E-2</v>
      </c>
      <c r="T118">
        <f>all_runs!O175-all_runs!O1975</f>
        <v>-2.0140765963421847E-2</v>
      </c>
      <c r="U118">
        <f>all_runs!O176-all_runs!O1976</f>
        <v>3.3912397921306625E-2</v>
      </c>
      <c r="V118">
        <f>all_runs!O177-all_runs!O1977</f>
        <v>9.1615678731875483E-2</v>
      </c>
      <c r="W118">
        <f>all_runs!O178-all_runs!O1978</f>
        <v>7.7618880162544479E-2</v>
      </c>
      <c r="X118">
        <f>all_runs!O179-all_runs!O1979</f>
        <v>8.8122605363984752E-2</v>
      </c>
      <c r="Y118">
        <f>all_runs!O180-all_runs!O1980</f>
        <v>5.4218289085545712E-2</v>
      </c>
      <c r="Z118">
        <f>all_runs!O181-all_runs!O1981</f>
        <v>3.8963167179170588E-2</v>
      </c>
      <c r="AA118" cm="1">
        <f t="array" ref="AA118">IF(G118=0,"",1+SUMPRODUCT(--(ABS($G118:$Z118)&lt;ABS(G118)),--($G118:$Z118&lt;&gt;0))+(SUMPRODUCT(--(ABS($G118:$Z118)=ABS(G118)),--($G118:$Z118&lt;&gt;0))-1)/2)</f>
        <v>14</v>
      </c>
      <c r="AB118" cm="1">
        <f t="array" ref="AB118">IF(H118=0,"",1+SUMPRODUCT(--(ABS($G118:$Z118)&lt;ABS(H118)),--($G118:$Z118&lt;&gt;0))+(SUMPRODUCT(--(ABS($G118:$Z118)=ABS(H118)),--($G118:$Z118&lt;&gt;0))-1)/2)</f>
        <v>20</v>
      </c>
      <c r="AC118" cm="1">
        <f t="array" ref="AC118">IF(I118=0,"",1+SUMPRODUCT(--(ABS($G118:$Z118)&lt;ABS(I118)),--($G118:$Z118&lt;&gt;0))+(SUMPRODUCT(--(ABS($G118:$Z118)=ABS(I118)),--($G118:$Z118&lt;&gt;0))-1)/2)</f>
        <v>10</v>
      </c>
      <c r="AD118" cm="1">
        <f t="array" ref="AD118">IF(J118=0,"",1+SUMPRODUCT(--(ABS($G118:$Z118)&lt;ABS(J118)),--($G118:$Z118&lt;&gt;0))+(SUMPRODUCT(--(ABS($G118:$Z118)=ABS(J118)),--($G118:$Z118&lt;&gt;0))-1)/2)</f>
        <v>8</v>
      </c>
      <c r="AE118" cm="1">
        <f t="array" ref="AE118">IF(K118=0,"",1+SUMPRODUCT(--(ABS($G118:$Z118)&lt;ABS(K118)),--($G118:$Z118&lt;&gt;0))+(SUMPRODUCT(--(ABS($G118:$Z118)=ABS(K118)),--($G118:$Z118&lt;&gt;0))-1)/2)</f>
        <v>15</v>
      </c>
      <c r="AF118" cm="1">
        <f t="array" ref="AF118">IF(L118=0,"",1+SUMPRODUCT(--(ABS($G118:$Z118)&lt;ABS(L118)),--($G118:$Z118&lt;&gt;0))+(SUMPRODUCT(--(ABS($G118:$Z118)=ABS(L118)),--($G118:$Z118&lt;&gt;0))-1)/2)</f>
        <v>1</v>
      </c>
      <c r="AG118" cm="1">
        <f t="array" ref="AG118">IF(M118=0,"",1+SUMPRODUCT(--(ABS($G118:$Z118)&lt;ABS(M118)),--($G118:$Z118&lt;&gt;0))+(SUMPRODUCT(--(ABS($G118:$Z118)=ABS(M118)),--($G118:$Z118&lt;&gt;0))-1)/2)</f>
        <v>19</v>
      </c>
      <c r="AH118" cm="1">
        <f t="array" ref="AH118">IF(N118=0,"",1+SUMPRODUCT(--(ABS($G118:$Z118)&lt;ABS(N118)),--($G118:$Z118&lt;&gt;0))+(SUMPRODUCT(--(ABS($G118:$Z118)=ABS(N118)),--($G118:$Z118&lt;&gt;0))-1)/2)</f>
        <v>3</v>
      </c>
      <c r="AI118" cm="1">
        <f t="array" ref="AI118">IF(O118=0,"",1+SUMPRODUCT(--(ABS($G118:$Z118)&lt;ABS(O118)),--($G118:$Z118&lt;&gt;0))+(SUMPRODUCT(--(ABS($G118:$Z118)=ABS(O118)),--($G118:$Z118&lt;&gt;0))-1)/2)</f>
        <v>4</v>
      </c>
      <c r="AJ118" cm="1">
        <f t="array" ref="AJ118">IF(P118=0,"",1+SUMPRODUCT(--(ABS($G118:$Z118)&lt;ABS(P118)),--($G118:$Z118&lt;&gt;0))+(SUMPRODUCT(--(ABS($G118:$Z118)=ABS(P118)),--($G118:$Z118&lt;&gt;0))-1)/2)</f>
        <v>2</v>
      </c>
      <c r="AK118" cm="1">
        <f t="array" ref="AK118">IF(Q118=0,"",1+SUMPRODUCT(--(ABS($G118:$Z118)&lt;ABS(Q118)),--($G118:$Z118&lt;&gt;0))+(SUMPRODUCT(--(ABS($G118:$Z118)=ABS(Q118)),--($G118:$Z118&lt;&gt;0))-1)/2)</f>
        <v>12</v>
      </c>
      <c r="AL118" cm="1">
        <f t="array" ref="AL118">IF(R118=0,"",1+SUMPRODUCT(--(ABS($G118:$Z118)&lt;ABS(R118)),--($G118:$Z118&lt;&gt;0))+(SUMPRODUCT(--(ABS($G118:$Z118)=ABS(R118)),--($G118:$Z118&lt;&gt;0))-1)/2)</f>
        <v>6</v>
      </c>
      <c r="AM118" cm="1">
        <f t="array" ref="AM118">IF(S118=0,"",1+SUMPRODUCT(--(ABS($G118:$Z118)&lt;ABS(S118)),--($G118:$Z118&lt;&gt;0))+(SUMPRODUCT(--(ABS($G118:$Z118)=ABS(S118)),--($G118:$Z118&lt;&gt;0))-1)/2)</f>
        <v>7</v>
      </c>
      <c r="AN118" cm="1">
        <f t="array" ref="AN118">IF(T118=0,"",1+SUMPRODUCT(--(ABS($G118:$Z118)&lt;ABS(T118)),--($G118:$Z118&lt;&gt;0))+(SUMPRODUCT(--(ABS($G118:$Z118)=ABS(T118)),--($G118:$Z118&lt;&gt;0))-1)/2)</f>
        <v>5</v>
      </c>
      <c r="AO118" cm="1">
        <f t="array" ref="AO118">IF(U118=0,"",1+SUMPRODUCT(--(ABS($G118:$Z118)&lt;ABS(U118)),--($G118:$Z118&lt;&gt;0))+(SUMPRODUCT(--(ABS($G118:$Z118)=ABS(U118)),--($G118:$Z118&lt;&gt;0))-1)/2)</f>
        <v>9</v>
      </c>
      <c r="AP118" cm="1">
        <f t="array" ref="AP118">IF(V118=0,"",1+SUMPRODUCT(--(ABS($G118:$Z118)&lt;ABS(V118)),--($G118:$Z118&lt;&gt;0))+(SUMPRODUCT(--(ABS($G118:$Z118)=ABS(V118)),--($G118:$Z118&lt;&gt;0))-1)/2)</f>
        <v>18</v>
      </c>
      <c r="AQ118" cm="1">
        <f t="array" ref="AQ118">IF(W118=0,"",1+SUMPRODUCT(--(ABS($G118:$Z118)&lt;ABS(W118)),--($G118:$Z118&lt;&gt;0))+(SUMPRODUCT(--(ABS($G118:$Z118)=ABS(W118)),--($G118:$Z118&lt;&gt;0))-1)/2)</f>
        <v>16</v>
      </c>
      <c r="AR118" cm="1">
        <f t="array" ref="AR118">IF(X118=0,"",1+SUMPRODUCT(--(ABS($G118:$Z118)&lt;ABS(X118)),--($G118:$Z118&lt;&gt;0))+(SUMPRODUCT(--(ABS($G118:$Z118)=ABS(X118)),--($G118:$Z118&lt;&gt;0))-1)/2)</f>
        <v>17</v>
      </c>
      <c r="AS118" cm="1">
        <f t="array" ref="AS118">IF(Y118=0,"",1+SUMPRODUCT(--(ABS($G118:$Z118)&lt;ABS(Y118)),--($G118:$Z118&lt;&gt;0))+(SUMPRODUCT(--(ABS($G118:$Z118)=ABS(Y118)),--($G118:$Z118&lt;&gt;0))-1)/2)</f>
        <v>13</v>
      </c>
      <c r="AT118" cm="1">
        <f t="array" ref="AT118">IF(Z118=0,"",1+SUMPRODUCT(--(ABS($G118:$Z118)&lt;ABS(Z118)),--($G118:$Z118&lt;&gt;0))+(SUMPRODUCT(--(ABS($G118:$Z118)=ABS(Z118)),--($G118:$Z118&lt;&gt;0))-1)/2)</f>
        <v>11</v>
      </c>
      <c r="AU118">
        <f>AVERAGE(G118:Z118)</f>
        <v>3.6029215870113512E-2</v>
      </c>
      <c r="AV118">
        <f>SUMIF(G118:Z118,"&gt;0",AA118:AT118)</f>
        <v>180</v>
      </c>
      <c r="AW118">
        <f>COUNTIF(G118:Z118,"&lt;&gt;0")</f>
        <v>20</v>
      </c>
      <c r="AX118">
        <f>_xlfn.LET(_xlpm.n,AW118,_xlpm.w,AV118,_xlpm.mu,_xlpm.n*(_xlpm.n+1)/4,_xlpm.sd,SQRT(_xlpm.n*(_xlpm.n+1)*(2*_xlpm.n+1)/24),_xlpm.z,(ABS(_xlpm.w-_xlpm.mu)-0.5)/_xlpm.sd,MIN(1,2*(1-_xlfn.NORM.S.DIST(_xlpm.z,TRUE))))</f>
        <v>5.4144366604542693E-3</v>
      </c>
    </row>
    <row r="119" spans="1:50" x14ac:dyDescent="0.25">
      <c r="A119" t="s">
        <v>9346</v>
      </c>
      <c r="B119" t="s">
        <v>19</v>
      </c>
      <c r="C119" t="s">
        <v>190</v>
      </c>
      <c r="D119" t="s">
        <v>37</v>
      </c>
      <c r="E119" t="s">
        <v>32</v>
      </c>
      <c r="F119" t="s">
        <v>9260</v>
      </c>
      <c r="G119">
        <f>all_runs!O182-all_runs!O1982</f>
        <v>8.4925690021231404E-3</v>
      </c>
      <c r="H119">
        <f>all_runs!O183-all_runs!O1983</f>
        <v>-1.3389996730957865E-2</v>
      </c>
      <c r="I119">
        <f>all_runs!O184-all_runs!O1984</f>
        <v>-6.874108106226795E-3</v>
      </c>
      <c r="J119">
        <f>all_runs!O185-all_runs!O1985</f>
        <v>2.0224474229050826E-2</v>
      </c>
      <c r="K119">
        <f>all_runs!O186-all_runs!O1986</f>
        <v>-9.5528829706043039E-3</v>
      </c>
      <c r="L119">
        <f>all_runs!O187-all_runs!O1987</f>
        <v>1.4491249913536675E-2</v>
      </c>
      <c r="M119">
        <f>all_runs!O188-all_runs!O1988</f>
        <v>1.1155913978494691E-2</v>
      </c>
      <c r="N119">
        <f>all_runs!O189-all_runs!O1989</f>
        <v>-3.4803187972016758E-3</v>
      </c>
      <c r="O119">
        <f>all_runs!O190-all_runs!O1990</f>
        <v>2.8266687419205572E-2</v>
      </c>
      <c r="P119">
        <f>all_runs!O191-all_runs!O1991</f>
        <v>5.5216960983487384E-3</v>
      </c>
      <c r="Q119">
        <f>all_runs!O192-all_runs!O1992</f>
        <v>3.2220049698323261E-2</v>
      </c>
      <c r="R119">
        <f>all_runs!O193-all_runs!O1993</f>
        <v>2.6176660219213277E-2</v>
      </c>
      <c r="S119">
        <f>all_runs!O194-all_runs!O1994</f>
        <v>2.4943834379661523E-3</v>
      </c>
      <c r="T119">
        <f>all_runs!O195-all_runs!O1995</f>
        <v>-6.3766855154415714E-3</v>
      </c>
      <c r="U119">
        <f>all_runs!O196-all_runs!O1996</f>
        <v>2.9391590644077148E-2</v>
      </c>
      <c r="V119">
        <f>all_runs!O197-all_runs!O1997</f>
        <v>1.8770073184857572E-2</v>
      </c>
      <c r="W119">
        <f>all_runs!O198-all_runs!O1998</f>
        <v>-4.7739230867944737E-3</v>
      </c>
      <c r="X119">
        <f>all_runs!O199-all_runs!O1999</f>
        <v>1.72034479027664E-2</v>
      </c>
      <c r="Y119">
        <f>all_runs!O200-all_runs!O2000</f>
        <v>1.779427822668711E-2</v>
      </c>
      <c r="Z119">
        <f>all_runs!O201-all_runs!O2001</f>
        <v>-4.0125595681150816E-3</v>
      </c>
      <c r="AA119" cm="1">
        <f t="array" ref="AA119">IF(G119=0,"",1+SUMPRODUCT(--(ABS($G119:$Z119)&lt;ABS(G119)),--($G119:$Z119&lt;&gt;0))+(SUMPRODUCT(--(ABS($G119:$Z119)=ABS(G119)),--($G119:$Z119&lt;&gt;0))-1)/2)</f>
        <v>8</v>
      </c>
      <c r="AB119" cm="1">
        <f t="array" ref="AB119">IF(H119=0,"",1+SUMPRODUCT(--(ABS($G119:$Z119)&lt;ABS(H119)),--($G119:$Z119&lt;&gt;0))+(SUMPRODUCT(--(ABS($G119:$Z119)=ABS(H119)),--($G119:$Z119&lt;&gt;0))-1)/2)</f>
        <v>11</v>
      </c>
      <c r="AC119" cm="1">
        <f t="array" ref="AC119">IF(I119=0,"",1+SUMPRODUCT(--(ABS($G119:$Z119)&lt;ABS(I119)),--($G119:$Z119&lt;&gt;0))+(SUMPRODUCT(--(ABS($G119:$Z119)=ABS(I119)),--($G119:$Z119&lt;&gt;0))-1)/2)</f>
        <v>7</v>
      </c>
      <c r="AD119" cm="1">
        <f t="array" ref="AD119">IF(J119=0,"",1+SUMPRODUCT(--(ABS($G119:$Z119)&lt;ABS(J119)),--($G119:$Z119&lt;&gt;0))+(SUMPRODUCT(--(ABS($G119:$Z119)=ABS(J119)),--($G119:$Z119&lt;&gt;0))-1)/2)</f>
        <v>16</v>
      </c>
      <c r="AE119" cm="1">
        <f t="array" ref="AE119">IF(K119=0,"",1+SUMPRODUCT(--(ABS($G119:$Z119)&lt;ABS(K119)),--($G119:$Z119&lt;&gt;0))+(SUMPRODUCT(--(ABS($G119:$Z119)=ABS(K119)),--($G119:$Z119&lt;&gt;0))-1)/2)</f>
        <v>9</v>
      </c>
      <c r="AF119" cm="1">
        <f t="array" ref="AF119">IF(L119=0,"",1+SUMPRODUCT(--(ABS($G119:$Z119)&lt;ABS(L119)),--($G119:$Z119&lt;&gt;0))+(SUMPRODUCT(--(ABS($G119:$Z119)=ABS(L119)),--($G119:$Z119&lt;&gt;0))-1)/2)</f>
        <v>12</v>
      </c>
      <c r="AG119" cm="1">
        <f t="array" ref="AG119">IF(M119=0,"",1+SUMPRODUCT(--(ABS($G119:$Z119)&lt;ABS(M119)),--($G119:$Z119&lt;&gt;0))+(SUMPRODUCT(--(ABS($G119:$Z119)=ABS(M119)),--($G119:$Z119&lt;&gt;0))-1)/2)</f>
        <v>10</v>
      </c>
      <c r="AH119" cm="1">
        <f t="array" ref="AH119">IF(N119=0,"",1+SUMPRODUCT(--(ABS($G119:$Z119)&lt;ABS(N119)),--($G119:$Z119&lt;&gt;0))+(SUMPRODUCT(--(ABS($G119:$Z119)=ABS(N119)),--($G119:$Z119&lt;&gt;0))-1)/2)</f>
        <v>2</v>
      </c>
      <c r="AI119" cm="1">
        <f t="array" ref="AI119">IF(O119=0,"",1+SUMPRODUCT(--(ABS($G119:$Z119)&lt;ABS(O119)),--($G119:$Z119&lt;&gt;0))+(SUMPRODUCT(--(ABS($G119:$Z119)=ABS(O119)),--($G119:$Z119&lt;&gt;0))-1)/2)</f>
        <v>18</v>
      </c>
      <c r="AJ119" cm="1">
        <f t="array" ref="AJ119">IF(P119=0,"",1+SUMPRODUCT(--(ABS($G119:$Z119)&lt;ABS(P119)),--($G119:$Z119&lt;&gt;0))+(SUMPRODUCT(--(ABS($G119:$Z119)=ABS(P119)),--($G119:$Z119&lt;&gt;0))-1)/2)</f>
        <v>5</v>
      </c>
      <c r="AK119" cm="1">
        <f t="array" ref="AK119">IF(Q119=0,"",1+SUMPRODUCT(--(ABS($G119:$Z119)&lt;ABS(Q119)),--($G119:$Z119&lt;&gt;0))+(SUMPRODUCT(--(ABS($G119:$Z119)=ABS(Q119)),--($G119:$Z119&lt;&gt;0))-1)/2)</f>
        <v>20</v>
      </c>
      <c r="AL119" cm="1">
        <f t="array" ref="AL119">IF(R119=0,"",1+SUMPRODUCT(--(ABS($G119:$Z119)&lt;ABS(R119)),--($G119:$Z119&lt;&gt;0))+(SUMPRODUCT(--(ABS($G119:$Z119)=ABS(R119)),--($G119:$Z119&lt;&gt;0))-1)/2)</f>
        <v>17</v>
      </c>
      <c r="AM119" cm="1">
        <f t="array" ref="AM119">IF(S119=0,"",1+SUMPRODUCT(--(ABS($G119:$Z119)&lt;ABS(S119)),--($G119:$Z119&lt;&gt;0))+(SUMPRODUCT(--(ABS($G119:$Z119)=ABS(S119)),--($G119:$Z119&lt;&gt;0))-1)/2)</f>
        <v>1</v>
      </c>
      <c r="AN119" cm="1">
        <f t="array" ref="AN119">IF(T119=0,"",1+SUMPRODUCT(--(ABS($G119:$Z119)&lt;ABS(T119)),--($G119:$Z119&lt;&gt;0))+(SUMPRODUCT(--(ABS($G119:$Z119)=ABS(T119)),--($G119:$Z119&lt;&gt;0))-1)/2)</f>
        <v>6</v>
      </c>
      <c r="AO119" cm="1">
        <f t="array" ref="AO119">IF(U119=0,"",1+SUMPRODUCT(--(ABS($G119:$Z119)&lt;ABS(U119)),--($G119:$Z119&lt;&gt;0))+(SUMPRODUCT(--(ABS($G119:$Z119)=ABS(U119)),--($G119:$Z119&lt;&gt;0))-1)/2)</f>
        <v>19</v>
      </c>
      <c r="AP119" cm="1">
        <f t="array" ref="AP119">IF(V119=0,"",1+SUMPRODUCT(--(ABS($G119:$Z119)&lt;ABS(V119)),--($G119:$Z119&lt;&gt;0))+(SUMPRODUCT(--(ABS($G119:$Z119)=ABS(V119)),--($G119:$Z119&lt;&gt;0))-1)/2)</f>
        <v>15</v>
      </c>
      <c r="AQ119" cm="1">
        <f t="array" ref="AQ119">IF(W119=0,"",1+SUMPRODUCT(--(ABS($G119:$Z119)&lt;ABS(W119)),--($G119:$Z119&lt;&gt;0))+(SUMPRODUCT(--(ABS($G119:$Z119)=ABS(W119)),--($G119:$Z119&lt;&gt;0))-1)/2)</f>
        <v>4</v>
      </c>
      <c r="AR119" cm="1">
        <f t="array" ref="AR119">IF(X119=0,"",1+SUMPRODUCT(--(ABS($G119:$Z119)&lt;ABS(X119)),--($G119:$Z119&lt;&gt;0))+(SUMPRODUCT(--(ABS($G119:$Z119)=ABS(X119)),--($G119:$Z119&lt;&gt;0))-1)/2)</f>
        <v>13</v>
      </c>
      <c r="AS119" cm="1">
        <f t="array" ref="AS119">IF(Y119=0,"",1+SUMPRODUCT(--(ABS($G119:$Z119)&lt;ABS(Y119)),--($G119:$Z119&lt;&gt;0))+(SUMPRODUCT(--(ABS($G119:$Z119)=ABS(Y119)),--($G119:$Z119&lt;&gt;0))-1)/2)</f>
        <v>14</v>
      </c>
      <c r="AT119" cm="1">
        <f t="array" ref="AT119">IF(Z119=0,"",1+SUMPRODUCT(--(ABS($G119:$Z119)&lt;ABS(Z119)),--($G119:$Z119&lt;&gt;0))+(SUMPRODUCT(--(ABS($G119:$Z119)=ABS(Z119)),--($G119:$Z119&lt;&gt;0))-1)/2)</f>
        <v>3</v>
      </c>
      <c r="AU119">
        <f>AVERAGE(G119:Z119)</f>
        <v>9.1871299589654405E-3</v>
      </c>
      <c r="AV119">
        <f>SUMIF(G119:Z119,"&gt;0",AA119:AT119)</f>
        <v>168</v>
      </c>
      <c r="AW119">
        <f>COUNTIF(G119:Z119,"&lt;&gt;0")</f>
        <v>20</v>
      </c>
      <c r="AX119">
        <f>_xlfn.LET(_xlpm.n,AW119,_xlpm.w,AV119,_xlpm.mu,_xlpm.n*(_xlpm.n+1)/4,_xlpm.sd,SQRT(_xlpm.n*(_xlpm.n+1)*(2*_xlpm.n+1)/24),_xlpm.z,(ABS(_xlpm.w-_xlpm.mu)-0.5)/_xlpm.sd,MIN(1,2*(1-_xlfn.NORM.S.DIST(_xlpm.z,TRUE))))</f>
        <v>1.9632832750172247E-2</v>
      </c>
    </row>
    <row r="120" spans="1:50" x14ac:dyDescent="0.25">
      <c r="A120" t="s">
        <v>9346</v>
      </c>
      <c r="B120" t="s">
        <v>19</v>
      </c>
      <c r="C120" t="s">
        <v>190</v>
      </c>
      <c r="D120" t="s">
        <v>37</v>
      </c>
      <c r="E120" t="s">
        <v>12</v>
      </c>
      <c r="F120" t="s">
        <v>9260</v>
      </c>
      <c r="G120">
        <f>all_runs!O202-all_runs!O2002</f>
        <v>-5.7971014492753659E-3</v>
      </c>
      <c r="H120">
        <f>all_runs!O203-all_runs!O2003</f>
        <v>1.7910447761193993E-2</v>
      </c>
      <c r="I120">
        <f>all_runs!O204-all_runs!O2004</f>
        <v>1.8297101449275321E-2</v>
      </c>
      <c r="J120">
        <f>all_runs!O205-all_runs!O2005</f>
        <v>-3.0854896822797406E-2</v>
      </c>
      <c r="K120">
        <f>all_runs!O206-all_runs!O2006</f>
        <v>-2.1038992037917925E-2</v>
      </c>
      <c r="L120">
        <f>all_runs!O207-all_runs!O2007</f>
        <v>-1.7491837142666777E-2</v>
      </c>
      <c r="M120">
        <f>all_runs!O208-all_runs!O2008</f>
        <v>1.8284244289226481E-2</v>
      </c>
      <c r="N120">
        <f>all_runs!O209-all_runs!O2009</f>
        <v>1.4955590386624862E-2</v>
      </c>
      <c r="O120">
        <f>all_runs!O210-all_runs!O2010</f>
        <v>-1.3994169096208653E-3</v>
      </c>
      <c r="P120">
        <f>all_runs!O211-all_runs!O2011</f>
        <v>4.2989551735759912E-2</v>
      </c>
      <c r="Q120">
        <f>all_runs!O212-all_runs!O2012</f>
        <v>-4.8510630848279557E-2</v>
      </c>
      <c r="R120">
        <f>all_runs!O213-all_runs!O2013</f>
        <v>-1.9589878562742635E-2</v>
      </c>
      <c r="S120">
        <f>all_runs!O214-all_runs!O2014</f>
        <v>-1.5122841116396391E-2</v>
      </c>
      <c r="T120">
        <f>all_runs!O215-all_runs!O2015</f>
        <v>1.3687139238403701E-2</v>
      </c>
      <c r="U120">
        <f>all_runs!O216-all_runs!O2016</f>
        <v>2.626621645637095E-2</v>
      </c>
      <c r="V120">
        <f>all_runs!O217-all_runs!O2017</f>
        <v>4.5320197044335098E-3</v>
      </c>
      <c r="W120">
        <f>all_runs!O218-all_runs!O2018</f>
        <v>2.4439575257038104E-3</v>
      </c>
      <c r="X120">
        <f>all_runs!O219-all_runs!O2019</f>
        <v>-3.9907391528039793E-2</v>
      </c>
      <c r="Y120">
        <f>all_runs!O220-all_runs!O2020</f>
        <v>1.1869484252287288E-2</v>
      </c>
      <c r="Z120">
        <f>all_runs!O221-all_runs!O2021</f>
        <v>-1.5909090909090984E-2</v>
      </c>
      <c r="AA120" cm="1">
        <f t="array" ref="AA120">IF(G120=0,"",1+SUMPRODUCT(--(ABS($G120:$Z120)&lt;ABS(G120)),--($G120:$Z120&lt;&gt;0))+(SUMPRODUCT(--(ABS($G120:$Z120)=ABS(G120)),--($G120:$Z120&lt;&gt;0))-1)/2)</f>
        <v>4</v>
      </c>
      <c r="AB120" cm="1">
        <f t="array" ref="AB120">IF(H120=0,"",1+SUMPRODUCT(--(ABS($G120:$Z120)&lt;ABS(H120)),--($G120:$Z120&lt;&gt;0))+(SUMPRODUCT(--(ABS($G120:$Z120)=ABS(H120)),--($G120:$Z120&lt;&gt;0))-1)/2)</f>
        <v>11</v>
      </c>
      <c r="AC120" cm="1">
        <f t="array" ref="AC120">IF(I120=0,"",1+SUMPRODUCT(--(ABS($G120:$Z120)&lt;ABS(I120)),--($G120:$Z120&lt;&gt;0))+(SUMPRODUCT(--(ABS($G120:$Z120)=ABS(I120)),--($G120:$Z120&lt;&gt;0))-1)/2)</f>
        <v>13</v>
      </c>
      <c r="AD120" cm="1">
        <f t="array" ref="AD120">IF(J120=0,"",1+SUMPRODUCT(--(ABS($G120:$Z120)&lt;ABS(J120)),--($G120:$Z120&lt;&gt;0))+(SUMPRODUCT(--(ABS($G120:$Z120)=ABS(J120)),--($G120:$Z120&lt;&gt;0))-1)/2)</f>
        <v>17</v>
      </c>
      <c r="AE120" cm="1">
        <f t="array" ref="AE120">IF(K120=0,"",1+SUMPRODUCT(--(ABS($G120:$Z120)&lt;ABS(K120)),--($G120:$Z120&lt;&gt;0))+(SUMPRODUCT(--(ABS($G120:$Z120)=ABS(K120)),--($G120:$Z120&lt;&gt;0))-1)/2)</f>
        <v>15</v>
      </c>
      <c r="AF120" cm="1">
        <f t="array" ref="AF120">IF(L120=0,"",1+SUMPRODUCT(--(ABS($G120:$Z120)&lt;ABS(L120)),--($G120:$Z120&lt;&gt;0))+(SUMPRODUCT(--(ABS($G120:$Z120)=ABS(L120)),--($G120:$Z120&lt;&gt;0))-1)/2)</f>
        <v>10</v>
      </c>
      <c r="AG120" cm="1">
        <f t="array" ref="AG120">IF(M120=0,"",1+SUMPRODUCT(--(ABS($G120:$Z120)&lt;ABS(M120)),--($G120:$Z120&lt;&gt;0))+(SUMPRODUCT(--(ABS($G120:$Z120)=ABS(M120)),--($G120:$Z120&lt;&gt;0))-1)/2)</f>
        <v>12</v>
      </c>
      <c r="AH120" cm="1">
        <f t="array" ref="AH120">IF(N120=0,"",1+SUMPRODUCT(--(ABS($G120:$Z120)&lt;ABS(N120)),--($G120:$Z120&lt;&gt;0))+(SUMPRODUCT(--(ABS($G120:$Z120)=ABS(N120)),--($G120:$Z120&lt;&gt;0))-1)/2)</f>
        <v>7</v>
      </c>
      <c r="AI120" cm="1">
        <f t="array" ref="AI120">IF(O120=0,"",1+SUMPRODUCT(--(ABS($G120:$Z120)&lt;ABS(O120)),--($G120:$Z120&lt;&gt;0))+(SUMPRODUCT(--(ABS($G120:$Z120)=ABS(O120)),--($G120:$Z120&lt;&gt;0))-1)/2)</f>
        <v>1</v>
      </c>
      <c r="AJ120" cm="1">
        <f t="array" ref="AJ120">IF(P120=0,"",1+SUMPRODUCT(--(ABS($G120:$Z120)&lt;ABS(P120)),--($G120:$Z120&lt;&gt;0))+(SUMPRODUCT(--(ABS($G120:$Z120)=ABS(P120)),--($G120:$Z120&lt;&gt;0))-1)/2)</f>
        <v>19</v>
      </c>
      <c r="AK120" cm="1">
        <f t="array" ref="AK120">IF(Q120=0,"",1+SUMPRODUCT(--(ABS($G120:$Z120)&lt;ABS(Q120)),--($G120:$Z120&lt;&gt;0))+(SUMPRODUCT(--(ABS($G120:$Z120)=ABS(Q120)),--($G120:$Z120&lt;&gt;0))-1)/2)</f>
        <v>20</v>
      </c>
      <c r="AL120" cm="1">
        <f t="array" ref="AL120">IF(R120=0,"",1+SUMPRODUCT(--(ABS($G120:$Z120)&lt;ABS(R120)),--($G120:$Z120&lt;&gt;0))+(SUMPRODUCT(--(ABS($G120:$Z120)=ABS(R120)),--($G120:$Z120&lt;&gt;0))-1)/2)</f>
        <v>14</v>
      </c>
      <c r="AM120" cm="1">
        <f t="array" ref="AM120">IF(S120=0,"",1+SUMPRODUCT(--(ABS($G120:$Z120)&lt;ABS(S120)),--($G120:$Z120&lt;&gt;0))+(SUMPRODUCT(--(ABS($G120:$Z120)=ABS(S120)),--($G120:$Z120&lt;&gt;0))-1)/2)</f>
        <v>8</v>
      </c>
      <c r="AN120" cm="1">
        <f t="array" ref="AN120">IF(T120=0,"",1+SUMPRODUCT(--(ABS($G120:$Z120)&lt;ABS(T120)),--($G120:$Z120&lt;&gt;0))+(SUMPRODUCT(--(ABS($G120:$Z120)=ABS(T120)),--($G120:$Z120&lt;&gt;0))-1)/2)</f>
        <v>6</v>
      </c>
      <c r="AO120" cm="1">
        <f t="array" ref="AO120">IF(U120=0,"",1+SUMPRODUCT(--(ABS($G120:$Z120)&lt;ABS(U120)),--($G120:$Z120&lt;&gt;0))+(SUMPRODUCT(--(ABS($G120:$Z120)=ABS(U120)),--($G120:$Z120&lt;&gt;0))-1)/2)</f>
        <v>16</v>
      </c>
      <c r="AP120" cm="1">
        <f t="array" ref="AP120">IF(V120=0,"",1+SUMPRODUCT(--(ABS($G120:$Z120)&lt;ABS(V120)),--($G120:$Z120&lt;&gt;0))+(SUMPRODUCT(--(ABS($G120:$Z120)=ABS(V120)),--($G120:$Z120&lt;&gt;0))-1)/2)</f>
        <v>3</v>
      </c>
      <c r="AQ120" cm="1">
        <f t="array" ref="AQ120">IF(W120=0,"",1+SUMPRODUCT(--(ABS($G120:$Z120)&lt;ABS(W120)),--($G120:$Z120&lt;&gt;0))+(SUMPRODUCT(--(ABS($G120:$Z120)=ABS(W120)),--($G120:$Z120&lt;&gt;0))-1)/2)</f>
        <v>2</v>
      </c>
      <c r="AR120" cm="1">
        <f t="array" ref="AR120">IF(X120=0,"",1+SUMPRODUCT(--(ABS($G120:$Z120)&lt;ABS(X120)),--($G120:$Z120&lt;&gt;0))+(SUMPRODUCT(--(ABS($G120:$Z120)=ABS(X120)),--($G120:$Z120&lt;&gt;0))-1)/2)</f>
        <v>18</v>
      </c>
      <c r="AS120" cm="1">
        <f t="array" ref="AS120">IF(Y120=0,"",1+SUMPRODUCT(--(ABS($G120:$Z120)&lt;ABS(Y120)),--($G120:$Z120&lt;&gt;0))+(SUMPRODUCT(--(ABS($G120:$Z120)=ABS(Y120)),--($G120:$Z120&lt;&gt;0))-1)/2)</f>
        <v>5</v>
      </c>
      <c r="AT120" cm="1">
        <f t="array" ref="AT120">IF(Z120=0,"",1+SUMPRODUCT(--(ABS($G120:$Z120)&lt;ABS(Z120)),--($G120:$Z120&lt;&gt;0))+(SUMPRODUCT(--(ABS($G120:$Z120)=ABS(Z120)),--($G120:$Z120&lt;&gt;0))-1)/2)</f>
        <v>9</v>
      </c>
      <c r="AU120">
        <f>AVERAGE(G120:Z120)</f>
        <v>-2.2193162263773937E-3</v>
      </c>
      <c r="AV120">
        <f>SUMIF(G120:Z120,"&gt;0",AA120:AT120)</f>
        <v>94</v>
      </c>
      <c r="AW120">
        <f>COUNTIF(G120:Z120,"&lt;&gt;0")</f>
        <v>20</v>
      </c>
      <c r="AX120">
        <f>_xlfn.LET(_xlpm.n,AW120,_xlpm.w,AV120,_xlpm.mu,_xlpm.n*(_xlpm.n+1)/4,_xlpm.sd,SQRT(_xlpm.n*(_xlpm.n+1)*(2*_xlpm.n+1)/24),_xlpm.z,(ABS(_xlpm.w-_xlpm.mu)-0.5)/_xlpm.sd,MIN(1,2*(1-_xlfn.NORM.S.DIST(_xlpm.z,TRUE))))</f>
        <v>0.69506336282601988</v>
      </c>
    </row>
    <row r="121" spans="1:50" x14ac:dyDescent="0.25">
      <c r="A121" t="s">
        <v>9346</v>
      </c>
      <c r="B121" t="s">
        <v>19</v>
      </c>
      <c r="C121" t="s">
        <v>190</v>
      </c>
      <c r="D121" t="s">
        <v>37</v>
      </c>
      <c r="E121" t="s">
        <v>26</v>
      </c>
      <c r="F121" t="s">
        <v>9260</v>
      </c>
      <c r="G121">
        <f>all_runs!O222-all_runs!O2022</f>
        <v>-3.2032032032032087E-2</v>
      </c>
      <c r="H121">
        <f>all_runs!O223-all_runs!O2023</f>
        <v>-1.2889292798999308E-2</v>
      </c>
      <c r="I121">
        <f>all_runs!O224-all_runs!O2024</f>
        <v>-3.3394076773782477E-2</v>
      </c>
      <c r="J121">
        <f>all_runs!O225-all_runs!O2025</f>
        <v>-1.3198757763975055E-2</v>
      </c>
      <c r="K121">
        <f>all_runs!O226-all_runs!O2026</f>
        <v>-4.0586424336017668E-3</v>
      </c>
      <c r="L121">
        <f>all_runs!O227-all_runs!O2027</f>
        <v>-7.8357797152632802E-3</v>
      </c>
      <c r="M121">
        <f>all_runs!O228-all_runs!O2028</f>
        <v>-1.8965358994053272E-2</v>
      </c>
      <c r="N121">
        <f>all_runs!O229-all_runs!O2029</f>
        <v>-3.4751687073181214E-3</v>
      </c>
      <c r="O121">
        <f>all_runs!O230-all_runs!O2030</f>
        <v>-3.0478274460769006E-3</v>
      </c>
      <c r="P121">
        <f>all_runs!O231-all_runs!O2031</f>
        <v>-2.0104911778731416E-2</v>
      </c>
      <c r="Q121">
        <f>all_runs!O232-all_runs!O2032</f>
        <v>-2.8133834845244454E-2</v>
      </c>
      <c r="R121">
        <f>all_runs!O233-all_runs!O2033</f>
        <v>-2.3384103297710235E-2</v>
      </c>
      <c r="S121">
        <f>all_runs!O234-all_runs!O2034</f>
        <v>-1.4584979290861777E-2</v>
      </c>
      <c r="T121">
        <f>all_runs!O235-all_runs!O2035</f>
        <v>-5.959142999501732E-3</v>
      </c>
      <c r="U121">
        <f>all_runs!O236-all_runs!O2036</f>
        <v>4.6905690246556997E-4</v>
      </c>
      <c r="V121">
        <f>all_runs!O237-all_runs!O2037</f>
        <v>-1.1931099873577766E-2</v>
      </c>
      <c r="W121">
        <f>all_runs!O238-all_runs!O2038</f>
        <v>1.6093112309165103E-2</v>
      </c>
      <c r="X121">
        <f>all_runs!O239-all_runs!O2039</f>
        <v>-1.5030997213625219E-2</v>
      </c>
      <c r="Y121">
        <f>all_runs!O240-all_runs!O2040</f>
        <v>-2.2987372716788079E-2</v>
      </c>
      <c r="Z121">
        <f>all_runs!O241-all_runs!O2041</f>
        <v>-3.4357757428409186E-2</v>
      </c>
      <c r="AA121" cm="1">
        <f t="array" ref="AA121">IF(G121=0,"",1+SUMPRODUCT(--(ABS($G121:$Z121)&lt;ABS(G121)),--($G121:$Z121&lt;&gt;0))+(SUMPRODUCT(--(ABS($G121:$Z121)=ABS(G121)),--($G121:$Z121&lt;&gt;0))-1)/2)</f>
        <v>18</v>
      </c>
      <c r="AB121" cm="1">
        <f t="array" ref="AB121">IF(H121=0,"",1+SUMPRODUCT(--(ABS($G121:$Z121)&lt;ABS(H121)),--($G121:$Z121&lt;&gt;0))+(SUMPRODUCT(--(ABS($G121:$Z121)=ABS(H121)),--($G121:$Z121&lt;&gt;0))-1)/2)</f>
        <v>8</v>
      </c>
      <c r="AC121" cm="1">
        <f t="array" ref="AC121">IF(I121=0,"",1+SUMPRODUCT(--(ABS($G121:$Z121)&lt;ABS(I121)),--($G121:$Z121&lt;&gt;0))+(SUMPRODUCT(--(ABS($G121:$Z121)=ABS(I121)),--($G121:$Z121&lt;&gt;0))-1)/2)</f>
        <v>19</v>
      </c>
      <c r="AD121" cm="1">
        <f t="array" ref="AD121">IF(J121=0,"",1+SUMPRODUCT(--(ABS($G121:$Z121)&lt;ABS(J121)),--($G121:$Z121&lt;&gt;0))+(SUMPRODUCT(--(ABS($G121:$Z121)=ABS(J121)),--($G121:$Z121&lt;&gt;0))-1)/2)</f>
        <v>9</v>
      </c>
      <c r="AE121" cm="1">
        <f t="array" ref="AE121">IF(K121=0,"",1+SUMPRODUCT(--(ABS($G121:$Z121)&lt;ABS(K121)),--($G121:$Z121&lt;&gt;0))+(SUMPRODUCT(--(ABS($G121:$Z121)=ABS(K121)),--($G121:$Z121&lt;&gt;0))-1)/2)</f>
        <v>4</v>
      </c>
      <c r="AF121" cm="1">
        <f t="array" ref="AF121">IF(L121=0,"",1+SUMPRODUCT(--(ABS($G121:$Z121)&lt;ABS(L121)),--($G121:$Z121&lt;&gt;0))+(SUMPRODUCT(--(ABS($G121:$Z121)=ABS(L121)),--($G121:$Z121&lt;&gt;0))-1)/2)</f>
        <v>6</v>
      </c>
      <c r="AG121" cm="1">
        <f t="array" ref="AG121">IF(M121=0,"",1+SUMPRODUCT(--(ABS($G121:$Z121)&lt;ABS(M121)),--($G121:$Z121&lt;&gt;0))+(SUMPRODUCT(--(ABS($G121:$Z121)=ABS(M121)),--($G121:$Z121&lt;&gt;0))-1)/2)</f>
        <v>13</v>
      </c>
      <c r="AH121" cm="1">
        <f t="array" ref="AH121">IF(N121=0,"",1+SUMPRODUCT(--(ABS($G121:$Z121)&lt;ABS(N121)),--($G121:$Z121&lt;&gt;0))+(SUMPRODUCT(--(ABS($G121:$Z121)=ABS(N121)),--($G121:$Z121&lt;&gt;0))-1)/2)</f>
        <v>3</v>
      </c>
      <c r="AI121" cm="1">
        <f t="array" ref="AI121">IF(O121=0,"",1+SUMPRODUCT(--(ABS($G121:$Z121)&lt;ABS(O121)),--($G121:$Z121&lt;&gt;0))+(SUMPRODUCT(--(ABS($G121:$Z121)=ABS(O121)),--($G121:$Z121&lt;&gt;0))-1)/2)</f>
        <v>2</v>
      </c>
      <c r="AJ121" cm="1">
        <f t="array" ref="AJ121">IF(P121=0,"",1+SUMPRODUCT(--(ABS($G121:$Z121)&lt;ABS(P121)),--($G121:$Z121&lt;&gt;0))+(SUMPRODUCT(--(ABS($G121:$Z121)=ABS(P121)),--($G121:$Z121&lt;&gt;0))-1)/2)</f>
        <v>14</v>
      </c>
      <c r="AK121" cm="1">
        <f t="array" ref="AK121">IF(Q121=0,"",1+SUMPRODUCT(--(ABS($G121:$Z121)&lt;ABS(Q121)),--($G121:$Z121&lt;&gt;0))+(SUMPRODUCT(--(ABS($G121:$Z121)=ABS(Q121)),--($G121:$Z121&lt;&gt;0))-1)/2)</f>
        <v>17</v>
      </c>
      <c r="AL121" cm="1">
        <f t="array" ref="AL121">IF(R121=0,"",1+SUMPRODUCT(--(ABS($G121:$Z121)&lt;ABS(R121)),--($G121:$Z121&lt;&gt;0))+(SUMPRODUCT(--(ABS($G121:$Z121)=ABS(R121)),--($G121:$Z121&lt;&gt;0))-1)/2)</f>
        <v>16</v>
      </c>
      <c r="AM121" cm="1">
        <f t="array" ref="AM121">IF(S121=0,"",1+SUMPRODUCT(--(ABS($G121:$Z121)&lt;ABS(S121)),--($G121:$Z121&lt;&gt;0))+(SUMPRODUCT(--(ABS($G121:$Z121)=ABS(S121)),--($G121:$Z121&lt;&gt;0))-1)/2)</f>
        <v>10</v>
      </c>
      <c r="AN121" cm="1">
        <f t="array" ref="AN121">IF(T121=0,"",1+SUMPRODUCT(--(ABS($G121:$Z121)&lt;ABS(T121)),--($G121:$Z121&lt;&gt;0))+(SUMPRODUCT(--(ABS($G121:$Z121)=ABS(T121)),--($G121:$Z121&lt;&gt;0))-1)/2)</f>
        <v>5</v>
      </c>
      <c r="AO121" cm="1">
        <f t="array" ref="AO121">IF(U121=0,"",1+SUMPRODUCT(--(ABS($G121:$Z121)&lt;ABS(U121)),--($G121:$Z121&lt;&gt;0))+(SUMPRODUCT(--(ABS($G121:$Z121)=ABS(U121)),--($G121:$Z121&lt;&gt;0))-1)/2)</f>
        <v>1</v>
      </c>
      <c r="AP121" cm="1">
        <f t="array" ref="AP121">IF(V121=0,"",1+SUMPRODUCT(--(ABS($G121:$Z121)&lt;ABS(V121)),--($G121:$Z121&lt;&gt;0))+(SUMPRODUCT(--(ABS($G121:$Z121)=ABS(V121)),--($G121:$Z121&lt;&gt;0))-1)/2)</f>
        <v>7</v>
      </c>
      <c r="AQ121" cm="1">
        <f t="array" ref="AQ121">IF(W121=0,"",1+SUMPRODUCT(--(ABS($G121:$Z121)&lt;ABS(W121)),--($G121:$Z121&lt;&gt;0))+(SUMPRODUCT(--(ABS($G121:$Z121)=ABS(W121)),--($G121:$Z121&lt;&gt;0))-1)/2)</f>
        <v>12</v>
      </c>
      <c r="AR121" cm="1">
        <f t="array" ref="AR121">IF(X121=0,"",1+SUMPRODUCT(--(ABS($G121:$Z121)&lt;ABS(X121)),--($G121:$Z121&lt;&gt;0))+(SUMPRODUCT(--(ABS($G121:$Z121)=ABS(X121)),--($G121:$Z121&lt;&gt;0))-1)/2)</f>
        <v>11</v>
      </c>
      <c r="AS121" cm="1">
        <f t="array" ref="AS121">IF(Y121=0,"",1+SUMPRODUCT(--(ABS($G121:$Z121)&lt;ABS(Y121)),--($G121:$Z121&lt;&gt;0))+(SUMPRODUCT(--(ABS($G121:$Z121)=ABS(Y121)),--($G121:$Z121&lt;&gt;0))-1)/2)</f>
        <v>15</v>
      </c>
      <c r="AT121" cm="1">
        <f t="array" ref="AT121">IF(Z121=0,"",1+SUMPRODUCT(--(ABS($G121:$Z121)&lt;ABS(Z121)),--($G121:$Z121&lt;&gt;0))+(SUMPRODUCT(--(ABS($G121:$Z121)=ABS(Z121)),--($G121:$Z121&lt;&gt;0))-1)/2)</f>
        <v>20</v>
      </c>
      <c r="AU121">
        <f>AVERAGE(G121:Z121)</f>
        <v>-1.4440448344896073E-2</v>
      </c>
      <c r="AV121">
        <f>SUMIF(G121:Z121,"&gt;0",AA121:AT121)</f>
        <v>13</v>
      </c>
      <c r="AW121">
        <f>COUNTIF(G121:Z121,"&lt;&gt;0")</f>
        <v>20</v>
      </c>
      <c r="AX121">
        <f>_xlfn.LET(_xlpm.n,AW121,_xlpm.w,AV121,_xlpm.mu,_xlpm.n*(_xlpm.n+1)/4,_xlpm.sd,SQRT(_xlpm.n*(_xlpm.n+1)*(2*_xlpm.n+1)/24),_xlpm.z,(ABS(_xlpm.w-_xlpm.mu)-0.5)/_xlpm.sd,MIN(1,2*(1-_xlfn.NORM.S.DIST(_xlpm.z,TRUE))))</f>
        <v>6.3562420113139062E-4</v>
      </c>
    </row>
    <row r="122" spans="1:50" x14ac:dyDescent="0.25">
      <c r="A122" t="s">
        <v>9346</v>
      </c>
      <c r="B122" t="s">
        <v>19</v>
      </c>
      <c r="C122" t="s">
        <v>190</v>
      </c>
      <c r="D122" t="s">
        <v>45</v>
      </c>
      <c r="E122" t="s">
        <v>32</v>
      </c>
      <c r="F122" t="s">
        <v>9259</v>
      </c>
      <c r="G122">
        <f>all_runs!O242-all_runs!O2042</f>
        <v>3.758726738051954E-2</v>
      </c>
      <c r="H122">
        <f>all_runs!O243-all_runs!O2043</f>
        <v>4.10033056785849E-2</v>
      </c>
      <c r="I122">
        <f>all_runs!O244-all_runs!O2044</f>
        <v>-3.5524394718967622E-3</v>
      </c>
      <c r="J122">
        <f>all_runs!O245-all_runs!O2045</f>
        <v>2.0853353834326405E-2</v>
      </c>
      <c r="K122">
        <f>all_runs!O246-all_runs!O2046</f>
        <v>4.8761166720482252E-2</v>
      </c>
      <c r="L122">
        <f>all_runs!O247-all_runs!O2047</f>
        <v>6.3966523472932968E-2</v>
      </c>
      <c r="M122">
        <f>all_runs!O248-all_runs!O2048</f>
        <v>0.12559428781951198</v>
      </c>
      <c r="N122">
        <f>all_runs!O249-all_runs!O2049</f>
        <v>2.1839080459770011E-2</v>
      </c>
      <c r="O122">
        <f>all_runs!O250-all_runs!O2050</f>
        <v>8.4864081791643065E-2</v>
      </c>
      <c r="P122">
        <f>all_runs!O251-all_runs!O2051</f>
        <v>-1.0215053763440896E-2</v>
      </c>
      <c r="Q122">
        <f>all_runs!O252-all_runs!O2052</f>
        <v>0.13776921292578925</v>
      </c>
      <c r="R122">
        <f>all_runs!O253-all_runs!O2053</f>
        <v>4.317334216043256E-2</v>
      </c>
      <c r="S122">
        <f>all_runs!O254-all_runs!O2054</f>
        <v>3.6990043175610166E-2</v>
      </c>
      <c r="T122">
        <f>all_runs!O255-all_runs!O2055</f>
        <v>2.0296663621732214E-2</v>
      </c>
      <c r="U122">
        <f>all_runs!O256-all_runs!O2056</f>
        <v>4.8811544991511635E-3</v>
      </c>
      <c r="V122">
        <f>all_runs!O257-all_runs!O2057</f>
        <v>9.7466774607029572E-2</v>
      </c>
      <c r="W122">
        <f>all_runs!O258-all_runs!O2058</f>
        <v>0.10568001810364347</v>
      </c>
      <c r="X122">
        <f>all_runs!O259-all_runs!O2059</f>
        <v>7.7878643096034317E-2</v>
      </c>
      <c r="Y122">
        <f>all_runs!O260-all_runs!O2060</f>
        <v>3.5812672176309679E-3</v>
      </c>
      <c r="Z122">
        <f>all_runs!O261-all_runs!O2061</f>
        <v>3.6473720684271349E-5</v>
      </c>
      <c r="AA122" cm="1">
        <f t="array" ref="AA122">IF(G122=0,"",1+SUMPRODUCT(--(ABS($G122:$Z122)&lt;ABS(G122)),--($G122:$Z122&lt;&gt;0))+(SUMPRODUCT(--(ABS($G122:$Z122)=ABS(G122)),--($G122:$Z122&lt;&gt;0))-1)/2)</f>
        <v>10</v>
      </c>
      <c r="AB122" cm="1">
        <f t="array" ref="AB122">IF(H122=0,"",1+SUMPRODUCT(--(ABS($G122:$Z122)&lt;ABS(H122)),--($G122:$Z122&lt;&gt;0))+(SUMPRODUCT(--(ABS($G122:$Z122)=ABS(H122)),--($G122:$Z122&lt;&gt;0))-1)/2)</f>
        <v>11</v>
      </c>
      <c r="AC122" cm="1">
        <f t="array" ref="AC122">IF(I122=0,"",1+SUMPRODUCT(--(ABS($G122:$Z122)&lt;ABS(I122)),--($G122:$Z122&lt;&gt;0))+(SUMPRODUCT(--(ABS($G122:$Z122)=ABS(I122)),--($G122:$Z122&lt;&gt;0))-1)/2)</f>
        <v>2</v>
      </c>
      <c r="AD122" cm="1">
        <f t="array" ref="AD122">IF(J122=0,"",1+SUMPRODUCT(--(ABS($G122:$Z122)&lt;ABS(J122)),--($G122:$Z122&lt;&gt;0))+(SUMPRODUCT(--(ABS($G122:$Z122)=ABS(J122)),--($G122:$Z122&lt;&gt;0))-1)/2)</f>
        <v>7</v>
      </c>
      <c r="AE122" cm="1">
        <f t="array" ref="AE122">IF(K122=0,"",1+SUMPRODUCT(--(ABS($G122:$Z122)&lt;ABS(K122)),--($G122:$Z122&lt;&gt;0))+(SUMPRODUCT(--(ABS($G122:$Z122)=ABS(K122)),--($G122:$Z122&lt;&gt;0))-1)/2)</f>
        <v>13</v>
      </c>
      <c r="AF122" cm="1">
        <f t="array" ref="AF122">IF(L122=0,"",1+SUMPRODUCT(--(ABS($G122:$Z122)&lt;ABS(L122)),--($G122:$Z122&lt;&gt;0))+(SUMPRODUCT(--(ABS($G122:$Z122)=ABS(L122)),--($G122:$Z122&lt;&gt;0))-1)/2)</f>
        <v>14</v>
      </c>
      <c r="AG122" cm="1">
        <f t="array" ref="AG122">IF(M122=0,"",1+SUMPRODUCT(--(ABS($G122:$Z122)&lt;ABS(M122)),--($G122:$Z122&lt;&gt;0))+(SUMPRODUCT(--(ABS($G122:$Z122)=ABS(M122)),--($G122:$Z122&lt;&gt;0))-1)/2)</f>
        <v>19</v>
      </c>
      <c r="AH122" cm="1">
        <f t="array" ref="AH122">IF(N122=0,"",1+SUMPRODUCT(--(ABS($G122:$Z122)&lt;ABS(N122)),--($G122:$Z122&lt;&gt;0))+(SUMPRODUCT(--(ABS($G122:$Z122)=ABS(N122)),--($G122:$Z122&lt;&gt;0))-1)/2)</f>
        <v>8</v>
      </c>
      <c r="AI122" cm="1">
        <f t="array" ref="AI122">IF(O122=0,"",1+SUMPRODUCT(--(ABS($G122:$Z122)&lt;ABS(O122)),--($G122:$Z122&lt;&gt;0))+(SUMPRODUCT(--(ABS($G122:$Z122)=ABS(O122)),--($G122:$Z122&lt;&gt;0))-1)/2)</f>
        <v>16</v>
      </c>
      <c r="AJ122" cm="1">
        <f t="array" ref="AJ122">IF(P122=0,"",1+SUMPRODUCT(--(ABS($G122:$Z122)&lt;ABS(P122)),--($G122:$Z122&lt;&gt;0))+(SUMPRODUCT(--(ABS($G122:$Z122)=ABS(P122)),--($G122:$Z122&lt;&gt;0))-1)/2)</f>
        <v>5</v>
      </c>
      <c r="AK122" cm="1">
        <f t="array" ref="AK122">IF(Q122=0,"",1+SUMPRODUCT(--(ABS($G122:$Z122)&lt;ABS(Q122)),--($G122:$Z122&lt;&gt;0))+(SUMPRODUCT(--(ABS($G122:$Z122)=ABS(Q122)),--($G122:$Z122&lt;&gt;0))-1)/2)</f>
        <v>20</v>
      </c>
      <c r="AL122" cm="1">
        <f t="array" ref="AL122">IF(R122=0,"",1+SUMPRODUCT(--(ABS($G122:$Z122)&lt;ABS(R122)),--($G122:$Z122&lt;&gt;0))+(SUMPRODUCT(--(ABS($G122:$Z122)=ABS(R122)),--($G122:$Z122&lt;&gt;0))-1)/2)</f>
        <v>12</v>
      </c>
      <c r="AM122" cm="1">
        <f t="array" ref="AM122">IF(S122=0,"",1+SUMPRODUCT(--(ABS($G122:$Z122)&lt;ABS(S122)),--($G122:$Z122&lt;&gt;0))+(SUMPRODUCT(--(ABS($G122:$Z122)=ABS(S122)),--($G122:$Z122&lt;&gt;0))-1)/2)</f>
        <v>9</v>
      </c>
      <c r="AN122" cm="1">
        <f t="array" ref="AN122">IF(T122=0,"",1+SUMPRODUCT(--(ABS($G122:$Z122)&lt;ABS(T122)),--($G122:$Z122&lt;&gt;0))+(SUMPRODUCT(--(ABS($G122:$Z122)=ABS(T122)),--($G122:$Z122&lt;&gt;0))-1)/2)</f>
        <v>6</v>
      </c>
      <c r="AO122" cm="1">
        <f t="array" ref="AO122">IF(U122=0,"",1+SUMPRODUCT(--(ABS($G122:$Z122)&lt;ABS(U122)),--($G122:$Z122&lt;&gt;0))+(SUMPRODUCT(--(ABS($G122:$Z122)=ABS(U122)),--($G122:$Z122&lt;&gt;0))-1)/2)</f>
        <v>4</v>
      </c>
      <c r="AP122" cm="1">
        <f t="array" ref="AP122">IF(V122=0,"",1+SUMPRODUCT(--(ABS($G122:$Z122)&lt;ABS(V122)),--($G122:$Z122&lt;&gt;0))+(SUMPRODUCT(--(ABS($G122:$Z122)=ABS(V122)),--($G122:$Z122&lt;&gt;0))-1)/2)</f>
        <v>17</v>
      </c>
      <c r="AQ122" cm="1">
        <f t="array" ref="AQ122">IF(W122=0,"",1+SUMPRODUCT(--(ABS($G122:$Z122)&lt;ABS(W122)),--($G122:$Z122&lt;&gt;0))+(SUMPRODUCT(--(ABS($G122:$Z122)=ABS(W122)),--($G122:$Z122&lt;&gt;0))-1)/2)</f>
        <v>18</v>
      </c>
      <c r="AR122" cm="1">
        <f t="array" ref="AR122">IF(X122=0,"",1+SUMPRODUCT(--(ABS($G122:$Z122)&lt;ABS(X122)),--($G122:$Z122&lt;&gt;0))+(SUMPRODUCT(--(ABS($G122:$Z122)=ABS(X122)),--($G122:$Z122&lt;&gt;0))-1)/2)</f>
        <v>15</v>
      </c>
      <c r="AS122" cm="1">
        <f t="array" ref="AS122">IF(Y122=0,"",1+SUMPRODUCT(--(ABS($G122:$Z122)&lt;ABS(Y122)),--($G122:$Z122&lt;&gt;0))+(SUMPRODUCT(--(ABS($G122:$Z122)=ABS(Y122)),--($G122:$Z122&lt;&gt;0))-1)/2)</f>
        <v>3</v>
      </c>
      <c r="AT122" cm="1">
        <f t="array" ref="AT122">IF(Z122=0,"",1+SUMPRODUCT(--(ABS($G122:$Z122)&lt;ABS(Z122)),--($G122:$Z122&lt;&gt;0))+(SUMPRODUCT(--(ABS($G122:$Z122)=ABS(Z122)),--($G122:$Z122&lt;&gt;0))-1)/2)</f>
        <v>1</v>
      </c>
      <c r="AU122">
        <f>AVERAGE(G122:Z122)</f>
        <v>4.7922758352508574E-2</v>
      </c>
      <c r="AV122">
        <f>SUMIF(G122:Z122,"&gt;0",AA122:AT122)</f>
        <v>203</v>
      </c>
      <c r="AW122">
        <f>COUNTIF(G122:Z122,"&lt;&gt;0")</f>
        <v>20</v>
      </c>
      <c r="AX122">
        <f>_xlfn.LET(_xlpm.n,AW122,_xlpm.w,AV122,_xlpm.mu,_xlpm.n*(_xlpm.n+1)/4,_xlpm.sd,SQRT(_xlpm.n*(_xlpm.n+1)*(2*_xlpm.n+1)/24),_xlpm.z,(ABS(_xlpm.w-_xlpm.mu)-0.5)/_xlpm.sd,MIN(1,2*(1-_xlfn.NORM.S.DIST(_xlpm.z,TRUE))))</f>
        <v>2.7270656515909764E-4</v>
      </c>
    </row>
    <row r="123" spans="1:50" x14ac:dyDescent="0.25">
      <c r="A123" t="s">
        <v>9346</v>
      </c>
      <c r="B123" t="s">
        <v>19</v>
      </c>
      <c r="C123" t="s">
        <v>190</v>
      </c>
      <c r="D123" t="s">
        <v>45</v>
      </c>
      <c r="E123" t="s">
        <v>12</v>
      </c>
      <c r="F123" t="s">
        <v>9259</v>
      </c>
      <c r="G123">
        <f>all_runs!O262-all_runs!O2062</f>
        <v>2.6133951555843082E-2</v>
      </c>
      <c r="H123">
        <f>all_runs!O263-all_runs!O2063</f>
        <v>3.5129201148454414E-2</v>
      </c>
      <c r="I123">
        <f>all_runs!O264-all_runs!O2064</f>
        <v>2.8694835680751041E-2</v>
      </c>
      <c r="J123">
        <f>all_runs!O265-all_runs!O2065</f>
        <v>1.1258772584739396E-2</v>
      </c>
      <c r="K123">
        <f>all_runs!O266-all_runs!O2066</f>
        <v>3.4243399124713858E-2</v>
      </c>
      <c r="L123">
        <f>all_runs!O267-all_runs!O2067</f>
        <v>6.157623837181847E-2</v>
      </c>
      <c r="M123">
        <f>all_runs!O268-all_runs!O2068</f>
        <v>-3.5611223675323989E-2</v>
      </c>
      <c r="N123">
        <f>all_runs!O269-all_runs!O2069</f>
        <v>4.7170557973881255E-3</v>
      </c>
      <c r="O123">
        <f>all_runs!O270-all_runs!O2070</f>
        <v>-1.6495346013759571E-2</v>
      </c>
      <c r="P123">
        <f>all_runs!O271-all_runs!O2071</f>
        <v>-6.6815836907204718E-3</v>
      </c>
      <c r="Q123">
        <f>all_runs!O272-all_runs!O2072</f>
        <v>-1.7105231956114353E-2</v>
      </c>
      <c r="R123">
        <f>all_runs!O273-all_runs!O2073</f>
        <v>-4.7560011777650235E-2</v>
      </c>
      <c r="S123">
        <f>all_runs!O274-all_runs!O2074</f>
        <v>1.1602838578315455E-2</v>
      </c>
      <c r="T123">
        <f>all_runs!O275-all_runs!O2075</f>
        <v>-4.9180327868852292E-2</v>
      </c>
      <c r="U123">
        <f>all_runs!O276-all_runs!O2076</f>
        <v>-2.0248115471723671E-2</v>
      </c>
      <c r="V123">
        <f>all_runs!O277-all_runs!O2077</f>
        <v>7.4805831857201244E-2</v>
      </c>
      <c r="W123">
        <f>all_runs!O278-all_runs!O2078</f>
        <v>8.4444966797907917E-2</v>
      </c>
      <c r="X123">
        <f>all_runs!O279-all_runs!O2079</f>
        <v>1.0499683744465416E-2</v>
      </c>
      <c r="Y123">
        <f>all_runs!O280-all_runs!O2080</f>
        <v>3.9820305480682938E-2</v>
      </c>
      <c r="Z123">
        <f>all_runs!O281-all_runs!O2081</f>
        <v>-4.3595039635564437E-3</v>
      </c>
      <c r="AA123" cm="1">
        <f t="array" ref="AA123">IF(G123=0,"",1+SUMPRODUCT(--(ABS($G123:$Z123)&lt;ABS(G123)),--($G123:$Z123&lt;&gt;0))+(SUMPRODUCT(--(ABS($G123:$Z123)=ABS(G123)),--($G123:$Z123&lt;&gt;0))-1)/2)</f>
        <v>10</v>
      </c>
      <c r="AB123" cm="1">
        <f t="array" ref="AB123">IF(H123=0,"",1+SUMPRODUCT(--(ABS($G123:$Z123)&lt;ABS(H123)),--($G123:$Z123&lt;&gt;0))+(SUMPRODUCT(--(ABS($G123:$Z123)=ABS(H123)),--($G123:$Z123&lt;&gt;0))-1)/2)</f>
        <v>13</v>
      </c>
      <c r="AC123" cm="1">
        <f t="array" ref="AC123">IF(I123=0,"",1+SUMPRODUCT(--(ABS($G123:$Z123)&lt;ABS(I123)),--($G123:$Z123&lt;&gt;0))+(SUMPRODUCT(--(ABS($G123:$Z123)=ABS(I123)),--($G123:$Z123&lt;&gt;0))-1)/2)</f>
        <v>11</v>
      </c>
      <c r="AD123" cm="1">
        <f t="array" ref="AD123">IF(J123=0,"",1+SUMPRODUCT(--(ABS($G123:$Z123)&lt;ABS(J123)),--($G123:$Z123&lt;&gt;0))+(SUMPRODUCT(--(ABS($G123:$Z123)=ABS(J123)),--($G123:$Z123&lt;&gt;0))-1)/2)</f>
        <v>5</v>
      </c>
      <c r="AE123" cm="1">
        <f t="array" ref="AE123">IF(K123=0,"",1+SUMPRODUCT(--(ABS($G123:$Z123)&lt;ABS(K123)),--($G123:$Z123&lt;&gt;0))+(SUMPRODUCT(--(ABS($G123:$Z123)=ABS(K123)),--($G123:$Z123&lt;&gt;0))-1)/2)</f>
        <v>12</v>
      </c>
      <c r="AF123" cm="1">
        <f t="array" ref="AF123">IF(L123=0,"",1+SUMPRODUCT(--(ABS($G123:$Z123)&lt;ABS(L123)),--($G123:$Z123&lt;&gt;0))+(SUMPRODUCT(--(ABS($G123:$Z123)=ABS(L123)),--($G123:$Z123&lt;&gt;0))-1)/2)</f>
        <v>18</v>
      </c>
      <c r="AG123" cm="1">
        <f t="array" ref="AG123">IF(M123=0,"",1+SUMPRODUCT(--(ABS($G123:$Z123)&lt;ABS(M123)),--($G123:$Z123&lt;&gt;0))+(SUMPRODUCT(--(ABS($G123:$Z123)=ABS(M123)),--($G123:$Z123&lt;&gt;0))-1)/2)</f>
        <v>14</v>
      </c>
      <c r="AH123" cm="1">
        <f t="array" ref="AH123">IF(N123=0,"",1+SUMPRODUCT(--(ABS($G123:$Z123)&lt;ABS(N123)),--($G123:$Z123&lt;&gt;0))+(SUMPRODUCT(--(ABS($G123:$Z123)=ABS(N123)),--($G123:$Z123&lt;&gt;0))-1)/2)</f>
        <v>2</v>
      </c>
      <c r="AI123" cm="1">
        <f t="array" ref="AI123">IF(O123=0,"",1+SUMPRODUCT(--(ABS($G123:$Z123)&lt;ABS(O123)),--($G123:$Z123&lt;&gt;0))+(SUMPRODUCT(--(ABS($G123:$Z123)=ABS(O123)),--($G123:$Z123&lt;&gt;0))-1)/2)</f>
        <v>7</v>
      </c>
      <c r="AJ123" cm="1">
        <f t="array" ref="AJ123">IF(P123=0,"",1+SUMPRODUCT(--(ABS($G123:$Z123)&lt;ABS(P123)),--($G123:$Z123&lt;&gt;0))+(SUMPRODUCT(--(ABS($G123:$Z123)=ABS(P123)),--($G123:$Z123&lt;&gt;0))-1)/2)</f>
        <v>3</v>
      </c>
      <c r="AK123" cm="1">
        <f t="array" ref="AK123">IF(Q123=0,"",1+SUMPRODUCT(--(ABS($G123:$Z123)&lt;ABS(Q123)),--($G123:$Z123&lt;&gt;0))+(SUMPRODUCT(--(ABS($G123:$Z123)=ABS(Q123)),--($G123:$Z123&lt;&gt;0))-1)/2)</f>
        <v>8</v>
      </c>
      <c r="AL123" cm="1">
        <f t="array" ref="AL123">IF(R123=0,"",1+SUMPRODUCT(--(ABS($G123:$Z123)&lt;ABS(R123)),--($G123:$Z123&lt;&gt;0))+(SUMPRODUCT(--(ABS($G123:$Z123)=ABS(R123)),--($G123:$Z123&lt;&gt;0))-1)/2)</f>
        <v>16</v>
      </c>
      <c r="AM123" cm="1">
        <f t="array" ref="AM123">IF(S123=0,"",1+SUMPRODUCT(--(ABS($G123:$Z123)&lt;ABS(S123)),--($G123:$Z123&lt;&gt;0))+(SUMPRODUCT(--(ABS($G123:$Z123)=ABS(S123)),--($G123:$Z123&lt;&gt;0))-1)/2)</f>
        <v>6</v>
      </c>
      <c r="AN123" cm="1">
        <f t="array" ref="AN123">IF(T123=0,"",1+SUMPRODUCT(--(ABS($G123:$Z123)&lt;ABS(T123)),--($G123:$Z123&lt;&gt;0))+(SUMPRODUCT(--(ABS($G123:$Z123)=ABS(T123)),--($G123:$Z123&lt;&gt;0))-1)/2)</f>
        <v>17</v>
      </c>
      <c r="AO123" cm="1">
        <f t="array" ref="AO123">IF(U123=0,"",1+SUMPRODUCT(--(ABS($G123:$Z123)&lt;ABS(U123)),--($G123:$Z123&lt;&gt;0))+(SUMPRODUCT(--(ABS($G123:$Z123)=ABS(U123)),--($G123:$Z123&lt;&gt;0))-1)/2)</f>
        <v>9</v>
      </c>
      <c r="AP123" cm="1">
        <f t="array" ref="AP123">IF(V123=0,"",1+SUMPRODUCT(--(ABS($G123:$Z123)&lt;ABS(V123)),--($G123:$Z123&lt;&gt;0))+(SUMPRODUCT(--(ABS($G123:$Z123)=ABS(V123)),--($G123:$Z123&lt;&gt;0))-1)/2)</f>
        <v>19</v>
      </c>
      <c r="AQ123" cm="1">
        <f t="array" ref="AQ123">IF(W123=0,"",1+SUMPRODUCT(--(ABS($G123:$Z123)&lt;ABS(W123)),--($G123:$Z123&lt;&gt;0))+(SUMPRODUCT(--(ABS($G123:$Z123)=ABS(W123)),--($G123:$Z123&lt;&gt;0))-1)/2)</f>
        <v>20</v>
      </c>
      <c r="AR123" cm="1">
        <f t="array" ref="AR123">IF(X123=0,"",1+SUMPRODUCT(--(ABS($G123:$Z123)&lt;ABS(X123)),--($G123:$Z123&lt;&gt;0))+(SUMPRODUCT(--(ABS($G123:$Z123)=ABS(X123)),--($G123:$Z123&lt;&gt;0))-1)/2)</f>
        <v>4</v>
      </c>
      <c r="AS123" cm="1">
        <f t="array" ref="AS123">IF(Y123=0,"",1+SUMPRODUCT(--(ABS($G123:$Z123)&lt;ABS(Y123)),--($G123:$Z123&lt;&gt;0))+(SUMPRODUCT(--(ABS($G123:$Z123)=ABS(Y123)),--($G123:$Z123&lt;&gt;0))-1)/2)</f>
        <v>15</v>
      </c>
      <c r="AT123" cm="1">
        <f t="array" ref="AT123">IF(Z123=0,"",1+SUMPRODUCT(--(ABS($G123:$Z123)&lt;ABS(Z123)),--($G123:$Z123&lt;&gt;0))+(SUMPRODUCT(--(ABS($G123:$Z123)=ABS(Z123)),--($G123:$Z123&lt;&gt;0))-1)/2)</f>
        <v>1</v>
      </c>
      <c r="AU123">
        <f>AVERAGE(G123:Z123)</f>
        <v>1.1284286815229017E-2</v>
      </c>
      <c r="AV123">
        <f>SUMIF(G123:Z123,"&gt;0",AA123:AT123)</f>
        <v>135</v>
      </c>
      <c r="AW123">
        <f>COUNTIF(G123:Z123,"&lt;&gt;0")</f>
        <v>20</v>
      </c>
      <c r="AX123">
        <f>_xlfn.LET(_xlpm.n,AW123,_xlpm.w,AV123,_xlpm.mu,_xlpm.n*(_xlpm.n+1)/4,_xlpm.sd,SQRT(_xlpm.n*(_xlpm.n+1)*(2*_xlpm.n+1)/24),_xlpm.z,(ABS(_xlpm.w-_xlpm.mu)-0.5)/_xlpm.sd,MIN(1,2*(1-_xlfn.NORM.S.DIST(_xlpm.z,TRUE))))</f>
        <v>0.27076012686278972</v>
      </c>
    </row>
    <row r="124" spans="1:50" x14ac:dyDescent="0.25">
      <c r="A124" t="s">
        <v>9346</v>
      </c>
      <c r="B124" t="s">
        <v>19</v>
      </c>
      <c r="C124" t="s">
        <v>190</v>
      </c>
      <c r="D124" t="s">
        <v>45</v>
      </c>
      <c r="E124" t="s">
        <v>26</v>
      </c>
      <c r="F124" t="s">
        <v>9259</v>
      </c>
      <c r="G124">
        <f>all_runs!O282-all_runs!O2082</f>
        <v>4.9764835794036899E-2</v>
      </c>
      <c r="H124">
        <f>all_runs!O283-all_runs!O2083</f>
        <v>0.12809315866084425</v>
      </c>
      <c r="I124">
        <f>all_runs!O284-all_runs!O2084</f>
        <v>4.6467391304347849E-2</v>
      </c>
      <c r="J124">
        <f>all_runs!O285-all_runs!O2085</f>
        <v>-2.4479385658905617E-2</v>
      </c>
      <c r="K124">
        <f>all_runs!O286-all_runs!O2086</f>
        <v>-6.8825910931174183E-2</v>
      </c>
      <c r="L124">
        <f>all_runs!O287-all_runs!O2087</f>
        <v>-2.5213262175904916E-3</v>
      </c>
      <c r="M124">
        <f>all_runs!O288-all_runs!O2088</f>
        <v>0.11166276817827414</v>
      </c>
      <c r="N124">
        <f>all_runs!O289-all_runs!O2089</f>
        <v>1.8631260279850403E-2</v>
      </c>
      <c r="O124">
        <f>all_runs!O290-all_runs!O2090</f>
        <v>1.9448757763975144E-2</v>
      </c>
      <c r="P124">
        <f>all_runs!O291-all_runs!O2091</f>
        <v>-1.0490299293126837E-2</v>
      </c>
      <c r="Q124">
        <f>all_runs!O292-all_runs!O2092</f>
        <v>4.3055075137399479E-2</v>
      </c>
      <c r="R124">
        <f>all_runs!O293-all_runs!O2093</f>
        <v>2.2605261139657884E-2</v>
      </c>
      <c r="S124">
        <f>all_runs!O294-all_runs!O2094</f>
        <v>3.1471102325110412E-2</v>
      </c>
      <c r="T124">
        <f>all_runs!O295-all_runs!O2095</f>
        <v>-1.9329712268636223E-2</v>
      </c>
      <c r="U124">
        <f>all_runs!O296-all_runs!O2096</f>
        <v>3.2217443049101346E-2</v>
      </c>
      <c r="V124">
        <f>all_runs!O297-all_runs!O2097</f>
        <v>8.5509785924215986E-2</v>
      </c>
      <c r="W124">
        <f>all_runs!O298-all_runs!O2098</f>
        <v>6.8710194193724927E-2</v>
      </c>
      <c r="X124">
        <f>all_runs!O299-all_runs!O2099</f>
        <v>9.6452904769334658E-2</v>
      </c>
      <c r="Y124">
        <f>all_runs!O300-all_runs!O2100</f>
        <v>4.3505865575275582E-2</v>
      </c>
      <c r="Z124">
        <f>all_runs!O301-all_runs!O2101</f>
        <v>4.3339534794050394E-2</v>
      </c>
      <c r="AA124" cm="1">
        <f t="array" ref="AA124">IF(G124=0,"",1+SUMPRODUCT(--(ABS($G124:$Z124)&lt;ABS(G124)),--($G124:$Z124&lt;&gt;0))+(SUMPRODUCT(--(ABS($G124:$Z124)=ABS(G124)),--($G124:$Z124&lt;&gt;0))-1)/2)</f>
        <v>14</v>
      </c>
      <c r="AB124" cm="1">
        <f t="array" ref="AB124">IF(H124=0,"",1+SUMPRODUCT(--(ABS($G124:$Z124)&lt;ABS(H124)),--($G124:$Z124&lt;&gt;0))+(SUMPRODUCT(--(ABS($G124:$Z124)=ABS(H124)),--($G124:$Z124&lt;&gt;0))-1)/2)</f>
        <v>20</v>
      </c>
      <c r="AC124" cm="1">
        <f t="array" ref="AC124">IF(I124=0,"",1+SUMPRODUCT(--(ABS($G124:$Z124)&lt;ABS(I124)),--($G124:$Z124&lt;&gt;0))+(SUMPRODUCT(--(ABS($G124:$Z124)=ABS(I124)),--($G124:$Z124&lt;&gt;0))-1)/2)</f>
        <v>13</v>
      </c>
      <c r="AD124" cm="1">
        <f t="array" ref="AD124">IF(J124=0,"",1+SUMPRODUCT(--(ABS($G124:$Z124)&lt;ABS(J124)),--($G124:$Z124&lt;&gt;0))+(SUMPRODUCT(--(ABS($G124:$Z124)=ABS(J124)),--($G124:$Z124&lt;&gt;0))-1)/2)</f>
        <v>7</v>
      </c>
      <c r="AE124" cm="1">
        <f t="array" ref="AE124">IF(K124=0,"",1+SUMPRODUCT(--(ABS($G124:$Z124)&lt;ABS(K124)),--($G124:$Z124&lt;&gt;0))+(SUMPRODUCT(--(ABS($G124:$Z124)=ABS(K124)),--($G124:$Z124&lt;&gt;0))-1)/2)</f>
        <v>16</v>
      </c>
      <c r="AF124" cm="1">
        <f t="array" ref="AF124">IF(L124=0,"",1+SUMPRODUCT(--(ABS($G124:$Z124)&lt;ABS(L124)),--($G124:$Z124&lt;&gt;0))+(SUMPRODUCT(--(ABS($G124:$Z124)=ABS(L124)),--($G124:$Z124&lt;&gt;0))-1)/2)</f>
        <v>1</v>
      </c>
      <c r="AG124" cm="1">
        <f t="array" ref="AG124">IF(M124=0,"",1+SUMPRODUCT(--(ABS($G124:$Z124)&lt;ABS(M124)),--($G124:$Z124&lt;&gt;0))+(SUMPRODUCT(--(ABS($G124:$Z124)=ABS(M124)),--($G124:$Z124&lt;&gt;0))-1)/2)</f>
        <v>19</v>
      </c>
      <c r="AH124" cm="1">
        <f t="array" ref="AH124">IF(N124=0,"",1+SUMPRODUCT(--(ABS($G124:$Z124)&lt;ABS(N124)),--($G124:$Z124&lt;&gt;0))+(SUMPRODUCT(--(ABS($G124:$Z124)=ABS(N124)),--($G124:$Z124&lt;&gt;0))-1)/2)</f>
        <v>3</v>
      </c>
      <c r="AI124" cm="1">
        <f t="array" ref="AI124">IF(O124=0,"",1+SUMPRODUCT(--(ABS($G124:$Z124)&lt;ABS(O124)),--($G124:$Z124&lt;&gt;0))+(SUMPRODUCT(--(ABS($G124:$Z124)=ABS(O124)),--($G124:$Z124&lt;&gt;0))-1)/2)</f>
        <v>5</v>
      </c>
      <c r="AJ124" cm="1">
        <f t="array" ref="AJ124">IF(P124=0,"",1+SUMPRODUCT(--(ABS($G124:$Z124)&lt;ABS(P124)),--($G124:$Z124&lt;&gt;0))+(SUMPRODUCT(--(ABS($G124:$Z124)=ABS(P124)),--($G124:$Z124&lt;&gt;0))-1)/2)</f>
        <v>2</v>
      </c>
      <c r="AK124" cm="1">
        <f t="array" ref="AK124">IF(Q124=0,"",1+SUMPRODUCT(--(ABS($G124:$Z124)&lt;ABS(Q124)),--($G124:$Z124&lt;&gt;0))+(SUMPRODUCT(--(ABS($G124:$Z124)=ABS(Q124)),--($G124:$Z124&lt;&gt;0))-1)/2)</f>
        <v>10</v>
      </c>
      <c r="AL124" cm="1">
        <f t="array" ref="AL124">IF(R124=0,"",1+SUMPRODUCT(--(ABS($G124:$Z124)&lt;ABS(R124)),--($G124:$Z124&lt;&gt;0))+(SUMPRODUCT(--(ABS($G124:$Z124)=ABS(R124)),--($G124:$Z124&lt;&gt;0))-1)/2)</f>
        <v>6</v>
      </c>
      <c r="AM124" cm="1">
        <f t="array" ref="AM124">IF(S124=0,"",1+SUMPRODUCT(--(ABS($G124:$Z124)&lt;ABS(S124)),--($G124:$Z124&lt;&gt;0))+(SUMPRODUCT(--(ABS($G124:$Z124)=ABS(S124)),--($G124:$Z124&lt;&gt;0))-1)/2)</f>
        <v>8</v>
      </c>
      <c r="AN124" cm="1">
        <f t="array" ref="AN124">IF(T124=0,"",1+SUMPRODUCT(--(ABS($G124:$Z124)&lt;ABS(T124)),--($G124:$Z124&lt;&gt;0))+(SUMPRODUCT(--(ABS($G124:$Z124)=ABS(T124)),--($G124:$Z124&lt;&gt;0))-1)/2)</f>
        <v>4</v>
      </c>
      <c r="AO124" cm="1">
        <f t="array" ref="AO124">IF(U124=0,"",1+SUMPRODUCT(--(ABS($G124:$Z124)&lt;ABS(U124)),--($G124:$Z124&lt;&gt;0))+(SUMPRODUCT(--(ABS($G124:$Z124)=ABS(U124)),--($G124:$Z124&lt;&gt;0))-1)/2)</f>
        <v>9</v>
      </c>
      <c r="AP124" cm="1">
        <f t="array" ref="AP124">IF(V124=0,"",1+SUMPRODUCT(--(ABS($G124:$Z124)&lt;ABS(V124)),--($G124:$Z124&lt;&gt;0))+(SUMPRODUCT(--(ABS($G124:$Z124)=ABS(V124)),--($G124:$Z124&lt;&gt;0))-1)/2)</f>
        <v>17</v>
      </c>
      <c r="AQ124" cm="1">
        <f t="array" ref="AQ124">IF(W124=0,"",1+SUMPRODUCT(--(ABS($G124:$Z124)&lt;ABS(W124)),--($G124:$Z124&lt;&gt;0))+(SUMPRODUCT(--(ABS($G124:$Z124)=ABS(W124)),--($G124:$Z124&lt;&gt;0))-1)/2)</f>
        <v>15</v>
      </c>
      <c r="AR124" cm="1">
        <f t="array" ref="AR124">IF(X124=0,"",1+SUMPRODUCT(--(ABS($G124:$Z124)&lt;ABS(X124)),--($G124:$Z124&lt;&gt;0))+(SUMPRODUCT(--(ABS($G124:$Z124)=ABS(X124)),--($G124:$Z124&lt;&gt;0))-1)/2)</f>
        <v>18</v>
      </c>
      <c r="AS124" cm="1">
        <f t="array" ref="AS124">IF(Y124=0,"",1+SUMPRODUCT(--(ABS($G124:$Z124)&lt;ABS(Y124)),--($G124:$Z124&lt;&gt;0))+(SUMPRODUCT(--(ABS($G124:$Z124)=ABS(Y124)),--($G124:$Z124&lt;&gt;0))-1)/2)</f>
        <v>12</v>
      </c>
      <c r="AT124" cm="1">
        <f t="array" ref="AT124">IF(Z124=0,"",1+SUMPRODUCT(--(ABS($G124:$Z124)&lt;ABS(Z124)),--($G124:$Z124&lt;&gt;0))+(SUMPRODUCT(--(ABS($G124:$Z124)=ABS(Z124)),--($G124:$Z124&lt;&gt;0))-1)/2)</f>
        <v>11</v>
      </c>
      <c r="AU124">
        <f>AVERAGE(G124:Z124)</f>
        <v>3.5764435225988302E-2</v>
      </c>
      <c r="AV124">
        <f>SUMIF(G124:Z124,"&gt;0",AA124:AT124)</f>
        <v>180</v>
      </c>
      <c r="AW124">
        <f>COUNTIF(G124:Z124,"&lt;&gt;0")</f>
        <v>20</v>
      </c>
      <c r="AX124">
        <f>_xlfn.LET(_xlpm.n,AW124,_xlpm.w,AV124,_xlpm.mu,_xlpm.n*(_xlpm.n+1)/4,_xlpm.sd,SQRT(_xlpm.n*(_xlpm.n+1)*(2*_xlpm.n+1)/24),_xlpm.z,(ABS(_xlpm.w-_xlpm.mu)-0.5)/_xlpm.sd,MIN(1,2*(1-_xlfn.NORM.S.DIST(_xlpm.z,TRUE))))</f>
        <v>5.4144366604542693E-3</v>
      </c>
    </row>
    <row r="125" spans="1:50" x14ac:dyDescent="0.25">
      <c r="A125" t="s">
        <v>9346</v>
      </c>
      <c r="B125" t="s">
        <v>19</v>
      </c>
      <c r="C125" t="s">
        <v>190</v>
      </c>
      <c r="D125" t="s">
        <v>45</v>
      </c>
      <c r="E125" t="s">
        <v>32</v>
      </c>
      <c r="F125" t="s">
        <v>9260</v>
      </c>
      <c r="G125">
        <f>all_runs!O302-all_runs!O2102</f>
        <v>-1.6931235890637053E-3</v>
      </c>
      <c r="H125">
        <f>all_runs!O303-all_runs!O2103</f>
        <v>-1.6184921335254954E-3</v>
      </c>
      <c r="I125">
        <f>all_runs!O304-all_runs!O2104</f>
        <v>6.2081584328922412E-3</v>
      </c>
      <c r="J125">
        <f>all_runs!O305-all_runs!O2105</f>
        <v>1.3509899495319777E-2</v>
      </c>
      <c r="K125">
        <f>all_runs!O306-all_runs!O2106</f>
        <v>-1.7733129504258427E-2</v>
      </c>
      <c r="L125">
        <f>all_runs!O307-all_runs!O2107</f>
        <v>1.347892631606018E-2</v>
      </c>
      <c r="M125">
        <f>all_runs!O308-all_runs!O2108</f>
        <v>1.9100047269061449E-2</v>
      </c>
      <c r="N125">
        <f>all_runs!O309-all_runs!O2109</f>
        <v>-1.3463209639554274E-2</v>
      </c>
      <c r="O125">
        <f>all_runs!O310-all_runs!O2110</f>
        <v>3.1332533013205377E-2</v>
      </c>
      <c r="P125">
        <f>all_runs!O311-all_runs!O2111</f>
        <v>-1.3200352009387073E-3</v>
      </c>
      <c r="Q125">
        <f>all_runs!O312-all_runs!O2112</f>
        <v>2.2088300569313213E-2</v>
      </c>
      <c r="R125">
        <f>all_runs!O313-all_runs!O2113</f>
        <v>2.1745085953016829E-2</v>
      </c>
      <c r="S125">
        <f>all_runs!O314-all_runs!O2114</f>
        <v>8.1634697250463351E-3</v>
      </c>
      <c r="T125">
        <f>all_runs!O315-all_runs!O2115</f>
        <v>-2.8685548293391316E-2</v>
      </c>
      <c r="U125">
        <f>all_runs!O316-all_runs!O2116</f>
        <v>2.9278788887892704E-2</v>
      </c>
      <c r="V125">
        <f>all_runs!O317-all_runs!O2117</f>
        <v>1.9380383439844273E-2</v>
      </c>
      <c r="W125">
        <f>all_runs!O318-all_runs!O2118</f>
        <v>-1.9708873244226655E-2</v>
      </c>
      <c r="X125">
        <f>all_runs!O319-all_runs!O2119</f>
        <v>1.8787292372198006E-2</v>
      </c>
      <c r="Y125">
        <f>all_runs!O320-all_runs!O2120</f>
        <v>6.1162609373646148E-3</v>
      </c>
      <c r="Z125">
        <f>all_runs!O321-all_runs!O2121</f>
        <v>-4.0050232494993621E-3</v>
      </c>
      <c r="AA125" cm="1">
        <f t="array" ref="AA125">IF(G125=0,"",1+SUMPRODUCT(--(ABS($G125:$Z125)&lt;ABS(G125)),--($G125:$Z125&lt;&gt;0))+(SUMPRODUCT(--(ABS($G125:$Z125)=ABS(G125)),--($G125:$Z125&lt;&gt;0))-1)/2)</f>
        <v>3</v>
      </c>
      <c r="AB125" cm="1">
        <f t="array" ref="AB125">IF(H125=0,"",1+SUMPRODUCT(--(ABS($G125:$Z125)&lt;ABS(H125)),--($G125:$Z125&lt;&gt;0))+(SUMPRODUCT(--(ABS($G125:$Z125)=ABS(H125)),--($G125:$Z125&lt;&gt;0))-1)/2)</f>
        <v>2</v>
      </c>
      <c r="AC125" cm="1">
        <f t="array" ref="AC125">IF(I125=0,"",1+SUMPRODUCT(--(ABS($G125:$Z125)&lt;ABS(I125)),--($G125:$Z125&lt;&gt;0))+(SUMPRODUCT(--(ABS($G125:$Z125)=ABS(I125)),--($G125:$Z125&lt;&gt;0))-1)/2)</f>
        <v>6</v>
      </c>
      <c r="AD125" cm="1">
        <f t="array" ref="AD125">IF(J125=0,"",1+SUMPRODUCT(--(ABS($G125:$Z125)&lt;ABS(J125)),--($G125:$Z125&lt;&gt;0))+(SUMPRODUCT(--(ABS($G125:$Z125)=ABS(J125)),--($G125:$Z125&lt;&gt;0))-1)/2)</f>
        <v>10</v>
      </c>
      <c r="AE125" cm="1">
        <f t="array" ref="AE125">IF(K125=0,"",1+SUMPRODUCT(--(ABS($G125:$Z125)&lt;ABS(K125)),--($G125:$Z125&lt;&gt;0))+(SUMPRODUCT(--(ABS($G125:$Z125)=ABS(K125)),--($G125:$Z125&lt;&gt;0))-1)/2)</f>
        <v>11</v>
      </c>
      <c r="AF125" cm="1">
        <f t="array" ref="AF125">IF(L125=0,"",1+SUMPRODUCT(--(ABS($G125:$Z125)&lt;ABS(L125)),--($G125:$Z125&lt;&gt;0))+(SUMPRODUCT(--(ABS($G125:$Z125)=ABS(L125)),--($G125:$Z125&lt;&gt;0))-1)/2)</f>
        <v>9</v>
      </c>
      <c r="AG125" cm="1">
        <f t="array" ref="AG125">IF(M125=0,"",1+SUMPRODUCT(--(ABS($G125:$Z125)&lt;ABS(M125)),--($G125:$Z125&lt;&gt;0))+(SUMPRODUCT(--(ABS($G125:$Z125)=ABS(M125)),--($G125:$Z125&lt;&gt;0))-1)/2)</f>
        <v>13</v>
      </c>
      <c r="AH125" cm="1">
        <f t="array" ref="AH125">IF(N125=0,"",1+SUMPRODUCT(--(ABS($G125:$Z125)&lt;ABS(N125)),--($G125:$Z125&lt;&gt;0))+(SUMPRODUCT(--(ABS($G125:$Z125)=ABS(N125)),--($G125:$Z125&lt;&gt;0))-1)/2)</f>
        <v>8</v>
      </c>
      <c r="AI125" cm="1">
        <f t="array" ref="AI125">IF(O125=0,"",1+SUMPRODUCT(--(ABS($G125:$Z125)&lt;ABS(O125)),--($G125:$Z125&lt;&gt;0))+(SUMPRODUCT(--(ABS($G125:$Z125)=ABS(O125)),--($G125:$Z125&lt;&gt;0))-1)/2)</f>
        <v>20</v>
      </c>
      <c r="AJ125" cm="1">
        <f t="array" ref="AJ125">IF(P125=0,"",1+SUMPRODUCT(--(ABS($G125:$Z125)&lt;ABS(P125)),--($G125:$Z125&lt;&gt;0))+(SUMPRODUCT(--(ABS($G125:$Z125)=ABS(P125)),--($G125:$Z125&lt;&gt;0))-1)/2)</f>
        <v>1</v>
      </c>
      <c r="AK125" cm="1">
        <f t="array" ref="AK125">IF(Q125=0,"",1+SUMPRODUCT(--(ABS($G125:$Z125)&lt;ABS(Q125)),--($G125:$Z125&lt;&gt;0))+(SUMPRODUCT(--(ABS($G125:$Z125)=ABS(Q125)),--($G125:$Z125&lt;&gt;0))-1)/2)</f>
        <v>17</v>
      </c>
      <c r="AL125" cm="1">
        <f t="array" ref="AL125">IF(R125=0,"",1+SUMPRODUCT(--(ABS($G125:$Z125)&lt;ABS(R125)),--($G125:$Z125&lt;&gt;0))+(SUMPRODUCT(--(ABS($G125:$Z125)=ABS(R125)),--($G125:$Z125&lt;&gt;0))-1)/2)</f>
        <v>16</v>
      </c>
      <c r="AM125" cm="1">
        <f t="array" ref="AM125">IF(S125=0,"",1+SUMPRODUCT(--(ABS($G125:$Z125)&lt;ABS(S125)),--($G125:$Z125&lt;&gt;0))+(SUMPRODUCT(--(ABS($G125:$Z125)=ABS(S125)),--($G125:$Z125&lt;&gt;0))-1)/2)</f>
        <v>7</v>
      </c>
      <c r="AN125" cm="1">
        <f t="array" ref="AN125">IF(T125=0,"",1+SUMPRODUCT(--(ABS($G125:$Z125)&lt;ABS(T125)),--($G125:$Z125&lt;&gt;0))+(SUMPRODUCT(--(ABS($G125:$Z125)=ABS(T125)),--($G125:$Z125&lt;&gt;0))-1)/2)</f>
        <v>18</v>
      </c>
      <c r="AO125" cm="1">
        <f t="array" ref="AO125">IF(U125=0,"",1+SUMPRODUCT(--(ABS($G125:$Z125)&lt;ABS(U125)),--($G125:$Z125&lt;&gt;0))+(SUMPRODUCT(--(ABS($G125:$Z125)=ABS(U125)),--($G125:$Z125&lt;&gt;0))-1)/2)</f>
        <v>19</v>
      </c>
      <c r="AP125" cm="1">
        <f t="array" ref="AP125">IF(V125=0,"",1+SUMPRODUCT(--(ABS($G125:$Z125)&lt;ABS(V125)),--($G125:$Z125&lt;&gt;0))+(SUMPRODUCT(--(ABS($G125:$Z125)=ABS(V125)),--($G125:$Z125&lt;&gt;0))-1)/2)</f>
        <v>14</v>
      </c>
      <c r="AQ125" cm="1">
        <f t="array" ref="AQ125">IF(W125=0,"",1+SUMPRODUCT(--(ABS($G125:$Z125)&lt;ABS(W125)),--($G125:$Z125&lt;&gt;0))+(SUMPRODUCT(--(ABS($G125:$Z125)=ABS(W125)),--($G125:$Z125&lt;&gt;0))-1)/2)</f>
        <v>15</v>
      </c>
      <c r="AR125" cm="1">
        <f t="array" ref="AR125">IF(X125=0,"",1+SUMPRODUCT(--(ABS($G125:$Z125)&lt;ABS(X125)),--($G125:$Z125&lt;&gt;0))+(SUMPRODUCT(--(ABS($G125:$Z125)=ABS(X125)),--($G125:$Z125&lt;&gt;0))-1)/2)</f>
        <v>12</v>
      </c>
      <c r="AS125" cm="1">
        <f t="array" ref="AS125">IF(Y125=0,"",1+SUMPRODUCT(--(ABS($G125:$Z125)&lt;ABS(Y125)),--($G125:$Z125&lt;&gt;0))+(SUMPRODUCT(--(ABS($G125:$Z125)=ABS(Y125)),--($G125:$Z125&lt;&gt;0))-1)/2)</f>
        <v>5</v>
      </c>
      <c r="AT125" cm="1">
        <f t="array" ref="AT125">IF(Z125=0,"",1+SUMPRODUCT(--(ABS($G125:$Z125)&lt;ABS(Z125)),--($G125:$Z125&lt;&gt;0))+(SUMPRODUCT(--(ABS($G125:$Z125)=ABS(Z125)),--($G125:$Z125&lt;&gt;0))-1)/2)</f>
        <v>4</v>
      </c>
      <c r="AU125">
        <f>AVERAGE(G125:Z125)</f>
        <v>6.048085577837853E-3</v>
      </c>
      <c r="AV125">
        <f>SUMIF(G125:Z125,"&gt;0",AA125:AT125)</f>
        <v>148</v>
      </c>
      <c r="AW125">
        <f>COUNTIF(G125:Z125,"&lt;&gt;0")</f>
        <v>20</v>
      </c>
      <c r="AX125">
        <f>_xlfn.LET(_xlpm.n,AW125,_xlpm.w,AV125,_xlpm.mu,_xlpm.n*(_xlpm.n+1)/4,_xlpm.sd,SQRT(_xlpm.n*(_xlpm.n+1)*(2*_xlpm.n+1)/24),_xlpm.z,(ABS(_xlpm.w-_xlpm.mu)-0.5)/_xlpm.sd,MIN(1,2*(1-_xlfn.NORM.S.DIST(_xlpm.z,TRUE))))</f>
        <v>0.11259455156096565</v>
      </c>
    </row>
    <row r="126" spans="1:50" x14ac:dyDescent="0.25">
      <c r="A126" t="s">
        <v>9346</v>
      </c>
      <c r="B126" t="s">
        <v>19</v>
      </c>
      <c r="C126" t="s">
        <v>190</v>
      </c>
      <c r="D126" t="s">
        <v>45</v>
      </c>
      <c r="E126" t="s">
        <v>12</v>
      </c>
      <c r="F126" t="s">
        <v>9260</v>
      </c>
      <c r="G126">
        <f>all_runs!O322-all_runs!O2122</f>
        <v>-3.444963397263745E-3</v>
      </c>
      <c r="H126">
        <f>all_runs!O323-all_runs!O2123</f>
        <v>3.1922900571843882E-2</v>
      </c>
      <c r="I126">
        <f>all_runs!O324-all_runs!O2124</f>
        <v>1.2520555528419686E-2</v>
      </c>
      <c r="J126">
        <f>all_runs!O325-all_runs!O2125</f>
        <v>-9.0794938665119673E-3</v>
      </c>
      <c r="K126">
        <f>all_runs!O326-all_runs!O2126</f>
        <v>-2.4331227315499415E-2</v>
      </c>
      <c r="L126">
        <f>all_runs!O327-all_runs!O2127</f>
        <v>-3.5470310036783692E-3</v>
      </c>
      <c r="M126">
        <f>all_runs!O328-all_runs!O2128</f>
        <v>1.4606741573033544E-2</v>
      </c>
      <c r="N126">
        <f>all_runs!O329-all_runs!O2129</f>
        <v>1.1428571428571677E-2</v>
      </c>
      <c r="O126">
        <f>all_runs!O330-all_runs!O2130</f>
        <v>1.4689265536723228E-2</v>
      </c>
      <c r="P126">
        <f>all_runs!O331-all_runs!O2131</f>
        <v>5.3099690279410972E-2</v>
      </c>
      <c r="Q126">
        <f>all_runs!O332-all_runs!O2132</f>
        <v>-3.3949179733995805E-2</v>
      </c>
      <c r="R126">
        <f>all_runs!O333-all_runs!O2133</f>
        <v>-6.8898521620585074E-3</v>
      </c>
      <c r="S126">
        <f>all_runs!O334-all_runs!O2134</f>
        <v>1.0552493614733205E-2</v>
      </c>
      <c r="T126">
        <f>all_runs!O335-all_runs!O2135</f>
        <v>2.7409372236958385E-2</v>
      </c>
      <c r="U126">
        <f>all_runs!O336-all_runs!O2136</f>
        <v>4.0130265784220964E-2</v>
      </c>
      <c r="V126">
        <f>all_runs!O337-all_runs!O2137</f>
        <v>1.2513152569809782E-2</v>
      </c>
      <c r="W126">
        <f>all_runs!O338-all_runs!O2138</f>
        <v>1.0415887966908399E-2</v>
      </c>
      <c r="X126">
        <f>all_runs!O339-all_runs!O2139</f>
        <v>-3.1538383531081959E-2</v>
      </c>
      <c r="Y126">
        <f>all_runs!O340-all_runs!O2140</f>
        <v>2.9217591225142447E-3</v>
      </c>
      <c r="Z126">
        <f>all_runs!O341-all_runs!O2141</f>
        <v>-7.8733672645813213E-3</v>
      </c>
      <c r="AA126" cm="1">
        <f t="array" ref="AA126">IF(G126=0,"",1+SUMPRODUCT(--(ABS($G126:$Z126)&lt;ABS(G126)),--($G126:$Z126&lt;&gt;0))+(SUMPRODUCT(--(ABS($G126:$Z126)=ABS(G126)),--($G126:$Z126&lt;&gt;0))-1)/2)</f>
        <v>2</v>
      </c>
      <c r="AB126" cm="1">
        <f t="array" ref="AB126">IF(H126=0,"",1+SUMPRODUCT(--(ABS($G126:$Z126)&lt;ABS(H126)),--($G126:$Z126&lt;&gt;0))+(SUMPRODUCT(--(ABS($G126:$Z126)=ABS(H126)),--($G126:$Z126&lt;&gt;0))-1)/2)</f>
        <v>17</v>
      </c>
      <c r="AC126" cm="1">
        <f t="array" ref="AC126">IF(I126=0,"",1+SUMPRODUCT(--(ABS($G126:$Z126)&lt;ABS(I126)),--($G126:$Z126&lt;&gt;0))+(SUMPRODUCT(--(ABS($G126:$Z126)=ABS(I126)),--($G126:$Z126&lt;&gt;0))-1)/2)</f>
        <v>11</v>
      </c>
      <c r="AD126" cm="1">
        <f t="array" ref="AD126">IF(J126=0,"",1+SUMPRODUCT(--(ABS($G126:$Z126)&lt;ABS(J126)),--($G126:$Z126&lt;&gt;0))+(SUMPRODUCT(--(ABS($G126:$Z126)=ABS(J126)),--($G126:$Z126&lt;&gt;0))-1)/2)</f>
        <v>6</v>
      </c>
      <c r="AE126" cm="1">
        <f t="array" ref="AE126">IF(K126=0,"",1+SUMPRODUCT(--(ABS($G126:$Z126)&lt;ABS(K126)),--($G126:$Z126&lt;&gt;0))+(SUMPRODUCT(--(ABS($G126:$Z126)=ABS(K126)),--($G126:$Z126&lt;&gt;0))-1)/2)</f>
        <v>14</v>
      </c>
      <c r="AF126" cm="1">
        <f t="array" ref="AF126">IF(L126=0,"",1+SUMPRODUCT(--(ABS($G126:$Z126)&lt;ABS(L126)),--($G126:$Z126&lt;&gt;0))+(SUMPRODUCT(--(ABS($G126:$Z126)=ABS(L126)),--($G126:$Z126&lt;&gt;0))-1)/2)</f>
        <v>3</v>
      </c>
      <c r="AG126" cm="1">
        <f t="array" ref="AG126">IF(M126=0,"",1+SUMPRODUCT(--(ABS($G126:$Z126)&lt;ABS(M126)),--($G126:$Z126&lt;&gt;0))+(SUMPRODUCT(--(ABS($G126:$Z126)=ABS(M126)),--($G126:$Z126&lt;&gt;0))-1)/2)</f>
        <v>12</v>
      </c>
      <c r="AH126" cm="1">
        <f t="array" ref="AH126">IF(N126=0,"",1+SUMPRODUCT(--(ABS($G126:$Z126)&lt;ABS(N126)),--($G126:$Z126&lt;&gt;0))+(SUMPRODUCT(--(ABS($G126:$Z126)=ABS(N126)),--($G126:$Z126&lt;&gt;0))-1)/2)</f>
        <v>9</v>
      </c>
      <c r="AI126" cm="1">
        <f t="array" ref="AI126">IF(O126=0,"",1+SUMPRODUCT(--(ABS($G126:$Z126)&lt;ABS(O126)),--($G126:$Z126&lt;&gt;0))+(SUMPRODUCT(--(ABS($G126:$Z126)=ABS(O126)),--($G126:$Z126&lt;&gt;0))-1)/2)</f>
        <v>13</v>
      </c>
      <c r="AJ126" cm="1">
        <f t="array" ref="AJ126">IF(P126=0,"",1+SUMPRODUCT(--(ABS($G126:$Z126)&lt;ABS(P126)),--($G126:$Z126&lt;&gt;0))+(SUMPRODUCT(--(ABS($G126:$Z126)=ABS(P126)),--($G126:$Z126&lt;&gt;0))-1)/2)</f>
        <v>20</v>
      </c>
      <c r="AK126" cm="1">
        <f t="array" ref="AK126">IF(Q126=0,"",1+SUMPRODUCT(--(ABS($G126:$Z126)&lt;ABS(Q126)),--($G126:$Z126&lt;&gt;0))+(SUMPRODUCT(--(ABS($G126:$Z126)=ABS(Q126)),--($G126:$Z126&lt;&gt;0))-1)/2)</f>
        <v>18</v>
      </c>
      <c r="AL126" cm="1">
        <f t="array" ref="AL126">IF(R126=0,"",1+SUMPRODUCT(--(ABS($G126:$Z126)&lt;ABS(R126)),--($G126:$Z126&lt;&gt;0))+(SUMPRODUCT(--(ABS($G126:$Z126)=ABS(R126)),--($G126:$Z126&lt;&gt;0))-1)/2)</f>
        <v>4</v>
      </c>
      <c r="AM126" cm="1">
        <f t="array" ref="AM126">IF(S126=0,"",1+SUMPRODUCT(--(ABS($G126:$Z126)&lt;ABS(S126)),--($G126:$Z126&lt;&gt;0))+(SUMPRODUCT(--(ABS($G126:$Z126)=ABS(S126)),--($G126:$Z126&lt;&gt;0))-1)/2)</f>
        <v>8</v>
      </c>
      <c r="AN126" cm="1">
        <f t="array" ref="AN126">IF(T126=0,"",1+SUMPRODUCT(--(ABS($G126:$Z126)&lt;ABS(T126)),--($G126:$Z126&lt;&gt;0))+(SUMPRODUCT(--(ABS($G126:$Z126)=ABS(T126)),--($G126:$Z126&lt;&gt;0))-1)/2)</f>
        <v>15</v>
      </c>
      <c r="AO126" cm="1">
        <f t="array" ref="AO126">IF(U126=0,"",1+SUMPRODUCT(--(ABS($G126:$Z126)&lt;ABS(U126)),--($G126:$Z126&lt;&gt;0))+(SUMPRODUCT(--(ABS($G126:$Z126)=ABS(U126)),--($G126:$Z126&lt;&gt;0))-1)/2)</f>
        <v>19</v>
      </c>
      <c r="AP126" cm="1">
        <f t="array" ref="AP126">IF(V126=0,"",1+SUMPRODUCT(--(ABS($G126:$Z126)&lt;ABS(V126)),--($G126:$Z126&lt;&gt;0))+(SUMPRODUCT(--(ABS($G126:$Z126)=ABS(V126)),--($G126:$Z126&lt;&gt;0))-1)/2)</f>
        <v>10</v>
      </c>
      <c r="AQ126" cm="1">
        <f t="array" ref="AQ126">IF(W126=0,"",1+SUMPRODUCT(--(ABS($G126:$Z126)&lt;ABS(W126)),--($G126:$Z126&lt;&gt;0))+(SUMPRODUCT(--(ABS($G126:$Z126)=ABS(W126)),--($G126:$Z126&lt;&gt;0))-1)/2)</f>
        <v>7</v>
      </c>
      <c r="AR126" cm="1">
        <f t="array" ref="AR126">IF(X126=0,"",1+SUMPRODUCT(--(ABS($G126:$Z126)&lt;ABS(X126)),--($G126:$Z126&lt;&gt;0))+(SUMPRODUCT(--(ABS($G126:$Z126)=ABS(X126)),--($G126:$Z126&lt;&gt;0))-1)/2)</f>
        <v>16</v>
      </c>
      <c r="AS126" cm="1">
        <f t="array" ref="AS126">IF(Y126=0,"",1+SUMPRODUCT(--(ABS($G126:$Z126)&lt;ABS(Y126)),--($G126:$Z126&lt;&gt;0))+(SUMPRODUCT(--(ABS($G126:$Z126)=ABS(Y126)),--($G126:$Z126&lt;&gt;0))-1)/2)</f>
        <v>1</v>
      </c>
      <c r="AT126" cm="1">
        <f t="array" ref="AT126">IF(Z126=0,"",1+SUMPRODUCT(--(ABS($G126:$Z126)&lt;ABS(Z126)),--($G126:$Z126&lt;&gt;0))+(SUMPRODUCT(--(ABS($G126:$Z126)=ABS(Z126)),--($G126:$Z126&lt;&gt;0))-1)/2)</f>
        <v>5</v>
      </c>
      <c r="AU126">
        <f>AVERAGE(G126:Z126)</f>
        <v>6.0778578969238441E-3</v>
      </c>
      <c r="AV126">
        <f>SUMIF(G126:Z126,"&gt;0",AA126:AT126)</f>
        <v>142</v>
      </c>
      <c r="AW126">
        <f>COUNTIF(G126:Z126,"&lt;&gt;0")</f>
        <v>20</v>
      </c>
      <c r="AX126">
        <f>_xlfn.LET(_xlpm.n,AW126,_xlpm.w,AV126,_xlpm.mu,_xlpm.n*(_xlpm.n+1)/4,_xlpm.sd,SQRT(_xlpm.n*(_xlpm.n+1)*(2*_xlpm.n+1)/24),_xlpm.z,(ABS(_xlpm.w-_xlpm.mu)-0.5)/_xlpm.sd,MIN(1,2*(1-_xlfn.NORM.S.DIST(_xlpm.z,TRUE))))</f>
        <v>0.17299522589736771</v>
      </c>
    </row>
    <row r="127" spans="1:50" x14ac:dyDescent="0.25">
      <c r="A127" t="s">
        <v>9346</v>
      </c>
      <c r="B127" t="s">
        <v>19</v>
      </c>
      <c r="C127" t="s">
        <v>190</v>
      </c>
      <c r="D127" t="s">
        <v>45</v>
      </c>
      <c r="E127" t="s">
        <v>26</v>
      </c>
      <c r="F127" t="s">
        <v>9260</v>
      </c>
      <c r="G127">
        <f>all_runs!O342-all_runs!O2142</f>
        <v>-2.3317435082141014E-2</v>
      </c>
      <c r="H127">
        <f>all_runs!O343-all_runs!O2143</f>
        <v>-8.5602884699949033E-3</v>
      </c>
      <c r="I127">
        <f>all_runs!O344-all_runs!O2144</f>
        <v>-2.2607221696625657E-2</v>
      </c>
      <c r="J127">
        <f>all_runs!O345-all_runs!O2145</f>
        <v>-1.7663043478260643E-2</v>
      </c>
      <c r="K127">
        <f>all_runs!O346-all_runs!O2146</f>
        <v>-4.1972302240173009E-3</v>
      </c>
      <c r="L127">
        <f>all_runs!O347-all_runs!O2147</f>
        <v>-1.6885553470919357E-2</v>
      </c>
      <c r="M127">
        <f>all_runs!O348-all_runs!O2148</f>
        <v>-1.4608060519107902E-2</v>
      </c>
      <c r="N127">
        <f>all_runs!O349-all_runs!O2149</f>
        <v>-1.5925171850746933E-3</v>
      </c>
      <c r="O127">
        <f>all_runs!O350-all_runs!O2150</f>
        <v>1.3285401688026832E-3</v>
      </c>
      <c r="P127">
        <f>all_runs!O351-all_runs!O2151</f>
        <v>-2.0104911778731416E-2</v>
      </c>
      <c r="Q127">
        <f>all_runs!O352-all_runs!O2152</f>
        <v>-3.260810777589318E-2</v>
      </c>
      <c r="R127">
        <f>all_runs!O353-all_runs!O2153</f>
        <v>-1.4744794442418718E-2</v>
      </c>
      <c r="S127">
        <f>all_runs!O354-all_runs!O2154</f>
        <v>-1.0189374895257397E-2</v>
      </c>
      <c r="T127">
        <f>all_runs!O355-all_runs!O2155</f>
        <v>-1.474838066766182E-3</v>
      </c>
      <c r="U127">
        <f>all_runs!O356-all_runs!O2156</f>
        <v>4.7980612314698634E-3</v>
      </c>
      <c r="V127">
        <f>all_runs!O357-all_runs!O2157</f>
        <v>-3.0815423514538587E-3</v>
      </c>
      <c r="W127">
        <f>all_runs!O358-all_runs!O2158</f>
        <v>2.2421524663677195E-2</v>
      </c>
      <c r="X127">
        <f>all_runs!O359-all_runs!O2159</f>
        <v>-1.0827331540026353E-2</v>
      </c>
      <c r="Y127">
        <f>all_runs!O360-all_runs!O2160</f>
        <v>-1.8768420948869768E-2</v>
      </c>
      <c r="Z127">
        <f>all_runs!O361-all_runs!O2161</f>
        <v>-3.2596064456151153E-2</v>
      </c>
      <c r="AA127" cm="1">
        <f t="array" ref="AA127">IF(G127=0,"",1+SUMPRODUCT(--(ABS($G127:$Z127)&lt;ABS(G127)),--($G127:$Z127&lt;&gt;0))+(SUMPRODUCT(--(ABS($G127:$Z127)=ABS(G127)),--($G127:$Z127&lt;&gt;0))-1)/2)</f>
        <v>18</v>
      </c>
      <c r="AB127" cm="1">
        <f t="array" ref="AB127">IF(H127=0,"",1+SUMPRODUCT(--(ABS($G127:$Z127)&lt;ABS(H127)),--($G127:$Z127&lt;&gt;0))+(SUMPRODUCT(--(ABS($G127:$Z127)=ABS(H127)),--($G127:$Z127&lt;&gt;0))-1)/2)</f>
        <v>7</v>
      </c>
      <c r="AC127" cm="1">
        <f t="array" ref="AC127">IF(I127=0,"",1+SUMPRODUCT(--(ABS($G127:$Z127)&lt;ABS(I127)),--($G127:$Z127&lt;&gt;0))+(SUMPRODUCT(--(ABS($G127:$Z127)=ABS(I127)),--($G127:$Z127&lt;&gt;0))-1)/2)</f>
        <v>17</v>
      </c>
      <c r="AD127" cm="1">
        <f t="array" ref="AD127">IF(J127=0,"",1+SUMPRODUCT(--(ABS($G127:$Z127)&lt;ABS(J127)),--($G127:$Z127&lt;&gt;0))+(SUMPRODUCT(--(ABS($G127:$Z127)=ABS(J127)),--($G127:$Z127&lt;&gt;0))-1)/2)</f>
        <v>13</v>
      </c>
      <c r="AE127" cm="1">
        <f t="array" ref="AE127">IF(K127=0,"",1+SUMPRODUCT(--(ABS($G127:$Z127)&lt;ABS(K127)),--($G127:$Z127&lt;&gt;0))+(SUMPRODUCT(--(ABS($G127:$Z127)=ABS(K127)),--($G127:$Z127&lt;&gt;0))-1)/2)</f>
        <v>5</v>
      </c>
      <c r="AF127" cm="1">
        <f t="array" ref="AF127">IF(L127=0,"",1+SUMPRODUCT(--(ABS($G127:$Z127)&lt;ABS(L127)),--($G127:$Z127&lt;&gt;0))+(SUMPRODUCT(--(ABS($G127:$Z127)=ABS(L127)),--($G127:$Z127&lt;&gt;0))-1)/2)</f>
        <v>12</v>
      </c>
      <c r="AG127" cm="1">
        <f t="array" ref="AG127">IF(M127=0,"",1+SUMPRODUCT(--(ABS($G127:$Z127)&lt;ABS(M127)),--($G127:$Z127&lt;&gt;0))+(SUMPRODUCT(--(ABS($G127:$Z127)=ABS(M127)),--($G127:$Z127&lt;&gt;0))-1)/2)</f>
        <v>10</v>
      </c>
      <c r="AH127" cm="1">
        <f t="array" ref="AH127">IF(N127=0,"",1+SUMPRODUCT(--(ABS($G127:$Z127)&lt;ABS(N127)),--($G127:$Z127&lt;&gt;0))+(SUMPRODUCT(--(ABS($G127:$Z127)=ABS(N127)),--($G127:$Z127&lt;&gt;0))-1)/2)</f>
        <v>3</v>
      </c>
      <c r="AI127" cm="1">
        <f t="array" ref="AI127">IF(O127=0,"",1+SUMPRODUCT(--(ABS($G127:$Z127)&lt;ABS(O127)),--($G127:$Z127&lt;&gt;0))+(SUMPRODUCT(--(ABS($G127:$Z127)=ABS(O127)),--($G127:$Z127&lt;&gt;0))-1)/2)</f>
        <v>1</v>
      </c>
      <c r="AJ127" cm="1">
        <f t="array" ref="AJ127">IF(P127=0,"",1+SUMPRODUCT(--(ABS($G127:$Z127)&lt;ABS(P127)),--($G127:$Z127&lt;&gt;0))+(SUMPRODUCT(--(ABS($G127:$Z127)=ABS(P127)),--($G127:$Z127&lt;&gt;0))-1)/2)</f>
        <v>15</v>
      </c>
      <c r="AK127" cm="1">
        <f t="array" ref="AK127">IF(Q127=0,"",1+SUMPRODUCT(--(ABS($G127:$Z127)&lt;ABS(Q127)),--($G127:$Z127&lt;&gt;0))+(SUMPRODUCT(--(ABS($G127:$Z127)=ABS(Q127)),--($G127:$Z127&lt;&gt;0))-1)/2)</f>
        <v>20</v>
      </c>
      <c r="AL127" cm="1">
        <f t="array" ref="AL127">IF(R127=0,"",1+SUMPRODUCT(--(ABS($G127:$Z127)&lt;ABS(R127)),--($G127:$Z127&lt;&gt;0))+(SUMPRODUCT(--(ABS($G127:$Z127)=ABS(R127)),--($G127:$Z127&lt;&gt;0))-1)/2)</f>
        <v>11</v>
      </c>
      <c r="AM127" cm="1">
        <f t="array" ref="AM127">IF(S127=0,"",1+SUMPRODUCT(--(ABS($G127:$Z127)&lt;ABS(S127)),--($G127:$Z127&lt;&gt;0))+(SUMPRODUCT(--(ABS($G127:$Z127)=ABS(S127)),--($G127:$Z127&lt;&gt;0))-1)/2)</f>
        <v>8</v>
      </c>
      <c r="AN127" cm="1">
        <f t="array" ref="AN127">IF(T127=0,"",1+SUMPRODUCT(--(ABS($G127:$Z127)&lt;ABS(T127)),--($G127:$Z127&lt;&gt;0))+(SUMPRODUCT(--(ABS($G127:$Z127)=ABS(T127)),--($G127:$Z127&lt;&gt;0))-1)/2)</f>
        <v>2</v>
      </c>
      <c r="AO127" cm="1">
        <f t="array" ref="AO127">IF(U127=0,"",1+SUMPRODUCT(--(ABS($G127:$Z127)&lt;ABS(U127)),--($G127:$Z127&lt;&gt;0))+(SUMPRODUCT(--(ABS($G127:$Z127)=ABS(U127)),--($G127:$Z127&lt;&gt;0))-1)/2)</f>
        <v>6</v>
      </c>
      <c r="AP127" cm="1">
        <f t="array" ref="AP127">IF(V127=0,"",1+SUMPRODUCT(--(ABS($G127:$Z127)&lt;ABS(V127)),--($G127:$Z127&lt;&gt;0))+(SUMPRODUCT(--(ABS($G127:$Z127)=ABS(V127)),--($G127:$Z127&lt;&gt;0))-1)/2)</f>
        <v>4</v>
      </c>
      <c r="AQ127" cm="1">
        <f t="array" ref="AQ127">IF(W127=0,"",1+SUMPRODUCT(--(ABS($G127:$Z127)&lt;ABS(W127)),--($G127:$Z127&lt;&gt;0))+(SUMPRODUCT(--(ABS($G127:$Z127)=ABS(W127)),--($G127:$Z127&lt;&gt;0))-1)/2)</f>
        <v>16</v>
      </c>
      <c r="AR127" cm="1">
        <f t="array" ref="AR127">IF(X127=0,"",1+SUMPRODUCT(--(ABS($G127:$Z127)&lt;ABS(X127)),--($G127:$Z127&lt;&gt;0))+(SUMPRODUCT(--(ABS($G127:$Z127)=ABS(X127)),--($G127:$Z127&lt;&gt;0))-1)/2)</f>
        <v>9</v>
      </c>
      <c r="AS127" cm="1">
        <f t="array" ref="AS127">IF(Y127=0,"",1+SUMPRODUCT(--(ABS($G127:$Z127)&lt;ABS(Y127)),--($G127:$Z127&lt;&gt;0))+(SUMPRODUCT(--(ABS($G127:$Z127)=ABS(Y127)),--($G127:$Z127&lt;&gt;0))-1)/2)</f>
        <v>14</v>
      </c>
      <c r="AT127" cm="1">
        <f t="array" ref="AT127">IF(Z127=0,"",1+SUMPRODUCT(--(ABS($G127:$Z127)&lt;ABS(Z127)),--($G127:$Z127&lt;&gt;0))+(SUMPRODUCT(--(ABS($G127:$Z127)=ABS(Z127)),--($G127:$Z127&lt;&gt;0))-1)/2)</f>
        <v>19</v>
      </c>
      <c r="AU127">
        <f>AVERAGE(G127:Z127)</f>
        <v>-1.1263930515887987E-2</v>
      </c>
      <c r="AV127">
        <f>SUMIF(G127:Z127,"&gt;0",AA127:AT127)</f>
        <v>23</v>
      </c>
      <c r="AW127">
        <f>COUNTIF(G127:Z127,"&lt;&gt;0")</f>
        <v>20</v>
      </c>
      <c r="AX127">
        <f>_xlfn.LET(_xlpm.n,AW127,_xlpm.w,AV127,_xlpm.mu,_xlpm.n*(_xlpm.n+1)/4,_xlpm.sd,SQRT(_xlpm.n*(_xlpm.n+1)*(2*_xlpm.n+1)/24),_xlpm.z,(ABS(_xlpm.w-_xlpm.mu)-0.5)/_xlpm.sd,MIN(1,2*(1-_xlfn.NORM.S.DIST(_xlpm.z,TRUE))))</f>
        <v>2.3453407228775092E-3</v>
      </c>
    </row>
    <row r="128" spans="1:50" x14ac:dyDescent="0.25">
      <c r="A128" t="s">
        <v>9346</v>
      </c>
      <c r="B128" t="s">
        <v>19</v>
      </c>
      <c r="C128" t="s">
        <v>190</v>
      </c>
      <c r="D128" t="s">
        <v>62</v>
      </c>
      <c r="E128" t="s">
        <v>32</v>
      </c>
      <c r="F128" t="s">
        <v>9259</v>
      </c>
      <c r="G128">
        <f>all_runs!O362-all_runs!O2162</f>
        <v>1.3922549373485249E-2</v>
      </c>
      <c r="H128">
        <f>all_runs!O363-all_runs!O2163</f>
        <v>-2.7485890826454695E-2</v>
      </c>
      <c r="I128">
        <f>all_runs!O364-all_runs!O2164</f>
        <v>-2.3720623764550974E-2</v>
      </c>
      <c r="J128">
        <f>all_runs!O365-all_runs!O2165</f>
        <v>2.5713457916847204E-3</v>
      </c>
      <c r="K128">
        <f>all_runs!O366-all_runs!O2166</f>
        <v>-1.3423562321703941E-2</v>
      </c>
      <c r="L128">
        <f>all_runs!O367-all_runs!O2167</f>
        <v>-1.5634574645026822E-2</v>
      </c>
      <c r="M128">
        <f>all_runs!O368-all_runs!O2168</f>
        <v>2.6706245615374713E-2</v>
      </c>
      <c r="N128">
        <f>all_runs!O369-all_runs!O2169</f>
        <v>1.9589336277671121E-3</v>
      </c>
      <c r="O128">
        <f>all_runs!O370-all_runs!O2170</f>
        <v>6.0758743331357223E-3</v>
      </c>
      <c r="P128">
        <f>all_runs!O371-all_runs!O2171</f>
        <v>-3.133960738180952E-3</v>
      </c>
      <c r="Q128">
        <f>all_runs!O372-all_runs!O2172</f>
        <v>6.5185567898045416E-2</v>
      </c>
      <c r="R128">
        <f>all_runs!O373-all_runs!O2173</f>
        <v>-2.7123483226266898E-2</v>
      </c>
      <c r="S128">
        <f>all_runs!O374-all_runs!O2174</f>
        <v>-3.1320618277139944E-2</v>
      </c>
      <c r="T128">
        <f>all_runs!O375-all_runs!O2175</f>
        <v>7.3182631322166181E-3</v>
      </c>
      <c r="U128">
        <f>all_runs!O376-all_runs!O2176</f>
        <v>-3.8332694028896608E-2</v>
      </c>
      <c r="V128">
        <f>all_runs!O377-all_runs!O2177</f>
        <v>2.2494535338146715E-2</v>
      </c>
      <c r="W128">
        <f>all_runs!O378-all_runs!O2178</f>
        <v>-9.6549540993985383E-3</v>
      </c>
      <c r="X128">
        <f>all_runs!O379-all_runs!O2179</f>
        <v>7.6771221759157626E-3</v>
      </c>
      <c r="Y128">
        <f>all_runs!O380-all_runs!O2180</f>
        <v>-2.3681044549025199E-2</v>
      </c>
      <c r="Z128">
        <f>all_runs!O381-all_runs!O2181</f>
        <v>-4.3238810559961038E-2</v>
      </c>
      <c r="AA128" cm="1">
        <f t="array" ref="AA128">IF(G128=0,"",1+SUMPRODUCT(--(ABS($G128:$Z128)&lt;ABS(G128)),--($G128:$Z128&lt;&gt;0))+(SUMPRODUCT(--(ABS($G128:$Z128)=ABS(G128)),--($G128:$Z128&lt;&gt;0))-1)/2)</f>
        <v>9</v>
      </c>
      <c r="AB128" cm="1">
        <f t="array" ref="AB128">IF(H128=0,"",1+SUMPRODUCT(--(ABS($G128:$Z128)&lt;ABS(H128)),--($G128:$Z128&lt;&gt;0))+(SUMPRODUCT(--(ABS($G128:$Z128)=ABS(H128)),--($G128:$Z128&lt;&gt;0))-1)/2)</f>
        <v>16</v>
      </c>
      <c r="AC128" cm="1">
        <f t="array" ref="AC128">IF(I128=0,"",1+SUMPRODUCT(--(ABS($G128:$Z128)&lt;ABS(I128)),--($G128:$Z128&lt;&gt;0))+(SUMPRODUCT(--(ABS($G128:$Z128)=ABS(I128)),--($G128:$Z128&lt;&gt;0))-1)/2)</f>
        <v>13</v>
      </c>
      <c r="AD128" cm="1">
        <f t="array" ref="AD128">IF(J128=0,"",1+SUMPRODUCT(--(ABS($G128:$Z128)&lt;ABS(J128)),--($G128:$Z128&lt;&gt;0))+(SUMPRODUCT(--(ABS($G128:$Z128)=ABS(J128)),--($G128:$Z128&lt;&gt;0))-1)/2)</f>
        <v>2</v>
      </c>
      <c r="AE128" cm="1">
        <f t="array" ref="AE128">IF(K128=0,"",1+SUMPRODUCT(--(ABS($G128:$Z128)&lt;ABS(K128)),--($G128:$Z128&lt;&gt;0))+(SUMPRODUCT(--(ABS($G128:$Z128)=ABS(K128)),--($G128:$Z128&lt;&gt;0))-1)/2)</f>
        <v>8</v>
      </c>
      <c r="AF128" cm="1">
        <f t="array" ref="AF128">IF(L128=0,"",1+SUMPRODUCT(--(ABS($G128:$Z128)&lt;ABS(L128)),--($G128:$Z128&lt;&gt;0))+(SUMPRODUCT(--(ABS($G128:$Z128)=ABS(L128)),--($G128:$Z128&lt;&gt;0))-1)/2)</f>
        <v>10</v>
      </c>
      <c r="AG128" cm="1">
        <f t="array" ref="AG128">IF(M128=0,"",1+SUMPRODUCT(--(ABS($G128:$Z128)&lt;ABS(M128)),--($G128:$Z128&lt;&gt;0))+(SUMPRODUCT(--(ABS($G128:$Z128)=ABS(M128)),--($G128:$Z128&lt;&gt;0))-1)/2)</f>
        <v>14</v>
      </c>
      <c r="AH128" cm="1">
        <f t="array" ref="AH128">IF(N128=0,"",1+SUMPRODUCT(--(ABS($G128:$Z128)&lt;ABS(N128)),--($G128:$Z128&lt;&gt;0))+(SUMPRODUCT(--(ABS($G128:$Z128)=ABS(N128)),--($G128:$Z128&lt;&gt;0))-1)/2)</f>
        <v>1</v>
      </c>
      <c r="AI128" cm="1">
        <f t="array" ref="AI128">IF(O128=0,"",1+SUMPRODUCT(--(ABS($G128:$Z128)&lt;ABS(O128)),--($G128:$Z128&lt;&gt;0))+(SUMPRODUCT(--(ABS($G128:$Z128)=ABS(O128)),--($G128:$Z128&lt;&gt;0))-1)/2)</f>
        <v>4</v>
      </c>
      <c r="AJ128" cm="1">
        <f t="array" ref="AJ128">IF(P128=0,"",1+SUMPRODUCT(--(ABS($G128:$Z128)&lt;ABS(P128)),--($G128:$Z128&lt;&gt;0))+(SUMPRODUCT(--(ABS($G128:$Z128)=ABS(P128)),--($G128:$Z128&lt;&gt;0))-1)/2)</f>
        <v>3</v>
      </c>
      <c r="AK128" cm="1">
        <f t="array" ref="AK128">IF(Q128=0,"",1+SUMPRODUCT(--(ABS($G128:$Z128)&lt;ABS(Q128)),--($G128:$Z128&lt;&gt;0))+(SUMPRODUCT(--(ABS($G128:$Z128)=ABS(Q128)),--($G128:$Z128&lt;&gt;0))-1)/2)</f>
        <v>20</v>
      </c>
      <c r="AL128" cm="1">
        <f t="array" ref="AL128">IF(R128=0,"",1+SUMPRODUCT(--(ABS($G128:$Z128)&lt;ABS(R128)),--($G128:$Z128&lt;&gt;0))+(SUMPRODUCT(--(ABS($G128:$Z128)=ABS(R128)),--($G128:$Z128&lt;&gt;0))-1)/2)</f>
        <v>15</v>
      </c>
      <c r="AM128" cm="1">
        <f t="array" ref="AM128">IF(S128=0,"",1+SUMPRODUCT(--(ABS($G128:$Z128)&lt;ABS(S128)),--($G128:$Z128&lt;&gt;0))+(SUMPRODUCT(--(ABS($G128:$Z128)=ABS(S128)),--($G128:$Z128&lt;&gt;0))-1)/2)</f>
        <v>17</v>
      </c>
      <c r="AN128" cm="1">
        <f t="array" ref="AN128">IF(T128=0,"",1+SUMPRODUCT(--(ABS($G128:$Z128)&lt;ABS(T128)),--($G128:$Z128&lt;&gt;0))+(SUMPRODUCT(--(ABS($G128:$Z128)=ABS(T128)),--($G128:$Z128&lt;&gt;0))-1)/2)</f>
        <v>5</v>
      </c>
      <c r="AO128" cm="1">
        <f t="array" ref="AO128">IF(U128=0,"",1+SUMPRODUCT(--(ABS($G128:$Z128)&lt;ABS(U128)),--($G128:$Z128&lt;&gt;0))+(SUMPRODUCT(--(ABS($G128:$Z128)=ABS(U128)),--($G128:$Z128&lt;&gt;0))-1)/2)</f>
        <v>18</v>
      </c>
      <c r="AP128" cm="1">
        <f t="array" ref="AP128">IF(V128=0,"",1+SUMPRODUCT(--(ABS($G128:$Z128)&lt;ABS(V128)),--($G128:$Z128&lt;&gt;0))+(SUMPRODUCT(--(ABS($G128:$Z128)=ABS(V128)),--($G128:$Z128&lt;&gt;0))-1)/2)</f>
        <v>11</v>
      </c>
      <c r="AQ128" cm="1">
        <f t="array" ref="AQ128">IF(W128=0,"",1+SUMPRODUCT(--(ABS($G128:$Z128)&lt;ABS(W128)),--($G128:$Z128&lt;&gt;0))+(SUMPRODUCT(--(ABS($G128:$Z128)=ABS(W128)),--($G128:$Z128&lt;&gt;0))-1)/2)</f>
        <v>7</v>
      </c>
      <c r="AR128" cm="1">
        <f t="array" ref="AR128">IF(X128=0,"",1+SUMPRODUCT(--(ABS($G128:$Z128)&lt;ABS(X128)),--($G128:$Z128&lt;&gt;0))+(SUMPRODUCT(--(ABS($G128:$Z128)=ABS(X128)),--($G128:$Z128&lt;&gt;0))-1)/2)</f>
        <v>6</v>
      </c>
      <c r="AS128" cm="1">
        <f t="array" ref="AS128">IF(Y128=0,"",1+SUMPRODUCT(--(ABS($G128:$Z128)&lt;ABS(Y128)),--($G128:$Z128&lt;&gt;0))+(SUMPRODUCT(--(ABS($G128:$Z128)=ABS(Y128)),--($G128:$Z128&lt;&gt;0))-1)/2)</f>
        <v>12</v>
      </c>
      <c r="AT128" cm="1">
        <f t="array" ref="AT128">IF(Z128=0,"",1+SUMPRODUCT(--(ABS($G128:$Z128)&lt;ABS(Z128)),--($G128:$Z128&lt;&gt;0))+(SUMPRODUCT(--(ABS($G128:$Z128)=ABS(Z128)),--($G128:$Z128&lt;&gt;0))-1)/2)</f>
        <v>19</v>
      </c>
      <c r="AU128">
        <f>AVERAGE(G128:Z128)</f>
        <v>-5.1419889875416788E-3</v>
      </c>
      <c r="AV128">
        <f>SUMIF(G128:Z128,"&gt;0",AA128:AT128)</f>
        <v>72</v>
      </c>
      <c r="AW128">
        <f>COUNTIF(G128:Z128,"&lt;&gt;0")</f>
        <v>20</v>
      </c>
      <c r="AX128">
        <f>_xlfn.LET(_xlpm.n,AW128,_xlpm.w,AV128,_xlpm.mu,_xlpm.n*(_xlpm.n+1)/4,_xlpm.sd,SQRT(_xlpm.n*(_xlpm.n+1)*(2*_xlpm.n+1)/24),_xlpm.z,(ABS(_xlpm.w-_xlpm.mu)-0.5)/_xlpm.sd,MIN(1,2*(1-_xlfn.NORM.S.DIST(_xlpm.z,TRUE))))</f>
        <v>0.22501064705492335</v>
      </c>
    </row>
    <row r="129" spans="1:50" x14ac:dyDescent="0.25">
      <c r="A129" t="s">
        <v>9346</v>
      </c>
      <c r="B129" t="s">
        <v>19</v>
      </c>
      <c r="C129" t="s">
        <v>190</v>
      </c>
      <c r="D129" t="s">
        <v>62</v>
      </c>
      <c r="E129" t="s">
        <v>12</v>
      </c>
      <c r="F129" t="s">
        <v>9259</v>
      </c>
      <c r="G129">
        <f>all_runs!O382-all_runs!O2182</f>
        <v>6.5098039215686243E-2</v>
      </c>
      <c r="H129">
        <f>all_runs!O383-all_runs!O2183</f>
        <v>1.7852470874309412E-2</v>
      </c>
      <c r="I129">
        <f>all_runs!O384-all_runs!O2184</f>
        <v>3.1218079673135835E-2</v>
      </c>
      <c r="J129">
        <f>all_runs!O385-all_runs!O2185</f>
        <v>5.3636645001547412E-2</v>
      </c>
      <c r="K129">
        <f>all_runs!O386-all_runs!O2186</f>
        <v>4.0885670961646858E-2</v>
      </c>
      <c r="L129">
        <f>all_runs!O387-all_runs!O2187</f>
        <v>4.4929192862132594E-2</v>
      </c>
      <c r="M129">
        <f>all_runs!O388-all_runs!O2188</f>
        <v>1.4249284004865026E-2</v>
      </c>
      <c r="N129">
        <f>all_runs!O389-all_runs!O2189</f>
        <v>1.3665162792970253E-2</v>
      </c>
      <c r="O129">
        <f>all_runs!O390-all_runs!O2190</f>
        <v>9.7841365067649066E-3</v>
      </c>
      <c r="P129">
        <f>all_runs!O391-all_runs!O2191</f>
        <v>5.1790281329924248E-3</v>
      </c>
      <c r="Q129">
        <f>all_runs!O392-all_runs!O2192</f>
        <v>1.7378836579063583E-2</v>
      </c>
      <c r="R129">
        <f>all_runs!O393-all_runs!O2193</f>
        <v>2.5472154963680493E-2</v>
      </c>
      <c r="S129">
        <f>all_runs!O394-all_runs!O2194</f>
        <v>4.1697191697191771E-2</v>
      </c>
      <c r="T129">
        <f>all_runs!O395-all_runs!O2195</f>
        <v>-2.8482571745289675E-3</v>
      </c>
      <c r="U129">
        <f>all_runs!O396-all_runs!O2196</f>
        <v>-3.9163243862833097E-3</v>
      </c>
      <c r="V129">
        <f>all_runs!O397-all_runs!O2197</f>
        <v>5.662558436039089E-2</v>
      </c>
      <c r="W129">
        <f>all_runs!O398-all_runs!O2198</f>
        <v>7.6969509363875366E-2</v>
      </c>
      <c r="X129">
        <f>all_runs!O399-all_runs!O2199</f>
        <v>2.2313888527997761E-2</v>
      </c>
      <c r="Y129">
        <f>all_runs!O400-all_runs!O2200</f>
        <v>4.9254221902242823E-2</v>
      </c>
      <c r="Z129">
        <f>all_runs!O401-all_runs!O2201</f>
        <v>-1.592285265754656E-2</v>
      </c>
      <c r="AA129" cm="1">
        <f t="array" ref="AA129">IF(G129=0,"",1+SUMPRODUCT(--(ABS($G129:$Z129)&lt;ABS(G129)),--($G129:$Z129&lt;&gt;0))+(SUMPRODUCT(--(ABS($G129:$Z129)=ABS(G129)),--($G129:$Z129&lt;&gt;0))-1)/2)</f>
        <v>19</v>
      </c>
      <c r="AB129" cm="1">
        <f t="array" ref="AB129">IF(H129=0,"",1+SUMPRODUCT(--(ABS($G129:$Z129)&lt;ABS(H129)),--($G129:$Z129&lt;&gt;0))+(SUMPRODUCT(--(ABS($G129:$Z129)=ABS(H129)),--($G129:$Z129&lt;&gt;0))-1)/2)</f>
        <v>9</v>
      </c>
      <c r="AC129" cm="1">
        <f t="array" ref="AC129">IF(I129=0,"",1+SUMPRODUCT(--(ABS($G129:$Z129)&lt;ABS(I129)),--($G129:$Z129&lt;&gt;0))+(SUMPRODUCT(--(ABS($G129:$Z129)=ABS(I129)),--($G129:$Z129&lt;&gt;0))-1)/2)</f>
        <v>12</v>
      </c>
      <c r="AD129" cm="1">
        <f t="array" ref="AD129">IF(J129=0,"",1+SUMPRODUCT(--(ABS($G129:$Z129)&lt;ABS(J129)),--($G129:$Z129&lt;&gt;0))+(SUMPRODUCT(--(ABS($G129:$Z129)=ABS(J129)),--($G129:$Z129&lt;&gt;0))-1)/2)</f>
        <v>17</v>
      </c>
      <c r="AE129" cm="1">
        <f t="array" ref="AE129">IF(K129=0,"",1+SUMPRODUCT(--(ABS($G129:$Z129)&lt;ABS(K129)),--($G129:$Z129&lt;&gt;0))+(SUMPRODUCT(--(ABS($G129:$Z129)=ABS(K129)),--($G129:$Z129&lt;&gt;0))-1)/2)</f>
        <v>13</v>
      </c>
      <c r="AF129" cm="1">
        <f t="array" ref="AF129">IF(L129=0,"",1+SUMPRODUCT(--(ABS($G129:$Z129)&lt;ABS(L129)),--($G129:$Z129&lt;&gt;0))+(SUMPRODUCT(--(ABS($G129:$Z129)=ABS(L129)),--($G129:$Z129&lt;&gt;0))-1)/2)</f>
        <v>15</v>
      </c>
      <c r="AG129" cm="1">
        <f t="array" ref="AG129">IF(M129=0,"",1+SUMPRODUCT(--(ABS($G129:$Z129)&lt;ABS(M129)),--($G129:$Z129&lt;&gt;0))+(SUMPRODUCT(--(ABS($G129:$Z129)=ABS(M129)),--($G129:$Z129&lt;&gt;0))-1)/2)</f>
        <v>6</v>
      </c>
      <c r="AH129" cm="1">
        <f t="array" ref="AH129">IF(N129=0,"",1+SUMPRODUCT(--(ABS($G129:$Z129)&lt;ABS(N129)),--($G129:$Z129&lt;&gt;0))+(SUMPRODUCT(--(ABS($G129:$Z129)=ABS(N129)),--($G129:$Z129&lt;&gt;0))-1)/2)</f>
        <v>5</v>
      </c>
      <c r="AI129" cm="1">
        <f t="array" ref="AI129">IF(O129=0,"",1+SUMPRODUCT(--(ABS($G129:$Z129)&lt;ABS(O129)),--($G129:$Z129&lt;&gt;0))+(SUMPRODUCT(--(ABS($G129:$Z129)=ABS(O129)),--($G129:$Z129&lt;&gt;0))-1)/2)</f>
        <v>4</v>
      </c>
      <c r="AJ129" cm="1">
        <f t="array" ref="AJ129">IF(P129=0,"",1+SUMPRODUCT(--(ABS($G129:$Z129)&lt;ABS(P129)),--($G129:$Z129&lt;&gt;0))+(SUMPRODUCT(--(ABS($G129:$Z129)=ABS(P129)),--($G129:$Z129&lt;&gt;0))-1)/2)</f>
        <v>3</v>
      </c>
      <c r="AK129" cm="1">
        <f t="array" ref="AK129">IF(Q129=0,"",1+SUMPRODUCT(--(ABS($G129:$Z129)&lt;ABS(Q129)),--($G129:$Z129&lt;&gt;0))+(SUMPRODUCT(--(ABS($G129:$Z129)=ABS(Q129)),--($G129:$Z129&lt;&gt;0))-1)/2)</f>
        <v>8</v>
      </c>
      <c r="AL129" cm="1">
        <f t="array" ref="AL129">IF(R129=0,"",1+SUMPRODUCT(--(ABS($G129:$Z129)&lt;ABS(R129)),--($G129:$Z129&lt;&gt;0))+(SUMPRODUCT(--(ABS($G129:$Z129)=ABS(R129)),--($G129:$Z129&lt;&gt;0))-1)/2)</f>
        <v>11</v>
      </c>
      <c r="AM129" cm="1">
        <f t="array" ref="AM129">IF(S129=0,"",1+SUMPRODUCT(--(ABS($G129:$Z129)&lt;ABS(S129)),--($G129:$Z129&lt;&gt;0))+(SUMPRODUCT(--(ABS($G129:$Z129)=ABS(S129)),--($G129:$Z129&lt;&gt;0))-1)/2)</f>
        <v>14</v>
      </c>
      <c r="AN129" cm="1">
        <f t="array" ref="AN129">IF(T129=0,"",1+SUMPRODUCT(--(ABS($G129:$Z129)&lt;ABS(T129)),--($G129:$Z129&lt;&gt;0))+(SUMPRODUCT(--(ABS($G129:$Z129)=ABS(T129)),--($G129:$Z129&lt;&gt;0))-1)/2)</f>
        <v>1</v>
      </c>
      <c r="AO129" cm="1">
        <f t="array" ref="AO129">IF(U129=0,"",1+SUMPRODUCT(--(ABS($G129:$Z129)&lt;ABS(U129)),--($G129:$Z129&lt;&gt;0))+(SUMPRODUCT(--(ABS($G129:$Z129)=ABS(U129)),--($G129:$Z129&lt;&gt;0))-1)/2)</f>
        <v>2</v>
      </c>
      <c r="AP129" cm="1">
        <f t="array" ref="AP129">IF(V129=0,"",1+SUMPRODUCT(--(ABS($G129:$Z129)&lt;ABS(V129)),--($G129:$Z129&lt;&gt;0))+(SUMPRODUCT(--(ABS($G129:$Z129)=ABS(V129)),--($G129:$Z129&lt;&gt;0))-1)/2)</f>
        <v>18</v>
      </c>
      <c r="AQ129" cm="1">
        <f t="array" ref="AQ129">IF(W129=0,"",1+SUMPRODUCT(--(ABS($G129:$Z129)&lt;ABS(W129)),--($G129:$Z129&lt;&gt;0))+(SUMPRODUCT(--(ABS($G129:$Z129)=ABS(W129)),--($G129:$Z129&lt;&gt;0))-1)/2)</f>
        <v>20</v>
      </c>
      <c r="AR129" cm="1">
        <f t="array" ref="AR129">IF(X129=0,"",1+SUMPRODUCT(--(ABS($G129:$Z129)&lt;ABS(X129)),--($G129:$Z129&lt;&gt;0))+(SUMPRODUCT(--(ABS($G129:$Z129)=ABS(X129)),--($G129:$Z129&lt;&gt;0))-1)/2)</f>
        <v>10</v>
      </c>
      <c r="AS129" cm="1">
        <f t="array" ref="AS129">IF(Y129=0,"",1+SUMPRODUCT(--(ABS($G129:$Z129)&lt;ABS(Y129)),--($G129:$Z129&lt;&gt;0))+(SUMPRODUCT(--(ABS($G129:$Z129)=ABS(Y129)),--($G129:$Z129&lt;&gt;0))-1)/2)</f>
        <v>16</v>
      </c>
      <c r="AT129" cm="1">
        <f t="array" ref="AT129">IF(Z129=0,"",1+SUMPRODUCT(--(ABS($G129:$Z129)&lt;ABS(Z129)),--($G129:$Z129&lt;&gt;0))+(SUMPRODUCT(--(ABS($G129:$Z129)=ABS(Z129)),--($G129:$Z129&lt;&gt;0))-1)/2)</f>
        <v>7</v>
      </c>
      <c r="AU129">
        <f>AVERAGE(G129:Z129)</f>
        <v>2.8176083160106741E-2</v>
      </c>
      <c r="AV129">
        <f>SUMIF(G129:Z129,"&gt;0",AA129:AT129)</f>
        <v>200</v>
      </c>
      <c r="AW129">
        <f>COUNTIF(G129:Z129,"&lt;&gt;0")</f>
        <v>20</v>
      </c>
      <c r="AX129">
        <f>_xlfn.LET(_xlpm.n,AW129,_xlpm.w,AV129,_xlpm.mu,_xlpm.n*(_xlpm.n+1)/4,_xlpm.sd,SQRT(_xlpm.n*(_xlpm.n+1)*(2*_xlpm.n+1)/24),_xlpm.z,(ABS(_xlpm.w-_xlpm.mu)-0.5)/_xlpm.sd,MIN(1,2*(1-_xlfn.NORM.S.DIST(_xlpm.z,TRUE))))</f>
        <v>4.1881137631238907E-4</v>
      </c>
    </row>
    <row r="130" spans="1:50" x14ac:dyDescent="0.25">
      <c r="A130" t="s">
        <v>9346</v>
      </c>
      <c r="B130" t="s">
        <v>19</v>
      </c>
      <c r="C130" t="s">
        <v>190</v>
      </c>
      <c r="D130" t="s">
        <v>62</v>
      </c>
      <c r="E130" t="s">
        <v>26</v>
      </c>
      <c r="F130" t="s">
        <v>9259</v>
      </c>
      <c r="G130">
        <f>all_runs!O402-all_runs!O2202</f>
        <v>5.7683706300768911E-2</v>
      </c>
      <c r="H130">
        <f>all_runs!O403-all_runs!O2203</f>
        <v>9.3603629976580782E-2</v>
      </c>
      <c r="I130">
        <f>all_runs!O404-all_runs!O2204</f>
        <v>4.4117647058823595E-2</v>
      </c>
      <c r="J130">
        <f>all_runs!O405-all_runs!O2205</f>
        <v>1.3215066974319067E-2</v>
      </c>
      <c r="K130">
        <f>all_runs!O406-all_runs!O2206</f>
        <v>-8.8888888888889461E-3</v>
      </c>
      <c r="L130">
        <f>all_runs!O407-all_runs!O2207</f>
        <v>1.0397544534680447E-2</v>
      </c>
      <c r="M130">
        <f>all_runs!O408-all_runs!O2208</f>
        <v>9.4872979214780551E-2</v>
      </c>
      <c r="N130">
        <f>all_runs!O409-all_runs!O2209</f>
        <v>1.8246826530306404E-2</v>
      </c>
      <c r="O130">
        <f>all_runs!O410-all_runs!O2210</f>
        <v>5.346749131988382E-2</v>
      </c>
      <c r="P130">
        <f>all_runs!O411-all_runs!O2211</f>
        <v>2.5487528344671273E-2</v>
      </c>
      <c r="Q130">
        <f>all_runs!O412-all_runs!O2212</f>
        <v>4.7599068996174054E-2</v>
      </c>
      <c r="R130">
        <f>all_runs!O413-all_runs!O2213</f>
        <v>1.5821419613744725E-2</v>
      </c>
      <c r="S130">
        <f>all_runs!O414-all_runs!O2214</f>
        <v>4.5844225059005428E-2</v>
      </c>
      <c r="T130">
        <f>all_runs!O415-all_runs!O2215</f>
        <v>3.7871683663501798E-2</v>
      </c>
      <c r="U130">
        <f>all_runs!O416-all_runs!O2216</f>
        <v>4.0178571428571397E-2</v>
      </c>
      <c r="V130">
        <f>all_runs!O417-all_runs!O2217</f>
        <v>7.1789488143009783E-2</v>
      </c>
      <c r="W130">
        <f>all_runs!O418-all_runs!O2218</f>
        <v>7.6514871035419096E-2</v>
      </c>
      <c r="X130">
        <f>all_runs!O419-all_runs!O2219</f>
        <v>3.9823008849557473E-2</v>
      </c>
      <c r="Y130">
        <f>all_runs!O420-all_runs!O2220</f>
        <v>6.2697972758948284E-2</v>
      </c>
      <c r="Z130">
        <f>all_runs!O421-all_runs!O2221</f>
        <v>2.6788567187870482E-2</v>
      </c>
      <c r="AA130" cm="1">
        <f t="array" ref="AA130">IF(G130=0,"",1+SUMPRODUCT(--(ABS($G130:$Z130)&lt;ABS(G130)),--($G130:$Z130&lt;&gt;0))+(SUMPRODUCT(--(ABS($G130:$Z130)=ABS(G130)),--($G130:$Z130&lt;&gt;0))-1)/2)</f>
        <v>15</v>
      </c>
      <c r="AB130" cm="1">
        <f t="array" ref="AB130">IF(H130=0,"",1+SUMPRODUCT(--(ABS($G130:$Z130)&lt;ABS(H130)),--($G130:$Z130&lt;&gt;0))+(SUMPRODUCT(--(ABS($G130:$Z130)=ABS(H130)),--($G130:$Z130&lt;&gt;0))-1)/2)</f>
        <v>19</v>
      </c>
      <c r="AC130" cm="1">
        <f t="array" ref="AC130">IF(I130=0,"",1+SUMPRODUCT(--(ABS($G130:$Z130)&lt;ABS(I130)),--($G130:$Z130&lt;&gt;0))+(SUMPRODUCT(--(ABS($G130:$Z130)=ABS(I130)),--($G130:$Z130&lt;&gt;0))-1)/2)</f>
        <v>11</v>
      </c>
      <c r="AD130" cm="1">
        <f t="array" ref="AD130">IF(J130=0,"",1+SUMPRODUCT(--(ABS($G130:$Z130)&lt;ABS(J130)),--($G130:$Z130&lt;&gt;0))+(SUMPRODUCT(--(ABS($G130:$Z130)=ABS(J130)),--($G130:$Z130&lt;&gt;0))-1)/2)</f>
        <v>3</v>
      </c>
      <c r="AE130" cm="1">
        <f t="array" ref="AE130">IF(K130=0,"",1+SUMPRODUCT(--(ABS($G130:$Z130)&lt;ABS(K130)),--($G130:$Z130&lt;&gt;0))+(SUMPRODUCT(--(ABS($G130:$Z130)=ABS(K130)),--($G130:$Z130&lt;&gt;0))-1)/2)</f>
        <v>1</v>
      </c>
      <c r="AF130" cm="1">
        <f t="array" ref="AF130">IF(L130=0,"",1+SUMPRODUCT(--(ABS($G130:$Z130)&lt;ABS(L130)),--($G130:$Z130&lt;&gt;0))+(SUMPRODUCT(--(ABS($G130:$Z130)=ABS(L130)),--($G130:$Z130&lt;&gt;0))-1)/2)</f>
        <v>2</v>
      </c>
      <c r="AG130" cm="1">
        <f t="array" ref="AG130">IF(M130=0,"",1+SUMPRODUCT(--(ABS($G130:$Z130)&lt;ABS(M130)),--($G130:$Z130&lt;&gt;0))+(SUMPRODUCT(--(ABS($G130:$Z130)=ABS(M130)),--($G130:$Z130&lt;&gt;0))-1)/2)</f>
        <v>20</v>
      </c>
      <c r="AH130" cm="1">
        <f t="array" ref="AH130">IF(N130=0,"",1+SUMPRODUCT(--(ABS($G130:$Z130)&lt;ABS(N130)),--($G130:$Z130&lt;&gt;0))+(SUMPRODUCT(--(ABS($G130:$Z130)=ABS(N130)),--($G130:$Z130&lt;&gt;0))-1)/2)</f>
        <v>5</v>
      </c>
      <c r="AI130" cm="1">
        <f t="array" ref="AI130">IF(O130=0,"",1+SUMPRODUCT(--(ABS($G130:$Z130)&lt;ABS(O130)),--($G130:$Z130&lt;&gt;0))+(SUMPRODUCT(--(ABS($G130:$Z130)=ABS(O130)),--($G130:$Z130&lt;&gt;0))-1)/2)</f>
        <v>14</v>
      </c>
      <c r="AJ130" cm="1">
        <f t="array" ref="AJ130">IF(P130=0,"",1+SUMPRODUCT(--(ABS($G130:$Z130)&lt;ABS(P130)),--($G130:$Z130&lt;&gt;0))+(SUMPRODUCT(--(ABS($G130:$Z130)=ABS(P130)),--($G130:$Z130&lt;&gt;0))-1)/2)</f>
        <v>6</v>
      </c>
      <c r="AK130" cm="1">
        <f t="array" ref="AK130">IF(Q130=0,"",1+SUMPRODUCT(--(ABS($G130:$Z130)&lt;ABS(Q130)),--($G130:$Z130&lt;&gt;0))+(SUMPRODUCT(--(ABS($G130:$Z130)=ABS(Q130)),--($G130:$Z130&lt;&gt;0))-1)/2)</f>
        <v>13</v>
      </c>
      <c r="AL130" cm="1">
        <f t="array" ref="AL130">IF(R130=0,"",1+SUMPRODUCT(--(ABS($G130:$Z130)&lt;ABS(R130)),--($G130:$Z130&lt;&gt;0))+(SUMPRODUCT(--(ABS($G130:$Z130)=ABS(R130)),--($G130:$Z130&lt;&gt;0))-1)/2)</f>
        <v>4</v>
      </c>
      <c r="AM130" cm="1">
        <f t="array" ref="AM130">IF(S130=0,"",1+SUMPRODUCT(--(ABS($G130:$Z130)&lt;ABS(S130)),--($G130:$Z130&lt;&gt;0))+(SUMPRODUCT(--(ABS($G130:$Z130)=ABS(S130)),--($G130:$Z130&lt;&gt;0))-1)/2)</f>
        <v>12</v>
      </c>
      <c r="AN130" cm="1">
        <f t="array" ref="AN130">IF(T130=0,"",1+SUMPRODUCT(--(ABS($G130:$Z130)&lt;ABS(T130)),--($G130:$Z130&lt;&gt;0))+(SUMPRODUCT(--(ABS($G130:$Z130)=ABS(T130)),--($G130:$Z130&lt;&gt;0))-1)/2)</f>
        <v>8</v>
      </c>
      <c r="AO130" cm="1">
        <f t="array" ref="AO130">IF(U130=0,"",1+SUMPRODUCT(--(ABS($G130:$Z130)&lt;ABS(U130)),--($G130:$Z130&lt;&gt;0))+(SUMPRODUCT(--(ABS($G130:$Z130)=ABS(U130)),--($G130:$Z130&lt;&gt;0))-1)/2)</f>
        <v>10</v>
      </c>
      <c r="AP130" cm="1">
        <f t="array" ref="AP130">IF(V130=0,"",1+SUMPRODUCT(--(ABS($G130:$Z130)&lt;ABS(V130)),--($G130:$Z130&lt;&gt;0))+(SUMPRODUCT(--(ABS($G130:$Z130)=ABS(V130)),--($G130:$Z130&lt;&gt;0))-1)/2)</f>
        <v>17</v>
      </c>
      <c r="AQ130" cm="1">
        <f t="array" ref="AQ130">IF(W130=0,"",1+SUMPRODUCT(--(ABS($G130:$Z130)&lt;ABS(W130)),--($G130:$Z130&lt;&gt;0))+(SUMPRODUCT(--(ABS($G130:$Z130)=ABS(W130)),--($G130:$Z130&lt;&gt;0))-1)/2)</f>
        <v>18</v>
      </c>
      <c r="AR130" cm="1">
        <f t="array" ref="AR130">IF(X130=0,"",1+SUMPRODUCT(--(ABS($G130:$Z130)&lt;ABS(X130)),--($G130:$Z130&lt;&gt;0))+(SUMPRODUCT(--(ABS($G130:$Z130)=ABS(X130)),--($G130:$Z130&lt;&gt;0))-1)/2)</f>
        <v>9</v>
      </c>
      <c r="AS130" cm="1">
        <f t="array" ref="AS130">IF(Y130=0,"",1+SUMPRODUCT(--(ABS($G130:$Z130)&lt;ABS(Y130)),--($G130:$Z130&lt;&gt;0))+(SUMPRODUCT(--(ABS($G130:$Z130)=ABS(Y130)),--($G130:$Z130&lt;&gt;0))-1)/2)</f>
        <v>16</v>
      </c>
      <c r="AT130" cm="1">
        <f t="array" ref="AT130">IF(Z130=0,"",1+SUMPRODUCT(--(ABS($G130:$Z130)&lt;ABS(Z130)),--($G130:$Z130&lt;&gt;0))+(SUMPRODUCT(--(ABS($G130:$Z130)=ABS(Z130)),--($G130:$Z130&lt;&gt;0))-1)/2)</f>
        <v>7</v>
      </c>
      <c r="AU130">
        <f>AVERAGE(G130:Z130)</f>
        <v>4.3356620405086421E-2</v>
      </c>
      <c r="AV130">
        <f>SUMIF(G130:Z130,"&gt;0",AA130:AT130)</f>
        <v>209</v>
      </c>
      <c r="AW130">
        <f>COUNTIF(G130:Z130,"&lt;&gt;0")</f>
        <v>20</v>
      </c>
      <c r="AX130">
        <f>_xlfn.LET(_xlpm.n,AW130,_xlpm.w,AV130,_xlpm.mu,_xlpm.n*(_xlpm.n+1)/4,_xlpm.sd,SQRT(_xlpm.n*(_xlpm.n+1)*(2*_xlpm.n+1)/24),_xlpm.z,(ABS(_xlpm.w-_xlpm.mu)-0.5)/_xlpm.sd,MIN(1,2*(1-_xlfn.NORM.S.DIST(_xlpm.z,TRUE))))</f>
        <v>1.1157661051997003E-4</v>
      </c>
    </row>
    <row r="131" spans="1:50" x14ac:dyDescent="0.25">
      <c r="A131" t="s">
        <v>9346</v>
      </c>
      <c r="B131" t="s">
        <v>19</v>
      </c>
      <c r="C131" t="s">
        <v>190</v>
      </c>
      <c r="D131" t="s">
        <v>62</v>
      </c>
      <c r="E131" t="s">
        <v>32</v>
      </c>
      <c r="F131" t="s">
        <v>9260</v>
      </c>
      <c r="G131">
        <f>all_runs!O422-all_runs!O2222</f>
        <v>9.2472135297633207E-3</v>
      </c>
      <c r="H131">
        <f>all_runs!O423-all_runs!O2223</f>
        <v>-1.7728610431514413E-2</v>
      </c>
      <c r="I131">
        <f>all_runs!O424-all_runs!O2224</f>
        <v>-4.2982456140352454E-3</v>
      </c>
      <c r="J131">
        <f>all_runs!O425-all_runs!O2225</f>
        <v>1.6078312931938177E-2</v>
      </c>
      <c r="K131">
        <f>all_runs!O426-all_runs!O2226</f>
        <v>7.7683615819224006E-4</v>
      </c>
      <c r="L131">
        <f>all_runs!O427-all_runs!O2227</f>
        <v>7.4343015214384245E-3</v>
      </c>
      <c r="M131">
        <f>all_runs!O428-all_runs!O2228</f>
        <v>0</v>
      </c>
      <c r="N131">
        <f>all_runs!O429-all_runs!O2229</f>
        <v>-4.4467528680645074E-3</v>
      </c>
      <c r="O131">
        <f>all_runs!O430-all_runs!O2230</f>
        <v>1.3501634963608899E-2</v>
      </c>
      <c r="P131">
        <f>all_runs!O431-all_runs!O2231</f>
        <v>-2.4031007751938005E-2</v>
      </c>
      <c r="Q131">
        <f>all_runs!O432-all_runs!O2232</f>
        <v>3.465033480886115E-3</v>
      </c>
      <c r="R131">
        <f>all_runs!O433-all_runs!O2233</f>
        <v>5.5319148936170293E-2</v>
      </c>
      <c r="S131">
        <f>all_runs!O434-all_runs!O2234</f>
        <v>6.6946482040822763E-3</v>
      </c>
      <c r="T131">
        <f>all_runs!O435-all_runs!O2235</f>
        <v>-7.4809279830201358E-4</v>
      </c>
      <c r="U131">
        <f>all_runs!O436-all_runs!O2236</f>
        <v>1.6535087719298236E-2</v>
      </c>
      <c r="V131">
        <f>all_runs!O437-all_runs!O2237</f>
        <v>2.1926514399205566E-2</v>
      </c>
      <c r="W131">
        <f>all_runs!O438-all_runs!O2238</f>
        <v>-8.6989048079244569E-6</v>
      </c>
      <c r="X131">
        <f>all_runs!O439-all_runs!O2239</f>
        <v>-2.5157232704402399E-2</v>
      </c>
      <c r="Y131">
        <f>all_runs!O440-all_runs!O2240</f>
        <v>8.5101090857407913E-3</v>
      </c>
      <c r="Z131">
        <f>all_runs!O441-all_runs!O2241</f>
        <v>-7.6144110742472071E-3</v>
      </c>
      <c r="AA131" cm="1">
        <f t="array" ref="AA131">IF(G131=0,"",1+SUMPRODUCT(--(ABS($G131:$Z131)&lt;ABS(G131)),--($G131:$Z131&lt;&gt;0))+(SUMPRODUCT(--(ABS($G131:$Z131)=ABS(G131)),--($G131:$Z131&lt;&gt;0))-1)/2)</f>
        <v>11</v>
      </c>
      <c r="AB131" cm="1">
        <f t="array" ref="AB131">IF(H131=0,"",1+SUMPRODUCT(--(ABS($G131:$Z131)&lt;ABS(H131)),--($G131:$Z131&lt;&gt;0))+(SUMPRODUCT(--(ABS($G131:$Z131)=ABS(H131)),--($G131:$Z131&lt;&gt;0))-1)/2)</f>
        <v>15</v>
      </c>
      <c r="AC131" cm="1">
        <f t="array" ref="AC131">IF(I131=0,"",1+SUMPRODUCT(--(ABS($G131:$Z131)&lt;ABS(I131)),--($G131:$Z131&lt;&gt;0))+(SUMPRODUCT(--(ABS($G131:$Z131)=ABS(I131)),--($G131:$Z131&lt;&gt;0))-1)/2)</f>
        <v>5</v>
      </c>
      <c r="AD131" cm="1">
        <f t="array" ref="AD131">IF(J131=0,"",1+SUMPRODUCT(--(ABS($G131:$Z131)&lt;ABS(J131)),--($G131:$Z131&lt;&gt;0))+(SUMPRODUCT(--(ABS($G131:$Z131)=ABS(J131)),--($G131:$Z131&lt;&gt;0))-1)/2)</f>
        <v>13</v>
      </c>
      <c r="AE131" cm="1">
        <f t="array" ref="AE131">IF(K131=0,"",1+SUMPRODUCT(--(ABS($G131:$Z131)&lt;ABS(K131)),--($G131:$Z131&lt;&gt;0))+(SUMPRODUCT(--(ABS($G131:$Z131)=ABS(K131)),--($G131:$Z131&lt;&gt;0))-1)/2)</f>
        <v>3</v>
      </c>
      <c r="AF131" cm="1">
        <f t="array" ref="AF131">IF(L131=0,"",1+SUMPRODUCT(--(ABS($G131:$Z131)&lt;ABS(L131)),--($G131:$Z131&lt;&gt;0))+(SUMPRODUCT(--(ABS($G131:$Z131)=ABS(L131)),--($G131:$Z131&lt;&gt;0))-1)/2)</f>
        <v>8</v>
      </c>
      <c r="AG131" t="str" cm="1">
        <f t="array" ref="AG131">IF(M131=0,"",1+SUMPRODUCT(--(ABS($G131:$Z131)&lt;ABS(M131)),--($G131:$Z131&lt;&gt;0))+(SUMPRODUCT(--(ABS($G131:$Z131)=ABS(M131)),--($G131:$Z131&lt;&gt;0))-1)/2)</f>
        <v/>
      </c>
      <c r="AH131" cm="1">
        <f t="array" ref="AH131">IF(N131=0,"",1+SUMPRODUCT(--(ABS($G131:$Z131)&lt;ABS(N131)),--($G131:$Z131&lt;&gt;0))+(SUMPRODUCT(--(ABS($G131:$Z131)=ABS(N131)),--($G131:$Z131&lt;&gt;0))-1)/2)</f>
        <v>6</v>
      </c>
      <c r="AI131" cm="1">
        <f t="array" ref="AI131">IF(O131=0,"",1+SUMPRODUCT(--(ABS($G131:$Z131)&lt;ABS(O131)),--($G131:$Z131&lt;&gt;0))+(SUMPRODUCT(--(ABS($G131:$Z131)=ABS(O131)),--($G131:$Z131&lt;&gt;0))-1)/2)</f>
        <v>12</v>
      </c>
      <c r="AJ131" cm="1">
        <f t="array" ref="AJ131">IF(P131=0,"",1+SUMPRODUCT(--(ABS($G131:$Z131)&lt;ABS(P131)),--($G131:$Z131&lt;&gt;0))+(SUMPRODUCT(--(ABS($G131:$Z131)=ABS(P131)),--($G131:$Z131&lt;&gt;0))-1)/2)</f>
        <v>17</v>
      </c>
      <c r="AK131" cm="1">
        <f t="array" ref="AK131">IF(Q131=0,"",1+SUMPRODUCT(--(ABS($G131:$Z131)&lt;ABS(Q131)),--($G131:$Z131&lt;&gt;0))+(SUMPRODUCT(--(ABS($G131:$Z131)=ABS(Q131)),--($G131:$Z131&lt;&gt;0))-1)/2)</f>
        <v>4</v>
      </c>
      <c r="AL131" cm="1">
        <f t="array" ref="AL131">IF(R131=0,"",1+SUMPRODUCT(--(ABS($G131:$Z131)&lt;ABS(R131)),--($G131:$Z131&lt;&gt;0))+(SUMPRODUCT(--(ABS($G131:$Z131)=ABS(R131)),--($G131:$Z131&lt;&gt;0))-1)/2)</f>
        <v>19</v>
      </c>
      <c r="AM131" cm="1">
        <f t="array" ref="AM131">IF(S131=0,"",1+SUMPRODUCT(--(ABS($G131:$Z131)&lt;ABS(S131)),--($G131:$Z131&lt;&gt;0))+(SUMPRODUCT(--(ABS($G131:$Z131)=ABS(S131)),--($G131:$Z131&lt;&gt;0))-1)/2)</f>
        <v>7</v>
      </c>
      <c r="AN131" cm="1">
        <f t="array" ref="AN131">IF(T131=0,"",1+SUMPRODUCT(--(ABS($G131:$Z131)&lt;ABS(T131)),--($G131:$Z131&lt;&gt;0))+(SUMPRODUCT(--(ABS($G131:$Z131)=ABS(T131)),--($G131:$Z131&lt;&gt;0))-1)/2)</f>
        <v>2</v>
      </c>
      <c r="AO131" cm="1">
        <f t="array" ref="AO131">IF(U131=0,"",1+SUMPRODUCT(--(ABS($G131:$Z131)&lt;ABS(U131)),--($G131:$Z131&lt;&gt;0))+(SUMPRODUCT(--(ABS($G131:$Z131)=ABS(U131)),--($G131:$Z131&lt;&gt;0))-1)/2)</f>
        <v>14</v>
      </c>
      <c r="AP131" cm="1">
        <f t="array" ref="AP131">IF(V131=0,"",1+SUMPRODUCT(--(ABS($G131:$Z131)&lt;ABS(V131)),--($G131:$Z131&lt;&gt;0))+(SUMPRODUCT(--(ABS($G131:$Z131)=ABS(V131)),--($G131:$Z131&lt;&gt;0))-1)/2)</f>
        <v>16</v>
      </c>
      <c r="AQ131" cm="1">
        <f t="array" ref="AQ131">IF(W131=0,"",1+SUMPRODUCT(--(ABS($G131:$Z131)&lt;ABS(W131)),--($G131:$Z131&lt;&gt;0))+(SUMPRODUCT(--(ABS($G131:$Z131)=ABS(W131)),--($G131:$Z131&lt;&gt;0))-1)/2)</f>
        <v>1</v>
      </c>
      <c r="AR131" cm="1">
        <f t="array" ref="AR131">IF(X131=0,"",1+SUMPRODUCT(--(ABS($G131:$Z131)&lt;ABS(X131)),--($G131:$Z131&lt;&gt;0))+(SUMPRODUCT(--(ABS($G131:$Z131)=ABS(X131)),--($G131:$Z131&lt;&gt;0))-1)/2)</f>
        <v>18</v>
      </c>
      <c r="AS131" cm="1">
        <f t="array" ref="AS131">IF(Y131=0,"",1+SUMPRODUCT(--(ABS($G131:$Z131)&lt;ABS(Y131)),--($G131:$Z131&lt;&gt;0))+(SUMPRODUCT(--(ABS($G131:$Z131)=ABS(Y131)),--($G131:$Z131&lt;&gt;0))-1)/2)</f>
        <v>10</v>
      </c>
      <c r="AT131" cm="1">
        <f t="array" ref="AT131">IF(Z131=0,"",1+SUMPRODUCT(--(ABS($G131:$Z131)&lt;ABS(Z131)),--($G131:$Z131&lt;&gt;0))+(SUMPRODUCT(--(ABS($G131:$Z131)=ABS(Z131)),--($G131:$Z131&lt;&gt;0))-1)/2)</f>
        <v>9</v>
      </c>
      <c r="AU131">
        <f>AVERAGE(G131:Z131)</f>
        <v>3.7727894391506311E-3</v>
      </c>
      <c r="AV131">
        <f>SUMIF(G131:Z131,"&gt;0",AA131:AT131)</f>
        <v>117</v>
      </c>
      <c r="AW131">
        <f>COUNTIF(G131:Z131,"&lt;&gt;0")</f>
        <v>19</v>
      </c>
      <c r="AX131">
        <f>_xlfn.LET(_xlpm.n,AW131,_xlpm.w,AV131,_xlpm.mu,_xlpm.n*(_xlpm.n+1)/4,_xlpm.sd,SQRT(_xlpm.n*(_xlpm.n+1)*(2*_xlpm.n+1)/24),_xlpm.z,(ABS(_xlpm.w-_xlpm.mu)-0.5)/_xlpm.sd,MIN(1,2*(1-_xlfn.NORM.S.DIST(_xlpm.z,TRUE))))</f>
        <v>0.38692523378383359</v>
      </c>
    </row>
    <row r="132" spans="1:50" x14ac:dyDescent="0.25">
      <c r="A132" t="s">
        <v>9346</v>
      </c>
      <c r="B132" t="s">
        <v>19</v>
      </c>
      <c r="C132" t="s">
        <v>190</v>
      </c>
      <c r="D132" t="s">
        <v>62</v>
      </c>
      <c r="E132" t="s">
        <v>12</v>
      </c>
      <c r="F132" t="s">
        <v>9260</v>
      </c>
      <c r="G132">
        <f>all_runs!O442-all_runs!O2242</f>
        <v>8.8714572535836256E-3</v>
      </c>
      <c r="H132">
        <f>all_runs!O443-all_runs!O2243</f>
        <v>1.2572810898558995E-3</v>
      </c>
      <c r="I132">
        <f>all_runs!O444-all_runs!O2244</f>
        <v>-4.5254870750529586E-3</v>
      </c>
      <c r="J132">
        <f>all_runs!O445-all_runs!O2245</f>
        <v>1.1451740200251193E-3</v>
      </c>
      <c r="K132">
        <f>all_runs!O446-all_runs!O2246</f>
        <v>-3.6142277393172551E-2</v>
      </c>
      <c r="L132">
        <f>all_runs!O447-all_runs!O2247</f>
        <v>-2.1103416076569959E-2</v>
      </c>
      <c r="M132">
        <f>all_runs!O448-all_runs!O2248</f>
        <v>1.5404976992566821E-2</v>
      </c>
      <c r="N132">
        <f>all_runs!O449-all_runs!O2249</f>
        <v>3.4403307767572056E-3</v>
      </c>
      <c r="O132">
        <f>all_runs!O450-all_runs!O2250</f>
        <v>-8.9061265531854561E-3</v>
      </c>
      <c r="P132">
        <f>all_runs!O451-all_runs!O2251</f>
        <v>9.141333587259326E-3</v>
      </c>
      <c r="Q132">
        <f>all_runs!O452-all_runs!O2252</f>
        <v>-3.2951242611279796E-2</v>
      </c>
      <c r="R132">
        <f>all_runs!O453-all_runs!O2253</f>
        <v>-1.3105413105413022E-2</v>
      </c>
      <c r="S132">
        <f>all_runs!O454-all_runs!O2254</f>
        <v>-2.223389355742289E-2</v>
      </c>
      <c r="T132">
        <f>all_runs!O455-all_runs!O2255</f>
        <v>-7.0902468636181437E-3</v>
      </c>
      <c r="U132">
        <f>all_runs!O456-all_runs!O2256</f>
        <v>1.3398484306188951E-2</v>
      </c>
      <c r="V132">
        <f>all_runs!O457-all_runs!O2257</f>
        <v>7.179199051097207E-3</v>
      </c>
      <c r="W132">
        <f>all_runs!O458-all_runs!O2258</f>
        <v>-1.8996833861023354E-2</v>
      </c>
      <c r="X132">
        <f>all_runs!O459-all_runs!O2259</f>
        <v>-2.1212121212121238E-2</v>
      </c>
      <c r="Y132">
        <f>all_runs!O460-all_runs!O2260</f>
        <v>-2.4512534818941667E-2</v>
      </c>
      <c r="Z132">
        <f>all_runs!O461-all_runs!O2261</f>
        <v>-1.1188566335625261E-2</v>
      </c>
      <c r="AA132" cm="1">
        <f t="array" ref="AA132">IF(G132=0,"",1+SUMPRODUCT(--(ABS($G132:$Z132)&lt;ABS(G132)),--($G132:$Z132&lt;&gt;0))+(SUMPRODUCT(--(ABS($G132:$Z132)=ABS(G132)),--($G132:$Z132&lt;&gt;0))-1)/2)</f>
        <v>7</v>
      </c>
      <c r="AB132" cm="1">
        <f t="array" ref="AB132">IF(H132=0,"",1+SUMPRODUCT(--(ABS($G132:$Z132)&lt;ABS(H132)),--($G132:$Z132&lt;&gt;0))+(SUMPRODUCT(--(ABS($G132:$Z132)=ABS(H132)),--($G132:$Z132&lt;&gt;0))-1)/2)</f>
        <v>2</v>
      </c>
      <c r="AC132" cm="1">
        <f t="array" ref="AC132">IF(I132=0,"",1+SUMPRODUCT(--(ABS($G132:$Z132)&lt;ABS(I132)),--($G132:$Z132&lt;&gt;0))+(SUMPRODUCT(--(ABS($G132:$Z132)=ABS(I132)),--($G132:$Z132&lt;&gt;0))-1)/2)</f>
        <v>4</v>
      </c>
      <c r="AD132" cm="1">
        <f t="array" ref="AD132">IF(J132=0,"",1+SUMPRODUCT(--(ABS($G132:$Z132)&lt;ABS(J132)),--($G132:$Z132&lt;&gt;0))+(SUMPRODUCT(--(ABS($G132:$Z132)=ABS(J132)),--($G132:$Z132&lt;&gt;0))-1)/2)</f>
        <v>1</v>
      </c>
      <c r="AE132" cm="1">
        <f t="array" ref="AE132">IF(K132=0,"",1+SUMPRODUCT(--(ABS($G132:$Z132)&lt;ABS(K132)),--($G132:$Z132&lt;&gt;0))+(SUMPRODUCT(--(ABS($G132:$Z132)=ABS(K132)),--($G132:$Z132&lt;&gt;0))-1)/2)</f>
        <v>20</v>
      </c>
      <c r="AF132" cm="1">
        <f t="array" ref="AF132">IF(L132=0,"",1+SUMPRODUCT(--(ABS($G132:$Z132)&lt;ABS(L132)),--($G132:$Z132&lt;&gt;0))+(SUMPRODUCT(--(ABS($G132:$Z132)=ABS(L132)),--($G132:$Z132&lt;&gt;0))-1)/2)</f>
        <v>15</v>
      </c>
      <c r="AG132" cm="1">
        <f t="array" ref="AG132">IF(M132=0,"",1+SUMPRODUCT(--(ABS($G132:$Z132)&lt;ABS(M132)),--($G132:$Z132&lt;&gt;0))+(SUMPRODUCT(--(ABS($G132:$Z132)=ABS(M132)),--($G132:$Z132&lt;&gt;0))-1)/2)</f>
        <v>13</v>
      </c>
      <c r="AH132" cm="1">
        <f t="array" ref="AH132">IF(N132=0,"",1+SUMPRODUCT(--(ABS($G132:$Z132)&lt;ABS(N132)),--($G132:$Z132&lt;&gt;0))+(SUMPRODUCT(--(ABS($G132:$Z132)=ABS(N132)),--($G132:$Z132&lt;&gt;0))-1)/2)</f>
        <v>3</v>
      </c>
      <c r="AI132" cm="1">
        <f t="array" ref="AI132">IF(O132=0,"",1+SUMPRODUCT(--(ABS($G132:$Z132)&lt;ABS(O132)),--($G132:$Z132&lt;&gt;0))+(SUMPRODUCT(--(ABS($G132:$Z132)=ABS(O132)),--($G132:$Z132&lt;&gt;0))-1)/2)</f>
        <v>8</v>
      </c>
      <c r="AJ132" cm="1">
        <f t="array" ref="AJ132">IF(P132=0,"",1+SUMPRODUCT(--(ABS($G132:$Z132)&lt;ABS(P132)),--($G132:$Z132&lt;&gt;0))+(SUMPRODUCT(--(ABS($G132:$Z132)=ABS(P132)),--($G132:$Z132&lt;&gt;0))-1)/2)</f>
        <v>9</v>
      </c>
      <c r="AK132" cm="1">
        <f t="array" ref="AK132">IF(Q132=0,"",1+SUMPRODUCT(--(ABS($G132:$Z132)&lt;ABS(Q132)),--($G132:$Z132&lt;&gt;0))+(SUMPRODUCT(--(ABS($G132:$Z132)=ABS(Q132)),--($G132:$Z132&lt;&gt;0))-1)/2)</f>
        <v>19</v>
      </c>
      <c r="AL132" cm="1">
        <f t="array" ref="AL132">IF(R132=0,"",1+SUMPRODUCT(--(ABS($G132:$Z132)&lt;ABS(R132)),--($G132:$Z132&lt;&gt;0))+(SUMPRODUCT(--(ABS($G132:$Z132)=ABS(R132)),--($G132:$Z132&lt;&gt;0))-1)/2)</f>
        <v>11</v>
      </c>
      <c r="AM132" cm="1">
        <f t="array" ref="AM132">IF(S132=0,"",1+SUMPRODUCT(--(ABS($G132:$Z132)&lt;ABS(S132)),--($G132:$Z132&lt;&gt;0))+(SUMPRODUCT(--(ABS($G132:$Z132)=ABS(S132)),--($G132:$Z132&lt;&gt;0))-1)/2)</f>
        <v>17</v>
      </c>
      <c r="AN132" cm="1">
        <f t="array" ref="AN132">IF(T132=0,"",1+SUMPRODUCT(--(ABS($G132:$Z132)&lt;ABS(T132)),--($G132:$Z132&lt;&gt;0))+(SUMPRODUCT(--(ABS($G132:$Z132)=ABS(T132)),--($G132:$Z132&lt;&gt;0))-1)/2)</f>
        <v>5</v>
      </c>
      <c r="AO132" cm="1">
        <f t="array" ref="AO132">IF(U132=0,"",1+SUMPRODUCT(--(ABS($G132:$Z132)&lt;ABS(U132)),--($G132:$Z132&lt;&gt;0))+(SUMPRODUCT(--(ABS($G132:$Z132)=ABS(U132)),--($G132:$Z132&lt;&gt;0))-1)/2)</f>
        <v>12</v>
      </c>
      <c r="AP132" cm="1">
        <f t="array" ref="AP132">IF(V132=0,"",1+SUMPRODUCT(--(ABS($G132:$Z132)&lt;ABS(V132)),--($G132:$Z132&lt;&gt;0))+(SUMPRODUCT(--(ABS($G132:$Z132)=ABS(V132)),--($G132:$Z132&lt;&gt;0))-1)/2)</f>
        <v>6</v>
      </c>
      <c r="AQ132" cm="1">
        <f t="array" ref="AQ132">IF(W132=0,"",1+SUMPRODUCT(--(ABS($G132:$Z132)&lt;ABS(W132)),--($G132:$Z132&lt;&gt;0))+(SUMPRODUCT(--(ABS($G132:$Z132)=ABS(W132)),--($G132:$Z132&lt;&gt;0))-1)/2)</f>
        <v>14</v>
      </c>
      <c r="AR132" cm="1">
        <f t="array" ref="AR132">IF(X132=0,"",1+SUMPRODUCT(--(ABS($G132:$Z132)&lt;ABS(X132)),--($G132:$Z132&lt;&gt;0))+(SUMPRODUCT(--(ABS($G132:$Z132)=ABS(X132)),--($G132:$Z132&lt;&gt;0))-1)/2)</f>
        <v>16</v>
      </c>
      <c r="AS132" cm="1">
        <f t="array" ref="AS132">IF(Y132=0,"",1+SUMPRODUCT(--(ABS($G132:$Z132)&lt;ABS(Y132)),--($G132:$Z132&lt;&gt;0))+(SUMPRODUCT(--(ABS($G132:$Z132)=ABS(Y132)),--($G132:$Z132&lt;&gt;0))-1)/2)</f>
        <v>18</v>
      </c>
      <c r="AT132" cm="1">
        <f t="array" ref="AT132">IF(Z132=0,"",1+SUMPRODUCT(--(ABS($G132:$Z132)&lt;ABS(Z132)),--($G132:$Z132&lt;&gt;0))+(SUMPRODUCT(--(ABS($G132:$Z132)=ABS(Z132)),--($G132:$Z132&lt;&gt;0))-1)/2)</f>
        <v>10</v>
      </c>
      <c r="AU132">
        <f>AVERAGE(G132:Z132)</f>
        <v>-8.1064961193046074E-3</v>
      </c>
      <c r="AV132">
        <f>SUMIF(G132:Z132,"&gt;0",AA132:AT132)</f>
        <v>53</v>
      </c>
      <c r="AW132">
        <f>COUNTIF(G132:Z132,"&lt;&gt;0")</f>
        <v>20</v>
      </c>
      <c r="AX132">
        <f>_xlfn.LET(_xlpm.n,AW132,_xlpm.w,AV132,_xlpm.mu,_xlpm.n*(_xlpm.n+1)/4,_xlpm.sd,SQRT(_xlpm.n*(_xlpm.n+1)*(2*_xlpm.n+1)/24),_xlpm.z,(ABS(_xlpm.w-_xlpm.mu)-0.5)/_xlpm.sd,MIN(1,2*(1-_xlfn.NORM.S.DIST(_xlpm.z,TRUE))))</f>
        <v>5.4526221077292325E-2</v>
      </c>
    </row>
    <row r="133" spans="1:50" x14ac:dyDescent="0.25">
      <c r="A133" t="s">
        <v>9346</v>
      </c>
      <c r="B133" t="s">
        <v>19</v>
      </c>
      <c r="C133" t="s">
        <v>190</v>
      </c>
      <c r="D133" t="s">
        <v>62</v>
      </c>
      <c r="E133" t="s">
        <v>26</v>
      </c>
      <c r="F133" t="s">
        <v>9260</v>
      </c>
      <c r="G133">
        <f>all_runs!O462-all_runs!O2262</f>
        <v>-2.5781710914454137E-2</v>
      </c>
      <c r="H133">
        <f>all_runs!O463-all_runs!O2263</f>
        <v>-5.1583848336012927E-2</v>
      </c>
      <c r="I133">
        <f>all_runs!O464-all_runs!O2264</f>
        <v>-3.1838741396263526E-2</v>
      </c>
      <c r="J133">
        <f>all_runs!O465-all_runs!O2265</f>
        <v>-1.9532163742690178E-2</v>
      </c>
      <c r="K133">
        <f>all_runs!O466-all_runs!O2266</f>
        <v>-8.8300220750551217E-3</v>
      </c>
      <c r="L133">
        <f>all_runs!O467-all_runs!O2267</f>
        <v>8.8495575221240186E-3</v>
      </c>
      <c r="M133">
        <f>all_runs!O468-all_runs!O2268</f>
        <v>4.6701922039186217E-3</v>
      </c>
      <c r="N133">
        <f>all_runs!O469-all_runs!O2269</f>
        <v>3.3693505286394032E-3</v>
      </c>
      <c r="O133">
        <f>all_runs!O470-all_runs!O2270</f>
        <v>-1.1727851199216821E-2</v>
      </c>
      <c r="P133">
        <f>all_runs!O471-all_runs!O2271</f>
        <v>-1.4392935982340038E-2</v>
      </c>
      <c r="Q133">
        <f>all_runs!O472-all_runs!O2272</f>
        <v>-8.4981684981686456E-3</v>
      </c>
      <c r="R133">
        <f>all_runs!O473-all_runs!O2273</f>
        <v>-3.2165875002463595E-2</v>
      </c>
      <c r="S133">
        <f>all_runs!O474-all_runs!O2274</f>
        <v>-2.2172949002217335E-2</v>
      </c>
      <c r="T133">
        <f>all_runs!O475-all_runs!O2275</f>
        <v>-3.4010562044718307E-2</v>
      </c>
      <c r="U133">
        <f>all_runs!O476-all_runs!O2276</f>
        <v>-4.444444444444362E-3</v>
      </c>
      <c r="V133">
        <f>all_runs!O477-all_runs!O2277</f>
        <v>-1.8802846049234212E-2</v>
      </c>
      <c r="W133">
        <f>all_runs!O478-all_runs!O2278</f>
        <v>-2.6861920219708679E-2</v>
      </c>
      <c r="X133">
        <f>all_runs!O479-all_runs!O2279</f>
        <v>-1.7336933352280814E-2</v>
      </c>
      <c r="Y133">
        <f>all_runs!O480-all_runs!O2280</f>
        <v>-3.4630872483221498E-2</v>
      </c>
      <c r="Z133">
        <f>all_runs!O481-all_runs!O2281</f>
        <v>-1.3626373626373756E-2</v>
      </c>
      <c r="AA133" cm="1">
        <f t="array" ref="AA133">IF(G133=0,"",1+SUMPRODUCT(--(ABS($G133:$Z133)&lt;ABS(G133)),--($G133:$Z133&lt;&gt;0))+(SUMPRODUCT(--(ABS($G133:$Z133)=ABS(G133)),--($G133:$Z133&lt;&gt;0))-1)/2)</f>
        <v>14</v>
      </c>
      <c r="AB133" cm="1">
        <f t="array" ref="AB133">IF(H133=0,"",1+SUMPRODUCT(--(ABS($G133:$Z133)&lt;ABS(H133)),--($G133:$Z133&lt;&gt;0))+(SUMPRODUCT(--(ABS($G133:$Z133)=ABS(H133)),--($G133:$Z133&lt;&gt;0))-1)/2)</f>
        <v>20</v>
      </c>
      <c r="AC133" cm="1">
        <f t="array" ref="AC133">IF(I133=0,"",1+SUMPRODUCT(--(ABS($G133:$Z133)&lt;ABS(I133)),--($G133:$Z133&lt;&gt;0))+(SUMPRODUCT(--(ABS($G133:$Z133)=ABS(I133)),--($G133:$Z133&lt;&gt;0))-1)/2)</f>
        <v>16</v>
      </c>
      <c r="AD133" cm="1">
        <f t="array" ref="AD133">IF(J133=0,"",1+SUMPRODUCT(--(ABS($G133:$Z133)&lt;ABS(J133)),--($G133:$Z133&lt;&gt;0))+(SUMPRODUCT(--(ABS($G133:$Z133)=ABS(J133)),--($G133:$Z133&lt;&gt;0))-1)/2)</f>
        <v>12</v>
      </c>
      <c r="AE133" cm="1">
        <f t="array" ref="AE133">IF(K133=0,"",1+SUMPRODUCT(--(ABS($G133:$Z133)&lt;ABS(K133)),--($G133:$Z133&lt;&gt;0))+(SUMPRODUCT(--(ABS($G133:$Z133)=ABS(K133)),--($G133:$Z133&lt;&gt;0))-1)/2)</f>
        <v>5</v>
      </c>
      <c r="AF133" cm="1">
        <f t="array" ref="AF133">IF(L133=0,"",1+SUMPRODUCT(--(ABS($G133:$Z133)&lt;ABS(L133)),--($G133:$Z133&lt;&gt;0))+(SUMPRODUCT(--(ABS($G133:$Z133)=ABS(L133)),--($G133:$Z133&lt;&gt;0))-1)/2)</f>
        <v>6</v>
      </c>
      <c r="AG133" cm="1">
        <f t="array" ref="AG133">IF(M133=0,"",1+SUMPRODUCT(--(ABS($G133:$Z133)&lt;ABS(M133)),--($G133:$Z133&lt;&gt;0))+(SUMPRODUCT(--(ABS($G133:$Z133)=ABS(M133)),--($G133:$Z133&lt;&gt;0))-1)/2)</f>
        <v>3</v>
      </c>
      <c r="AH133" cm="1">
        <f t="array" ref="AH133">IF(N133=0,"",1+SUMPRODUCT(--(ABS($G133:$Z133)&lt;ABS(N133)),--($G133:$Z133&lt;&gt;0))+(SUMPRODUCT(--(ABS($G133:$Z133)=ABS(N133)),--($G133:$Z133&lt;&gt;0))-1)/2)</f>
        <v>1</v>
      </c>
      <c r="AI133" cm="1">
        <f t="array" ref="AI133">IF(O133=0,"",1+SUMPRODUCT(--(ABS($G133:$Z133)&lt;ABS(O133)),--($G133:$Z133&lt;&gt;0))+(SUMPRODUCT(--(ABS($G133:$Z133)=ABS(O133)),--($G133:$Z133&lt;&gt;0))-1)/2)</f>
        <v>7</v>
      </c>
      <c r="AJ133" cm="1">
        <f t="array" ref="AJ133">IF(P133=0,"",1+SUMPRODUCT(--(ABS($G133:$Z133)&lt;ABS(P133)),--($G133:$Z133&lt;&gt;0))+(SUMPRODUCT(--(ABS($G133:$Z133)=ABS(P133)),--($G133:$Z133&lt;&gt;0))-1)/2)</f>
        <v>9</v>
      </c>
      <c r="AK133" cm="1">
        <f t="array" ref="AK133">IF(Q133=0,"",1+SUMPRODUCT(--(ABS($G133:$Z133)&lt;ABS(Q133)),--($G133:$Z133&lt;&gt;0))+(SUMPRODUCT(--(ABS($G133:$Z133)=ABS(Q133)),--($G133:$Z133&lt;&gt;0))-1)/2)</f>
        <v>4</v>
      </c>
      <c r="AL133" cm="1">
        <f t="array" ref="AL133">IF(R133=0,"",1+SUMPRODUCT(--(ABS($G133:$Z133)&lt;ABS(R133)),--($G133:$Z133&lt;&gt;0))+(SUMPRODUCT(--(ABS($G133:$Z133)=ABS(R133)),--($G133:$Z133&lt;&gt;0))-1)/2)</f>
        <v>17</v>
      </c>
      <c r="AM133" cm="1">
        <f t="array" ref="AM133">IF(S133=0,"",1+SUMPRODUCT(--(ABS($G133:$Z133)&lt;ABS(S133)),--($G133:$Z133&lt;&gt;0))+(SUMPRODUCT(--(ABS($G133:$Z133)=ABS(S133)),--($G133:$Z133&lt;&gt;0))-1)/2)</f>
        <v>13</v>
      </c>
      <c r="AN133" cm="1">
        <f t="array" ref="AN133">IF(T133=0,"",1+SUMPRODUCT(--(ABS($G133:$Z133)&lt;ABS(T133)),--($G133:$Z133&lt;&gt;0))+(SUMPRODUCT(--(ABS($G133:$Z133)=ABS(T133)),--($G133:$Z133&lt;&gt;0))-1)/2)</f>
        <v>18</v>
      </c>
      <c r="AO133" cm="1">
        <f t="array" ref="AO133">IF(U133=0,"",1+SUMPRODUCT(--(ABS($G133:$Z133)&lt;ABS(U133)),--($G133:$Z133&lt;&gt;0))+(SUMPRODUCT(--(ABS($G133:$Z133)=ABS(U133)),--($G133:$Z133&lt;&gt;0))-1)/2)</f>
        <v>2</v>
      </c>
      <c r="AP133" cm="1">
        <f t="array" ref="AP133">IF(V133=0,"",1+SUMPRODUCT(--(ABS($G133:$Z133)&lt;ABS(V133)),--($G133:$Z133&lt;&gt;0))+(SUMPRODUCT(--(ABS($G133:$Z133)=ABS(V133)),--($G133:$Z133&lt;&gt;0))-1)/2)</f>
        <v>11</v>
      </c>
      <c r="AQ133" cm="1">
        <f t="array" ref="AQ133">IF(W133=0,"",1+SUMPRODUCT(--(ABS($G133:$Z133)&lt;ABS(W133)),--($G133:$Z133&lt;&gt;0))+(SUMPRODUCT(--(ABS($G133:$Z133)=ABS(W133)),--($G133:$Z133&lt;&gt;0))-1)/2)</f>
        <v>15</v>
      </c>
      <c r="AR133" cm="1">
        <f t="array" ref="AR133">IF(X133=0,"",1+SUMPRODUCT(--(ABS($G133:$Z133)&lt;ABS(X133)),--($G133:$Z133&lt;&gt;0))+(SUMPRODUCT(--(ABS($G133:$Z133)=ABS(X133)),--($G133:$Z133&lt;&gt;0))-1)/2)</f>
        <v>10</v>
      </c>
      <c r="AS133" cm="1">
        <f t="array" ref="AS133">IF(Y133=0,"",1+SUMPRODUCT(--(ABS($G133:$Z133)&lt;ABS(Y133)),--($G133:$Z133&lt;&gt;0))+(SUMPRODUCT(--(ABS($G133:$Z133)=ABS(Y133)),--($G133:$Z133&lt;&gt;0))-1)/2)</f>
        <v>19</v>
      </c>
      <c r="AT133" cm="1">
        <f t="array" ref="AT133">IF(Z133=0,"",1+SUMPRODUCT(--(ABS($G133:$Z133)&lt;ABS(Z133)),--($G133:$Z133&lt;&gt;0))+(SUMPRODUCT(--(ABS($G133:$Z133)=ABS(Z133)),--($G133:$Z133&lt;&gt;0))-1)/2)</f>
        <v>8</v>
      </c>
      <c r="AU133">
        <f>AVERAGE(G133:Z133)</f>
        <v>-1.7967455905709095E-2</v>
      </c>
      <c r="AV133">
        <f>SUMIF(G133:Z133,"&gt;0",AA133:AT133)</f>
        <v>10</v>
      </c>
      <c r="AW133">
        <f>COUNTIF(G133:Z133,"&lt;&gt;0")</f>
        <v>20</v>
      </c>
      <c r="AX133">
        <f>_xlfn.LET(_xlpm.n,AW133,_xlpm.w,AV133,_xlpm.mu,_xlpm.n*(_xlpm.n+1)/4,_xlpm.sd,SQRT(_xlpm.n*(_xlpm.n+1)*(2*_xlpm.n+1)/24),_xlpm.z,(ABS(_xlpm.w-_xlpm.mu)-0.5)/_xlpm.sd,MIN(1,2*(1-_xlfn.NORM.S.DIST(_xlpm.z,TRUE))))</f>
        <v>4.1881137631238907E-4</v>
      </c>
    </row>
    <row r="134" spans="1:50" x14ac:dyDescent="0.25">
      <c r="A134" t="s">
        <v>9346</v>
      </c>
      <c r="B134" t="s">
        <v>19</v>
      </c>
      <c r="C134" t="s">
        <v>190</v>
      </c>
      <c r="D134" t="s">
        <v>73</v>
      </c>
      <c r="E134" t="s">
        <v>32</v>
      </c>
      <c r="F134" t="s">
        <v>9259</v>
      </c>
      <c r="G134">
        <f>all_runs!O482-all_runs!O2282</f>
        <v>8.1288561094957967E-2</v>
      </c>
      <c r="H134">
        <f>all_runs!O483-all_runs!O2283</f>
        <v>5.6854558107167663E-2</v>
      </c>
      <c r="I134">
        <f>all_runs!O484-all_runs!O2284</f>
        <v>1.4361776656858227E-3</v>
      </c>
      <c r="J134">
        <f>all_runs!O485-all_runs!O2285</f>
        <v>-1.982055320579601E-3</v>
      </c>
      <c r="K134">
        <f>all_runs!O486-all_runs!O2286</f>
        <v>8.0356902899837435E-3</v>
      </c>
      <c r="L134">
        <f>all_runs!O487-all_runs!O2287</f>
        <v>3.3128487673942164E-2</v>
      </c>
      <c r="M134">
        <f>all_runs!O488-all_runs!O2288</f>
        <v>5.4769392033542919E-2</v>
      </c>
      <c r="N134">
        <f>all_runs!O489-all_runs!O2289</f>
        <v>2.2911488165999971E-2</v>
      </c>
      <c r="O134">
        <f>all_runs!O490-all_runs!O2290</f>
        <v>1.2842939506988449E-2</v>
      </c>
      <c r="P134">
        <f>all_runs!O491-all_runs!O2291</f>
        <v>3.5107649031699495E-2</v>
      </c>
      <c r="Q134">
        <f>all_runs!O492-all_runs!O2292</f>
        <v>5.0985477178423166E-2</v>
      </c>
      <c r="R134">
        <f>all_runs!O493-all_runs!O2293</f>
        <v>-1.0548523206749261E-3</v>
      </c>
      <c r="S134">
        <f>all_runs!O494-all_runs!O2294</f>
        <v>3.0673758865248146E-2</v>
      </c>
      <c r="T134">
        <f>all_runs!O495-all_runs!O2295</f>
        <v>3.7815126050420145E-2</v>
      </c>
      <c r="U134">
        <f>all_runs!O496-all_runs!O2296</f>
        <v>4.0470330872299787E-2</v>
      </c>
      <c r="V134">
        <f>all_runs!O497-all_runs!O2297</f>
        <v>3.2348974722500756E-2</v>
      </c>
      <c r="W134">
        <f>all_runs!O498-all_runs!O2298</f>
        <v>-2.7684328567423311E-3</v>
      </c>
      <c r="X134">
        <f>all_runs!O499-all_runs!O2299</f>
        <v>2.8991749921982612E-2</v>
      </c>
      <c r="Y134">
        <f>all_runs!O500-all_runs!O2300</f>
        <v>6.2674699213527418E-3</v>
      </c>
      <c r="Z134">
        <f>all_runs!O501-all_runs!O2301</f>
        <v>1.3455143497433708E-2</v>
      </c>
      <c r="AA134" cm="1">
        <f t="array" ref="AA134">IF(G134=0,"",1+SUMPRODUCT(--(ABS($G134:$Z134)&lt;ABS(G134)),--($G134:$Z134&lt;&gt;0))+(SUMPRODUCT(--(ABS($G134:$Z134)=ABS(G134)),--($G134:$Z134&lt;&gt;0))-1)/2)</f>
        <v>20</v>
      </c>
      <c r="AB134" cm="1">
        <f t="array" ref="AB134">IF(H134=0,"",1+SUMPRODUCT(--(ABS($G134:$Z134)&lt;ABS(H134)),--($G134:$Z134&lt;&gt;0))+(SUMPRODUCT(--(ABS($G134:$Z134)=ABS(H134)),--($G134:$Z134&lt;&gt;0))-1)/2)</f>
        <v>19</v>
      </c>
      <c r="AC134" cm="1">
        <f t="array" ref="AC134">IF(I134=0,"",1+SUMPRODUCT(--(ABS($G134:$Z134)&lt;ABS(I134)),--($G134:$Z134&lt;&gt;0))+(SUMPRODUCT(--(ABS($G134:$Z134)=ABS(I134)),--($G134:$Z134&lt;&gt;0))-1)/2)</f>
        <v>2</v>
      </c>
      <c r="AD134" cm="1">
        <f t="array" ref="AD134">IF(J134=0,"",1+SUMPRODUCT(--(ABS($G134:$Z134)&lt;ABS(J134)),--($G134:$Z134&lt;&gt;0))+(SUMPRODUCT(--(ABS($G134:$Z134)=ABS(J134)),--($G134:$Z134&lt;&gt;0))-1)/2)</f>
        <v>3</v>
      </c>
      <c r="AE134" cm="1">
        <f t="array" ref="AE134">IF(K134=0,"",1+SUMPRODUCT(--(ABS($G134:$Z134)&lt;ABS(K134)),--($G134:$Z134&lt;&gt;0))+(SUMPRODUCT(--(ABS($G134:$Z134)=ABS(K134)),--($G134:$Z134&lt;&gt;0))-1)/2)</f>
        <v>6</v>
      </c>
      <c r="AF134" cm="1">
        <f t="array" ref="AF134">IF(L134=0,"",1+SUMPRODUCT(--(ABS($G134:$Z134)&lt;ABS(L134)),--($G134:$Z134&lt;&gt;0))+(SUMPRODUCT(--(ABS($G134:$Z134)=ABS(L134)),--($G134:$Z134&lt;&gt;0))-1)/2)</f>
        <v>13</v>
      </c>
      <c r="AG134" cm="1">
        <f t="array" ref="AG134">IF(M134=0,"",1+SUMPRODUCT(--(ABS($G134:$Z134)&lt;ABS(M134)),--($G134:$Z134&lt;&gt;0))+(SUMPRODUCT(--(ABS($G134:$Z134)=ABS(M134)),--($G134:$Z134&lt;&gt;0))-1)/2)</f>
        <v>18</v>
      </c>
      <c r="AH134" cm="1">
        <f t="array" ref="AH134">IF(N134=0,"",1+SUMPRODUCT(--(ABS($G134:$Z134)&lt;ABS(N134)),--($G134:$Z134&lt;&gt;0))+(SUMPRODUCT(--(ABS($G134:$Z134)=ABS(N134)),--($G134:$Z134&lt;&gt;0))-1)/2)</f>
        <v>9</v>
      </c>
      <c r="AI134" cm="1">
        <f t="array" ref="AI134">IF(O134=0,"",1+SUMPRODUCT(--(ABS($G134:$Z134)&lt;ABS(O134)),--($G134:$Z134&lt;&gt;0))+(SUMPRODUCT(--(ABS($G134:$Z134)=ABS(O134)),--($G134:$Z134&lt;&gt;0))-1)/2)</f>
        <v>7</v>
      </c>
      <c r="AJ134" cm="1">
        <f t="array" ref="AJ134">IF(P134=0,"",1+SUMPRODUCT(--(ABS($G134:$Z134)&lt;ABS(P134)),--($G134:$Z134&lt;&gt;0))+(SUMPRODUCT(--(ABS($G134:$Z134)=ABS(P134)),--($G134:$Z134&lt;&gt;0))-1)/2)</f>
        <v>14</v>
      </c>
      <c r="AK134" cm="1">
        <f t="array" ref="AK134">IF(Q134=0,"",1+SUMPRODUCT(--(ABS($G134:$Z134)&lt;ABS(Q134)),--($G134:$Z134&lt;&gt;0))+(SUMPRODUCT(--(ABS($G134:$Z134)=ABS(Q134)),--($G134:$Z134&lt;&gt;0))-1)/2)</f>
        <v>17</v>
      </c>
      <c r="AL134" cm="1">
        <f t="array" ref="AL134">IF(R134=0,"",1+SUMPRODUCT(--(ABS($G134:$Z134)&lt;ABS(R134)),--($G134:$Z134&lt;&gt;0))+(SUMPRODUCT(--(ABS($G134:$Z134)=ABS(R134)),--($G134:$Z134&lt;&gt;0))-1)/2)</f>
        <v>1</v>
      </c>
      <c r="AM134" cm="1">
        <f t="array" ref="AM134">IF(S134=0,"",1+SUMPRODUCT(--(ABS($G134:$Z134)&lt;ABS(S134)),--($G134:$Z134&lt;&gt;0))+(SUMPRODUCT(--(ABS($G134:$Z134)=ABS(S134)),--($G134:$Z134&lt;&gt;0))-1)/2)</f>
        <v>11</v>
      </c>
      <c r="AN134" cm="1">
        <f t="array" ref="AN134">IF(T134=0,"",1+SUMPRODUCT(--(ABS($G134:$Z134)&lt;ABS(T134)),--($G134:$Z134&lt;&gt;0))+(SUMPRODUCT(--(ABS($G134:$Z134)=ABS(T134)),--($G134:$Z134&lt;&gt;0))-1)/2)</f>
        <v>15</v>
      </c>
      <c r="AO134" cm="1">
        <f t="array" ref="AO134">IF(U134=0,"",1+SUMPRODUCT(--(ABS($G134:$Z134)&lt;ABS(U134)),--($G134:$Z134&lt;&gt;0))+(SUMPRODUCT(--(ABS($G134:$Z134)=ABS(U134)),--($G134:$Z134&lt;&gt;0))-1)/2)</f>
        <v>16</v>
      </c>
      <c r="AP134" cm="1">
        <f t="array" ref="AP134">IF(V134=0,"",1+SUMPRODUCT(--(ABS($G134:$Z134)&lt;ABS(V134)),--($G134:$Z134&lt;&gt;0))+(SUMPRODUCT(--(ABS($G134:$Z134)=ABS(V134)),--($G134:$Z134&lt;&gt;0))-1)/2)</f>
        <v>12</v>
      </c>
      <c r="AQ134" cm="1">
        <f t="array" ref="AQ134">IF(W134=0,"",1+SUMPRODUCT(--(ABS($G134:$Z134)&lt;ABS(W134)),--($G134:$Z134&lt;&gt;0))+(SUMPRODUCT(--(ABS($G134:$Z134)=ABS(W134)),--($G134:$Z134&lt;&gt;0))-1)/2)</f>
        <v>4</v>
      </c>
      <c r="AR134" cm="1">
        <f t="array" ref="AR134">IF(X134=0,"",1+SUMPRODUCT(--(ABS($G134:$Z134)&lt;ABS(X134)),--($G134:$Z134&lt;&gt;0))+(SUMPRODUCT(--(ABS($G134:$Z134)=ABS(X134)),--($G134:$Z134&lt;&gt;0))-1)/2)</f>
        <v>10</v>
      </c>
      <c r="AS134" cm="1">
        <f t="array" ref="AS134">IF(Y134=0,"",1+SUMPRODUCT(--(ABS($G134:$Z134)&lt;ABS(Y134)),--($G134:$Z134&lt;&gt;0))+(SUMPRODUCT(--(ABS($G134:$Z134)=ABS(Y134)),--($G134:$Z134&lt;&gt;0))-1)/2)</f>
        <v>5</v>
      </c>
      <c r="AT134" cm="1">
        <f t="array" ref="AT134">IF(Z134=0,"",1+SUMPRODUCT(--(ABS($G134:$Z134)&lt;ABS(Z134)),--($G134:$Z134&lt;&gt;0))+(SUMPRODUCT(--(ABS($G134:$Z134)=ABS(Z134)),--($G134:$Z134&lt;&gt;0))-1)/2)</f>
        <v>8</v>
      </c>
      <c r="AU134">
        <f>AVERAGE(G134:Z134)</f>
        <v>2.7078881705081621E-2</v>
      </c>
      <c r="AV134">
        <f>SUMIF(G134:Z134,"&gt;0",AA134:AT134)</f>
        <v>202</v>
      </c>
      <c r="AW134">
        <f>COUNTIF(G134:Z134,"&lt;&gt;0")</f>
        <v>20</v>
      </c>
      <c r="AX134">
        <f>_xlfn.LET(_xlpm.n,AW134,_xlpm.w,AV134,_xlpm.mu,_xlpm.n*(_xlpm.n+1)/4,_xlpm.sd,SQRT(_xlpm.n*(_xlpm.n+1)*(2*_xlpm.n+1)/24),_xlpm.z,(ABS(_xlpm.w-_xlpm.mu)-0.5)/_xlpm.sd,MIN(1,2*(1-_xlfn.NORM.S.DIST(_xlpm.z,TRUE))))</f>
        <v>3.1504696109019292E-4</v>
      </c>
    </row>
    <row r="135" spans="1:50" x14ac:dyDescent="0.25">
      <c r="A135" t="s">
        <v>9346</v>
      </c>
      <c r="B135" t="s">
        <v>19</v>
      </c>
      <c r="C135" t="s">
        <v>190</v>
      </c>
      <c r="D135" t="s">
        <v>73</v>
      </c>
      <c r="E135" t="s">
        <v>12</v>
      </c>
      <c r="F135" t="s">
        <v>9259</v>
      </c>
      <c r="G135">
        <f>all_runs!O502-all_runs!O2302</f>
        <v>7.9275653923541078E-2</v>
      </c>
      <c r="H135">
        <f>all_runs!O503-all_runs!O2303</f>
        <v>5.4430992736077433E-2</v>
      </c>
      <c r="I135">
        <f>all_runs!O504-all_runs!O2304</f>
        <v>1.7223340040241508E-2</v>
      </c>
      <c r="J135">
        <f>all_runs!O505-all_runs!O2305</f>
        <v>7.9320113314447549E-2</v>
      </c>
      <c r="K135">
        <f>all_runs!O506-all_runs!O2306</f>
        <v>4.3627695095966201E-2</v>
      </c>
      <c r="L135">
        <f>all_runs!O507-all_runs!O2307</f>
        <v>4.0495364194786165E-2</v>
      </c>
      <c r="M135">
        <f>all_runs!O508-all_runs!O2308</f>
        <v>4.1943309499489323E-2</v>
      </c>
      <c r="N135">
        <f>all_runs!O509-all_runs!O2309</f>
        <v>6.8181818181818121E-2</v>
      </c>
      <c r="O135">
        <f>all_runs!O510-all_runs!O2310</f>
        <v>3.4483887870054963E-2</v>
      </c>
      <c r="P135">
        <f>all_runs!O511-all_runs!O2311</f>
        <v>6.0588349892850113E-2</v>
      </c>
      <c r="Q135">
        <f>all_runs!O512-all_runs!O2312</f>
        <v>7.0117315663961843E-2</v>
      </c>
      <c r="R135">
        <f>all_runs!O513-all_runs!O2313</f>
        <v>3.8672589495688636E-2</v>
      </c>
      <c r="S135">
        <f>all_runs!O514-all_runs!O2314</f>
        <v>2.8651911468812852E-2</v>
      </c>
      <c r="T135">
        <f>all_runs!O515-all_runs!O2315</f>
        <v>6.0076638306163499E-3</v>
      </c>
      <c r="U135">
        <f>all_runs!O516-all_runs!O2316</f>
        <v>5.4139264513904384E-2</v>
      </c>
      <c r="V135">
        <f>all_runs!O517-all_runs!O2317</f>
        <v>7.5476387738193873E-2</v>
      </c>
      <c r="W135">
        <f>all_runs!O518-all_runs!O2318</f>
        <v>5.4965206713057602E-2</v>
      </c>
      <c r="X135">
        <f>all_runs!O519-all_runs!O2319</f>
        <v>4.8085586499671207E-2</v>
      </c>
      <c r="Y135">
        <f>all_runs!O520-all_runs!O2320</f>
        <v>5.1026156941650025E-2</v>
      </c>
      <c r="Z135">
        <f>all_runs!O521-all_runs!O2321</f>
        <v>2.2161789178877234E-2</v>
      </c>
      <c r="AA135" cm="1">
        <f t="array" ref="AA135">IF(G135=0,"",1+SUMPRODUCT(--(ABS($G135:$Z135)&lt;ABS(G135)),--($G135:$Z135&lt;&gt;0))+(SUMPRODUCT(--(ABS($G135:$Z135)=ABS(G135)),--($G135:$Z135&lt;&gt;0))-1)/2)</f>
        <v>19</v>
      </c>
      <c r="AB135" cm="1">
        <f t="array" ref="AB135">IF(H135=0,"",1+SUMPRODUCT(--(ABS($G135:$Z135)&lt;ABS(H135)),--($G135:$Z135&lt;&gt;0))+(SUMPRODUCT(--(ABS($G135:$Z135)=ABS(H135)),--($G135:$Z135&lt;&gt;0))-1)/2)</f>
        <v>13</v>
      </c>
      <c r="AC135" cm="1">
        <f t="array" ref="AC135">IF(I135=0,"",1+SUMPRODUCT(--(ABS($G135:$Z135)&lt;ABS(I135)),--($G135:$Z135&lt;&gt;0))+(SUMPRODUCT(--(ABS($G135:$Z135)=ABS(I135)),--($G135:$Z135&lt;&gt;0))-1)/2)</f>
        <v>2</v>
      </c>
      <c r="AD135" cm="1">
        <f t="array" ref="AD135">IF(J135=0,"",1+SUMPRODUCT(--(ABS($G135:$Z135)&lt;ABS(J135)),--($G135:$Z135&lt;&gt;0))+(SUMPRODUCT(--(ABS($G135:$Z135)=ABS(J135)),--($G135:$Z135&lt;&gt;0))-1)/2)</f>
        <v>20</v>
      </c>
      <c r="AE135" cm="1">
        <f t="array" ref="AE135">IF(K135=0,"",1+SUMPRODUCT(--(ABS($G135:$Z135)&lt;ABS(K135)),--($G135:$Z135&lt;&gt;0))+(SUMPRODUCT(--(ABS($G135:$Z135)=ABS(K135)),--($G135:$Z135&lt;&gt;0))-1)/2)</f>
        <v>9</v>
      </c>
      <c r="AF135" cm="1">
        <f t="array" ref="AF135">IF(L135=0,"",1+SUMPRODUCT(--(ABS($G135:$Z135)&lt;ABS(L135)),--($G135:$Z135&lt;&gt;0))+(SUMPRODUCT(--(ABS($G135:$Z135)=ABS(L135)),--($G135:$Z135&lt;&gt;0))-1)/2)</f>
        <v>7</v>
      </c>
      <c r="AG135" cm="1">
        <f t="array" ref="AG135">IF(M135=0,"",1+SUMPRODUCT(--(ABS($G135:$Z135)&lt;ABS(M135)),--($G135:$Z135&lt;&gt;0))+(SUMPRODUCT(--(ABS($G135:$Z135)=ABS(M135)),--($G135:$Z135&lt;&gt;0))-1)/2)</f>
        <v>8</v>
      </c>
      <c r="AH135" cm="1">
        <f t="array" ref="AH135">IF(N135=0,"",1+SUMPRODUCT(--(ABS($G135:$Z135)&lt;ABS(N135)),--($G135:$Z135&lt;&gt;0))+(SUMPRODUCT(--(ABS($G135:$Z135)=ABS(N135)),--($G135:$Z135&lt;&gt;0))-1)/2)</f>
        <v>16</v>
      </c>
      <c r="AI135" cm="1">
        <f t="array" ref="AI135">IF(O135=0,"",1+SUMPRODUCT(--(ABS($G135:$Z135)&lt;ABS(O135)),--($G135:$Z135&lt;&gt;0))+(SUMPRODUCT(--(ABS($G135:$Z135)=ABS(O135)),--($G135:$Z135&lt;&gt;0))-1)/2)</f>
        <v>5</v>
      </c>
      <c r="AJ135" cm="1">
        <f t="array" ref="AJ135">IF(P135=0,"",1+SUMPRODUCT(--(ABS($G135:$Z135)&lt;ABS(P135)),--($G135:$Z135&lt;&gt;0))+(SUMPRODUCT(--(ABS($G135:$Z135)=ABS(P135)),--($G135:$Z135&lt;&gt;0))-1)/2)</f>
        <v>15</v>
      </c>
      <c r="AK135" cm="1">
        <f t="array" ref="AK135">IF(Q135=0,"",1+SUMPRODUCT(--(ABS($G135:$Z135)&lt;ABS(Q135)),--($G135:$Z135&lt;&gt;0))+(SUMPRODUCT(--(ABS($G135:$Z135)=ABS(Q135)),--($G135:$Z135&lt;&gt;0))-1)/2)</f>
        <v>17</v>
      </c>
      <c r="AL135" cm="1">
        <f t="array" ref="AL135">IF(R135=0,"",1+SUMPRODUCT(--(ABS($G135:$Z135)&lt;ABS(R135)),--($G135:$Z135&lt;&gt;0))+(SUMPRODUCT(--(ABS($G135:$Z135)=ABS(R135)),--($G135:$Z135&lt;&gt;0))-1)/2)</f>
        <v>6</v>
      </c>
      <c r="AM135" cm="1">
        <f t="array" ref="AM135">IF(S135=0,"",1+SUMPRODUCT(--(ABS($G135:$Z135)&lt;ABS(S135)),--($G135:$Z135&lt;&gt;0))+(SUMPRODUCT(--(ABS($G135:$Z135)=ABS(S135)),--($G135:$Z135&lt;&gt;0))-1)/2)</f>
        <v>4</v>
      </c>
      <c r="AN135" cm="1">
        <f t="array" ref="AN135">IF(T135=0,"",1+SUMPRODUCT(--(ABS($G135:$Z135)&lt;ABS(T135)),--($G135:$Z135&lt;&gt;0))+(SUMPRODUCT(--(ABS($G135:$Z135)=ABS(T135)),--($G135:$Z135&lt;&gt;0))-1)/2)</f>
        <v>1</v>
      </c>
      <c r="AO135" cm="1">
        <f t="array" ref="AO135">IF(U135=0,"",1+SUMPRODUCT(--(ABS($G135:$Z135)&lt;ABS(U135)),--($G135:$Z135&lt;&gt;0))+(SUMPRODUCT(--(ABS($G135:$Z135)=ABS(U135)),--($G135:$Z135&lt;&gt;0))-1)/2)</f>
        <v>12</v>
      </c>
      <c r="AP135" cm="1">
        <f t="array" ref="AP135">IF(V135=0,"",1+SUMPRODUCT(--(ABS($G135:$Z135)&lt;ABS(V135)),--($G135:$Z135&lt;&gt;0))+(SUMPRODUCT(--(ABS($G135:$Z135)=ABS(V135)),--($G135:$Z135&lt;&gt;0))-1)/2)</f>
        <v>18</v>
      </c>
      <c r="AQ135" cm="1">
        <f t="array" ref="AQ135">IF(W135=0,"",1+SUMPRODUCT(--(ABS($G135:$Z135)&lt;ABS(W135)),--($G135:$Z135&lt;&gt;0))+(SUMPRODUCT(--(ABS($G135:$Z135)=ABS(W135)),--($G135:$Z135&lt;&gt;0))-1)/2)</f>
        <v>14</v>
      </c>
      <c r="AR135" cm="1">
        <f t="array" ref="AR135">IF(X135=0,"",1+SUMPRODUCT(--(ABS($G135:$Z135)&lt;ABS(X135)),--($G135:$Z135&lt;&gt;0))+(SUMPRODUCT(--(ABS($G135:$Z135)=ABS(X135)),--($G135:$Z135&lt;&gt;0))-1)/2)</f>
        <v>10</v>
      </c>
      <c r="AS135" cm="1">
        <f t="array" ref="AS135">IF(Y135=0,"",1+SUMPRODUCT(--(ABS($G135:$Z135)&lt;ABS(Y135)),--($G135:$Z135&lt;&gt;0))+(SUMPRODUCT(--(ABS($G135:$Z135)=ABS(Y135)),--($G135:$Z135&lt;&gt;0))-1)/2)</f>
        <v>11</v>
      </c>
      <c r="AT135" cm="1">
        <f t="array" ref="AT135">IF(Z135=0,"",1+SUMPRODUCT(--(ABS($G135:$Z135)&lt;ABS(Z135)),--($G135:$Z135&lt;&gt;0))+(SUMPRODUCT(--(ABS($G135:$Z135)=ABS(Z135)),--($G135:$Z135&lt;&gt;0))-1)/2)</f>
        <v>3</v>
      </c>
      <c r="AU135">
        <f>AVERAGE(G135:Z135)</f>
        <v>4.8443719839685324E-2</v>
      </c>
      <c r="AV135">
        <f>SUMIF(G135:Z135,"&gt;0",AA135:AT135)</f>
        <v>210</v>
      </c>
      <c r="AW135">
        <f>COUNTIF(G135:Z135,"&lt;&gt;0")</f>
        <v>20</v>
      </c>
      <c r="AX135">
        <f>_xlfn.LET(_xlpm.n,AW135,_xlpm.w,AV135,_xlpm.mu,_xlpm.n*(_xlpm.n+1)/4,_xlpm.sd,SQRT(_xlpm.n*(_xlpm.n+1)*(2*_xlpm.n+1)/24),_xlpm.z,(ABS(_xlpm.w-_xlpm.mu)-0.5)/_xlpm.sd,MIN(1,2*(1-_xlfn.NORM.S.DIST(_xlpm.z,TRUE))))</f>
        <v>9.5691731570646255E-5</v>
      </c>
    </row>
    <row r="136" spans="1:50" x14ac:dyDescent="0.25">
      <c r="A136" t="s">
        <v>9346</v>
      </c>
      <c r="B136" t="s">
        <v>19</v>
      </c>
      <c r="C136" t="s">
        <v>190</v>
      </c>
      <c r="D136" t="s">
        <v>73</v>
      </c>
      <c r="E136" t="s">
        <v>26</v>
      </c>
      <c r="F136" t="s">
        <v>9259</v>
      </c>
      <c r="G136">
        <f>all_runs!O522-all_runs!O2322</f>
        <v>1.2458848345062834E-2</v>
      </c>
      <c r="H136">
        <f>all_runs!O523-all_runs!O2323</f>
        <v>6.2292122484620682E-2</v>
      </c>
      <c r="I136">
        <f>all_runs!O524-all_runs!O2324</f>
        <v>6.1308203991130794E-2</v>
      </c>
      <c r="J136">
        <f>all_runs!O525-all_runs!O2325</f>
        <v>4.6417278205357793E-2</v>
      </c>
      <c r="K136">
        <f>all_runs!O526-all_runs!O2326</f>
        <v>1.192951192951186E-2</v>
      </c>
      <c r="L136">
        <f>all_runs!O527-all_runs!O2327</f>
        <v>4.8237716099908345E-2</v>
      </c>
      <c r="M136">
        <f>all_runs!O528-all_runs!O2328</f>
        <v>6.0139873801012045E-2</v>
      </c>
      <c r="N136">
        <f>all_runs!O529-all_runs!O2329</f>
        <v>2.6764346764346691E-2</v>
      </c>
      <c r="O136">
        <f>all_runs!O530-all_runs!O2330</f>
        <v>5.527163538020996E-2</v>
      </c>
      <c r="P136">
        <f>all_runs!O531-all_runs!O2331</f>
        <v>5.0458003415618569E-2</v>
      </c>
      <c r="Q136">
        <f>all_runs!O532-all_runs!O2332</f>
        <v>4.1688162228660008E-2</v>
      </c>
      <c r="R136">
        <f>all_runs!O533-all_runs!O2333</f>
        <v>5.4794520547946091E-3</v>
      </c>
      <c r="S136">
        <f>all_runs!O534-all_runs!O2334</f>
        <v>5.0015275601415166E-2</v>
      </c>
      <c r="T136">
        <f>all_runs!O535-all_runs!O2335</f>
        <v>1.8610231308186842E-2</v>
      </c>
      <c r="U136">
        <f>all_runs!O536-all_runs!O2336</f>
        <v>3.9384517260623531E-2</v>
      </c>
      <c r="V136">
        <f>all_runs!O537-all_runs!O2337</f>
        <v>2.3287262603161829E-2</v>
      </c>
      <c r="W136">
        <f>all_runs!O538-all_runs!O2338</f>
        <v>6.6964285714285587E-2</v>
      </c>
      <c r="X136">
        <f>all_runs!O539-all_runs!O2339</f>
        <v>3.8560734413569997E-2</v>
      </c>
      <c r="Y136">
        <f>all_runs!O540-all_runs!O2340</f>
        <v>4.6498905908096244E-2</v>
      </c>
      <c r="Z136">
        <f>all_runs!O541-all_runs!O2341</f>
        <v>5.1359395109394912E-2</v>
      </c>
      <c r="AA136" cm="1">
        <f t="array" ref="AA136">IF(G136=0,"",1+SUMPRODUCT(--(ABS($G136:$Z136)&lt;ABS(G136)),--($G136:$Z136&lt;&gt;0))+(SUMPRODUCT(--(ABS($G136:$Z136)=ABS(G136)),--($G136:$Z136&lt;&gt;0))-1)/2)</f>
        <v>3</v>
      </c>
      <c r="AB136" cm="1">
        <f t="array" ref="AB136">IF(H136=0,"",1+SUMPRODUCT(--(ABS($G136:$Z136)&lt;ABS(H136)),--($G136:$Z136&lt;&gt;0))+(SUMPRODUCT(--(ABS($G136:$Z136)=ABS(H136)),--($G136:$Z136&lt;&gt;0))-1)/2)</f>
        <v>19</v>
      </c>
      <c r="AC136" cm="1">
        <f t="array" ref="AC136">IF(I136=0,"",1+SUMPRODUCT(--(ABS($G136:$Z136)&lt;ABS(I136)),--($G136:$Z136&lt;&gt;0))+(SUMPRODUCT(--(ABS($G136:$Z136)=ABS(I136)),--($G136:$Z136&lt;&gt;0))-1)/2)</f>
        <v>18</v>
      </c>
      <c r="AD136" cm="1">
        <f t="array" ref="AD136">IF(J136=0,"",1+SUMPRODUCT(--(ABS($G136:$Z136)&lt;ABS(J136)),--($G136:$Z136&lt;&gt;0))+(SUMPRODUCT(--(ABS($G136:$Z136)=ABS(J136)),--($G136:$Z136&lt;&gt;0))-1)/2)</f>
        <v>10</v>
      </c>
      <c r="AE136" cm="1">
        <f t="array" ref="AE136">IF(K136=0,"",1+SUMPRODUCT(--(ABS($G136:$Z136)&lt;ABS(K136)),--($G136:$Z136&lt;&gt;0))+(SUMPRODUCT(--(ABS($G136:$Z136)=ABS(K136)),--($G136:$Z136&lt;&gt;0))-1)/2)</f>
        <v>2</v>
      </c>
      <c r="AF136" cm="1">
        <f t="array" ref="AF136">IF(L136=0,"",1+SUMPRODUCT(--(ABS($G136:$Z136)&lt;ABS(L136)),--($G136:$Z136&lt;&gt;0))+(SUMPRODUCT(--(ABS($G136:$Z136)=ABS(L136)),--($G136:$Z136&lt;&gt;0))-1)/2)</f>
        <v>12</v>
      </c>
      <c r="AG136" cm="1">
        <f t="array" ref="AG136">IF(M136=0,"",1+SUMPRODUCT(--(ABS($G136:$Z136)&lt;ABS(M136)),--($G136:$Z136&lt;&gt;0))+(SUMPRODUCT(--(ABS($G136:$Z136)=ABS(M136)),--($G136:$Z136&lt;&gt;0))-1)/2)</f>
        <v>17</v>
      </c>
      <c r="AH136" cm="1">
        <f t="array" ref="AH136">IF(N136=0,"",1+SUMPRODUCT(--(ABS($G136:$Z136)&lt;ABS(N136)),--($G136:$Z136&lt;&gt;0))+(SUMPRODUCT(--(ABS($G136:$Z136)=ABS(N136)),--($G136:$Z136&lt;&gt;0))-1)/2)</f>
        <v>6</v>
      </c>
      <c r="AI136" cm="1">
        <f t="array" ref="AI136">IF(O136=0,"",1+SUMPRODUCT(--(ABS($G136:$Z136)&lt;ABS(O136)),--($G136:$Z136&lt;&gt;0))+(SUMPRODUCT(--(ABS($G136:$Z136)=ABS(O136)),--($G136:$Z136&lt;&gt;0))-1)/2)</f>
        <v>16</v>
      </c>
      <c r="AJ136" cm="1">
        <f t="array" ref="AJ136">IF(P136=0,"",1+SUMPRODUCT(--(ABS($G136:$Z136)&lt;ABS(P136)),--($G136:$Z136&lt;&gt;0))+(SUMPRODUCT(--(ABS($G136:$Z136)=ABS(P136)),--($G136:$Z136&lt;&gt;0))-1)/2)</f>
        <v>14</v>
      </c>
      <c r="AK136" cm="1">
        <f t="array" ref="AK136">IF(Q136=0,"",1+SUMPRODUCT(--(ABS($G136:$Z136)&lt;ABS(Q136)),--($G136:$Z136&lt;&gt;0))+(SUMPRODUCT(--(ABS($G136:$Z136)=ABS(Q136)),--($G136:$Z136&lt;&gt;0))-1)/2)</f>
        <v>9</v>
      </c>
      <c r="AL136" cm="1">
        <f t="array" ref="AL136">IF(R136=0,"",1+SUMPRODUCT(--(ABS($G136:$Z136)&lt;ABS(R136)),--($G136:$Z136&lt;&gt;0))+(SUMPRODUCT(--(ABS($G136:$Z136)=ABS(R136)),--($G136:$Z136&lt;&gt;0))-1)/2)</f>
        <v>1</v>
      </c>
      <c r="AM136" cm="1">
        <f t="array" ref="AM136">IF(S136=0,"",1+SUMPRODUCT(--(ABS($G136:$Z136)&lt;ABS(S136)),--($G136:$Z136&lt;&gt;0))+(SUMPRODUCT(--(ABS($G136:$Z136)=ABS(S136)),--($G136:$Z136&lt;&gt;0))-1)/2)</f>
        <v>13</v>
      </c>
      <c r="AN136" cm="1">
        <f t="array" ref="AN136">IF(T136=0,"",1+SUMPRODUCT(--(ABS($G136:$Z136)&lt;ABS(T136)),--($G136:$Z136&lt;&gt;0))+(SUMPRODUCT(--(ABS($G136:$Z136)=ABS(T136)),--($G136:$Z136&lt;&gt;0))-1)/2)</f>
        <v>4</v>
      </c>
      <c r="AO136" cm="1">
        <f t="array" ref="AO136">IF(U136=0,"",1+SUMPRODUCT(--(ABS($G136:$Z136)&lt;ABS(U136)),--($G136:$Z136&lt;&gt;0))+(SUMPRODUCT(--(ABS($G136:$Z136)=ABS(U136)),--($G136:$Z136&lt;&gt;0))-1)/2)</f>
        <v>8</v>
      </c>
      <c r="AP136" cm="1">
        <f t="array" ref="AP136">IF(V136=0,"",1+SUMPRODUCT(--(ABS($G136:$Z136)&lt;ABS(V136)),--($G136:$Z136&lt;&gt;0))+(SUMPRODUCT(--(ABS($G136:$Z136)=ABS(V136)),--($G136:$Z136&lt;&gt;0))-1)/2)</f>
        <v>5</v>
      </c>
      <c r="AQ136" cm="1">
        <f t="array" ref="AQ136">IF(W136=0,"",1+SUMPRODUCT(--(ABS($G136:$Z136)&lt;ABS(W136)),--($G136:$Z136&lt;&gt;0))+(SUMPRODUCT(--(ABS($G136:$Z136)=ABS(W136)),--($G136:$Z136&lt;&gt;0))-1)/2)</f>
        <v>20</v>
      </c>
      <c r="AR136" cm="1">
        <f t="array" ref="AR136">IF(X136=0,"",1+SUMPRODUCT(--(ABS($G136:$Z136)&lt;ABS(X136)),--($G136:$Z136&lt;&gt;0))+(SUMPRODUCT(--(ABS($G136:$Z136)=ABS(X136)),--($G136:$Z136&lt;&gt;0))-1)/2)</f>
        <v>7</v>
      </c>
      <c r="AS136" cm="1">
        <f t="array" ref="AS136">IF(Y136=0,"",1+SUMPRODUCT(--(ABS($G136:$Z136)&lt;ABS(Y136)),--($G136:$Z136&lt;&gt;0))+(SUMPRODUCT(--(ABS($G136:$Z136)=ABS(Y136)),--($G136:$Z136&lt;&gt;0))-1)/2)</f>
        <v>11</v>
      </c>
      <c r="AT136" cm="1">
        <f t="array" ref="AT136">IF(Z136=0,"",1+SUMPRODUCT(--(ABS($G136:$Z136)&lt;ABS(Z136)),--($G136:$Z136&lt;&gt;0))+(SUMPRODUCT(--(ABS($G136:$Z136)=ABS(Z136)),--($G136:$Z136&lt;&gt;0))-1)/2)</f>
        <v>15</v>
      </c>
      <c r="AU136">
        <f>AVERAGE(G136:Z136)</f>
        <v>4.0856288130948416E-2</v>
      </c>
      <c r="AV136">
        <f>SUMIF(G136:Z136,"&gt;0",AA136:AT136)</f>
        <v>210</v>
      </c>
      <c r="AW136">
        <f>COUNTIF(G136:Z136,"&lt;&gt;0")</f>
        <v>20</v>
      </c>
      <c r="AX136">
        <f>_xlfn.LET(_xlpm.n,AW136,_xlpm.w,AV136,_xlpm.mu,_xlpm.n*(_xlpm.n+1)/4,_xlpm.sd,SQRT(_xlpm.n*(_xlpm.n+1)*(2*_xlpm.n+1)/24),_xlpm.z,(ABS(_xlpm.w-_xlpm.mu)-0.5)/_xlpm.sd,MIN(1,2*(1-_xlfn.NORM.S.DIST(_xlpm.z,TRUE))))</f>
        <v>9.5691731570646255E-5</v>
      </c>
    </row>
    <row r="137" spans="1:50" x14ac:dyDescent="0.25">
      <c r="A137" t="s">
        <v>9346</v>
      </c>
      <c r="B137" t="s">
        <v>19</v>
      </c>
      <c r="C137" t="s">
        <v>190</v>
      </c>
      <c r="D137" t="s">
        <v>73</v>
      </c>
      <c r="E137" t="s">
        <v>32</v>
      </c>
      <c r="F137" t="s">
        <v>9260</v>
      </c>
      <c r="G137">
        <f>all_runs!O542-all_runs!O2342</f>
        <v>-5.2582125691156278E-3</v>
      </c>
      <c r="H137">
        <f>all_runs!O543-all_runs!O2343</f>
        <v>-1.1064425770308084E-2</v>
      </c>
      <c r="I137">
        <f>all_runs!O544-all_runs!O2344</f>
        <v>-1.3392354403624407E-2</v>
      </c>
      <c r="J137">
        <f>all_runs!O545-all_runs!O2345</f>
        <v>6.7349979036761543E-3</v>
      </c>
      <c r="K137">
        <f>all_runs!O546-all_runs!O2346</f>
        <v>3.6373267414142596E-3</v>
      </c>
      <c r="L137">
        <f>all_runs!O547-all_runs!O2347</f>
        <v>2.0876826722338149E-2</v>
      </c>
      <c r="M137">
        <f>all_runs!O548-all_runs!O2348</f>
        <v>-7.5541725204938404E-3</v>
      </c>
      <c r="N137">
        <f>all_runs!O549-all_runs!O2349</f>
        <v>-2.527978696606703E-3</v>
      </c>
      <c r="O137">
        <f>all_runs!O550-all_runs!O2350</f>
        <v>1.3429588954579796E-2</v>
      </c>
      <c r="P137">
        <f>all_runs!O551-all_runs!O2351</f>
        <v>-6.2716708627130746E-3</v>
      </c>
      <c r="Q137">
        <f>all_runs!O552-all_runs!O2352</f>
        <v>9.1998091761749112E-3</v>
      </c>
      <c r="R137">
        <f>all_runs!O553-all_runs!O2353</f>
        <v>2.3551532217843008E-2</v>
      </c>
      <c r="S137">
        <f>all_runs!O554-all_runs!O2354</f>
        <v>2.3250173250173201E-2</v>
      </c>
      <c r="T137">
        <f>all_runs!O555-all_runs!O2355</f>
        <v>1.0885678447058345E-2</v>
      </c>
      <c r="U137">
        <f>all_runs!O556-all_runs!O2356</f>
        <v>1.7002451764204229E-2</v>
      </c>
      <c r="V137">
        <f>all_runs!O557-all_runs!O2357</f>
        <v>2.372755680313543E-2</v>
      </c>
      <c r="W137">
        <f>all_runs!O558-all_runs!O2358</f>
        <v>1.5202278998100782E-2</v>
      </c>
      <c r="X137">
        <f>all_runs!O559-all_runs!O2359</f>
        <v>-1.7038206617245866E-3</v>
      </c>
      <c r="Y137">
        <f>all_runs!O560-all_runs!O2360</f>
        <v>-8.4564361406939126E-3</v>
      </c>
      <c r="Z137">
        <f>all_runs!O561-all_runs!O2361</f>
        <v>-2.5918777326978448E-2</v>
      </c>
      <c r="AA137" cm="1">
        <f t="array" ref="AA137">IF(G137=0,"",1+SUMPRODUCT(--(ABS($G137:$Z137)&lt;ABS(G137)),--($G137:$Z137&lt;&gt;0))+(SUMPRODUCT(--(ABS($G137:$Z137)=ABS(G137)),--($G137:$Z137&lt;&gt;0))-1)/2)</f>
        <v>4</v>
      </c>
      <c r="AB137" cm="1">
        <f t="array" ref="AB137">IF(H137=0,"",1+SUMPRODUCT(--(ABS($G137:$Z137)&lt;ABS(H137)),--($G137:$Z137&lt;&gt;0))+(SUMPRODUCT(--(ABS($G137:$Z137)=ABS(H137)),--($G137:$Z137&lt;&gt;0))-1)/2)</f>
        <v>11</v>
      </c>
      <c r="AC137" cm="1">
        <f t="array" ref="AC137">IF(I137=0,"",1+SUMPRODUCT(--(ABS($G137:$Z137)&lt;ABS(I137)),--($G137:$Z137&lt;&gt;0))+(SUMPRODUCT(--(ABS($G137:$Z137)=ABS(I137)),--($G137:$Z137&lt;&gt;0))-1)/2)</f>
        <v>12</v>
      </c>
      <c r="AD137" cm="1">
        <f t="array" ref="AD137">IF(J137=0,"",1+SUMPRODUCT(--(ABS($G137:$Z137)&lt;ABS(J137)),--($G137:$Z137&lt;&gt;0))+(SUMPRODUCT(--(ABS($G137:$Z137)=ABS(J137)),--($G137:$Z137&lt;&gt;0))-1)/2)</f>
        <v>6</v>
      </c>
      <c r="AE137" cm="1">
        <f t="array" ref="AE137">IF(K137=0,"",1+SUMPRODUCT(--(ABS($G137:$Z137)&lt;ABS(K137)),--($G137:$Z137&lt;&gt;0))+(SUMPRODUCT(--(ABS($G137:$Z137)=ABS(K137)),--($G137:$Z137&lt;&gt;0))-1)/2)</f>
        <v>3</v>
      </c>
      <c r="AF137" cm="1">
        <f t="array" ref="AF137">IF(L137=0,"",1+SUMPRODUCT(--(ABS($G137:$Z137)&lt;ABS(L137)),--($G137:$Z137&lt;&gt;0))+(SUMPRODUCT(--(ABS($G137:$Z137)=ABS(L137)),--($G137:$Z137&lt;&gt;0))-1)/2)</f>
        <v>16</v>
      </c>
      <c r="AG137" cm="1">
        <f t="array" ref="AG137">IF(M137=0,"",1+SUMPRODUCT(--(ABS($G137:$Z137)&lt;ABS(M137)),--($G137:$Z137&lt;&gt;0))+(SUMPRODUCT(--(ABS($G137:$Z137)=ABS(M137)),--($G137:$Z137&lt;&gt;0))-1)/2)</f>
        <v>7</v>
      </c>
      <c r="AH137" cm="1">
        <f t="array" ref="AH137">IF(N137=0,"",1+SUMPRODUCT(--(ABS($G137:$Z137)&lt;ABS(N137)),--($G137:$Z137&lt;&gt;0))+(SUMPRODUCT(--(ABS($G137:$Z137)=ABS(N137)),--($G137:$Z137&lt;&gt;0))-1)/2)</f>
        <v>2</v>
      </c>
      <c r="AI137" cm="1">
        <f t="array" ref="AI137">IF(O137=0,"",1+SUMPRODUCT(--(ABS($G137:$Z137)&lt;ABS(O137)),--($G137:$Z137&lt;&gt;0))+(SUMPRODUCT(--(ABS($G137:$Z137)=ABS(O137)),--($G137:$Z137&lt;&gt;0))-1)/2)</f>
        <v>13</v>
      </c>
      <c r="AJ137" cm="1">
        <f t="array" ref="AJ137">IF(P137=0,"",1+SUMPRODUCT(--(ABS($G137:$Z137)&lt;ABS(P137)),--($G137:$Z137&lt;&gt;0))+(SUMPRODUCT(--(ABS($G137:$Z137)=ABS(P137)),--($G137:$Z137&lt;&gt;0))-1)/2)</f>
        <v>5</v>
      </c>
      <c r="AK137" cm="1">
        <f t="array" ref="AK137">IF(Q137=0,"",1+SUMPRODUCT(--(ABS($G137:$Z137)&lt;ABS(Q137)),--($G137:$Z137&lt;&gt;0))+(SUMPRODUCT(--(ABS($G137:$Z137)=ABS(Q137)),--($G137:$Z137&lt;&gt;0))-1)/2)</f>
        <v>9</v>
      </c>
      <c r="AL137" cm="1">
        <f t="array" ref="AL137">IF(R137=0,"",1+SUMPRODUCT(--(ABS($G137:$Z137)&lt;ABS(R137)),--($G137:$Z137&lt;&gt;0))+(SUMPRODUCT(--(ABS($G137:$Z137)=ABS(R137)),--($G137:$Z137&lt;&gt;0))-1)/2)</f>
        <v>18</v>
      </c>
      <c r="AM137" cm="1">
        <f t="array" ref="AM137">IF(S137=0,"",1+SUMPRODUCT(--(ABS($G137:$Z137)&lt;ABS(S137)),--($G137:$Z137&lt;&gt;0))+(SUMPRODUCT(--(ABS($G137:$Z137)=ABS(S137)),--($G137:$Z137&lt;&gt;0))-1)/2)</f>
        <v>17</v>
      </c>
      <c r="AN137" cm="1">
        <f t="array" ref="AN137">IF(T137=0,"",1+SUMPRODUCT(--(ABS($G137:$Z137)&lt;ABS(T137)),--($G137:$Z137&lt;&gt;0))+(SUMPRODUCT(--(ABS($G137:$Z137)=ABS(T137)),--($G137:$Z137&lt;&gt;0))-1)/2)</f>
        <v>10</v>
      </c>
      <c r="AO137" cm="1">
        <f t="array" ref="AO137">IF(U137=0,"",1+SUMPRODUCT(--(ABS($G137:$Z137)&lt;ABS(U137)),--($G137:$Z137&lt;&gt;0))+(SUMPRODUCT(--(ABS($G137:$Z137)=ABS(U137)),--($G137:$Z137&lt;&gt;0))-1)/2)</f>
        <v>15</v>
      </c>
      <c r="AP137" cm="1">
        <f t="array" ref="AP137">IF(V137=0,"",1+SUMPRODUCT(--(ABS($G137:$Z137)&lt;ABS(V137)),--($G137:$Z137&lt;&gt;0))+(SUMPRODUCT(--(ABS($G137:$Z137)=ABS(V137)),--($G137:$Z137&lt;&gt;0))-1)/2)</f>
        <v>19</v>
      </c>
      <c r="AQ137" cm="1">
        <f t="array" ref="AQ137">IF(W137=0,"",1+SUMPRODUCT(--(ABS($G137:$Z137)&lt;ABS(W137)),--($G137:$Z137&lt;&gt;0))+(SUMPRODUCT(--(ABS($G137:$Z137)=ABS(W137)),--($G137:$Z137&lt;&gt;0))-1)/2)</f>
        <v>14</v>
      </c>
      <c r="AR137" cm="1">
        <f t="array" ref="AR137">IF(X137=0,"",1+SUMPRODUCT(--(ABS($G137:$Z137)&lt;ABS(X137)),--($G137:$Z137&lt;&gt;0))+(SUMPRODUCT(--(ABS($G137:$Z137)=ABS(X137)),--($G137:$Z137&lt;&gt;0))-1)/2)</f>
        <v>1</v>
      </c>
      <c r="AS137" cm="1">
        <f t="array" ref="AS137">IF(Y137=0,"",1+SUMPRODUCT(--(ABS($G137:$Z137)&lt;ABS(Y137)),--($G137:$Z137&lt;&gt;0))+(SUMPRODUCT(--(ABS($G137:$Z137)=ABS(Y137)),--($G137:$Z137&lt;&gt;0))-1)/2)</f>
        <v>8</v>
      </c>
      <c r="AT137" cm="1">
        <f t="array" ref="AT137">IF(Z137=0,"",1+SUMPRODUCT(--(ABS($G137:$Z137)&lt;ABS(Z137)),--($G137:$Z137&lt;&gt;0))+(SUMPRODUCT(--(ABS($G137:$Z137)=ABS(Z137)),--($G137:$Z137&lt;&gt;0))-1)/2)</f>
        <v>20</v>
      </c>
      <c r="AU137">
        <f>AVERAGE(G137:Z137)</f>
        <v>4.2675186013219788E-3</v>
      </c>
      <c r="AV137">
        <f>SUMIF(G137:Z137,"&gt;0",AA137:AT137)</f>
        <v>140</v>
      </c>
      <c r="AW137">
        <f>COUNTIF(G137:Z137,"&lt;&gt;0")</f>
        <v>20</v>
      </c>
      <c r="AX137">
        <f>_xlfn.LET(_xlpm.n,AW137,_xlpm.w,AV137,_xlpm.mu,_xlpm.n*(_xlpm.n+1)/4,_xlpm.sd,SQRT(_xlpm.n*(_xlpm.n+1)*(2*_xlpm.n+1)/24),_xlpm.z,(ABS(_xlpm.w-_xlpm.mu)-0.5)/_xlpm.sd,MIN(1,2*(1-_xlfn.NORM.S.DIST(_xlpm.z,TRUE))))</f>
        <v>0.19775393382060868</v>
      </c>
    </row>
    <row r="138" spans="1:50" x14ac:dyDescent="0.25">
      <c r="A138" t="s">
        <v>9346</v>
      </c>
      <c r="B138" t="s">
        <v>19</v>
      </c>
      <c r="C138" t="s">
        <v>190</v>
      </c>
      <c r="D138" t="s">
        <v>73</v>
      </c>
      <c r="E138" t="s">
        <v>12</v>
      </c>
      <c r="F138" t="s">
        <v>9260</v>
      </c>
      <c r="G138">
        <f>all_runs!O562-all_runs!O2362</f>
        <v>2.6620351843255174E-2</v>
      </c>
      <c r="H138">
        <f>all_runs!O563-all_runs!O2363</f>
        <v>1.1030609942590641E-2</v>
      </c>
      <c r="I138">
        <f>all_runs!O564-all_runs!O2364</f>
        <v>1.1331444759206888E-2</v>
      </c>
      <c r="J138">
        <f>all_runs!O565-all_runs!O2365</f>
        <v>-3.3211233211231095E-3</v>
      </c>
      <c r="K138">
        <f>all_runs!O566-all_runs!O2366</f>
        <v>-2.3054755043227626E-2</v>
      </c>
      <c r="L138">
        <f>all_runs!O567-all_runs!O2367</f>
        <v>1.3851821530904584E-2</v>
      </c>
      <c r="M138">
        <f>all_runs!O568-all_runs!O2368</f>
        <v>1.8567381626871882E-2</v>
      </c>
      <c r="N138">
        <f>all_runs!O569-all_runs!O2369</f>
        <v>-9.3632958801497246E-3</v>
      </c>
      <c r="O138">
        <f>all_runs!O570-all_runs!O2370</f>
        <v>-2.3245846254695723E-2</v>
      </c>
      <c r="P138">
        <f>all_runs!O571-all_runs!O2371</f>
        <v>1.2892945096334985E-2</v>
      </c>
      <c r="Q138">
        <f>all_runs!O572-all_runs!O2372</f>
        <v>-2.9119459352017429E-2</v>
      </c>
      <c r="R138">
        <f>all_runs!O573-all_runs!O2373</f>
        <v>4.2175541442761588E-3</v>
      </c>
      <c r="S138">
        <f>all_runs!O574-all_runs!O2374</f>
        <v>-2.9453301659605358E-2</v>
      </c>
      <c r="T138">
        <f>all_runs!O575-all_runs!O2375</f>
        <v>1.139601139601143E-2</v>
      </c>
      <c r="U138">
        <f>all_runs!O576-all_runs!O2376</f>
        <v>-1.3725490196078383E-2</v>
      </c>
      <c r="V138">
        <f>all_runs!O577-all_runs!O2377</f>
        <v>4.352261135668134E-2</v>
      </c>
      <c r="W138">
        <f>all_runs!O578-all_runs!O2378</f>
        <v>-9.1675092686216431E-3</v>
      </c>
      <c r="X138">
        <f>all_runs!O579-all_runs!O2379</f>
        <v>-7.5042899250390427E-3</v>
      </c>
      <c r="Y138">
        <f>all_runs!O580-all_runs!O2380</f>
        <v>1.1726957343192179E-3</v>
      </c>
      <c r="Z138">
        <f>all_runs!O581-all_runs!O2381</f>
        <v>-6.6772971895554534E-3</v>
      </c>
      <c r="AA138" cm="1">
        <f t="array" ref="AA138">IF(G138=0,"",1+SUMPRODUCT(--(ABS($G138:$Z138)&lt;ABS(G138)),--($G138:$Z138&lt;&gt;0))+(SUMPRODUCT(--(ABS($G138:$Z138)=ABS(G138)),--($G138:$Z138&lt;&gt;0))-1)/2)</f>
        <v>17</v>
      </c>
      <c r="AB138" cm="1">
        <f t="array" ref="AB138">IF(H138=0,"",1+SUMPRODUCT(--(ABS($G138:$Z138)&lt;ABS(H138)),--($G138:$Z138&lt;&gt;0))+(SUMPRODUCT(--(ABS($G138:$Z138)=ABS(H138)),--($G138:$Z138&lt;&gt;0))-1)/2)</f>
        <v>8</v>
      </c>
      <c r="AC138" cm="1">
        <f t="array" ref="AC138">IF(I138=0,"",1+SUMPRODUCT(--(ABS($G138:$Z138)&lt;ABS(I138)),--($G138:$Z138&lt;&gt;0))+(SUMPRODUCT(--(ABS($G138:$Z138)=ABS(I138)),--($G138:$Z138&lt;&gt;0))-1)/2)</f>
        <v>9</v>
      </c>
      <c r="AD138" cm="1">
        <f t="array" ref="AD138">IF(J138=0,"",1+SUMPRODUCT(--(ABS($G138:$Z138)&lt;ABS(J138)),--($G138:$Z138&lt;&gt;0))+(SUMPRODUCT(--(ABS($G138:$Z138)=ABS(J138)),--($G138:$Z138&lt;&gt;0))-1)/2)</f>
        <v>2</v>
      </c>
      <c r="AE138" cm="1">
        <f t="array" ref="AE138">IF(K138=0,"",1+SUMPRODUCT(--(ABS($G138:$Z138)&lt;ABS(K138)),--($G138:$Z138&lt;&gt;0))+(SUMPRODUCT(--(ABS($G138:$Z138)=ABS(K138)),--($G138:$Z138&lt;&gt;0))-1)/2)</f>
        <v>15</v>
      </c>
      <c r="AF138" cm="1">
        <f t="array" ref="AF138">IF(L138=0,"",1+SUMPRODUCT(--(ABS($G138:$Z138)&lt;ABS(L138)),--($G138:$Z138&lt;&gt;0))+(SUMPRODUCT(--(ABS($G138:$Z138)=ABS(L138)),--($G138:$Z138&lt;&gt;0))-1)/2)</f>
        <v>13</v>
      </c>
      <c r="AG138" cm="1">
        <f t="array" ref="AG138">IF(M138=0,"",1+SUMPRODUCT(--(ABS($G138:$Z138)&lt;ABS(M138)),--($G138:$Z138&lt;&gt;0))+(SUMPRODUCT(--(ABS($G138:$Z138)=ABS(M138)),--($G138:$Z138&lt;&gt;0))-1)/2)</f>
        <v>14</v>
      </c>
      <c r="AH138" cm="1">
        <f t="array" ref="AH138">IF(N138=0,"",1+SUMPRODUCT(--(ABS($G138:$Z138)&lt;ABS(N138)),--($G138:$Z138&lt;&gt;0))+(SUMPRODUCT(--(ABS($G138:$Z138)=ABS(N138)),--($G138:$Z138&lt;&gt;0))-1)/2)</f>
        <v>7</v>
      </c>
      <c r="AI138" cm="1">
        <f t="array" ref="AI138">IF(O138=0,"",1+SUMPRODUCT(--(ABS($G138:$Z138)&lt;ABS(O138)),--($G138:$Z138&lt;&gt;0))+(SUMPRODUCT(--(ABS($G138:$Z138)=ABS(O138)),--($G138:$Z138&lt;&gt;0))-1)/2)</f>
        <v>16</v>
      </c>
      <c r="AJ138" cm="1">
        <f t="array" ref="AJ138">IF(P138=0,"",1+SUMPRODUCT(--(ABS($G138:$Z138)&lt;ABS(P138)),--($G138:$Z138&lt;&gt;0))+(SUMPRODUCT(--(ABS($G138:$Z138)=ABS(P138)),--($G138:$Z138&lt;&gt;0))-1)/2)</f>
        <v>11</v>
      </c>
      <c r="AK138" cm="1">
        <f t="array" ref="AK138">IF(Q138=0,"",1+SUMPRODUCT(--(ABS($G138:$Z138)&lt;ABS(Q138)),--($G138:$Z138&lt;&gt;0))+(SUMPRODUCT(--(ABS($G138:$Z138)=ABS(Q138)),--($G138:$Z138&lt;&gt;0))-1)/2)</f>
        <v>18</v>
      </c>
      <c r="AL138" cm="1">
        <f t="array" ref="AL138">IF(R138=0,"",1+SUMPRODUCT(--(ABS($G138:$Z138)&lt;ABS(R138)),--($G138:$Z138&lt;&gt;0))+(SUMPRODUCT(--(ABS($G138:$Z138)=ABS(R138)),--($G138:$Z138&lt;&gt;0))-1)/2)</f>
        <v>3</v>
      </c>
      <c r="AM138" cm="1">
        <f t="array" ref="AM138">IF(S138=0,"",1+SUMPRODUCT(--(ABS($G138:$Z138)&lt;ABS(S138)),--($G138:$Z138&lt;&gt;0))+(SUMPRODUCT(--(ABS($G138:$Z138)=ABS(S138)),--($G138:$Z138&lt;&gt;0))-1)/2)</f>
        <v>19</v>
      </c>
      <c r="AN138" cm="1">
        <f t="array" ref="AN138">IF(T138=0,"",1+SUMPRODUCT(--(ABS($G138:$Z138)&lt;ABS(T138)),--($G138:$Z138&lt;&gt;0))+(SUMPRODUCT(--(ABS($G138:$Z138)=ABS(T138)),--($G138:$Z138&lt;&gt;0))-1)/2)</f>
        <v>10</v>
      </c>
      <c r="AO138" cm="1">
        <f t="array" ref="AO138">IF(U138=0,"",1+SUMPRODUCT(--(ABS($G138:$Z138)&lt;ABS(U138)),--($G138:$Z138&lt;&gt;0))+(SUMPRODUCT(--(ABS($G138:$Z138)=ABS(U138)),--($G138:$Z138&lt;&gt;0))-1)/2)</f>
        <v>12</v>
      </c>
      <c r="AP138" cm="1">
        <f t="array" ref="AP138">IF(V138=0,"",1+SUMPRODUCT(--(ABS($G138:$Z138)&lt;ABS(V138)),--($G138:$Z138&lt;&gt;0))+(SUMPRODUCT(--(ABS($G138:$Z138)=ABS(V138)),--($G138:$Z138&lt;&gt;0))-1)/2)</f>
        <v>20</v>
      </c>
      <c r="AQ138" cm="1">
        <f t="array" ref="AQ138">IF(W138=0,"",1+SUMPRODUCT(--(ABS($G138:$Z138)&lt;ABS(W138)),--($G138:$Z138&lt;&gt;0))+(SUMPRODUCT(--(ABS($G138:$Z138)=ABS(W138)),--($G138:$Z138&lt;&gt;0))-1)/2)</f>
        <v>6</v>
      </c>
      <c r="AR138" cm="1">
        <f t="array" ref="AR138">IF(X138=0,"",1+SUMPRODUCT(--(ABS($G138:$Z138)&lt;ABS(X138)),--($G138:$Z138&lt;&gt;0))+(SUMPRODUCT(--(ABS($G138:$Z138)=ABS(X138)),--($G138:$Z138&lt;&gt;0))-1)/2)</f>
        <v>5</v>
      </c>
      <c r="AS138" cm="1">
        <f t="array" ref="AS138">IF(Y138=0,"",1+SUMPRODUCT(--(ABS($G138:$Z138)&lt;ABS(Y138)),--($G138:$Z138&lt;&gt;0))+(SUMPRODUCT(--(ABS($G138:$Z138)=ABS(Y138)),--($G138:$Z138&lt;&gt;0))-1)/2)</f>
        <v>1</v>
      </c>
      <c r="AT138" cm="1">
        <f t="array" ref="AT138">IF(Z138=0,"",1+SUMPRODUCT(--(ABS($G138:$Z138)&lt;ABS(Z138)),--($G138:$Z138&lt;&gt;0))+(SUMPRODUCT(--(ABS($G138:$Z138)=ABS(Z138)),--($G138:$Z138&lt;&gt;0))-1)/2)</f>
        <v>4</v>
      </c>
      <c r="AU138">
        <f>AVERAGE(G138:Z138)</f>
        <v>-1.447032983059593E-6</v>
      </c>
      <c r="AV138">
        <f>SUMIF(G138:Z138,"&gt;0",AA138:AT138)</f>
        <v>106</v>
      </c>
      <c r="AW138">
        <f>COUNTIF(G138:Z138,"&lt;&gt;0")</f>
        <v>20</v>
      </c>
      <c r="AX138">
        <f>_xlfn.LET(_xlpm.n,AW138,_xlpm.w,AV138,_xlpm.mu,_xlpm.n*(_xlpm.n+1)/4,_xlpm.sd,SQRT(_xlpm.n*(_xlpm.n+1)*(2*_xlpm.n+1)/24),_xlpm.z,(ABS(_xlpm.w-_xlpm.mu)-0.5)/_xlpm.sd,MIN(1,2*(1-_xlfn.NORM.S.DIST(_xlpm.z,TRUE))))</f>
        <v>0.98510728449235696</v>
      </c>
    </row>
    <row r="139" spans="1:50" x14ac:dyDescent="0.25">
      <c r="A139" t="s">
        <v>9346</v>
      </c>
      <c r="B139" t="s">
        <v>19</v>
      </c>
      <c r="C139" t="s">
        <v>190</v>
      </c>
      <c r="D139" t="s">
        <v>73</v>
      </c>
      <c r="E139" t="s">
        <v>26</v>
      </c>
      <c r="F139" t="s">
        <v>9260</v>
      </c>
      <c r="G139">
        <f>all_runs!O582-all_runs!O2382</f>
        <v>-1.5194258846820019E-2</v>
      </c>
      <c r="H139">
        <f>all_runs!O583-all_runs!O2383</f>
        <v>-1.2522892639707073E-2</v>
      </c>
      <c r="I139">
        <f>all_runs!O584-all_runs!O2384</f>
        <v>-1.3333333333333419E-2</v>
      </c>
      <c r="J139">
        <f>all_runs!O585-all_runs!O2385</f>
        <v>-5.5139550714772279E-3</v>
      </c>
      <c r="K139">
        <f>all_runs!O586-all_runs!O2386</f>
        <v>3.7003861910985814E-3</v>
      </c>
      <c r="L139">
        <f>all_runs!O587-all_runs!O2387</f>
        <v>-7.5336322869953287E-3</v>
      </c>
      <c r="M139">
        <f>all_runs!O588-all_runs!O2388</f>
        <v>-1.139893336459008E-2</v>
      </c>
      <c r="N139">
        <f>all_runs!O589-all_runs!O2389</f>
        <v>-4.3140205668422693E-3</v>
      </c>
      <c r="O139">
        <f>all_runs!O590-all_runs!O2390</f>
        <v>-3.0728596911371975E-2</v>
      </c>
      <c r="P139">
        <f>all_runs!O591-all_runs!O2391</f>
        <v>-2.2146104382358534E-2</v>
      </c>
      <c r="Q139">
        <f>all_runs!O592-all_runs!O2392</f>
        <v>-1.9931394858010765E-2</v>
      </c>
      <c r="R139">
        <f>all_runs!O593-all_runs!O2393</f>
        <v>-2.6879838176372295E-2</v>
      </c>
      <c r="S139">
        <f>all_runs!O594-all_runs!O2394</f>
        <v>0</v>
      </c>
      <c r="T139">
        <f>all_runs!O595-all_runs!O2395</f>
        <v>-1.7162698412698352E-2</v>
      </c>
      <c r="U139">
        <f>all_runs!O596-all_runs!O2396</f>
        <v>2.5736203909925148E-3</v>
      </c>
      <c r="V139">
        <f>all_runs!O597-all_runs!O2397</f>
        <v>-4.8701613059390914E-3</v>
      </c>
      <c r="W139">
        <f>all_runs!O598-all_runs!O2398</f>
        <v>-5.1791912041865285E-3</v>
      </c>
      <c r="X139">
        <f>all_runs!O599-all_runs!O2399</f>
        <v>-6.5882630585274438E-3</v>
      </c>
      <c r="Y139">
        <f>all_runs!O600-all_runs!O2400</f>
        <v>3.2863477985428657E-3</v>
      </c>
      <c r="Z139">
        <f>all_runs!O601-all_runs!O2401</f>
        <v>-2.6416268627964534E-2</v>
      </c>
      <c r="AA139" cm="1">
        <f t="array" ref="AA139">IF(G139=0,"",1+SUMPRODUCT(--(ABS($G139:$Z139)&lt;ABS(G139)),--($G139:$Z139&lt;&gt;0))+(SUMPRODUCT(--(ABS($G139:$Z139)=ABS(G139)),--($G139:$Z139&lt;&gt;0))-1)/2)</f>
        <v>13</v>
      </c>
      <c r="AB139" cm="1">
        <f t="array" ref="AB139">IF(H139=0,"",1+SUMPRODUCT(--(ABS($G139:$Z139)&lt;ABS(H139)),--($G139:$Z139&lt;&gt;0))+(SUMPRODUCT(--(ABS($G139:$Z139)=ABS(H139)),--($G139:$Z139&lt;&gt;0))-1)/2)</f>
        <v>11</v>
      </c>
      <c r="AC139" cm="1">
        <f t="array" ref="AC139">IF(I139=0,"",1+SUMPRODUCT(--(ABS($G139:$Z139)&lt;ABS(I139)),--($G139:$Z139&lt;&gt;0))+(SUMPRODUCT(--(ABS($G139:$Z139)=ABS(I139)),--($G139:$Z139&lt;&gt;0))-1)/2)</f>
        <v>12</v>
      </c>
      <c r="AD139" cm="1">
        <f t="array" ref="AD139">IF(J139=0,"",1+SUMPRODUCT(--(ABS($G139:$Z139)&lt;ABS(J139)),--($G139:$Z139&lt;&gt;0))+(SUMPRODUCT(--(ABS($G139:$Z139)=ABS(J139)),--($G139:$Z139&lt;&gt;0))-1)/2)</f>
        <v>7</v>
      </c>
      <c r="AE139" cm="1">
        <f t="array" ref="AE139">IF(K139=0,"",1+SUMPRODUCT(--(ABS($G139:$Z139)&lt;ABS(K139)),--($G139:$Z139&lt;&gt;0))+(SUMPRODUCT(--(ABS($G139:$Z139)=ABS(K139)),--($G139:$Z139&lt;&gt;0))-1)/2)</f>
        <v>3</v>
      </c>
      <c r="AF139" cm="1">
        <f t="array" ref="AF139">IF(L139=0,"",1+SUMPRODUCT(--(ABS($G139:$Z139)&lt;ABS(L139)),--($G139:$Z139&lt;&gt;0))+(SUMPRODUCT(--(ABS($G139:$Z139)=ABS(L139)),--($G139:$Z139&lt;&gt;0))-1)/2)</f>
        <v>9</v>
      </c>
      <c r="AG139" cm="1">
        <f t="array" ref="AG139">IF(M139=0,"",1+SUMPRODUCT(--(ABS($G139:$Z139)&lt;ABS(M139)),--($G139:$Z139&lt;&gt;0))+(SUMPRODUCT(--(ABS($G139:$Z139)=ABS(M139)),--($G139:$Z139&lt;&gt;0))-1)/2)</f>
        <v>10</v>
      </c>
      <c r="AH139" cm="1">
        <f t="array" ref="AH139">IF(N139=0,"",1+SUMPRODUCT(--(ABS($G139:$Z139)&lt;ABS(N139)),--($G139:$Z139&lt;&gt;0))+(SUMPRODUCT(--(ABS($G139:$Z139)=ABS(N139)),--($G139:$Z139&lt;&gt;0))-1)/2)</f>
        <v>4</v>
      </c>
      <c r="AI139" cm="1">
        <f t="array" ref="AI139">IF(O139=0,"",1+SUMPRODUCT(--(ABS($G139:$Z139)&lt;ABS(O139)),--($G139:$Z139&lt;&gt;0))+(SUMPRODUCT(--(ABS($G139:$Z139)=ABS(O139)),--($G139:$Z139&lt;&gt;0))-1)/2)</f>
        <v>19</v>
      </c>
      <c r="AJ139" cm="1">
        <f t="array" ref="AJ139">IF(P139=0,"",1+SUMPRODUCT(--(ABS($G139:$Z139)&lt;ABS(P139)),--($G139:$Z139&lt;&gt;0))+(SUMPRODUCT(--(ABS($G139:$Z139)=ABS(P139)),--($G139:$Z139&lt;&gt;0))-1)/2)</f>
        <v>16</v>
      </c>
      <c r="AK139" cm="1">
        <f t="array" ref="AK139">IF(Q139=0,"",1+SUMPRODUCT(--(ABS($G139:$Z139)&lt;ABS(Q139)),--($G139:$Z139&lt;&gt;0))+(SUMPRODUCT(--(ABS($G139:$Z139)=ABS(Q139)),--($G139:$Z139&lt;&gt;0))-1)/2)</f>
        <v>15</v>
      </c>
      <c r="AL139" cm="1">
        <f t="array" ref="AL139">IF(R139=0,"",1+SUMPRODUCT(--(ABS($G139:$Z139)&lt;ABS(R139)),--($G139:$Z139&lt;&gt;0))+(SUMPRODUCT(--(ABS($G139:$Z139)=ABS(R139)),--($G139:$Z139&lt;&gt;0))-1)/2)</f>
        <v>18</v>
      </c>
      <c r="AM139" t="str" cm="1">
        <f t="array" ref="AM139">IF(S139=0,"",1+SUMPRODUCT(--(ABS($G139:$Z139)&lt;ABS(S139)),--($G139:$Z139&lt;&gt;0))+(SUMPRODUCT(--(ABS($G139:$Z139)=ABS(S139)),--($G139:$Z139&lt;&gt;0))-1)/2)</f>
        <v/>
      </c>
      <c r="AN139" cm="1">
        <f t="array" ref="AN139">IF(T139=0,"",1+SUMPRODUCT(--(ABS($G139:$Z139)&lt;ABS(T139)),--($G139:$Z139&lt;&gt;0))+(SUMPRODUCT(--(ABS($G139:$Z139)=ABS(T139)),--($G139:$Z139&lt;&gt;0))-1)/2)</f>
        <v>14</v>
      </c>
      <c r="AO139" cm="1">
        <f t="array" ref="AO139">IF(U139=0,"",1+SUMPRODUCT(--(ABS($G139:$Z139)&lt;ABS(U139)),--($G139:$Z139&lt;&gt;0))+(SUMPRODUCT(--(ABS($G139:$Z139)=ABS(U139)),--($G139:$Z139&lt;&gt;0))-1)/2)</f>
        <v>1</v>
      </c>
      <c r="AP139" cm="1">
        <f t="array" ref="AP139">IF(V139=0,"",1+SUMPRODUCT(--(ABS($G139:$Z139)&lt;ABS(V139)),--($G139:$Z139&lt;&gt;0))+(SUMPRODUCT(--(ABS($G139:$Z139)=ABS(V139)),--($G139:$Z139&lt;&gt;0))-1)/2)</f>
        <v>5</v>
      </c>
      <c r="AQ139" cm="1">
        <f t="array" ref="AQ139">IF(W139=0,"",1+SUMPRODUCT(--(ABS($G139:$Z139)&lt;ABS(W139)),--($G139:$Z139&lt;&gt;0))+(SUMPRODUCT(--(ABS($G139:$Z139)=ABS(W139)),--($G139:$Z139&lt;&gt;0))-1)/2)</f>
        <v>6</v>
      </c>
      <c r="AR139" cm="1">
        <f t="array" ref="AR139">IF(X139=0,"",1+SUMPRODUCT(--(ABS($G139:$Z139)&lt;ABS(X139)),--($G139:$Z139&lt;&gt;0))+(SUMPRODUCT(--(ABS($G139:$Z139)=ABS(X139)),--($G139:$Z139&lt;&gt;0))-1)/2)</f>
        <v>8</v>
      </c>
      <c r="AS139" cm="1">
        <f t="array" ref="AS139">IF(Y139=0,"",1+SUMPRODUCT(--(ABS($G139:$Z139)&lt;ABS(Y139)),--($G139:$Z139&lt;&gt;0))+(SUMPRODUCT(--(ABS($G139:$Z139)=ABS(Y139)),--($G139:$Z139&lt;&gt;0))-1)/2)</f>
        <v>2</v>
      </c>
      <c r="AT139" cm="1">
        <f t="array" ref="AT139">IF(Z139=0,"",1+SUMPRODUCT(--(ABS($G139:$Z139)&lt;ABS(Z139)),--($G139:$Z139&lt;&gt;0))+(SUMPRODUCT(--(ABS($G139:$Z139)=ABS(Z139)),--($G139:$Z139&lt;&gt;0))-1)/2)</f>
        <v>17</v>
      </c>
      <c r="AU139">
        <f>AVERAGE(G139:Z139)</f>
        <v>-1.1007659433328048E-2</v>
      </c>
      <c r="AV139">
        <f>SUMIF(G139:Z139,"&gt;0",AA139:AT139)</f>
        <v>6</v>
      </c>
      <c r="AW139">
        <f>COUNTIF(G139:Z139,"&lt;&gt;0")</f>
        <v>19</v>
      </c>
      <c r="AX139">
        <f>_xlfn.LET(_xlpm.n,AW139,_xlpm.w,AV139,_xlpm.mu,_xlpm.n*(_xlpm.n+1)/4,_xlpm.sd,SQRT(_xlpm.n*(_xlpm.n+1)*(2*_xlpm.n+1)/24),_xlpm.z,(ABS(_xlpm.w-_xlpm.mu)-0.5)/_xlpm.sd,MIN(1,2*(1-_xlfn.NORM.S.DIST(_xlpm.z,TRUE))))</f>
        <v>3.6883610537863376E-4</v>
      </c>
    </row>
    <row r="140" spans="1:50" x14ac:dyDescent="0.25">
      <c r="A140" t="s">
        <v>9346</v>
      </c>
      <c r="B140" t="s">
        <v>19</v>
      </c>
      <c r="C140" t="s">
        <v>190</v>
      </c>
      <c r="D140" t="s">
        <v>81</v>
      </c>
      <c r="E140" t="s">
        <v>32</v>
      </c>
      <c r="F140" t="s">
        <v>9259</v>
      </c>
      <c r="G140">
        <f>all_runs!O2402-all_runs!O3842</f>
        <v>4.716587941094752E-2</v>
      </c>
      <c r="H140">
        <f>all_runs!O2403-all_runs!O3843</f>
        <v>6.4074785951424018E-2</v>
      </c>
      <c r="I140">
        <f>all_runs!O2404-all_runs!O3844</f>
        <v>6.4074785951424018E-2</v>
      </c>
      <c r="J140">
        <f>all_runs!O2405-all_runs!O3845</f>
        <v>6.4074785951424018E-2</v>
      </c>
      <c r="K140">
        <f>all_runs!O2406-all_runs!O3846</f>
        <v>6.4074785951424018E-2</v>
      </c>
      <c r="L140">
        <f>all_runs!O2407-all_runs!O3847</f>
        <v>6.4074785951424018E-2</v>
      </c>
      <c r="M140">
        <f>all_runs!O2408-all_runs!O3848</f>
        <v>6.4074785951424018E-2</v>
      </c>
      <c r="N140">
        <f>all_runs!O2409-all_runs!O3849</f>
        <v>6.4074785951424018E-2</v>
      </c>
      <c r="O140">
        <f>all_runs!O2410-all_runs!O3850</f>
        <v>6.4074785951424018E-2</v>
      </c>
      <c r="P140">
        <f>all_runs!O2411-all_runs!O3851</f>
        <v>6.4074785951424018E-2</v>
      </c>
      <c r="Q140">
        <f>all_runs!O2412-all_runs!O3852</f>
        <v>6.4074785951424018E-2</v>
      </c>
      <c r="R140">
        <f>all_runs!O2413-all_runs!O3853</f>
        <v>6.4074785951424018E-2</v>
      </c>
      <c r="S140">
        <f>all_runs!O2414-all_runs!O3854</f>
        <v>6.4074785951424018E-2</v>
      </c>
      <c r="T140">
        <f>all_runs!O2415-all_runs!O3855</f>
        <v>6.4074785951424018E-2</v>
      </c>
      <c r="U140">
        <f>all_runs!O2416-all_runs!O3856</f>
        <v>6.4074785951424018E-2</v>
      </c>
      <c r="V140">
        <f>all_runs!O2417-all_runs!O3857</f>
        <v>6.4074785951424018E-2</v>
      </c>
      <c r="W140">
        <f>all_runs!O2418-all_runs!O3858</f>
        <v>6.4074785951424018E-2</v>
      </c>
      <c r="X140">
        <f>all_runs!O2419-all_runs!O3859</f>
        <v>6.4074785951424018E-2</v>
      </c>
      <c r="Y140">
        <f>all_runs!O2420-all_runs!O3860</f>
        <v>6.4074785951424018E-2</v>
      </c>
      <c r="Z140">
        <f>all_runs!O2421-all_runs!O3861</f>
        <v>6.4074785951424018E-2</v>
      </c>
      <c r="AA140" cm="1">
        <f t="array" ref="AA140">IF(G140=0,"",1+SUMPRODUCT(--(ABS($G140:$Z140)&lt;ABS(G140)),--($G140:$Z140&lt;&gt;0))+(SUMPRODUCT(--(ABS($G140:$Z140)=ABS(G140)),--($G140:$Z140&lt;&gt;0))-1)/2)</f>
        <v>1</v>
      </c>
      <c r="AB140" cm="1">
        <f t="array" ref="AB140">IF(H140=0,"",1+SUMPRODUCT(--(ABS($G140:$Z140)&lt;ABS(H140)),--($G140:$Z140&lt;&gt;0))+(SUMPRODUCT(--(ABS($G140:$Z140)=ABS(H140)),--($G140:$Z140&lt;&gt;0))-1)/2)</f>
        <v>11</v>
      </c>
      <c r="AC140" cm="1">
        <f t="array" ref="AC140">IF(I140=0,"",1+SUMPRODUCT(--(ABS($G140:$Z140)&lt;ABS(I140)),--($G140:$Z140&lt;&gt;0))+(SUMPRODUCT(--(ABS($G140:$Z140)=ABS(I140)),--($G140:$Z140&lt;&gt;0))-1)/2)</f>
        <v>11</v>
      </c>
      <c r="AD140" cm="1">
        <f t="array" ref="AD140">IF(J140=0,"",1+SUMPRODUCT(--(ABS($G140:$Z140)&lt;ABS(J140)),--($G140:$Z140&lt;&gt;0))+(SUMPRODUCT(--(ABS($G140:$Z140)=ABS(J140)),--($G140:$Z140&lt;&gt;0))-1)/2)</f>
        <v>11</v>
      </c>
      <c r="AE140" cm="1">
        <f t="array" ref="AE140">IF(K140=0,"",1+SUMPRODUCT(--(ABS($G140:$Z140)&lt;ABS(K140)),--($G140:$Z140&lt;&gt;0))+(SUMPRODUCT(--(ABS($G140:$Z140)=ABS(K140)),--($G140:$Z140&lt;&gt;0))-1)/2)</f>
        <v>11</v>
      </c>
      <c r="AF140" cm="1">
        <f t="array" ref="AF140">IF(L140=0,"",1+SUMPRODUCT(--(ABS($G140:$Z140)&lt;ABS(L140)),--($G140:$Z140&lt;&gt;0))+(SUMPRODUCT(--(ABS($G140:$Z140)=ABS(L140)),--($G140:$Z140&lt;&gt;0))-1)/2)</f>
        <v>11</v>
      </c>
      <c r="AG140" cm="1">
        <f t="array" ref="AG140">IF(M140=0,"",1+SUMPRODUCT(--(ABS($G140:$Z140)&lt;ABS(M140)),--($G140:$Z140&lt;&gt;0))+(SUMPRODUCT(--(ABS($G140:$Z140)=ABS(M140)),--($G140:$Z140&lt;&gt;0))-1)/2)</f>
        <v>11</v>
      </c>
      <c r="AH140" cm="1">
        <f t="array" ref="AH140">IF(N140=0,"",1+SUMPRODUCT(--(ABS($G140:$Z140)&lt;ABS(N140)),--($G140:$Z140&lt;&gt;0))+(SUMPRODUCT(--(ABS($G140:$Z140)=ABS(N140)),--($G140:$Z140&lt;&gt;0))-1)/2)</f>
        <v>11</v>
      </c>
      <c r="AI140" cm="1">
        <f t="array" ref="AI140">IF(O140=0,"",1+SUMPRODUCT(--(ABS($G140:$Z140)&lt;ABS(O140)),--($G140:$Z140&lt;&gt;0))+(SUMPRODUCT(--(ABS($G140:$Z140)=ABS(O140)),--($G140:$Z140&lt;&gt;0))-1)/2)</f>
        <v>11</v>
      </c>
      <c r="AJ140" cm="1">
        <f t="array" ref="AJ140">IF(P140=0,"",1+SUMPRODUCT(--(ABS($G140:$Z140)&lt;ABS(P140)),--($G140:$Z140&lt;&gt;0))+(SUMPRODUCT(--(ABS($G140:$Z140)=ABS(P140)),--($G140:$Z140&lt;&gt;0))-1)/2)</f>
        <v>11</v>
      </c>
      <c r="AK140" cm="1">
        <f t="array" ref="AK140">IF(Q140=0,"",1+SUMPRODUCT(--(ABS($G140:$Z140)&lt;ABS(Q140)),--($G140:$Z140&lt;&gt;0))+(SUMPRODUCT(--(ABS($G140:$Z140)=ABS(Q140)),--($G140:$Z140&lt;&gt;0))-1)/2)</f>
        <v>11</v>
      </c>
      <c r="AL140" cm="1">
        <f t="array" ref="AL140">IF(R140=0,"",1+SUMPRODUCT(--(ABS($G140:$Z140)&lt;ABS(R140)),--($G140:$Z140&lt;&gt;0))+(SUMPRODUCT(--(ABS($G140:$Z140)=ABS(R140)),--($G140:$Z140&lt;&gt;0))-1)/2)</f>
        <v>11</v>
      </c>
      <c r="AM140" cm="1">
        <f t="array" ref="AM140">IF(S140=0,"",1+SUMPRODUCT(--(ABS($G140:$Z140)&lt;ABS(S140)),--($G140:$Z140&lt;&gt;0))+(SUMPRODUCT(--(ABS($G140:$Z140)=ABS(S140)),--($G140:$Z140&lt;&gt;0))-1)/2)</f>
        <v>11</v>
      </c>
      <c r="AN140" cm="1">
        <f t="array" ref="AN140">IF(T140=0,"",1+SUMPRODUCT(--(ABS($G140:$Z140)&lt;ABS(T140)),--($G140:$Z140&lt;&gt;0))+(SUMPRODUCT(--(ABS($G140:$Z140)=ABS(T140)),--($G140:$Z140&lt;&gt;0))-1)/2)</f>
        <v>11</v>
      </c>
      <c r="AO140" cm="1">
        <f t="array" ref="AO140">IF(U140=0,"",1+SUMPRODUCT(--(ABS($G140:$Z140)&lt;ABS(U140)),--($G140:$Z140&lt;&gt;0))+(SUMPRODUCT(--(ABS($G140:$Z140)=ABS(U140)),--($G140:$Z140&lt;&gt;0))-1)/2)</f>
        <v>11</v>
      </c>
      <c r="AP140" cm="1">
        <f t="array" ref="AP140">IF(V140=0,"",1+SUMPRODUCT(--(ABS($G140:$Z140)&lt;ABS(V140)),--($G140:$Z140&lt;&gt;0))+(SUMPRODUCT(--(ABS($G140:$Z140)=ABS(V140)),--($G140:$Z140&lt;&gt;0))-1)/2)</f>
        <v>11</v>
      </c>
      <c r="AQ140" cm="1">
        <f t="array" ref="AQ140">IF(W140=0,"",1+SUMPRODUCT(--(ABS($G140:$Z140)&lt;ABS(W140)),--($G140:$Z140&lt;&gt;0))+(SUMPRODUCT(--(ABS($G140:$Z140)=ABS(W140)),--($G140:$Z140&lt;&gt;0))-1)/2)</f>
        <v>11</v>
      </c>
      <c r="AR140" cm="1">
        <f t="array" ref="AR140">IF(X140=0,"",1+SUMPRODUCT(--(ABS($G140:$Z140)&lt;ABS(X140)),--($G140:$Z140&lt;&gt;0))+(SUMPRODUCT(--(ABS($G140:$Z140)=ABS(X140)),--($G140:$Z140&lt;&gt;0))-1)/2)</f>
        <v>11</v>
      </c>
      <c r="AS140" cm="1">
        <f t="array" ref="AS140">IF(Y140=0,"",1+SUMPRODUCT(--(ABS($G140:$Z140)&lt;ABS(Y140)),--($G140:$Z140&lt;&gt;0))+(SUMPRODUCT(--(ABS($G140:$Z140)=ABS(Y140)),--($G140:$Z140&lt;&gt;0))-1)/2)</f>
        <v>11</v>
      </c>
      <c r="AT140" cm="1">
        <f t="array" ref="AT140">IF(Z140=0,"",1+SUMPRODUCT(--(ABS($G140:$Z140)&lt;ABS(Z140)),--($G140:$Z140&lt;&gt;0))+(SUMPRODUCT(--(ABS($G140:$Z140)=ABS(Z140)),--($G140:$Z140&lt;&gt;0))-1)/2)</f>
        <v>11</v>
      </c>
      <c r="AU140">
        <f>AVERAGE(G140:Z140)</f>
        <v>6.3229340624400221E-2</v>
      </c>
      <c r="AV140">
        <f>SUMIF(G140:Z140,"&gt;0",AA140:AT140)</f>
        <v>210</v>
      </c>
      <c r="AW140">
        <f>COUNTIF(G140:Z140,"&lt;&gt;0")</f>
        <v>20</v>
      </c>
      <c r="AX140">
        <f>_xlfn.LET(_xlpm.n,AW140,_xlpm.w,AV140,_xlpm.mu,_xlpm.n*(_xlpm.n+1)/4,_xlpm.sd,SQRT(_xlpm.n*(_xlpm.n+1)*(2*_xlpm.n+1)/24),_xlpm.z,(ABS(_xlpm.w-_xlpm.mu)-0.5)/_xlpm.sd,MIN(1,2*(1-_xlfn.NORM.S.DIST(_xlpm.z,TRUE))))</f>
        <v>9.5691731570646255E-5</v>
      </c>
    </row>
    <row r="141" spans="1:50" x14ac:dyDescent="0.25">
      <c r="A141" t="s">
        <v>9346</v>
      </c>
      <c r="B141" t="s">
        <v>19</v>
      </c>
      <c r="C141" t="s">
        <v>190</v>
      </c>
      <c r="D141" t="s">
        <v>81</v>
      </c>
      <c r="E141" t="s">
        <v>12</v>
      </c>
      <c r="F141" t="s">
        <v>9259</v>
      </c>
      <c r="G141">
        <f>all_runs!O2422-all_runs!O3862</f>
        <v>3.1236204770675791E-2</v>
      </c>
      <c r="H141">
        <f>all_runs!O2423-all_runs!O3863</f>
        <v>3.1236204770675791E-2</v>
      </c>
      <c r="I141">
        <f>all_runs!O2424-all_runs!O3864</f>
        <v>3.1236204770675791E-2</v>
      </c>
      <c r="J141">
        <f>all_runs!O2425-all_runs!O3865</f>
        <v>3.1236204770675791E-2</v>
      </c>
      <c r="K141">
        <f>all_runs!O2426-all_runs!O3866</f>
        <v>3.1236204770675791E-2</v>
      </c>
      <c r="L141">
        <f>all_runs!O2427-all_runs!O3867</f>
        <v>3.1236204770675791E-2</v>
      </c>
      <c r="M141">
        <f>all_runs!O2428-all_runs!O3868</f>
        <v>3.1236204770675791E-2</v>
      </c>
      <c r="N141">
        <f>all_runs!O2429-all_runs!O3869</f>
        <v>3.1236204770675791E-2</v>
      </c>
      <c r="O141">
        <f>all_runs!O2430-all_runs!O3870</f>
        <v>3.1236204770675791E-2</v>
      </c>
      <c r="P141">
        <f>all_runs!O2431-all_runs!O3871</f>
        <v>3.1236204770675791E-2</v>
      </c>
      <c r="Q141">
        <f>all_runs!O2432-all_runs!O3872</f>
        <v>3.1236204770675791E-2</v>
      </c>
      <c r="R141">
        <f>all_runs!O2433-all_runs!O3873</f>
        <v>3.1236204770675791E-2</v>
      </c>
      <c r="S141">
        <f>all_runs!O2434-all_runs!O3874</f>
        <v>3.1236204770675791E-2</v>
      </c>
      <c r="T141">
        <f>all_runs!O2435-all_runs!O3875</f>
        <v>3.1236204770675791E-2</v>
      </c>
      <c r="U141">
        <f>all_runs!O2436-all_runs!O3876</f>
        <v>3.1236204770675791E-2</v>
      </c>
      <c r="V141">
        <f>all_runs!O2437-all_runs!O3877</f>
        <v>3.1236204770675791E-2</v>
      </c>
      <c r="W141">
        <f>all_runs!O2438-all_runs!O3878</f>
        <v>3.1236204770675791E-2</v>
      </c>
      <c r="X141">
        <f>all_runs!O2439-all_runs!O3879</f>
        <v>3.1236204770675791E-2</v>
      </c>
      <c r="Y141">
        <f>all_runs!O2440-all_runs!O3880</f>
        <v>3.1236204770675791E-2</v>
      </c>
      <c r="Z141">
        <f>all_runs!O2441-all_runs!O3881</f>
        <v>3.1236204770675791E-2</v>
      </c>
      <c r="AA141" cm="1">
        <f t="array" ref="AA141">IF(G141=0,"",1+SUMPRODUCT(--(ABS($G141:$Z141)&lt;ABS(G141)),--($G141:$Z141&lt;&gt;0))+(SUMPRODUCT(--(ABS($G141:$Z141)=ABS(G141)),--($G141:$Z141&lt;&gt;0))-1)/2)</f>
        <v>10.5</v>
      </c>
      <c r="AB141" cm="1">
        <f t="array" ref="AB141">IF(H141=0,"",1+SUMPRODUCT(--(ABS($G141:$Z141)&lt;ABS(H141)),--($G141:$Z141&lt;&gt;0))+(SUMPRODUCT(--(ABS($G141:$Z141)=ABS(H141)),--($G141:$Z141&lt;&gt;0))-1)/2)</f>
        <v>10.5</v>
      </c>
      <c r="AC141" cm="1">
        <f t="array" ref="AC141">IF(I141=0,"",1+SUMPRODUCT(--(ABS($G141:$Z141)&lt;ABS(I141)),--($G141:$Z141&lt;&gt;0))+(SUMPRODUCT(--(ABS($G141:$Z141)=ABS(I141)),--($G141:$Z141&lt;&gt;0))-1)/2)</f>
        <v>10.5</v>
      </c>
      <c r="AD141" cm="1">
        <f t="array" ref="AD141">IF(J141=0,"",1+SUMPRODUCT(--(ABS($G141:$Z141)&lt;ABS(J141)),--($G141:$Z141&lt;&gt;0))+(SUMPRODUCT(--(ABS($G141:$Z141)=ABS(J141)),--($G141:$Z141&lt;&gt;0))-1)/2)</f>
        <v>10.5</v>
      </c>
      <c r="AE141" cm="1">
        <f t="array" ref="AE141">IF(K141=0,"",1+SUMPRODUCT(--(ABS($G141:$Z141)&lt;ABS(K141)),--($G141:$Z141&lt;&gt;0))+(SUMPRODUCT(--(ABS($G141:$Z141)=ABS(K141)),--($G141:$Z141&lt;&gt;0))-1)/2)</f>
        <v>10.5</v>
      </c>
      <c r="AF141" cm="1">
        <f t="array" ref="AF141">IF(L141=0,"",1+SUMPRODUCT(--(ABS($G141:$Z141)&lt;ABS(L141)),--($G141:$Z141&lt;&gt;0))+(SUMPRODUCT(--(ABS($G141:$Z141)=ABS(L141)),--($G141:$Z141&lt;&gt;0))-1)/2)</f>
        <v>10.5</v>
      </c>
      <c r="AG141" cm="1">
        <f t="array" ref="AG141">IF(M141=0,"",1+SUMPRODUCT(--(ABS($G141:$Z141)&lt;ABS(M141)),--($G141:$Z141&lt;&gt;0))+(SUMPRODUCT(--(ABS($G141:$Z141)=ABS(M141)),--($G141:$Z141&lt;&gt;0))-1)/2)</f>
        <v>10.5</v>
      </c>
      <c r="AH141" cm="1">
        <f t="array" ref="AH141">IF(N141=0,"",1+SUMPRODUCT(--(ABS($G141:$Z141)&lt;ABS(N141)),--($G141:$Z141&lt;&gt;0))+(SUMPRODUCT(--(ABS($G141:$Z141)=ABS(N141)),--($G141:$Z141&lt;&gt;0))-1)/2)</f>
        <v>10.5</v>
      </c>
      <c r="AI141" cm="1">
        <f t="array" ref="AI141">IF(O141=0,"",1+SUMPRODUCT(--(ABS($G141:$Z141)&lt;ABS(O141)),--($G141:$Z141&lt;&gt;0))+(SUMPRODUCT(--(ABS($G141:$Z141)=ABS(O141)),--($G141:$Z141&lt;&gt;0))-1)/2)</f>
        <v>10.5</v>
      </c>
      <c r="AJ141" cm="1">
        <f t="array" ref="AJ141">IF(P141=0,"",1+SUMPRODUCT(--(ABS($G141:$Z141)&lt;ABS(P141)),--($G141:$Z141&lt;&gt;0))+(SUMPRODUCT(--(ABS($G141:$Z141)=ABS(P141)),--($G141:$Z141&lt;&gt;0))-1)/2)</f>
        <v>10.5</v>
      </c>
      <c r="AK141" cm="1">
        <f t="array" ref="AK141">IF(Q141=0,"",1+SUMPRODUCT(--(ABS($G141:$Z141)&lt;ABS(Q141)),--($G141:$Z141&lt;&gt;0))+(SUMPRODUCT(--(ABS($G141:$Z141)=ABS(Q141)),--($G141:$Z141&lt;&gt;0))-1)/2)</f>
        <v>10.5</v>
      </c>
      <c r="AL141" cm="1">
        <f t="array" ref="AL141">IF(R141=0,"",1+SUMPRODUCT(--(ABS($G141:$Z141)&lt;ABS(R141)),--($G141:$Z141&lt;&gt;0))+(SUMPRODUCT(--(ABS($G141:$Z141)=ABS(R141)),--($G141:$Z141&lt;&gt;0))-1)/2)</f>
        <v>10.5</v>
      </c>
      <c r="AM141" cm="1">
        <f t="array" ref="AM141">IF(S141=0,"",1+SUMPRODUCT(--(ABS($G141:$Z141)&lt;ABS(S141)),--($G141:$Z141&lt;&gt;0))+(SUMPRODUCT(--(ABS($G141:$Z141)=ABS(S141)),--($G141:$Z141&lt;&gt;0))-1)/2)</f>
        <v>10.5</v>
      </c>
      <c r="AN141" cm="1">
        <f t="array" ref="AN141">IF(T141=0,"",1+SUMPRODUCT(--(ABS($G141:$Z141)&lt;ABS(T141)),--($G141:$Z141&lt;&gt;0))+(SUMPRODUCT(--(ABS($G141:$Z141)=ABS(T141)),--($G141:$Z141&lt;&gt;0))-1)/2)</f>
        <v>10.5</v>
      </c>
      <c r="AO141" cm="1">
        <f t="array" ref="AO141">IF(U141=0,"",1+SUMPRODUCT(--(ABS($G141:$Z141)&lt;ABS(U141)),--($G141:$Z141&lt;&gt;0))+(SUMPRODUCT(--(ABS($G141:$Z141)=ABS(U141)),--($G141:$Z141&lt;&gt;0))-1)/2)</f>
        <v>10.5</v>
      </c>
      <c r="AP141" cm="1">
        <f t="array" ref="AP141">IF(V141=0,"",1+SUMPRODUCT(--(ABS($G141:$Z141)&lt;ABS(V141)),--($G141:$Z141&lt;&gt;0))+(SUMPRODUCT(--(ABS($G141:$Z141)=ABS(V141)),--($G141:$Z141&lt;&gt;0))-1)/2)</f>
        <v>10.5</v>
      </c>
      <c r="AQ141" cm="1">
        <f t="array" ref="AQ141">IF(W141=0,"",1+SUMPRODUCT(--(ABS($G141:$Z141)&lt;ABS(W141)),--($G141:$Z141&lt;&gt;0))+(SUMPRODUCT(--(ABS($G141:$Z141)=ABS(W141)),--($G141:$Z141&lt;&gt;0))-1)/2)</f>
        <v>10.5</v>
      </c>
      <c r="AR141" cm="1">
        <f t="array" ref="AR141">IF(X141=0,"",1+SUMPRODUCT(--(ABS($G141:$Z141)&lt;ABS(X141)),--($G141:$Z141&lt;&gt;0))+(SUMPRODUCT(--(ABS($G141:$Z141)=ABS(X141)),--($G141:$Z141&lt;&gt;0))-1)/2)</f>
        <v>10.5</v>
      </c>
      <c r="AS141" cm="1">
        <f t="array" ref="AS141">IF(Y141=0,"",1+SUMPRODUCT(--(ABS($G141:$Z141)&lt;ABS(Y141)),--($G141:$Z141&lt;&gt;0))+(SUMPRODUCT(--(ABS($G141:$Z141)=ABS(Y141)),--($G141:$Z141&lt;&gt;0))-1)/2)</f>
        <v>10.5</v>
      </c>
      <c r="AT141" cm="1">
        <f t="array" ref="AT141">IF(Z141=0,"",1+SUMPRODUCT(--(ABS($G141:$Z141)&lt;ABS(Z141)),--($G141:$Z141&lt;&gt;0))+(SUMPRODUCT(--(ABS($G141:$Z141)=ABS(Z141)),--($G141:$Z141&lt;&gt;0))-1)/2)</f>
        <v>10.5</v>
      </c>
      <c r="AU141">
        <f>AVERAGE(G141:Z141)</f>
        <v>3.1236204770675791E-2</v>
      </c>
      <c r="AV141">
        <f>SUMIF(G141:Z141,"&gt;0",AA141:AT141)</f>
        <v>210</v>
      </c>
      <c r="AW141">
        <f>COUNTIF(G141:Z141,"&lt;&gt;0")</f>
        <v>20</v>
      </c>
      <c r="AX141">
        <f>_xlfn.LET(_xlpm.n,AW141,_xlpm.w,AV141,_xlpm.mu,_xlpm.n*(_xlpm.n+1)/4,_xlpm.sd,SQRT(_xlpm.n*(_xlpm.n+1)*(2*_xlpm.n+1)/24),_xlpm.z,(ABS(_xlpm.w-_xlpm.mu)-0.5)/_xlpm.sd,MIN(1,2*(1-_xlfn.NORM.S.DIST(_xlpm.z,TRUE))))</f>
        <v>9.5691731570646255E-5</v>
      </c>
    </row>
    <row r="142" spans="1:50" x14ac:dyDescent="0.25">
      <c r="A142" t="s">
        <v>9346</v>
      </c>
      <c r="B142" t="s">
        <v>19</v>
      </c>
      <c r="C142" t="s">
        <v>190</v>
      </c>
      <c r="D142" t="s">
        <v>81</v>
      </c>
      <c r="E142" t="s">
        <v>26</v>
      </c>
      <c r="F142" t="s">
        <v>9259</v>
      </c>
      <c r="G142">
        <f>all_runs!O2442-all_runs!O3882</f>
        <v>0.12006298568887108</v>
      </c>
      <c r="H142">
        <f>all_runs!O2443-all_runs!O3883</f>
        <v>0.12006298568887108</v>
      </c>
      <c r="I142">
        <f>all_runs!O2444-all_runs!O3884</f>
        <v>0.12006298568887108</v>
      </c>
      <c r="J142">
        <f>all_runs!O2445-all_runs!O3885</f>
        <v>0.12006298568887108</v>
      </c>
      <c r="K142">
        <f>all_runs!O2446-all_runs!O3886</f>
        <v>0.12006298568887108</v>
      </c>
      <c r="L142">
        <f>all_runs!O2447-all_runs!O3887</f>
        <v>0.12006298568887108</v>
      </c>
      <c r="M142">
        <f>all_runs!O2448-all_runs!O3888</f>
        <v>0.12006298568887108</v>
      </c>
      <c r="N142">
        <f>all_runs!O2449-all_runs!O3889</f>
        <v>0.12006298568887108</v>
      </c>
      <c r="O142">
        <f>all_runs!O2450-all_runs!O3890</f>
        <v>0.12006298568887108</v>
      </c>
      <c r="P142">
        <f>all_runs!O2451-all_runs!O3891</f>
        <v>0.12006298568887108</v>
      </c>
      <c r="Q142">
        <f>all_runs!O2452-all_runs!O3892</f>
        <v>0.12006298568887108</v>
      </c>
      <c r="R142">
        <f>all_runs!O2453-all_runs!O3893</f>
        <v>0.12006298568887108</v>
      </c>
      <c r="S142">
        <f>all_runs!O2454-all_runs!O3894</f>
        <v>0.12006298568887108</v>
      </c>
      <c r="T142">
        <f>all_runs!O2455-all_runs!O3895</f>
        <v>0.12006298568887108</v>
      </c>
      <c r="U142">
        <f>all_runs!O2456-all_runs!O3896</f>
        <v>0.12006298568887108</v>
      </c>
      <c r="V142">
        <f>all_runs!O2457-all_runs!O3897</f>
        <v>0.12006298568887108</v>
      </c>
      <c r="W142">
        <f>all_runs!O2458-all_runs!O3898</f>
        <v>0.12006298568887108</v>
      </c>
      <c r="X142">
        <f>all_runs!O2459-all_runs!O3899</f>
        <v>0.12006298568887108</v>
      </c>
      <c r="Y142">
        <f>all_runs!O2460-all_runs!O3900</f>
        <v>0.12006298568887108</v>
      </c>
      <c r="Z142">
        <f>all_runs!O2461-all_runs!O3901</f>
        <v>0.12006298568887108</v>
      </c>
      <c r="AA142" cm="1">
        <f t="array" ref="AA142">IF(G142=0,"",1+SUMPRODUCT(--(ABS($G142:$Z142)&lt;ABS(G142)),--($G142:$Z142&lt;&gt;0))+(SUMPRODUCT(--(ABS($G142:$Z142)=ABS(G142)),--($G142:$Z142&lt;&gt;0))-1)/2)</f>
        <v>10.5</v>
      </c>
      <c r="AB142" cm="1">
        <f t="array" ref="AB142">IF(H142=0,"",1+SUMPRODUCT(--(ABS($G142:$Z142)&lt;ABS(H142)),--($G142:$Z142&lt;&gt;0))+(SUMPRODUCT(--(ABS($G142:$Z142)=ABS(H142)),--($G142:$Z142&lt;&gt;0))-1)/2)</f>
        <v>10.5</v>
      </c>
      <c r="AC142" cm="1">
        <f t="array" ref="AC142">IF(I142=0,"",1+SUMPRODUCT(--(ABS($G142:$Z142)&lt;ABS(I142)),--($G142:$Z142&lt;&gt;0))+(SUMPRODUCT(--(ABS($G142:$Z142)=ABS(I142)),--($G142:$Z142&lt;&gt;0))-1)/2)</f>
        <v>10.5</v>
      </c>
      <c r="AD142" cm="1">
        <f t="array" ref="AD142">IF(J142=0,"",1+SUMPRODUCT(--(ABS($G142:$Z142)&lt;ABS(J142)),--($G142:$Z142&lt;&gt;0))+(SUMPRODUCT(--(ABS($G142:$Z142)=ABS(J142)),--($G142:$Z142&lt;&gt;0))-1)/2)</f>
        <v>10.5</v>
      </c>
      <c r="AE142" cm="1">
        <f t="array" ref="AE142">IF(K142=0,"",1+SUMPRODUCT(--(ABS($G142:$Z142)&lt;ABS(K142)),--($G142:$Z142&lt;&gt;0))+(SUMPRODUCT(--(ABS($G142:$Z142)=ABS(K142)),--($G142:$Z142&lt;&gt;0))-1)/2)</f>
        <v>10.5</v>
      </c>
      <c r="AF142" cm="1">
        <f t="array" ref="AF142">IF(L142=0,"",1+SUMPRODUCT(--(ABS($G142:$Z142)&lt;ABS(L142)),--($G142:$Z142&lt;&gt;0))+(SUMPRODUCT(--(ABS($G142:$Z142)=ABS(L142)),--($G142:$Z142&lt;&gt;0))-1)/2)</f>
        <v>10.5</v>
      </c>
      <c r="AG142" cm="1">
        <f t="array" ref="AG142">IF(M142=0,"",1+SUMPRODUCT(--(ABS($G142:$Z142)&lt;ABS(M142)),--($G142:$Z142&lt;&gt;0))+(SUMPRODUCT(--(ABS($G142:$Z142)=ABS(M142)),--($G142:$Z142&lt;&gt;0))-1)/2)</f>
        <v>10.5</v>
      </c>
      <c r="AH142" cm="1">
        <f t="array" ref="AH142">IF(N142=0,"",1+SUMPRODUCT(--(ABS($G142:$Z142)&lt;ABS(N142)),--($G142:$Z142&lt;&gt;0))+(SUMPRODUCT(--(ABS($G142:$Z142)=ABS(N142)),--($G142:$Z142&lt;&gt;0))-1)/2)</f>
        <v>10.5</v>
      </c>
      <c r="AI142" cm="1">
        <f t="array" ref="AI142">IF(O142=0,"",1+SUMPRODUCT(--(ABS($G142:$Z142)&lt;ABS(O142)),--($G142:$Z142&lt;&gt;0))+(SUMPRODUCT(--(ABS($G142:$Z142)=ABS(O142)),--($G142:$Z142&lt;&gt;0))-1)/2)</f>
        <v>10.5</v>
      </c>
      <c r="AJ142" cm="1">
        <f t="array" ref="AJ142">IF(P142=0,"",1+SUMPRODUCT(--(ABS($G142:$Z142)&lt;ABS(P142)),--($G142:$Z142&lt;&gt;0))+(SUMPRODUCT(--(ABS($G142:$Z142)=ABS(P142)),--($G142:$Z142&lt;&gt;0))-1)/2)</f>
        <v>10.5</v>
      </c>
      <c r="AK142" cm="1">
        <f t="array" ref="AK142">IF(Q142=0,"",1+SUMPRODUCT(--(ABS($G142:$Z142)&lt;ABS(Q142)),--($G142:$Z142&lt;&gt;0))+(SUMPRODUCT(--(ABS($G142:$Z142)=ABS(Q142)),--($G142:$Z142&lt;&gt;0))-1)/2)</f>
        <v>10.5</v>
      </c>
      <c r="AL142" cm="1">
        <f t="array" ref="AL142">IF(R142=0,"",1+SUMPRODUCT(--(ABS($G142:$Z142)&lt;ABS(R142)),--($G142:$Z142&lt;&gt;0))+(SUMPRODUCT(--(ABS($G142:$Z142)=ABS(R142)),--($G142:$Z142&lt;&gt;0))-1)/2)</f>
        <v>10.5</v>
      </c>
      <c r="AM142" cm="1">
        <f t="array" ref="AM142">IF(S142=0,"",1+SUMPRODUCT(--(ABS($G142:$Z142)&lt;ABS(S142)),--($G142:$Z142&lt;&gt;0))+(SUMPRODUCT(--(ABS($G142:$Z142)=ABS(S142)),--($G142:$Z142&lt;&gt;0))-1)/2)</f>
        <v>10.5</v>
      </c>
      <c r="AN142" cm="1">
        <f t="array" ref="AN142">IF(T142=0,"",1+SUMPRODUCT(--(ABS($G142:$Z142)&lt;ABS(T142)),--($G142:$Z142&lt;&gt;0))+(SUMPRODUCT(--(ABS($G142:$Z142)=ABS(T142)),--($G142:$Z142&lt;&gt;0))-1)/2)</f>
        <v>10.5</v>
      </c>
      <c r="AO142" cm="1">
        <f t="array" ref="AO142">IF(U142=0,"",1+SUMPRODUCT(--(ABS($G142:$Z142)&lt;ABS(U142)),--($G142:$Z142&lt;&gt;0))+(SUMPRODUCT(--(ABS($G142:$Z142)=ABS(U142)),--($G142:$Z142&lt;&gt;0))-1)/2)</f>
        <v>10.5</v>
      </c>
      <c r="AP142" cm="1">
        <f t="array" ref="AP142">IF(V142=0,"",1+SUMPRODUCT(--(ABS($G142:$Z142)&lt;ABS(V142)),--($G142:$Z142&lt;&gt;0))+(SUMPRODUCT(--(ABS($G142:$Z142)=ABS(V142)),--($G142:$Z142&lt;&gt;0))-1)/2)</f>
        <v>10.5</v>
      </c>
      <c r="AQ142" cm="1">
        <f t="array" ref="AQ142">IF(W142=0,"",1+SUMPRODUCT(--(ABS($G142:$Z142)&lt;ABS(W142)),--($G142:$Z142&lt;&gt;0))+(SUMPRODUCT(--(ABS($G142:$Z142)=ABS(W142)),--($G142:$Z142&lt;&gt;0))-1)/2)</f>
        <v>10.5</v>
      </c>
      <c r="AR142" cm="1">
        <f t="array" ref="AR142">IF(X142=0,"",1+SUMPRODUCT(--(ABS($G142:$Z142)&lt;ABS(X142)),--($G142:$Z142&lt;&gt;0))+(SUMPRODUCT(--(ABS($G142:$Z142)=ABS(X142)),--($G142:$Z142&lt;&gt;0))-1)/2)</f>
        <v>10.5</v>
      </c>
      <c r="AS142" cm="1">
        <f t="array" ref="AS142">IF(Y142=0,"",1+SUMPRODUCT(--(ABS($G142:$Z142)&lt;ABS(Y142)),--($G142:$Z142&lt;&gt;0))+(SUMPRODUCT(--(ABS($G142:$Z142)=ABS(Y142)),--($G142:$Z142&lt;&gt;0))-1)/2)</f>
        <v>10.5</v>
      </c>
      <c r="AT142" cm="1">
        <f t="array" ref="AT142">IF(Z142=0,"",1+SUMPRODUCT(--(ABS($G142:$Z142)&lt;ABS(Z142)),--($G142:$Z142&lt;&gt;0))+(SUMPRODUCT(--(ABS($G142:$Z142)=ABS(Z142)),--($G142:$Z142&lt;&gt;0))-1)/2)</f>
        <v>10.5</v>
      </c>
      <c r="AU142">
        <f>AVERAGE(G142:Z142)</f>
        <v>0.12006298568887104</v>
      </c>
      <c r="AV142">
        <f>SUMIF(G142:Z142,"&gt;0",AA142:AT142)</f>
        <v>210</v>
      </c>
      <c r="AW142">
        <f>COUNTIF(G142:Z142,"&lt;&gt;0")</f>
        <v>20</v>
      </c>
      <c r="AX142">
        <f>_xlfn.LET(_xlpm.n,AW142,_xlpm.w,AV142,_xlpm.mu,_xlpm.n*(_xlpm.n+1)/4,_xlpm.sd,SQRT(_xlpm.n*(_xlpm.n+1)*(2*_xlpm.n+1)/24),_xlpm.z,(ABS(_xlpm.w-_xlpm.mu)-0.5)/_xlpm.sd,MIN(1,2*(1-_xlfn.NORM.S.DIST(_xlpm.z,TRUE))))</f>
        <v>9.5691731570646255E-5</v>
      </c>
    </row>
    <row r="143" spans="1:50" x14ac:dyDescent="0.25">
      <c r="A143" t="s">
        <v>9346</v>
      </c>
      <c r="B143" t="s">
        <v>19</v>
      </c>
      <c r="C143" t="s">
        <v>190</v>
      </c>
      <c r="D143" t="s">
        <v>81</v>
      </c>
      <c r="E143" t="s">
        <v>32</v>
      </c>
      <c r="F143" t="s">
        <v>9260</v>
      </c>
      <c r="G143">
        <f>all_runs!O2462-all_runs!O3902</f>
        <v>3.2372003703576735E-2</v>
      </c>
      <c r="H143">
        <f>all_runs!O2463-all_runs!O3903</f>
        <v>3.5330105373454712E-2</v>
      </c>
      <c r="I143">
        <f>all_runs!O2526-all_runs!O3904</f>
        <v>1.8164568970969519E-2</v>
      </c>
      <c r="J143">
        <f>all_runs!O2527-all_runs!O3905</f>
        <v>1.1638968160707086E-2</v>
      </c>
      <c r="K143">
        <f>all_runs!O2528-all_runs!O3906</f>
        <v>2.1484174068104545E-2</v>
      </c>
      <c r="L143">
        <f>all_runs!O2529-all_runs!O3907</f>
        <v>1.8083335445872706E-2</v>
      </c>
      <c r="M143">
        <f>all_runs!O2530-all_runs!O3908</f>
        <v>2.0929564967770431E-2</v>
      </c>
      <c r="N143">
        <f>all_runs!O2531-all_runs!O3909</f>
        <v>-5.8524272012518974E-3</v>
      </c>
      <c r="O143">
        <f>all_runs!O2532-all_runs!O3910</f>
        <v>2.1693167918923839E-2</v>
      </c>
      <c r="P143">
        <f>all_runs!O2533-all_runs!O3911</f>
        <v>2.526414896955731E-2</v>
      </c>
      <c r="Q143">
        <f>all_runs!O2534-all_runs!O3912</f>
        <v>4.2141786100359013E-2</v>
      </c>
      <c r="R143">
        <f>all_runs!O2535-all_runs!O3913</f>
        <v>2.6521782353678414E-2</v>
      </c>
      <c r="S143">
        <f>all_runs!O2536-all_runs!O3914</f>
        <v>1.9043967280163443E-2</v>
      </c>
      <c r="T143">
        <f>all_runs!O2537-all_runs!O3915</f>
        <v>3.1582655314323138E-2</v>
      </c>
      <c r="U143">
        <f>all_runs!O2538-all_runs!O3916</f>
        <v>3.2607377375816538E-2</v>
      </c>
      <c r="V143">
        <f>all_runs!O2539-all_runs!O3917</f>
        <v>3.4827281083820938E-2</v>
      </c>
      <c r="W143">
        <f>all_runs!O2540-all_runs!O3918</f>
        <v>3.5972563299178528E-2</v>
      </c>
      <c r="X143">
        <f>all_runs!O2541-all_runs!O3919</f>
        <v>2.2683177728296866E-2</v>
      </c>
      <c r="Y143">
        <f>all_runs!O2542-all_runs!O3920</f>
        <v>1.724313845525971E-2</v>
      </c>
      <c r="Z143">
        <f>all_runs!O2543-all_runs!O3921</f>
        <v>2.0703933747411862E-2</v>
      </c>
      <c r="AA143" cm="1">
        <f t="array" ref="AA143">IF(G143=0,"",1+SUMPRODUCT(--(ABS($G143:$Z143)&lt;ABS(G143)),--($G143:$Z143&lt;&gt;0))+(SUMPRODUCT(--(ABS($G143:$Z143)=ABS(G143)),--($G143:$Z143&lt;&gt;0))-1)/2)</f>
        <v>15</v>
      </c>
      <c r="AB143" cm="1">
        <f t="array" ref="AB143">IF(H143=0,"",1+SUMPRODUCT(--(ABS($G143:$Z143)&lt;ABS(H143)),--($G143:$Z143&lt;&gt;0))+(SUMPRODUCT(--(ABS($G143:$Z143)=ABS(H143)),--($G143:$Z143&lt;&gt;0))-1)/2)</f>
        <v>18</v>
      </c>
      <c r="AC143" cm="1">
        <f t="array" ref="AC143">IF(I143=0,"",1+SUMPRODUCT(--(ABS($G143:$Z143)&lt;ABS(I143)),--($G143:$Z143&lt;&gt;0))+(SUMPRODUCT(--(ABS($G143:$Z143)=ABS(I143)),--($G143:$Z143&lt;&gt;0))-1)/2)</f>
        <v>5</v>
      </c>
      <c r="AD143" cm="1">
        <f t="array" ref="AD143">IF(J143=0,"",1+SUMPRODUCT(--(ABS($G143:$Z143)&lt;ABS(J143)),--($G143:$Z143&lt;&gt;0))+(SUMPRODUCT(--(ABS($G143:$Z143)=ABS(J143)),--($G143:$Z143&lt;&gt;0))-1)/2)</f>
        <v>2</v>
      </c>
      <c r="AE143" cm="1">
        <f t="array" ref="AE143">IF(K143=0,"",1+SUMPRODUCT(--(ABS($G143:$Z143)&lt;ABS(K143)),--($G143:$Z143&lt;&gt;0))+(SUMPRODUCT(--(ABS($G143:$Z143)=ABS(K143)),--($G143:$Z143&lt;&gt;0))-1)/2)</f>
        <v>9</v>
      </c>
      <c r="AF143" cm="1">
        <f t="array" ref="AF143">IF(L143=0,"",1+SUMPRODUCT(--(ABS($G143:$Z143)&lt;ABS(L143)),--($G143:$Z143&lt;&gt;0))+(SUMPRODUCT(--(ABS($G143:$Z143)=ABS(L143)),--($G143:$Z143&lt;&gt;0))-1)/2)</f>
        <v>4</v>
      </c>
      <c r="AG143" cm="1">
        <f t="array" ref="AG143">IF(M143=0,"",1+SUMPRODUCT(--(ABS($G143:$Z143)&lt;ABS(M143)),--($G143:$Z143&lt;&gt;0))+(SUMPRODUCT(--(ABS($G143:$Z143)=ABS(M143)),--($G143:$Z143&lt;&gt;0))-1)/2)</f>
        <v>8</v>
      </c>
      <c r="AH143" cm="1">
        <f t="array" ref="AH143">IF(N143=0,"",1+SUMPRODUCT(--(ABS($G143:$Z143)&lt;ABS(N143)),--($G143:$Z143&lt;&gt;0))+(SUMPRODUCT(--(ABS($G143:$Z143)=ABS(N143)),--($G143:$Z143&lt;&gt;0))-1)/2)</f>
        <v>1</v>
      </c>
      <c r="AI143" cm="1">
        <f t="array" ref="AI143">IF(O143=0,"",1+SUMPRODUCT(--(ABS($G143:$Z143)&lt;ABS(O143)),--($G143:$Z143&lt;&gt;0))+(SUMPRODUCT(--(ABS($G143:$Z143)=ABS(O143)),--($G143:$Z143&lt;&gt;0))-1)/2)</f>
        <v>10</v>
      </c>
      <c r="AJ143" cm="1">
        <f t="array" ref="AJ143">IF(P143=0,"",1+SUMPRODUCT(--(ABS($G143:$Z143)&lt;ABS(P143)),--($G143:$Z143&lt;&gt;0))+(SUMPRODUCT(--(ABS($G143:$Z143)=ABS(P143)),--($G143:$Z143&lt;&gt;0))-1)/2)</f>
        <v>12</v>
      </c>
      <c r="AK143" cm="1">
        <f t="array" ref="AK143">IF(Q143=0,"",1+SUMPRODUCT(--(ABS($G143:$Z143)&lt;ABS(Q143)),--($G143:$Z143&lt;&gt;0))+(SUMPRODUCT(--(ABS($G143:$Z143)=ABS(Q143)),--($G143:$Z143&lt;&gt;0))-1)/2)</f>
        <v>20</v>
      </c>
      <c r="AL143" cm="1">
        <f t="array" ref="AL143">IF(R143=0,"",1+SUMPRODUCT(--(ABS($G143:$Z143)&lt;ABS(R143)),--($G143:$Z143&lt;&gt;0))+(SUMPRODUCT(--(ABS($G143:$Z143)=ABS(R143)),--($G143:$Z143&lt;&gt;0))-1)/2)</f>
        <v>13</v>
      </c>
      <c r="AM143" cm="1">
        <f t="array" ref="AM143">IF(S143=0,"",1+SUMPRODUCT(--(ABS($G143:$Z143)&lt;ABS(S143)),--($G143:$Z143&lt;&gt;0))+(SUMPRODUCT(--(ABS($G143:$Z143)=ABS(S143)),--($G143:$Z143&lt;&gt;0))-1)/2)</f>
        <v>6</v>
      </c>
      <c r="AN143" cm="1">
        <f t="array" ref="AN143">IF(T143=0,"",1+SUMPRODUCT(--(ABS($G143:$Z143)&lt;ABS(T143)),--($G143:$Z143&lt;&gt;0))+(SUMPRODUCT(--(ABS($G143:$Z143)=ABS(T143)),--($G143:$Z143&lt;&gt;0))-1)/2)</f>
        <v>14</v>
      </c>
      <c r="AO143" cm="1">
        <f t="array" ref="AO143">IF(U143=0,"",1+SUMPRODUCT(--(ABS($G143:$Z143)&lt;ABS(U143)),--($G143:$Z143&lt;&gt;0))+(SUMPRODUCT(--(ABS($G143:$Z143)=ABS(U143)),--($G143:$Z143&lt;&gt;0))-1)/2)</f>
        <v>16</v>
      </c>
      <c r="AP143" cm="1">
        <f t="array" ref="AP143">IF(V143=0,"",1+SUMPRODUCT(--(ABS($G143:$Z143)&lt;ABS(V143)),--($G143:$Z143&lt;&gt;0))+(SUMPRODUCT(--(ABS($G143:$Z143)=ABS(V143)),--($G143:$Z143&lt;&gt;0))-1)/2)</f>
        <v>17</v>
      </c>
      <c r="AQ143" cm="1">
        <f t="array" ref="AQ143">IF(W143=0,"",1+SUMPRODUCT(--(ABS($G143:$Z143)&lt;ABS(W143)),--($G143:$Z143&lt;&gt;0))+(SUMPRODUCT(--(ABS($G143:$Z143)=ABS(W143)),--($G143:$Z143&lt;&gt;0))-1)/2)</f>
        <v>19</v>
      </c>
      <c r="AR143" cm="1">
        <f t="array" ref="AR143">IF(X143=0,"",1+SUMPRODUCT(--(ABS($G143:$Z143)&lt;ABS(X143)),--($G143:$Z143&lt;&gt;0))+(SUMPRODUCT(--(ABS($G143:$Z143)=ABS(X143)),--($G143:$Z143&lt;&gt;0))-1)/2)</f>
        <v>11</v>
      </c>
      <c r="AS143" cm="1">
        <f t="array" ref="AS143">IF(Y143=0,"",1+SUMPRODUCT(--(ABS($G143:$Z143)&lt;ABS(Y143)),--($G143:$Z143&lt;&gt;0))+(SUMPRODUCT(--(ABS($G143:$Z143)=ABS(Y143)),--($G143:$Z143&lt;&gt;0))-1)/2)</f>
        <v>3</v>
      </c>
      <c r="AT143" cm="1">
        <f t="array" ref="AT143">IF(Z143=0,"",1+SUMPRODUCT(--(ABS($G143:$Z143)&lt;ABS(Z143)),--($G143:$Z143&lt;&gt;0))+(SUMPRODUCT(--(ABS($G143:$Z143)=ABS(Z143)),--($G143:$Z143&lt;&gt;0))-1)/2)</f>
        <v>7</v>
      </c>
      <c r="AU143">
        <f>AVERAGE(G143:Z143)</f>
        <v>2.4121763655799672E-2</v>
      </c>
      <c r="AV143">
        <f>SUMIF(G143:Z143,"&gt;0",AA143:AT143)</f>
        <v>209</v>
      </c>
      <c r="AW143">
        <f>COUNTIF(G143:Z143,"&lt;&gt;0")</f>
        <v>20</v>
      </c>
      <c r="AX143">
        <f>_xlfn.LET(_xlpm.n,AW143,_xlpm.w,AV143,_xlpm.mu,_xlpm.n*(_xlpm.n+1)/4,_xlpm.sd,SQRT(_xlpm.n*(_xlpm.n+1)*(2*_xlpm.n+1)/24),_xlpm.z,(ABS(_xlpm.w-_xlpm.mu)-0.5)/_xlpm.sd,MIN(1,2*(1-_xlfn.NORM.S.DIST(_xlpm.z,TRUE))))</f>
        <v>1.1157661051997003E-4</v>
      </c>
    </row>
    <row r="144" spans="1:50" x14ac:dyDescent="0.25">
      <c r="A144" t="s">
        <v>9346</v>
      </c>
      <c r="B144" t="s">
        <v>19</v>
      </c>
      <c r="C144" t="s">
        <v>190</v>
      </c>
      <c r="D144" t="s">
        <v>81</v>
      </c>
      <c r="E144" t="s">
        <v>12</v>
      </c>
      <c r="F144" t="s">
        <v>9260</v>
      </c>
      <c r="G144">
        <f>all_runs!O2544-all_runs!O3922</f>
        <v>5.464480874317168E-3</v>
      </c>
      <c r="H144">
        <f>all_runs!O2545-all_runs!O3923</f>
        <v>-9.1877406715157317E-3</v>
      </c>
      <c r="I144">
        <f>all_runs!O2546-all_runs!O3924</f>
        <v>-6.4148253741980188E-3</v>
      </c>
      <c r="J144">
        <f>all_runs!O2547-all_runs!O3925</f>
        <v>8.5958126112839484E-4</v>
      </c>
      <c r="K144">
        <f>all_runs!O2548-all_runs!O3926</f>
        <v>-1.5413399857448495E-2</v>
      </c>
      <c r="L144">
        <f>all_runs!O2549-all_runs!O3927</f>
        <v>-7.7597441061484362E-3</v>
      </c>
      <c r="M144">
        <f>all_runs!O2550-all_runs!O3928</f>
        <v>5.1600529704551867E-3</v>
      </c>
      <c r="N144">
        <f>all_runs!O2551-all_runs!O3929</f>
        <v>-2.9730543429173584E-2</v>
      </c>
      <c r="O144">
        <f>all_runs!O2552-all_runs!O3930</f>
        <v>1.2283791717472958E-2</v>
      </c>
      <c r="P144">
        <f>all_runs!O2553-all_runs!O3931</f>
        <v>-8.7008881529430093E-3</v>
      </c>
      <c r="Q144">
        <f>all_runs!O2554-all_runs!O3932</f>
        <v>2.391092489851665E-2</v>
      </c>
      <c r="R144">
        <f>all_runs!O2555-all_runs!O3933</f>
        <v>1.2261761961881779E-2</v>
      </c>
      <c r="S144">
        <f>all_runs!O2556-all_runs!O3934</f>
        <v>-1.3469704242513703E-2</v>
      </c>
      <c r="T144">
        <f>all_runs!O2557-all_runs!O3935</f>
        <v>-7.6867643526303819E-3</v>
      </c>
      <c r="U144">
        <f>all_runs!O2558-all_runs!O3936</f>
        <v>2.2773336977066627E-4</v>
      </c>
      <c r="V144">
        <f>all_runs!O2559-all_runs!O3937</f>
        <v>1.367681357416195E-2</v>
      </c>
      <c r="W144">
        <f>all_runs!O2560-all_runs!O3938</f>
        <v>-1.1365860267662176E-2</v>
      </c>
      <c r="X144">
        <f>all_runs!O2561-all_runs!O3939</f>
        <v>1.2883735394731977E-3</v>
      </c>
      <c r="Y144">
        <f>all_runs!O2562-all_runs!O3940</f>
        <v>-1.9659792262531894E-2</v>
      </c>
      <c r="Z144">
        <f>all_runs!O2563-all_runs!O3941</f>
        <v>-7.6079968159692424E-3</v>
      </c>
      <c r="AA144" cm="1">
        <f t="array" ref="AA144">IF(G144=0,"",1+SUMPRODUCT(--(ABS($G144:$Z144)&lt;ABS(G144)),--($G144:$Z144&lt;&gt;0))+(SUMPRODUCT(--(ABS($G144:$Z144)=ABS(G144)),--($G144:$Z144&lt;&gt;0))-1)/2)</f>
        <v>5</v>
      </c>
      <c r="AB144" cm="1">
        <f t="array" ref="AB144">IF(H144=0,"",1+SUMPRODUCT(--(ABS($G144:$Z144)&lt;ABS(H144)),--($G144:$Z144&lt;&gt;0))+(SUMPRODUCT(--(ABS($G144:$Z144)=ABS(H144)),--($G144:$Z144&lt;&gt;0))-1)/2)</f>
        <v>11</v>
      </c>
      <c r="AC144" cm="1">
        <f t="array" ref="AC144">IF(I144=0,"",1+SUMPRODUCT(--(ABS($G144:$Z144)&lt;ABS(I144)),--($G144:$Z144&lt;&gt;0))+(SUMPRODUCT(--(ABS($G144:$Z144)=ABS(I144)),--($G144:$Z144&lt;&gt;0))-1)/2)</f>
        <v>6</v>
      </c>
      <c r="AD144" cm="1">
        <f t="array" ref="AD144">IF(J144=0,"",1+SUMPRODUCT(--(ABS($G144:$Z144)&lt;ABS(J144)),--($G144:$Z144&lt;&gt;0))+(SUMPRODUCT(--(ABS($G144:$Z144)=ABS(J144)),--($G144:$Z144&lt;&gt;0))-1)/2)</f>
        <v>2</v>
      </c>
      <c r="AE144" cm="1">
        <f t="array" ref="AE144">IF(K144=0,"",1+SUMPRODUCT(--(ABS($G144:$Z144)&lt;ABS(K144)),--($G144:$Z144&lt;&gt;0))+(SUMPRODUCT(--(ABS($G144:$Z144)=ABS(K144)),--($G144:$Z144&lt;&gt;0))-1)/2)</f>
        <v>17</v>
      </c>
      <c r="AF144" cm="1">
        <f t="array" ref="AF144">IF(L144=0,"",1+SUMPRODUCT(--(ABS($G144:$Z144)&lt;ABS(L144)),--($G144:$Z144&lt;&gt;0))+(SUMPRODUCT(--(ABS($G144:$Z144)=ABS(L144)),--($G144:$Z144&lt;&gt;0))-1)/2)</f>
        <v>9</v>
      </c>
      <c r="AG144" cm="1">
        <f t="array" ref="AG144">IF(M144=0,"",1+SUMPRODUCT(--(ABS($G144:$Z144)&lt;ABS(M144)),--($G144:$Z144&lt;&gt;0))+(SUMPRODUCT(--(ABS($G144:$Z144)=ABS(M144)),--($G144:$Z144&lt;&gt;0))-1)/2)</f>
        <v>4</v>
      </c>
      <c r="AH144" cm="1">
        <f t="array" ref="AH144">IF(N144=0,"",1+SUMPRODUCT(--(ABS($G144:$Z144)&lt;ABS(N144)),--($G144:$Z144&lt;&gt;0))+(SUMPRODUCT(--(ABS($G144:$Z144)=ABS(N144)),--($G144:$Z144&lt;&gt;0))-1)/2)</f>
        <v>20</v>
      </c>
      <c r="AI144" cm="1">
        <f t="array" ref="AI144">IF(O144=0,"",1+SUMPRODUCT(--(ABS($G144:$Z144)&lt;ABS(O144)),--($G144:$Z144&lt;&gt;0))+(SUMPRODUCT(--(ABS($G144:$Z144)=ABS(O144)),--($G144:$Z144&lt;&gt;0))-1)/2)</f>
        <v>14</v>
      </c>
      <c r="AJ144" cm="1">
        <f t="array" ref="AJ144">IF(P144=0,"",1+SUMPRODUCT(--(ABS($G144:$Z144)&lt;ABS(P144)),--($G144:$Z144&lt;&gt;0))+(SUMPRODUCT(--(ABS($G144:$Z144)=ABS(P144)),--($G144:$Z144&lt;&gt;0))-1)/2)</f>
        <v>10</v>
      </c>
      <c r="AK144" cm="1">
        <f t="array" ref="AK144">IF(Q144=0,"",1+SUMPRODUCT(--(ABS($G144:$Z144)&lt;ABS(Q144)),--($G144:$Z144&lt;&gt;0))+(SUMPRODUCT(--(ABS($G144:$Z144)=ABS(Q144)),--($G144:$Z144&lt;&gt;0))-1)/2)</f>
        <v>19</v>
      </c>
      <c r="AL144" cm="1">
        <f t="array" ref="AL144">IF(R144=0,"",1+SUMPRODUCT(--(ABS($G144:$Z144)&lt;ABS(R144)),--($G144:$Z144&lt;&gt;0))+(SUMPRODUCT(--(ABS($G144:$Z144)=ABS(R144)),--($G144:$Z144&lt;&gt;0))-1)/2)</f>
        <v>13</v>
      </c>
      <c r="AM144" cm="1">
        <f t="array" ref="AM144">IF(S144=0,"",1+SUMPRODUCT(--(ABS($G144:$Z144)&lt;ABS(S144)),--($G144:$Z144&lt;&gt;0))+(SUMPRODUCT(--(ABS($G144:$Z144)=ABS(S144)),--($G144:$Z144&lt;&gt;0))-1)/2)</f>
        <v>15</v>
      </c>
      <c r="AN144" cm="1">
        <f t="array" ref="AN144">IF(T144=0,"",1+SUMPRODUCT(--(ABS($G144:$Z144)&lt;ABS(T144)),--($G144:$Z144&lt;&gt;0))+(SUMPRODUCT(--(ABS($G144:$Z144)=ABS(T144)),--($G144:$Z144&lt;&gt;0))-1)/2)</f>
        <v>8</v>
      </c>
      <c r="AO144" cm="1">
        <f t="array" ref="AO144">IF(U144=0,"",1+SUMPRODUCT(--(ABS($G144:$Z144)&lt;ABS(U144)),--($G144:$Z144&lt;&gt;0))+(SUMPRODUCT(--(ABS($G144:$Z144)=ABS(U144)),--($G144:$Z144&lt;&gt;0))-1)/2)</f>
        <v>1</v>
      </c>
      <c r="AP144" cm="1">
        <f t="array" ref="AP144">IF(V144=0,"",1+SUMPRODUCT(--(ABS($G144:$Z144)&lt;ABS(V144)),--($G144:$Z144&lt;&gt;0))+(SUMPRODUCT(--(ABS($G144:$Z144)=ABS(V144)),--($G144:$Z144&lt;&gt;0))-1)/2)</f>
        <v>16</v>
      </c>
      <c r="AQ144" cm="1">
        <f t="array" ref="AQ144">IF(W144=0,"",1+SUMPRODUCT(--(ABS($G144:$Z144)&lt;ABS(W144)),--($G144:$Z144&lt;&gt;0))+(SUMPRODUCT(--(ABS($G144:$Z144)=ABS(W144)),--($G144:$Z144&lt;&gt;0))-1)/2)</f>
        <v>12</v>
      </c>
      <c r="AR144" cm="1">
        <f t="array" ref="AR144">IF(X144=0,"",1+SUMPRODUCT(--(ABS($G144:$Z144)&lt;ABS(X144)),--($G144:$Z144&lt;&gt;0))+(SUMPRODUCT(--(ABS($G144:$Z144)=ABS(X144)),--($G144:$Z144&lt;&gt;0))-1)/2)</f>
        <v>3</v>
      </c>
      <c r="AS144" cm="1">
        <f t="array" ref="AS144">IF(Y144=0,"",1+SUMPRODUCT(--(ABS($G144:$Z144)&lt;ABS(Y144)),--($G144:$Z144&lt;&gt;0))+(SUMPRODUCT(--(ABS($G144:$Z144)=ABS(Y144)),--($G144:$Z144&lt;&gt;0))-1)/2)</f>
        <v>18</v>
      </c>
      <c r="AT144" cm="1">
        <f t="array" ref="AT144">IF(Z144=0,"",1+SUMPRODUCT(--(ABS($G144:$Z144)&lt;ABS(Z144)),--($G144:$Z144&lt;&gt;0))+(SUMPRODUCT(--(ABS($G144:$Z144)=ABS(Z144)),--($G144:$Z144&lt;&gt;0))-1)/2)</f>
        <v>7</v>
      </c>
      <c r="AU144">
        <f>AVERAGE(G144:Z144)</f>
        <v>-3.093187268277836E-3</v>
      </c>
      <c r="AV144">
        <f>SUMIF(G144:Z144,"&gt;0",AA144:AT144)</f>
        <v>77</v>
      </c>
      <c r="AW144">
        <f>COUNTIF(G144:Z144,"&lt;&gt;0")</f>
        <v>20</v>
      </c>
      <c r="AX144">
        <f>_xlfn.LET(_xlpm.n,AW144,_xlpm.w,AV144,_xlpm.mu,_xlpm.n*(_xlpm.n+1)/4,_xlpm.sd,SQRT(_xlpm.n*(_xlpm.n+1)*(2*_xlpm.n+1)/24),_xlpm.z,(ABS(_xlpm.w-_xlpm.mu)-0.5)/_xlpm.sd,MIN(1,2*(1-_xlfn.NORM.S.DIST(_xlpm.z,TRUE))))</f>
        <v>0.30458604753524998</v>
      </c>
    </row>
    <row r="145" spans="1:50" x14ac:dyDescent="0.25">
      <c r="A145" t="s">
        <v>9346</v>
      </c>
      <c r="B145" t="s">
        <v>19</v>
      </c>
      <c r="C145" t="s">
        <v>190</v>
      </c>
      <c r="D145" t="s">
        <v>81</v>
      </c>
      <c r="E145" t="s">
        <v>26</v>
      </c>
      <c r="F145" t="s">
        <v>9260</v>
      </c>
      <c r="G145">
        <f>all_runs!O2564-all_runs!O3942</f>
        <v>-1.7797217643809149E-2</v>
      </c>
      <c r="H145">
        <f>all_runs!O2565-all_runs!O3943</f>
        <v>1.2875536480686844E-2</v>
      </c>
      <c r="I145">
        <f>all_runs!O2566-all_runs!O3944</f>
        <v>-1.198788400120776E-3</v>
      </c>
      <c r="J145">
        <f>all_runs!O2567-all_runs!O3945</f>
        <v>2.1505376344086002E-2</v>
      </c>
      <c r="K145">
        <f>all_runs!O2568-all_runs!O3946</f>
        <v>-1.7829079780536938E-3</v>
      </c>
      <c r="L145">
        <f>all_runs!O2569-all_runs!O3947</f>
        <v>-1.1772448762038978E-2</v>
      </c>
      <c r="M145">
        <f>all_runs!O2570-all_runs!O3948</f>
        <v>-1.3736289425207882E-2</v>
      </c>
      <c r="N145">
        <f>all_runs!O2571-all_runs!O3949</f>
        <v>1.5792007703418376E-2</v>
      </c>
      <c r="O145">
        <f>all_runs!O2572-all_runs!O3950</f>
        <v>-1.5743151682768963E-2</v>
      </c>
      <c r="P145">
        <f>all_runs!O2573-all_runs!O3951</f>
        <v>-3.0042918454935563E-2</v>
      </c>
      <c r="Q145">
        <f>all_runs!O2574-all_runs!O3952</f>
        <v>-1.4309433403785987E-2</v>
      </c>
      <c r="R145">
        <f>all_runs!O2575-all_runs!O3953</f>
        <v>8.0302469511768226E-3</v>
      </c>
      <c r="S145">
        <f>all_runs!O2576-all_runs!O3954</f>
        <v>3.3866995073891681E-2</v>
      </c>
      <c r="T145">
        <f>all_runs!O2577-all_runs!O3955</f>
        <v>-4.9860956618465124E-2</v>
      </c>
      <c r="U145">
        <f>all_runs!O2578-all_runs!O3956</f>
        <v>-2.2122447099997666E-2</v>
      </c>
      <c r="V145">
        <f>all_runs!O2579-all_runs!O3957</f>
        <v>-1.1296915644741778E-2</v>
      </c>
      <c r="W145">
        <f>all_runs!O2580-all_runs!O3958</f>
        <v>-6.9671845607177652E-4</v>
      </c>
      <c r="X145">
        <f>all_runs!O2581-all_runs!O3959</f>
        <v>1.6673959390390403E-2</v>
      </c>
      <c r="Y145">
        <f>all_runs!O2582-all_runs!O3960</f>
        <v>-2.2904858535675254E-2</v>
      </c>
      <c r="Z145">
        <f>all_runs!O2583-all_runs!O3961</f>
        <v>7.2026683460451046E-3</v>
      </c>
      <c r="AA145" cm="1">
        <f t="array" ref="AA145">IF(G145=0,"",1+SUMPRODUCT(--(ABS($G145:$Z145)&lt;ABS(G145)),--($G145:$Z145&lt;&gt;0))+(SUMPRODUCT(--(ABS($G145:$Z145)=ABS(G145)),--($G145:$Z145&lt;&gt;0))-1)/2)</f>
        <v>14</v>
      </c>
      <c r="AB145" cm="1">
        <f t="array" ref="AB145">IF(H145=0,"",1+SUMPRODUCT(--(ABS($G145:$Z145)&lt;ABS(H145)),--($G145:$Z145&lt;&gt;0))+(SUMPRODUCT(--(ABS($G145:$Z145)=ABS(H145)),--($G145:$Z145&lt;&gt;0))-1)/2)</f>
        <v>8</v>
      </c>
      <c r="AC145" cm="1">
        <f t="array" ref="AC145">IF(I145=0,"",1+SUMPRODUCT(--(ABS($G145:$Z145)&lt;ABS(I145)),--($G145:$Z145&lt;&gt;0))+(SUMPRODUCT(--(ABS($G145:$Z145)=ABS(I145)),--($G145:$Z145&lt;&gt;0))-1)/2)</f>
        <v>2</v>
      </c>
      <c r="AD145" cm="1">
        <f t="array" ref="AD145">IF(J145=0,"",1+SUMPRODUCT(--(ABS($G145:$Z145)&lt;ABS(J145)),--($G145:$Z145&lt;&gt;0))+(SUMPRODUCT(--(ABS($G145:$Z145)=ABS(J145)),--($G145:$Z145&lt;&gt;0))-1)/2)</f>
        <v>15</v>
      </c>
      <c r="AE145" cm="1">
        <f t="array" ref="AE145">IF(K145=0,"",1+SUMPRODUCT(--(ABS($G145:$Z145)&lt;ABS(K145)),--($G145:$Z145&lt;&gt;0))+(SUMPRODUCT(--(ABS($G145:$Z145)=ABS(K145)),--($G145:$Z145&lt;&gt;0))-1)/2)</f>
        <v>3</v>
      </c>
      <c r="AF145" cm="1">
        <f t="array" ref="AF145">IF(L145=0,"",1+SUMPRODUCT(--(ABS($G145:$Z145)&lt;ABS(L145)),--($G145:$Z145&lt;&gt;0))+(SUMPRODUCT(--(ABS($G145:$Z145)=ABS(L145)),--($G145:$Z145&lt;&gt;0))-1)/2)</f>
        <v>7</v>
      </c>
      <c r="AG145" cm="1">
        <f t="array" ref="AG145">IF(M145=0,"",1+SUMPRODUCT(--(ABS($G145:$Z145)&lt;ABS(M145)),--($G145:$Z145&lt;&gt;0))+(SUMPRODUCT(--(ABS($G145:$Z145)=ABS(M145)),--($G145:$Z145&lt;&gt;0))-1)/2)</f>
        <v>9</v>
      </c>
      <c r="AH145" cm="1">
        <f t="array" ref="AH145">IF(N145=0,"",1+SUMPRODUCT(--(ABS($G145:$Z145)&lt;ABS(N145)),--($G145:$Z145&lt;&gt;0))+(SUMPRODUCT(--(ABS($G145:$Z145)=ABS(N145)),--($G145:$Z145&lt;&gt;0))-1)/2)</f>
        <v>12</v>
      </c>
      <c r="AI145" cm="1">
        <f t="array" ref="AI145">IF(O145=0,"",1+SUMPRODUCT(--(ABS($G145:$Z145)&lt;ABS(O145)),--($G145:$Z145&lt;&gt;0))+(SUMPRODUCT(--(ABS($G145:$Z145)=ABS(O145)),--($G145:$Z145&lt;&gt;0))-1)/2)</f>
        <v>11</v>
      </c>
      <c r="AJ145" cm="1">
        <f t="array" ref="AJ145">IF(P145=0,"",1+SUMPRODUCT(--(ABS($G145:$Z145)&lt;ABS(P145)),--($G145:$Z145&lt;&gt;0))+(SUMPRODUCT(--(ABS($G145:$Z145)=ABS(P145)),--($G145:$Z145&lt;&gt;0))-1)/2)</f>
        <v>18</v>
      </c>
      <c r="AK145" cm="1">
        <f t="array" ref="AK145">IF(Q145=0,"",1+SUMPRODUCT(--(ABS($G145:$Z145)&lt;ABS(Q145)),--($G145:$Z145&lt;&gt;0))+(SUMPRODUCT(--(ABS($G145:$Z145)=ABS(Q145)),--($G145:$Z145&lt;&gt;0))-1)/2)</f>
        <v>10</v>
      </c>
      <c r="AL145" cm="1">
        <f t="array" ref="AL145">IF(R145=0,"",1+SUMPRODUCT(--(ABS($G145:$Z145)&lt;ABS(R145)),--($G145:$Z145&lt;&gt;0))+(SUMPRODUCT(--(ABS($G145:$Z145)=ABS(R145)),--($G145:$Z145&lt;&gt;0))-1)/2)</f>
        <v>5</v>
      </c>
      <c r="AM145" cm="1">
        <f t="array" ref="AM145">IF(S145=0,"",1+SUMPRODUCT(--(ABS($G145:$Z145)&lt;ABS(S145)),--($G145:$Z145&lt;&gt;0))+(SUMPRODUCT(--(ABS($G145:$Z145)=ABS(S145)),--($G145:$Z145&lt;&gt;0))-1)/2)</f>
        <v>19</v>
      </c>
      <c r="AN145" cm="1">
        <f t="array" ref="AN145">IF(T145=0,"",1+SUMPRODUCT(--(ABS($G145:$Z145)&lt;ABS(T145)),--($G145:$Z145&lt;&gt;0))+(SUMPRODUCT(--(ABS($G145:$Z145)=ABS(T145)),--($G145:$Z145&lt;&gt;0))-1)/2)</f>
        <v>20</v>
      </c>
      <c r="AO145" cm="1">
        <f t="array" ref="AO145">IF(U145=0,"",1+SUMPRODUCT(--(ABS($G145:$Z145)&lt;ABS(U145)),--($G145:$Z145&lt;&gt;0))+(SUMPRODUCT(--(ABS($G145:$Z145)=ABS(U145)),--($G145:$Z145&lt;&gt;0))-1)/2)</f>
        <v>16</v>
      </c>
      <c r="AP145" cm="1">
        <f t="array" ref="AP145">IF(V145=0,"",1+SUMPRODUCT(--(ABS($G145:$Z145)&lt;ABS(V145)),--($G145:$Z145&lt;&gt;0))+(SUMPRODUCT(--(ABS($G145:$Z145)=ABS(V145)),--($G145:$Z145&lt;&gt;0))-1)/2)</f>
        <v>6</v>
      </c>
      <c r="AQ145" cm="1">
        <f t="array" ref="AQ145">IF(W145=0,"",1+SUMPRODUCT(--(ABS($G145:$Z145)&lt;ABS(W145)),--($G145:$Z145&lt;&gt;0))+(SUMPRODUCT(--(ABS($G145:$Z145)=ABS(W145)),--($G145:$Z145&lt;&gt;0))-1)/2)</f>
        <v>1</v>
      </c>
      <c r="AR145" cm="1">
        <f t="array" ref="AR145">IF(X145=0,"",1+SUMPRODUCT(--(ABS($G145:$Z145)&lt;ABS(X145)),--($G145:$Z145&lt;&gt;0))+(SUMPRODUCT(--(ABS($G145:$Z145)=ABS(X145)),--($G145:$Z145&lt;&gt;0))-1)/2)</f>
        <v>13</v>
      </c>
      <c r="AS145" cm="1">
        <f t="array" ref="AS145">IF(Y145=0,"",1+SUMPRODUCT(--(ABS($G145:$Z145)&lt;ABS(Y145)),--($G145:$Z145&lt;&gt;0))+(SUMPRODUCT(--(ABS($G145:$Z145)=ABS(Y145)),--($G145:$Z145&lt;&gt;0))-1)/2)</f>
        <v>17</v>
      </c>
      <c r="AT145" cm="1">
        <f t="array" ref="AT145">IF(Z145=0,"",1+SUMPRODUCT(--(ABS($G145:$Z145)&lt;ABS(Z145)),--($G145:$Z145&lt;&gt;0))+(SUMPRODUCT(--(ABS($G145:$Z145)=ABS(Z145)),--($G145:$Z145&lt;&gt;0))-1)/2)</f>
        <v>4</v>
      </c>
      <c r="AU145">
        <f>AVERAGE(G145:Z145)</f>
        <v>-4.8659130907988679E-3</v>
      </c>
      <c r="AV145">
        <f>SUMIF(G145:Z145,"&gt;0",AA145:AT145)</f>
        <v>76</v>
      </c>
      <c r="AW145">
        <f>COUNTIF(G145:Z145,"&lt;&gt;0")</f>
        <v>20</v>
      </c>
      <c r="AX145">
        <f>_xlfn.LET(_xlpm.n,AW145,_xlpm.w,AV145,_xlpm.mu,_xlpm.n*(_xlpm.n+1)/4,_xlpm.sd,SQRT(_xlpm.n*(_xlpm.n+1)*(2*_xlpm.n+1)/24),_xlpm.z,(ABS(_xlpm.w-_xlpm.mu)-0.5)/_xlpm.sd,MIN(1,2*(1-_xlfn.NORM.S.DIST(_xlpm.z,TRUE))))</f>
        <v>0.28733726835203188</v>
      </c>
    </row>
    <row r="146" spans="1:50" x14ac:dyDescent="0.25">
      <c r="A146" t="s">
        <v>9346</v>
      </c>
      <c r="B146" t="s">
        <v>19</v>
      </c>
      <c r="C146" t="s">
        <v>190</v>
      </c>
      <c r="D146" t="s">
        <v>88</v>
      </c>
      <c r="E146" t="s">
        <v>32</v>
      </c>
      <c r="F146" t="s">
        <v>9259</v>
      </c>
      <c r="G146">
        <f>all_runs!O2464-all_runs!O3962</f>
        <v>1.34854771784233E-2</v>
      </c>
      <c r="H146">
        <f>all_runs!O2465-all_runs!O3963</f>
        <v>3.470246443598457E-2</v>
      </c>
      <c r="I146">
        <f>all_runs!O2466-all_runs!O3964</f>
        <v>9.8086645746164658E-2</v>
      </c>
      <c r="J146">
        <f>all_runs!O2467-all_runs!O3965</f>
        <v>2.9933975731620266E-2</v>
      </c>
      <c r="K146">
        <f>all_runs!O2468-all_runs!O3966</f>
        <v>5.6580806240948189E-2</v>
      </c>
      <c r="L146">
        <f>all_runs!O2469-all_runs!O3967</f>
        <v>2.208826226293481E-2</v>
      </c>
      <c r="M146">
        <f>all_runs!O2470-all_runs!O3968</f>
        <v>2.487758647922933E-2</v>
      </c>
      <c r="N146">
        <f>all_runs!O2471-all_runs!O3969</f>
        <v>1.3113751528918471E-2</v>
      </c>
      <c r="O146">
        <f>all_runs!O2472-all_runs!O3970</f>
        <v>5.8417778559338718E-2</v>
      </c>
      <c r="P146">
        <f>all_runs!O2473-all_runs!O3971</f>
        <v>4.680851063829794E-2</v>
      </c>
      <c r="Q146">
        <f>all_runs!O2474-all_runs!O3972</f>
        <v>2.3227141828653597E-2</v>
      </c>
      <c r="R146">
        <f>all_runs!O2475-all_runs!O3973</f>
        <v>5.5678412366310326E-2</v>
      </c>
      <c r="S146">
        <f>all_runs!O2476-all_runs!O3974</f>
        <v>2.5999286224125617E-2</v>
      </c>
      <c r="T146">
        <f>all_runs!O2477-all_runs!O3975</f>
        <v>5.3595405365604476E-2</v>
      </c>
      <c r="U146">
        <f>all_runs!O2478-all_runs!O3976</f>
        <v>4.0811735061194954E-2</v>
      </c>
      <c r="V146">
        <f>all_runs!O2479-all_runs!O3977</f>
        <v>4.4069327158203442E-2</v>
      </c>
      <c r="W146">
        <f>all_runs!O2480-all_runs!O3978</f>
        <v>6.2838877288183603E-2</v>
      </c>
      <c r="X146">
        <f>all_runs!O2481-all_runs!O3979</f>
        <v>8.8344291691571986E-2</v>
      </c>
      <c r="Y146">
        <f>all_runs!O2482-all_runs!O3980</f>
        <v>3.8886449774655718E-2</v>
      </c>
      <c r="Z146">
        <f>all_runs!O2483-all_runs!O3981</f>
        <v>7.7310924369747958E-2</v>
      </c>
      <c r="AA146" cm="1">
        <f t="array" ref="AA146">IF(G146=0,"",1+SUMPRODUCT(--(ABS($G146:$Z146)&lt;ABS(G146)),--($G146:$Z146&lt;&gt;0))+(SUMPRODUCT(--(ABS($G146:$Z146)=ABS(G146)),--($G146:$Z146&lt;&gt;0))-1)/2)</f>
        <v>2</v>
      </c>
      <c r="AB146" cm="1">
        <f t="array" ref="AB146">IF(H146=0,"",1+SUMPRODUCT(--(ABS($G146:$Z146)&lt;ABS(H146)),--($G146:$Z146&lt;&gt;0))+(SUMPRODUCT(--(ABS($G146:$Z146)=ABS(H146)),--($G146:$Z146&lt;&gt;0))-1)/2)</f>
        <v>8</v>
      </c>
      <c r="AC146" cm="1">
        <f t="array" ref="AC146">IF(I146=0,"",1+SUMPRODUCT(--(ABS($G146:$Z146)&lt;ABS(I146)),--($G146:$Z146&lt;&gt;0))+(SUMPRODUCT(--(ABS($G146:$Z146)=ABS(I146)),--($G146:$Z146&lt;&gt;0))-1)/2)</f>
        <v>20</v>
      </c>
      <c r="AD146" cm="1">
        <f t="array" ref="AD146">IF(J146=0,"",1+SUMPRODUCT(--(ABS($G146:$Z146)&lt;ABS(J146)),--($G146:$Z146&lt;&gt;0))+(SUMPRODUCT(--(ABS($G146:$Z146)=ABS(J146)),--($G146:$Z146&lt;&gt;0))-1)/2)</f>
        <v>7</v>
      </c>
      <c r="AE146" cm="1">
        <f t="array" ref="AE146">IF(K146=0,"",1+SUMPRODUCT(--(ABS($G146:$Z146)&lt;ABS(K146)),--($G146:$Z146&lt;&gt;0))+(SUMPRODUCT(--(ABS($G146:$Z146)=ABS(K146)),--($G146:$Z146&lt;&gt;0))-1)/2)</f>
        <v>15</v>
      </c>
      <c r="AF146" cm="1">
        <f t="array" ref="AF146">IF(L146=0,"",1+SUMPRODUCT(--(ABS($G146:$Z146)&lt;ABS(L146)),--($G146:$Z146&lt;&gt;0))+(SUMPRODUCT(--(ABS($G146:$Z146)=ABS(L146)),--($G146:$Z146&lt;&gt;0))-1)/2)</f>
        <v>3</v>
      </c>
      <c r="AG146" cm="1">
        <f t="array" ref="AG146">IF(M146=0,"",1+SUMPRODUCT(--(ABS($G146:$Z146)&lt;ABS(M146)),--($G146:$Z146&lt;&gt;0))+(SUMPRODUCT(--(ABS($G146:$Z146)=ABS(M146)),--($G146:$Z146&lt;&gt;0))-1)/2)</f>
        <v>5</v>
      </c>
      <c r="AH146" cm="1">
        <f t="array" ref="AH146">IF(N146=0,"",1+SUMPRODUCT(--(ABS($G146:$Z146)&lt;ABS(N146)),--($G146:$Z146&lt;&gt;0))+(SUMPRODUCT(--(ABS($G146:$Z146)=ABS(N146)),--($G146:$Z146&lt;&gt;0))-1)/2)</f>
        <v>1</v>
      </c>
      <c r="AI146" cm="1">
        <f t="array" ref="AI146">IF(O146=0,"",1+SUMPRODUCT(--(ABS($G146:$Z146)&lt;ABS(O146)),--($G146:$Z146&lt;&gt;0))+(SUMPRODUCT(--(ABS($G146:$Z146)=ABS(O146)),--($G146:$Z146&lt;&gt;0))-1)/2)</f>
        <v>16</v>
      </c>
      <c r="AJ146" cm="1">
        <f t="array" ref="AJ146">IF(P146=0,"",1+SUMPRODUCT(--(ABS($G146:$Z146)&lt;ABS(P146)),--($G146:$Z146&lt;&gt;0))+(SUMPRODUCT(--(ABS($G146:$Z146)=ABS(P146)),--($G146:$Z146&lt;&gt;0))-1)/2)</f>
        <v>12</v>
      </c>
      <c r="AK146" cm="1">
        <f t="array" ref="AK146">IF(Q146=0,"",1+SUMPRODUCT(--(ABS($G146:$Z146)&lt;ABS(Q146)),--($G146:$Z146&lt;&gt;0))+(SUMPRODUCT(--(ABS($G146:$Z146)=ABS(Q146)),--($G146:$Z146&lt;&gt;0))-1)/2)</f>
        <v>4</v>
      </c>
      <c r="AL146" cm="1">
        <f t="array" ref="AL146">IF(R146=0,"",1+SUMPRODUCT(--(ABS($G146:$Z146)&lt;ABS(R146)),--($G146:$Z146&lt;&gt;0))+(SUMPRODUCT(--(ABS($G146:$Z146)=ABS(R146)),--($G146:$Z146&lt;&gt;0))-1)/2)</f>
        <v>14</v>
      </c>
      <c r="AM146" cm="1">
        <f t="array" ref="AM146">IF(S146=0,"",1+SUMPRODUCT(--(ABS($G146:$Z146)&lt;ABS(S146)),--($G146:$Z146&lt;&gt;0))+(SUMPRODUCT(--(ABS($G146:$Z146)=ABS(S146)),--($G146:$Z146&lt;&gt;0))-1)/2)</f>
        <v>6</v>
      </c>
      <c r="AN146" cm="1">
        <f t="array" ref="AN146">IF(T146=0,"",1+SUMPRODUCT(--(ABS($G146:$Z146)&lt;ABS(T146)),--($G146:$Z146&lt;&gt;0))+(SUMPRODUCT(--(ABS($G146:$Z146)=ABS(T146)),--($G146:$Z146&lt;&gt;0))-1)/2)</f>
        <v>13</v>
      </c>
      <c r="AO146" cm="1">
        <f t="array" ref="AO146">IF(U146=0,"",1+SUMPRODUCT(--(ABS($G146:$Z146)&lt;ABS(U146)),--($G146:$Z146&lt;&gt;0))+(SUMPRODUCT(--(ABS($G146:$Z146)=ABS(U146)),--($G146:$Z146&lt;&gt;0))-1)/2)</f>
        <v>10</v>
      </c>
      <c r="AP146" cm="1">
        <f t="array" ref="AP146">IF(V146=0,"",1+SUMPRODUCT(--(ABS($G146:$Z146)&lt;ABS(V146)),--($G146:$Z146&lt;&gt;0))+(SUMPRODUCT(--(ABS($G146:$Z146)=ABS(V146)),--($G146:$Z146&lt;&gt;0))-1)/2)</f>
        <v>11</v>
      </c>
      <c r="AQ146" cm="1">
        <f t="array" ref="AQ146">IF(W146=0,"",1+SUMPRODUCT(--(ABS($G146:$Z146)&lt;ABS(W146)),--($G146:$Z146&lt;&gt;0))+(SUMPRODUCT(--(ABS($G146:$Z146)=ABS(W146)),--($G146:$Z146&lt;&gt;0))-1)/2)</f>
        <v>17</v>
      </c>
      <c r="AR146" cm="1">
        <f t="array" ref="AR146">IF(X146=0,"",1+SUMPRODUCT(--(ABS($G146:$Z146)&lt;ABS(X146)),--($G146:$Z146&lt;&gt;0))+(SUMPRODUCT(--(ABS($G146:$Z146)=ABS(X146)),--($G146:$Z146&lt;&gt;0))-1)/2)</f>
        <v>19</v>
      </c>
      <c r="AS146" cm="1">
        <f t="array" ref="AS146">IF(Y146=0,"",1+SUMPRODUCT(--(ABS($G146:$Z146)&lt;ABS(Y146)),--($G146:$Z146&lt;&gt;0))+(SUMPRODUCT(--(ABS($G146:$Z146)=ABS(Y146)),--($G146:$Z146&lt;&gt;0))-1)/2)</f>
        <v>9</v>
      </c>
      <c r="AT146" cm="1">
        <f t="array" ref="AT146">IF(Z146=0,"",1+SUMPRODUCT(--(ABS($G146:$Z146)&lt;ABS(Z146)),--($G146:$Z146&lt;&gt;0))+(SUMPRODUCT(--(ABS($G146:$Z146)=ABS(Z146)),--($G146:$Z146&lt;&gt;0))-1)/2)</f>
        <v>18</v>
      </c>
      <c r="AU146">
        <f>AVERAGE(G146:Z146)</f>
        <v>4.5442855496505598E-2</v>
      </c>
      <c r="AV146">
        <f>SUMIF(G146:Z146,"&gt;0",AA146:AT146)</f>
        <v>210</v>
      </c>
      <c r="AW146">
        <f>COUNTIF(G146:Z146,"&lt;&gt;0")</f>
        <v>20</v>
      </c>
      <c r="AX146">
        <f>_xlfn.LET(_xlpm.n,AW146,_xlpm.w,AV146,_xlpm.mu,_xlpm.n*(_xlpm.n+1)/4,_xlpm.sd,SQRT(_xlpm.n*(_xlpm.n+1)*(2*_xlpm.n+1)/24),_xlpm.z,(ABS(_xlpm.w-_xlpm.mu)-0.5)/_xlpm.sd,MIN(1,2*(1-_xlfn.NORM.S.DIST(_xlpm.z,TRUE))))</f>
        <v>9.5691731570646255E-5</v>
      </c>
    </row>
    <row r="147" spans="1:50" x14ac:dyDescent="0.25">
      <c r="A147" t="s">
        <v>9346</v>
      </c>
      <c r="B147" t="s">
        <v>19</v>
      </c>
      <c r="C147" t="s">
        <v>190</v>
      </c>
      <c r="D147" t="s">
        <v>88</v>
      </c>
      <c r="E147" t="s">
        <v>12</v>
      </c>
      <c r="F147" t="s">
        <v>9259</v>
      </c>
      <c r="G147">
        <f>all_runs!O2484-all_runs!O3982</f>
        <v>-9.5396869500787851E-3</v>
      </c>
      <c r="H147">
        <f>all_runs!O2485-all_runs!O3983</f>
        <v>2.2143734643734758E-2</v>
      </c>
      <c r="I147">
        <f>all_runs!O2486-all_runs!O3984</f>
        <v>1.3812756945309479E-2</v>
      </c>
      <c r="J147">
        <f>all_runs!O2487-all_runs!O3985</f>
        <v>-9.1916081619246914E-2</v>
      </c>
      <c r="K147">
        <f>all_runs!O2488-all_runs!O3986</f>
        <v>-8.0334020400614214E-3</v>
      </c>
      <c r="L147">
        <f>all_runs!O2489-all_runs!O3987</f>
        <v>2.4881497929166496E-2</v>
      </c>
      <c r="M147">
        <f>all_runs!O2490-all_runs!O3988</f>
        <v>-7.9655182917540701E-3</v>
      </c>
      <c r="N147">
        <f>all_runs!O2491-all_runs!O3989</f>
        <v>1.2533543804262082E-2</v>
      </c>
      <c r="O147">
        <f>all_runs!O2492-all_runs!O3990</f>
        <v>2.7108709588790414E-2</v>
      </c>
      <c r="P147">
        <f>all_runs!O2493-all_runs!O3991</f>
        <v>3.355730885991004E-2</v>
      </c>
      <c r="Q147">
        <f>all_runs!O2494-all_runs!O3992</f>
        <v>2.5540541619106794E-4</v>
      </c>
      <c r="R147">
        <f>all_runs!O2495-all_runs!O3993</f>
        <v>1.2688709826803812E-2</v>
      </c>
      <c r="S147">
        <f>all_runs!O2496-all_runs!O3994</f>
        <v>6.4677848116423076E-2</v>
      </c>
      <c r="T147">
        <f>all_runs!O2497-all_runs!O3995</f>
        <v>8.3824613117170488E-3</v>
      </c>
      <c r="U147">
        <f>all_runs!O2498-all_runs!O3996</f>
        <v>1.5788688958119246E-2</v>
      </c>
      <c r="V147">
        <f>all_runs!O2499-all_runs!O3997</f>
        <v>5.4803799319570468E-3</v>
      </c>
      <c r="W147">
        <f>all_runs!O2500-all_runs!O3998</f>
        <v>2.8341714782392669E-2</v>
      </c>
      <c r="X147">
        <f>all_runs!O2501-all_runs!O3999</f>
        <v>-7.6971628257815894E-4</v>
      </c>
      <c r="Y147">
        <f>all_runs!O2502-all_runs!O4000</f>
        <v>2.2316108763947629E-2</v>
      </c>
      <c r="Z147">
        <f>all_runs!O2503-all_runs!O4001</f>
        <v>-1.7898496683281806E-3</v>
      </c>
      <c r="AA147" cm="1">
        <f t="array" ref="AA147">IF(G147=0,"",1+SUMPRODUCT(--(ABS($G147:$Z147)&lt;ABS(G147)),--($G147:$Z147&lt;&gt;0))+(SUMPRODUCT(--(ABS($G147:$Z147)=ABS(G147)),--($G147:$Z147&lt;&gt;0))-1)/2)</f>
        <v>8</v>
      </c>
      <c r="AB147" cm="1">
        <f t="array" ref="AB147">IF(H147=0,"",1+SUMPRODUCT(--(ABS($G147:$Z147)&lt;ABS(H147)),--($G147:$Z147&lt;&gt;0))+(SUMPRODUCT(--(ABS($G147:$Z147)=ABS(H147)),--($G147:$Z147&lt;&gt;0))-1)/2)</f>
        <v>13</v>
      </c>
      <c r="AC147" cm="1">
        <f t="array" ref="AC147">IF(I147=0,"",1+SUMPRODUCT(--(ABS($G147:$Z147)&lt;ABS(I147)),--($G147:$Z147&lt;&gt;0))+(SUMPRODUCT(--(ABS($G147:$Z147)=ABS(I147)),--($G147:$Z147&lt;&gt;0))-1)/2)</f>
        <v>11</v>
      </c>
      <c r="AD147" cm="1">
        <f t="array" ref="AD147">IF(J147=0,"",1+SUMPRODUCT(--(ABS($G147:$Z147)&lt;ABS(J147)),--($G147:$Z147&lt;&gt;0))+(SUMPRODUCT(--(ABS($G147:$Z147)=ABS(J147)),--($G147:$Z147&lt;&gt;0))-1)/2)</f>
        <v>20</v>
      </c>
      <c r="AE147" cm="1">
        <f t="array" ref="AE147">IF(K147=0,"",1+SUMPRODUCT(--(ABS($G147:$Z147)&lt;ABS(K147)),--($G147:$Z147&lt;&gt;0))+(SUMPRODUCT(--(ABS($G147:$Z147)=ABS(K147)),--($G147:$Z147&lt;&gt;0))-1)/2)</f>
        <v>6</v>
      </c>
      <c r="AF147" cm="1">
        <f t="array" ref="AF147">IF(L147=0,"",1+SUMPRODUCT(--(ABS($G147:$Z147)&lt;ABS(L147)),--($G147:$Z147&lt;&gt;0))+(SUMPRODUCT(--(ABS($G147:$Z147)=ABS(L147)),--($G147:$Z147&lt;&gt;0))-1)/2)</f>
        <v>15</v>
      </c>
      <c r="AG147" cm="1">
        <f t="array" ref="AG147">IF(M147=0,"",1+SUMPRODUCT(--(ABS($G147:$Z147)&lt;ABS(M147)),--($G147:$Z147&lt;&gt;0))+(SUMPRODUCT(--(ABS($G147:$Z147)=ABS(M147)),--($G147:$Z147&lt;&gt;0))-1)/2)</f>
        <v>5</v>
      </c>
      <c r="AH147" cm="1">
        <f t="array" ref="AH147">IF(N147=0,"",1+SUMPRODUCT(--(ABS($G147:$Z147)&lt;ABS(N147)),--($G147:$Z147&lt;&gt;0))+(SUMPRODUCT(--(ABS($G147:$Z147)=ABS(N147)),--($G147:$Z147&lt;&gt;0))-1)/2)</f>
        <v>9</v>
      </c>
      <c r="AI147" cm="1">
        <f t="array" ref="AI147">IF(O147=0,"",1+SUMPRODUCT(--(ABS($G147:$Z147)&lt;ABS(O147)),--($G147:$Z147&lt;&gt;0))+(SUMPRODUCT(--(ABS($G147:$Z147)=ABS(O147)),--($G147:$Z147&lt;&gt;0))-1)/2)</f>
        <v>16</v>
      </c>
      <c r="AJ147" cm="1">
        <f t="array" ref="AJ147">IF(P147=0,"",1+SUMPRODUCT(--(ABS($G147:$Z147)&lt;ABS(P147)),--($G147:$Z147&lt;&gt;0))+(SUMPRODUCT(--(ABS($G147:$Z147)=ABS(P147)),--($G147:$Z147&lt;&gt;0))-1)/2)</f>
        <v>18</v>
      </c>
      <c r="AK147" cm="1">
        <f t="array" ref="AK147">IF(Q147=0,"",1+SUMPRODUCT(--(ABS($G147:$Z147)&lt;ABS(Q147)),--($G147:$Z147&lt;&gt;0))+(SUMPRODUCT(--(ABS($G147:$Z147)=ABS(Q147)),--($G147:$Z147&lt;&gt;0))-1)/2)</f>
        <v>1</v>
      </c>
      <c r="AL147" cm="1">
        <f t="array" ref="AL147">IF(R147=0,"",1+SUMPRODUCT(--(ABS($G147:$Z147)&lt;ABS(R147)),--($G147:$Z147&lt;&gt;0))+(SUMPRODUCT(--(ABS($G147:$Z147)=ABS(R147)),--($G147:$Z147&lt;&gt;0))-1)/2)</f>
        <v>10</v>
      </c>
      <c r="AM147" cm="1">
        <f t="array" ref="AM147">IF(S147=0,"",1+SUMPRODUCT(--(ABS($G147:$Z147)&lt;ABS(S147)),--($G147:$Z147&lt;&gt;0))+(SUMPRODUCT(--(ABS($G147:$Z147)=ABS(S147)),--($G147:$Z147&lt;&gt;0))-1)/2)</f>
        <v>19</v>
      </c>
      <c r="AN147" cm="1">
        <f t="array" ref="AN147">IF(T147=0,"",1+SUMPRODUCT(--(ABS($G147:$Z147)&lt;ABS(T147)),--($G147:$Z147&lt;&gt;0))+(SUMPRODUCT(--(ABS($G147:$Z147)=ABS(T147)),--($G147:$Z147&lt;&gt;0))-1)/2)</f>
        <v>7</v>
      </c>
      <c r="AO147" cm="1">
        <f t="array" ref="AO147">IF(U147=0,"",1+SUMPRODUCT(--(ABS($G147:$Z147)&lt;ABS(U147)),--($G147:$Z147&lt;&gt;0))+(SUMPRODUCT(--(ABS($G147:$Z147)=ABS(U147)),--($G147:$Z147&lt;&gt;0))-1)/2)</f>
        <v>12</v>
      </c>
      <c r="AP147" cm="1">
        <f t="array" ref="AP147">IF(V147=0,"",1+SUMPRODUCT(--(ABS($G147:$Z147)&lt;ABS(V147)),--($G147:$Z147&lt;&gt;0))+(SUMPRODUCT(--(ABS($G147:$Z147)=ABS(V147)),--($G147:$Z147&lt;&gt;0))-1)/2)</f>
        <v>4</v>
      </c>
      <c r="AQ147" cm="1">
        <f t="array" ref="AQ147">IF(W147=0,"",1+SUMPRODUCT(--(ABS($G147:$Z147)&lt;ABS(W147)),--($G147:$Z147&lt;&gt;0))+(SUMPRODUCT(--(ABS($G147:$Z147)=ABS(W147)),--($G147:$Z147&lt;&gt;0))-1)/2)</f>
        <v>17</v>
      </c>
      <c r="AR147" cm="1">
        <f t="array" ref="AR147">IF(X147=0,"",1+SUMPRODUCT(--(ABS($G147:$Z147)&lt;ABS(X147)),--($G147:$Z147&lt;&gt;0))+(SUMPRODUCT(--(ABS($G147:$Z147)=ABS(X147)),--($G147:$Z147&lt;&gt;0))-1)/2)</f>
        <v>2</v>
      </c>
      <c r="AS147" cm="1">
        <f t="array" ref="AS147">IF(Y147=0,"",1+SUMPRODUCT(--(ABS($G147:$Z147)&lt;ABS(Y147)),--($G147:$Z147&lt;&gt;0))+(SUMPRODUCT(--(ABS($G147:$Z147)=ABS(Y147)),--($G147:$Z147&lt;&gt;0))-1)/2)</f>
        <v>14</v>
      </c>
      <c r="AT147" cm="1">
        <f t="array" ref="AT147">IF(Z147=0,"",1+SUMPRODUCT(--(ABS($G147:$Z147)&lt;ABS(Z147)),--($G147:$Z147&lt;&gt;0))+(SUMPRODUCT(--(ABS($G147:$Z147)=ABS(Z147)),--($G147:$Z147&lt;&gt;0))-1)/2)</f>
        <v>3</v>
      </c>
      <c r="AU147">
        <f>AVERAGE(G147:Z147)</f>
        <v>8.5977307013338673E-3</v>
      </c>
      <c r="AV147">
        <f>SUMIF(G147:Z147,"&gt;0",AA147:AT147)</f>
        <v>166</v>
      </c>
      <c r="AW147">
        <f>COUNTIF(G147:Z147,"&lt;&gt;0")</f>
        <v>20</v>
      </c>
      <c r="AX147">
        <f>_xlfn.LET(_xlpm.n,AW147,_xlpm.w,AV147,_xlpm.mu,_xlpm.n*(_xlpm.n+1)/4,_xlpm.sd,SQRT(_xlpm.n*(_xlpm.n+1)*(2*_xlpm.n+1)/24),_xlpm.z,(ABS(_xlpm.w-_xlpm.mu)-0.5)/_xlpm.sd,MIN(1,2*(1-_xlfn.NORM.S.DIST(_xlpm.z,TRUE))))</f>
        <v>2.3906627118881474E-2</v>
      </c>
    </row>
    <row r="148" spans="1:50" x14ac:dyDescent="0.25">
      <c r="A148" t="s">
        <v>9346</v>
      </c>
      <c r="B148" t="s">
        <v>19</v>
      </c>
      <c r="C148" t="s">
        <v>190</v>
      </c>
      <c r="D148" t="s">
        <v>88</v>
      </c>
      <c r="E148" t="s">
        <v>26</v>
      </c>
      <c r="F148" t="s">
        <v>9259</v>
      </c>
      <c r="G148">
        <f>all_runs!O2504-all_runs!O4002</f>
        <v>9.6449591797986844E-3</v>
      </c>
      <c r="H148">
        <f>all_runs!O2505-all_runs!O4003</f>
        <v>2.5279441588454521E-2</v>
      </c>
      <c r="I148">
        <f>all_runs!O2506-all_runs!O4004</f>
        <v>7.9284750337381915E-2</v>
      </c>
      <c r="J148">
        <f>all_runs!O2507-all_runs!O4005</f>
        <v>2.5633112632327149E-2</v>
      </c>
      <c r="K148">
        <f>all_runs!O2508-all_runs!O4006</f>
        <v>4.8240211995670523E-2</v>
      </c>
      <c r="L148">
        <f>all_runs!O2509-all_runs!O4007</f>
        <v>4.5453466681222965E-2</v>
      </c>
      <c r="M148">
        <f>all_runs!O2510-all_runs!O4008</f>
        <v>1.1052616814565042E-2</v>
      </c>
      <c r="N148">
        <f>all_runs!O2511-all_runs!O4009</f>
        <v>3.9196904815566036E-2</v>
      </c>
      <c r="O148">
        <f>all_runs!O2512-all_runs!O4010</f>
        <v>7.1872939422608417E-2</v>
      </c>
      <c r="P148">
        <f>all_runs!O2513-all_runs!O4011</f>
        <v>5.0983045819853801E-2</v>
      </c>
      <c r="Q148">
        <f>all_runs!O2514-all_runs!O4012</f>
        <v>3.5661794242883849E-2</v>
      </c>
      <c r="R148">
        <f>all_runs!O2515-all_runs!O4013</f>
        <v>1.2715023003841197E-2</v>
      </c>
      <c r="S148">
        <f>all_runs!O2516-all_runs!O4014</f>
        <v>3.3065870498227179E-2</v>
      </c>
      <c r="T148">
        <f>all_runs!O2517-all_runs!O4015</f>
        <v>5.8771929824561364E-2</v>
      </c>
      <c r="U148">
        <f>all_runs!O2518-all_runs!O4016</f>
        <v>4.0434241303855756E-2</v>
      </c>
      <c r="V148">
        <f>all_runs!O2519-all_runs!O4017</f>
        <v>3.8759613488463796E-2</v>
      </c>
      <c r="W148">
        <f>all_runs!O2520-all_runs!O4018</f>
        <v>0.13766797194129088</v>
      </c>
      <c r="X148">
        <f>all_runs!O2521-all_runs!O4019</f>
        <v>4.2664039632846706E-2</v>
      </c>
      <c r="Y148">
        <f>all_runs!O2522-all_runs!O4020</f>
        <v>7.035573122529637E-2</v>
      </c>
      <c r="Z148">
        <f>all_runs!O2523-all_runs!O4021</f>
        <v>4.7612835268480702E-2</v>
      </c>
      <c r="AA148" cm="1">
        <f t="array" ref="AA148">IF(G148=0,"",1+SUMPRODUCT(--(ABS($G148:$Z148)&lt;ABS(G148)),--($G148:$Z148&lt;&gt;0))+(SUMPRODUCT(--(ABS($G148:$Z148)=ABS(G148)),--($G148:$Z148&lt;&gt;0))-1)/2)</f>
        <v>1</v>
      </c>
      <c r="AB148" cm="1">
        <f t="array" ref="AB148">IF(H148=0,"",1+SUMPRODUCT(--(ABS($G148:$Z148)&lt;ABS(H148)),--($G148:$Z148&lt;&gt;0))+(SUMPRODUCT(--(ABS($G148:$Z148)=ABS(H148)),--($G148:$Z148&lt;&gt;0))-1)/2)</f>
        <v>4</v>
      </c>
      <c r="AC148" cm="1">
        <f t="array" ref="AC148">IF(I148=0,"",1+SUMPRODUCT(--(ABS($G148:$Z148)&lt;ABS(I148)),--($G148:$Z148&lt;&gt;0))+(SUMPRODUCT(--(ABS($G148:$Z148)=ABS(I148)),--($G148:$Z148&lt;&gt;0))-1)/2)</f>
        <v>19</v>
      </c>
      <c r="AD148" cm="1">
        <f t="array" ref="AD148">IF(J148=0,"",1+SUMPRODUCT(--(ABS($G148:$Z148)&lt;ABS(J148)),--($G148:$Z148&lt;&gt;0))+(SUMPRODUCT(--(ABS($G148:$Z148)=ABS(J148)),--($G148:$Z148&lt;&gt;0))-1)/2)</f>
        <v>5</v>
      </c>
      <c r="AE148" cm="1">
        <f t="array" ref="AE148">IF(K148=0,"",1+SUMPRODUCT(--(ABS($G148:$Z148)&lt;ABS(K148)),--($G148:$Z148&lt;&gt;0))+(SUMPRODUCT(--(ABS($G148:$Z148)=ABS(K148)),--($G148:$Z148&lt;&gt;0))-1)/2)</f>
        <v>14</v>
      </c>
      <c r="AF148" cm="1">
        <f t="array" ref="AF148">IF(L148=0,"",1+SUMPRODUCT(--(ABS($G148:$Z148)&lt;ABS(L148)),--($G148:$Z148&lt;&gt;0))+(SUMPRODUCT(--(ABS($G148:$Z148)=ABS(L148)),--($G148:$Z148&lt;&gt;0))-1)/2)</f>
        <v>12</v>
      </c>
      <c r="AG148" cm="1">
        <f t="array" ref="AG148">IF(M148=0,"",1+SUMPRODUCT(--(ABS($G148:$Z148)&lt;ABS(M148)),--($G148:$Z148&lt;&gt;0))+(SUMPRODUCT(--(ABS($G148:$Z148)=ABS(M148)),--($G148:$Z148&lt;&gt;0))-1)/2)</f>
        <v>2</v>
      </c>
      <c r="AH148" cm="1">
        <f t="array" ref="AH148">IF(N148=0,"",1+SUMPRODUCT(--(ABS($G148:$Z148)&lt;ABS(N148)),--($G148:$Z148&lt;&gt;0))+(SUMPRODUCT(--(ABS($G148:$Z148)=ABS(N148)),--($G148:$Z148&lt;&gt;0))-1)/2)</f>
        <v>9</v>
      </c>
      <c r="AI148" cm="1">
        <f t="array" ref="AI148">IF(O148=0,"",1+SUMPRODUCT(--(ABS($G148:$Z148)&lt;ABS(O148)),--($G148:$Z148&lt;&gt;0))+(SUMPRODUCT(--(ABS($G148:$Z148)=ABS(O148)),--($G148:$Z148&lt;&gt;0))-1)/2)</f>
        <v>18</v>
      </c>
      <c r="AJ148" cm="1">
        <f t="array" ref="AJ148">IF(P148=0,"",1+SUMPRODUCT(--(ABS($G148:$Z148)&lt;ABS(P148)),--($G148:$Z148&lt;&gt;0))+(SUMPRODUCT(--(ABS($G148:$Z148)=ABS(P148)),--($G148:$Z148&lt;&gt;0))-1)/2)</f>
        <v>15</v>
      </c>
      <c r="AK148" cm="1">
        <f t="array" ref="AK148">IF(Q148=0,"",1+SUMPRODUCT(--(ABS($G148:$Z148)&lt;ABS(Q148)),--($G148:$Z148&lt;&gt;0))+(SUMPRODUCT(--(ABS($G148:$Z148)=ABS(Q148)),--($G148:$Z148&lt;&gt;0))-1)/2)</f>
        <v>7</v>
      </c>
      <c r="AL148" cm="1">
        <f t="array" ref="AL148">IF(R148=0,"",1+SUMPRODUCT(--(ABS($G148:$Z148)&lt;ABS(R148)),--($G148:$Z148&lt;&gt;0))+(SUMPRODUCT(--(ABS($G148:$Z148)=ABS(R148)),--($G148:$Z148&lt;&gt;0))-1)/2)</f>
        <v>3</v>
      </c>
      <c r="AM148" cm="1">
        <f t="array" ref="AM148">IF(S148=0,"",1+SUMPRODUCT(--(ABS($G148:$Z148)&lt;ABS(S148)),--($G148:$Z148&lt;&gt;0))+(SUMPRODUCT(--(ABS($G148:$Z148)=ABS(S148)),--($G148:$Z148&lt;&gt;0))-1)/2)</f>
        <v>6</v>
      </c>
      <c r="AN148" cm="1">
        <f t="array" ref="AN148">IF(T148=0,"",1+SUMPRODUCT(--(ABS($G148:$Z148)&lt;ABS(T148)),--($G148:$Z148&lt;&gt;0))+(SUMPRODUCT(--(ABS($G148:$Z148)=ABS(T148)),--($G148:$Z148&lt;&gt;0))-1)/2)</f>
        <v>16</v>
      </c>
      <c r="AO148" cm="1">
        <f t="array" ref="AO148">IF(U148=0,"",1+SUMPRODUCT(--(ABS($G148:$Z148)&lt;ABS(U148)),--($G148:$Z148&lt;&gt;0))+(SUMPRODUCT(--(ABS($G148:$Z148)=ABS(U148)),--($G148:$Z148&lt;&gt;0))-1)/2)</f>
        <v>10</v>
      </c>
      <c r="AP148" cm="1">
        <f t="array" ref="AP148">IF(V148=0,"",1+SUMPRODUCT(--(ABS($G148:$Z148)&lt;ABS(V148)),--($G148:$Z148&lt;&gt;0))+(SUMPRODUCT(--(ABS($G148:$Z148)=ABS(V148)),--($G148:$Z148&lt;&gt;0))-1)/2)</f>
        <v>8</v>
      </c>
      <c r="AQ148" cm="1">
        <f t="array" ref="AQ148">IF(W148=0,"",1+SUMPRODUCT(--(ABS($G148:$Z148)&lt;ABS(W148)),--($G148:$Z148&lt;&gt;0))+(SUMPRODUCT(--(ABS($G148:$Z148)=ABS(W148)),--($G148:$Z148&lt;&gt;0))-1)/2)</f>
        <v>20</v>
      </c>
      <c r="AR148" cm="1">
        <f t="array" ref="AR148">IF(X148=0,"",1+SUMPRODUCT(--(ABS($G148:$Z148)&lt;ABS(X148)),--($G148:$Z148&lt;&gt;0))+(SUMPRODUCT(--(ABS($G148:$Z148)=ABS(X148)),--($G148:$Z148&lt;&gt;0))-1)/2)</f>
        <v>11</v>
      </c>
      <c r="AS148" cm="1">
        <f t="array" ref="AS148">IF(Y148=0,"",1+SUMPRODUCT(--(ABS($G148:$Z148)&lt;ABS(Y148)),--($G148:$Z148&lt;&gt;0))+(SUMPRODUCT(--(ABS($G148:$Z148)=ABS(Y148)),--($G148:$Z148&lt;&gt;0))-1)/2)</f>
        <v>17</v>
      </c>
      <c r="AT148" cm="1">
        <f t="array" ref="AT148">IF(Z148=0,"",1+SUMPRODUCT(--(ABS($G148:$Z148)&lt;ABS(Z148)),--($G148:$Z148&lt;&gt;0))+(SUMPRODUCT(--(ABS($G148:$Z148)=ABS(Z148)),--($G148:$Z148&lt;&gt;0))-1)/2)</f>
        <v>13</v>
      </c>
      <c r="AU148">
        <f>AVERAGE(G148:Z148)</f>
        <v>4.6217524985859841E-2</v>
      </c>
      <c r="AV148">
        <f>SUMIF(G148:Z148,"&gt;0",AA148:AT148)</f>
        <v>210</v>
      </c>
      <c r="AW148">
        <f>COUNTIF(G148:Z148,"&lt;&gt;0")</f>
        <v>20</v>
      </c>
      <c r="AX148">
        <f>_xlfn.LET(_xlpm.n,AW148,_xlpm.w,AV148,_xlpm.mu,_xlpm.n*(_xlpm.n+1)/4,_xlpm.sd,SQRT(_xlpm.n*(_xlpm.n+1)*(2*_xlpm.n+1)/24),_xlpm.z,(ABS(_xlpm.w-_xlpm.mu)-0.5)/_xlpm.sd,MIN(1,2*(1-_xlfn.NORM.S.DIST(_xlpm.z,TRUE))))</f>
        <v>9.5691731570646255E-5</v>
      </c>
    </row>
    <row r="149" spans="1:50" x14ac:dyDescent="0.25">
      <c r="A149" t="s">
        <v>9346</v>
      </c>
      <c r="B149" t="s">
        <v>19</v>
      </c>
      <c r="C149" t="s">
        <v>190</v>
      </c>
      <c r="D149" t="s">
        <v>88</v>
      </c>
      <c r="E149" t="s">
        <v>32</v>
      </c>
      <c r="F149" t="s">
        <v>9260</v>
      </c>
      <c r="G149">
        <f>all_runs!O2524-all_runs!O4022</f>
        <v>-7.0264639937855922E-3</v>
      </c>
      <c r="H149">
        <f>all_runs!O2525-all_runs!O4023</f>
        <v>6.6577195336965378E-3</v>
      </c>
      <c r="I149">
        <f>all_runs!O2584-all_runs!O4024</f>
        <v>-1.5553586623740068E-2</v>
      </c>
      <c r="J149">
        <f>all_runs!O2585-all_runs!O4025</f>
        <v>2.4514899514898048E-3</v>
      </c>
      <c r="K149">
        <f>all_runs!O2586-all_runs!O4026</f>
        <v>2.6412479242668985E-3</v>
      </c>
      <c r="L149">
        <f>all_runs!O2587-all_runs!O4027</f>
        <v>4.2105263157893313E-3</v>
      </c>
      <c r="M149">
        <f>all_runs!O2588-all_runs!O4028</f>
        <v>2.9716234319814738E-2</v>
      </c>
      <c r="N149">
        <f>all_runs!O2589-all_runs!O4029</f>
        <v>6.0125622698722347E-3</v>
      </c>
      <c r="O149">
        <f>all_runs!O2590-all_runs!O4030</f>
        <v>1.0778121453140277E-2</v>
      </c>
      <c r="P149">
        <f>all_runs!O2591-all_runs!O4031</f>
        <v>2.8346179255670512E-2</v>
      </c>
      <c r="Q149">
        <f>all_runs!O2592-all_runs!O4032</f>
        <v>4.2016806722688926E-3</v>
      </c>
      <c r="R149">
        <f>all_runs!O2593-all_runs!O4033</f>
        <v>1.8453541260558981E-2</v>
      </c>
      <c r="S149">
        <f>all_runs!O2594-all_runs!O4034</f>
        <v>1.9387599433365987E-2</v>
      </c>
      <c r="T149">
        <f>all_runs!O2595-all_runs!O4035</f>
        <v>1.3033413409041184E-2</v>
      </c>
      <c r="U149">
        <f>all_runs!O2596-all_runs!O4036</f>
        <v>9.0772617656454946E-3</v>
      </c>
      <c r="V149">
        <f>all_runs!O2597-all_runs!O4037</f>
        <v>1.2509249797384436E-3</v>
      </c>
      <c r="W149">
        <f>all_runs!O2598-all_runs!O4038</f>
        <v>1.3040890476063494E-2</v>
      </c>
      <c r="X149">
        <f>all_runs!O2599-all_runs!O4039</f>
        <v>-3.7475431316882357E-3</v>
      </c>
      <c r="Y149">
        <f>all_runs!O2600-all_runs!O4040</f>
        <v>2.5848750235247131E-2</v>
      </c>
      <c r="Z149">
        <f>all_runs!O2601-all_runs!O4041</f>
        <v>-1.1605045672031356E-2</v>
      </c>
      <c r="AA149" cm="1">
        <f t="array" ref="AA149">IF(G149=0,"",1+SUMPRODUCT(--(ABS($G149:$Z149)&lt;ABS(G149)),--($G149:$Z149&lt;&gt;0))+(SUMPRODUCT(--(ABS($G149:$Z149)=ABS(G149)),--($G149:$Z149&lt;&gt;0))-1)/2)</f>
        <v>9</v>
      </c>
      <c r="AB149" cm="1">
        <f t="array" ref="AB149">IF(H149=0,"",1+SUMPRODUCT(--(ABS($G149:$Z149)&lt;ABS(H149)),--($G149:$Z149&lt;&gt;0))+(SUMPRODUCT(--(ABS($G149:$Z149)=ABS(H149)),--($G149:$Z149&lt;&gt;0))-1)/2)</f>
        <v>8</v>
      </c>
      <c r="AC149" cm="1">
        <f t="array" ref="AC149">IF(I149=0,"",1+SUMPRODUCT(--(ABS($G149:$Z149)&lt;ABS(I149)),--($G149:$Z149&lt;&gt;0))+(SUMPRODUCT(--(ABS($G149:$Z149)=ABS(I149)),--($G149:$Z149&lt;&gt;0))-1)/2)</f>
        <v>15</v>
      </c>
      <c r="AD149" cm="1">
        <f t="array" ref="AD149">IF(J149=0,"",1+SUMPRODUCT(--(ABS($G149:$Z149)&lt;ABS(J149)),--($G149:$Z149&lt;&gt;0))+(SUMPRODUCT(--(ABS($G149:$Z149)=ABS(J149)),--($G149:$Z149&lt;&gt;0))-1)/2)</f>
        <v>2</v>
      </c>
      <c r="AE149" cm="1">
        <f t="array" ref="AE149">IF(K149=0,"",1+SUMPRODUCT(--(ABS($G149:$Z149)&lt;ABS(K149)),--($G149:$Z149&lt;&gt;0))+(SUMPRODUCT(--(ABS($G149:$Z149)=ABS(K149)),--($G149:$Z149&lt;&gt;0))-1)/2)</f>
        <v>3</v>
      </c>
      <c r="AF149" cm="1">
        <f t="array" ref="AF149">IF(L149=0,"",1+SUMPRODUCT(--(ABS($G149:$Z149)&lt;ABS(L149)),--($G149:$Z149&lt;&gt;0))+(SUMPRODUCT(--(ABS($G149:$Z149)=ABS(L149)),--($G149:$Z149&lt;&gt;0))-1)/2)</f>
        <v>6</v>
      </c>
      <c r="AG149" cm="1">
        <f t="array" ref="AG149">IF(M149=0,"",1+SUMPRODUCT(--(ABS($G149:$Z149)&lt;ABS(M149)),--($G149:$Z149&lt;&gt;0))+(SUMPRODUCT(--(ABS($G149:$Z149)=ABS(M149)),--($G149:$Z149&lt;&gt;0))-1)/2)</f>
        <v>20</v>
      </c>
      <c r="AH149" cm="1">
        <f t="array" ref="AH149">IF(N149=0,"",1+SUMPRODUCT(--(ABS($G149:$Z149)&lt;ABS(N149)),--($G149:$Z149&lt;&gt;0))+(SUMPRODUCT(--(ABS($G149:$Z149)=ABS(N149)),--($G149:$Z149&lt;&gt;0))-1)/2)</f>
        <v>7</v>
      </c>
      <c r="AI149" cm="1">
        <f t="array" ref="AI149">IF(O149=0,"",1+SUMPRODUCT(--(ABS($G149:$Z149)&lt;ABS(O149)),--($G149:$Z149&lt;&gt;0))+(SUMPRODUCT(--(ABS($G149:$Z149)=ABS(O149)),--($G149:$Z149&lt;&gt;0))-1)/2)</f>
        <v>11</v>
      </c>
      <c r="AJ149" cm="1">
        <f t="array" ref="AJ149">IF(P149=0,"",1+SUMPRODUCT(--(ABS($G149:$Z149)&lt;ABS(P149)),--($G149:$Z149&lt;&gt;0))+(SUMPRODUCT(--(ABS($G149:$Z149)=ABS(P149)),--($G149:$Z149&lt;&gt;0))-1)/2)</f>
        <v>19</v>
      </c>
      <c r="AK149" cm="1">
        <f t="array" ref="AK149">IF(Q149=0,"",1+SUMPRODUCT(--(ABS($G149:$Z149)&lt;ABS(Q149)),--($G149:$Z149&lt;&gt;0))+(SUMPRODUCT(--(ABS($G149:$Z149)=ABS(Q149)),--($G149:$Z149&lt;&gt;0))-1)/2)</f>
        <v>5</v>
      </c>
      <c r="AL149" cm="1">
        <f t="array" ref="AL149">IF(R149=0,"",1+SUMPRODUCT(--(ABS($G149:$Z149)&lt;ABS(R149)),--($G149:$Z149&lt;&gt;0))+(SUMPRODUCT(--(ABS($G149:$Z149)=ABS(R149)),--($G149:$Z149&lt;&gt;0))-1)/2)</f>
        <v>16</v>
      </c>
      <c r="AM149" cm="1">
        <f t="array" ref="AM149">IF(S149=0,"",1+SUMPRODUCT(--(ABS($G149:$Z149)&lt;ABS(S149)),--($G149:$Z149&lt;&gt;0))+(SUMPRODUCT(--(ABS($G149:$Z149)=ABS(S149)),--($G149:$Z149&lt;&gt;0))-1)/2)</f>
        <v>17</v>
      </c>
      <c r="AN149" cm="1">
        <f t="array" ref="AN149">IF(T149=0,"",1+SUMPRODUCT(--(ABS($G149:$Z149)&lt;ABS(T149)),--($G149:$Z149&lt;&gt;0))+(SUMPRODUCT(--(ABS($G149:$Z149)=ABS(T149)),--($G149:$Z149&lt;&gt;0))-1)/2)</f>
        <v>13</v>
      </c>
      <c r="AO149" cm="1">
        <f t="array" ref="AO149">IF(U149=0,"",1+SUMPRODUCT(--(ABS($G149:$Z149)&lt;ABS(U149)),--($G149:$Z149&lt;&gt;0))+(SUMPRODUCT(--(ABS($G149:$Z149)=ABS(U149)),--($G149:$Z149&lt;&gt;0))-1)/2)</f>
        <v>10</v>
      </c>
      <c r="AP149" cm="1">
        <f t="array" ref="AP149">IF(V149=0,"",1+SUMPRODUCT(--(ABS($G149:$Z149)&lt;ABS(V149)),--($G149:$Z149&lt;&gt;0))+(SUMPRODUCT(--(ABS($G149:$Z149)=ABS(V149)),--($G149:$Z149&lt;&gt;0))-1)/2)</f>
        <v>1</v>
      </c>
      <c r="AQ149" cm="1">
        <f t="array" ref="AQ149">IF(W149=0,"",1+SUMPRODUCT(--(ABS($G149:$Z149)&lt;ABS(W149)),--($G149:$Z149&lt;&gt;0))+(SUMPRODUCT(--(ABS($G149:$Z149)=ABS(W149)),--($G149:$Z149&lt;&gt;0))-1)/2)</f>
        <v>14</v>
      </c>
      <c r="AR149" cm="1">
        <f t="array" ref="AR149">IF(X149=0,"",1+SUMPRODUCT(--(ABS($G149:$Z149)&lt;ABS(X149)),--($G149:$Z149&lt;&gt;0))+(SUMPRODUCT(--(ABS($G149:$Z149)=ABS(X149)),--($G149:$Z149&lt;&gt;0))-1)/2)</f>
        <v>4</v>
      </c>
      <c r="AS149" cm="1">
        <f t="array" ref="AS149">IF(Y149=0,"",1+SUMPRODUCT(--(ABS($G149:$Z149)&lt;ABS(Y149)),--($G149:$Z149&lt;&gt;0))+(SUMPRODUCT(--(ABS($G149:$Z149)=ABS(Y149)),--($G149:$Z149&lt;&gt;0))-1)/2)</f>
        <v>18</v>
      </c>
      <c r="AT149" cm="1">
        <f t="array" ref="AT149">IF(Z149=0,"",1+SUMPRODUCT(--(ABS($G149:$Z149)&lt;ABS(Z149)),--($G149:$Z149&lt;&gt;0))+(SUMPRODUCT(--(ABS($G149:$Z149)=ABS(Z149)),--($G149:$Z149&lt;&gt;0))-1)/2)</f>
        <v>12</v>
      </c>
      <c r="AU149">
        <f>AVERAGE(G149:Z149)</f>
        <v>7.8587751917212345E-3</v>
      </c>
      <c r="AV149">
        <f>SUMIF(G149:Z149,"&gt;0",AA149:AT149)</f>
        <v>170</v>
      </c>
      <c r="AW149">
        <f>COUNTIF(G149:Z149,"&lt;&gt;0")</f>
        <v>20</v>
      </c>
      <c r="AX149">
        <f>_xlfn.LET(_xlpm.n,AW149,_xlpm.w,AV149,_xlpm.mu,_xlpm.n*(_xlpm.n+1)/4,_xlpm.sd,SQRT(_xlpm.n*(_xlpm.n+1)*(2*_xlpm.n+1)/24),_xlpm.z,(ABS(_xlpm.w-_xlpm.mu)-0.5)/_xlpm.sd,MIN(1,2*(1-_xlfn.NORM.S.DIST(_xlpm.z,TRUE))))</f>
        <v>1.6042061916394346E-2</v>
      </c>
    </row>
    <row r="150" spans="1:50" x14ac:dyDescent="0.25">
      <c r="A150" t="s">
        <v>9346</v>
      </c>
      <c r="B150" t="s">
        <v>19</v>
      </c>
      <c r="C150" t="s">
        <v>190</v>
      </c>
      <c r="D150" t="s">
        <v>88</v>
      </c>
      <c r="E150" t="s">
        <v>12</v>
      </c>
      <c r="F150" t="s">
        <v>9260</v>
      </c>
      <c r="G150">
        <f>all_runs!O2602-all_runs!O4042</f>
        <v>-2.6555657004905586E-2</v>
      </c>
      <c r="H150">
        <f>all_runs!O2603-all_runs!O4043</f>
        <v>-4.6654389195824875E-3</v>
      </c>
      <c r="I150">
        <f>all_runs!O2604-all_runs!O4044</f>
        <v>3.2240486785940492E-3</v>
      </c>
      <c r="J150">
        <f>all_runs!O2605-all_runs!O4045</f>
        <v>-2.6536850447186788E-2</v>
      </c>
      <c r="K150">
        <f>all_runs!O2606-all_runs!O4046</f>
        <v>2.9263838809019171E-2</v>
      </c>
      <c r="L150">
        <f>all_runs!O2607-all_runs!O4047</f>
        <v>2.611792639493471E-2</v>
      </c>
      <c r="M150">
        <f>all_runs!O2608-all_runs!O4048</f>
        <v>1.4652014652014489E-2</v>
      </c>
      <c r="N150">
        <f>all_runs!O2609-all_runs!O4049</f>
        <v>0</v>
      </c>
      <c r="O150">
        <f>all_runs!O2610-all_runs!O4050</f>
        <v>2.4985690845957143E-2</v>
      </c>
      <c r="P150">
        <f>all_runs!O2611-all_runs!O4051</f>
        <v>1.0139032238479784E-2</v>
      </c>
      <c r="Q150">
        <f>all_runs!O2612-all_runs!O4052</f>
        <v>1.3522976611008208E-2</v>
      </c>
      <c r="R150">
        <f>all_runs!O2613-all_runs!O4053</f>
        <v>-1.2434933487565081E-2</v>
      </c>
      <c r="S150">
        <f>all_runs!O2614-all_runs!O4054</f>
        <v>-1.5893919440534088E-2</v>
      </c>
      <c r="T150">
        <f>all_runs!O2615-all_runs!O4055</f>
        <v>3.144078144078144E-2</v>
      </c>
      <c r="U150">
        <f>all_runs!O2616-all_runs!O4056</f>
        <v>-2.7001862197392978E-2</v>
      </c>
      <c r="V150">
        <f>all_runs!O2617-all_runs!O4057</f>
        <v>-6.4304313370314725E-3</v>
      </c>
      <c r="W150">
        <f>all_runs!O2618-all_runs!O4058</f>
        <v>4.72682627378751E-3</v>
      </c>
      <c r="X150">
        <f>all_runs!O2619-all_runs!O4059</f>
        <v>2.9055432102523593E-2</v>
      </c>
      <c r="Y150">
        <f>all_runs!O2620-all_runs!O4060</f>
        <v>-2.7472527472527264E-2</v>
      </c>
      <c r="Z150">
        <f>all_runs!O2621-all_runs!O4061</f>
        <v>1.0989010989011061E-2</v>
      </c>
      <c r="AA150" cm="1">
        <f t="array" ref="AA150">IF(G150=0,"",1+SUMPRODUCT(--(ABS($G150:$Z150)&lt;ABS(G150)),--($G150:$Z150&lt;&gt;0))+(SUMPRODUCT(--(ABS($G150:$Z150)=ABS(G150)),--($G150:$Z150&lt;&gt;0))-1)/2)</f>
        <v>14</v>
      </c>
      <c r="AB150" cm="1">
        <f t="array" ref="AB150">IF(H150=0,"",1+SUMPRODUCT(--(ABS($G150:$Z150)&lt;ABS(H150)),--($G150:$Z150&lt;&gt;0))+(SUMPRODUCT(--(ABS($G150:$Z150)=ABS(H150)),--($G150:$Z150&lt;&gt;0))-1)/2)</f>
        <v>2</v>
      </c>
      <c r="AC150" cm="1">
        <f t="array" ref="AC150">IF(I150=0,"",1+SUMPRODUCT(--(ABS($G150:$Z150)&lt;ABS(I150)),--($G150:$Z150&lt;&gt;0))+(SUMPRODUCT(--(ABS($G150:$Z150)=ABS(I150)),--($G150:$Z150&lt;&gt;0))-1)/2)</f>
        <v>1</v>
      </c>
      <c r="AD150" cm="1">
        <f t="array" ref="AD150">IF(J150=0,"",1+SUMPRODUCT(--(ABS($G150:$Z150)&lt;ABS(J150)),--($G150:$Z150&lt;&gt;0))+(SUMPRODUCT(--(ABS($G150:$Z150)=ABS(J150)),--($G150:$Z150&lt;&gt;0))-1)/2)</f>
        <v>13</v>
      </c>
      <c r="AE150" cm="1">
        <f t="array" ref="AE150">IF(K150=0,"",1+SUMPRODUCT(--(ABS($G150:$Z150)&lt;ABS(K150)),--($G150:$Z150&lt;&gt;0))+(SUMPRODUCT(--(ABS($G150:$Z150)=ABS(K150)),--($G150:$Z150&lt;&gt;0))-1)/2)</f>
        <v>18</v>
      </c>
      <c r="AF150" cm="1">
        <f t="array" ref="AF150">IF(L150=0,"",1+SUMPRODUCT(--(ABS($G150:$Z150)&lt;ABS(L150)),--($G150:$Z150&lt;&gt;0))+(SUMPRODUCT(--(ABS($G150:$Z150)=ABS(L150)),--($G150:$Z150&lt;&gt;0))-1)/2)</f>
        <v>12</v>
      </c>
      <c r="AG150" cm="1">
        <f t="array" ref="AG150">IF(M150=0,"",1+SUMPRODUCT(--(ABS($G150:$Z150)&lt;ABS(M150)),--($G150:$Z150&lt;&gt;0))+(SUMPRODUCT(--(ABS($G150:$Z150)=ABS(M150)),--($G150:$Z150&lt;&gt;0))-1)/2)</f>
        <v>9</v>
      </c>
      <c r="AH150" t="str" cm="1">
        <f t="array" ref="AH150">IF(N150=0,"",1+SUMPRODUCT(--(ABS($G150:$Z150)&lt;ABS(N150)),--($G150:$Z150&lt;&gt;0))+(SUMPRODUCT(--(ABS($G150:$Z150)=ABS(N150)),--($G150:$Z150&lt;&gt;0))-1)/2)</f>
        <v/>
      </c>
      <c r="AI150" cm="1">
        <f t="array" ref="AI150">IF(O150=0,"",1+SUMPRODUCT(--(ABS($G150:$Z150)&lt;ABS(O150)),--($G150:$Z150&lt;&gt;0))+(SUMPRODUCT(--(ABS($G150:$Z150)=ABS(O150)),--($G150:$Z150&lt;&gt;0))-1)/2)</f>
        <v>11</v>
      </c>
      <c r="AJ150" cm="1">
        <f t="array" ref="AJ150">IF(P150=0,"",1+SUMPRODUCT(--(ABS($G150:$Z150)&lt;ABS(P150)),--($G150:$Z150&lt;&gt;0))+(SUMPRODUCT(--(ABS($G150:$Z150)=ABS(P150)),--($G150:$Z150&lt;&gt;0))-1)/2)</f>
        <v>5</v>
      </c>
      <c r="AK150" cm="1">
        <f t="array" ref="AK150">IF(Q150=0,"",1+SUMPRODUCT(--(ABS($G150:$Z150)&lt;ABS(Q150)),--($G150:$Z150&lt;&gt;0))+(SUMPRODUCT(--(ABS($G150:$Z150)=ABS(Q150)),--($G150:$Z150&lt;&gt;0))-1)/2)</f>
        <v>8</v>
      </c>
      <c r="AL150" cm="1">
        <f t="array" ref="AL150">IF(R150=0,"",1+SUMPRODUCT(--(ABS($G150:$Z150)&lt;ABS(R150)),--($G150:$Z150&lt;&gt;0))+(SUMPRODUCT(--(ABS($G150:$Z150)=ABS(R150)),--($G150:$Z150&lt;&gt;0))-1)/2)</f>
        <v>7</v>
      </c>
      <c r="AM150" cm="1">
        <f t="array" ref="AM150">IF(S150=0,"",1+SUMPRODUCT(--(ABS($G150:$Z150)&lt;ABS(S150)),--($G150:$Z150&lt;&gt;0))+(SUMPRODUCT(--(ABS($G150:$Z150)=ABS(S150)),--($G150:$Z150&lt;&gt;0))-1)/2)</f>
        <v>10</v>
      </c>
      <c r="AN150" cm="1">
        <f t="array" ref="AN150">IF(T150=0,"",1+SUMPRODUCT(--(ABS($G150:$Z150)&lt;ABS(T150)),--($G150:$Z150&lt;&gt;0))+(SUMPRODUCT(--(ABS($G150:$Z150)=ABS(T150)),--($G150:$Z150&lt;&gt;0))-1)/2)</f>
        <v>19</v>
      </c>
      <c r="AO150" cm="1">
        <f t="array" ref="AO150">IF(U150=0,"",1+SUMPRODUCT(--(ABS($G150:$Z150)&lt;ABS(U150)),--($G150:$Z150&lt;&gt;0))+(SUMPRODUCT(--(ABS($G150:$Z150)=ABS(U150)),--($G150:$Z150&lt;&gt;0))-1)/2)</f>
        <v>15</v>
      </c>
      <c r="AP150" cm="1">
        <f t="array" ref="AP150">IF(V150=0,"",1+SUMPRODUCT(--(ABS($G150:$Z150)&lt;ABS(V150)),--($G150:$Z150&lt;&gt;0))+(SUMPRODUCT(--(ABS($G150:$Z150)=ABS(V150)),--($G150:$Z150&lt;&gt;0))-1)/2)</f>
        <v>4</v>
      </c>
      <c r="AQ150" cm="1">
        <f t="array" ref="AQ150">IF(W150=0,"",1+SUMPRODUCT(--(ABS($G150:$Z150)&lt;ABS(W150)),--($G150:$Z150&lt;&gt;0))+(SUMPRODUCT(--(ABS($G150:$Z150)=ABS(W150)),--($G150:$Z150&lt;&gt;0))-1)/2)</f>
        <v>3</v>
      </c>
      <c r="AR150" cm="1">
        <f t="array" ref="AR150">IF(X150=0,"",1+SUMPRODUCT(--(ABS($G150:$Z150)&lt;ABS(X150)),--($G150:$Z150&lt;&gt;0))+(SUMPRODUCT(--(ABS($G150:$Z150)=ABS(X150)),--($G150:$Z150&lt;&gt;0))-1)/2)</f>
        <v>17</v>
      </c>
      <c r="AS150" cm="1">
        <f t="array" ref="AS150">IF(Y150=0,"",1+SUMPRODUCT(--(ABS($G150:$Z150)&lt;ABS(Y150)),--($G150:$Z150&lt;&gt;0))+(SUMPRODUCT(--(ABS($G150:$Z150)=ABS(Y150)),--($G150:$Z150&lt;&gt;0))-1)/2)</f>
        <v>16</v>
      </c>
      <c r="AT150" cm="1">
        <f t="array" ref="AT150">IF(Z150=0,"",1+SUMPRODUCT(--(ABS($G150:$Z150)&lt;ABS(Z150)),--($G150:$Z150&lt;&gt;0))+(SUMPRODUCT(--(ABS($G150:$Z150)=ABS(Z150)),--($G150:$Z150&lt;&gt;0))-1)/2)</f>
        <v>6</v>
      </c>
      <c r="AU150">
        <f>AVERAGE(G150:Z150)</f>
        <v>2.5562979364692705E-3</v>
      </c>
      <c r="AV150">
        <f>SUMIF(G150:Z150,"&gt;0",AA150:AT150)</f>
        <v>109</v>
      </c>
      <c r="AW150">
        <f>COUNTIF(G150:Z150,"&lt;&gt;0")</f>
        <v>19</v>
      </c>
      <c r="AX150">
        <f>_xlfn.LET(_xlpm.n,AW150,_xlpm.w,AV150,_xlpm.mu,_xlpm.n*(_xlpm.n+1)/4,_xlpm.sd,SQRT(_xlpm.n*(_xlpm.n+1)*(2*_xlpm.n+1)/24),_xlpm.z,(ABS(_xlpm.w-_xlpm.mu)-0.5)/_xlpm.sd,MIN(1,2*(1-_xlfn.NORM.S.DIST(_xlpm.z,TRUE))))</f>
        <v>0.58694429197695763</v>
      </c>
    </row>
    <row r="151" spans="1:50" x14ac:dyDescent="0.25">
      <c r="A151" t="s">
        <v>9346</v>
      </c>
      <c r="B151" t="s">
        <v>19</v>
      </c>
      <c r="C151" t="s">
        <v>190</v>
      </c>
      <c r="D151" t="s">
        <v>88</v>
      </c>
      <c r="E151" t="s">
        <v>26</v>
      </c>
      <c r="F151" t="s">
        <v>9260</v>
      </c>
      <c r="G151">
        <f>all_runs!O2622-all_runs!O4062</f>
        <v>1.1097043271021123E-2</v>
      </c>
      <c r="H151">
        <f>all_runs!O2623-all_runs!O4063</f>
        <v>-8.0411407199626472E-3</v>
      </c>
      <c r="I151">
        <f>all_runs!O2624-all_runs!O4064</f>
        <v>1.2409180899334071E-2</v>
      </c>
      <c r="J151">
        <f>all_runs!O2625-all_runs!O4065</f>
        <v>-9.8258233761898683E-3</v>
      </c>
      <c r="K151">
        <f>all_runs!O2626-all_runs!O4066</f>
        <v>1.2438622110690467E-2</v>
      </c>
      <c r="L151">
        <f>all_runs!O2627-all_runs!O4067</f>
        <v>-2.1645021645021689E-2</v>
      </c>
      <c r="M151">
        <f>all_runs!O2628-all_runs!O4068</f>
        <v>9.8678613962457362E-3</v>
      </c>
      <c r="N151">
        <f>all_runs!O2629-all_runs!O4069</f>
        <v>2.6728782852167843E-3</v>
      </c>
      <c r="O151">
        <f>all_runs!O2630-all_runs!O4070</f>
        <v>2.1645021645021689E-2</v>
      </c>
      <c r="P151">
        <f>all_runs!O2631-all_runs!O4071</f>
        <v>2.3989354723841227E-3</v>
      </c>
      <c r="Q151">
        <f>all_runs!O2632-all_runs!O4072</f>
        <v>1.7960183654390782E-3</v>
      </c>
      <c r="R151">
        <f>all_runs!O2633-all_runs!O4073</f>
        <v>-1.8905021173623027E-3</v>
      </c>
      <c r="S151">
        <f>all_runs!O2634-all_runs!O4074</f>
        <v>1.1798658857482325E-2</v>
      </c>
      <c r="T151">
        <f>all_runs!O2635-all_runs!O4075</f>
        <v>2.6651609260304965E-2</v>
      </c>
      <c r="U151">
        <f>all_runs!O2636-all_runs!O4076</f>
        <v>-9.1771183848270432E-3</v>
      </c>
      <c r="V151">
        <f>all_runs!O2637-all_runs!O4077</f>
        <v>-7.4535213653496024E-3</v>
      </c>
      <c r="W151">
        <f>all_runs!O2638-all_runs!O4078</f>
        <v>-8.1520573218346604E-3</v>
      </c>
      <c r="X151">
        <f>all_runs!O2639-all_runs!O4079</f>
        <v>1.2903225806451646E-2</v>
      </c>
      <c r="Y151">
        <f>all_runs!O2640-all_runs!O4080</f>
        <v>-1.980309107738909E-2</v>
      </c>
      <c r="Z151">
        <f>all_runs!O2641-all_runs!O4081</f>
        <v>1.2388966806919033E-2</v>
      </c>
      <c r="AA151" cm="1">
        <f t="array" ref="AA151">IF(G151=0,"",1+SUMPRODUCT(--(ABS($G151:$Z151)&lt;ABS(G151)),--($G151:$Z151&lt;&gt;0))+(SUMPRODUCT(--(ABS($G151:$Z151)=ABS(G151)),--($G151:$Z151&lt;&gt;0))-1)/2)</f>
        <v>11</v>
      </c>
      <c r="AB151" cm="1">
        <f t="array" ref="AB151">IF(H151=0,"",1+SUMPRODUCT(--(ABS($G151:$Z151)&lt;ABS(H151)),--($G151:$Z151&lt;&gt;0))+(SUMPRODUCT(--(ABS($G151:$Z151)=ABS(H151)),--($G151:$Z151&lt;&gt;0))-1)/2)</f>
        <v>6</v>
      </c>
      <c r="AC151" cm="1">
        <f t="array" ref="AC151">IF(I151=0,"",1+SUMPRODUCT(--(ABS($G151:$Z151)&lt;ABS(I151)),--($G151:$Z151&lt;&gt;0))+(SUMPRODUCT(--(ABS($G151:$Z151)=ABS(I151)),--($G151:$Z151&lt;&gt;0))-1)/2)</f>
        <v>14</v>
      </c>
      <c r="AD151" cm="1">
        <f t="array" ref="AD151">IF(J151=0,"",1+SUMPRODUCT(--(ABS($G151:$Z151)&lt;ABS(J151)),--($G151:$Z151&lt;&gt;0))+(SUMPRODUCT(--(ABS($G151:$Z151)=ABS(J151)),--($G151:$Z151&lt;&gt;0))-1)/2)</f>
        <v>9</v>
      </c>
      <c r="AE151" cm="1">
        <f t="array" ref="AE151">IF(K151=0,"",1+SUMPRODUCT(--(ABS($G151:$Z151)&lt;ABS(K151)),--($G151:$Z151&lt;&gt;0))+(SUMPRODUCT(--(ABS($G151:$Z151)=ABS(K151)),--($G151:$Z151&lt;&gt;0))-1)/2)</f>
        <v>15</v>
      </c>
      <c r="AF151" cm="1">
        <f t="array" ref="AF151">IF(L151=0,"",1+SUMPRODUCT(--(ABS($G151:$Z151)&lt;ABS(L151)),--($G151:$Z151&lt;&gt;0))+(SUMPRODUCT(--(ABS($G151:$Z151)=ABS(L151)),--($G151:$Z151&lt;&gt;0))-1)/2)</f>
        <v>18.5</v>
      </c>
      <c r="AG151" cm="1">
        <f t="array" ref="AG151">IF(M151=0,"",1+SUMPRODUCT(--(ABS($G151:$Z151)&lt;ABS(M151)),--($G151:$Z151&lt;&gt;0))+(SUMPRODUCT(--(ABS($G151:$Z151)=ABS(M151)),--($G151:$Z151&lt;&gt;0))-1)/2)</f>
        <v>10</v>
      </c>
      <c r="AH151" cm="1">
        <f t="array" ref="AH151">IF(N151=0,"",1+SUMPRODUCT(--(ABS($G151:$Z151)&lt;ABS(N151)),--($G151:$Z151&lt;&gt;0))+(SUMPRODUCT(--(ABS($G151:$Z151)=ABS(N151)),--($G151:$Z151&lt;&gt;0))-1)/2)</f>
        <v>4</v>
      </c>
      <c r="AI151" cm="1">
        <f t="array" ref="AI151">IF(O151=0,"",1+SUMPRODUCT(--(ABS($G151:$Z151)&lt;ABS(O151)),--($G151:$Z151&lt;&gt;0))+(SUMPRODUCT(--(ABS($G151:$Z151)=ABS(O151)),--($G151:$Z151&lt;&gt;0))-1)/2)</f>
        <v>18.5</v>
      </c>
      <c r="AJ151" cm="1">
        <f t="array" ref="AJ151">IF(P151=0,"",1+SUMPRODUCT(--(ABS($G151:$Z151)&lt;ABS(P151)),--($G151:$Z151&lt;&gt;0))+(SUMPRODUCT(--(ABS($G151:$Z151)=ABS(P151)),--($G151:$Z151&lt;&gt;0))-1)/2)</f>
        <v>3</v>
      </c>
      <c r="AK151" cm="1">
        <f t="array" ref="AK151">IF(Q151=0,"",1+SUMPRODUCT(--(ABS($G151:$Z151)&lt;ABS(Q151)),--($G151:$Z151&lt;&gt;0))+(SUMPRODUCT(--(ABS($G151:$Z151)=ABS(Q151)),--($G151:$Z151&lt;&gt;0))-1)/2)</f>
        <v>1</v>
      </c>
      <c r="AL151" cm="1">
        <f t="array" ref="AL151">IF(R151=0,"",1+SUMPRODUCT(--(ABS($G151:$Z151)&lt;ABS(R151)),--($G151:$Z151&lt;&gt;0))+(SUMPRODUCT(--(ABS($G151:$Z151)=ABS(R151)),--($G151:$Z151&lt;&gt;0))-1)/2)</f>
        <v>2</v>
      </c>
      <c r="AM151" cm="1">
        <f t="array" ref="AM151">IF(S151=0,"",1+SUMPRODUCT(--(ABS($G151:$Z151)&lt;ABS(S151)),--($G151:$Z151&lt;&gt;0))+(SUMPRODUCT(--(ABS($G151:$Z151)=ABS(S151)),--($G151:$Z151&lt;&gt;0))-1)/2)</f>
        <v>12</v>
      </c>
      <c r="AN151" cm="1">
        <f t="array" ref="AN151">IF(T151=0,"",1+SUMPRODUCT(--(ABS($G151:$Z151)&lt;ABS(T151)),--($G151:$Z151&lt;&gt;0))+(SUMPRODUCT(--(ABS($G151:$Z151)=ABS(T151)),--($G151:$Z151&lt;&gt;0))-1)/2)</f>
        <v>20</v>
      </c>
      <c r="AO151" cm="1">
        <f t="array" ref="AO151">IF(U151=0,"",1+SUMPRODUCT(--(ABS($G151:$Z151)&lt;ABS(U151)),--($G151:$Z151&lt;&gt;0))+(SUMPRODUCT(--(ABS($G151:$Z151)=ABS(U151)),--($G151:$Z151&lt;&gt;0))-1)/2)</f>
        <v>8</v>
      </c>
      <c r="AP151" cm="1">
        <f t="array" ref="AP151">IF(V151=0,"",1+SUMPRODUCT(--(ABS($G151:$Z151)&lt;ABS(V151)),--($G151:$Z151&lt;&gt;0))+(SUMPRODUCT(--(ABS($G151:$Z151)=ABS(V151)),--($G151:$Z151&lt;&gt;0))-1)/2)</f>
        <v>5</v>
      </c>
      <c r="AQ151" cm="1">
        <f t="array" ref="AQ151">IF(W151=0,"",1+SUMPRODUCT(--(ABS($G151:$Z151)&lt;ABS(W151)),--($G151:$Z151&lt;&gt;0))+(SUMPRODUCT(--(ABS($G151:$Z151)=ABS(W151)),--($G151:$Z151&lt;&gt;0))-1)/2)</f>
        <v>7</v>
      </c>
      <c r="AR151" cm="1">
        <f t="array" ref="AR151">IF(X151=0,"",1+SUMPRODUCT(--(ABS($G151:$Z151)&lt;ABS(X151)),--($G151:$Z151&lt;&gt;0))+(SUMPRODUCT(--(ABS($G151:$Z151)=ABS(X151)),--($G151:$Z151&lt;&gt;0))-1)/2)</f>
        <v>16</v>
      </c>
      <c r="AS151" cm="1">
        <f t="array" ref="AS151">IF(Y151=0,"",1+SUMPRODUCT(--(ABS($G151:$Z151)&lt;ABS(Y151)),--($G151:$Z151&lt;&gt;0))+(SUMPRODUCT(--(ABS($G151:$Z151)=ABS(Y151)),--($G151:$Z151&lt;&gt;0))-1)/2)</f>
        <v>17</v>
      </c>
      <c r="AT151" cm="1">
        <f t="array" ref="AT151">IF(Z151=0,"",1+SUMPRODUCT(--(ABS($G151:$Z151)&lt;ABS(Z151)),--($G151:$Z151&lt;&gt;0))+(SUMPRODUCT(--(ABS($G151:$Z151)=ABS(Z151)),--($G151:$Z151&lt;&gt;0))-1)/2)</f>
        <v>13</v>
      </c>
      <c r="AU151">
        <f>AVERAGE(G151:Z151)</f>
        <v>2.6039873084287069E-3</v>
      </c>
      <c r="AV151">
        <f>SUMIF(G151:Z151,"&gt;0",AA151:AT151)</f>
        <v>137.5</v>
      </c>
      <c r="AW151">
        <f>COUNTIF(G151:Z151,"&lt;&gt;0")</f>
        <v>20</v>
      </c>
      <c r="AX151">
        <f>_xlfn.LET(_xlpm.n,AW151,_xlpm.w,AV151,_xlpm.mu,_xlpm.n*(_xlpm.n+1)/4,_xlpm.sd,SQRT(_xlpm.n*(_xlpm.n+1)*(2*_xlpm.n+1)/24),_xlpm.z,(ABS(_xlpm.w-_xlpm.mu)-0.5)/_xlpm.sd,MIN(1,2*(1-_xlfn.NORM.S.DIST(_xlpm.z,TRUE))))</f>
        <v>0.2322255920501286</v>
      </c>
    </row>
    <row r="152" spans="1:50" x14ac:dyDescent="0.25">
      <c r="A152" t="s">
        <v>9346</v>
      </c>
      <c r="B152" t="s">
        <v>19</v>
      </c>
      <c r="C152" t="s">
        <v>190</v>
      </c>
      <c r="D152" t="s">
        <v>94</v>
      </c>
      <c r="E152" t="s">
        <v>32</v>
      </c>
      <c r="F152" t="s">
        <v>9259</v>
      </c>
      <c r="G152">
        <f>all_runs!O2642-all_runs!O4082</f>
        <v>4.114080591853253E-2</v>
      </c>
      <c r="H152">
        <f>all_runs!O2643-all_runs!O4083</f>
        <v>2.9654736080983457E-2</v>
      </c>
      <c r="I152">
        <f>all_runs!O2644-all_runs!O4084</f>
        <v>5.5788490365188625E-2</v>
      </c>
      <c r="J152">
        <f>all_runs!O2645-all_runs!O4085</f>
        <v>2.7913994718974044E-2</v>
      </c>
      <c r="K152">
        <f>all_runs!O2646-all_runs!O4086</f>
        <v>4.0041141867263264E-2</v>
      </c>
      <c r="L152">
        <f>all_runs!O2647-all_runs!O4087</f>
        <v>8.3028301044549835E-3</v>
      </c>
      <c r="M152">
        <f>all_runs!O2648-all_runs!O4088</f>
        <v>1.2895919657279209E-2</v>
      </c>
      <c r="N152">
        <f>all_runs!O2649-all_runs!O4089</f>
        <v>1.8499304620411161E-2</v>
      </c>
      <c r="O152">
        <f>all_runs!O2650-all_runs!O4090</f>
        <v>3.4801843642869201E-2</v>
      </c>
      <c r="P152">
        <f>all_runs!O2651-all_runs!O4091</f>
        <v>1.8117756474459901E-2</v>
      </c>
      <c r="Q152">
        <f>all_runs!O2652-all_runs!O4092</f>
        <v>-6.7843210769236162E-4</v>
      </c>
      <c r="R152">
        <f>all_runs!O2653-all_runs!O4093</f>
        <v>2.8438056630427977E-2</v>
      </c>
      <c r="S152">
        <f>all_runs!O2654-all_runs!O4094</f>
        <v>1.4653784219001764E-2</v>
      </c>
      <c r="T152">
        <f>all_runs!O2655-all_runs!O4095</f>
        <v>4.9307351229351593E-2</v>
      </c>
      <c r="U152">
        <f>all_runs!O2656-all_runs!O4096</f>
        <v>4.0760869565217295E-2</v>
      </c>
      <c r="V152">
        <f>all_runs!O2657-all_runs!O4097</f>
        <v>4.1663362148729788E-2</v>
      </c>
      <c r="W152">
        <f>all_runs!O2658-all_runs!O4098</f>
        <v>3.5227272727272663E-2</v>
      </c>
      <c r="X152">
        <f>all_runs!O2659-all_runs!O4099</f>
        <v>8.0969124272058046E-2</v>
      </c>
      <c r="Y152">
        <f>all_runs!O2660-all_runs!O4100</f>
        <v>3.0295892297378169E-2</v>
      </c>
      <c r="Z152">
        <f>all_runs!O2661-all_runs!O4101</f>
        <v>4.3400516567694947E-2</v>
      </c>
      <c r="AA152" cm="1">
        <f t="array" ref="AA152">IF(G152=0,"",1+SUMPRODUCT(--(ABS($G152:$Z152)&lt;ABS(G152)),--($G152:$Z152&lt;&gt;0))+(SUMPRODUCT(--(ABS($G152:$Z152)=ABS(G152)),--($G152:$Z152&lt;&gt;0))-1)/2)</f>
        <v>15</v>
      </c>
      <c r="AB152" cm="1">
        <f t="array" ref="AB152">IF(H152=0,"",1+SUMPRODUCT(--(ABS($G152:$Z152)&lt;ABS(H152)),--($G152:$Z152&lt;&gt;0))+(SUMPRODUCT(--(ABS($G152:$Z152)=ABS(H152)),--($G152:$Z152&lt;&gt;0))-1)/2)</f>
        <v>9</v>
      </c>
      <c r="AC152" cm="1">
        <f t="array" ref="AC152">IF(I152=0,"",1+SUMPRODUCT(--(ABS($G152:$Z152)&lt;ABS(I152)),--($G152:$Z152&lt;&gt;0))+(SUMPRODUCT(--(ABS($G152:$Z152)=ABS(I152)),--($G152:$Z152&lt;&gt;0))-1)/2)</f>
        <v>19</v>
      </c>
      <c r="AD152" cm="1">
        <f t="array" ref="AD152">IF(J152=0,"",1+SUMPRODUCT(--(ABS($G152:$Z152)&lt;ABS(J152)),--($G152:$Z152&lt;&gt;0))+(SUMPRODUCT(--(ABS($G152:$Z152)=ABS(J152)),--($G152:$Z152&lt;&gt;0))-1)/2)</f>
        <v>7</v>
      </c>
      <c r="AE152" cm="1">
        <f t="array" ref="AE152">IF(K152=0,"",1+SUMPRODUCT(--(ABS($G152:$Z152)&lt;ABS(K152)),--($G152:$Z152&lt;&gt;0))+(SUMPRODUCT(--(ABS($G152:$Z152)=ABS(K152)),--($G152:$Z152&lt;&gt;0))-1)/2)</f>
        <v>13</v>
      </c>
      <c r="AF152" cm="1">
        <f t="array" ref="AF152">IF(L152=0,"",1+SUMPRODUCT(--(ABS($G152:$Z152)&lt;ABS(L152)),--($G152:$Z152&lt;&gt;0))+(SUMPRODUCT(--(ABS($G152:$Z152)=ABS(L152)),--($G152:$Z152&lt;&gt;0))-1)/2)</f>
        <v>2</v>
      </c>
      <c r="AG152" cm="1">
        <f t="array" ref="AG152">IF(M152=0,"",1+SUMPRODUCT(--(ABS($G152:$Z152)&lt;ABS(M152)),--($G152:$Z152&lt;&gt;0))+(SUMPRODUCT(--(ABS($G152:$Z152)=ABS(M152)),--($G152:$Z152&lt;&gt;0))-1)/2)</f>
        <v>3</v>
      </c>
      <c r="AH152" cm="1">
        <f t="array" ref="AH152">IF(N152=0,"",1+SUMPRODUCT(--(ABS($G152:$Z152)&lt;ABS(N152)),--($G152:$Z152&lt;&gt;0))+(SUMPRODUCT(--(ABS($G152:$Z152)=ABS(N152)),--($G152:$Z152&lt;&gt;0))-1)/2)</f>
        <v>6</v>
      </c>
      <c r="AI152" cm="1">
        <f t="array" ref="AI152">IF(O152=0,"",1+SUMPRODUCT(--(ABS($G152:$Z152)&lt;ABS(O152)),--($G152:$Z152&lt;&gt;0))+(SUMPRODUCT(--(ABS($G152:$Z152)=ABS(O152)),--($G152:$Z152&lt;&gt;0))-1)/2)</f>
        <v>11</v>
      </c>
      <c r="AJ152" cm="1">
        <f t="array" ref="AJ152">IF(P152=0,"",1+SUMPRODUCT(--(ABS($G152:$Z152)&lt;ABS(P152)),--($G152:$Z152&lt;&gt;0))+(SUMPRODUCT(--(ABS($G152:$Z152)=ABS(P152)),--($G152:$Z152&lt;&gt;0))-1)/2)</f>
        <v>5</v>
      </c>
      <c r="AK152" cm="1">
        <f t="array" ref="AK152">IF(Q152=0,"",1+SUMPRODUCT(--(ABS($G152:$Z152)&lt;ABS(Q152)),--($G152:$Z152&lt;&gt;0))+(SUMPRODUCT(--(ABS($G152:$Z152)=ABS(Q152)),--($G152:$Z152&lt;&gt;0))-1)/2)</f>
        <v>1</v>
      </c>
      <c r="AL152" cm="1">
        <f t="array" ref="AL152">IF(R152=0,"",1+SUMPRODUCT(--(ABS($G152:$Z152)&lt;ABS(R152)),--($G152:$Z152&lt;&gt;0))+(SUMPRODUCT(--(ABS($G152:$Z152)=ABS(R152)),--($G152:$Z152&lt;&gt;0))-1)/2)</f>
        <v>8</v>
      </c>
      <c r="AM152" cm="1">
        <f t="array" ref="AM152">IF(S152=0,"",1+SUMPRODUCT(--(ABS($G152:$Z152)&lt;ABS(S152)),--($G152:$Z152&lt;&gt;0))+(SUMPRODUCT(--(ABS($G152:$Z152)=ABS(S152)),--($G152:$Z152&lt;&gt;0))-1)/2)</f>
        <v>4</v>
      </c>
      <c r="AN152" cm="1">
        <f t="array" ref="AN152">IF(T152=0,"",1+SUMPRODUCT(--(ABS($G152:$Z152)&lt;ABS(T152)),--($G152:$Z152&lt;&gt;0))+(SUMPRODUCT(--(ABS($G152:$Z152)=ABS(T152)),--($G152:$Z152&lt;&gt;0))-1)/2)</f>
        <v>18</v>
      </c>
      <c r="AO152" cm="1">
        <f t="array" ref="AO152">IF(U152=0,"",1+SUMPRODUCT(--(ABS($G152:$Z152)&lt;ABS(U152)),--($G152:$Z152&lt;&gt;0))+(SUMPRODUCT(--(ABS($G152:$Z152)=ABS(U152)),--($G152:$Z152&lt;&gt;0))-1)/2)</f>
        <v>14</v>
      </c>
      <c r="AP152" cm="1">
        <f t="array" ref="AP152">IF(V152=0,"",1+SUMPRODUCT(--(ABS($G152:$Z152)&lt;ABS(V152)),--($G152:$Z152&lt;&gt;0))+(SUMPRODUCT(--(ABS($G152:$Z152)=ABS(V152)),--($G152:$Z152&lt;&gt;0))-1)/2)</f>
        <v>16</v>
      </c>
      <c r="AQ152" cm="1">
        <f t="array" ref="AQ152">IF(W152=0,"",1+SUMPRODUCT(--(ABS($G152:$Z152)&lt;ABS(W152)),--($G152:$Z152&lt;&gt;0))+(SUMPRODUCT(--(ABS($G152:$Z152)=ABS(W152)),--($G152:$Z152&lt;&gt;0))-1)/2)</f>
        <v>12</v>
      </c>
      <c r="AR152" cm="1">
        <f t="array" ref="AR152">IF(X152=0,"",1+SUMPRODUCT(--(ABS($G152:$Z152)&lt;ABS(X152)),--($G152:$Z152&lt;&gt;0))+(SUMPRODUCT(--(ABS($G152:$Z152)=ABS(X152)),--($G152:$Z152&lt;&gt;0))-1)/2)</f>
        <v>20</v>
      </c>
      <c r="AS152" cm="1">
        <f t="array" ref="AS152">IF(Y152=0,"",1+SUMPRODUCT(--(ABS($G152:$Z152)&lt;ABS(Y152)),--($G152:$Z152&lt;&gt;0))+(SUMPRODUCT(--(ABS($G152:$Z152)=ABS(Y152)),--($G152:$Z152&lt;&gt;0))-1)/2)</f>
        <v>10</v>
      </c>
      <c r="AT152" cm="1">
        <f t="array" ref="AT152">IF(Z152=0,"",1+SUMPRODUCT(--(ABS($G152:$Z152)&lt;ABS(Z152)),--($G152:$Z152&lt;&gt;0))+(SUMPRODUCT(--(ABS($G152:$Z152)=ABS(Z152)),--($G152:$Z152&lt;&gt;0))-1)/2)</f>
        <v>17</v>
      </c>
      <c r="AU152">
        <f>AVERAGE(G152:Z152)</f>
        <v>3.255973104999281E-2</v>
      </c>
      <c r="AV152">
        <f>SUMIF(G152:Z152,"&gt;0",AA152:AT152)</f>
        <v>209</v>
      </c>
      <c r="AW152">
        <f>COUNTIF(G152:Z152,"&lt;&gt;0")</f>
        <v>20</v>
      </c>
      <c r="AX152">
        <f>_xlfn.LET(_xlpm.n,AW152,_xlpm.w,AV152,_xlpm.mu,_xlpm.n*(_xlpm.n+1)/4,_xlpm.sd,SQRT(_xlpm.n*(_xlpm.n+1)*(2*_xlpm.n+1)/24),_xlpm.z,(ABS(_xlpm.w-_xlpm.mu)-0.5)/_xlpm.sd,MIN(1,2*(1-_xlfn.NORM.S.DIST(_xlpm.z,TRUE))))</f>
        <v>1.1157661051997003E-4</v>
      </c>
    </row>
    <row r="153" spans="1:50" x14ac:dyDescent="0.25">
      <c r="A153" t="s">
        <v>9346</v>
      </c>
      <c r="B153" t="s">
        <v>19</v>
      </c>
      <c r="C153" t="s">
        <v>190</v>
      </c>
      <c r="D153" t="s">
        <v>94</v>
      </c>
      <c r="E153" t="s">
        <v>12</v>
      </c>
      <c r="F153" t="s">
        <v>9259</v>
      </c>
      <c r="G153">
        <f>all_runs!O2662-all_runs!O4102</f>
        <v>1.4078963303863379E-2</v>
      </c>
      <c r="H153">
        <f>all_runs!O2663-all_runs!O4103</f>
        <v>2.2690240151065355E-3</v>
      </c>
      <c r="I153">
        <f>all_runs!O2664-all_runs!O4104</f>
        <v>1.8138395496886228E-2</v>
      </c>
      <c r="J153">
        <f>all_runs!O2665-all_runs!O4105</f>
        <v>-4.6242774566474076E-2</v>
      </c>
      <c r="K153">
        <f>all_runs!O2666-all_runs!O4106</f>
        <v>1.3942715271890505E-2</v>
      </c>
      <c r="L153">
        <f>all_runs!O2667-all_runs!O4107</f>
        <v>2.6361031518624789E-2</v>
      </c>
      <c r="M153">
        <f>all_runs!O2668-all_runs!O4108</f>
        <v>-7.1251035625518044E-3</v>
      </c>
      <c r="N153">
        <f>all_runs!O2669-all_runs!O4109</f>
        <v>-6.4229249011856782E-3</v>
      </c>
      <c r="O153">
        <f>all_runs!O2670-all_runs!O4110</f>
        <v>1.0505420674912225E-2</v>
      </c>
      <c r="P153">
        <f>all_runs!O2671-all_runs!O4111</f>
        <v>-2.3693379790939995E-3</v>
      </c>
      <c r="Q153">
        <f>all_runs!O2672-all_runs!O4112</f>
        <v>6.3212605061691018E-3</v>
      </c>
      <c r="R153">
        <f>all_runs!O2673-all_runs!O4113</f>
        <v>1.1911340332780629E-2</v>
      </c>
      <c r="S153">
        <f>all_runs!O2674-all_runs!O4114</f>
        <v>5.1685252474626964E-3</v>
      </c>
      <c r="T153">
        <f>all_runs!O2675-all_runs!O4115</f>
        <v>1.6808504194554263E-3</v>
      </c>
      <c r="U153">
        <f>all_runs!O2676-all_runs!O4116</f>
        <v>2.0857384745632257E-2</v>
      </c>
      <c r="V153">
        <f>all_runs!O2677-all_runs!O4117</f>
        <v>7.0975489592316476E-3</v>
      </c>
      <c r="W153">
        <f>all_runs!O2678-all_runs!O4118</f>
        <v>9.6104054342198708E-3</v>
      </c>
      <c r="X153">
        <f>all_runs!O2679-all_runs!O4119</f>
        <v>4.2321276336620972E-3</v>
      </c>
      <c r="Y153">
        <f>all_runs!O2680-all_runs!O4120</f>
        <v>1.0471044356931358E-2</v>
      </c>
      <c r="Z153">
        <f>all_runs!O2681-all_runs!O4121</f>
        <v>-2.1386616560878924E-3</v>
      </c>
      <c r="AA153" cm="1">
        <f t="array" ref="AA153">IF(G153=0,"",1+SUMPRODUCT(--(ABS($G153:$Z153)&lt;ABS(G153)),--($G153:$Z153&lt;&gt;0))+(SUMPRODUCT(--(ABS($G153:$Z153)=ABS(G153)),--($G153:$Z153&lt;&gt;0))-1)/2)</f>
        <v>16</v>
      </c>
      <c r="AB153" cm="1">
        <f t="array" ref="AB153">IF(H153=0,"",1+SUMPRODUCT(--(ABS($G153:$Z153)&lt;ABS(H153)),--($G153:$Z153&lt;&gt;0))+(SUMPRODUCT(--(ABS($G153:$Z153)=ABS(H153)),--($G153:$Z153&lt;&gt;0))-1)/2)</f>
        <v>3</v>
      </c>
      <c r="AC153" cm="1">
        <f t="array" ref="AC153">IF(I153=0,"",1+SUMPRODUCT(--(ABS($G153:$Z153)&lt;ABS(I153)),--($G153:$Z153&lt;&gt;0))+(SUMPRODUCT(--(ABS($G153:$Z153)=ABS(I153)),--($G153:$Z153&lt;&gt;0))-1)/2)</f>
        <v>17</v>
      </c>
      <c r="AD153" cm="1">
        <f t="array" ref="AD153">IF(J153=0,"",1+SUMPRODUCT(--(ABS($G153:$Z153)&lt;ABS(J153)),--($G153:$Z153&lt;&gt;0))+(SUMPRODUCT(--(ABS($G153:$Z153)=ABS(J153)),--($G153:$Z153&lt;&gt;0))-1)/2)</f>
        <v>20</v>
      </c>
      <c r="AE153" cm="1">
        <f t="array" ref="AE153">IF(K153=0,"",1+SUMPRODUCT(--(ABS($G153:$Z153)&lt;ABS(K153)),--($G153:$Z153&lt;&gt;0))+(SUMPRODUCT(--(ABS($G153:$Z153)=ABS(K153)),--($G153:$Z153&lt;&gt;0))-1)/2)</f>
        <v>15</v>
      </c>
      <c r="AF153" cm="1">
        <f t="array" ref="AF153">IF(L153=0,"",1+SUMPRODUCT(--(ABS($G153:$Z153)&lt;ABS(L153)),--($G153:$Z153&lt;&gt;0))+(SUMPRODUCT(--(ABS($G153:$Z153)=ABS(L153)),--($G153:$Z153&lt;&gt;0))-1)/2)</f>
        <v>19</v>
      </c>
      <c r="AG153" cm="1">
        <f t="array" ref="AG153">IF(M153=0,"",1+SUMPRODUCT(--(ABS($G153:$Z153)&lt;ABS(M153)),--($G153:$Z153&lt;&gt;0))+(SUMPRODUCT(--(ABS($G153:$Z153)=ABS(M153)),--($G153:$Z153&lt;&gt;0))-1)/2)</f>
        <v>10</v>
      </c>
      <c r="AH153" cm="1">
        <f t="array" ref="AH153">IF(N153=0,"",1+SUMPRODUCT(--(ABS($G153:$Z153)&lt;ABS(N153)),--($G153:$Z153&lt;&gt;0))+(SUMPRODUCT(--(ABS($G153:$Z153)=ABS(N153)),--($G153:$Z153&lt;&gt;0))-1)/2)</f>
        <v>8</v>
      </c>
      <c r="AI153" cm="1">
        <f t="array" ref="AI153">IF(O153=0,"",1+SUMPRODUCT(--(ABS($G153:$Z153)&lt;ABS(O153)),--($G153:$Z153&lt;&gt;0))+(SUMPRODUCT(--(ABS($G153:$Z153)=ABS(O153)),--($G153:$Z153&lt;&gt;0))-1)/2)</f>
        <v>13</v>
      </c>
      <c r="AJ153" cm="1">
        <f t="array" ref="AJ153">IF(P153=0,"",1+SUMPRODUCT(--(ABS($G153:$Z153)&lt;ABS(P153)),--($G153:$Z153&lt;&gt;0))+(SUMPRODUCT(--(ABS($G153:$Z153)=ABS(P153)),--($G153:$Z153&lt;&gt;0))-1)/2)</f>
        <v>4</v>
      </c>
      <c r="AK153" cm="1">
        <f t="array" ref="AK153">IF(Q153=0,"",1+SUMPRODUCT(--(ABS($G153:$Z153)&lt;ABS(Q153)),--($G153:$Z153&lt;&gt;0))+(SUMPRODUCT(--(ABS($G153:$Z153)=ABS(Q153)),--($G153:$Z153&lt;&gt;0))-1)/2)</f>
        <v>7</v>
      </c>
      <c r="AL153" cm="1">
        <f t="array" ref="AL153">IF(R153=0,"",1+SUMPRODUCT(--(ABS($G153:$Z153)&lt;ABS(R153)),--($G153:$Z153&lt;&gt;0))+(SUMPRODUCT(--(ABS($G153:$Z153)=ABS(R153)),--($G153:$Z153&lt;&gt;0))-1)/2)</f>
        <v>14</v>
      </c>
      <c r="AM153" cm="1">
        <f t="array" ref="AM153">IF(S153=0,"",1+SUMPRODUCT(--(ABS($G153:$Z153)&lt;ABS(S153)),--($G153:$Z153&lt;&gt;0))+(SUMPRODUCT(--(ABS($G153:$Z153)=ABS(S153)),--($G153:$Z153&lt;&gt;0))-1)/2)</f>
        <v>6</v>
      </c>
      <c r="AN153" cm="1">
        <f t="array" ref="AN153">IF(T153=0,"",1+SUMPRODUCT(--(ABS($G153:$Z153)&lt;ABS(T153)),--($G153:$Z153&lt;&gt;0))+(SUMPRODUCT(--(ABS($G153:$Z153)=ABS(T153)),--($G153:$Z153&lt;&gt;0))-1)/2)</f>
        <v>1</v>
      </c>
      <c r="AO153" cm="1">
        <f t="array" ref="AO153">IF(U153=0,"",1+SUMPRODUCT(--(ABS($G153:$Z153)&lt;ABS(U153)),--($G153:$Z153&lt;&gt;0))+(SUMPRODUCT(--(ABS($G153:$Z153)=ABS(U153)),--($G153:$Z153&lt;&gt;0))-1)/2)</f>
        <v>18</v>
      </c>
      <c r="AP153" cm="1">
        <f t="array" ref="AP153">IF(V153=0,"",1+SUMPRODUCT(--(ABS($G153:$Z153)&lt;ABS(V153)),--($G153:$Z153&lt;&gt;0))+(SUMPRODUCT(--(ABS($G153:$Z153)=ABS(V153)),--($G153:$Z153&lt;&gt;0))-1)/2)</f>
        <v>9</v>
      </c>
      <c r="AQ153" cm="1">
        <f t="array" ref="AQ153">IF(W153=0,"",1+SUMPRODUCT(--(ABS($G153:$Z153)&lt;ABS(W153)),--($G153:$Z153&lt;&gt;0))+(SUMPRODUCT(--(ABS($G153:$Z153)=ABS(W153)),--($G153:$Z153&lt;&gt;0))-1)/2)</f>
        <v>11</v>
      </c>
      <c r="AR153" cm="1">
        <f t="array" ref="AR153">IF(X153=0,"",1+SUMPRODUCT(--(ABS($G153:$Z153)&lt;ABS(X153)),--($G153:$Z153&lt;&gt;0))+(SUMPRODUCT(--(ABS($G153:$Z153)=ABS(X153)),--($G153:$Z153&lt;&gt;0))-1)/2)</f>
        <v>5</v>
      </c>
      <c r="AS153" cm="1">
        <f t="array" ref="AS153">IF(Y153=0,"",1+SUMPRODUCT(--(ABS($G153:$Z153)&lt;ABS(Y153)),--($G153:$Z153&lt;&gt;0))+(SUMPRODUCT(--(ABS($G153:$Z153)=ABS(Y153)),--($G153:$Z153&lt;&gt;0))-1)/2)</f>
        <v>12</v>
      </c>
      <c r="AT153" cm="1">
        <f t="array" ref="AT153">IF(Z153=0,"",1+SUMPRODUCT(--(ABS($G153:$Z153)&lt;ABS(Z153)),--($G153:$Z153&lt;&gt;0))+(SUMPRODUCT(--(ABS($G153:$Z153)=ABS(Z153)),--($G153:$Z153&lt;&gt;0))-1)/2)</f>
        <v>2</v>
      </c>
      <c r="AU153">
        <f>AVERAGE(G153:Z153)</f>
        <v>4.9173617625717647E-3</v>
      </c>
      <c r="AV153">
        <f>SUMIF(G153:Z153,"&gt;0",AA153:AT153)</f>
        <v>166</v>
      </c>
      <c r="AW153">
        <f>COUNTIF(G153:Z153,"&lt;&gt;0")</f>
        <v>20</v>
      </c>
      <c r="AX153">
        <f>_xlfn.LET(_xlpm.n,AW153,_xlpm.w,AV153,_xlpm.mu,_xlpm.n*(_xlpm.n+1)/4,_xlpm.sd,SQRT(_xlpm.n*(_xlpm.n+1)*(2*_xlpm.n+1)/24),_xlpm.z,(ABS(_xlpm.w-_xlpm.mu)-0.5)/_xlpm.sd,MIN(1,2*(1-_xlfn.NORM.S.DIST(_xlpm.z,TRUE))))</f>
        <v>2.3906627118881474E-2</v>
      </c>
    </row>
    <row r="154" spans="1:50" x14ac:dyDescent="0.25">
      <c r="A154" t="s">
        <v>9346</v>
      </c>
      <c r="B154" t="s">
        <v>19</v>
      </c>
      <c r="C154" t="s">
        <v>190</v>
      </c>
      <c r="D154" t="s">
        <v>94</v>
      </c>
      <c r="E154" t="s">
        <v>26</v>
      </c>
      <c r="F154" t="s">
        <v>9259</v>
      </c>
      <c r="G154">
        <f>all_runs!O2682-all_runs!O4122</f>
        <v>2.6135855626926441E-2</v>
      </c>
      <c r="H154">
        <f>all_runs!O2683-all_runs!O4123</f>
        <v>5.4929530249553493E-2</v>
      </c>
      <c r="I154">
        <f>all_runs!O2684-all_runs!O4124</f>
        <v>5.5240282105953775E-2</v>
      </c>
      <c r="J154">
        <f>all_runs!O2685-all_runs!O4125</f>
        <v>2.0742358078602585E-2</v>
      </c>
      <c r="K154">
        <f>all_runs!O2686-all_runs!O4126</f>
        <v>5.4892422122256423E-2</v>
      </c>
      <c r="L154">
        <f>all_runs!O2687-all_runs!O4127</f>
        <v>3.4690855932679843E-2</v>
      </c>
      <c r="M154">
        <f>all_runs!O2688-all_runs!O4128</f>
        <v>3.0036095681609698E-2</v>
      </c>
      <c r="N154">
        <f>all_runs!O2689-all_runs!O4129</f>
        <v>3.9560439560439531E-2</v>
      </c>
      <c r="O154">
        <f>all_runs!O2690-all_runs!O4130</f>
        <v>6.6164564112219937E-2</v>
      </c>
      <c r="P154">
        <f>all_runs!O2691-all_runs!O4131</f>
        <v>5.4987063779977308E-2</v>
      </c>
      <c r="Q154">
        <f>all_runs!O2692-all_runs!O4132</f>
        <v>4.3274546919804369E-2</v>
      </c>
      <c r="R154">
        <f>all_runs!O2693-all_runs!O4133</f>
        <v>4.2885650815166043E-2</v>
      </c>
      <c r="S154">
        <f>all_runs!O2694-all_runs!O4134</f>
        <v>3.3931303017661119E-2</v>
      </c>
      <c r="T154">
        <f>all_runs!O2695-all_runs!O4135</f>
        <v>4.6789846957820069E-2</v>
      </c>
      <c r="U154">
        <f>all_runs!O2696-all_runs!O4136</f>
        <v>5.2243476624079355E-2</v>
      </c>
      <c r="V154">
        <f>all_runs!O2697-all_runs!O4137</f>
        <v>5.1811468120481097E-2</v>
      </c>
      <c r="W154">
        <f>all_runs!O2698-all_runs!O4138</f>
        <v>0.13595130571372471</v>
      </c>
      <c r="X154">
        <f>all_runs!O2699-all_runs!O4139</f>
        <v>2.7464854296620489E-2</v>
      </c>
      <c r="Y154">
        <f>all_runs!O2700-all_runs!O4140</f>
        <v>4.1503661815147641E-2</v>
      </c>
      <c r="Z154">
        <f>all_runs!O2701-all_runs!O4141</f>
        <v>4.2992024061066392E-2</v>
      </c>
      <c r="AA154" cm="1">
        <f t="array" ref="AA154">IF(G154=0,"",1+SUMPRODUCT(--(ABS($G154:$Z154)&lt;ABS(G154)),--($G154:$Z154&lt;&gt;0))+(SUMPRODUCT(--(ABS($G154:$Z154)=ABS(G154)),--($G154:$Z154&lt;&gt;0))-1)/2)</f>
        <v>2</v>
      </c>
      <c r="AB154" cm="1">
        <f t="array" ref="AB154">IF(H154=0,"",1+SUMPRODUCT(--(ABS($G154:$Z154)&lt;ABS(H154)),--($G154:$Z154&lt;&gt;0))+(SUMPRODUCT(--(ABS($G154:$Z154)=ABS(H154)),--($G154:$Z154&lt;&gt;0))-1)/2)</f>
        <v>16</v>
      </c>
      <c r="AC154" cm="1">
        <f t="array" ref="AC154">IF(I154=0,"",1+SUMPRODUCT(--(ABS($G154:$Z154)&lt;ABS(I154)),--($G154:$Z154&lt;&gt;0))+(SUMPRODUCT(--(ABS($G154:$Z154)=ABS(I154)),--($G154:$Z154&lt;&gt;0))-1)/2)</f>
        <v>18</v>
      </c>
      <c r="AD154" cm="1">
        <f t="array" ref="AD154">IF(J154=0,"",1+SUMPRODUCT(--(ABS($G154:$Z154)&lt;ABS(J154)),--($G154:$Z154&lt;&gt;0))+(SUMPRODUCT(--(ABS($G154:$Z154)=ABS(J154)),--($G154:$Z154&lt;&gt;0))-1)/2)</f>
        <v>1</v>
      </c>
      <c r="AE154" cm="1">
        <f t="array" ref="AE154">IF(K154=0,"",1+SUMPRODUCT(--(ABS($G154:$Z154)&lt;ABS(K154)),--($G154:$Z154&lt;&gt;0))+(SUMPRODUCT(--(ABS($G154:$Z154)=ABS(K154)),--($G154:$Z154&lt;&gt;0))-1)/2)</f>
        <v>15</v>
      </c>
      <c r="AF154" cm="1">
        <f t="array" ref="AF154">IF(L154=0,"",1+SUMPRODUCT(--(ABS($G154:$Z154)&lt;ABS(L154)),--($G154:$Z154&lt;&gt;0))+(SUMPRODUCT(--(ABS($G154:$Z154)=ABS(L154)),--($G154:$Z154&lt;&gt;0))-1)/2)</f>
        <v>6</v>
      </c>
      <c r="AG154" cm="1">
        <f t="array" ref="AG154">IF(M154=0,"",1+SUMPRODUCT(--(ABS($G154:$Z154)&lt;ABS(M154)),--($G154:$Z154&lt;&gt;0))+(SUMPRODUCT(--(ABS($G154:$Z154)=ABS(M154)),--($G154:$Z154&lt;&gt;0))-1)/2)</f>
        <v>4</v>
      </c>
      <c r="AH154" cm="1">
        <f t="array" ref="AH154">IF(N154=0,"",1+SUMPRODUCT(--(ABS($G154:$Z154)&lt;ABS(N154)),--($G154:$Z154&lt;&gt;0))+(SUMPRODUCT(--(ABS($G154:$Z154)=ABS(N154)),--($G154:$Z154&lt;&gt;0))-1)/2)</f>
        <v>7</v>
      </c>
      <c r="AI154" cm="1">
        <f t="array" ref="AI154">IF(O154=0,"",1+SUMPRODUCT(--(ABS($G154:$Z154)&lt;ABS(O154)),--($G154:$Z154&lt;&gt;0))+(SUMPRODUCT(--(ABS($G154:$Z154)=ABS(O154)),--($G154:$Z154&lt;&gt;0))-1)/2)</f>
        <v>19</v>
      </c>
      <c r="AJ154" cm="1">
        <f t="array" ref="AJ154">IF(P154=0,"",1+SUMPRODUCT(--(ABS($G154:$Z154)&lt;ABS(P154)),--($G154:$Z154&lt;&gt;0))+(SUMPRODUCT(--(ABS($G154:$Z154)=ABS(P154)),--($G154:$Z154&lt;&gt;0))-1)/2)</f>
        <v>17</v>
      </c>
      <c r="AK154" cm="1">
        <f t="array" ref="AK154">IF(Q154=0,"",1+SUMPRODUCT(--(ABS($G154:$Z154)&lt;ABS(Q154)),--($G154:$Z154&lt;&gt;0))+(SUMPRODUCT(--(ABS($G154:$Z154)=ABS(Q154)),--($G154:$Z154&lt;&gt;0))-1)/2)</f>
        <v>11</v>
      </c>
      <c r="AL154" cm="1">
        <f t="array" ref="AL154">IF(R154=0,"",1+SUMPRODUCT(--(ABS($G154:$Z154)&lt;ABS(R154)),--($G154:$Z154&lt;&gt;0))+(SUMPRODUCT(--(ABS($G154:$Z154)=ABS(R154)),--($G154:$Z154&lt;&gt;0))-1)/2)</f>
        <v>9</v>
      </c>
      <c r="AM154" cm="1">
        <f t="array" ref="AM154">IF(S154=0,"",1+SUMPRODUCT(--(ABS($G154:$Z154)&lt;ABS(S154)),--($G154:$Z154&lt;&gt;0))+(SUMPRODUCT(--(ABS($G154:$Z154)=ABS(S154)),--($G154:$Z154&lt;&gt;0))-1)/2)</f>
        <v>5</v>
      </c>
      <c r="AN154" cm="1">
        <f t="array" ref="AN154">IF(T154=0,"",1+SUMPRODUCT(--(ABS($G154:$Z154)&lt;ABS(T154)),--($G154:$Z154&lt;&gt;0))+(SUMPRODUCT(--(ABS($G154:$Z154)=ABS(T154)),--($G154:$Z154&lt;&gt;0))-1)/2)</f>
        <v>12</v>
      </c>
      <c r="AO154" cm="1">
        <f t="array" ref="AO154">IF(U154=0,"",1+SUMPRODUCT(--(ABS($G154:$Z154)&lt;ABS(U154)),--($G154:$Z154&lt;&gt;0))+(SUMPRODUCT(--(ABS($G154:$Z154)=ABS(U154)),--($G154:$Z154&lt;&gt;0))-1)/2)</f>
        <v>14</v>
      </c>
      <c r="AP154" cm="1">
        <f t="array" ref="AP154">IF(V154=0,"",1+SUMPRODUCT(--(ABS($G154:$Z154)&lt;ABS(V154)),--($G154:$Z154&lt;&gt;0))+(SUMPRODUCT(--(ABS($G154:$Z154)=ABS(V154)),--($G154:$Z154&lt;&gt;0))-1)/2)</f>
        <v>13</v>
      </c>
      <c r="AQ154" cm="1">
        <f t="array" ref="AQ154">IF(W154=0,"",1+SUMPRODUCT(--(ABS($G154:$Z154)&lt;ABS(W154)),--($G154:$Z154&lt;&gt;0))+(SUMPRODUCT(--(ABS($G154:$Z154)=ABS(W154)),--($G154:$Z154&lt;&gt;0))-1)/2)</f>
        <v>20</v>
      </c>
      <c r="AR154" cm="1">
        <f t="array" ref="AR154">IF(X154=0,"",1+SUMPRODUCT(--(ABS($G154:$Z154)&lt;ABS(X154)),--($G154:$Z154&lt;&gt;0))+(SUMPRODUCT(--(ABS($G154:$Z154)=ABS(X154)),--($G154:$Z154&lt;&gt;0))-1)/2)</f>
        <v>3</v>
      </c>
      <c r="AS154" cm="1">
        <f t="array" ref="AS154">IF(Y154=0,"",1+SUMPRODUCT(--(ABS($G154:$Z154)&lt;ABS(Y154)),--($G154:$Z154&lt;&gt;0))+(SUMPRODUCT(--(ABS($G154:$Z154)=ABS(Y154)),--($G154:$Z154&lt;&gt;0))-1)/2)</f>
        <v>8</v>
      </c>
      <c r="AT154" cm="1">
        <f t="array" ref="AT154">IF(Z154=0,"",1+SUMPRODUCT(--(ABS($G154:$Z154)&lt;ABS(Z154)),--($G154:$Z154&lt;&gt;0))+(SUMPRODUCT(--(ABS($G154:$Z154)=ABS(Z154)),--($G154:$Z154&lt;&gt;0))-1)/2)</f>
        <v>10</v>
      </c>
      <c r="AU154">
        <f>AVERAGE(G154:Z154)</f>
        <v>4.7811380279589519E-2</v>
      </c>
      <c r="AV154">
        <f>SUMIF(G154:Z154,"&gt;0",AA154:AT154)</f>
        <v>210</v>
      </c>
      <c r="AW154">
        <f>COUNTIF(G154:Z154,"&lt;&gt;0")</f>
        <v>20</v>
      </c>
      <c r="AX154">
        <f>_xlfn.LET(_xlpm.n,AW154,_xlpm.w,AV154,_xlpm.mu,_xlpm.n*(_xlpm.n+1)/4,_xlpm.sd,SQRT(_xlpm.n*(_xlpm.n+1)*(2*_xlpm.n+1)/24),_xlpm.z,(ABS(_xlpm.w-_xlpm.mu)-0.5)/_xlpm.sd,MIN(1,2*(1-_xlfn.NORM.S.DIST(_xlpm.z,TRUE))))</f>
        <v>9.5691731570646255E-5</v>
      </c>
    </row>
    <row r="155" spans="1:50" x14ac:dyDescent="0.25">
      <c r="A155" t="s">
        <v>9346</v>
      </c>
      <c r="B155" t="s">
        <v>19</v>
      </c>
      <c r="C155" t="s">
        <v>190</v>
      </c>
      <c r="D155" t="s">
        <v>94</v>
      </c>
      <c r="E155" t="s">
        <v>32</v>
      </c>
      <c r="F155" t="s">
        <v>9260</v>
      </c>
      <c r="G155">
        <f>all_runs!O2702-all_runs!O4142</f>
        <v>1.2422360248447339E-2</v>
      </c>
      <c r="H155">
        <f>all_runs!O2703-all_runs!O4143</f>
        <v>1.794057503369173E-2</v>
      </c>
      <c r="I155">
        <f>all_runs!O2704-all_runs!O4144</f>
        <v>2.969084787266596E-2</v>
      </c>
      <c r="J155">
        <f>all_runs!O2705-all_runs!O4145</f>
        <v>2.194125656487067E-2</v>
      </c>
      <c r="K155">
        <f>all_runs!O2706-all_runs!O4146</f>
        <v>2.5085910652920984E-2</v>
      </c>
      <c r="L155">
        <f>all_runs!O2707-all_runs!O4147</f>
        <v>9.8972858989184731E-3</v>
      </c>
      <c r="M155">
        <f>all_runs!O2708-all_runs!O4148</f>
        <v>1.6814366277709714E-2</v>
      </c>
      <c r="N155">
        <f>all_runs!O2709-all_runs!O4149</f>
        <v>2.4827538809135685E-3</v>
      </c>
      <c r="O155">
        <f>all_runs!O2710-all_runs!O4150</f>
        <v>9.2492099814752704E-3</v>
      </c>
      <c r="P155">
        <f>all_runs!O2711-all_runs!O4151</f>
        <v>2.3610265332753455E-2</v>
      </c>
      <c r="Q155">
        <f>all_runs!O2712-all_runs!O4152</f>
        <v>1.0764636433086006E-3</v>
      </c>
      <c r="R155">
        <f>all_runs!O2713-all_runs!O4153</f>
        <v>2.0104253924713156E-2</v>
      </c>
      <c r="S155">
        <f>all_runs!O2714-all_runs!O4154</f>
        <v>3.8174273858920915E-2</v>
      </c>
      <c r="T155">
        <f>all_runs!O2715-all_runs!O4155</f>
        <v>3.5998728445868711E-2</v>
      </c>
      <c r="U155">
        <f>all_runs!O2716-all_runs!O4156</f>
        <v>2.0998466696119933E-2</v>
      </c>
      <c r="V155">
        <f>all_runs!O2717-all_runs!O4157</f>
        <v>4.568725798487494E-2</v>
      </c>
      <c r="W155">
        <f>all_runs!O2718-all_runs!O4158</f>
        <v>2.5370069675335172E-2</v>
      </c>
      <c r="X155">
        <f>all_runs!O2719-all_runs!O4159</f>
        <v>6.0158599945310254E-3</v>
      </c>
      <c r="Y155">
        <f>all_runs!O2720-all_runs!O4160</f>
        <v>7.2570489423928741E-4</v>
      </c>
      <c r="Z155">
        <f>all_runs!O2721-all_runs!O4161</f>
        <v>2.4671974879444392E-3</v>
      </c>
      <c r="AA155" cm="1">
        <f t="array" ref="AA155">IF(G155=0,"",1+SUMPRODUCT(--(ABS($G155:$Z155)&lt;ABS(G155)),--($G155:$Z155&lt;&gt;0))+(SUMPRODUCT(--(ABS($G155:$Z155)=ABS(G155)),--($G155:$Z155&lt;&gt;0))-1)/2)</f>
        <v>8</v>
      </c>
      <c r="AB155" cm="1">
        <f t="array" ref="AB155">IF(H155=0,"",1+SUMPRODUCT(--(ABS($G155:$Z155)&lt;ABS(H155)),--($G155:$Z155&lt;&gt;0))+(SUMPRODUCT(--(ABS($G155:$Z155)=ABS(H155)),--($G155:$Z155&lt;&gt;0))-1)/2)</f>
        <v>10</v>
      </c>
      <c r="AC155" cm="1">
        <f t="array" ref="AC155">IF(I155=0,"",1+SUMPRODUCT(--(ABS($G155:$Z155)&lt;ABS(I155)),--($G155:$Z155&lt;&gt;0))+(SUMPRODUCT(--(ABS($G155:$Z155)=ABS(I155)),--($G155:$Z155&lt;&gt;0))-1)/2)</f>
        <v>17</v>
      </c>
      <c r="AD155" cm="1">
        <f t="array" ref="AD155">IF(J155=0,"",1+SUMPRODUCT(--(ABS($G155:$Z155)&lt;ABS(J155)),--($G155:$Z155&lt;&gt;0))+(SUMPRODUCT(--(ABS($G155:$Z155)=ABS(J155)),--($G155:$Z155&lt;&gt;0))-1)/2)</f>
        <v>13</v>
      </c>
      <c r="AE155" cm="1">
        <f t="array" ref="AE155">IF(K155=0,"",1+SUMPRODUCT(--(ABS($G155:$Z155)&lt;ABS(K155)),--($G155:$Z155&lt;&gt;0))+(SUMPRODUCT(--(ABS($G155:$Z155)=ABS(K155)),--($G155:$Z155&lt;&gt;0))-1)/2)</f>
        <v>15</v>
      </c>
      <c r="AF155" cm="1">
        <f t="array" ref="AF155">IF(L155=0,"",1+SUMPRODUCT(--(ABS($G155:$Z155)&lt;ABS(L155)),--($G155:$Z155&lt;&gt;0))+(SUMPRODUCT(--(ABS($G155:$Z155)=ABS(L155)),--($G155:$Z155&lt;&gt;0))-1)/2)</f>
        <v>7</v>
      </c>
      <c r="AG155" cm="1">
        <f t="array" ref="AG155">IF(M155=0,"",1+SUMPRODUCT(--(ABS($G155:$Z155)&lt;ABS(M155)),--($G155:$Z155&lt;&gt;0))+(SUMPRODUCT(--(ABS($G155:$Z155)=ABS(M155)),--($G155:$Z155&lt;&gt;0))-1)/2)</f>
        <v>9</v>
      </c>
      <c r="AH155" cm="1">
        <f t="array" ref="AH155">IF(N155=0,"",1+SUMPRODUCT(--(ABS($G155:$Z155)&lt;ABS(N155)),--($G155:$Z155&lt;&gt;0))+(SUMPRODUCT(--(ABS($G155:$Z155)=ABS(N155)),--($G155:$Z155&lt;&gt;0))-1)/2)</f>
        <v>4</v>
      </c>
      <c r="AI155" cm="1">
        <f t="array" ref="AI155">IF(O155=0,"",1+SUMPRODUCT(--(ABS($G155:$Z155)&lt;ABS(O155)),--($G155:$Z155&lt;&gt;0))+(SUMPRODUCT(--(ABS($G155:$Z155)=ABS(O155)),--($G155:$Z155&lt;&gt;0))-1)/2)</f>
        <v>6</v>
      </c>
      <c r="AJ155" cm="1">
        <f t="array" ref="AJ155">IF(P155=0,"",1+SUMPRODUCT(--(ABS($G155:$Z155)&lt;ABS(P155)),--($G155:$Z155&lt;&gt;0))+(SUMPRODUCT(--(ABS($G155:$Z155)=ABS(P155)),--($G155:$Z155&lt;&gt;0))-1)/2)</f>
        <v>14</v>
      </c>
      <c r="AK155" cm="1">
        <f t="array" ref="AK155">IF(Q155=0,"",1+SUMPRODUCT(--(ABS($G155:$Z155)&lt;ABS(Q155)),--($G155:$Z155&lt;&gt;0))+(SUMPRODUCT(--(ABS($G155:$Z155)=ABS(Q155)),--($G155:$Z155&lt;&gt;0))-1)/2)</f>
        <v>2</v>
      </c>
      <c r="AL155" cm="1">
        <f t="array" ref="AL155">IF(R155=0,"",1+SUMPRODUCT(--(ABS($G155:$Z155)&lt;ABS(R155)),--($G155:$Z155&lt;&gt;0))+(SUMPRODUCT(--(ABS($G155:$Z155)=ABS(R155)),--($G155:$Z155&lt;&gt;0))-1)/2)</f>
        <v>11</v>
      </c>
      <c r="AM155" cm="1">
        <f t="array" ref="AM155">IF(S155=0,"",1+SUMPRODUCT(--(ABS($G155:$Z155)&lt;ABS(S155)),--($G155:$Z155&lt;&gt;0))+(SUMPRODUCT(--(ABS($G155:$Z155)=ABS(S155)),--($G155:$Z155&lt;&gt;0))-1)/2)</f>
        <v>19</v>
      </c>
      <c r="AN155" cm="1">
        <f t="array" ref="AN155">IF(T155=0,"",1+SUMPRODUCT(--(ABS($G155:$Z155)&lt;ABS(T155)),--($G155:$Z155&lt;&gt;0))+(SUMPRODUCT(--(ABS($G155:$Z155)=ABS(T155)),--($G155:$Z155&lt;&gt;0))-1)/2)</f>
        <v>18</v>
      </c>
      <c r="AO155" cm="1">
        <f t="array" ref="AO155">IF(U155=0,"",1+SUMPRODUCT(--(ABS($G155:$Z155)&lt;ABS(U155)),--($G155:$Z155&lt;&gt;0))+(SUMPRODUCT(--(ABS($G155:$Z155)=ABS(U155)),--($G155:$Z155&lt;&gt;0))-1)/2)</f>
        <v>12</v>
      </c>
      <c r="AP155" cm="1">
        <f t="array" ref="AP155">IF(V155=0,"",1+SUMPRODUCT(--(ABS($G155:$Z155)&lt;ABS(V155)),--($G155:$Z155&lt;&gt;0))+(SUMPRODUCT(--(ABS($G155:$Z155)=ABS(V155)),--($G155:$Z155&lt;&gt;0))-1)/2)</f>
        <v>20</v>
      </c>
      <c r="AQ155" cm="1">
        <f t="array" ref="AQ155">IF(W155=0,"",1+SUMPRODUCT(--(ABS($G155:$Z155)&lt;ABS(W155)),--($G155:$Z155&lt;&gt;0))+(SUMPRODUCT(--(ABS($G155:$Z155)=ABS(W155)),--($G155:$Z155&lt;&gt;0))-1)/2)</f>
        <v>16</v>
      </c>
      <c r="AR155" cm="1">
        <f t="array" ref="AR155">IF(X155=0,"",1+SUMPRODUCT(--(ABS($G155:$Z155)&lt;ABS(X155)),--($G155:$Z155&lt;&gt;0))+(SUMPRODUCT(--(ABS($G155:$Z155)=ABS(X155)),--($G155:$Z155&lt;&gt;0))-1)/2)</f>
        <v>5</v>
      </c>
      <c r="AS155" cm="1">
        <f t="array" ref="AS155">IF(Y155=0,"",1+SUMPRODUCT(--(ABS($G155:$Z155)&lt;ABS(Y155)),--($G155:$Z155&lt;&gt;0))+(SUMPRODUCT(--(ABS($G155:$Z155)=ABS(Y155)),--($G155:$Z155&lt;&gt;0))-1)/2)</f>
        <v>1</v>
      </c>
      <c r="AT155" cm="1">
        <f t="array" ref="AT155">IF(Z155=0,"",1+SUMPRODUCT(--(ABS($G155:$Z155)&lt;ABS(Z155)),--($G155:$Z155&lt;&gt;0))+(SUMPRODUCT(--(ABS($G155:$Z155)=ABS(Z155)),--($G155:$Z155&lt;&gt;0))-1)/2)</f>
        <v>3</v>
      </c>
      <c r="AU155">
        <f>AVERAGE(G155:Z155)</f>
        <v>1.8287655417511168E-2</v>
      </c>
      <c r="AV155">
        <f>SUMIF(G155:Z155,"&gt;0",AA155:AT155)</f>
        <v>210</v>
      </c>
      <c r="AW155">
        <f>COUNTIF(G155:Z155,"&lt;&gt;0")</f>
        <v>20</v>
      </c>
      <c r="AX155">
        <f>_xlfn.LET(_xlpm.n,AW155,_xlpm.w,AV155,_xlpm.mu,_xlpm.n*(_xlpm.n+1)/4,_xlpm.sd,SQRT(_xlpm.n*(_xlpm.n+1)*(2*_xlpm.n+1)/24),_xlpm.z,(ABS(_xlpm.w-_xlpm.mu)-0.5)/_xlpm.sd,MIN(1,2*(1-_xlfn.NORM.S.DIST(_xlpm.z,TRUE))))</f>
        <v>9.5691731570646255E-5</v>
      </c>
    </row>
    <row r="156" spans="1:50" x14ac:dyDescent="0.25">
      <c r="A156" t="s">
        <v>9346</v>
      </c>
      <c r="B156" t="s">
        <v>19</v>
      </c>
      <c r="C156" t="s">
        <v>190</v>
      </c>
      <c r="D156" t="s">
        <v>94</v>
      </c>
      <c r="E156" t="s">
        <v>12</v>
      </c>
      <c r="F156" t="s">
        <v>9260</v>
      </c>
      <c r="G156">
        <f>all_runs!O2722-all_runs!O4162</f>
        <v>4.6667770635433481E-4</v>
      </c>
      <c r="H156">
        <f>all_runs!O2723-all_runs!O4163</f>
        <v>-1.5502494654312193E-2</v>
      </c>
      <c r="I156">
        <f>all_runs!O2724-all_runs!O4164</f>
        <v>4.1241365089195181E-4</v>
      </c>
      <c r="J156">
        <f>all_runs!O2725-all_runs!O4165</f>
        <v>1.9893718490257339E-2</v>
      </c>
      <c r="K156">
        <f>all_runs!O2726-all_runs!O4166</f>
        <v>2.2929974241002737E-3</v>
      </c>
      <c r="L156">
        <f>all_runs!O2727-all_runs!O4167</f>
        <v>-2.3936131253204374E-2</v>
      </c>
      <c r="M156">
        <f>all_runs!O2728-all_runs!O4168</f>
        <v>1.8217112139763403E-3</v>
      </c>
      <c r="N156">
        <f>all_runs!O2729-all_runs!O4169</f>
        <v>-4.1015741015741014E-2</v>
      </c>
      <c r="O156">
        <f>all_runs!O2730-all_runs!O4170</f>
        <v>2.4061583359390348E-2</v>
      </c>
      <c r="P156">
        <f>all_runs!O2731-all_runs!O4171</f>
        <v>3.7381493908618113E-3</v>
      </c>
      <c r="Q156">
        <f>all_runs!O2732-all_runs!O4172</f>
        <v>1.7424564385890351E-2</v>
      </c>
      <c r="R156">
        <f>all_runs!O2733-all_runs!O4173</f>
        <v>9.9588719153935745E-3</v>
      </c>
      <c r="S156">
        <f>all_runs!O2734-all_runs!O4174</f>
        <v>-9.4557773031885839E-3</v>
      </c>
      <c r="T156">
        <f>all_runs!O2735-all_runs!O4175</f>
        <v>-4.6065605853041758E-3</v>
      </c>
      <c r="U156">
        <f>all_runs!O2736-all_runs!O4176</f>
        <v>-9.5719063040213825E-3</v>
      </c>
      <c r="V156">
        <f>all_runs!O2737-all_runs!O4177</f>
        <v>-1.3752101849627829E-2</v>
      </c>
      <c r="W156">
        <f>all_runs!O2738-all_runs!O4178</f>
        <v>-1.0028223142977244E-2</v>
      </c>
      <c r="X156">
        <f>all_runs!O2739-all_runs!O4179</f>
        <v>1.432170215266193E-2</v>
      </c>
      <c r="Y156">
        <f>all_runs!O2740-all_runs!O4180</f>
        <v>-4.6451329378158768E-2</v>
      </c>
      <c r="Z156">
        <f>all_runs!O2741-all_runs!O4181</f>
        <v>-9.4850948509472843E-4</v>
      </c>
      <c r="AA156" cm="1">
        <f t="array" ref="AA156">IF(G156=0,"",1+SUMPRODUCT(--(ABS($G156:$Z156)&lt;ABS(G156)),--($G156:$Z156&lt;&gt;0))+(SUMPRODUCT(--(ABS($G156:$Z156)=ABS(G156)),--($G156:$Z156&lt;&gt;0))-1)/2)</f>
        <v>2</v>
      </c>
      <c r="AB156" cm="1">
        <f t="array" ref="AB156">IF(H156=0,"",1+SUMPRODUCT(--(ABS($G156:$Z156)&lt;ABS(H156)),--($G156:$Z156&lt;&gt;0))+(SUMPRODUCT(--(ABS($G156:$Z156)=ABS(H156)),--($G156:$Z156&lt;&gt;0))-1)/2)</f>
        <v>14</v>
      </c>
      <c r="AC156" cm="1">
        <f t="array" ref="AC156">IF(I156=0,"",1+SUMPRODUCT(--(ABS($G156:$Z156)&lt;ABS(I156)),--($G156:$Z156&lt;&gt;0))+(SUMPRODUCT(--(ABS($G156:$Z156)=ABS(I156)),--($G156:$Z156&lt;&gt;0))-1)/2)</f>
        <v>1</v>
      </c>
      <c r="AD156" cm="1">
        <f t="array" ref="AD156">IF(J156=0,"",1+SUMPRODUCT(--(ABS($G156:$Z156)&lt;ABS(J156)),--($G156:$Z156&lt;&gt;0))+(SUMPRODUCT(--(ABS($G156:$Z156)=ABS(J156)),--($G156:$Z156&lt;&gt;0))-1)/2)</f>
        <v>16</v>
      </c>
      <c r="AE156" cm="1">
        <f t="array" ref="AE156">IF(K156=0,"",1+SUMPRODUCT(--(ABS($G156:$Z156)&lt;ABS(K156)),--($G156:$Z156&lt;&gt;0))+(SUMPRODUCT(--(ABS($G156:$Z156)=ABS(K156)),--($G156:$Z156&lt;&gt;0))-1)/2)</f>
        <v>5</v>
      </c>
      <c r="AF156" cm="1">
        <f t="array" ref="AF156">IF(L156=0,"",1+SUMPRODUCT(--(ABS($G156:$Z156)&lt;ABS(L156)),--($G156:$Z156&lt;&gt;0))+(SUMPRODUCT(--(ABS($G156:$Z156)=ABS(L156)),--($G156:$Z156&lt;&gt;0))-1)/2)</f>
        <v>17</v>
      </c>
      <c r="AG156" cm="1">
        <f t="array" ref="AG156">IF(M156=0,"",1+SUMPRODUCT(--(ABS($G156:$Z156)&lt;ABS(M156)),--($G156:$Z156&lt;&gt;0))+(SUMPRODUCT(--(ABS($G156:$Z156)=ABS(M156)),--($G156:$Z156&lt;&gt;0))-1)/2)</f>
        <v>4</v>
      </c>
      <c r="AH156" cm="1">
        <f t="array" ref="AH156">IF(N156=0,"",1+SUMPRODUCT(--(ABS($G156:$Z156)&lt;ABS(N156)),--($G156:$Z156&lt;&gt;0))+(SUMPRODUCT(--(ABS($G156:$Z156)=ABS(N156)),--($G156:$Z156&lt;&gt;0))-1)/2)</f>
        <v>19</v>
      </c>
      <c r="AI156" cm="1">
        <f t="array" ref="AI156">IF(O156=0,"",1+SUMPRODUCT(--(ABS($G156:$Z156)&lt;ABS(O156)),--($G156:$Z156&lt;&gt;0))+(SUMPRODUCT(--(ABS($G156:$Z156)=ABS(O156)),--($G156:$Z156&lt;&gt;0))-1)/2)</f>
        <v>18</v>
      </c>
      <c r="AJ156" cm="1">
        <f t="array" ref="AJ156">IF(P156=0,"",1+SUMPRODUCT(--(ABS($G156:$Z156)&lt;ABS(P156)),--($G156:$Z156&lt;&gt;0))+(SUMPRODUCT(--(ABS($G156:$Z156)=ABS(P156)),--($G156:$Z156&lt;&gt;0))-1)/2)</f>
        <v>6</v>
      </c>
      <c r="AK156" cm="1">
        <f t="array" ref="AK156">IF(Q156=0,"",1+SUMPRODUCT(--(ABS($G156:$Z156)&lt;ABS(Q156)),--($G156:$Z156&lt;&gt;0))+(SUMPRODUCT(--(ABS($G156:$Z156)=ABS(Q156)),--($G156:$Z156&lt;&gt;0))-1)/2)</f>
        <v>15</v>
      </c>
      <c r="AL156" cm="1">
        <f t="array" ref="AL156">IF(R156=0,"",1+SUMPRODUCT(--(ABS($G156:$Z156)&lt;ABS(R156)),--($G156:$Z156&lt;&gt;0))+(SUMPRODUCT(--(ABS($G156:$Z156)=ABS(R156)),--($G156:$Z156&lt;&gt;0))-1)/2)</f>
        <v>10</v>
      </c>
      <c r="AM156" cm="1">
        <f t="array" ref="AM156">IF(S156=0,"",1+SUMPRODUCT(--(ABS($G156:$Z156)&lt;ABS(S156)),--($G156:$Z156&lt;&gt;0))+(SUMPRODUCT(--(ABS($G156:$Z156)=ABS(S156)),--($G156:$Z156&lt;&gt;0))-1)/2)</f>
        <v>8</v>
      </c>
      <c r="AN156" cm="1">
        <f t="array" ref="AN156">IF(T156=0,"",1+SUMPRODUCT(--(ABS($G156:$Z156)&lt;ABS(T156)),--($G156:$Z156&lt;&gt;0))+(SUMPRODUCT(--(ABS($G156:$Z156)=ABS(T156)),--($G156:$Z156&lt;&gt;0))-1)/2)</f>
        <v>7</v>
      </c>
      <c r="AO156" cm="1">
        <f t="array" ref="AO156">IF(U156=0,"",1+SUMPRODUCT(--(ABS($G156:$Z156)&lt;ABS(U156)),--($G156:$Z156&lt;&gt;0))+(SUMPRODUCT(--(ABS($G156:$Z156)=ABS(U156)),--($G156:$Z156&lt;&gt;0))-1)/2)</f>
        <v>9</v>
      </c>
      <c r="AP156" cm="1">
        <f t="array" ref="AP156">IF(V156=0,"",1+SUMPRODUCT(--(ABS($G156:$Z156)&lt;ABS(V156)),--($G156:$Z156&lt;&gt;0))+(SUMPRODUCT(--(ABS($G156:$Z156)=ABS(V156)),--($G156:$Z156&lt;&gt;0))-1)/2)</f>
        <v>12</v>
      </c>
      <c r="AQ156" cm="1">
        <f t="array" ref="AQ156">IF(W156=0,"",1+SUMPRODUCT(--(ABS($G156:$Z156)&lt;ABS(W156)),--($G156:$Z156&lt;&gt;0))+(SUMPRODUCT(--(ABS($G156:$Z156)=ABS(W156)),--($G156:$Z156&lt;&gt;0))-1)/2)</f>
        <v>11</v>
      </c>
      <c r="AR156" cm="1">
        <f t="array" ref="AR156">IF(X156=0,"",1+SUMPRODUCT(--(ABS($G156:$Z156)&lt;ABS(X156)),--($G156:$Z156&lt;&gt;0))+(SUMPRODUCT(--(ABS($G156:$Z156)=ABS(X156)),--($G156:$Z156&lt;&gt;0))-1)/2)</f>
        <v>13</v>
      </c>
      <c r="AS156" cm="1">
        <f t="array" ref="AS156">IF(Y156=0,"",1+SUMPRODUCT(--(ABS($G156:$Z156)&lt;ABS(Y156)),--($G156:$Z156&lt;&gt;0))+(SUMPRODUCT(--(ABS($G156:$Z156)=ABS(Y156)),--($G156:$Z156&lt;&gt;0))-1)/2)</f>
        <v>20</v>
      </c>
      <c r="AT156" cm="1">
        <f t="array" ref="AT156">IF(Z156=0,"",1+SUMPRODUCT(--(ABS($G156:$Z156)&lt;ABS(Z156)),--($G156:$Z156&lt;&gt;0))+(SUMPRODUCT(--(ABS($G156:$Z156)=ABS(Z156)),--($G156:$Z156&lt;&gt;0))-1)/2)</f>
        <v>3</v>
      </c>
      <c r="AU156">
        <f>AVERAGE(G156:Z156)</f>
        <v>-4.0438192640926017E-3</v>
      </c>
      <c r="AV156">
        <f>SUMIF(G156:Z156,"&gt;0",AA156:AT156)</f>
        <v>90</v>
      </c>
      <c r="AW156">
        <f>COUNTIF(G156:Z156,"&lt;&gt;0")</f>
        <v>20</v>
      </c>
      <c r="AX156">
        <f>_xlfn.LET(_xlpm.n,AW156,_xlpm.w,AV156,_xlpm.mu,_xlpm.n*(_xlpm.n+1)/4,_xlpm.sd,SQRT(_xlpm.n*(_xlpm.n+1)*(2*_xlpm.n+1)/24),_xlpm.z,(ABS(_xlpm.w-_xlpm.mu)-0.5)/_xlpm.sd,MIN(1,2*(1-_xlfn.NORM.S.DIST(_xlpm.z,TRUE))))</f>
        <v>0.58828448088931262</v>
      </c>
    </row>
    <row r="157" spans="1:50" x14ac:dyDescent="0.25">
      <c r="A157" t="s">
        <v>9346</v>
      </c>
      <c r="B157" t="s">
        <v>19</v>
      </c>
      <c r="C157" t="s">
        <v>190</v>
      </c>
      <c r="D157" t="s">
        <v>94</v>
      </c>
      <c r="E157" t="s">
        <v>26</v>
      </c>
      <c r="F157" t="s">
        <v>9260</v>
      </c>
      <c r="G157">
        <f>all_runs!O2742-all_runs!O4182</f>
        <v>2.9038443977719153E-3</v>
      </c>
      <c r="H157">
        <f>all_runs!O2743-all_runs!O4183</f>
        <v>-2.1459227467811148E-2</v>
      </c>
      <c r="I157">
        <f>all_runs!O2744-all_runs!O4184</f>
        <v>-1.7719285346665559E-2</v>
      </c>
      <c r="J157">
        <f>all_runs!O2745-all_runs!O4185</f>
        <v>6.806728189017508E-3</v>
      </c>
      <c r="K157">
        <f>all_runs!O2746-all_runs!O4186</f>
        <v>2.9691843067971568E-3</v>
      </c>
      <c r="L157">
        <f>all_runs!O2747-all_runs!O4187</f>
        <v>-2.3998887652947887E-2</v>
      </c>
      <c r="M157">
        <f>all_runs!O2748-all_runs!O4188</f>
        <v>-6.2056696409908962E-3</v>
      </c>
      <c r="N157">
        <f>all_runs!O2749-all_runs!O4189</f>
        <v>7.9050658449800748E-3</v>
      </c>
      <c r="O157">
        <f>all_runs!O2750-all_runs!O4190</f>
        <v>-6.135026439264224E-3</v>
      </c>
      <c r="P157">
        <f>all_runs!O2751-all_runs!O4191</f>
        <v>-2.1459227467811259E-2</v>
      </c>
      <c r="Q157">
        <f>all_runs!O2752-all_runs!O4192</f>
        <v>-1.7130620985010725E-2</v>
      </c>
      <c r="R157">
        <f>all_runs!O2753-all_runs!O4193</f>
        <v>-5.9032153783455943E-4</v>
      </c>
      <c r="S157">
        <f>all_runs!O2754-all_runs!O4194</f>
        <v>2.9503704219791316E-2</v>
      </c>
      <c r="T157">
        <f>all_runs!O2755-all_runs!O4195</f>
        <v>-2.2242125690401515E-2</v>
      </c>
      <c r="U157">
        <f>all_runs!O2756-all_runs!O4196</f>
        <v>-9.2501700734626269E-3</v>
      </c>
      <c r="V157">
        <f>all_runs!O2757-all_runs!O4197</f>
        <v>-1.3965180150821155E-4</v>
      </c>
      <c r="W157">
        <f>all_runs!O2758-all_runs!O4198</f>
        <v>-1.178514414498999E-2</v>
      </c>
      <c r="X157">
        <f>all_runs!O2759-all_runs!O4199</f>
        <v>1.5368928439006169E-2</v>
      </c>
      <c r="Y157">
        <f>all_runs!O2760-all_runs!O4200</f>
        <v>-8.0925498484385461E-3</v>
      </c>
      <c r="Z157">
        <f>all_runs!O2761-all_runs!O4201</f>
        <v>7.9547136303095289E-3</v>
      </c>
      <c r="AA157" cm="1">
        <f t="array" ref="AA157">IF(G157=0,"",1+SUMPRODUCT(--(ABS($G157:$Z157)&lt;ABS(G157)),--($G157:$Z157&lt;&gt;0))+(SUMPRODUCT(--(ABS($G157:$Z157)=ABS(G157)),--($G157:$Z157&lt;&gt;0))-1)/2)</f>
        <v>3</v>
      </c>
      <c r="AB157" cm="1">
        <f t="array" ref="AB157">IF(H157=0,"",1+SUMPRODUCT(--(ABS($G157:$Z157)&lt;ABS(H157)),--($G157:$Z157&lt;&gt;0))+(SUMPRODUCT(--(ABS($G157:$Z157)=ABS(H157)),--($G157:$Z157&lt;&gt;0))-1)/2)</f>
        <v>16</v>
      </c>
      <c r="AC157" cm="1">
        <f t="array" ref="AC157">IF(I157=0,"",1+SUMPRODUCT(--(ABS($G157:$Z157)&lt;ABS(I157)),--($G157:$Z157&lt;&gt;0))+(SUMPRODUCT(--(ABS($G157:$Z157)=ABS(I157)),--($G157:$Z157&lt;&gt;0))-1)/2)</f>
        <v>15</v>
      </c>
      <c r="AD157" cm="1">
        <f t="array" ref="AD157">IF(J157=0,"",1+SUMPRODUCT(--(ABS($G157:$Z157)&lt;ABS(J157)),--($G157:$Z157&lt;&gt;0))+(SUMPRODUCT(--(ABS($G157:$Z157)=ABS(J157)),--($G157:$Z157&lt;&gt;0))-1)/2)</f>
        <v>7</v>
      </c>
      <c r="AE157" cm="1">
        <f t="array" ref="AE157">IF(K157=0,"",1+SUMPRODUCT(--(ABS($G157:$Z157)&lt;ABS(K157)),--($G157:$Z157&lt;&gt;0))+(SUMPRODUCT(--(ABS($G157:$Z157)=ABS(K157)),--($G157:$Z157&lt;&gt;0))-1)/2)</f>
        <v>4</v>
      </c>
      <c r="AF157" cm="1">
        <f t="array" ref="AF157">IF(L157=0,"",1+SUMPRODUCT(--(ABS($G157:$Z157)&lt;ABS(L157)),--($G157:$Z157&lt;&gt;0))+(SUMPRODUCT(--(ABS($G157:$Z157)=ABS(L157)),--($G157:$Z157&lt;&gt;0))-1)/2)</f>
        <v>19</v>
      </c>
      <c r="AG157" cm="1">
        <f t="array" ref="AG157">IF(M157=0,"",1+SUMPRODUCT(--(ABS($G157:$Z157)&lt;ABS(M157)),--($G157:$Z157&lt;&gt;0))+(SUMPRODUCT(--(ABS($G157:$Z157)=ABS(M157)),--($G157:$Z157&lt;&gt;0))-1)/2)</f>
        <v>6</v>
      </c>
      <c r="AH157" cm="1">
        <f t="array" ref="AH157">IF(N157=0,"",1+SUMPRODUCT(--(ABS($G157:$Z157)&lt;ABS(N157)),--($G157:$Z157&lt;&gt;0))+(SUMPRODUCT(--(ABS($G157:$Z157)=ABS(N157)),--($G157:$Z157&lt;&gt;0))-1)/2)</f>
        <v>8</v>
      </c>
      <c r="AI157" cm="1">
        <f t="array" ref="AI157">IF(O157=0,"",1+SUMPRODUCT(--(ABS($G157:$Z157)&lt;ABS(O157)),--($G157:$Z157&lt;&gt;0))+(SUMPRODUCT(--(ABS($G157:$Z157)=ABS(O157)),--($G157:$Z157&lt;&gt;0))-1)/2)</f>
        <v>5</v>
      </c>
      <c r="AJ157" cm="1">
        <f t="array" ref="AJ157">IF(P157=0,"",1+SUMPRODUCT(--(ABS($G157:$Z157)&lt;ABS(P157)),--($G157:$Z157&lt;&gt;0))+(SUMPRODUCT(--(ABS($G157:$Z157)=ABS(P157)),--($G157:$Z157&lt;&gt;0))-1)/2)</f>
        <v>17</v>
      </c>
      <c r="AK157" cm="1">
        <f t="array" ref="AK157">IF(Q157=0,"",1+SUMPRODUCT(--(ABS($G157:$Z157)&lt;ABS(Q157)),--($G157:$Z157&lt;&gt;0))+(SUMPRODUCT(--(ABS($G157:$Z157)=ABS(Q157)),--($G157:$Z157&lt;&gt;0))-1)/2)</f>
        <v>14</v>
      </c>
      <c r="AL157" cm="1">
        <f t="array" ref="AL157">IF(R157=0,"",1+SUMPRODUCT(--(ABS($G157:$Z157)&lt;ABS(R157)),--($G157:$Z157&lt;&gt;0))+(SUMPRODUCT(--(ABS($G157:$Z157)=ABS(R157)),--($G157:$Z157&lt;&gt;0))-1)/2)</f>
        <v>2</v>
      </c>
      <c r="AM157" cm="1">
        <f t="array" ref="AM157">IF(S157=0,"",1+SUMPRODUCT(--(ABS($G157:$Z157)&lt;ABS(S157)),--($G157:$Z157&lt;&gt;0))+(SUMPRODUCT(--(ABS($G157:$Z157)=ABS(S157)),--($G157:$Z157&lt;&gt;0))-1)/2)</f>
        <v>20</v>
      </c>
      <c r="AN157" cm="1">
        <f t="array" ref="AN157">IF(T157=0,"",1+SUMPRODUCT(--(ABS($G157:$Z157)&lt;ABS(T157)),--($G157:$Z157&lt;&gt;0))+(SUMPRODUCT(--(ABS($G157:$Z157)=ABS(T157)),--($G157:$Z157&lt;&gt;0))-1)/2)</f>
        <v>18</v>
      </c>
      <c r="AO157" cm="1">
        <f t="array" ref="AO157">IF(U157=0,"",1+SUMPRODUCT(--(ABS($G157:$Z157)&lt;ABS(U157)),--($G157:$Z157&lt;&gt;0))+(SUMPRODUCT(--(ABS($G157:$Z157)=ABS(U157)),--($G157:$Z157&lt;&gt;0))-1)/2)</f>
        <v>11</v>
      </c>
      <c r="AP157" cm="1">
        <f t="array" ref="AP157">IF(V157=0,"",1+SUMPRODUCT(--(ABS($G157:$Z157)&lt;ABS(V157)),--($G157:$Z157&lt;&gt;0))+(SUMPRODUCT(--(ABS($G157:$Z157)=ABS(V157)),--($G157:$Z157&lt;&gt;0))-1)/2)</f>
        <v>1</v>
      </c>
      <c r="AQ157" cm="1">
        <f t="array" ref="AQ157">IF(W157=0,"",1+SUMPRODUCT(--(ABS($G157:$Z157)&lt;ABS(W157)),--($G157:$Z157&lt;&gt;0))+(SUMPRODUCT(--(ABS($G157:$Z157)=ABS(W157)),--($G157:$Z157&lt;&gt;0))-1)/2)</f>
        <v>12</v>
      </c>
      <c r="AR157" cm="1">
        <f t="array" ref="AR157">IF(X157=0,"",1+SUMPRODUCT(--(ABS($G157:$Z157)&lt;ABS(X157)),--($G157:$Z157&lt;&gt;0))+(SUMPRODUCT(--(ABS($G157:$Z157)=ABS(X157)),--($G157:$Z157&lt;&gt;0))-1)/2)</f>
        <v>13</v>
      </c>
      <c r="AS157" cm="1">
        <f t="array" ref="AS157">IF(Y157=0,"",1+SUMPRODUCT(--(ABS($G157:$Z157)&lt;ABS(Y157)),--($G157:$Z157&lt;&gt;0))+(SUMPRODUCT(--(ABS($G157:$Z157)=ABS(Y157)),--($G157:$Z157&lt;&gt;0))-1)/2)</f>
        <v>10</v>
      </c>
      <c r="AT157" cm="1">
        <f t="array" ref="AT157">IF(Z157=0,"",1+SUMPRODUCT(--(ABS($G157:$Z157)&lt;ABS(Z157)),--($G157:$Z157&lt;&gt;0))+(SUMPRODUCT(--(ABS($G157:$Z157)=ABS(Z157)),--($G157:$Z157&lt;&gt;0))-1)/2)</f>
        <v>9</v>
      </c>
      <c r="AU157">
        <f>AVERAGE(G157:Z157)</f>
        <v>-4.6397869534731736E-3</v>
      </c>
      <c r="AV157">
        <f>SUMIF(G157:Z157,"&gt;0",AA157:AT157)</f>
        <v>64</v>
      </c>
      <c r="AW157">
        <f>COUNTIF(G157:Z157,"&lt;&gt;0")</f>
        <v>20</v>
      </c>
      <c r="AX157">
        <f>_xlfn.LET(_xlpm.n,AW157,_xlpm.w,AV157,_xlpm.mu,_xlpm.n*(_xlpm.n+1)/4,_xlpm.sd,SQRT(_xlpm.n*(_xlpm.n+1)*(2*_xlpm.n+1)/24),_xlpm.z,(ABS(_xlpm.w-_xlpm.mu)-0.5)/_xlpm.sd,MIN(1,2*(1-_xlfn.NORM.S.DIST(_xlpm.z,TRUE))))</f>
        <v>0.13054070066070977</v>
      </c>
    </row>
    <row r="158" spans="1:50" x14ac:dyDescent="0.25">
      <c r="A158" t="s">
        <v>9346</v>
      </c>
      <c r="B158" t="s">
        <v>19</v>
      </c>
      <c r="C158" t="s">
        <v>190</v>
      </c>
      <c r="D158" t="s">
        <v>102</v>
      </c>
      <c r="E158" t="s">
        <v>32</v>
      </c>
      <c r="F158" t="s">
        <v>9259</v>
      </c>
      <c r="G158">
        <f>all_runs!O2762-all_runs!O4202</f>
        <v>1.3981762917933072E-2</v>
      </c>
      <c r="H158">
        <f>all_runs!O2763-all_runs!O4203</f>
        <v>4.745881221867787E-2</v>
      </c>
      <c r="I158">
        <f>all_runs!O2764-all_runs!O4204</f>
        <v>5.9181752754249195E-2</v>
      </c>
      <c r="J158">
        <f>all_runs!O2765-all_runs!O4205</f>
        <v>5.3989829802137956E-2</v>
      </c>
      <c r="K158">
        <f>all_runs!O2766-all_runs!O4206</f>
        <v>7.6214988247344184E-2</v>
      </c>
      <c r="L158">
        <f>all_runs!O2767-all_runs!O4207</f>
        <v>3.689217291270297E-2</v>
      </c>
      <c r="M158">
        <f>all_runs!O2768-all_runs!O4208</f>
        <v>5.7935072763282469E-2</v>
      </c>
      <c r="N158">
        <f>all_runs!O2769-all_runs!O4209</f>
        <v>3.8164197885162898E-2</v>
      </c>
      <c r="O158">
        <f>all_runs!O2770-all_runs!O4210</f>
        <v>6.5696362905967254E-2</v>
      </c>
      <c r="P158">
        <f>all_runs!O2771-all_runs!O4211</f>
        <v>6.9988711498145562E-2</v>
      </c>
      <c r="Q158">
        <f>all_runs!O2772-all_runs!O4212</f>
        <v>5.3872024267469842E-2</v>
      </c>
      <c r="R158">
        <f>all_runs!O2773-all_runs!O4213</f>
        <v>5.7364836100468275E-2</v>
      </c>
      <c r="S158">
        <f>all_runs!O2774-all_runs!O4214</f>
        <v>4.1747657823307915E-2</v>
      </c>
      <c r="T158">
        <f>all_runs!O2775-all_runs!O4215</f>
        <v>3.2415263455597532E-2</v>
      </c>
      <c r="U158">
        <f>all_runs!O2776-all_runs!O4216</f>
        <v>7.6049918610960221E-2</v>
      </c>
      <c r="V158">
        <f>all_runs!O2777-all_runs!O4217</f>
        <v>5.6462514297598076E-2</v>
      </c>
      <c r="W158">
        <f>all_runs!O2778-all_runs!O4218</f>
        <v>8.9640591966173466E-2</v>
      </c>
      <c r="X158">
        <f>all_runs!O2779-all_runs!O4219</f>
        <v>6.2446263691076975E-2</v>
      </c>
      <c r="Y158">
        <f>all_runs!O2780-all_runs!O4220</f>
        <v>5.761251196935846E-2</v>
      </c>
      <c r="Z158">
        <f>all_runs!O2781-all_runs!O4221</f>
        <v>7.4085895662659107E-2</v>
      </c>
      <c r="AA158" cm="1">
        <f t="array" ref="AA158">IF(G158=0,"",1+SUMPRODUCT(--(ABS($G158:$Z158)&lt;ABS(G158)),--($G158:$Z158&lt;&gt;0))+(SUMPRODUCT(--(ABS($G158:$Z158)=ABS(G158)),--($G158:$Z158&lt;&gt;0))-1)/2)</f>
        <v>1</v>
      </c>
      <c r="AB158" cm="1">
        <f t="array" ref="AB158">IF(H158=0,"",1+SUMPRODUCT(--(ABS($G158:$Z158)&lt;ABS(H158)),--($G158:$Z158&lt;&gt;0))+(SUMPRODUCT(--(ABS($G158:$Z158)=ABS(H158)),--($G158:$Z158&lt;&gt;0))-1)/2)</f>
        <v>6</v>
      </c>
      <c r="AC158" cm="1">
        <f t="array" ref="AC158">IF(I158=0,"",1+SUMPRODUCT(--(ABS($G158:$Z158)&lt;ABS(I158)),--($G158:$Z158&lt;&gt;0))+(SUMPRODUCT(--(ABS($G158:$Z158)=ABS(I158)),--($G158:$Z158&lt;&gt;0))-1)/2)</f>
        <v>13</v>
      </c>
      <c r="AD158" cm="1">
        <f t="array" ref="AD158">IF(J158=0,"",1+SUMPRODUCT(--(ABS($G158:$Z158)&lt;ABS(J158)),--($G158:$Z158&lt;&gt;0))+(SUMPRODUCT(--(ABS($G158:$Z158)=ABS(J158)),--($G158:$Z158&lt;&gt;0))-1)/2)</f>
        <v>8</v>
      </c>
      <c r="AE158" cm="1">
        <f t="array" ref="AE158">IF(K158=0,"",1+SUMPRODUCT(--(ABS($G158:$Z158)&lt;ABS(K158)),--($G158:$Z158&lt;&gt;0))+(SUMPRODUCT(--(ABS($G158:$Z158)=ABS(K158)),--($G158:$Z158&lt;&gt;0))-1)/2)</f>
        <v>19</v>
      </c>
      <c r="AF158" cm="1">
        <f t="array" ref="AF158">IF(L158=0,"",1+SUMPRODUCT(--(ABS($G158:$Z158)&lt;ABS(L158)),--($G158:$Z158&lt;&gt;0))+(SUMPRODUCT(--(ABS($G158:$Z158)=ABS(L158)),--($G158:$Z158&lt;&gt;0))-1)/2)</f>
        <v>3</v>
      </c>
      <c r="AG158" cm="1">
        <f t="array" ref="AG158">IF(M158=0,"",1+SUMPRODUCT(--(ABS($G158:$Z158)&lt;ABS(M158)),--($G158:$Z158&lt;&gt;0))+(SUMPRODUCT(--(ABS($G158:$Z158)=ABS(M158)),--($G158:$Z158&lt;&gt;0))-1)/2)</f>
        <v>12</v>
      </c>
      <c r="AH158" cm="1">
        <f t="array" ref="AH158">IF(N158=0,"",1+SUMPRODUCT(--(ABS($G158:$Z158)&lt;ABS(N158)),--($G158:$Z158&lt;&gt;0))+(SUMPRODUCT(--(ABS($G158:$Z158)=ABS(N158)),--($G158:$Z158&lt;&gt;0))-1)/2)</f>
        <v>4</v>
      </c>
      <c r="AI158" cm="1">
        <f t="array" ref="AI158">IF(O158=0,"",1+SUMPRODUCT(--(ABS($G158:$Z158)&lt;ABS(O158)),--($G158:$Z158&lt;&gt;0))+(SUMPRODUCT(--(ABS($G158:$Z158)=ABS(O158)),--($G158:$Z158&lt;&gt;0))-1)/2)</f>
        <v>15</v>
      </c>
      <c r="AJ158" cm="1">
        <f t="array" ref="AJ158">IF(P158=0,"",1+SUMPRODUCT(--(ABS($G158:$Z158)&lt;ABS(P158)),--($G158:$Z158&lt;&gt;0))+(SUMPRODUCT(--(ABS($G158:$Z158)=ABS(P158)),--($G158:$Z158&lt;&gt;0))-1)/2)</f>
        <v>16</v>
      </c>
      <c r="AK158" cm="1">
        <f t="array" ref="AK158">IF(Q158=0,"",1+SUMPRODUCT(--(ABS($G158:$Z158)&lt;ABS(Q158)),--($G158:$Z158&lt;&gt;0))+(SUMPRODUCT(--(ABS($G158:$Z158)=ABS(Q158)),--($G158:$Z158&lt;&gt;0))-1)/2)</f>
        <v>7</v>
      </c>
      <c r="AL158" cm="1">
        <f t="array" ref="AL158">IF(R158=0,"",1+SUMPRODUCT(--(ABS($G158:$Z158)&lt;ABS(R158)),--($G158:$Z158&lt;&gt;0))+(SUMPRODUCT(--(ABS($G158:$Z158)=ABS(R158)),--($G158:$Z158&lt;&gt;0))-1)/2)</f>
        <v>10</v>
      </c>
      <c r="AM158" cm="1">
        <f t="array" ref="AM158">IF(S158=0,"",1+SUMPRODUCT(--(ABS($G158:$Z158)&lt;ABS(S158)),--($G158:$Z158&lt;&gt;0))+(SUMPRODUCT(--(ABS($G158:$Z158)=ABS(S158)),--($G158:$Z158&lt;&gt;0))-1)/2)</f>
        <v>5</v>
      </c>
      <c r="AN158" cm="1">
        <f t="array" ref="AN158">IF(T158=0,"",1+SUMPRODUCT(--(ABS($G158:$Z158)&lt;ABS(T158)),--($G158:$Z158&lt;&gt;0))+(SUMPRODUCT(--(ABS($G158:$Z158)=ABS(T158)),--($G158:$Z158&lt;&gt;0))-1)/2)</f>
        <v>2</v>
      </c>
      <c r="AO158" cm="1">
        <f t="array" ref="AO158">IF(U158=0,"",1+SUMPRODUCT(--(ABS($G158:$Z158)&lt;ABS(U158)),--($G158:$Z158&lt;&gt;0))+(SUMPRODUCT(--(ABS($G158:$Z158)=ABS(U158)),--($G158:$Z158&lt;&gt;0))-1)/2)</f>
        <v>18</v>
      </c>
      <c r="AP158" cm="1">
        <f t="array" ref="AP158">IF(V158=0,"",1+SUMPRODUCT(--(ABS($G158:$Z158)&lt;ABS(V158)),--($G158:$Z158&lt;&gt;0))+(SUMPRODUCT(--(ABS($G158:$Z158)=ABS(V158)),--($G158:$Z158&lt;&gt;0))-1)/2)</f>
        <v>9</v>
      </c>
      <c r="AQ158" cm="1">
        <f t="array" ref="AQ158">IF(W158=0,"",1+SUMPRODUCT(--(ABS($G158:$Z158)&lt;ABS(W158)),--($G158:$Z158&lt;&gt;0))+(SUMPRODUCT(--(ABS($G158:$Z158)=ABS(W158)),--($G158:$Z158&lt;&gt;0))-1)/2)</f>
        <v>20</v>
      </c>
      <c r="AR158" cm="1">
        <f t="array" ref="AR158">IF(X158=0,"",1+SUMPRODUCT(--(ABS($G158:$Z158)&lt;ABS(X158)),--($G158:$Z158&lt;&gt;0))+(SUMPRODUCT(--(ABS($G158:$Z158)=ABS(X158)),--($G158:$Z158&lt;&gt;0))-1)/2)</f>
        <v>14</v>
      </c>
      <c r="AS158" cm="1">
        <f t="array" ref="AS158">IF(Y158=0,"",1+SUMPRODUCT(--(ABS($G158:$Z158)&lt;ABS(Y158)),--($G158:$Z158&lt;&gt;0))+(SUMPRODUCT(--(ABS($G158:$Z158)=ABS(Y158)),--($G158:$Z158&lt;&gt;0))-1)/2)</f>
        <v>11</v>
      </c>
      <c r="AT158" cm="1">
        <f t="array" ref="AT158">IF(Z158=0,"",1+SUMPRODUCT(--(ABS($G158:$Z158)&lt;ABS(Z158)),--($G158:$Z158&lt;&gt;0))+(SUMPRODUCT(--(ABS($G158:$Z158)=ABS(Z158)),--($G158:$Z158&lt;&gt;0))-1)/2)</f>
        <v>17</v>
      </c>
      <c r="AU158">
        <f>AVERAGE(G158:Z158)</f>
        <v>5.6060057087513659E-2</v>
      </c>
      <c r="AV158">
        <f>SUMIF(G158:Z158,"&gt;0",AA158:AT158)</f>
        <v>210</v>
      </c>
      <c r="AW158">
        <f>COUNTIF(G158:Z158,"&lt;&gt;0")</f>
        <v>20</v>
      </c>
      <c r="AX158">
        <f>_xlfn.LET(_xlpm.n,AW158,_xlpm.w,AV158,_xlpm.mu,_xlpm.n*(_xlpm.n+1)/4,_xlpm.sd,SQRT(_xlpm.n*(_xlpm.n+1)*(2*_xlpm.n+1)/24),_xlpm.z,(ABS(_xlpm.w-_xlpm.mu)-0.5)/_xlpm.sd,MIN(1,2*(1-_xlfn.NORM.S.DIST(_xlpm.z,TRUE))))</f>
        <v>9.5691731570646255E-5</v>
      </c>
    </row>
    <row r="159" spans="1:50" x14ac:dyDescent="0.25">
      <c r="A159" t="s">
        <v>9346</v>
      </c>
      <c r="B159" t="s">
        <v>19</v>
      </c>
      <c r="C159" t="s">
        <v>190</v>
      </c>
      <c r="D159" t="s">
        <v>102</v>
      </c>
      <c r="E159" t="s">
        <v>12</v>
      </c>
      <c r="F159" t="s">
        <v>9259</v>
      </c>
      <c r="G159">
        <f>all_runs!O2782-all_runs!O4222</f>
        <v>-1.388888888888995E-3</v>
      </c>
      <c r="H159">
        <f>all_runs!O2783-all_runs!O4223</f>
        <v>4.4144317962570012E-2</v>
      </c>
      <c r="I159">
        <f>all_runs!O2784-all_runs!O4224</f>
        <v>2.6463262764632511E-2</v>
      </c>
      <c r="J159">
        <f>all_runs!O2785-all_runs!O4225</f>
        <v>-4.3028600612870171E-2</v>
      </c>
      <c r="K159">
        <f>all_runs!O2786-all_runs!O4226</f>
        <v>9.8763138748276802E-3</v>
      </c>
      <c r="L159">
        <f>all_runs!O2787-all_runs!O4227</f>
        <v>5.5131683958499655E-2</v>
      </c>
      <c r="M159">
        <f>all_runs!O2788-all_runs!O4228</f>
        <v>2.1900056943226276E-2</v>
      </c>
      <c r="N159">
        <f>all_runs!O2789-all_runs!O4229</f>
        <v>1.429063360881544E-2</v>
      </c>
      <c r="O159">
        <f>all_runs!O2790-all_runs!O4230</f>
        <v>4.1216529948924219E-2</v>
      </c>
      <c r="P159">
        <f>all_runs!O2791-all_runs!O4231</f>
        <v>7.1737169444048843E-2</v>
      </c>
      <c r="Q159">
        <f>all_runs!O2792-all_runs!O4232</f>
        <v>7.6634157118959711E-2</v>
      </c>
      <c r="R159">
        <f>all_runs!O2793-all_runs!O4233</f>
        <v>5.4324206866581681E-3</v>
      </c>
      <c r="S159">
        <f>all_runs!O2794-all_runs!O4234</f>
        <v>6.7370129870129802E-2</v>
      </c>
      <c r="T159">
        <f>all_runs!O2795-all_runs!O4235</f>
        <v>5.0186487890090059E-2</v>
      </c>
      <c r="U159">
        <f>all_runs!O2796-all_runs!O4236</f>
        <v>4.7071519826060726E-2</v>
      </c>
      <c r="V159">
        <f>all_runs!O2797-all_runs!O4237</f>
        <v>4.5025084273663918E-2</v>
      </c>
      <c r="W159">
        <f>all_runs!O2798-all_runs!O4238</f>
        <v>2.4619285367724286E-2</v>
      </c>
      <c r="X159">
        <f>all_runs!O2799-all_runs!O4239</f>
        <v>-4.6377713796592612E-3</v>
      </c>
      <c r="Y159">
        <f>all_runs!O2800-all_runs!O4240</f>
        <v>5.2286969618929868E-3</v>
      </c>
      <c r="Z159">
        <f>all_runs!O2801-all_runs!O4241</f>
        <v>3.0024968789013728E-2</v>
      </c>
      <c r="AA159" cm="1">
        <f t="array" ref="AA159">IF(G159=0,"",1+SUMPRODUCT(--(ABS($G159:$Z159)&lt;ABS(G159)),--($G159:$Z159&lt;&gt;0))+(SUMPRODUCT(--(ABS($G159:$Z159)=ABS(G159)),--($G159:$Z159&lt;&gt;0))-1)/2)</f>
        <v>1</v>
      </c>
      <c r="AB159" cm="1">
        <f t="array" ref="AB159">IF(H159=0,"",1+SUMPRODUCT(--(ABS($G159:$Z159)&lt;ABS(H159)),--($G159:$Z159&lt;&gt;0))+(SUMPRODUCT(--(ABS($G159:$Z159)=ABS(H159)),--($G159:$Z159&lt;&gt;0))-1)/2)</f>
        <v>13</v>
      </c>
      <c r="AC159" cm="1">
        <f t="array" ref="AC159">IF(I159=0,"",1+SUMPRODUCT(--(ABS($G159:$Z159)&lt;ABS(I159)),--($G159:$Z159&lt;&gt;0))+(SUMPRODUCT(--(ABS($G159:$Z159)=ABS(I159)),--($G159:$Z159&lt;&gt;0))-1)/2)</f>
        <v>9</v>
      </c>
      <c r="AD159" cm="1">
        <f t="array" ref="AD159">IF(J159=0,"",1+SUMPRODUCT(--(ABS($G159:$Z159)&lt;ABS(J159)),--($G159:$Z159&lt;&gt;0))+(SUMPRODUCT(--(ABS($G159:$Z159)=ABS(J159)),--($G159:$Z159&lt;&gt;0))-1)/2)</f>
        <v>12</v>
      </c>
      <c r="AE159" cm="1">
        <f t="array" ref="AE159">IF(K159=0,"",1+SUMPRODUCT(--(ABS($G159:$Z159)&lt;ABS(K159)),--($G159:$Z159&lt;&gt;0))+(SUMPRODUCT(--(ABS($G159:$Z159)=ABS(K159)),--($G159:$Z159&lt;&gt;0))-1)/2)</f>
        <v>5</v>
      </c>
      <c r="AF159" cm="1">
        <f t="array" ref="AF159">IF(L159=0,"",1+SUMPRODUCT(--(ABS($G159:$Z159)&lt;ABS(L159)),--($G159:$Z159&lt;&gt;0))+(SUMPRODUCT(--(ABS($G159:$Z159)=ABS(L159)),--($G159:$Z159&lt;&gt;0))-1)/2)</f>
        <v>17</v>
      </c>
      <c r="AG159" cm="1">
        <f t="array" ref="AG159">IF(M159=0,"",1+SUMPRODUCT(--(ABS($G159:$Z159)&lt;ABS(M159)),--($G159:$Z159&lt;&gt;0))+(SUMPRODUCT(--(ABS($G159:$Z159)=ABS(M159)),--($G159:$Z159&lt;&gt;0))-1)/2)</f>
        <v>7</v>
      </c>
      <c r="AH159" cm="1">
        <f t="array" ref="AH159">IF(N159=0,"",1+SUMPRODUCT(--(ABS($G159:$Z159)&lt;ABS(N159)),--($G159:$Z159&lt;&gt;0))+(SUMPRODUCT(--(ABS($G159:$Z159)=ABS(N159)),--($G159:$Z159&lt;&gt;0))-1)/2)</f>
        <v>6</v>
      </c>
      <c r="AI159" cm="1">
        <f t="array" ref="AI159">IF(O159=0,"",1+SUMPRODUCT(--(ABS($G159:$Z159)&lt;ABS(O159)),--($G159:$Z159&lt;&gt;0))+(SUMPRODUCT(--(ABS($G159:$Z159)=ABS(O159)),--($G159:$Z159&lt;&gt;0))-1)/2)</f>
        <v>11</v>
      </c>
      <c r="AJ159" cm="1">
        <f t="array" ref="AJ159">IF(P159=0,"",1+SUMPRODUCT(--(ABS($G159:$Z159)&lt;ABS(P159)),--($G159:$Z159&lt;&gt;0))+(SUMPRODUCT(--(ABS($G159:$Z159)=ABS(P159)),--($G159:$Z159&lt;&gt;0))-1)/2)</f>
        <v>19</v>
      </c>
      <c r="AK159" cm="1">
        <f t="array" ref="AK159">IF(Q159=0,"",1+SUMPRODUCT(--(ABS($G159:$Z159)&lt;ABS(Q159)),--($G159:$Z159&lt;&gt;0))+(SUMPRODUCT(--(ABS($G159:$Z159)=ABS(Q159)),--($G159:$Z159&lt;&gt;0))-1)/2)</f>
        <v>20</v>
      </c>
      <c r="AL159" cm="1">
        <f t="array" ref="AL159">IF(R159=0,"",1+SUMPRODUCT(--(ABS($G159:$Z159)&lt;ABS(R159)),--($G159:$Z159&lt;&gt;0))+(SUMPRODUCT(--(ABS($G159:$Z159)=ABS(R159)),--($G159:$Z159&lt;&gt;0))-1)/2)</f>
        <v>4</v>
      </c>
      <c r="AM159" cm="1">
        <f t="array" ref="AM159">IF(S159=0,"",1+SUMPRODUCT(--(ABS($G159:$Z159)&lt;ABS(S159)),--($G159:$Z159&lt;&gt;0))+(SUMPRODUCT(--(ABS($G159:$Z159)=ABS(S159)),--($G159:$Z159&lt;&gt;0))-1)/2)</f>
        <v>18</v>
      </c>
      <c r="AN159" cm="1">
        <f t="array" ref="AN159">IF(T159=0,"",1+SUMPRODUCT(--(ABS($G159:$Z159)&lt;ABS(T159)),--($G159:$Z159&lt;&gt;0))+(SUMPRODUCT(--(ABS($G159:$Z159)=ABS(T159)),--($G159:$Z159&lt;&gt;0))-1)/2)</f>
        <v>16</v>
      </c>
      <c r="AO159" cm="1">
        <f t="array" ref="AO159">IF(U159=0,"",1+SUMPRODUCT(--(ABS($G159:$Z159)&lt;ABS(U159)),--($G159:$Z159&lt;&gt;0))+(SUMPRODUCT(--(ABS($G159:$Z159)=ABS(U159)),--($G159:$Z159&lt;&gt;0))-1)/2)</f>
        <v>15</v>
      </c>
      <c r="AP159" cm="1">
        <f t="array" ref="AP159">IF(V159=0,"",1+SUMPRODUCT(--(ABS($G159:$Z159)&lt;ABS(V159)),--($G159:$Z159&lt;&gt;0))+(SUMPRODUCT(--(ABS($G159:$Z159)=ABS(V159)),--($G159:$Z159&lt;&gt;0))-1)/2)</f>
        <v>14</v>
      </c>
      <c r="AQ159" cm="1">
        <f t="array" ref="AQ159">IF(W159=0,"",1+SUMPRODUCT(--(ABS($G159:$Z159)&lt;ABS(W159)),--($G159:$Z159&lt;&gt;0))+(SUMPRODUCT(--(ABS($G159:$Z159)=ABS(W159)),--($G159:$Z159&lt;&gt;0))-1)/2)</f>
        <v>8</v>
      </c>
      <c r="AR159" cm="1">
        <f t="array" ref="AR159">IF(X159=0,"",1+SUMPRODUCT(--(ABS($G159:$Z159)&lt;ABS(X159)),--($G159:$Z159&lt;&gt;0))+(SUMPRODUCT(--(ABS($G159:$Z159)=ABS(X159)),--($G159:$Z159&lt;&gt;0))-1)/2)</f>
        <v>2</v>
      </c>
      <c r="AS159" cm="1">
        <f t="array" ref="AS159">IF(Y159=0,"",1+SUMPRODUCT(--(ABS($G159:$Z159)&lt;ABS(Y159)),--($G159:$Z159&lt;&gt;0))+(SUMPRODUCT(--(ABS($G159:$Z159)=ABS(Y159)),--($G159:$Z159&lt;&gt;0))-1)/2)</f>
        <v>3</v>
      </c>
      <c r="AT159" cm="1">
        <f t="array" ref="AT159">IF(Z159=0,"",1+SUMPRODUCT(--(ABS($G159:$Z159)&lt;ABS(Z159)),--($G159:$Z159&lt;&gt;0))+(SUMPRODUCT(--(ABS($G159:$Z159)=ABS(Z159)),--($G159:$Z159&lt;&gt;0))-1)/2)</f>
        <v>10</v>
      </c>
      <c r="AU159">
        <f>AVERAGE(G159:Z159)</f>
        <v>2.936487292041598E-2</v>
      </c>
      <c r="AV159">
        <f>SUMIF(G159:Z159,"&gt;0",AA159:AT159)</f>
        <v>195</v>
      </c>
      <c r="AW159">
        <f>COUNTIF(G159:Z159,"&lt;&gt;0")</f>
        <v>20</v>
      </c>
      <c r="AX159">
        <f>_xlfn.LET(_xlpm.n,AW159,_xlpm.w,AV159,_xlpm.mu,_xlpm.n*(_xlpm.n+1)/4,_xlpm.sd,SQRT(_xlpm.n*(_xlpm.n+1)*(2*_xlpm.n+1)/24),_xlpm.z,(ABS(_xlpm.w-_xlpm.mu)-0.5)/_xlpm.sd,MIN(1,2*(1-_xlfn.NORM.S.DIST(_xlpm.z,TRUE))))</f>
        <v>8.3394898781619098E-4</v>
      </c>
    </row>
    <row r="160" spans="1:50" x14ac:dyDescent="0.25">
      <c r="A160" t="s">
        <v>9346</v>
      </c>
      <c r="B160" t="s">
        <v>19</v>
      </c>
      <c r="C160" t="s">
        <v>190</v>
      </c>
      <c r="D160" t="s">
        <v>102</v>
      </c>
      <c r="E160" t="s">
        <v>26</v>
      </c>
      <c r="F160" t="s">
        <v>9259</v>
      </c>
      <c r="G160">
        <f>all_runs!O2802-all_runs!O4242</f>
        <v>7.5367871463316249E-2</v>
      </c>
      <c r="H160">
        <f>all_runs!O2803-all_runs!O4243</f>
        <v>7.5349090533472274E-2</v>
      </c>
      <c r="I160">
        <f>all_runs!O2804-all_runs!O4244</f>
        <v>0.10142428785607183</v>
      </c>
      <c r="J160">
        <f>all_runs!O2805-all_runs!O4245</f>
        <v>5.5629408072080277E-2</v>
      </c>
      <c r="K160">
        <f>all_runs!O2806-all_runs!O4246</f>
        <v>6.159575458523403E-2</v>
      </c>
      <c r="L160">
        <f>all_runs!O2807-all_runs!O4247</f>
        <v>7.5094273060549388E-2</v>
      </c>
      <c r="M160">
        <f>all_runs!O2808-all_runs!O4248</f>
        <v>6.9760988604410268E-2</v>
      </c>
      <c r="N160">
        <f>all_runs!O2809-all_runs!O4249</f>
        <v>6.9866926774890148E-2</v>
      </c>
      <c r="O160">
        <f>all_runs!O2810-all_runs!O4250</f>
        <v>9.7562568516315729E-2</v>
      </c>
      <c r="P160">
        <f>all_runs!O2811-all_runs!O4251</f>
        <v>7.6208247807426743E-2</v>
      </c>
      <c r="Q160">
        <f>all_runs!O2812-all_runs!O4252</f>
        <v>6.0085836909871349E-2</v>
      </c>
      <c r="R160">
        <f>all_runs!O2813-all_runs!O4253</f>
        <v>6.828947246452044E-2</v>
      </c>
      <c r="S160">
        <f>all_runs!O2814-all_runs!O4254</f>
        <v>6.6421418352748729E-2</v>
      </c>
      <c r="T160">
        <f>all_runs!O2815-all_runs!O4255</f>
        <v>9.4420600858369008E-2</v>
      </c>
      <c r="U160">
        <f>all_runs!O2816-all_runs!O4256</f>
        <v>9.7264925021220416E-2</v>
      </c>
      <c r="V160">
        <f>all_runs!O2817-all_runs!O4257</f>
        <v>5.1258504038832586E-2</v>
      </c>
      <c r="W160">
        <f>all_runs!O2818-all_runs!O4258</f>
        <v>0.13905702140996257</v>
      </c>
      <c r="X160">
        <f>all_runs!O2819-all_runs!O4259</f>
        <v>5.5064241615217724E-2</v>
      </c>
      <c r="Y160">
        <f>all_runs!O2820-all_runs!O4260</f>
        <v>8.2251082251082241E-2</v>
      </c>
      <c r="Z160">
        <f>all_runs!O2821-all_runs!O4261</f>
        <v>5.5247082379332513E-2</v>
      </c>
      <c r="AA160" cm="1">
        <f t="array" ref="AA160">IF(G160=0,"",1+SUMPRODUCT(--(ABS($G160:$Z160)&lt;ABS(G160)),--($G160:$Z160&lt;&gt;0))+(SUMPRODUCT(--(ABS($G160:$Z160)=ABS(G160)),--($G160:$Z160&lt;&gt;0))-1)/2)</f>
        <v>13</v>
      </c>
      <c r="AB160" cm="1">
        <f t="array" ref="AB160">IF(H160=0,"",1+SUMPRODUCT(--(ABS($G160:$Z160)&lt;ABS(H160)),--($G160:$Z160&lt;&gt;0))+(SUMPRODUCT(--(ABS($G160:$Z160)=ABS(H160)),--($G160:$Z160&lt;&gt;0))-1)/2)</f>
        <v>12</v>
      </c>
      <c r="AC160" cm="1">
        <f t="array" ref="AC160">IF(I160=0,"",1+SUMPRODUCT(--(ABS($G160:$Z160)&lt;ABS(I160)),--($G160:$Z160&lt;&gt;0))+(SUMPRODUCT(--(ABS($G160:$Z160)=ABS(I160)),--($G160:$Z160&lt;&gt;0))-1)/2)</f>
        <v>19</v>
      </c>
      <c r="AD160" cm="1">
        <f t="array" ref="AD160">IF(J160=0,"",1+SUMPRODUCT(--(ABS($G160:$Z160)&lt;ABS(J160)),--($G160:$Z160&lt;&gt;0))+(SUMPRODUCT(--(ABS($G160:$Z160)=ABS(J160)),--($G160:$Z160&lt;&gt;0))-1)/2)</f>
        <v>4</v>
      </c>
      <c r="AE160" cm="1">
        <f t="array" ref="AE160">IF(K160=0,"",1+SUMPRODUCT(--(ABS($G160:$Z160)&lt;ABS(K160)),--($G160:$Z160&lt;&gt;0))+(SUMPRODUCT(--(ABS($G160:$Z160)=ABS(K160)),--($G160:$Z160&lt;&gt;0))-1)/2)</f>
        <v>6</v>
      </c>
      <c r="AF160" cm="1">
        <f t="array" ref="AF160">IF(L160=0,"",1+SUMPRODUCT(--(ABS($G160:$Z160)&lt;ABS(L160)),--($G160:$Z160&lt;&gt;0))+(SUMPRODUCT(--(ABS($G160:$Z160)=ABS(L160)),--($G160:$Z160&lt;&gt;0))-1)/2)</f>
        <v>11</v>
      </c>
      <c r="AG160" cm="1">
        <f t="array" ref="AG160">IF(M160=0,"",1+SUMPRODUCT(--(ABS($G160:$Z160)&lt;ABS(M160)),--($G160:$Z160&lt;&gt;0))+(SUMPRODUCT(--(ABS($G160:$Z160)=ABS(M160)),--($G160:$Z160&lt;&gt;0))-1)/2)</f>
        <v>9</v>
      </c>
      <c r="AH160" cm="1">
        <f t="array" ref="AH160">IF(N160=0,"",1+SUMPRODUCT(--(ABS($G160:$Z160)&lt;ABS(N160)),--($G160:$Z160&lt;&gt;0))+(SUMPRODUCT(--(ABS($G160:$Z160)=ABS(N160)),--($G160:$Z160&lt;&gt;0))-1)/2)</f>
        <v>10</v>
      </c>
      <c r="AI160" cm="1">
        <f t="array" ref="AI160">IF(O160=0,"",1+SUMPRODUCT(--(ABS($G160:$Z160)&lt;ABS(O160)),--($G160:$Z160&lt;&gt;0))+(SUMPRODUCT(--(ABS($G160:$Z160)=ABS(O160)),--($G160:$Z160&lt;&gt;0))-1)/2)</f>
        <v>18</v>
      </c>
      <c r="AJ160" cm="1">
        <f t="array" ref="AJ160">IF(P160=0,"",1+SUMPRODUCT(--(ABS($G160:$Z160)&lt;ABS(P160)),--($G160:$Z160&lt;&gt;0))+(SUMPRODUCT(--(ABS($G160:$Z160)=ABS(P160)),--($G160:$Z160&lt;&gt;0))-1)/2)</f>
        <v>14</v>
      </c>
      <c r="AK160" cm="1">
        <f t="array" ref="AK160">IF(Q160=0,"",1+SUMPRODUCT(--(ABS($G160:$Z160)&lt;ABS(Q160)),--($G160:$Z160&lt;&gt;0))+(SUMPRODUCT(--(ABS($G160:$Z160)=ABS(Q160)),--($G160:$Z160&lt;&gt;0))-1)/2)</f>
        <v>5</v>
      </c>
      <c r="AL160" cm="1">
        <f t="array" ref="AL160">IF(R160=0,"",1+SUMPRODUCT(--(ABS($G160:$Z160)&lt;ABS(R160)),--($G160:$Z160&lt;&gt;0))+(SUMPRODUCT(--(ABS($G160:$Z160)=ABS(R160)),--($G160:$Z160&lt;&gt;0))-1)/2)</f>
        <v>8</v>
      </c>
      <c r="AM160" cm="1">
        <f t="array" ref="AM160">IF(S160=0,"",1+SUMPRODUCT(--(ABS($G160:$Z160)&lt;ABS(S160)),--($G160:$Z160&lt;&gt;0))+(SUMPRODUCT(--(ABS($G160:$Z160)=ABS(S160)),--($G160:$Z160&lt;&gt;0))-1)/2)</f>
        <v>7</v>
      </c>
      <c r="AN160" cm="1">
        <f t="array" ref="AN160">IF(T160=0,"",1+SUMPRODUCT(--(ABS($G160:$Z160)&lt;ABS(T160)),--($G160:$Z160&lt;&gt;0))+(SUMPRODUCT(--(ABS($G160:$Z160)=ABS(T160)),--($G160:$Z160&lt;&gt;0))-1)/2)</f>
        <v>16</v>
      </c>
      <c r="AO160" cm="1">
        <f t="array" ref="AO160">IF(U160=0,"",1+SUMPRODUCT(--(ABS($G160:$Z160)&lt;ABS(U160)),--($G160:$Z160&lt;&gt;0))+(SUMPRODUCT(--(ABS($G160:$Z160)=ABS(U160)),--($G160:$Z160&lt;&gt;0))-1)/2)</f>
        <v>17</v>
      </c>
      <c r="AP160" cm="1">
        <f t="array" ref="AP160">IF(V160=0,"",1+SUMPRODUCT(--(ABS($G160:$Z160)&lt;ABS(V160)),--($G160:$Z160&lt;&gt;0))+(SUMPRODUCT(--(ABS($G160:$Z160)=ABS(V160)),--($G160:$Z160&lt;&gt;0))-1)/2)</f>
        <v>1</v>
      </c>
      <c r="AQ160" cm="1">
        <f t="array" ref="AQ160">IF(W160=0,"",1+SUMPRODUCT(--(ABS($G160:$Z160)&lt;ABS(W160)),--($G160:$Z160&lt;&gt;0))+(SUMPRODUCT(--(ABS($G160:$Z160)=ABS(W160)),--($G160:$Z160&lt;&gt;0))-1)/2)</f>
        <v>20</v>
      </c>
      <c r="AR160" cm="1">
        <f t="array" ref="AR160">IF(X160=0,"",1+SUMPRODUCT(--(ABS($G160:$Z160)&lt;ABS(X160)),--($G160:$Z160&lt;&gt;0))+(SUMPRODUCT(--(ABS($G160:$Z160)=ABS(X160)),--($G160:$Z160&lt;&gt;0))-1)/2)</f>
        <v>2</v>
      </c>
      <c r="AS160" cm="1">
        <f t="array" ref="AS160">IF(Y160=0,"",1+SUMPRODUCT(--(ABS($G160:$Z160)&lt;ABS(Y160)),--($G160:$Z160&lt;&gt;0))+(SUMPRODUCT(--(ABS($G160:$Z160)=ABS(Y160)),--($G160:$Z160&lt;&gt;0))-1)/2)</f>
        <v>15</v>
      </c>
      <c r="AT160" cm="1">
        <f t="array" ref="AT160">IF(Z160=0,"",1+SUMPRODUCT(--(ABS($G160:$Z160)&lt;ABS(Z160)),--($G160:$Z160&lt;&gt;0))+(SUMPRODUCT(--(ABS($G160:$Z160)=ABS(Z160)),--($G160:$Z160&lt;&gt;0))-1)/2)</f>
        <v>3</v>
      </c>
      <c r="AU160">
        <f>AVERAGE(G160:Z160)</f>
        <v>7.6360980128746231E-2</v>
      </c>
      <c r="AV160">
        <f>SUMIF(G160:Z160,"&gt;0",AA160:AT160)</f>
        <v>210</v>
      </c>
      <c r="AW160">
        <f>COUNTIF(G160:Z160,"&lt;&gt;0")</f>
        <v>20</v>
      </c>
      <c r="AX160">
        <f>_xlfn.LET(_xlpm.n,AW160,_xlpm.w,AV160,_xlpm.mu,_xlpm.n*(_xlpm.n+1)/4,_xlpm.sd,SQRT(_xlpm.n*(_xlpm.n+1)*(2*_xlpm.n+1)/24),_xlpm.z,(ABS(_xlpm.w-_xlpm.mu)-0.5)/_xlpm.sd,MIN(1,2*(1-_xlfn.NORM.S.DIST(_xlpm.z,TRUE))))</f>
        <v>9.5691731570646255E-5</v>
      </c>
    </row>
    <row r="161" spans="1:50" x14ac:dyDescent="0.25">
      <c r="A161" t="s">
        <v>9346</v>
      </c>
      <c r="B161" t="s">
        <v>19</v>
      </c>
      <c r="C161" t="s">
        <v>190</v>
      </c>
      <c r="D161" t="s">
        <v>102</v>
      </c>
      <c r="E161" t="s">
        <v>32</v>
      </c>
      <c r="F161" t="s">
        <v>9260</v>
      </c>
      <c r="G161">
        <f>all_runs!O2822-all_runs!O4262</f>
        <v>1.2526096033402934E-2</v>
      </c>
      <c r="H161">
        <f>all_runs!O2823-all_runs!O4263</f>
        <v>1.3802322956995794E-2</v>
      </c>
      <c r="I161">
        <f>all_runs!O2824-all_runs!O4264</f>
        <v>-1.0610766045549003E-3</v>
      </c>
      <c r="J161">
        <f>all_runs!O2825-all_runs!O4265</f>
        <v>8.8596491228070118E-3</v>
      </c>
      <c r="K161">
        <f>all_runs!O2826-all_runs!O4266</f>
        <v>-9.7571138387820833E-3</v>
      </c>
      <c r="L161">
        <f>all_runs!O2827-all_runs!O4267</f>
        <v>2.5970344152162372E-2</v>
      </c>
      <c r="M161">
        <f>all_runs!O2828-all_runs!O4268</f>
        <v>2.6876485706516462E-2</v>
      </c>
      <c r="N161">
        <f>all_runs!O2829-all_runs!O4269</f>
        <v>5.9398502808325482E-3</v>
      </c>
      <c r="O161">
        <f>all_runs!O2830-all_runs!O4270</f>
        <v>2.4029949350363289E-2</v>
      </c>
      <c r="P161">
        <f>all_runs!O2831-all_runs!O4271</f>
        <v>8.9343370456536064E-3</v>
      </c>
      <c r="Q161">
        <f>all_runs!O2832-all_runs!O4272</f>
        <v>3.576758945180003E-2</v>
      </c>
      <c r="R161">
        <f>all_runs!O2833-all_runs!O4273</f>
        <v>4.4014206514206511E-2</v>
      </c>
      <c r="S161">
        <f>all_runs!O2834-all_runs!O4274</f>
        <v>1.7680108589199661E-2</v>
      </c>
      <c r="T161">
        <f>all_runs!O2835-all_runs!O4275</f>
        <v>2.898550724637694E-2</v>
      </c>
      <c r="U161">
        <f>all_runs!O2836-all_runs!O4276</f>
        <v>1.4341727849267127E-2</v>
      </c>
      <c r="V161">
        <f>all_runs!O2837-all_runs!O4277</f>
        <v>1.5566037735849081E-2</v>
      </c>
      <c r="W161">
        <f>all_runs!O2838-all_runs!O4278</f>
        <v>1.9789126506552512E-2</v>
      </c>
      <c r="X161">
        <f>all_runs!O2839-all_runs!O4279</f>
        <v>1.3022260497403404E-2</v>
      </c>
      <c r="Y161">
        <f>all_runs!O2840-all_runs!O4280</f>
        <v>1.1822967981631849E-2</v>
      </c>
      <c r="Z161">
        <f>all_runs!O2841-all_runs!O4281</f>
        <v>1.3125056966392989E-2</v>
      </c>
      <c r="AA161" cm="1">
        <f t="array" ref="AA161">IF(G161=0,"",1+SUMPRODUCT(--(ABS($G161:$Z161)&lt;ABS(G161)),--($G161:$Z161&lt;&gt;0))+(SUMPRODUCT(--(ABS($G161:$Z161)=ABS(G161)),--($G161:$Z161&lt;&gt;0))-1)/2)</f>
        <v>7</v>
      </c>
      <c r="AB161" cm="1">
        <f t="array" ref="AB161">IF(H161=0,"",1+SUMPRODUCT(--(ABS($G161:$Z161)&lt;ABS(H161)),--($G161:$Z161&lt;&gt;0))+(SUMPRODUCT(--(ABS($G161:$Z161)=ABS(H161)),--($G161:$Z161&lt;&gt;0))-1)/2)</f>
        <v>10</v>
      </c>
      <c r="AC161" cm="1">
        <f t="array" ref="AC161">IF(I161=0,"",1+SUMPRODUCT(--(ABS($G161:$Z161)&lt;ABS(I161)),--($G161:$Z161&lt;&gt;0))+(SUMPRODUCT(--(ABS($G161:$Z161)=ABS(I161)),--($G161:$Z161&lt;&gt;0))-1)/2)</f>
        <v>1</v>
      </c>
      <c r="AD161" cm="1">
        <f t="array" ref="AD161">IF(J161=0,"",1+SUMPRODUCT(--(ABS($G161:$Z161)&lt;ABS(J161)),--($G161:$Z161&lt;&gt;0))+(SUMPRODUCT(--(ABS($G161:$Z161)=ABS(J161)),--($G161:$Z161&lt;&gt;0))-1)/2)</f>
        <v>3</v>
      </c>
      <c r="AE161" cm="1">
        <f t="array" ref="AE161">IF(K161=0,"",1+SUMPRODUCT(--(ABS($G161:$Z161)&lt;ABS(K161)),--($G161:$Z161&lt;&gt;0))+(SUMPRODUCT(--(ABS($G161:$Z161)=ABS(K161)),--($G161:$Z161&lt;&gt;0))-1)/2)</f>
        <v>5</v>
      </c>
      <c r="AF161" cm="1">
        <f t="array" ref="AF161">IF(L161=0,"",1+SUMPRODUCT(--(ABS($G161:$Z161)&lt;ABS(L161)),--($G161:$Z161&lt;&gt;0))+(SUMPRODUCT(--(ABS($G161:$Z161)=ABS(L161)),--($G161:$Z161&lt;&gt;0))-1)/2)</f>
        <v>16</v>
      </c>
      <c r="AG161" cm="1">
        <f t="array" ref="AG161">IF(M161=0,"",1+SUMPRODUCT(--(ABS($G161:$Z161)&lt;ABS(M161)),--($G161:$Z161&lt;&gt;0))+(SUMPRODUCT(--(ABS($G161:$Z161)=ABS(M161)),--($G161:$Z161&lt;&gt;0))-1)/2)</f>
        <v>17</v>
      </c>
      <c r="AH161" cm="1">
        <f t="array" ref="AH161">IF(N161=0,"",1+SUMPRODUCT(--(ABS($G161:$Z161)&lt;ABS(N161)),--($G161:$Z161&lt;&gt;0))+(SUMPRODUCT(--(ABS($G161:$Z161)=ABS(N161)),--($G161:$Z161&lt;&gt;0))-1)/2)</f>
        <v>2</v>
      </c>
      <c r="AI161" cm="1">
        <f t="array" ref="AI161">IF(O161=0,"",1+SUMPRODUCT(--(ABS($G161:$Z161)&lt;ABS(O161)),--($G161:$Z161&lt;&gt;0))+(SUMPRODUCT(--(ABS($G161:$Z161)=ABS(O161)),--($G161:$Z161&lt;&gt;0))-1)/2)</f>
        <v>15</v>
      </c>
      <c r="AJ161" cm="1">
        <f t="array" ref="AJ161">IF(P161=0,"",1+SUMPRODUCT(--(ABS($G161:$Z161)&lt;ABS(P161)),--($G161:$Z161&lt;&gt;0))+(SUMPRODUCT(--(ABS($G161:$Z161)=ABS(P161)),--($G161:$Z161&lt;&gt;0))-1)/2)</f>
        <v>4</v>
      </c>
      <c r="AK161" cm="1">
        <f t="array" ref="AK161">IF(Q161=0,"",1+SUMPRODUCT(--(ABS($G161:$Z161)&lt;ABS(Q161)),--($G161:$Z161&lt;&gt;0))+(SUMPRODUCT(--(ABS($G161:$Z161)=ABS(Q161)),--($G161:$Z161&lt;&gt;0))-1)/2)</f>
        <v>19</v>
      </c>
      <c r="AL161" cm="1">
        <f t="array" ref="AL161">IF(R161=0,"",1+SUMPRODUCT(--(ABS($G161:$Z161)&lt;ABS(R161)),--($G161:$Z161&lt;&gt;0))+(SUMPRODUCT(--(ABS($G161:$Z161)=ABS(R161)),--($G161:$Z161&lt;&gt;0))-1)/2)</f>
        <v>20</v>
      </c>
      <c r="AM161" cm="1">
        <f t="array" ref="AM161">IF(S161=0,"",1+SUMPRODUCT(--(ABS($G161:$Z161)&lt;ABS(S161)),--($G161:$Z161&lt;&gt;0))+(SUMPRODUCT(--(ABS($G161:$Z161)=ABS(S161)),--($G161:$Z161&lt;&gt;0))-1)/2)</f>
        <v>13</v>
      </c>
      <c r="AN161" cm="1">
        <f t="array" ref="AN161">IF(T161=0,"",1+SUMPRODUCT(--(ABS($G161:$Z161)&lt;ABS(T161)),--($G161:$Z161&lt;&gt;0))+(SUMPRODUCT(--(ABS($G161:$Z161)=ABS(T161)),--($G161:$Z161&lt;&gt;0))-1)/2)</f>
        <v>18</v>
      </c>
      <c r="AO161" cm="1">
        <f t="array" ref="AO161">IF(U161=0,"",1+SUMPRODUCT(--(ABS($G161:$Z161)&lt;ABS(U161)),--($G161:$Z161&lt;&gt;0))+(SUMPRODUCT(--(ABS($G161:$Z161)=ABS(U161)),--($G161:$Z161&lt;&gt;0))-1)/2)</f>
        <v>11</v>
      </c>
      <c r="AP161" cm="1">
        <f t="array" ref="AP161">IF(V161=0,"",1+SUMPRODUCT(--(ABS($G161:$Z161)&lt;ABS(V161)),--($G161:$Z161&lt;&gt;0))+(SUMPRODUCT(--(ABS($G161:$Z161)=ABS(V161)),--($G161:$Z161&lt;&gt;0))-1)/2)</f>
        <v>12</v>
      </c>
      <c r="AQ161" cm="1">
        <f t="array" ref="AQ161">IF(W161=0,"",1+SUMPRODUCT(--(ABS($G161:$Z161)&lt;ABS(W161)),--($G161:$Z161&lt;&gt;0))+(SUMPRODUCT(--(ABS($G161:$Z161)=ABS(W161)),--($G161:$Z161&lt;&gt;0))-1)/2)</f>
        <v>14</v>
      </c>
      <c r="AR161" cm="1">
        <f t="array" ref="AR161">IF(X161=0,"",1+SUMPRODUCT(--(ABS($G161:$Z161)&lt;ABS(X161)),--($G161:$Z161&lt;&gt;0))+(SUMPRODUCT(--(ABS($G161:$Z161)=ABS(X161)),--($G161:$Z161&lt;&gt;0))-1)/2)</f>
        <v>8</v>
      </c>
      <c r="AS161" cm="1">
        <f t="array" ref="AS161">IF(Y161=0,"",1+SUMPRODUCT(--(ABS($G161:$Z161)&lt;ABS(Y161)),--($G161:$Z161&lt;&gt;0))+(SUMPRODUCT(--(ABS($G161:$Z161)=ABS(Y161)),--($G161:$Z161&lt;&gt;0))-1)/2)</f>
        <v>6</v>
      </c>
      <c r="AT161" cm="1">
        <f t="array" ref="AT161">IF(Z161=0,"",1+SUMPRODUCT(--(ABS($G161:$Z161)&lt;ABS(Z161)),--($G161:$Z161&lt;&gt;0))+(SUMPRODUCT(--(ABS($G161:$Z161)=ABS(Z161)),--($G161:$Z161&lt;&gt;0))-1)/2)</f>
        <v>9</v>
      </c>
      <c r="AU161">
        <f>AVERAGE(G161:Z161)</f>
        <v>1.6511771677203857E-2</v>
      </c>
      <c r="AV161">
        <f>SUMIF(G161:Z161,"&gt;0",AA161:AT161)</f>
        <v>204</v>
      </c>
      <c r="AW161">
        <f>COUNTIF(G161:Z161,"&lt;&gt;0")</f>
        <v>20</v>
      </c>
      <c r="AX161">
        <f>_xlfn.LET(_xlpm.n,AW161,_xlpm.w,AV161,_xlpm.mu,_xlpm.n*(_xlpm.n+1)/4,_xlpm.sd,SQRT(_xlpm.n*(_xlpm.n+1)*(2*_xlpm.n+1)/24),_xlpm.z,(ABS(_xlpm.w-_xlpm.mu)-0.5)/_xlpm.sd,MIN(1,2*(1-_xlfn.NORM.S.DIST(_xlpm.z,TRUE))))</f>
        <v>2.3574535856440981E-4</v>
      </c>
    </row>
    <row r="162" spans="1:50" x14ac:dyDescent="0.25">
      <c r="A162" t="s">
        <v>9346</v>
      </c>
      <c r="B162" t="s">
        <v>19</v>
      </c>
      <c r="C162" t="s">
        <v>190</v>
      </c>
      <c r="D162" t="s">
        <v>102</v>
      </c>
      <c r="E162" t="s">
        <v>12</v>
      </c>
      <c r="F162" t="s">
        <v>9260</v>
      </c>
      <c r="G162">
        <f>all_runs!O2842-all_runs!O4282</f>
        <v>-1.6666666666666829E-2</v>
      </c>
      <c r="H162">
        <f>all_runs!O2843-all_runs!O4283</f>
        <v>-1.1555827657457773E-2</v>
      </c>
      <c r="I162">
        <f>all_runs!O2844-all_runs!O4284</f>
        <v>4.7659522797645071E-3</v>
      </c>
      <c r="J162">
        <f>all_runs!O2845-all_runs!O4285</f>
        <v>-1.7023241496075037E-2</v>
      </c>
      <c r="K162">
        <f>all_runs!O2846-all_runs!O4286</f>
        <v>6.5715560890776681E-3</v>
      </c>
      <c r="L162">
        <f>all_runs!O2847-all_runs!O4287</f>
        <v>1.6917687217415933E-3</v>
      </c>
      <c r="M162">
        <f>all_runs!O2848-all_runs!O4288</f>
        <v>1.0773540185315955E-4</v>
      </c>
      <c r="N162">
        <f>all_runs!O2849-all_runs!O4289</f>
        <v>-2.1310181531176031E-2</v>
      </c>
      <c r="O162">
        <f>all_runs!O2850-all_runs!O4290</f>
        <v>7.1230708349820926E-3</v>
      </c>
      <c r="P162">
        <f>all_runs!O2851-all_runs!O4291</f>
        <v>5.5252800484409947E-3</v>
      </c>
      <c r="Q162">
        <f>all_runs!O2852-all_runs!O4292</f>
        <v>2.4622960911049652E-2</v>
      </c>
      <c r="R162">
        <f>all_runs!O2853-all_runs!O4293</f>
        <v>-7.2855321474107892E-4</v>
      </c>
      <c r="S162">
        <f>all_runs!O2854-all_runs!O4294</f>
        <v>-4.307458143074594E-2</v>
      </c>
      <c r="T162">
        <f>all_runs!O2855-all_runs!O4295</f>
        <v>4.2955261260577693E-3</v>
      </c>
      <c r="U162">
        <f>all_runs!O2856-all_runs!O4296</f>
        <v>-2.7982145605664033E-2</v>
      </c>
      <c r="V162">
        <f>all_runs!O2857-all_runs!O4297</f>
        <v>2.4743269602970352E-3</v>
      </c>
      <c r="W162">
        <f>all_runs!O2858-all_runs!O4298</f>
        <v>-8.6297429341125609E-3</v>
      </c>
      <c r="X162">
        <f>all_runs!O2859-all_runs!O4299</f>
        <v>1.7262546412744051E-2</v>
      </c>
      <c r="Y162">
        <f>all_runs!O2860-all_runs!O4300</f>
        <v>-1.9081159442289719E-2</v>
      </c>
      <c r="Z162">
        <f>all_runs!O2861-all_runs!O4301</f>
        <v>-9.969558599695505E-3</v>
      </c>
      <c r="AA162" cm="1">
        <f t="array" ref="AA162">IF(G162=0,"",1+SUMPRODUCT(--(ABS($G162:$Z162)&lt;ABS(G162)),--($G162:$Z162&lt;&gt;0))+(SUMPRODUCT(--(ABS($G162:$Z162)=ABS(G162)),--($G162:$Z162&lt;&gt;0))-1)/2)</f>
        <v>13</v>
      </c>
      <c r="AB162" cm="1">
        <f t="array" ref="AB162">IF(H162=0,"",1+SUMPRODUCT(--(ABS($G162:$Z162)&lt;ABS(H162)),--($G162:$Z162&lt;&gt;0))+(SUMPRODUCT(--(ABS($G162:$Z162)=ABS(H162)),--($G162:$Z162&lt;&gt;0))-1)/2)</f>
        <v>12</v>
      </c>
      <c r="AC162" cm="1">
        <f t="array" ref="AC162">IF(I162=0,"",1+SUMPRODUCT(--(ABS($G162:$Z162)&lt;ABS(I162)),--($G162:$Z162&lt;&gt;0))+(SUMPRODUCT(--(ABS($G162:$Z162)=ABS(I162)),--($G162:$Z162&lt;&gt;0))-1)/2)</f>
        <v>6</v>
      </c>
      <c r="AD162" cm="1">
        <f t="array" ref="AD162">IF(J162=0,"",1+SUMPRODUCT(--(ABS($G162:$Z162)&lt;ABS(J162)),--($G162:$Z162&lt;&gt;0))+(SUMPRODUCT(--(ABS($G162:$Z162)=ABS(J162)),--($G162:$Z162&lt;&gt;0))-1)/2)</f>
        <v>14</v>
      </c>
      <c r="AE162" cm="1">
        <f t="array" ref="AE162">IF(K162=0,"",1+SUMPRODUCT(--(ABS($G162:$Z162)&lt;ABS(K162)),--($G162:$Z162&lt;&gt;0))+(SUMPRODUCT(--(ABS($G162:$Z162)=ABS(K162)),--($G162:$Z162&lt;&gt;0))-1)/2)</f>
        <v>8</v>
      </c>
      <c r="AF162" cm="1">
        <f t="array" ref="AF162">IF(L162=0,"",1+SUMPRODUCT(--(ABS($G162:$Z162)&lt;ABS(L162)),--($G162:$Z162&lt;&gt;0))+(SUMPRODUCT(--(ABS($G162:$Z162)=ABS(L162)),--($G162:$Z162&lt;&gt;0))-1)/2)</f>
        <v>3</v>
      </c>
      <c r="AG162" cm="1">
        <f t="array" ref="AG162">IF(M162=0,"",1+SUMPRODUCT(--(ABS($G162:$Z162)&lt;ABS(M162)),--($G162:$Z162&lt;&gt;0))+(SUMPRODUCT(--(ABS($G162:$Z162)=ABS(M162)),--($G162:$Z162&lt;&gt;0))-1)/2)</f>
        <v>1</v>
      </c>
      <c r="AH162" cm="1">
        <f t="array" ref="AH162">IF(N162=0,"",1+SUMPRODUCT(--(ABS($G162:$Z162)&lt;ABS(N162)),--($G162:$Z162&lt;&gt;0))+(SUMPRODUCT(--(ABS($G162:$Z162)=ABS(N162)),--($G162:$Z162&lt;&gt;0))-1)/2)</f>
        <v>17</v>
      </c>
      <c r="AI162" cm="1">
        <f t="array" ref="AI162">IF(O162=0,"",1+SUMPRODUCT(--(ABS($G162:$Z162)&lt;ABS(O162)),--($G162:$Z162&lt;&gt;0))+(SUMPRODUCT(--(ABS($G162:$Z162)=ABS(O162)),--($G162:$Z162&lt;&gt;0))-1)/2)</f>
        <v>9</v>
      </c>
      <c r="AJ162" cm="1">
        <f t="array" ref="AJ162">IF(P162=0,"",1+SUMPRODUCT(--(ABS($G162:$Z162)&lt;ABS(P162)),--($G162:$Z162&lt;&gt;0))+(SUMPRODUCT(--(ABS($G162:$Z162)=ABS(P162)),--($G162:$Z162&lt;&gt;0))-1)/2)</f>
        <v>7</v>
      </c>
      <c r="AK162" cm="1">
        <f t="array" ref="AK162">IF(Q162=0,"",1+SUMPRODUCT(--(ABS($G162:$Z162)&lt;ABS(Q162)),--($G162:$Z162&lt;&gt;0))+(SUMPRODUCT(--(ABS($G162:$Z162)=ABS(Q162)),--($G162:$Z162&lt;&gt;0))-1)/2)</f>
        <v>18</v>
      </c>
      <c r="AL162" cm="1">
        <f t="array" ref="AL162">IF(R162=0,"",1+SUMPRODUCT(--(ABS($G162:$Z162)&lt;ABS(R162)),--($G162:$Z162&lt;&gt;0))+(SUMPRODUCT(--(ABS($G162:$Z162)=ABS(R162)),--($G162:$Z162&lt;&gt;0))-1)/2)</f>
        <v>2</v>
      </c>
      <c r="AM162" cm="1">
        <f t="array" ref="AM162">IF(S162=0,"",1+SUMPRODUCT(--(ABS($G162:$Z162)&lt;ABS(S162)),--($G162:$Z162&lt;&gt;0))+(SUMPRODUCT(--(ABS($G162:$Z162)=ABS(S162)),--($G162:$Z162&lt;&gt;0))-1)/2)</f>
        <v>20</v>
      </c>
      <c r="AN162" cm="1">
        <f t="array" ref="AN162">IF(T162=0,"",1+SUMPRODUCT(--(ABS($G162:$Z162)&lt;ABS(T162)),--($G162:$Z162&lt;&gt;0))+(SUMPRODUCT(--(ABS($G162:$Z162)=ABS(T162)),--($G162:$Z162&lt;&gt;0))-1)/2)</f>
        <v>5</v>
      </c>
      <c r="AO162" cm="1">
        <f t="array" ref="AO162">IF(U162=0,"",1+SUMPRODUCT(--(ABS($G162:$Z162)&lt;ABS(U162)),--($G162:$Z162&lt;&gt;0))+(SUMPRODUCT(--(ABS($G162:$Z162)=ABS(U162)),--($G162:$Z162&lt;&gt;0))-1)/2)</f>
        <v>19</v>
      </c>
      <c r="AP162" cm="1">
        <f t="array" ref="AP162">IF(V162=0,"",1+SUMPRODUCT(--(ABS($G162:$Z162)&lt;ABS(V162)),--($G162:$Z162&lt;&gt;0))+(SUMPRODUCT(--(ABS($G162:$Z162)=ABS(V162)),--($G162:$Z162&lt;&gt;0))-1)/2)</f>
        <v>4</v>
      </c>
      <c r="AQ162" cm="1">
        <f t="array" ref="AQ162">IF(W162=0,"",1+SUMPRODUCT(--(ABS($G162:$Z162)&lt;ABS(W162)),--($G162:$Z162&lt;&gt;0))+(SUMPRODUCT(--(ABS($G162:$Z162)=ABS(W162)),--($G162:$Z162&lt;&gt;0))-1)/2)</f>
        <v>10</v>
      </c>
      <c r="AR162" cm="1">
        <f t="array" ref="AR162">IF(X162=0,"",1+SUMPRODUCT(--(ABS($G162:$Z162)&lt;ABS(X162)),--($G162:$Z162&lt;&gt;0))+(SUMPRODUCT(--(ABS($G162:$Z162)=ABS(X162)),--($G162:$Z162&lt;&gt;0))-1)/2)</f>
        <v>15</v>
      </c>
      <c r="AS162" cm="1">
        <f t="array" ref="AS162">IF(Y162=0,"",1+SUMPRODUCT(--(ABS($G162:$Z162)&lt;ABS(Y162)),--($G162:$Z162&lt;&gt;0))+(SUMPRODUCT(--(ABS($G162:$Z162)=ABS(Y162)),--($G162:$Z162&lt;&gt;0))-1)/2)</f>
        <v>16</v>
      </c>
      <c r="AT162" cm="1">
        <f t="array" ref="AT162">IF(Z162=0,"",1+SUMPRODUCT(--(ABS($G162:$Z162)&lt;ABS(Z162)),--($G162:$Z162&lt;&gt;0))+(SUMPRODUCT(--(ABS($G162:$Z162)=ABS(Z162)),--($G162:$Z162&lt;&gt;0))-1)/2)</f>
        <v>11</v>
      </c>
      <c r="AU162">
        <f>AVERAGE(G162:Z162)</f>
        <v>-5.0790467396307996E-3</v>
      </c>
      <c r="AV162">
        <f>SUMIF(G162:Z162,"&gt;0",AA162:AT162)</f>
        <v>76</v>
      </c>
      <c r="AW162">
        <f>COUNTIF(G162:Z162,"&lt;&gt;0")</f>
        <v>20</v>
      </c>
      <c r="AX162">
        <f>_xlfn.LET(_xlpm.n,AW162,_xlpm.w,AV162,_xlpm.mu,_xlpm.n*(_xlpm.n+1)/4,_xlpm.sd,SQRT(_xlpm.n*(_xlpm.n+1)*(2*_xlpm.n+1)/24),_xlpm.z,(ABS(_xlpm.w-_xlpm.mu)-0.5)/_xlpm.sd,MIN(1,2*(1-_xlfn.NORM.S.DIST(_xlpm.z,TRUE))))</f>
        <v>0.28733726835203188</v>
      </c>
    </row>
    <row r="163" spans="1:50" x14ac:dyDescent="0.25">
      <c r="A163" t="s">
        <v>9346</v>
      </c>
      <c r="B163" t="s">
        <v>19</v>
      </c>
      <c r="C163" t="s">
        <v>190</v>
      </c>
      <c r="D163" t="s">
        <v>102</v>
      </c>
      <c r="E163" t="s">
        <v>26</v>
      </c>
      <c r="F163" t="s">
        <v>9260</v>
      </c>
      <c r="G163">
        <f>all_runs!O2862-all_runs!O4302</f>
        <v>9.1571703418676931E-3</v>
      </c>
      <c r="H163">
        <f>all_runs!O2863-all_runs!O4303</f>
        <v>-7.9040712018098036E-3</v>
      </c>
      <c r="I163">
        <f>all_runs!O2864-all_runs!O4304</f>
        <v>1.1644285848436464E-2</v>
      </c>
      <c r="J163">
        <f>all_runs!O2865-all_runs!O4305</f>
        <v>-4.3010752688172893E-3</v>
      </c>
      <c r="K163">
        <f>all_runs!O2866-all_runs!O4306</f>
        <v>2.0516408928696217E-2</v>
      </c>
      <c r="L163">
        <f>all_runs!O2867-all_runs!O4307</f>
        <v>-1.6126934581870089E-2</v>
      </c>
      <c r="M163">
        <f>all_runs!O2868-all_runs!O4308</f>
        <v>-2.4590240572963662E-3</v>
      </c>
      <c r="N163">
        <f>all_runs!O2869-all_runs!O4309</f>
        <v>1.295896328293733E-2</v>
      </c>
      <c r="O163">
        <f>all_runs!O2870-all_runs!O4310</f>
        <v>1.2958963282937219E-2</v>
      </c>
      <c r="P163">
        <f>all_runs!O2871-all_runs!O4311</f>
        <v>-3.2053053329649139E-2</v>
      </c>
      <c r="Q163">
        <f>all_runs!O2872-all_runs!O4312</f>
        <v>3.1640362031565616E-2</v>
      </c>
      <c r="R163">
        <f>all_runs!O2873-all_runs!O4313</f>
        <v>-6.7716683957369517E-3</v>
      </c>
      <c r="S163">
        <f>all_runs!O2874-all_runs!O4314</f>
        <v>9.9764380282744147E-3</v>
      </c>
      <c r="T163">
        <f>all_runs!O2875-all_runs!O4315</f>
        <v>1.5466095726399454E-2</v>
      </c>
      <c r="U163">
        <f>all_runs!O2876-all_runs!O4316</f>
        <v>-1.0682101597609406E-2</v>
      </c>
      <c r="V163">
        <f>all_runs!O2877-all_runs!O4317</f>
        <v>-3.5274033972477747E-3</v>
      </c>
      <c r="W163">
        <f>all_runs!O2878-all_runs!O4318</f>
        <v>5.1273382916384724E-3</v>
      </c>
      <c r="X163">
        <f>all_runs!O2879-all_runs!O4319</f>
        <v>-1.9084680122140041E-3</v>
      </c>
      <c r="Y163">
        <f>all_runs!O2880-all_runs!O4320</f>
        <v>-9.2226613965743498E-3</v>
      </c>
      <c r="Z163">
        <f>all_runs!O2881-all_runs!O4321</f>
        <v>9.2177937005524235E-3</v>
      </c>
      <c r="AA163" cm="1">
        <f t="array" ref="AA163">IF(G163=0,"",1+SUMPRODUCT(--(ABS($G163:$Z163)&lt;ABS(G163)),--($G163:$Z163&lt;&gt;0))+(SUMPRODUCT(--(ABS($G163:$Z163)=ABS(G163)),--($G163:$Z163&lt;&gt;0))-1)/2)</f>
        <v>8</v>
      </c>
      <c r="AB163" cm="1">
        <f t="array" ref="AB163">IF(H163=0,"",1+SUMPRODUCT(--(ABS($G163:$Z163)&lt;ABS(H163)),--($G163:$Z163&lt;&gt;0))+(SUMPRODUCT(--(ABS($G163:$Z163)=ABS(H163)),--($G163:$Z163&lt;&gt;0))-1)/2)</f>
        <v>7</v>
      </c>
      <c r="AC163" cm="1">
        <f t="array" ref="AC163">IF(I163=0,"",1+SUMPRODUCT(--(ABS($G163:$Z163)&lt;ABS(I163)),--($G163:$Z163&lt;&gt;0))+(SUMPRODUCT(--(ABS($G163:$Z163)=ABS(I163)),--($G163:$Z163&lt;&gt;0))-1)/2)</f>
        <v>13</v>
      </c>
      <c r="AD163" cm="1">
        <f t="array" ref="AD163">IF(J163=0,"",1+SUMPRODUCT(--(ABS($G163:$Z163)&lt;ABS(J163)),--($G163:$Z163&lt;&gt;0))+(SUMPRODUCT(--(ABS($G163:$Z163)=ABS(J163)),--($G163:$Z163&lt;&gt;0))-1)/2)</f>
        <v>4</v>
      </c>
      <c r="AE163" cm="1">
        <f t="array" ref="AE163">IF(K163=0,"",1+SUMPRODUCT(--(ABS($G163:$Z163)&lt;ABS(K163)),--($G163:$Z163&lt;&gt;0))+(SUMPRODUCT(--(ABS($G163:$Z163)=ABS(K163)),--($G163:$Z163&lt;&gt;0))-1)/2)</f>
        <v>18</v>
      </c>
      <c r="AF163" cm="1">
        <f t="array" ref="AF163">IF(L163=0,"",1+SUMPRODUCT(--(ABS($G163:$Z163)&lt;ABS(L163)),--($G163:$Z163&lt;&gt;0))+(SUMPRODUCT(--(ABS($G163:$Z163)=ABS(L163)),--($G163:$Z163&lt;&gt;0))-1)/2)</f>
        <v>17</v>
      </c>
      <c r="AG163" cm="1">
        <f t="array" ref="AG163">IF(M163=0,"",1+SUMPRODUCT(--(ABS($G163:$Z163)&lt;ABS(M163)),--($G163:$Z163&lt;&gt;0))+(SUMPRODUCT(--(ABS($G163:$Z163)=ABS(M163)),--($G163:$Z163&lt;&gt;0))-1)/2)</f>
        <v>2</v>
      </c>
      <c r="AH163" cm="1">
        <f t="array" ref="AH163">IF(N163=0,"",1+SUMPRODUCT(--(ABS($G163:$Z163)&lt;ABS(N163)),--($G163:$Z163&lt;&gt;0))+(SUMPRODUCT(--(ABS($G163:$Z163)=ABS(N163)),--($G163:$Z163&lt;&gt;0))-1)/2)</f>
        <v>15</v>
      </c>
      <c r="AI163" cm="1">
        <f t="array" ref="AI163">IF(O163=0,"",1+SUMPRODUCT(--(ABS($G163:$Z163)&lt;ABS(O163)),--($G163:$Z163&lt;&gt;0))+(SUMPRODUCT(--(ABS($G163:$Z163)=ABS(O163)),--($G163:$Z163&lt;&gt;0))-1)/2)</f>
        <v>14</v>
      </c>
      <c r="AJ163" cm="1">
        <f t="array" ref="AJ163">IF(P163=0,"",1+SUMPRODUCT(--(ABS($G163:$Z163)&lt;ABS(P163)),--($G163:$Z163&lt;&gt;0))+(SUMPRODUCT(--(ABS($G163:$Z163)=ABS(P163)),--($G163:$Z163&lt;&gt;0))-1)/2)</f>
        <v>20</v>
      </c>
      <c r="AK163" cm="1">
        <f t="array" ref="AK163">IF(Q163=0,"",1+SUMPRODUCT(--(ABS($G163:$Z163)&lt;ABS(Q163)),--($G163:$Z163&lt;&gt;0))+(SUMPRODUCT(--(ABS($G163:$Z163)=ABS(Q163)),--($G163:$Z163&lt;&gt;0))-1)/2)</f>
        <v>19</v>
      </c>
      <c r="AL163" cm="1">
        <f t="array" ref="AL163">IF(R163=0,"",1+SUMPRODUCT(--(ABS($G163:$Z163)&lt;ABS(R163)),--($G163:$Z163&lt;&gt;0))+(SUMPRODUCT(--(ABS($G163:$Z163)=ABS(R163)),--($G163:$Z163&lt;&gt;0))-1)/2)</f>
        <v>6</v>
      </c>
      <c r="AM163" cm="1">
        <f t="array" ref="AM163">IF(S163=0,"",1+SUMPRODUCT(--(ABS($G163:$Z163)&lt;ABS(S163)),--($G163:$Z163&lt;&gt;0))+(SUMPRODUCT(--(ABS($G163:$Z163)=ABS(S163)),--($G163:$Z163&lt;&gt;0))-1)/2)</f>
        <v>11</v>
      </c>
      <c r="AN163" cm="1">
        <f t="array" ref="AN163">IF(T163=0,"",1+SUMPRODUCT(--(ABS($G163:$Z163)&lt;ABS(T163)),--($G163:$Z163&lt;&gt;0))+(SUMPRODUCT(--(ABS($G163:$Z163)=ABS(T163)),--($G163:$Z163&lt;&gt;0))-1)/2)</f>
        <v>16</v>
      </c>
      <c r="AO163" cm="1">
        <f t="array" ref="AO163">IF(U163=0,"",1+SUMPRODUCT(--(ABS($G163:$Z163)&lt;ABS(U163)),--($G163:$Z163&lt;&gt;0))+(SUMPRODUCT(--(ABS($G163:$Z163)=ABS(U163)),--($G163:$Z163&lt;&gt;0))-1)/2)</f>
        <v>12</v>
      </c>
      <c r="AP163" cm="1">
        <f t="array" ref="AP163">IF(V163=0,"",1+SUMPRODUCT(--(ABS($G163:$Z163)&lt;ABS(V163)),--($G163:$Z163&lt;&gt;0))+(SUMPRODUCT(--(ABS($G163:$Z163)=ABS(V163)),--($G163:$Z163&lt;&gt;0))-1)/2)</f>
        <v>3</v>
      </c>
      <c r="AQ163" cm="1">
        <f t="array" ref="AQ163">IF(W163=0,"",1+SUMPRODUCT(--(ABS($G163:$Z163)&lt;ABS(W163)),--($G163:$Z163&lt;&gt;0))+(SUMPRODUCT(--(ABS($G163:$Z163)=ABS(W163)),--($G163:$Z163&lt;&gt;0))-1)/2)</f>
        <v>5</v>
      </c>
      <c r="AR163" cm="1">
        <f t="array" ref="AR163">IF(X163=0,"",1+SUMPRODUCT(--(ABS($G163:$Z163)&lt;ABS(X163)),--($G163:$Z163&lt;&gt;0))+(SUMPRODUCT(--(ABS($G163:$Z163)=ABS(X163)),--($G163:$Z163&lt;&gt;0))-1)/2)</f>
        <v>1</v>
      </c>
      <c r="AS163" cm="1">
        <f t="array" ref="AS163">IF(Y163=0,"",1+SUMPRODUCT(--(ABS($G163:$Z163)&lt;ABS(Y163)),--($G163:$Z163&lt;&gt;0))+(SUMPRODUCT(--(ABS($G163:$Z163)=ABS(Y163)),--($G163:$Z163&lt;&gt;0))-1)/2)</f>
        <v>10</v>
      </c>
      <c r="AT163" cm="1">
        <f t="array" ref="AT163">IF(Z163=0,"",1+SUMPRODUCT(--(ABS($G163:$Z163)&lt;ABS(Z163)),--($G163:$Z163&lt;&gt;0))+(SUMPRODUCT(--(ABS($G163:$Z163)=ABS(Z163)),--($G163:$Z163&lt;&gt;0))-1)/2)</f>
        <v>9</v>
      </c>
      <c r="AU163">
        <f>AVERAGE(G163:Z163)</f>
        <v>2.1853679112240065E-3</v>
      </c>
      <c r="AV163">
        <f>SUMIF(G163:Z163,"&gt;0",AA163:AT163)</f>
        <v>128</v>
      </c>
      <c r="AW163">
        <f>COUNTIF(G163:Z163,"&lt;&gt;0")</f>
        <v>20</v>
      </c>
      <c r="AX163">
        <f>_xlfn.LET(_xlpm.n,AW163,_xlpm.w,AV163,_xlpm.mu,_xlpm.n*(_xlpm.n+1)/4,_xlpm.sd,SQRT(_xlpm.n*(_xlpm.n+1)*(2*_xlpm.n+1)/24),_xlpm.z,(ABS(_xlpm.w-_xlpm.mu)-0.5)/_xlpm.sd,MIN(1,2*(1-_xlfn.NORM.S.DIST(_xlpm.z,TRUE))))</f>
        <v>0.40091675928529025</v>
      </c>
    </row>
    <row r="164" spans="1:50" x14ac:dyDescent="0.25">
      <c r="A164" t="s">
        <v>9356</v>
      </c>
      <c r="B164" t="s">
        <v>106</v>
      </c>
      <c r="C164" t="s">
        <v>147</v>
      </c>
      <c r="D164" t="s">
        <v>23</v>
      </c>
      <c r="E164" t="s">
        <v>32</v>
      </c>
      <c r="F164" t="s">
        <v>9259</v>
      </c>
      <c r="G164">
        <f>all_runs!O602-all_runs!O1202</f>
        <v>-7.4389842444547272E-2</v>
      </c>
      <c r="H164">
        <f>all_runs!O603-all_runs!O1203</f>
        <v>-3.7669099678970253E-2</v>
      </c>
      <c r="I164">
        <f>all_runs!O604-all_runs!O1204</f>
        <v>-3.5806682780483712E-2</v>
      </c>
      <c r="J164">
        <f>all_runs!O605-all_runs!O1205</f>
        <v>-3.7669099678970253E-2</v>
      </c>
      <c r="K164">
        <f>all_runs!O606-all_runs!O1206</f>
        <v>-3.7669099678970253E-2</v>
      </c>
      <c r="L164">
        <f>all_runs!O607-all_runs!O1207</f>
        <v>-3.7669099678970253E-2</v>
      </c>
      <c r="M164">
        <f>all_runs!O608-all_runs!O1208</f>
        <v>-3.7669099678970253E-2</v>
      </c>
      <c r="N164">
        <f>all_runs!O609-all_runs!O1209</f>
        <v>-3.7669099678970253E-2</v>
      </c>
      <c r="O164">
        <f>all_runs!O610-all_runs!O1210</f>
        <v>-3.7669099678970253E-2</v>
      </c>
      <c r="P164">
        <f>all_runs!O611-all_runs!O1211</f>
        <v>-3.7669099678970253E-2</v>
      </c>
      <c r="Q164">
        <f>all_runs!O612-all_runs!O1212</f>
        <v>-3.7669099678970253E-2</v>
      </c>
      <c r="R164">
        <f>all_runs!O613-all_runs!O1213</f>
        <v>-3.7669099678970253E-2</v>
      </c>
      <c r="S164">
        <f>all_runs!O614-all_runs!O1214</f>
        <v>-3.7669099678970253E-2</v>
      </c>
      <c r="T164">
        <f>all_runs!O615-all_runs!O1215</f>
        <v>-3.7669099678970253E-2</v>
      </c>
      <c r="U164">
        <f>all_runs!O616-all_runs!O1216</f>
        <v>-3.7669099678970253E-2</v>
      </c>
      <c r="V164">
        <f>all_runs!O617-all_runs!O1217</f>
        <v>-3.7669099678970253E-2</v>
      </c>
      <c r="W164">
        <f>all_runs!O618-all_runs!O1218</f>
        <v>-3.7669099678970253E-2</v>
      </c>
      <c r="X164">
        <f>all_runs!O619-all_runs!O1219</f>
        <v>-3.7669099678970253E-2</v>
      </c>
      <c r="Y164">
        <f>all_runs!O620-all_runs!O1220</f>
        <v>-3.7669099678970253E-2</v>
      </c>
      <c r="Z164">
        <f>all_runs!O621-all_runs!O1221</f>
        <v>-3.7669099678970253E-2</v>
      </c>
      <c r="AA164" cm="1">
        <f t="array" ref="AA164">IF(G164=0,"",1+SUMPRODUCT(--(ABS($G164:$Z164)&lt;ABS(G164)),--($G164:$Z164&lt;&gt;0))+(SUMPRODUCT(--(ABS($G164:$Z164)=ABS(G164)),--($G164:$Z164&lt;&gt;0))-1)/2)</f>
        <v>20</v>
      </c>
      <c r="AB164" cm="1">
        <f t="array" ref="AB164">IF(H164=0,"",1+SUMPRODUCT(--(ABS($G164:$Z164)&lt;ABS(H164)),--($G164:$Z164&lt;&gt;0))+(SUMPRODUCT(--(ABS($G164:$Z164)=ABS(H164)),--($G164:$Z164&lt;&gt;0))-1)/2)</f>
        <v>10.5</v>
      </c>
      <c r="AC164" cm="1">
        <f t="array" ref="AC164">IF(I164=0,"",1+SUMPRODUCT(--(ABS($G164:$Z164)&lt;ABS(I164)),--($G164:$Z164&lt;&gt;0))+(SUMPRODUCT(--(ABS($G164:$Z164)=ABS(I164)),--($G164:$Z164&lt;&gt;0))-1)/2)</f>
        <v>1</v>
      </c>
      <c r="AD164" cm="1">
        <f t="array" ref="AD164">IF(J164=0,"",1+SUMPRODUCT(--(ABS($G164:$Z164)&lt;ABS(J164)),--($G164:$Z164&lt;&gt;0))+(SUMPRODUCT(--(ABS($G164:$Z164)=ABS(J164)),--($G164:$Z164&lt;&gt;0))-1)/2)</f>
        <v>10.5</v>
      </c>
      <c r="AE164" cm="1">
        <f t="array" ref="AE164">IF(K164=0,"",1+SUMPRODUCT(--(ABS($G164:$Z164)&lt;ABS(K164)),--($G164:$Z164&lt;&gt;0))+(SUMPRODUCT(--(ABS($G164:$Z164)=ABS(K164)),--($G164:$Z164&lt;&gt;0))-1)/2)</f>
        <v>10.5</v>
      </c>
      <c r="AF164" cm="1">
        <f t="array" ref="AF164">IF(L164=0,"",1+SUMPRODUCT(--(ABS($G164:$Z164)&lt;ABS(L164)),--($G164:$Z164&lt;&gt;0))+(SUMPRODUCT(--(ABS($G164:$Z164)=ABS(L164)),--($G164:$Z164&lt;&gt;0))-1)/2)</f>
        <v>10.5</v>
      </c>
      <c r="AG164" cm="1">
        <f t="array" ref="AG164">IF(M164=0,"",1+SUMPRODUCT(--(ABS($G164:$Z164)&lt;ABS(M164)),--($G164:$Z164&lt;&gt;0))+(SUMPRODUCT(--(ABS($G164:$Z164)=ABS(M164)),--($G164:$Z164&lt;&gt;0))-1)/2)</f>
        <v>10.5</v>
      </c>
      <c r="AH164" cm="1">
        <f t="array" ref="AH164">IF(N164=0,"",1+SUMPRODUCT(--(ABS($G164:$Z164)&lt;ABS(N164)),--($G164:$Z164&lt;&gt;0))+(SUMPRODUCT(--(ABS($G164:$Z164)=ABS(N164)),--($G164:$Z164&lt;&gt;0))-1)/2)</f>
        <v>10.5</v>
      </c>
      <c r="AI164" cm="1">
        <f t="array" ref="AI164">IF(O164=0,"",1+SUMPRODUCT(--(ABS($G164:$Z164)&lt;ABS(O164)),--($G164:$Z164&lt;&gt;0))+(SUMPRODUCT(--(ABS($G164:$Z164)=ABS(O164)),--($G164:$Z164&lt;&gt;0))-1)/2)</f>
        <v>10.5</v>
      </c>
      <c r="AJ164" cm="1">
        <f t="array" ref="AJ164">IF(P164=0,"",1+SUMPRODUCT(--(ABS($G164:$Z164)&lt;ABS(P164)),--($G164:$Z164&lt;&gt;0))+(SUMPRODUCT(--(ABS($G164:$Z164)=ABS(P164)),--($G164:$Z164&lt;&gt;0))-1)/2)</f>
        <v>10.5</v>
      </c>
      <c r="AK164" cm="1">
        <f t="array" ref="AK164">IF(Q164=0,"",1+SUMPRODUCT(--(ABS($G164:$Z164)&lt;ABS(Q164)),--($G164:$Z164&lt;&gt;0))+(SUMPRODUCT(--(ABS($G164:$Z164)=ABS(Q164)),--($G164:$Z164&lt;&gt;0))-1)/2)</f>
        <v>10.5</v>
      </c>
      <c r="AL164" cm="1">
        <f t="array" ref="AL164">IF(R164=0,"",1+SUMPRODUCT(--(ABS($G164:$Z164)&lt;ABS(R164)),--($G164:$Z164&lt;&gt;0))+(SUMPRODUCT(--(ABS($G164:$Z164)=ABS(R164)),--($G164:$Z164&lt;&gt;0))-1)/2)</f>
        <v>10.5</v>
      </c>
      <c r="AM164" cm="1">
        <f t="array" ref="AM164">IF(S164=0,"",1+SUMPRODUCT(--(ABS($G164:$Z164)&lt;ABS(S164)),--($G164:$Z164&lt;&gt;0))+(SUMPRODUCT(--(ABS($G164:$Z164)=ABS(S164)),--($G164:$Z164&lt;&gt;0))-1)/2)</f>
        <v>10.5</v>
      </c>
      <c r="AN164" cm="1">
        <f t="array" ref="AN164">IF(T164=0,"",1+SUMPRODUCT(--(ABS($G164:$Z164)&lt;ABS(T164)),--($G164:$Z164&lt;&gt;0))+(SUMPRODUCT(--(ABS($G164:$Z164)=ABS(T164)),--($G164:$Z164&lt;&gt;0))-1)/2)</f>
        <v>10.5</v>
      </c>
      <c r="AO164" cm="1">
        <f t="array" ref="AO164">IF(U164=0,"",1+SUMPRODUCT(--(ABS($G164:$Z164)&lt;ABS(U164)),--($G164:$Z164&lt;&gt;0))+(SUMPRODUCT(--(ABS($G164:$Z164)=ABS(U164)),--($G164:$Z164&lt;&gt;0))-1)/2)</f>
        <v>10.5</v>
      </c>
      <c r="AP164" cm="1">
        <f t="array" ref="AP164">IF(V164=0,"",1+SUMPRODUCT(--(ABS($G164:$Z164)&lt;ABS(V164)),--($G164:$Z164&lt;&gt;0))+(SUMPRODUCT(--(ABS($G164:$Z164)=ABS(V164)),--($G164:$Z164&lt;&gt;0))-1)/2)</f>
        <v>10.5</v>
      </c>
      <c r="AQ164" cm="1">
        <f t="array" ref="AQ164">IF(W164=0,"",1+SUMPRODUCT(--(ABS($G164:$Z164)&lt;ABS(W164)),--($G164:$Z164&lt;&gt;0))+(SUMPRODUCT(--(ABS($G164:$Z164)=ABS(W164)),--($G164:$Z164&lt;&gt;0))-1)/2)</f>
        <v>10.5</v>
      </c>
      <c r="AR164" cm="1">
        <f t="array" ref="AR164">IF(X164=0,"",1+SUMPRODUCT(--(ABS($G164:$Z164)&lt;ABS(X164)),--($G164:$Z164&lt;&gt;0))+(SUMPRODUCT(--(ABS($G164:$Z164)=ABS(X164)),--($G164:$Z164&lt;&gt;0))-1)/2)</f>
        <v>10.5</v>
      </c>
      <c r="AS164" cm="1">
        <f t="array" ref="AS164">IF(Y164=0,"",1+SUMPRODUCT(--(ABS($G164:$Z164)&lt;ABS(Y164)),--($G164:$Z164&lt;&gt;0))+(SUMPRODUCT(--(ABS($G164:$Z164)=ABS(Y164)),--($G164:$Z164&lt;&gt;0))-1)/2)</f>
        <v>10.5</v>
      </c>
      <c r="AT164" cm="1">
        <f t="array" ref="AT164">IF(Z164=0,"",1+SUMPRODUCT(--(ABS($G164:$Z164)&lt;ABS(Z164)),--($G164:$Z164&lt;&gt;0))+(SUMPRODUCT(--(ABS($G164:$Z164)=ABS(Z164)),--($G164:$Z164&lt;&gt;0))-1)/2)</f>
        <v>10.5</v>
      </c>
      <c r="AU164">
        <f>AVERAGE(G164:Z164)</f>
        <v>-3.9412015972324778E-2</v>
      </c>
      <c r="AV164">
        <f>SUMIF(G164:Z164,"&gt;0",AA164:AT164)</f>
        <v>0</v>
      </c>
      <c r="AW164">
        <f>COUNTIF(G164:Z164,"&lt;&gt;0")</f>
        <v>20</v>
      </c>
      <c r="AX164">
        <f>_xlfn.LET(_xlpm.n,AW164,_xlpm.w,AV164,_xlpm.mu,_xlpm.n*(_xlpm.n+1)/4,_xlpm.sd,SQRT(_xlpm.n*(_xlpm.n+1)*(2*_xlpm.n+1)/24),_xlpm.z,(ABS(_xlpm.w-_xlpm.mu)-0.5)/_xlpm.sd,MIN(1,2*(1-_xlfn.NORM.S.DIST(_xlpm.z,TRUE))))</f>
        <v>9.5691731570646255E-5</v>
      </c>
    </row>
    <row r="165" spans="1:50" x14ac:dyDescent="0.25">
      <c r="A165" t="s">
        <v>9356</v>
      </c>
      <c r="B165" t="s">
        <v>106</v>
      </c>
      <c r="C165" t="s">
        <v>147</v>
      </c>
      <c r="D165" t="s">
        <v>23</v>
      </c>
      <c r="E165" t="s">
        <v>12</v>
      </c>
      <c r="F165" t="s">
        <v>9259</v>
      </c>
      <c r="G165">
        <f>all_runs!O622-all_runs!O1222</f>
        <v>-4.7374128128480186E-2</v>
      </c>
      <c r="H165">
        <f>all_runs!O623-all_runs!O1223</f>
        <v>-4.7374128128480186E-2</v>
      </c>
      <c r="I165">
        <f>all_runs!O624-all_runs!O1224</f>
        <v>-4.7374128128480186E-2</v>
      </c>
      <c r="J165">
        <f>all_runs!O625-all_runs!O1225</f>
        <v>-4.7374128128480186E-2</v>
      </c>
      <c r="K165">
        <f>all_runs!O626-all_runs!O1226</f>
        <v>-4.7374128128480186E-2</v>
      </c>
      <c r="L165">
        <f>all_runs!O627-all_runs!O1227</f>
        <v>-4.7374128128480186E-2</v>
      </c>
      <c r="M165">
        <f>all_runs!O628-all_runs!O1228</f>
        <v>-4.7374128128480186E-2</v>
      </c>
      <c r="N165">
        <f>all_runs!O629-all_runs!O1229</f>
        <v>-4.7374128128480186E-2</v>
      </c>
      <c r="O165">
        <f>all_runs!O630-all_runs!O1230</f>
        <v>-4.7374128128480186E-2</v>
      </c>
      <c r="P165">
        <f>all_runs!O631-all_runs!O1231</f>
        <v>-4.7374128128480186E-2</v>
      </c>
      <c r="Q165">
        <f>all_runs!O632-all_runs!O1232</f>
        <v>-4.7374128128480186E-2</v>
      </c>
      <c r="R165">
        <f>all_runs!O633-all_runs!O1233</f>
        <v>-4.7374128128480186E-2</v>
      </c>
      <c r="S165">
        <f>all_runs!O634-all_runs!O1234</f>
        <v>-4.7374128128480186E-2</v>
      </c>
      <c r="T165">
        <f>all_runs!O635-all_runs!O1235</f>
        <v>-4.7374128128480186E-2</v>
      </c>
      <c r="U165">
        <f>all_runs!O636-all_runs!O1236</f>
        <v>-4.7374128128480186E-2</v>
      </c>
      <c r="V165">
        <f>all_runs!O637-all_runs!O1237</f>
        <v>-4.7374128128480186E-2</v>
      </c>
      <c r="W165">
        <f>all_runs!O638-all_runs!O1238</f>
        <v>-4.7374128128480186E-2</v>
      </c>
      <c r="X165">
        <f>all_runs!O639-all_runs!O1239</f>
        <v>-4.7374128128480186E-2</v>
      </c>
      <c r="Y165">
        <f>all_runs!O640-all_runs!O1240</f>
        <v>-4.7374128128480186E-2</v>
      </c>
      <c r="Z165">
        <f>all_runs!O641-all_runs!O1241</f>
        <v>-4.7374128128480186E-2</v>
      </c>
      <c r="AA165" cm="1">
        <f t="array" ref="AA165">IF(G165=0,"",1+SUMPRODUCT(--(ABS($G165:$Z165)&lt;ABS(G165)),--($G165:$Z165&lt;&gt;0))+(SUMPRODUCT(--(ABS($G165:$Z165)=ABS(G165)),--($G165:$Z165&lt;&gt;0))-1)/2)</f>
        <v>10.5</v>
      </c>
      <c r="AB165" cm="1">
        <f t="array" ref="AB165">IF(H165=0,"",1+SUMPRODUCT(--(ABS($G165:$Z165)&lt;ABS(H165)),--($G165:$Z165&lt;&gt;0))+(SUMPRODUCT(--(ABS($G165:$Z165)=ABS(H165)),--($G165:$Z165&lt;&gt;0))-1)/2)</f>
        <v>10.5</v>
      </c>
      <c r="AC165" cm="1">
        <f t="array" ref="AC165">IF(I165=0,"",1+SUMPRODUCT(--(ABS($G165:$Z165)&lt;ABS(I165)),--($G165:$Z165&lt;&gt;0))+(SUMPRODUCT(--(ABS($G165:$Z165)=ABS(I165)),--($G165:$Z165&lt;&gt;0))-1)/2)</f>
        <v>10.5</v>
      </c>
      <c r="AD165" cm="1">
        <f t="array" ref="AD165">IF(J165=0,"",1+SUMPRODUCT(--(ABS($G165:$Z165)&lt;ABS(J165)),--($G165:$Z165&lt;&gt;0))+(SUMPRODUCT(--(ABS($G165:$Z165)=ABS(J165)),--($G165:$Z165&lt;&gt;0))-1)/2)</f>
        <v>10.5</v>
      </c>
      <c r="AE165" cm="1">
        <f t="array" ref="AE165">IF(K165=0,"",1+SUMPRODUCT(--(ABS($G165:$Z165)&lt;ABS(K165)),--($G165:$Z165&lt;&gt;0))+(SUMPRODUCT(--(ABS($G165:$Z165)=ABS(K165)),--($G165:$Z165&lt;&gt;0))-1)/2)</f>
        <v>10.5</v>
      </c>
      <c r="AF165" cm="1">
        <f t="array" ref="AF165">IF(L165=0,"",1+SUMPRODUCT(--(ABS($G165:$Z165)&lt;ABS(L165)),--($G165:$Z165&lt;&gt;0))+(SUMPRODUCT(--(ABS($G165:$Z165)=ABS(L165)),--($G165:$Z165&lt;&gt;0))-1)/2)</f>
        <v>10.5</v>
      </c>
      <c r="AG165" cm="1">
        <f t="array" ref="AG165">IF(M165=0,"",1+SUMPRODUCT(--(ABS($G165:$Z165)&lt;ABS(M165)),--($G165:$Z165&lt;&gt;0))+(SUMPRODUCT(--(ABS($G165:$Z165)=ABS(M165)),--($G165:$Z165&lt;&gt;0))-1)/2)</f>
        <v>10.5</v>
      </c>
      <c r="AH165" cm="1">
        <f t="array" ref="AH165">IF(N165=0,"",1+SUMPRODUCT(--(ABS($G165:$Z165)&lt;ABS(N165)),--($G165:$Z165&lt;&gt;0))+(SUMPRODUCT(--(ABS($G165:$Z165)=ABS(N165)),--($G165:$Z165&lt;&gt;0))-1)/2)</f>
        <v>10.5</v>
      </c>
      <c r="AI165" cm="1">
        <f t="array" ref="AI165">IF(O165=0,"",1+SUMPRODUCT(--(ABS($G165:$Z165)&lt;ABS(O165)),--($G165:$Z165&lt;&gt;0))+(SUMPRODUCT(--(ABS($G165:$Z165)=ABS(O165)),--($G165:$Z165&lt;&gt;0))-1)/2)</f>
        <v>10.5</v>
      </c>
      <c r="AJ165" cm="1">
        <f t="array" ref="AJ165">IF(P165=0,"",1+SUMPRODUCT(--(ABS($G165:$Z165)&lt;ABS(P165)),--($G165:$Z165&lt;&gt;0))+(SUMPRODUCT(--(ABS($G165:$Z165)=ABS(P165)),--($G165:$Z165&lt;&gt;0))-1)/2)</f>
        <v>10.5</v>
      </c>
      <c r="AK165" cm="1">
        <f t="array" ref="AK165">IF(Q165=0,"",1+SUMPRODUCT(--(ABS($G165:$Z165)&lt;ABS(Q165)),--($G165:$Z165&lt;&gt;0))+(SUMPRODUCT(--(ABS($G165:$Z165)=ABS(Q165)),--($G165:$Z165&lt;&gt;0))-1)/2)</f>
        <v>10.5</v>
      </c>
      <c r="AL165" cm="1">
        <f t="array" ref="AL165">IF(R165=0,"",1+SUMPRODUCT(--(ABS($G165:$Z165)&lt;ABS(R165)),--($G165:$Z165&lt;&gt;0))+(SUMPRODUCT(--(ABS($G165:$Z165)=ABS(R165)),--($G165:$Z165&lt;&gt;0))-1)/2)</f>
        <v>10.5</v>
      </c>
      <c r="AM165" cm="1">
        <f t="array" ref="AM165">IF(S165=0,"",1+SUMPRODUCT(--(ABS($G165:$Z165)&lt;ABS(S165)),--($G165:$Z165&lt;&gt;0))+(SUMPRODUCT(--(ABS($G165:$Z165)=ABS(S165)),--($G165:$Z165&lt;&gt;0))-1)/2)</f>
        <v>10.5</v>
      </c>
      <c r="AN165" cm="1">
        <f t="array" ref="AN165">IF(T165=0,"",1+SUMPRODUCT(--(ABS($G165:$Z165)&lt;ABS(T165)),--($G165:$Z165&lt;&gt;0))+(SUMPRODUCT(--(ABS($G165:$Z165)=ABS(T165)),--($G165:$Z165&lt;&gt;0))-1)/2)</f>
        <v>10.5</v>
      </c>
      <c r="AO165" cm="1">
        <f t="array" ref="AO165">IF(U165=0,"",1+SUMPRODUCT(--(ABS($G165:$Z165)&lt;ABS(U165)),--($G165:$Z165&lt;&gt;0))+(SUMPRODUCT(--(ABS($G165:$Z165)=ABS(U165)),--($G165:$Z165&lt;&gt;0))-1)/2)</f>
        <v>10.5</v>
      </c>
      <c r="AP165" cm="1">
        <f t="array" ref="AP165">IF(V165=0,"",1+SUMPRODUCT(--(ABS($G165:$Z165)&lt;ABS(V165)),--($G165:$Z165&lt;&gt;0))+(SUMPRODUCT(--(ABS($G165:$Z165)=ABS(V165)),--($G165:$Z165&lt;&gt;0))-1)/2)</f>
        <v>10.5</v>
      </c>
      <c r="AQ165" cm="1">
        <f t="array" ref="AQ165">IF(W165=0,"",1+SUMPRODUCT(--(ABS($G165:$Z165)&lt;ABS(W165)),--($G165:$Z165&lt;&gt;0))+(SUMPRODUCT(--(ABS($G165:$Z165)=ABS(W165)),--($G165:$Z165&lt;&gt;0))-1)/2)</f>
        <v>10.5</v>
      </c>
      <c r="AR165" cm="1">
        <f t="array" ref="AR165">IF(X165=0,"",1+SUMPRODUCT(--(ABS($G165:$Z165)&lt;ABS(X165)),--($G165:$Z165&lt;&gt;0))+(SUMPRODUCT(--(ABS($G165:$Z165)=ABS(X165)),--($G165:$Z165&lt;&gt;0))-1)/2)</f>
        <v>10.5</v>
      </c>
      <c r="AS165" cm="1">
        <f t="array" ref="AS165">IF(Y165=0,"",1+SUMPRODUCT(--(ABS($G165:$Z165)&lt;ABS(Y165)),--($G165:$Z165&lt;&gt;0))+(SUMPRODUCT(--(ABS($G165:$Z165)=ABS(Y165)),--($G165:$Z165&lt;&gt;0))-1)/2)</f>
        <v>10.5</v>
      </c>
      <c r="AT165" cm="1">
        <f t="array" ref="AT165">IF(Z165=0,"",1+SUMPRODUCT(--(ABS($G165:$Z165)&lt;ABS(Z165)),--($G165:$Z165&lt;&gt;0))+(SUMPRODUCT(--(ABS($G165:$Z165)=ABS(Z165)),--($G165:$Z165&lt;&gt;0))-1)/2)</f>
        <v>10.5</v>
      </c>
      <c r="AU165">
        <f>AVERAGE(G165:Z165)</f>
        <v>-4.7374128128480186E-2</v>
      </c>
      <c r="AV165">
        <f>SUMIF(G165:Z165,"&gt;0",AA165:AT165)</f>
        <v>0</v>
      </c>
      <c r="AW165">
        <f>COUNTIF(G165:Z165,"&lt;&gt;0")</f>
        <v>20</v>
      </c>
      <c r="AX165">
        <f>_xlfn.LET(_xlpm.n,AW165,_xlpm.w,AV165,_xlpm.mu,_xlpm.n*(_xlpm.n+1)/4,_xlpm.sd,SQRT(_xlpm.n*(_xlpm.n+1)*(2*_xlpm.n+1)/24),_xlpm.z,(ABS(_xlpm.w-_xlpm.mu)-0.5)/_xlpm.sd,MIN(1,2*(1-_xlfn.NORM.S.DIST(_xlpm.z,TRUE))))</f>
        <v>9.5691731570646255E-5</v>
      </c>
    </row>
    <row r="166" spans="1:50" x14ac:dyDescent="0.25">
      <c r="A166" t="s">
        <v>9356</v>
      </c>
      <c r="B166" t="s">
        <v>106</v>
      </c>
      <c r="C166" t="s">
        <v>147</v>
      </c>
      <c r="D166" t="s">
        <v>23</v>
      </c>
      <c r="E166" t="s">
        <v>26</v>
      </c>
      <c r="F166" t="s">
        <v>9259</v>
      </c>
      <c r="G166">
        <f>all_runs!O642-all_runs!O1242</f>
        <v>-4.0019681810726682E-2</v>
      </c>
      <c r="H166">
        <f>all_runs!O643-all_runs!O1243</f>
        <v>-4.0019681810726682E-2</v>
      </c>
      <c r="I166">
        <f>all_runs!O644-all_runs!O1244</f>
        <v>-4.0019681810726682E-2</v>
      </c>
      <c r="J166">
        <f>all_runs!O645-all_runs!O1245</f>
        <v>-4.0019681810726682E-2</v>
      </c>
      <c r="K166">
        <f>all_runs!O646-all_runs!O1246</f>
        <v>-4.0019681810726682E-2</v>
      </c>
      <c r="L166">
        <f>all_runs!O647-all_runs!O1247</f>
        <v>-4.0019681810726682E-2</v>
      </c>
      <c r="M166">
        <f>all_runs!O648-all_runs!O1248</f>
        <v>-4.0019681810726682E-2</v>
      </c>
      <c r="N166">
        <f>all_runs!O649-all_runs!O1249</f>
        <v>-4.0019681810726682E-2</v>
      </c>
      <c r="O166">
        <f>all_runs!O650-all_runs!O1250</f>
        <v>-4.0019681810726682E-2</v>
      </c>
      <c r="P166">
        <f>all_runs!O651-all_runs!O1251</f>
        <v>-4.0019681810726682E-2</v>
      </c>
      <c r="Q166">
        <f>all_runs!O652-all_runs!O1252</f>
        <v>-4.0019681810726682E-2</v>
      </c>
      <c r="R166">
        <f>all_runs!O653-all_runs!O1253</f>
        <v>-1.2820512820512775E-2</v>
      </c>
      <c r="S166">
        <f>all_runs!O654-all_runs!O1254</f>
        <v>-4.0019681810726682E-2</v>
      </c>
      <c r="T166">
        <f>all_runs!O655-all_runs!O1255</f>
        <v>-4.0019681810726682E-2</v>
      </c>
      <c r="U166">
        <f>all_runs!O656-all_runs!O1256</f>
        <v>-4.0019681810726682E-2</v>
      </c>
      <c r="V166">
        <f>all_runs!O657-all_runs!O1257</f>
        <v>-4.0019681810726682E-2</v>
      </c>
      <c r="W166">
        <f>all_runs!O658-all_runs!O1258</f>
        <v>-4.0019681810726682E-2</v>
      </c>
      <c r="X166">
        <f>all_runs!O659-all_runs!O1259</f>
        <v>-4.0019681810726682E-2</v>
      </c>
      <c r="Y166">
        <f>all_runs!O660-all_runs!O1260</f>
        <v>-4.0019681810726682E-2</v>
      </c>
      <c r="Z166">
        <f>all_runs!O661-all_runs!O1261</f>
        <v>-4.0019681810726682E-2</v>
      </c>
      <c r="AA166" cm="1">
        <f t="array" ref="AA166">IF(G166=0,"",1+SUMPRODUCT(--(ABS($G166:$Z166)&lt;ABS(G166)),--($G166:$Z166&lt;&gt;0))+(SUMPRODUCT(--(ABS($G166:$Z166)=ABS(G166)),--($G166:$Z166&lt;&gt;0))-1)/2)</f>
        <v>11</v>
      </c>
      <c r="AB166" cm="1">
        <f t="array" ref="AB166">IF(H166=0,"",1+SUMPRODUCT(--(ABS($G166:$Z166)&lt;ABS(H166)),--($G166:$Z166&lt;&gt;0))+(SUMPRODUCT(--(ABS($G166:$Z166)=ABS(H166)),--($G166:$Z166&lt;&gt;0))-1)/2)</f>
        <v>11</v>
      </c>
      <c r="AC166" cm="1">
        <f t="array" ref="AC166">IF(I166=0,"",1+SUMPRODUCT(--(ABS($G166:$Z166)&lt;ABS(I166)),--($G166:$Z166&lt;&gt;0))+(SUMPRODUCT(--(ABS($G166:$Z166)=ABS(I166)),--($G166:$Z166&lt;&gt;0))-1)/2)</f>
        <v>11</v>
      </c>
      <c r="AD166" cm="1">
        <f t="array" ref="AD166">IF(J166=0,"",1+SUMPRODUCT(--(ABS($G166:$Z166)&lt;ABS(J166)),--($G166:$Z166&lt;&gt;0))+(SUMPRODUCT(--(ABS($G166:$Z166)=ABS(J166)),--($G166:$Z166&lt;&gt;0))-1)/2)</f>
        <v>11</v>
      </c>
      <c r="AE166" cm="1">
        <f t="array" ref="AE166">IF(K166=0,"",1+SUMPRODUCT(--(ABS($G166:$Z166)&lt;ABS(K166)),--($G166:$Z166&lt;&gt;0))+(SUMPRODUCT(--(ABS($G166:$Z166)=ABS(K166)),--($G166:$Z166&lt;&gt;0))-1)/2)</f>
        <v>11</v>
      </c>
      <c r="AF166" cm="1">
        <f t="array" ref="AF166">IF(L166=0,"",1+SUMPRODUCT(--(ABS($G166:$Z166)&lt;ABS(L166)),--($G166:$Z166&lt;&gt;0))+(SUMPRODUCT(--(ABS($G166:$Z166)=ABS(L166)),--($G166:$Z166&lt;&gt;0))-1)/2)</f>
        <v>11</v>
      </c>
      <c r="AG166" cm="1">
        <f t="array" ref="AG166">IF(M166=0,"",1+SUMPRODUCT(--(ABS($G166:$Z166)&lt;ABS(M166)),--($G166:$Z166&lt;&gt;0))+(SUMPRODUCT(--(ABS($G166:$Z166)=ABS(M166)),--($G166:$Z166&lt;&gt;0))-1)/2)</f>
        <v>11</v>
      </c>
      <c r="AH166" cm="1">
        <f t="array" ref="AH166">IF(N166=0,"",1+SUMPRODUCT(--(ABS($G166:$Z166)&lt;ABS(N166)),--($G166:$Z166&lt;&gt;0))+(SUMPRODUCT(--(ABS($G166:$Z166)=ABS(N166)),--($G166:$Z166&lt;&gt;0))-1)/2)</f>
        <v>11</v>
      </c>
      <c r="AI166" cm="1">
        <f t="array" ref="AI166">IF(O166=0,"",1+SUMPRODUCT(--(ABS($G166:$Z166)&lt;ABS(O166)),--($G166:$Z166&lt;&gt;0))+(SUMPRODUCT(--(ABS($G166:$Z166)=ABS(O166)),--($G166:$Z166&lt;&gt;0))-1)/2)</f>
        <v>11</v>
      </c>
      <c r="AJ166" cm="1">
        <f t="array" ref="AJ166">IF(P166=0,"",1+SUMPRODUCT(--(ABS($G166:$Z166)&lt;ABS(P166)),--($G166:$Z166&lt;&gt;0))+(SUMPRODUCT(--(ABS($G166:$Z166)=ABS(P166)),--($G166:$Z166&lt;&gt;0))-1)/2)</f>
        <v>11</v>
      </c>
      <c r="AK166" cm="1">
        <f t="array" ref="AK166">IF(Q166=0,"",1+SUMPRODUCT(--(ABS($G166:$Z166)&lt;ABS(Q166)),--($G166:$Z166&lt;&gt;0))+(SUMPRODUCT(--(ABS($G166:$Z166)=ABS(Q166)),--($G166:$Z166&lt;&gt;0))-1)/2)</f>
        <v>11</v>
      </c>
      <c r="AL166" cm="1">
        <f t="array" ref="AL166">IF(R166=0,"",1+SUMPRODUCT(--(ABS($G166:$Z166)&lt;ABS(R166)),--($G166:$Z166&lt;&gt;0))+(SUMPRODUCT(--(ABS($G166:$Z166)=ABS(R166)),--($G166:$Z166&lt;&gt;0))-1)/2)</f>
        <v>1</v>
      </c>
      <c r="AM166" cm="1">
        <f t="array" ref="AM166">IF(S166=0,"",1+SUMPRODUCT(--(ABS($G166:$Z166)&lt;ABS(S166)),--($G166:$Z166&lt;&gt;0))+(SUMPRODUCT(--(ABS($G166:$Z166)=ABS(S166)),--($G166:$Z166&lt;&gt;0))-1)/2)</f>
        <v>11</v>
      </c>
      <c r="AN166" cm="1">
        <f t="array" ref="AN166">IF(T166=0,"",1+SUMPRODUCT(--(ABS($G166:$Z166)&lt;ABS(T166)),--($G166:$Z166&lt;&gt;0))+(SUMPRODUCT(--(ABS($G166:$Z166)=ABS(T166)),--($G166:$Z166&lt;&gt;0))-1)/2)</f>
        <v>11</v>
      </c>
      <c r="AO166" cm="1">
        <f t="array" ref="AO166">IF(U166=0,"",1+SUMPRODUCT(--(ABS($G166:$Z166)&lt;ABS(U166)),--($G166:$Z166&lt;&gt;0))+(SUMPRODUCT(--(ABS($G166:$Z166)=ABS(U166)),--($G166:$Z166&lt;&gt;0))-1)/2)</f>
        <v>11</v>
      </c>
      <c r="AP166" cm="1">
        <f t="array" ref="AP166">IF(V166=0,"",1+SUMPRODUCT(--(ABS($G166:$Z166)&lt;ABS(V166)),--($G166:$Z166&lt;&gt;0))+(SUMPRODUCT(--(ABS($G166:$Z166)=ABS(V166)),--($G166:$Z166&lt;&gt;0))-1)/2)</f>
        <v>11</v>
      </c>
      <c r="AQ166" cm="1">
        <f t="array" ref="AQ166">IF(W166=0,"",1+SUMPRODUCT(--(ABS($G166:$Z166)&lt;ABS(W166)),--($G166:$Z166&lt;&gt;0))+(SUMPRODUCT(--(ABS($G166:$Z166)=ABS(W166)),--($G166:$Z166&lt;&gt;0))-1)/2)</f>
        <v>11</v>
      </c>
      <c r="AR166" cm="1">
        <f t="array" ref="AR166">IF(X166=0,"",1+SUMPRODUCT(--(ABS($G166:$Z166)&lt;ABS(X166)),--($G166:$Z166&lt;&gt;0))+(SUMPRODUCT(--(ABS($G166:$Z166)=ABS(X166)),--($G166:$Z166&lt;&gt;0))-1)/2)</f>
        <v>11</v>
      </c>
      <c r="AS166" cm="1">
        <f t="array" ref="AS166">IF(Y166=0,"",1+SUMPRODUCT(--(ABS($G166:$Z166)&lt;ABS(Y166)),--($G166:$Z166&lt;&gt;0))+(SUMPRODUCT(--(ABS($G166:$Z166)=ABS(Y166)),--($G166:$Z166&lt;&gt;0))-1)/2)</f>
        <v>11</v>
      </c>
      <c r="AT166" cm="1">
        <f t="array" ref="AT166">IF(Z166=0,"",1+SUMPRODUCT(--(ABS($G166:$Z166)&lt;ABS(Z166)),--($G166:$Z166&lt;&gt;0))+(SUMPRODUCT(--(ABS($G166:$Z166)=ABS(Z166)),--($G166:$Z166&lt;&gt;0))-1)/2)</f>
        <v>11</v>
      </c>
      <c r="AU166">
        <f>AVERAGE(G166:Z166)</f>
        <v>-3.8659723361215988E-2</v>
      </c>
      <c r="AV166">
        <f>SUMIF(G166:Z166,"&gt;0",AA166:AT166)</f>
        <v>0</v>
      </c>
      <c r="AW166">
        <f>COUNTIF(G166:Z166,"&lt;&gt;0")</f>
        <v>20</v>
      </c>
      <c r="AX166">
        <f>_xlfn.LET(_xlpm.n,AW166,_xlpm.w,AV166,_xlpm.mu,_xlpm.n*(_xlpm.n+1)/4,_xlpm.sd,SQRT(_xlpm.n*(_xlpm.n+1)*(2*_xlpm.n+1)/24),_xlpm.z,(ABS(_xlpm.w-_xlpm.mu)-0.5)/_xlpm.sd,MIN(1,2*(1-_xlfn.NORM.S.DIST(_xlpm.z,TRUE))))</f>
        <v>9.5691731570646255E-5</v>
      </c>
    </row>
    <row r="167" spans="1:50" x14ac:dyDescent="0.25">
      <c r="A167" t="s">
        <v>9356</v>
      </c>
      <c r="B167" t="s">
        <v>106</v>
      </c>
      <c r="C167" t="s">
        <v>147</v>
      </c>
      <c r="D167" t="s">
        <v>23</v>
      </c>
      <c r="E167" t="s">
        <v>32</v>
      </c>
      <c r="F167" t="s">
        <v>9260</v>
      </c>
      <c r="G167">
        <f>all_runs!O662-all_runs!O1262</f>
        <v>6.1280477349885065E-2</v>
      </c>
      <c r="H167">
        <f>all_runs!O663-all_runs!O1263</f>
        <v>4.053925263604774E-2</v>
      </c>
      <c r="I167">
        <f>all_runs!O664-all_runs!O1264</f>
        <v>4.6824050573715748E-2</v>
      </c>
      <c r="J167">
        <f>all_runs!O665-all_runs!O1265</f>
        <v>4.3090365197862912E-2</v>
      </c>
      <c r="K167">
        <f>all_runs!O666-all_runs!O1266</f>
        <v>3.3961338309164479E-2</v>
      </c>
      <c r="L167">
        <f>all_runs!O667-all_runs!O1267</f>
        <v>5.8870954054007996E-2</v>
      </c>
      <c r="M167">
        <f>all_runs!O668-all_runs!O1268</f>
        <v>3.660450172078078E-2</v>
      </c>
      <c r="N167">
        <f>all_runs!O669-all_runs!O1269</f>
        <v>4.1597512185747365E-2</v>
      </c>
      <c r="O167">
        <f>all_runs!O670-all_runs!O1270</f>
        <v>3.8483175697057059E-2</v>
      </c>
      <c r="P167">
        <f>all_runs!O671-all_runs!O1271</f>
        <v>2.2871420334422576E-2</v>
      </c>
      <c r="Q167">
        <f>all_runs!O672-all_runs!O1272</f>
        <v>5.7746150769406479E-2</v>
      </c>
      <c r="R167">
        <f>all_runs!O673-all_runs!O1273</f>
        <v>4.5708084644601188E-2</v>
      </c>
      <c r="S167">
        <f>all_runs!O674-all_runs!O1274</f>
        <v>4.4772256728778381E-2</v>
      </c>
      <c r="T167">
        <f>all_runs!O675-all_runs!O1275</f>
        <v>3.0455424652716667E-2</v>
      </c>
      <c r="U167">
        <f>all_runs!O676-all_runs!O1276</f>
        <v>6.0997021339785573E-2</v>
      </c>
      <c r="V167">
        <f>all_runs!O677-all_runs!O1277</f>
        <v>5.3711222567205286E-2</v>
      </c>
      <c r="W167">
        <f>all_runs!O678-all_runs!O1278</f>
        <v>4.5293988108346284E-2</v>
      </c>
      <c r="X167">
        <f>all_runs!O679-all_runs!O1279</f>
        <v>4.6452568191698518E-2</v>
      </c>
      <c r="Y167">
        <f>all_runs!O680-all_runs!O1280</f>
        <v>4.0578045746004432E-2</v>
      </c>
      <c r="Z167">
        <f>all_runs!O681-all_runs!O1281</f>
        <v>2.9875518672199064E-2</v>
      </c>
      <c r="AA167" cm="1">
        <f t="array" ref="AA167">IF(G167=0,"",1+SUMPRODUCT(--(ABS($G167:$Z167)&lt;ABS(G167)),--($G167:$Z167&lt;&gt;0))+(SUMPRODUCT(--(ABS($G167:$Z167)=ABS(G167)),--($G167:$Z167&lt;&gt;0))-1)/2)</f>
        <v>20</v>
      </c>
      <c r="AB167" cm="1">
        <f t="array" ref="AB167">IF(H167=0,"",1+SUMPRODUCT(--(ABS($G167:$Z167)&lt;ABS(H167)),--($G167:$Z167&lt;&gt;0))+(SUMPRODUCT(--(ABS($G167:$Z167)=ABS(H167)),--($G167:$Z167&lt;&gt;0))-1)/2)</f>
        <v>7</v>
      </c>
      <c r="AC167" cm="1">
        <f t="array" ref="AC167">IF(I167=0,"",1+SUMPRODUCT(--(ABS($G167:$Z167)&lt;ABS(I167)),--($G167:$Z167&lt;&gt;0))+(SUMPRODUCT(--(ABS($G167:$Z167)=ABS(I167)),--($G167:$Z167&lt;&gt;0))-1)/2)</f>
        <v>15</v>
      </c>
      <c r="AD167" cm="1">
        <f t="array" ref="AD167">IF(J167=0,"",1+SUMPRODUCT(--(ABS($G167:$Z167)&lt;ABS(J167)),--($G167:$Z167&lt;&gt;0))+(SUMPRODUCT(--(ABS($G167:$Z167)=ABS(J167)),--($G167:$Z167&lt;&gt;0))-1)/2)</f>
        <v>10</v>
      </c>
      <c r="AE167" cm="1">
        <f t="array" ref="AE167">IF(K167=0,"",1+SUMPRODUCT(--(ABS($G167:$Z167)&lt;ABS(K167)),--($G167:$Z167&lt;&gt;0))+(SUMPRODUCT(--(ABS($G167:$Z167)=ABS(K167)),--($G167:$Z167&lt;&gt;0))-1)/2)</f>
        <v>4</v>
      </c>
      <c r="AF167" cm="1">
        <f t="array" ref="AF167">IF(L167=0,"",1+SUMPRODUCT(--(ABS($G167:$Z167)&lt;ABS(L167)),--($G167:$Z167&lt;&gt;0))+(SUMPRODUCT(--(ABS($G167:$Z167)=ABS(L167)),--($G167:$Z167&lt;&gt;0))-1)/2)</f>
        <v>18</v>
      </c>
      <c r="AG167" cm="1">
        <f t="array" ref="AG167">IF(M167=0,"",1+SUMPRODUCT(--(ABS($G167:$Z167)&lt;ABS(M167)),--($G167:$Z167&lt;&gt;0))+(SUMPRODUCT(--(ABS($G167:$Z167)=ABS(M167)),--($G167:$Z167&lt;&gt;0))-1)/2)</f>
        <v>5</v>
      </c>
      <c r="AH167" cm="1">
        <f t="array" ref="AH167">IF(N167=0,"",1+SUMPRODUCT(--(ABS($G167:$Z167)&lt;ABS(N167)),--($G167:$Z167&lt;&gt;0))+(SUMPRODUCT(--(ABS($G167:$Z167)=ABS(N167)),--($G167:$Z167&lt;&gt;0))-1)/2)</f>
        <v>9</v>
      </c>
      <c r="AI167" cm="1">
        <f t="array" ref="AI167">IF(O167=0,"",1+SUMPRODUCT(--(ABS($G167:$Z167)&lt;ABS(O167)),--($G167:$Z167&lt;&gt;0))+(SUMPRODUCT(--(ABS($G167:$Z167)=ABS(O167)),--($G167:$Z167&lt;&gt;0))-1)/2)</f>
        <v>6</v>
      </c>
      <c r="AJ167" cm="1">
        <f t="array" ref="AJ167">IF(P167=0,"",1+SUMPRODUCT(--(ABS($G167:$Z167)&lt;ABS(P167)),--($G167:$Z167&lt;&gt;0))+(SUMPRODUCT(--(ABS($G167:$Z167)=ABS(P167)),--($G167:$Z167&lt;&gt;0))-1)/2)</f>
        <v>1</v>
      </c>
      <c r="AK167" cm="1">
        <f t="array" ref="AK167">IF(Q167=0,"",1+SUMPRODUCT(--(ABS($G167:$Z167)&lt;ABS(Q167)),--($G167:$Z167&lt;&gt;0))+(SUMPRODUCT(--(ABS($G167:$Z167)=ABS(Q167)),--($G167:$Z167&lt;&gt;0))-1)/2)</f>
        <v>17</v>
      </c>
      <c r="AL167" cm="1">
        <f t="array" ref="AL167">IF(R167=0,"",1+SUMPRODUCT(--(ABS($G167:$Z167)&lt;ABS(R167)),--($G167:$Z167&lt;&gt;0))+(SUMPRODUCT(--(ABS($G167:$Z167)=ABS(R167)),--($G167:$Z167&lt;&gt;0))-1)/2)</f>
        <v>13</v>
      </c>
      <c r="AM167" cm="1">
        <f t="array" ref="AM167">IF(S167=0,"",1+SUMPRODUCT(--(ABS($G167:$Z167)&lt;ABS(S167)),--($G167:$Z167&lt;&gt;0))+(SUMPRODUCT(--(ABS($G167:$Z167)=ABS(S167)),--($G167:$Z167&lt;&gt;0))-1)/2)</f>
        <v>11</v>
      </c>
      <c r="AN167" cm="1">
        <f t="array" ref="AN167">IF(T167=0,"",1+SUMPRODUCT(--(ABS($G167:$Z167)&lt;ABS(T167)),--($G167:$Z167&lt;&gt;0))+(SUMPRODUCT(--(ABS($G167:$Z167)=ABS(T167)),--($G167:$Z167&lt;&gt;0))-1)/2)</f>
        <v>3</v>
      </c>
      <c r="AO167" cm="1">
        <f t="array" ref="AO167">IF(U167=0,"",1+SUMPRODUCT(--(ABS($G167:$Z167)&lt;ABS(U167)),--($G167:$Z167&lt;&gt;0))+(SUMPRODUCT(--(ABS($G167:$Z167)=ABS(U167)),--($G167:$Z167&lt;&gt;0))-1)/2)</f>
        <v>19</v>
      </c>
      <c r="AP167" cm="1">
        <f t="array" ref="AP167">IF(V167=0,"",1+SUMPRODUCT(--(ABS($G167:$Z167)&lt;ABS(V167)),--($G167:$Z167&lt;&gt;0))+(SUMPRODUCT(--(ABS($G167:$Z167)=ABS(V167)),--($G167:$Z167&lt;&gt;0))-1)/2)</f>
        <v>16</v>
      </c>
      <c r="AQ167" cm="1">
        <f t="array" ref="AQ167">IF(W167=0,"",1+SUMPRODUCT(--(ABS($G167:$Z167)&lt;ABS(W167)),--($G167:$Z167&lt;&gt;0))+(SUMPRODUCT(--(ABS($G167:$Z167)=ABS(W167)),--($G167:$Z167&lt;&gt;0))-1)/2)</f>
        <v>12</v>
      </c>
      <c r="AR167" cm="1">
        <f t="array" ref="AR167">IF(X167=0,"",1+SUMPRODUCT(--(ABS($G167:$Z167)&lt;ABS(X167)),--($G167:$Z167&lt;&gt;0))+(SUMPRODUCT(--(ABS($G167:$Z167)=ABS(X167)),--($G167:$Z167&lt;&gt;0))-1)/2)</f>
        <v>14</v>
      </c>
      <c r="AS167" cm="1">
        <f t="array" ref="AS167">IF(Y167=0,"",1+SUMPRODUCT(--(ABS($G167:$Z167)&lt;ABS(Y167)),--($G167:$Z167&lt;&gt;0))+(SUMPRODUCT(--(ABS($G167:$Z167)=ABS(Y167)),--($G167:$Z167&lt;&gt;0))-1)/2)</f>
        <v>8</v>
      </c>
      <c r="AT167" cm="1">
        <f t="array" ref="AT167">IF(Z167=0,"",1+SUMPRODUCT(--(ABS($G167:$Z167)&lt;ABS(Z167)),--($G167:$Z167&lt;&gt;0))+(SUMPRODUCT(--(ABS($G167:$Z167)=ABS(Z167)),--($G167:$Z167&lt;&gt;0))-1)/2)</f>
        <v>2</v>
      </c>
      <c r="AU167">
        <f>AVERAGE(G167:Z167)</f>
        <v>4.3985666473971681E-2</v>
      </c>
      <c r="AV167">
        <f>SUMIF(G167:Z167,"&gt;0",AA167:AT167)</f>
        <v>210</v>
      </c>
      <c r="AW167">
        <f>COUNTIF(G167:Z167,"&lt;&gt;0")</f>
        <v>20</v>
      </c>
      <c r="AX167">
        <f>_xlfn.LET(_xlpm.n,AW167,_xlpm.w,AV167,_xlpm.mu,_xlpm.n*(_xlpm.n+1)/4,_xlpm.sd,SQRT(_xlpm.n*(_xlpm.n+1)*(2*_xlpm.n+1)/24),_xlpm.z,(ABS(_xlpm.w-_xlpm.mu)-0.5)/_xlpm.sd,MIN(1,2*(1-_xlfn.NORM.S.DIST(_xlpm.z,TRUE))))</f>
        <v>9.5691731570646255E-5</v>
      </c>
    </row>
    <row r="168" spans="1:50" x14ac:dyDescent="0.25">
      <c r="A168" t="s">
        <v>9356</v>
      </c>
      <c r="B168" t="s">
        <v>106</v>
      </c>
      <c r="C168" t="s">
        <v>147</v>
      </c>
      <c r="D168" t="s">
        <v>23</v>
      </c>
      <c r="E168" t="s">
        <v>12</v>
      </c>
      <c r="F168" t="s">
        <v>9260</v>
      </c>
      <c r="G168">
        <f>all_runs!O682-all_runs!O1282</f>
        <v>3.5712037270208885E-2</v>
      </c>
      <c r="H168">
        <f>all_runs!O683-all_runs!O1283</f>
        <v>3.4606640440110192E-3</v>
      </c>
      <c r="I168">
        <f>all_runs!O684-all_runs!O1284</f>
        <v>3.7300390241566617E-2</v>
      </c>
      <c r="J168">
        <f>all_runs!O685-all_runs!O1285</f>
        <v>5.6179775280899014E-2</v>
      </c>
      <c r="K168">
        <f>all_runs!O686-all_runs!O1286</f>
        <v>2.5483622168705033E-2</v>
      </c>
      <c r="L168">
        <f>all_runs!O687-all_runs!O1287</f>
        <v>3.9724818118169858E-2</v>
      </c>
      <c r="M168">
        <f>all_runs!O688-all_runs!O1288</f>
        <v>2.7763670221770731E-2</v>
      </c>
      <c r="N168">
        <f>all_runs!O689-all_runs!O1289</f>
        <v>3.6899676071545984E-2</v>
      </c>
      <c r="O168">
        <f>all_runs!O690-all_runs!O1290</f>
        <v>1.538247264736381E-2</v>
      </c>
      <c r="P168">
        <f>all_runs!O691-all_runs!O1291</f>
        <v>1.2154696132596898E-2</v>
      </c>
      <c r="Q168">
        <f>all_runs!O692-all_runs!O1292</f>
        <v>5.996959853085293E-2</v>
      </c>
      <c r="R168">
        <f>all_runs!O693-all_runs!O1293</f>
        <v>3.7342982518786427E-2</v>
      </c>
      <c r="S168">
        <f>all_runs!O694-all_runs!O1294</f>
        <v>3.9106145251396662E-2</v>
      </c>
      <c r="T168">
        <f>all_runs!O695-all_runs!O1295</f>
        <v>-5.9364654952892559E-3</v>
      </c>
      <c r="U168">
        <f>all_runs!O696-all_runs!O1296</f>
        <v>2.5842696629213679E-2</v>
      </c>
      <c r="V168">
        <f>all_runs!O697-all_runs!O1297</f>
        <v>-3.5923267899766742E-3</v>
      </c>
      <c r="W168">
        <f>all_runs!O698-all_runs!O1298</f>
        <v>4.4055137235851305E-2</v>
      </c>
      <c r="X168">
        <f>all_runs!O699-all_runs!O1299</f>
        <v>3.2371198013656066E-2</v>
      </c>
      <c r="Y168">
        <f>all_runs!O700-all_runs!O1300</f>
        <v>8.9508935460972383E-3</v>
      </c>
      <c r="Z168">
        <f>all_runs!O701-all_runs!O1301</f>
        <v>2.3755125035210156E-2</v>
      </c>
      <c r="AA168" cm="1">
        <f t="array" ref="AA168">IF(G168=0,"",1+SUMPRODUCT(--(ABS($G168:$Z168)&lt;ABS(G168)),--($G168:$Z168&lt;&gt;0))+(SUMPRODUCT(--(ABS($G168:$Z168)=ABS(G168)),--($G168:$Z168&lt;&gt;0))-1)/2)</f>
        <v>12</v>
      </c>
      <c r="AB168" cm="1">
        <f t="array" ref="AB168">IF(H168=0,"",1+SUMPRODUCT(--(ABS($G168:$Z168)&lt;ABS(H168)),--($G168:$Z168&lt;&gt;0))+(SUMPRODUCT(--(ABS($G168:$Z168)=ABS(H168)),--($G168:$Z168&lt;&gt;0))-1)/2)</f>
        <v>1</v>
      </c>
      <c r="AC168" cm="1">
        <f t="array" ref="AC168">IF(I168=0,"",1+SUMPRODUCT(--(ABS($G168:$Z168)&lt;ABS(I168)),--($G168:$Z168&lt;&gt;0))+(SUMPRODUCT(--(ABS($G168:$Z168)=ABS(I168)),--($G168:$Z168&lt;&gt;0))-1)/2)</f>
        <v>14</v>
      </c>
      <c r="AD168" cm="1">
        <f t="array" ref="AD168">IF(J168=0,"",1+SUMPRODUCT(--(ABS($G168:$Z168)&lt;ABS(J168)),--($G168:$Z168&lt;&gt;0))+(SUMPRODUCT(--(ABS($G168:$Z168)=ABS(J168)),--($G168:$Z168&lt;&gt;0))-1)/2)</f>
        <v>19</v>
      </c>
      <c r="AE168" cm="1">
        <f t="array" ref="AE168">IF(K168=0,"",1+SUMPRODUCT(--(ABS($G168:$Z168)&lt;ABS(K168)),--($G168:$Z168&lt;&gt;0))+(SUMPRODUCT(--(ABS($G168:$Z168)=ABS(K168)),--($G168:$Z168&lt;&gt;0))-1)/2)</f>
        <v>8</v>
      </c>
      <c r="AF168" cm="1">
        <f t="array" ref="AF168">IF(L168=0,"",1+SUMPRODUCT(--(ABS($G168:$Z168)&lt;ABS(L168)),--($G168:$Z168&lt;&gt;0))+(SUMPRODUCT(--(ABS($G168:$Z168)=ABS(L168)),--($G168:$Z168&lt;&gt;0))-1)/2)</f>
        <v>17</v>
      </c>
      <c r="AG168" cm="1">
        <f t="array" ref="AG168">IF(M168=0,"",1+SUMPRODUCT(--(ABS($G168:$Z168)&lt;ABS(M168)),--($G168:$Z168&lt;&gt;0))+(SUMPRODUCT(--(ABS($G168:$Z168)=ABS(M168)),--($G168:$Z168&lt;&gt;0))-1)/2)</f>
        <v>10</v>
      </c>
      <c r="AH168" cm="1">
        <f t="array" ref="AH168">IF(N168=0,"",1+SUMPRODUCT(--(ABS($G168:$Z168)&lt;ABS(N168)),--($G168:$Z168&lt;&gt;0))+(SUMPRODUCT(--(ABS($G168:$Z168)=ABS(N168)),--($G168:$Z168&lt;&gt;0))-1)/2)</f>
        <v>13</v>
      </c>
      <c r="AI168" cm="1">
        <f t="array" ref="AI168">IF(O168=0,"",1+SUMPRODUCT(--(ABS($G168:$Z168)&lt;ABS(O168)),--($G168:$Z168&lt;&gt;0))+(SUMPRODUCT(--(ABS($G168:$Z168)=ABS(O168)),--($G168:$Z168&lt;&gt;0))-1)/2)</f>
        <v>6</v>
      </c>
      <c r="AJ168" cm="1">
        <f t="array" ref="AJ168">IF(P168=0,"",1+SUMPRODUCT(--(ABS($G168:$Z168)&lt;ABS(P168)),--($G168:$Z168&lt;&gt;0))+(SUMPRODUCT(--(ABS($G168:$Z168)=ABS(P168)),--($G168:$Z168&lt;&gt;0))-1)/2)</f>
        <v>5</v>
      </c>
      <c r="AK168" cm="1">
        <f t="array" ref="AK168">IF(Q168=0,"",1+SUMPRODUCT(--(ABS($G168:$Z168)&lt;ABS(Q168)),--($G168:$Z168&lt;&gt;0))+(SUMPRODUCT(--(ABS($G168:$Z168)=ABS(Q168)),--($G168:$Z168&lt;&gt;0))-1)/2)</f>
        <v>20</v>
      </c>
      <c r="AL168" cm="1">
        <f t="array" ref="AL168">IF(R168=0,"",1+SUMPRODUCT(--(ABS($G168:$Z168)&lt;ABS(R168)),--($G168:$Z168&lt;&gt;0))+(SUMPRODUCT(--(ABS($G168:$Z168)=ABS(R168)),--($G168:$Z168&lt;&gt;0))-1)/2)</f>
        <v>15</v>
      </c>
      <c r="AM168" cm="1">
        <f t="array" ref="AM168">IF(S168=0,"",1+SUMPRODUCT(--(ABS($G168:$Z168)&lt;ABS(S168)),--($G168:$Z168&lt;&gt;0))+(SUMPRODUCT(--(ABS($G168:$Z168)=ABS(S168)),--($G168:$Z168&lt;&gt;0))-1)/2)</f>
        <v>16</v>
      </c>
      <c r="AN168" cm="1">
        <f t="array" ref="AN168">IF(T168=0,"",1+SUMPRODUCT(--(ABS($G168:$Z168)&lt;ABS(T168)),--($G168:$Z168&lt;&gt;0))+(SUMPRODUCT(--(ABS($G168:$Z168)=ABS(T168)),--($G168:$Z168&lt;&gt;0))-1)/2)</f>
        <v>3</v>
      </c>
      <c r="AO168" cm="1">
        <f t="array" ref="AO168">IF(U168=0,"",1+SUMPRODUCT(--(ABS($G168:$Z168)&lt;ABS(U168)),--($G168:$Z168&lt;&gt;0))+(SUMPRODUCT(--(ABS($G168:$Z168)=ABS(U168)),--($G168:$Z168&lt;&gt;0))-1)/2)</f>
        <v>9</v>
      </c>
      <c r="AP168" cm="1">
        <f t="array" ref="AP168">IF(V168=0,"",1+SUMPRODUCT(--(ABS($G168:$Z168)&lt;ABS(V168)),--($G168:$Z168&lt;&gt;0))+(SUMPRODUCT(--(ABS($G168:$Z168)=ABS(V168)),--($G168:$Z168&lt;&gt;0))-1)/2)</f>
        <v>2</v>
      </c>
      <c r="AQ168" cm="1">
        <f t="array" ref="AQ168">IF(W168=0,"",1+SUMPRODUCT(--(ABS($G168:$Z168)&lt;ABS(W168)),--($G168:$Z168&lt;&gt;0))+(SUMPRODUCT(--(ABS($G168:$Z168)=ABS(W168)),--($G168:$Z168&lt;&gt;0))-1)/2)</f>
        <v>18</v>
      </c>
      <c r="AR168" cm="1">
        <f t="array" ref="AR168">IF(X168=0,"",1+SUMPRODUCT(--(ABS($G168:$Z168)&lt;ABS(X168)),--($G168:$Z168&lt;&gt;0))+(SUMPRODUCT(--(ABS($G168:$Z168)=ABS(X168)),--($G168:$Z168&lt;&gt;0))-1)/2)</f>
        <v>11</v>
      </c>
      <c r="AS168" cm="1">
        <f t="array" ref="AS168">IF(Y168=0,"",1+SUMPRODUCT(--(ABS($G168:$Z168)&lt;ABS(Y168)),--($G168:$Z168&lt;&gt;0))+(SUMPRODUCT(--(ABS($G168:$Z168)=ABS(Y168)),--($G168:$Z168&lt;&gt;0))-1)/2)</f>
        <v>4</v>
      </c>
      <c r="AT168" cm="1">
        <f t="array" ref="AT168">IF(Z168=0,"",1+SUMPRODUCT(--(ABS($G168:$Z168)&lt;ABS(Z168)),--($G168:$Z168&lt;&gt;0))+(SUMPRODUCT(--(ABS($G168:$Z168)=ABS(Z168)),--($G168:$Z168&lt;&gt;0))-1)/2)</f>
        <v>7</v>
      </c>
      <c r="AU168">
        <f>AVERAGE(G168:Z168)</f>
        <v>2.7596340333631821E-2</v>
      </c>
      <c r="AV168">
        <f>SUMIF(G168:Z168,"&gt;0",AA168:AT168)</f>
        <v>205</v>
      </c>
      <c r="AW168">
        <f>COUNTIF(G168:Z168,"&lt;&gt;0")</f>
        <v>20</v>
      </c>
      <c r="AX168">
        <f>_xlfn.LET(_xlpm.n,AW168,_xlpm.w,AV168,_xlpm.mu,_xlpm.n*(_xlpm.n+1)/4,_xlpm.sd,SQRT(_xlpm.n*(_xlpm.n+1)*(2*_xlpm.n+1)/24),_xlpm.z,(ABS(_xlpm.w-_xlpm.mu)-0.5)/_xlpm.sd,MIN(1,2*(1-_xlfn.NORM.S.DIST(_xlpm.z,TRUE))))</f>
        <v>2.0352486806762826E-4</v>
      </c>
    </row>
    <row r="169" spans="1:50" x14ac:dyDescent="0.25">
      <c r="A169" t="s">
        <v>9356</v>
      </c>
      <c r="B169" t="s">
        <v>106</v>
      </c>
      <c r="C169" t="s">
        <v>147</v>
      </c>
      <c r="D169" t="s">
        <v>23</v>
      </c>
      <c r="E169" t="s">
        <v>26</v>
      </c>
      <c r="F169" t="s">
        <v>9260</v>
      </c>
      <c r="G169">
        <f>all_runs!O702-all_runs!O1302</f>
        <v>1.9418904730598152E-2</v>
      </c>
      <c r="H169">
        <f>all_runs!O703-all_runs!O1303</f>
        <v>4.0648967551622395E-2</v>
      </c>
      <c r="I169">
        <f>all_runs!O704-all_runs!O1304</f>
        <v>2.2222222222222254E-2</v>
      </c>
      <c r="J169">
        <f>all_runs!O705-all_runs!O1305</f>
        <v>2.6117755560570055E-2</v>
      </c>
      <c r="K169">
        <f>all_runs!O706-all_runs!O1306</f>
        <v>2.7984784971277543E-2</v>
      </c>
      <c r="L169">
        <f>all_runs!O707-all_runs!O1307</f>
        <v>4.0679658702069132E-2</v>
      </c>
      <c r="M169">
        <f>all_runs!O708-all_runs!O1308</f>
        <v>1.061307113938692E-2</v>
      </c>
      <c r="N169">
        <f>all_runs!O709-all_runs!O1309</f>
        <v>2.6548672566371723E-2</v>
      </c>
      <c r="O169">
        <f>all_runs!O710-all_runs!O1310</f>
        <v>3.9413919413919141E-2</v>
      </c>
      <c r="P169">
        <f>all_runs!O711-all_runs!O1311</f>
        <v>3.2847359849302316E-2</v>
      </c>
      <c r="Q169">
        <f>all_runs!O712-all_runs!O1312</f>
        <v>7.8004473927800744E-3</v>
      </c>
      <c r="R169">
        <f>all_runs!O713-all_runs!O1313</f>
        <v>2.6017717882722557E-2</v>
      </c>
      <c r="S169">
        <f>all_runs!O714-all_runs!O1314</f>
        <v>1.6172295643661183E-2</v>
      </c>
      <c r="T169">
        <f>all_runs!O715-all_runs!O1315</f>
        <v>2.5284450063210895E-2</v>
      </c>
      <c r="U169">
        <f>all_runs!O716-all_runs!O1316</f>
        <v>2.1838536739198888E-2</v>
      </c>
      <c r="V169">
        <f>all_runs!O717-all_runs!O1317</f>
        <v>2.3743678887484188E-2</v>
      </c>
      <c r="W169">
        <f>all_runs!O718-all_runs!O1318</f>
        <v>2.8635467789929203E-2</v>
      </c>
      <c r="X169">
        <f>all_runs!O719-all_runs!O1319</f>
        <v>5.3272794609231844E-2</v>
      </c>
      <c r="Y169">
        <f>all_runs!O720-all_runs!O1320</f>
        <v>8.451005562687075E-3</v>
      </c>
      <c r="Z169">
        <f>all_runs!O721-all_runs!O1321</f>
        <v>8.8691796008868451E-3</v>
      </c>
      <c r="AA169" cm="1">
        <f t="array" ref="AA169">IF(G169=0,"",1+SUMPRODUCT(--(ABS($G169:$Z169)&lt;ABS(G169)),--($G169:$Z169&lt;&gt;0))+(SUMPRODUCT(--(ABS($G169:$Z169)=ABS(G169)),--($G169:$Z169&lt;&gt;0))-1)/2)</f>
        <v>6</v>
      </c>
      <c r="AB169" cm="1">
        <f t="array" ref="AB169">IF(H169=0,"",1+SUMPRODUCT(--(ABS($G169:$Z169)&lt;ABS(H169)),--($G169:$Z169&lt;&gt;0))+(SUMPRODUCT(--(ABS($G169:$Z169)=ABS(H169)),--($G169:$Z169&lt;&gt;0))-1)/2)</f>
        <v>18</v>
      </c>
      <c r="AC169" cm="1">
        <f t="array" ref="AC169">IF(I169=0,"",1+SUMPRODUCT(--(ABS($G169:$Z169)&lt;ABS(I169)),--($G169:$Z169&lt;&gt;0))+(SUMPRODUCT(--(ABS($G169:$Z169)=ABS(I169)),--($G169:$Z169&lt;&gt;0))-1)/2)</f>
        <v>8</v>
      </c>
      <c r="AD169" cm="1">
        <f t="array" ref="AD169">IF(J169=0,"",1+SUMPRODUCT(--(ABS($G169:$Z169)&lt;ABS(J169)),--($G169:$Z169&lt;&gt;0))+(SUMPRODUCT(--(ABS($G169:$Z169)=ABS(J169)),--($G169:$Z169&lt;&gt;0))-1)/2)</f>
        <v>12</v>
      </c>
      <c r="AE169" cm="1">
        <f t="array" ref="AE169">IF(K169=0,"",1+SUMPRODUCT(--(ABS($G169:$Z169)&lt;ABS(K169)),--($G169:$Z169&lt;&gt;0))+(SUMPRODUCT(--(ABS($G169:$Z169)=ABS(K169)),--($G169:$Z169&lt;&gt;0))-1)/2)</f>
        <v>14</v>
      </c>
      <c r="AF169" cm="1">
        <f t="array" ref="AF169">IF(L169=0,"",1+SUMPRODUCT(--(ABS($G169:$Z169)&lt;ABS(L169)),--($G169:$Z169&lt;&gt;0))+(SUMPRODUCT(--(ABS($G169:$Z169)=ABS(L169)),--($G169:$Z169&lt;&gt;0))-1)/2)</f>
        <v>19</v>
      </c>
      <c r="AG169" cm="1">
        <f t="array" ref="AG169">IF(M169=0,"",1+SUMPRODUCT(--(ABS($G169:$Z169)&lt;ABS(M169)),--($G169:$Z169&lt;&gt;0))+(SUMPRODUCT(--(ABS($G169:$Z169)=ABS(M169)),--($G169:$Z169&lt;&gt;0))-1)/2)</f>
        <v>4</v>
      </c>
      <c r="AH169" cm="1">
        <f t="array" ref="AH169">IF(N169=0,"",1+SUMPRODUCT(--(ABS($G169:$Z169)&lt;ABS(N169)),--($G169:$Z169&lt;&gt;0))+(SUMPRODUCT(--(ABS($G169:$Z169)=ABS(N169)),--($G169:$Z169&lt;&gt;0))-1)/2)</f>
        <v>13</v>
      </c>
      <c r="AI169" cm="1">
        <f t="array" ref="AI169">IF(O169=0,"",1+SUMPRODUCT(--(ABS($G169:$Z169)&lt;ABS(O169)),--($G169:$Z169&lt;&gt;0))+(SUMPRODUCT(--(ABS($G169:$Z169)=ABS(O169)),--($G169:$Z169&lt;&gt;0))-1)/2)</f>
        <v>17</v>
      </c>
      <c r="AJ169" cm="1">
        <f t="array" ref="AJ169">IF(P169=0,"",1+SUMPRODUCT(--(ABS($G169:$Z169)&lt;ABS(P169)),--($G169:$Z169&lt;&gt;0))+(SUMPRODUCT(--(ABS($G169:$Z169)=ABS(P169)),--($G169:$Z169&lt;&gt;0))-1)/2)</f>
        <v>16</v>
      </c>
      <c r="AK169" cm="1">
        <f t="array" ref="AK169">IF(Q169=0,"",1+SUMPRODUCT(--(ABS($G169:$Z169)&lt;ABS(Q169)),--($G169:$Z169&lt;&gt;0))+(SUMPRODUCT(--(ABS($G169:$Z169)=ABS(Q169)),--($G169:$Z169&lt;&gt;0))-1)/2)</f>
        <v>1</v>
      </c>
      <c r="AL169" cm="1">
        <f t="array" ref="AL169">IF(R169=0,"",1+SUMPRODUCT(--(ABS($G169:$Z169)&lt;ABS(R169)),--($G169:$Z169&lt;&gt;0))+(SUMPRODUCT(--(ABS($G169:$Z169)=ABS(R169)),--($G169:$Z169&lt;&gt;0))-1)/2)</f>
        <v>11</v>
      </c>
      <c r="AM169" cm="1">
        <f t="array" ref="AM169">IF(S169=0,"",1+SUMPRODUCT(--(ABS($G169:$Z169)&lt;ABS(S169)),--($G169:$Z169&lt;&gt;0))+(SUMPRODUCT(--(ABS($G169:$Z169)=ABS(S169)),--($G169:$Z169&lt;&gt;0))-1)/2)</f>
        <v>5</v>
      </c>
      <c r="AN169" cm="1">
        <f t="array" ref="AN169">IF(T169=0,"",1+SUMPRODUCT(--(ABS($G169:$Z169)&lt;ABS(T169)),--($G169:$Z169&lt;&gt;0))+(SUMPRODUCT(--(ABS($G169:$Z169)=ABS(T169)),--($G169:$Z169&lt;&gt;0))-1)/2)</f>
        <v>10</v>
      </c>
      <c r="AO169" cm="1">
        <f t="array" ref="AO169">IF(U169=0,"",1+SUMPRODUCT(--(ABS($G169:$Z169)&lt;ABS(U169)),--($G169:$Z169&lt;&gt;0))+(SUMPRODUCT(--(ABS($G169:$Z169)=ABS(U169)),--($G169:$Z169&lt;&gt;0))-1)/2)</f>
        <v>7</v>
      </c>
      <c r="AP169" cm="1">
        <f t="array" ref="AP169">IF(V169=0,"",1+SUMPRODUCT(--(ABS($G169:$Z169)&lt;ABS(V169)),--($G169:$Z169&lt;&gt;0))+(SUMPRODUCT(--(ABS($G169:$Z169)=ABS(V169)),--($G169:$Z169&lt;&gt;0))-1)/2)</f>
        <v>9</v>
      </c>
      <c r="AQ169" cm="1">
        <f t="array" ref="AQ169">IF(W169=0,"",1+SUMPRODUCT(--(ABS($G169:$Z169)&lt;ABS(W169)),--($G169:$Z169&lt;&gt;0))+(SUMPRODUCT(--(ABS($G169:$Z169)=ABS(W169)),--($G169:$Z169&lt;&gt;0))-1)/2)</f>
        <v>15</v>
      </c>
      <c r="AR169" cm="1">
        <f t="array" ref="AR169">IF(X169=0,"",1+SUMPRODUCT(--(ABS($G169:$Z169)&lt;ABS(X169)),--($G169:$Z169&lt;&gt;0))+(SUMPRODUCT(--(ABS($G169:$Z169)=ABS(X169)),--($G169:$Z169&lt;&gt;0))-1)/2)</f>
        <v>20</v>
      </c>
      <c r="AS169" cm="1">
        <f t="array" ref="AS169">IF(Y169=0,"",1+SUMPRODUCT(--(ABS($G169:$Z169)&lt;ABS(Y169)),--($G169:$Z169&lt;&gt;0))+(SUMPRODUCT(--(ABS($G169:$Z169)=ABS(Y169)),--($G169:$Z169&lt;&gt;0))-1)/2)</f>
        <v>2</v>
      </c>
      <c r="AT169" cm="1">
        <f t="array" ref="AT169">IF(Z169=0,"",1+SUMPRODUCT(--(ABS($G169:$Z169)&lt;ABS(Z169)),--($G169:$Z169&lt;&gt;0))+(SUMPRODUCT(--(ABS($G169:$Z169)=ABS(Z169)),--($G169:$Z169&lt;&gt;0))-1)/2)</f>
        <v>3</v>
      </c>
      <c r="AU169">
        <f>AVERAGE(G169:Z169)</f>
        <v>2.5329044543956618E-2</v>
      </c>
      <c r="AV169">
        <f>SUMIF(G169:Z169,"&gt;0",AA169:AT169)</f>
        <v>210</v>
      </c>
      <c r="AW169">
        <f>COUNTIF(G169:Z169,"&lt;&gt;0")</f>
        <v>20</v>
      </c>
      <c r="AX169">
        <f>_xlfn.LET(_xlpm.n,AW169,_xlpm.w,AV169,_xlpm.mu,_xlpm.n*(_xlpm.n+1)/4,_xlpm.sd,SQRT(_xlpm.n*(_xlpm.n+1)*(2*_xlpm.n+1)/24),_xlpm.z,(ABS(_xlpm.w-_xlpm.mu)-0.5)/_xlpm.sd,MIN(1,2*(1-_xlfn.NORM.S.DIST(_xlpm.z,TRUE))))</f>
        <v>9.5691731570646255E-5</v>
      </c>
    </row>
    <row r="170" spans="1:50" x14ac:dyDescent="0.25">
      <c r="A170" t="s">
        <v>9356</v>
      </c>
      <c r="B170" t="s">
        <v>106</v>
      </c>
      <c r="C170" t="s">
        <v>147</v>
      </c>
      <c r="D170" t="s">
        <v>37</v>
      </c>
      <c r="E170" t="s">
        <v>32</v>
      </c>
      <c r="F170" t="s">
        <v>9259</v>
      </c>
      <c r="G170">
        <f>all_runs!O722-all_runs!O1322</f>
        <v>-6.5135907315666652E-2</v>
      </c>
      <c r="H170">
        <f>all_runs!O723-all_runs!O1323</f>
        <v>-0.19577649166322186</v>
      </c>
      <c r="I170">
        <f>all_runs!O724-all_runs!O1324</f>
        <v>-0.19073341749767958</v>
      </c>
      <c r="J170">
        <f>all_runs!O725-all_runs!O1325</f>
        <v>-2.1231100145505222E-2</v>
      </c>
      <c r="K170">
        <f>all_runs!O726-all_runs!O1326</f>
        <v>-0.18915533370203874</v>
      </c>
      <c r="L170">
        <f>all_runs!O727-all_runs!O1327</f>
        <v>-1.3152089060855965E-2</v>
      </c>
      <c r="M170">
        <f>all_runs!O728-all_runs!O1328</f>
        <v>4.8957142794586739E-3</v>
      </c>
      <c r="N170">
        <f>all_runs!O729-all_runs!O1329</f>
        <v>-6.0192084782249022E-3</v>
      </c>
      <c r="O170">
        <f>all_runs!O730-all_runs!O1330</f>
        <v>5.2841200362790275E-2</v>
      </c>
      <c r="P170">
        <f>all_runs!O731-all_runs!O1331</f>
        <v>-0.2688035871747248</v>
      </c>
      <c r="Q170">
        <f>all_runs!O732-all_runs!O1332</f>
        <v>-9.9755718409950678E-3</v>
      </c>
      <c r="R170">
        <f>all_runs!O733-all_runs!O1333</f>
        <v>-0.26329849012775841</v>
      </c>
      <c r="S170">
        <f>all_runs!O734-all_runs!O1334</f>
        <v>-0.21224799928951343</v>
      </c>
      <c r="T170">
        <f>all_runs!O735-all_runs!O1335</f>
        <v>-0.22654078877347894</v>
      </c>
      <c r="U170">
        <f>all_runs!O736-all_runs!O1336</f>
        <v>-2.4844720496894235E-2</v>
      </c>
      <c r="V170">
        <f>all_runs!O737-all_runs!O1337</f>
        <v>-0.19495771856215338</v>
      </c>
      <c r="W170">
        <f>all_runs!O738-all_runs!O1338</f>
        <v>9.5752713345059748E-3</v>
      </c>
      <c r="X170">
        <f>all_runs!O739-all_runs!O1339</f>
        <v>-1.7161948303147545E-2</v>
      </c>
      <c r="Y170">
        <f>all_runs!O740-all_runs!O1340</f>
        <v>-0.20932890700508466</v>
      </c>
      <c r="Z170">
        <f>all_runs!O741-all_runs!O1341</f>
        <v>-0.19499568593615191</v>
      </c>
      <c r="AA170" cm="1">
        <f t="array" ref="AA170">IF(G170=0,"",1+SUMPRODUCT(--(ABS($G170:$Z170)&lt;ABS(G170)),--($G170:$Z170&lt;&gt;0))+(SUMPRODUCT(--(ABS($G170:$Z170)=ABS(G170)),--($G170:$Z170&lt;&gt;0))-1)/2)</f>
        <v>10</v>
      </c>
      <c r="AB170" cm="1">
        <f t="array" ref="AB170">IF(H170=0,"",1+SUMPRODUCT(--(ABS($G170:$Z170)&lt;ABS(H170)),--($G170:$Z170&lt;&gt;0))+(SUMPRODUCT(--(ABS($G170:$Z170)=ABS(H170)),--($G170:$Z170&lt;&gt;0))-1)/2)</f>
        <v>15</v>
      </c>
      <c r="AC170" cm="1">
        <f t="array" ref="AC170">IF(I170=0,"",1+SUMPRODUCT(--(ABS($G170:$Z170)&lt;ABS(I170)),--($G170:$Z170&lt;&gt;0))+(SUMPRODUCT(--(ABS($G170:$Z170)=ABS(I170)),--($G170:$Z170&lt;&gt;0))-1)/2)</f>
        <v>12</v>
      </c>
      <c r="AD170" cm="1">
        <f t="array" ref="AD170">IF(J170=0,"",1+SUMPRODUCT(--(ABS($G170:$Z170)&lt;ABS(J170)),--($G170:$Z170&lt;&gt;0))+(SUMPRODUCT(--(ABS($G170:$Z170)=ABS(J170)),--($G170:$Z170&lt;&gt;0))-1)/2)</f>
        <v>7</v>
      </c>
      <c r="AE170" cm="1">
        <f t="array" ref="AE170">IF(K170=0,"",1+SUMPRODUCT(--(ABS($G170:$Z170)&lt;ABS(K170)),--($G170:$Z170&lt;&gt;0))+(SUMPRODUCT(--(ABS($G170:$Z170)=ABS(K170)),--($G170:$Z170&lt;&gt;0))-1)/2)</f>
        <v>11</v>
      </c>
      <c r="AF170" cm="1">
        <f t="array" ref="AF170">IF(L170=0,"",1+SUMPRODUCT(--(ABS($G170:$Z170)&lt;ABS(L170)),--($G170:$Z170&lt;&gt;0))+(SUMPRODUCT(--(ABS($G170:$Z170)=ABS(L170)),--($G170:$Z170&lt;&gt;0))-1)/2)</f>
        <v>5</v>
      </c>
      <c r="AG170" cm="1">
        <f t="array" ref="AG170">IF(M170=0,"",1+SUMPRODUCT(--(ABS($G170:$Z170)&lt;ABS(M170)),--($G170:$Z170&lt;&gt;0))+(SUMPRODUCT(--(ABS($G170:$Z170)=ABS(M170)),--($G170:$Z170&lt;&gt;0))-1)/2)</f>
        <v>1</v>
      </c>
      <c r="AH170" cm="1">
        <f t="array" ref="AH170">IF(N170=0,"",1+SUMPRODUCT(--(ABS($G170:$Z170)&lt;ABS(N170)),--($G170:$Z170&lt;&gt;0))+(SUMPRODUCT(--(ABS($G170:$Z170)=ABS(N170)),--($G170:$Z170&lt;&gt;0))-1)/2)</f>
        <v>2</v>
      </c>
      <c r="AI170" cm="1">
        <f t="array" ref="AI170">IF(O170=0,"",1+SUMPRODUCT(--(ABS($G170:$Z170)&lt;ABS(O170)),--($G170:$Z170&lt;&gt;0))+(SUMPRODUCT(--(ABS($G170:$Z170)=ABS(O170)),--($G170:$Z170&lt;&gt;0))-1)/2)</f>
        <v>9</v>
      </c>
      <c r="AJ170" cm="1">
        <f t="array" ref="AJ170">IF(P170=0,"",1+SUMPRODUCT(--(ABS($G170:$Z170)&lt;ABS(P170)),--($G170:$Z170&lt;&gt;0))+(SUMPRODUCT(--(ABS($G170:$Z170)=ABS(P170)),--($G170:$Z170&lt;&gt;0))-1)/2)</f>
        <v>20</v>
      </c>
      <c r="AK170" cm="1">
        <f t="array" ref="AK170">IF(Q170=0,"",1+SUMPRODUCT(--(ABS($G170:$Z170)&lt;ABS(Q170)),--($G170:$Z170&lt;&gt;0))+(SUMPRODUCT(--(ABS($G170:$Z170)=ABS(Q170)),--($G170:$Z170&lt;&gt;0))-1)/2)</f>
        <v>4</v>
      </c>
      <c r="AL170" cm="1">
        <f t="array" ref="AL170">IF(R170=0,"",1+SUMPRODUCT(--(ABS($G170:$Z170)&lt;ABS(R170)),--($G170:$Z170&lt;&gt;0))+(SUMPRODUCT(--(ABS($G170:$Z170)=ABS(R170)),--($G170:$Z170&lt;&gt;0))-1)/2)</f>
        <v>19</v>
      </c>
      <c r="AM170" cm="1">
        <f t="array" ref="AM170">IF(S170=0,"",1+SUMPRODUCT(--(ABS($G170:$Z170)&lt;ABS(S170)),--($G170:$Z170&lt;&gt;0))+(SUMPRODUCT(--(ABS($G170:$Z170)=ABS(S170)),--($G170:$Z170&lt;&gt;0))-1)/2)</f>
        <v>17</v>
      </c>
      <c r="AN170" cm="1">
        <f t="array" ref="AN170">IF(T170=0,"",1+SUMPRODUCT(--(ABS($G170:$Z170)&lt;ABS(T170)),--($G170:$Z170&lt;&gt;0))+(SUMPRODUCT(--(ABS($G170:$Z170)=ABS(T170)),--($G170:$Z170&lt;&gt;0))-1)/2)</f>
        <v>18</v>
      </c>
      <c r="AO170" cm="1">
        <f t="array" ref="AO170">IF(U170=0,"",1+SUMPRODUCT(--(ABS($G170:$Z170)&lt;ABS(U170)),--($G170:$Z170&lt;&gt;0))+(SUMPRODUCT(--(ABS($G170:$Z170)=ABS(U170)),--($G170:$Z170&lt;&gt;0))-1)/2)</f>
        <v>8</v>
      </c>
      <c r="AP170" cm="1">
        <f t="array" ref="AP170">IF(V170=0,"",1+SUMPRODUCT(--(ABS($G170:$Z170)&lt;ABS(V170)),--($G170:$Z170&lt;&gt;0))+(SUMPRODUCT(--(ABS($G170:$Z170)=ABS(V170)),--($G170:$Z170&lt;&gt;0))-1)/2)</f>
        <v>13</v>
      </c>
      <c r="AQ170" cm="1">
        <f t="array" ref="AQ170">IF(W170=0,"",1+SUMPRODUCT(--(ABS($G170:$Z170)&lt;ABS(W170)),--($G170:$Z170&lt;&gt;0))+(SUMPRODUCT(--(ABS($G170:$Z170)=ABS(W170)),--($G170:$Z170&lt;&gt;0))-1)/2)</f>
        <v>3</v>
      </c>
      <c r="AR170" cm="1">
        <f t="array" ref="AR170">IF(X170=0,"",1+SUMPRODUCT(--(ABS($G170:$Z170)&lt;ABS(X170)),--($G170:$Z170&lt;&gt;0))+(SUMPRODUCT(--(ABS($G170:$Z170)=ABS(X170)),--($G170:$Z170&lt;&gt;0))-1)/2)</f>
        <v>6</v>
      </c>
      <c r="AS170" cm="1">
        <f t="array" ref="AS170">IF(Y170=0,"",1+SUMPRODUCT(--(ABS($G170:$Z170)&lt;ABS(Y170)),--($G170:$Z170&lt;&gt;0))+(SUMPRODUCT(--(ABS($G170:$Z170)=ABS(Y170)),--($G170:$Z170&lt;&gt;0))-1)/2)</f>
        <v>16</v>
      </c>
      <c r="AT170" cm="1">
        <f t="array" ref="AT170">IF(Z170=0,"",1+SUMPRODUCT(--(ABS($G170:$Z170)&lt;ABS(Z170)),--($G170:$Z170&lt;&gt;0))+(SUMPRODUCT(--(ABS($G170:$Z170)=ABS(Z170)),--($G170:$Z170&lt;&gt;0))-1)/2)</f>
        <v>14</v>
      </c>
      <c r="AU170">
        <f>AVERAGE(G170:Z170)</f>
        <v>-0.11180233896981702</v>
      </c>
      <c r="AV170">
        <f>SUMIF(G170:Z170,"&gt;0",AA170:AT170)</f>
        <v>13</v>
      </c>
      <c r="AW170">
        <f>COUNTIF(G170:Z170,"&lt;&gt;0")</f>
        <v>20</v>
      </c>
      <c r="AX170">
        <f>_xlfn.LET(_xlpm.n,AW170,_xlpm.w,AV170,_xlpm.mu,_xlpm.n*(_xlpm.n+1)/4,_xlpm.sd,SQRT(_xlpm.n*(_xlpm.n+1)*(2*_xlpm.n+1)/24),_xlpm.z,(ABS(_xlpm.w-_xlpm.mu)-0.5)/_xlpm.sd,MIN(1,2*(1-_xlfn.NORM.S.DIST(_xlpm.z,TRUE))))</f>
        <v>6.3562420113139062E-4</v>
      </c>
    </row>
    <row r="171" spans="1:50" x14ac:dyDescent="0.25">
      <c r="A171" t="s">
        <v>9356</v>
      </c>
      <c r="B171" t="s">
        <v>106</v>
      </c>
      <c r="C171" t="s">
        <v>147</v>
      </c>
      <c r="D171" t="s">
        <v>37</v>
      </c>
      <c r="E171" t="s">
        <v>12</v>
      </c>
      <c r="F171" t="s">
        <v>9259</v>
      </c>
      <c r="G171">
        <f>all_runs!O742-all_runs!O1342</f>
        <v>-0.29849142963897085</v>
      </c>
      <c r="H171">
        <f>all_runs!O743-all_runs!O1343</f>
        <v>-0.15009995120492359</v>
      </c>
      <c r="I171">
        <f>all_runs!O744-all_runs!O1344</f>
        <v>-0.212952380952381</v>
      </c>
      <c r="J171">
        <f>all_runs!O745-all_runs!O1345</f>
        <v>-5.7031440409456513E-2</v>
      </c>
      <c r="K171">
        <f>all_runs!O746-all_runs!O1346</f>
        <v>-1.1487829110780057E-3</v>
      </c>
      <c r="L171">
        <f>all_runs!O747-all_runs!O1347</f>
        <v>-6.8019798897985817E-3</v>
      </c>
      <c r="M171">
        <f>all_runs!O748-all_runs!O1348</f>
        <v>-5.3146625417243354E-2</v>
      </c>
      <c r="N171">
        <f>all_runs!O749-all_runs!O1349</f>
        <v>-0.34316022099447524</v>
      </c>
      <c r="O171">
        <f>all_runs!O750-all_runs!O1350</f>
        <v>-3.3019174520637073E-2</v>
      </c>
      <c r="P171">
        <f>all_runs!O751-all_runs!O1351</f>
        <v>1.5734610619678513E-2</v>
      </c>
      <c r="Q171">
        <f>all_runs!O752-all_runs!O1352</f>
        <v>-0.19108512970405545</v>
      </c>
      <c r="R171">
        <f>all_runs!O753-all_runs!O1353</f>
        <v>-4.9695417685174492E-2</v>
      </c>
      <c r="S171">
        <f>all_runs!O754-all_runs!O1354</f>
        <v>-3.0525564584820142E-2</v>
      </c>
      <c r="T171">
        <f>all_runs!O755-all_runs!O1355</f>
        <v>-1.7316279421781489E-2</v>
      </c>
      <c r="U171">
        <f>all_runs!O756-all_runs!O1356</f>
        <v>-2.6684193230364861E-2</v>
      </c>
      <c r="V171">
        <f>all_runs!O757-all_runs!O1357</f>
        <v>-4.431668463289018E-2</v>
      </c>
      <c r="W171">
        <f>all_runs!O758-all_runs!O1358</f>
        <v>-0.2203898268241431</v>
      </c>
      <c r="X171">
        <f>all_runs!O759-all_runs!O1359</f>
        <v>-0.25597099090610587</v>
      </c>
      <c r="Y171">
        <f>all_runs!O760-all_runs!O1360</f>
        <v>-0.20962282398452603</v>
      </c>
      <c r="Z171">
        <f>all_runs!O761-all_runs!O1361</f>
        <v>-5.6009856009855974E-2</v>
      </c>
      <c r="AA171" cm="1">
        <f t="array" ref="AA171">IF(G171=0,"",1+SUMPRODUCT(--(ABS($G171:$Z171)&lt;ABS(G171)),--($G171:$Z171&lt;&gt;0))+(SUMPRODUCT(--(ABS($G171:$Z171)=ABS(G171)),--($G171:$Z171&lt;&gt;0))-1)/2)</f>
        <v>19</v>
      </c>
      <c r="AB171" cm="1">
        <f t="array" ref="AB171">IF(H171=0,"",1+SUMPRODUCT(--(ABS($G171:$Z171)&lt;ABS(H171)),--($G171:$Z171&lt;&gt;0))+(SUMPRODUCT(--(ABS($G171:$Z171)=ABS(H171)),--($G171:$Z171&lt;&gt;0))-1)/2)</f>
        <v>13</v>
      </c>
      <c r="AC171" cm="1">
        <f t="array" ref="AC171">IF(I171=0,"",1+SUMPRODUCT(--(ABS($G171:$Z171)&lt;ABS(I171)),--($G171:$Z171&lt;&gt;0))+(SUMPRODUCT(--(ABS($G171:$Z171)=ABS(I171)),--($G171:$Z171&lt;&gt;0))-1)/2)</f>
        <v>16</v>
      </c>
      <c r="AD171" cm="1">
        <f t="array" ref="AD171">IF(J171=0,"",1+SUMPRODUCT(--(ABS($G171:$Z171)&lt;ABS(J171)),--($G171:$Z171&lt;&gt;0))+(SUMPRODUCT(--(ABS($G171:$Z171)=ABS(J171)),--($G171:$Z171&lt;&gt;0))-1)/2)</f>
        <v>12</v>
      </c>
      <c r="AE171" cm="1">
        <f t="array" ref="AE171">IF(K171=0,"",1+SUMPRODUCT(--(ABS($G171:$Z171)&lt;ABS(K171)),--($G171:$Z171&lt;&gt;0))+(SUMPRODUCT(--(ABS($G171:$Z171)=ABS(K171)),--($G171:$Z171&lt;&gt;0))-1)/2)</f>
        <v>1</v>
      </c>
      <c r="AF171" cm="1">
        <f t="array" ref="AF171">IF(L171=0,"",1+SUMPRODUCT(--(ABS($G171:$Z171)&lt;ABS(L171)),--($G171:$Z171&lt;&gt;0))+(SUMPRODUCT(--(ABS($G171:$Z171)=ABS(L171)),--($G171:$Z171&lt;&gt;0))-1)/2)</f>
        <v>2</v>
      </c>
      <c r="AG171" cm="1">
        <f t="array" ref="AG171">IF(M171=0,"",1+SUMPRODUCT(--(ABS($G171:$Z171)&lt;ABS(M171)),--($G171:$Z171&lt;&gt;0))+(SUMPRODUCT(--(ABS($G171:$Z171)=ABS(M171)),--($G171:$Z171&lt;&gt;0))-1)/2)</f>
        <v>10</v>
      </c>
      <c r="AH171" cm="1">
        <f t="array" ref="AH171">IF(N171=0,"",1+SUMPRODUCT(--(ABS($G171:$Z171)&lt;ABS(N171)),--($G171:$Z171&lt;&gt;0))+(SUMPRODUCT(--(ABS($G171:$Z171)=ABS(N171)),--($G171:$Z171&lt;&gt;0))-1)/2)</f>
        <v>20</v>
      </c>
      <c r="AI171" cm="1">
        <f t="array" ref="AI171">IF(O171=0,"",1+SUMPRODUCT(--(ABS($G171:$Z171)&lt;ABS(O171)),--($G171:$Z171&lt;&gt;0))+(SUMPRODUCT(--(ABS($G171:$Z171)=ABS(O171)),--($G171:$Z171&lt;&gt;0))-1)/2)</f>
        <v>7</v>
      </c>
      <c r="AJ171" cm="1">
        <f t="array" ref="AJ171">IF(P171=0,"",1+SUMPRODUCT(--(ABS($G171:$Z171)&lt;ABS(P171)),--($G171:$Z171&lt;&gt;0))+(SUMPRODUCT(--(ABS($G171:$Z171)=ABS(P171)),--($G171:$Z171&lt;&gt;0))-1)/2)</f>
        <v>3</v>
      </c>
      <c r="AK171" cm="1">
        <f t="array" ref="AK171">IF(Q171=0,"",1+SUMPRODUCT(--(ABS($G171:$Z171)&lt;ABS(Q171)),--($G171:$Z171&lt;&gt;0))+(SUMPRODUCT(--(ABS($G171:$Z171)=ABS(Q171)),--($G171:$Z171&lt;&gt;0))-1)/2)</f>
        <v>14</v>
      </c>
      <c r="AL171" cm="1">
        <f t="array" ref="AL171">IF(R171=0,"",1+SUMPRODUCT(--(ABS($G171:$Z171)&lt;ABS(R171)),--($G171:$Z171&lt;&gt;0))+(SUMPRODUCT(--(ABS($G171:$Z171)=ABS(R171)),--($G171:$Z171&lt;&gt;0))-1)/2)</f>
        <v>9</v>
      </c>
      <c r="AM171" cm="1">
        <f t="array" ref="AM171">IF(S171=0,"",1+SUMPRODUCT(--(ABS($G171:$Z171)&lt;ABS(S171)),--($G171:$Z171&lt;&gt;0))+(SUMPRODUCT(--(ABS($G171:$Z171)=ABS(S171)),--($G171:$Z171&lt;&gt;0))-1)/2)</f>
        <v>6</v>
      </c>
      <c r="AN171" cm="1">
        <f t="array" ref="AN171">IF(T171=0,"",1+SUMPRODUCT(--(ABS($G171:$Z171)&lt;ABS(T171)),--($G171:$Z171&lt;&gt;0))+(SUMPRODUCT(--(ABS($G171:$Z171)=ABS(T171)),--($G171:$Z171&lt;&gt;0))-1)/2)</f>
        <v>4</v>
      </c>
      <c r="AO171" cm="1">
        <f t="array" ref="AO171">IF(U171=0,"",1+SUMPRODUCT(--(ABS($G171:$Z171)&lt;ABS(U171)),--($G171:$Z171&lt;&gt;0))+(SUMPRODUCT(--(ABS($G171:$Z171)=ABS(U171)),--($G171:$Z171&lt;&gt;0))-1)/2)</f>
        <v>5</v>
      </c>
      <c r="AP171" cm="1">
        <f t="array" ref="AP171">IF(V171=0,"",1+SUMPRODUCT(--(ABS($G171:$Z171)&lt;ABS(V171)),--($G171:$Z171&lt;&gt;0))+(SUMPRODUCT(--(ABS($G171:$Z171)=ABS(V171)),--($G171:$Z171&lt;&gt;0))-1)/2)</f>
        <v>8</v>
      </c>
      <c r="AQ171" cm="1">
        <f t="array" ref="AQ171">IF(W171=0,"",1+SUMPRODUCT(--(ABS($G171:$Z171)&lt;ABS(W171)),--($G171:$Z171&lt;&gt;0))+(SUMPRODUCT(--(ABS($G171:$Z171)=ABS(W171)),--($G171:$Z171&lt;&gt;0))-1)/2)</f>
        <v>17</v>
      </c>
      <c r="AR171" cm="1">
        <f t="array" ref="AR171">IF(X171=0,"",1+SUMPRODUCT(--(ABS($G171:$Z171)&lt;ABS(X171)),--($G171:$Z171&lt;&gt;0))+(SUMPRODUCT(--(ABS($G171:$Z171)=ABS(X171)),--($G171:$Z171&lt;&gt;0))-1)/2)</f>
        <v>18</v>
      </c>
      <c r="AS171" cm="1">
        <f t="array" ref="AS171">IF(Y171=0,"",1+SUMPRODUCT(--(ABS($G171:$Z171)&lt;ABS(Y171)),--($G171:$Z171&lt;&gt;0))+(SUMPRODUCT(--(ABS($G171:$Z171)=ABS(Y171)),--($G171:$Z171&lt;&gt;0))-1)/2)</f>
        <v>15</v>
      </c>
      <c r="AT171" cm="1">
        <f t="array" ref="AT171">IF(Z171=0,"",1+SUMPRODUCT(--(ABS($G171:$Z171)&lt;ABS(Z171)),--($G171:$Z171&lt;&gt;0))+(SUMPRODUCT(--(ABS($G171:$Z171)=ABS(Z171)),--($G171:$Z171&lt;&gt;0))-1)/2)</f>
        <v>11</v>
      </c>
      <c r="AU171">
        <f>AVERAGE(G171:Z171)</f>
        <v>-0.11208670711515015</v>
      </c>
      <c r="AV171">
        <f>SUMIF(G171:Z171,"&gt;0",AA171:AT171)</f>
        <v>3</v>
      </c>
      <c r="AW171">
        <f>COUNTIF(G171:Z171,"&lt;&gt;0")</f>
        <v>20</v>
      </c>
      <c r="AX171">
        <f>_xlfn.LET(_xlpm.n,AW171,_xlpm.w,AV171,_xlpm.mu,_xlpm.n*(_xlpm.n+1)/4,_xlpm.sd,SQRT(_xlpm.n*(_xlpm.n+1)*(2*_xlpm.n+1)/24),_xlpm.z,(ABS(_xlpm.w-_xlpm.mu)-0.5)/_xlpm.sd,MIN(1,2*(1-_xlfn.NORM.S.DIST(_xlpm.z,TRUE))))</f>
        <v>1.5109307838723218E-4</v>
      </c>
    </row>
    <row r="172" spans="1:50" x14ac:dyDescent="0.25">
      <c r="A172" t="s">
        <v>9356</v>
      </c>
      <c r="B172" t="s">
        <v>106</v>
      </c>
      <c r="C172" t="s">
        <v>147</v>
      </c>
      <c r="D172" t="s">
        <v>37</v>
      </c>
      <c r="E172" t="s">
        <v>26</v>
      </c>
      <c r="F172" t="s">
        <v>9259</v>
      </c>
      <c r="G172">
        <f>all_runs!O762-all_runs!O1362</f>
        <v>-0.18571762666629976</v>
      </c>
      <c r="H172">
        <f>all_runs!O763-all_runs!O1363</f>
        <v>-0.32173081520439872</v>
      </c>
      <c r="I172">
        <f>all_runs!O764-all_runs!O1364</f>
        <v>-0.26858626816711462</v>
      </c>
      <c r="J172">
        <f>all_runs!O765-all_runs!O1365</f>
        <v>5.2349560513860749E-2</v>
      </c>
      <c r="K172">
        <f>all_runs!O766-all_runs!O1366</f>
        <v>-7.8311702636127967E-3</v>
      </c>
      <c r="L172">
        <f>all_runs!O767-all_runs!O1367</f>
        <v>-3.984903984903998E-2</v>
      </c>
      <c r="M172">
        <f>all_runs!O768-all_runs!O1368</f>
        <v>-0.24569149693775827</v>
      </c>
      <c r="N172">
        <f>all_runs!O769-all_runs!O1369</f>
        <v>3.2236776683933099E-2</v>
      </c>
      <c r="O172">
        <f>all_runs!O770-all_runs!O1370</f>
        <v>-0.22850711684872549</v>
      </c>
      <c r="P172">
        <f>all_runs!O771-all_runs!O1371</f>
        <v>-1.0280091493677368E-2</v>
      </c>
      <c r="Q172">
        <f>all_runs!O772-all_runs!O1372</f>
        <v>-0.3047292809954909</v>
      </c>
      <c r="R172">
        <f>all_runs!O773-all_runs!O1373</f>
        <v>-1.5582391897155379E-3</v>
      </c>
      <c r="S172">
        <f>all_runs!O774-all_runs!O1374</f>
        <v>-3.9575289575289663E-2</v>
      </c>
      <c r="T172">
        <f>all_runs!O775-all_runs!O1375</f>
        <v>-0.39458239277652363</v>
      </c>
      <c r="U172">
        <f>all_runs!O776-all_runs!O1376</f>
        <v>-0.28556812569090018</v>
      </c>
      <c r="V172">
        <f>all_runs!O777-all_runs!O1377</f>
        <v>-1.7601242440642428E-3</v>
      </c>
      <c r="W172">
        <f>all_runs!O778-all_runs!O1378</f>
        <v>1.2455767869780421E-2</v>
      </c>
      <c r="X172">
        <f>all_runs!O779-all_runs!O1379</f>
        <v>-1.0913507731912131E-2</v>
      </c>
      <c r="Y172">
        <f>all_runs!O780-all_runs!O1380</f>
        <v>-2.1688452815215364E-2</v>
      </c>
      <c r="Z172">
        <f>all_runs!O781-all_runs!O1381</f>
        <v>-9.2243186582807724E-3</v>
      </c>
      <c r="AA172" cm="1">
        <f t="array" ref="AA172">IF(G172=0,"",1+SUMPRODUCT(--(ABS($G172:$Z172)&lt;ABS(G172)),--($G172:$Z172&lt;&gt;0))+(SUMPRODUCT(--(ABS($G172:$Z172)=ABS(G172)),--($G172:$Z172&lt;&gt;0))-1)/2)</f>
        <v>13</v>
      </c>
      <c r="AB172" cm="1">
        <f t="array" ref="AB172">IF(H172=0,"",1+SUMPRODUCT(--(ABS($G172:$Z172)&lt;ABS(H172)),--($G172:$Z172&lt;&gt;0))+(SUMPRODUCT(--(ABS($G172:$Z172)=ABS(H172)),--($G172:$Z172&lt;&gt;0))-1)/2)</f>
        <v>19</v>
      </c>
      <c r="AC172" cm="1">
        <f t="array" ref="AC172">IF(I172=0,"",1+SUMPRODUCT(--(ABS($G172:$Z172)&lt;ABS(I172)),--($G172:$Z172&lt;&gt;0))+(SUMPRODUCT(--(ABS($G172:$Z172)=ABS(I172)),--($G172:$Z172&lt;&gt;0))-1)/2)</f>
        <v>16</v>
      </c>
      <c r="AD172" cm="1">
        <f t="array" ref="AD172">IF(J172=0,"",1+SUMPRODUCT(--(ABS($G172:$Z172)&lt;ABS(J172)),--($G172:$Z172&lt;&gt;0))+(SUMPRODUCT(--(ABS($G172:$Z172)=ABS(J172)),--($G172:$Z172&lt;&gt;0))-1)/2)</f>
        <v>12</v>
      </c>
      <c r="AE172" cm="1">
        <f t="array" ref="AE172">IF(K172=0,"",1+SUMPRODUCT(--(ABS($G172:$Z172)&lt;ABS(K172)),--($G172:$Z172&lt;&gt;0))+(SUMPRODUCT(--(ABS($G172:$Z172)=ABS(K172)),--($G172:$Z172&lt;&gt;0))-1)/2)</f>
        <v>3</v>
      </c>
      <c r="AF172" cm="1">
        <f t="array" ref="AF172">IF(L172=0,"",1+SUMPRODUCT(--(ABS($G172:$Z172)&lt;ABS(L172)),--($G172:$Z172&lt;&gt;0))+(SUMPRODUCT(--(ABS($G172:$Z172)=ABS(L172)),--($G172:$Z172&lt;&gt;0))-1)/2)</f>
        <v>11</v>
      </c>
      <c r="AG172" cm="1">
        <f t="array" ref="AG172">IF(M172=0,"",1+SUMPRODUCT(--(ABS($G172:$Z172)&lt;ABS(M172)),--($G172:$Z172&lt;&gt;0))+(SUMPRODUCT(--(ABS($G172:$Z172)=ABS(M172)),--($G172:$Z172&lt;&gt;0))-1)/2)</f>
        <v>15</v>
      </c>
      <c r="AH172" cm="1">
        <f t="array" ref="AH172">IF(N172=0,"",1+SUMPRODUCT(--(ABS($G172:$Z172)&lt;ABS(N172)),--($G172:$Z172&lt;&gt;0))+(SUMPRODUCT(--(ABS($G172:$Z172)=ABS(N172)),--($G172:$Z172&lt;&gt;0))-1)/2)</f>
        <v>9</v>
      </c>
      <c r="AI172" cm="1">
        <f t="array" ref="AI172">IF(O172=0,"",1+SUMPRODUCT(--(ABS($G172:$Z172)&lt;ABS(O172)),--($G172:$Z172&lt;&gt;0))+(SUMPRODUCT(--(ABS($G172:$Z172)=ABS(O172)),--($G172:$Z172&lt;&gt;0))-1)/2)</f>
        <v>14</v>
      </c>
      <c r="AJ172" cm="1">
        <f t="array" ref="AJ172">IF(P172=0,"",1+SUMPRODUCT(--(ABS($G172:$Z172)&lt;ABS(P172)),--($G172:$Z172&lt;&gt;0))+(SUMPRODUCT(--(ABS($G172:$Z172)=ABS(P172)),--($G172:$Z172&lt;&gt;0))-1)/2)</f>
        <v>5</v>
      </c>
      <c r="AK172" cm="1">
        <f t="array" ref="AK172">IF(Q172=0,"",1+SUMPRODUCT(--(ABS($G172:$Z172)&lt;ABS(Q172)),--($G172:$Z172&lt;&gt;0))+(SUMPRODUCT(--(ABS($G172:$Z172)=ABS(Q172)),--($G172:$Z172&lt;&gt;0))-1)/2)</f>
        <v>18</v>
      </c>
      <c r="AL172" cm="1">
        <f t="array" ref="AL172">IF(R172=0,"",1+SUMPRODUCT(--(ABS($G172:$Z172)&lt;ABS(R172)),--($G172:$Z172&lt;&gt;0))+(SUMPRODUCT(--(ABS($G172:$Z172)=ABS(R172)),--($G172:$Z172&lt;&gt;0))-1)/2)</f>
        <v>1</v>
      </c>
      <c r="AM172" cm="1">
        <f t="array" ref="AM172">IF(S172=0,"",1+SUMPRODUCT(--(ABS($G172:$Z172)&lt;ABS(S172)),--($G172:$Z172&lt;&gt;0))+(SUMPRODUCT(--(ABS($G172:$Z172)=ABS(S172)),--($G172:$Z172&lt;&gt;0))-1)/2)</f>
        <v>10</v>
      </c>
      <c r="AN172" cm="1">
        <f t="array" ref="AN172">IF(T172=0,"",1+SUMPRODUCT(--(ABS($G172:$Z172)&lt;ABS(T172)),--($G172:$Z172&lt;&gt;0))+(SUMPRODUCT(--(ABS($G172:$Z172)=ABS(T172)),--($G172:$Z172&lt;&gt;0))-1)/2)</f>
        <v>20</v>
      </c>
      <c r="AO172" cm="1">
        <f t="array" ref="AO172">IF(U172=0,"",1+SUMPRODUCT(--(ABS($G172:$Z172)&lt;ABS(U172)),--($G172:$Z172&lt;&gt;0))+(SUMPRODUCT(--(ABS($G172:$Z172)=ABS(U172)),--($G172:$Z172&lt;&gt;0))-1)/2)</f>
        <v>17</v>
      </c>
      <c r="AP172" cm="1">
        <f t="array" ref="AP172">IF(V172=0,"",1+SUMPRODUCT(--(ABS($G172:$Z172)&lt;ABS(V172)),--($G172:$Z172&lt;&gt;0))+(SUMPRODUCT(--(ABS($G172:$Z172)=ABS(V172)),--($G172:$Z172&lt;&gt;0))-1)/2)</f>
        <v>2</v>
      </c>
      <c r="AQ172" cm="1">
        <f t="array" ref="AQ172">IF(W172=0,"",1+SUMPRODUCT(--(ABS($G172:$Z172)&lt;ABS(W172)),--($G172:$Z172&lt;&gt;0))+(SUMPRODUCT(--(ABS($G172:$Z172)=ABS(W172)),--($G172:$Z172&lt;&gt;0))-1)/2)</f>
        <v>7</v>
      </c>
      <c r="AR172" cm="1">
        <f t="array" ref="AR172">IF(X172=0,"",1+SUMPRODUCT(--(ABS($G172:$Z172)&lt;ABS(X172)),--($G172:$Z172&lt;&gt;0))+(SUMPRODUCT(--(ABS($G172:$Z172)=ABS(X172)),--($G172:$Z172&lt;&gt;0))-1)/2)</f>
        <v>6</v>
      </c>
      <c r="AS172" cm="1">
        <f t="array" ref="AS172">IF(Y172=0,"",1+SUMPRODUCT(--(ABS($G172:$Z172)&lt;ABS(Y172)),--($G172:$Z172&lt;&gt;0))+(SUMPRODUCT(--(ABS($G172:$Z172)=ABS(Y172)),--($G172:$Z172&lt;&gt;0))-1)/2)</f>
        <v>8</v>
      </c>
      <c r="AT172" cm="1">
        <f t="array" ref="AT172">IF(Z172=0,"",1+SUMPRODUCT(--(ABS($G172:$Z172)&lt;ABS(Z172)),--($G172:$Z172&lt;&gt;0))+(SUMPRODUCT(--(ABS($G172:$Z172)=ABS(Z172)),--($G172:$Z172&lt;&gt;0))-1)/2)</f>
        <v>4</v>
      </c>
      <c r="AU172">
        <f>AVERAGE(G172:Z172)</f>
        <v>-0.11403756260202225</v>
      </c>
      <c r="AV172">
        <f>SUMIF(G172:Z172,"&gt;0",AA172:AT172)</f>
        <v>28</v>
      </c>
      <c r="AW172">
        <f>COUNTIF(G172:Z172,"&lt;&gt;0")</f>
        <v>20</v>
      </c>
      <c r="AX172">
        <f>_xlfn.LET(_xlpm.n,AW172,_xlpm.w,AV172,_xlpm.mu,_xlpm.n*(_xlpm.n+1)/4,_xlpm.sd,SQRT(_xlpm.n*(_xlpm.n+1)*(2*_xlpm.n+1)/24),_xlpm.z,(ABS(_xlpm.w-_xlpm.mu)-0.5)/_xlpm.sd,MIN(1,2*(1-_xlfn.NORM.S.DIST(_xlpm.z,TRUE))))</f>
        <v>4.2908374346304345E-3</v>
      </c>
    </row>
    <row r="173" spans="1:50" x14ac:dyDescent="0.25">
      <c r="A173" t="s">
        <v>9356</v>
      </c>
      <c r="B173" t="s">
        <v>106</v>
      </c>
      <c r="C173" t="s">
        <v>147</v>
      </c>
      <c r="D173" t="s">
        <v>37</v>
      </c>
      <c r="E173" t="s">
        <v>32</v>
      </c>
      <c r="F173" t="s">
        <v>9260</v>
      </c>
      <c r="G173">
        <f>all_runs!O782-all_runs!O1382</f>
        <v>5.0558920124137541E-2</v>
      </c>
      <c r="H173">
        <f>all_runs!O783-all_runs!O1383</f>
        <v>4.8631302744486238E-2</v>
      </c>
      <c r="I173">
        <f>all_runs!O784-all_runs!O1384</f>
        <v>2.7429317094388783E-2</v>
      </c>
      <c r="J173">
        <f>all_runs!O785-all_runs!O1385</f>
        <v>3.7966812351206247E-2</v>
      </c>
      <c r="K173">
        <f>all_runs!O786-all_runs!O1386</f>
        <v>5.4214466433299746E-2</v>
      </c>
      <c r="L173">
        <f>all_runs!O787-all_runs!O1387</f>
        <v>3.3886149708650781E-2</v>
      </c>
      <c r="M173">
        <f>all_runs!O788-all_runs!O1388</f>
        <v>3.8658715212387285E-2</v>
      </c>
      <c r="N173">
        <f>all_runs!O789-all_runs!O1389</f>
        <v>-2.4892749324718633E-3</v>
      </c>
      <c r="O173">
        <f>all_runs!O790-all_runs!O1390</f>
        <v>4.1466802967156768E-2</v>
      </c>
      <c r="P173">
        <f>all_runs!O791-all_runs!O1391</f>
        <v>2.1470821929901795E-2</v>
      </c>
      <c r="Q173">
        <f>all_runs!O792-all_runs!O1392</f>
        <v>1.3160619973074605E-2</v>
      </c>
      <c r="R173">
        <f>all_runs!O793-all_runs!O1393</f>
        <v>5.882352941176483E-2</v>
      </c>
      <c r="S173">
        <f>all_runs!O794-all_runs!O1394</f>
        <v>6.1505662891405799E-2</v>
      </c>
      <c r="T173">
        <f>all_runs!O795-all_runs!O1395</f>
        <v>3.3915126625598813E-2</v>
      </c>
      <c r="U173">
        <f>all_runs!O796-all_runs!O1396</f>
        <v>3.6468516929283767E-2</v>
      </c>
      <c r="V173">
        <f>all_runs!O797-all_runs!O1397</f>
        <v>3.2065099549762111E-2</v>
      </c>
      <c r="W173">
        <f>all_runs!O798-all_runs!O1398</f>
        <v>3.5141202470278854E-2</v>
      </c>
      <c r="X173">
        <f>all_runs!O799-all_runs!O1399</f>
        <v>4.5341614906832417E-2</v>
      </c>
      <c r="Y173">
        <f>all_runs!O800-all_runs!O1400</f>
        <v>6.4286682021406305E-2</v>
      </c>
      <c r="Z173">
        <f>all_runs!O801-all_runs!O1401</f>
        <v>3.7216169432848112E-2</v>
      </c>
      <c r="AA173" cm="1">
        <f t="array" ref="AA173">IF(G173=0,"",1+SUMPRODUCT(--(ABS($G173:$Z173)&lt;ABS(G173)),--($G173:$Z173&lt;&gt;0))+(SUMPRODUCT(--(ABS($G173:$Z173)=ABS(G173)),--($G173:$Z173&lt;&gt;0))-1)/2)</f>
        <v>16</v>
      </c>
      <c r="AB173" cm="1">
        <f t="array" ref="AB173">IF(H173=0,"",1+SUMPRODUCT(--(ABS($G173:$Z173)&lt;ABS(H173)),--($G173:$Z173&lt;&gt;0))+(SUMPRODUCT(--(ABS($G173:$Z173)=ABS(H173)),--($G173:$Z173&lt;&gt;0))-1)/2)</f>
        <v>15</v>
      </c>
      <c r="AC173" cm="1">
        <f t="array" ref="AC173">IF(I173=0,"",1+SUMPRODUCT(--(ABS($G173:$Z173)&lt;ABS(I173)),--($G173:$Z173&lt;&gt;0))+(SUMPRODUCT(--(ABS($G173:$Z173)=ABS(I173)),--($G173:$Z173&lt;&gt;0))-1)/2)</f>
        <v>4</v>
      </c>
      <c r="AD173" cm="1">
        <f t="array" ref="AD173">IF(J173=0,"",1+SUMPRODUCT(--(ABS($G173:$Z173)&lt;ABS(J173)),--($G173:$Z173&lt;&gt;0))+(SUMPRODUCT(--(ABS($G173:$Z173)=ABS(J173)),--($G173:$Z173&lt;&gt;0))-1)/2)</f>
        <v>11</v>
      </c>
      <c r="AE173" cm="1">
        <f t="array" ref="AE173">IF(K173=0,"",1+SUMPRODUCT(--(ABS($G173:$Z173)&lt;ABS(K173)),--($G173:$Z173&lt;&gt;0))+(SUMPRODUCT(--(ABS($G173:$Z173)=ABS(K173)),--($G173:$Z173&lt;&gt;0))-1)/2)</f>
        <v>17</v>
      </c>
      <c r="AF173" cm="1">
        <f t="array" ref="AF173">IF(L173=0,"",1+SUMPRODUCT(--(ABS($G173:$Z173)&lt;ABS(L173)),--($G173:$Z173&lt;&gt;0))+(SUMPRODUCT(--(ABS($G173:$Z173)=ABS(L173)),--($G173:$Z173&lt;&gt;0))-1)/2)</f>
        <v>6</v>
      </c>
      <c r="AG173" cm="1">
        <f t="array" ref="AG173">IF(M173=0,"",1+SUMPRODUCT(--(ABS($G173:$Z173)&lt;ABS(M173)),--($G173:$Z173&lt;&gt;0))+(SUMPRODUCT(--(ABS($G173:$Z173)=ABS(M173)),--($G173:$Z173&lt;&gt;0))-1)/2)</f>
        <v>12</v>
      </c>
      <c r="AH173" cm="1">
        <f t="array" ref="AH173">IF(N173=0,"",1+SUMPRODUCT(--(ABS($G173:$Z173)&lt;ABS(N173)),--($G173:$Z173&lt;&gt;0))+(SUMPRODUCT(--(ABS($G173:$Z173)=ABS(N173)),--($G173:$Z173&lt;&gt;0))-1)/2)</f>
        <v>1</v>
      </c>
      <c r="AI173" cm="1">
        <f t="array" ref="AI173">IF(O173=0,"",1+SUMPRODUCT(--(ABS($G173:$Z173)&lt;ABS(O173)),--($G173:$Z173&lt;&gt;0))+(SUMPRODUCT(--(ABS($G173:$Z173)=ABS(O173)),--($G173:$Z173&lt;&gt;0))-1)/2)</f>
        <v>13</v>
      </c>
      <c r="AJ173" cm="1">
        <f t="array" ref="AJ173">IF(P173=0,"",1+SUMPRODUCT(--(ABS($G173:$Z173)&lt;ABS(P173)),--($G173:$Z173&lt;&gt;0))+(SUMPRODUCT(--(ABS($G173:$Z173)=ABS(P173)),--($G173:$Z173&lt;&gt;0))-1)/2)</f>
        <v>3</v>
      </c>
      <c r="AK173" cm="1">
        <f t="array" ref="AK173">IF(Q173=0,"",1+SUMPRODUCT(--(ABS($G173:$Z173)&lt;ABS(Q173)),--($G173:$Z173&lt;&gt;0))+(SUMPRODUCT(--(ABS($G173:$Z173)=ABS(Q173)),--($G173:$Z173&lt;&gt;0))-1)/2)</f>
        <v>2</v>
      </c>
      <c r="AL173" cm="1">
        <f t="array" ref="AL173">IF(R173=0,"",1+SUMPRODUCT(--(ABS($G173:$Z173)&lt;ABS(R173)),--($G173:$Z173&lt;&gt;0))+(SUMPRODUCT(--(ABS($G173:$Z173)=ABS(R173)),--($G173:$Z173&lt;&gt;0))-1)/2)</f>
        <v>18</v>
      </c>
      <c r="AM173" cm="1">
        <f t="array" ref="AM173">IF(S173=0,"",1+SUMPRODUCT(--(ABS($G173:$Z173)&lt;ABS(S173)),--($G173:$Z173&lt;&gt;0))+(SUMPRODUCT(--(ABS($G173:$Z173)=ABS(S173)),--($G173:$Z173&lt;&gt;0))-1)/2)</f>
        <v>19</v>
      </c>
      <c r="AN173" cm="1">
        <f t="array" ref="AN173">IF(T173=0,"",1+SUMPRODUCT(--(ABS($G173:$Z173)&lt;ABS(T173)),--($G173:$Z173&lt;&gt;0))+(SUMPRODUCT(--(ABS($G173:$Z173)=ABS(T173)),--($G173:$Z173&lt;&gt;0))-1)/2)</f>
        <v>7</v>
      </c>
      <c r="AO173" cm="1">
        <f t="array" ref="AO173">IF(U173=0,"",1+SUMPRODUCT(--(ABS($G173:$Z173)&lt;ABS(U173)),--($G173:$Z173&lt;&gt;0))+(SUMPRODUCT(--(ABS($G173:$Z173)=ABS(U173)),--($G173:$Z173&lt;&gt;0))-1)/2)</f>
        <v>9</v>
      </c>
      <c r="AP173" cm="1">
        <f t="array" ref="AP173">IF(V173=0,"",1+SUMPRODUCT(--(ABS($G173:$Z173)&lt;ABS(V173)),--($G173:$Z173&lt;&gt;0))+(SUMPRODUCT(--(ABS($G173:$Z173)=ABS(V173)),--($G173:$Z173&lt;&gt;0))-1)/2)</f>
        <v>5</v>
      </c>
      <c r="AQ173" cm="1">
        <f t="array" ref="AQ173">IF(W173=0,"",1+SUMPRODUCT(--(ABS($G173:$Z173)&lt;ABS(W173)),--($G173:$Z173&lt;&gt;0))+(SUMPRODUCT(--(ABS($G173:$Z173)=ABS(W173)),--($G173:$Z173&lt;&gt;0))-1)/2)</f>
        <v>8</v>
      </c>
      <c r="AR173" cm="1">
        <f t="array" ref="AR173">IF(X173=0,"",1+SUMPRODUCT(--(ABS($G173:$Z173)&lt;ABS(X173)),--($G173:$Z173&lt;&gt;0))+(SUMPRODUCT(--(ABS($G173:$Z173)=ABS(X173)),--($G173:$Z173&lt;&gt;0))-1)/2)</f>
        <v>14</v>
      </c>
      <c r="AS173" cm="1">
        <f t="array" ref="AS173">IF(Y173=0,"",1+SUMPRODUCT(--(ABS($G173:$Z173)&lt;ABS(Y173)),--($G173:$Z173&lt;&gt;0))+(SUMPRODUCT(--(ABS($G173:$Z173)=ABS(Y173)),--($G173:$Z173&lt;&gt;0))-1)/2)</f>
        <v>20</v>
      </c>
      <c r="AT173" cm="1">
        <f t="array" ref="AT173">IF(Z173=0,"",1+SUMPRODUCT(--(ABS($G173:$Z173)&lt;ABS(Z173)),--($G173:$Z173&lt;&gt;0))+(SUMPRODUCT(--(ABS($G173:$Z173)=ABS(Z173)),--($G173:$Z173&lt;&gt;0))-1)/2)</f>
        <v>10</v>
      </c>
      <c r="AU173">
        <f>AVERAGE(G173:Z173)</f>
        <v>3.8485912892269949E-2</v>
      </c>
      <c r="AV173">
        <f>SUMIF(G173:Z173,"&gt;0",AA173:AT173)</f>
        <v>209</v>
      </c>
      <c r="AW173">
        <f>COUNTIF(G173:Z173,"&lt;&gt;0")</f>
        <v>20</v>
      </c>
      <c r="AX173">
        <f>_xlfn.LET(_xlpm.n,AW173,_xlpm.w,AV173,_xlpm.mu,_xlpm.n*(_xlpm.n+1)/4,_xlpm.sd,SQRT(_xlpm.n*(_xlpm.n+1)*(2*_xlpm.n+1)/24),_xlpm.z,(ABS(_xlpm.w-_xlpm.mu)-0.5)/_xlpm.sd,MIN(1,2*(1-_xlfn.NORM.S.DIST(_xlpm.z,TRUE))))</f>
        <v>1.1157661051997003E-4</v>
      </c>
    </row>
    <row r="174" spans="1:50" x14ac:dyDescent="0.25">
      <c r="A174" t="s">
        <v>9356</v>
      </c>
      <c r="B174" t="s">
        <v>106</v>
      </c>
      <c r="C174" t="s">
        <v>147</v>
      </c>
      <c r="D174" t="s">
        <v>37</v>
      </c>
      <c r="E174" t="s">
        <v>12</v>
      </c>
      <c r="F174" t="s">
        <v>9260</v>
      </c>
      <c r="G174">
        <f>all_runs!O802-all_runs!O1402</f>
        <v>1.9425765823460339E-2</v>
      </c>
      <c r="H174">
        <f>all_runs!O803-all_runs!O1403</f>
        <v>3.6175710594315347E-2</v>
      </c>
      <c r="I174">
        <f>all_runs!O804-all_runs!O1404</f>
        <v>9.1752369429319858E-3</v>
      </c>
      <c r="J174">
        <f>all_runs!O805-all_runs!O1405</f>
        <v>-2.3457658925629676E-4</v>
      </c>
      <c r="K174">
        <f>all_runs!O806-all_runs!O1406</f>
        <v>3.7217268812729021E-2</v>
      </c>
      <c r="L174">
        <f>all_runs!O807-all_runs!O1407</f>
        <v>4.1598797143215016E-2</v>
      </c>
      <c r="M174">
        <f>all_runs!O808-all_runs!O1408</f>
        <v>3.1601123595505487E-2</v>
      </c>
      <c r="N174">
        <f>all_runs!O809-all_runs!O1409</f>
        <v>2.4923325262308116E-2</v>
      </c>
      <c r="O174">
        <f>all_runs!O810-all_runs!O1410</f>
        <v>4.2363433667781392E-2</v>
      </c>
      <c r="P174">
        <f>all_runs!O811-all_runs!O1411</f>
        <v>6.25E-2</v>
      </c>
      <c r="Q174">
        <f>all_runs!O812-all_runs!O1412</f>
        <v>5.2327334874836651E-2</v>
      </c>
      <c r="R174">
        <f>all_runs!O813-all_runs!O1413</f>
        <v>2.8836165007875003E-2</v>
      </c>
      <c r="S174">
        <f>all_runs!O814-all_runs!O1414</f>
        <v>2.0487511871230546E-2</v>
      </c>
      <c r="T174">
        <f>all_runs!O815-all_runs!O1415</f>
        <v>4.5332749119466609E-3</v>
      </c>
      <c r="U174">
        <f>all_runs!O816-all_runs!O1416</f>
        <v>4.5238254808658951E-2</v>
      </c>
      <c r="V174">
        <f>all_runs!O817-all_runs!O1417</f>
        <v>8.3967143291755364E-2</v>
      </c>
      <c r="W174">
        <f>all_runs!O818-all_runs!O1418</f>
        <v>3.0145180803871408E-2</v>
      </c>
      <c r="X174">
        <f>all_runs!O819-all_runs!O1419</f>
        <v>8.8945990018283183E-3</v>
      </c>
      <c r="Y174">
        <f>all_runs!O820-all_runs!O1420</f>
        <v>3.6016394135293894E-2</v>
      </c>
      <c r="Z174">
        <f>all_runs!O821-all_runs!O1421</f>
        <v>1.9744414851160741E-2</v>
      </c>
      <c r="AA174" cm="1">
        <f t="array" ref="AA174">IF(G174=0,"",1+SUMPRODUCT(--(ABS($G174:$Z174)&lt;ABS(G174)),--($G174:$Z174&lt;&gt;0))+(SUMPRODUCT(--(ABS($G174:$Z174)=ABS(G174)),--($G174:$Z174&lt;&gt;0))-1)/2)</f>
        <v>5</v>
      </c>
      <c r="AB174" cm="1">
        <f t="array" ref="AB174">IF(H174=0,"",1+SUMPRODUCT(--(ABS($G174:$Z174)&lt;ABS(H174)),--($G174:$Z174&lt;&gt;0))+(SUMPRODUCT(--(ABS($G174:$Z174)=ABS(H174)),--($G174:$Z174&lt;&gt;0))-1)/2)</f>
        <v>13</v>
      </c>
      <c r="AC174" cm="1">
        <f t="array" ref="AC174">IF(I174=0,"",1+SUMPRODUCT(--(ABS($G174:$Z174)&lt;ABS(I174)),--($G174:$Z174&lt;&gt;0))+(SUMPRODUCT(--(ABS($G174:$Z174)=ABS(I174)),--($G174:$Z174&lt;&gt;0))-1)/2)</f>
        <v>4</v>
      </c>
      <c r="AD174" cm="1">
        <f t="array" ref="AD174">IF(J174=0,"",1+SUMPRODUCT(--(ABS($G174:$Z174)&lt;ABS(J174)),--($G174:$Z174&lt;&gt;0))+(SUMPRODUCT(--(ABS($G174:$Z174)=ABS(J174)),--($G174:$Z174&lt;&gt;0))-1)/2)</f>
        <v>1</v>
      </c>
      <c r="AE174" cm="1">
        <f t="array" ref="AE174">IF(K174=0,"",1+SUMPRODUCT(--(ABS($G174:$Z174)&lt;ABS(K174)),--($G174:$Z174&lt;&gt;0))+(SUMPRODUCT(--(ABS($G174:$Z174)=ABS(K174)),--($G174:$Z174&lt;&gt;0))-1)/2)</f>
        <v>14</v>
      </c>
      <c r="AF174" cm="1">
        <f t="array" ref="AF174">IF(L174=0,"",1+SUMPRODUCT(--(ABS($G174:$Z174)&lt;ABS(L174)),--($G174:$Z174&lt;&gt;0))+(SUMPRODUCT(--(ABS($G174:$Z174)=ABS(L174)),--($G174:$Z174&lt;&gt;0))-1)/2)</f>
        <v>15</v>
      </c>
      <c r="AG174" cm="1">
        <f t="array" ref="AG174">IF(M174=0,"",1+SUMPRODUCT(--(ABS($G174:$Z174)&lt;ABS(M174)),--($G174:$Z174&lt;&gt;0))+(SUMPRODUCT(--(ABS($G174:$Z174)=ABS(M174)),--($G174:$Z174&lt;&gt;0))-1)/2)</f>
        <v>11</v>
      </c>
      <c r="AH174" cm="1">
        <f t="array" ref="AH174">IF(N174=0,"",1+SUMPRODUCT(--(ABS($G174:$Z174)&lt;ABS(N174)),--($G174:$Z174&lt;&gt;0))+(SUMPRODUCT(--(ABS($G174:$Z174)=ABS(N174)),--($G174:$Z174&lt;&gt;0))-1)/2)</f>
        <v>8</v>
      </c>
      <c r="AI174" cm="1">
        <f t="array" ref="AI174">IF(O174=0,"",1+SUMPRODUCT(--(ABS($G174:$Z174)&lt;ABS(O174)),--($G174:$Z174&lt;&gt;0))+(SUMPRODUCT(--(ABS($G174:$Z174)=ABS(O174)),--($G174:$Z174&lt;&gt;0))-1)/2)</f>
        <v>16</v>
      </c>
      <c r="AJ174" cm="1">
        <f t="array" ref="AJ174">IF(P174=0,"",1+SUMPRODUCT(--(ABS($G174:$Z174)&lt;ABS(P174)),--($G174:$Z174&lt;&gt;0))+(SUMPRODUCT(--(ABS($G174:$Z174)=ABS(P174)),--($G174:$Z174&lt;&gt;0))-1)/2)</f>
        <v>19</v>
      </c>
      <c r="AK174" cm="1">
        <f t="array" ref="AK174">IF(Q174=0,"",1+SUMPRODUCT(--(ABS($G174:$Z174)&lt;ABS(Q174)),--($G174:$Z174&lt;&gt;0))+(SUMPRODUCT(--(ABS($G174:$Z174)=ABS(Q174)),--($G174:$Z174&lt;&gt;0))-1)/2)</f>
        <v>18</v>
      </c>
      <c r="AL174" cm="1">
        <f t="array" ref="AL174">IF(R174=0,"",1+SUMPRODUCT(--(ABS($G174:$Z174)&lt;ABS(R174)),--($G174:$Z174&lt;&gt;0))+(SUMPRODUCT(--(ABS($G174:$Z174)=ABS(R174)),--($G174:$Z174&lt;&gt;0))-1)/2)</f>
        <v>9</v>
      </c>
      <c r="AM174" cm="1">
        <f t="array" ref="AM174">IF(S174=0,"",1+SUMPRODUCT(--(ABS($G174:$Z174)&lt;ABS(S174)),--($G174:$Z174&lt;&gt;0))+(SUMPRODUCT(--(ABS($G174:$Z174)=ABS(S174)),--($G174:$Z174&lt;&gt;0))-1)/2)</f>
        <v>7</v>
      </c>
      <c r="AN174" cm="1">
        <f t="array" ref="AN174">IF(T174=0,"",1+SUMPRODUCT(--(ABS($G174:$Z174)&lt;ABS(T174)),--($G174:$Z174&lt;&gt;0))+(SUMPRODUCT(--(ABS($G174:$Z174)=ABS(T174)),--($G174:$Z174&lt;&gt;0))-1)/2)</f>
        <v>2</v>
      </c>
      <c r="AO174" cm="1">
        <f t="array" ref="AO174">IF(U174=0,"",1+SUMPRODUCT(--(ABS($G174:$Z174)&lt;ABS(U174)),--($G174:$Z174&lt;&gt;0))+(SUMPRODUCT(--(ABS($G174:$Z174)=ABS(U174)),--($G174:$Z174&lt;&gt;0))-1)/2)</f>
        <v>17</v>
      </c>
      <c r="AP174" cm="1">
        <f t="array" ref="AP174">IF(V174=0,"",1+SUMPRODUCT(--(ABS($G174:$Z174)&lt;ABS(V174)),--($G174:$Z174&lt;&gt;0))+(SUMPRODUCT(--(ABS($G174:$Z174)=ABS(V174)),--($G174:$Z174&lt;&gt;0))-1)/2)</f>
        <v>20</v>
      </c>
      <c r="AQ174" cm="1">
        <f t="array" ref="AQ174">IF(W174=0,"",1+SUMPRODUCT(--(ABS($G174:$Z174)&lt;ABS(W174)),--($G174:$Z174&lt;&gt;0))+(SUMPRODUCT(--(ABS($G174:$Z174)=ABS(W174)),--($G174:$Z174&lt;&gt;0))-1)/2)</f>
        <v>10</v>
      </c>
      <c r="AR174" cm="1">
        <f t="array" ref="AR174">IF(X174=0,"",1+SUMPRODUCT(--(ABS($G174:$Z174)&lt;ABS(X174)),--($G174:$Z174&lt;&gt;0))+(SUMPRODUCT(--(ABS($G174:$Z174)=ABS(X174)),--($G174:$Z174&lt;&gt;0))-1)/2)</f>
        <v>3</v>
      </c>
      <c r="AS174" cm="1">
        <f t="array" ref="AS174">IF(Y174=0,"",1+SUMPRODUCT(--(ABS($G174:$Z174)&lt;ABS(Y174)),--($G174:$Z174&lt;&gt;0))+(SUMPRODUCT(--(ABS($G174:$Z174)=ABS(Y174)),--($G174:$Z174&lt;&gt;0))-1)/2)</f>
        <v>12</v>
      </c>
      <c r="AT174" cm="1">
        <f t="array" ref="AT174">IF(Z174=0,"",1+SUMPRODUCT(--(ABS($G174:$Z174)&lt;ABS(Z174)),--($G174:$Z174&lt;&gt;0))+(SUMPRODUCT(--(ABS($G174:$Z174)=ABS(Z174)),--($G174:$Z174&lt;&gt;0))-1)/2)</f>
        <v>6</v>
      </c>
      <c r="AU174">
        <f>AVERAGE(G174:Z174)</f>
        <v>3.1746817940572394E-2</v>
      </c>
      <c r="AV174">
        <f>SUMIF(G174:Z174,"&gt;0",AA174:AT174)</f>
        <v>209</v>
      </c>
      <c r="AW174">
        <f>COUNTIF(G174:Z174,"&lt;&gt;0")</f>
        <v>20</v>
      </c>
      <c r="AX174">
        <f>_xlfn.LET(_xlpm.n,AW174,_xlpm.w,AV174,_xlpm.mu,_xlpm.n*(_xlpm.n+1)/4,_xlpm.sd,SQRT(_xlpm.n*(_xlpm.n+1)*(2*_xlpm.n+1)/24),_xlpm.z,(ABS(_xlpm.w-_xlpm.mu)-0.5)/_xlpm.sd,MIN(1,2*(1-_xlfn.NORM.S.DIST(_xlpm.z,TRUE))))</f>
        <v>1.1157661051997003E-4</v>
      </c>
    </row>
    <row r="175" spans="1:50" x14ac:dyDescent="0.25">
      <c r="A175" t="s">
        <v>9356</v>
      </c>
      <c r="B175" t="s">
        <v>106</v>
      </c>
      <c r="C175" t="s">
        <v>147</v>
      </c>
      <c r="D175" t="s">
        <v>37</v>
      </c>
      <c r="E175" t="s">
        <v>26</v>
      </c>
      <c r="F175" t="s">
        <v>9260</v>
      </c>
      <c r="G175">
        <f>all_runs!O822-all_runs!O1422</f>
        <v>1.4123204473151407E-2</v>
      </c>
      <c r="H175">
        <f>all_runs!O823-all_runs!O1423</f>
        <v>1.2337733537372997E-2</v>
      </c>
      <c r="I175">
        <f>all_runs!O824-all_runs!O1424</f>
        <v>4.3425064760029275E-2</v>
      </c>
      <c r="J175">
        <f>all_runs!O825-all_runs!O1425</f>
        <v>-1.8161484271206341E-4</v>
      </c>
      <c r="K175">
        <f>all_runs!O826-all_runs!O1426</f>
        <v>1.0839741855701912E-2</v>
      </c>
      <c r="L175">
        <f>all_runs!O827-all_runs!O1427</f>
        <v>1.3559322033898313E-2</v>
      </c>
      <c r="M175">
        <f>all_runs!O828-all_runs!O1428</f>
        <v>7.7843228685895438E-3</v>
      </c>
      <c r="N175">
        <f>all_runs!O829-all_runs!O1429</f>
        <v>-4.4742729306487261E-3</v>
      </c>
      <c r="O175">
        <f>all_runs!O830-all_runs!O1430</f>
        <v>1.860689322728426E-3</v>
      </c>
      <c r="P175">
        <f>all_runs!O831-all_runs!O1431</f>
        <v>2.2105024812725249E-2</v>
      </c>
      <c r="Q175">
        <f>all_runs!O832-all_runs!O1432</f>
        <v>-9.8924731182795655E-3</v>
      </c>
      <c r="R175">
        <f>all_runs!O833-all_runs!O1433</f>
        <v>2.823256039115063E-2</v>
      </c>
      <c r="S175">
        <f>all_runs!O834-all_runs!O1434</f>
        <v>2.1978021978022011E-2</v>
      </c>
      <c r="T175">
        <f>all_runs!O835-all_runs!O1435</f>
        <v>8.6268661081134734E-3</v>
      </c>
      <c r="U175">
        <f>all_runs!O836-all_runs!O1436</f>
        <v>2.1706150075854858E-2</v>
      </c>
      <c r="V175">
        <f>all_runs!O837-all_runs!O1437</f>
        <v>1.647871778876131E-2</v>
      </c>
      <c r="W175">
        <f>all_runs!O838-all_runs!O1438</f>
        <v>2.5763322223499197E-2</v>
      </c>
      <c r="X175">
        <f>all_runs!O839-all_runs!O1439</f>
        <v>-6.2513430619861587E-3</v>
      </c>
      <c r="Y175">
        <f>all_runs!O840-all_runs!O1440</f>
        <v>1.9006213569820907E-2</v>
      </c>
      <c r="Z175">
        <f>all_runs!O841-all_runs!O1441</f>
        <v>8.791208791208871E-3</v>
      </c>
      <c r="AA175" cm="1">
        <f t="array" ref="AA175">IF(G175=0,"",1+SUMPRODUCT(--(ABS($G175:$Z175)&lt;ABS(G175)),--($G175:$Z175&lt;&gt;0))+(SUMPRODUCT(--(ABS($G175:$Z175)=ABS(G175)),--($G175:$Z175&lt;&gt;0))-1)/2)</f>
        <v>12</v>
      </c>
      <c r="AB175" cm="1">
        <f t="array" ref="AB175">IF(H175=0,"",1+SUMPRODUCT(--(ABS($G175:$Z175)&lt;ABS(H175)),--($G175:$Z175&lt;&gt;0))+(SUMPRODUCT(--(ABS($G175:$Z175)=ABS(H175)),--($G175:$Z175&lt;&gt;0))-1)/2)</f>
        <v>10</v>
      </c>
      <c r="AC175" cm="1">
        <f t="array" ref="AC175">IF(I175=0,"",1+SUMPRODUCT(--(ABS($G175:$Z175)&lt;ABS(I175)),--($G175:$Z175&lt;&gt;0))+(SUMPRODUCT(--(ABS($G175:$Z175)=ABS(I175)),--($G175:$Z175&lt;&gt;0))-1)/2)</f>
        <v>20</v>
      </c>
      <c r="AD175" cm="1">
        <f t="array" ref="AD175">IF(J175=0,"",1+SUMPRODUCT(--(ABS($G175:$Z175)&lt;ABS(J175)),--($G175:$Z175&lt;&gt;0))+(SUMPRODUCT(--(ABS($G175:$Z175)=ABS(J175)),--($G175:$Z175&lt;&gt;0))-1)/2)</f>
        <v>1</v>
      </c>
      <c r="AE175" cm="1">
        <f t="array" ref="AE175">IF(K175=0,"",1+SUMPRODUCT(--(ABS($G175:$Z175)&lt;ABS(K175)),--($G175:$Z175&lt;&gt;0))+(SUMPRODUCT(--(ABS($G175:$Z175)=ABS(K175)),--($G175:$Z175&lt;&gt;0))-1)/2)</f>
        <v>9</v>
      </c>
      <c r="AF175" cm="1">
        <f t="array" ref="AF175">IF(L175=0,"",1+SUMPRODUCT(--(ABS($G175:$Z175)&lt;ABS(L175)),--($G175:$Z175&lt;&gt;0))+(SUMPRODUCT(--(ABS($G175:$Z175)=ABS(L175)),--($G175:$Z175&lt;&gt;0))-1)/2)</f>
        <v>11</v>
      </c>
      <c r="AG175" cm="1">
        <f t="array" ref="AG175">IF(M175=0,"",1+SUMPRODUCT(--(ABS($G175:$Z175)&lt;ABS(M175)),--($G175:$Z175&lt;&gt;0))+(SUMPRODUCT(--(ABS($G175:$Z175)=ABS(M175)),--($G175:$Z175&lt;&gt;0))-1)/2)</f>
        <v>5</v>
      </c>
      <c r="AH175" cm="1">
        <f t="array" ref="AH175">IF(N175=0,"",1+SUMPRODUCT(--(ABS($G175:$Z175)&lt;ABS(N175)),--($G175:$Z175&lt;&gt;0))+(SUMPRODUCT(--(ABS($G175:$Z175)=ABS(N175)),--($G175:$Z175&lt;&gt;0))-1)/2)</f>
        <v>3</v>
      </c>
      <c r="AI175" cm="1">
        <f t="array" ref="AI175">IF(O175=0,"",1+SUMPRODUCT(--(ABS($G175:$Z175)&lt;ABS(O175)),--($G175:$Z175&lt;&gt;0))+(SUMPRODUCT(--(ABS($G175:$Z175)=ABS(O175)),--($G175:$Z175&lt;&gt;0))-1)/2)</f>
        <v>2</v>
      </c>
      <c r="AJ175" cm="1">
        <f t="array" ref="AJ175">IF(P175=0,"",1+SUMPRODUCT(--(ABS($G175:$Z175)&lt;ABS(P175)),--($G175:$Z175&lt;&gt;0))+(SUMPRODUCT(--(ABS($G175:$Z175)=ABS(P175)),--($G175:$Z175&lt;&gt;0))-1)/2)</f>
        <v>17</v>
      </c>
      <c r="AK175" cm="1">
        <f t="array" ref="AK175">IF(Q175=0,"",1+SUMPRODUCT(--(ABS($G175:$Z175)&lt;ABS(Q175)),--($G175:$Z175&lt;&gt;0))+(SUMPRODUCT(--(ABS($G175:$Z175)=ABS(Q175)),--($G175:$Z175&lt;&gt;0))-1)/2)</f>
        <v>8</v>
      </c>
      <c r="AL175" cm="1">
        <f t="array" ref="AL175">IF(R175=0,"",1+SUMPRODUCT(--(ABS($G175:$Z175)&lt;ABS(R175)),--($G175:$Z175&lt;&gt;0))+(SUMPRODUCT(--(ABS($G175:$Z175)=ABS(R175)),--($G175:$Z175&lt;&gt;0))-1)/2)</f>
        <v>19</v>
      </c>
      <c r="AM175" cm="1">
        <f t="array" ref="AM175">IF(S175=0,"",1+SUMPRODUCT(--(ABS($G175:$Z175)&lt;ABS(S175)),--($G175:$Z175&lt;&gt;0))+(SUMPRODUCT(--(ABS($G175:$Z175)=ABS(S175)),--($G175:$Z175&lt;&gt;0))-1)/2)</f>
        <v>16</v>
      </c>
      <c r="AN175" cm="1">
        <f t="array" ref="AN175">IF(T175=0,"",1+SUMPRODUCT(--(ABS($G175:$Z175)&lt;ABS(T175)),--($G175:$Z175&lt;&gt;0))+(SUMPRODUCT(--(ABS($G175:$Z175)=ABS(T175)),--($G175:$Z175&lt;&gt;0))-1)/2)</f>
        <v>6</v>
      </c>
      <c r="AO175" cm="1">
        <f t="array" ref="AO175">IF(U175=0,"",1+SUMPRODUCT(--(ABS($G175:$Z175)&lt;ABS(U175)),--($G175:$Z175&lt;&gt;0))+(SUMPRODUCT(--(ABS($G175:$Z175)=ABS(U175)),--($G175:$Z175&lt;&gt;0))-1)/2)</f>
        <v>15</v>
      </c>
      <c r="AP175" cm="1">
        <f t="array" ref="AP175">IF(V175=0,"",1+SUMPRODUCT(--(ABS($G175:$Z175)&lt;ABS(V175)),--($G175:$Z175&lt;&gt;0))+(SUMPRODUCT(--(ABS($G175:$Z175)=ABS(V175)),--($G175:$Z175&lt;&gt;0))-1)/2)</f>
        <v>13</v>
      </c>
      <c r="AQ175" cm="1">
        <f t="array" ref="AQ175">IF(W175=0,"",1+SUMPRODUCT(--(ABS($G175:$Z175)&lt;ABS(W175)),--($G175:$Z175&lt;&gt;0))+(SUMPRODUCT(--(ABS($G175:$Z175)=ABS(W175)),--($G175:$Z175&lt;&gt;0))-1)/2)</f>
        <v>18</v>
      </c>
      <c r="AR175" cm="1">
        <f t="array" ref="AR175">IF(X175=0,"",1+SUMPRODUCT(--(ABS($G175:$Z175)&lt;ABS(X175)),--($G175:$Z175&lt;&gt;0))+(SUMPRODUCT(--(ABS($G175:$Z175)=ABS(X175)),--($G175:$Z175&lt;&gt;0))-1)/2)</f>
        <v>4</v>
      </c>
      <c r="AS175" cm="1">
        <f t="array" ref="AS175">IF(Y175=0,"",1+SUMPRODUCT(--(ABS($G175:$Z175)&lt;ABS(Y175)),--($G175:$Z175&lt;&gt;0))+(SUMPRODUCT(--(ABS($G175:$Z175)=ABS(Y175)),--($G175:$Z175&lt;&gt;0))-1)/2)</f>
        <v>14</v>
      </c>
      <c r="AT175" cm="1">
        <f t="array" ref="AT175">IF(Z175=0,"",1+SUMPRODUCT(--(ABS($G175:$Z175)&lt;ABS(Z175)),--($G175:$Z175&lt;&gt;0))+(SUMPRODUCT(--(ABS($G175:$Z175)=ABS(Z175)),--($G175:$Z175&lt;&gt;0))-1)/2)</f>
        <v>7</v>
      </c>
      <c r="AU175">
        <f>AVERAGE(G175:Z175)</f>
        <v>1.2790923031850093E-2</v>
      </c>
      <c r="AV175">
        <f>SUMIF(G175:Z175,"&gt;0",AA175:AT175)</f>
        <v>194</v>
      </c>
      <c r="AW175">
        <f>COUNTIF(G175:Z175,"&lt;&gt;0")</f>
        <v>20</v>
      </c>
      <c r="AX175">
        <f>_xlfn.LET(_xlpm.n,AW175,_xlpm.w,AV175,_xlpm.mu,_xlpm.n*(_xlpm.n+1)/4,_xlpm.sd,SQRT(_xlpm.n*(_xlpm.n+1)*(2*_xlpm.n+1)/24),_xlpm.z,(ABS(_xlpm.w-_xlpm.mu)-0.5)/_xlpm.sd,MIN(1,2*(1-_xlfn.NORM.S.DIST(_xlpm.z,TRUE))))</f>
        <v>9.5335804101348565E-4</v>
      </c>
    </row>
    <row r="176" spans="1:50" x14ac:dyDescent="0.25">
      <c r="A176" t="s">
        <v>9356</v>
      </c>
      <c r="B176" t="s">
        <v>106</v>
      </c>
      <c r="C176" t="s">
        <v>147</v>
      </c>
      <c r="D176" t="s">
        <v>45</v>
      </c>
      <c r="E176" t="s">
        <v>32</v>
      </c>
      <c r="F176" t="s">
        <v>9259</v>
      </c>
      <c r="G176">
        <f>all_runs!O842-all_runs!O1442</f>
        <v>-6.6356243271638027E-2</v>
      </c>
      <c r="H176">
        <f>all_runs!O843-all_runs!O1443</f>
        <v>-0.19019670388091447</v>
      </c>
      <c r="I176">
        <f>all_runs!O844-all_runs!O1444</f>
        <v>-0.18977949992180843</v>
      </c>
      <c r="J176">
        <f>all_runs!O845-all_runs!O1445</f>
        <v>-9.1457837936710362E-3</v>
      </c>
      <c r="K176">
        <f>all_runs!O846-all_runs!O1446</f>
        <v>-0.16408285687505875</v>
      </c>
      <c r="L176">
        <f>all_runs!O847-all_runs!O1447</f>
        <v>-5.190158854133875E-3</v>
      </c>
      <c r="M176">
        <f>all_runs!O848-all_runs!O1448</f>
        <v>1.0508033000434236E-2</v>
      </c>
      <c r="N176">
        <f>all_runs!O849-all_runs!O1449</f>
        <v>1.1784407878765335E-2</v>
      </c>
      <c r="O176">
        <f>all_runs!O850-all_runs!O1450</f>
        <v>6.6667702201028356E-2</v>
      </c>
      <c r="P176">
        <f>all_runs!O851-all_runs!O1451</f>
        <v>-0.27559077086181399</v>
      </c>
      <c r="Q176">
        <f>all_runs!O852-all_runs!O1452</f>
        <v>7.9472289959825471E-3</v>
      </c>
      <c r="R176">
        <f>all_runs!O853-all_runs!O1453</f>
        <v>-0.26396485307694761</v>
      </c>
      <c r="S176">
        <f>all_runs!O854-all_runs!O1454</f>
        <v>-0.22010020630710292</v>
      </c>
      <c r="T176">
        <f>all_runs!O855-all_runs!O1455</f>
        <v>-0.2227106227106227</v>
      </c>
      <c r="U176">
        <f>all_runs!O856-all_runs!O1456</f>
        <v>0</v>
      </c>
      <c r="V176">
        <f>all_runs!O857-all_runs!O1457</f>
        <v>-0.19523844514659416</v>
      </c>
      <c r="W176">
        <f>all_runs!O858-all_runs!O1458</f>
        <v>3.0043862379191766E-2</v>
      </c>
      <c r="X176">
        <f>all_runs!O859-all_runs!O1459</f>
        <v>9.3745397204967329E-3</v>
      </c>
      <c r="Y176">
        <f>all_runs!O860-all_runs!O1460</f>
        <v>-0.20248587570621479</v>
      </c>
      <c r="Z176">
        <f>all_runs!O861-all_runs!O1461</f>
        <v>-0.2031504520619084</v>
      </c>
      <c r="AA176" cm="1">
        <f t="array" ref="AA176">IF(G176=0,"",1+SUMPRODUCT(--(ABS($G176:$Z176)&lt;ABS(G176)),--($G176:$Z176&lt;&gt;0))+(SUMPRODUCT(--(ABS($G176:$Z176)=ABS(G176)),--($G176:$Z176&lt;&gt;0))-1)/2)</f>
        <v>8</v>
      </c>
      <c r="AB176" cm="1">
        <f t="array" ref="AB176">IF(H176=0,"",1+SUMPRODUCT(--(ABS($G176:$Z176)&lt;ABS(H176)),--($G176:$Z176&lt;&gt;0))+(SUMPRODUCT(--(ABS($G176:$Z176)=ABS(H176)),--($G176:$Z176&lt;&gt;0))-1)/2)</f>
        <v>12</v>
      </c>
      <c r="AC176" cm="1">
        <f t="array" ref="AC176">IF(I176=0,"",1+SUMPRODUCT(--(ABS($G176:$Z176)&lt;ABS(I176)),--($G176:$Z176&lt;&gt;0))+(SUMPRODUCT(--(ABS($G176:$Z176)=ABS(I176)),--($G176:$Z176&lt;&gt;0))-1)/2)</f>
        <v>11</v>
      </c>
      <c r="AD176" cm="1">
        <f t="array" ref="AD176">IF(J176=0,"",1+SUMPRODUCT(--(ABS($G176:$Z176)&lt;ABS(J176)),--($G176:$Z176&lt;&gt;0))+(SUMPRODUCT(--(ABS($G176:$Z176)=ABS(J176)),--($G176:$Z176&lt;&gt;0))-1)/2)</f>
        <v>3</v>
      </c>
      <c r="AE176" cm="1">
        <f t="array" ref="AE176">IF(K176=0,"",1+SUMPRODUCT(--(ABS($G176:$Z176)&lt;ABS(K176)),--($G176:$Z176&lt;&gt;0))+(SUMPRODUCT(--(ABS($G176:$Z176)=ABS(K176)),--($G176:$Z176&lt;&gt;0))-1)/2)</f>
        <v>10</v>
      </c>
      <c r="AF176" cm="1">
        <f t="array" ref="AF176">IF(L176=0,"",1+SUMPRODUCT(--(ABS($G176:$Z176)&lt;ABS(L176)),--($G176:$Z176&lt;&gt;0))+(SUMPRODUCT(--(ABS($G176:$Z176)=ABS(L176)),--($G176:$Z176&lt;&gt;0))-1)/2)</f>
        <v>1</v>
      </c>
      <c r="AG176" cm="1">
        <f t="array" ref="AG176">IF(M176=0,"",1+SUMPRODUCT(--(ABS($G176:$Z176)&lt;ABS(M176)),--($G176:$Z176&lt;&gt;0))+(SUMPRODUCT(--(ABS($G176:$Z176)=ABS(M176)),--($G176:$Z176&lt;&gt;0))-1)/2)</f>
        <v>5</v>
      </c>
      <c r="AH176" cm="1">
        <f t="array" ref="AH176">IF(N176=0,"",1+SUMPRODUCT(--(ABS($G176:$Z176)&lt;ABS(N176)),--($G176:$Z176&lt;&gt;0))+(SUMPRODUCT(--(ABS($G176:$Z176)=ABS(N176)),--($G176:$Z176&lt;&gt;0))-1)/2)</f>
        <v>6</v>
      </c>
      <c r="AI176" cm="1">
        <f t="array" ref="AI176">IF(O176=0,"",1+SUMPRODUCT(--(ABS($G176:$Z176)&lt;ABS(O176)),--($G176:$Z176&lt;&gt;0))+(SUMPRODUCT(--(ABS($G176:$Z176)=ABS(O176)),--($G176:$Z176&lt;&gt;0))-1)/2)</f>
        <v>9</v>
      </c>
      <c r="AJ176" cm="1">
        <f t="array" ref="AJ176">IF(P176=0,"",1+SUMPRODUCT(--(ABS($G176:$Z176)&lt;ABS(P176)),--($G176:$Z176&lt;&gt;0))+(SUMPRODUCT(--(ABS($G176:$Z176)=ABS(P176)),--($G176:$Z176&lt;&gt;0))-1)/2)</f>
        <v>19</v>
      </c>
      <c r="AK176" cm="1">
        <f t="array" ref="AK176">IF(Q176=0,"",1+SUMPRODUCT(--(ABS($G176:$Z176)&lt;ABS(Q176)),--($G176:$Z176&lt;&gt;0))+(SUMPRODUCT(--(ABS($G176:$Z176)=ABS(Q176)),--($G176:$Z176&lt;&gt;0))-1)/2)</f>
        <v>2</v>
      </c>
      <c r="AL176" cm="1">
        <f t="array" ref="AL176">IF(R176=0,"",1+SUMPRODUCT(--(ABS($G176:$Z176)&lt;ABS(R176)),--($G176:$Z176&lt;&gt;0))+(SUMPRODUCT(--(ABS($G176:$Z176)=ABS(R176)),--($G176:$Z176&lt;&gt;0))-1)/2)</f>
        <v>18</v>
      </c>
      <c r="AM176" cm="1">
        <f t="array" ref="AM176">IF(S176=0,"",1+SUMPRODUCT(--(ABS($G176:$Z176)&lt;ABS(S176)),--($G176:$Z176&lt;&gt;0))+(SUMPRODUCT(--(ABS($G176:$Z176)=ABS(S176)),--($G176:$Z176&lt;&gt;0))-1)/2)</f>
        <v>16</v>
      </c>
      <c r="AN176" cm="1">
        <f t="array" ref="AN176">IF(T176=0,"",1+SUMPRODUCT(--(ABS($G176:$Z176)&lt;ABS(T176)),--($G176:$Z176&lt;&gt;0))+(SUMPRODUCT(--(ABS($G176:$Z176)=ABS(T176)),--($G176:$Z176&lt;&gt;0))-1)/2)</f>
        <v>17</v>
      </c>
      <c r="AO176" t="str" cm="1">
        <f t="array" ref="AO176">IF(U176=0,"",1+SUMPRODUCT(--(ABS($G176:$Z176)&lt;ABS(U176)),--($G176:$Z176&lt;&gt;0))+(SUMPRODUCT(--(ABS($G176:$Z176)=ABS(U176)),--($G176:$Z176&lt;&gt;0))-1)/2)</f>
        <v/>
      </c>
      <c r="AP176" cm="1">
        <f t="array" ref="AP176">IF(V176=0,"",1+SUMPRODUCT(--(ABS($G176:$Z176)&lt;ABS(V176)),--($G176:$Z176&lt;&gt;0))+(SUMPRODUCT(--(ABS($G176:$Z176)=ABS(V176)),--($G176:$Z176&lt;&gt;0))-1)/2)</f>
        <v>13</v>
      </c>
      <c r="AQ176" cm="1">
        <f t="array" ref="AQ176">IF(W176=0,"",1+SUMPRODUCT(--(ABS($G176:$Z176)&lt;ABS(W176)),--($G176:$Z176&lt;&gt;0))+(SUMPRODUCT(--(ABS($G176:$Z176)=ABS(W176)),--($G176:$Z176&lt;&gt;0))-1)/2)</f>
        <v>7</v>
      </c>
      <c r="AR176" cm="1">
        <f t="array" ref="AR176">IF(X176=0,"",1+SUMPRODUCT(--(ABS($G176:$Z176)&lt;ABS(X176)),--($G176:$Z176&lt;&gt;0))+(SUMPRODUCT(--(ABS($G176:$Z176)=ABS(X176)),--($G176:$Z176&lt;&gt;0))-1)/2)</f>
        <v>4</v>
      </c>
      <c r="AS176" cm="1">
        <f t="array" ref="AS176">IF(Y176=0,"",1+SUMPRODUCT(--(ABS($G176:$Z176)&lt;ABS(Y176)),--($G176:$Z176&lt;&gt;0))+(SUMPRODUCT(--(ABS($G176:$Z176)=ABS(Y176)),--($G176:$Z176&lt;&gt;0))-1)/2)</f>
        <v>14</v>
      </c>
      <c r="AT176" cm="1">
        <f t="array" ref="AT176">IF(Z176=0,"",1+SUMPRODUCT(--(ABS($G176:$Z176)&lt;ABS(Z176)),--($G176:$Z176&lt;&gt;0))+(SUMPRODUCT(--(ABS($G176:$Z176)=ABS(Z176)),--($G176:$Z176&lt;&gt;0))-1)/2)</f>
        <v>15</v>
      </c>
      <c r="AU176">
        <f>AVERAGE(G176:Z176)</f>
        <v>-0.1035833349146265</v>
      </c>
      <c r="AV176">
        <f>SUMIF(G176:Z176,"&gt;0",AA176:AT176)</f>
        <v>33</v>
      </c>
      <c r="AW176">
        <f>COUNTIF(G176:Z176,"&lt;&gt;0")</f>
        <v>19</v>
      </c>
      <c r="AX176">
        <f>_xlfn.LET(_xlpm.n,AW176,_xlpm.w,AV176,_xlpm.mu,_xlpm.n*(_xlpm.n+1)/4,_xlpm.sd,SQRT(_xlpm.n*(_xlpm.n+1)*(2*_xlpm.n+1)/24),_xlpm.z,(ABS(_xlpm.w-_xlpm.mu)-0.5)/_xlpm.sd,MIN(1,2*(1-_xlfn.NORM.S.DIST(_xlpm.z,TRUE))))</f>
        <v>1.3327565717738743E-2</v>
      </c>
    </row>
    <row r="177" spans="1:50" x14ac:dyDescent="0.25">
      <c r="A177" t="s">
        <v>9356</v>
      </c>
      <c r="B177" t="s">
        <v>106</v>
      </c>
      <c r="C177" t="s">
        <v>147</v>
      </c>
      <c r="D177" t="s">
        <v>45</v>
      </c>
      <c r="E177" t="s">
        <v>12</v>
      </c>
      <c r="F177" t="s">
        <v>9259</v>
      </c>
      <c r="G177">
        <f>all_runs!O862-all_runs!O1462</f>
        <v>-0.31599816289038568</v>
      </c>
      <c r="H177">
        <f>all_runs!O863-all_runs!O1463</f>
        <v>-0.14550816872986927</v>
      </c>
      <c r="I177">
        <f>all_runs!O864-all_runs!O1464</f>
        <v>-0.21650717703349276</v>
      </c>
      <c r="J177">
        <f>all_runs!O865-all_runs!O1465</f>
        <v>-4.7631926914292633E-2</v>
      </c>
      <c r="K177">
        <f>all_runs!O866-all_runs!O1466</f>
        <v>1.9751044968077114E-3</v>
      </c>
      <c r="L177">
        <f>all_runs!O867-all_runs!O1467</f>
        <v>-1.1698606942200929E-3</v>
      </c>
      <c r="M177">
        <f>all_runs!O868-all_runs!O1468</f>
        <v>-4.1533854921279034E-2</v>
      </c>
      <c r="N177">
        <f>all_runs!O869-all_runs!O1469</f>
        <v>-0.35296682533338175</v>
      </c>
      <c r="O177">
        <f>all_runs!O870-all_runs!O1470</f>
        <v>2.8198633083211799E-3</v>
      </c>
      <c r="P177">
        <f>all_runs!O871-all_runs!O1471</f>
        <v>1.8986849272430106E-2</v>
      </c>
      <c r="Q177">
        <f>all_runs!O872-all_runs!O1472</f>
        <v>-0.19162243128186263</v>
      </c>
      <c r="R177">
        <f>all_runs!O873-all_runs!O1473</f>
        <v>-4.0317766450842618E-2</v>
      </c>
      <c r="S177">
        <f>all_runs!O874-all_runs!O1474</f>
        <v>-3.231665783697879E-2</v>
      </c>
      <c r="T177">
        <f>all_runs!O875-all_runs!O1475</f>
        <v>-1.3915432393693195E-2</v>
      </c>
      <c r="U177">
        <f>all_runs!O876-all_runs!O1476</f>
        <v>-2.1345029239766111E-2</v>
      </c>
      <c r="V177">
        <f>all_runs!O877-all_runs!O1477</f>
        <v>-3.5227791688319687E-2</v>
      </c>
      <c r="W177">
        <f>all_runs!O878-all_runs!O1478</f>
        <v>-0.22197028036850042</v>
      </c>
      <c r="X177">
        <f>all_runs!O879-all_runs!O1479</f>
        <v>-0.25604395604395602</v>
      </c>
      <c r="Y177">
        <f>all_runs!O880-all_runs!O1480</f>
        <v>-0.20483580042633753</v>
      </c>
      <c r="Z177">
        <f>all_runs!O881-all_runs!O1481</f>
        <v>-4.5021170306741132E-2</v>
      </c>
      <c r="AA177" cm="1">
        <f t="array" ref="AA177">IF(G177=0,"",1+SUMPRODUCT(--(ABS($G177:$Z177)&lt;ABS(G177)),--($G177:$Z177&lt;&gt;0))+(SUMPRODUCT(--(ABS($G177:$Z177)=ABS(G177)),--($G177:$Z177&lt;&gt;0))-1)/2)</f>
        <v>19</v>
      </c>
      <c r="AB177" cm="1">
        <f t="array" ref="AB177">IF(H177=0,"",1+SUMPRODUCT(--(ABS($G177:$Z177)&lt;ABS(H177)),--($G177:$Z177&lt;&gt;0))+(SUMPRODUCT(--(ABS($G177:$Z177)=ABS(H177)),--($G177:$Z177&lt;&gt;0))-1)/2)</f>
        <v>13</v>
      </c>
      <c r="AC177" cm="1">
        <f t="array" ref="AC177">IF(I177=0,"",1+SUMPRODUCT(--(ABS($G177:$Z177)&lt;ABS(I177)),--($G177:$Z177&lt;&gt;0))+(SUMPRODUCT(--(ABS($G177:$Z177)=ABS(I177)),--($G177:$Z177&lt;&gt;0))-1)/2)</f>
        <v>16</v>
      </c>
      <c r="AD177" cm="1">
        <f t="array" ref="AD177">IF(J177=0,"",1+SUMPRODUCT(--(ABS($G177:$Z177)&lt;ABS(J177)),--($G177:$Z177&lt;&gt;0))+(SUMPRODUCT(--(ABS($G177:$Z177)=ABS(J177)),--($G177:$Z177&lt;&gt;0))-1)/2)</f>
        <v>12</v>
      </c>
      <c r="AE177" cm="1">
        <f t="array" ref="AE177">IF(K177=0,"",1+SUMPRODUCT(--(ABS($G177:$Z177)&lt;ABS(K177)),--($G177:$Z177&lt;&gt;0))+(SUMPRODUCT(--(ABS($G177:$Z177)=ABS(K177)),--($G177:$Z177&lt;&gt;0))-1)/2)</f>
        <v>2</v>
      </c>
      <c r="AF177" cm="1">
        <f t="array" ref="AF177">IF(L177=0,"",1+SUMPRODUCT(--(ABS($G177:$Z177)&lt;ABS(L177)),--($G177:$Z177&lt;&gt;0))+(SUMPRODUCT(--(ABS($G177:$Z177)=ABS(L177)),--($G177:$Z177&lt;&gt;0))-1)/2)</f>
        <v>1</v>
      </c>
      <c r="AG177" cm="1">
        <f t="array" ref="AG177">IF(M177=0,"",1+SUMPRODUCT(--(ABS($G177:$Z177)&lt;ABS(M177)),--($G177:$Z177&lt;&gt;0))+(SUMPRODUCT(--(ABS($G177:$Z177)=ABS(M177)),--($G177:$Z177&lt;&gt;0))-1)/2)</f>
        <v>10</v>
      </c>
      <c r="AH177" cm="1">
        <f t="array" ref="AH177">IF(N177=0,"",1+SUMPRODUCT(--(ABS($G177:$Z177)&lt;ABS(N177)),--($G177:$Z177&lt;&gt;0))+(SUMPRODUCT(--(ABS($G177:$Z177)=ABS(N177)),--($G177:$Z177&lt;&gt;0))-1)/2)</f>
        <v>20</v>
      </c>
      <c r="AI177" cm="1">
        <f t="array" ref="AI177">IF(O177=0,"",1+SUMPRODUCT(--(ABS($G177:$Z177)&lt;ABS(O177)),--($G177:$Z177&lt;&gt;0))+(SUMPRODUCT(--(ABS($G177:$Z177)=ABS(O177)),--($G177:$Z177&lt;&gt;0))-1)/2)</f>
        <v>3</v>
      </c>
      <c r="AJ177" cm="1">
        <f t="array" ref="AJ177">IF(P177=0,"",1+SUMPRODUCT(--(ABS($G177:$Z177)&lt;ABS(P177)),--($G177:$Z177&lt;&gt;0))+(SUMPRODUCT(--(ABS($G177:$Z177)=ABS(P177)),--($G177:$Z177&lt;&gt;0))-1)/2)</f>
        <v>5</v>
      </c>
      <c r="AK177" cm="1">
        <f t="array" ref="AK177">IF(Q177=0,"",1+SUMPRODUCT(--(ABS($G177:$Z177)&lt;ABS(Q177)),--($G177:$Z177&lt;&gt;0))+(SUMPRODUCT(--(ABS($G177:$Z177)=ABS(Q177)),--($G177:$Z177&lt;&gt;0))-1)/2)</f>
        <v>14</v>
      </c>
      <c r="AL177" cm="1">
        <f t="array" ref="AL177">IF(R177=0,"",1+SUMPRODUCT(--(ABS($G177:$Z177)&lt;ABS(R177)),--($G177:$Z177&lt;&gt;0))+(SUMPRODUCT(--(ABS($G177:$Z177)=ABS(R177)),--($G177:$Z177&lt;&gt;0))-1)/2)</f>
        <v>9</v>
      </c>
      <c r="AM177" cm="1">
        <f t="array" ref="AM177">IF(S177=0,"",1+SUMPRODUCT(--(ABS($G177:$Z177)&lt;ABS(S177)),--($G177:$Z177&lt;&gt;0))+(SUMPRODUCT(--(ABS($G177:$Z177)=ABS(S177)),--($G177:$Z177&lt;&gt;0))-1)/2)</f>
        <v>7</v>
      </c>
      <c r="AN177" cm="1">
        <f t="array" ref="AN177">IF(T177=0,"",1+SUMPRODUCT(--(ABS($G177:$Z177)&lt;ABS(T177)),--($G177:$Z177&lt;&gt;0))+(SUMPRODUCT(--(ABS($G177:$Z177)=ABS(T177)),--($G177:$Z177&lt;&gt;0))-1)/2)</f>
        <v>4</v>
      </c>
      <c r="AO177" cm="1">
        <f t="array" ref="AO177">IF(U177=0,"",1+SUMPRODUCT(--(ABS($G177:$Z177)&lt;ABS(U177)),--($G177:$Z177&lt;&gt;0))+(SUMPRODUCT(--(ABS($G177:$Z177)=ABS(U177)),--($G177:$Z177&lt;&gt;0))-1)/2)</f>
        <v>6</v>
      </c>
      <c r="AP177" cm="1">
        <f t="array" ref="AP177">IF(V177=0,"",1+SUMPRODUCT(--(ABS($G177:$Z177)&lt;ABS(V177)),--($G177:$Z177&lt;&gt;0))+(SUMPRODUCT(--(ABS($G177:$Z177)=ABS(V177)),--($G177:$Z177&lt;&gt;0))-1)/2)</f>
        <v>8</v>
      </c>
      <c r="AQ177" cm="1">
        <f t="array" ref="AQ177">IF(W177=0,"",1+SUMPRODUCT(--(ABS($G177:$Z177)&lt;ABS(W177)),--($G177:$Z177&lt;&gt;0))+(SUMPRODUCT(--(ABS($G177:$Z177)=ABS(W177)),--($G177:$Z177&lt;&gt;0))-1)/2)</f>
        <v>17</v>
      </c>
      <c r="AR177" cm="1">
        <f t="array" ref="AR177">IF(X177=0,"",1+SUMPRODUCT(--(ABS($G177:$Z177)&lt;ABS(X177)),--($G177:$Z177&lt;&gt;0))+(SUMPRODUCT(--(ABS($G177:$Z177)=ABS(X177)),--($G177:$Z177&lt;&gt;0))-1)/2)</f>
        <v>18</v>
      </c>
      <c r="AS177" cm="1">
        <f t="array" ref="AS177">IF(Y177=0,"",1+SUMPRODUCT(--(ABS($G177:$Z177)&lt;ABS(Y177)),--($G177:$Z177&lt;&gt;0))+(SUMPRODUCT(--(ABS($G177:$Z177)=ABS(Y177)),--($G177:$Z177&lt;&gt;0))-1)/2)</f>
        <v>15</v>
      </c>
      <c r="AT177" cm="1">
        <f t="array" ref="AT177">IF(Z177=0,"",1+SUMPRODUCT(--(ABS($G177:$Z177)&lt;ABS(Z177)),--($G177:$Z177&lt;&gt;0))+(SUMPRODUCT(--(ABS($G177:$Z177)=ABS(Z177)),--($G177:$Z177&lt;&gt;0))-1)/2)</f>
        <v>11</v>
      </c>
      <c r="AU177">
        <f>AVERAGE(G177:Z177)</f>
        <v>-0.10800752377381806</v>
      </c>
      <c r="AV177">
        <f>SUMIF(G177:Z177,"&gt;0",AA177:AT177)</f>
        <v>10</v>
      </c>
      <c r="AW177">
        <f>COUNTIF(G177:Z177,"&lt;&gt;0")</f>
        <v>20</v>
      </c>
      <c r="AX177">
        <f>_xlfn.LET(_xlpm.n,AW177,_xlpm.w,AV177,_xlpm.mu,_xlpm.n*(_xlpm.n+1)/4,_xlpm.sd,SQRT(_xlpm.n*(_xlpm.n+1)*(2*_xlpm.n+1)/24),_xlpm.z,(ABS(_xlpm.w-_xlpm.mu)-0.5)/_xlpm.sd,MIN(1,2*(1-_xlfn.NORM.S.DIST(_xlpm.z,TRUE))))</f>
        <v>4.1881137631238907E-4</v>
      </c>
    </row>
    <row r="178" spans="1:50" x14ac:dyDescent="0.25">
      <c r="A178" t="s">
        <v>9356</v>
      </c>
      <c r="B178" t="s">
        <v>106</v>
      </c>
      <c r="C178" t="s">
        <v>147</v>
      </c>
      <c r="D178" t="s">
        <v>45</v>
      </c>
      <c r="E178" t="s">
        <v>26</v>
      </c>
      <c r="F178" t="s">
        <v>9259</v>
      </c>
      <c r="G178">
        <f>all_runs!O882-all_runs!O1482</f>
        <v>-0.19357566664393389</v>
      </c>
      <c r="H178">
        <f>all_runs!O883-all_runs!O1483</f>
        <v>-0.32013168253059465</v>
      </c>
      <c r="I178">
        <f>all_runs!O884-all_runs!O1484</f>
        <v>-0.26110557972694648</v>
      </c>
      <c r="J178">
        <f>all_runs!O885-all_runs!O1485</f>
        <v>4.8574374513393415E-2</v>
      </c>
      <c r="K178">
        <f>all_runs!O886-all_runs!O1486</f>
        <v>1.5069318866787085E-2</v>
      </c>
      <c r="L178">
        <f>all_runs!O887-all_runs!O1487</f>
        <v>-2.0094333527169383E-2</v>
      </c>
      <c r="M178">
        <f>all_runs!O888-all_runs!O1488</f>
        <v>-0.23739495798319332</v>
      </c>
      <c r="N178">
        <f>all_runs!O889-all_runs!O1489</f>
        <v>4.6820660631402444E-2</v>
      </c>
      <c r="O178">
        <f>all_runs!O890-all_runs!O1490</f>
        <v>-0.24737945492662478</v>
      </c>
      <c r="P178">
        <f>all_runs!O891-all_runs!O1491</f>
        <v>6.4553839277270431E-3</v>
      </c>
      <c r="Q178">
        <f>all_runs!O892-all_runs!O1492</f>
        <v>-0.3183613548184136</v>
      </c>
      <c r="R178">
        <f>all_runs!O893-all_runs!O1493</f>
        <v>-1.1973587393809604E-2</v>
      </c>
      <c r="S178">
        <f>all_runs!O894-all_runs!O1494</f>
        <v>-3.3557784104830013E-2</v>
      </c>
      <c r="T178">
        <f>all_runs!O895-all_runs!O1495</f>
        <v>-0.38588674060261063</v>
      </c>
      <c r="U178">
        <f>all_runs!O896-all_runs!O1496</f>
        <v>-0.29721311475409834</v>
      </c>
      <c r="V178">
        <f>all_runs!O897-all_runs!O1497</f>
        <v>-1.6869095816465229E-3</v>
      </c>
      <c r="W178">
        <f>all_runs!O898-all_runs!O1498</f>
        <v>6.7224991879334395E-3</v>
      </c>
      <c r="X178">
        <f>all_runs!O899-all_runs!O1499</f>
        <v>-3.1203364536696032E-3</v>
      </c>
      <c r="Y178">
        <f>all_runs!O900-all_runs!O1500</f>
        <v>-6.1827956989246591E-3</v>
      </c>
      <c r="Z178">
        <f>all_runs!O901-all_runs!O1501</f>
        <v>-9.9790356394130475E-3</v>
      </c>
      <c r="AA178" cm="1">
        <f t="array" ref="AA178">IF(G178=0,"",1+SUMPRODUCT(--(ABS($G178:$Z178)&lt;ABS(G178)),--($G178:$Z178&lt;&gt;0))+(SUMPRODUCT(--(ABS($G178:$Z178)=ABS(G178)),--($G178:$Z178&lt;&gt;0))-1)/2)</f>
        <v>13</v>
      </c>
      <c r="AB178" cm="1">
        <f t="array" ref="AB178">IF(H178=0,"",1+SUMPRODUCT(--(ABS($G178:$Z178)&lt;ABS(H178)),--($G178:$Z178&lt;&gt;0))+(SUMPRODUCT(--(ABS($G178:$Z178)=ABS(H178)),--($G178:$Z178&lt;&gt;0))-1)/2)</f>
        <v>19</v>
      </c>
      <c r="AC178" cm="1">
        <f t="array" ref="AC178">IF(I178=0,"",1+SUMPRODUCT(--(ABS($G178:$Z178)&lt;ABS(I178)),--($G178:$Z178&lt;&gt;0))+(SUMPRODUCT(--(ABS($G178:$Z178)=ABS(I178)),--($G178:$Z178&lt;&gt;0))-1)/2)</f>
        <v>16</v>
      </c>
      <c r="AD178" cm="1">
        <f t="array" ref="AD178">IF(J178=0,"",1+SUMPRODUCT(--(ABS($G178:$Z178)&lt;ABS(J178)),--($G178:$Z178&lt;&gt;0))+(SUMPRODUCT(--(ABS($G178:$Z178)=ABS(J178)),--($G178:$Z178&lt;&gt;0))-1)/2)</f>
        <v>12</v>
      </c>
      <c r="AE178" cm="1">
        <f t="array" ref="AE178">IF(K178=0,"",1+SUMPRODUCT(--(ABS($G178:$Z178)&lt;ABS(K178)),--($G178:$Z178&lt;&gt;0))+(SUMPRODUCT(--(ABS($G178:$Z178)=ABS(K178)),--($G178:$Z178&lt;&gt;0))-1)/2)</f>
        <v>8</v>
      </c>
      <c r="AF178" cm="1">
        <f t="array" ref="AF178">IF(L178=0,"",1+SUMPRODUCT(--(ABS($G178:$Z178)&lt;ABS(L178)),--($G178:$Z178&lt;&gt;0))+(SUMPRODUCT(--(ABS($G178:$Z178)=ABS(L178)),--($G178:$Z178&lt;&gt;0))-1)/2)</f>
        <v>9</v>
      </c>
      <c r="AG178" cm="1">
        <f t="array" ref="AG178">IF(M178=0,"",1+SUMPRODUCT(--(ABS($G178:$Z178)&lt;ABS(M178)),--($G178:$Z178&lt;&gt;0))+(SUMPRODUCT(--(ABS($G178:$Z178)=ABS(M178)),--($G178:$Z178&lt;&gt;0))-1)/2)</f>
        <v>14</v>
      </c>
      <c r="AH178" cm="1">
        <f t="array" ref="AH178">IF(N178=0,"",1+SUMPRODUCT(--(ABS($G178:$Z178)&lt;ABS(N178)),--($G178:$Z178&lt;&gt;0))+(SUMPRODUCT(--(ABS($G178:$Z178)=ABS(N178)),--($G178:$Z178&lt;&gt;0))-1)/2)</f>
        <v>11</v>
      </c>
      <c r="AI178" cm="1">
        <f t="array" ref="AI178">IF(O178=0,"",1+SUMPRODUCT(--(ABS($G178:$Z178)&lt;ABS(O178)),--($G178:$Z178&lt;&gt;0))+(SUMPRODUCT(--(ABS($G178:$Z178)=ABS(O178)),--($G178:$Z178&lt;&gt;0))-1)/2)</f>
        <v>15</v>
      </c>
      <c r="AJ178" cm="1">
        <f t="array" ref="AJ178">IF(P178=0,"",1+SUMPRODUCT(--(ABS($G178:$Z178)&lt;ABS(P178)),--($G178:$Z178&lt;&gt;0))+(SUMPRODUCT(--(ABS($G178:$Z178)=ABS(P178)),--($G178:$Z178&lt;&gt;0))-1)/2)</f>
        <v>4</v>
      </c>
      <c r="AK178" cm="1">
        <f t="array" ref="AK178">IF(Q178=0,"",1+SUMPRODUCT(--(ABS($G178:$Z178)&lt;ABS(Q178)),--($G178:$Z178&lt;&gt;0))+(SUMPRODUCT(--(ABS($G178:$Z178)=ABS(Q178)),--($G178:$Z178&lt;&gt;0))-1)/2)</f>
        <v>18</v>
      </c>
      <c r="AL178" cm="1">
        <f t="array" ref="AL178">IF(R178=0,"",1+SUMPRODUCT(--(ABS($G178:$Z178)&lt;ABS(R178)),--($G178:$Z178&lt;&gt;0))+(SUMPRODUCT(--(ABS($G178:$Z178)=ABS(R178)),--($G178:$Z178&lt;&gt;0))-1)/2)</f>
        <v>7</v>
      </c>
      <c r="AM178" cm="1">
        <f t="array" ref="AM178">IF(S178=0,"",1+SUMPRODUCT(--(ABS($G178:$Z178)&lt;ABS(S178)),--($G178:$Z178&lt;&gt;0))+(SUMPRODUCT(--(ABS($G178:$Z178)=ABS(S178)),--($G178:$Z178&lt;&gt;0))-1)/2)</f>
        <v>10</v>
      </c>
      <c r="AN178" cm="1">
        <f t="array" ref="AN178">IF(T178=0,"",1+SUMPRODUCT(--(ABS($G178:$Z178)&lt;ABS(T178)),--($G178:$Z178&lt;&gt;0))+(SUMPRODUCT(--(ABS($G178:$Z178)=ABS(T178)),--($G178:$Z178&lt;&gt;0))-1)/2)</f>
        <v>20</v>
      </c>
      <c r="AO178" cm="1">
        <f t="array" ref="AO178">IF(U178=0,"",1+SUMPRODUCT(--(ABS($G178:$Z178)&lt;ABS(U178)),--($G178:$Z178&lt;&gt;0))+(SUMPRODUCT(--(ABS($G178:$Z178)=ABS(U178)),--($G178:$Z178&lt;&gt;0))-1)/2)</f>
        <v>17</v>
      </c>
      <c r="AP178" cm="1">
        <f t="array" ref="AP178">IF(V178=0,"",1+SUMPRODUCT(--(ABS($G178:$Z178)&lt;ABS(V178)),--($G178:$Z178&lt;&gt;0))+(SUMPRODUCT(--(ABS($G178:$Z178)=ABS(V178)),--($G178:$Z178&lt;&gt;0))-1)/2)</f>
        <v>1</v>
      </c>
      <c r="AQ178" cm="1">
        <f t="array" ref="AQ178">IF(W178=0,"",1+SUMPRODUCT(--(ABS($G178:$Z178)&lt;ABS(W178)),--($G178:$Z178&lt;&gt;0))+(SUMPRODUCT(--(ABS($G178:$Z178)=ABS(W178)),--($G178:$Z178&lt;&gt;0))-1)/2)</f>
        <v>5</v>
      </c>
      <c r="AR178" cm="1">
        <f t="array" ref="AR178">IF(X178=0,"",1+SUMPRODUCT(--(ABS($G178:$Z178)&lt;ABS(X178)),--($G178:$Z178&lt;&gt;0))+(SUMPRODUCT(--(ABS($G178:$Z178)=ABS(X178)),--($G178:$Z178&lt;&gt;0))-1)/2)</f>
        <v>2</v>
      </c>
      <c r="AS178" cm="1">
        <f t="array" ref="AS178">IF(Y178=0,"",1+SUMPRODUCT(--(ABS($G178:$Z178)&lt;ABS(Y178)),--($G178:$Z178&lt;&gt;0))+(SUMPRODUCT(--(ABS($G178:$Z178)=ABS(Y178)),--($G178:$Z178&lt;&gt;0))-1)/2)</f>
        <v>3</v>
      </c>
      <c r="AT178" cm="1">
        <f t="array" ref="AT178">IF(Z178=0,"",1+SUMPRODUCT(--(ABS($G178:$Z178)&lt;ABS(Z178)),--($G178:$Z178&lt;&gt;0))+(SUMPRODUCT(--(ABS($G178:$Z178)=ABS(Z178)),--($G178:$Z178&lt;&gt;0))-1)/2)</f>
        <v>6</v>
      </c>
      <c r="AU178">
        <f>AVERAGE(G178:Z178)</f>
        <v>-0.11120005486293175</v>
      </c>
      <c r="AV178">
        <f>SUMIF(G178:Z178,"&gt;0",AA178:AT178)</f>
        <v>40</v>
      </c>
      <c r="AW178">
        <f>COUNTIF(G178:Z178,"&lt;&gt;0")</f>
        <v>20</v>
      </c>
      <c r="AX178">
        <f>_xlfn.LET(_xlpm.n,AW178,_xlpm.w,AV178,_xlpm.mu,_xlpm.n*(_xlpm.n+1)/4,_xlpm.sd,SQRT(_xlpm.n*(_xlpm.n+1)*(2*_xlpm.n+1)/24),_xlpm.z,(ABS(_xlpm.w-_xlpm.mu)-0.5)/_xlpm.sd,MIN(1,2*(1-_xlfn.NORM.S.DIST(_xlpm.z,TRUE))))</f>
        <v>1.6042061916394346E-2</v>
      </c>
    </row>
    <row r="179" spans="1:50" x14ac:dyDescent="0.25">
      <c r="A179" t="s">
        <v>9356</v>
      </c>
      <c r="B179" t="s">
        <v>106</v>
      </c>
      <c r="C179" t="s">
        <v>147</v>
      </c>
      <c r="D179" t="s">
        <v>45</v>
      </c>
      <c r="E179" t="s">
        <v>32</v>
      </c>
      <c r="F179" t="s">
        <v>9260</v>
      </c>
      <c r="G179">
        <f>all_runs!O902-all_runs!O1502</f>
        <v>4.6294708686259178E-2</v>
      </c>
      <c r="H179">
        <f>all_runs!O903-all_runs!O1503</f>
        <v>5.2620196233343686E-2</v>
      </c>
      <c r="I179">
        <f>all_runs!O904-all_runs!O1504</f>
        <v>3.5900545785324312E-2</v>
      </c>
      <c r="J179">
        <f>all_runs!O905-all_runs!O1505</f>
        <v>4.6414323246083522E-2</v>
      </c>
      <c r="K179">
        <f>all_runs!O906-all_runs!O1506</f>
        <v>4.1365742538376105E-2</v>
      </c>
      <c r="L179">
        <f>all_runs!O907-all_runs!O1507</f>
        <v>4.855159773957618E-2</v>
      </c>
      <c r="M179">
        <f>all_runs!O908-all_runs!O1508</f>
        <v>4.087963123418703E-2</v>
      </c>
      <c r="N179">
        <f>all_runs!O909-all_runs!O1509</f>
        <v>8.2894736842104022E-3</v>
      </c>
      <c r="O179">
        <f>all_runs!O910-all_runs!O1510</f>
        <v>4.7791053070297296E-2</v>
      </c>
      <c r="P179">
        <f>all_runs!O911-all_runs!O1511</f>
        <v>2.3670404098892872E-2</v>
      </c>
      <c r="Q179">
        <f>all_runs!O912-all_runs!O1512</f>
        <v>1.7134396316361489E-2</v>
      </c>
      <c r="R179">
        <f>all_runs!O913-all_runs!O1513</f>
        <v>5.8700209643605783E-2</v>
      </c>
      <c r="S179">
        <f>all_runs!O914-all_runs!O1514</f>
        <v>5.9556438265474965E-2</v>
      </c>
      <c r="T179">
        <f>all_runs!O915-all_runs!O1515</f>
        <v>5.0202787907705937E-2</v>
      </c>
      <c r="U179">
        <f>all_runs!O916-all_runs!O1516</f>
        <v>4.285211886759277E-2</v>
      </c>
      <c r="V179">
        <f>all_runs!O917-all_runs!O1517</f>
        <v>4.0054195952239913E-2</v>
      </c>
      <c r="W179">
        <f>all_runs!O918-all_runs!O1518</f>
        <v>4.342379958246334E-2</v>
      </c>
      <c r="X179">
        <f>all_runs!O919-all_runs!O1519</f>
        <v>3.0601337299013709E-2</v>
      </c>
      <c r="Y179">
        <f>all_runs!O920-all_runs!O1520</f>
        <v>6.1729434041657871E-2</v>
      </c>
      <c r="Z179">
        <f>all_runs!O921-all_runs!O1521</f>
        <v>4.2924607859672781E-2</v>
      </c>
      <c r="AA179" cm="1">
        <f t="array" ref="AA179">IF(G179=0,"",1+SUMPRODUCT(--(ABS($G179:$Z179)&lt;ABS(G179)),--($G179:$Z179&lt;&gt;0))+(SUMPRODUCT(--(ABS($G179:$Z179)=ABS(G179)),--($G179:$Z179&lt;&gt;0))-1)/2)</f>
        <v>12</v>
      </c>
      <c r="AB179" cm="1">
        <f t="array" ref="AB179">IF(H179=0,"",1+SUMPRODUCT(--(ABS($G179:$Z179)&lt;ABS(H179)),--($G179:$Z179&lt;&gt;0))+(SUMPRODUCT(--(ABS($G179:$Z179)=ABS(H179)),--($G179:$Z179&lt;&gt;0))-1)/2)</f>
        <v>17</v>
      </c>
      <c r="AC179" cm="1">
        <f t="array" ref="AC179">IF(I179=0,"",1+SUMPRODUCT(--(ABS($G179:$Z179)&lt;ABS(I179)),--($G179:$Z179&lt;&gt;0))+(SUMPRODUCT(--(ABS($G179:$Z179)=ABS(I179)),--($G179:$Z179&lt;&gt;0))-1)/2)</f>
        <v>5</v>
      </c>
      <c r="AD179" cm="1">
        <f t="array" ref="AD179">IF(J179=0,"",1+SUMPRODUCT(--(ABS($G179:$Z179)&lt;ABS(J179)),--($G179:$Z179&lt;&gt;0))+(SUMPRODUCT(--(ABS($G179:$Z179)=ABS(J179)),--($G179:$Z179&lt;&gt;0))-1)/2)</f>
        <v>13</v>
      </c>
      <c r="AE179" cm="1">
        <f t="array" ref="AE179">IF(K179=0,"",1+SUMPRODUCT(--(ABS($G179:$Z179)&lt;ABS(K179)),--($G179:$Z179&lt;&gt;0))+(SUMPRODUCT(--(ABS($G179:$Z179)=ABS(K179)),--($G179:$Z179&lt;&gt;0))-1)/2)</f>
        <v>8</v>
      </c>
      <c r="AF179" cm="1">
        <f t="array" ref="AF179">IF(L179=0,"",1+SUMPRODUCT(--(ABS($G179:$Z179)&lt;ABS(L179)),--($G179:$Z179&lt;&gt;0))+(SUMPRODUCT(--(ABS($G179:$Z179)=ABS(L179)),--($G179:$Z179&lt;&gt;0))-1)/2)</f>
        <v>15</v>
      </c>
      <c r="AG179" cm="1">
        <f t="array" ref="AG179">IF(M179=0,"",1+SUMPRODUCT(--(ABS($G179:$Z179)&lt;ABS(M179)),--($G179:$Z179&lt;&gt;0))+(SUMPRODUCT(--(ABS($G179:$Z179)=ABS(M179)),--($G179:$Z179&lt;&gt;0))-1)/2)</f>
        <v>7</v>
      </c>
      <c r="AH179" cm="1">
        <f t="array" ref="AH179">IF(N179=0,"",1+SUMPRODUCT(--(ABS($G179:$Z179)&lt;ABS(N179)),--($G179:$Z179&lt;&gt;0))+(SUMPRODUCT(--(ABS($G179:$Z179)=ABS(N179)),--($G179:$Z179&lt;&gt;0))-1)/2)</f>
        <v>1</v>
      </c>
      <c r="AI179" cm="1">
        <f t="array" ref="AI179">IF(O179=0,"",1+SUMPRODUCT(--(ABS($G179:$Z179)&lt;ABS(O179)),--($G179:$Z179&lt;&gt;0))+(SUMPRODUCT(--(ABS($G179:$Z179)=ABS(O179)),--($G179:$Z179&lt;&gt;0))-1)/2)</f>
        <v>14</v>
      </c>
      <c r="AJ179" cm="1">
        <f t="array" ref="AJ179">IF(P179=0,"",1+SUMPRODUCT(--(ABS($G179:$Z179)&lt;ABS(P179)),--($G179:$Z179&lt;&gt;0))+(SUMPRODUCT(--(ABS($G179:$Z179)=ABS(P179)),--($G179:$Z179&lt;&gt;0))-1)/2)</f>
        <v>3</v>
      </c>
      <c r="AK179" cm="1">
        <f t="array" ref="AK179">IF(Q179=0,"",1+SUMPRODUCT(--(ABS($G179:$Z179)&lt;ABS(Q179)),--($G179:$Z179&lt;&gt;0))+(SUMPRODUCT(--(ABS($G179:$Z179)=ABS(Q179)),--($G179:$Z179&lt;&gt;0))-1)/2)</f>
        <v>2</v>
      </c>
      <c r="AL179" cm="1">
        <f t="array" ref="AL179">IF(R179=0,"",1+SUMPRODUCT(--(ABS($G179:$Z179)&lt;ABS(R179)),--($G179:$Z179&lt;&gt;0))+(SUMPRODUCT(--(ABS($G179:$Z179)=ABS(R179)),--($G179:$Z179&lt;&gt;0))-1)/2)</f>
        <v>18</v>
      </c>
      <c r="AM179" cm="1">
        <f t="array" ref="AM179">IF(S179=0,"",1+SUMPRODUCT(--(ABS($G179:$Z179)&lt;ABS(S179)),--($G179:$Z179&lt;&gt;0))+(SUMPRODUCT(--(ABS($G179:$Z179)=ABS(S179)),--($G179:$Z179&lt;&gt;0))-1)/2)</f>
        <v>19</v>
      </c>
      <c r="AN179" cm="1">
        <f t="array" ref="AN179">IF(T179=0,"",1+SUMPRODUCT(--(ABS($G179:$Z179)&lt;ABS(T179)),--($G179:$Z179&lt;&gt;0))+(SUMPRODUCT(--(ABS($G179:$Z179)=ABS(T179)),--($G179:$Z179&lt;&gt;0))-1)/2)</f>
        <v>16</v>
      </c>
      <c r="AO179" cm="1">
        <f t="array" ref="AO179">IF(U179=0,"",1+SUMPRODUCT(--(ABS($G179:$Z179)&lt;ABS(U179)),--($G179:$Z179&lt;&gt;0))+(SUMPRODUCT(--(ABS($G179:$Z179)=ABS(U179)),--($G179:$Z179&lt;&gt;0))-1)/2)</f>
        <v>9</v>
      </c>
      <c r="AP179" cm="1">
        <f t="array" ref="AP179">IF(V179=0,"",1+SUMPRODUCT(--(ABS($G179:$Z179)&lt;ABS(V179)),--($G179:$Z179&lt;&gt;0))+(SUMPRODUCT(--(ABS($G179:$Z179)=ABS(V179)),--($G179:$Z179&lt;&gt;0))-1)/2)</f>
        <v>6</v>
      </c>
      <c r="AQ179" cm="1">
        <f t="array" ref="AQ179">IF(W179=0,"",1+SUMPRODUCT(--(ABS($G179:$Z179)&lt;ABS(W179)),--($G179:$Z179&lt;&gt;0))+(SUMPRODUCT(--(ABS($G179:$Z179)=ABS(W179)),--($G179:$Z179&lt;&gt;0))-1)/2)</f>
        <v>11</v>
      </c>
      <c r="AR179" cm="1">
        <f t="array" ref="AR179">IF(X179=0,"",1+SUMPRODUCT(--(ABS($G179:$Z179)&lt;ABS(X179)),--($G179:$Z179&lt;&gt;0))+(SUMPRODUCT(--(ABS($G179:$Z179)=ABS(X179)),--($G179:$Z179&lt;&gt;0))-1)/2)</f>
        <v>4</v>
      </c>
      <c r="AS179" cm="1">
        <f t="array" ref="AS179">IF(Y179=0,"",1+SUMPRODUCT(--(ABS($G179:$Z179)&lt;ABS(Y179)),--($G179:$Z179&lt;&gt;0))+(SUMPRODUCT(--(ABS($G179:$Z179)=ABS(Y179)),--($G179:$Z179&lt;&gt;0))-1)/2)</f>
        <v>20</v>
      </c>
      <c r="AT179" cm="1">
        <f t="array" ref="AT179">IF(Z179=0,"",1+SUMPRODUCT(--(ABS($G179:$Z179)&lt;ABS(Z179)),--($G179:$Z179&lt;&gt;0))+(SUMPRODUCT(--(ABS($G179:$Z179)=ABS(Z179)),--($G179:$Z179&lt;&gt;0))-1)/2)</f>
        <v>10</v>
      </c>
      <c r="AU179">
        <f>AVERAGE(G179:Z179)</f>
        <v>4.1947850102616958E-2</v>
      </c>
      <c r="AV179">
        <f>SUMIF(G179:Z179,"&gt;0",AA179:AT179)</f>
        <v>210</v>
      </c>
      <c r="AW179">
        <f>COUNTIF(G179:Z179,"&lt;&gt;0")</f>
        <v>20</v>
      </c>
      <c r="AX179">
        <f>_xlfn.LET(_xlpm.n,AW179,_xlpm.w,AV179,_xlpm.mu,_xlpm.n*(_xlpm.n+1)/4,_xlpm.sd,SQRT(_xlpm.n*(_xlpm.n+1)*(2*_xlpm.n+1)/24),_xlpm.z,(ABS(_xlpm.w-_xlpm.mu)-0.5)/_xlpm.sd,MIN(1,2*(1-_xlfn.NORM.S.DIST(_xlpm.z,TRUE))))</f>
        <v>9.5691731570646255E-5</v>
      </c>
    </row>
    <row r="180" spans="1:50" x14ac:dyDescent="0.25">
      <c r="A180" t="s">
        <v>9356</v>
      </c>
      <c r="B180" t="s">
        <v>106</v>
      </c>
      <c r="C180" t="s">
        <v>147</v>
      </c>
      <c r="D180" t="s">
        <v>45</v>
      </c>
      <c r="E180" t="s">
        <v>12</v>
      </c>
      <c r="F180" t="s">
        <v>9260</v>
      </c>
      <c r="G180">
        <f>all_runs!O922-all_runs!O1522</f>
        <v>1.357175905257435E-2</v>
      </c>
      <c r="H180">
        <f>all_runs!O923-all_runs!O1523</f>
        <v>3.9374036592721651E-2</v>
      </c>
      <c r="I180">
        <f>all_runs!O924-all_runs!O1524</f>
        <v>1.2489233419465839E-2</v>
      </c>
      <c r="J180">
        <f>all_runs!O925-all_runs!O1525</f>
        <v>3.2206119162641045E-3</v>
      </c>
      <c r="K180">
        <f>all_runs!O926-all_runs!O1526</f>
        <v>4.5959595959595867E-2</v>
      </c>
      <c r="L180">
        <f>all_runs!O927-all_runs!O1527</f>
        <v>4.1320198508707606E-2</v>
      </c>
      <c r="M180">
        <f>all_runs!O928-all_runs!O1528</f>
        <v>4.0365095601542222E-2</v>
      </c>
      <c r="N180">
        <f>all_runs!O929-all_runs!O1529</f>
        <v>2.2393048128342308E-2</v>
      </c>
      <c r="O180">
        <f>all_runs!O930-all_runs!O1530</f>
        <v>3.988798801732274E-2</v>
      </c>
      <c r="P180">
        <f>all_runs!O931-all_runs!O1531</f>
        <v>5.9775602769157166E-2</v>
      </c>
      <c r="Q180">
        <f>all_runs!O932-all_runs!O1532</f>
        <v>4.959742351046692E-2</v>
      </c>
      <c r="R180">
        <f>all_runs!O933-all_runs!O1533</f>
        <v>4.3602130558652252E-2</v>
      </c>
      <c r="S180">
        <f>all_runs!O934-all_runs!O1534</f>
        <v>2.3767605633802757E-2</v>
      </c>
      <c r="T180">
        <f>all_runs!O935-all_runs!O1535</f>
        <v>1.6041979010494756E-2</v>
      </c>
      <c r="U180">
        <f>all_runs!O936-all_runs!O1536</f>
        <v>5.407101568951278E-2</v>
      </c>
      <c r="V180">
        <f>all_runs!O937-all_runs!O1537</f>
        <v>7.5682587795117051E-2</v>
      </c>
      <c r="W180">
        <f>all_runs!O938-all_runs!O1538</f>
        <v>4.7239386087303381E-2</v>
      </c>
      <c r="X180">
        <f>all_runs!O939-all_runs!O1539</f>
        <v>2.352941176470591E-2</v>
      </c>
      <c r="Y180">
        <f>all_runs!O940-all_runs!O1540</f>
        <v>5.312617466482894E-2</v>
      </c>
      <c r="Z180">
        <f>all_runs!O941-all_runs!O1541</f>
        <v>3.6875545035505053E-2</v>
      </c>
      <c r="AA180" cm="1">
        <f t="array" ref="AA180">IF(G180=0,"",1+SUMPRODUCT(--(ABS($G180:$Z180)&lt;ABS(G180)),--($G180:$Z180&lt;&gt;0))+(SUMPRODUCT(--(ABS($G180:$Z180)=ABS(G180)),--($G180:$Z180&lt;&gt;0))-1)/2)</f>
        <v>3</v>
      </c>
      <c r="AB180" cm="1">
        <f t="array" ref="AB180">IF(H180=0,"",1+SUMPRODUCT(--(ABS($G180:$Z180)&lt;ABS(H180)),--($G180:$Z180&lt;&gt;0))+(SUMPRODUCT(--(ABS($G180:$Z180)=ABS(H180)),--($G180:$Z180&lt;&gt;0))-1)/2)</f>
        <v>9</v>
      </c>
      <c r="AC180" cm="1">
        <f t="array" ref="AC180">IF(I180=0,"",1+SUMPRODUCT(--(ABS($G180:$Z180)&lt;ABS(I180)),--($G180:$Z180&lt;&gt;0))+(SUMPRODUCT(--(ABS($G180:$Z180)=ABS(I180)),--($G180:$Z180&lt;&gt;0))-1)/2)</f>
        <v>2</v>
      </c>
      <c r="AD180" cm="1">
        <f t="array" ref="AD180">IF(J180=0,"",1+SUMPRODUCT(--(ABS($G180:$Z180)&lt;ABS(J180)),--($G180:$Z180&lt;&gt;0))+(SUMPRODUCT(--(ABS($G180:$Z180)=ABS(J180)),--($G180:$Z180&lt;&gt;0))-1)/2)</f>
        <v>1</v>
      </c>
      <c r="AE180" cm="1">
        <f t="array" ref="AE180">IF(K180=0,"",1+SUMPRODUCT(--(ABS($G180:$Z180)&lt;ABS(K180)),--($G180:$Z180&lt;&gt;0))+(SUMPRODUCT(--(ABS($G180:$Z180)=ABS(K180)),--($G180:$Z180&lt;&gt;0))-1)/2)</f>
        <v>14</v>
      </c>
      <c r="AF180" cm="1">
        <f t="array" ref="AF180">IF(L180=0,"",1+SUMPRODUCT(--(ABS($G180:$Z180)&lt;ABS(L180)),--($G180:$Z180&lt;&gt;0))+(SUMPRODUCT(--(ABS($G180:$Z180)=ABS(L180)),--($G180:$Z180&lt;&gt;0))-1)/2)</f>
        <v>12</v>
      </c>
      <c r="AG180" cm="1">
        <f t="array" ref="AG180">IF(M180=0,"",1+SUMPRODUCT(--(ABS($G180:$Z180)&lt;ABS(M180)),--($G180:$Z180&lt;&gt;0))+(SUMPRODUCT(--(ABS($G180:$Z180)=ABS(M180)),--($G180:$Z180&lt;&gt;0))-1)/2)</f>
        <v>11</v>
      </c>
      <c r="AH180" cm="1">
        <f t="array" ref="AH180">IF(N180=0,"",1+SUMPRODUCT(--(ABS($G180:$Z180)&lt;ABS(N180)),--($G180:$Z180&lt;&gt;0))+(SUMPRODUCT(--(ABS($G180:$Z180)=ABS(N180)),--($G180:$Z180&lt;&gt;0))-1)/2)</f>
        <v>5</v>
      </c>
      <c r="AI180" cm="1">
        <f t="array" ref="AI180">IF(O180=0,"",1+SUMPRODUCT(--(ABS($G180:$Z180)&lt;ABS(O180)),--($G180:$Z180&lt;&gt;0))+(SUMPRODUCT(--(ABS($G180:$Z180)=ABS(O180)),--($G180:$Z180&lt;&gt;0))-1)/2)</f>
        <v>10</v>
      </c>
      <c r="AJ180" cm="1">
        <f t="array" ref="AJ180">IF(P180=0,"",1+SUMPRODUCT(--(ABS($G180:$Z180)&lt;ABS(P180)),--($G180:$Z180&lt;&gt;0))+(SUMPRODUCT(--(ABS($G180:$Z180)=ABS(P180)),--($G180:$Z180&lt;&gt;0))-1)/2)</f>
        <v>19</v>
      </c>
      <c r="AK180" cm="1">
        <f t="array" ref="AK180">IF(Q180=0,"",1+SUMPRODUCT(--(ABS($G180:$Z180)&lt;ABS(Q180)),--($G180:$Z180&lt;&gt;0))+(SUMPRODUCT(--(ABS($G180:$Z180)=ABS(Q180)),--($G180:$Z180&lt;&gt;0))-1)/2)</f>
        <v>16</v>
      </c>
      <c r="AL180" cm="1">
        <f t="array" ref="AL180">IF(R180=0,"",1+SUMPRODUCT(--(ABS($G180:$Z180)&lt;ABS(R180)),--($G180:$Z180&lt;&gt;0))+(SUMPRODUCT(--(ABS($G180:$Z180)=ABS(R180)),--($G180:$Z180&lt;&gt;0))-1)/2)</f>
        <v>13</v>
      </c>
      <c r="AM180" cm="1">
        <f t="array" ref="AM180">IF(S180=0,"",1+SUMPRODUCT(--(ABS($G180:$Z180)&lt;ABS(S180)),--($G180:$Z180&lt;&gt;0))+(SUMPRODUCT(--(ABS($G180:$Z180)=ABS(S180)),--($G180:$Z180&lt;&gt;0))-1)/2)</f>
        <v>7</v>
      </c>
      <c r="AN180" cm="1">
        <f t="array" ref="AN180">IF(T180=0,"",1+SUMPRODUCT(--(ABS($G180:$Z180)&lt;ABS(T180)),--($G180:$Z180&lt;&gt;0))+(SUMPRODUCT(--(ABS($G180:$Z180)=ABS(T180)),--($G180:$Z180&lt;&gt;0))-1)/2)</f>
        <v>4</v>
      </c>
      <c r="AO180" cm="1">
        <f t="array" ref="AO180">IF(U180=0,"",1+SUMPRODUCT(--(ABS($G180:$Z180)&lt;ABS(U180)),--($G180:$Z180&lt;&gt;0))+(SUMPRODUCT(--(ABS($G180:$Z180)=ABS(U180)),--($G180:$Z180&lt;&gt;0))-1)/2)</f>
        <v>18</v>
      </c>
      <c r="AP180" cm="1">
        <f t="array" ref="AP180">IF(V180=0,"",1+SUMPRODUCT(--(ABS($G180:$Z180)&lt;ABS(V180)),--($G180:$Z180&lt;&gt;0))+(SUMPRODUCT(--(ABS($G180:$Z180)=ABS(V180)),--($G180:$Z180&lt;&gt;0))-1)/2)</f>
        <v>20</v>
      </c>
      <c r="AQ180" cm="1">
        <f t="array" ref="AQ180">IF(W180=0,"",1+SUMPRODUCT(--(ABS($G180:$Z180)&lt;ABS(W180)),--($G180:$Z180&lt;&gt;0))+(SUMPRODUCT(--(ABS($G180:$Z180)=ABS(W180)),--($G180:$Z180&lt;&gt;0))-1)/2)</f>
        <v>15</v>
      </c>
      <c r="AR180" cm="1">
        <f t="array" ref="AR180">IF(X180=0,"",1+SUMPRODUCT(--(ABS($G180:$Z180)&lt;ABS(X180)),--($G180:$Z180&lt;&gt;0))+(SUMPRODUCT(--(ABS($G180:$Z180)=ABS(X180)),--($G180:$Z180&lt;&gt;0))-1)/2)</f>
        <v>6</v>
      </c>
      <c r="AS180" cm="1">
        <f t="array" ref="AS180">IF(Y180=0,"",1+SUMPRODUCT(--(ABS($G180:$Z180)&lt;ABS(Y180)),--($G180:$Z180&lt;&gt;0))+(SUMPRODUCT(--(ABS($G180:$Z180)=ABS(Y180)),--($G180:$Z180&lt;&gt;0))-1)/2)</f>
        <v>17</v>
      </c>
      <c r="AT180" cm="1">
        <f t="array" ref="AT180">IF(Z180=0,"",1+SUMPRODUCT(--(ABS($G180:$Z180)&lt;ABS(Z180)),--($G180:$Z180&lt;&gt;0))+(SUMPRODUCT(--(ABS($G180:$Z180)=ABS(Z180)),--($G180:$Z180&lt;&gt;0))-1)/2)</f>
        <v>8</v>
      </c>
      <c r="AU180">
        <f>AVERAGE(G180:Z180)</f>
        <v>3.709452148580418E-2</v>
      </c>
      <c r="AV180">
        <f>SUMIF(G180:Z180,"&gt;0",AA180:AT180)</f>
        <v>210</v>
      </c>
      <c r="AW180">
        <f>COUNTIF(G180:Z180,"&lt;&gt;0")</f>
        <v>20</v>
      </c>
      <c r="AX180">
        <f>_xlfn.LET(_xlpm.n,AW180,_xlpm.w,AV180,_xlpm.mu,_xlpm.n*(_xlpm.n+1)/4,_xlpm.sd,SQRT(_xlpm.n*(_xlpm.n+1)*(2*_xlpm.n+1)/24),_xlpm.z,(ABS(_xlpm.w-_xlpm.mu)-0.5)/_xlpm.sd,MIN(1,2*(1-_xlfn.NORM.S.DIST(_xlpm.z,TRUE))))</f>
        <v>9.5691731570646255E-5</v>
      </c>
    </row>
    <row r="181" spans="1:50" x14ac:dyDescent="0.25">
      <c r="A181" t="s">
        <v>9356</v>
      </c>
      <c r="B181" t="s">
        <v>106</v>
      </c>
      <c r="C181" t="s">
        <v>147</v>
      </c>
      <c r="D181" t="s">
        <v>45</v>
      </c>
      <c r="E181" t="s">
        <v>26</v>
      </c>
      <c r="F181" t="s">
        <v>9260</v>
      </c>
      <c r="G181">
        <f>all_runs!O942-all_runs!O1542</f>
        <v>3.1601272534464653E-2</v>
      </c>
      <c r="H181">
        <f>all_runs!O943-all_runs!O1543</f>
        <v>1.4898535833547499E-2</v>
      </c>
      <c r="I181">
        <f>all_runs!O944-all_runs!O1544</f>
        <v>6.5696779682078321E-2</v>
      </c>
      <c r="J181">
        <f>all_runs!O945-all_runs!O1545</f>
        <v>4.8255382331106045E-3</v>
      </c>
      <c r="K181">
        <f>all_runs!O946-all_runs!O1546</f>
        <v>2.8480890365962019E-2</v>
      </c>
      <c r="L181">
        <f>all_runs!O947-all_runs!O1547</f>
        <v>2.6160648489314653E-2</v>
      </c>
      <c r="M181">
        <f>all_runs!O948-all_runs!O1548</f>
        <v>2.3132035875546464E-2</v>
      </c>
      <c r="N181">
        <f>all_runs!O949-all_runs!O1549</f>
        <v>2.576701821668248E-3</v>
      </c>
      <c r="O181">
        <f>all_runs!O950-all_runs!O1550</f>
        <v>1.304473304473297E-2</v>
      </c>
      <c r="P181">
        <f>all_runs!O951-all_runs!O1551</f>
        <v>3.7748815054340357E-2</v>
      </c>
      <c r="Q181">
        <f>all_runs!O952-all_runs!O1552</f>
        <v>-5.7347670250896821E-3</v>
      </c>
      <c r="R181">
        <f>all_runs!O953-all_runs!O1553</f>
        <v>2.6373626373626613E-2</v>
      </c>
      <c r="S181">
        <f>all_runs!O954-all_runs!O1554</f>
        <v>2.0136880663196188E-2</v>
      </c>
      <c r="T181">
        <f>all_runs!O955-all_runs!O1555</f>
        <v>2.0620562202119386E-3</v>
      </c>
      <c r="U181">
        <f>all_runs!O956-all_runs!O1556</f>
        <v>2.4181614404168439E-2</v>
      </c>
      <c r="V181">
        <f>all_runs!O957-all_runs!O1557</f>
        <v>2.5212342242909802E-2</v>
      </c>
      <c r="W181">
        <f>all_runs!O958-all_runs!O1558</f>
        <v>3.2598100116592477E-2</v>
      </c>
      <c r="X181">
        <f>all_runs!O959-all_runs!O1559</f>
        <v>2.5591435660005102E-3</v>
      </c>
      <c r="Y181">
        <f>all_runs!O960-all_runs!O1560</f>
        <v>2.7701363907431276E-2</v>
      </c>
      <c r="Z181">
        <f>all_runs!O961-all_runs!O1561</f>
        <v>4.3859649122807154E-3</v>
      </c>
      <c r="AA181" cm="1">
        <f t="array" ref="AA181">IF(G181=0,"",1+SUMPRODUCT(--(ABS($G181:$Z181)&lt;ABS(G181)),--($G181:$Z181&lt;&gt;0))+(SUMPRODUCT(--(ABS($G181:$Z181)=ABS(G181)),--($G181:$Z181&lt;&gt;0))-1)/2)</f>
        <v>17</v>
      </c>
      <c r="AB181" cm="1">
        <f t="array" ref="AB181">IF(H181=0,"",1+SUMPRODUCT(--(ABS($G181:$Z181)&lt;ABS(H181)),--($G181:$Z181&lt;&gt;0))+(SUMPRODUCT(--(ABS($G181:$Z181)=ABS(H181)),--($G181:$Z181&lt;&gt;0))-1)/2)</f>
        <v>8</v>
      </c>
      <c r="AC181" cm="1">
        <f t="array" ref="AC181">IF(I181=0,"",1+SUMPRODUCT(--(ABS($G181:$Z181)&lt;ABS(I181)),--($G181:$Z181&lt;&gt;0))+(SUMPRODUCT(--(ABS($G181:$Z181)=ABS(I181)),--($G181:$Z181&lt;&gt;0))-1)/2)</f>
        <v>20</v>
      </c>
      <c r="AD181" cm="1">
        <f t="array" ref="AD181">IF(J181=0,"",1+SUMPRODUCT(--(ABS($G181:$Z181)&lt;ABS(J181)),--($G181:$Z181&lt;&gt;0))+(SUMPRODUCT(--(ABS($G181:$Z181)=ABS(J181)),--($G181:$Z181&lt;&gt;0))-1)/2)</f>
        <v>5</v>
      </c>
      <c r="AE181" cm="1">
        <f t="array" ref="AE181">IF(K181=0,"",1+SUMPRODUCT(--(ABS($G181:$Z181)&lt;ABS(K181)),--($G181:$Z181&lt;&gt;0))+(SUMPRODUCT(--(ABS($G181:$Z181)=ABS(K181)),--($G181:$Z181&lt;&gt;0))-1)/2)</f>
        <v>16</v>
      </c>
      <c r="AF181" cm="1">
        <f t="array" ref="AF181">IF(L181=0,"",1+SUMPRODUCT(--(ABS($G181:$Z181)&lt;ABS(L181)),--($G181:$Z181&lt;&gt;0))+(SUMPRODUCT(--(ABS($G181:$Z181)=ABS(L181)),--($G181:$Z181&lt;&gt;0))-1)/2)</f>
        <v>13</v>
      </c>
      <c r="AG181" cm="1">
        <f t="array" ref="AG181">IF(M181=0,"",1+SUMPRODUCT(--(ABS($G181:$Z181)&lt;ABS(M181)),--($G181:$Z181&lt;&gt;0))+(SUMPRODUCT(--(ABS($G181:$Z181)=ABS(M181)),--($G181:$Z181&lt;&gt;0))-1)/2)</f>
        <v>10</v>
      </c>
      <c r="AH181" cm="1">
        <f t="array" ref="AH181">IF(N181=0,"",1+SUMPRODUCT(--(ABS($G181:$Z181)&lt;ABS(N181)),--($G181:$Z181&lt;&gt;0))+(SUMPRODUCT(--(ABS($G181:$Z181)=ABS(N181)),--($G181:$Z181&lt;&gt;0))-1)/2)</f>
        <v>3</v>
      </c>
      <c r="AI181" cm="1">
        <f t="array" ref="AI181">IF(O181=0,"",1+SUMPRODUCT(--(ABS($G181:$Z181)&lt;ABS(O181)),--($G181:$Z181&lt;&gt;0))+(SUMPRODUCT(--(ABS($G181:$Z181)=ABS(O181)),--($G181:$Z181&lt;&gt;0))-1)/2)</f>
        <v>7</v>
      </c>
      <c r="AJ181" cm="1">
        <f t="array" ref="AJ181">IF(P181=0,"",1+SUMPRODUCT(--(ABS($G181:$Z181)&lt;ABS(P181)),--($G181:$Z181&lt;&gt;0))+(SUMPRODUCT(--(ABS($G181:$Z181)=ABS(P181)),--($G181:$Z181&lt;&gt;0))-1)/2)</f>
        <v>19</v>
      </c>
      <c r="AK181" cm="1">
        <f t="array" ref="AK181">IF(Q181=0,"",1+SUMPRODUCT(--(ABS($G181:$Z181)&lt;ABS(Q181)),--($G181:$Z181&lt;&gt;0))+(SUMPRODUCT(--(ABS($G181:$Z181)=ABS(Q181)),--($G181:$Z181&lt;&gt;0))-1)/2)</f>
        <v>6</v>
      </c>
      <c r="AL181" cm="1">
        <f t="array" ref="AL181">IF(R181=0,"",1+SUMPRODUCT(--(ABS($G181:$Z181)&lt;ABS(R181)),--($G181:$Z181&lt;&gt;0))+(SUMPRODUCT(--(ABS($G181:$Z181)=ABS(R181)),--($G181:$Z181&lt;&gt;0))-1)/2)</f>
        <v>14</v>
      </c>
      <c r="AM181" cm="1">
        <f t="array" ref="AM181">IF(S181=0,"",1+SUMPRODUCT(--(ABS($G181:$Z181)&lt;ABS(S181)),--($G181:$Z181&lt;&gt;0))+(SUMPRODUCT(--(ABS($G181:$Z181)=ABS(S181)),--($G181:$Z181&lt;&gt;0))-1)/2)</f>
        <v>9</v>
      </c>
      <c r="AN181" cm="1">
        <f t="array" ref="AN181">IF(T181=0,"",1+SUMPRODUCT(--(ABS($G181:$Z181)&lt;ABS(T181)),--($G181:$Z181&lt;&gt;0))+(SUMPRODUCT(--(ABS($G181:$Z181)=ABS(T181)),--($G181:$Z181&lt;&gt;0))-1)/2)</f>
        <v>1</v>
      </c>
      <c r="AO181" cm="1">
        <f t="array" ref="AO181">IF(U181=0,"",1+SUMPRODUCT(--(ABS($G181:$Z181)&lt;ABS(U181)),--($G181:$Z181&lt;&gt;0))+(SUMPRODUCT(--(ABS($G181:$Z181)=ABS(U181)),--($G181:$Z181&lt;&gt;0))-1)/2)</f>
        <v>11</v>
      </c>
      <c r="AP181" cm="1">
        <f t="array" ref="AP181">IF(V181=0,"",1+SUMPRODUCT(--(ABS($G181:$Z181)&lt;ABS(V181)),--($G181:$Z181&lt;&gt;0))+(SUMPRODUCT(--(ABS($G181:$Z181)=ABS(V181)),--($G181:$Z181&lt;&gt;0))-1)/2)</f>
        <v>12</v>
      </c>
      <c r="AQ181" cm="1">
        <f t="array" ref="AQ181">IF(W181=0,"",1+SUMPRODUCT(--(ABS($G181:$Z181)&lt;ABS(W181)),--($G181:$Z181&lt;&gt;0))+(SUMPRODUCT(--(ABS($G181:$Z181)=ABS(W181)),--($G181:$Z181&lt;&gt;0))-1)/2)</f>
        <v>18</v>
      </c>
      <c r="AR181" cm="1">
        <f t="array" ref="AR181">IF(X181=0,"",1+SUMPRODUCT(--(ABS($G181:$Z181)&lt;ABS(X181)),--($G181:$Z181&lt;&gt;0))+(SUMPRODUCT(--(ABS($G181:$Z181)=ABS(X181)),--($G181:$Z181&lt;&gt;0))-1)/2)</f>
        <v>2</v>
      </c>
      <c r="AS181" cm="1">
        <f t="array" ref="AS181">IF(Y181=0,"",1+SUMPRODUCT(--(ABS($G181:$Z181)&lt;ABS(Y181)),--($G181:$Z181&lt;&gt;0))+(SUMPRODUCT(--(ABS($G181:$Z181)=ABS(Y181)),--($G181:$Z181&lt;&gt;0))-1)/2)</f>
        <v>15</v>
      </c>
      <c r="AT181" cm="1">
        <f t="array" ref="AT181">IF(Z181=0,"",1+SUMPRODUCT(--(ABS($G181:$Z181)&lt;ABS(Z181)),--($G181:$Z181&lt;&gt;0))+(SUMPRODUCT(--(ABS($G181:$Z181)=ABS(Z181)),--($G181:$Z181&lt;&gt;0))-1)/2)</f>
        <v>4</v>
      </c>
      <c r="AU181">
        <f>AVERAGE(G181:Z181)</f>
        <v>2.0382113815804702E-2</v>
      </c>
      <c r="AV181">
        <f>SUMIF(G181:Z181,"&gt;0",AA181:AT181)</f>
        <v>204</v>
      </c>
      <c r="AW181">
        <f>COUNTIF(G181:Z181,"&lt;&gt;0")</f>
        <v>20</v>
      </c>
      <c r="AX181">
        <f>_xlfn.LET(_xlpm.n,AW181,_xlpm.w,AV181,_xlpm.mu,_xlpm.n*(_xlpm.n+1)/4,_xlpm.sd,SQRT(_xlpm.n*(_xlpm.n+1)*(2*_xlpm.n+1)/24),_xlpm.z,(ABS(_xlpm.w-_xlpm.mu)-0.5)/_xlpm.sd,MIN(1,2*(1-_xlfn.NORM.S.DIST(_xlpm.z,TRUE))))</f>
        <v>2.3574535856440981E-4</v>
      </c>
    </row>
    <row r="182" spans="1:50" x14ac:dyDescent="0.25">
      <c r="A182" t="s">
        <v>9356</v>
      </c>
      <c r="B182" t="s">
        <v>106</v>
      </c>
      <c r="C182" t="s">
        <v>147</v>
      </c>
      <c r="D182" t="s">
        <v>62</v>
      </c>
      <c r="E182" t="s">
        <v>32</v>
      </c>
      <c r="F182" t="s">
        <v>9259</v>
      </c>
      <c r="G182">
        <f>all_runs!O962-all_runs!O1562</f>
        <v>-6.1436254909592813E-2</v>
      </c>
      <c r="H182">
        <f>all_runs!O963-all_runs!O1563</f>
        <v>-4.0336289300932915E-2</v>
      </c>
      <c r="I182">
        <f>all_runs!O964-all_runs!O1564</f>
        <v>-3.04204839088561E-2</v>
      </c>
      <c r="J182">
        <f>all_runs!O965-all_runs!O1565</f>
        <v>-5.4277417913781378E-2</v>
      </c>
      <c r="K182">
        <f>all_runs!O966-all_runs!O1566</f>
        <v>-4.3913140477429891E-2</v>
      </c>
      <c r="L182">
        <f>all_runs!O967-all_runs!O1567</f>
        <v>-5.4056613927456643E-2</v>
      </c>
      <c r="M182">
        <f>all_runs!O968-all_runs!O1568</f>
        <v>-2.8858239922860962E-2</v>
      </c>
      <c r="N182">
        <f>all_runs!O969-all_runs!O1569</f>
        <v>-3.988501616960094E-2</v>
      </c>
      <c r="O182">
        <f>all_runs!O970-all_runs!O1570</f>
        <v>-3.4597651152675102E-2</v>
      </c>
      <c r="P182">
        <f>all_runs!O971-all_runs!O1571</f>
        <v>-3.1159964497849413E-2</v>
      </c>
      <c r="Q182">
        <f>all_runs!O972-all_runs!O1572</f>
        <v>-5.2002177389174231E-2</v>
      </c>
      <c r="R182">
        <f>all_runs!O973-all_runs!O1573</f>
        <v>-4.5809867287295747E-2</v>
      </c>
      <c r="S182">
        <f>all_runs!O974-all_runs!O1574</f>
        <v>-3.9499746981854988E-2</v>
      </c>
      <c r="T182">
        <f>all_runs!O975-all_runs!O1575</f>
        <v>-4.9475133367750779E-2</v>
      </c>
      <c r="U182">
        <f>all_runs!O976-all_runs!O1576</f>
        <v>-3.1918511716491405E-2</v>
      </c>
      <c r="V182">
        <f>all_runs!O977-all_runs!O1577</f>
        <v>-6.4167716341629322E-2</v>
      </c>
      <c r="W182">
        <f>all_runs!O978-all_runs!O1578</f>
        <v>-3.1569380615954601E-2</v>
      </c>
      <c r="X182">
        <f>all_runs!O979-all_runs!O1579</f>
        <v>-3.6336963268069677E-2</v>
      </c>
      <c r="Y182">
        <f>all_runs!O980-all_runs!O1580</f>
        <v>-3.3984060959837858E-2</v>
      </c>
      <c r="Z182">
        <f>all_runs!O981-all_runs!O1581</f>
        <v>-3.9622764469850025E-2</v>
      </c>
      <c r="AA182" cm="1">
        <f t="array" ref="AA182">IF(G182=0,"",1+SUMPRODUCT(--(ABS($G182:$Z182)&lt;ABS(G182)),--($G182:$Z182&lt;&gt;0))+(SUMPRODUCT(--(ABS($G182:$Z182)=ABS(G182)),--($G182:$Z182&lt;&gt;0))-1)/2)</f>
        <v>19</v>
      </c>
      <c r="AB182" cm="1">
        <f t="array" ref="AB182">IF(H182=0,"",1+SUMPRODUCT(--(ABS($G182:$Z182)&lt;ABS(H182)),--($G182:$Z182&lt;&gt;0))+(SUMPRODUCT(--(ABS($G182:$Z182)=ABS(H182)),--($G182:$Z182&lt;&gt;0))-1)/2)</f>
        <v>12</v>
      </c>
      <c r="AC182" cm="1">
        <f t="array" ref="AC182">IF(I182=0,"",1+SUMPRODUCT(--(ABS($G182:$Z182)&lt;ABS(I182)),--($G182:$Z182&lt;&gt;0))+(SUMPRODUCT(--(ABS($G182:$Z182)=ABS(I182)),--($G182:$Z182&lt;&gt;0))-1)/2)</f>
        <v>2</v>
      </c>
      <c r="AD182" cm="1">
        <f t="array" ref="AD182">IF(J182=0,"",1+SUMPRODUCT(--(ABS($G182:$Z182)&lt;ABS(J182)),--($G182:$Z182&lt;&gt;0))+(SUMPRODUCT(--(ABS($G182:$Z182)=ABS(J182)),--($G182:$Z182&lt;&gt;0))-1)/2)</f>
        <v>18</v>
      </c>
      <c r="AE182" cm="1">
        <f t="array" ref="AE182">IF(K182=0,"",1+SUMPRODUCT(--(ABS($G182:$Z182)&lt;ABS(K182)),--($G182:$Z182&lt;&gt;0))+(SUMPRODUCT(--(ABS($G182:$Z182)=ABS(K182)),--($G182:$Z182&lt;&gt;0))-1)/2)</f>
        <v>13</v>
      </c>
      <c r="AF182" cm="1">
        <f t="array" ref="AF182">IF(L182=0,"",1+SUMPRODUCT(--(ABS($G182:$Z182)&lt;ABS(L182)),--($G182:$Z182&lt;&gt;0))+(SUMPRODUCT(--(ABS($G182:$Z182)=ABS(L182)),--($G182:$Z182&lt;&gt;0))-1)/2)</f>
        <v>17</v>
      </c>
      <c r="AG182" cm="1">
        <f t="array" ref="AG182">IF(M182=0,"",1+SUMPRODUCT(--(ABS($G182:$Z182)&lt;ABS(M182)),--($G182:$Z182&lt;&gt;0))+(SUMPRODUCT(--(ABS($G182:$Z182)=ABS(M182)),--($G182:$Z182&lt;&gt;0))-1)/2)</f>
        <v>1</v>
      </c>
      <c r="AH182" cm="1">
        <f t="array" ref="AH182">IF(N182=0,"",1+SUMPRODUCT(--(ABS($G182:$Z182)&lt;ABS(N182)),--($G182:$Z182&lt;&gt;0))+(SUMPRODUCT(--(ABS($G182:$Z182)=ABS(N182)),--($G182:$Z182&lt;&gt;0))-1)/2)</f>
        <v>11</v>
      </c>
      <c r="AI182" cm="1">
        <f t="array" ref="AI182">IF(O182=0,"",1+SUMPRODUCT(--(ABS($G182:$Z182)&lt;ABS(O182)),--($G182:$Z182&lt;&gt;0))+(SUMPRODUCT(--(ABS($G182:$Z182)=ABS(O182)),--($G182:$Z182&lt;&gt;0))-1)/2)</f>
        <v>7</v>
      </c>
      <c r="AJ182" cm="1">
        <f t="array" ref="AJ182">IF(P182=0,"",1+SUMPRODUCT(--(ABS($G182:$Z182)&lt;ABS(P182)),--($G182:$Z182&lt;&gt;0))+(SUMPRODUCT(--(ABS($G182:$Z182)=ABS(P182)),--($G182:$Z182&lt;&gt;0))-1)/2)</f>
        <v>3</v>
      </c>
      <c r="AK182" cm="1">
        <f t="array" ref="AK182">IF(Q182=0,"",1+SUMPRODUCT(--(ABS($G182:$Z182)&lt;ABS(Q182)),--($G182:$Z182&lt;&gt;0))+(SUMPRODUCT(--(ABS($G182:$Z182)=ABS(Q182)),--($G182:$Z182&lt;&gt;0))-1)/2)</f>
        <v>16</v>
      </c>
      <c r="AL182" cm="1">
        <f t="array" ref="AL182">IF(R182=0,"",1+SUMPRODUCT(--(ABS($G182:$Z182)&lt;ABS(R182)),--($G182:$Z182&lt;&gt;0))+(SUMPRODUCT(--(ABS($G182:$Z182)=ABS(R182)),--($G182:$Z182&lt;&gt;0))-1)/2)</f>
        <v>14</v>
      </c>
      <c r="AM182" cm="1">
        <f t="array" ref="AM182">IF(S182=0,"",1+SUMPRODUCT(--(ABS($G182:$Z182)&lt;ABS(S182)),--($G182:$Z182&lt;&gt;0))+(SUMPRODUCT(--(ABS($G182:$Z182)=ABS(S182)),--($G182:$Z182&lt;&gt;0))-1)/2)</f>
        <v>9</v>
      </c>
      <c r="AN182" cm="1">
        <f t="array" ref="AN182">IF(T182=0,"",1+SUMPRODUCT(--(ABS($G182:$Z182)&lt;ABS(T182)),--($G182:$Z182&lt;&gt;0))+(SUMPRODUCT(--(ABS($G182:$Z182)=ABS(T182)),--($G182:$Z182&lt;&gt;0))-1)/2)</f>
        <v>15</v>
      </c>
      <c r="AO182" cm="1">
        <f t="array" ref="AO182">IF(U182=0,"",1+SUMPRODUCT(--(ABS($G182:$Z182)&lt;ABS(U182)),--($G182:$Z182&lt;&gt;0))+(SUMPRODUCT(--(ABS($G182:$Z182)=ABS(U182)),--($G182:$Z182&lt;&gt;0))-1)/2)</f>
        <v>5</v>
      </c>
      <c r="AP182" cm="1">
        <f t="array" ref="AP182">IF(V182=0,"",1+SUMPRODUCT(--(ABS($G182:$Z182)&lt;ABS(V182)),--($G182:$Z182&lt;&gt;0))+(SUMPRODUCT(--(ABS($G182:$Z182)=ABS(V182)),--($G182:$Z182&lt;&gt;0))-1)/2)</f>
        <v>20</v>
      </c>
      <c r="AQ182" cm="1">
        <f t="array" ref="AQ182">IF(W182=0,"",1+SUMPRODUCT(--(ABS($G182:$Z182)&lt;ABS(W182)),--($G182:$Z182&lt;&gt;0))+(SUMPRODUCT(--(ABS($G182:$Z182)=ABS(W182)),--($G182:$Z182&lt;&gt;0))-1)/2)</f>
        <v>4</v>
      </c>
      <c r="AR182" cm="1">
        <f t="array" ref="AR182">IF(X182=0,"",1+SUMPRODUCT(--(ABS($G182:$Z182)&lt;ABS(X182)),--($G182:$Z182&lt;&gt;0))+(SUMPRODUCT(--(ABS($G182:$Z182)=ABS(X182)),--($G182:$Z182&lt;&gt;0))-1)/2)</f>
        <v>8</v>
      </c>
      <c r="AS182" cm="1">
        <f t="array" ref="AS182">IF(Y182=0,"",1+SUMPRODUCT(--(ABS($G182:$Z182)&lt;ABS(Y182)),--($G182:$Z182&lt;&gt;0))+(SUMPRODUCT(--(ABS($G182:$Z182)=ABS(Y182)),--($G182:$Z182&lt;&gt;0))-1)/2)</f>
        <v>6</v>
      </c>
      <c r="AT182" cm="1">
        <f t="array" ref="AT182">IF(Z182=0,"",1+SUMPRODUCT(--(ABS($G182:$Z182)&lt;ABS(Z182)),--($G182:$Z182&lt;&gt;0))+(SUMPRODUCT(--(ABS($G182:$Z182)=ABS(Z182)),--($G182:$Z182&lt;&gt;0))-1)/2)</f>
        <v>10</v>
      </c>
      <c r="AU182">
        <f>AVERAGE(G182:Z182)</f>
        <v>-4.2166369728947238E-2</v>
      </c>
      <c r="AV182">
        <f>SUMIF(G182:Z182,"&gt;0",AA182:AT182)</f>
        <v>0</v>
      </c>
      <c r="AW182">
        <f>COUNTIF(G182:Z182,"&lt;&gt;0")</f>
        <v>20</v>
      </c>
      <c r="AX182">
        <f>_xlfn.LET(_xlpm.n,AW182,_xlpm.w,AV182,_xlpm.mu,_xlpm.n*(_xlpm.n+1)/4,_xlpm.sd,SQRT(_xlpm.n*(_xlpm.n+1)*(2*_xlpm.n+1)/24),_xlpm.z,(ABS(_xlpm.w-_xlpm.mu)-0.5)/_xlpm.sd,MIN(1,2*(1-_xlfn.NORM.S.DIST(_xlpm.z,TRUE))))</f>
        <v>9.5691731570646255E-5</v>
      </c>
    </row>
    <row r="183" spans="1:50" x14ac:dyDescent="0.25">
      <c r="A183" t="s">
        <v>9356</v>
      </c>
      <c r="B183" t="s">
        <v>106</v>
      </c>
      <c r="C183" t="s">
        <v>147</v>
      </c>
      <c r="D183" t="s">
        <v>62</v>
      </c>
      <c r="E183" t="s">
        <v>12</v>
      </c>
      <c r="F183" t="s">
        <v>9259</v>
      </c>
      <c r="G183">
        <f>all_runs!O982-all_runs!O1582</f>
        <v>-5.6644371424282358E-2</v>
      </c>
      <c r="H183">
        <f>all_runs!O983-all_runs!O1583</f>
        <v>-4.0618747114052667E-2</v>
      </c>
      <c r="I183">
        <f>all_runs!O984-all_runs!O1584</f>
        <v>-3.989298922023754E-2</v>
      </c>
      <c r="J183">
        <f>all_runs!O985-all_runs!O1585</f>
        <v>-5.3152596188339118E-2</v>
      </c>
      <c r="K183">
        <f>all_runs!O986-all_runs!O1586</f>
        <v>-6.1090693908060323E-2</v>
      </c>
      <c r="L183">
        <f>all_runs!O987-all_runs!O1587</f>
        <v>-5.921278593181134E-2</v>
      </c>
      <c r="M183">
        <f>all_runs!O988-all_runs!O1588</f>
        <v>-2.1687579141245528E-2</v>
      </c>
      <c r="N183">
        <f>all_runs!O989-all_runs!O1589</f>
        <v>-3.7254295000773929E-2</v>
      </c>
      <c r="O183">
        <f>all_runs!O990-all_runs!O1590</f>
        <v>-5.0819672131147464E-2</v>
      </c>
      <c r="P183">
        <f>all_runs!O991-all_runs!O1591</f>
        <v>-3.9075865618991124E-2</v>
      </c>
      <c r="Q183">
        <f>all_runs!O992-all_runs!O1592</f>
        <v>-2.228412256267398E-2</v>
      </c>
      <c r="R183">
        <f>all_runs!O993-all_runs!O1593</f>
        <v>-3.7361834292500284E-2</v>
      </c>
      <c r="S183">
        <f>all_runs!O994-all_runs!O1594</f>
        <v>-5.6709458641152954E-2</v>
      </c>
      <c r="T183">
        <f>all_runs!O995-all_runs!O1595</f>
        <v>-7.4636306135357433E-2</v>
      </c>
      <c r="U183">
        <f>all_runs!O996-all_runs!O1596</f>
        <v>-2.4097840857617459E-2</v>
      </c>
      <c r="V183">
        <f>all_runs!O997-all_runs!O1597</f>
        <v>-4.8805878750765586E-2</v>
      </c>
      <c r="W183">
        <f>all_runs!O998-all_runs!O1598</f>
        <v>-4.2292753736905997E-2</v>
      </c>
      <c r="X183">
        <f>all_runs!O999-all_runs!O1599</f>
        <v>-2.1631804599194338E-2</v>
      </c>
      <c r="Y183">
        <f>all_runs!O1000-all_runs!O1600</f>
        <v>-2.638112973308504E-2</v>
      </c>
      <c r="Z183">
        <f>all_runs!O1001-all_runs!O1601</f>
        <v>-4.241171713541203E-2</v>
      </c>
      <c r="AA183" cm="1">
        <f t="array" ref="AA183">IF(G183=0,"",1+SUMPRODUCT(--(ABS($G183:$Z183)&lt;ABS(G183)),--($G183:$Z183&lt;&gt;0))+(SUMPRODUCT(--(ABS($G183:$Z183)=ABS(G183)),--($G183:$Z183&lt;&gt;0))-1)/2)</f>
        <v>16</v>
      </c>
      <c r="AB183" cm="1">
        <f t="array" ref="AB183">IF(H183=0,"",1+SUMPRODUCT(--(ABS($G183:$Z183)&lt;ABS(H183)),--($G183:$Z183&lt;&gt;0))+(SUMPRODUCT(--(ABS($G183:$Z183)=ABS(H183)),--($G183:$Z183&lt;&gt;0))-1)/2)</f>
        <v>10</v>
      </c>
      <c r="AC183" cm="1">
        <f t="array" ref="AC183">IF(I183=0,"",1+SUMPRODUCT(--(ABS($G183:$Z183)&lt;ABS(I183)),--($G183:$Z183&lt;&gt;0))+(SUMPRODUCT(--(ABS($G183:$Z183)=ABS(I183)),--($G183:$Z183&lt;&gt;0))-1)/2)</f>
        <v>9</v>
      </c>
      <c r="AD183" cm="1">
        <f t="array" ref="AD183">IF(J183=0,"",1+SUMPRODUCT(--(ABS($G183:$Z183)&lt;ABS(J183)),--($G183:$Z183&lt;&gt;0))+(SUMPRODUCT(--(ABS($G183:$Z183)=ABS(J183)),--($G183:$Z183&lt;&gt;0))-1)/2)</f>
        <v>15</v>
      </c>
      <c r="AE183" cm="1">
        <f t="array" ref="AE183">IF(K183=0,"",1+SUMPRODUCT(--(ABS($G183:$Z183)&lt;ABS(K183)),--($G183:$Z183&lt;&gt;0))+(SUMPRODUCT(--(ABS($G183:$Z183)=ABS(K183)),--($G183:$Z183&lt;&gt;0))-1)/2)</f>
        <v>19</v>
      </c>
      <c r="AF183" cm="1">
        <f t="array" ref="AF183">IF(L183=0,"",1+SUMPRODUCT(--(ABS($G183:$Z183)&lt;ABS(L183)),--($G183:$Z183&lt;&gt;0))+(SUMPRODUCT(--(ABS($G183:$Z183)=ABS(L183)),--($G183:$Z183&lt;&gt;0))-1)/2)</f>
        <v>18</v>
      </c>
      <c r="AG183" cm="1">
        <f t="array" ref="AG183">IF(M183=0,"",1+SUMPRODUCT(--(ABS($G183:$Z183)&lt;ABS(M183)),--($G183:$Z183&lt;&gt;0))+(SUMPRODUCT(--(ABS($G183:$Z183)=ABS(M183)),--($G183:$Z183&lt;&gt;0))-1)/2)</f>
        <v>2</v>
      </c>
      <c r="AH183" cm="1">
        <f t="array" ref="AH183">IF(N183=0,"",1+SUMPRODUCT(--(ABS($G183:$Z183)&lt;ABS(N183)),--($G183:$Z183&lt;&gt;0))+(SUMPRODUCT(--(ABS($G183:$Z183)=ABS(N183)),--($G183:$Z183&lt;&gt;0))-1)/2)</f>
        <v>6</v>
      </c>
      <c r="AI183" cm="1">
        <f t="array" ref="AI183">IF(O183=0,"",1+SUMPRODUCT(--(ABS($G183:$Z183)&lt;ABS(O183)),--($G183:$Z183&lt;&gt;0))+(SUMPRODUCT(--(ABS($G183:$Z183)=ABS(O183)),--($G183:$Z183&lt;&gt;0))-1)/2)</f>
        <v>14</v>
      </c>
      <c r="AJ183" cm="1">
        <f t="array" ref="AJ183">IF(P183=0,"",1+SUMPRODUCT(--(ABS($G183:$Z183)&lt;ABS(P183)),--($G183:$Z183&lt;&gt;0))+(SUMPRODUCT(--(ABS($G183:$Z183)=ABS(P183)),--($G183:$Z183&lt;&gt;0))-1)/2)</f>
        <v>8</v>
      </c>
      <c r="AK183" cm="1">
        <f t="array" ref="AK183">IF(Q183=0,"",1+SUMPRODUCT(--(ABS($G183:$Z183)&lt;ABS(Q183)),--($G183:$Z183&lt;&gt;0))+(SUMPRODUCT(--(ABS($G183:$Z183)=ABS(Q183)),--($G183:$Z183&lt;&gt;0))-1)/2)</f>
        <v>3</v>
      </c>
      <c r="AL183" cm="1">
        <f t="array" ref="AL183">IF(R183=0,"",1+SUMPRODUCT(--(ABS($G183:$Z183)&lt;ABS(R183)),--($G183:$Z183&lt;&gt;0))+(SUMPRODUCT(--(ABS($G183:$Z183)=ABS(R183)),--($G183:$Z183&lt;&gt;0))-1)/2)</f>
        <v>7</v>
      </c>
      <c r="AM183" cm="1">
        <f t="array" ref="AM183">IF(S183=0,"",1+SUMPRODUCT(--(ABS($G183:$Z183)&lt;ABS(S183)),--($G183:$Z183&lt;&gt;0))+(SUMPRODUCT(--(ABS($G183:$Z183)=ABS(S183)),--($G183:$Z183&lt;&gt;0))-1)/2)</f>
        <v>17</v>
      </c>
      <c r="AN183" cm="1">
        <f t="array" ref="AN183">IF(T183=0,"",1+SUMPRODUCT(--(ABS($G183:$Z183)&lt;ABS(T183)),--($G183:$Z183&lt;&gt;0))+(SUMPRODUCT(--(ABS($G183:$Z183)=ABS(T183)),--($G183:$Z183&lt;&gt;0))-1)/2)</f>
        <v>20</v>
      </c>
      <c r="AO183" cm="1">
        <f t="array" ref="AO183">IF(U183=0,"",1+SUMPRODUCT(--(ABS($G183:$Z183)&lt;ABS(U183)),--($G183:$Z183&lt;&gt;0))+(SUMPRODUCT(--(ABS($G183:$Z183)=ABS(U183)),--($G183:$Z183&lt;&gt;0))-1)/2)</f>
        <v>4</v>
      </c>
      <c r="AP183" cm="1">
        <f t="array" ref="AP183">IF(V183=0,"",1+SUMPRODUCT(--(ABS($G183:$Z183)&lt;ABS(V183)),--($G183:$Z183&lt;&gt;0))+(SUMPRODUCT(--(ABS($G183:$Z183)=ABS(V183)),--($G183:$Z183&lt;&gt;0))-1)/2)</f>
        <v>13</v>
      </c>
      <c r="AQ183" cm="1">
        <f t="array" ref="AQ183">IF(W183=0,"",1+SUMPRODUCT(--(ABS($G183:$Z183)&lt;ABS(W183)),--($G183:$Z183&lt;&gt;0))+(SUMPRODUCT(--(ABS($G183:$Z183)=ABS(W183)),--($G183:$Z183&lt;&gt;0))-1)/2)</f>
        <v>11</v>
      </c>
      <c r="AR183" cm="1">
        <f t="array" ref="AR183">IF(X183=0,"",1+SUMPRODUCT(--(ABS($G183:$Z183)&lt;ABS(X183)),--($G183:$Z183&lt;&gt;0))+(SUMPRODUCT(--(ABS($G183:$Z183)=ABS(X183)),--($G183:$Z183&lt;&gt;0))-1)/2)</f>
        <v>1</v>
      </c>
      <c r="AS183" cm="1">
        <f t="array" ref="AS183">IF(Y183=0,"",1+SUMPRODUCT(--(ABS($G183:$Z183)&lt;ABS(Y183)),--($G183:$Z183&lt;&gt;0))+(SUMPRODUCT(--(ABS($G183:$Z183)=ABS(Y183)),--($G183:$Z183&lt;&gt;0))-1)/2)</f>
        <v>5</v>
      </c>
      <c r="AT183" cm="1">
        <f t="array" ref="AT183">IF(Z183=0,"",1+SUMPRODUCT(--(ABS($G183:$Z183)&lt;ABS(Z183)),--($G183:$Z183&lt;&gt;0))+(SUMPRODUCT(--(ABS($G183:$Z183)=ABS(Z183)),--($G183:$Z183&lt;&gt;0))-1)/2)</f>
        <v>12</v>
      </c>
      <c r="AU183">
        <f>AVERAGE(G183:Z183)</f>
        <v>-4.2803122106180327E-2</v>
      </c>
      <c r="AV183">
        <f>SUMIF(G183:Z183,"&gt;0",AA183:AT183)</f>
        <v>0</v>
      </c>
      <c r="AW183">
        <f>COUNTIF(G183:Z183,"&lt;&gt;0")</f>
        <v>20</v>
      </c>
      <c r="AX183">
        <f>_xlfn.LET(_xlpm.n,AW183,_xlpm.w,AV183,_xlpm.mu,_xlpm.n*(_xlpm.n+1)/4,_xlpm.sd,SQRT(_xlpm.n*(_xlpm.n+1)*(2*_xlpm.n+1)/24),_xlpm.z,(ABS(_xlpm.w-_xlpm.mu)-0.5)/_xlpm.sd,MIN(1,2*(1-_xlfn.NORM.S.DIST(_xlpm.z,TRUE))))</f>
        <v>9.5691731570646255E-5</v>
      </c>
    </row>
    <row r="184" spans="1:50" x14ac:dyDescent="0.25">
      <c r="A184" t="s">
        <v>9356</v>
      </c>
      <c r="B184" t="s">
        <v>106</v>
      </c>
      <c r="C184" t="s">
        <v>147</v>
      </c>
      <c r="D184" t="s">
        <v>62</v>
      </c>
      <c r="E184" t="s">
        <v>26</v>
      </c>
      <c r="F184" t="s">
        <v>9259</v>
      </c>
      <c r="G184">
        <f>all_runs!O1002-all_runs!O1602</f>
        <v>-3.3103448275862091E-2</v>
      </c>
      <c r="H184">
        <f>all_runs!O1003-all_runs!O1603</f>
        <v>-3.2305044353237222E-2</v>
      </c>
      <c r="I184">
        <f>all_runs!O1004-all_runs!O1604</f>
        <v>-3.3092403628117939E-2</v>
      </c>
      <c r="J184">
        <f>all_runs!O1005-all_runs!O1605</f>
        <v>-3.5242290748898619E-2</v>
      </c>
      <c r="K184">
        <f>all_runs!O1006-all_runs!O1606</f>
        <v>-4.5957528310469509E-2</v>
      </c>
      <c r="L184">
        <f>all_runs!O1007-all_runs!O1607</f>
        <v>-2.5412997598427967E-2</v>
      </c>
      <c r="M184">
        <f>all_runs!O1008-all_runs!O1608</f>
        <v>-5.8676654182272192E-2</v>
      </c>
      <c r="N184">
        <f>all_runs!O1009-all_runs!O1609</f>
        <v>-4.6111228670911664E-2</v>
      </c>
      <c r="O184">
        <f>all_runs!O1010-all_runs!O1610</f>
        <v>-2.9968791415501794E-2</v>
      </c>
      <c r="P184">
        <f>all_runs!O1011-all_runs!O1611</f>
        <v>-3.0769230769230771E-2</v>
      </c>
      <c r="Q184">
        <f>all_runs!O1012-all_runs!O1612</f>
        <v>-2.9369334452985396E-2</v>
      </c>
      <c r="R184">
        <f>all_runs!O1013-all_runs!O1613</f>
        <v>-1.0051321777863831E-2</v>
      </c>
      <c r="S184">
        <f>all_runs!O1014-all_runs!O1614</f>
        <v>-3.6661255411255422E-2</v>
      </c>
      <c r="T184">
        <f>all_runs!O1015-all_runs!O1615</f>
        <v>-4.908221534953916E-2</v>
      </c>
      <c r="U184">
        <f>all_runs!O1016-all_runs!O1616</f>
        <v>-4.4556756128732444E-2</v>
      </c>
      <c r="V184">
        <f>all_runs!O1017-all_runs!O1617</f>
        <v>-4.7880969522438033E-2</v>
      </c>
      <c r="W184">
        <f>all_runs!O1018-all_runs!O1618</f>
        <v>-3.5937986305633496E-2</v>
      </c>
      <c r="X184">
        <f>all_runs!O1019-all_runs!O1619</f>
        <v>-4.3597074726728136E-2</v>
      </c>
      <c r="Y184">
        <f>all_runs!O1020-all_runs!O1620</f>
        <v>-4.2801932367149909E-2</v>
      </c>
      <c r="Z184">
        <f>all_runs!O1021-all_runs!O1621</f>
        <v>-4.2734551584109104E-2</v>
      </c>
      <c r="AA184" cm="1">
        <f t="array" ref="AA184">IF(G184=0,"",1+SUMPRODUCT(--(ABS($G184:$Z184)&lt;ABS(G184)),--($G184:$Z184&lt;&gt;0))+(SUMPRODUCT(--(ABS($G184:$Z184)=ABS(G184)),--($G184:$Z184&lt;&gt;0))-1)/2)</f>
        <v>8</v>
      </c>
      <c r="AB184" cm="1">
        <f t="array" ref="AB184">IF(H184=0,"",1+SUMPRODUCT(--(ABS($G184:$Z184)&lt;ABS(H184)),--($G184:$Z184&lt;&gt;0))+(SUMPRODUCT(--(ABS($G184:$Z184)=ABS(H184)),--($G184:$Z184&lt;&gt;0))-1)/2)</f>
        <v>6</v>
      </c>
      <c r="AC184" cm="1">
        <f t="array" ref="AC184">IF(I184=0,"",1+SUMPRODUCT(--(ABS($G184:$Z184)&lt;ABS(I184)),--($G184:$Z184&lt;&gt;0))+(SUMPRODUCT(--(ABS($G184:$Z184)=ABS(I184)),--($G184:$Z184&lt;&gt;0))-1)/2)</f>
        <v>7</v>
      </c>
      <c r="AD184" cm="1">
        <f t="array" ref="AD184">IF(J184=0,"",1+SUMPRODUCT(--(ABS($G184:$Z184)&lt;ABS(J184)),--($G184:$Z184&lt;&gt;0))+(SUMPRODUCT(--(ABS($G184:$Z184)=ABS(J184)),--($G184:$Z184&lt;&gt;0))-1)/2)</f>
        <v>9</v>
      </c>
      <c r="AE184" cm="1">
        <f t="array" ref="AE184">IF(K184=0,"",1+SUMPRODUCT(--(ABS($G184:$Z184)&lt;ABS(K184)),--($G184:$Z184&lt;&gt;0))+(SUMPRODUCT(--(ABS($G184:$Z184)=ABS(K184)),--($G184:$Z184&lt;&gt;0))-1)/2)</f>
        <v>16</v>
      </c>
      <c r="AF184" cm="1">
        <f t="array" ref="AF184">IF(L184=0,"",1+SUMPRODUCT(--(ABS($G184:$Z184)&lt;ABS(L184)),--($G184:$Z184&lt;&gt;0))+(SUMPRODUCT(--(ABS($G184:$Z184)=ABS(L184)),--($G184:$Z184&lt;&gt;0))-1)/2)</f>
        <v>2</v>
      </c>
      <c r="AG184" cm="1">
        <f t="array" ref="AG184">IF(M184=0,"",1+SUMPRODUCT(--(ABS($G184:$Z184)&lt;ABS(M184)),--($G184:$Z184&lt;&gt;0))+(SUMPRODUCT(--(ABS($G184:$Z184)=ABS(M184)),--($G184:$Z184&lt;&gt;0))-1)/2)</f>
        <v>20</v>
      </c>
      <c r="AH184" cm="1">
        <f t="array" ref="AH184">IF(N184=0,"",1+SUMPRODUCT(--(ABS($G184:$Z184)&lt;ABS(N184)),--($G184:$Z184&lt;&gt;0))+(SUMPRODUCT(--(ABS($G184:$Z184)=ABS(N184)),--($G184:$Z184&lt;&gt;0))-1)/2)</f>
        <v>17</v>
      </c>
      <c r="AI184" cm="1">
        <f t="array" ref="AI184">IF(O184=0,"",1+SUMPRODUCT(--(ABS($G184:$Z184)&lt;ABS(O184)),--($G184:$Z184&lt;&gt;0))+(SUMPRODUCT(--(ABS($G184:$Z184)=ABS(O184)),--($G184:$Z184&lt;&gt;0))-1)/2)</f>
        <v>4</v>
      </c>
      <c r="AJ184" cm="1">
        <f t="array" ref="AJ184">IF(P184=0,"",1+SUMPRODUCT(--(ABS($G184:$Z184)&lt;ABS(P184)),--($G184:$Z184&lt;&gt;0))+(SUMPRODUCT(--(ABS($G184:$Z184)=ABS(P184)),--($G184:$Z184&lt;&gt;0))-1)/2)</f>
        <v>5</v>
      </c>
      <c r="AK184" cm="1">
        <f t="array" ref="AK184">IF(Q184=0,"",1+SUMPRODUCT(--(ABS($G184:$Z184)&lt;ABS(Q184)),--($G184:$Z184&lt;&gt;0))+(SUMPRODUCT(--(ABS($G184:$Z184)=ABS(Q184)),--($G184:$Z184&lt;&gt;0))-1)/2)</f>
        <v>3</v>
      </c>
      <c r="AL184" cm="1">
        <f t="array" ref="AL184">IF(R184=0,"",1+SUMPRODUCT(--(ABS($G184:$Z184)&lt;ABS(R184)),--($G184:$Z184&lt;&gt;0))+(SUMPRODUCT(--(ABS($G184:$Z184)=ABS(R184)),--($G184:$Z184&lt;&gt;0))-1)/2)</f>
        <v>1</v>
      </c>
      <c r="AM184" cm="1">
        <f t="array" ref="AM184">IF(S184=0,"",1+SUMPRODUCT(--(ABS($G184:$Z184)&lt;ABS(S184)),--($G184:$Z184&lt;&gt;0))+(SUMPRODUCT(--(ABS($G184:$Z184)=ABS(S184)),--($G184:$Z184&lt;&gt;0))-1)/2)</f>
        <v>11</v>
      </c>
      <c r="AN184" cm="1">
        <f t="array" ref="AN184">IF(T184=0,"",1+SUMPRODUCT(--(ABS($G184:$Z184)&lt;ABS(T184)),--($G184:$Z184&lt;&gt;0))+(SUMPRODUCT(--(ABS($G184:$Z184)=ABS(T184)),--($G184:$Z184&lt;&gt;0))-1)/2)</f>
        <v>19</v>
      </c>
      <c r="AO184" cm="1">
        <f t="array" ref="AO184">IF(U184=0,"",1+SUMPRODUCT(--(ABS($G184:$Z184)&lt;ABS(U184)),--($G184:$Z184&lt;&gt;0))+(SUMPRODUCT(--(ABS($G184:$Z184)=ABS(U184)),--($G184:$Z184&lt;&gt;0))-1)/2)</f>
        <v>15</v>
      </c>
      <c r="AP184" cm="1">
        <f t="array" ref="AP184">IF(V184=0,"",1+SUMPRODUCT(--(ABS($G184:$Z184)&lt;ABS(V184)),--($G184:$Z184&lt;&gt;0))+(SUMPRODUCT(--(ABS($G184:$Z184)=ABS(V184)),--($G184:$Z184&lt;&gt;0))-1)/2)</f>
        <v>18</v>
      </c>
      <c r="AQ184" cm="1">
        <f t="array" ref="AQ184">IF(W184=0,"",1+SUMPRODUCT(--(ABS($G184:$Z184)&lt;ABS(W184)),--($G184:$Z184&lt;&gt;0))+(SUMPRODUCT(--(ABS($G184:$Z184)=ABS(W184)),--($G184:$Z184&lt;&gt;0))-1)/2)</f>
        <v>10</v>
      </c>
      <c r="AR184" cm="1">
        <f t="array" ref="AR184">IF(X184=0,"",1+SUMPRODUCT(--(ABS($G184:$Z184)&lt;ABS(X184)),--($G184:$Z184&lt;&gt;0))+(SUMPRODUCT(--(ABS($G184:$Z184)=ABS(X184)),--($G184:$Z184&lt;&gt;0))-1)/2)</f>
        <v>14</v>
      </c>
      <c r="AS184" cm="1">
        <f t="array" ref="AS184">IF(Y184=0,"",1+SUMPRODUCT(--(ABS($G184:$Z184)&lt;ABS(Y184)),--($G184:$Z184&lt;&gt;0))+(SUMPRODUCT(--(ABS($G184:$Z184)=ABS(Y184)),--($G184:$Z184&lt;&gt;0))-1)/2)</f>
        <v>13</v>
      </c>
      <c r="AT184" cm="1">
        <f t="array" ref="AT184">IF(Z184=0,"",1+SUMPRODUCT(--(ABS($G184:$Z184)&lt;ABS(Z184)),--($G184:$Z184&lt;&gt;0))+(SUMPRODUCT(--(ABS($G184:$Z184)=ABS(Z184)),--($G184:$Z184&lt;&gt;0))-1)/2)</f>
        <v>12</v>
      </c>
      <c r="AU184">
        <f>AVERAGE(G184:Z184)</f>
        <v>-3.7665650778968232E-2</v>
      </c>
      <c r="AV184">
        <f>SUMIF(G184:Z184,"&gt;0",AA184:AT184)</f>
        <v>0</v>
      </c>
      <c r="AW184">
        <f>COUNTIF(G184:Z184,"&lt;&gt;0")</f>
        <v>20</v>
      </c>
      <c r="AX184">
        <f>_xlfn.LET(_xlpm.n,AW184,_xlpm.w,AV184,_xlpm.mu,_xlpm.n*(_xlpm.n+1)/4,_xlpm.sd,SQRT(_xlpm.n*(_xlpm.n+1)*(2*_xlpm.n+1)/24),_xlpm.z,(ABS(_xlpm.w-_xlpm.mu)-0.5)/_xlpm.sd,MIN(1,2*(1-_xlfn.NORM.S.DIST(_xlpm.z,TRUE))))</f>
        <v>9.5691731570646255E-5</v>
      </c>
    </row>
    <row r="185" spans="1:50" x14ac:dyDescent="0.25">
      <c r="A185" t="s">
        <v>9356</v>
      </c>
      <c r="B185" t="s">
        <v>106</v>
      </c>
      <c r="C185" t="s">
        <v>147</v>
      </c>
      <c r="D185" t="s">
        <v>62</v>
      </c>
      <c r="E185" t="s">
        <v>32</v>
      </c>
      <c r="F185" t="s">
        <v>9260</v>
      </c>
      <c r="G185">
        <f>all_runs!O1022-all_runs!O1622</f>
        <v>3.8188212101255448E-2</v>
      </c>
      <c r="H185">
        <f>all_runs!O1023-all_runs!O1623</f>
        <v>6.1556319787940073E-2</v>
      </c>
      <c r="I185">
        <f>all_runs!O1024-all_runs!O1624</f>
        <v>4.7058319223267642E-2</v>
      </c>
      <c r="J185">
        <f>all_runs!O1025-all_runs!O1625</f>
        <v>5.9187587168758715E-2</v>
      </c>
      <c r="K185">
        <f>all_runs!O1026-all_runs!O1626</f>
        <v>4.8065771500734433E-2</v>
      </c>
      <c r="L185">
        <f>all_runs!O1027-all_runs!O1627</f>
        <v>7.5689197640417039E-2</v>
      </c>
      <c r="M185">
        <f>all_runs!O1028-all_runs!O1628</f>
        <v>4.0819209039547943E-2</v>
      </c>
      <c r="N185">
        <f>all_runs!O1029-all_runs!O1629</f>
        <v>5.8508771929824621E-2</v>
      </c>
      <c r="O185">
        <f>all_runs!O1030-all_runs!O1630</f>
        <v>4.8462190232440139E-2</v>
      </c>
      <c r="P185">
        <f>all_runs!O1031-all_runs!O1631</f>
        <v>4.5764938194281291E-2</v>
      </c>
      <c r="Q185">
        <f>all_runs!O1032-all_runs!O1632</f>
        <v>4.9914315787642272E-2</v>
      </c>
      <c r="R185">
        <f>all_runs!O1033-all_runs!O1633</f>
        <v>6.7491612376789911E-2</v>
      </c>
      <c r="S185">
        <f>all_runs!O1034-all_runs!O1634</f>
        <v>6.4768247340861396E-2</v>
      </c>
      <c r="T185">
        <f>all_runs!O1035-all_runs!O1635</f>
        <v>3.9045816767652286E-2</v>
      </c>
      <c r="U185">
        <f>all_runs!O1036-all_runs!O1636</f>
        <v>5.5198855057050134E-2</v>
      </c>
      <c r="V185">
        <f>all_runs!O1037-all_runs!O1637</f>
        <v>7.8096104022209789E-2</v>
      </c>
      <c r="W185">
        <f>all_runs!O1038-all_runs!O1638</f>
        <v>3.0838530838530831E-2</v>
      </c>
      <c r="X185">
        <f>all_runs!O1039-all_runs!O1639</f>
        <v>5.0546963410034063E-2</v>
      </c>
      <c r="Y185">
        <f>all_runs!O1040-all_runs!O1640</f>
        <v>3.4710743801652844E-2</v>
      </c>
      <c r="Z185">
        <f>all_runs!O1041-all_runs!O1641</f>
        <v>2.5054504536184075E-2</v>
      </c>
      <c r="AA185" cm="1">
        <f t="array" ref="AA185">IF(G185=0,"",1+SUMPRODUCT(--(ABS($G185:$Z185)&lt;ABS(G185)),--($G185:$Z185&lt;&gt;0))+(SUMPRODUCT(--(ABS($G185:$Z185)=ABS(G185)),--($G185:$Z185&lt;&gt;0))-1)/2)</f>
        <v>4</v>
      </c>
      <c r="AB185" cm="1">
        <f t="array" ref="AB185">IF(H185=0,"",1+SUMPRODUCT(--(ABS($G185:$Z185)&lt;ABS(H185)),--($G185:$Z185&lt;&gt;0))+(SUMPRODUCT(--(ABS($G185:$Z185)=ABS(H185)),--($G185:$Z185&lt;&gt;0))-1)/2)</f>
        <v>16</v>
      </c>
      <c r="AC185" cm="1">
        <f t="array" ref="AC185">IF(I185=0,"",1+SUMPRODUCT(--(ABS($G185:$Z185)&lt;ABS(I185)),--($G185:$Z185&lt;&gt;0))+(SUMPRODUCT(--(ABS($G185:$Z185)=ABS(I185)),--($G185:$Z185&lt;&gt;0))-1)/2)</f>
        <v>8</v>
      </c>
      <c r="AD185" cm="1">
        <f t="array" ref="AD185">IF(J185=0,"",1+SUMPRODUCT(--(ABS($G185:$Z185)&lt;ABS(J185)),--($G185:$Z185&lt;&gt;0))+(SUMPRODUCT(--(ABS($G185:$Z185)=ABS(J185)),--($G185:$Z185&lt;&gt;0))-1)/2)</f>
        <v>15</v>
      </c>
      <c r="AE185" cm="1">
        <f t="array" ref="AE185">IF(K185=0,"",1+SUMPRODUCT(--(ABS($G185:$Z185)&lt;ABS(K185)),--($G185:$Z185&lt;&gt;0))+(SUMPRODUCT(--(ABS($G185:$Z185)=ABS(K185)),--($G185:$Z185&lt;&gt;0))-1)/2)</f>
        <v>9</v>
      </c>
      <c r="AF185" cm="1">
        <f t="array" ref="AF185">IF(L185=0,"",1+SUMPRODUCT(--(ABS($G185:$Z185)&lt;ABS(L185)),--($G185:$Z185&lt;&gt;0))+(SUMPRODUCT(--(ABS($G185:$Z185)=ABS(L185)),--($G185:$Z185&lt;&gt;0))-1)/2)</f>
        <v>19</v>
      </c>
      <c r="AG185" cm="1">
        <f t="array" ref="AG185">IF(M185=0,"",1+SUMPRODUCT(--(ABS($G185:$Z185)&lt;ABS(M185)),--($G185:$Z185&lt;&gt;0))+(SUMPRODUCT(--(ABS($G185:$Z185)=ABS(M185)),--($G185:$Z185&lt;&gt;0))-1)/2)</f>
        <v>6</v>
      </c>
      <c r="AH185" cm="1">
        <f t="array" ref="AH185">IF(N185=0,"",1+SUMPRODUCT(--(ABS($G185:$Z185)&lt;ABS(N185)),--($G185:$Z185&lt;&gt;0))+(SUMPRODUCT(--(ABS($G185:$Z185)=ABS(N185)),--($G185:$Z185&lt;&gt;0))-1)/2)</f>
        <v>14</v>
      </c>
      <c r="AI185" cm="1">
        <f t="array" ref="AI185">IF(O185=0,"",1+SUMPRODUCT(--(ABS($G185:$Z185)&lt;ABS(O185)),--($G185:$Z185&lt;&gt;0))+(SUMPRODUCT(--(ABS($G185:$Z185)=ABS(O185)),--($G185:$Z185&lt;&gt;0))-1)/2)</f>
        <v>10</v>
      </c>
      <c r="AJ185" cm="1">
        <f t="array" ref="AJ185">IF(P185=0,"",1+SUMPRODUCT(--(ABS($G185:$Z185)&lt;ABS(P185)),--($G185:$Z185&lt;&gt;0))+(SUMPRODUCT(--(ABS($G185:$Z185)=ABS(P185)),--($G185:$Z185&lt;&gt;0))-1)/2)</f>
        <v>7</v>
      </c>
      <c r="AK185" cm="1">
        <f t="array" ref="AK185">IF(Q185=0,"",1+SUMPRODUCT(--(ABS($G185:$Z185)&lt;ABS(Q185)),--($G185:$Z185&lt;&gt;0))+(SUMPRODUCT(--(ABS($G185:$Z185)=ABS(Q185)),--($G185:$Z185&lt;&gt;0))-1)/2)</f>
        <v>11</v>
      </c>
      <c r="AL185" cm="1">
        <f t="array" ref="AL185">IF(R185=0,"",1+SUMPRODUCT(--(ABS($G185:$Z185)&lt;ABS(R185)),--($G185:$Z185&lt;&gt;0))+(SUMPRODUCT(--(ABS($G185:$Z185)=ABS(R185)),--($G185:$Z185&lt;&gt;0))-1)/2)</f>
        <v>18</v>
      </c>
      <c r="AM185" cm="1">
        <f t="array" ref="AM185">IF(S185=0,"",1+SUMPRODUCT(--(ABS($G185:$Z185)&lt;ABS(S185)),--($G185:$Z185&lt;&gt;0))+(SUMPRODUCT(--(ABS($G185:$Z185)=ABS(S185)),--($G185:$Z185&lt;&gt;0))-1)/2)</f>
        <v>17</v>
      </c>
      <c r="AN185" cm="1">
        <f t="array" ref="AN185">IF(T185=0,"",1+SUMPRODUCT(--(ABS($G185:$Z185)&lt;ABS(T185)),--($G185:$Z185&lt;&gt;0))+(SUMPRODUCT(--(ABS($G185:$Z185)=ABS(T185)),--($G185:$Z185&lt;&gt;0))-1)/2)</f>
        <v>5</v>
      </c>
      <c r="AO185" cm="1">
        <f t="array" ref="AO185">IF(U185=0,"",1+SUMPRODUCT(--(ABS($G185:$Z185)&lt;ABS(U185)),--($G185:$Z185&lt;&gt;0))+(SUMPRODUCT(--(ABS($G185:$Z185)=ABS(U185)),--($G185:$Z185&lt;&gt;0))-1)/2)</f>
        <v>13</v>
      </c>
      <c r="AP185" cm="1">
        <f t="array" ref="AP185">IF(V185=0,"",1+SUMPRODUCT(--(ABS($G185:$Z185)&lt;ABS(V185)),--($G185:$Z185&lt;&gt;0))+(SUMPRODUCT(--(ABS($G185:$Z185)=ABS(V185)),--($G185:$Z185&lt;&gt;0))-1)/2)</f>
        <v>20</v>
      </c>
      <c r="AQ185" cm="1">
        <f t="array" ref="AQ185">IF(W185=0,"",1+SUMPRODUCT(--(ABS($G185:$Z185)&lt;ABS(W185)),--($G185:$Z185&lt;&gt;0))+(SUMPRODUCT(--(ABS($G185:$Z185)=ABS(W185)),--($G185:$Z185&lt;&gt;0))-1)/2)</f>
        <v>2</v>
      </c>
      <c r="AR185" cm="1">
        <f t="array" ref="AR185">IF(X185=0,"",1+SUMPRODUCT(--(ABS($G185:$Z185)&lt;ABS(X185)),--($G185:$Z185&lt;&gt;0))+(SUMPRODUCT(--(ABS($G185:$Z185)=ABS(X185)),--($G185:$Z185&lt;&gt;0))-1)/2)</f>
        <v>12</v>
      </c>
      <c r="AS185" cm="1">
        <f t="array" ref="AS185">IF(Y185=0,"",1+SUMPRODUCT(--(ABS($G185:$Z185)&lt;ABS(Y185)),--($G185:$Z185&lt;&gt;0))+(SUMPRODUCT(--(ABS($G185:$Z185)=ABS(Y185)),--($G185:$Z185&lt;&gt;0))-1)/2)</f>
        <v>3</v>
      </c>
      <c r="AT185" cm="1">
        <f t="array" ref="AT185">IF(Z185=0,"",1+SUMPRODUCT(--(ABS($G185:$Z185)&lt;ABS(Z185)),--($G185:$Z185&lt;&gt;0))+(SUMPRODUCT(--(ABS($G185:$Z185)=ABS(Z185)),--($G185:$Z185&lt;&gt;0))-1)/2)</f>
        <v>1</v>
      </c>
      <c r="AU185">
        <f>AVERAGE(G185:Z185)</f>
        <v>5.0948310537853744E-2</v>
      </c>
      <c r="AV185">
        <f>SUMIF(G185:Z185,"&gt;0",AA185:AT185)</f>
        <v>210</v>
      </c>
      <c r="AW185">
        <f>COUNTIF(G185:Z185,"&lt;&gt;0")</f>
        <v>20</v>
      </c>
      <c r="AX185">
        <f>_xlfn.LET(_xlpm.n,AW185,_xlpm.w,AV185,_xlpm.mu,_xlpm.n*(_xlpm.n+1)/4,_xlpm.sd,SQRT(_xlpm.n*(_xlpm.n+1)*(2*_xlpm.n+1)/24),_xlpm.z,(ABS(_xlpm.w-_xlpm.mu)-0.5)/_xlpm.sd,MIN(1,2*(1-_xlfn.NORM.S.DIST(_xlpm.z,TRUE))))</f>
        <v>9.5691731570646255E-5</v>
      </c>
    </row>
    <row r="186" spans="1:50" x14ac:dyDescent="0.25">
      <c r="A186" t="s">
        <v>9356</v>
      </c>
      <c r="B186" t="s">
        <v>106</v>
      </c>
      <c r="C186" t="s">
        <v>147</v>
      </c>
      <c r="D186" t="s">
        <v>62</v>
      </c>
      <c r="E186" t="s">
        <v>12</v>
      </c>
      <c r="F186" t="s">
        <v>9260</v>
      </c>
      <c r="G186">
        <f>all_runs!O1042-all_runs!O1642</f>
        <v>5.4820964742256617E-2</v>
      </c>
      <c r="H186">
        <f>all_runs!O1043-all_runs!O1643</f>
        <v>-5.5248618784529135E-3</v>
      </c>
      <c r="I186">
        <f>all_runs!O1044-all_runs!O1644</f>
        <v>2.6008182349503195E-2</v>
      </c>
      <c r="J186">
        <f>all_runs!O1045-all_runs!O1645</f>
        <v>4.7198482792550456E-2</v>
      </c>
      <c r="K186">
        <f>all_runs!O1046-all_runs!O1646</f>
        <v>6.172198353870606E-2</v>
      </c>
      <c r="L186">
        <f>all_runs!O1047-all_runs!O1647</f>
        <v>3.9935979316394365E-2</v>
      </c>
      <c r="M186">
        <f>all_runs!O1048-all_runs!O1648</f>
        <v>3.0169470482338978E-2</v>
      </c>
      <c r="N186">
        <f>all_runs!O1049-all_runs!O1649</f>
        <v>4.3707552189290011E-2</v>
      </c>
      <c r="O186">
        <f>all_runs!O1050-all_runs!O1650</f>
        <v>-1.2619461672233045E-3</v>
      </c>
      <c r="P186">
        <f>all_runs!O1051-all_runs!O1651</f>
        <v>4.3417366946778668E-2</v>
      </c>
      <c r="Q186">
        <f>all_runs!O1052-all_runs!O1652</f>
        <v>7.412551797578526E-2</v>
      </c>
      <c r="R186">
        <f>all_runs!O1053-all_runs!O1653</f>
        <v>4.8774259448416735E-2</v>
      </c>
      <c r="S186">
        <f>all_runs!O1054-all_runs!O1654</f>
        <v>6.1052372377918385E-2</v>
      </c>
      <c r="T186">
        <f>all_runs!O1055-all_runs!O1655</f>
        <v>-4.6022979749890114E-3</v>
      </c>
      <c r="U186">
        <f>all_runs!O1056-all_runs!O1656</f>
        <v>3.1410316935763016E-2</v>
      </c>
      <c r="V186">
        <f>all_runs!O1057-all_runs!O1657</f>
        <v>3.0484330484330524E-2</v>
      </c>
      <c r="W186">
        <f>all_runs!O1058-all_runs!O1658</f>
        <v>4.2419578266892355E-2</v>
      </c>
      <c r="X186">
        <f>all_runs!O1059-all_runs!O1659</f>
        <v>3.4411117437941452E-2</v>
      </c>
      <c r="Y186">
        <f>all_runs!O1060-all_runs!O1660</f>
        <v>1.3457897125330409E-2</v>
      </c>
      <c r="Z186">
        <f>all_runs!O1061-all_runs!O1661</f>
        <v>4.5845004668533917E-2</v>
      </c>
      <c r="AA186" cm="1">
        <f t="array" ref="AA186">IF(G186=0,"",1+SUMPRODUCT(--(ABS($G186:$Z186)&lt;ABS(G186)),--($G186:$Z186&lt;&gt;0))+(SUMPRODUCT(--(ABS($G186:$Z186)=ABS(G186)),--($G186:$Z186&lt;&gt;0))-1)/2)</f>
        <v>17</v>
      </c>
      <c r="AB186" cm="1">
        <f t="array" ref="AB186">IF(H186=0,"",1+SUMPRODUCT(--(ABS($G186:$Z186)&lt;ABS(H186)),--($G186:$Z186&lt;&gt;0))+(SUMPRODUCT(--(ABS($G186:$Z186)=ABS(H186)),--($G186:$Z186&lt;&gt;0))-1)/2)</f>
        <v>3</v>
      </c>
      <c r="AC186" cm="1">
        <f t="array" ref="AC186">IF(I186=0,"",1+SUMPRODUCT(--(ABS($G186:$Z186)&lt;ABS(I186)),--($G186:$Z186&lt;&gt;0))+(SUMPRODUCT(--(ABS($G186:$Z186)=ABS(I186)),--($G186:$Z186&lt;&gt;0))-1)/2)</f>
        <v>5</v>
      </c>
      <c r="AD186" cm="1">
        <f t="array" ref="AD186">IF(J186=0,"",1+SUMPRODUCT(--(ABS($G186:$Z186)&lt;ABS(J186)),--($G186:$Z186&lt;&gt;0))+(SUMPRODUCT(--(ABS($G186:$Z186)=ABS(J186)),--($G186:$Z186&lt;&gt;0))-1)/2)</f>
        <v>15</v>
      </c>
      <c r="AE186" cm="1">
        <f t="array" ref="AE186">IF(K186=0,"",1+SUMPRODUCT(--(ABS($G186:$Z186)&lt;ABS(K186)),--($G186:$Z186&lt;&gt;0))+(SUMPRODUCT(--(ABS($G186:$Z186)=ABS(K186)),--($G186:$Z186&lt;&gt;0))-1)/2)</f>
        <v>19</v>
      </c>
      <c r="AF186" cm="1">
        <f t="array" ref="AF186">IF(L186=0,"",1+SUMPRODUCT(--(ABS($G186:$Z186)&lt;ABS(L186)),--($G186:$Z186&lt;&gt;0))+(SUMPRODUCT(--(ABS($G186:$Z186)=ABS(L186)),--($G186:$Z186&lt;&gt;0))-1)/2)</f>
        <v>10</v>
      </c>
      <c r="AG186" cm="1">
        <f t="array" ref="AG186">IF(M186=0,"",1+SUMPRODUCT(--(ABS($G186:$Z186)&lt;ABS(M186)),--($G186:$Z186&lt;&gt;0))+(SUMPRODUCT(--(ABS($G186:$Z186)=ABS(M186)),--($G186:$Z186&lt;&gt;0))-1)/2)</f>
        <v>6</v>
      </c>
      <c r="AH186" cm="1">
        <f t="array" ref="AH186">IF(N186=0,"",1+SUMPRODUCT(--(ABS($G186:$Z186)&lt;ABS(N186)),--($G186:$Z186&lt;&gt;0))+(SUMPRODUCT(--(ABS($G186:$Z186)=ABS(N186)),--($G186:$Z186&lt;&gt;0))-1)/2)</f>
        <v>13</v>
      </c>
      <c r="AI186" cm="1">
        <f t="array" ref="AI186">IF(O186=0,"",1+SUMPRODUCT(--(ABS($G186:$Z186)&lt;ABS(O186)),--($G186:$Z186&lt;&gt;0))+(SUMPRODUCT(--(ABS($G186:$Z186)=ABS(O186)),--($G186:$Z186&lt;&gt;0))-1)/2)</f>
        <v>1</v>
      </c>
      <c r="AJ186" cm="1">
        <f t="array" ref="AJ186">IF(P186=0,"",1+SUMPRODUCT(--(ABS($G186:$Z186)&lt;ABS(P186)),--($G186:$Z186&lt;&gt;0))+(SUMPRODUCT(--(ABS($G186:$Z186)=ABS(P186)),--($G186:$Z186&lt;&gt;0))-1)/2)</f>
        <v>12</v>
      </c>
      <c r="AK186" cm="1">
        <f t="array" ref="AK186">IF(Q186=0,"",1+SUMPRODUCT(--(ABS($G186:$Z186)&lt;ABS(Q186)),--($G186:$Z186&lt;&gt;0))+(SUMPRODUCT(--(ABS($G186:$Z186)=ABS(Q186)),--($G186:$Z186&lt;&gt;0))-1)/2)</f>
        <v>20</v>
      </c>
      <c r="AL186" cm="1">
        <f t="array" ref="AL186">IF(R186=0,"",1+SUMPRODUCT(--(ABS($G186:$Z186)&lt;ABS(R186)),--($G186:$Z186&lt;&gt;0))+(SUMPRODUCT(--(ABS($G186:$Z186)=ABS(R186)),--($G186:$Z186&lt;&gt;0))-1)/2)</f>
        <v>16</v>
      </c>
      <c r="AM186" cm="1">
        <f t="array" ref="AM186">IF(S186=0,"",1+SUMPRODUCT(--(ABS($G186:$Z186)&lt;ABS(S186)),--($G186:$Z186&lt;&gt;0))+(SUMPRODUCT(--(ABS($G186:$Z186)=ABS(S186)),--($G186:$Z186&lt;&gt;0))-1)/2)</f>
        <v>18</v>
      </c>
      <c r="AN186" cm="1">
        <f t="array" ref="AN186">IF(T186=0,"",1+SUMPRODUCT(--(ABS($G186:$Z186)&lt;ABS(T186)),--($G186:$Z186&lt;&gt;0))+(SUMPRODUCT(--(ABS($G186:$Z186)=ABS(T186)),--($G186:$Z186&lt;&gt;0))-1)/2)</f>
        <v>2</v>
      </c>
      <c r="AO186" cm="1">
        <f t="array" ref="AO186">IF(U186=0,"",1+SUMPRODUCT(--(ABS($G186:$Z186)&lt;ABS(U186)),--($G186:$Z186&lt;&gt;0))+(SUMPRODUCT(--(ABS($G186:$Z186)=ABS(U186)),--($G186:$Z186&lt;&gt;0))-1)/2)</f>
        <v>8</v>
      </c>
      <c r="AP186" cm="1">
        <f t="array" ref="AP186">IF(V186=0,"",1+SUMPRODUCT(--(ABS($G186:$Z186)&lt;ABS(V186)),--($G186:$Z186&lt;&gt;0))+(SUMPRODUCT(--(ABS($G186:$Z186)=ABS(V186)),--($G186:$Z186&lt;&gt;0))-1)/2)</f>
        <v>7</v>
      </c>
      <c r="AQ186" cm="1">
        <f t="array" ref="AQ186">IF(W186=0,"",1+SUMPRODUCT(--(ABS($G186:$Z186)&lt;ABS(W186)),--($G186:$Z186&lt;&gt;0))+(SUMPRODUCT(--(ABS($G186:$Z186)=ABS(W186)),--($G186:$Z186&lt;&gt;0))-1)/2)</f>
        <v>11</v>
      </c>
      <c r="AR186" cm="1">
        <f t="array" ref="AR186">IF(X186=0,"",1+SUMPRODUCT(--(ABS($G186:$Z186)&lt;ABS(X186)),--($G186:$Z186&lt;&gt;0))+(SUMPRODUCT(--(ABS($G186:$Z186)=ABS(X186)),--($G186:$Z186&lt;&gt;0))-1)/2)</f>
        <v>9</v>
      </c>
      <c r="AS186" cm="1">
        <f t="array" ref="AS186">IF(Y186=0,"",1+SUMPRODUCT(--(ABS($G186:$Z186)&lt;ABS(Y186)),--($G186:$Z186&lt;&gt;0))+(SUMPRODUCT(--(ABS($G186:$Z186)=ABS(Y186)),--($G186:$Z186&lt;&gt;0))-1)/2)</f>
        <v>4</v>
      </c>
      <c r="AT186" cm="1">
        <f t="array" ref="AT186">IF(Z186=0,"",1+SUMPRODUCT(--(ABS($G186:$Z186)&lt;ABS(Z186)),--($G186:$Z186&lt;&gt;0))+(SUMPRODUCT(--(ABS($G186:$Z186)=ABS(Z186)),--($G186:$Z186&lt;&gt;0))-1)/2)</f>
        <v>14</v>
      </c>
      <c r="AU186">
        <f>AVERAGE(G186:Z186)</f>
        <v>3.587856355290326E-2</v>
      </c>
      <c r="AV186">
        <f>SUMIF(G186:Z186,"&gt;0",AA186:AT186)</f>
        <v>204</v>
      </c>
      <c r="AW186">
        <f>COUNTIF(G186:Z186,"&lt;&gt;0")</f>
        <v>20</v>
      </c>
      <c r="AX186">
        <f>_xlfn.LET(_xlpm.n,AW186,_xlpm.w,AV186,_xlpm.mu,_xlpm.n*(_xlpm.n+1)/4,_xlpm.sd,SQRT(_xlpm.n*(_xlpm.n+1)*(2*_xlpm.n+1)/24),_xlpm.z,(ABS(_xlpm.w-_xlpm.mu)-0.5)/_xlpm.sd,MIN(1,2*(1-_xlfn.NORM.S.DIST(_xlpm.z,TRUE))))</f>
        <v>2.3574535856440981E-4</v>
      </c>
    </row>
    <row r="187" spans="1:50" x14ac:dyDescent="0.25">
      <c r="A187" t="s">
        <v>9356</v>
      </c>
      <c r="B187" t="s">
        <v>106</v>
      </c>
      <c r="C187" t="s">
        <v>147</v>
      </c>
      <c r="D187" t="s">
        <v>62</v>
      </c>
      <c r="E187" t="s">
        <v>26</v>
      </c>
      <c r="F187" t="s">
        <v>9260</v>
      </c>
      <c r="G187">
        <f>all_runs!O1062-all_runs!O1662</f>
        <v>5.0102790014684095E-2</v>
      </c>
      <c r="H187">
        <f>all_runs!O1063-all_runs!O1663</f>
        <v>2.563953937707697E-2</v>
      </c>
      <c r="I187">
        <f>all_runs!O1064-all_runs!O1664</f>
        <v>1.5186006405518482E-2</v>
      </c>
      <c r="J187">
        <f>all_runs!O1065-all_runs!O1665</f>
        <v>3.6060972281782289E-2</v>
      </c>
      <c r="K187">
        <f>all_runs!O1066-all_runs!O1666</f>
        <v>2.4745624745624806E-2</v>
      </c>
      <c r="L187">
        <f>all_runs!O1067-all_runs!O1667</f>
        <v>2.5978175621375166E-2</v>
      </c>
      <c r="M187">
        <f>all_runs!O1068-all_runs!O1668</f>
        <v>3.3363992835358292E-2</v>
      </c>
      <c r="N187">
        <f>all_runs!O1069-all_runs!O1669</f>
        <v>3.022960994209567E-2</v>
      </c>
      <c r="O187">
        <f>all_runs!O1070-all_runs!O1670</f>
        <v>2.7211414759658492E-2</v>
      </c>
      <c r="P187">
        <f>all_runs!O1071-all_runs!O1671</f>
        <v>4.1448419421987626E-2</v>
      </c>
      <c r="Q187">
        <f>all_runs!O1072-all_runs!O1672</f>
        <v>5.2759740259741283E-3</v>
      </c>
      <c r="R187">
        <f>all_runs!O1073-all_runs!O1673</f>
        <v>2.4563102096141876E-2</v>
      </c>
      <c r="S187">
        <f>all_runs!O1074-all_runs!O1674</f>
        <v>1.3726048095130672E-2</v>
      </c>
      <c r="T187">
        <f>all_runs!O1075-all_runs!O1675</f>
        <v>8.2074479380145338E-3</v>
      </c>
      <c r="U187">
        <f>all_runs!O1076-all_runs!O1676</f>
        <v>1.9226627508565852E-2</v>
      </c>
      <c r="V187">
        <f>all_runs!O1077-all_runs!O1677</f>
        <v>1.7699115044247815E-2</v>
      </c>
      <c r="W187">
        <f>all_runs!O1078-all_runs!O1678</f>
        <v>2.7913549864769127E-2</v>
      </c>
      <c r="X187">
        <f>all_runs!O1079-all_runs!O1679</f>
        <v>4.0893920022218588E-2</v>
      </c>
      <c r="Y187">
        <f>all_runs!O1080-all_runs!O1680</f>
        <v>1.6445117072653392E-2</v>
      </c>
      <c r="Z187">
        <f>all_runs!O1081-all_runs!O1681</f>
        <v>8.1809242871189181E-3</v>
      </c>
      <c r="AA187" cm="1">
        <f t="array" ref="AA187">IF(G187=0,"",1+SUMPRODUCT(--(ABS($G187:$Z187)&lt;ABS(G187)),--($G187:$Z187&lt;&gt;0))+(SUMPRODUCT(--(ABS($G187:$Z187)=ABS(G187)),--($G187:$Z187&lt;&gt;0))-1)/2)</f>
        <v>20</v>
      </c>
      <c r="AB187" cm="1">
        <f t="array" ref="AB187">IF(H187=0,"",1+SUMPRODUCT(--(ABS($G187:$Z187)&lt;ABS(H187)),--($G187:$Z187&lt;&gt;0))+(SUMPRODUCT(--(ABS($G187:$Z187)=ABS(H187)),--($G187:$Z187&lt;&gt;0))-1)/2)</f>
        <v>11</v>
      </c>
      <c r="AC187" cm="1">
        <f t="array" ref="AC187">IF(I187=0,"",1+SUMPRODUCT(--(ABS($G187:$Z187)&lt;ABS(I187)),--($G187:$Z187&lt;&gt;0))+(SUMPRODUCT(--(ABS($G187:$Z187)=ABS(I187)),--($G187:$Z187&lt;&gt;0))-1)/2)</f>
        <v>5</v>
      </c>
      <c r="AD187" cm="1">
        <f t="array" ref="AD187">IF(J187=0,"",1+SUMPRODUCT(--(ABS($G187:$Z187)&lt;ABS(J187)),--($G187:$Z187&lt;&gt;0))+(SUMPRODUCT(--(ABS($G187:$Z187)=ABS(J187)),--($G187:$Z187&lt;&gt;0))-1)/2)</f>
        <v>17</v>
      </c>
      <c r="AE187" cm="1">
        <f t="array" ref="AE187">IF(K187=0,"",1+SUMPRODUCT(--(ABS($G187:$Z187)&lt;ABS(K187)),--($G187:$Z187&lt;&gt;0))+(SUMPRODUCT(--(ABS($G187:$Z187)=ABS(K187)),--($G187:$Z187&lt;&gt;0))-1)/2)</f>
        <v>10</v>
      </c>
      <c r="AF187" cm="1">
        <f t="array" ref="AF187">IF(L187=0,"",1+SUMPRODUCT(--(ABS($G187:$Z187)&lt;ABS(L187)),--($G187:$Z187&lt;&gt;0))+(SUMPRODUCT(--(ABS($G187:$Z187)=ABS(L187)),--($G187:$Z187&lt;&gt;0))-1)/2)</f>
        <v>12</v>
      </c>
      <c r="AG187" cm="1">
        <f t="array" ref="AG187">IF(M187=0,"",1+SUMPRODUCT(--(ABS($G187:$Z187)&lt;ABS(M187)),--($G187:$Z187&lt;&gt;0))+(SUMPRODUCT(--(ABS($G187:$Z187)=ABS(M187)),--($G187:$Z187&lt;&gt;0))-1)/2)</f>
        <v>16</v>
      </c>
      <c r="AH187" cm="1">
        <f t="array" ref="AH187">IF(N187=0,"",1+SUMPRODUCT(--(ABS($G187:$Z187)&lt;ABS(N187)),--($G187:$Z187&lt;&gt;0))+(SUMPRODUCT(--(ABS($G187:$Z187)=ABS(N187)),--($G187:$Z187&lt;&gt;0))-1)/2)</f>
        <v>15</v>
      </c>
      <c r="AI187" cm="1">
        <f t="array" ref="AI187">IF(O187=0,"",1+SUMPRODUCT(--(ABS($G187:$Z187)&lt;ABS(O187)),--($G187:$Z187&lt;&gt;0))+(SUMPRODUCT(--(ABS($G187:$Z187)=ABS(O187)),--($G187:$Z187&lt;&gt;0))-1)/2)</f>
        <v>13</v>
      </c>
      <c r="AJ187" cm="1">
        <f t="array" ref="AJ187">IF(P187=0,"",1+SUMPRODUCT(--(ABS($G187:$Z187)&lt;ABS(P187)),--($G187:$Z187&lt;&gt;0))+(SUMPRODUCT(--(ABS($G187:$Z187)=ABS(P187)),--($G187:$Z187&lt;&gt;0))-1)/2)</f>
        <v>19</v>
      </c>
      <c r="AK187" cm="1">
        <f t="array" ref="AK187">IF(Q187=0,"",1+SUMPRODUCT(--(ABS($G187:$Z187)&lt;ABS(Q187)),--($G187:$Z187&lt;&gt;0))+(SUMPRODUCT(--(ABS($G187:$Z187)=ABS(Q187)),--($G187:$Z187&lt;&gt;0))-1)/2)</f>
        <v>1</v>
      </c>
      <c r="AL187" cm="1">
        <f t="array" ref="AL187">IF(R187=0,"",1+SUMPRODUCT(--(ABS($G187:$Z187)&lt;ABS(R187)),--($G187:$Z187&lt;&gt;0))+(SUMPRODUCT(--(ABS($G187:$Z187)=ABS(R187)),--($G187:$Z187&lt;&gt;0))-1)/2)</f>
        <v>9</v>
      </c>
      <c r="AM187" cm="1">
        <f t="array" ref="AM187">IF(S187=0,"",1+SUMPRODUCT(--(ABS($G187:$Z187)&lt;ABS(S187)),--($G187:$Z187&lt;&gt;0))+(SUMPRODUCT(--(ABS($G187:$Z187)=ABS(S187)),--($G187:$Z187&lt;&gt;0))-1)/2)</f>
        <v>4</v>
      </c>
      <c r="AN187" cm="1">
        <f t="array" ref="AN187">IF(T187=0,"",1+SUMPRODUCT(--(ABS($G187:$Z187)&lt;ABS(T187)),--($G187:$Z187&lt;&gt;0))+(SUMPRODUCT(--(ABS($G187:$Z187)=ABS(T187)),--($G187:$Z187&lt;&gt;0))-1)/2)</f>
        <v>3</v>
      </c>
      <c r="AO187" cm="1">
        <f t="array" ref="AO187">IF(U187=0,"",1+SUMPRODUCT(--(ABS($G187:$Z187)&lt;ABS(U187)),--($G187:$Z187&lt;&gt;0))+(SUMPRODUCT(--(ABS($G187:$Z187)=ABS(U187)),--($G187:$Z187&lt;&gt;0))-1)/2)</f>
        <v>8</v>
      </c>
      <c r="AP187" cm="1">
        <f t="array" ref="AP187">IF(V187=0,"",1+SUMPRODUCT(--(ABS($G187:$Z187)&lt;ABS(V187)),--($G187:$Z187&lt;&gt;0))+(SUMPRODUCT(--(ABS($G187:$Z187)=ABS(V187)),--($G187:$Z187&lt;&gt;0))-1)/2)</f>
        <v>7</v>
      </c>
      <c r="AQ187" cm="1">
        <f t="array" ref="AQ187">IF(W187=0,"",1+SUMPRODUCT(--(ABS($G187:$Z187)&lt;ABS(W187)),--($G187:$Z187&lt;&gt;0))+(SUMPRODUCT(--(ABS($G187:$Z187)=ABS(W187)),--($G187:$Z187&lt;&gt;0))-1)/2)</f>
        <v>14</v>
      </c>
      <c r="AR187" cm="1">
        <f t="array" ref="AR187">IF(X187=0,"",1+SUMPRODUCT(--(ABS($G187:$Z187)&lt;ABS(X187)),--($G187:$Z187&lt;&gt;0))+(SUMPRODUCT(--(ABS($G187:$Z187)=ABS(X187)),--($G187:$Z187&lt;&gt;0))-1)/2)</f>
        <v>18</v>
      </c>
      <c r="AS187" cm="1">
        <f t="array" ref="AS187">IF(Y187=0,"",1+SUMPRODUCT(--(ABS($G187:$Z187)&lt;ABS(Y187)),--($G187:$Z187&lt;&gt;0))+(SUMPRODUCT(--(ABS($G187:$Z187)=ABS(Y187)),--($G187:$Z187&lt;&gt;0))-1)/2)</f>
        <v>6</v>
      </c>
      <c r="AT187" cm="1">
        <f t="array" ref="AT187">IF(Z187=0,"",1+SUMPRODUCT(--(ABS($G187:$Z187)&lt;ABS(Z187)),--($G187:$Z187&lt;&gt;0))+(SUMPRODUCT(--(ABS($G187:$Z187)=ABS(Z187)),--($G187:$Z187&lt;&gt;0))-1)/2)</f>
        <v>2</v>
      </c>
      <c r="AU187">
        <f>AVERAGE(G187:Z187)</f>
        <v>2.4604918567999838E-2</v>
      </c>
      <c r="AV187">
        <f>SUMIF(G187:Z187,"&gt;0",AA187:AT187)</f>
        <v>210</v>
      </c>
      <c r="AW187">
        <f>COUNTIF(G187:Z187,"&lt;&gt;0")</f>
        <v>20</v>
      </c>
      <c r="AX187">
        <f>_xlfn.LET(_xlpm.n,AW187,_xlpm.w,AV187,_xlpm.mu,_xlpm.n*(_xlpm.n+1)/4,_xlpm.sd,SQRT(_xlpm.n*(_xlpm.n+1)*(2*_xlpm.n+1)/24),_xlpm.z,(ABS(_xlpm.w-_xlpm.mu)-0.5)/_xlpm.sd,MIN(1,2*(1-_xlfn.NORM.S.DIST(_xlpm.z,TRUE))))</f>
        <v>9.5691731570646255E-5</v>
      </c>
    </row>
    <row r="188" spans="1:50" x14ac:dyDescent="0.25">
      <c r="A188" t="s">
        <v>9356</v>
      </c>
      <c r="B188" t="s">
        <v>106</v>
      </c>
      <c r="C188" t="s">
        <v>147</v>
      </c>
      <c r="D188" t="s">
        <v>73</v>
      </c>
      <c r="E188" t="s">
        <v>32</v>
      </c>
      <c r="F188" t="s">
        <v>9259</v>
      </c>
      <c r="G188">
        <f>all_runs!O1082-all_runs!O1682</f>
        <v>-2.5878791569168058E-2</v>
      </c>
      <c r="H188">
        <f>all_runs!O1083-all_runs!O1683</f>
        <v>-7.4096028452874996E-2</v>
      </c>
      <c r="I188">
        <f>all_runs!O1084-all_runs!O1684</f>
        <v>-9.9300363985092011E-3</v>
      </c>
      <c r="J188">
        <f>all_runs!O1085-all_runs!O1685</f>
        <v>-1.7649530746603248E-2</v>
      </c>
      <c r="K188">
        <f>all_runs!O1086-all_runs!O1686</f>
        <v>-2.9476504928701242E-2</v>
      </c>
      <c r="L188">
        <f>all_runs!O1087-all_runs!O1687</f>
        <v>-8.6947913034862712E-4</v>
      </c>
      <c r="M188">
        <f>all_runs!O1088-all_runs!O1688</f>
        <v>2.33786285122769E-2</v>
      </c>
      <c r="N188">
        <f>all_runs!O1089-all_runs!O1689</f>
        <v>-3.3550681683461758E-2</v>
      </c>
      <c r="O188">
        <f>all_runs!O1090-all_runs!O1690</f>
        <v>-9.8251028806581875E-3</v>
      </c>
      <c r="P188">
        <f>all_runs!O1091-all_runs!O1691</f>
        <v>-5.082987551867213E-2</v>
      </c>
      <c r="Q188">
        <f>all_runs!O1092-all_runs!O1692</f>
        <v>1.417014613778711E-2</v>
      </c>
      <c r="R188">
        <f>all_runs!O1093-all_runs!O1693</f>
        <v>-8.1819975859711014E-2</v>
      </c>
      <c r="S188">
        <f>all_runs!O1094-all_runs!O1694</f>
        <v>-4.0328649996660082E-2</v>
      </c>
      <c r="T188">
        <f>all_runs!O1095-all_runs!O1695</f>
        <v>-2.3388773388773432E-2</v>
      </c>
      <c r="U188">
        <f>all_runs!O1096-all_runs!O1696</f>
        <v>-2.5778732545655991E-4</v>
      </c>
      <c r="V188">
        <f>all_runs!O1097-all_runs!O1697</f>
        <v>-4.454979701208972E-2</v>
      </c>
      <c r="W188">
        <f>all_runs!O1098-all_runs!O1698</f>
        <v>-9.9380154705188684E-3</v>
      </c>
      <c r="X188">
        <f>all_runs!O1099-all_runs!O1699</f>
        <v>0</v>
      </c>
      <c r="Y188">
        <f>all_runs!O1100-all_runs!O1700</f>
        <v>-3.2820964545254405E-2</v>
      </c>
      <c r="Z188">
        <f>all_runs!O1101-all_runs!O1701</f>
        <v>-1.4667535853976621E-2</v>
      </c>
      <c r="AA188" cm="1">
        <f t="array" ref="AA188">IF(G188=0,"",1+SUMPRODUCT(--(ABS($G188:$Z188)&lt;ABS(G188)),--($G188:$Z188&lt;&gt;0))+(SUMPRODUCT(--(ABS($G188:$Z188)=ABS(G188)),--($G188:$Z188&lt;&gt;0))-1)/2)</f>
        <v>11</v>
      </c>
      <c r="AB188" cm="1">
        <f t="array" ref="AB188">IF(H188=0,"",1+SUMPRODUCT(--(ABS($G188:$Z188)&lt;ABS(H188)),--($G188:$Z188&lt;&gt;0))+(SUMPRODUCT(--(ABS($G188:$Z188)=ABS(H188)),--($G188:$Z188&lt;&gt;0))-1)/2)</f>
        <v>18</v>
      </c>
      <c r="AC188" cm="1">
        <f t="array" ref="AC188">IF(I188=0,"",1+SUMPRODUCT(--(ABS($G188:$Z188)&lt;ABS(I188)),--($G188:$Z188&lt;&gt;0))+(SUMPRODUCT(--(ABS($G188:$Z188)=ABS(I188)),--($G188:$Z188&lt;&gt;0))-1)/2)</f>
        <v>4</v>
      </c>
      <c r="AD188" cm="1">
        <f t="array" ref="AD188">IF(J188=0,"",1+SUMPRODUCT(--(ABS($G188:$Z188)&lt;ABS(J188)),--($G188:$Z188&lt;&gt;0))+(SUMPRODUCT(--(ABS($G188:$Z188)=ABS(J188)),--($G188:$Z188&lt;&gt;0))-1)/2)</f>
        <v>8</v>
      </c>
      <c r="AE188" cm="1">
        <f t="array" ref="AE188">IF(K188=0,"",1+SUMPRODUCT(--(ABS($G188:$Z188)&lt;ABS(K188)),--($G188:$Z188&lt;&gt;0))+(SUMPRODUCT(--(ABS($G188:$Z188)=ABS(K188)),--($G188:$Z188&lt;&gt;0))-1)/2)</f>
        <v>12</v>
      </c>
      <c r="AF188" cm="1">
        <f t="array" ref="AF188">IF(L188=0,"",1+SUMPRODUCT(--(ABS($G188:$Z188)&lt;ABS(L188)),--($G188:$Z188&lt;&gt;0))+(SUMPRODUCT(--(ABS($G188:$Z188)=ABS(L188)),--($G188:$Z188&lt;&gt;0))-1)/2)</f>
        <v>2</v>
      </c>
      <c r="AG188" cm="1">
        <f t="array" ref="AG188">IF(M188=0,"",1+SUMPRODUCT(--(ABS($G188:$Z188)&lt;ABS(M188)),--($G188:$Z188&lt;&gt;0))+(SUMPRODUCT(--(ABS($G188:$Z188)=ABS(M188)),--($G188:$Z188&lt;&gt;0))-1)/2)</f>
        <v>9</v>
      </c>
      <c r="AH188" cm="1">
        <f t="array" ref="AH188">IF(N188=0,"",1+SUMPRODUCT(--(ABS($G188:$Z188)&lt;ABS(N188)),--($G188:$Z188&lt;&gt;0))+(SUMPRODUCT(--(ABS($G188:$Z188)=ABS(N188)),--($G188:$Z188&lt;&gt;0))-1)/2)</f>
        <v>14</v>
      </c>
      <c r="AI188" cm="1">
        <f t="array" ref="AI188">IF(O188=0,"",1+SUMPRODUCT(--(ABS($G188:$Z188)&lt;ABS(O188)),--($G188:$Z188&lt;&gt;0))+(SUMPRODUCT(--(ABS($G188:$Z188)=ABS(O188)),--($G188:$Z188&lt;&gt;0))-1)/2)</f>
        <v>3</v>
      </c>
      <c r="AJ188" cm="1">
        <f t="array" ref="AJ188">IF(P188=0,"",1+SUMPRODUCT(--(ABS($G188:$Z188)&lt;ABS(P188)),--($G188:$Z188&lt;&gt;0))+(SUMPRODUCT(--(ABS($G188:$Z188)=ABS(P188)),--($G188:$Z188&lt;&gt;0))-1)/2)</f>
        <v>17</v>
      </c>
      <c r="AK188" cm="1">
        <f t="array" ref="AK188">IF(Q188=0,"",1+SUMPRODUCT(--(ABS($G188:$Z188)&lt;ABS(Q188)),--($G188:$Z188&lt;&gt;0))+(SUMPRODUCT(--(ABS($G188:$Z188)=ABS(Q188)),--($G188:$Z188&lt;&gt;0))-1)/2)</f>
        <v>6</v>
      </c>
      <c r="AL188" cm="1">
        <f t="array" ref="AL188">IF(R188=0,"",1+SUMPRODUCT(--(ABS($G188:$Z188)&lt;ABS(R188)),--($G188:$Z188&lt;&gt;0))+(SUMPRODUCT(--(ABS($G188:$Z188)=ABS(R188)),--($G188:$Z188&lt;&gt;0))-1)/2)</f>
        <v>19</v>
      </c>
      <c r="AM188" cm="1">
        <f t="array" ref="AM188">IF(S188=0,"",1+SUMPRODUCT(--(ABS($G188:$Z188)&lt;ABS(S188)),--($G188:$Z188&lt;&gt;0))+(SUMPRODUCT(--(ABS($G188:$Z188)=ABS(S188)),--($G188:$Z188&lt;&gt;0))-1)/2)</f>
        <v>15</v>
      </c>
      <c r="AN188" cm="1">
        <f t="array" ref="AN188">IF(T188=0,"",1+SUMPRODUCT(--(ABS($G188:$Z188)&lt;ABS(T188)),--($G188:$Z188&lt;&gt;0))+(SUMPRODUCT(--(ABS($G188:$Z188)=ABS(T188)),--($G188:$Z188&lt;&gt;0))-1)/2)</f>
        <v>10</v>
      </c>
      <c r="AO188" cm="1">
        <f t="array" ref="AO188">IF(U188=0,"",1+SUMPRODUCT(--(ABS($G188:$Z188)&lt;ABS(U188)),--($G188:$Z188&lt;&gt;0))+(SUMPRODUCT(--(ABS($G188:$Z188)=ABS(U188)),--($G188:$Z188&lt;&gt;0))-1)/2)</f>
        <v>1</v>
      </c>
      <c r="AP188" cm="1">
        <f t="array" ref="AP188">IF(V188=0,"",1+SUMPRODUCT(--(ABS($G188:$Z188)&lt;ABS(V188)),--($G188:$Z188&lt;&gt;0))+(SUMPRODUCT(--(ABS($G188:$Z188)=ABS(V188)),--($G188:$Z188&lt;&gt;0))-1)/2)</f>
        <v>16</v>
      </c>
      <c r="AQ188" cm="1">
        <f t="array" ref="AQ188">IF(W188=0,"",1+SUMPRODUCT(--(ABS($G188:$Z188)&lt;ABS(W188)),--($G188:$Z188&lt;&gt;0))+(SUMPRODUCT(--(ABS($G188:$Z188)=ABS(W188)),--($G188:$Z188&lt;&gt;0))-1)/2)</f>
        <v>5</v>
      </c>
      <c r="AR188" t="str" cm="1">
        <f t="array" ref="AR188">IF(X188=0,"",1+SUMPRODUCT(--(ABS($G188:$Z188)&lt;ABS(X188)),--($G188:$Z188&lt;&gt;0))+(SUMPRODUCT(--(ABS($G188:$Z188)=ABS(X188)),--($G188:$Z188&lt;&gt;0))-1)/2)</f>
        <v/>
      </c>
      <c r="AS188" cm="1">
        <f t="array" ref="AS188">IF(Y188=0,"",1+SUMPRODUCT(--(ABS($G188:$Z188)&lt;ABS(Y188)),--($G188:$Z188&lt;&gt;0))+(SUMPRODUCT(--(ABS($G188:$Z188)=ABS(Y188)),--($G188:$Z188&lt;&gt;0))-1)/2)</f>
        <v>13</v>
      </c>
      <c r="AT188" cm="1">
        <f t="array" ref="AT188">IF(Z188=0,"",1+SUMPRODUCT(--(ABS($G188:$Z188)&lt;ABS(Z188)),--($G188:$Z188&lt;&gt;0))+(SUMPRODUCT(--(ABS($G188:$Z188)=ABS(Z188)),--($G188:$Z188&lt;&gt;0))-1)/2)</f>
        <v>7</v>
      </c>
      <c r="AU188">
        <f>AVERAGE(G188:Z188)</f>
        <v>-2.3116437805568706E-2</v>
      </c>
      <c r="AV188">
        <f>SUMIF(G188:Z188,"&gt;0",AA188:AT188)</f>
        <v>15</v>
      </c>
      <c r="AW188">
        <f>COUNTIF(G188:Z188,"&lt;&gt;0")</f>
        <v>19</v>
      </c>
      <c r="AX188">
        <f>_xlfn.LET(_xlpm.n,AW188,_xlpm.w,AV188,_xlpm.mu,_xlpm.n*(_xlpm.n+1)/4,_xlpm.sd,SQRT(_xlpm.n*(_xlpm.n+1)*(2*_xlpm.n+1)/24),_xlpm.z,(ABS(_xlpm.w-_xlpm.mu)-0.5)/_xlpm.sd,MIN(1,2*(1-_xlfn.NORM.S.DIST(_xlpm.z,TRUE))))</f>
        <v>1.3778397870098935E-3</v>
      </c>
    </row>
    <row r="189" spans="1:50" x14ac:dyDescent="0.25">
      <c r="A189" t="s">
        <v>9356</v>
      </c>
      <c r="B189" t="s">
        <v>106</v>
      </c>
      <c r="C189" t="s">
        <v>147</v>
      </c>
      <c r="D189" t="s">
        <v>73</v>
      </c>
      <c r="E189" t="s">
        <v>12</v>
      </c>
      <c r="F189" t="s">
        <v>9259</v>
      </c>
      <c r="G189">
        <f>all_runs!O1102-all_runs!O1702</f>
        <v>-6.8262319887203771E-2</v>
      </c>
      <c r="H189">
        <f>all_runs!O1103-all_runs!O1703</f>
        <v>1.3522092432706967E-2</v>
      </c>
      <c r="I189">
        <f>all_runs!O1104-all_runs!O1704</f>
        <v>-4.3081861958266465E-2</v>
      </c>
      <c r="J189">
        <f>all_runs!O1105-all_runs!O1705</f>
        <v>-2.8525976797423636E-2</v>
      </c>
      <c r="K189">
        <f>all_runs!O1106-all_runs!O1706</f>
        <v>1.1347262247838552E-2</v>
      </c>
      <c r="L189">
        <f>all_runs!O1107-all_runs!O1707</f>
        <v>2.9600656719300678E-2</v>
      </c>
      <c r="M189">
        <f>all_runs!O1108-all_runs!O1708</f>
        <v>0</v>
      </c>
      <c r="N189">
        <f>all_runs!O1109-all_runs!O1709</f>
        <v>-3.6370871468364485E-2</v>
      </c>
      <c r="O189">
        <f>all_runs!O1110-all_runs!O1710</f>
        <v>-1.0357142857142843E-2</v>
      </c>
      <c r="P189">
        <f>all_runs!O1111-all_runs!O1711</f>
        <v>4.5079365079365052E-2</v>
      </c>
      <c r="Q189">
        <f>all_runs!O1112-all_runs!O1712</f>
        <v>3.3197139938712095E-3</v>
      </c>
      <c r="R189">
        <f>all_runs!O1113-all_runs!O1713</f>
        <v>1.4882970137207296E-2</v>
      </c>
      <c r="S189">
        <f>all_runs!O1114-all_runs!O1714</f>
        <v>3.2558733401431006E-3</v>
      </c>
      <c r="T189">
        <f>all_runs!O1115-all_runs!O1715</f>
        <v>-1.3591151428344106E-2</v>
      </c>
      <c r="U189">
        <f>all_runs!O1116-all_runs!O1716</f>
        <v>-6.7614218032046036E-3</v>
      </c>
      <c r="V189">
        <f>all_runs!O1117-all_runs!O1717</f>
        <v>-1.0845811412384387E-3</v>
      </c>
      <c r="W189">
        <f>all_runs!O1118-all_runs!O1718</f>
        <v>5.6494415681677124E-3</v>
      </c>
      <c r="X189">
        <f>all_runs!O1119-all_runs!O1719</f>
        <v>-7.6540687776642913E-2</v>
      </c>
      <c r="Y189">
        <f>all_runs!O1120-all_runs!O1720</f>
        <v>-1.9657120904099323E-2</v>
      </c>
      <c r="Z189">
        <f>all_runs!O1121-all_runs!O1721</f>
        <v>-4.4817927170865968E-3</v>
      </c>
      <c r="AA189" cm="1">
        <f t="array" ref="AA189">IF(G189=0,"",1+SUMPRODUCT(--(ABS($G189:$Z189)&lt;ABS(G189)),--($G189:$Z189&lt;&gt;0))+(SUMPRODUCT(--(ABS($G189:$Z189)=ABS(G189)),--($G189:$Z189&lt;&gt;0))-1)/2)</f>
        <v>18</v>
      </c>
      <c r="AB189" cm="1">
        <f t="array" ref="AB189">IF(H189=0,"",1+SUMPRODUCT(--(ABS($G189:$Z189)&lt;ABS(H189)),--($G189:$Z189&lt;&gt;0))+(SUMPRODUCT(--(ABS($G189:$Z189)=ABS(H189)),--($G189:$Z189&lt;&gt;0))-1)/2)</f>
        <v>9</v>
      </c>
      <c r="AC189" cm="1">
        <f t="array" ref="AC189">IF(I189=0,"",1+SUMPRODUCT(--(ABS($G189:$Z189)&lt;ABS(I189)),--($G189:$Z189&lt;&gt;0))+(SUMPRODUCT(--(ABS($G189:$Z189)=ABS(I189)),--($G189:$Z189&lt;&gt;0))-1)/2)</f>
        <v>16</v>
      </c>
      <c r="AD189" cm="1">
        <f t="array" ref="AD189">IF(J189=0,"",1+SUMPRODUCT(--(ABS($G189:$Z189)&lt;ABS(J189)),--($G189:$Z189&lt;&gt;0))+(SUMPRODUCT(--(ABS($G189:$Z189)=ABS(J189)),--($G189:$Z189&lt;&gt;0))-1)/2)</f>
        <v>13</v>
      </c>
      <c r="AE189" cm="1">
        <f t="array" ref="AE189">IF(K189=0,"",1+SUMPRODUCT(--(ABS($G189:$Z189)&lt;ABS(K189)),--($G189:$Z189&lt;&gt;0))+(SUMPRODUCT(--(ABS($G189:$Z189)=ABS(K189)),--($G189:$Z189&lt;&gt;0))-1)/2)</f>
        <v>8</v>
      </c>
      <c r="AF189" cm="1">
        <f t="array" ref="AF189">IF(L189=0,"",1+SUMPRODUCT(--(ABS($G189:$Z189)&lt;ABS(L189)),--($G189:$Z189&lt;&gt;0))+(SUMPRODUCT(--(ABS($G189:$Z189)=ABS(L189)),--($G189:$Z189&lt;&gt;0))-1)/2)</f>
        <v>14</v>
      </c>
      <c r="AG189" t="str" cm="1">
        <f t="array" ref="AG189">IF(M189=0,"",1+SUMPRODUCT(--(ABS($G189:$Z189)&lt;ABS(M189)),--($G189:$Z189&lt;&gt;0))+(SUMPRODUCT(--(ABS($G189:$Z189)=ABS(M189)),--($G189:$Z189&lt;&gt;0))-1)/2)</f>
        <v/>
      </c>
      <c r="AH189" cm="1">
        <f t="array" ref="AH189">IF(N189=0,"",1+SUMPRODUCT(--(ABS($G189:$Z189)&lt;ABS(N189)),--($G189:$Z189&lt;&gt;0))+(SUMPRODUCT(--(ABS($G189:$Z189)=ABS(N189)),--($G189:$Z189&lt;&gt;0))-1)/2)</f>
        <v>15</v>
      </c>
      <c r="AI189" cm="1">
        <f t="array" ref="AI189">IF(O189=0,"",1+SUMPRODUCT(--(ABS($G189:$Z189)&lt;ABS(O189)),--($G189:$Z189&lt;&gt;0))+(SUMPRODUCT(--(ABS($G189:$Z189)=ABS(O189)),--($G189:$Z189&lt;&gt;0))-1)/2)</f>
        <v>7</v>
      </c>
      <c r="AJ189" cm="1">
        <f t="array" ref="AJ189">IF(P189=0,"",1+SUMPRODUCT(--(ABS($G189:$Z189)&lt;ABS(P189)),--($G189:$Z189&lt;&gt;0))+(SUMPRODUCT(--(ABS($G189:$Z189)=ABS(P189)),--($G189:$Z189&lt;&gt;0))-1)/2)</f>
        <v>17</v>
      </c>
      <c r="AK189" cm="1">
        <f t="array" ref="AK189">IF(Q189=0,"",1+SUMPRODUCT(--(ABS($G189:$Z189)&lt;ABS(Q189)),--($G189:$Z189&lt;&gt;0))+(SUMPRODUCT(--(ABS($G189:$Z189)=ABS(Q189)),--($G189:$Z189&lt;&gt;0))-1)/2)</f>
        <v>3</v>
      </c>
      <c r="AL189" cm="1">
        <f t="array" ref="AL189">IF(R189=0,"",1+SUMPRODUCT(--(ABS($G189:$Z189)&lt;ABS(R189)),--($G189:$Z189&lt;&gt;0))+(SUMPRODUCT(--(ABS($G189:$Z189)=ABS(R189)),--($G189:$Z189&lt;&gt;0))-1)/2)</f>
        <v>11</v>
      </c>
      <c r="AM189" cm="1">
        <f t="array" ref="AM189">IF(S189=0,"",1+SUMPRODUCT(--(ABS($G189:$Z189)&lt;ABS(S189)),--($G189:$Z189&lt;&gt;0))+(SUMPRODUCT(--(ABS($G189:$Z189)=ABS(S189)),--($G189:$Z189&lt;&gt;0))-1)/2)</f>
        <v>2</v>
      </c>
      <c r="AN189" cm="1">
        <f t="array" ref="AN189">IF(T189=0,"",1+SUMPRODUCT(--(ABS($G189:$Z189)&lt;ABS(T189)),--($G189:$Z189&lt;&gt;0))+(SUMPRODUCT(--(ABS($G189:$Z189)=ABS(T189)),--($G189:$Z189&lt;&gt;0))-1)/2)</f>
        <v>10</v>
      </c>
      <c r="AO189" cm="1">
        <f t="array" ref="AO189">IF(U189=0,"",1+SUMPRODUCT(--(ABS($G189:$Z189)&lt;ABS(U189)),--($G189:$Z189&lt;&gt;0))+(SUMPRODUCT(--(ABS($G189:$Z189)=ABS(U189)),--($G189:$Z189&lt;&gt;0))-1)/2)</f>
        <v>6</v>
      </c>
      <c r="AP189" cm="1">
        <f t="array" ref="AP189">IF(V189=0,"",1+SUMPRODUCT(--(ABS($G189:$Z189)&lt;ABS(V189)),--($G189:$Z189&lt;&gt;0))+(SUMPRODUCT(--(ABS($G189:$Z189)=ABS(V189)),--($G189:$Z189&lt;&gt;0))-1)/2)</f>
        <v>1</v>
      </c>
      <c r="AQ189" cm="1">
        <f t="array" ref="AQ189">IF(W189=0,"",1+SUMPRODUCT(--(ABS($G189:$Z189)&lt;ABS(W189)),--($G189:$Z189&lt;&gt;0))+(SUMPRODUCT(--(ABS($G189:$Z189)=ABS(W189)),--($G189:$Z189&lt;&gt;0))-1)/2)</f>
        <v>5</v>
      </c>
      <c r="AR189" cm="1">
        <f t="array" ref="AR189">IF(X189=0,"",1+SUMPRODUCT(--(ABS($G189:$Z189)&lt;ABS(X189)),--($G189:$Z189&lt;&gt;0))+(SUMPRODUCT(--(ABS($G189:$Z189)=ABS(X189)),--($G189:$Z189&lt;&gt;0))-1)/2)</f>
        <v>19</v>
      </c>
      <c r="AS189" cm="1">
        <f t="array" ref="AS189">IF(Y189=0,"",1+SUMPRODUCT(--(ABS($G189:$Z189)&lt;ABS(Y189)),--($G189:$Z189&lt;&gt;0))+(SUMPRODUCT(--(ABS($G189:$Z189)=ABS(Y189)),--($G189:$Z189&lt;&gt;0))-1)/2)</f>
        <v>12</v>
      </c>
      <c r="AT189" cm="1">
        <f t="array" ref="AT189">IF(Z189=0,"",1+SUMPRODUCT(--(ABS($G189:$Z189)&lt;ABS(Z189)),--($G189:$Z189&lt;&gt;0))+(SUMPRODUCT(--(ABS($G189:$Z189)=ABS(Z189)),--($G189:$Z189&lt;&gt;0))-1)/2)</f>
        <v>4</v>
      </c>
      <c r="AU189">
        <f>AVERAGE(G189:Z189)</f>
        <v>-9.1028776610208306E-3</v>
      </c>
      <c r="AV189">
        <f>SUMIF(G189:Z189,"&gt;0",AA189:AT189)</f>
        <v>69</v>
      </c>
      <c r="AW189">
        <f>COUNTIF(G189:Z189,"&lt;&gt;0")</f>
        <v>19</v>
      </c>
      <c r="AX189">
        <f>_xlfn.LET(_xlpm.n,AW189,_xlpm.w,AV189,_xlpm.mu,_xlpm.n*(_xlpm.n+1)/4,_xlpm.sd,SQRT(_xlpm.n*(_xlpm.n+1)*(2*_xlpm.n+1)/24),_xlpm.z,(ABS(_xlpm.w-_xlpm.mu)-0.5)/_xlpm.sd,MIN(1,2*(1-_xlfn.NORM.S.DIST(_xlpm.z,TRUE))))</f>
        <v>0.3048088031212266</v>
      </c>
    </row>
    <row r="190" spans="1:50" x14ac:dyDescent="0.25">
      <c r="A190" t="s">
        <v>9356</v>
      </c>
      <c r="B190" t="s">
        <v>106</v>
      </c>
      <c r="C190" t="s">
        <v>147</v>
      </c>
      <c r="D190" t="s">
        <v>73</v>
      </c>
      <c r="E190" t="s">
        <v>26</v>
      </c>
      <c r="F190" t="s">
        <v>9259</v>
      </c>
      <c r="G190">
        <f>all_runs!O1122-all_runs!O1722</f>
        <v>-1.8704254545273247E-2</v>
      </c>
      <c r="H190">
        <f>all_runs!O1123-all_runs!O1723</f>
        <v>-2.4628879892037769E-2</v>
      </c>
      <c r="I190">
        <f>all_runs!O1124-all_runs!O1724</f>
        <v>-3.5485370151623785E-2</v>
      </c>
      <c r="J190">
        <f>all_runs!O1125-all_runs!O1725</f>
        <v>4.4052863436124801E-3</v>
      </c>
      <c r="K190">
        <f>all_runs!O1126-all_runs!O1726</f>
        <v>-2.1105679966655355E-2</v>
      </c>
      <c r="L190">
        <f>all_runs!O1127-all_runs!O1727</f>
        <v>1.6419703644373063E-2</v>
      </c>
      <c r="M190">
        <f>all_runs!O1128-all_runs!O1728</f>
        <v>-4.8304179621674215E-2</v>
      </c>
      <c r="N190">
        <f>all_runs!O1129-all_runs!O1729</f>
        <v>2.2884098085844684E-2</v>
      </c>
      <c r="O190">
        <f>all_runs!O1130-all_runs!O1730</f>
        <v>-4.350236919044248E-2</v>
      </c>
      <c r="P190">
        <f>all_runs!O1131-all_runs!O1731</f>
        <v>-2.6450913209140614E-2</v>
      </c>
      <c r="Q190">
        <f>all_runs!O1132-all_runs!O1732</f>
        <v>-6.4986154679309682E-2</v>
      </c>
      <c r="R190">
        <f>all_runs!O1133-all_runs!O1733</f>
        <v>2.9076834806624485E-2</v>
      </c>
      <c r="S190">
        <f>all_runs!O1134-all_runs!O1734</f>
        <v>1.672250603162817E-2</v>
      </c>
      <c r="T190">
        <f>all_runs!O1135-all_runs!O1735</f>
        <v>-4.1667315609409061E-2</v>
      </c>
      <c r="U190">
        <f>all_runs!O1136-all_runs!O1736</f>
        <v>-7.1563577601755357E-3</v>
      </c>
      <c r="V190">
        <f>all_runs!O1137-all_runs!O1737</f>
        <v>2.7405315262341023E-2</v>
      </c>
      <c r="W190">
        <f>all_runs!O1138-all_runs!O1738</f>
        <v>2.1195610170801404E-2</v>
      </c>
      <c r="X190">
        <f>all_runs!O1139-all_runs!O1739</f>
        <v>-6.0983151144979875E-3</v>
      </c>
      <c r="Y190">
        <f>all_runs!O1140-all_runs!O1740</f>
        <v>7.726877014658462E-3</v>
      </c>
      <c r="Z190">
        <f>all_runs!O1141-all_runs!O1741</f>
        <v>8.7835330167582715E-3</v>
      </c>
      <c r="AA190" cm="1">
        <f t="array" ref="AA190">IF(G190=0,"",1+SUMPRODUCT(--(ABS($G190:$Z190)&lt;ABS(G190)),--($G190:$Z190&lt;&gt;0))+(SUMPRODUCT(--(ABS($G190:$Z190)=ABS(G190)),--($G190:$Z190&lt;&gt;0))-1)/2)</f>
        <v>8</v>
      </c>
      <c r="AB190" cm="1">
        <f t="array" ref="AB190">IF(H190=0,"",1+SUMPRODUCT(--(ABS($G190:$Z190)&lt;ABS(H190)),--($G190:$Z190&lt;&gt;0))+(SUMPRODUCT(--(ABS($G190:$Z190)=ABS(H190)),--($G190:$Z190&lt;&gt;0))-1)/2)</f>
        <v>12</v>
      </c>
      <c r="AC190" cm="1">
        <f t="array" ref="AC190">IF(I190=0,"",1+SUMPRODUCT(--(ABS($G190:$Z190)&lt;ABS(I190)),--($G190:$Z190&lt;&gt;0))+(SUMPRODUCT(--(ABS($G190:$Z190)=ABS(I190)),--($G190:$Z190&lt;&gt;0))-1)/2)</f>
        <v>16</v>
      </c>
      <c r="AD190" cm="1">
        <f t="array" ref="AD190">IF(J190=0,"",1+SUMPRODUCT(--(ABS($G190:$Z190)&lt;ABS(J190)),--($G190:$Z190&lt;&gt;0))+(SUMPRODUCT(--(ABS($G190:$Z190)=ABS(J190)),--($G190:$Z190&lt;&gt;0))-1)/2)</f>
        <v>1</v>
      </c>
      <c r="AE190" cm="1">
        <f t="array" ref="AE190">IF(K190=0,"",1+SUMPRODUCT(--(ABS($G190:$Z190)&lt;ABS(K190)),--($G190:$Z190&lt;&gt;0))+(SUMPRODUCT(--(ABS($G190:$Z190)=ABS(K190)),--($G190:$Z190&lt;&gt;0))-1)/2)</f>
        <v>9</v>
      </c>
      <c r="AF190" cm="1">
        <f t="array" ref="AF190">IF(L190=0,"",1+SUMPRODUCT(--(ABS($G190:$Z190)&lt;ABS(L190)),--($G190:$Z190&lt;&gt;0))+(SUMPRODUCT(--(ABS($G190:$Z190)=ABS(L190)),--($G190:$Z190&lt;&gt;0))-1)/2)</f>
        <v>6</v>
      </c>
      <c r="AG190" cm="1">
        <f t="array" ref="AG190">IF(M190=0,"",1+SUMPRODUCT(--(ABS($G190:$Z190)&lt;ABS(M190)),--($G190:$Z190&lt;&gt;0))+(SUMPRODUCT(--(ABS($G190:$Z190)=ABS(M190)),--($G190:$Z190&lt;&gt;0))-1)/2)</f>
        <v>19</v>
      </c>
      <c r="AH190" cm="1">
        <f t="array" ref="AH190">IF(N190=0,"",1+SUMPRODUCT(--(ABS($G190:$Z190)&lt;ABS(N190)),--($G190:$Z190&lt;&gt;0))+(SUMPRODUCT(--(ABS($G190:$Z190)=ABS(N190)),--($G190:$Z190&lt;&gt;0))-1)/2)</f>
        <v>11</v>
      </c>
      <c r="AI190" cm="1">
        <f t="array" ref="AI190">IF(O190=0,"",1+SUMPRODUCT(--(ABS($G190:$Z190)&lt;ABS(O190)),--($G190:$Z190&lt;&gt;0))+(SUMPRODUCT(--(ABS($G190:$Z190)=ABS(O190)),--($G190:$Z190&lt;&gt;0))-1)/2)</f>
        <v>18</v>
      </c>
      <c r="AJ190" cm="1">
        <f t="array" ref="AJ190">IF(P190=0,"",1+SUMPRODUCT(--(ABS($G190:$Z190)&lt;ABS(P190)),--($G190:$Z190&lt;&gt;0))+(SUMPRODUCT(--(ABS($G190:$Z190)=ABS(P190)),--($G190:$Z190&lt;&gt;0))-1)/2)</f>
        <v>13</v>
      </c>
      <c r="AK190" cm="1">
        <f t="array" ref="AK190">IF(Q190=0,"",1+SUMPRODUCT(--(ABS($G190:$Z190)&lt;ABS(Q190)),--($G190:$Z190&lt;&gt;0))+(SUMPRODUCT(--(ABS($G190:$Z190)=ABS(Q190)),--($G190:$Z190&lt;&gt;0))-1)/2)</f>
        <v>20</v>
      </c>
      <c r="AL190" cm="1">
        <f t="array" ref="AL190">IF(R190=0,"",1+SUMPRODUCT(--(ABS($G190:$Z190)&lt;ABS(R190)),--($G190:$Z190&lt;&gt;0))+(SUMPRODUCT(--(ABS($G190:$Z190)=ABS(R190)),--($G190:$Z190&lt;&gt;0))-1)/2)</f>
        <v>15</v>
      </c>
      <c r="AM190" cm="1">
        <f t="array" ref="AM190">IF(S190=0,"",1+SUMPRODUCT(--(ABS($G190:$Z190)&lt;ABS(S190)),--($G190:$Z190&lt;&gt;0))+(SUMPRODUCT(--(ABS($G190:$Z190)=ABS(S190)),--($G190:$Z190&lt;&gt;0))-1)/2)</f>
        <v>7</v>
      </c>
      <c r="AN190" cm="1">
        <f t="array" ref="AN190">IF(T190=0,"",1+SUMPRODUCT(--(ABS($G190:$Z190)&lt;ABS(T190)),--($G190:$Z190&lt;&gt;0))+(SUMPRODUCT(--(ABS($G190:$Z190)=ABS(T190)),--($G190:$Z190&lt;&gt;0))-1)/2)</f>
        <v>17</v>
      </c>
      <c r="AO190" cm="1">
        <f t="array" ref="AO190">IF(U190=0,"",1+SUMPRODUCT(--(ABS($G190:$Z190)&lt;ABS(U190)),--($G190:$Z190&lt;&gt;0))+(SUMPRODUCT(--(ABS($G190:$Z190)=ABS(U190)),--($G190:$Z190&lt;&gt;0))-1)/2)</f>
        <v>3</v>
      </c>
      <c r="AP190" cm="1">
        <f t="array" ref="AP190">IF(V190=0,"",1+SUMPRODUCT(--(ABS($G190:$Z190)&lt;ABS(V190)),--($G190:$Z190&lt;&gt;0))+(SUMPRODUCT(--(ABS($G190:$Z190)=ABS(V190)),--($G190:$Z190&lt;&gt;0))-1)/2)</f>
        <v>14</v>
      </c>
      <c r="AQ190" cm="1">
        <f t="array" ref="AQ190">IF(W190=0,"",1+SUMPRODUCT(--(ABS($G190:$Z190)&lt;ABS(W190)),--($G190:$Z190&lt;&gt;0))+(SUMPRODUCT(--(ABS($G190:$Z190)=ABS(W190)),--($G190:$Z190&lt;&gt;0))-1)/2)</f>
        <v>10</v>
      </c>
      <c r="AR190" cm="1">
        <f t="array" ref="AR190">IF(X190=0,"",1+SUMPRODUCT(--(ABS($G190:$Z190)&lt;ABS(X190)),--($G190:$Z190&lt;&gt;0))+(SUMPRODUCT(--(ABS($G190:$Z190)=ABS(X190)),--($G190:$Z190&lt;&gt;0))-1)/2)</f>
        <v>2</v>
      </c>
      <c r="AS190" cm="1">
        <f t="array" ref="AS190">IF(Y190=0,"",1+SUMPRODUCT(--(ABS($G190:$Z190)&lt;ABS(Y190)),--($G190:$Z190&lt;&gt;0))+(SUMPRODUCT(--(ABS($G190:$Z190)=ABS(Y190)),--($G190:$Z190&lt;&gt;0))-1)/2)</f>
        <v>4</v>
      </c>
      <c r="AT190" cm="1">
        <f t="array" ref="AT190">IF(Z190=0,"",1+SUMPRODUCT(--(ABS($G190:$Z190)&lt;ABS(Z190)),--($G190:$Z190&lt;&gt;0))+(SUMPRODUCT(--(ABS($G190:$Z190)=ABS(Z190)),--($G190:$Z190&lt;&gt;0))-1)/2)</f>
        <v>5</v>
      </c>
      <c r="AU190">
        <f>AVERAGE(G190:Z190)</f>
        <v>-9.1735012681798851E-3</v>
      </c>
      <c r="AV190">
        <f>SUMIF(G190:Z190,"&gt;0",AA190:AT190)</f>
        <v>73</v>
      </c>
      <c r="AW190">
        <f>COUNTIF(G190:Z190,"&lt;&gt;0")</f>
        <v>20</v>
      </c>
      <c r="AX190">
        <f>_xlfn.LET(_xlpm.n,AW190,_xlpm.w,AV190,_xlpm.mu,_xlpm.n*(_xlpm.n+1)/4,_xlpm.sd,SQRT(_xlpm.n*(_xlpm.n+1)*(2*_xlpm.n+1)/24),_xlpm.z,(ABS(_xlpm.w-_xlpm.mu)-0.5)/_xlpm.sd,MIN(1,2*(1-_xlfn.NORM.S.DIST(_xlpm.z,TRUE))))</f>
        <v>0.23960323034102227</v>
      </c>
    </row>
    <row r="191" spans="1:50" x14ac:dyDescent="0.25">
      <c r="A191" t="s">
        <v>9356</v>
      </c>
      <c r="B191" t="s">
        <v>106</v>
      </c>
      <c r="C191" t="s">
        <v>147</v>
      </c>
      <c r="D191" t="s">
        <v>73</v>
      </c>
      <c r="E191" t="s">
        <v>32</v>
      </c>
      <c r="F191" t="s">
        <v>9260</v>
      </c>
      <c r="G191">
        <f>all_runs!O1142-all_runs!O1742</f>
        <v>6.9616977225672838E-2</v>
      </c>
      <c r="H191">
        <f>all_runs!O1143-all_runs!O1743</f>
        <v>4.0215697603165457E-2</v>
      </c>
      <c r="I191">
        <f>all_runs!O1144-all_runs!O1744</f>
        <v>2.4572406925348123E-2</v>
      </c>
      <c r="J191">
        <f>all_runs!O1145-all_runs!O1745</f>
        <v>3.3613445378151252E-2</v>
      </c>
      <c r="K191">
        <f>all_runs!O1146-all_runs!O1746</f>
        <v>5.2146169671187903E-2</v>
      </c>
      <c r="L191">
        <f>all_runs!O1147-all_runs!O1747</f>
        <v>2.9350870783095839E-2</v>
      </c>
      <c r="M191">
        <f>all_runs!O1148-all_runs!O1748</f>
        <v>3.4801333703806669E-2</v>
      </c>
      <c r="N191">
        <f>all_runs!O1149-all_runs!O1749</f>
        <v>1.7720386339512006E-2</v>
      </c>
      <c r="O191">
        <f>all_runs!O1150-all_runs!O1750</f>
        <v>2.1167223698869142E-2</v>
      </c>
      <c r="P191">
        <f>all_runs!O1151-all_runs!O1751</f>
        <v>4.4311587831897814E-3</v>
      </c>
      <c r="Q191">
        <f>all_runs!O1152-all_runs!O1752</f>
        <v>3.6182547810454824E-2</v>
      </c>
      <c r="R191">
        <f>all_runs!O1153-all_runs!O1753</f>
        <v>3.6400176716707588E-2</v>
      </c>
      <c r="S191">
        <f>all_runs!O1154-all_runs!O1754</f>
        <v>4.7578694631287277E-2</v>
      </c>
      <c r="T191">
        <f>all_runs!O1155-all_runs!O1755</f>
        <v>-4.5524583274958452E-4</v>
      </c>
      <c r="U191">
        <f>all_runs!O1156-all_runs!O1756</f>
        <v>6.124271232732803E-2</v>
      </c>
      <c r="V191">
        <f>all_runs!O1157-all_runs!O1757</f>
        <v>1.9339554223275157E-2</v>
      </c>
      <c r="W191">
        <f>all_runs!O1158-all_runs!O1758</f>
        <v>6.6248256624823476E-4</v>
      </c>
      <c r="X191">
        <f>all_runs!O1159-all_runs!O1759</f>
        <v>6.2543859649122791E-2</v>
      </c>
      <c r="Y191">
        <f>all_runs!O1160-all_runs!O1760</f>
        <v>4.3839076312466196E-2</v>
      </c>
      <c r="Z191">
        <f>all_runs!O1161-all_runs!O1761</f>
        <v>1.8518518518518712E-2</v>
      </c>
      <c r="AA191" cm="1">
        <f t="array" ref="AA191">IF(G191=0,"",1+SUMPRODUCT(--(ABS($G191:$Z191)&lt;ABS(G191)),--($G191:$Z191&lt;&gt;0))+(SUMPRODUCT(--(ABS($G191:$Z191)=ABS(G191)),--($G191:$Z191&lt;&gt;0))-1)/2)</f>
        <v>20</v>
      </c>
      <c r="AB191" cm="1">
        <f t="array" ref="AB191">IF(H191=0,"",1+SUMPRODUCT(--(ABS($G191:$Z191)&lt;ABS(H191)),--($G191:$Z191&lt;&gt;0))+(SUMPRODUCT(--(ABS($G191:$Z191)=ABS(H191)),--($G191:$Z191&lt;&gt;0))-1)/2)</f>
        <v>14</v>
      </c>
      <c r="AC191" cm="1">
        <f t="array" ref="AC191">IF(I191=0,"",1+SUMPRODUCT(--(ABS($G191:$Z191)&lt;ABS(I191)),--($G191:$Z191&lt;&gt;0))+(SUMPRODUCT(--(ABS($G191:$Z191)=ABS(I191)),--($G191:$Z191&lt;&gt;0))-1)/2)</f>
        <v>8</v>
      </c>
      <c r="AD191" cm="1">
        <f t="array" ref="AD191">IF(J191=0,"",1+SUMPRODUCT(--(ABS($G191:$Z191)&lt;ABS(J191)),--($G191:$Z191&lt;&gt;0))+(SUMPRODUCT(--(ABS($G191:$Z191)=ABS(J191)),--($G191:$Z191&lt;&gt;0))-1)/2)</f>
        <v>10</v>
      </c>
      <c r="AE191" cm="1">
        <f t="array" ref="AE191">IF(K191=0,"",1+SUMPRODUCT(--(ABS($G191:$Z191)&lt;ABS(K191)),--($G191:$Z191&lt;&gt;0))+(SUMPRODUCT(--(ABS($G191:$Z191)=ABS(K191)),--($G191:$Z191&lt;&gt;0))-1)/2)</f>
        <v>17</v>
      </c>
      <c r="AF191" cm="1">
        <f t="array" ref="AF191">IF(L191=0,"",1+SUMPRODUCT(--(ABS($G191:$Z191)&lt;ABS(L191)),--($G191:$Z191&lt;&gt;0))+(SUMPRODUCT(--(ABS($G191:$Z191)=ABS(L191)),--($G191:$Z191&lt;&gt;0))-1)/2)</f>
        <v>9</v>
      </c>
      <c r="AG191" cm="1">
        <f t="array" ref="AG191">IF(M191=0,"",1+SUMPRODUCT(--(ABS($G191:$Z191)&lt;ABS(M191)),--($G191:$Z191&lt;&gt;0))+(SUMPRODUCT(--(ABS($G191:$Z191)=ABS(M191)),--($G191:$Z191&lt;&gt;0))-1)/2)</f>
        <v>11</v>
      </c>
      <c r="AH191" cm="1">
        <f t="array" ref="AH191">IF(N191=0,"",1+SUMPRODUCT(--(ABS($G191:$Z191)&lt;ABS(N191)),--($G191:$Z191&lt;&gt;0))+(SUMPRODUCT(--(ABS($G191:$Z191)=ABS(N191)),--($G191:$Z191&lt;&gt;0))-1)/2)</f>
        <v>4</v>
      </c>
      <c r="AI191" cm="1">
        <f t="array" ref="AI191">IF(O191=0,"",1+SUMPRODUCT(--(ABS($G191:$Z191)&lt;ABS(O191)),--($G191:$Z191&lt;&gt;0))+(SUMPRODUCT(--(ABS($G191:$Z191)=ABS(O191)),--($G191:$Z191&lt;&gt;0))-1)/2)</f>
        <v>7</v>
      </c>
      <c r="AJ191" cm="1">
        <f t="array" ref="AJ191">IF(P191=0,"",1+SUMPRODUCT(--(ABS($G191:$Z191)&lt;ABS(P191)),--($G191:$Z191&lt;&gt;0))+(SUMPRODUCT(--(ABS($G191:$Z191)=ABS(P191)),--($G191:$Z191&lt;&gt;0))-1)/2)</f>
        <v>3</v>
      </c>
      <c r="AK191" cm="1">
        <f t="array" ref="AK191">IF(Q191=0,"",1+SUMPRODUCT(--(ABS($G191:$Z191)&lt;ABS(Q191)),--($G191:$Z191&lt;&gt;0))+(SUMPRODUCT(--(ABS($G191:$Z191)=ABS(Q191)),--($G191:$Z191&lt;&gt;0))-1)/2)</f>
        <v>12</v>
      </c>
      <c r="AL191" cm="1">
        <f t="array" ref="AL191">IF(R191=0,"",1+SUMPRODUCT(--(ABS($G191:$Z191)&lt;ABS(R191)),--($G191:$Z191&lt;&gt;0))+(SUMPRODUCT(--(ABS($G191:$Z191)=ABS(R191)),--($G191:$Z191&lt;&gt;0))-1)/2)</f>
        <v>13</v>
      </c>
      <c r="AM191" cm="1">
        <f t="array" ref="AM191">IF(S191=0,"",1+SUMPRODUCT(--(ABS($G191:$Z191)&lt;ABS(S191)),--($G191:$Z191&lt;&gt;0))+(SUMPRODUCT(--(ABS($G191:$Z191)=ABS(S191)),--($G191:$Z191&lt;&gt;0))-1)/2)</f>
        <v>16</v>
      </c>
      <c r="AN191" cm="1">
        <f t="array" ref="AN191">IF(T191=0,"",1+SUMPRODUCT(--(ABS($G191:$Z191)&lt;ABS(T191)),--($G191:$Z191&lt;&gt;0))+(SUMPRODUCT(--(ABS($G191:$Z191)=ABS(T191)),--($G191:$Z191&lt;&gt;0))-1)/2)</f>
        <v>1</v>
      </c>
      <c r="AO191" cm="1">
        <f t="array" ref="AO191">IF(U191=0,"",1+SUMPRODUCT(--(ABS($G191:$Z191)&lt;ABS(U191)),--($G191:$Z191&lt;&gt;0))+(SUMPRODUCT(--(ABS($G191:$Z191)=ABS(U191)),--($G191:$Z191&lt;&gt;0))-1)/2)</f>
        <v>18</v>
      </c>
      <c r="AP191" cm="1">
        <f t="array" ref="AP191">IF(V191=0,"",1+SUMPRODUCT(--(ABS($G191:$Z191)&lt;ABS(V191)),--($G191:$Z191&lt;&gt;0))+(SUMPRODUCT(--(ABS($G191:$Z191)=ABS(V191)),--($G191:$Z191&lt;&gt;0))-1)/2)</f>
        <v>6</v>
      </c>
      <c r="AQ191" cm="1">
        <f t="array" ref="AQ191">IF(W191=0,"",1+SUMPRODUCT(--(ABS($G191:$Z191)&lt;ABS(W191)),--($G191:$Z191&lt;&gt;0))+(SUMPRODUCT(--(ABS($G191:$Z191)=ABS(W191)),--($G191:$Z191&lt;&gt;0))-1)/2)</f>
        <v>2</v>
      </c>
      <c r="AR191" cm="1">
        <f t="array" ref="AR191">IF(X191=0,"",1+SUMPRODUCT(--(ABS($G191:$Z191)&lt;ABS(X191)),--($G191:$Z191&lt;&gt;0))+(SUMPRODUCT(--(ABS($G191:$Z191)=ABS(X191)),--($G191:$Z191&lt;&gt;0))-1)/2)</f>
        <v>19</v>
      </c>
      <c r="AS191" cm="1">
        <f t="array" ref="AS191">IF(Y191=0,"",1+SUMPRODUCT(--(ABS($G191:$Z191)&lt;ABS(Y191)),--($G191:$Z191&lt;&gt;0))+(SUMPRODUCT(--(ABS($G191:$Z191)=ABS(Y191)),--($G191:$Z191&lt;&gt;0))-1)/2)</f>
        <v>15</v>
      </c>
      <c r="AT191" cm="1">
        <f t="array" ref="AT191">IF(Z191=0,"",1+SUMPRODUCT(--(ABS($G191:$Z191)&lt;ABS(Z191)),--($G191:$Z191&lt;&gt;0))+(SUMPRODUCT(--(ABS($G191:$Z191)=ABS(Z191)),--($G191:$Z191&lt;&gt;0))-1)/2)</f>
        <v>5</v>
      </c>
      <c r="AU191">
        <f>AVERAGE(G191:Z191)</f>
        <v>3.2674402351732912E-2</v>
      </c>
      <c r="AV191">
        <f>SUMIF(G191:Z191,"&gt;0",AA191:AT191)</f>
        <v>209</v>
      </c>
      <c r="AW191">
        <f>COUNTIF(G191:Z191,"&lt;&gt;0")</f>
        <v>20</v>
      </c>
      <c r="AX191">
        <f>_xlfn.LET(_xlpm.n,AW191,_xlpm.w,AV191,_xlpm.mu,_xlpm.n*(_xlpm.n+1)/4,_xlpm.sd,SQRT(_xlpm.n*(_xlpm.n+1)*(2*_xlpm.n+1)/24),_xlpm.z,(ABS(_xlpm.w-_xlpm.mu)-0.5)/_xlpm.sd,MIN(1,2*(1-_xlfn.NORM.S.DIST(_xlpm.z,TRUE))))</f>
        <v>1.1157661051997003E-4</v>
      </c>
    </row>
    <row r="192" spans="1:50" x14ac:dyDescent="0.25">
      <c r="A192" t="s">
        <v>9356</v>
      </c>
      <c r="B192" t="s">
        <v>106</v>
      </c>
      <c r="C192" t="s">
        <v>147</v>
      </c>
      <c r="D192" t="s">
        <v>73</v>
      </c>
      <c r="E192" t="s">
        <v>12</v>
      </c>
      <c r="F192" t="s">
        <v>9260</v>
      </c>
      <c r="G192">
        <f>all_runs!O1162-all_runs!O1762</f>
        <v>2.1158770806658067E-2</v>
      </c>
      <c r="H192">
        <f>all_runs!O1163-all_runs!O1763</f>
        <v>1.0862350865264547E-2</v>
      </c>
      <c r="I192">
        <f>all_runs!O1164-all_runs!O1764</f>
        <v>3.0559044968266669E-2</v>
      </c>
      <c r="J192">
        <f>all_runs!O1165-all_runs!O1765</f>
        <v>2.2109341929601789E-2</v>
      </c>
      <c r="K192">
        <f>all_runs!O1166-all_runs!O1766</f>
        <v>1.316159062637956E-2</v>
      </c>
      <c r="L192">
        <f>all_runs!O1167-all_runs!O1767</f>
        <v>1.6997167138810165E-2</v>
      </c>
      <c r="M192">
        <f>all_runs!O1168-all_runs!O1768</f>
        <v>4.5934202358783871E-3</v>
      </c>
      <c r="N192">
        <f>all_runs!O1169-all_runs!O1769</f>
        <v>1.220923273351171E-2</v>
      </c>
      <c r="O192">
        <f>all_runs!O1170-all_runs!O1770</f>
        <v>3.8292529817953613E-2</v>
      </c>
      <c r="P192">
        <f>all_runs!O1171-all_runs!O1771</f>
        <v>2.1071394467963245E-2</v>
      </c>
      <c r="Q192">
        <f>all_runs!O1172-all_runs!O1772</f>
        <v>3.7276208047938075E-2</v>
      </c>
      <c r="R192">
        <f>all_runs!O1173-all_runs!O1773</f>
        <v>8.7528797800229263E-4</v>
      </c>
      <c r="S192">
        <f>all_runs!O1174-all_runs!O1774</f>
        <v>3.4636191939562688E-2</v>
      </c>
      <c r="T192">
        <f>all_runs!O1175-all_runs!O1775</f>
        <v>-2.6260374086461091E-2</v>
      </c>
      <c r="U192">
        <f>all_runs!O1176-all_runs!O1776</f>
        <v>-2.8736805153032341E-3</v>
      </c>
      <c r="V192">
        <f>all_runs!O1177-all_runs!O1777</f>
        <v>-9.2048150705039689E-3</v>
      </c>
      <c r="W192">
        <f>all_runs!O1178-all_runs!O1778</f>
        <v>5.2749829051478292E-3</v>
      </c>
      <c r="X192">
        <f>all_runs!O1179-all_runs!O1779</f>
        <v>6.5168924712742937E-3</v>
      </c>
      <c r="Y192">
        <f>all_runs!O1180-all_runs!O1780</f>
        <v>2.1465762845073177E-2</v>
      </c>
      <c r="Z192">
        <f>all_runs!O1181-all_runs!O1781</f>
        <v>8.2797584258718082E-3</v>
      </c>
      <c r="AA192" cm="1">
        <f t="array" ref="AA192">IF(G192=0,"",1+SUMPRODUCT(--(ABS($G192:$Z192)&lt;ABS(G192)),--($G192:$Z192&lt;&gt;0))+(SUMPRODUCT(--(ABS($G192:$Z192)=ABS(G192)),--($G192:$Z192&lt;&gt;0))-1)/2)</f>
        <v>13</v>
      </c>
      <c r="AB192" cm="1">
        <f t="array" ref="AB192">IF(H192=0,"",1+SUMPRODUCT(--(ABS($G192:$Z192)&lt;ABS(H192)),--($G192:$Z192&lt;&gt;0))+(SUMPRODUCT(--(ABS($G192:$Z192)=ABS(H192)),--($G192:$Z192&lt;&gt;0))-1)/2)</f>
        <v>8</v>
      </c>
      <c r="AC192" cm="1">
        <f t="array" ref="AC192">IF(I192=0,"",1+SUMPRODUCT(--(ABS($G192:$Z192)&lt;ABS(I192)),--($G192:$Z192&lt;&gt;0))+(SUMPRODUCT(--(ABS($G192:$Z192)=ABS(I192)),--($G192:$Z192&lt;&gt;0))-1)/2)</f>
        <v>17</v>
      </c>
      <c r="AD192" cm="1">
        <f t="array" ref="AD192">IF(J192=0,"",1+SUMPRODUCT(--(ABS($G192:$Z192)&lt;ABS(J192)),--($G192:$Z192&lt;&gt;0))+(SUMPRODUCT(--(ABS($G192:$Z192)=ABS(J192)),--($G192:$Z192&lt;&gt;0))-1)/2)</f>
        <v>15</v>
      </c>
      <c r="AE192" cm="1">
        <f t="array" ref="AE192">IF(K192=0,"",1+SUMPRODUCT(--(ABS($G192:$Z192)&lt;ABS(K192)),--($G192:$Z192&lt;&gt;0))+(SUMPRODUCT(--(ABS($G192:$Z192)=ABS(K192)),--($G192:$Z192&lt;&gt;0))-1)/2)</f>
        <v>10</v>
      </c>
      <c r="AF192" cm="1">
        <f t="array" ref="AF192">IF(L192=0,"",1+SUMPRODUCT(--(ABS($G192:$Z192)&lt;ABS(L192)),--($G192:$Z192&lt;&gt;0))+(SUMPRODUCT(--(ABS($G192:$Z192)=ABS(L192)),--($G192:$Z192&lt;&gt;0))-1)/2)</f>
        <v>11</v>
      </c>
      <c r="AG192" cm="1">
        <f t="array" ref="AG192">IF(M192=0,"",1+SUMPRODUCT(--(ABS($G192:$Z192)&lt;ABS(M192)),--($G192:$Z192&lt;&gt;0))+(SUMPRODUCT(--(ABS($G192:$Z192)=ABS(M192)),--($G192:$Z192&lt;&gt;0))-1)/2)</f>
        <v>3</v>
      </c>
      <c r="AH192" cm="1">
        <f t="array" ref="AH192">IF(N192=0,"",1+SUMPRODUCT(--(ABS($G192:$Z192)&lt;ABS(N192)),--($G192:$Z192&lt;&gt;0))+(SUMPRODUCT(--(ABS($G192:$Z192)=ABS(N192)),--($G192:$Z192&lt;&gt;0))-1)/2)</f>
        <v>9</v>
      </c>
      <c r="AI192" cm="1">
        <f t="array" ref="AI192">IF(O192=0,"",1+SUMPRODUCT(--(ABS($G192:$Z192)&lt;ABS(O192)),--($G192:$Z192&lt;&gt;0))+(SUMPRODUCT(--(ABS($G192:$Z192)=ABS(O192)),--($G192:$Z192&lt;&gt;0))-1)/2)</f>
        <v>20</v>
      </c>
      <c r="AJ192" cm="1">
        <f t="array" ref="AJ192">IF(P192=0,"",1+SUMPRODUCT(--(ABS($G192:$Z192)&lt;ABS(P192)),--($G192:$Z192&lt;&gt;0))+(SUMPRODUCT(--(ABS($G192:$Z192)=ABS(P192)),--($G192:$Z192&lt;&gt;0))-1)/2)</f>
        <v>12</v>
      </c>
      <c r="AK192" cm="1">
        <f t="array" ref="AK192">IF(Q192=0,"",1+SUMPRODUCT(--(ABS($G192:$Z192)&lt;ABS(Q192)),--($G192:$Z192&lt;&gt;0))+(SUMPRODUCT(--(ABS($G192:$Z192)=ABS(Q192)),--($G192:$Z192&lt;&gt;0))-1)/2)</f>
        <v>19</v>
      </c>
      <c r="AL192" cm="1">
        <f t="array" ref="AL192">IF(R192=0,"",1+SUMPRODUCT(--(ABS($G192:$Z192)&lt;ABS(R192)),--($G192:$Z192&lt;&gt;0))+(SUMPRODUCT(--(ABS($G192:$Z192)=ABS(R192)),--($G192:$Z192&lt;&gt;0))-1)/2)</f>
        <v>1</v>
      </c>
      <c r="AM192" cm="1">
        <f t="array" ref="AM192">IF(S192=0,"",1+SUMPRODUCT(--(ABS($G192:$Z192)&lt;ABS(S192)),--($G192:$Z192&lt;&gt;0))+(SUMPRODUCT(--(ABS($G192:$Z192)=ABS(S192)),--($G192:$Z192&lt;&gt;0))-1)/2)</f>
        <v>18</v>
      </c>
      <c r="AN192" cm="1">
        <f t="array" ref="AN192">IF(T192=0,"",1+SUMPRODUCT(--(ABS($G192:$Z192)&lt;ABS(T192)),--($G192:$Z192&lt;&gt;0))+(SUMPRODUCT(--(ABS($G192:$Z192)=ABS(T192)),--($G192:$Z192&lt;&gt;0))-1)/2)</f>
        <v>16</v>
      </c>
      <c r="AO192" cm="1">
        <f t="array" ref="AO192">IF(U192=0,"",1+SUMPRODUCT(--(ABS($G192:$Z192)&lt;ABS(U192)),--($G192:$Z192&lt;&gt;0))+(SUMPRODUCT(--(ABS($G192:$Z192)=ABS(U192)),--($G192:$Z192&lt;&gt;0))-1)/2)</f>
        <v>2</v>
      </c>
      <c r="AP192" cm="1">
        <f t="array" ref="AP192">IF(V192=0,"",1+SUMPRODUCT(--(ABS($G192:$Z192)&lt;ABS(V192)),--($G192:$Z192&lt;&gt;0))+(SUMPRODUCT(--(ABS($G192:$Z192)=ABS(V192)),--($G192:$Z192&lt;&gt;0))-1)/2)</f>
        <v>7</v>
      </c>
      <c r="AQ192" cm="1">
        <f t="array" ref="AQ192">IF(W192=0,"",1+SUMPRODUCT(--(ABS($G192:$Z192)&lt;ABS(W192)),--($G192:$Z192&lt;&gt;0))+(SUMPRODUCT(--(ABS($G192:$Z192)=ABS(W192)),--($G192:$Z192&lt;&gt;0))-1)/2)</f>
        <v>4</v>
      </c>
      <c r="AR192" cm="1">
        <f t="array" ref="AR192">IF(X192=0,"",1+SUMPRODUCT(--(ABS($G192:$Z192)&lt;ABS(X192)),--($G192:$Z192&lt;&gt;0))+(SUMPRODUCT(--(ABS($G192:$Z192)=ABS(X192)),--($G192:$Z192&lt;&gt;0))-1)/2)</f>
        <v>5</v>
      </c>
      <c r="AS192" cm="1">
        <f t="array" ref="AS192">IF(Y192=0,"",1+SUMPRODUCT(--(ABS($G192:$Z192)&lt;ABS(Y192)),--($G192:$Z192&lt;&gt;0))+(SUMPRODUCT(--(ABS($G192:$Z192)=ABS(Y192)),--($G192:$Z192&lt;&gt;0))-1)/2)</f>
        <v>14</v>
      </c>
      <c r="AT192" cm="1">
        <f t="array" ref="AT192">IF(Z192=0,"",1+SUMPRODUCT(--(ABS($G192:$Z192)&lt;ABS(Z192)),--($G192:$Z192&lt;&gt;0))+(SUMPRODUCT(--(ABS($G192:$Z192)=ABS(Z192)),--($G192:$Z192&lt;&gt;0))-1)/2)</f>
        <v>6</v>
      </c>
      <c r="AU192">
        <f>AVERAGE(G192:Z192)</f>
        <v>1.3350052926544481E-2</v>
      </c>
      <c r="AV192">
        <f>SUMIF(G192:Z192,"&gt;0",AA192:AT192)</f>
        <v>185</v>
      </c>
      <c r="AW192">
        <f>COUNTIF(G192:Z192,"&lt;&gt;0")</f>
        <v>20</v>
      </c>
      <c r="AX192">
        <f>_xlfn.LET(_xlpm.n,AW192,_xlpm.w,AV192,_xlpm.mu,_xlpm.n*(_xlpm.n+1)/4,_xlpm.sd,SQRT(_xlpm.n*(_xlpm.n+1)*(2*_xlpm.n+1)/24),_xlpm.z,(ABS(_xlpm.w-_xlpm.mu)-0.5)/_xlpm.sd,MIN(1,2*(1-_xlfn.NORM.S.DIST(_xlpm.z,TRUE))))</f>
        <v>2.9979578809506968E-3</v>
      </c>
    </row>
    <row r="193" spans="1:50" x14ac:dyDescent="0.25">
      <c r="A193" t="s">
        <v>9356</v>
      </c>
      <c r="B193" t="s">
        <v>106</v>
      </c>
      <c r="C193" t="s">
        <v>147</v>
      </c>
      <c r="D193" t="s">
        <v>73</v>
      </c>
      <c r="E193" t="s">
        <v>26</v>
      </c>
      <c r="F193" t="s">
        <v>9260</v>
      </c>
      <c r="G193">
        <f>all_runs!O1182-all_runs!O1782</f>
        <v>1.7679834962500252E-2</v>
      </c>
      <c r="H193">
        <f>all_runs!O1183-all_runs!O1783</f>
        <v>3.1455290207898612E-2</v>
      </c>
      <c r="I193">
        <f>all_runs!O1184-all_runs!O1784</f>
        <v>1.8851706421303405E-3</v>
      </c>
      <c r="J193">
        <f>all_runs!O1185-all_runs!O1785</f>
        <v>-8.4632668015743873E-3</v>
      </c>
      <c r="K193">
        <f>all_runs!O1186-all_runs!O1786</f>
        <v>1.2449245384202778E-2</v>
      </c>
      <c r="L193">
        <f>all_runs!O1187-all_runs!O1787</f>
        <v>9.747426965969197E-4</v>
      </c>
      <c r="M193">
        <f>all_runs!O1188-all_runs!O1788</f>
        <v>-4.0626040626040583E-3</v>
      </c>
      <c r="N193">
        <f>all_runs!O1189-all_runs!O1789</f>
        <v>1.2155527399429933E-2</v>
      </c>
      <c r="O193">
        <f>all_runs!O1190-all_runs!O1790</f>
        <v>1.3390911995662336E-2</v>
      </c>
      <c r="P193">
        <f>all_runs!O1191-all_runs!O1791</f>
        <v>3.9906711583311716E-2</v>
      </c>
      <c r="Q193">
        <f>all_runs!O1192-all_runs!O1792</f>
        <v>1.4030501089324576E-2</v>
      </c>
      <c r="R193">
        <f>all_runs!O1193-all_runs!O1793</f>
        <v>5.6709222735858988E-3</v>
      </c>
      <c r="S193">
        <f>all_runs!O1194-all_runs!O1794</f>
        <v>7.328974141166622E-3</v>
      </c>
      <c r="T193">
        <f>all_runs!O1195-all_runs!O1795</f>
        <v>6.096361848576537E-4</v>
      </c>
      <c r="U193">
        <f>all_runs!O1196-all_runs!O1796</f>
        <v>2.2123893805309658E-2</v>
      </c>
      <c r="V193">
        <f>all_runs!O1197-all_runs!O1797</f>
        <v>-1.0713189500678344E-2</v>
      </c>
      <c r="W193">
        <f>all_runs!O1198-all_runs!O1798</f>
        <v>4.6079395376635857E-3</v>
      </c>
      <c r="X193">
        <f>all_runs!O1199-all_runs!O1799</f>
        <v>3.5398230088495852E-2</v>
      </c>
      <c r="Y193">
        <f>all_runs!O1200-all_runs!O1800</f>
        <v>1.0819622817274666E-2</v>
      </c>
      <c r="Z193">
        <f>all_runs!O1201-all_runs!O1801</f>
        <v>4.4247787610619538E-3</v>
      </c>
      <c r="AA193" cm="1">
        <f t="array" ref="AA193">IF(G193=0,"",1+SUMPRODUCT(--(ABS($G193:$Z193)&lt;ABS(G193)),--($G193:$Z193&lt;&gt;0))+(SUMPRODUCT(--(ABS($G193:$Z193)=ABS(G193)),--($G193:$Z193&lt;&gt;0))-1)/2)</f>
        <v>16</v>
      </c>
      <c r="AB193" cm="1">
        <f t="array" ref="AB193">IF(H193=0,"",1+SUMPRODUCT(--(ABS($G193:$Z193)&lt;ABS(H193)),--($G193:$Z193&lt;&gt;0))+(SUMPRODUCT(--(ABS($G193:$Z193)=ABS(H193)),--($G193:$Z193&lt;&gt;0))-1)/2)</f>
        <v>18</v>
      </c>
      <c r="AC193" cm="1">
        <f t="array" ref="AC193">IF(I193=0,"",1+SUMPRODUCT(--(ABS($G193:$Z193)&lt;ABS(I193)),--($G193:$Z193&lt;&gt;0))+(SUMPRODUCT(--(ABS($G193:$Z193)=ABS(I193)),--($G193:$Z193&lt;&gt;0))-1)/2)</f>
        <v>3</v>
      </c>
      <c r="AD193" cm="1">
        <f t="array" ref="AD193">IF(J193=0,"",1+SUMPRODUCT(--(ABS($G193:$Z193)&lt;ABS(J193)),--($G193:$Z193&lt;&gt;0))+(SUMPRODUCT(--(ABS($G193:$Z193)=ABS(J193)),--($G193:$Z193&lt;&gt;0))-1)/2)</f>
        <v>9</v>
      </c>
      <c r="AE193" cm="1">
        <f t="array" ref="AE193">IF(K193=0,"",1+SUMPRODUCT(--(ABS($G193:$Z193)&lt;ABS(K193)),--($G193:$Z193&lt;&gt;0))+(SUMPRODUCT(--(ABS($G193:$Z193)=ABS(K193)),--($G193:$Z193&lt;&gt;0))-1)/2)</f>
        <v>13</v>
      </c>
      <c r="AF193" cm="1">
        <f t="array" ref="AF193">IF(L193=0,"",1+SUMPRODUCT(--(ABS($G193:$Z193)&lt;ABS(L193)),--($G193:$Z193&lt;&gt;0))+(SUMPRODUCT(--(ABS($G193:$Z193)=ABS(L193)),--($G193:$Z193&lt;&gt;0))-1)/2)</f>
        <v>2</v>
      </c>
      <c r="AG193" cm="1">
        <f t="array" ref="AG193">IF(M193=0,"",1+SUMPRODUCT(--(ABS($G193:$Z193)&lt;ABS(M193)),--($G193:$Z193&lt;&gt;0))+(SUMPRODUCT(--(ABS($G193:$Z193)=ABS(M193)),--($G193:$Z193&lt;&gt;0))-1)/2)</f>
        <v>4</v>
      </c>
      <c r="AH193" cm="1">
        <f t="array" ref="AH193">IF(N193=0,"",1+SUMPRODUCT(--(ABS($G193:$Z193)&lt;ABS(N193)),--($G193:$Z193&lt;&gt;0))+(SUMPRODUCT(--(ABS($G193:$Z193)=ABS(N193)),--($G193:$Z193&lt;&gt;0))-1)/2)</f>
        <v>12</v>
      </c>
      <c r="AI193" cm="1">
        <f t="array" ref="AI193">IF(O193=0,"",1+SUMPRODUCT(--(ABS($G193:$Z193)&lt;ABS(O193)),--($G193:$Z193&lt;&gt;0))+(SUMPRODUCT(--(ABS($G193:$Z193)=ABS(O193)),--($G193:$Z193&lt;&gt;0))-1)/2)</f>
        <v>14</v>
      </c>
      <c r="AJ193" cm="1">
        <f t="array" ref="AJ193">IF(P193=0,"",1+SUMPRODUCT(--(ABS($G193:$Z193)&lt;ABS(P193)),--($G193:$Z193&lt;&gt;0))+(SUMPRODUCT(--(ABS($G193:$Z193)=ABS(P193)),--($G193:$Z193&lt;&gt;0))-1)/2)</f>
        <v>20</v>
      </c>
      <c r="AK193" cm="1">
        <f t="array" ref="AK193">IF(Q193=0,"",1+SUMPRODUCT(--(ABS($G193:$Z193)&lt;ABS(Q193)),--($G193:$Z193&lt;&gt;0))+(SUMPRODUCT(--(ABS($G193:$Z193)=ABS(Q193)),--($G193:$Z193&lt;&gt;0))-1)/2)</f>
        <v>15</v>
      </c>
      <c r="AL193" cm="1">
        <f t="array" ref="AL193">IF(R193=0,"",1+SUMPRODUCT(--(ABS($G193:$Z193)&lt;ABS(R193)),--($G193:$Z193&lt;&gt;0))+(SUMPRODUCT(--(ABS($G193:$Z193)=ABS(R193)),--($G193:$Z193&lt;&gt;0))-1)/2)</f>
        <v>7</v>
      </c>
      <c r="AM193" cm="1">
        <f t="array" ref="AM193">IF(S193=0,"",1+SUMPRODUCT(--(ABS($G193:$Z193)&lt;ABS(S193)),--($G193:$Z193&lt;&gt;0))+(SUMPRODUCT(--(ABS($G193:$Z193)=ABS(S193)),--($G193:$Z193&lt;&gt;0))-1)/2)</f>
        <v>8</v>
      </c>
      <c r="AN193" cm="1">
        <f t="array" ref="AN193">IF(T193=0,"",1+SUMPRODUCT(--(ABS($G193:$Z193)&lt;ABS(T193)),--($G193:$Z193&lt;&gt;0))+(SUMPRODUCT(--(ABS($G193:$Z193)=ABS(T193)),--($G193:$Z193&lt;&gt;0))-1)/2)</f>
        <v>1</v>
      </c>
      <c r="AO193" cm="1">
        <f t="array" ref="AO193">IF(U193=0,"",1+SUMPRODUCT(--(ABS($G193:$Z193)&lt;ABS(U193)),--($G193:$Z193&lt;&gt;0))+(SUMPRODUCT(--(ABS($G193:$Z193)=ABS(U193)),--($G193:$Z193&lt;&gt;0))-1)/2)</f>
        <v>17</v>
      </c>
      <c r="AP193" cm="1">
        <f t="array" ref="AP193">IF(V193=0,"",1+SUMPRODUCT(--(ABS($G193:$Z193)&lt;ABS(V193)),--($G193:$Z193&lt;&gt;0))+(SUMPRODUCT(--(ABS($G193:$Z193)=ABS(V193)),--($G193:$Z193&lt;&gt;0))-1)/2)</f>
        <v>10</v>
      </c>
      <c r="AQ193" cm="1">
        <f t="array" ref="AQ193">IF(W193=0,"",1+SUMPRODUCT(--(ABS($G193:$Z193)&lt;ABS(W193)),--($G193:$Z193&lt;&gt;0))+(SUMPRODUCT(--(ABS($G193:$Z193)=ABS(W193)),--($G193:$Z193&lt;&gt;0))-1)/2)</f>
        <v>6</v>
      </c>
      <c r="AR193" cm="1">
        <f t="array" ref="AR193">IF(X193=0,"",1+SUMPRODUCT(--(ABS($G193:$Z193)&lt;ABS(X193)),--($G193:$Z193&lt;&gt;0))+(SUMPRODUCT(--(ABS($G193:$Z193)=ABS(X193)),--($G193:$Z193&lt;&gt;0))-1)/2)</f>
        <v>19</v>
      </c>
      <c r="AS193" cm="1">
        <f t="array" ref="AS193">IF(Y193=0,"",1+SUMPRODUCT(--(ABS($G193:$Z193)&lt;ABS(Y193)),--($G193:$Z193&lt;&gt;0))+(SUMPRODUCT(--(ABS($G193:$Z193)=ABS(Y193)),--($G193:$Z193&lt;&gt;0))-1)/2)</f>
        <v>11</v>
      </c>
      <c r="AT193" cm="1">
        <f t="array" ref="AT193">IF(Z193=0,"",1+SUMPRODUCT(--(ABS($G193:$Z193)&lt;ABS(Z193)),--($G193:$Z193&lt;&gt;0))+(SUMPRODUCT(--(ABS($G193:$Z193)=ABS(Z193)),--($G193:$Z193&lt;&gt;0))-1)/2)</f>
        <v>5</v>
      </c>
      <c r="AU193">
        <f>AVERAGE(G193:Z193)</f>
        <v>1.0583643660280828E-2</v>
      </c>
      <c r="AV193">
        <f>SUMIF(G193:Z193,"&gt;0",AA193:AT193)</f>
        <v>187</v>
      </c>
      <c r="AW193">
        <f>COUNTIF(G193:Z193,"&lt;&gt;0")</f>
        <v>20</v>
      </c>
      <c r="AX193">
        <f>_xlfn.LET(_xlpm.n,AW193,_xlpm.w,AV193,_xlpm.mu,_xlpm.n*(_xlpm.n+1)/4,_xlpm.sd,SQRT(_xlpm.n*(_xlpm.n+1)*(2*_xlpm.n+1)/24),_xlpm.z,(ABS(_xlpm.w-_xlpm.mu)-0.5)/_xlpm.sd,MIN(1,2*(1-_xlfn.NORM.S.DIST(_xlpm.z,TRUE))))</f>
        <v>2.3453407228775092E-3</v>
      </c>
    </row>
    <row r="194" spans="1:50" x14ac:dyDescent="0.25">
      <c r="A194" t="s">
        <v>9356</v>
      </c>
      <c r="B194" t="s">
        <v>106</v>
      </c>
      <c r="C194" t="s">
        <v>147</v>
      </c>
      <c r="D194" t="s">
        <v>81</v>
      </c>
      <c r="E194" t="s">
        <v>32</v>
      </c>
      <c r="F194" t="s">
        <v>9259</v>
      </c>
      <c r="G194">
        <f>all_runs!O2882-all_runs!O3362</f>
        <v>-3.3615397378463641E-2</v>
      </c>
      <c r="H194">
        <f>all_runs!O2883-all_runs!O3363</f>
        <v>-3.3615397378463641E-2</v>
      </c>
      <c r="I194">
        <f>all_runs!O2884-all_runs!O3364</f>
        <v>-3.3615397378463641E-2</v>
      </c>
      <c r="J194">
        <f>all_runs!O2885-all_runs!O3365</f>
        <v>-3.3615397378463641E-2</v>
      </c>
      <c r="K194">
        <f>all_runs!O2886-all_runs!O3366</f>
        <v>-3.3615397378463641E-2</v>
      </c>
      <c r="L194">
        <f>all_runs!O2887-all_runs!O3367</f>
        <v>-3.3615397378463641E-2</v>
      </c>
      <c r="M194">
        <f>all_runs!O2888-all_runs!O3368</f>
        <v>-3.3615397378463641E-2</v>
      </c>
      <c r="N194">
        <f>all_runs!O2889-all_runs!O3369</f>
        <v>-3.3615397378463641E-2</v>
      </c>
      <c r="O194">
        <f>all_runs!O2890-all_runs!O3370</f>
        <v>-3.3615397378463641E-2</v>
      </c>
      <c r="P194">
        <f>all_runs!O2891-all_runs!O3371</f>
        <v>-3.3615397378463641E-2</v>
      </c>
      <c r="Q194">
        <f>all_runs!O2892-all_runs!O3372</f>
        <v>-3.3615397378463641E-2</v>
      </c>
      <c r="R194">
        <f>all_runs!O2893-all_runs!O3373</f>
        <v>-3.3615397378463641E-2</v>
      </c>
      <c r="S194">
        <f>all_runs!O2894-all_runs!O3374</f>
        <v>-3.3615397378463641E-2</v>
      </c>
      <c r="T194">
        <f>all_runs!O2895-all_runs!O3375</f>
        <v>-3.3615397378463641E-2</v>
      </c>
      <c r="U194">
        <f>all_runs!O2896-all_runs!O3376</f>
        <v>-3.3615397378463641E-2</v>
      </c>
      <c r="V194">
        <f>all_runs!O2897-all_runs!O3377</f>
        <v>-3.3615397378463641E-2</v>
      </c>
      <c r="W194">
        <f>all_runs!O2898-all_runs!O3378</f>
        <v>-3.3615397378463641E-2</v>
      </c>
      <c r="X194">
        <f>all_runs!O2899-all_runs!O3379</f>
        <v>-3.3615397378463641E-2</v>
      </c>
      <c r="Y194">
        <f>all_runs!O2900-all_runs!O3380</f>
        <v>-3.3615397378463641E-2</v>
      </c>
      <c r="Z194">
        <f>all_runs!O2901-all_runs!O3381</f>
        <v>-3.3615397378463641E-2</v>
      </c>
      <c r="AA194" cm="1">
        <f t="array" ref="AA194">IF(G194=0,"",1+SUMPRODUCT(--(ABS($G194:$Z194)&lt;ABS(G194)),--($G194:$Z194&lt;&gt;0))+(SUMPRODUCT(--(ABS($G194:$Z194)=ABS(G194)),--($G194:$Z194&lt;&gt;0))-1)/2)</f>
        <v>10.5</v>
      </c>
      <c r="AB194" cm="1">
        <f t="array" ref="AB194">IF(H194=0,"",1+SUMPRODUCT(--(ABS($G194:$Z194)&lt;ABS(H194)),--($G194:$Z194&lt;&gt;0))+(SUMPRODUCT(--(ABS($G194:$Z194)=ABS(H194)),--($G194:$Z194&lt;&gt;0))-1)/2)</f>
        <v>10.5</v>
      </c>
      <c r="AC194" cm="1">
        <f t="array" ref="AC194">IF(I194=0,"",1+SUMPRODUCT(--(ABS($G194:$Z194)&lt;ABS(I194)),--($G194:$Z194&lt;&gt;0))+(SUMPRODUCT(--(ABS($G194:$Z194)=ABS(I194)),--($G194:$Z194&lt;&gt;0))-1)/2)</f>
        <v>10.5</v>
      </c>
      <c r="AD194" cm="1">
        <f t="array" ref="AD194">IF(J194=0,"",1+SUMPRODUCT(--(ABS($G194:$Z194)&lt;ABS(J194)),--($G194:$Z194&lt;&gt;0))+(SUMPRODUCT(--(ABS($G194:$Z194)=ABS(J194)),--($G194:$Z194&lt;&gt;0))-1)/2)</f>
        <v>10.5</v>
      </c>
      <c r="AE194" cm="1">
        <f t="array" ref="AE194">IF(K194=0,"",1+SUMPRODUCT(--(ABS($G194:$Z194)&lt;ABS(K194)),--($G194:$Z194&lt;&gt;0))+(SUMPRODUCT(--(ABS($G194:$Z194)=ABS(K194)),--($G194:$Z194&lt;&gt;0))-1)/2)</f>
        <v>10.5</v>
      </c>
      <c r="AF194" cm="1">
        <f t="array" ref="AF194">IF(L194=0,"",1+SUMPRODUCT(--(ABS($G194:$Z194)&lt;ABS(L194)),--($G194:$Z194&lt;&gt;0))+(SUMPRODUCT(--(ABS($G194:$Z194)=ABS(L194)),--($G194:$Z194&lt;&gt;0))-1)/2)</f>
        <v>10.5</v>
      </c>
      <c r="AG194" cm="1">
        <f t="array" ref="AG194">IF(M194=0,"",1+SUMPRODUCT(--(ABS($G194:$Z194)&lt;ABS(M194)),--($G194:$Z194&lt;&gt;0))+(SUMPRODUCT(--(ABS($G194:$Z194)=ABS(M194)),--($G194:$Z194&lt;&gt;0))-1)/2)</f>
        <v>10.5</v>
      </c>
      <c r="AH194" cm="1">
        <f t="array" ref="AH194">IF(N194=0,"",1+SUMPRODUCT(--(ABS($G194:$Z194)&lt;ABS(N194)),--($G194:$Z194&lt;&gt;0))+(SUMPRODUCT(--(ABS($G194:$Z194)=ABS(N194)),--($G194:$Z194&lt;&gt;0))-1)/2)</f>
        <v>10.5</v>
      </c>
      <c r="AI194" cm="1">
        <f t="array" ref="AI194">IF(O194=0,"",1+SUMPRODUCT(--(ABS($G194:$Z194)&lt;ABS(O194)),--($G194:$Z194&lt;&gt;0))+(SUMPRODUCT(--(ABS($G194:$Z194)=ABS(O194)),--($G194:$Z194&lt;&gt;0))-1)/2)</f>
        <v>10.5</v>
      </c>
      <c r="AJ194" cm="1">
        <f t="array" ref="AJ194">IF(P194=0,"",1+SUMPRODUCT(--(ABS($G194:$Z194)&lt;ABS(P194)),--($G194:$Z194&lt;&gt;0))+(SUMPRODUCT(--(ABS($G194:$Z194)=ABS(P194)),--($G194:$Z194&lt;&gt;0))-1)/2)</f>
        <v>10.5</v>
      </c>
      <c r="AK194" cm="1">
        <f t="array" ref="AK194">IF(Q194=0,"",1+SUMPRODUCT(--(ABS($G194:$Z194)&lt;ABS(Q194)),--($G194:$Z194&lt;&gt;0))+(SUMPRODUCT(--(ABS($G194:$Z194)=ABS(Q194)),--($G194:$Z194&lt;&gt;0))-1)/2)</f>
        <v>10.5</v>
      </c>
      <c r="AL194" cm="1">
        <f t="array" ref="AL194">IF(R194=0,"",1+SUMPRODUCT(--(ABS($G194:$Z194)&lt;ABS(R194)),--($G194:$Z194&lt;&gt;0))+(SUMPRODUCT(--(ABS($G194:$Z194)=ABS(R194)),--($G194:$Z194&lt;&gt;0))-1)/2)</f>
        <v>10.5</v>
      </c>
      <c r="AM194" cm="1">
        <f t="array" ref="AM194">IF(S194=0,"",1+SUMPRODUCT(--(ABS($G194:$Z194)&lt;ABS(S194)),--($G194:$Z194&lt;&gt;0))+(SUMPRODUCT(--(ABS($G194:$Z194)=ABS(S194)),--($G194:$Z194&lt;&gt;0))-1)/2)</f>
        <v>10.5</v>
      </c>
      <c r="AN194" cm="1">
        <f t="array" ref="AN194">IF(T194=0,"",1+SUMPRODUCT(--(ABS($G194:$Z194)&lt;ABS(T194)),--($G194:$Z194&lt;&gt;0))+(SUMPRODUCT(--(ABS($G194:$Z194)=ABS(T194)),--($G194:$Z194&lt;&gt;0))-1)/2)</f>
        <v>10.5</v>
      </c>
      <c r="AO194" cm="1">
        <f t="array" ref="AO194">IF(U194=0,"",1+SUMPRODUCT(--(ABS($G194:$Z194)&lt;ABS(U194)),--($G194:$Z194&lt;&gt;0))+(SUMPRODUCT(--(ABS($G194:$Z194)=ABS(U194)),--($G194:$Z194&lt;&gt;0))-1)/2)</f>
        <v>10.5</v>
      </c>
      <c r="AP194" cm="1">
        <f t="array" ref="AP194">IF(V194=0,"",1+SUMPRODUCT(--(ABS($G194:$Z194)&lt;ABS(V194)),--($G194:$Z194&lt;&gt;0))+(SUMPRODUCT(--(ABS($G194:$Z194)=ABS(V194)),--($G194:$Z194&lt;&gt;0))-1)/2)</f>
        <v>10.5</v>
      </c>
      <c r="AQ194" cm="1">
        <f t="array" ref="AQ194">IF(W194=0,"",1+SUMPRODUCT(--(ABS($G194:$Z194)&lt;ABS(W194)),--($G194:$Z194&lt;&gt;0))+(SUMPRODUCT(--(ABS($G194:$Z194)=ABS(W194)),--($G194:$Z194&lt;&gt;0))-1)/2)</f>
        <v>10.5</v>
      </c>
      <c r="AR194" cm="1">
        <f t="array" ref="AR194">IF(X194=0,"",1+SUMPRODUCT(--(ABS($G194:$Z194)&lt;ABS(X194)),--($G194:$Z194&lt;&gt;0))+(SUMPRODUCT(--(ABS($G194:$Z194)=ABS(X194)),--($G194:$Z194&lt;&gt;0))-1)/2)</f>
        <v>10.5</v>
      </c>
      <c r="AS194" cm="1">
        <f t="array" ref="AS194">IF(Y194=0,"",1+SUMPRODUCT(--(ABS($G194:$Z194)&lt;ABS(Y194)),--($G194:$Z194&lt;&gt;0))+(SUMPRODUCT(--(ABS($G194:$Z194)=ABS(Y194)),--($G194:$Z194&lt;&gt;0))-1)/2)</f>
        <v>10.5</v>
      </c>
      <c r="AT194" cm="1">
        <f t="array" ref="AT194">IF(Z194=0,"",1+SUMPRODUCT(--(ABS($G194:$Z194)&lt;ABS(Z194)),--($G194:$Z194&lt;&gt;0))+(SUMPRODUCT(--(ABS($G194:$Z194)=ABS(Z194)),--($G194:$Z194&lt;&gt;0))-1)/2)</f>
        <v>10.5</v>
      </c>
      <c r="AU194">
        <f>AVERAGE(G194:Z194)</f>
        <v>-3.3615397378463641E-2</v>
      </c>
      <c r="AV194">
        <f>SUMIF(G194:Z194,"&gt;0",AA194:AT194)</f>
        <v>0</v>
      </c>
      <c r="AW194">
        <f>COUNTIF(G194:Z194,"&lt;&gt;0")</f>
        <v>20</v>
      </c>
      <c r="AX194">
        <f>_xlfn.LET(_xlpm.n,AW194,_xlpm.w,AV194,_xlpm.mu,_xlpm.n*(_xlpm.n+1)/4,_xlpm.sd,SQRT(_xlpm.n*(_xlpm.n+1)*(2*_xlpm.n+1)/24),_xlpm.z,(ABS(_xlpm.w-_xlpm.mu)-0.5)/_xlpm.sd,MIN(1,2*(1-_xlfn.NORM.S.DIST(_xlpm.z,TRUE))))</f>
        <v>9.5691731570646255E-5</v>
      </c>
    </row>
    <row r="195" spans="1:50" x14ac:dyDescent="0.25">
      <c r="A195" t="s">
        <v>9356</v>
      </c>
      <c r="B195" t="s">
        <v>106</v>
      </c>
      <c r="C195" t="s">
        <v>147</v>
      </c>
      <c r="D195" t="s">
        <v>81</v>
      </c>
      <c r="E195" t="s">
        <v>12</v>
      </c>
      <c r="F195" t="s">
        <v>9259</v>
      </c>
      <c r="G195">
        <f>all_runs!O2902-all_runs!O3382</f>
        <v>-7.7330077330077351E-2</v>
      </c>
      <c r="H195">
        <f>all_runs!O2903-all_runs!O3383</f>
        <v>-7.7330077330077351E-2</v>
      </c>
      <c r="I195">
        <f>all_runs!O2904-all_runs!O3384</f>
        <v>-7.7330077330077351E-2</v>
      </c>
      <c r="J195">
        <f>all_runs!O2905-all_runs!O3385</f>
        <v>-7.7330077330077351E-2</v>
      </c>
      <c r="K195">
        <f>all_runs!O2906-all_runs!O3386</f>
        <v>-7.7330077330077351E-2</v>
      </c>
      <c r="L195">
        <f>all_runs!O2907-all_runs!O3387</f>
        <v>-7.7330077330077351E-2</v>
      </c>
      <c r="M195">
        <f>all_runs!O2908-all_runs!O3388</f>
        <v>-7.7330077330077351E-2</v>
      </c>
      <c r="N195">
        <f>all_runs!O2909-all_runs!O3389</f>
        <v>-7.7330077330077351E-2</v>
      </c>
      <c r="O195">
        <f>all_runs!O2910-all_runs!O3390</f>
        <v>-7.7330077330077351E-2</v>
      </c>
      <c r="P195">
        <f>all_runs!O2911-all_runs!O3391</f>
        <v>-7.7330077330077351E-2</v>
      </c>
      <c r="Q195">
        <f>all_runs!O2912-all_runs!O3392</f>
        <v>-7.7330077330077351E-2</v>
      </c>
      <c r="R195">
        <f>all_runs!O2913-all_runs!O3393</f>
        <v>-7.7330077330077351E-2</v>
      </c>
      <c r="S195">
        <f>all_runs!O2914-all_runs!O3394</f>
        <v>-7.7330077330077351E-2</v>
      </c>
      <c r="T195">
        <f>all_runs!O2915-all_runs!O3395</f>
        <v>-7.7330077330077351E-2</v>
      </c>
      <c r="U195">
        <f>all_runs!O2916-all_runs!O3396</f>
        <v>-7.7330077330077351E-2</v>
      </c>
      <c r="V195">
        <f>all_runs!O2917-all_runs!O3397</f>
        <v>-7.7330077330077351E-2</v>
      </c>
      <c r="W195">
        <f>all_runs!O2918-all_runs!O3398</f>
        <v>-7.7330077330077351E-2</v>
      </c>
      <c r="X195">
        <f>all_runs!O2919-all_runs!O3399</f>
        <v>-7.7330077330077351E-2</v>
      </c>
      <c r="Y195">
        <f>all_runs!O2920-all_runs!O3400</f>
        <v>-7.7330077330077351E-2</v>
      </c>
      <c r="Z195">
        <f>all_runs!O2921-all_runs!O3401</f>
        <v>-7.7330077330077351E-2</v>
      </c>
      <c r="AA195" cm="1">
        <f t="array" ref="AA195">IF(G195=0,"",1+SUMPRODUCT(--(ABS($G195:$Z195)&lt;ABS(G195)),--($G195:$Z195&lt;&gt;0))+(SUMPRODUCT(--(ABS($G195:$Z195)=ABS(G195)),--($G195:$Z195&lt;&gt;0))-1)/2)</f>
        <v>10.5</v>
      </c>
      <c r="AB195" cm="1">
        <f t="array" ref="AB195">IF(H195=0,"",1+SUMPRODUCT(--(ABS($G195:$Z195)&lt;ABS(H195)),--($G195:$Z195&lt;&gt;0))+(SUMPRODUCT(--(ABS($G195:$Z195)=ABS(H195)),--($G195:$Z195&lt;&gt;0))-1)/2)</f>
        <v>10.5</v>
      </c>
      <c r="AC195" cm="1">
        <f t="array" ref="AC195">IF(I195=0,"",1+SUMPRODUCT(--(ABS($G195:$Z195)&lt;ABS(I195)),--($G195:$Z195&lt;&gt;0))+(SUMPRODUCT(--(ABS($G195:$Z195)=ABS(I195)),--($G195:$Z195&lt;&gt;0))-1)/2)</f>
        <v>10.5</v>
      </c>
      <c r="AD195" cm="1">
        <f t="array" ref="AD195">IF(J195=0,"",1+SUMPRODUCT(--(ABS($G195:$Z195)&lt;ABS(J195)),--($G195:$Z195&lt;&gt;0))+(SUMPRODUCT(--(ABS($G195:$Z195)=ABS(J195)),--($G195:$Z195&lt;&gt;0))-1)/2)</f>
        <v>10.5</v>
      </c>
      <c r="AE195" cm="1">
        <f t="array" ref="AE195">IF(K195=0,"",1+SUMPRODUCT(--(ABS($G195:$Z195)&lt;ABS(K195)),--($G195:$Z195&lt;&gt;0))+(SUMPRODUCT(--(ABS($G195:$Z195)=ABS(K195)),--($G195:$Z195&lt;&gt;0))-1)/2)</f>
        <v>10.5</v>
      </c>
      <c r="AF195" cm="1">
        <f t="array" ref="AF195">IF(L195=0,"",1+SUMPRODUCT(--(ABS($G195:$Z195)&lt;ABS(L195)),--($G195:$Z195&lt;&gt;0))+(SUMPRODUCT(--(ABS($G195:$Z195)=ABS(L195)),--($G195:$Z195&lt;&gt;0))-1)/2)</f>
        <v>10.5</v>
      </c>
      <c r="AG195" cm="1">
        <f t="array" ref="AG195">IF(M195=0,"",1+SUMPRODUCT(--(ABS($G195:$Z195)&lt;ABS(M195)),--($G195:$Z195&lt;&gt;0))+(SUMPRODUCT(--(ABS($G195:$Z195)=ABS(M195)),--($G195:$Z195&lt;&gt;0))-1)/2)</f>
        <v>10.5</v>
      </c>
      <c r="AH195" cm="1">
        <f t="array" ref="AH195">IF(N195=0,"",1+SUMPRODUCT(--(ABS($G195:$Z195)&lt;ABS(N195)),--($G195:$Z195&lt;&gt;0))+(SUMPRODUCT(--(ABS($G195:$Z195)=ABS(N195)),--($G195:$Z195&lt;&gt;0))-1)/2)</f>
        <v>10.5</v>
      </c>
      <c r="AI195" cm="1">
        <f t="array" ref="AI195">IF(O195=0,"",1+SUMPRODUCT(--(ABS($G195:$Z195)&lt;ABS(O195)),--($G195:$Z195&lt;&gt;0))+(SUMPRODUCT(--(ABS($G195:$Z195)=ABS(O195)),--($G195:$Z195&lt;&gt;0))-1)/2)</f>
        <v>10.5</v>
      </c>
      <c r="AJ195" cm="1">
        <f t="array" ref="AJ195">IF(P195=0,"",1+SUMPRODUCT(--(ABS($G195:$Z195)&lt;ABS(P195)),--($G195:$Z195&lt;&gt;0))+(SUMPRODUCT(--(ABS($G195:$Z195)=ABS(P195)),--($G195:$Z195&lt;&gt;0))-1)/2)</f>
        <v>10.5</v>
      </c>
      <c r="AK195" cm="1">
        <f t="array" ref="AK195">IF(Q195=0,"",1+SUMPRODUCT(--(ABS($G195:$Z195)&lt;ABS(Q195)),--($G195:$Z195&lt;&gt;0))+(SUMPRODUCT(--(ABS($G195:$Z195)=ABS(Q195)),--($G195:$Z195&lt;&gt;0))-1)/2)</f>
        <v>10.5</v>
      </c>
      <c r="AL195" cm="1">
        <f t="array" ref="AL195">IF(R195=0,"",1+SUMPRODUCT(--(ABS($G195:$Z195)&lt;ABS(R195)),--($G195:$Z195&lt;&gt;0))+(SUMPRODUCT(--(ABS($G195:$Z195)=ABS(R195)),--($G195:$Z195&lt;&gt;0))-1)/2)</f>
        <v>10.5</v>
      </c>
      <c r="AM195" cm="1">
        <f t="array" ref="AM195">IF(S195=0,"",1+SUMPRODUCT(--(ABS($G195:$Z195)&lt;ABS(S195)),--($G195:$Z195&lt;&gt;0))+(SUMPRODUCT(--(ABS($G195:$Z195)=ABS(S195)),--($G195:$Z195&lt;&gt;0))-1)/2)</f>
        <v>10.5</v>
      </c>
      <c r="AN195" cm="1">
        <f t="array" ref="AN195">IF(T195=0,"",1+SUMPRODUCT(--(ABS($G195:$Z195)&lt;ABS(T195)),--($G195:$Z195&lt;&gt;0))+(SUMPRODUCT(--(ABS($G195:$Z195)=ABS(T195)),--($G195:$Z195&lt;&gt;0))-1)/2)</f>
        <v>10.5</v>
      </c>
      <c r="AO195" cm="1">
        <f t="array" ref="AO195">IF(U195=0,"",1+SUMPRODUCT(--(ABS($G195:$Z195)&lt;ABS(U195)),--($G195:$Z195&lt;&gt;0))+(SUMPRODUCT(--(ABS($G195:$Z195)=ABS(U195)),--($G195:$Z195&lt;&gt;0))-1)/2)</f>
        <v>10.5</v>
      </c>
      <c r="AP195" cm="1">
        <f t="array" ref="AP195">IF(V195=0,"",1+SUMPRODUCT(--(ABS($G195:$Z195)&lt;ABS(V195)),--($G195:$Z195&lt;&gt;0))+(SUMPRODUCT(--(ABS($G195:$Z195)=ABS(V195)),--($G195:$Z195&lt;&gt;0))-1)/2)</f>
        <v>10.5</v>
      </c>
      <c r="AQ195" cm="1">
        <f t="array" ref="AQ195">IF(W195=0,"",1+SUMPRODUCT(--(ABS($G195:$Z195)&lt;ABS(W195)),--($G195:$Z195&lt;&gt;0))+(SUMPRODUCT(--(ABS($G195:$Z195)=ABS(W195)),--($G195:$Z195&lt;&gt;0))-1)/2)</f>
        <v>10.5</v>
      </c>
      <c r="AR195" cm="1">
        <f t="array" ref="AR195">IF(X195=0,"",1+SUMPRODUCT(--(ABS($G195:$Z195)&lt;ABS(X195)),--($G195:$Z195&lt;&gt;0))+(SUMPRODUCT(--(ABS($G195:$Z195)=ABS(X195)),--($G195:$Z195&lt;&gt;0))-1)/2)</f>
        <v>10.5</v>
      </c>
      <c r="AS195" cm="1">
        <f t="array" ref="AS195">IF(Y195=0,"",1+SUMPRODUCT(--(ABS($G195:$Z195)&lt;ABS(Y195)),--($G195:$Z195&lt;&gt;0))+(SUMPRODUCT(--(ABS($G195:$Z195)=ABS(Y195)),--($G195:$Z195&lt;&gt;0))-1)/2)</f>
        <v>10.5</v>
      </c>
      <c r="AT195" cm="1">
        <f t="array" ref="AT195">IF(Z195=0,"",1+SUMPRODUCT(--(ABS($G195:$Z195)&lt;ABS(Z195)),--($G195:$Z195&lt;&gt;0))+(SUMPRODUCT(--(ABS($G195:$Z195)=ABS(Z195)),--($G195:$Z195&lt;&gt;0))-1)/2)</f>
        <v>10.5</v>
      </c>
      <c r="AU195">
        <f>AVERAGE(G195:Z195)</f>
        <v>-7.7330077330077351E-2</v>
      </c>
      <c r="AV195">
        <f>SUMIF(G195:Z195,"&gt;0",AA195:AT195)</f>
        <v>0</v>
      </c>
      <c r="AW195">
        <f>COUNTIF(G195:Z195,"&lt;&gt;0")</f>
        <v>20</v>
      </c>
      <c r="AX195">
        <f>_xlfn.LET(_xlpm.n,AW195,_xlpm.w,AV195,_xlpm.mu,_xlpm.n*(_xlpm.n+1)/4,_xlpm.sd,SQRT(_xlpm.n*(_xlpm.n+1)*(2*_xlpm.n+1)/24),_xlpm.z,(ABS(_xlpm.w-_xlpm.mu)-0.5)/_xlpm.sd,MIN(1,2*(1-_xlfn.NORM.S.DIST(_xlpm.z,TRUE))))</f>
        <v>9.5691731570646255E-5</v>
      </c>
    </row>
    <row r="196" spans="1:50" x14ac:dyDescent="0.25">
      <c r="A196" t="s">
        <v>9356</v>
      </c>
      <c r="B196" t="s">
        <v>106</v>
      </c>
      <c r="C196" t="s">
        <v>147</v>
      </c>
      <c r="D196" t="s">
        <v>81</v>
      </c>
      <c r="E196" t="s">
        <v>26</v>
      </c>
      <c r="F196" t="s">
        <v>9259</v>
      </c>
      <c r="G196">
        <f>all_runs!O2922-all_runs!O3402</f>
        <v>-0.11783604236434408</v>
      </c>
      <c r="H196">
        <f>all_runs!O2923-all_runs!O3403</f>
        <v>-0.11783604236434408</v>
      </c>
      <c r="I196">
        <f>all_runs!O2924-all_runs!O3404</f>
        <v>-0.11783604236434408</v>
      </c>
      <c r="J196">
        <f>all_runs!O2925-all_runs!O3405</f>
        <v>-0.11783604236434408</v>
      </c>
      <c r="K196">
        <f>all_runs!O2926-all_runs!O3406</f>
        <v>-0.11783604236434408</v>
      </c>
      <c r="L196">
        <f>all_runs!O2927-all_runs!O3407</f>
        <v>-0.11783604236434408</v>
      </c>
      <c r="M196">
        <f>all_runs!O2928-all_runs!O3408</f>
        <v>-0.11783604236434408</v>
      </c>
      <c r="N196">
        <f>all_runs!O2929-all_runs!O3409</f>
        <v>-0.11783604236434408</v>
      </c>
      <c r="O196">
        <f>all_runs!O2930-all_runs!O3410</f>
        <v>-0.11783604236434408</v>
      </c>
      <c r="P196">
        <f>all_runs!O2931-all_runs!O3411</f>
        <v>-0.11783604236434408</v>
      </c>
      <c r="Q196">
        <f>all_runs!O2932-all_runs!O3412</f>
        <v>-0.11783604236434408</v>
      </c>
      <c r="R196">
        <f>all_runs!O2933-all_runs!O3413</f>
        <v>-0.11783604236434408</v>
      </c>
      <c r="S196">
        <f>all_runs!O2934-all_runs!O3414</f>
        <v>-0.11783604236434408</v>
      </c>
      <c r="T196">
        <f>all_runs!O2935-all_runs!O3415</f>
        <v>-0.11783604236434408</v>
      </c>
      <c r="U196">
        <f>all_runs!O2936-all_runs!O3416</f>
        <v>-0.11783604236434408</v>
      </c>
      <c r="V196">
        <f>all_runs!O2937-all_runs!O3417</f>
        <v>-0.11783604236434408</v>
      </c>
      <c r="W196">
        <f>all_runs!O2938-all_runs!O3418</f>
        <v>-0.11783604236434408</v>
      </c>
      <c r="X196">
        <f>all_runs!O2939-all_runs!O3419</f>
        <v>-0.11783604236434408</v>
      </c>
      <c r="Y196">
        <f>all_runs!O2940-all_runs!O3420</f>
        <v>-0.11783604236434408</v>
      </c>
      <c r="Z196">
        <f>all_runs!O2941-all_runs!O3421</f>
        <v>-0.11783604236434408</v>
      </c>
      <c r="AA196" cm="1">
        <f t="array" ref="AA196">IF(G196=0,"",1+SUMPRODUCT(--(ABS($G196:$Z196)&lt;ABS(G196)),--($G196:$Z196&lt;&gt;0))+(SUMPRODUCT(--(ABS($G196:$Z196)=ABS(G196)),--($G196:$Z196&lt;&gt;0))-1)/2)</f>
        <v>10.5</v>
      </c>
      <c r="AB196" cm="1">
        <f t="array" ref="AB196">IF(H196=0,"",1+SUMPRODUCT(--(ABS($G196:$Z196)&lt;ABS(H196)),--($G196:$Z196&lt;&gt;0))+(SUMPRODUCT(--(ABS($G196:$Z196)=ABS(H196)),--($G196:$Z196&lt;&gt;0))-1)/2)</f>
        <v>10.5</v>
      </c>
      <c r="AC196" cm="1">
        <f t="array" ref="AC196">IF(I196=0,"",1+SUMPRODUCT(--(ABS($G196:$Z196)&lt;ABS(I196)),--($G196:$Z196&lt;&gt;0))+(SUMPRODUCT(--(ABS($G196:$Z196)=ABS(I196)),--($G196:$Z196&lt;&gt;0))-1)/2)</f>
        <v>10.5</v>
      </c>
      <c r="AD196" cm="1">
        <f t="array" ref="AD196">IF(J196=0,"",1+SUMPRODUCT(--(ABS($G196:$Z196)&lt;ABS(J196)),--($G196:$Z196&lt;&gt;0))+(SUMPRODUCT(--(ABS($G196:$Z196)=ABS(J196)),--($G196:$Z196&lt;&gt;0))-1)/2)</f>
        <v>10.5</v>
      </c>
      <c r="AE196" cm="1">
        <f t="array" ref="AE196">IF(K196=0,"",1+SUMPRODUCT(--(ABS($G196:$Z196)&lt;ABS(K196)),--($G196:$Z196&lt;&gt;0))+(SUMPRODUCT(--(ABS($G196:$Z196)=ABS(K196)),--($G196:$Z196&lt;&gt;0))-1)/2)</f>
        <v>10.5</v>
      </c>
      <c r="AF196" cm="1">
        <f t="array" ref="AF196">IF(L196=0,"",1+SUMPRODUCT(--(ABS($G196:$Z196)&lt;ABS(L196)),--($G196:$Z196&lt;&gt;0))+(SUMPRODUCT(--(ABS($G196:$Z196)=ABS(L196)),--($G196:$Z196&lt;&gt;0))-1)/2)</f>
        <v>10.5</v>
      </c>
      <c r="AG196" cm="1">
        <f t="array" ref="AG196">IF(M196=0,"",1+SUMPRODUCT(--(ABS($G196:$Z196)&lt;ABS(M196)),--($G196:$Z196&lt;&gt;0))+(SUMPRODUCT(--(ABS($G196:$Z196)=ABS(M196)),--($G196:$Z196&lt;&gt;0))-1)/2)</f>
        <v>10.5</v>
      </c>
      <c r="AH196" cm="1">
        <f t="array" ref="AH196">IF(N196=0,"",1+SUMPRODUCT(--(ABS($G196:$Z196)&lt;ABS(N196)),--($G196:$Z196&lt;&gt;0))+(SUMPRODUCT(--(ABS($G196:$Z196)=ABS(N196)),--($G196:$Z196&lt;&gt;0))-1)/2)</f>
        <v>10.5</v>
      </c>
      <c r="AI196" cm="1">
        <f t="array" ref="AI196">IF(O196=0,"",1+SUMPRODUCT(--(ABS($G196:$Z196)&lt;ABS(O196)),--($G196:$Z196&lt;&gt;0))+(SUMPRODUCT(--(ABS($G196:$Z196)=ABS(O196)),--($G196:$Z196&lt;&gt;0))-1)/2)</f>
        <v>10.5</v>
      </c>
      <c r="AJ196" cm="1">
        <f t="array" ref="AJ196">IF(P196=0,"",1+SUMPRODUCT(--(ABS($G196:$Z196)&lt;ABS(P196)),--($G196:$Z196&lt;&gt;0))+(SUMPRODUCT(--(ABS($G196:$Z196)=ABS(P196)),--($G196:$Z196&lt;&gt;0))-1)/2)</f>
        <v>10.5</v>
      </c>
      <c r="AK196" cm="1">
        <f t="array" ref="AK196">IF(Q196=0,"",1+SUMPRODUCT(--(ABS($G196:$Z196)&lt;ABS(Q196)),--($G196:$Z196&lt;&gt;0))+(SUMPRODUCT(--(ABS($G196:$Z196)=ABS(Q196)),--($G196:$Z196&lt;&gt;0))-1)/2)</f>
        <v>10.5</v>
      </c>
      <c r="AL196" cm="1">
        <f t="array" ref="AL196">IF(R196=0,"",1+SUMPRODUCT(--(ABS($G196:$Z196)&lt;ABS(R196)),--($G196:$Z196&lt;&gt;0))+(SUMPRODUCT(--(ABS($G196:$Z196)=ABS(R196)),--($G196:$Z196&lt;&gt;0))-1)/2)</f>
        <v>10.5</v>
      </c>
      <c r="AM196" cm="1">
        <f t="array" ref="AM196">IF(S196=0,"",1+SUMPRODUCT(--(ABS($G196:$Z196)&lt;ABS(S196)),--($G196:$Z196&lt;&gt;0))+(SUMPRODUCT(--(ABS($G196:$Z196)=ABS(S196)),--($G196:$Z196&lt;&gt;0))-1)/2)</f>
        <v>10.5</v>
      </c>
      <c r="AN196" cm="1">
        <f t="array" ref="AN196">IF(T196=0,"",1+SUMPRODUCT(--(ABS($G196:$Z196)&lt;ABS(T196)),--($G196:$Z196&lt;&gt;0))+(SUMPRODUCT(--(ABS($G196:$Z196)=ABS(T196)),--($G196:$Z196&lt;&gt;0))-1)/2)</f>
        <v>10.5</v>
      </c>
      <c r="AO196" cm="1">
        <f t="array" ref="AO196">IF(U196=0,"",1+SUMPRODUCT(--(ABS($G196:$Z196)&lt;ABS(U196)),--($G196:$Z196&lt;&gt;0))+(SUMPRODUCT(--(ABS($G196:$Z196)=ABS(U196)),--($G196:$Z196&lt;&gt;0))-1)/2)</f>
        <v>10.5</v>
      </c>
      <c r="AP196" cm="1">
        <f t="array" ref="AP196">IF(V196=0,"",1+SUMPRODUCT(--(ABS($G196:$Z196)&lt;ABS(V196)),--($G196:$Z196&lt;&gt;0))+(SUMPRODUCT(--(ABS($G196:$Z196)=ABS(V196)),--($G196:$Z196&lt;&gt;0))-1)/2)</f>
        <v>10.5</v>
      </c>
      <c r="AQ196" cm="1">
        <f t="array" ref="AQ196">IF(W196=0,"",1+SUMPRODUCT(--(ABS($G196:$Z196)&lt;ABS(W196)),--($G196:$Z196&lt;&gt;0))+(SUMPRODUCT(--(ABS($G196:$Z196)=ABS(W196)),--($G196:$Z196&lt;&gt;0))-1)/2)</f>
        <v>10.5</v>
      </c>
      <c r="AR196" cm="1">
        <f t="array" ref="AR196">IF(X196=0,"",1+SUMPRODUCT(--(ABS($G196:$Z196)&lt;ABS(X196)),--($G196:$Z196&lt;&gt;0))+(SUMPRODUCT(--(ABS($G196:$Z196)=ABS(X196)),--($G196:$Z196&lt;&gt;0))-1)/2)</f>
        <v>10.5</v>
      </c>
      <c r="AS196" cm="1">
        <f t="array" ref="AS196">IF(Y196=0,"",1+SUMPRODUCT(--(ABS($G196:$Z196)&lt;ABS(Y196)),--($G196:$Z196&lt;&gt;0))+(SUMPRODUCT(--(ABS($G196:$Z196)=ABS(Y196)),--($G196:$Z196&lt;&gt;0))-1)/2)</f>
        <v>10.5</v>
      </c>
      <c r="AT196" cm="1">
        <f t="array" ref="AT196">IF(Z196=0,"",1+SUMPRODUCT(--(ABS($G196:$Z196)&lt;ABS(Z196)),--($G196:$Z196&lt;&gt;0))+(SUMPRODUCT(--(ABS($G196:$Z196)=ABS(Z196)),--($G196:$Z196&lt;&gt;0))-1)/2)</f>
        <v>10.5</v>
      </c>
      <c r="AU196">
        <f>AVERAGE(G196:Z196)</f>
        <v>-0.11783604236434408</v>
      </c>
      <c r="AV196">
        <f>SUMIF(G196:Z196,"&gt;0",AA196:AT196)</f>
        <v>0</v>
      </c>
      <c r="AW196">
        <f>COUNTIF(G196:Z196,"&lt;&gt;0")</f>
        <v>20</v>
      </c>
      <c r="AX196">
        <f>_xlfn.LET(_xlpm.n,AW196,_xlpm.w,AV196,_xlpm.mu,_xlpm.n*(_xlpm.n+1)/4,_xlpm.sd,SQRT(_xlpm.n*(_xlpm.n+1)*(2*_xlpm.n+1)/24),_xlpm.z,(ABS(_xlpm.w-_xlpm.mu)-0.5)/_xlpm.sd,MIN(1,2*(1-_xlfn.NORM.S.DIST(_xlpm.z,TRUE))))</f>
        <v>9.5691731570646255E-5</v>
      </c>
    </row>
    <row r="197" spans="1:50" x14ac:dyDescent="0.25">
      <c r="A197" t="s">
        <v>9356</v>
      </c>
      <c r="B197" t="s">
        <v>106</v>
      </c>
      <c r="C197" t="s">
        <v>147</v>
      </c>
      <c r="D197" t="s">
        <v>81</v>
      </c>
      <c r="E197" t="s">
        <v>32</v>
      </c>
      <c r="F197" t="s">
        <v>9260</v>
      </c>
      <c r="G197">
        <f>all_runs!O2942-all_runs!O3422</f>
        <v>2.3960933260987471E-2</v>
      </c>
      <c r="H197">
        <f>all_runs!O2943-all_runs!O3423</f>
        <v>6.1687066290058157E-2</v>
      </c>
      <c r="I197">
        <f>all_runs!O2944-all_runs!O3424</f>
        <v>5.2296415668130813E-2</v>
      </c>
      <c r="J197">
        <f>all_runs!O2945-all_runs!O3425</f>
        <v>2.8806584362140009E-2</v>
      </c>
      <c r="K197">
        <f>all_runs!O2946-all_runs!O3426</f>
        <v>9.5229592595897916E-3</v>
      </c>
      <c r="L197">
        <f>all_runs!O2947-all_runs!O3427</f>
        <v>3.9876025086486688E-2</v>
      </c>
      <c r="M197">
        <f>all_runs!O2948-all_runs!O3428</f>
        <v>1.0422104061789561E-2</v>
      </c>
      <c r="N197">
        <f>all_runs!O2949-all_runs!O3429</f>
        <v>1.363173606198087E-3</v>
      </c>
      <c r="O197">
        <f>all_runs!O2950-all_runs!O3430</f>
        <v>3.3893615549560718E-2</v>
      </c>
      <c r="P197">
        <f>all_runs!O2951-all_runs!O3431</f>
        <v>2.310030395136764E-2</v>
      </c>
      <c r="Q197">
        <f>all_runs!O2952-all_runs!O3432</f>
        <v>3.1180753402975769E-2</v>
      </c>
      <c r="R197">
        <f>all_runs!O2953-all_runs!O3433</f>
        <v>1.0019596148930998E-2</v>
      </c>
      <c r="S197">
        <f>all_runs!O2954-all_runs!O3434</f>
        <v>1.3719057560393599E-2</v>
      </c>
      <c r="T197">
        <f>all_runs!O2955-all_runs!O3435</f>
        <v>2.1401238792543076E-2</v>
      </c>
      <c r="U197">
        <f>all_runs!O2956-all_runs!O3436</f>
        <v>1.3136882702100228E-2</v>
      </c>
      <c r="V197">
        <f>all_runs!O2957-all_runs!O3437</f>
        <v>2.1332369158456155E-2</v>
      </c>
      <c r="W197">
        <f>all_runs!O2958-all_runs!O3438</f>
        <v>4.8046738751307938E-2</v>
      </c>
      <c r="X197">
        <f>all_runs!O2959-all_runs!O3439</f>
        <v>3.3491657532578323E-2</v>
      </c>
      <c r="Y197">
        <f>all_runs!O2960-all_runs!O3440</f>
        <v>1.1781113835012125E-3</v>
      </c>
      <c r="Z197">
        <f>all_runs!O2961-all_runs!O3441</f>
        <v>-2.0887191161528484E-2</v>
      </c>
      <c r="AA197" cm="1">
        <f t="array" ref="AA197">IF(G197=0,"",1+SUMPRODUCT(--(ABS($G197:$Z197)&lt;ABS(G197)),--($G197:$Z197&lt;&gt;0))+(SUMPRODUCT(--(ABS($G197:$Z197)=ABS(G197)),--($G197:$Z197&lt;&gt;0))-1)/2)</f>
        <v>12</v>
      </c>
      <c r="AB197" cm="1">
        <f t="array" ref="AB197">IF(H197=0,"",1+SUMPRODUCT(--(ABS($G197:$Z197)&lt;ABS(H197)),--($G197:$Z197&lt;&gt;0))+(SUMPRODUCT(--(ABS($G197:$Z197)=ABS(H197)),--($G197:$Z197&lt;&gt;0))-1)/2)</f>
        <v>20</v>
      </c>
      <c r="AC197" cm="1">
        <f t="array" ref="AC197">IF(I197=0,"",1+SUMPRODUCT(--(ABS($G197:$Z197)&lt;ABS(I197)),--($G197:$Z197&lt;&gt;0))+(SUMPRODUCT(--(ABS($G197:$Z197)=ABS(I197)),--($G197:$Z197&lt;&gt;0))-1)/2)</f>
        <v>19</v>
      </c>
      <c r="AD197" cm="1">
        <f t="array" ref="AD197">IF(J197=0,"",1+SUMPRODUCT(--(ABS($G197:$Z197)&lt;ABS(J197)),--($G197:$Z197&lt;&gt;0))+(SUMPRODUCT(--(ABS($G197:$Z197)=ABS(J197)),--($G197:$Z197&lt;&gt;0))-1)/2)</f>
        <v>13</v>
      </c>
      <c r="AE197" cm="1">
        <f t="array" ref="AE197">IF(K197=0,"",1+SUMPRODUCT(--(ABS($G197:$Z197)&lt;ABS(K197)),--($G197:$Z197&lt;&gt;0))+(SUMPRODUCT(--(ABS($G197:$Z197)=ABS(K197)),--($G197:$Z197&lt;&gt;0))-1)/2)</f>
        <v>3</v>
      </c>
      <c r="AF197" cm="1">
        <f t="array" ref="AF197">IF(L197=0,"",1+SUMPRODUCT(--(ABS($G197:$Z197)&lt;ABS(L197)),--($G197:$Z197&lt;&gt;0))+(SUMPRODUCT(--(ABS($G197:$Z197)=ABS(L197)),--($G197:$Z197&lt;&gt;0))-1)/2)</f>
        <v>17</v>
      </c>
      <c r="AG197" cm="1">
        <f t="array" ref="AG197">IF(M197=0,"",1+SUMPRODUCT(--(ABS($G197:$Z197)&lt;ABS(M197)),--($G197:$Z197&lt;&gt;0))+(SUMPRODUCT(--(ABS($G197:$Z197)=ABS(M197)),--($G197:$Z197&lt;&gt;0))-1)/2)</f>
        <v>5</v>
      </c>
      <c r="AH197" cm="1">
        <f t="array" ref="AH197">IF(N197=0,"",1+SUMPRODUCT(--(ABS($G197:$Z197)&lt;ABS(N197)),--($G197:$Z197&lt;&gt;0))+(SUMPRODUCT(--(ABS($G197:$Z197)=ABS(N197)),--($G197:$Z197&lt;&gt;0))-1)/2)</f>
        <v>2</v>
      </c>
      <c r="AI197" cm="1">
        <f t="array" ref="AI197">IF(O197=0,"",1+SUMPRODUCT(--(ABS($G197:$Z197)&lt;ABS(O197)),--($G197:$Z197&lt;&gt;0))+(SUMPRODUCT(--(ABS($G197:$Z197)=ABS(O197)),--($G197:$Z197&lt;&gt;0))-1)/2)</f>
        <v>16</v>
      </c>
      <c r="AJ197" cm="1">
        <f t="array" ref="AJ197">IF(P197=0,"",1+SUMPRODUCT(--(ABS($G197:$Z197)&lt;ABS(P197)),--($G197:$Z197&lt;&gt;0))+(SUMPRODUCT(--(ABS($G197:$Z197)=ABS(P197)),--($G197:$Z197&lt;&gt;0))-1)/2)</f>
        <v>11</v>
      </c>
      <c r="AK197" cm="1">
        <f t="array" ref="AK197">IF(Q197=0,"",1+SUMPRODUCT(--(ABS($G197:$Z197)&lt;ABS(Q197)),--($G197:$Z197&lt;&gt;0))+(SUMPRODUCT(--(ABS($G197:$Z197)=ABS(Q197)),--($G197:$Z197&lt;&gt;0))-1)/2)</f>
        <v>14</v>
      </c>
      <c r="AL197" cm="1">
        <f t="array" ref="AL197">IF(R197=0,"",1+SUMPRODUCT(--(ABS($G197:$Z197)&lt;ABS(R197)),--($G197:$Z197&lt;&gt;0))+(SUMPRODUCT(--(ABS($G197:$Z197)=ABS(R197)),--($G197:$Z197&lt;&gt;0))-1)/2)</f>
        <v>4</v>
      </c>
      <c r="AM197" cm="1">
        <f t="array" ref="AM197">IF(S197=0,"",1+SUMPRODUCT(--(ABS($G197:$Z197)&lt;ABS(S197)),--($G197:$Z197&lt;&gt;0))+(SUMPRODUCT(--(ABS($G197:$Z197)=ABS(S197)),--($G197:$Z197&lt;&gt;0))-1)/2)</f>
        <v>7</v>
      </c>
      <c r="AN197" cm="1">
        <f t="array" ref="AN197">IF(T197=0,"",1+SUMPRODUCT(--(ABS($G197:$Z197)&lt;ABS(T197)),--($G197:$Z197&lt;&gt;0))+(SUMPRODUCT(--(ABS($G197:$Z197)=ABS(T197)),--($G197:$Z197&lt;&gt;0))-1)/2)</f>
        <v>10</v>
      </c>
      <c r="AO197" cm="1">
        <f t="array" ref="AO197">IF(U197=0,"",1+SUMPRODUCT(--(ABS($G197:$Z197)&lt;ABS(U197)),--($G197:$Z197&lt;&gt;0))+(SUMPRODUCT(--(ABS($G197:$Z197)=ABS(U197)),--($G197:$Z197&lt;&gt;0))-1)/2)</f>
        <v>6</v>
      </c>
      <c r="AP197" cm="1">
        <f t="array" ref="AP197">IF(V197=0,"",1+SUMPRODUCT(--(ABS($G197:$Z197)&lt;ABS(V197)),--($G197:$Z197&lt;&gt;0))+(SUMPRODUCT(--(ABS($G197:$Z197)=ABS(V197)),--($G197:$Z197&lt;&gt;0))-1)/2)</f>
        <v>9</v>
      </c>
      <c r="AQ197" cm="1">
        <f t="array" ref="AQ197">IF(W197=0,"",1+SUMPRODUCT(--(ABS($G197:$Z197)&lt;ABS(W197)),--($G197:$Z197&lt;&gt;0))+(SUMPRODUCT(--(ABS($G197:$Z197)=ABS(W197)),--($G197:$Z197&lt;&gt;0))-1)/2)</f>
        <v>18</v>
      </c>
      <c r="AR197" cm="1">
        <f t="array" ref="AR197">IF(X197=0,"",1+SUMPRODUCT(--(ABS($G197:$Z197)&lt;ABS(X197)),--($G197:$Z197&lt;&gt;0))+(SUMPRODUCT(--(ABS($G197:$Z197)=ABS(X197)),--($G197:$Z197&lt;&gt;0))-1)/2)</f>
        <v>15</v>
      </c>
      <c r="AS197" cm="1">
        <f t="array" ref="AS197">IF(Y197=0,"",1+SUMPRODUCT(--(ABS($G197:$Z197)&lt;ABS(Y197)),--($G197:$Z197&lt;&gt;0))+(SUMPRODUCT(--(ABS($G197:$Z197)=ABS(Y197)),--($G197:$Z197&lt;&gt;0))-1)/2)</f>
        <v>1</v>
      </c>
      <c r="AT197" cm="1">
        <f t="array" ref="AT197">IF(Z197=0,"",1+SUMPRODUCT(--(ABS($G197:$Z197)&lt;ABS(Z197)),--($G197:$Z197&lt;&gt;0))+(SUMPRODUCT(--(ABS($G197:$Z197)=ABS(Z197)),--($G197:$Z197&lt;&gt;0))-1)/2)</f>
        <v>8</v>
      </c>
      <c r="AU197">
        <f>AVERAGE(G197:Z197)</f>
        <v>2.2877419768378388E-2</v>
      </c>
      <c r="AV197">
        <f>SUMIF(G197:Z197,"&gt;0",AA197:AT197)</f>
        <v>202</v>
      </c>
      <c r="AW197">
        <f>COUNTIF(G197:Z197,"&lt;&gt;0")</f>
        <v>20</v>
      </c>
      <c r="AX197">
        <f>_xlfn.LET(_xlpm.n,AW197,_xlpm.w,AV197,_xlpm.mu,_xlpm.n*(_xlpm.n+1)/4,_xlpm.sd,SQRT(_xlpm.n*(_xlpm.n+1)*(2*_xlpm.n+1)/24),_xlpm.z,(ABS(_xlpm.w-_xlpm.mu)-0.5)/_xlpm.sd,MIN(1,2*(1-_xlfn.NORM.S.DIST(_xlpm.z,TRUE))))</f>
        <v>3.1504696109019292E-4</v>
      </c>
    </row>
    <row r="198" spans="1:50" x14ac:dyDescent="0.25">
      <c r="A198" t="s">
        <v>9356</v>
      </c>
      <c r="B198" t="s">
        <v>106</v>
      </c>
      <c r="C198" t="s">
        <v>147</v>
      </c>
      <c r="D198" t="s">
        <v>81</v>
      </c>
      <c r="E198" t="s">
        <v>12</v>
      </c>
      <c r="F198" t="s">
        <v>9260</v>
      </c>
      <c r="G198">
        <f>all_runs!O2962-all_runs!O3442</f>
        <v>4.7057052536504718E-2</v>
      </c>
      <c r="H198">
        <f>all_runs!O2963-all_runs!O3443</f>
        <v>2.3262576330329576E-3</v>
      </c>
      <c r="I198">
        <f>all_runs!O2964-all_runs!O3444</f>
        <v>9.4832712591154111E-3</v>
      </c>
      <c r="J198">
        <f>all_runs!O2965-all_runs!O3445</f>
        <v>1.5628457834451215E-2</v>
      </c>
      <c r="K198">
        <f>all_runs!O2966-all_runs!O3446</f>
        <v>-1.9307832422586491E-2</v>
      </c>
      <c r="L198">
        <f>all_runs!O2967-all_runs!O3447</f>
        <v>-1.2283791717472958E-2</v>
      </c>
      <c r="M198">
        <f>all_runs!O2968-all_runs!O3448</f>
        <v>1.871811128219325E-3</v>
      </c>
      <c r="N198">
        <f>all_runs!O2969-all_runs!O3449</f>
        <v>-4.4828430622302573E-2</v>
      </c>
      <c r="O198">
        <f>all_runs!O2970-all_runs!O3450</f>
        <v>-1.2800772876852995E-2</v>
      </c>
      <c r="P198">
        <f>all_runs!O2971-all_runs!O3451</f>
        <v>-7.8511195114859822E-3</v>
      </c>
      <c r="Q198">
        <f>all_runs!O2972-all_runs!O3452</f>
        <v>3.1723924481585897E-3</v>
      </c>
      <c r="R198">
        <f>all_runs!O2973-all_runs!O3453</f>
        <v>3.1612223393047145E-3</v>
      </c>
      <c r="S198">
        <f>all_runs!O2974-all_runs!O3454</f>
        <v>6.4149785144259619E-3</v>
      </c>
      <c r="T198">
        <f>all_runs!O2975-all_runs!O3455</f>
        <v>5.84099838920904E-3</v>
      </c>
      <c r="U198">
        <f>all_runs!O2976-all_runs!O3456</f>
        <v>1.6172214742250612E-2</v>
      </c>
      <c r="V198">
        <f>all_runs!O2977-all_runs!O3457</f>
        <v>-1.5912923039865245E-2</v>
      </c>
      <c r="W198">
        <f>all_runs!O2978-all_runs!O3458</f>
        <v>-1.2488521579430367E-2</v>
      </c>
      <c r="X198">
        <f>all_runs!O2979-all_runs!O3459</f>
        <v>-4.6667770635433481E-4</v>
      </c>
      <c r="Y198">
        <f>all_runs!O2980-all_runs!O3460</f>
        <v>1.8067375613659786E-2</v>
      </c>
      <c r="Z198">
        <f>all_runs!O2981-all_runs!O3461</f>
        <v>-2.5464731347084602E-3</v>
      </c>
      <c r="AA198" cm="1">
        <f t="array" ref="AA198">IF(G198=0,"",1+SUMPRODUCT(--(ABS($G198:$Z198)&lt;ABS(G198)),--($G198:$Z198&lt;&gt;0))+(SUMPRODUCT(--(ABS($G198:$Z198)=ABS(G198)),--($G198:$Z198&lt;&gt;0))-1)/2)</f>
        <v>20</v>
      </c>
      <c r="AB198" cm="1">
        <f t="array" ref="AB198">IF(H198=0,"",1+SUMPRODUCT(--(ABS($G198:$Z198)&lt;ABS(H198)),--($G198:$Z198&lt;&gt;0))+(SUMPRODUCT(--(ABS($G198:$Z198)=ABS(H198)),--($G198:$Z198&lt;&gt;0))-1)/2)</f>
        <v>3</v>
      </c>
      <c r="AC198" cm="1">
        <f t="array" ref="AC198">IF(I198=0,"",1+SUMPRODUCT(--(ABS($G198:$Z198)&lt;ABS(I198)),--($G198:$Z198&lt;&gt;0))+(SUMPRODUCT(--(ABS($G198:$Z198)=ABS(I198)),--($G198:$Z198&lt;&gt;0))-1)/2)</f>
        <v>10</v>
      </c>
      <c r="AD198" cm="1">
        <f t="array" ref="AD198">IF(J198=0,"",1+SUMPRODUCT(--(ABS($G198:$Z198)&lt;ABS(J198)),--($G198:$Z198&lt;&gt;0))+(SUMPRODUCT(--(ABS($G198:$Z198)=ABS(J198)),--($G198:$Z198&lt;&gt;0))-1)/2)</f>
        <v>14</v>
      </c>
      <c r="AE198" cm="1">
        <f t="array" ref="AE198">IF(K198=0,"",1+SUMPRODUCT(--(ABS($G198:$Z198)&lt;ABS(K198)),--($G198:$Z198&lt;&gt;0))+(SUMPRODUCT(--(ABS($G198:$Z198)=ABS(K198)),--($G198:$Z198&lt;&gt;0))-1)/2)</f>
        <v>18</v>
      </c>
      <c r="AF198" cm="1">
        <f t="array" ref="AF198">IF(L198=0,"",1+SUMPRODUCT(--(ABS($G198:$Z198)&lt;ABS(L198)),--($G198:$Z198&lt;&gt;0))+(SUMPRODUCT(--(ABS($G198:$Z198)=ABS(L198)),--($G198:$Z198&lt;&gt;0))-1)/2)</f>
        <v>11</v>
      </c>
      <c r="AG198" cm="1">
        <f t="array" ref="AG198">IF(M198=0,"",1+SUMPRODUCT(--(ABS($G198:$Z198)&lt;ABS(M198)),--($G198:$Z198&lt;&gt;0))+(SUMPRODUCT(--(ABS($G198:$Z198)=ABS(M198)),--($G198:$Z198&lt;&gt;0))-1)/2)</f>
        <v>2</v>
      </c>
      <c r="AH198" cm="1">
        <f t="array" ref="AH198">IF(N198=0,"",1+SUMPRODUCT(--(ABS($G198:$Z198)&lt;ABS(N198)),--($G198:$Z198&lt;&gt;0))+(SUMPRODUCT(--(ABS($G198:$Z198)=ABS(N198)),--($G198:$Z198&lt;&gt;0))-1)/2)</f>
        <v>19</v>
      </c>
      <c r="AI198" cm="1">
        <f t="array" ref="AI198">IF(O198=0,"",1+SUMPRODUCT(--(ABS($G198:$Z198)&lt;ABS(O198)),--($G198:$Z198&lt;&gt;0))+(SUMPRODUCT(--(ABS($G198:$Z198)=ABS(O198)),--($G198:$Z198&lt;&gt;0))-1)/2)</f>
        <v>13</v>
      </c>
      <c r="AJ198" cm="1">
        <f t="array" ref="AJ198">IF(P198=0,"",1+SUMPRODUCT(--(ABS($G198:$Z198)&lt;ABS(P198)),--($G198:$Z198&lt;&gt;0))+(SUMPRODUCT(--(ABS($G198:$Z198)=ABS(P198)),--($G198:$Z198&lt;&gt;0))-1)/2)</f>
        <v>9</v>
      </c>
      <c r="AK198" cm="1">
        <f t="array" ref="AK198">IF(Q198=0,"",1+SUMPRODUCT(--(ABS($G198:$Z198)&lt;ABS(Q198)),--($G198:$Z198&lt;&gt;0))+(SUMPRODUCT(--(ABS($G198:$Z198)=ABS(Q198)),--($G198:$Z198&lt;&gt;0))-1)/2)</f>
        <v>6</v>
      </c>
      <c r="AL198" cm="1">
        <f t="array" ref="AL198">IF(R198=0,"",1+SUMPRODUCT(--(ABS($G198:$Z198)&lt;ABS(R198)),--($G198:$Z198&lt;&gt;0))+(SUMPRODUCT(--(ABS($G198:$Z198)=ABS(R198)),--($G198:$Z198&lt;&gt;0))-1)/2)</f>
        <v>5</v>
      </c>
      <c r="AM198" cm="1">
        <f t="array" ref="AM198">IF(S198=0,"",1+SUMPRODUCT(--(ABS($G198:$Z198)&lt;ABS(S198)),--($G198:$Z198&lt;&gt;0))+(SUMPRODUCT(--(ABS($G198:$Z198)=ABS(S198)),--($G198:$Z198&lt;&gt;0))-1)/2)</f>
        <v>8</v>
      </c>
      <c r="AN198" cm="1">
        <f t="array" ref="AN198">IF(T198=0,"",1+SUMPRODUCT(--(ABS($G198:$Z198)&lt;ABS(T198)),--($G198:$Z198&lt;&gt;0))+(SUMPRODUCT(--(ABS($G198:$Z198)=ABS(T198)),--($G198:$Z198&lt;&gt;0))-1)/2)</f>
        <v>7</v>
      </c>
      <c r="AO198" cm="1">
        <f t="array" ref="AO198">IF(U198=0,"",1+SUMPRODUCT(--(ABS($G198:$Z198)&lt;ABS(U198)),--($G198:$Z198&lt;&gt;0))+(SUMPRODUCT(--(ABS($G198:$Z198)=ABS(U198)),--($G198:$Z198&lt;&gt;0))-1)/2)</f>
        <v>16</v>
      </c>
      <c r="AP198" cm="1">
        <f t="array" ref="AP198">IF(V198=0,"",1+SUMPRODUCT(--(ABS($G198:$Z198)&lt;ABS(V198)),--($G198:$Z198&lt;&gt;0))+(SUMPRODUCT(--(ABS($G198:$Z198)=ABS(V198)),--($G198:$Z198&lt;&gt;0))-1)/2)</f>
        <v>15</v>
      </c>
      <c r="AQ198" cm="1">
        <f t="array" ref="AQ198">IF(W198=0,"",1+SUMPRODUCT(--(ABS($G198:$Z198)&lt;ABS(W198)),--($G198:$Z198&lt;&gt;0))+(SUMPRODUCT(--(ABS($G198:$Z198)=ABS(W198)),--($G198:$Z198&lt;&gt;0))-1)/2)</f>
        <v>12</v>
      </c>
      <c r="AR198" cm="1">
        <f t="array" ref="AR198">IF(X198=0,"",1+SUMPRODUCT(--(ABS($G198:$Z198)&lt;ABS(X198)),--($G198:$Z198&lt;&gt;0))+(SUMPRODUCT(--(ABS($G198:$Z198)=ABS(X198)),--($G198:$Z198&lt;&gt;0))-1)/2)</f>
        <v>1</v>
      </c>
      <c r="AS198" cm="1">
        <f t="array" ref="AS198">IF(Y198=0,"",1+SUMPRODUCT(--(ABS($G198:$Z198)&lt;ABS(Y198)),--($G198:$Z198&lt;&gt;0))+(SUMPRODUCT(--(ABS($G198:$Z198)=ABS(Y198)),--($G198:$Z198&lt;&gt;0))-1)/2)</f>
        <v>17</v>
      </c>
      <c r="AT198" cm="1">
        <f t="array" ref="AT198">IF(Z198=0,"",1+SUMPRODUCT(--(ABS($G198:$Z198)&lt;ABS(Z198)),--($G198:$Z198&lt;&gt;0))+(SUMPRODUCT(--(ABS($G198:$Z198)=ABS(Z198)),--($G198:$Z198&lt;&gt;0))-1)/2)</f>
        <v>4</v>
      </c>
      <c r="AU198">
        <f>AVERAGE(G198:Z198)</f>
        <v>3.5474491363646222E-5</v>
      </c>
      <c r="AV198">
        <f>SUMIF(G198:Z198,"&gt;0",AA198:AT198)</f>
        <v>108</v>
      </c>
      <c r="AW198">
        <f>COUNTIF(G198:Z198,"&lt;&gt;0")</f>
        <v>20</v>
      </c>
      <c r="AX198">
        <f>_xlfn.LET(_xlpm.n,AW198,_xlpm.w,AV198,_xlpm.mu,_xlpm.n*(_xlpm.n+1)/4,_xlpm.sd,SQRT(_xlpm.n*(_xlpm.n+1)*(2*_xlpm.n+1)/24),_xlpm.z,(ABS(_xlpm.w-_xlpm.mu)-0.5)/_xlpm.sd,MIN(1,2*(1-_xlfn.NORM.S.DIST(_xlpm.z,TRUE))))</f>
        <v>0.92564006958862333</v>
      </c>
    </row>
    <row r="199" spans="1:50" x14ac:dyDescent="0.25">
      <c r="A199" t="s">
        <v>9356</v>
      </c>
      <c r="B199" t="s">
        <v>106</v>
      </c>
      <c r="C199" t="s">
        <v>147</v>
      </c>
      <c r="D199" t="s">
        <v>81</v>
      </c>
      <c r="E199" t="s">
        <v>26</v>
      </c>
      <c r="F199" t="s">
        <v>9260</v>
      </c>
      <c r="G199">
        <f>all_runs!O2982-all_runs!O3462</f>
        <v>-5.9613065349675143E-3</v>
      </c>
      <c r="H199">
        <f>all_runs!O2983-all_runs!O3463</f>
        <v>2.9778003155285115E-2</v>
      </c>
      <c r="I199">
        <f>all_runs!O2984-all_runs!O3464</f>
        <v>4.4874778884648192E-3</v>
      </c>
      <c r="J199">
        <f>all_runs!O2985-all_runs!O3465</f>
        <v>1.7828231484619317E-2</v>
      </c>
      <c r="K199">
        <f>all_runs!O2986-all_runs!O3466</f>
        <v>4.7065025038606212E-4</v>
      </c>
      <c r="L199">
        <f>all_runs!O2987-all_runs!O3467</f>
        <v>-1.9779809665982362E-2</v>
      </c>
      <c r="M199">
        <f>all_runs!O2988-all_runs!O3468</f>
        <v>1.1662531017369804E-2</v>
      </c>
      <c r="N199">
        <f>all_runs!O2989-all_runs!O3469</f>
        <v>1.7278617710583255E-2</v>
      </c>
      <c r="O199">
        <f>all_runs!O2990-all_runs!O3470</f>
        <v>-1.1721922764527104E-3</v>
      </c>
      <c r="P199">
        <f>all_runs!O2991-all_runs!O3471</f>
        <v>-1.8153720116185212E-3</v>
      </c>
      <c r="Q199">
        <f>all_runs!O2992-all_runs!O3472</f>
        <v>5.0113679424025337E-3</v>
      </c>
      <c r="R199">
        <f>all_runs!O2993-all_runs!O3473</f>
        <v>2.2206638616175778E-2</v>
      </c>
      <c r="S199">
        <f>all_runs!O2994-all_runs!O3474</f>
        <v>-1.9987947897835201E-2</v>
      </c>
      <c r="T199">
        <f>all_runs!O2995-all_runs!O3475</f>
        <v>1.6816471276184353E-2</v>
      </c>
      <c r="U199">
        <f>all_runs!O2996-all_runs!O3476</f>
        <v>1.5425519399543508E-2</v>
      </c>
      <c r="V199">
        <f>all_runs!O2997-all_runs!O3477</f>
        <v>4.2918454935620964E-3</v>
      </c>
      <c r="W199">
        <f>all_runs!O2998-all_runs!O3478</f>
        <v>1.6064294255601186E-2</v>
      </c>
      <c r="X199">
        <f>all_runs!O2999-all_runs!O3479</f>
        <v>2.4884732043084501E-3</v>
      </c>
      <c r="Y199">
        <f>all_runs!O3000-all_runs!O3480</f>
        <v>1.9834009242667205E-2</v>
      </c>
      <c r="Z199">
        <f>all_runs!O3001-all_runs!O3481</f>
        <v>7.5712143928036157E-3</v>
      </c>
      <c r="AA199" cm="1">
        <f t="array" ref="AA199">IF(G199=0,"",1+SUMPRODUCT(--(ABS($G199:$Z199)&lt;ABS(G199)),--($G199:$Z199&lt;&gt;0))+(SUMPRODUCT(--(ABS($G199:$Z199)=ABS(G199)),--($G199:$Z199&lt;&gt;0))-1)/2)</f>
        <v>8</v>
      </c>
      <c r="AB199" cm="1">
        <f t="array" ref="AB199">IF(H199=0,"",1+SUMPRODUCT(--(ABS($G199:$Z199)&lt;ABS(H199)),--($G199:$Z199&lt;&gt;0))+(SUMPRODUCT(--(ABS($G199:$Z199)=ABS(H199)),--($G199:$Z199&lt;&gt;0))-1)/2)</f>
        <v>20</v>
      </c>
      <c r="AC199" cm="1">
        <f t="array" ref="AC199">IF(I199=0,"",1+SUMPRODUCT(--(ABS($G199:$Z199)&lt;ABS(I199)),--($G199:$Z199&lt;&gt;0))+(SUMPRODUCT(--(ABS($G199:$Z199)=ABS(I199)),--($G199:$Z199&lt;&gt;0))-1)/2)</f>
        <v>6</v>
      </c>
      <c r="AD199" cm="1">
        <f t="array" ref="AD199">IF(J199=0,"",1+SUMPRODUCT(--(ABS($G199:$Z199)&lt;ABS(J199)),--($G199:$Z199&lt;&gt;0))+(SUMPRODUCT(--(ABS($G199:$Z199)=ABS(J199)),--($G199:$Z199&lt;&gt;0))-1)/2)</f>
        <v>15</v>
      </c>
      <c r="AE199" cm="1">
        <f t="array" ref="AE199">IF(K199=0,"",1+SUMPRODUCT(--(ABS($G199:$Z199)&lt;ABS(K199)),--($G199:$Z199&lt;&gt;0))+(SUMPRODUCT(--(ABS($G199:$Z199)=ABS(K199)),--($G199:$Z199&lt;&gt;0))-1)/2)</f>
        <v>1</v>
      </c>
      <c r="AF199" cm="1">
        <f t="array" ref="AF199">IF(L199=0,"",1+SUMPRODUCT(--(ABS($G199:$Z199)&lt;ABS(L199)),--($G199:$Z199&lt;&gt;0))+(SUMPRODUCT(--(ABS($G199:$Z199)=ABS(L199)),--($G199:$Z199&lt;&gt;0))-1)/2)</f>
        <v>16</v>
      </c>
      <c r="AG199" cm="1">
        <f t="array" ref="AG199">IF(M199=0,"",1+SUMPRODUCT(--(ABS($G199:$Z199)&lt;ABS(M199)),--($G199:$Z199&lt;&gt;0))+(SUMPRODUCT(--(ABS($G199:$Z199)=ABS(M199)),--($G199:$Z199&lt;&gt;0))-1)/2)</f>
        <v>10</v>
      </c>
      <c r="AH199" cm="1">
        <f t="array" ref="AH199">IF(N199=0,"",1+SUMPRODUCT(--(ABS($G199:$Z199)&lt;ABS(N199)),--($G199:$Z199&lt;&gt;0))+(SUMPRODUCT(--(ABS($G199:$Z199)=ABS(N199)),--($G199:$Z199&lt;&gt;0))-1)/2)</f>
        <v>14</v>
      </c>
      <c r="AI199" cm="1">
        <f t="array" ref="AI199">IF(O199=0,"",1+SUMPRODUCT(--(ABS($G199:$Z199)&lt;ABS(O199)),--($G199:$Z199&lt;&gt;0))+(SUMPRODUCT(--(ABS($G199:$Z199)=ABS(O199)),--($G199:$Z199&lt;&gt;0))-1)/2)</f>
        <v>2</v>
      </c>
      <c r="AJ199" cm="1">
        <f t="array" ref="AJ199">IF(P199=0,"",1+SUMPRODUCT(--(ABS($G199:$Z199)&lt;ABS(P199)),--($G199:$Z199&lt;&gt;0))+(SUMPRODUCT(--(ABS($G199:$Z199)=ABS(P199)),--($G199:$Z199&lt;&gt;0))-1)/2)</f>
        <v>3</v>
      </c>
      <c r="AK199" cm="1">
        <f t="array" ref="AK199">IF(Q199=0,"",1+SUMPRODUCT(--(ABS($G199:$Z199)&lt;ABS(Q199)),--($G199:$Z199&lt;&gt;0))+(SUMPRODUCT(--(ABS($G199:$Z199)=ABS(Q199)),--($G199:$Z199&lt;&gt;0))-1)/2)</f>
        <v>7</v>
      </c>
      <c r="AL199" cm="1">
        <f t="array" ref="AL199">IF(R199=0,"",1+SUMPRODUCT(--(ABS($G199:$Z199)&lt;ABS(R199)),--($G199:$Z199&lt;&gt;0))+(SUMPRODUCT(--(ABS($G199:$Z199)=ABS(R199)),--($G199:$Z199&lt;&gt;0))-1)/2)</f>
        <v>19</v>
      </c>
      <c r="AM199" cm="1">
        <f t="array" ref="AM199">IF(S199=0,"",1+SUMPRODUCT(--(ABS($G199:$Z199)&lt;ABS(S199)),--($G199:$Z199&lt;&gt;0))+(SUMPRODUCT(--(ABS($G199:$Z199)=ABS(S199)),--($G199:$Z199&lt;&gt;0))-1)/2)</f>
        <v>18</v>
      </c>
      <c r="AN199" cm="1">
        <f t="array" ref="AN199">IF(T199=0,"",1+SUMPRODUCT(--(ABS($G199:$Z199)&lt;ABS(T199)),--($G199:$Z199&lt;&gt;0))+(SUMPRODUCT(--(ABS($G199:$Z199)=ABS(T199)),--($G199:$Z199&lt;&gt;0))-1)/2)</f>
        <v>13</v>
      </c>
      <c r="AO199" cm="1">
        <f t="array" ref="AO199">IF(U199=0,"",1+SUMPRODUCT(--(ABS($G199:$Z199)&lt;ABS(U199)),--($G199:$Z199&lt;&gt;0))+(SUMPRODUCT(--(ABS($G199:$Z199)=ABS(U199)),--($G199:$Z199&lt;&gt;0))-1)/2)</f>
        <v>11</v>
      </c>
      <c r="AP199" cm="1">
        <f t="array" ref="AP199">IF(V199=0,"",1+SUMPRODUCT(--(ABS($G199:$Z199)&lt;ABS(V199)),--($G199:$Z199&lt;&gt;0))+(SUMPRODUCT(--(ABS($G199:$Z199)=ABS(V199)),--($G199:$Z199&lt;&gt;0))-1)/2)</f>
        <v>5</v>
      </c>
      <c r="AQ199" cm="1">
        <f t="array" ref="AQ199">IF(W199=0,"",1+SUMPRODUCT(--(ABS($G199:$Z199)&lt;ABS(W199)),--($G199:$Z199&lt;&gt;0))+(SUMPRODUCT(--(ABS($G199:$Z199)=ABS(W199)),--($G199:$Z199&lt;&gt;0))-1)/2)</f>
        <v>12</v>
      </c>
      <c r="AR199" cm="1">
        <f t="array" ref="AR199">IF(X199=0,"",1+SUMPRODUCT(--(ABS($G199:$Z199)&lt;ABS(X199)),--($G199:$Z199&lt;&gt;0))+(SUMPRODUCT(--(ABS($G199:$Z199)=ABS(X199)),--($G199:$Z199&lt;&gt;0))-1)/2)</f>
        <v>4</v>
      </c>
      <c r="AS199" cm="1">
        <f t="array" ref="AS199">IF(Y199=0,"",1+SUMPRODUCT(--(ABS($G199:$Z199)&lt;ABS(Y199)),--($G199:$Z199&lt;&gt;0))+(SUMPRODUCT(--(ABS($G199:$Z199)=ABS(Y199)),--($G199:$Z199&lt;&gt;0))-1)/2)</f>
        <v>17</v>
      </c>
      <c r="AT199" cm="1">
        <f t="array" ref="AT199">IF(Z199=0,"",1+SUMPRODUCT(--(ABS($G199:$Z199)&lt;ABS(Z199)),--($G199:$Z199&lt;&gt;0))+(SUMPRODUCT(--(ABS($G199:$Z199)=ABS(Z199)),--($G199:$Z199&lt;&gt;0))-1)/2)</f>
        <v>9</v>
      </c>
      <c r="AU199">
        <f>AVERAGE(G199:Z199)</f>
        <v>7.1249358471550395E-3</v>
      </c>
      <c r="AV199">
        <f>SUMIF(G199:Z199,"&gt;0",AA199:AT199)</f>
        <v>163</v>
      </c>
      <c r="AW199">
        <f>COUNTIF(G199:Z199,"&lt;&gt;0")</f>
        <v>20</v>
      </c>
      <c r="AX199">
        <f>_xlfn.LET(_xlpm.n,AW199,_xlpm.w,AV199,_xlpm.mu,_xlpm.n*(_xlpm.n+1)/4,_xlpm.sd,SQRT(_xlpm.n*(_xlpm.n+1)*(2*_xlpm.n+1)/24),_xlpm.z,(ABS(_xlpm.w-_xlpm.mu)-0.5)/_xlpm.sd,MIN(1,2*(1-_xlfn.NORM.S.DIST(_xlpm.z,TRUE))))</f>
        <v>3.1822868734635135E-2</v>
      </c>
    </row>
    <row r="200" spans="1:50" x14ac:dyDescent="0.25">
      <c r="A200" t="s">
        <v>9356</v>
      </c>
      <c r="B200" t="s">
        <v>106</v>
      </c>
      <c r="C200" t="s">
        <v>147</v>
      </c>
      <c r="D200" t="s">
        <v>88</v>
      </c>
      <c r="E200" t="s">
        <v>32</v>
      </c>
      <c r="F200" t="s">
        <v>9259</v>
      </c>
      <c r="G200">
        <f>all_runs!O3002-all_runs!O3482</f>
        <v>9.0163934426229497E-3</v>
      </c>
      <c r="H200">
        <f>all_runs!O3003-all_runs!O3483</f>
        <v>9.5311366583870072E-3</v>
      </c>
      <c r="I200">
        <f>all_runs!O3004-all_runs!O3484</f>
        <v>1.6958733747880483E-3</v>
      </c>
      <c r="J200">
        <f>all_runs!O3005-all_runs!O3485</f>
        <v>-0.22624146660427857</v>
      </c>
      <c r="K200">
        <f>all_runs!O3006-all_runs!O3486</f>
        <v>1.341080611767842E-2</v>
      </c>
      <c r="L200">
        <f>all_runs!O3007-all_runs!O3487</f>
        <v>8.6915668311015049E-3</v>
      </c>
      <c r="M200">
        <f>all_runs!O3008-all_runs!O3488</f>
        <v>-6.4981225223181838E-3</v>
      </c>
      <c r="N200">
        <f>all_runs!O3009-all_runs!O3489</f>
        <v>-0.25120004107092431</v>
      </c>
      <c r="O200">
        <f>all_runs!O3010-all_runs!O3490</f>
        <v>-7.1885470606153357E-3</v>
      </c>
      <c r="P200">
        <f>all_runs!O3011-all_runs!O3491</f>
        <v>-1.0436229124258345E-2</v>
      </c>
      <c r="Q200">
        <f>all_runs!O3012-all_runs!O3492</f>
        <v>1.6107087996488967E-2</v>
      </c>
      <c r="R200">
        <f>all_runs!O3013-all_runs!O3493</f>
        <v>-0.18060231949120853</v>
      </c>
      <c r="S200">
        <f>all_runs!O3014-all_runs!O3494</f>
        <v>-0.17077853730756332</v>
      </c>
      <c r="T200">
        <f>all_runs!O3015-all_runs!O3495</f>
        <v>-0.18764935975935992</v>
      </c>
      <c r="U200">
        <f>all_runs!O3016-all_runs!O3496</f>
        <v>1.3851676735837426E-2</v>
      </c>
      <c r="V200">
        <f>all_runs!O3017-all_runs!O3497</f>
        <v>3.1178430831615422E-3</v>
      </c>
      <c r="W200">
        <f>all_runs!O3018-all_runs!O3498</f>
        <v>3.7515966286039149E-2</v>
      </c>
      <c r="X200">
        <f>all_runs!O3019-all_runs!O3499</f>
        <v>-0.13249582553539596</v>
      </c>
      <c r="Y200">
        <f>all_runs!O3020-all_runs!O3500</f>
        <v>-0.18778527427398062</v>
      </c>
      <c r="Z200">
        <f>all_runs!O3021-all_runs!O3501</f>
        <v>-3.4907179641460173E-2</v>
      </c>
      <c r="AA200" cm="1">
        <f t="array" ref="AA200">IF(G200=0,"",1+SUMPRODUCT(--(ABS($G200:$Z200)&lt;ABS(G200)),--($G200:$Z200&lt;&gt;0))+(SUMPRODUCT(--(ABS($G200:$Z200)=ABS(G200)),--($G200:$Z200&lt;&gt;0))-1)/2)</f>
        <v>6</v>
      </c>
      <c r="AB200" cm="1">
        <f t="array" ref="AB200">IF(H200=0,"",1+SUMPRODUCT(--(ABS($G200:$Z200)&lt;ABS(H200)),--($G200:$Z200&lt;&gt;0))+(SUMPRODUCT(--(ABS($G200:$Z200)=ABS(H200)),--($G200:$Z200&lt;&gt;0))-1)/2)</f>
        <v>7</v>
      </c>
      <c r="AC200" cm="1">
        <f t="array" ref="AC200">IF(I200=0,"",1+SUMPRODUCT(--(ABS($G200:$Z200)&lt;ABS(I200)),--($G200:$Z200&lt;&gt;0))+(SUMPRODUCT(--(ABS($G200:$Z200)=ABS(I200)),--($G200:$Z200&lt;&gt;0))-1)/2)</f>
        <v>1</v>
      </c>
      <c r="AD200" cm="1">
        <f t="array" ref="AD200">IF(J200=0,"",1+SUMPRODUCT(--(ABS($G200:$Z200)&lt;ABS(J200)),--($G200:$Z200&lt;&gt;0))+(SUMPRODUCT(--(ABS($G200:$Z200)=ABS(J200)),--($G200:$Z200&lt;&gt;0))-1)/2)</f>
        <v>19</v>
      </c>
      <c r="AE200" cm="1">
        <f t="array" ref="AE200">IF(K200=0,"",1+SUMPRODUCT(--(ABS($G200:$Z200)&lt;ABS(K200)),--($G200:$Z200&lt;&gt;0))+(SUMPRODUCT(--(ABS($G200:$Z200)=ABS(K200)),--($G200:$Z200&lt;&gt;0))-1)/2)</f>
        <v>9</v>
      </c>
      <c r="AF200" cm="1">
        <f t="array" ref="AF200">IF(L200=0,"",1+SUMPRODUCT(--(ABS($G200:$Z200)&lt;ABS(L200)),--($G200:$Z200&lt;&gt;0))+(SUMPRODUCT(--(ABS($G200:$Z200)=ABS(L200)),--($G200:$Z200&lt;&gt;0))-1)/2)</f>
        <v>5</v>
      </c>
      <c r="AG200" cm="1">
        <f t="array" ref="AG200">IF(M200=0,"",1+SUMPRODUCT(--(ABS($G200:$Z200)&lt;ABS(M200)),--($G200:$Z200&lt;&gt;0))+(SUMPRODUCT(--(ABS($G200:$Z200)=ABS(M200)),--($G200:$Z200&lt;&gt;0))-1)/2)</f>
        <v>3</v>
      </c>
      <c r="AH200" cm="1">
        <f t="array" ref="AH200">IF(N200=0,"",1+SUMPRODUCT(--(ABS($G200:$Z200)&lt;ABS(N200)),--($G200:$Z200&lt;&gt;0))+(SUMPRODUCT(--(ABS($G200:$Z200)=ABS(N200)),--($G200:$Z200&lt;&gt;0))-1)/2)</f>
        <v>20</v>
      </c>
      <c r="AI200" cm="1">
        <f t="array" ref="AI200">IF(O200=0,"",1+SUMPRODUCT(--(ABS($G200:$Z200)&lt;ABS(O200)),--($G200:$Z200&lt;&gt;0))+(SUMPRODUCT(--(ABS($G200:$Z200)=ABS(O200)),--($G200:$Z200&lt;&gt;0))-1)/2)</f>
        <v>4</v>
      </c>
      <c r="AJ200" cm="1">
        <f t="array" ref="AJ200">IF(P200=0,"",1+SUMPRODUCT(--(ABS($G200:$Z200)&lt;ABS(P200)),--($G200:$Z200&lt;&gt;0))+(SUMPRODUCT(--(ABS($G200:$Z200)=ABS(P200)),--($G200:$Z200&lt;&gt;0))-1)/2)</f>
        <v>8</v>
      </c>
      <c r="AK200" cm="1">
        <f t="array" ref="AK200">IF(Q200=0,"",1+SUMPRODUCT(--(ABS($G200:$Z200)&lt;ABS(Q200)),--($G200:$Z200&lt;&gt;0))+(SUMPRODUCT(--(ABS($G200:$Z200)=ABS(Q200)),--($G200:$Z200&lt;&gt;0))-1)/2)</f>
        <v>11</v>
      </c>
      <c r="AL200" cm="1">
        <f t="array" ref="AL200">IF(R200=0,"",1+SUMPRODUCT(--(ABS($G200:$Z200)&lt;ABS(R200)),--($G200:$Z200&lt;&gt;0))+(SUMPRODUCT(--(ABS($G200:$Z200)=ABS(R200)),--($G200:$Z200&lt;&gt;0))-1)/2)</f>
        <v>16</v>
      </c>
      <c r="AM200" cm="1">
        <f t="array" ref="AM200">IF(S200=0,"",1+SUMPRODUCT(--(ABS($G200:$Z200)&lt;ABS(S200)),--($G200:$Z200&lt;&gt;0))+(SUMPRODUCT(--(ABS($G200:$Z200)=ABS(S200)),--($G200:$Z200&lt;&gt;0))-1)/2)</f>
        <v>15</v>
      </c>
      <c r="AN200" cm="1">
        <f t="array" ref="AN200">IF(T200=0,"",1+SUMPRODUCT(--(ABS($G200:$Z200)&lt;ABS(T200)),--($G200:$Z200&lt;&gt;0))+(SUMPRODUCT(--(ABS($G200:$Z200)=ABS(T200)),--($G200:$Z200&lt;&gt;0))-1)/2)</f>
        <v>17</v>
      </c>
      <c r="AO200" cm="1">
        <f t="array" ref="AO200">IF(U200=0,"",1+SUMPRODUCT(--(ABS($G200:$Z200)&lt;ABS(U200)),--($G200:$Z200&lt;&gt;0))+(SUMPRODUCT(--(ABS($G200:$Z200)=ABS(U200)),--($G200:$Z200&lt;&gt;0))-1)/2)</f>
        <v>10</v>
      </c>
      <c r="AP200" cm="1">
        <f t="array" ref="AP200">IF(V200=0,"",1+SUMPRODUCT(--(ABS($G200:$Z200)&lt;ABS(V200)),--($G200:$Z200&lt;&gt;0))+(SUMPRODUCT(--(ABS($G200:$Z200)=ABS(V200)),--($G200:$Z200&lt;&gt;0))-1)/2)</f>
        <v>2</v>
      </c>
      <c r="AQ200" cm="1">
        <f t="array" ref="AQ200">IF(W200=0,"",1+SUMPRODUCT(--(ABS($G200:$Z200)&lt;ABS(W200)),--($G200:$Z200&lt;&gt;0))+(SUMPRODUCT(--(ABS($G200:$Z200)=ABS(W200)),--($G200:$Z200&lt;&gt;0))-1)/2)</f>
        <v>13</v>
      </c>
      <c r="AR200" cm="1">
        <f t="array" ref="AR200">IF(X200=0,"",1+SUMPRODUCT(--(ABS($G200:$Z200)&lt;ABS(X200)),--($G200:$Z200&lt;&gt;0))+(SUMPRODUCT(--(ABS($G200:$Z200)=ABS(X200)),--($G200:$Z200&lt;&gt;0))-1)/2)</f>
        <v>14</v>
      </c>
      <c r="AS200" cm="1">
        <f t="array" ref="AS200">IF(Y200=0,"",1+SUMPRODUCT(--(ABS($G200:$Z200)&lt;ABS(Y200)),--($G200:$Z200&lt;&gt;0))+(SUMPRODUCT(--(ABS($G200:$Z200)=ABS(Y200)),--($G200:$Z200&lt;&gt;0))-1)/2)</f>
        <v>18</v>
      </c>
      <c r="AT200" cm="1">
        <f t="array" ref="AT200">IF(Z200=0,"",1+SUMPRODUCT(--(ABS($G200:$Z200)&lt;ABS(Z200)),--($G200:$Z200&lt;&gt;0))+(SUMPRODUCT(--(ABS($G200:$Z200)=ABS(Z200)),--($G200:$Z200&lt;&gt;0))-1)/2)</f>
        <v>12</v>
      </c>
      <c r="AU200">
        <f>AVERAGE(G200:Z200)</f>
        <v>-6.4142227593262921E-2</v>
      </c>
      <c r="AV200">
        <f>SUMIF(G200:Z200,"&gt;0",AA200:AT200)</f>
        <v>64</v>
      </c>
      <c r="AW200">
        <f>COUNTIF(G200:Z200,"&lt;&gt;0")</f>
        <v>20</v>
      </c>
      <c r="AX200">
        <f>_xlfn.LET(_xlpm.n,AW200,_xlpm.w,AV200,_xlpm.mu,_xlpm.n*(_xlpm.n+1)/4,_xlpm.sd,SQRT(_xlpm.n*(_xlpm.n+1)*(2*_xlpm.n+1)/24),_xlpm.z,(ABS(_xlpm.w-_xlpm.mu)-0.5)/_xlpm.sd,MIN(1,2*(1-_xlfn.NORM.S.DIST(_xlpm.z,TRUE))))</f>
        <v>0.13054070066070977</v>
      </c>
    </row>
    <row r="201" spans="1:50" x14ac:dyDescent="0.25">
      <c r="A201" t="s">
        <v>9356</v>
      </c>
      <c r="B201" t="s">
        <v>106</v>
      </c>
      <c r="C201" t="s">
        <v>147</v>
      </c>
      <c r="D201" t="s">
        <v>88</v>
      </c>
      <c r="E201" t="s">
        <v>12</v>
      </c>
      <c r="F201" t="s">
        <v>9259</v>
      </c>
      <c r="G201">
        <f>all_runs!O3022-all_runs!O3502</f>
        <v>-5.6316590563165736E-3</v>
      </c>
      <c r="H201">
        <f>all_runs!O3023-all_runs!O3503</f>
        <v>-0.1056325023084026</v>
      </c>
      <c r="I201">
        <f>all_runs!O3024-all_runs!O3504</f>
        <v>-0.19436339934198266</v>
      </c>
      <c r="J201">
        <f>all_runs!O3025-all_runs!O3505</f>
        <v>-1.3460730458598635E-2</v>
      </c>
      <c r="K201">
        <f>all_runs!O3026-all_runs!O3506</f>
        <v>-1.0804553347482093E-2</v>
      </c>
      <c r="L201">
        <f>all_runs!O3027-all_runs!O3507</f>
        <v>-0.13114754098360648</v>
      </c>
      <c r="M201">
        <f>all_runs!O3028-all_runs!O3508</f>
        <v>-0.1642202212080095</v>
      </c>
      <c r="N201">
        <f>all_runs!O3029-all_runs!O3509</f>
        <v>1.5181631790650019E-2</v>
      </c>
      <c r="O201">
        <f>all_runs!O3030-all_runs!O3510</f>
        <v>-2.3919098946348916E-3</v>
      </c>
      <c r="P201">
        <f>all_runs!O3031-all_runs!O3511</f>
        <v>1.0772711183612005E-3</v>
      </c>
      <c r="Q201">
        <f>all_runs!O3032-all_runs!O3512</f>
        <v>2.1860578090842853E-2</v>
      </c>
      <c r="R201">
        <f>all_runs!O3033-all_runs!O3513</f>
        <v>-7.7533577533577258E-3</v>
      </c>
      <c r="S201">
        <f>all_runs!O3034-all_runs!O3514</f>
        <v>3.2217397394593839E-3</v>
      </c>
      <c r="T201">
        <f>all_runs!O3035-all_runs!O3515</f>
        <v>-0.13625040180006431</v>
      </c>
      <c r="U201">
        <f>all_runs!O3036-all_runs!O3516</f>
        <v>5.8701657458563039E-3</v>
      </c>
      <c r="V201">
        <f>all_runs!O3037-all_runs!O3517</f>
        <v>-0.10243902439024388</v>
      </c>
      <c r="W201">
        <f>all_runs!O3038-all_runs!O3518</f>
        <v>-9.6750723695414598E-3</v>
      </c>
      <c r="X201">
        <f>all_runs!O3039-all_runs!O3519</f>
        <v>-1.6621265986425993E-2</v>
      </c>
      <c r="Y201">
        <f>all_runs!O3040-all_runs!O3520</f>
        <v>-3.5729291483170278E-2</v>
      </c>
      <c r="Z201">
        <f>all_runs!O3041-all_runs!O3521</f>
        <v>-2.3235113566605126E-2</v>
      </c>
      <c r="AA201" cm="1">
        <f t="array" ref="AA201">IF(G201=0,"",1+SUMPRODUCT(--(ABS($G201:$Z201)&lt;ABS(G201)),--($G201:$Z201&lt;&gt;0))+(SUMPRODUCT(--(ABS($G201:$Z201)=ABS(G201)),--($G201:$Z201&lt;&gt;0))-1)/2)</f>
        <v>4</v>
      </c>
      <c r="AB201" cm="1">
        <f t="array" ref="AB201">IF(H201=0,"",1+SUMPRODUCT(--(ABS($G201:$Z201)&lt;ABS(H201)),--($G201:$Z201&lt;&gt;0))+(SUMPRODUCT(--(ABS($G201:$Z201)=ABS(H201)),--($G201:$Z201&lt;&gt;0))-1)/2)</f>
        <v>16</v>
      </c>
      <c r="AC201" cm="1">
        <f t="array" ref="AC201">IF(I201=0,"",1+SUMPRODUCT(--(ABS($G201:$Z201)&lt;ABS(I201)),--($G201:$Z201&lt;&gt;0))+(SUMPRODUCT(--(ABS($G201:$Z201)=ABS(I201)),--($G201:$Z201&lt;&gt;0))-1)/2)</f>
        <v>20</v>
      </c>
      <c r="AD201" cm="1">
        <f t="array" ref="AD201">IF(J201=0,"",1+SUMPRODUCT(--(ABS($G201:$Z201)&lt;ABS(J201)),--($G201:$Z201&lt;&gt;0))+(SUMPRODUCT(--(ABS($G201:$Z201)=ABS(J201)),--($G201:$Z201&lt;&gt;0))-1)/2)</f>
        <v>9</v>
      </c>
      <c r="AE201" cm="1">
        <f t="array" ref="AE201">IF(K201=0,"",1+SUMPRODUCT(--(ABS($G201:$Z201)&lt;ABS(K201)),--($G201:$Z201&lt;&gt;0))+(SUMPRODUCT(--(ABS($G201:$Z201)=ABS(K201)),--($G201:$Z201&lt;&gt;0))-1)/2)</f>
        <v>8</v>
      </c>
      <c r="AF201" cm="1">
        <f t="array" ref="AF201">IF(L201=0,"",1+SUMPRODUCT(--(ABS($G201:$Z201)&lt;ABS(L201)),--($G201:$Z201&lt;&gt;0))+(SUMPRODUCT(--(ABS($G201:$Z201)=ABS(L201)),--($G201:$Z201&lt;&gt;0))-1)/2)</f>
        <v>17</v>
      </c>
      <c r="AG201" cm="1">
        <f t="array" ref="AG201">IF(M201=0,"",1+SUMPRODUCT(--(ABS($G201:$Z201)&lt;ABS(M201)),--($G201:$Z201&lt;&gt;0))+(SUMPRODUCT(--(ABS($G201:$Z201)=ABS(M201)),--($G201:$Z201&lt;&gt;0))-1)/2)</f>
        <v>19</v>
      </c>
      <c r="AH201" cm="1">
        <f t="array" ref="AH201">IF(N201=0,"",1+SUMPRODUCT(--(ABS($G201:$Z201)&lt;ABS(N201)),--($G201:$Z201&lt;&gt;0))+(SUMPRODUCT(--(ABS($G201:$Z201)=ABS(N201)),--($G201:$Z201&lt;&gt;0))-1)/2)</f>
        <v>10</v>
      </c>
      <c r="AI201" cm="1">
        <f t="array" ref="AI201">IF(O201=0,"",1+SUMPRODUCT(--(ABS($G201:$Z201)&lt;ABS(O201)),--($G201:$Z201&lt;&gt;0))+(SUMPRODUCT(--(ABS($G201:$Z201)=ABS(O201)),--($G201:$Z201&lt;&gt;0))-1)/2)</f>
        <v>2</v>
      </c>
      <c r="AJ201" cm="1">
        <f t="array" ref="AJ201">IF(P201=0,"",1+SUMPRODUCT(--(ABS($G201:$Z201)&lt;ABS(P201)),--($G201:$Z201&lt;&gt;0))+(SUMPRODUCT(--(ABS($G201:$Z201)=ABS(P201)),--($G201:$Z201&lt;&gt;0))-1)/2)</f>
        <v>1</v>
      </c>
      <c r="AK201" cm="1">
        <f t="array" ref="AK201">IF(Q201=0,"",1+SUMPRODUCT(--(ABS($G201:$Z201)&lt;ABS(Q201)),--($G201:$Z201&lt;&gt;0))+(SUMPRODUCT(--(ABS($G201:$Z201)=ABS(Q201)),--($G201:$Z201&lt;&gt;0))-1)/2)</f>
        <v>12</v>
      </c>
      <c r="AL201" cm="1">
        <f t="array" ref="AL201">IF(R201=0,"",1+SUMPRODUCT(--(ABS($G201:$Z201)&lt;ABS(R201)),--($G201:$Z201&lt;&gt;0))+(SUMPRODUCT(--(ABS($G201:$Z201)=ABS(R201)),--($G201:$Z201&lt;&gt;0))-1)/2)</f>
        <v>6</v>
      </c>
      <c r="AM201" cm="1">
        <f t="array" ref="AM201">IF(S201=0,"",1+SUMPRODUCT(--(ABS($G201:$Z201)&lt;ABS(S201)),--($G201:$Z201&lt;&gt;0))+(SUMPRODUCT(--(ABS($G201:$Z201)=ABS(S201)),--($G201:$Z201&lt;&gt;0))-1)/2)</f>
        <v>3</v>
      </c>
      <c r="AN201" cm="1">
        <f t="array" ref="AN201">IF(T201=0,"",1+SUMPRODUCT(--(ABS($G201:$Z201)&lt;ABS(T201)),--($G201:$Z201&lt;&gt;0))+(SUMPRODUCT(--(ABS($G201:$Z201)=ABS(T201)),--($G201:$Z201&lt;&gt;0))-1)/2)</f>
        <v>18</v>
      </c>
      <c r="AO201" cm="1">
        <f t="array" ref="AO201">IF(U201=0,"",1+SUMPRODUCT(--(ABS($G201:$Z201)&lt;ABS(U201)),--($G201:$Z201&lt;&gt;0))+(SUMPRODUCT(--(ABS($G201:$Z201)=ABS(U201)),--($G201:$Z201&lt;&gt;0))-1)/2)</f>
        <v>5</v>
      </c>
      <c r="AP201" cm="1">
        <f t="array" ref="AP201">IF(V201=0,"",1+SUMPRODUCT(--(ABS($G201:$Z201)&lt;ABS(V201)),--($G201:$Z201&lt;&gt;0))+(SUMPRODUCT(--(ABS($G201:$Z201)=ABS(V201)),--($G201:$Z201&lt;&gt;0))-1)/2)</f>
        <v>15</v>
      </c>
      <c r="AQ201" cm="1">
        <f t="array" ref="AQ201">IF(W201=0,"",1+SUMPRODUCT(--(ABS($G201:$Z201)&lt;ABS(W201)),--($G201:$Z201&lt;&gt;0))+(SUMPRODUCT(--(ABS($G201:$Z201)=ABS(W201)),--($G201:$Z201&lt;&gt;0))-1)/2)</f>
        <v>7</v>
      </c>
      <c r="AR201" cm="1">
        <f t="array" ref="AR201">IF(X201=0,"",1+SUMPRODUCT(--(ABS($G201:$Z201)&lt;ABS(X201)),--($G201:$Z201&lt;&gt;0))+(SUMPRODUCT(--(ABS($G201:$Z201)=ABS(X201)),--($G201:$Z201&lt;&gt;0))-1)/2)</f>
        <v>11</v>
      </c>
      <c r="AS201" cm="1">
        <f t="array" ref="AS201">IF(Y201=0,"",1+SUMPRODUCT(--(ABS($G201:$Z201)&lt;ABS(Y201)),--($G201:$Z201&lt;&gt;0))+(SUMPRODUCT(--(ABS($G201:$Z201)=ABS(Y201)),--($G201:$Z201&lt;&gt;0))-1)/2)</f>
        <v>14</v>
      </c>
      <c r="AT201" cm="1">
        <f t="array" ref="AT201">IF(Z201=0,"",1+SUMPRODUCT(--(ABS($G201:$Z201)&lt;ABS(Z201)),--($G201:$Z201&lt;&gt;0))+(SUMPRODUCT(--(ABS($G201:$Z201)=ABS(Z201)),--($G201:$Z201&lt;&gt;0))-1)/2)</f>
        <v>13</v>
      </c>
      <c r="AU201">
        <f>AVERAGE(G201:Z201)</f>
        <v>-4.5607232873163622E-2</v>
      </c>
      <c r="AV201">
        <f>SUMIF(G201:Z201,"&gt;0",AA201:AT201)</f>
        <v>31</v>
      </c>
      <c r="AW201">
        <f>COUNTIF(G201:Z201,"&lt;&gt;0")</f>
        <v>20</v>
      </c>
      <c r="AX201">
        <f>_xlfn.LET(_xlpm.n,AW201,_xlpm.w,AV201,_xlpm.mu,_xlpm.n*(_xlpm.n+1)/4,_xlpm.sd,SQRT(_xlpm.n*(_xlpm.n+1)*(2*_xlpm.n+1)/24),_xlpm.z,(ABS(_xlpm.w-_xlpm.mu)-0.5)/_xlpm.sd,MIN(1,2*(1-_xlfn.NORM.S.DIST(_xlpm.z,TRUE))))</f>
        <v>6.0704557806932069E-3</v>
      </c>
    </row>
    <row r="202" spans="1:50" x14ac:dyDescent="0.25">
      <c r="A202" t="s">
        <v>9356</v>
      </c>
      <c r="B202" t="s">
        <v>106</v>
      </c>
      <c r="C202" t="s">
        <v>147</v>
      </c>
      <c r="D202" t="s">
        <v>88</v>
      </c>
      <c r="E202" t="s">
        <v>26</v>
      </c>
      <c r="F202" t="s">
        <v>9259</v>
      </c>
      <c r="G202">
        <f>all_runs!O3042-all_runs!O3522</f>
        <v>-1.1230996046614261E-2</v>
      </c>
      <c r="H202">
        <f>all_runs!O3043-all_runs!O3523</f>
        <v>-4.8234856930509329E-2</v>
      </c>
      <c r="I202">
        <f>all_runs!O3044-all_runs!O3524</f>
        <v>-2.3374753396351644E-2</v>
      </c>
      <c r="J202">
        <f>all_runs!O3045-all_runs!O3525</f>
        <v>-5.4226918798665147E-2</v>
      </c>
      <c r="K202">
        <f>all_runs!O3046-all_runs!O3526</f>
        <v>-0.21485297813520987</v>
      </c>
      <c r="L202">
        <f>all_runs!O3047-all_runs!O3527</f>
        <v>-3.82208992548978E-2</v>
      </c>
      <c r="M202">
        <f>all_runs!O3048-all_runs!O3528</f>
        <v>-3.373637856396472E-2</v>
      </c>
      <c r="N202">
        <f>all_runs!O3049-all_runs!O3529</f>
        <v>-2.3231344316765878E-2</v>
      </c>
      <c r="O202">
        <f>all_runs!O3050-all_runs!O3530</f>
        <v>-2.9497336525442286E-2</v>
      </c>
      <c r="P202">
        <f>all_runs!O3051-all_runs!O3531</f>
        <v>-5.9947299077733884E-2</v>
      </c>
      <c r="Q202">
        <f>all_runs!O3052-all_runs!O3532</f>
        <v>-0.20759685516718773</v>
      </c>
      <c r="R202">
        <f>all_runs!O3053-all_runs!O3533</f>
        <v>-0.27456587021804413</v>
      </c>
      <c r="S202">
        <f>all_runs!O3054-all_runs!O3534</f>
        <v>-3.4557235421166288E-2</v>
      </c>
      <c r="T202">
        <f>all_runs!O3055-all_runs!O3535</f>
        <v>-2.8305961713429695E-2</v>
      </c>
      <c r="U202">
        <f>all_runs!O3056-all_runs!O3536</f>
        <v>-2.3393453199068714E-2</v>
      </c>
      <c r="V202">
        <f>all_runs!O3057-all_runs!O3537</f>
        <v>-4.9000876828649398E-2</v>
      </c>
      <c r="W202">
        <f>all_runs!O3058-all_runs!O3538</f>
        <v>-2.4413354885457816E-2</v>
      </c>
      <c r="X202">
        <f>all_runs!O3059-all_runs!O3539</f>
        <v>-1.8974786800148302E-2</v>
      </c>
      <c r="Y202">
        <f>all_runs!O3060-all_runs!O3540</f>
        <v>-0.22536369386464261</v>
      </c>
      <c r="Z202">
        <f>all_runs!O3061-all_runs!O3541</f>
        <v>-3.0237580993520585E-2</v>
      </c>
      <c r="AA202" cm="1">
        <f t="array" ref="AA202">IF(G202=0,"",1+SUMPRODUCT(--(ABS($G202:$Z202)&lt;ABS(G202)),--($G202:$Z202&lt;&gt;0))+(SUMPRODUCT(--(ABS($G202:$Z202)=ABS(G202)),--($G202:$Z202&lt;&gt;0))-1)/2)</f>
        <v>1</v>
      </c>
      <c r="AB202" cm="1">
        <f t="array" ref="AB202">IF(H202=0,"",1+SUMPRODUCT(--(ABS($G202:$Z202)&lt;ABS(H202)),--($G202:$Z202&lt;&gt;0))+(SUMPRODUCT(--(ABS($G202:$Z202)=ABS(H202)),--($G202:$Z202&lt;&gt;0))-1)/2)</f>
        <v>13</v>
      </c>
      <c r="AC202" cm="1">
        <f t="array" ref="AC202">IF(I202=0,"",1+SUMPRODUCT(--(ABS($G202:$Z202)&lt;ABS(I202)),--($G202:$Z202&lt;&gt;0))+(SUMPRODUCT(--(ABS($G202:$Z202)=ABS(I202)),--($G202:$Z202&lt;&gt;0))-1)/2)</f>
        <v>4</v>
      </c>
      <c r="AD202" cm="1">
        <f t="array" ref="AD202">IF(J202=0,"",1+SUMPRODUCT(--(ABS($G202:$Z202)&lt;ABS(J202)),--($G202:$Z202&lt;&gt;0))+(SUMPRODUCT(--(ABS($G202:$Z202)=ABS(J202)),--($G202:$Z202&lt;&gt;0))-1)/2)</f>
        <v>15</v>
      </c>
      <c r="AE202" cm="1">
        <f t="array" ref="AE202">IF(K202=0,"",1+SUMPRODUCT(--(ABS($G202:$Z202)&lt;ABS(K202)),--($G202:$Z202&lt;&gt;0))+(SUMPRODUCT(--(ABS($G202:$Z202)=ABS(K202)),--($G202:$Z202&lt;&gt;0))-1)/2)</f>
        <v>18</v>
      </c>
      <c r="AF202" cm="1">
        <f t="array" ref="AF202">IF(L202=0,"",1+SUMPRODUCT(--(ABS($G202:$Z202)&lt;ABS(L202)),--($G202:$Z202&lt;&gt;0))+(SUMPRODUCT(--(ABS($G202:$Z202)=ABS(L202)),--($G202:$Z202&lt;&gt;0))-1)/2)</f>
        <v>12</v>
      </c>
      <c r="AG202" cm="1">
        <f t="array" ref="AG202">IF(M202=0,"",1+SUMPRODUCT(--(ABS($G202:$Z202)&lt;ABS(M202)),--($G202:$Z202&lt;&gt;0))+(SUMPRODUCT(--(ABS($G202:$Z202)=ABS(M202)),--($G202:$Z202&lt;&gt;0))-1)/2)</f>
        <v>10</v>
      </c>
      <c r="AH202" cm="1">
        <f t="array" ref="AH202">IF(N202=0,"",1+SUMPRODUCT(--(ABS($G202:$Z202)&lt;ABS(N202)),--($G202:$Z202&lt;&gt;0))+(SUMPRODUCT(--(ABS($G202:$Z202)=ABS(N202)),--($G202:$Z202&lt;&gt;0))-1)/2)</f>
        <v>3</v>
      </c>
      <c r="AI202" cm="1">
        <f t="array" ref="AI202">IF(O202=0,"",1+SUMPRODUCT(--(ABS($G202:$Z202)&lt;ABS(O202)),--($G202:$Z202&lt;&gt;0))+(SUMPRODUCT(--(ABS($G202:$Z202)=ABS(O202)),--($G202:$Z202&lt;&gt;0))-1)/2)</f>
        <v>8</v>
      </c>
      <c r="AJ202" cm="1">
        <f t="array" ref="AJ202">IF(P202=0,"",1+SUMPRODUCT(--(ABS($G202:$Z202)&lt;ABS(P202)),--($G202:$Z202&lt;&gt;0))+(SUMPRODUCT(--(ABS($G202:$Z202)=ABS(P202)),--($G202:$Z202&lt;&gt;0))-1)/2)</f>
        <v>16</v>
      </c>
      <c r="AK202" cm="1">
        <f t="array" ref="AK202">IF(Q202=0,"",1+SUMPRODUCT(--(ABS($G202:$Z202)&lt;ABS(Q202)),--($G202:$Z202&lt;&gt;0))+(SUMPRODUCT(--(ABS($G202:$Z202)=ABS(Q202)),--($G202:$Z202&lt;&gt;0))-1)/2)</f>
        <v>17</v>
      </c>
      <c r="AL202" cm="1">
        <f t="array" ref="AL202">IF(R202=0,"",1+SUMPRODUCT(--(ABS($G202:$Z202)&lt;ABS(R202)),--($G202:$Z202&lt;&gt;0))+(SUMPRODUCT(--(ABS($G202:$Z202)=ABS(R202)),--($G202:$Z202&lt;&gt;0))-1)/2)</f>
        <v>20</v>
      </c>
      <c r="AM202" cm="1">
        <f t="array" ref="AM202">IF(S202=0,"",1+SUMPRODUCT(--(ABS($G202:$Z202)&lt;ABS(S202)),--($G202:$Z202&lt;&gt;0))+(SUMPRODUCT(--(ABS($G202:$Z202)=ABS(S202)),--($G202:$Z202&lt;&gt;0))-1)/2)</f>
        <v>11</v>
      </c>
      <c r="AN202" cm="1">
        <f t="array" ref="AN202">IF(T202=0,"",1+SUMPRODUCT(--(ABS($G202:$Z202)&lt;ABS(T202)),--($G202:$Z202&lt;&gt;0))+(SUMPRODUCT(--(ABS($G202:$Z202)=ABS(T202)),--($G202:$Z202&lt;&gt;0))-1)/2)</f>
        <v>7</v>
      </c>
      <c r="AO202" cm="1">
        <f t="array" ref="AO202">IF(U202=0,"",1+SUMPRODUCT(--(ABS($G202:$Z202)&lt;ABS(U202)),--($G202:$Z202&lt;&gt;0))+(SUMPRODUCT(--(ABS($G202:$Z202)=ABS(U202)),--($G202:$Z202&lt;&gt;0))-1)/2)</f>
        <v>5</v>
      </c>
      <c r="AP202" cm="1">
        <f t="array" ref="AP202">IF(V202=0,"",1+SUMPRODUCT(--(ABS($G202:$Z202)&lt;ABS(V202)),--($G202:$Z202&lt;&gt;0))+(SUMPRODUCT(--(ABS($G202:$Z202)=ABS(V202)),--($G202:$Z202&lt;&gt;0))-1)/2)</f>
        <v>14</v>
      </c>
      <c r="AQ202" cm="1">
        <f t="array" ref="AQ202">IF(W202=0,"",1+SUMPRODUCT(--(ABS($G202:$Z202)&lt;ABS(W202)),--($G202:$Z202&lt;&gt;0))+(SUMPRODUCT(--(ABS($G202:$Z202)=ABS(W202)),--($G202:$Z202&lt;&gt;0))-1)/2)</f>
        <v>6</v>
      </c>
      <c r="AR202" cm="1">
        <f t="array" ref="AR202">IF(X202=0,"",1+SUMPRODUCT(--(ABS($G202:$Z202)&lt;ABS(X202)),--($G202:$Z202&lt;&gt;0))+(SUMPRODUCT(--(ABS($G202:$Z202)=ABS(X202)),--($G202:$Z202&lt;&gt;0))-1)/2)</f>
        <v>2</v>
      </c>
      <c r="AS202" cm="1">
        <f t="array" ref="AS202">IF(Y202=0,"",1+SUMPRODUCT(--(ABS($G202:$Z202)&lt;ABS(Y202)),--($G202:$Z202&lt;&gt;0))+(SUMPRODUCT(--(ABS($G202:$Z202)=ABS(Y202)),--($G202:$Z202&lt;&gt;0))-1)/2)</f>
        <v>19</v>
      </c>
      <c r="AT202" cm="1">
        <f t="array" ref="AT202">IF(Z202=0,"",1+SUMPRODUCT(--(ABS($G202:$Z202)&lt;ABS(Z202)),--($G202:$Z202&lt;&gt;0))+(SUMPRODUCT(--(ABS($G202:$Z202)=ABS(Z202)),--($G202:$Z202&lt;&gt;0))-1)/2)</f>
        <v>9</v>
      </c>
      <c r="AU202">
        <f>AVERAGE(G202:Z202)</f>
        <v>-7.2648171506873499E-2</v>
      </c>
      <c r="AV202">
        <f>SUMIF(G202:Z202,"&gt;0",AA202:AT202)</f>
        <v>0</v>
      </c>
      <c r="AW202">
        <f>COUNTIF(G202:Z202,"&lt;&gt;0")</f>
        <v>20</v>
      </c>
      <c r="AX202">
        <f>_xlfn.LET(_xlpm.n,AW202,_xlpm.w,AV202,_xlpm.mu,_xlpm.n*(_xlpm.n+1)/4,_xlpm.sd,SQRT(_xlpm.n*(_xlpm.n+1)*(2*_xlpm.n+1)/24),_xlpm.z,(ABS(_xlpm.w-_xlpm.mu)-0.5)/_xlpm.sd,MIN(1,2*(1-_xlfn.NORM.S.DIST(_xlpm.z,TRUE))))</f>
        <v>9.5691731570646255E-5</v>
      </c>
    </row>
    <row r="203" spans="1:50" x14ac:dyDescent="0.25">
      <c r="A203" t="s">
        <v>9356</v>
      </c>
      <c r="B203" t="s">
        <v>106</v>
      </c>
      <c r="C203" t="s">
        <v>147</v>
      </c>
      <c r="D203" t="s">
        <v>88</v>
      </c>
      <c r="E203" t="s">
        <v>32</v>
      </c>
      <c r="F203" t="s">
        <v>9260</v>
      </c>
      <c r="G203">
        <f>all_runs!O3062-all_runs!O3542</f>
        <v>1.4901887779299461E-2</v>
      </c>
      <c r="H203">
        <f>all_runs!O3063-all_runs!O3543</f>
        <v>4.0199900665016997E-2</v>
      </c>
      <c r="I203">
        <f>all_runs!O3064-all_runs!O3544</f>
        <v>3.6959553695955272E-2</v>
      </c>
      <c r="J203">
        <f>all_runs!O3065-all_runs!O3545</f>
        <v>4.6594757305907564E-2</v>
      </c>
      <c r="K203">
        <f>all_runs!O3066-all_runs!O3546</f>
        <v>3.1887025783545964E-2</v>
      </c>
      <c r="L203">
        <f>all_runs!O3067-all_runs!O3547</f>
        <v>2.2757065238980023E-2</v>
      </c>
      <c r="M203">
        <f>all_runs!O3068-all_runs!O3548</f>
        <v>4.549769698674444E-2</v>
      </c>
      <c r="N203">
        <f>all_runs!O3069-all_runs!O3549</f>
        <v>1.684210526315788E-2</v>
      </c>
      <c r="O203">
        <f>all_runs!O3070-all_runs!O3550</f>
        <v>5.8232373386296166E-2</v>
      </c>
      <c r="P203">
        <f>all_runs!O3071-all_runs!O3551</f>
        <v>4.5417158387869749E-2</v>
      </c>
      <c r="Q203">
        <f>all_runs!O3072-all_runs!O3552</f>
        <v>5.8219498190655861E-3</v>
      </c>
      <c r="R203">
        <f>all_runs!O3073-all_runs!O3553</f>
        <v>4.6462044152266735E-3</v>
      </c>
      <c r="S203">
        <f>all_runs!O3074-all_runs!O3554</f>
        <v>5.3139840757021606E-3</v>
      </c>
      <c r="T203">
        <f>all_runs!O3075-all_runs!O3555</f>
        <v>4.1043710972346048E-2</v>
      </c>
      <c r="U203">
        <f>all_runs!O3076-all_runs!O3556</f>
        <v>3.43152866242038E-2</v>
      </c>
      <c r="V203">
        <f>all_runs!O3077-all_runs!O3557</f>
        <v>1.2418038271109322E-2</v>
      </c>
      <c r="W203">
        <f>all_runs!O3078-all_runs!O3558</f>
        <v>3.4953626103475188E-2</v>
      </c>
      <c r="X203">
        <f>all_runs!O3079-all_runs!O3559</f>
        <v>4.022077806463098E-2</v>
      </c>
      <c r="Y203">
        <f>all_runs!O3080-all_runs!O3560</f>
        <v>3.4943555786030589E-2</v>
      </c>
      <c r="Z203">
        <f>all_runs!O3081-all_runs!O3561</f>
        <v>3.4768907563025198E-2</v>
      </c>
      <c r="AA203" cm="1">
        <f t="array" ref="AA203">IF(G203=0,"",1+SUMPRODUCT(--(ABS($G203:$Z203)&lt;ABS(G203)),--($G203:$Z203&lt;&gt;0))+(SUMPRODUCT(--(ABS($G203:$Z203)=ABS(G203)),--($G203:$Z203&lt;&gt;0))-1)/2)</f>
        <v>5</v>
      </c>
      <c r="AB203" cm="1">
        <f t="array" ref="AB203">IF(H203=0,"",1+SUMPRODUCT(--(ABS($G203:$Z203)&lt;ABS(H203)),--($G203:$Z203&lt;&gt;0))+(SUMPRODUCT(--(ABS($G203:$Z203)=ABS(H203)),--($G203:$Z203&lt;&gt;0))-1)/2)</f>
        <v>14</v>
      </c>
      <c r="AC203" cm="1">
        <f t="array" ref="AC203">IF(I203=0,"",1+SUMPRODUCT(--(ABS($G203:$Z203)&lt;ABS(I203)),--($G203:$Z203&lt;&gt;0))+(SUMPRODUCT(--(ABS($G203:$Z203)=ABS(I203)),--($G203:$Z203&lt;&gt;0))-1)/2)</f>
        <v>13</v>
      </c>
      <c r="AD203" cm="1">
        <f t="array" ref="AD203">IF(J203=0,"",1+SUMPRODUCT(--(ABS($G203:$Z203)&lt;ABS(J203)),--($G203:$Z203&lt;&gt;0))+(SUMPRODUCT(--(ABS($G203:$Z203)=ABS(J203)),--($G203:$Z203&lt;&gt;0))-1)/2)</f>
        <v>19</v>
      </c>
      <c r="AE203" cm="1">
        <f t="array" ref="AE203">IF(K203=0,"",1+SUMPRODUCT(--(ABS($G203:$Z203)&lt;ABS(K203)),--($G203:$Z203&lt;&gt;0))+(SUMPRODUCT(--(ABS($G203:$Z203)=ABS(K203)),--($G203:$Z203&lt;&gt;0))-1)/2)</f>
        <v>8</v>
      </c>
      <c r="AF203" cm="1">
        <f t="array" ref="AF203">IF(L203=0,"",1+SUMPRODUCT(--(ABS($G203:$Z203)&lt;ABS(L203)),--($G203:$Z203&lt;&gt;0))+(SUMPRODUCT(--(ABS($G203:$Z203)=ABS(L203)),--($G203:$Z203&lt;&gt;0))-1)/2)</f>
        <v>7</v>
      </c>
      <c r="AG203" cm="1">
        <f t="array" ref="AG203">IF(M203=0,"",1+SUMPRODUCT(--(ABS($G203:$Z203)&lt;ABS(M203)),--($G203:$Z203&lt;&gt;0))+(SUMPRODUCT(--(ABS($G203:$Z203)=ABS(M203)),--($G203:$Z203&lt;&gt;0))-1)/2)</f>
        <v>18</v>
      </c>
      <c r="AH203" cm="1">
        <f t="array" ref="AH203">IF(N203=0,"",1+SUMPRODUCT(--(ABS($G203:$Z203)&lt;ABS(N203)),--($G203:$Z203&lt;&gt;0))+(SUMPRODUCT(--(ABS($G203:$Z203)=ABS(N203)),--($G203:$Z203&lt;&gt;0))-1)/2)</f>
        <v>6</v>
      </c>
      <c r="AI203" cm="1">
        <f t="array" ref="AI203">IF(O203=0,"",1+SUMPRODUCT(--(ABS($G203:$Z203)&lt;ABS(O203)),--($G203:$Z203&lt;&gt;0))+(SUMPRODUCT(--(ABS($G203:$Z203)=ABS(O203)),--($G203:$Z203&lt;&gt;0))-1)/2)</f>
        <v>20</v>
      </c>
      <c r="AJ203" cm="1">
        <f t="array" ref="AJ203">IF(P203=0,"",1+SUMPRODUCT(--(ABS($G203:$Z203)&lt;ABS(P203)),--($G203:$Z203&lt;&gt;0))+(SUMPRODUCT(--(ABS($G203:$Z203)=ABS(P203)),--($G203:$Z203&lt;&gt;0))-1)/2)</f>
        <v>17</v>
      </c>
      <c r="AK203" cm="1">
        <f t="array" ref="AK203">IF(Q203=0,"",1+SUMPRODUCT(--(ABS($G203:$Z203)&lt;ABS(Q203)),--($G203:$Z203&lt;&gt;0))+(SUMPRODUCT(--(ABS($G203:$Z203)=ABS(Q203)),--($G203:$Z203&lt;&gt;0))-1)/2)</f>
        <v>3</v>
      </c>
      <c r="AL203" cm="1">
        <f t="array" ref="AL203">IF(R203=0,"",1+SUMPRODUCT(--(ABS($G203:$Z203)&lt;ABS(R203)),--($G203:$Z203&lt;&gt;0))+(SUMPRODUCT(--(ABS($G203:$Z203)=ABS(R203)),--($G203:$Z203&lt;&gt;0))-1)/2)</f>
        <v>1</v>
      </c>
      <c r="AM203" cm="1">
        <f t="array" ref="AM203">IF(S203=0,"",1+SUMPRODUCT(--(ABS($G203:$Z203)&lt;ABS(S203)),--($G203:$Z203&lt;&gt;0))+(SUMPRODUCT(--(ABS($G203:$Z203)=ABS(S203)),--($G203:$Z203&lt;&gt;0))-1)/2)</f>
        <v>2</v>
      </c>
      <c r="AN203" cm="1">
        <f t="array" ref="AN203">IF(T203=0,"",1+SUMPRODUCT(--(ABS($G203:$Z203)&lt;ABS(T203)),--($G203:$Z203&lt;&gt;0))+(SUMPRODUCT(--(ABS($G203:$Z203)=ABS(T203)),--($G203:$Z203&lt;&gt;0))-1)/2)</f>
        <v>16</v>
      </c>
      <c r="AO203" cm="1">
        <f t="array" ref="AO203">IF(U203=0,"",1+SUMPRODUCT(--(ABS($G203:$Z203)&lt;ABS(U203)),--($G203:$Z203&lt;&gt;0))+(SUMPRODUCT(--(ABS($G203:$Z203)=ABS(U203)),--($G203:$Z203&lt;&gt;0))-1)/2)</f>
        <v>9</v>
      </c>
      <c r="AP203" cm="1">
        <f t="array" ref="AP203">IF(V203=0,"",1+SUMPRODUCT(--(ABS($G203:$Z203)&lt;ABS(V203)),--($G203:$Z203&lt;&gt;0))+(SUMPRODUCT(--(ABS($G203:$Z203)=ABS(V203)),--($G203:$Z203&lt;&gt;0))-1)/2)</f>
        <v>4</v>
      </c>
      <c r="AQ203" cm="1">
        <f t="array" ref="AQ203">IF(W203=0,"",1+SUMPRODUCT(--(ABS($G203:$Z203)&lt;ABS(W203)),--($G203:$Z203&lt;&gt;0))+(SUMPRODUCT(--(ABS($G203:$Z203)=ABS(W203)),--($G203:$Z203&lt;&gt;0))-1)/2)</f>
        <v>12</v>
      </c>
      <c r="AR203" cm="1">
        <f t="array" ref="AR203">IF(X203=0,"",1+SUMPRODUCT(--(ABS($G203:$Z203)&lt;ABS(X203)),--($G203:$Z203&lt;&gt;0))+(SUMPRODUCT(--(ABS($G203:$Z203)=ABS(X203)),--($G203:$Z203&lt;&gt;0))-1)/2)</f>
        <v>15</v>
      </c>
      <c r="AS203" cm="1">
        <f t="array" ref="AS203">IF(Y203=0,"",1+SUMPRODUCT(--(ABS($G203:$Z203)&lt;ABS(Y203)),--($G203:$Z203&lt;&gt;0))+(SUMPRODUCT(--(ABS($G203:$Z203)=ABS(Y203)),--($G203:$Z203&lt;&gt;0))-1)/2)</f>
        <v>11</v>
      </c>
      <c r="AT203" cm="1">
        <f t="array" ref="AT203">IF(Z203=0,"",1+SUMPRODUCT(--(ABS($G203:$Z203)&lt;ABS(Z203)),--($G203:$Z203&lt;&gt;0))+(SUMPRODUCT(--(ABS($G203:$Z203)=ABS(Z203)),--($G203:$Z203&lt;&gt;0))-1)/2)</f>
        <v>10</v>
      </c>
      <c r="AU203">
        <f>AVERAGE(G203:Z203)</f>
        <v>3.0386778309379452E-2</v>
      </c>
      <c r="AV203">
        <f>SUMIF(G203:Z203,"&gt;0",AA203:AT203)</f>
        <v>210</v>
      </c>
      <c r="AW203">
        <f>COUNTIF(G203:Z203,"&lt;&gt;0")</f>
        <v>20</v>
      </c>
      <c r="AX203">
        <f>_xlfn.LET(_xlpm.n,AW203,_xlpm.w,AV203,_xlpm.mu,_xlpm.n*(_xlpm.n+1)/4,_xlpm.sd,SQRT(_xlpm.n*(_xlpm.n+1)*(2*_xlpm.n+1)/24),_xlpm.z,(ABS(_xlpm.w-_xlpm.mu)-0.5)/_xlpm.sd,MIN(1,2*(1-_xlfn.NORM.S.DIST(_xlpm.z,TRUE))))</f>
        <v>9.5691731570646255E-5</v>
      </c>
    </row>
    <row r="204" spans="1:50" x14ac:dyDescent="0.25">
      <c r="A204" t="s">
        <v>9356</v>
      </c>
      <c r="B204" t="s">
        <v>106</v>
      </c>
      <c r="C204" t="s">
        <v>147</v>
      </c>
      <c r="D204" t="s">
        <v>88</v>
      </c>
      <c r="E204" t="s">
        <v>12</v>
      </c>
      <c r="F204" t="s">
        <v>9260</v>
      </c>
      <c r="G204">
        <f>all_runs!O3082-all_runs!O3562</f>
        <v>1.9214427343971274E-2</v>
      </c>
      <c r="H204">
        <f>all_runs!O3083-all_runs!O3563</f>
        <v>4.8953697566518239E-2</v>
      </c>
      <c r="I204">
        <f>all_runs!O3084-all_runs!O3564</f>
        <v>3.1167608286252424E-2</v>
      </c>
      <c r="J204">
        <f>all_runs!O3085-all_runs!O3565</f>
        <v>5.6081382643089039E-2</v>
      </c>
      <c r="K204">
        <f>all_runs!O3086-all_runs!O3566</f>
        <v>6.7996870109546137E-2</v>
      </c>
      <c r="L204">
        <f>all_runs!O3087-all_runs!O3567</f>
        <v>2.9505135387488446E-2</v>
      </c>
      <c r="M204">
        <f>all_runs!O3088-all_runs!O3568</f>
        <v>3.883059398891886E-2</v>
      </c>
      <c r="N204">
        <f>all_runs!O3089-all_runs!O3569</f>
        <v>2.8759065019141605E-2</v>
      </c>
      <c r="O204">
        <f>all_runs!O3090-all_runs!O3570</f>
        <v>3.3519553072625663E-2</v>
      </c>
      <c r="P204">
        <f>all_runs!O3091-all_runs!O3571</f>
        <v>6.3439460291158101E-3</v>
      </c>
      <c r="Q204">
        <f>all_runs!O3092-all_runs!O3572</f>
        <v>3.3707865168539297E-2</v>
      </c>
      <c r="R204">
        <f>all_runs!O3093-all_runs!O3573</f>
        <v>5.6732363234481498E-2</v>
      </c>
      <c r="S204">
        <f>all_runs!O3094-all_runs!O3574</f>
        <v>3.895186883617674E-3</v>
      </c>
      <c r="T204">
        <f>all_runs!O3095-all_runs!O3575</f>
        <v>4.8924315121498196E-2</v>
      </c>
      <c r="U204">
        <f>all_runs!O3096-all_runs!O3576</f>
        <v>2.4171846722794821E-2</v>
      </c>
      <c r="V204">
        <f>all_runs!O3097-all_runs!O3577</f>
        <v>4.7974119225155931E-3</v>
      </c>
      <c r="W204">
        <f>all_runs!O3098-all_runs!O3578</f>
        <v>8.0687514920027015E-3</v>
      </c>
      <c r="X204">
        <f>all_runs!O3099-all_runs!O3579</f>
        <v>1.8465775719069932E-2</v>
      </c>
      <c r="Y204">
        <f>all_runs!O3100-all_runs!O3580</f>
        <v>4.0924844514076741E-2</v>
      </c>
      <c r="Z204">
        <f>all_runs!O3101-all_runs!O3581</f>
        <v>2.5845468289965701E-2</v>
      </c>
      <c r="AA204" cm="1">
        <f t="array" ref="AA204">IF(G204=0,"",1+SUMPRODUCT(--(ABS($G204:$Z204)&lt;ABS(G204)),--($G204:$Z204&lt;&gt;0))+(SUMPRODUCT(--(ABS($G204:$Z204)=ABS(G204)),--($G204:$Z204&lt;&gt;0))-1)/2)</f>
        <v>6</v>
      </c>
      <c r="AB204" cm="1">
        <f t="array" ref="AB204">IF(H204=0,"",1+SUMPRODUCT(--(ABS($G204:$Z204)&lt;ABS(H204)),--($G204:$Z204&lt;&gt;0))+(SUMPRODUCT(--(ABS($G204:$Z204)=ABS(H204)),--($G204:$Z204&lt;&gt;0))-1)/2)</f>
        <v>17</v>
      </c>
      <c r="AC204" cm="1">
        <f t="array" ref="AC204">IF(I204=0,"",1+SUMPRODUCT(--(ABS($G204:$Z204)&lt;ABS(I204)),--($G204:$Z204&lt;&gt;0))+(SUMPRODUCT(--(ABS($G204:$Z204)=ABS(I204)),--($G204:$Z204&lt;&gt;0))-1)/2)</f>
        <v>11</v>
      </c>
      <c r="AD204" cm="1">
        <f t="array" ref="AD204">IF(J204=0,"",1+SUMPRODUCT(--(ABS($G204:$Z204)&lt;ABS(J204)),--($G204:$Z204&lt;&gt;0))+(SUMPRODUCT(--(ABS($G204:$Z204)=ABS(J204)),--($G204:$Z204&lt;&gt;0))-1)/2)</f>
        <v>18</v>
      </c>
      <c r="AE204" cm="1">
        <f t="array" ref="AE204">IF(K204=0,"",1+SUMPRODUCT(--(ABS($G204:$Z204)&lt;ABS(K204)),--($G204:$Z204&lt;&gt;0))+(SUMPRODUCT(--(ABS($G204:$Z204)=ABS(K204)),--($G204:$Z204&lt;&gt;0))-1)/2)</f>
        <v>20</v>
      </c>
      <c r="AF204" cm="1">
        <f t="array" ref="AF204">IF(L204=0,"",1+SUMPRODUCT(--(ABS($G204:$Z204)&lt;ABS(L204)),--($G204:$Z204&lt;&gt;0))+(SUMPRODUCT(--(ABS($G204:$Z204)=ABS(L204)),--($G204:$Z204&lt;&gt;0))-1)/2)</f>
        <v>10</v>
      </c>
      <c r="AG204" cm="1">
        <f t="array" ref="AG204">IF(M204=0,"",1+SUMPRODUCT(--(ABS($G204:$Z204)&lt;ABS(M204)),--($G204:$Z204&lt;&gt;0))+(SUMPRODUCT(--(ABS($G204:$Z204)=ABS(M204)),--($G204:$Z204&lt;&gt;0))-1)/2)</f>
        <v>14</v>
      </c>
      <c r="AH204" cm="1">
        <f t="array" ref="AH204">IF(N204=0,"",1+SUMPRODUCT(--(ABS($G204:$Z204)&lt;ABS(N204)),--($G204:$Z204&lt;&gt;0))+(SUMPRODUCT(--(ABS($G204:$Z204)=ABS(N204)),--($G204:$Z204&lt;&gt;0))-1)/2)</f>
        <v>9</v>
      </c>
      <c r="AI204" cm="1">
        <f t="array" ref="AI204">IF(O204=0,"",1+SUMPRODUCT(--(ABS($G204:$Z204)&lt;ABS(O204)),--($G204:$Z204&lt;&gt;0))+(SUMPRODUCT(--(ABS($G204:$Z204)=ABS(O204)),--($G204:$Z204&lt;&gt;0))-1)/2)</f>
        <v>12</v>
      </c>
      <c r="AJ204" cm="1">
        <f t="array" ref="AJ204">IF(P204=0,"",1+SUMPRODUCT(--(ABS($G204:$Z204)&lt;ABS(P204)),--($G204:$Z204&lt;&gt;0))+(SUMPRODUCT(--(ABS($G204:$Z204)=ABS(P204)),--($G204:$Z204&lt;&gt;0))-1)/2)</f>
        <v>3</v>
      </c>
      <c r="AK204" cm="1">
        <f t="array" ref="AK204">IF(Q204=0,"",1+SUMPRODUCT(--(ABS($G204:$Z204)&lt;ABS(Q204)),--($G204:$Z204&lt;&gt;0))+(SUMPRODUCT(--(ABS($G204:$Z204)=ABS(Q204)),--($G204:$Z204&lt;&gt;0))-1)/2)</f>
        <v>13</v>
      </c>
      <c r="AL204" cm="1">
        <f t="array" ref="AL204">IF(R204=0,"",1+SUMPRODUCT(--(ABS($G204:$Z204)&lt;ABS(R204)),--($G204:$Z204&lt;&gt;0))+(SUMPRODUCT(--(ABS($G204:$Z204)=ABS(R204)),--($G204:$Z204&lt;&gt;0))-1)/2)</f>
        <v>19</v>
      </c>
      <c r="AM204" cm="1">
        <f t="array" ref="AM204">IF(S204=0,"",1+SUMPRODUCT(--(ABS($G204:$Z204)&lt;ABS(S204)),--($G204:$Z204&lt;&gt;0))+(SUMPRODUCT(--(ABS($G204:$Z204)=ABS(S204)),--($G204:$Z204&lt;&gt;0))-1)/2)</f>
        <v>1</v>
      </c>
      <c r="AN204" cm="1">
        <f t="array" ref="AN204">IF(T204=0,"",1+SUMPRODUCT(--(ABS($G204:$Z204)&lt;ABS(T204)),--($G204:$Z204&lt;&gt;0))+(SUMPRODUCT(--(ABS($G204:$Z204)=ABS(T204)),--($G204:$Z204&lt;&gt;0))-1)/2)</f>
        <v>16</v>
      </c>
      <c r="AO204" cm="1">
        <f t="array" ref="AO204">IF(U204=0,"",1+SUMPRODUCT(--(ABS($G204:$Z204)&lt;ABS(U204)),--($G204:$Z204&lt;&gt;0))+(SUMPRODUCT(--(ABS($G204:$Z204)=ABS(U204)),--($G204:$Z204&lt;&gt;0))-1)/2)</f>
        <v>7</v>
      </c>
      <c r="AP204" cm="1">
        <f t="array" ref="AP204">IF(V204=0,"",1+SUMPRODUCT(--(ABS($G204:$Z204)&lt;ABS(V204)),--($G204:$Z204&lt;&gt;0))+(SUMPRODUCT(--(ABS($G204:$Z204)=ABS(V204)),--($G204:$Z204&lt;&gt;0))-1)/2)</f>
        <v>2</v>
      </c>
      <c r="AQ204" cm="1">
        <f t="array" ref="AQ204">IF(W204=0,"",1+SUMPRODUCT(--(ABS($G204:$Z204)&lt;ABS(W204)),--($G204:$Z204&lt;&gt;0))+(SUMPRODUCT(--(ABS($G204:$Z204)=ABS(W204)),--($G204:$Z204&lt;&gt;0))-1)/2)</f>
        <v>4</v>
      </c>
      <c r="AR204" cm="1">
        <f t="array" ref="AR204">IF(X204=0,"",1+SUMPRODUCT(--(ABS($G204:$Z204)&lt;ABS(X204)),--($G204:$Z204&lt;&gt;0))+(SUMPRODUCT(--(ABS($G204:$Z204)=ABS(X204)),--($G204:$Z204&lt;&gt;0))-1)/2)</f>
        <v>5</v>
      </c>
      <c r="AS204" cm="1">
        <f t="array" ref="AS204">IF(Y204=0,"",1+SUMPRODUCT(--(ABS($G204:$Z204)&lt;ABS(Y204)),--($G204:$Z204&lt;&gt;0))+(SUMPRODUCT(--(ABS($G204:$Z204)=ABS(Y204)),--($G204:$Z204&lt;&gt;0))-1)/2)</f>
        <v>15</v>
      </c>
      <c r="AT204" cm="1">
        <f t="array" ref="AT204">IF(Z204=0,"",1+SUMPRODUCT(--(ABS($G204:$Z204)&lt;ABS(Z204)),--($G204:$Z204&lt;&gt;0))+(SUMPRODUCT(--(ABS($G204:$Z204)=ABS(Z204)),--($G204:$Z204&lt;&gt;0))-1)/2)</f>
        <v>8</v>
      </c>
      <c r="AU204">
        <f>AVERAGE(G204:Z204)</f>
        <v>3.1295305425761484E-2</v>
      </c>
      <c r="AV204">
        <f>SUMIF(G204:Z204,"&gt;0",AA204:AT204)</f>
        <v>210</v>
      </c>
      <c r="AW204">
        <f>COUNTIF(G204:Z204,"&lt;&gt;0")</f>
        <v>20</v>
      </c>
      <c r="AX204">
        <f>_xlfn.LET(_xlpm.n,AW204,_xlpm.w,AV204,_xlpm.mu,_xlpm.n*(_xlpm.n+1)/4,_xlpm.sd,SQRT(_xlpm.n*(_xlpm.n+1)*(2*_xlpm.n+1)/24),_xlpm.z,(ABS(_xlpm.w-_xlpm.mu)-0.5)/_xlpm.sd,MIN(1,2*(1-_xlfn.NORM.S.DIST(_xlpm.z,TRUE))))</f>
        <v>9.5691731570646255E-5</v>
      </c>
    </row>
    <row r="205" spans="1:50" x14ac:dyDescent="0.25">
      <c r="A205" t="s">
        <v>9356</v>
      </c>
      <c r="B205" t="s">
        <v>106</v>
      </c>
      <c r="C205" t="s">
        <v>147</v>
      </c>
      <c r="D205" t="s">
        <v>88</v>
      </c>
      <c r="E205" t="s">
        <v>26</v>
      </c>
      <c r="F205" t="s">
        <v>9260</v>
      </c>
      <c r="G205">
        <f>all_runs!O3102-all_runs!O3582</f>
        <v>1.7467248908296984E-2</v>
      </c>
      <c r="H205">
        <f>all_runs!O3103-all_runs!O3583</f>
        <v>4.2403196651127351E-2</v>
      </c>
      <c r="I205">
        <f>all_runs!O3104-all_runs!O3584</f>
        <v>-1.1216713759739649E-2</v>
      </c>
      <c r="J205">
        <f>all_runs!O3105-all_runs!O3585</f>
        <v>4.9661970643215536E-3</v>
      </c>
      <c r="K205">
        <f>all_runs!O3106-all_runs!O3586</f>
        <v>-3.6465638148668322E-3</v>
      </c>
      <c r="L205">
        <f>all_runs!O3107-all_runs!O3587</f>
        <v>1.4960681459041947E-4</v>
      </c>
      <c r="M205">
        <f>all_runs!O3108-all_runs!O3588</f>
        <v>2.3689242800468135E-2</v>
      </c>
      <c r="N205">
        <f>all_runs!O3109-all_runs!O3589</f>
        <v>2.3624135644595978E-2</v>
      </c>
      <c r="O205">
        <f>all_runs!O3110-all_runs!O3590</f>
        <v>1.7391304347825987E-2</v>
      </c>
      <c r="P205">
        <f>all_runs!O3111-all_runs!O3591</f>
        <v>5.9508955137932418E-4</v>
      </c>
      <c r="Q205">
        <f>all_runs!O3112-all_runs!O3592</f>
        <v>-6.2152221069508018E-3</v>
      </c>
      <c r="R205">
        <f>all_runs!O3113-all_runs!O3593</f>
        <v>1.8339912117374402E-3</v>
      </c>
      <c r="S205">
        <f>all_runs!O3114-all_runs!O3594</f>
        <v>1.5494267121165195E-2</v>
      </c>
      <c r="T205">
        <f>all_runs!O3115-all_runs!O3595</f>
        <v>1.304347826086949E-2</v>
      </c>
      <c r="U205">
        <f>all_runs!O3116-all_runs!O3596</f>
        <v>2.3510035057998757E-2</v>
      </c>
      <c r="V205">
        <f>all_runs!O3117-all_runs!O3597</f>
        <v>1.4316837846249597E-2</v>
      </c>
      <c r="W205">
        <f>all_runs!O3118-all_runs!O3598</f>
        <v>4.3478260869564966E-3</v>
      </c>
      <c r="X205">
        <f>all_runs!O3119-all_runs!O3599</f>
        <v>-5.6759545923632526E-3</v>
      </c>
      <c r="Y205">
        <f>all_runs!O3120-all_runs!O3600</f>
        <v>1.0016127663186492E-2</v>
      </c>
      <c r="Z205">
        <f>all_runs!O3121-all_runs!O3601</f>
        <v>-1.3015307132954179E-3</v>
      </c>
      <c r="AA205" cm="1">
        <f t="array" ref="AA205">IF(G205=0,"",1+SUMPRODUCT(--(ABS($G205:$Z205)&lt;ABS(G205)),--($G205:$Z205&lt;&gt;0))+(SUMPRODUCT(--(ABS($G205:$Z205)=ABS(G205)),--($G205:$Z205&lt;&gt;0))-1)/2)</f>
        <v>16</v>
      </c>
      <c r="AB205" cm="1">
        <f t="array" ref="AB205">IF(H205=0,"",1+SUMPRODUCT(--(ABS($G205:$Z205)&lt;ABS(H205)),--($G205:$Z205&lt;&gt;0))+(SUMPRODUCT(--(ABS($G205:$Z205)=ABS(H205)),--($G205:$Z205&lt;&gt;0))-1)/2)</f>
        <v>20</v>
      </c>
      <c r="AC205" cm="1">
        <f t="array" ref="AC205">IF(I205=0,"",1+SUMPRODUCT(--(ABS($G205:$Z205)&lt;ABS(I205)),--($G205:$Z205&lt;&gt;0))+(SUMPRODUCT(--(ABS($G205:$Z205)=ABS(I205)),--($G205:$Z205&lt;&gt;0))-1)/2)</f>
        <v>11</v>
      </c>
      <c r="AD205" cm="1">
        <f t="array" ref="AD205">IF(J205=0,"",1+SUMPRODUCT(--(ABS($G205:$Z205)&lt;ABS(J205)),--($G205:$Z205&lt;&gt;0))+(SUMPRODUCT(--(ABS($G205:$Z205)=ABS(J205)),--($G205:$Z205&lt;&gt;0))-1)/2)</f>
        <v>7</v>
      </c>
      <c r="AE205" cm="1">
        <f t="array" ref="AE205">IF(K205=0,"",1+SUMPRODUCT(--(ABS($G205:$Z205)&lt;ABS(K205)),--($G205:$Z205&lt;&gt;0))+(SUMPRODUCT(--(ABS($G205:$Z205)=ABS(K205)),--($G205:$Z205&lt;&gt;0))-1)/2)</f>
        <v>5</v>
      </c>
      <c r="AF205" cm="1">
        <f t="array" ref="AF205">IF(L205=0,"",1+SUMPRODUCT(--(ABS($G205:$Z205)&lt;ABS(L205)),--($G205:$Z205&lt;&gt;0))+(SUMPRODUCT(--(ABS($G205:$Z205)=ABS(L205)),--($G205:$Z205&lt;&gt;0))-1)/2)</f>
        <v>1</v>
      </c>
      <c r="AG205" cm="1">
        <f t="array" ref="AG205">IF(M205=0,"",1+SUMPRODUCT(--(ABS($G205:$Z205)&lt;ABS(M205)),--($G205:$Z205&lt;&gt;0))+(SUMPRODUCT(--(ABS($G205:$Z205)=ABS(M205)),--($G205:$Z205&lt;&gt;0))-1)/2)</f>
        <v>19</v>
      </c>
      <c r="AH205" cm="1">
        <f t="array" ref="AH205">IF(N205=0,"",1+SUMPRODUCT(--(ABS($G205:$Z205)&lt;ABS(N205)),--($G205:$Z205&lt;&gt;0))+(SUMPRODUCT(--(ABS($G205:$Z205)=ABS(N205)),--($G205:$Z205&lt;&gt;0))-1)/2)</f>
        <v>18</v>
      </c>
      <c r="AI205" cm="1">
        <f t="array" ref="AI205">IF(O205=0,"",1+SUMPRODUCT(--(ABS($G205:$Z205)&lt;ABS(O205)),--($G205:$Z205&lt;&gt;0))+(SUMPRODUCT(--(ABS($G205:$Z205)=ABS(O205)),--($G205:$Z205&lt;&gt;0))-1)/2)</f>
        <v>15</v>
      </c>
      <c r="AJ205" cm="1">
        <f t="array" ref="AJ205">IF(P205=0,"",1+SUMPRODUCT(--(ABS($G205:$Z205)&lt;ABS(P205)),--($G205:$Z205&lt;&gt;0))+(SUMPRODUCT(--(ABS($G205:$Z205)=ABS(P205)),--($G205:$Z205&lt;&gt;0))-1)/2)</f>
        <v>2</v>
      </c>
      <c r="AK205" cm="1">
        <f t="array" ref="AK205">IF(Q205=0,"",1+SUMPRODUCT(--(ABS($G205:$Z205)&lt;ABS(Q205)),--($G205:$Z205&lt;&gt;0))+(SUMPRODUCT(--(ABS($G205:$Z205)=ABS(Q205)),--($G205:$Z205&lt;&gt;0))-1)/2)</f>
        <v>9</v>
      </c>
      <c r="AL205" cm="1">
        <f t="array" ref="AL205">IF(R205=0,"",1+SUMPRODUCT(--(ABS($G205:$Z205)&lt;ABS(R205)),--($G205:$Z205&lt;&gt;0))+(SUMPRODUCT(--(ABS($G205:$Z205)=ABS(R205)),--($G205:$Z205&lt;&gt;0))-1)/2)</f>
        <v>4</v>
      </c>
      <c r="AM205" cm="1">
        <f t="array" ref="AM205">IF(S205=0,"",1+SUMPRODUCT(--(ABS($G205:$Z205)&lt;ABS(S205)),--($G205:$Z205&lt;&gt;0))+(SUMPRODUCT(--(ABS($G205:$Z205)=ABS(S205)),--($G205:$Z205&lt;&gt;0))-1)/2)</f>
        <v>14</v>
      </c>
      <c r="AN205" cm="1">
        <f t="array" ref="AN205">IF(T205=0,"",1+SUMPRODUCT(--(ABS($G205:$Z205)&lt;ABS(T205)),--($G205:$Z205&lt;&gt;0))+(SUMPRODUCT(--(ABS($G205:$Z205)=ABS(T205)),--($G205:$Z205&lt;&gt;0))-1)/2)</f>
        <v>12</v>
      </c>
      <c r="AO205" cm="1">
        <f t="array" ref="AO205">IF(U205=0,"",1+SUMPRODUCT(--(ABS($G205:$Z205)&lt;ABS(U205)),--($G205:$Z205&lt;&gt;0))+(SUMPRODUCT(--(ABS($G205:$Z205)=ABS(U205)),--($G205:$Z205&lt;&gt;0))-1)/2)</f>
        <v>17</v>
      </c>
      <c r="AP205" cm="1">
        <f t="array" ref="AP205">IF(V205=0,"",1+SUMPRODUCT(--(ABS($G205:$Z205)&lt;ABS(V205)),--($G205:$Z205&lt;&gt;0))+(SUMPRODUCT(--(ABS($G205:$Z205)=ABS(V205)),--($G205:$Z205&lt;&gt;0))-1)/2)</f>
        <v>13</v>
      </c>
      <c r="AQ205" cm="1">
        <f t="array" ref="AQ205">IF(W205=0,"",1+SUMPRODUCT(--(ABS($G205:$Z205)&lt;ABS(W205)),--($G205:$Z205&lt;&gt;0))+(SUMPRODUCT(--(ABS($G205:$Z205)=ABS(W205)),--($G205:$Z205&lt;&gt;0))-1)/2)</f>
        <v>6</v>
      </c>
      <c r="AR205" cm="1">
        <f t="array" ref="AR205">IF(X205=0,"",1+SUMPRODUCT(--(ABS($G205:$Z205)&lt;ABS(X205)),--($G205:$Z205&lt;&gt;0))+(SUMPRODUCT(--(ABS($G205:$Z205)=ABS(X205)),--($G205:$Z205&lt;&gt;0))-1)/2)</f>
        <v>8</v>
      </c>
      <c r="AS205" cm="1">
        <f t="array" ref="AS205">IF(Y205=0,"",1+SUMPRODUCT(--(ABS($G205:$Z205)&lt;ABS(Y205)),--($G205:$Z205&lt;&gt;0))+(SUMPRODUCT(--(ABS($G205:$Z205)=ABS(Y205)),--($G205:$Z205&lt;&gt;0))-1)/2)</f>
        <v>10</v>
      </c>
      <c r="AT205" cm="1">
        <f t="array" ref="AT205">IF(Z205=0,"",1+SUMPRODUCT(--(ABS($G205:$Z205)&lt;ABS(Z205)),--($G205:$Z205&lt;&gt;0))+(SUMPRODUCT(--(ABS($G205:$Z205)=ABS(Z205)),--($G205:$Z205&lt;&gt;0))-1)/2)</f>
        <v>3</v>
      </c>
      <c r="AU205">
        <f>AVERAGE(G205:Z205)</f>
        <v>9.239630002177663E-3</v>
      </c>
      <c r="AV205">
        <f>SUMIF(G205:Z205,"&gt;0",AA205:AT205)</f>
        <v>174</v>
      </c>
      <c r="AW205">
        <f>COUNTIF(G205:Z205,"&lt;&gt;0")</f>
        <v>20</v>
      </c>
      <c r="AX205">
        <f>_xlfn.LET(_xlpm.n,AW205,_xlpm.w,AV205,_xlpm.mu,_xlpm.n*(_xlpm.n+1)/4,_xlpm.sd,SQRT(_xlpm.n*(_xlpm.n+1)*(2*_xlpm.n+1)/24),_xlpm.z,(ABS(_xlpm.w-_xlpm.mu)-0.5)/_xlpm.sd,MIN(1,2*(1-_xlfn.NORM.S.DIST(_xlpm.z,TRUE))))</f>
        <v>1.0549187712342256E-2</v>
      </c>
    </row>
    <row r="206" spans="1:50" x14ac:dyDescent="0.25">
      <c r="A206" t="s">
        <v>9356</v>
      </c>
      <c r="B206" t="s">
        <v>106</v>
      </c>
      <c r="C206" t="s">
        <v>147</v>
      </c>
      <c r="D206" t="s">
        <v>94</v>
      </c>
      <c r="E206" t="s">
        <v>32</v>
      </c>
      <c r="F206" t="s">
        <v>9259</v>
      </c>
      <c r="G206">
        <f>all_runs!O3122-all_runs!O3602</f>
        <v>-9.2315456095778403E-3</v>
      </c>
      <c r="H206">
        <f>all_runs!O3123-all_runs!O3603</f>
        <v>-1.102141857711747E-2</v>
      </c>
      <c r="I206">
        <f>all_runs!O3124-all_runs!O3604</f>
        <v>-9.3620575644729476E-3</v>
      </c>
      <c r="J206">
        <f>all_runs!O3125-all_runs!O3605</f>
        <v>-8.1014105985512841E-2</v>
      </c>
      <c r="K206">
        <f>all_runs!O3126-all_runs!O3606</f>
        <v>-2.7533654181488343E-2</v>
      </c>
      <c r="L206">
        <f>all_runs!O3127-all_runs!O3607</f>
        <v>-2.6240588637919338E-2</v>
      </c>
      <c r="M206">
        <f>all_runs!O3128-all_runs!O3608</f>
        <v>-1.8785865297493154E-2</v>
      </c>
      <c r="N206">
        <f>all_runs!O3129-all_runs!O3609</f>
        <v>-5.7312677023431458E-2</v>
      </c>
      <c r="O206">
        <f>all_runs!O3130-all_runs!O3610</f>
        <v>-3.4178233411490955E-2</v>
      </c>
      <c r="P206">
        <f>all_runs!O3131-all_runs!O3611</f>
        <v>-2.8186633996514665E-2</v>
      </c>
      <c r="Q206">
        <f>all_runs!O3132-all_runs!O3612</f>
        <v>-3.8023630504833372E-2</v>
      </c>
      <c r="R206">
        <f>all_runs!O3133-all_runs!O3613</f>
        <v>-6.0849771591980684E-2</v>
      </c>
      <c r="S206">
        <f>all_runs!O3134-all_runs!O3614</f>
        <v>-6.633613856645848E-2</v>
      </c>
      <c r="T206">
        <f>all_runs!O3135-all_runs!O3615</f>
        <v>-5.3287981859410416E-2</v>
      </c>
      <c r="U206">
        <f>all_runs!O3136-all_runs!O3616</f>
        <v>-2.2503516174402161E-2</v>
      </c>
      <c r="V206">
        <f>all_runs!O3137-all_runs!O3617</f>
        <v>-4.6378630958607947E-2</v>
      </c>
      <c r="W206">
        <f>all_runs!O3138-all_runs!O3618</f>
        <v>-9.539409473210525E-3</v>
      </c>
      <c r="X206">
        <f>all_runs!O3139-all_runs!O3619</f>
        <v>-3.0612244897959218E-2</v>
      </c>
      <c r="Y206">
        <f>all_runs!O3140-all_runs!O3620</f>
        <v>-6.4826175869120539E-2</v>
      </c>
      <c r="Z206">
        <f>all_runs!O3141-all_runs!O3621</f>
        <v>-5.3278688524590279E-2</v>
      </c>
      <c r="AA206" cm="1">
        <f t="array" ref="AA206">IF(G206=0,"",1+SUMPRODUCT(--(ABS($G206:$Z206)&lt;ABS(G206)),--($G206:$Z206&lt;&gt;0))+(SUMPRODUCT(--(ABS($G206:$Z206)=ABS(G206)),--($G206:$Z206&lt;&gt;0))-1)/2)</f>
        <v>1</v>
      </c>
      <c r="AB206" cm="1">
        <f t="array" ref="AB206">IF(H206=0,"",1+SUMPRODUCT(--(ABS($G206:$Z206)&lt;ABS(H206)),--($G206:$Z206&lt;&gt;0))+(SUMPRODUCT(--(ABS($G206:$Z206)=ABS(H206)),--($G206:$Z206&lt;&gt;0))-1)/2)</f>
        <v>4</v>
      </c>
      <c r="AC206" cm="1">
        <f t="array" ref="AC206">IF(I206=0,"",1+SUMPRODUCT(--(ABS($G206:$Z206)&lt;ABS(I206)),--($G206:$Z206&lt;&gt;0))+(SUMPRODUCT(--(ABS($G206:$Z206)=ABS(I206)),--($G206:$Z206&lt;&gt;0))-1)/2)</f>
        <v>2</v>
      </c>
      <c r="AD206" cm="1">
        <f t="array" ref="AD206">IF(J206=0,"",1+SUMPRODUCT(--(ABS($G206:$Z206)&lt;ABS(J206)),--($G206:$Z206&lt;&gt;0))+(SUMPRODUCT(--(ABS($G206:$Z206)=ABS(J206)),--($G206:$Z206&lt;&gt;0))-1)/2)</f>
        <v>20</v>
      </c>
      <c r="AE206" cm="1">
        <f t="array" ref="AE206">IF(K206=0,"",1+SUMPRODUCT(--(ABS($G206:$Z206)&lt;ABS(K206)),--($G206:$Z206&lt;&gt;0))+(SUMPRODUCT(--(ABS($G206:$Z206)=ABS(K206)),--($G206:$Z206&lt;&gt;0))-1)/2)</f>
        <v>8</v>
      </c>
      <c r="AF206" cm="1">
        <f t="array" ref="AF206">IF(L206=0,"",1+SUMPRODUCT(--(ABS($G206:$Z206)&lt;ABS(L206)),--($G206:$Z206&lt;&gt;0))+(SUMPRODUCT(--(ABS($G206:$Z206)=ABS(L206)),--($G206:$Z206&lt;&gt;0))-1)/2)</f>
        <v>7</v>
      </c>
      <c r="AG206" cm="1">
        <f t="array" ref="AG206">IF(M206=0,"",1+SUMPRODUCT(--(ABS($G206:$Z206)&lt;ABS(M206)),--($G206:$Z206&lt;&gt;0))+(SUMPRODUCT(--(ABS($G206:$Z206)=ABS(M206)),--($G206:$Z206&lt;&gt;0))-1)/2)</f>
        <v>5</v>
      </c>
      <c r="AH206" cm="1">
        <f t="array" ref="AH206">IF(N206=0,"",1+SUMPRODUCT(--(ABS($G206:$Z206)&lt;ABS(N206)),--($G206:$Z206&lt;&gt;0))+(SUMPRODUCT(--(ABS($G206:$Z206)=ABS(N206)),--($G206:$Z206&lt;&gt;0))-1)/2)</f>
        <v>16</v>
      </c>
      <c r="AI206" cm="1">
        <f t="array" ref="AI206">IF(O206=0,"",1+SUMPRODUCT(--(ABS($G206:$Z206)&lt;ABS(O206)),--($G206:$Z206&lt;&gt;0))+(SUMPRODUCT(--(ABS($G206:$Z206)=ABS(O206)),--($G206:$Z206&lt;&gt;0))-1)/2)</f>
        <v>11</v>
      </c>
      <c r="AJ206" cm="1">
        <f t="array" ref="AJ206">IF(P206=0,"",1+SUMPRODUCT(--(ABS($G206:$Z206)&lt;ABS(P206)),--($G206:$Z206&lt;&gt;0))+(SUMPRODUCT(--(ABS($G206:$Z206)=ABS(P206)),--($G206:$Z206&lt;&gt;0))-1)/2)</f>
        <v>9</v>
      </c>
      <c r="AK206" cm="1">
        <f t="array" ref="AK206">IF(Q206=0,"",1+SUMPRODUCT(--(ABS($G206:$Z206)&lt;ABS(Q206)),--($G206:$Z206&lt;&gt;0))+(SUMPRODUCT(--(ABS($G206:$Z206)=ABS(Q206)),--($G206:$Z206&lt;&gt;0))-1)/2)</f>
        <v>12</v>
      </c>
      <c r="AL206" cm="1">
        <f t="array" ref="AL206">IF(R206=0,"",1+SUMPRODUCT(--(ABS($G206:$Z206)&lt;ABS(R206)),--($G206:$Z206&lt;&gt;0))+(SUMPRODUCT(--(ABS($G206:$Z206)=ABS(R206)),--($G206:$Z206&lt;&gt;0))-1)/2)</f>
        <v>17</v>
      </c>
      <c r="AM206" cm="1">
        <f t="array" ref="AM206">IF(S206=0,"",1+SUMPRODUCT(--(ABS($G206:$Z206)&lt;ABS(S206)),--($G206:$Z206&lt;&gt;0))+(SUMPRODUCT(--(ABS($G206:$Z206)=ABS(S206)),--($G206:$Z206&lt;&gt;0))-1)/2)</f>
        <v>19</v>
      </c>
      <c r="AN206" cm="1">
        <f t="array" ref="AN206">IF(T206=0,"",1+SUMPRODUCT(--(ABS($G206:$Z206)&lt;ABS(T206)),--($G206:$Z206&lt;&gt;0))+(SUMPRODUCT(--(ABS($G206:$Z206)=ABS(T206)),--($G206:$Z206&lt;&gt;0))-1)/2)</f>
        <v>15</v>
      </c>
      <c r="AO206" cm="1">
        <f t="array" ref="AO206">IF(U206=0,"",1+SUMPRODUCT(--(ABS($G206:$Z206)&lt;ABS(U206)),--($G206:$Z206&lt;&gt;0))+(SUMPRODUCT(--(ABS($G206:$Z206)=ABS(U206)),--($G206:$Z206&lt;&gt;0))-1)/2)</f>
        <v>6</v>
      </c>
      <c r="AP206" cm="1">
        <f t="array" ref="AP206">IF(V206=0,"",1+SUMPRODUCT(--(ABS($G206:$Z206)&lt;ABS(V206)),--($G206:$Z206&lt;&gt;0))+(SUMPRODUCT(--(ABS($G206:$Z206)=ABS(V206)),--($G206:$Z206&lt;&gt;0))-1)/2)</f>
        <v>13</v>
      </c>
      <c r="AQ206" cm="1">
        <f t="array" ref="AQ206">IF(W206=0,"",1+SUMPRODUCT(--(ABS($G206:$Z206)&lt;ABS(W206)),--($G206:$Z206&lt;&gt;0))+(SUMPRODUCT(--(ABS($G206:$Z206)=ABS(W206)),--($G206:$Z206&lt;&gt;0))-1)/2)</f>
        <v>3</v>
      </c>
      <c r="AR206" cm="1">
        <f t="array" ref="AR206">IF(X206=0,"",1+SUMPRODUCT(--(ABS($G206:$Z206)&lt;ABS(X206)),--($G206:$Z206&lt;&gt;0))+(SUMPRODUCT(--(ABS($G206:$Z206)=ABS(X206)),--($G206:$Z206&lt;&gt;0))-1)/2)</f>
        <v>10</v>
      </c>
      <c r="AS206" cm="1">
        <f t="array" ref="AS206">IF(Y206=0,"",1+SUMPRODUCT(--(ABS($G206:$Z206)&lt;ABS(Y206)),--($G206:$Z206&lt;&gt;0))+(SUMPRODUCT(--(ABS($G206:$Z206)=ABS(Y206)),--($G206:$Z206&lt;&gt;0))-1)/2)</f>
        <v>18</v>
      </c>
      <c r="AT206" cm="1">
        <f t="array" ref="AT206">IF(Z206=0,"",1+SUMPRODUCT(--(ABS($G206:$Z206)&lt;ABS(Z206)),--($G206:$Z206&lt;&gt;0))+(SUMPRODUCT(--(ABS($G206:$Z206)=ABS(Z206)),--($G206:$Z206&lt;&gt;0))-1)/2)</f>
        <v>14</v>
      </c>
      <c r="AU206">
        <f>AVERAGE(G206:Z206)</f>
        <v>-3.742514843527963E-2</v>
      </c>
      <c r="AV206">
        <f>SUMIF(G206:Z206,"&gt;0",AA206:AT206)</f>
        <v>0</v>
      </c>
      <c r="AW206">
        <f>COUNTIF(G206:Z206,"&lt;&gt;0")</f>
        <v>20</v>
      </c>
      <c r="AX206">
        <f>_xlfn.LET(_xlpm.n,AW206,_xlpm.w,AV206,_xlpm.mu,_xlpm.n*(_xlpm.n+1)/4,_xlpm.sd,SQRT(_xlpm.n*(_xlpm.n+1)*(2*_xlpm.n+1)/24),_xlpm.z,(ABS(_xlpm.w-_xlpm.mu)-0.5)/_xlpm.sd,MIN(1,2*(1-_xlfn.NORM.S.DIST(_xlpm.z,TRUE))))</f>
        <v>9.5691731570646255E-5</v>
      </c>
    </row>
    <row r="207" spans="1:50" x14ac:dyDescent="0.25">
      <c r="A207" t="s">
        <v>9356</v>
      </c>
      <c r="B207" t="s">
        <v>106</v>
      </c>
      <c r="C207" t="s">
        <v>147</v>
      </c>
      <c r="D207" t="s">
        <v>94</v>
      </c>
      <c r="E207" t="s">
        <v>12</v>
      </c>
      <c r="F207" t="s">
        <v>9259</v>
      </c>
      <c r="G207">
        <f>all_runs!O3142-all_runs!O3622</f>
        <v>-1.7301965455628343E-2</v>
      </c>
      <c r="H207">
        <f>all_runs!O3143-all_runs!O3623</f>
        <v>-4.012434933487552E-2</v>
      </c>
      <c r="I207">
        <f>all_runs!O3144-all_runs!O3624</f>
        <v>-9.8217799516500781E-2</v>
      </c>
      <c r="J207">
        <f>all_runs!O3145-all_runs!O3625</f>
        <v>-4.1767591134794779E-2</v>
      </c>
      <c r="K207">
        <f>all_runs!O3146-all_runs!O3626</f>
        <v>-2.2099447513812098E-2</v>
      </c>
      <c r="L207">
        <f>all_runs!O3147-all_runs!O3627</f>
        <v>-5.0803440999837801E-2</v>
      </c>
      <c r="M207">
        <f>all_runs!O3148-all_runs!O3628</f>
        <v>-3.9765175011076681E-2</v>
      </c>
      <c r="N207">
        <f>all_runs!O3149-all_runs!O3629</f>
        <v>0</v>
      </c>
      <c r="O207">
        <f>all_runs!O3150-all_runs!O3630</f>
        <v>-2.3037587249449487E-2</v>
      </c>
      <c r="P207">
        <f>all_runs!O3151-all_runs!O3631</f>
        <v>-1.9606518491829261E-2</v>
      </c>
      <c r="Q207">
        <f>all_runs!O3152-all_runs!O3632</f>
        <v>-6.6290918592063486E-3</v>
      </c>
      <c r="R207">
        <f>all_runs!O3153-all_runs!O3633</f>
        <v>-3.4117914175433417E-2</v>
      </c>
      <c r="S207">
        <f>all_runs!O3154-all_runs!O3634</f>
        <v>-2.8650137741046966E-2</v>
      </c>
      <c r="T207">
        <f>all_runs!O3155-all_runs!O3635</f>
        <v>-4.920238324043813E-2</v>
      </c>
      <c r="U207">
        <f>all_runs!O3156-all_runs!O3636</f>
        <v>-1.43190143190145E-2</v>
      </c>
      <c r="V207">
        <f>all_runs!O3157-all_runs!O3637</f>
        <v>-4.7341007247585609E-2</v>
      </c>
      <c r="W207">
        <f>all_runs!O3158-all_runs!O3638</f>
        <v>-3.4129589795841353E-2</v>
      </c>
      <c r="X207">
        <f>all_runs!O3159-all_runs!O3639</f>
        <v>-2.3972245797412306E-2</v>
      </c>
      <c r="Y207">
        <f>all_runs!O3160-all_runs!O3640</f>
        <v>-4.6914525487723235E-2</v>
      </c>
      <c r="Z207">
        <f>all_runs!O3161-all_runs!O3641</f>
        <v>-4.6763019589106669E-2</v>
      </c>
      <c r="AA207" cm="1">
        <f t="array" ref="AA207">IF(G207=0,"",1+SUMPRODUCT(--(ABS($G207:$Z207)&lt;ABS(G207)),--($G207:$Z207&lt;&gt;0))+(SUMPRODUCT(--(ABS($G207:$Z207)=ABS(G207)),--($G207:$Z207&lt;&gt;0))-1)/2)</f>
        <v>3</v>
      </c>
      <c r="AB207" cm="1">
        <f t="array" ref="AB207">IF(H207=0,"",1+SUMPRODUCT(--(ABS($G207:$Z207)&lt;ABS(H207)),--($G207:$Z207&lt;&gt;0))+(SUMPRODUCT(--(ABS($G207:$Z207)=ABS(H207)),--($G207:$Z207&lt;&gt;0))-1)/2)</f>
        <v>12</v>
      </c>
      <c r="AC207" cm="1">
        <f t="array" ref="AC207">IF(I207=0,"",1+SUMPRODUCT(--(ABS($G207:$Z207)&lt;ABS(I207)),--($G207:$Z207&lt;&gt;0))+(SUMPRODUCT(--(ABS($G207:$Z207)=ABS(I207)),--($G207:$Z207&lt;&gt;0))-1)/2)</f>
        <v>19</v>
      </c>
      <c r="AD207" cm="1">
        <f t="array" ref="AD207">IF(J207=0,"",1+SUMPRODUCT(--(ABS($G207:$Z207)&lt;ABS(J207)),--($G207:$Z207&lt;&gt;0))+(SUMPRODUCT(--(ABS($G207:$Z207)=ABS(J207)),--($G207:$Z207&lt;&gt;0))-1)/2)</f>
        <v>13</v>
      </c>
      <c r="AE207" cm="1">
        <f t="array" ref="AE207">IF(K207=0,"",1+SUMPRODUCT(--(ABS($G207:$Z207)&lt;ABS(K207)),--($G207:$Z207&lt;&gt;0))+(SUMPRODUCT(--(ABS($G207:$Z207)=ABS(K207)),--($G207:$Z207&lt;&gt;0))-1)/2)</f>
        <v>5</v>
      </c>
      <c r="AF207" cm="1">
        <f t="array" ref="AF207">IF(L207=0,"",1+SUMPRODUCT(--(ABS($G207:$Z207)&lt;ABS(L207)),--($G207:$Z207&lt;&gt;0))+(SUMPRODUCT(--(ABS($G207:$Z207)=ABS(L207)),--($G207:$Z207&lt;&gt;0))-1)/2)</f>
        <v>18</v>
      </c>
      <c r="AG207" cm="1">
        <f t="array" ref="AG207">IF(M207=0,"",1+SUMPRODUCT(--(ABS($G207:$Z207)&lt;ABS(M207)),--($G207:$Z207&lt;&gt;0))+(SUMPRODUCT(--(ABS($G207:$Z207)=ABS(M207)),--($G207:$Z207&lt;&gt;0))-1)/2)</f>
        <v>11</v>
      </c>
      <c r="AH207" t="str" cm="1">
        <f t="array" ref="AH207">IF(N207=0,"",1+SUMPRODUCT(--(ABS($G207:$Z207)&lt;ABS(N207)),--($G207:$Z207&lt;&gt;0))+(SUMPRODUCT(--(ABS($G207:$Z207)=ABS(N207)),--($G207:$Z207&lt;&gt;0))-1)/2)</f>
        <v/>
      </c>
      <c r="AI207" cm="1">
        <f t="array" ref="AI207">IF(O207=0,"",1+SUMPRODUCT(--(ABS($G207:$Z207)&lt;ABS(O207)),--($G207:$Z207&lt;&gt;0))+(SUMPRODUCT(--(ABS($G207:$Z207)=ABS(O207)),--($G207:$Z207&lt;&gt;0))-1)/2)</f>
        <v>6</v>
      </c>
      <c r="AJ207" cm="1">
        <f t="array" ref="AJ207">IF(P207=0,"",1+SUMPRODUCT(--(ABS($G207:$Z207)&lt;ABS(P207)),--($G207:$Z207&lt;&gt;0))+(SUMPRODUCT(--(ABS($G207:$Z207)=ABS(P207)),--($G207:$Z207&lt;&gt;0))-1)/2)</f>
        <v>4</v>
      </c>
      <c r="AK207" cm="1">
        <f t="array" ref="AK207">IF(Q207=0,"",1+SUMPRODUCT(--(ABS($G207:$Z207)&lt;ABS(Q207)),--($G207:$Z207&lt;&gt;0))+(SUMPRODUCT(--(ABS($G207:$Z207)=ABS(Q207)),--($G207:$Z207&lt;&gt;0))-1)/2)</f>
        <v>1</v>
      </c>
      <c r="AL207" cm="1">
        <f t="array" ref="AL207">IF(R207=0,"",1+SUMPRODUCT(--(ABS($G207:$Z207)&lt;ABS(R207)),--($G207:$Z207&lt;&gt;0))+(SUMPRODUCT(--(ABS($G207:$Z207)=ABS(R207)),--($G207:$Z207&lt;&gt;0))-1)/2)</f>
        <v>9</v>
      </c>
      <c r="AM207" cm="1">
        <f t="array" ref="AM207">IF(S207=0,"",1+SUMPRODUCT(--(ABS($G207:$Z207)&lt;ABS(S207)),--($G207:$Z207&lt;&gt;0))+(SUMPRODUCT(--(ABS($G207:$Z207)=ABS(S207)),--($G207:$Z207&lt;&gt;0))-1)/2)</f>
        <v>8</v>
      </c>
      <c r="AN207" cm="1">
        <f t="array" ref="AN207">IF(T207=0,"",1+SUMPRODUCT(--(ABS($G207:$Z207)&lt;ABS(T207)),--($G207:$Z207&lt;&gt;0))+(SUMPRODUCT(--(ABS($G207:$Z207)=ABS(T207)),--($G207:$Z207&lt;&gt;0))-1)/2)</f>
        <v>17</v>
      </c>
      <c r="AO207" cm="1">
        <f t="array" ref="AO207">IF(U207=0,"",1+SUMPRODUCT(--(ABS($G207:$Z207)&lt;ABS(U207)),--($G207:$Z207&lt;&gt;0))+(SUMPRODUCT(--(ABS($G207:$Z207)=ABS(U207)),--($G207:$Z207&lt;&gt;0))-1)/2)</f>
        <v>2</v>
      </c>
      <c r="AP207" cm="1">
        <f t="array" ref="AP207">IF(V207=0,"",1+SUMPRODUCT(--(ABS($G207:$Z207)&lt;ABS(V207)),--($G207:$Z207&lt;&gt;0))+(SUMPRODUCT(--(ABS($G207:$Z207)=ABS(V207)),--($G207:$Z207&lt;&gt;0))-1)/2)</f>
        <v>16</v>
      </c>
      <c r="AQ207" cm="1">
        <f t="array" ref="AQ207">IF(W207=0,"",1+SUMPRODUCT(--(ABS($G207:$Z207)&lt;ABS(W207)),--($G207:$Z207&lt;&gt;0))+(SUMPRODUCT(--(ABS($G207:$Z207)=ABS(W207)),--($G207:$Z207&lt;&gt;0))-1)/2)</f>
        <v>10</v>
      </c>
      <c r="AR207" cm="1">
        <f t="array" ref="AR207">IF(X207=0,"",1+SUMPRODUCT(--(ABS($G207:$Z207)&lt;ABS(X207)),--($G207:$Z207&lt;&gt;0))+(SUMPRODUCT(--(ABS($G207:$Z207)=ABS(X207)),--($G207:$Z207&lt;&gt;0))-1)/2)</f>
        <v>7</v>
      </c>
      <c r="AS207" cm="1">
        <f t="array" ref="AS207">IF(Y207=0,"",1+SUMPRODUCT(--(ABS($G207:$Z207)&lt;ABS(Y207)),--($G207:$Z207&lt;&gt;0))+(SUMPRODUCT(--(ABS($G207:$Z207)=ABS(Y207)),--($G207:$Z207&lt;&gt;0))-1)/2)</f>
        <v>15</v>
      </c>
      <c r="AT207" cm="1">
        <f t="array" ref="AT207">IF(Z207=0,"",1+SUMPRODUCT(--(ABS($G207:$Z207)&lt;ABS(Z207)),--($G207:$Z207&lt;&gt;0))+(SUMPRODUCT(--(ABS($G207:$Z207)=ABS(Z207)),--($G207:$Z207&lt;&gt;0))-1)/2)</f>
        <v>14</v>
      </c>
      <c r="AU207">
        <f>AVERAGE(G207:Z207)</f>
        <v>-3.4238140198030662E-2</v>
      </c>
      <c r="AV207">
        <f>SUMIF(G207:Z207,"&gt;0",AA207:AT207)</f>
        <v>0</v>
      </c>
      <c r="AW207">
        <f>COUNTIF(G207:Z207,"&lt;&gt;0")</f>
        <v>19</v>
      </c>
      <c r="AX207">
        <f>_xlfn.LET(_xlpm.n,AW207,_xlpm.w,AV207,_xlpm.mu,_xlpm.n*(_xlpm.n+1)/4,_xlpm.sd,SQRT(_xlpm.n*(_xlpm.n+1)*(2*_xlpm.n+1)/24),_xlpm.z,(ABS(_xlpm.w-_xlpm.mu)-0.5)/_xlpm.sd,MIN(1,2*(1-_xlfn.NORM.S.DIST(_xlpm.z,TRUE))))</f>
        <v>1.4302007339317413E-4</v>
      </c>
    </row>
    <row r="208" spans="1:50" x14ac:dyDescent="0.25">
      <c r="A208" t="s">
        <v>9356</v>
      </c>
      <c r="B208" t="s">
        <v>106</v>
      </c>
      <c r="C208" t="s">
        <v>147</v>
      </c>
      <c r="D208" t="s">
        <v>94</v>
      </c>
      <c r="E208" t="s">
        <v>26</v>
      </c>
      <c r="F208" t="s">
        <v>9259</v>
      </c>
      <c r="G208">
        <f>all_runs!O3162-all_runs!O3642</f>
        <v>-5.4082244888540298E-2</v>
      </c>
      <c r="H208">
        <f>all_runs!O3163-all_runs!O3643</f>
        <v>-8.892219308105398E-2</v>
      </c>
      <c r="I208">
        <f>all_runs!O3164-all_runs!O3644</f>
        <v>-7.2794764450953453E-2</v>
      </c>
      <c r="J208">
        <f>all_runs!O3165-all_runs!O3645</f>
        <v>-8.3395653244273893E-2</v>
      </c>
      <c r="K208">
        <f>all_runs!O3166-all_runs!O3646</f>
        <v>-0.16994968672868815</v>
      </c>
      <c r="L208">
        <f>all_runs!O3167-all_runs!O3647</f>
        <v>-7.6086956521739135E-2</v>
      </c>
      <c r="M208">
        <f>all_runs!O3168-all_runs!O3648</f>
        <v>-5.4855592169024914E-2</v>
      </c>
      <c r="N208">
        <f>all_runs!O3169-all_runs!O3649</f>
        <v>-7.2159083024575743E-2</v>
      </c>
      <c r="O208">
        <f>all_runs!O3170-all_runs!O3650</f>
        <v>-8.812582992014073E-2</v>
      </c>
      <c r="P208">
        <f>all_runs!O3171-all_runs!O3651</f>
        <v>-0.10353051204115027</v>
      </c>
      <c r="Q208">
        <f>all_runs!O3172-all_runs!O3652</f>
        <v>-0.13135843266847624</v>
      </c>
      <c r="R208">
        <f>all_runs!O3173-all_runs!O3653</f>
        <v>-0.16015728784738825</v>
      </c>
      <c r="S208">
        <f>all_runs!O3174-all_runs!O3654</f>
        <v>-6.0649415562678555E-2</v>
      </c>
      <c r="T208">
        <f>all_runs!O3175-all_runs!O3655</f>
        <v>-5.7153338224504635E-2</v>
      </c>
      <c r="U208">
        <f>all_runs!O3176-all_runs!O3656</f>
        <v>-6.6848202335348605E-2</v>
      </c>
      <c r="V208">
        <f>all_runs!O3177-all_runs!O3657</f>
        <v>-8.7369385715667325E-2</v>
      </c>
      <c r="W208">
        <f>all_runs!O3178-all_runs!O3658</f>
        <v>-5.8507882466138694E-2</v>
      </c>
      <c r="X208">
        <f>all_runs!O3179-all_runs!O3659</f>
        <v>-8.5171624713958782E-2</v>
      </c>
      <c r="Y208">
        <f>all_runs!O3180-all_runs!O3660</f>
        <v>-0.13824080886715873</v>
      </c>
      <c r="Z208">
        <f>all_runs!O3181-all_runs!O3661</f>
        <v>-9.2546268518945873E-2</v>
      </c>
      <c r="AA208" cm="1">
        <f t="array" ref="AA208">IF(G208=0,"",1+SUMPRODUCT(--(ABS($G208:$Z208)&lt;ABS(G208)),--($G208:$Z208&lt;&gt;0))+(SUMPRODUCT(--(ABS($G208:$Z208)=ABS(G208)),--($G208:$Z208&lt;&gt;0))-1)/2)</f>
        <v>1</v>
      </c>
      <c r="AB208" cm="1">
        <f t="array" ref="AB208">IF(H208=0,"",1+SUMPRODUCT(--(ABS($G208:$Z208)&lt;ABS(H208)),--($G208:$Z208&lt;&gt;0))+(SUMPRODUCT(--(ABS($G208:$Z208)=ABS(H208)),--($G208:$Z208&lt;&gt;0))-1)/2)</f>
        <v>14</v>
      </c>
      <c r="AC208" cm="1">
        <f t="array" ref="AC208">IF(I208=0,"",1+SUMPRODUCT(--(ABS($G208:$Z208)&lt;ABS(I208)),--($G208:$Z208&lt;&gt;0))+(SUMPRODUCT(--(ABS($G208:$Z208)=ABS(I208)),--($G208:$Z208&lt;&gt;0))-1)/2)</f>
        <v>8</v>
      </c>
      <c r="AD208" cm="1">
        <f t="array" ref="AD208">IF(J208=0,"",1+SUMPRODUCT(--(ABS($G208:$Z208)&lt;ABS(J208)),--($G208:$Z208&lt;&gt;0))+(SUMPRODUCT(--(ABS($G208:$Z208)=ABS(J208)),--($G208:$Z208&lt;&gt;0))-1)/2)</f>
        <v>10</v>
      </c>
      <c r="AE208" cm="1">
        <f t="array" ref="AE208">IF(K208=0,"",1+SUMPRODUCT(--(ABS($G208:$Z208)&lt;ABS(K208)),--($G208:$Z208&lt;&gt;0))+(SUMPRODUCT(--(ABS($G208:$Z208)=ABS(K208)),--($G208:$Z208&lt;&gt;0))-1)/2)</f>
        <v>20</v>
      </c>
      <c r="AF208" cm="1">
        <f t="array" ref="AF208">IF(L208=0,"",1+SUMPRODUCT(--(ABS($G208:$Z208)&lt;ABS(L208)),--($G208:$Z208&lt;&gt;0))+(SUMPRODUCT(--(ABS($G208:$Z208)=ABS(L208)),--($G208:$Z208&lt;&gt;0))-1)/2)</f>
        <v>9</v>
      </c>
      <c r="AG208" cm="1">
        <f t="array" ref="AG208">IF(M208=0,"",1+SUMPRODUCT(--(ABS($G208:$Z208)&lt;ABS(M208)),--($G208:$Z208&lt;&gt;0))+(SUMPRODUCT(--(ABS($G208:$Z208)=ABS(M208)),--($G208:$Z208&lt;&gt;0))-1)/2)</f>
        <v>2</v>
      </c>
      <c r="AH208" cm="1">
        <f t="array" ref="AH208">IF(N208=0,"",1+SUMPRODUCT(--(ABS($G208:$Z208)&lt;ABS(N208)),--($G208:$Z208&lt;&gt;0))+(SUMPRODUCT(--(ABS($G208:$Z208)=ABS(N208)),--($G208:$Z208&lt;&gt;0))-1)/2)</f>
        <v>7</v>
      </c>
      <c r="AI208" cm="1">
        <f t="array" ref="AI208">IF(O208=0,"",1+SUMPRODUCT(--(ABS($G208:$Z208)&lt;ABS(O208)),--($G208:$Z208&lt;&gt;0))+(SUMPRODUCT(--(ABS($G208:$Z208)=ABS(O208)),--($G208:$Z208&lt;&gt;0))-1)/2)</f>
        <v>13</v>
      </c>
      <c r="AJ208" cm="1">
        <f t="array" ref="AJ208">IF(P208=0,"",1+SUMPRODUCT(--(ABS($G208:$Z208)&lt;ABS(P208)),--($G208:$Z208&lt;&gt;0))+(SUMPRODUCT(--(ABS($G208:$Z208)=ABS(P208)),--($G208:$Z208&lt;&gt;0))-1)/2)</f>
        <v>16</v>
      </c>
      <c r="AK208" cm="1">
        <f t="array" ref="AK208">IF(Q208=0,"",1+SUMPRODUCT(--(ABS($G208:$Z208)&lt;ABS(Q208)),--($G208:$Z208&lt;&gt;0))+(SUMPRODUCT(--(ABS($G208:$Z208)=ABS(Q208)),--($G208:$Z208&lt;&gt;0))-1)/2)</f>
        <v>17</v>
      </c>
      <c r="AL208" cm="1">
        <f t="array" ref="AL208">IF(R208=0,"",1+SUMPRODUCT(--(ABS($G208:$Z208)&lt;ABS(R208)),--($G208:$Z208&lt;&gt;0))+(SUMPRODUCT(--(ABS($G208:$Z208)=ABS(R208)),--($G208:$Z208&lt;&gt;0))-1)/2)</f>
        <v>19</v>
      </c>
      <c r="AM208" cm="1">
        <f t="array" ref="AM208">IF(S208=0,"",1+SUMPRODUCT(--(ABS($G208:$Z208)&lt;ABS(S208)),--($G208:$Z208&lt;&gt;0))+(SUMPRODUCT(--(ABS($G208:$Z208)=ABS(S208)),--($G208:$Z208&lt;&gt;0))-1)/2)</f>
        <v>5</v>
      </c>
      <c r="AN208" cm="1">
        <f t="array" ref="AN208">IF(T208=0,"",1+SUMPRODUCT(--(ABS($G208:$Z208)&lt;ABS(T208)),--($G208:$Z208&lt;&gt;0))+(SUMPRODUCT(--(ABS($G208:$Z208)=ABS(T208)),--($G208:$Z208&lt;&gt;0))-1)/2)</f>
        <v>3</v>
      </c>
      <c r="AO208" cm="1">
        <f t="array" ref="AO208">IF(U208=0,"",1+SUMPRODUCT(--(ABS($G208:$Z208)&lt;ABS(U208)),--($G208:$Z208&lt;&gt;0))+(SUMPRODUCT(--(ABS($G208:$Z208)=ABS(U208)),--($G208:$Z208&lt;&gt;0))-1)/2)</f>
        <v>6</v>
      </c>
      <c r="AP208" cm="1">
        <f t="array" ref="AP208">IF(V208=0,"",1+SUMPRODUCT(--(ABS($G208:$Z208)&lt;ABS(V208)),--($G208:$Z208&lt;&gt;0))+(SUMPRODUCT(--(ABS($G208:$Z208)=ABS(V208)),--($G208:$Z208&lt;&gt;0))-1)/2)</f>
        <v>12</v>
      </c>
      <c r="AQ208" cm="1">
        <f t="array" ref="AQ208">IF(W208=0,"",1+SUMPRODUCT(--(ABS($G208:$Z208)&lt;ABS(W208)),--($G208:$Z208&lt;&gt;0))+(SUMPRODUCT(--(ABS($G208:$Z208)=ABS(W208)),--($G208:$Z208&lt;&gt;0))-1)/2)</f>
        <v>4</v>
      </c>
      <c r="AR208" cm="1">
        <f t="array" ref="AR208">IF(X208=0,"",1+SUMPRODUCT(--(ABS($G208:$Z208)&lt;ABS(X208)),--($G208:$Z208&lt;&gt;0))+(SUMPRODUCT(--(ABS($G208:$Z208)=ABS(X208)),--($G208:$Z208&lt;&gt;0))-1)/2)</f>
        <v>11</v>
      </c>
      <c r="AS208" cm="1">
        <f t="array" ref="AS208">IF(Y208=0,"",1+SUMPRODUCT(--(ABS($G208:$Z208)&lt;ABS(Y208)),--($G208:$Z208&lt;&gt;0))+(SUMPRODUCT(--(ABS($G208:$Z208)=ABS(Y208)),--($G208:$Z208&lt;&gt;0))-1)/2)</f>
        <v>18</v>
      </c>
      <c r="AT208" cm="1">
        <f t="array" ref="AT208">IF(Z208=0,"",1+SUMPRODUCT(--(ABS($G208:$Z208)&lt;ABS(Z208)),--($G208:$Z208&lt;&gt;0))+(SUMPRODUCT(--(ABS($G208:$Z208)=ABS(Z208)),--($G208:$Z208&lt;&gt;0))-1)/2)</f>
        <v>15</v>
      </c>
      <c r="AU208">
        <f>AVERAGE(G208:Z208)</f>
        <v>-9.009525814952031E-2</v>
      </c>
      <c r="AV208">
        <f>SUMIF(G208:Z208,"&gt;0",AA208:AT208)</f>
        <v>0</v>
      </c>
      <c r="AW208">
        <f>COUNTIF(G208:Z208,"&lt;&gt;0")</f>
        <v>20</v>
      </c>
      <c r="AX208">
        <f>_xlfn.LET(_xlpm.n,AW208,_xlpm.w,AV208,_xlpm.mu,_xlpm.n*(_xlpm.n+1)/4,_xlpm.sd,SQRT(_xlpm.n*(_xlpm.n+1)*(2*_xlpm.n+1)/24),_xlpm.z,(ABS(_xlpm.w-_xlpm.mu)-0.5)/_xlpm.sd,MIN(1,2*(1-_xlfn.NORM.S.DIST(_xlpm.z,TRUE))))</f>
        <v>9.5691731570646255E-5</v>
      </c>
    </row>
    <row r="209" spans="1:50" x14ac:dyDescent="0.25">
      <c r="A209" t="s">
        <v>9356</v>
      </c>
      <c r="B209" t="s">
        <v>106</v>
      </c>
      <c r="C209" t="s">
        <v>147</v>
      </c>
      <c r="D209" t="s">
        <v>94</v>
      </c>
      <c r="E209" t="s">
        <v>32</v>
      </c>
      <c r="F209" t="s">
        <v>9260</v>
      </c>
      <c r="G209">
        <f>all_runs!O3182-all_runs!O3662</f>
        <v>1.9928862851762652E-2</v>
      </c>
      <c r="H209">
        <f>all_runs!O3183-all_runs!O3663</f>
        <v>4.8582325378664248E-2</v>
      </c>
      <c r="I209">
        <f>all_runs!O3184-all_runs!O3664</f>
        <v>5.7554834885099493E-2</v>
      </c>
      <c r="J209">
        <f>all_runs!O3185-all_runs!O3665</f>
        <v>2.3073764180483569E-2</v>
      </c>
      <c r="K209">
        <f>all_runs!O3186-all_runs!O3666</f>
        <v>3.1216325145305701E-2</v>
      </c>
      <c r="L209">
        <f>all_runs!O3187-all_runs!O3667</f>
        <v>3.4469696969697039E-2</v>
      </c>
      <c r="M209">
        <f>all_runs!O3188-all_runs!O3668</f>
        <v>4.2142353770260876E-2</v>
      </c>
      <c r="N209">
        <f>all_runs!O3189-all_runs!O3669</f>
        <v>-5.2523060227891438E-3</v>
      </c>
      <c r="O209">
        <f>all_runs!O3190-all_runs!O3670</f>
        <v>6.1726804123711565E-2</v>
      </c>
      <c r="P209">
        <f>all_runs!O3191-all_runs!O3671</f>
        <v>4.776090716894088E-2</v>
      </c>
      <c r="Q209">
        <f>all_runs!O3192-all_runs!O3672</f>
        <v>2.6316136548479974E-2</v>
      </c>
      <c r="R209">
        <f>all_runs!O3193-all_runs!O3673</f>
        <v>3.6190036190035801E-3</v>
      </c>
      <c r="S209">
        <f>all_runs!O3194-all_runs!O3674</f>
        <v>2.6749826749826844E-2</v>
      </c>
      <c r="T209">
        <f>all_runs!O3195-all_runs!O3675</f>
        <v>3.1416716064018857E-2</v>
      </c>
      <c r="U209">
        <f>all_runs!O3196-all_runs!O3676</f>
        <v>3.6159965130216909E-2</v>
      </c>
      <c r="V209">
        <f>all_runs!O3197-all_runs!O3677</f>
        <v>8.7585549683790731E-3</v>
      </c>
      <c r="W209">
        <f>all_runs!O3198-all_runs!O3678</f>
        <v>3.4676536880332232E-2</v>
      </c>
      <c r="X209">
        <f>all_runs!O3199-all_runs!O3679</f>
        <v>3.5971570855291679E-2</v>
      </c>
      <c r="Y209">
        <f>all_runs!O3200-all_runs!O3680</f>
        <v>2.2506707154009931E-2</v>
      </c>
      <c r="Z209">
        <f>all_runs!O3201-all_runs!O3681</f>
        <v>1.3514558435644863E-2</v>
      </c>
      <c r="AA209" cm="1">
        <f t="array" ref="AA209">IF(G209=0,"",1+SUMPRODUCT(--(ABS($G209:$Z209)&lt;ABS(G209)),--($G209:$Z209&lt;&gt;0))+(SUMPRODUCT(--(ABS($G209:$Z209)=ABS(G209)),--($G209:$Z209&lt;&gt;0))-1)/2)</f>
        <v>5</v>
      </c>
      <c r="AB209" cm="1">
        <f t="array" ref="AB209">IF(H209=0,"",1+SUMPRODUCT(--(ABS($G209:$Z209)&lt;ABS(H209)),--($G209:$Z209&lt;&gt;0))+(SUMPRODUCT(--(ABS($G209:$Z209)=ABS(H209)),--($G209:$Z209&lt;&gt;0))-1)/2)</f>
        <v>18</v>
      </c>
      <c r="AC209" cm="1">
        <f t="array" ref="AC209">IF(I209=0,"",1+SUMPRODUCT(--(ABS($G209:$Z209)&lt;ABS(I209)),--($G209:$Z209&lt;&gt;0))+(SUMPRODUCT(--(ABS($G209:$Z209)=ABS(I209)),--($G209:$Z209&lt;&gt;0))-1)/2)</f>
        <v>19</v>
      </c>
      <c r="AD209" cm="1">
        <f t="array" ref="AD209">IF(J209=0,"",1+SUMPRODUCT(--(ABS($G209:$Z209)&lt;ABS(J209)),--($G209:$Z209&lt;&gt;0))+(SUMPRODUCT(--(ABS($G209:$Z209)=ABS(J209)),--($G209:$Z209&lt;&gt;0))-1)/2)</f>
        <v>7</v>
      </c>
      <c r="AE209" cm="1">
        <f t="array" ref="AE209">IF(K209=0,"",1+SUMPRODUCT(--(ABS($G209:$Z209)&lt;ABS(K209)),--($G209:$Z209&lt;&gt;0))+(SUMPRODUCT(--(ABS($G209:$Z209)=ABS(K209)),--($G209:$Z209&lt;&gt;0))-1)/2)</f>
        <v>10</v>
      </c>
      <c r="AF209" cm="1">
        <f t="array" ref="AF209">IF(L209=0,"",1+SUMPRODUCT(--(ABS($G209:$Z209)&lt;ABS(L209)),--($G209:$Z209&lt;&gt;0))+(SUMPRODUCT(--(ABS($G209:$Z209)=ABS(L209)),--($G209:$Z209&lt;&gt;0))-1)/2)</f>
        <v>12</v>
      </c>
      <c r="AG209" cm="1">
        <f t="array" ref="AG209">IF(M209=0,"",1+SUMPRODUCT(--(ABS($G209:$Z209)&lt;ABS(M209)),--($G209:$Z209&lt;&gt;0))+(SUMPRODUCT(--(ABS($G209:$Z209)=ABS(M209)),--($G209:$Z209&lt;&gt;0))-1)/2)</f>
        <v>16</v>
      </c>
      <c r="AH209" cm="1">
        <f t="array" ref="AH209">IF(N209=0,"",1+SUMPRODUCT(--(ABS($G209:$Z209)&lt;ABS(N209)),--($G209:$Z209&lt;&gt;0))+(SUMPRODUCT(--(ABS($G209:$Z209)=ABS(N209)),--($G209:$Z209&lt;&gt;0))-1)/2)</f>
        <v>2</v>
      </c>
      <c r="AI209" cm="1">
        <f t="array" ref="AI209">IF(O209=0,"",1+SUMPRODUCT(--(ABS($G209:$Z209)&lt;ABS(O209)),--($G209:$Z209&lt;&gt;0))+(SUMPRODUCT(--(ABS($G209:$Z209)=ABS(O209)),--($G209:$Z209&lt;&gt;0))-1)/2)</f>
        <v>20</v>
      </c>
      <c r="AJ209" cm="1">
        <f t="array" ref="AJ209">IF(P209=0,"",1+SUMPRODUCT(--(ABS($G209:$Z209)&lt;ABS(P209)),--($G209:$Z209&lt;&gt;0))+(SUMPRODUCT(--(ABS($G209:$Z209)=ABS(P209)),--($G209:$Z209&lt;&gt;0))-1)/2)</f>
        <v>17</v>
      </c>
      <c r="AK209" cm="1">
        <f t="array" ref="AK209">IF(Q209=0,"",1+SUMPRODUCT(--(ABS($G209:$Z209)&lt;ABS(Q209)),--($G209:$Z209&lt;&gt;0))+(SUMPRODUCT(--(ABS($G209:$Z209)=ABS(Q209)),--($G209:$Z209&lt;&gt;0))-1)/2)</f>
        <v>8</v>
      </c>
      <c r="AL209" cm="1">
        <f t="array" ref="AL209">IF(R209=0,"",1+SUMPRODUCT(--(ABS($G209:$Z209)&lt;ABS(R209)),--($G209:$Z209&lt;&gt;0))+(SUMPRODUCT(--(ABS($G209:$Z209)=ABS(R209)),--($G209:$Z209&lt;&gt;0))-1)/2)</f>
        <v>1</v>
      </c>
      <c r="AM209" cm="1">
        <f t="array" ref="AM209">IF(S209=0,"",1+SUMPRODUCT(--(ABS($G209:$Z209)&lt;ABS(S209)),--($G209:$Z209&lt;&gt;0))+(SUMPRODUCT(--(ABS($G209:$Z209)=ABS(S209)),--($G209:$Z209&lt;&gt;0))-1)/2)</f>
        <v>9</v>
      </c>
      <c r="AN209" cm="1">
        <f t="array" ref="AN209">IF(T209=0,"",1+SUMPRODUCT(--(ABS($G209:$Z209)&lt;ABS(T209)),--($G209:$Z209&lt;&gt;0))+(SUMPRODUCT(--(ABS($G209:$Z209)=ABS(T209)),--($G209:$Z209&lt;&gt;0))-1)/2)</f>
        <v>11</v>
      </c>
      <c r="AO209" cm="1">
        <f t="array" ref="AO209">IF(U209=0,"",1+SUMPRODUCT(--(ABS($G209:$Z209)&lt;ABS(U209)),--($G209:$Z209&lt;&gt;0))+(SUMPRODUCT(--(ABS($G209:$Z209)=ABS(U209)),--($G209:$Z209&lt;&gt;0))-1)/2)</f>
        <v>15</v>
      </c>
      <c r="AP209" cm="1">
        <f t="array" ref="AP209">IF(V209=0,"",1+SUMPRODUCT(--(ABS($G209:$Z209)&lt;ABS(V209)),--($G209:$Z209&lt;&gt;0))+(SUMPRODUCT(--(ABS($G209:$Z209)=ABS(V209)),--($G209:$Z209&lt;&gt;0))-1)/2)</f>
        <v>3</v>
      </c>
      <c r="AQ209" cm="1">
        <f t="array" ref="AQ209">IF(W209=0,"",1+SUMPRODUCT(--(ABS($G209:$Z209)&lt;ABS(W209)),--($G209:$Z209&lt;&gt;0))+(SUMPRODUCT(--(ABS($G209:$Z209)=ABS(W209)),--($G209:$Z209&lt;&gt;0))-1)/2)</f>
        <v>13</v>
      </c>
      <c r="AR209" cm="1">
        <f t="array" ref="AR209">IF(X209=0,"",1+SUMPRODUCT(--(ABS($G209:$Z209)&lt;ABS(X209)),--($G209:$Z209&lt;&gt;0))+(SUMPRODUCT(--(ABS($G209:$Z209)=ABS(X209)),--($G209:$Z209&lt;&gt;0))-1)/2)</f>
        <v>14</v>
      </c>
      <c r="AS209" cm="1">
        <f t="array" ref="AS209">IF(Y209=0,"",1+SUMPRODUCT(--(ABS($G209:$Z209)&lt;ABS(Y209)),--($G209:$Z209&lt;&gt;0))+(SUMPRODUCT(--(ABS($G209:$Z209)=ABS(Y209)),--($G209:$Z209&lt;&gt;0))-1)/2)</f>
        <v>6</v>
      </c>
      <c r="AT209" cm="1">
        <f t="array" ref="AT209">IF(Z209=0,"",1+SUMPRODUCT(--(ABS($G209:$Z209)&lt;ABS(Z209)),--($G209:$Z209&lt;&gt;0))+(SUMPRODUCT(--(ABS($G209:$Z209)=ABS(Z209)),--($G209:$Z209&lt;&gt;0))-1)/2)</f>
        <v>4</v>
      </c>
      <c r="AU209">
        <f>AVERAGE(G209:Z209)</f>
        <v>3.004465724281704E-2</v>
      </c>
      <c r="AV209">
        <f>SUMIF(G209:Z209,"&gt;0",AA209:AT209)</f>
        <v>208</v>
      </c>
      <c r="AW209">
        <f>COUNTIF(G209:Z209,"&lt;&gt;0")</f>
        <v>20</v>
      </c>
      <c r="AX209">
        <f>_xlfn.LET(_xlpm.n,AW209,_xlpm.w,AV209,_xlpm.mu,_xlpm.n*(_xlpm.n+1)/4,_xlpm.sd,SQRT(_xlpm.n*(_xlpm.n+1)*(2*_xlpm.n+1)/24),_xlpm.z,(ABS(_xlpm.w-_xlpm.mu)-0.5)/_xlpm.sd,MIN(1,2*(1-_xlfn.NORM.S.DIST(_xlpm.z,TRUE))))</f>
        <v>1.2992610033379925E-4</v>
      </c>
    </row>
    <row r="210" spans="1:50" x14ac:dyDescent="0.25">
      <c r="A210" t="s">
        <v>9356</v>
      </c>
      <c r="B210" t="s">
        <v>106</v>
      </c>
      <c r="C210" t="s">
        <v>147</v>
      </c>
      <c r="D210" t="s">
        <v>94</v>
      </c>
      <c r="E210" t="s">
        <v>12</v>
      </c>
      <c r="F210" t="s">
        <v>9260</v>
      </c>
      <c r="G210">
        <f>all_runs!O3202-all_runs!O3682</f>
        <v>5.2854753941710353E-2</v>
      </c>
      <c r="H210">
        <f>all_runs!O3203-all_runs!O3683</f>
        <v>1.3363164543475858E-2</v>
      </c>
      <c r="I210">
        <f>all_runs!O3204-all_runs!O3684</f>
        <v>3.4253255619796641E-2</v>
      </c>
      <c r="J210">
        <f>all_runs!O3205-all_runs!O3685</f>
        <v>2.6683261489891086E-2</v>
      </c>
      <c r="K210">
        <f>all_runs!O3206-all_runs!O3686</f>
        <v>1.5105601469237673E-2</v>
      </c>
      <c r="L210">
        <f>all_runs!O3207-all_runs!O3687</f>
        <v>-1.2179868969624863E-2</v>
      </c>
      <c r="M210">
        <f>all_runs!O3208-all_runs!O3688</f>
        <v>9.6268826156059584E-3</v>
      </c>
      <c r="N210">
        <f>all_runs!O3209-all_runs!O3689</f>
        <v>1.6574585635358963E-2</v>
      </c>
      <c r="O210">
        <f>all_runs!O3210-all_runs!O3690</f>
        <v>-1.2628543239858847E-2</v>
      </c>
      <c r="P210">
        <f>all_runs!O3211-all_runs!O3691</f>
        <v>-8.3941912196772162E-4</v>
      </c>
      <c r="Q210">
        <f>all_runs!O3212-all_runs!O3692</f>
        <v>3.24432166973605E-2</v>
      </c>
      <c r="R210">
        <f>all_runs!O3213-all_runs!O3693</f>
        <v>1.9629685383110163E-2</v>
      </c>
      <c r="S210">
        <f>all_runs!O3214-all_runs!O3694</f>
        <v>1.7284484089015173E-3</v>
      </c>
      <c r="T210">
        <f>all_runs!O3215-all_runs!O3695</f>
        <v>1.68907221461152E-2</v>
      </c>
      <c r="U210">
        <f>all_runs!O3216-all_runs!O3696</f>
        <v>1.5059687786960652E-2</v>
      </c>
      <c r="V210">
        <f>all_runs!O3217-all_runs!O3697</f>
        <v>-1.0688907623750299E-2</v>
      </c>
      <c r="W210">
        <f>all_runs!O3218-all_runs!O3698</f>
        <v>-8.699434536754147E-4</v>
      </c>
      <c r="X210">
        <f>all_runs!O3219-all_runs!O3699</f>
        <v>2.611064860364809E-2</v>
      </c>
      <c r="Y210">
        <f>all_runs!O3220-all_runs!O3700</f>
        <v>1.74647022713319E-2</v>
      </c>
      <c r="Z210">
        <f>all_runs!O3221-all_runs!O3701</f>
        <v>5.6628608160635974E-4</v>
      </c>
      <c r="AA210" cm="1">
        <f t="array" ref="AA210">IF(G210=0,"",1+SUMPRODUCT(--(ABS($G210:$Z210)&lt;ABS(G210)),--($G210:$Z210&lt;&gt;0))+(SUMPRODUCT(--(ABS($G210:$Z210)=ABS(G210)),--($G210:$Z210&lt;&gt;0))-1)/2)</f>
        <v>20</v>
      </c>
      <c r="AB210" cm="1">
        <f t="array" ref="AB210">IF(H210=0,"",1+SUMPRODUCT(--(ABS($G210:$Z210)&lt;ABS(H210)),--($G210:$Z210&lt;&gt;0))+(SUMPRODUCT(--(ABS($G210:$Z210)=ABS(H210)),--($G210:$Z210&lt;&gt;0))-1)/2)</f>
        <v>9</v>
      </c>
      <c r="AC210" cm="1">
        <f t="array" ref="AC210">IF(I210=0,"",1+SUMPRODUCT(--(ABS($G210:$Z210)&lt;ABS(I210)),--($G210:$Z210&lt;&gt;0))+(SUMPRODUCT(--(ABS($G210:$Z210)=ABS(I210)),--($G210:$Z210&lt;&gt;0))-1)/2)</f>
        <v>19</v>
      </c>
      <c r="AD210" cm="1">
        <f t="array" ref="AD210">IF(J210=0,"",1+SUMPRODUCT(--(ABS($G210:$Z210)&lt;ABS(J210)),--($G210:$Z210&lt;&gt;0))+(SUMPRODUCT(--(ABS($G210:$Z210)=ABS(J210)),--($G210:$Z210&lt;&gt;0))-1)/2)</f>
        <v>17</v>
      </c>
      <c r="AE210" cm="1">
        <f t="array" ref="AE210">IF(K210=0,"",1+SUMPRODUCT(--(ABS($G210:$Z210)&lt;ABS(K210)),--($G210:$Z210&lt;&gt;0))+(SUMPRODUCT(--(ABS($G210:$Z210)=ABS(K210)),--($G210:$Z210&lt;&gt;0))-1)/2)</f>
        <v>11</v>
      </c>
      <c r="AF210" cm="1">
        <f t="array" ref="AF210">IF(L210=0,"",1+SUMPRODUCT(--(ABS($G210:$Z210)&lt;ABS(L210)),--($G210:$Z210&lt;&gt;0))+(SUMPRODUCT(--(ABS($G210:$Z210)=ABS(L210)),--($G210:$Z210&lt;&gt;0))-1)/2)</f>
        <v>7</v>
      </c>
      <c r="AG210" cm="1">
        <f t="array" ref="AG210">IF(M210=0,"",1+SUMPRODUCT(--(ABS($G210:$Z210)&lt;ABS(M210)),--($G210:$Z210&lt;&gt;0))+(SUMPRODUCT(--(ABS($G210:$Z210)=ABS(M210)),--($G210:$Z210&lt;&gt;0))-1)/2)</f>
        <v>5</v>
      </c>
      <c r="AH210" cm="1">
        <f t="array" ref="AH210">IF(N210=0,"",1+SUMPRODUCT(--(ABS($G210:$Z210)&lt;ABS(N210)),--($G210:$Z210&lt;&gt;0))+(SUMPRODUCT(--(ABS($G210:$Z210)=ABS(N210)),--($G210:$Z210&lt;&gt;0))-1)/2)</f>
        <v>12</v>
      </c>
      <c r="AI210" cm="1">
        <f t="array" ref="AI210">IF(O210=0,"",1+SUMPRODUCT(--(ABS($G210:$Z210)&lt;ABS(O210)),--($G210:$Z210&lt;&gt;0))+(SUMPRODUCT(--(ABS($G210:$Z210)=ABS(O210)),--($G210:$Z210&lt;&gt;0))-1)/2)</f>
        <v>8</v>
      </c>
      <c r="AJ210" cm="1">
        <f t="array" ref="AJ210">IF(P210=0,"",1+SUMPRODUCT(--(ABS($G210:$Z210)&lt;ABS(P210)),--($G210:$Z210&lt;&gt;0))+(SUMPRODUCT(--(ABS($G210:$Z210)=ABS(P210)),--($G210:$Z210&lt;&gt;0))-1)/2)</f>
        <v>2</v>
      </c>
      <c r="AK210" cm="1">
        <f t="array" ref="AK210">IF(Q210=0,"",1+SUMPRODUCT(--(ABS($G210:$Z210)&lt;ABS(Q210)),--($G210:$Z210&lt;&gt;0))+(SUMPRODUCT(--(ABS($G210:$Z210)=ABS(Q210)),--($G210:$Z210&lt;&gt;0))-1)/2)</f>
        <v>18</v>
      </c>
      <c r="AL210" cm="1">
        <f t="array" ref="AL210">IF(R210=0,"",1+SUMPRODUCT(--(ABS($G210:$Z210)&lt;ABS(R210)),--($G210:$Z210&lt;&gt;0))+(SUMPRODUCT(--(ABS($G210:$Z210)=ABS(R210)),--($G210:$Z210&lt;&gt;0))-1)/2)</f>
        <v>15</v>
      </c>
      <c r="AM210" cm="1">
        <f t="array" ref="AM210">IF(S210=0,"",1+SUMPRODUCT(--(ABS($G210:$Z210)&lt;ABS(S210)),--($G210:$Z210&lt;&gt;0))+(SUMPRODUCT(--(ABS($G210:$Z210)=ABS(S210)),--($G210:$Z210&lt;&gt;0))-1)/2)</f>
        <v>4</v>
      </c>
      <c r="AN210" cm="1">
        <f t="array" ref="AN210">IF(T210=0,"",1+SUMPRODUCT(--(ABS($G210:$Z210)&lt;ABS(T210)),--($G210:$Z210&lt;&gt;0))+(SUMPRODUCT(--(ABS($G210:$Z210)=ABS(T210)),--($G210:$Z210&lt;&gt;0))-1)/2)</f>
        <v>13</v>
      </c>
      <c r="AO210" cm="1">
        <f t="array" ref="AO210">IF(U210=0,"",1+SUMPRODUCT(--(ABS($G210:$Z210)&lt;ABS(U210)),--($G210:$Z210&lt;&gt;0))+(SUMPRODUCT(--(ABS($G210:$Z210)=ABS(U210)),--($G210:$Z210&lt;&gt;0))-1)/2)</f>
        <v>10</v>
      </c>
      <c r="AP210" cm="1">
        <f t="array" ref="AP210">IF(V210=0,"",1+SUMPRODUCT(--(ABS($G210:$Z210)&lt;ABS(V210)),--($G210:$Z210&lt;&gt;0))+(SUMPRODUCT(--(ABS($G210:$Z210)=ABS(V210)),--($G210:$Z210&lt;&gt;0))-1)/2)</f>
        <v>6</v>
      </c>
      <c r="AQ210" cm="1">
        <f t="array" ref="AQ210">IF(W210=0,"",1+SUMPRODUCT(--(ABS($G210:$Z210)&lt;ABS(W210)),--($G210:$Z210&lt;&gt;0))+(SUMPRODUCT(--(ABS($G210:$Z210)=ABS(W210)),--($G210:$Z210&lt;&gt;0))-1)/2)</f>
        <v>3</v>
      </c>
      <c r="AR210" cm="1">
        <f t="array" ref="AR210">IF(X210=0,"",1+SUMPRODUCT(--(ABS($G210:$Z210)&lt;ABS(X210)),--($G210:$Z210&lt;&gt;0))+(SUMPRODUCT(--(ABS($G210:$Z210)=ABS(X210)),--($G210:$Z210&lt;&gt;0))-1)/2)</f>
        <v>16</v>
      </c>
      <c r="AS210" cm="1">
        <f t="array" ref="AS210">IF(Y210=0,"",1+SUMPRODUCT(--(ABS($G210:$Z210)&lt;ABS(Y210)),--($G210:$Z210&lt;&gt;0))+(SUMPRODUCT(--(ABS($G210:$Z210)=ABS(Y210)),--($G210:$Z210&lt;&gt;0))-1)/2)</f>
        <v>14</v>
      </c>
      <c r="AT210" cm="1">
        <f t="array" ref="AT210">IF(Z210=0,"",1+SUMPRODUCT(--(ABS($G210:$Z210)&lt;ABS(Z210)),--($G210:$Z210&lt;&gt;0))+(SUMPRODUCT(--(ABS($G210:$Z210)=ABS(Z210)),--($G210:$Z210&lt;&gt;0))-1)/2)</f>
        <v>1</v>
      </c>
      <c r="AU210">
        <f>AVERAGE(G210:Z210)</f>
        <v>1.3057411014261689E-2</v>
      </c>
      <c r="AV210">
        <f>SUMIF(G210:Z210,"&gt;0",AA210:AT210)</f>
        <v>184</v>
      </c>
      <c r="AW210">
        <f>COUNTIF(G210:Z210,"&lt;&gt;0")</f>
        <v>20</v>
      </c>
      <c r="AX210">
        <f>_xlfn.LET(_xlpm.n,AW210,_xlpm.w,AV210,_xlpm.mu,_xlpm.n*(_xlpm.n+1)/4,_xlpm.sd,SQRT(_xlpm.n*(_xlpm.n+1)*(2*_xlpm.n+1)/24),_xlpm.z,(ABS(_xlpm.w-_xlpm.mu)-0.5)/_xlpm.sd,MIN(1,2*(1-_xlfn.NORM.S.DIST(_xlpm.z,TRUE))))</f>
        <v>3.3829222537458126E-3</v>
      </c>
    </row>
    <row r="211" spans="1:50" x14ac:dyDescent="0.25">
      <c r="A211" t="s">
        <v>9356</v>
      </c>
      <c r="B211" t="s">
        <v>106</v>
      </c>
      <c r="C211" t="s">
        <v>147</v>
      </c>
      <c r="D211" t="s">
        <v>94</v>
      </c>
      <c r="E211" t="s">
        <v>26</v>
      </c>
      <c r="F211" t="s">
        <v>9260</v>
      </c>
      <c r="G211">
        <f>all_runs!O3222-all_runs!O3702</f>
        <v>-1.7113071148749937E-3</v>
      </c>
      <c r="H211">
        <f>all_runs!O3223-all_runs!O3703</f>
        <v>3.4917206623470087E-2</v>
      </c>
      <c r="I211">
        <f>all_runs!O3224-all_runs!O3704</f>
        <v>6.307146855756729E-3</v>
      </c>
      <c r="J211">
        <f>all_runs!O3225-all_runs!O3705</f>
        <v>3.4637876743140117E-2</v>
      </c>
      <c r="K211">
        <f>all_runs!O3226-all_runs!O3706</f>
        <v>-5.3836307506965886E-3</v>
      </c>
      <c r="L211">
        <f>all_runs!O3227-all_runs!O3707</f>
        <v>-7.3681108163865527E-3</v>
      </c>
      <c r="M211">
        <f>all_runs!O3228-all_runs!O3708</f>
        <v>1.1069114470842245E-2</v>
      </c>
      <c r="N211">
        <f>all_runs!O3229-all_runs!O3709</f>
        <v>2.5302283922973734E-2</v>
      </c>
      <c r="O211">
        <f>all_runs!O3230-all_runs!O3710</f>
        <v>-1.1084157492069369E-2</v>
      </c>
      <c r="P211">
        <f>all_runs!O3231-all_runs!O3711</f>
        <v>-4.0126617633368111E-3</v>
      </c>
      <c r="Q211">
        <f>all_runs!O3232-all_runs!O3712</f>
        <v>-6.2764670296430181E-3</v>
      </c>
      <c r="R211">
        <f>all_runs!O3233-all_runs!O3713</f>
        <v>2.0848749445020021E-2</v>
      </c>
      <c r="S211">
        <f>all_runs!O3234-all_runs!O3714</f>
        <v>1.633896427582382E-3</v>
      </c>
      <c r="T211">
        <f>all_runs!O3235-all_runs!O3715</f>
        <v>9.438303547111726E-3</v>
      </c>
      <c r="U211">
        <f>all_runs!O3236-all_runs!O3716</f>
        <v>2.671194114318054E-2</v>
      </c>
      <c r="V211">
        <f>all_runs!O3237-all_runs!O3717</f>
        <v>7.9362142962853266E-3</v>
      </c>
      <c r="W211">
        <f>all_runs!O3238-all_runs!O3718</f>
        <v>2.0420375495549314E-2</v>
      </c>
      <c r="X211">
        <f>all_runs!O3239-all_runs!O3719</f>
        <v>-1.6041979010494867E-2</v>
      </c>
      <c r="Y211">
        <f>all_runs!O3240-all_runs!O3720</f>
        <v>9.2483707594064324E-3</v>
      </c>
      <c r="Z211">
        <f>all_runs!O3241-all_runs!O3721</f>
        <v>1.8539117538004524E-3</v>
      </c>
      <c r="AA211" cm="1">
        <f t="array" ref="AA211">IF(G211=0,"",1+SUMPRODUCT(--(ABS($G211:$Z211)&lt;ABS(G211)),--($G211:$Z211&lt;&gt;0))+(SUMPRODUCT(--(ABS($G211:$Z211)=ABS(G211)),--($G211:$Z211&lt;&gt;0))-1)/2)</f>
        <v>2</v>
      </c>
      <c r="AB211" cm="1">
        <f t="array" ref="AB211">IF(H211=0,"",1+SUMPRODUCT(--(ABS($G211:$Z211)&lt;ABS(H211)),--($G211:$Z211&lt;&gt;0))+(SUMPRODUCT(--(ABS($G211:$Z211)=ABS(H211)),--($G211:$Z211&lt;&gt;0))-1)/2)</f>
        <v>20</v>
      </c>
      <c r="AC211" cm="1">
        <f t="array" ref="AC211">IF(I211=0,"",1+SUMPRODUCT(--(ABS($G211:$Z211)&lt;ABS(I211)),--($G211:$Z211&lt;&gt;0))+(SUMPRODUCT(--(ABS($G211:$Z211)=ABS(I211)),--($G211:$Z211&lt;&gt;0))-1)/2)</f>
        <v>7</v>
      </c>
      <c r="AD211" cm="1">
        <f t="array" ref="AD211">IF(J211=0,"",1+SUMPRODUCT(--(ABS($G211:$Z211)&lt;ABS(J211)),--($G211:$Z211&lt;&gt;0))+(SUMPRODUCT(--(ABS($G211:$Z211)=ABS(J211)),--($G211:$Z211&lt;&gt;0))-1)/2)</f>
        <v>19</v>
      </c>
      <c r="AE211" cm="1">
        <f t="array" ref="AE211">IF(K211=0,"",1+SUMPRODUCT(--(ABS($G211:$Z211)&lt;ABS(K211)),--($G211:$Z211&lt;&gt;0))+(SUMPRODUCT(--(ABS($G211:$Z211)=ABS(K211)),--($G211:$Z211&lt;&gt;0))-1)/2)</f>
        <v>5</v>
      </c>
      <c r="AF211" cm="1">
        <f t="array" ref="AF211">IF(L211=0,"",1+SUMPRODUCT(--(ABS($G211:$Z211)&lt;ABS(L211)),--($G211:$Z211&lt;&gt;0))+(SUMPRODUCT(--(ABS($G211:$Z211)=ABS(L211)),--($G211:$Z211&lt;&gt;0))-1)/2)</f>
        <v>8</v>
      </c>
      <c r="AG211" cm="1">
        <f t="array" ref="AG211">IF(M211=0,"",1+SUMPRODUCT(--(ABS($G211:$Z211)&lt;ABS(M211)),--($G211:$Z211&lt;&gt;0))+(SUMPRODUCT(--(ABS($G211:$Z211)=ABS(M211)),--($G211:$Z211&lt;&gt;0))-1)/2)</f>
        <v>12</v>
      </c>
      <c r="AH211" cm="1">
        <f t="array" ref="AH211">IF(N211=0,"",1+SUMPRODUCT(--(ABS($G211:$Z211)&lt;ABS(N211)),--($G211:$Z211&lt;&gt;0))+(SUMPRODUCT(--(ABS($G211:$Z211)=ABS(N211)),--($G211:$Z211&lt;&gt;0))-1)/2)</f>
        <v>17</v>
      </c>
      <c r="AI211" cm="1">
        <f t="array" ref="AI211">IF(O211=0,"",1+SUMPRODUCT(--(ABS($G211:$Z211)&lt;ABS(O211)),--($G211:$Z211&lt;&gt;0))+(SUMPRODUCT(--(ABS($G211:$Z211)=ABS(O211)),--($G211:$Z211&lt;&gt;0))-1)/2)</f>
        <v>13</v>
      </c>
      <c r="AJ211" cm="1">
        <f t="array" ref="AJ211">IF(P211=0,"",1+SUMPRODUCT(--(ABS($G211:$Z211)&lt;ABS(P211)),--($G211:$Z211&lt;&gt;0))+(SUMPRODUCT(--(ABS($G211:$Z211)=ABS(P211)),--($G211:$Z211&lt;&gt;0))-1)/2)</f>
        <v>4</v>
      </c>
      <c r="AK211" cm="1">
        <f t="array" ref="AK211">IF(Q211=0,"",1+SUMPRODUCT(--(ABS($G211:$Z211)&lt;ABS(Q211)),--($G211:$Z211&lt;&gt;0))+(SUMPRODUCT(--(ABS($G211:$Z211)=ABS(Q211)),--($G211:$Z211&lt;&gt;0))-1)/2)</f>
        <v>6</v>
      </c>
      <c r="AL211" cm="1">
        <f t="array" ref="AL211">IF(R211=0,"",1+SUMPRODUCT(--(ABS($G211:$Z211)&lt;ABS(R211)),--($G211:$Z211&lt;&gt;0))+(SUMPRODUCT(--(ABS($G211:$Z211)=ABS(R211)),--($G211:$Z211&lt;&gt;0))-1)/2)</f>
        <v>16</v>
      </c>
      <c r="AM211" cm="1">
        <f t="array" ref="AM211">IF(S211=0,"",1+SUMPRODUCT(--(ABS($G211:$Z211)&lt;ABS(S211)),--($G211:$Z211&lt;&gt;0))+(SUMPRODUCT(--(ABS($G211:$Z211)=ABS(S211)),--($G211:$Z211&lt;&gt;0))-1)/2)</f>
        <v>1</v>
      </c>
      <c r="AN211" cm="1">
        <f t="array" ref="AN211">IF(T211=0,"",1+SUMPRODUCT(--(ABS($G211:$Z211)&lt;ABS(T211)),--($G211:$Z211&lt;&gt;0))+(SUMPRODUCT(--(ABS($G211:$Z211)=ABS(T211)),--($G211:$Z211&lt;&gt;0))-1)/2)</f>
        <v>11</v>
      </c>
      <c r="AO211" cm="1">
        <f t="array" ref="AO211">IF(U211=0,"",1+SUMPRODUCT(--(ABS($G211:$Z211)&lt;ABS(U211)),--($G211:$Z211&lt;&gt;0))+(SUMPRODUCT(--(ABS($G211:$Z211)=ABS(U211)),--($G211:$Z211&lt;&gt;0))-1)/2)</f>
        <v>18</v>
      </c>
      <c r="AP211" cm="1">
        <f t="array" ref="AP211">IF(V211=0,"",1+SUMPRODUCT(--(ABS($G211:$Z211)&lt;ABS(V211)),--($G211:$Z211&lt;&gt;0))+(SUMPRODUCT(--(ABS($G211:$Z211)=ABS(V211)),--($G211:$Z211&lt;&gt;0))-1)/2)</f>
        <v>9</v>
      </c>
      <c r="AQ211" cm="1">
        <f t="array" ref="AQ211">IF(W211=0,"",1+SUMPRODUCT(--(ABS($G211:$Z211)&lt;ABS(W211)),--($G211:$Z211&lt;&gt;0))+(SUMPRODUCT(--(ABS($G211:$Z211)=ABS(W211)),--($G211:$Z211&lt;&gt;0))-1)/2)</f>
        <v>15</v>
      </c>
      <c r="AR211" cm="1">
        <f t="array" ref="AR211">IF(X211=0,"",1+SUMPRODUCT(--(ABS($G211:$Z211)&lt;ABS(X211)),--($G211:$Z211&lt;&gt;0))+(SUMPRODUCT(--(ABS($G211:$Z211)=ABS(X211)),--($G211:$Z211&lt;&gt;0))-1)/2)</f>
        <v>14</v>
      </c>
      <c r="AS211" cm="1">
        <f t="array" ref="AS211">IF(Y211=0,"",1+SUMPRODUCT(--(ABS($G211:$Z211)&lt;ABS(Y211)),--($G211:$Z211&lt;&gt;0))+(SUMPRODUCT(--(ABS($G211:$Z211)=ABS(Y211)),--($G211:$Z211&lt;&gt;0))-1)/2)</f>
        <v>10</v>
      </c>
      <c r="AT211" cm="1">
        <f t="array" ref="AT211">IF(Z211=0,"",1+SUMPRODUCT(--(ABS($G211:$Z211)&lt;ABS(Z211)),--($G211:$Z211&lt;&gt;0))+(SUMPRODUCT(--(ABS($G211:$Z211)=ABS(Z211)),--($G211:$Z211&lt;&gt;0))-1)/2)</f>
        <v>3</v>
      </c>
      <c r="AU211">
        <f>AVERAGE(G211:Z211)</f>
        <v>7.922353875330846E-3</v>
      </c>
      <c r="AV211">
        <f>SUMIF(G211:Z211,"&gt;0",AA211:AT211)</f>
        <v>158</v>
      </c>
      <c r="AW211">
        <f>COUNTIF(G211:Z211,"&lt;&gt;0")</f>
        <v>20</v>
      </c>
      <c r="AX211">
        <f>_xlfn.LET(_xlpm.n,AW211,_xlpm.w,AV211,_xlpm.mu,_xlpm.n*(_xlpm.n+1)/4,_xlpm.sd,SQRT(_xlpm.n*(_xlpm.n+1)*(2*_xlpm.n+1)/24),_xlpm.z,(ABS(_xlpm.w-_xlpm.mu)-0.5)/_xlpm.sd,MIN(1,2*(1-_xlfn.NORM.S.DIST(_xlpm.z,TRUE))))</f>
        <v>4.9999863011382484E-2</v>
      </c>
    </row>
    <row r="212" spans="1:50" x14ac:dyDescent="0.25">
      <c r="A212" t="s">
        <v>9356</v>
      </c>
      <c r="B212" t="s">
        <v>106</v>
      </c>
      <c r="C212" t="s">
        <v>147</v>
      </c>
      <c r="D212" t="s">
        <v>102</v>
      </c>
      <c r="E212" t="s">
        <v>32</v>
      </c>
      <c r="F212" t="s">
        <v>9259</v>
      </c>
      <c r="G212">
        <f>all_runs!O3242-all_runs!O3722</f>
        <v>-9.3943590433728241E-3</v>
      </c>
      <c r="H212">
        <f>all_runs!O3243-all_runs!O3723</f>
        <v>-3.5651301912237643E-2</v>
      </c>
      <c r="I212">
        <f>all_runs!O3244-all_runs!O3724</f>
        <v>-2.4693051649633202E-2</v>
      </c>
      <c r="J212">
        <f>all_runs!O3245-all_runs!O3725</f>
        <v>-6.1371622722301122E-2</v>
      </c>
      <c r="K212">
        <f>all_runs!O3246-all_runs!O3726</f>
        <v>-1.9074296969033955E-2</v>
      </c>
      <c r="L212">
        <f>all_runs!O3247-all_runs!O3727</f>
        <v>-1.7271276366302879E-2</v>
      </c>
      <c r="M212">
        <f>all_runs!O3248-all_runs!O3728</f>
        <v>-4.4859976027024184E-2</v>
      </c>
      <c r="N212">
        <f>all_runs!O3249-all_runs!O3729</f>
        <v>-8.723918512306994E-2</v>
      </c>
      <c r="O212">
        <f>all_runs!O3250-all_runs!O3730</f>
        <v>-3.1466320121291025E-2</v>
      </c>
      <c r="P212">
        <f>all_runs!O3251-all_runs!O3731</f>
        <v>-1.0715579866443559E-2</v>
      </c>
      <c r="Q212">
        <f>all_runs!O3252-all_runs!O3732</f>
        <v>-2.6397251420213208E-2</v>
      </c>
      <c r="R212">
        <f>all_runs!O3253-all_runs!O3733</f>
        <v>-6.499101990905265E-2</v>
      </c>
      <c r="S212">
        <f>all_runs!O3254-all_runs!O3734</f>
        <v>-4.5847634752928967E-2</v>
      </c>
      <c r="T212">
        <f>all_runs!O3255-all_runs!O3735</f>
        <v>-5.1684881602914401E-2</v>
      </c>
      <c r="U212">
        <f>all_runs!O3256-all_runs!O3736</f>
        <v>-3.6687631027253698E-2</v>
      </c>
      <c r="V212">
        <f>all_runs!O3257-all_runs!O3737</f>
        <v>-3.9180672268907535E-2</v>
      </c>
      <c r="W212">
        <f>all_runs!O3258-all_runs!O3738</f>
        <v>-3.1223150152936752E-2</v>
      </c>
      <c r="X212">
        <f>all_runs!O3259-all_runs!O3739</f>
        <v>-7.2323706310634339E-2</v>
      </c>
      <c r="Y212">
        <f>all_runs!O3260-all_runs!O3740</f>
        <v>-8.1043904277369627E-2</v>
      </c>
      <c r="Z212">
        <f>all_runs!O3261-all_runs!O3741</f>
        <v>-6.6468331637046796E-2</v>
      </c>
      <c r="AA212" cm="1">
        <f t="array" ref="AA212">IF(G212=0,"",1+SUMPRODUCT(--(ABS($G212:$Z212)&lt;ABS(G212)),--($G212:$Z212&lt;&gt;0))+(SUMPRODUCT(--(ABS($G212:$Z212)=ABS(G212)),--($G212:$Z212&lt;&gt;0))-1)/2)</f>
        <v>1</v>
      </c>
      <c r="AB212" cm="1">
        <f t="array" ref="AB212">IF(H212=0,"",1+SUMPRODUCT(--(ABS($G212:$Z212)&lt;ABS(H212)),--($G212:$Z212&lt;&gt;0))+(SUMPRODUCT(--(ABS($G212:$Z212)=ABS(H212)),--($G212:$Z212&lt;&gt;0))-1)/2)</f>
        <v>9</v>
      </c>
      <c r="AC212" cm="1">
        <f t="array" ref="AC212">IF(I212=0,"",1+SUMPRODUCT(--(ABS($G212:$Z212)&lt;ABS(I212)),--($G212:$Z212&lt;&gt;0))+(SUMPRODUCT(--(ABS($G212:$Z212)=ABS(I212)),--($G212:$Z212&lt;&gt;0))-1)/2)</f>
        <v>5</v>
      </c>
      <c r="AD212" cm="1">
        <f t="array" ref="AD212">IF(J212=0,"",1+SUMPRODUCT(--(ABS($G212:$Z212)&lt;ABS(J212)),--($G212:$Z212&lt;&gt;0))+(SUMPRODUCT(--(ABS($G212:$Z212)=ABS(J212)),--($G212:$Z212&lt;&gt;0))-1)/2)</f>
        <v>15</v>
      </c>
      <c r="AE212" cm="1">
        <f t="array" ref="AE212">IF(K212=0,"",1+SUMPRODUCT(--(ABS($G212:$Z212)&lt;ABS(K212)),--($G212:$Z212&lt;&gt;0))+(SUMPRODUCT(--(ABS($G212:$Z212)=ABS(K212)),--($G212:$Z212&lt;&gt;0))-1)/2)</f>
        <v>4</v>
      </c>
      <c r="AF212" cm="1">
        <f t="array" ref="AF212">IF(L212=0,"",1+SUMPRODUCT(--(ABS($G212:$Z212)&lt;ABS(L212)),--($G212:$Z212&lt;&gt;0))+(SUMPRODUCT(--(ABS($G212:$Z212)=ABS(L212)),--($G212:$Z212&lt;&gt;0))-1)/2)</f>
        <v>3</v>
      </c>
      <c r="AG212" cm="1">
        <f t="array" ref="AG212">IF(M212=0,"",1+SUMPRODUCT(--(ABS($G212:$Z212)&lt;ABS(M212)),--($G212:$Z212&lt;&gt;0))+(SUMPRODUCT(--(ABS($G212:$Z212)=ABS(M212)),--($G212:$Z212&lt;&gt;0))-1)/2)</f>
        <v>12</v>
      </c>
      <c r="AH212" cm="1">
        <f t="array" ref="AH212">IF(N212=0,"",1+SUMPRODUCT(--(ABS($G212:$Z212)&lt;ABS(N212)),--($G212:$Z212&lt;&gt;0))+(SUMPRODUCT(--(ABS($G212:$Z212)=ABS(N212)),--($G212:$Z212&lt;&gt;0))-1)/2)</f>
        <v>20</v>
      </c>
      <c r="AI212" cm="1">
        <f t="array" ref="AI212">IF(O212=0,"",1+SUMPRODUCT(--(ABS($G212:$Z212)&lt;ABS(O212)),--($G212:$Z212&lt;&gt;0))+(SUMPRODUCT(--(ABS($G212:$Z212)=ABS(O212)),--($G212:$Z212&lt;&gt;0))-1)/2)</f>
        <v>8</v>
      </c>
      <c r="AJ212" cm="1">
        <f t="array" ref="AJ212">IF(P212=0,"",1+SUMPRODUCT(--(ABS($G212:$Z212)&lt;ABS(P212)),--($G212:$Z212&lt;&gt;0))+(SUMPRODUCT(--(ABS($G212:$Z212)=ABS(P212)),--($G212:$Z212&lt;&gt;0))-1)/2)</f>
        <v>2</v>
      </c>
      <c r="AK212" cm="1">
        <f t="array" ref="AK212">IF(Q212=0,"",1+SUMPRODUCT(--(ABS($G212:$Z212)&lt;ABS(Q212)),--($G212:$Z212&lt;&gt;0))+(SUMPRODUCT(--(ABS($G212:$Z212)=ABS(Q212)),--($G212:$Z212&lt;&gt;0))-1)/2)</f>
        <v>6</v>
      </c>
      <c r="AL212" cm="1">
        <f t="array" ref="AL212">IF(R212=0,"",1+SUMPRODUCT(--(ABS($G212:$Z212)&lt;ABS(R212)),--($G212:$Z212&lt;&gt;0))+(SUMPRODUCT(--(ABS($G212:$Z212)=ABS(R212)),--($G212:$Z212&lt;&gt;0))-1)/2)</f>
        <v>16</v>
      </c>
      <c r="AM212" cm="1">
        <f t="array" ref="AM212">IF(S212=0,"",1+SUMPRODUCT(--(ABS($G212:$Z212)&lt;ABS(S212)),--($G212:$Z212&lt;&gt;0))+(SUMPRODUCT(--(ABS($G212:$Z212)=ABS(S212)),--($G212:$Z212&lt;&gt;0))-1)/2)</f>
        <v>13</v>
      </c>
      <c r="AN212" cm="1">
        <f t="array" ref="AN212">IF(T212=0,"",1+SUMPRODUCT(--(ABS($G212:$Z212)&lt;ABS(T212)),--($G212:$Z212&lt;&gt;0))+(SUMPRODUCT(--(ABS($G212:$Z212)=ABS(T212)),--($G212:$Z212&lt;&gt;0))-1)/2)</f>
        <v>14</v>
      </c>
      <c r="AO212" cm="1">
        <f t="array" ref="AO212">IF(U212=0,"",1+SUMPRODUCT(--(ABS($G212:$Z212)&lt;ABS(U212)),--($G212:$Z212&lt;&gt;0))+(SUMPRODUCT(--(ABS($G212:$Z212)=ABS(U212)),--($G212:$Z212&lt;&gt;0))-1)/2)</f>
        <v>10</v>
      </c>
      <c r="AP212" cm="1">
        <f t="array" ref="AP212">IF(V212=0,"",1+SUMPRODUCT(--(ABS($G212:$Z212)&lt;ABS(V212)),--($G212:$Z212&lt;&gt;0))+(SUMPRODUCT(--(ABS($G212:$Z212)=ABS(V212)),--($G212:$Z212&lt;&gt;0))-1)/2)</f>
        <v>11</v>
      </c>
      <c r="AQ212" cm="1">
        <f t="array" ref="AQ212">IF(W212=0,"",1+SUMPRODUCT(--(ABS($G212:$Z212)&lt;ABS(W212)),--($G212:$Z212&lt;&gt;0))+(SUMPRODUCT(--(ABS($G212:$Z212)=ABS(W212)),--($G212:$Z212&lt;&gt;0))-1)/2)</f>
        <v>7</v>
      </c>
      <c r="AR212" cm="1">
        <f t="array" ref="AR212">IF(X212=0,"",1+SUMPRODUCT(--(ABS($G212:$Z212)&lt;ABS(X212)),--($G212:$Z212&lt;&gt;0))+(SUMPRODUCT(--(ABS($G212:$Z212)=ABS(X212)),--($G212:$Z212&lt;&gt;0))-1)/2)</f>
        <v>18</v>
      </c>
      <c r="AS212" cm="1">
        <f t="array" ref="AS212">IF(Y212=0,"",1+SUMPRODUCT(--(ABS($G212:$Z212)&lt;ABS(Y212)),--($G212:$Z212&lt;&gt;0))+(SUMPRODUCT(--(ABS($G212:$Z212)=ABS(Y212)),--($G212:$Z212&lt;&gt;0))-1)/2)</f>
        <v>19</v>
      </c>
      <c r="AT212" cm="1">
        <f t="array" ref="AT212">IF(Z212=0,"",1+SUMPRODUCT(--(ABS($G212:$Z212)&lt;ABS(Z212)),--($G212:$Z212&lt;&gt;0))+(SUMPRODUCT(--(ABS($G212:$Z212)=ABS(Z212)),--($G212:$Z212&lt;&gt;0))-1)/2)</f>
        <v>17</v>
      </c>
      <c r="AU212">
        <f>AVERAGE(G212:Z212)</f>
        <v>-4.2879257657998417E-2</v>
      </c>
      <c r="AV212">
        <f>SUMIF(G212:Z212,"&gt;0",AA212:AT212)</f>
        <v>0</v>
      </c>
      <c r="AW212">
        <f>COUNTIF(G212:Z212,"&lt;&gt;0")</f>
        <v>20</v>
      </c>
      <c r="AX212">
        <f>_xlfn.LET(_xlpm.n,AW212,_xlpm.w,AV212,_xlpm.mu,_xlpm.n*(_xlpm.n+1)/4,_xlpm.sd,SQRT(_xlpm.n*(_xlpm.n+1)*(2*_xlpm.n+1)/24),_xlpm.z,(ABS(_xlpm.w-_xlpm.mu)-0.5)/_xlpm.sd,MIN(1,2*(1-_xlfn.NORM.S.DIST(_xlpm.z,TRUE))))</f>
        <v>9.5691731570646255E-5</v>
      </c>
    </row>
    <row r="213" spans="1:50" x14ac:dyDescent="0.25">
      <c r="A213" t="s">
        <v>9356</v>
      </c>
      <c r="B213" t="s">
        <v>106</v>
      </c>
      <c r="C213" t="s">
        <v>147</v>
      </c>
      <c r="D213" t="s">
        <v>102</v>
      </c>
      <c r="E213" t="s">
        <v>12</v>
      </c>
      <c r="F213" t="s">
        <v>9259</v>
      </c>
      <c r="G213">
        <f>all_runs!O3262-all_runs!O3742</f>
        <v>-5.3584229390681082E-2</v>
      </c>
      <c r="H213">
        <f>all_runs!O3263-all_runs!O3743</f>
        <v>-0.13041248812636064</v>
      </c>
      <c r="I213">
        <f>all_runs!O3264-all_runs!O3744</f>
        <v>-5.0156106674296597E-2</v>
      </c>
      <c r="J213">
        <f>all_runs!O3265-all_runs!O3745</f>
        <v>-5.4409236059936084E-2</v>
      </c>
      <c r="K213">
        <f>all_runs!O3266-all_runs!O3746</f>
        <v>-5.3794058796367561E-2</v>
      </c>
      <c r="L213">
        <f>all_runs!O3267-all_runs!O3747</f>
        <v>-6.9532383590555469E-2</v>
      </c>
      <c r="M213">
        <f>all_runs!O3268-all_runs!O3748</f>
        <v>-9.5311894614490522E-2</v>
      </c>
      <c r="N213">
        <f>all_runs!O3269-all_runs!O3749</f>
        <v>-6.045432340009782E-2</v>
      </c>
      <c r="O213">
        <f>all_runs!O3270-all_runs!O3750</f>
        <v>-5.2845528455284563E-2</v>
      </c>
      <c r="P213">
        <f>all_runs!O3271-all_runs!O3751</f>
        <v>-4.7986407677825249E-2</v>
      </c>
      <c r="Q213">
        <f>all_runs!O3272-all_runs!O3752</f>
        <v>-2.0768168414766253E-2</v>
      </c>
      <c r="R213">
        <f>all_runs!O3273-all_runs!O3753</f>
        <v>-6.8341130338677725E-2</v>
      </c>
      <c r="S213">
        <f>all_runs!O3274-all_runs!O3754</f>
        <v>-1.9963369963370114E-2</v>
      </c>
      <c r="T213">
        <f>all_runs!O3275-all_runs!O3755</f>
        <v>-3.3716336933894975E-2</v>
      </c>
      <c r="U213">
        <f>all_runs!O3276-all_runs!O3756</f>
        <v>-3.9090755190298143E-2</v>
      </c>
      <c r="V213">
        <f>all_runs!O3277-all_runs!O3757</f>
        <v>-7.8729567556383273E-2</v>
      </c>
      <c r="W213">
        <f>all_runs!O3278-all_runs!O3758</f>
        <v>-5.7953219964393066E-2</v>
      </c>
      <c r="X213">
        <f>all_runs!O3279-all_runs!O3759</f>
        <v>-7.7879402768103123E-2</v>
      </c>
      <c r="Y213">
        <f>all_runs!O3280-all_runs!O3760</f>
        <v>-5.4610462071007282E-2</v>
      </c>
      <c r="Z213">
        <f>all_runs!O3281-all_runs!O3761</f>
        <v>-8.0947665000729252E-2</v>
      </c>
      <c r="AA213" cm="1">
        <f t="array" ref="AA213">IF(G213=0,"",1+SUMPRODUCT(--(ABS($G213:$Z213)&lt;ABS(G213)),--($G213:$Z213&lt;&gt;0))+(SUMPRODUCT(--(ABS($G213:$Z213)=ABS(G213)),--($G213:$Z213&lt;&gt;0))-1)/2)</f>
        <v>8</v>
      </c>
      <c r="AB213" cm="1">
        <f t="array" ref="AB213">IF(H213=0,"",1+SUMPRODUCT(--(ABS($G213:$Z213)&lt;ABS(H213)),--($G213:$Z213&lt;&gt;0))+(SUMPRODUCT(--(ABS($G213:$Z213)=ABS(H213)),--($G213:$Z213&lt;&gt;0))-1)/2)</f>
        <v>20</v>
      </c>
      <c r="AC213" cm="1">
        <f t="array" ref="AC213">IF(I213=0,"",1+SUMPRODUCT(--(ABS($G213:$Z213)&lt;ABS(I213)),--($G213:$Z213&lt;&gt;0))+(SUMPRODUCT(--(ABS($G213:$Z213)=ABS(I213)),--($G213:$Z213&lt;&gt;0))-1)/2)</f>
        <v>6</v>
      </c>
      <c r="AD213" cm="1">
        <f t="array" ref="AD213">IF(J213=0,"",1+SUMPRODUCT(--(ABS($G213:$Z213)&lt;ABS(J213)),--($G213:$Z213&lt;&gt;0))+(SUMPRODUCT(--(ABS($G213:$Z213)=ABS(J213)),--($G213:$Z213&lt;&gt;0))-1)/2)</f>
        <v>10</v>
      </c>
      <c r="AE213" cm="1">
        <f t="array" ref="AE213">IF(K213=0,"",1+SUMPRODUCT(--(ABS($G213:$Z213)&lt;ABS(K213)),--($G213:$Z213&lt;&gt;0))+(SUMPRODUCT(--(ABS($G213:$Z213)=ABS(K213)),--($G213:$Z213&lt;&gt;0))-1)/2)</f>
        <v>9</v>
      </c>
      <c r="AF213" cm="1">
        <f t="array" ref="AF213">IF(L213=0,"",1+SUMPRODUCT(--(ABS($G213:$Z213)&lt;ABS(L213)),--($G213:$Z213&lt;&gt;0))+(SUMPRODUCT(--(ABS($G213:$Z213)=ABS(L213)),--($G213:$Z213&lt;&gt;0))-1)/2)</f>
        <v>15</v>
      </c>
      <c r="AG213" cm="1">
        <f t="array" ref="AG213">IF(M213=0,"",1+SUMPRODUCT(--(ABS($G213:$Z213)&lt;ABS(M213)),--($G213:$Z213&lt;&gt;0))+(SUMPRODUCT(--(ABS($G213:$Z213)=ABS(M213)),--($G213:$Z213&lt;&gt;0))-1)/2)</f>
        <v>19</v>
      </c>
      <c r="AH213" cm="1">
        <f t="array" ref="AH213">IF(N213=0,"",1+SUMPRODUCT(--(ABS($G213:$Z213)&lt;ABS(N213)),--($G213:$Z213&lt;&gt;0))+(SUMPRODUCT(--(ABS($G213:$Z213)=ABS(N213)),--($G213:$Z213&lt;&gt;0))-1)/2)</f>
        <v>13</v>
      </c>
      <c r="AI213" cm="1">
        <f t="array" ref="AI213">IF(O213=0,"",1+SUMPRODUCT(--(ABS($G213:$Z213)&lt;ABS(O213)),--($G213:$Z213&lt;&gt;0))+(SUMPRODUCT(--(ABS($G213:$Z213)=ABS(O213)),--($G213:$Z213&lt;&gt;0))-1)/2)</f>
        <v>7</v>
      </c>
      <c r="AJ213" cm="1">
        <f t="array" ref="AJ213">IF(P213=0,"",1+SUMPRODUCT(--(ABS($G213:$Z213)&lt;ABS(P213)),--($G213:$Z213&lt;&gt;0))+(SUMPRODUCT(--(ABS($G213:$Z213)=ABS(P213)),--($G213:$Z213&lt;&gt;0))-1)/2)</f>
        <v>5</v>
      </c>
      <c r="AK213" cm="1">
        <f t="array" ref="AK213">IF(Q213=0,"",1+SUMPRODUCT(--(ABS($G213:$Z213)&lt;ABS(Q213)),--($G213:$Z213&lt;&gt;0))+(SUMPRODUCT(--(ABS($G213:$Z213)=ABS(Q213)),--($G213:$Z213&lt;&gt;0))-1)/2)</f>
        <v>2</v>
      </c>
      <c r="AL213" cm="1">
        <f t="array" ref="AL213">IF(R213=0,"",1+SUMPRODUCT(--(ABS($G213:$Z213)&lt;ABS(R213)),--($G213:$Z213&lt;&gt;0))+(SUMPRODUCT(--(ABS($G213:$Z213)=ABS(R213)),--($G213:$Z213&lt;&gt;0))-1)/2)</f>
        <v>14</v>
      </c>
      <c r="AM213" cm="1">
        <f t="array" ref="AM213">IF(S213=0,"",1+SUMPRODUCT(--(ABS($G213:$Z213)&lt;ABS(S213)),--($G213:$Z213&lt;&gt;0))+(SUMPRODUCT(--(ABS($G213:$Z213)=ABS(S213)),--($G213:$Z213&lt;&gt;0))-1)/2)</f>
        <v>1</v>
      </c>
      <c r="AN213" cm="1">
        <f t="array" ref="AN213">IF(T213=0,"",1+SUMPRODUCT(--(ABS($G213:$Z213)&lt;ABS(T213)),--($G213:$Z213&lt;&gt;0))+(SUMPRODUCT(--(ABS($G213:$Z213)=ABS(T213)),--($G213:$Z213&lt;&gt;0))-1)/2)</f>
        <v>3</v>
      </c>
      <c r="AO213" cm="1">
        <f t="array" ref="AO213">IF(U213=0,"",1+SUMPRODUCT(--(ABS($G213:$Z213)&lt;ABS(U213)),--($G213:$Z213&lt;&gt;0))+(SUMPRODUCT(--(ABS($G213:$Z213)=ABS(U213)),--($G213:$Z213&lt;&gt;0))-1)/2)</f>
        <v>4</v>
      </c>
      <c r="AP213" cm="1">
        <f t="array" ref="AP213">IF(V213=0,"",1+SUMPRODUCT(--(ABS($G213:$Z213)&lt;ABS(V213)),--($G213:$Z213&lt;&gt;0))+(SUMPRODUCT(--(ABS($G213:$Z213)=ABS(V213)),--($G213:$Z213&lt;&gt;0))-1)/2)</f>
        <v>17</v>
      </c>
      <c r="AQ213" cm="1">
        <f t="array" ref="AQ213">IF(W213=0,"",1+SUMPRODUCT(--(ABS($G213:$Z213)&lt;ABS(W213)),--($G213:$Z213&lt;&gt;0))+(SUMPRODUCT(--(ABS($G213:$Z213)=ABS(W213)),--($G213:$Z213&lt;&gt;0))-1)/2)</f>
        <v>12</v>
      </c>
      <c r="AR213" cm="1">
        <f t="array" ref="AR213">IF(X213=0,"",1+SUMPRODUCT(--(ABS($G213:$Z213)&lt;ABS(X213)),--($G213:$Z213&lt;&gt;0))+(SUMPRODUCT(--(ABS($G213:$Z213)=ABS(X213)),--($G213:$Z213&lt;&gt;0))-1)/2)</f>
        <v>16</v>
      </c>
      <c r="AS213" cm="1">
        <f t="array" ref="AS213">IF(Y213=0,"",1+SUMPRODUCT(--(ABS($G213:$Z213)&lt;ABS(Y213)),--($G213:$Z213&lt;&gt;0))+(SUMPRODUCT(--(ABS($G213:$Z213)=ABS(Y213)),--($G213:$Z213&lt;&gt;0))-1)/2)</f>
        <v>11</v>
      </c>
      <c r="AT213" cm="1">
        <f t="array" ref="AT213">IF(Z213=0,"",1+SUMPRODUCT(--(ABS($G213:$Z213)&lt;ABS(Z213)),--($G213:$Z213&lt;&gt;0))+(SUMPRODUCT(--(ABS($G213:$Z213)=ABS(Z213)),--($G213:$Z213&lt;&gt;0))-1)/2)</f>
        <v>18</v>
      </c>
      <c r="AU213">
        <f>AVERAGE(G213:Z213)</f>
        <v>-6.0024336749375941E-2</v>
      </c>
      <c r="AV213">
        <f>SUMIF(G213:Z213,"&gt;0",AA213:AT213)</f>
        <v>0</v>
      </c>
      <c r="AW213">
        <f>COUNTIF(G213:Z213,"&lt;&gt;0")</f>
        <v>20</v>
      </c>
      <c r="AX213">
        <f>_xlfn.LET(_xlpm.n,AW213,_xlpm.w,AV213,_xlpm.mu,_xlpm.n*(_xlpm.n+1)/4,_xlpm.sd,SQRT(_xlpm.n*(_xlpm.n+1)*(2*_xlpm.n+1)/24),_xlpm.z,(ABS(_xlpm.w-_xlpm.mu)-0.5)/_xlpm.sd,MIN(1,2*(1-_xlfn.NORM.S.DIST(_xlpm.z,TRUE))))</f>
        <v>9.5691731570646255E-5</v>
      </c>
    </row>
    <row r="214" spans="1:50" x14ac:dyDescent="0.25">
      <c r="A214" t="s">
        <v>9356</v>
      </c>
      <c r="B214" t="s">
        <v>106</v>
      </c>
      <c r="C214" t="s">
        <v>147</v>
      </c>
      <c r="D214" t="s">
        <v>102</v>
      </c>
      <c r="E214" t="s">
        <v>26</v>
      </c>
      <c r="F214" t="s">
        <v>9259</v>
      </c>
      <c r="G214">
        <f>all_runs!O3282-all_runs!O3762</f>
        <v>-7.3931235219210412E-2</v>
      </c>
      <c r="H214">
        <f>all_runs!O3283-all_runs!O3763</f>
        <v>-7.6860246671567323E-2</v>
      </c>
      <c r="I214">
        <f>all_runs!O3284-all_runs!O3764</f>
        <v>-6.920600129517851E-2</v>
      </c>
      <c r="J214">
        <f>all_runs!O3285-all_runs!O3765</f>
        <v>-9.0055205731533028E-2</v>
      </c>
      <c r="K214">
        <f>all_runs!O3286-all_runs!O3766</f>
        <v>-0.12369919497349302</v>
      </c>
      <c r="L214">
        <f>all_runs!O3287-all_runs!O3767</f>
        <v>-9.6605246437324155E-2</v>
      </c>
      <c r="M214">
        <f>all_runs!O3288-all_runs!O3768</f>
        <v>-0.10282860534610505</v>
      </c>
      <c r="N214">
        <f>all_runs!O3289-all_runs!O3769</f>
        <v>-6.9263717198004837E-2</v>
      </c>
      <c r="O214">
        <f>all_runs!O3290-all_runs!O3770</f>
        <v>-7.3835086081440959E-2</v>
      </c>
      <c r="P214">
        <f>all_runs!O3291-all_runs!O3771</f>
        <v>-9.7333223476421926E-2</v>
      </c>
      <c r="Q214">
        <f>all_runs!O3292-all_runs!O3772</f>
        <v>-0.13488549541680461</v>
      </c>
      <c r="R214">
        <f>all_runs!O3293-all_runs!O3773</f>
        <v>-0.14654494098658311</v>
      </c>
      <c r="S214">
        <f>all_runs!O3294-all_runs!O3774</f>
        <v>-8.3906689661432332E-2</v>
      </c>
      <c r="T214">
        <f>all_runs!O3295-all_runs!O3775</f>
        <v>-8.8881582552468585E-2</v>
      </c>
      <c r="U214">
        <f>all_runs!O3296-all_runs!O3776</f>
        <v>-7.3931235219210412E-2</v>
      </c>
      <c r="V214">
        <f>all_runs!O3297-all_runs!O3777</f>
        <v>-8.0661954079675691E-2</v>
      </c>
      <c r="W214">
        <f>all_runs!O3298-all_runs!O3778</f>
        <v>-6.5188317790790262E-2</v>
      </c>
      <c r="X214">
        <f>all_runs!O3299-all_runs!O3779</f>
        <v>-8.0371264087339411E-2</v>
      </c>
      <c r="Y214">
        <f>all_runs!O3300-all_runs!O3780</f>
        <v>-0.1425256877693073</v>
      </c>
      <c r="Z214">
        <f>all_runs!O3301-all_runs!O3781</f>
        <v>-7.9733975461529494E-2</v>
      </c>
      <c r="AA214" cm="1">
        <f t="array" ref="AA214">IF(G214=0,"",1+SUMPRODUCT(--(ABS($G214:$Z214)&lt;ABS(G214)),--($G214:$Z214&lt;&gt;0))+(SUMPRODUCT(--(ABS($G214:$Z214)=ABS(G214)),--($G214:$Z214&lt;&gt;0))-1)/2)</f>
        <v>5.5</v>
      </c>
      <c r="AB214" cm="1">
        <f t="array" ref="AB214">IF(H214=0,"",1+SUMPRODUCT(--(ABS($G214:$Z214)&lt;ABS(H214)),--($G214:$Z214&lt;&gt;0))+(SUMPRODUCT(--(ABS($G214:$Z214)=ABS(H214)),--($G214:$Z214&lt;&gt;0))-1)/2)</f>
        <v>7</v>
      </c>
      <c r="AC214" cm="1">
        <f t="array" ref="AC214">IF(I214=0,"",1+SUMPRODUCT(--(ABS($G214:$Z214)&lt;ABS(I214)),--($G214:$Z214&lt;&gt;0))+(SUMPRODUCT(--(ABS($G214:$Z214)=ABS(I214)),--($G214:$Z214&lt;&gt;0))-1)/2)</f>
        <v>2</v>
      </c>
      <c r="AD214" cm="1">
        <f t="array" ref="AD214">IF(J214=0,"",1+SUMPRODUCT(--(ABS($G214:$Z214)&lt;ABS(J214)),--($G214:$Z214&lt;&gt;0))+(SUMPRODUCT(--(ABS($G214:$Z214)=ABS(J214)),--($G214:$Z214&lt;&gt;0))-1)/2)</f>
        <v>13</v>
      </c>
      <c r="AE214" cm="1">
        <f t="array" ref="AE214">IF(K214=0,"",1+SUMPRODUCT(--(ABS($G214:$Z214)&lt;ABS(K214)),--($G214:$Z214&lt;&gt;0))+(SUMPRODUCT(--(ABS($G214:$Z214)=ABS(K214)),--($G214:$Z214&lt;&gt;0))-1)/2)</f>
        <v>17</v>
      </c>
      <c r="AF214" cm="1">
        <f t="array" ref="AF214">IF(L214=0,"",1+SUMPRODUCT(--(ABS($G214:$Z214)&lt;ABS(L214)),--($G214:$Z214&lt;&gt;0))+(SUMPRODUCT(--(ABS($G214:$Z214)=ABS(L214)),--($G214:$Z214&lt;&gt;0))-1)/2)</f>
        <v>14</v>
      </c>
      <c r="AG214" cm="1">
        <f t="array" ref="AG214">IF(M214=0,"",1+SUMPRODUCT(--(ABS($G214:$Z214)&lt;ABS(M214)),--($G214:$Z214&lt;&gt;0))+(SUMPRODUCT(--(ABS($G214:$Z214)=ABS(M214)),--($G214:$Z214&lt;&gt;0))-1)/2)</f>
        <v>16</v>
      </c>
      <c r="AH214" cm="1">
        <f t="array" ref="AH214">IF(N214=0,"",1+SUMPRODUCT(--(ABS($G214:$Z214)&lt;ABS(N214)),--($G214:$Z214&lt;&gt;0))+(SUMPRODUCT(--(ABS($G214:$Z214)=ABS(N214)),--($G214:$Z214&lt;&gt;0))-1)/2)</f>
        <v>3</v>
      </c>
      <c r="AI214" cm="1">
        <f t="array" ref="AI214">IF(O214=0,"",1+SUMPRODUCT(--(ABS($G214:$Z214)&lt;ABS(O214)),--($G214:$Z214&lt;&gt;0))+(SUMPRODUCT(--(ABS($G214:$Z214)=ABS(O214)),--($G214:$Z214&lt;&gt;0))-1)/2)</f>
        <v>4</v>
      </c>
      <c r="AJ214" cm="1">
        <f t="array" ref="AJ214">IF(P214=0,"",1+SUMPRODUCT(--(ABS($G214:$Z214)&lt;ABS(P214)),--($G214:$Z214&lt;&gt;0))+(SUMPRODUCT(--(ABS($G214:$Z214)=ABS(P214)),--($G214:$Z214&lt;&gt;0))-1)/2)</f>
        <v>15</v>
      </c>
      <c r="AK214" cm="1">
        <f t="array" ref="AK214">IF(Q214=0,"",1+SUMPRODUCT(--(ABS($G214:$Z214)&lt;ABS(Q214)),--($G214:$Z214&lt;&gt;0))+(SUMPRODUCT(--(ABS($G214:$Z214)=ABS(Q214)),--($G214:$Z214&lt;&gt;0))-1)/2)</f>
        <v>18</v>
      </c>
      <c r="AL214" cm="1">
        <f t="array" ref="AL214">IF(R214=0,"",1+SUMPRODUCT(--(ABS($G214:$Z214)&lt;ABS(R214)),--($G214:$Z214&lt;&gt;0))+(SUMPRODUCT(--(ABS($G214:$Z214)=ABS(R214)),--($G214:$Z214&lt;&gt;0))-1)/2)</f>
        <v>20</v>
      </c>
      <c r="AM214" cm="1">
        <f t="array" ref="AM214">IF(S214=0,"",1+SUMPRODUCT(--(ABS($G214:$Z214)&lt;ABS(S214)),--($G214:$Z214&lt;&gt;0))+(SUMPRODUCT(--(ABS($G214:$Z214)=ABS(S214)),--($G214:$Z214&lt;&gt;0))-1)/2)</f>
        <v>11</v>
      </c>
      <c r="AN214" cm="1">
        <f t="array" ref="AN214">IF(T214=0,"",1+SUMPRODUCT(--(ABS($G214:$Z214)&lt;ABS(T214)),--($G214:$Z214&lt;&gt;0))+(SUMPRODUCT(--(ABS($G214:$Z214)=ABS(T214)),--($G214:$Z214&lt;&gt;0))-1)/2)</f>
        <v>12</v>
      </c>
      <c r="AO214" cm="1">
        <f t="array" ref="AO214">IF(U214=0,"",1+SUMPRODUCT(--(ABS($G214:$Z214)&lt;ABS(U214)),--($G214:$Z214&lt;&gt;0))+(SUMPRODUCT(--(ABS($G214:$Z214)=ABS(U214)),--($G214:$Z214&lt;&gt;0))-1)/2)</f>
        <v>5.5</v>
      </c>
      <c r="AP214" cm="1">
        <f t="array" ref="AP214">IF(V214=0,"",1+SUMPRODUCT(--(ABS($G214:$Z214)&lt;ABS(V214)),--($G214:$Z214&lt;&gt;0))+(SUMPRODUCT(--(ABS($G214:$Z214)=ABS(V214)),--($G214:$Z214&lt;&gt;0))-1)/2)</f>
        <v>10</v>
      </c>
      <c r="AQ214" cm="1">
        <f t="array" ref="AQ214">IF(W214=0,"",1+SUMPRODUCT(--(ABS($G214:$Z214)&lt;ABS(W214)),--($G214:$Z214&lt;&gt;0))+(SUMPRODUCT(--(ABS($G214:$Z214)=ABS(W214)),--($G214:$Z214&lt;&gt;0))-1)/2)</f>
        <v>1</v>
      </c>
      <c r="AR214" cm="1">
        <f t="array" ref="AR214">IF(X214=0,"",1+SUMPRODUCT(--(ABS($G214:$Z214)&lt;ABS(X214)),--($G214:$Z214&lt;&gt;0))+(SUMPRODUCT(--(ABS($G214:$Z214)=ABS(X214)),--($G214:$Z214&lt;&gt;0))-1)/2)</f>
        <v>9</v>
      </c>
      <c r="AS214" cm="1">
        <f t="array" ref="AS214">IF(Y214=0,"",1+SUMPRODUCT(--(ABS($G214:$Z214)&lt;ABS(Y214)),--($G214:$Z214&lt;&gt;0))+(SUMPRODUCT(--(ABS($G214:$Z214)=ABS(Y214)),--($G214:$Z214&lt;&gt;0))-1)/2)</f>
        <v>19</v>
      </c>
      <c r="AT214" cm="1">
        <f t="array" ref="AT214">IF(Z214=0,"",1+SUMPRODUCT(--(ABS($G214:$Z214)&lt;ABS(Z214)),--($G214:$Z214&lt;&gt;0))+(SUMPRODUCT(--(ABS($G214:$Z214)=ABS(Z214)),--($G214:$Z214&lt;&gt;0))-1)/2)</f>
        <v>8</v>
      </c>
      <c r="AU214">
        <f>AVERAGE(G214:Z214)</f>
        <v>-9.2512445272771027E-2</v>
      </c>
      <c r="AV214">
        <f>SUMIF(G214:Z214,"&gt;0",AA214:AT214)</f>
        <v>0</v>
      </c>
      <c r="AW214">
        <f>COUNTIF(G214:Z214,"&lt;&gt;0")</f>
        <v>20</v>
      </c>
      <c r="AX214">
        <f>_xlfn.LET(_xlpm.n,AW214,_xlpm.w,AV214,_xlpm.mu,_xlpm.n*(_xlpm.n+1)/4,_xlpm.sd,SQRT(_xlpm.n*(_xlpm.n+1)*(2*_xlpm.n+1)/24),_xlpm.z,(ABS(_xlpm.w-_xlpm.mu)-0.5)/_xlpm.sd,MIN(1,2*(1-_xlfn.NORM.S.DIST(_xlpm.z,TRUE))))</f>
        <v>9.5691731570646255E-5</v>
      </c>
    </row>
    <row r="215" spans="1:50" x14ac:dyDescent="0.25">
      <c r="A215" t="s">
        <v>9356</v>
      </c>
      <c r="B215" t="s">
        <v>106</v>
      </c>
      <c r="C215" t="s">
        <v>147</v>
      </c>
      <c r="D215" t="s">
        <v>102</v>
      </c>
      <c r="E215" t="s">
        <v>32</v>
      </c>
      <c r="F215" t="s">
        <v>9260</v>
      </c>
      <c r="G215">
        <f>all_runs!O3302-all_runs!O3782</f>
        <v>-3.221288515406151E-3</v>
      </c>
      <c r="H215">
        <f>all_runs!O3303-all_runs!O3783</f>
        <v>4.9949770692291007E-2</v>
      </c>
      <c r="I215">
        <f>all_runs!O3304-all_runs!O3784</f>
        <v>4.9476755359108449E-2</v>
      </c>
      <c r="J215">
        <f>all_runs!O3305-all_runs!O3785</f>
        <v>1.8338986760039422E-2</v>
      </c>
      <c r="K215">
        <f>all_runs!O3306-all_runs!O3786</f>
        <v>2.5575313807531308E-2</v>
      </c>
      <c r="L215">
        <f>all_runs!O3307-all_runs!O3787</f>
        <v>2.8380998969234295E-2</v>
      </c>
      <c r="M215">
        <f>all_runs!O3308-all_runs!O3788</f>
        <v>1.5414191146408629E-2</v>
      </c>
      <c r="N215">
        <f>all_runs!O3309-all_runs!O3789</f>
        <v>-2.0833974322347348E-3</v>
      </c>
      <c r="O215">
        <f>all_runs!O3310-all_runs!O3790</f>
        <v>3.8219471889174073E-2</v>
      </c>
      <c r="P215">
        <f>all_runs!O3311-all_runs!O3791</f>
        <v>3.5283161272382957E-2</v>
      </c>
      <c r="Q215">
        <f>all_runs!O3312-all_runs!O3792</f>
        <v>1.0831998093144724E-2</v>
      </c>
      <c r="R215">
        <f>all_runs!O3313-all_runs!O3793</f>
        <v>-2.7953586497890814E-3</v>
      </c>
      <c r="S215">
        <f>all_runs!O3314-all_runs!O3794</f>
        <v>-7.9394322209355161E-3</v>
      </c>
      <c r="T215">
        <f>all_runs!O3315-all_runs!O3795</f>
        <v>1.8768492742966103E-2</v>
      </c>
      <c r="U215">
        <f>all_runs!O3316-all_runs!O3796</f>
        <v>2.0833333333333259E-2</v>
      </c>
      <c r="V215">
        <f>all_runs!O3317-all_runs!O3797</f>
        <v>1.8210948637709778E-2</v>
      </c>
      <c r="W215">
        <f>all_runs!O3318-all_runs!O3798</f>
        <v>5.1898734177215133E-2</v>
      </c>
      <c r="X215">
        <f>all_runs!O3319-all_runs!O3799</f>
        <v>2.3127965404345252E-2</v>
      </c>
      <c r="Y215">
        <f>all_runs!O3320-all_runs!O3800</f>
        <v>1.018615170494086E-2</v>
      </c>
      <c r="Z215">
        <f>all_runs!O3321-all_runs!O3801</f>
        <v>1.6927744573357328E-3</v>
      </c>
      <c r="AA215" cm="1">
        <f t="array" ref="AA215">IF(G215=0,"",1+SUMPRODUCT(--(ABS($G215:$Z215)&lt;ABS(G215)),--($G215:$Z215&lt;&gt;0))+(SUMPRODUCT(--(ABS($G215:$Z215)=ABS(G215)),--($G215:$Z215&lt;&gt;0))-1)/2)</f>
        <v>4</v>
      </c>
      <c r="AB215" cm="1">
        <f t="array" ref="AB215">IF(H215=0,"",1+SUMPRODUCT(--(ABS($G215:$Z215)&lt;ABS(H215)),--($G215:$Z215&lt;&gt;0))+(SUMPRODUCT(--(ABS($G215:$Z215)=ABS(H215)),--($G215:$Z215&lt;&gt;0))-1)/2)</f>
        <v>19</v>
      </c>
      <c r="AC215" cm="1">
        <f t="array" ref="AC215">IF(I215=0,"",1+SUMPRODUCT(--(ABS($G215:$Z215)&lt;ABS(I215)),--($G215:$Z215&lt;&gt;0))+(SUMPRODUCT(--(ABS($G215:$Z215)=ABS(I215)),--($G215:$Z215&lt;&gt;0))-1)/2)</f>
        <v>18</v>
      </c>
      <c r="AD215" cm="1">
        <f t="array" ref="AD215">IF(J215=0,"",1+SUMPRODUCT(--(ABS($G215:$Z215)&lt;ABS(J215)),--($G215:$Z215&lt;&gt;0))+(SUMPRODUCT(--(ABS($G215:$Z215)=ABS(J215)),--($G215:$Z215&lt;&gt;0))-1)/2)</f>
        <v>10</v>
      </c>
      <c r="AE215" cm="1">
        <f t="array" ref="AE215">IF(K215=0,"",1+SUMPRODUCT(--(ABS($G215:$Z215)&lt;ABS(K215)),--($G215:$Z215&lt;&gt;0))+(SUMPRODUCT(--(ABS($G215:$Z215)=ABS(K215)),--($G215:$Z215&lt;&gt;0))-1)/2)</f>
        <v>14</v>
      </c>
      <c r="AF215" cm="1">
        <f t="array" ref="AF215">IF(L215=0,"",1+SUMPRODUCT(--(ABS($G215:$Z215)&lt;ABS(L215)),--($G215:$Z215&lt;&gt;0))+(SUMPRODUCT(--(ABS($G215:$Z215)=ABS(L215)),--($G215:$Z215&lt;&gt;0))-1)/2)</f>
        <v>15</v>
      </c>
      <c r="AG215" cm="1">
        <f t="array" ref="AG215">IF(M215=0,"",1+SUMPRODUCT(--(ABS($G215:$Z215)&lt;ABS(M215)),--($G215:$Z215&lt;&gt;0))+(SUMPRODUCT(--(ABS($G215:$Z215)=ABS(M215)),--($G215:$Z215&lt;&gt;0))-1)/2)</f>
        <v>8</v>
      </c>
      <c r="AH215" cm="1">
        <f t="array" ref="AH215">IF(N215=0,"",1+SUMPRODUCT(--(ABS($G215:$Z215)&lt;ABS(N215)),--($G215:$Z215&lt;&gt;0))+(SUMPRODUCT(--(ABS($G215:$Z215)=ABS(N215)),--($G215:$Z215&lt;&gt;0))-1)/2)</f>
        <v>2</v>
      </c>
      <c r="AI215" cm="1">
        <f t="array" ref="AI215">IF(O215=0,"",1+SUMPRODUCT(--(ABS($G215:$Z215)&lt;ABS(O215)),--($G215:$Z215&lt;&gt;0))+(SUMPRODUCT(--(ABS($G215:$Z215)=ABS(O215)),--($G215:$Z215&lt;&gt;0))-1)/2)</f>
        <v>17</v>
      </c>
      <c r="AJ215" cm="1">
        <f t="array" ref="AJ215">IF(P215=0,"",1+SUMPRODUCT(--(ABS($G215:$Z215)&lt;ABS(P215)),--($G215:$Z215&lt;&gt;0))+(SUMPRODUCT(--(ABS($G215:$Z215)=ABS(P215)),--($G215:$Z215&lt;&gt;0))-1)/2)</f>
        <v>16</v>
      </c>
      <c r="AK215" cm="1">
        <f t="array" ref="AK215">IF(Q215=0,"",1+SUMPRODUCT(--(ABS($G215:$Z215)&lt;ABS(Q215)),--($G215:$Z215&lt;&gt;0))+(SUMPRODUCT(--(ABS($G215:$Z215)=ABS(Q215)),--($G215:$Z215&lt;&gt;0))-1)/2)</f>
        <v>7</v>
      </c>
      <c r="AL215" cm="1">
        <f t="array" ref="AL215">IF(R215=0,"",1+SUMPRODUCT(--(ABS($G215:$Z215)&lt;ABS(R215)),--($G215:$Z215&lt;&gt;0))+(SUMPRODUCT(--(ABS($G215:$Z215)=ABS(R215)),--($G215:$Z215&lt;&gt;0))-1)/2)</f>
        <v>3</v>
      </c>
      <c r="AM215" cm="1">
        <f t="array" ref="AM215">IF(S215=0,"",1+SUMPRODUCT(--(ABS($G215:$Z215)&lt;ABS(S215)),--($G215:$Z215&lt;&gt;0))+(SUMPRODUCT(--(ABS($G215:$Z215)=ABS(S215)),--($G215:$Z215&lt;&gt;0))-1)/2)</f>
        <v>5</v>
      </c>
      <c r="AN215" cm="1">
        <f t="array" ref="AN215">IF(T215=0,"",1+SUMPRODUCT(--(ABS($G215:$Z215)&lt;ABS(T215)),--($G215:$Z215&lt;&gt;0))+(SUMPRODUCT(--(ABS($G215:$Z215)=ABS(T215)),--($G215:$Z215&lt;&gt;0))-1)/2)</f>
        <v>11</v>
      </c>
      <c r="AO215" cm="1">
        <f t="array" ref="AO215">IF(U215=0,"",1+SUMPRODUCT(--(ABS($G215:$Z215)&lt;ABS(U215)),--($G215:$Z215&lt;&gt;0))+(SUMPRODUCT(--(ABS($G215:$Z215)=ABS(U215)),--($G215:$Z215&lt;&gt;0))-1)/2)</f>
        <v>12</v>
      </c>
      <c r="AP215" cm="1">
        <f t="array" ref="AP215">IF(V215=0,"",1+SUMPRODUCT(--(ABS($G215:$Z215)&lt;ABS(V215)),--($G215:$Z215&lt;&gt;0))+(SUMPRODUCT(--(ABS($G215:$Z215)=ABS(V215)),--($G215:$Z215&lt;&gt;0))-1)/2)</f>
        <v>9</v>
      </c>
      <c r="AQ215" cm="1">
        <f t="array" ref="AQ215">IF(W215=0,"",1+SUMPRODUCT(--(ABS($G215:$Z215)&lt;ABS(W215)),--($G215:$Z215&lt;&gt;0))+(SUMPRODUCT(--(ABS($G215:$Z215)=ABS(W215)),--($G215:$Z215&lt;&gt;0))-1)/2)</f>
        <v>20</v>
      </c>
      <c r="AR215" cm="1">
        <f t="array" ref="AR215">IF(X215=0,"",1+SUMPRODUCT(--(ABS($G215:$Z215)&lt;ABS(X215)),--($G215:$Z215&lt;&gt;0))+(SUMPRODUCT(--(ABS($G215:$Z215)=ABS(X215)),--($G215:$Z215&lt;&gt;0))-1)/2)</f>
        <v>13</v>
      </c>
      <c r="AS215" cm="1">
        <f t="array" ref="AS215">IF(Y215=0,"",1+SUMPRODUCT(--(ABS($G215:$Z215)&lt;ABS(Y215)),--($G215:$Z215&lt;&gt;0))+(SUMPRODUCT(--(ABS($G215:$Z215)=ABS(Y215)),--($G215:$Z215&lt;&gt;0))-1)/2)</f>
        <v>6</v>
      </c>
      <c r="AT215" cm="1">
        <f t="array" ref="AT215">IF(Z215=0,"",1+SUMPRODUCT(--(ABS($G215:$Z215)&lt;ABS(Z215)),--($G215:$Z215&lt;&gt;0))+(SUMPRODUCT(--(ABS($G215:$Z215)=ABS(Z215)),--($G215:$Z215&lt;&gt;0))-1)/2)</f>
        <v>1</v>
      </c>
      <c r="AU215">
        <f>AVERAGE(G215:Z215)</f>
        <v>2.0007478581439773E-2</v>
      </c>
      <c r="AV215">
        <f>SUMIF(G215:Z215,"&gt;0",AA215:AT215)</f>
        <v>196</v>
      </c>
      <c r="AW215">
        <f>COUNTIF(G215:Z215,"&lt;&gt;0")</f>
        <v>20</v>
      </c>
      <c r="AX215">
        <f>_xlfn.LET(_xlpm.n,AW215,_xlpm.w,AV215,_xlpm.mu,_xlpm.n*(_xlpm.n+1)/4,_xlpm.sd,SQRT(_xlpm.n*(_xlpm.n+1)*(2*_xlpm.n+1)/24),_xlpm.z,(ABS(_xlpm.w-_xlpm.mu)-0.5)/_xlpm.sd,MIN(1,2*(1-_xlfn.NORM.S.DIST(_xlpm.z,TRUE))))</f>
        <v>7.2854180016990178E-4</v>
      </c>
    </row>
    <row r="216" spans="1:50" x14ac:dyDescent="0.25">
      <c r="A216" t="s">
        <v>9356</v>
      </c>
      <c r="B216" t="s">
        <v>106</v>
      </c>
      <c r="C216" t="s">
        <v>147</v>
      </c>
      <c r="D216" t="s">
        <v>102</v>
      </c>
      <c r="E216" t="s">
        <v>12</v>
      </c>
      <c r="F216" t="s">
        <v>9260</v>
      </c>
      <c r="G216">
        <f>all_runs!O3322-all_runs!O3802</f>
        <v>7.6665218201004137E-3</v>
      </c>
      <c r="H216">
        <f>all_runs!O3323-all_runs!O3803</f>
        <v>1.0459342023587781E-2</v>
      </c>
      <c r="I216">
        <f>all_runs!O3324-all_runs!O3804</f>
        <v>2.8819907319240667E-2</v>
      </c>
      <c r="J216">
        <f>all_runs!O3325-all_runs!O3805</f>
        <v>6.300434512725217E-3</v>
      </c>
      <c r="K216">
        <f>all_runs!O3326-all_runs!O3806</f>
        <v>1.2539087657223669E-2</v>
      </c>
      <c r="L216">
        <f>all_runs!O3327-all_runs!O3807</f>
        <v>-2.6366225160424195E-2</v>
      </c>
      <c r="M216">
        <f>all_runs!O3328-all_runs!O3808</f>
        <v>5.0470780484008992E-2</v>
      </c>
      <c r="N216">
        <f>all_runs!O3329-all_runs!O3809</f>
        <v>-5.5710306406684396E-3</v>
      </c>
      <c r="O216">
        <f>all_runs!O3330-all_runs!O3810</f>
        <v>1.6666666666666496E-2</v>
      </c>
      <c r="P216">
        <f>all_runs!O3331-all_runs!O3811</f>
        <v>-2.2346368715083886E-2</v>
      </c>
      <c r="Q216">
        <f>all_runs!O3332-all_runs!O3812</f>
        <v>1.6806722689075571E-2</v>
      </c>
      <c r="R216">
        <f>all_runs!O3333-all_runs!O3813</f>
        <v>5.5865921787708883E-3</v>
      </c>
      <c r="S216">
        <f>all_runs!O3334-all_runs!O3814</f>
        <v>-4.0433346708231843E-3</v>
      </c>
      <c r="T216">
        <f>all_runs!O3335-all_runs!O3815</f>
        <v>6.3141278610892027E-3</v>
      </c>
      <c r="U216">
        <f>all_runs!O3336-all_runs!O3816</f>
        <v>8.7144613373585367E-3</v>
      </c>
      <c r="V216">
        <f>all_runs!O3337-all_runs!O3817</f>
        <v>2.3831631073971682E-3</v>
      </c>
      <c r="W216">
        <f>all_runs!O3338-all_runs!O3818</f>
        <v>3.8748832866480898E-3</v>
      </c>
      <c r="X216">
        <f>all_runs!O3339-all_runs!O3819</f>
        <v>1.1111111111110961E-2</v>
      </c>
      <c r="Y216">
        <f>all_runs!O3340-all_runs!O3820</f>
        <v>1.7548427821832857E-2</v>
      </c>
      <c r="Z216">
        <f>all_runs!O3341-all_runs!O3821</f>
        <v>2.9066931054561485E-2</v>
      </c>
      <c r="AA216" cm="1">
        <f t="array" ref="AA216">IF(G216=0,"",1+SUMPRODUCT(--(ABS($G216:$Z216)&lt;ABS(G216)),--($G216:$Z216&lt;&gt;0))+(SUMPRODUCT(--(ABS($G216:$Z216)=ABS(G216)),--($G216:$Z216&lt;&gt;0))-1)/2)</f>
        <v>8</v>
      </c>
      <c r="AB216" cm="1">
        <f t="array" ref="AB216">IF(H216=0,"",1+SUMPRODUCT(--(ABS($G216:$Z216)&lt;ABS(H216)),--($G216:$Z216&lt;&gt;0))+(SUMPRODUCT(--(ABS($G216:$Z216)=ABS(H216)),--($G216:$Z216&lt;&gt;0))-1)/2)</f>
        <v>10</v>
      </c>
      <c r="AC216" cm="1">
        <f t="array" ref="AC216">IF(I216=0,"",1+SUMPRODUCT(--(ABS($G216:$Z216)&lt;ABS(I216)),--($G216:$Z216&lt;&gt;0))+(SUMPRODUCT(--(ABS($G216:$Z216)=ABS(I216)),--($G216:$Z216&lt;&gt;0))-1)/2)</f>
        <v>18</v>
      </c>
      <c r="AD216" cm="1">
        <f t="array" ref="AD216">IF(J216=0,"",1+SUMPRODUCT(--(ABS($G216:$Z216)&lt;ABS(J216)),--($G216:$Z216&lt;&gt;0))+(SUMPRODUCT(--(ABS($G216:$Z216)=ABS(J216)),--($G216:$Z216&lt;&gt;0))-1)/2)</f>
        <v>6</v>
      </c>
      <c r="AE216" cm="1">
        <f t="array" ref="AE216">IF(K216=0,"",1+SUMPRODUCT(--(ABS($G216:$Z216)&lt;ABS(K216)),--($G216:$Z216&lt;&gt;0))+(SUMPRODUCT(--(ABS($G216:$Z216)=ABS(K216)),--($G216:$Z216&lt;&gt;0))-1)/2)</f>
        <v>12</v>
      </c>
      <c r="AF216" cm="1">
        <f t="array" ref="AF216">IF(L216=0,"",1+SUMPRODUCT(--(ABS($G216:$Z216)&lt;ABS(L216)),--($G216:$Z216&lt;&gt;0))+(SUMPRODUCT(--(ABS($G216:$Z216)=ABS(L216)),--($G216:$Z216&lt;&gt;0))-1)/2)</f>
        <v>17</v>
      </c>
      <c r="AG216" cm="1">
        <f t="array" ref="AG216">IF(M216=0,"",1+SUMPRODUCT(--(ABS($G216:$Z216)&lt;ABS(M216)),--($G216:$Z216&lt;&gt;0))+(SUMPRODUCT(--(ABS($G216:$Z216)=ABS(M216)),--($G216:$Z216&lt;&gt;0))-1)/2)</f>
        <v>20</v>
      </c>
      <c r="AH216" cm="1">
        <f t="array" ref="AH216">IF(N216=0,"",1+SUMPRODUCT(--(ABS($G216:$Z216)&lt;ABS(N216)),--($G216:$Z216&lt;&gt;0))+(SUMPRODUCT(--(ABS($G216:$Z216)=ABS(N216)),--($G216:$Z216&lt;&gt;0))-1)/2)</f>
        <v>4</v>
      </c>
      <c r="AI216" cm="1">
        <f t="array" ref="AI216">IF(O216=0,"",1+SUMPRODUCT(--(ABS($G216:$Z216)&lt;ABS(O216)),--($G216:$Z216&lt;&gt;0))+(SUMPRODUCT(--(ABS($G216:$Z216)=ABS(O216)),--($G216:$Z216&lt;&gt;0))-1)/2)</f>
        <v>13</v>
      </c>
      <c r="AJ216" cm="1">
        <f t="array" ref="AJ216">IF(P216=0,"",1+SUMPRODUCT(--(ABS($G216:$Z216)&lt;ABS(P216)),--($G216:$Z216&lt;&gt;0))+(SUMPRODUCT(--(ABS($G216:$Z216)=ABS(P216)),--($G216:$Z216&lt;&gt;0))-1)/2)</f>
        <v>16</v>
      </c>
      <c r="AK216" cm="1">
        <f t="array" ref="AK216">IF(Q216=0,"",1+SUMPRODUCT(--(ABS($G216:$Z216)&lt;ABS(Q216)),--($G216:$Z216&lt;&gt;0))+(SUMPRODUCT(--(ABS($G216:$Z216)=ABS(Q216)),--($G216:$Z216&lt;&gt;0))-1)/2)</f>
        <v>14</v>
      </c>
      <c r="AL216" cm="1">
        <f t="array" ref="AL216">IF(R216=0,"",1+SUMPRODUCT(--(ABS($G216:$Z216)&lt;ABS(R216)),--($G216:$Z216&lt;&gt;0))+(SUMPRODUCT(--(ABS($G216:$Z216)=ABS(R216)),--($G216:$Z216&lt;&gt;0))-1)/2)</f>
        <v>5</v>
      </c>
      <c r="AM216" cm="1">
        <f t="array" ref="AM216">IF(S216=0,"",1+SUMPRODUCT(--(ABS($G216:$Z216)&lt;ABS(S216)),--($G216:$Z216&lt;&gt;0))+(SUMPRODUCT(--(ABS($G216:$Z216)=ABS(S216)),--($G216:$Z216&lt;&gt;0))-1)/2)</f>
        <v>3</v>
      </c>
      <c r="AN216" cm="1">
        <f t="array" ref="AN216">IF(T216=0,"",1+SUMPRODUCT(--(ABS($G216:$Z216)&lt;ABS(T216)),--($G216:$Z216&lt;&gt;0))+(SUMPRODUCT(--(ABS($G216:$Z216)=ABS(T216)),--($G216:$Z216&lt;&gt;0))-1)/2)</f>
        <v>7</v>
      </c>
      <c r="AO216" cm="1">
        <f t="array" ref="AO216">IF(U216=0,"",1+SUMPRODUCT(--(ABS($G216:$Z216)&lt;ABS(U216)),--($G216:$Z216&lt;&gt;0))+(SUMPRODUCT(--(ABS($G216:$Z216)=ABS(U216)),--($G216:$Z216&lt;&gt;0))-1)/2)</f>
        <v>9</v>
      </c>
      <c r="AP216" cm="1">
        <f t="array" ref="AP216">IF(V216=0,"",1+SUMPRODUCT(--(ABS($G216:$Z216)&lt;ABS(V216)),--($G216:$Z216&lt;&gt;0))+(SUMPRODUCT(--(ABS($G216:$Z216)=ABS(V216)),--($G216:$Z216&lt;&gt;0))-1)/2)</f>
        <v>1</v>
      </c>
      <c r="AQ216" cm="1">
        <f t="array" ref="AQ216">IF(W216=0,"",1+SUMPRODUCT(--(ABS($G216:$Z216)&lt;ABS(W216)),--($G216:$Z216&lt;&gt;0))+(SUMPRODUCT(--(ABS($G216:$Z216)=ABS(W216)),--($G216:$Z216&lt;&gt;0))-1)/2)</f>
        <v>2</v>
      </c>
      <c r="AR216" cm="1">
        <f t="array" ref="AR216">IF(X216=0,"",1+SUMPRODUCT(--(ABS($G216:$Z216)&lt;ABS(X216)),--($G216:$Z216&lt;&gt;0))+(SUMPRODUCT(--(ABS($G216:$Z216)=ABS(X216)),--($G216:$Z216&lt;&gt;0))-1)/2)</f>
        <v>11</v>
      </c>
      <c r="AS216" cm="1">
        <f t="array" ref="AS216">IF(Y216=0,"",1+SUMPRODUCT(--(ABS($G216:$Z216)&lt;ABS(Y216)),--($G216:$Z216&lt;&gt;0))+(SUMPRODUCT(--(ABS($G216:$Z216)=ABS(Y216)),--($G216:$Z216&lt;&gt;0))-1)/2)</f>
        <v>15</v>
      </c>
      <c r="AT216" cm="1">
        <f t="array" ref="AT216">IF(Z216=0,"",1+SUMPRODUCT(--(ABS($G216:$Z216)&lt;ABS(Z216)),--($G216:$Z216&lt;&gt;0))+(SUMPRODUCT(--(ABS($G216:$Z216)=ABS(Z216)),--($G216:$Z216&lt;&gt;0))-1)/2)</f>
        <v>19</v>
      </c>
      <c r="AU216">
        <f>AVERAGE(G216:Z216)</f>
        <v>8.8001100872199152E-3</v>
      </c>
      <c r="AV216">
        <f>SUMIF(G216:Z216,"&gt;0",AA216:AT216)</f>
        <v>170</v>
      </c>
      <c r="AW216">
        <f>COUNTIF(G216:Z216,"&lt;&gt;0")</f>
        <v>20</v>
      </c>
      <c r="AX216">
        <f>_xlfn.LET(_xlpm.n,AW216,_xlpm.w,AV216,_xlpm.mu,_xlpm.n*(_xlpm.n+1)/4,_xlpm.sd,SQRT(_xlpm.n*(_xlpm.n+1)*(2*_xlpm.n+1)/24),_xlpm.z,(ABS(_xlpm.w-_xlpm.mu)-0.5)/_xlpm.sd,MIN(1,2*(1-_xlfn.NORM.S.DIST(_xlpm.z,TRUE))))</f>
        <v>1.6042061916394346E-2</v>
      </c>
    </row>
    <row r="217" spans="1:50" x14ac:dyDescent="0.25">
      <c r="A217" t="s">
        <v>9356</v>
      </c>
      <c r="B217" t="s">
        <v>106</v>
      </c>
      <c r="C217" t="s">
        <v>147</v>
      </c>
      <c r="D217" t="s">
        <v>102</v>
      </c>
      <c r="E217" t="s">
        <v>26</v>
      </c>
      <c r="F217" t="s">
        <v>9260</v>
      </c>
      <c r="G217">
        <f>all_runs!O3342-all_runs!O3822</f>
        <v>-1.1923751982194308E-2</v>
      </c>
      <c r="H217">
        <f>all_runs!O3343-all_runs!O3823</f>
        <v>2.9035590196262562E-2</v>
      </c>
      <c r="I217">
        <f>all_runs!O3344-all_runs!O3824</f>
        <v>2.4415208796986221E-3</v>
      </c>
      <c r="J217">
        <f>all_runs!O3345-all_runs!O3825</f>
        <v>-1.6154422788605571E-2</v>
      </c>
      <c r="K217">
        <f>all_runs!O3346-all_runs!O3826</f>
        <v>-3.3331475391561227E-2</v>
      </c>
      <c r="L217">
        <f>all_runs!O3347-all_runs!O3827</f>
        <v>-5.7720057720057616E-3</v>
      </c>
      <c r="M217">
        <f>all_runs!O3348-all_runs!O3828</f>
        <v>1.7391304347825987E-2</v>
      </c>
      <c r="N217">
        <f>all_runs!O3349-all_runs!O3829</f>
        <v>1.3015184381778733E-2</v>
      </c>
      <c r="O217">
        <f>all_runs!O3350-all_runs!O3830</f>
        <v>3.7878787878786735E-3</v>
      </c>
      <c r="P217">
        <f>all_runs!O3351-all_runs!O3831</f>
        <v>-2.6771474139895002E-3</v>
      </c>
      <c r="Q217">
        <f>all_runs!O3352-all_runs!O3832</f>
        <v>-1.1923751982194308E-2</v>
      </c>
      <c r="R217">
        <f>all_runs!O3353-all_runs!O3833</f>
        <v>3.7024245354700946E-3</v>
      </c>
      <c r="S217">
        <f>all_runs!O3354-all_runs!O3834</f>
        <v>-3.7901484010309794E-3</v>
      </c>
      <c r="T217">
        <f>all_runs!O3355-all_runs!O3835</f>
        <v>9.2791266704310704E-3</v>
      </c>
      <c r="U217">
        <f>all_runs!O3356-all_runs!O3836</f>
        <v>9.2226613965743498E-3</v>
      </c>
      <c r="V217">
        <f>all_runs!O3357-all_runs!O3837</f>
        <v>-2.982646420824242E-3</v>
      </c>
      <c r="W217">
        <f>all_runs!O3358-all_runs!O3838</f>
        <v>6.2001936396811619E-3</v>
      </c>
      <c r="X217">
        <f>all_runs!O3359-all_runs!O3839</f>
        <v>2.4344037131761587E-3</v>
      </c>
      <c r="Y217">
        <f>all_runs!O3360-all_runs!O3840</f>
        <v>1.2570947877825644E-2</v>
      </c>
      <c r="Z217">
        <f>all_runs!O3361-all_runs!O3841</f>
        <v>-5.2246603970751426E-4</v>
      </c>
      <c r="AA217" cm="1">
        <f t="array" ref="AA217">IF(G217=0,"",1+SUMPRODUCT(--(ABS($G217:$Z217)&lt;ABS(G217)),--($G217:$Z217&lt;&gt;0))+(SUMPRODUCT(--(ABS($G217:$Z217)=ABS(G217)),--($G217:$Z217&lt;&gt;0))-1)/2)</f>
        <v>13.5</v>
      </c>
      <c r="AB217" cm="1">
        <f t="array" ref="AB217">IF(H217=0,"",1+SUMPRODUCT(--(ABS($G217:$Z217)&lt;ABS(H217)),--($G217:$Z217&lt;&gt;0))+(SUMPRODUCT(--(ABS($G217:$Z217)=ABS(H217)),--($G217:$Z217&lt;&gt;0))-1)/2)</f>
        <v>19</v>
      </c>
      <c r="AC217" cm="1">
        <f t="array" ref="AC217">IF(I217=0,"",1+SUMPRODUCT(--(ABS($G217:$Z217)&lt;ABS(I217)),--($G217:$Z217&lt;&gt;0))+(SUMPRODUCT(--(ABS($G217:$Z217)=ABS(I217)),--($G217:$Z217&lt;&gt;0))-1)/2)</f>
        <v>3</v>
      </c>
      <c r="AD217" cm="1">
        <f t="array" ref="AD217">IF(J217=0,"",1+SUMPRODUCT(--(ABS($G217:$Z217)&lt;ABS(J217)),--($G217:$Z217&lt;&gt;0))+(SUMPRODUCT(--(ABS($G217:$Z217)=ABS(J217)),--($G217:$Z217&lt;&gt;0))-1)/2)</f>
        <v>17</v>
      </c>
      <c r="AE217" cm="1">
        <f t="array" ref="AE217">IF(K217=0,"",1+SUMPRODUCT(--(ABS($G217:$Z217)&lt;ABS(K217)),--($G217:$Z217&lt;&gt;0))+(SUMPRODUCT(--(ABS($G217:$Z217)=ABS(K217)),--($G217:$Z217&lt;&gt;0))-1)/2)</f>
        <v>20</v>
      </c>
      <c r="AF217" cm="1">
        <f t="array" ref="AF217">IF(L217=0,"",1+SUMPRODUCT(--(ABS($G217:$Z217)&lt;ABS(L217)),--($G217:$Z217&lt;&gt;0))+(SUMPRODUCT(--(ABS($G217:$Z217)=ABS(L217)),--($G217:$Z217&lt;&gt;0))-1)/2)</f>
        <v>9</v>
      </c>
      <c r="AG217" cm="1">
        <f t="array" ref="AG217">IF(M217=0,"",1+SUMPRODUCT(--(ABS($G217:$Z217)&lt;ABS(M217)),--($G217:$Z217&lt;&gt;0))+(SUMPRODUCT(--(ABS($G217:$Z217)=ABS(M217)),--($G217:$Z217&lt;&gt;0))-1)/2)</f>
        <v>18</v>
      </c>
      <c r="AH217" cm="1">
        <f t="array" ref="AH217">IF(N217=0,"",1+SUMPRODUCT(--(ABS($G217:$Z217)&lt;ABS(N217)),--($G217:$Z217&lt;&gt;0))+(SUMPRODUCT(--(ABS($G217:$Z217)=ABS(N217)),--($G217:$Z217&lt;&gt;0))-1)/2)</f>
        <v>16</v>
      </c>
      <c r="AI217" cm="1">
        <f t="array" ref="AI217">IF(O217=0,"",1+SUMPRODUCT(--(ABS($G217:$Z217)&lt;ABS(O217)),--($G217:$Z217&lt;&gt;0))+(SUMPRODUCT(--(ABS($G217:$Z217)=ABS(O217)),--($G217:$Z217&lt;&gt;0))-1)/2)</f>
        <v>7</v>
      </c>
      <c r="AJ217" cm="1">
        <f t="array" ref="AJ217">IF(P217=0,"",1+SUMPRODUCT(--(ABS($G217:$Z217)&lt;ABS(P217)),--($G217:$Z217&lt;&gt;0))+(SUMPRODUCT(--(ABS($G217:$Z217)=ABS(P217)),--($G217:$Z217&lt;&gt;0))-1)/2)</f>
        <v>4</v>
      </c>
      <c r="AK217" cm="1">
        <f t="array" ref="AK217">IF(Q217=0,"",1+SUMPRODUCT(--(ABS($G217:$Z217)&lt;ABS(Q217)),--($G217:$Z217&lt;&gt;0))+(SUMPRODUCT(--(ABS($G217:$Z217)=ABS(Q217)),--($G217:$Z217&lt;&gt;0))-1)/2)</f>
        <v>13.5</v>
      </c>
      <c r="AL217" cm="1">
        <f t="array" ref="AL217">IF(R217=0,"",1+SUMPRODUCT(--(ABS($G217:$Z217)&lt;ABS(R217)),--($G217:$Z217&lt;&gt;0))+(SUMPRODUCT(--(ABS($G217:$Z217)=ABS(R217)),--($G217:$Z217&lt;&gt;0))-1)/2)</f>
        <v>6</v>
      </c>
      <c r="AM217" cm="1">
        <f t="array" ref="AM217">IF(S217=0,"",1+SUMPRODUCT(--(ABS($G217:$Z217)&lt;ABS(S217)),--($G217:$Z217&lt;&gt;0))+(SUMPRODUCT(--(ABS($G217:$Z217)=ABS(S217)),--($G217:$Z217&lt;&gt;0))-1)/2)</f>
        <v>8</v>
      </c>
      <c r="AN217" cm="1">
        <f t="array" ref="AN217">IF(T217=0,"",1+SUMPRODUCT(--(ABS($G217:$Z217)&lt;ABS(T217)),--($G217:$Z217&lt;&gt;0))+(SUMPRODUCT(--(ABS($G217:$Z217)=ABS(T217)),--($G217:$Z217&lt;&gt;0))-1)/2)</f>
        <v>12</v>
      </c>
      <c r="AO217" cm="1">
        <f t="array" ref="AO217">IF(U217=0,"",1+SUMPRODUCT(--(ABS($G217:$Z217)&lt;ABS(U217)),--($G217:$Z217&lt;&gt;0))+(SUMPRODUCT(--(ABS($G217:$Z217)=ABS(U217)),--($G217:$Z217&lt;&gt;0))-1)/2)</f>
        <v>11</v>
      </c>
      <c r="AP217" cm="1">
        <f t="array" ref="AP217">IF(V217=0,"",1+SUMPRODUCT(--(ABS($G217:$Z217)&lt;ABS(V217)),--($G217:$Z217&lt;&gt;0))+(SUMPRODUCT(--(ABS($G217:$Z217)=ABS(V217)),--($G217:$Z217&lt;&gt;0))-1)/2)</f>
        <v>5</v>
      </c>
      <c r="AQ217" cm="1">
        <f t="array" ref="AQ217">IF(W217=0,"",1+SUMPRODUCT(--(ABS($G217:$Z217)&lt;ABS(W217)),--($G217:$Z217&lt;&gt;0))+(SUMPRODUCT(--(ABS($G217:$Z217)=ABS(W217)),--($G217:$Z217&lt;&gt;0))-1)/2)</f>
        <v>10</v>
      </c>
      <c r="AR217" cm="1">
        <f t="array" ref="AR217">IF(X217=0,"",1+SUMPRODUCT(--(ABS($G217:$Z217)&lt;ABS(X217)),--($G217:$Z217&lt;&gt;0))+(SUMPRODUCT(--(ABS($G217:$Z217)=ABS(X217)),--($G217:$Z217&lt;&gt;0))-1)/2)</f>
        <v>2</v>
      </c>
      <c r="AS217" cm="1">
        <f t="array" ref="AS217">IF(Y217=0,"",1+SUMPRODUCT(--(ABS($G217:$Z217)&lt;ABS(Y217)),--($G217:$Z217&lt;&gt;0))+(SUMPRODUCT(--(ABS($G217:$Z217)=ABS(Y217)),--($G217:$Z217&lt;&gt;0))-1)/2)</f>
        <v>15</v>
      </c>
      <c r="AT217" cm="1">
        <f t="array" ref="AT217">IF(Z217=0,"",1+SUMPRODUCT(--(ABS($G217:$Z217)&lt;ABS(Z217)),--($G217:$Z217&lt;&gt;0))+(SUMPRODUCT(--(ABS($G217:$Z217)=ABS(Z217)),--($G217:$Z217&lt;&gt;0))-1)/2)</f>
        <v>1</v>
      </c>
      <c r="AU217">
        <f>AVERAGE(G217:Z217)</f>
        <v>1.0001710117244823E-3</v>
      </c>
      <c r="AV217">
        <f>SUMIF(G217:Z217,"&gt;0",AA217:AT217)</f>
        <v>119</v>
      </c>
      <c r="AW217">
        <f>COUNTIF(G217:Z217,"&lt;&gt;0")</f>
        <v>20</v>
      </c>
      <c r="AX217">
        <f>_xlfn.LET(_xlpm.n,AW217,_xlpm.w,AV217,_xlpm.mu,_xlpm.n*(_xlpm.n+1)/4,_xlpm.sd,SQRT(_xlpm.n*(_xlpm.n+1)*(2*_xlpm.n+1)/24),_xlpm.z,(ABS(_xlpm.w-_xlpm.mu)-0.5)/_xlpm.sd,MIN(1,2*(1-_xlfn.NORM.S.DIST(_xlpm.z,TRUE))))</f>
        <v>0.61426767318437303</v>
      </c>
    </row>
    <row r="218" spans="1:50" x14ac:dyDescent="0.25">
      <c r="A218" t="s">
        <v>9357</v>
      </c>
      <c r="B218" t="s">
        <v>106</v>
      </c>
      <c r="C218" t="s">
        <v>190</v>
      </c>
      <c r="D218" t="s">
        <v>23</v>
      </c>
      <c r="E218" t="s">
        <v>32</v>
      </c>
      <c r="F218" t="s">
        <v>9259</v>
      </c>
      <c r="G218">
        <f>all_runs!O602-all_runs!O1802</f>
        <v>4.2502732378793984E-2</v>
      </c>
      <c r="H218">
        <f>all_runs!O603-all_runs!O1803</f>
        <v>4.0858863230331499E-2</v>
      </c>
      <c r="I218">
        <f>all_runs!O604-all_runs!O1804</f>
        <v>4.272128012881804E-2</v>
      </c>
      <c r="J218">
        <f>all_runs!O605-all_runs!O1805</f>
        <v>4.0858863230331499E-2</v>
      </c>
      <c r="K218">
        <f>all_runs!O606-all_runs!O1806</f>
        <v>4.0858863230331499E-2</v>
      </c>
      <c r="L218">
        <f>all_runs!O607-all_runs!O1807</f>
        <v>4.0858863230331499E-2</v>
      </c>
      <c r="M218">
        <f>all_runs!O608-all_runs!O1808</f>
        <v>4.0858863230331499E-2</v>
      </c>
      <c r="N218">
        <f>all_runs!O609-all_runs!O1809</f>
        <v>4.0858863230331499E-2</v>
      </c>
      <c r="O218">
        <f>all_runs!O610-all_runs!O1810</f>
        <v>4.0858863230331499E-2</v>
      </c>
      <c r="P218">
        <f>all_runs!O611-all_runs!O1811</f>
        <v>4.0858863230331499E-2</v>
      </c>
      <c r="Q218">
        <f>all_runs!O612-all_runs!O1812</f>
        <v>4.0858863230331499E-2</v>
      </c>
      <c r="R218">
        <f>all_runs!O613-all_runs!O1813</f>
        <v>4.0858863230331499E-2</v>
      </c>
      <c r="S218">
        <f>all_runs!O614-all_runs!O1814</f>
        <v>4.0858863230331499E-2</v>
      </c>
      <c r="T218">
        <f>all_runs!O615-all_runs!O1815</f>
        <v>4.0858863230331499E-2</v>
      </c>
      <c r="U218">
        <f>all_runs!O616-all_runs!O1816</f>
        <v>4.0858863230331499E-2</v>
      </c>
      <c r="V218">
        <f>all_runs!O617-all_runs!O1817</f>
        <v>4.0858863230331499E-2</v>
      </c>
      <c r="W218">
        <f>all_runs!O618-all_runs!O1818</f>
        <v>4.0858863230331499E-2</v>
      </c>
      <c r="X218">
        <f>all_runs!O619-all_runs!O1819</f>
        <v>4.0858863230331499E-2</v>
      </c>
      <c r="Y218">
        <f>all_runs!O620-all_runs!O1820</f>
        <v>4.0858863230331499E-2</v>
      </c>
      <c r="Z218">
        <f>all_runs!O621-all_runs!O1821</f>
        <v>4.0858863230331499E-2</v>
      </c>
      <c r="AA218" cm="1">
        <f t="array" ref="AA218">IF(G218=0,"",1+SUMPRODUCT(--(ABS($G218:$Z218)&lt;ABS(G218)),--($G218:$Z218&lt;&gt;0))+(SUMPRODUCT(--(ABS($G218:$Z218)=ABS(G218)),--($G218:$Z218&lt;&gt;0))-1)/2)</f>
        <v>19</v>
      </c>
      <c r="AB218" cm="1">
        <f t="array" ref="AB218">IF(H218=0,"",1+SUMPRODUCT(--(ABS($G218:$Z218)&lt;ABS(H218)),--($G218:$Z218&lt;&gt;0))+(SUMPRODUCT(--(ABS($G218:$Z218)=ABS(H218)),--($G218:$Z218&lt;&gt;0))-1)/2)</f>
        <v>9.5</v>
      </c>
      <c r="AC218" cm="1">
        <f t="array" ref="AC218">IF(I218=0,"",1+SUMPRODUCT(--(ABS($G218:$Z218)&lt;ABS(I218)),--($G218:$Z218&lt;&gt;0))+(SUMPRODUCT(--(ABS($G218:$Z218)=ABS(I218)),--($G218:$Z218&lt;&gt;0))-1)/2)</f>
        <v>20</v>
      </c>
      <c r="AD218" cm="1">
        <f t="array" ref="AD218">IF(J218=0,"",1+SUMPRODUCT(--(ABS($G218:$Z218)&lt;ABS(J218)),--($G218:$Z218&lt;&gt;0))+(SUMPRODUCT(--(ABS($G218:$Z218)=ABS(J218)),--($G218:$Z218&lt;&gt;0))-1)/2)</f>
        <v>9.5</v>
      </c>
      <c r="AE218" cm="1">
        <f t="array" ref="AE218">IF(K218=0,"",1+SUMPRODUCT(--(ABS($G218:$Z218)&lt;ABS(K218)),--($G218:$Z218&lt;&gt;0))+(SUMPRODUCT(--(ABS($G218:$Z218)=ABS(K218)),--($G218:$Z218&lt;&gt;0))-1)/2)</f>
        <v>9.5</v>
      </c>
      <c r="AF218" cm="1">
        <f t="array" ref="AF218">IF(L218=0,"",1+SUMPRODUCT(--(ABS($G218:$Z218)&lt;ABS(L218)),--($G218:$Z218&lt;&gt;0))+(SUMPRODUCT(--(ABS($G218:$Z218)=ABS(L218)),--($G218:$Z218&lt;&gt;0))-1)/2)</f>
        <v>9.5</v>
      </c>
      <c r="AG218" cm="1">
        <f t="array" ref="AG218">IF(M218=0,"",1+SUMPRODUCT(--(ABS($G218:$Z218)&lt;ABS(M218)),--($G218:$Z218&lt;&gt;0))+(SUMPRODUCT(--(ABS($G218:$Z218)=ABS(M218)),--($G218:$Z218&lt;&gt;0))-1)/2)</f>
        <v>9.5</v>
      </c>
      <c r="AH218" cm="1">
        <f t="array" ref="AH218">IF(N218=0,"",1+SUMPRODUCT(--(ABS($G218:$Z218)&lt;ABS(N218)),--($G218:$Z218&lt;&gt;0))+(SUMPRODUCT(--(ABS($G218:$Z218)=ABS(N218)),--($G218:$Z218&lt;&gt;0))-1)/2)</f>
        <v>9.5</v>
      </c>
      <c r="AI218" cm="1">
        <f t="array" ref="AI218">IF(O218=0,"",1+SUMPRODUCT(--(ABS($G218:$Z218)&lt;ABS(O218)),--($G218:$Z218&lt;&gt;0))+(SUMPRODUCT(--(ABS($G218:$Z218)=ABS(O218)),--($G218:$Z218&lt;&gt;0))-1)/2)</f>
        <v>9.5</v>
      </c>
      <c r="AJ218" cm="1">
        <f t="array" ref="AJ218">IF(P218=0,"",1+SUMPRODUCT(--(ABS($G218:$Z218)&lt;ABS(P218)),--($G218:$Z218&lt;&gt;0))+(SUMPRODUCT(--(ABS($G218:$Z218)=ABS(P218)),--($G218:$Z218&lt;&gt;0))-1)/2)</f>
        <v>9.5</v>
      </c>
      <c r="AK218" cm="1">
        <f t="array" ref="AK218">IF(Q218=0,"",1+SUMPRODUCT(--(ABS($G218:$Z218)&lt;ABS(Q218)),--($G218:$Z218&lt;&gt;0))+(SUMPRODUCT(--(ABS($G218:$Z218)=ABS(Q218)),--($G218:$Z218&lt;&gt;0))-1)/2)</f>
        <v>9.5</v>
      </c>
      <c r="AL218" cm="1">
        <f t="array" ref="AL218">IF(R218=0,"",1+SUMPRODUCT(--(ABS($G218:$Z218)&lt;ABS(R218)),--($G218:$Z218&lt;&gt;0))+(SUMPRODUCT(--(ABS($G218:$Z218)=ABS(R218)),--($G218:$Z218&lt;&gt;0))-1)/2)</f>
        <v>9.5</v>
      </c>
      <c r="AM218" cm="1">
        <f t="array" ref="AM218">IF(S218=0,"",1+SUMPRODUCT(--(ABS($G218:$Z218)&lt;ABS(S218)),--($G218:$Z218&lt;&gt;0))+(SUMPRODUCT(--(ABS($G218:$Z218)=ABS(S218)),--($G218:$Z218&lt;&gt;0))-1)/2)</f>
        <v>9.5</v>
      </c>
      <c r="AN218" cm="1">
        <f t="array" ref="AN218">IF(T218=0,"",1+SUMPRODUCT(--(ABS($G218:$Z218)&lt;ABS(T218)),--($G218:$Z218&lt;&gt;0))+(SUMPRODUCT(--(ABS($G218:$Z218)=ABS(T218)),--($G218:$Z218&lt;&gt;0))-1)/2)</f>
        <v>9.5</v>
      </c>
      <c r="AO218" cm="1">
        <f t="array" ref="AO218">IF(U218=0,"",1+SUMPRODUCT(--(ABS($G218:$Z218)&lt;ABS(U218)),--($G218:$Z218&lt;&gt;0))+(SUMPRODUCT(--(ABS($G218:$Z218)=ABS(U218)),--($G218:$Z218&lt;&gt;0))-1)/2)</f>
        <v>9.5</v>
      </c>
      <c r="AP218" cm="1">
        <f t="array" ref="AP218">IF(V218=0,"",1+SUMPRODUCT(--(ABS($G218:$Z218)&lt;ABS(V218)),--($G218:$Z218&lt;&gt;0))+(SUMPRODUCT(--(ABS($G218:$Z218)=ABS(V218)),--($G218:$Z218&lt;&gt;0))-1)/2)</f>
        <v>9.5</v>
      </c>
      <c r="AQ218" cm="1">
        <f t="array" ref="AQ218">IF(W218=0,"",1+SUMPRODUCT(--(ABS($G218:$Z218)&lt;ABS(W218)),--($G218:$Z218&lt;&gt;0))+(SUMPRODUCT(--(ABS($G218:$Z218)=ABS(W218)),--($G218:$Z218&lt;&gt;0))-1)/2)</f>
        <v>9.5</v>
      </c>
      <c r="AR218" cm="1">
        <f t="array" ref="AR218">IF(X218=0,"",1+SUMPRODUCT(--(ABS($G218:$Z218)&lt;ABS(X218)),--($G218:$Z218&lt;&gt;0))+(SUMPRODUCT(--(ABS($G218:$Z218)=ABS(X218)),--($G218:$Z218&lt;&gt;0))-1)/2)</f>
        <v>9.5</v>
      </c>
      <c r="AS218" cm="1">
        <f t="array" ref="AS218">IF(Y218=0,"",1+SUMPRODUCT(--(ABS($G218:$Z218)&lt;ABS(Y218)),--($G218:$Z218&lt;&gt;0))+(SUMPRODUCT(--(ABS($G218:$Z218)=ABS(Y218)),--($G218:$Z218&lt;&gt;0))-1)/2)</f>
        <v>9.5</v>
      </c>
      <c r="AT218" cm="1">
        <f t="array" ref="AT218">IF(Z218=0,"",1+SUMPRODUCT(--(ABS($G218:$Z218)&lt;ABS(Z218)),--($G218:$Z218&lt;&gt;0))+(SUMPRODUCT(--(ABS($G218:$Z218)=ABS(Z218)),--($G218:$Z218&lt;&gt;0))-1)/2)</f>
        <v>9.5</v>
      </c>
      <c r="AU218">
        <f>AVERAGE(G218:Z218)</f>
        <v>4.1034177532678948E-2</v>
      </c>
      <c r="AV218">
        <f>SUMIF(G218:Z218,"&gt;0",AA218:AT218)</f>
        <v>210</v>
      </c>
      <c r="AW218">
        <f>COUNTIF(G218:Z218,"&lt;&gt;0")</f>
        <v>20</v>
      </c>
      <c r="AX218">
        <f>_xlfn.LET(_xlpm.n,AW218,_xlpm.w,AV218,_xlpm.mu,_xlpm.n*(_xlpm.n+1)/4,_xlpm.sd,SQRT(_xlpm.n*(_xlpm.n+1)*(2*_xlpm.n+1)/24),_xlpm.z,(ABS(_xlpm.w-_xlpm.mu)-0.5)/_xlpm.sd,MIN(1,2*(1-_xlfn.NORM.S.DIST(_xlpm.z,TRUE))))</f>
        <v>9.5691731570646255E-5</v>
      </c>
    </row>
    <row r="219" spans="1:50" x14ac:dyDescent="0.25">
      <c r="A219" t="s">
        <v>9357</v>
      </c>
      <c r="B219" t="s">
        <v>106</v>
      </c>
      <c r="C219" t="s">
        <v>190</v>
      </c>
      <c r="D219" t="s">
        <v>23</v>
      </c>
      <c r="E219" t="s">
        <v>12</v>
      </c>
      <c r="F219" t="s">
        <v>9259</v>
      </c>
      <c r="G219">
        <f>all_runs!O622-all_runs!O1822</f>
        <v>4.9912561935295696E-2</v>
      </c>
      <c r="H219">
        <f>all_runs!O623-all_runs!O1823</f>
        <v>4.9912561935295696E-2</v>
      </c>
      <c r="I219">
        <f>all_runs!O624-all_runs!O1824</f>
        <v>4.9912561935295696E-2</v>
      </c>
      <c r="J219">
        <f>all_runs!O625-all_runs!O1825</f>
        <v>4.9912561935295696E-2</v>
      </c>
      <c r="K219">
        <f>all_runs!O626-all_runs!O1826</f>
        <v>4.9912561935295696E-2</v>
      </c>
      <c r="L219">
        <f>all_runs!O627-all_runs!O1827</f>
        <v>4.9912561935295696E-2</v>
      </c>
      <c r="M219">
        <f>all_runs!O628-all_runs!O1828</f>
        <v>4.9912561935295696E-2</v>
      </c>
      <c r="N219">
        <f>all_runs!O629-all_runs!O1829</f>
        <v>4.9912561935295696E-2</v>
      </c>
      <c r="O219">
        <f>all_runs!O630-all_runs!O1830</f>
        <v>4.9912561935295696E-2</v>
      </c>
      <c r="P219">
        <f>all_runs!O631-all_runs!O1831</f>
        <v>4.9912561935295696E-2</v>
      </c>
      <c r="Q219">
        <f>all_runs!O632-all_runs!O1832</f>
        <v>4.9912561935295696E-2</v>
      </c>
      <c r="R219">
        <f>all_runs!O633-all_runs!O1833</f>
        <v>4.9912561935295696E-2</v>
      </c>
      <c r="S219">
        <f>all_runs!O634-all_runs!O1834</f>
        <v>4.9912561935295696E-2</v>
      </c>
      <c r="T219">
        <f>all_runs!O635-all_runs!O1835</f>
        <v>4.9912561935295696E-2</v>
      </c>
      <c r="U219">
        <f>all_runs!O636-all_runs!O1836</f>
        <v>4.9912561935295696E-2</v>
      </c>
      <c r="V219">
        <f>all_runs!O637-all_runs!O1837</f>
        <v>4.9912561935295696E-2</v>
      </c>
      <c r="W219">
        <f>all_runs!O638-all_runs!O1838</f>
        <v>4.9912561935295696E-2</v>
      </c>
      <c r="X219">
        <f>all_runs!O639-all_runs!O1839</f>
        <v>4.9912561935295696E-2</v>
      </c>
      <c r="Y219">
        <f>all_runs!O640-all_runs!O1840</f>
        <v>4.9912561935295696E-2</v>
      </c>
      <c r="Z219">
        <f>all_runs!O641-all_runs!O1841</f>
        <v>4.9912561935295696E-2</v>
      </c>
      <c r="AA219" cm="1">
        <f t="array" ref="AA219">IF(G219=0,"",1+SUMPRODUCT(--(ABS($G219:$Z219)&lt;ABS(G219)),--($G219:$Z219&lt;&gt;0))+(SUMPRODUCT(--(ABS($G219:$Z219)=ABS(G219)),--($G219:$Z219&lt;&gt;0))-1)/2)</f>
        <v>10.5</v>
      </c>
      <c r="AB219" cm="1">
        <f t="array" ref="AB219">IF(H219=0,"",1+SUMPRODUCT(--(ABS($G219:$Z219)&lt;ABS(H219)),--($G219:$Z219&lt;&gt;0))+(SUMPRODUCT(--(ABS($G219:$Z219)=ABS(H219)),--($G219:$Z219&lt;&gt;0))-1)/2)</f>
        <v>10.5</v>
      </c>
      <c r="AC219" cm="1">
        <f t="array" ref="AC219">IF(I219=0,"",1+SUMPRODUCT(--(ABS($G219:$Z219)&lt;ABS(I219)),--($G219:$Z219&lt;&gt;0))+(SUMPRODUCT(--(ABS($G219:$Z219)=ABS(I219)),--($G219:$Z219&lt;&gt;0))-1)/2)</f>
        <v>10.5</v>
      </c>
      <c r="AD219" cm="1">
        <f t="array" ref="AD219">IF(J219=0,"",1+SUMPRODUCT(--(ABS($G219:$Z219)&lt;ABS(J219)),--($G219:$Z219&lt;&gt;0))+(SUMPRODUCT(--(ABS($G219:$Z219)=ABS(J219)),--($G219:$Z219&lt;&gt;0))-1)/2)</f>
        <v>10.5</v>
      </c>
      <c r="AE219" cm="1">
        <f t="array" ref="AE219">IF(K219=0,"",1+SUMPRODUCT(--(ABS($G219:$Z219)&lt;ABS(K219)),--($G219:$Z219&lt;&gt;0))+(SUMPRODUCT(--(ABS($G219:$Z219)=ABS(K219)),--($G219:$Z219&lt;&gt;0))-1)/2)</f>
        <v>10.5</v>
      </c>
      <c r="AF219" cm="1">
        <f t="array" ref="AF219">IF(L219=0,"",1+SUMPRODUCT(--(ABS($G219:$Z219)&lt;ABS(L219)),--($G219:$Z219&lt;&gt;0))+(SUMPRODUCT(--(ABS($G219:$Z219)=ABS(L219)),--($G219:$Z219&lt;&gt;0))-1)/2)</f>
        <v>10.5</v>
      </c>
      <c r="AG219" cm="1">
        <f t="array" ref="AG219">IF(M219=0,"",1+SUMPRODUCT(--(ABS($G219:$Z219)&lt;ABS(M219)),--($G219:$Z219&lt;&gt;0))+(SUMPRODUCT(--(ABS($G219:$Z219)=ABS(M219)),--($G219:$Z219&lt;&gt;0))-1)/2)</f>
        <v>10.5</v>
      </c>
      <c r="AH219" cm="1">
        <f t="array" ref="AH219">IF(N219=0,"",1+SUMPRODUCT(--(ABS($G219:$Z219)&lt;ABS(N219)),--($G219:$Z219&lt;&gt;0))+(SUMPRODUCT(--(ABS($G219:$Z219)=ABS(N219)),--($G219:$Z219&lt;&gt;0))-1)/2)</f>
        <v>10.5</v>
      </c>
      <c r="AI219" cm="1">
        <f t="array" ref="AI219">IF(O219=0,"",1+SUMPRODUCT(--(ABS($G219:$Z219)&lt;ABS(O219)),--($G219:$Z219&lt;&gt;0))+(SUMPRODUCT(--(ABS($G219:$Z219)=ABS(O219)),--($G219:$Z219&lt;&gt;0))-1)/2)</f>
        <v>10.5</v>
      </c>
      <c r="AJ219" cm="1">
        <f t="array" ref="AJ219">IF(P219=0,"",1+SUMPRODUCT(--(ABS($G219:$Z219)&lt;ABS(P219)),--($G219:$Z219&lt;&gt;0))+(SUMPRODUCT(--(ABS($G219:$Z219)=ABS(P219)),--($G219:$Z219&lt;&gt;0))-1)/2)</f>
        <v>10.5</v>
      </c>
      <c r="AK219" cm="1">
        <f t="array" ref="AK219">IF(Q219=0,"",1+SUMPRODUCT(--(ABS($G219:$Z219)&lt;ABS(Q219)),--($G219:$Z219&lt;&gt;0))+(SUMPRODUCT(--(ABS($G219:$Z219)=ABS(Q219)),--($G219:$Z219&lt;&gt;0))-1)/2)</f>
        <v>10.5</v>
      </c>
      <c r="AL219" cm="1">
        <f t="array" ref="AL219">IF(R219=0,"",1+SUMPRODUCT(--(ABS($G219:$Z219)&lt;ABS(R219)),--($G219:$Z219&lt;&gt;0))+(SUMPRODUCT(--(ABS($G219:$Z219)=ABS(R219)),--($G219:$Z219&lt;&gt;0))-1)/2)</f>
        <v>10.5</v>
      </c>
      <c r="AM219" cm="1">
        <f t="array" ref="AM219">IF(S219=0,"",1+SUMPRODUCT(--(ABS($G219:$Z219)&lt;ABS(S219)),--($G219:$Z219&lt;&gt;0))+(SUMPRODUCT(--(ABS($G219:$Z219)=ABS(S219)),--($G219:$Z219&lt;&gt;0))-1)/2)</f>
        <v>10.5</v>
      </c>
      <c r="AN219" cm="1">
        <f t="array" ref="AN219">IF(T219=0,"",1+SUMPRODUCT(--(ABS($G219:$Z219)&lt;ABS(T219)),--($G219:$Z219&lt;&gt;0))+(SUMPRODUCT(--(ABS($G219:$Z219)=ABS(T219)),--($G219:$Z219&lt;&gt;0))-1)/2)</f>
        <v>10.5</v>
      </c>
      <c r="AO219" cm="1">
        <f t="array" ref="AO219">IF(U219=0,"",1+SUMPRODUCT(--(ABS($G219:$Z219)&lt;ABS(U219)),--($G219:$Z219&lt;&gt;0))+(SUMPRODUCT(--(ABS($G219:$Z219)=ABS(U219)),--($G219:$Z219&lt;&gt;0))-1)/2)</f>
        <v>10.5</v>
      </c>
      <c r="AP219" cm="1">
        <f t="array" ref="AP219">IF(V219=0,"",1+SUMPRODUCT(--(ABS($G219:$Z219)&lt;ABS(V219)),--($G219:$Z219&lt;&gt;0))+(SUMPRODUCT(--(ABS($G219:$Z219)=ABS(V219)),--($G219:$Z219&lt;&gt;0))-1)/2)</f>
        <v>10.5</v>
      </c>
      <c r="AQ219" cm="1">
        <f t="array" ref="AQ219">IF(W219=0,"",1+SUMPRODUCT(--(ABS($G219:$Z219)&lt;ABS(W219)),--($G219:$Z219&lt;&gt;0))+(SUMPRODUCT(--(ABS($G219:$Z219)=ABS(W219)),--($G219:$Z219&lt;&gt;0))-1)/2)</f>
        <v>10.5</v>
      </c>
      <c r="AR219" cm="1">
        <f t="array" ref="AR219">IF(X219=0,"",1+SUMPRODUCT(--(ABS($G219:$Z219)&lt;ABS(X219)),--($G219:$Z219&lt;&gt;0))+(SUMPRODUCT(--(ABS($G219:$Z219)=ABS(X219)),--($G219:$Z219&lt;&gt;0))-1)/2)</f>
        <v>10.5</v>
      </c>
      <c r="AS219" cm="1">
        <f t="array" ref="AS219">IF(Y219=0,"",1+SUMPRODUCT(--(ABS($G219:$Z219)&lt;ABS(Y219)),--($G219:$Z219&lt;&gt;0))+(SUMPRODUCT(--(ABS($G219:$Z219)=ABS(Y219)),--($G219:$Z219&lt;&gt;0))-1)/2)</f>
        <v>10.5</v>
      </c>
      <c r="AT219" cm="1">
        <f t="array" ref="AT219">IF(Z219=0,"",1+SUMPRODUCT(--(ABS($G219:$Z219)&lt;ABS(Z219)),--($G219:$Z219&lt;&gt;0))+(SUMPRODUCT(--(ABS($G219:$Z219)=ABS(Z219)),--($G219:$Z219&lt;&gt;0))-1)/2)</f>
        <v>10.5</v>
      </c>
      <c r="AU219">
        <f>AVERAGE(G219:Z219)</f>
        <v>4.9912561935295696E-2</v>
      </c>
      <c r="AV219">
        <f>SUMIF(G219:Z219,"&gt;0",AA219:AT219)</f>
        <v>210</v>
      </c>
      <c r="AW219">
        <f>COUNTIF(G219:Z219,"&lt;&gt;0")</f>
        <v>20</v>
      </c>
      <c r="AX219">
        <f>_xlfn.LET(_xlpm.n,AW219,_xlpm.w,AV219,_xlpm.mu,_xlpm.n*(_xlpm.n+1)/4,_xlpm.sd,SQRT(_xlpm.n*(_xlpm.n+1)*(2*_xlpm.n+1)/24),_xlpm.z,(ABS(_xlpm.w-_xlpm.mu)-0.5)/_xlpm.sd,MIN(1,2*(1-_xlfn.NORM.S.DIST(_xlpm.z,TRUE))))</f>
        <v>9.5691731570646255E-5</v>
      </c>
    </row>
    <row r="220" spans="1:50" x14ac:dyDescent="0.25">
      <c r="A220" t="s">
        <v>9357</v>
      </c>
      <c r="B220" t="s">
        <v>106</v>
      </c>
      <c r="C220" t="s">
        <v>190</v>
      </c>
      <c r="D220" t="s">
        <v>23</v>
      </c>
      <c r="E220" t="s">
        <v>26</v>
      </c>
      <c r="F220" t="s">
        <v>9259</v>
      </c>
      <c r="G220">
        <f>all_runs!O642-all_runs!O1842</f>
        <v>8.2790263125031793E-2</v>
      </c>
      <c r="H220">
        <f>all_runs!O643-all_runs!O1843</f>
        <v>0.10286119541140326</v>
      </c>
      <c r="I220">
        <f>all_runs!O644-all_runs!O1844</f>
        <v>0.10286119541140326</v>
      </c>
      <c r="J220">
        <f>all_runs!O645-all_runs!O1845</f>
        <v>0.10286119541140326</v>
      </c>
      <c r="K220">
        <f>all_runs!O646-all_runs!O1846</f>
        <v>0.10286119541140326</v>
      </c>
      <c r="L220">
        <f>all_runs!O647-all_runs!O1847</f>
        <v>0.10286119541140326</v>
      </c>
      <c r="M220">
        <f>all_runs!O648-all_runs!O1848</f>
        <v>0.10286119541140326</v>
      </c>
      <c r="N220">
        <f>all_runs!O649-all_runs!O1849</f>
        <v>0.10286119541140326</v>
      </c>
      <c r="O220">
        <f>all_runs!O650-all_runs!O1850</f>
        <v>0.10286119541140326</v>
      </c>
      <c r="P220">
        <f>all_runs!O651-all_runs!O1851</f>
        <v>0.10286119541140326</v>
      </c>
      <c r="Q220">
        <f>all_runs!O652-all_runs!O1852</f>
        <v>0.10286119541140326</v>
      </c>
      <c r="R220">
        <f>all_runs!O653-all_runs!O1853</f>
        <v>0.13006036440161717</v>
      </c>
      <c r="S220">
        <f>all_runs!O654-all_runs!O1854</f>
        <v>0.10286119541140326</v>
      </c>
      <c r="T220">
        <f>all_runs!O655-all_runs!O1855</f>
        <v>0.10286119541140326</v>
      </c>
      <c r="U220">
        <f>all_runs!O656-all_runs!O1856</f>
        <v>0.10286119541140326</v>
      </c>
      <c r="V220">
        <f>all_runs!O657-all_runs!O1857</f>
        <v>0.10286119541140326</v>
      </c>
      <c r="W220">
        <f>all_runs!O658-all_runs!O1858</f>
        <v>0.10286119541140326</v>
      </c>
      <c r="X220">
        <f>all_runs!O659-all_runs!O1859</f>
        <v>0.10286119541140326</v>
      </c>
      <c r="Y220">
        <f>all_runs!O660-all_runs!O1860</f>
        <v>0.10286119541140326</v>
      </c>
      <c r="Z220">
        <f>all_runs!O661-all_runs!O1861</f>
        <v>0.10286119541140326</v>
      </c>
      <c r="AA220" cm="1">
        <f t="array" ref="AA220">IF(G220=0,"",1+SUMPRODUCT(--(ABS($G220:$Z220)&lt;ABS(G220)),--($G220:$Z220&lt;&gt;0))+(SUMPRODUCT(--(ABS($G220:$Z220)=ABS(G220)),--($G220:$Z220&lt;&gt;0))-1)/2)</f>
        <v>1</v>
      </c>
      <c r="AB220" cm="1">
        <f t="array" ref="AB220">IF(H220=0,"",1+SUMPRODUCT(--(ABS($G220:$Z220)&lt;ABS(H220)),--($G220:$Z220&lt;&gt;0))+(SUMPRODUCT(--(ABS($G220:$Z220)=ABS(H220)),--($G220:$Z220&lt;&gt;0))-1)/2)</f>
        <v>10.5</v>
      </c>
      <c r="AC220" cm="1">
        <f t="array" ref="AC220">IF(I220=0,"",1+SUMPRODUCT(--(ABS($G220:$Z220)&lt;ABS(I220)),--($G220:$Z220&lt;&gt;0))+(SUMPRODUCT(--(ABS($G220:$Z220)=ABS(I220)),--($G220:$Z220&lt;&gt;0))-1)/2)</f>
        <v>10.5</v>
      </c>
      <c r="AD220" cm="1">
        <f t="array" ref="AD220">IF(J220=0,"",1+SUMPRODUCT(--(ABS($G220:$Z220)&lt;ABS(J220)),--($G220:$Z220&lt;&gt;0))+(SUMPRODUCT(--(ABS($G220:$Z220)=ABS(J220)),--($G220:$Z220&lt;&gt;0))-1)/2)</f>
        <v>10.5</v>
      </c>
      <c r="AE220" cm="1">
        <f t="array" ref="AE220">IF(K220=0,"",1+SUMPRODUCT(--(ABS($G220:$Z220)&lt;ABS(K220)),--($G220:$Z220&lt;&gt;0))+(SUMPRODUCT(--(ABS($G220:$Z220)=ABS(K220)),--($G220:$Z220&lt;&gt;0))-1)/2)</f>
        <v>10.5</v>
      </c>
      <c r="AF220" cm="1">
        <f t="array" ref="AF220">IF(L220=0,"",1+SUMPRODUCT(--(ABS($G220:$Z220)&lt;ABS(L220)),--($G220:$Z220&lt;&gt;0))+(SUMPRODUCT(--(ABS($G220:$Z220)=ABS(L220)),--($G220:$Z220&lt;&gt;0))-1)/2)</f>
        <v>10.5</v>
      </c>
      <c r="AG220" cm="1">
        <f t="array" ref="AG220">IF(M220=0,"",1+SUMPRODUCT(--(ABS($G220:$Z220)&lt;ABS(M220)),--($G220:$Z220&lt;&gt;0))+(SUMPRODUCT(--(ABS($G220:$Z220)=ABS(M220)),--($G220:$Z220&lt;&gt;0))-1)/2)</f>
        <v>10.5</v>
      </c>
      <c r="AH220" cm="1">
        <f t="array" ref="AH220">IF(N220=0,"",1+SUMPRODUCT(--(ABS($G220:$Z220)&lt;ABS(N220)),--($G220:$Z220&lt;&gt;0))+(SUMPRODUCT(--(ABS($G220:$Z220)=ABS(N220)),--($G220:$Z220&lt;&gt;0))-1)/2)</f>
        <v>10.5</v>
      </c>
      <c r="AI220" cm="1">
        <f t="array" ref="AI220">IF(O220=0,"",1+SUMPRODUCT(--(ABS($G220:$Z220)&lt;ABS(O220)),--($G220:$Z220&lt;&gt;0))+(SUMPRODUCT(--(ABS($G220:$Z220)=ABS(O220)),--($G220:$Z220&lt;&gt;0))-1)/2)</f>
        <v>10.5</v>
      </c>
      <c r="AJ220" cm="1">
        <f t="array" ref="AJ220">IF(P220=0,"",1+SUMPRODUCT(--(ABS($G220:$Z220)&lt;ABS(P220)),--($G220:$Z220&lt;&gt;0))+(SUMPRODUCT(--(ABS($G220:$Z220)=ABS(P220)),--($G220:$Z220&lt;&gt;0))-1)/2)</f>
        <v>10.5</v>
      </c>
      <c r="AK220" cm="1">
        <f t="array" ref="AK220">IF(Q220=0,"",1+SUMPRODUCT(--(ABS($G220:$Z220)&lt;ABS(Q220)),--($G220:$Z220&lt;&gt;0))+(SUMPRODUCT(--(ABS($G220:$Z220)=ABS(Q220)),--($G220:$Z220&lt;&gt;0))-1)/2)</f>
        <v>10.5</v>
      </c>
      <c r="AL220" cm="1">
        <f t="array" ref="AL220">IF(R220=0,"",1+SUMPRODUCT(--(ABS($G220:$Z220)&lt;ABS(R220)),--($G220:$Z220&lt;&gt;0))+(SUMPRODUCT(--(ABS($G220:$Z220)=ABS(R220)),--($G220:$Z220&lt;&gt;0))-1)/2)</f>
        <v>20</v>
      </c>
      <c r="AM220" cm="1">
        <f t="array" ref="AM220">IF(S220=0,"",1+SUMPRODUCT(--(ABS($G220:$Z220)&lt;ABS(S220)),--($G220:$Z220&lt;&gt;0))+(SUMPRODUCT(--(ABS($G220:$Z220)=ABS(S220)),--($G220:$Z220&lt;&gt;0))-1)/2)</f>
        <v>10.5</v>
      </c>
      <c r="AN220" cm="1">
        <f t="array" ref="AN220">IF(T220=0,"",1+SUMPRODUCT(--(ABS($G220:$Z220)&lt;ABS(T220)),--($G220:$Z220&lt;&gt;0))+(SUMPRODUCT(--(ABS($G220:$Z220)=ABS(T220)),--($G220:$Z220&lt;&gt;0))-1)/2)</f>
        <v>10.5</v>
      </c>
      <c r="AO220" cm="1">
        <f t="array" ref="AO220">IF(U220=0,"",1+SUMPRODUCT(--(ABS($G220:$Z220)&lt;ABS(U220)),--($G220:$Z220&lt;&gt;0))+(SUMPRODUCT(--(ABS($G220:$Z220)=ABS(U220)),--($G220:$Z220&lt;&gt;0))-1)/2)</f>
        <v>10.5</v>
      </c>
      <c r="AP220" cm="1">
        <f t="array" ref="AP220">IF(V220=0,"",1+SUMPRODUCT(--(ABS($G220:$Z220)&lt;ABS(V220)),--($G220:$Z220&lt;&gt;0))+(SUMPRODUCT(--(ABS($G220:$Z220)=ABS(V220)),--($G220:$Z220&lt;&gt;0))-1)/2)</f>
        <v>10.5</v>
      </c>
      <c r="AQ220" cm="1">
        <f t="array" ref="AQ220">IF(W220=0,"",1+SUMPRODUCT(--(ABS($G220:$Z220)&lt;ABS(W220)),--($G220:$Z220&lt;&gt;0))+(SUMPRODUCT(--(ABS($G220:$Z220)=ABS(W220)),--($G220:$Z220&lt;&gt;0))-1)/2)</f>
        <v>10.5</v>
      </c>
      <c r="AR220" cm="1">
        <f t="array" ref="AR220">IF(X220=0,"",1+SUMPRODUCT(--(ABS($G220:$Z220)&lt;ABS(X220)),--($G220:$Z220&lt;&gt;0))+(SUMPRODUCT(--(ABS($G220:$Z220)=ABS(X220)),--($G220:$Z220&lt;&gt;0))-1)/2)</f>
        <v>10.5</v>
      </c>
      <c r="AS220" cm="1">
        <f t="array" ref="AS220">IF(Y220=0,"",1+SUMPRODUCT(--(ABS($G220:$Z220)&lt;ABS(Y220)),--($G220:$Z220&lt;&gt;0))+(SUMPRODUCT(--(ABS($G220:$Z220)=ABS(Y220)),--($G220:$Z220&lt;&gt;0))-1)/2)</f>
        <v>10.5</v>
      </c>
      <c r="AT220" cm="1">
        <f t="array" ref="AT220">IF(Z220=0,"",1+SUMPRODUCT(--(ABS($G220:$Z220)&lt;ABS(Z220)),--($G220:$Z220&lt;&gt;0))+(SUMPRODUCT(--(ABS($G220:$Z220)=ABS(Z220)),--($G220:$Z220&lt;&gt;0))-1)/2)</f>
        <v>10.5</v>
      </c>
      <c r="AU220">
        <f>AVERAGE(G220:Z220)</f>
        <v>0.10321760724659543</v>
      </c>
      <c r="AV220">
        <f>SUMIF(G220:Z220,"&gt;0",AA220:AT220)</f>
        <v>210</v>
      </c>
      <c r="AW220">
        <f>COUNTIF(G220:Z220,"&lt;&gt;0")</f>
        <v>20</v>
      </c>
      <c r="AX220">
        <f>_xlfn.LET(_xlpm.n,AW220,_xlpm.w,AV220,_xlpm.mu,_xlpm.n*(_xlpm.n+1)/4,_xlpm.sd,SQRT(_xlpm.n*(_xlpm.n+1)*(2*_xlpm.n+1)/24),_xlpm.z,(ABS(_xlpm.w-_xlpm.mu)-0.5)/_xlpm.sd,MIN(1,2*(1-_xlfn.NORM.S.DIST(_xlpm.z,TRUE))))</f>
        <v>9.5691731570646255E-5</v>
      </c>
    </row>
    <row r="221" spans="1:50" x14ac:dyDescent="0.25">
      <c r="A221" t="s">
        <v>9357</v>
      </c>
      <c r="B221" t="s">
        <v>106</v>
      </c>
      <c r="C221" t="s">
        <v>190</v>
      </c>
      <c r="D221" t="s">
        <v>23</v>
      </c>
      <c r="E221" t="s">
        <v>32</v>
      </c>
      <c r="F221" t="s">
        <v>9260</v>
      </c>
      <c r="G221">
        <f>all_runs!O662-all_runs!O1862</f>
        <v>3.4896439174291194E-2</v>
      </c>
      <c r="H221">
        <f>all_runs!O663-all_runs!O1863</f>
        <v>5.4831946395763387E-2</v>
      </c>
      <c r="I221">
        <f>all_runs!O664-all_runs!O1864</f>
        <v>6.8218115446041505E-2</v>
      </c>
      <c r="J221">
        <f>all_runs!O665-all_runs!O1865</f>
        <v>7.2414451639785438E-2</v>
      </c>
      <c r="K221">
        <f>all_runs!O666-all_runs!O1866</f>
        <v>4.6435350783176843E-2</v>
      </c>
      <c r="L221">
        <f>all_runs!O667-all_runs!O1867</f>
        <v>6.9096677429254294E-2</v>
      </c>
      <c r="M221">
        <f>all_runs!O668-all_runs!O1868</f>
        <v>5.3150140106661858E-2</v>
      </c>
      <c r="N221">
        <f>all_runs!O669-all_runs!O1869</f>
        <v>5.4354207220449147E-2</v>
      </c>
      <c r="O221">
        <f>all_runs!O670-all_runs!O1870</f>
        <v>5.8577405857740628E-2</v>
      </c>
      <c r="P221">
        <f>all_runs!O671-all_runs!O1871</f>
        <v>5.2469729002498577E-2</v>
      </c>
      <c r="Q221">
        <f>all_runs!O672-all_runs!O1872</f>
        <v>5.6377392459866726E-2</v>
      </c>
      <c r="R221">
        <f>all_runs!O673-all_runs!O1873</f>
        <v>6.8781053691422067E-2</v>
      </c>
      <c r="S221">
        <f>all_runs!O674-all_runs!O1874</f>
        <v>5.0576137532659216E-2</v>
      </c>
      <c r="T221">
        <f>all_runs!O675-all_runs!O1875</f>
        <v>4.7342322749021393E-2</v>
      </c>
      <c r="U221">
        <f>all_runs!O676-all_runs!O1876</f>
        <v>5.6812920921375465E-2</v>
      </c>
      <c r="V221">
        <f>all_runs!O677-all_runs!O1877</f>
        <v>6.2893081761006275E-2</v>
      </c>
      <c r="W221">
        <f>all_runs!O678-all_runs!O1878</f>
        <v>3.8535916458633634E-2</v>
      </c>
      <c r="X221">
        <f>all_runs!O679-all_runs!O1879</f>
        <v>5.9890126514434372E-2</v>
      </c>
      <c r="Y221">
        <f>all_runs!O680-all_runs!O1880</f>
        <v>4.5713087468218339E-2</v>
      </c>
      <c r="Z221">
        <f>all_runs!O681-all_runs!O1881</f>
        <v>4.9588044339550219E-2</v>
      </c>
      <c r="AA221" cm="1">
        <f t="array" ref="AA221">IF(G221=0,"",1+SUMPRODUCT(--(ABS($G221:$Z221)&lt;ABS(G221)),--($G221:$Z221&lt;&gt;0))+(SUMPRODUCT(--(ABS($G221:$Z221)=ABS(G221)),--($G221:$Z221&lt;&gt;0))-1)/2)</f>
        <v>1</v>
      </c>
      <c r="AB221" cm="1">
        <f t="array" ref="AB221">IF(H221=0,"",1+SUMPRODUCT(--(ABS($G221:$Z221)&lt;ABS(H221)),--($G221:$Z221&lt;&gt;0))+(SUMPRODUCT(--(ABS($G221:$Z221)=ABS(H221)),--($G221:$Z221&lt;&gt;0))-1)/2)</f>
        <v>11</v>
      </c>
      <c r="AC221" cm="1">
        <f t="array" ref="AC221">IF(I221=0,"",1+SUMPRODUCT(--(ABS($G221:$Z221)&lt;ABS(I221)),--($G221:$Z221&lt;&gt;0))+(SUMPRODUCT(--(ABS($G221:$Z221)=ABS(I221)),--($G221:$Z221&lt;&gt;0))-1)/2)</f>
        <v>17</v>
      </c>
      <c r="AD221" cm="1">
        <f t="array" ref="AD221">IF(J221=0,"",1+SUMPRODUCT(--(ABS($G221:$Z221)&lt;ABS(J221)),--($G221:$Z221&lt;&gt;0))+(SUMPRODUCT(--(ABS($G221:$Z221)=ABS(J221)),--($G221:$Z221&lt;&gt;0))-1)/2)</f>
        <v>20</v>
      </c>
      <c r="AE221" cm="1">
        <f t="array" ref="AE221">IF(K221=0,"",1+SUMPRODUCT(--(ABS($G221:$Z221)&lt;ABS(K221)),--($G221:$Z221&lt;&gt;0))+(SUMPRODUCT(--(ABS($G221:$Z221)=ABS(K221)),--($G221:$Z221&lt;&gt;0))-1)/2)</f>
        <v>4</v>
      </c>
      <c r="AF221" cm="1">
        <f t="array" ref="AF221">IF(L221=0,"",1+SUMPRODUCT(--(ABS($G221:$Z221)&lt;ABS(L221)),--($G221:$Z221&lt;&gt;0))+(SUMPRODUCT(--(ABS($G221:$Z221)=ABS(L221)),--($G221:$Z221&lt;&gt;0))-1)/2)</f>
        <v>19</v>
      </c>
      <c r="AG221" cm="1">
        <f t="array" ref="AG221">IF(M221=0,"",1+SUMPRODUCT(--(ABS($G221:$Z221)&lt;ABS(M221)),--($G221:$Z221&lt;&gt;0))+(SUMPRODUCT(--(ABS($G221:$Z221)=ABS(M221)),--($G221:$Z221&lt;&gt;0))-1)/2)</f>
        <v>9</v>
      </c>
      <c r="AH221" cm="1">
        <f t="array" ref="AH221">IF(N221=0,"",1+SUMPRODUCT(--(ABS($G221:$Z221)&lt;ABS(N221)),--($G221:$Z221&lt;&gt;0))+(SUMPRODUCT(--(ABS($G221:$Z221)=ABS(N221)),--($G221:$Z221&lt;&gt;0))-1)/2)</f>
        <v>10</v>
      </c>
      <c r="AI221" cm="1">
        <f t="array" ref="AI221">IF(O221=0,"",1+SUMPRODUCT(--(ABS($G221:$Z221)&lt;ABS(O221)),--($G221:$Z221&lt;&gt;0))+(SUMPRODUCT(--(ABS($G221:$Z221)=ABS(O221)),--($G221:$Z221&lt;&gt;0))-1)/2)</f>
        <v>14</v>
      </c>
      <c r="AJ221" cm="1">
        <f t="array" ref="AJ221">IF(P221=0,"",1+SUMPRODUCT(--(ABS($G221:$Z221)&lt;ABS(P221)),--($G221:$Z221&lt;&gt;0))+(SUMPRODUCT(--(ABS($G221:$Z221)=ABS(P221)),--($G221:$Z221&lt;&gt;0))-1)/2)</f>
        <v>8</v>
      </c>
      <c r="AK221" cm="1">
        <f t="array" ref="AK221">IF(Q221=0,"",1+SUMPRODUCT(--(ABS($G221:$Z221)&lt;ABS(Q221)),--($G221:$Z221&lt;&gt;0))+(SUMPRODUCT(--(ABS($G221:$Z221)=ABS(Q221)),--($G221:$Z221&lt;&gt;0))-1)/2)</f>
        <v>12</v>
      </c>
      <c r="AL221" cm="1">
        <f t="array" ref="AL221">IF(R221=0,"",1+SUMPRODUCT(--(ABS($G221:$Z221)&lt;ABS(R221)),--($G221:$Z221&lt;&gt;0))+(SUMPRODUCT(--(ABS($G221:$Z221)=ABS(R221)),--($G221:$Z221&lt;&gt;0))-1)/2)</f>
        <v>18</v>
      </c>
      <c r="AM221" cm="1">
        <f t="array" ref="AM221">IF(S221=0,"",1+SUMPRODUCT(--(ABS($G221:$Z221)&lt;ABS(S221)),--($G221:$Z221&lt;&gt;0))+(SUMPRODUCT(--(ABS($G221:$Z221)=ABS(S221)),--($G221:$Z221&lt;&gt;0))-1)/2)</f>
        <v>7</v>
      </c>
      <c r="AN221" cm="1">
        <f t="array" ref="AN221">IF(T221=0,"",1+SUMPRODUCT(--(ABS($G221:$Z221)&lt;ABS(T221)),--($G221:$Z221&lt;&gt;0))+(SUMPRODUCT(--(ABS($G221:$Z221)=ABS(T221)),--($G221:$Z221&lt;&gt;0))-1)/2)</f>
        <v>5</v>
      </c>
      <c r="AO221" cm="1">
        <f t="array" ref="AO221">IF(U221=0,"",1+SUMPRODUCT(--(ABS($G221:$Z221)&lt;ABS(U221)),--($G221:$Z221&lt;&gt;0))+(SUMPRODUCT(--(ABS($G221:$Z221)=ABS(U221)),--($G221:$Z221&lt;&gt;0))-1)/2)</f>
        <v>13</v>
      </c>
      <c r="AP221" cm="1">
        <f t="array" ref="AP221">IF(V221=0,"",1+SUMPRODUCT(--(ABS($G221:$Z221)&lt;ABS(V221)),--($G221:$Z221&lt;&gt;0))+(SUMPRODUCT(--(ABS($G221:$Z221)=ABS(V221)),--($G221:$Z221&lt;&gt;0))-1)/2)</f>
        <v>16</v>
      </c>
      <c r="AQ221" cm="1">
        <f t="array" ref="AQ221">IF(W221=0,"",1+SUMPRODUCT(--(ABS($G221:$Z221)&lt;ABS(W221)),--($G221:$Z221&lt;&gt;0))+(SUMPRODUCT(--(ABS($G221:$Z221)=ABS(W221)),--($G221:$Z221&lt;&gt;0))-1)/2)</f>
        <v>2</v>
      </c>
      <c r="AR221" cm="1">
        <f t="array" ref="AR221">IF(X221=0,"",1+SUMPRODUCT(--(ABS($G221:$Z221)&lt;ABS(X221)),--($G221:$Z221&lt;&gt;0))+(SUMPRODUCT(--(ABS($G221:$Z221)=ABS(X221)),--($G221:$Z221&lt;&gt;0))-1)/2)</f>
        <v>15</v>
      </c>
      <c r="AS221" cm="1">
        <f t="array" ref="AS221">IF(Y221=0,"",1+SUMPRODUCT(--(ABS($G221:$Z221)&lt;ABS(Y221)),--($G221:$Z221&lt;&gt;0))+(SUMPRODUCT(--(ABS($G221:$Z221)=ABS(Y221)),--($G221:$Z221&lt;&gt;0))-1)/2)</f>
        <v>3</v>
      </c>
      <c r="AT221" cm="1">
        <f t="array" ref="AT221">IF(Z221=0,"",1+SUMPRODUCT(--(ABS($G221:$Z221)&lt;ABS(Z221)),--($G221:$Z221&lt;&gt;0))+(SUMPRODUCT(--(ABS($G221:$Z221)=ABS(Z221)),--($G221:$Z221&lt;&gt;0))-1)/2)</f>
        <v>6</v>
      </c>
      <c r="AU221">
        <f>AVERAGE(G221:Z221)</f>
        <v>5.5047727347592522E-2</v>
      </c>
      <c r="AV221">
        <f>SUMIF(G221:Z221,"&gt;0",AA221:AT221)</f>
        <v>210</v>
      </c>
      <c r="AW221">
        <f>COUNTIF(G221:Z221,"&lt;&gt;0")</f>
        <v>20</v>
      </c>
      <c r="AX221">
        <f>_xlfn.LET(_xlpm.n,AW221,_xlpm.w,AV221,_xlpm.mu,_xlpm.n*(_xlpm.n+1)/4,_xlpm.sd,SQRT(_xlpm.n*(_xlpm.n+1)*(2*_xlpm.n+1)/24),_xlpm.z,(ABS(_xlpm.w-_xlpm.mu)-0.5)/_xlpm.sd,MIN(1,2*(1-_xlfn.NORM.S.DIST(_xlpm.z,TRUE))))</f>
        <v>9.5691731570646255E-5</v>
      </c>
    </row>
    <row r="222" spans="1:50" x14ac:dyDescent="0.25">
      <c r="A222" t="s">
        <v>9357</v>
      </c>
      <c r="B222" t="s">
        <v>106</v>
      </c>
      <c r="C222" t="s">
        <v>190</v>
      </c>
      <c r="D222" t="s">
        <v>23</v>
      </c>
      <c r="E222" t="s">
        <v>12</v>
      </c>
      <c r="F222" t="s">
        <v>9260</v>
      </c>
      <c r="G222">
        <f>all_runs!O682-all_runs!O1882</f>
        <v>3.5294028848113168E-2</v>
      </c>
      <c r="H222">
        <f>all_runs!O683-all_runs!O1883</f>
        <v>4.5254870750529586E-3</v>
      </c>
      <c r="I222">
        <f>all_runs!O684-all_runs!O1884</f>
        <v>1.4603071145355528E-2</v>
      </c>
      <c r="J222">
        <f>all_runs!O685-all_runs!O1885</f>
        <v>6.3970451300515152E-2</v>
      </c>
      <c r="K222">
        <f>all_runs!O686-all_runs!O1886</f>
        <v>1.300611960621656E-2</v>
      </c>
      <c r="L222">
        <f>all_runs!O687-all_runs!O1887</f>
        <v>1.0955834293006284E-2</v>
      </c>
      <c r="M222">
        <f>all_runs!O688-all_runs!O1888</f>
        <v>5.7251027286577827E-3</v>
      </c>
      <c r="N222">
        <f>all_runs!O689-all_runs!O1889</f>
        <v>1.5704531346989459E-2</v>
      </c>
      <c r="O222">
        <f>all_runs!O690-all_runs!O1890</f>
        <v>1.0800211646798896E-2</v>
      </c>
      <c r="P222">
        <f>all_runs!O691-all_runs!O1891</f>
        <v>-9.0743541467328548E-3</v>
      </c>
      <c r="Q222">
        <f>all_runs!O692-all_runs!O1892</f>
        <v>0</v>
      </c>
      <c r="R222">
        <f>all_runs!O693-all_runs!O1893</f>
        <v>4.1319080337438585E-3</v>
      </c>
      <c r="S222">
        <f>all_runs!O694-all_runs!O1894</f>
        <v>1.1173184357541888E-2</v>
      </c>
      <c r="T222">
        <f>all_runs!O695-all_runs!O1895</f>
        <v>-9.2682965537490558E-3</v>
      </c>
      <c r="U222">
        <f>all_runs!O696-all_runs!O1896</f>
        <v>1.5786830707425703E-2</v>
      </c>
      <c r="V222">
        <f>all_runs!O697-all_runs!O1897</f>
        <v>2.2341814668609405E-3</v>
      </c>
      <c r="W222">
        <f>all_runs!O698-all_runs!O1898</f>
        <v>1.2844519413794941E-3</v>
      </c>
      <c r="X222">
        <f>all_runs!O699-all_runs!O1899</f>
        <v>1.5704531346989459E-2</v>
      </c>
      <c r="Y222">
        <f>all_runs!O700-all_runs!O1900</f>
        <v>-6.6108007448788531E-3</v>
      </c>
      <c r="Z222">
        <f>all_runs!O701-all_runs!O1901</f>
        <v>3.1585518102371979E-2</v>
      </c>
      <c r="AA222" cm="1">
        <f t="array" ref="AA222">IF(G222=0,"",1+SUMPRODUCT(--(ABS($G222:$Z222)&lt;ABS(G222)),--($G222:$Z222&lt;&gt;0))+(SUMPRODUCT(--(ABS($G222:$Z222)=ABS(G222)),--($G222:$Z222&lt;&gt;0))-1)/2)</f>
        <v>18</v>
      </c>
      <c r="AB222" cm="1">
        <f t="array" ref="AB222">IF(H222=0,"",1+SUMPRODUCT(--(ABS($G222:$Z222)&lt;ABS(H222)),--($G222:$Z222&lt;&gt;0))+(SUMPRODUCT(--(ABS($G222:$Z222)=ABS(H222)),--($G222:$Z222&lt;&gt;0))-1)/2)</f>
        <v>4</v>
      </c>
      <c r="AC222" cm="1">
        <f t="array" ref="AC222">IF(I222=0,"",1+SUMPRODUCT(--(ABS($G222:$Z222)&lt;ABS(I222)),--($G222:$Z222&lt;&gt;0))+(SUMPRODUCT(--(ABS($G222:$Z222)=ABS(I222)),--($G222:$Z222&lt;&gt;0))-1)/2)</f>
        <v>13</v>
      </c>
      <c r="AD222" cm="1">
        <f t="array" ref="AD222">IF(J222=0,"",1+SUMPRODUCT(--(ABS($G222:$Z222)&lt;ABS(J222)),--($G222:$Z222&lt;&gt;0))+(SUMPRODUCT(--(ABS($G222:$Z222)=ABS(J222)),--($G222:$Z222&lt;&gt;0))-1)/2)</f>
        <v>19</v>
      </c>
      <c r="AE222" cm="1">
        <f t="array" ref="AE222">IF(K222=0,"",1+SUMPRODUCT(--(ABS($G222:$Z222)&lt;ABS(K222)),--($G222:$Z222&lt;&gt;0))+(SUMPRODUCT(--(ABS($G222:$Z222)=ABS(K222)),--($G222:$Z222&lt;&gt;0))-1)/2)</f>
        <v>12</v>
      </c>
      <c r="AF222" cm="1">
        <f t="array" ref="AF222">IF(L222=0,"",1+SUMPRODUCT(--(ABS($G222:$Z222)&lt;ABS(L222)),--($G222:$Z222&lt;&gt;0))+(SUMPRODUCT(--(ABS($G222:$Z222)=ABS(L222)),--($G222:$Z222&lt;&gt;0))-1)/2)</f>
        <v>10</v>
      </c>
      <c r="AG222" cm="1">
        <f t="array" ref="AG222">IF(M222=0,"",1+SUMPRODUCT(--(ABS($G222:$Z222)&lt;ABS(M222)),--($G222:$Z222&lt;&gt;0))+(SUMPRODUCT(--(ABS($G222:$Z222)=ABS(M222)),--($G222:$Z222&lt;&gt;0))-1)/2)</f>
        <v>5</v>
      </c>
      <c r="AH222" cm="1">
        <f t="array" ref="AH222">IF(N222=0,"",1+SUMPRODUCT(--(ABS($G222:$Z222)&lt;ABS(N222)),--($G222:$Z222&lt;&gt;0))+(SUMPRODUCT(--(ABS($G222:$Z222)=ABS(N222)),--($G222:$Z222&lt;&gt;0))-1)/2)</f>
        <v>14.5</v>
      </c>
      <c r="AI222" cm="1">
        <f t="array" ref="AI222">IF(O222=0,"",1+SUMPRODUCT(--(ABS($G222:$Z222)&lt;ABS(O222)),--($G222:$Z222&lt;&gt;0))+(SUMPRODUCT(--(ABS($G222:$Z222)=ABS(O222)),--($G222:$Z222&lt;&gt;0))-1)/2)</f>
        <v>9</v>
      </c>
      <c r="AJ222" cm="1">
        <f t="array" ref="AJ222">IF(P222=0,"",1+SUMPRODUCT(--(ABS($G222:$Z222)&lt;ABS(P222)),--($G222:$Z222&lt;&gt;0))+(SUMPRODUCT(--(ABS($G222:$Z222)=ABS(P222)),--($G222:$Z222&lt;&gt;0))-1)/2)</f>
        <v>7</v>
      </c>
      <c r="AK222" t="str" cm="1">
        <f t="array" ref="AK222">IF(Q222=0,"",1+SUMPRODUCT(--(ABS($G222:$Z222)&lt;ABS(Q222)),--($G222:$Z222&lt;&gt;0))+(SUMPRODUCT(--(ABS($G222:$Z222)=ABS(Q222)),--($G222:$Z222&lt;&gt;0))-1)/2)</f>
        <v/>
      </c>
      <c r="AL222" cm="1">
        <f t="array" ref="AL222">IF(R222=0,"",1+SUMPRODUCT(--(ABS($G222:$Z222)&lt;ABS(R222)),--($G222:$Z222&lt;&gt;0))+(SUMPRODUCT(--(ABS($G222:$Z222)=ABS(R222)),--($G222:$Z222&lt;&gt;0))-1)/2)</f>
        <v>3</v>
      </c>
      <c r="AM222" cm="1">
        <f t="array" ref="AM222">IF(S222=0,"",1+SUMPRODUCT(--(ABS($G222:$Z222)&lt;ABS(S222)),--($G222:$Z222&lt;&gt;0))+(SUMPRODUCT(--(ABS($G222:$Z222)=ABS(S222)),--($G222:$Z222&lt;&gt;0))-1)/2)</f>
        <v>11</v>
      </c>
      <c r="AN222" cm="1">
        <f t="array" ref="AN222">IF(T222=0,"",1+SUMPRODUCT(--(ABS($G222:$Z222)&lt;ABS(T222)),--($G222:$Z222&lt;&gt;0))+(SUMPRODUCT(--(ABS($G222:$Z222)=ABS(T222)),--($G222:$Z222&lt;&gt;0))-1)/2)</f>
        <v>8</v>
      </c>
      <c r="AO222" cm="1">
        <f t="array" ref="AO222">IF(U222=0,"",1+SUMPRODUCT(--(ABS($G222:$Z222)&lt;ABS(U222)),--($G222:$Z222&lt;&gt;0))+(SUMPRODUCT(--(ABS($G222:$Z222)=ABS(U222)),--($G222:$Z222&lt;&gt;0))-1)/2)</f>
        <v>16</v>
      </c>
      <c r="AP222" cm="1">
        <f t="array" ref="AP222">IF(V222=0,"",1+SUMPRODUCT(--(ABS($G222:$Z222)&lt;ABS(V222)),--($G222:$Z222&lt;&gt;0))+(SUMPRODUCT(--(ABS($G222:$Z222)=ABS(V222)),--($G222:$Z222&lt;&gt;0))-1)/2)</f>
        <v>2</v>
      </c>
      <c r="AQ222" cm="1">
        <f t="array" ref="AQ222">IF(W222=0,"",1+SUMPRODUCT(--(ABS($G222:$Z222)&lt;ABS(W222)),--($G222:$Z222&lt;&gt;0))+(SUMPRODUCT(--(ABS($G222:$Z222)=ABS(W222)),--($G222:$Z222&lt;&gt;0))-1)/2)</f>
        <v>1</v>
      </c>
      <c r="AR222" cm="1">
        <f t="array" ref="AR222">IF(X222=0,"",1+SUMPRODUCT(--(ABS($G222:$Z222)&lt;ABS(X222)),--($G222:$Z222&lt;&gt;0))+(SUMPRODUCT(--(ABS($G222:$Z222)=ABS(X222)),--($G222:$Z222&lt;&gt;0))-1)/2)</f>
        <v>14.5</v>
      </c>
      <c r="AS222" cm="1">
        <f t="array" ref="AS222">IF(Y222=0,"",1+SUMPRODUCT(--(ABS($G222:$Z222)&lt;ABS(Y222)),--($G222:$Z222&lt;&gt;0))+(SUMPRODUCT(--(ABS($G222:$Z222)=ABS(Y222)),--($G222:$Z222&lt;&gt;0))-1)/2)</f>
        <v>6</v>
      </c>
      <c r="AT222" cm="1">
        <f t="array" ref="AT222">IF(Z222=0,"",1+SUMPRODUCT(--(ABS($G222:$Z222)&lt;ABS(Z222)),--($G222:$Z222&lt;&gt;0))+(SUMPRODUCT(--(ABS($G222:$Z222)=ABS(Z222)),--($G222:$Z222&lt;&gt;0))-1)/2)</f>
        <v>17</v>
      </c>
      <c r="AU222">
        <f>AVERAGE(G222:Z222)</f>
        <v>1.1576599625082918E-2</v>
      </c>
      <c r="AV222">
        <f>SUMIF(G222:Z222,"&gt;0",AA222:AT222)</f>
        <v>169</v>
      </c>
      <c r="AW222">
        <f>COUNTIF(G222:Z222,"&lt;&gt;0")</f>
        <v>19</v>
      </c>
      <c r="AX222">
        <f>_xlfn.LET(_xlpm.n,AW222,_xlpm.w,AV222,_xlpm.mu,_xlpm.n*(_xlpm.n+1)/4,_xlpm.sd,SQRT(_xlpm.n*(_xlpm.n+1)*(2*_xlpm.n+1)/24),_xlpm.z,(ABS(_xlpm.w-_xlpm.mu)-0.5)/_xlpm.sd,MIN(1,2*(1-_xlfn.NORM.S.DIST(_xlpm.z,TRUE))))</f>
        <v>3.0984271848921718E-3</v>
      </c>
    </row>
    <row r="223" spans="1:50" x14ac:dyDescent="0.25">
      <c r="A223" t="s">
        <v>9357</v>
      </c>
      <c r="B223" t="s">
        <v>106</v>
      </c>
      <c r="C223" t="s">
        <v>190</v>
      </c>
      <c r="D223" t="s">
        <v>23</v>
      </c>
      <c r="E223" t="s">
        <v>26</v>
      </c>
      <c r="F223" t="s">
        <v>9260</v>
      </c>
      <c r="G223">
        <f>all_runs!O702-all_runs!O1902</f>
        <v>2.2641690913025592E-2</v>
      </c>
      <c r="H223">
        <f>all_runs!O703-all_runs!O1903</f>
        <v>1.9545214792240695E-2</v>
      </c>
      <c r="I223">
        <f>all_runs!O704-all_runs!O1904</f>
        <v>2.5178658835046552E-2</v>
      </c>
      <c r="J223">
        <f>all_runs!O705-all_runs!O1905</f>
        <v>3.5242290748898508E-2</v>
      </c>
      <c r="K223">
        <f>all_runs!O706-all_runs!O1906</f>
        <v>8.7719298245612087E-3</v>
      </c>
      <c r="L223">
        <f>all_runs!O707-all_runs!O1907</f>
        <v>2.6461283741832542E-2</v>
      </c>
      <c r="M223">
        <f>all_runs!O708-all_runs!O1908</f>
        <v>1.3186813186813251E-2</v>
      </c>
      <c r="N223">
        <f>all_runs!O709-all_runs!O1909</f>
        <v>2.1363689524774854E-2</v>
      </c>
      <c r="O223">
        <f>all_runs!O710-all_runs!O1910</f>
        <v>1.158394178528388E-2</v>
      </c>
      <c r="P223">
        <f>all_runs!O711-all_runs!O1911</f>
        <v>1.0002246598356912E-2</v>
      </c>
      <c r="Q223">
        <f>all_runs!O712-all_runs!O1912</f>
        <v>2.1834577085036999E-3</v>
      </c>
      <c r="R223">
        <f>all_runs!O713-all_runs!O1913</f>
        <v>-2.3379835375043623E-3</v>
      </c>
      <c r="S223">
        <f>all_runs!O714-all_runs!O1914</f>
        <v>-7.0165065287016715E-3</v>
      </c>
      <c r="T223">
        <f>all_runs!O715-all_runs!O1915</f>
        <v>2.2705771050141932E-2</v>
      </c>
      <c r="U223">
        <f>all_runs!O716-all_runs!O1916</f>
        <v>1.2155997056659262E-2</v>
      </c>
      <c r="V223">
        <f>all_runs!O717-all_runs!O1917</f>
        <v>8.8495575221236855E-3</v>
      </c>
      <c r="W223">
        <f>all_runs!O718-all_runs!O1918</f>
        <v>2.7947598253273975E-3</v>
      </c>
      <c r="X223">
        <f>all_runs!O719-all_runs!O1919</f>
        <v>1.8871426199243979E-2</v>
      </c>
      <c r="Y223">
        <f>all_runs!O720-all_runs!O1920</f>
        <v>-1.1327988846290271E-3</v>
      </c>
      <c r="Z223">
        <f>all_runs!O721-all_runs!O1921</f>
        <v>9.609923999624681E-3</v>
      </c>
      <c r="AA223" cm="1">
        <f t="array" ref="AA223">IF(G223=0,"",1+SUMPRODUCT(--(ABS($G223:$Z223)&lt;ABS(G223)),--($G223:$Z223&lt;&gt;0))+(SUMPRODUCT(--(ABS($G223:$Z223)=ABS(G223)),--($G223:$Z223&lt;&gt;0))-1)/2)</f>
        <v>16</v>
      </c>
      <c r="AB223" cm="1">
        <f t="array" ref="AB223">IF(H223=0,"",1+SUMPRODUCT(--(ABS($G223:$Z223)&lt;ABS(H223)),--($G223:$Z223&lt;&gt;0))+(SUMPRODUCT(--(ABS($G223:$Z223)=ABS(H223)),--($G223:$Z223&lt;&gt;0))-1)/2)</f>
        <v>14</v>
      </c>
      <c r="AC223" cm="1">
        <f t="array" ref="AC223">IF(I223=0,"",1+SUMPRODUCT(--(ABS($G223:$Z223)&lt;ABS(I223)),--($G223:$Z223&lt;&gt;0))+(SUMPRODUCT(--(ABS($G223:$Z223)=ABS(I223)),--($G223:$Z223&lt;&gt;0))-1)/2)</f>
        <v>18</v>
      </c>
      <c r="AD223" cm="1">
        <f t="array" ref="AD223">IF(J223=0,"",1+SUMPRODUCT(--(ABS($G223:$Z223)&lt;ABS(J223)),--($G223:$Z223&lt;&gt;0))+(SUMPRODUCT(--(ABS($G223:$Z223)=ABS(J223)),--($G223:$Z223&lt;&gt;0))-1)/2)</f>
        <v>20</v>
      </c>
      <c r="AE223" cm="1">
        <f t="array" ref="AE223">IF(K223=0,"",1+SUMPRODUCT(--(ABS($G223:$Z223)&lt;ABS(K223)),--($G223:$Z223&lt;&gt;0))+(SUMPRODUCT(--(ABS($G223:$Z223)=ABS(K223)),--($G223:$Z223&lt;&gt;0))-1)/2)</f>
        <v>6</v>
      </c>
      <c r="AF223" cm="1">
        <f t="array" ref="AF223">IF(L223=0,"",1+SUMPRODUCT(--(ABS($G223:$Z223)&lt;ABS(L223)),--($G223:$Z223&lt;&gt;0))+(SUMPRODUCT(--(ABS($G223:$Z223)=ABS(L223)),--($G223:$Z223&lt;&gt;0))-1)/2)</f>
        <v>19</v>
      </c>
      <c r="AG223" cm="1">
        <f t="array" ref="AG223">IF(M223=0,"",1+SUMPRODUCT(--(ABS($G223:$Z223)&lt;ABS(M223)),--($G223:$Z223&lt;&gt;0))+(SUMPRODUCT(--(ABS($G223:$Z223)=ABS(M223)),--($G223:$Z223&lt;&gt;0))-1)/2)</f>
        <v>12</v>
      </c>
      <c r="AH223" cm="1">
        <f t="array" ref="AH223">IF(N223=0,"",1+SUMPRODUCT(--(ABS($G223:$Z223)&lt;ABS(N223)),--($G223:$Z223&lt;&gt;0))+(SUMPRODUCT(--(ABS($G223:$Z223)=ABS(N223)),--($G223:$Z223&lt;&gt;0))-1)/2)</f>
        <v>15</v>
      </c>
      <c r="AI223" cm="1">
        <f t="array" ref="AI223">IF(O223=0,"",1+SUMPRODUCT(--(ABS($G223:$Z223)&lt;ABS(O223)),--($G223:$Z223&lt;&gt;0))+(SUMPRODUCT(--(ABS($G223:$Z223)=ABS(O223)),--($G223:$Z223&lt;&gt;0))-1)/2)</f>
        <v>10</v>
      </c>
      <c r="AJ223" cm="1">
        <f t="array" ref="AJ223">IF(P223=0,"",1+SUMPRODUCT(--(ABS($G223:$Z223)&lt;ABS(P223)),--($G223:$Z223&lt;&gt;0))+(SUMPRODUCT(--(ABS($G223:$Z223)=ABS(P223)),--($G223:$Z223&lt;&gt;0))-1)/2)</f>
        <v>9</v>
      </c>
      <c r="AK223" cm="1">
        <f t="array" ref="AK223">IF(Q223=0,"",1+SUMPRODUCT(--(ABS($G223:$Z223)&lt;ABS(Q223)),--($G223:$Z223&lt;&gt;0))+(SUMPRODUCT(--(ABS($G223:$Z223)=ABS(Q223)),--($G223:$Z223&lt;&gt;0))-1)/2)</f>
        <v>2</v>
      </c>
      <c r="AL223" cm="1">
        <f t="array" ref="AL223">IF(R223=0,"",1+SUMPRODUCT(--(ABS($G223:$Z223)&lt;ABS(R223)),--($G223:$Z223&lt;&gt;0))+(SUMPRODUCT(--(ABS($G223:$Z223)=ABS(R223)),--($G223:$Z223&lt;&gt;0))-1)/2)</f>
        <v>3</v>
      </c>
      <c r="AM223" cm="1">
        <f t="array" ref="AM223">IF(S223=0,"",1+SUMPRODUCT(--(ABS($G223:$Z223)&lt;ABS(S223)),--($G223:$Z223&lt;&gt;0))+(SUMPRODUCT(--(ABS($G223:$Z223)=ABS(S223)),--($G223:$Z223&lt;&gt;0))-1)/2)</f>
        <v>5</v>
      </c>
      <c r="AN223" cm="1">
        <f t="array" ref="AN223">IF(T223=0,"",1+SUMPRODUCT(--(ABS($G223:$Z223)&lt;ABS(T223)),--($G223:$Z223&lt;&gt;0))+(SUMPRODUCT(--(ABS($G223:$Z223)=ABS(T223)),--($G223:$Z223&lt;&gt;0))-1)/2)</f>
        <v>17</v>
      </c>
      <c r="AO223" cm="1">
        <f t="array" ref="AO223">IF(U223=0,"",1+SUMPRODUCT(--(ABS($G223:$Z223)&lt;ABS(U223)),--($G223:$Z223&lt;&gt;0))+(SUMPRODUCT(--(ABS($G223:$Z223)=ABS(U223)),--($G223:$Z223&lt;&gt;0))-1)/2)</f>
        <v>11</v>
      </c>
      <c r="AP223" cm="1">
        <f t="array" ref="AP223">IF(V223=0,"",1+SUMPRODUCT(--(ABS($G223:$Z223)&lt;ABS(V223)),--($G223:$Z223&lt;&gt;0))+(SUMPRODUCT(--(ABS($G223:$Z223)=ABS(V223)),--($G223:$Z223&lt;&gt;0))-1)/2)</f>
        <v>7</v>
      </c>
      <c r="AQ223" cm="1">
        <f t="array" ref="AQ223">IF(W223=0,"",1+SUMPRODUCT(--(ABS($G223:$Z223)&lt;ABS(W223)),--($G223:$Z223&lt;&gt;0))+(SUMPRODUCT(--(ABS($G223:$Z223)=ABS(W223)),--($G223:$Z223&lt;&gt;0))-1)/2)</f>
        <v>4</v>
      </c>
      <c r="AR223" cm="1">
        <f t="array" ref="AR223">IF(X223=0,"",1+SUMPRODUCT(--(ABS($G223:$Z223)&lt;ABS(X223)),--($G223:$Z223&lt;&gt;0))+(SUMPRODUCT(--(ABS($G223:$Z223)=ABS(X223)),--($G223:$Z223&lt;&gt;0))-1)/2)</f>
        <v>13</v>
      </c>
      <c r="AS223" cm="1">
        <f t="array" ref="AS223">IF(Y223=0,"",1+SUMPRODUCT(--(ABS($G223:$Z223)&lt;ABS(Y223)),--($G223:$Z223&lt;&gt;0))+(SUMPRODUCT(--(ABS($G223:$Z223)=ABS(Y223)),--($G223:$Z223&lt;&gt;0))-1)/2)</f>
        <v>1</v>
      </c>
      <c r="AT223" cm="1">
        <f t="array" ref="AT223">IF(Z223=0,"",1+SUMPRODUCT(--(ABS($G223:$Z223)&lt;ABS(Z223)),--($G223:$Z223&lt;&gt;0))+(SUMPRODUCT(--(ABS($G223:$Z223)=ABS(Z223)),--($G223:$Z223&lt;&gt;0))-1)/2)</f>
        <v>8</v>
      </c>
      <c r="AU223">
        <f>AVERAGE(G223:Z223)</f>
        <v>1.3033068218081178E-2</v>
      </c>
      <c r="AV223">
        <f>SUMIF(G223:Z223,"&gt;0",AA223:AT223)</f>
        <v>201</v>
      </c>
      <c r="AW223">
        <f>COUNTIF(G223:Z223,"&lt;&gt;0")</f>
        <v>20</v>
      </c>
      <c r="AX223">
        <f>_xlfn.LET(_xlpm.n,AW223,_xlpm.w,AV223,_xlpm.mu,_xlpm.n*(_xlpm.n+1)/4,_xlpm.sd,SQRT(_xlpm.n*(_xlpm.n+1)*(2*_xlpm.n+1)/24),_xlpm.z,(ABS(_xlpm.w-_xlpm.mu)-0.5)/_xlpm.sd,MIN(1,2*(1-_xlfn.NORM.S.DIST(_xlpm.z,TRUE))))</f>
        <v>3.6348186820167605E-4</v>
      </c>
    </row>
    <row r="224" spans="1:50" x14ac:dyDescent="0.25">
      <c r="A224" t="s">
        <v>9357</v>
      </c>
      <c r="B224" t="s">
        <v>106</v>
      </c>
      <c r="C224" t="s">
        <v>190</v>
      </c>
      <c r="D224" t="s">
        <v>37</v>
      </c>
      <c r="E224" t="s">
        <v>32</v>
      </c>
      <c r="F224" t="s">
        <v>9259</v>
      </c>
      <c r="G224">
        <f>all_runs!O722-all_runs!O1922</f>
        <v>9.3479494820490894E-3</v>
      </c>
      <c r="H224">
        <f>all_runs!O723-all_runs!O1923</f>
        <v>-0.16421087922219424</v>
      </c>
      <c r="I224">
        <f>all_runs!O724-all_runs!O1924</f>
        <v>-0.13652353941189344</v>
      </c>
      <c r="J224">
        <f>all_runs!O725-all_runs!O1925</f>
        <v>1.8067315879787271E-3</v>
      </c>
      <c r="K224">
        <f>all_runs!O726-all_runs!O1926</f>
        <v>-0.10685961900089935</v>
      </c>
      <c r="L224">
        <f>all_runs!O727-all_runs!O1927</f>
        <v>1.6969604592970811E-2</v>
      </c>
      <c r="M224">
        <f>all_runs!O728-all_runs!O1928</f>
        <v>0.13336766685640467</v>
      </c>
      <c r="N224">
        <f>all_runs!O729-all_runs!O1929</f>
        <v>4.4701341925433846E-3</v>
      </c>
      <c r="O224">
        <f>all_runs!O730-all_runs!O1930</f>
        <v>5.7653290241493793E-2</v>
      </c>
      <c r="P224">
        <f>all_runs!O731-all_runs!O1931</f>
        <v>-0.25652483391331876</v>
      </c>
      <c r="Q224">
        <f>all_runs!O732-all_runs!O1932</f>
        <v>0.14683109447258313</v>
      </c>
      <c r="R224">
        <f>all_runs!O733-all_runs!O1933</f>
        <v>-0.23158623075592466</v>
      </c>
      <c r="S224">
        <f>all_runs!O734-all_runs!O1934</f>
        <v>-0.20245775729646687</v>
      </c>
      <c r="T224">
        <f>all_runs!O735-all_runs!O1935</f>
        <v>-0.1569902290343852</v>
      </c>
      <c r="U224">
        <f>all_runs!O736-all_runs!O1936</f>
        <v>2.5403599690076217E-2</v>
      </c>
      <c r="V224">
        <f>all_runs!O737-all_runs!O1937</f>
        <v>-0.13423907438140514</v>
      </c>
      <c r="W224">
        <f>all_runs!O738-all_runs!O1938</f>
        <v>4.2472241633667251E-2</v>
      </c>
      <c r="X224">
        <f>all_runs!O739-all_runs!O1939</f>
        <v>2.3886313243297708E-2</v>
      </c>
      <c r="Y224">
        <f>all_runs!O740-all_runs!O1940</f>
        <v>-0.11486424298205256</v>
      </c>
      <c r="Z224">
        <f>all_runs!O741-all_runs!O1941</f>
        <v>-0.18400635291540401</v>
      </c>
      <c r="AA224" cm="1">
        <f t="array" ref="AA224">IF(G224=0,"",1+SUMPRODUCT(--(ABS($G224:$Z224)&lt;ABS(G224)),--($G224:$Z224&lt;&gt;0))+(SUMPRODUCT(--(ABS($G224:$Z224)=ABS(G224)),--($G224:$Z224&lt;&gt;0))-1)/2)</f>
        <v>3</v>
      </c>
      <c r="AB224" cm="1">
        <f t="array" ref="AB224">IF(H224=0,"",1+SUMPRODUCT(--(ABS($G224:$Z224)&lt;ABS(H224)),--($G224:$Z224&lt;&gt;0))+(SUMPRODUCT(--(ABS($G224:$Z224)=ABS(H224)),--($G224:$Z224&lt;&gt;0))-1)/2)</f>
        <v>16</v>
      </c>
      <c r="AC224" cm="1">
        <f t="array" ref="AC224">IF(I224=0,"",1+SUMPRODUCT(--(ABS($G224:$Z224)&lt;ABS(I224)),--($G224:$Z224&lt;&gt;0))+(SUMPRODUCT(--(ABS($G224:$Z224)=ABS(I224)),--($G224:$Z224&lt;&gt;0))-1)/2)</f>
        <v>13</v>
      </c>
      <c r="AD224" cm="1">
        <f t="array" ref="AD224">IF(J224=0,"",1+SUMPRODUCT(--(ABS($G224:$Z224)&lt;ABS(J224)),--($G224:$Z224&lt;&gt;0))+(SUMPRODUCT(--(ABS($G224:$Z224)=ABS(J224)),--($G224:$Z224&lt;&gt;0))-1)/2)</f>
        <v>1</v>
      </c>
      <c r="AE224" cm="1">
        <f t="array" ref="AE224">IF(K224=0,"",1+SUMPRODUCT(--(ABS($G224:$Z224)&lt;ABS(K224)),--($G224:$Z224&lt;&gt;0))+(SUMPRODUCT(--(ABS($G224:$Z224)=ABS(K224)),--($G224:$Z224&lt;&gt;0))-1)/2)</f>
        <v>9</v>
      </c>
      <c r="AF224" cm="1">
        <f t="array" ref="AF224">IF(L224=0,"",1+SUMPRODUCT(--(ABS($G224:$Z224)&lt;ABS(L224)),--($G224:$Z224&lt;&gt;0))+(SUMPRODUCT(--(ABS($G224:$Z224)=ABS(L224)),--($G224:$Z224&lt;&gt;0))-1)/2)</f>
        <v>4</v>
      </c>
      <c r="AG224" cm="1">
        <f t="array" ref="AG224">IF(M224=0,"",1+SUMPRODUCT(--(ABS($G224:$Z224)&lt;ABS(M224)),--($G224:$Z224&lt;&gt;0))+(SUMPRODUCT(--(ABS($G224:$Z224)=ABS(M224)),--($G224:$Z224&lt;&gt;0))-1)/2)</f>
        <v>11</v>
      </c>
      <c r="AH224" cm="1">
        <f t="array" ref="AH224">IF(N224=0,"",1+SUMPRODUCT(--(ABS($G224:$Z224)&lt;ABS(N224)),--($G224:$Z224&lt;&gt;0))+(SUMPRODUCT(--(ABS($G224:$Z224)=ABS(N224)),--($G224:$Z224&lt;&gt;0))-1)/2)</f>
        <v>2</v>
      </c>
      <c r="AI224" cm="1">
        <f t="array" ref="AI224">IF(O224=0,"",1+SUMPRODUCT(--(ABS($G224:$Z224)&lt;ABS(O224)),--($G224:$Z224&lt;&gt;0))+(SUMPRODUCT(--(ABS($G224:$Z224)=ABS(O224)),--($G224:$Z224&lt;&gt;0))-1)/2)</f>
        <v>8</v>
      </c>
      <c r="AJ224" cm="1">
        <f t="array" ref="AJ224">IF(P224=0,"",1+SUMPRODUCT(--(ABS($G224:$Z224)&lt;ABS(P224)),--($G224:$Z224&lt;&gt;0))+(SUMPRODUCT(--(ABS($G224:$Z224)=ABS(P224)),--($G224:$Z224&lt;&gt;0))-1)/2)</f>
        <v>20</v>
      </c>
      <c r="AK224" cm="1">
        <f t="array" ref="AK224">IF(Q224=0,"",1+SUMPRODUCT(--(ABS($G224:$Z224)&lt;ABS(Q224)),--($G224:$Z224&lt;&gt;0))+(SUMPRODUCT(--(ABS($G224:$Z224)=ABS(Q224)),--($G224:$Z224&lt;&gt;0))-1)/2)</f>
        <v>14</v>
      </c>
      <c r="AL224" cm="1">
        <f t="array" ref="AL224">IF(R224=0,"",1+SUMPRODUCT(--(ABS($G224:$Z224)&lt;ABS(R224)),--($G224:$Z224&lt;&gt;0))+(SUMPRODUCT(--(ABS($G224:$Z224)=ABS(R224)),--($G224:$Z224&lt;&gt;0))-1)/2)</f>
        <v>19</v>
      </c>
      <c r="AM224" cm="1">
        <f t="array" ref="AM224">IF(S224=0,"",1+SUMPRODUCT(--(ABS($G224:$Z224)&lt;ABS(S224)),--($G224:$Z224&lt;&gt;0))+(SUMPRODUCT(--(ABS($G224:$Z224)=ABS(S224)),--($G224:$Z224&lt;&gt;0))-1)/2)</f>
        <v>18</v>
      </c>
      <c r="AN224" cm="1">
        <f t="array" ref="AN224">IF(T224=0,"",1+SUMPRODUCT(--(ABS($G224:$Z224)&lt;ABS(T224)),--($G224:$Z224&lt;&gt;0))+(SUMPRODUCT(--(ABS($G224:$Z224)=ABS(T224)),--($G224:$Z224&lt;&gt;0))-1)/2)</f>
        <v>15</v>
      </c>
      <c r="AO224" cm="1">
        <f t="array" ref="AO224">IF(U224=0,"",1+SUMPRODUCT(--(ABS($G224:$Z224)&lt;ABS(U224)),--($G224:$Z224&lt;&gt;0))+(SUMPRODUCT(--(ABS($G224:$Z224)=ABS(U224)),--($G224:$Z224&lt;&gt;0))-1)/2)</f>
        <v>6</v>
      </c>
      <c r="AP224" cm="1">
        <f t="array" ref="AP224">IF(V224=0,"",1+SUMPRODUCT(--(ABS($G224:$Z224)&lt;ABS(V224)),--($G224:$Z224&lt;&gt;0))+(SUMPRODUCT(--(ABS($G224:$Z224)=ABS(V224)),--($G224:$Z224&lt;&gt;0))-1)/2)</f>
        <v>12</v>
      </c>
      <c r="AQ224" cm="1">
        <f t="array" ref="AQ224">IF(W224=0,"",1+SUMPRODUCT(--(ABS($G224:$Z224)&lt;ABS(W224)),--($G224:$Z224&lt;&gt;0))+(SUMPRODUCT(--(ABS($G224:$Z224)=ABS(W224)),--($G224:$Z224&lt;&gt;0))-1)/2)</f>
        <v>7</v>
      </c>
      <c r="AR224" cm="1">
        <f t="array" ref="AR224">IF(X224=0,"",1+SUMPRODUCT(--(ABS($G224:$Z224)&lt;ABS(X224)),--($G224:$Z224&lt;&gt;0))+(SUMPRODUCT(--(ABS($G224:$Z224)=ABS(X224)),--($G224:$Z224&lt;&gt;0))-1)/2)</f>
        <v>5</v>
      </c>
      <c r="AS224" cm="1">
        <f t="array" ref="AS224">IF(Y224=0,"",1+SUMPRODUCT(--(ABS($G224:$Z224)&lt;ABS(Y224)),--($G224:$Z224&lt;&gt;0))+(SUMPRODUCT(--(ABS($G224:$Z224)=ABS(Y224)),--($G224:$Z224&lt;&gt;0))-1)/2)</f>
        <v>10</v>
      </c>
      <c r="AT224" cm="1">
        <f t="array" ref="AT224">IF(Z224=0,"",1+SUMPRODUCT(--(ABS($G224:$Z224)&lt;ABS(Z224)),--($G224:$Z224&lt;&gt;0))+(SUMPRODUCT(--(ABS($G224:$Z224)=ABS(Z224)),--($G224:$Z224&lt;&gt;0))-1)/2)</f>
        <v>17</v>
      </c>
      <c r="AU224">
        <f>AVERAGE(G224:Z224)</f>
        <v>-6.1302706646043981E-2</v>
      </c>
      <c r="AV224">
        <f>SUMIF(G224:Z224,"&gt;0",AA224:AT224)</f>
        <v>61</v>
      </c>
      <c r="AW224">
        <f>COUNTIF(G224:Z224,"&lt;&gt;0")</f>
        <v>20</v>
      </c>
      <c r="AX224">
        <f>_xlfn.LET(_xlpm.n,AW224,_xlpm.w,AV224,_xlpm.mu,_xlpm.n*(_xlpm.n+1)/4,_xlpm.sd,SQRT(_xlpm.n*(_xlpm.n+1)*(2*_xlpm.n+1)/24),_xlpm.z,(ABS(_xlpm.w-_xlpm.mu)-0.5)/_xlpm.sd,MIN(1,2*(1-_xlfn.NORM.S.DIST(_xlpm.z,TRUE))))</f>
        <v>0.10438197028778462</v>
      </c>
    </row>
    <row r="225" spans="1:50" x14ac:dyDescent="0.25">
      <c r="A225" t="s">
        <v>9357</v>
      </c>
      <c r="B225" t="s">
        <v>106</v>
      </c>
      <c r="C225" t="s">
        <v>190</v>
      </c>
      <c r="D225" t="s">
        <v>37</v>
      </c>
      <c r="E225" t="s">
        <v>12</v>
      </c>
      <c r="F225" t="s">
        <v>9259</v>
      </c>
      <c r="G225">
        <f>all_runs!O742-all_runs!O1942</f>
        <v>-0.24026850876165945</v>
      </c>
      <c r="H225">
        <f>all_runs!O743-all_runs!O1943</f>
        <v>-9.4112159069374202E-2</v>
      </c>
      <c r="I225">
        <f>all_runs!O744-all_runs!O1944</f>
        <v>-0.13372043010752688</v>
      </c>
      <c r="J225">
        <f>all_runs!O745-all_runs!O1945</f>
        <v>-5.7536490914507077E-2</v>
      </c>
      <c r="K225">
        <f>all_runs!O746-all_runs!O1946</f>
        <v>4.9402461237726958E-2</v>
      </c>
      <c r="L225">
        <f>all_runs!O747-all_runs!O1947</f>
        <v>6.4595862590131947E-2</v>
      </c>
      <c r="M225">
        <f>all_runs!O748-all_runs!O1948</f>
        <v>-2.2923214216428067E-2</v>
      </c>
      <c r="N225">
        <f>all_runs!O749-all_runs!O1949</f>
        <v>-0.33828665777608441</v>
      </c>
      <c r="O225">
        <f>all_runs!O750-all_runs!O1950</f>
        <v>-1.1328976034858496E-2</v>
      </c>
      <c r="P225">
        <f>all_runs!O751-all_runs!O1951</f>
        <v>3.1644749627518287E-2</v>
      </c>
      <c r="Q225">
        <f>all_runs!O752-all_runs!O1952</f>
        <v>-0.17814544055405912</v>
      </c>
      <c r="R225">
        <f>all_runs!O753-all_runs!O1953</f>
        <v>-1.7137807875372335E-2</v>
      </c>
      <c r="S225">
        <f>all_runs!O754-all_runs!O1954</f>
        <v>-4.4415614148892724E-3</v>
      </c>
      <c r="T225">
        <f>all_runs!O755-all_runs!O1955</f>
        <v>3.5942776913444385E-2</v>
      </c>
      <c r="U225">
        <f>all_runs!O756-all_runs!O1956</f>
        <v>-1.6433075239308703E-2</v>
      </c>
      <c r="V225">
        <f>all_runs!O757-all_runs!O1957</f>
        <v>3.8905507951799145E-2</v>
      </c>
      <c r="W225">
        <f>all_runs!O758-all_runs!O1958</f>
        <v>-0.15729770244169605</v>
      </c>
      <c r="X225">
        <f>all_runs!O759-all_runs!O1959</f>
        <v>-0.23910218185710119</v>
      </c>
      <c r="Y225">
        <f>all_runs!O760-all_runs!O1960</f>
        <v>-0.1083276138183481</v>
      </c>
      <c r="Z225">
        <f>all_runs!O761-all_runs!O1961</f>
        <v>-2.9652509652509651E-2</v>
      </c>
      <c r="AA225" cm="1">
        <f t="array" ref="AA225">IF(G225=0,"",1+SUMPRODUCT(--(ABS($G225:$Z225)&lt;ABS(G225)),--($G225:$Z225&lt;&gt;0))+(SUMPRODUCT(--(ABS($G225:$Z225)=ABS(G225)),--($G225:$Z225&lt;&gt;0))-1)/2)</f>
        <v>19</v>
      </c>
      <c r="AB225" cm="1">
        <f t="array" ref="AB225">IF(H225=0,"",1+SUMPRODUCT(--(ABS($G225:$Z225)&lt;ABS(H225)),--($G225:$Z225&lt;&gt;0))+(SUMPRODUCT(--(ABS($G225:$Z225)=ABS(H225)),--($G225:$Z225&lt;&gt;0))-1)/2)</f>
        <v>13</v>
      </c>
      <c r="AC225" cm="1">
        <f t="array" ref="AC225">IF(I225=0,"",1+SUMPRODUCT(--(ABS($G225:$Z225)&lt;ABS(I225)),--($G225:$Z225&lt;&gt;0))+(SUMPRODUCT(--(ABS($G225:$Z225)=ABS(I225)),--($G225:$Z225&lt;&gt;0))-1)/2)</f>
        <v>15</v>
      </c>
      <c r="AD225" cm="1">
        <f t="array" ref="AD225">IF(J225=0,"",1+SUMPRODUCT(--(ABS($G225:$Z225)&lt;ABS(J225)),--($G225:$Z225&lt;&gt;0))+(SUMPRODUCT(--(ABS($G225:$Z225)=ABS(J225)),--($G225:$Z225&lt;&gt;0))-1)/2)</f>
        <v>11</v>
      </c>
      <c r="AE225" cm="1">
        <f t="array" ref="AE225">IF(K225=0,"",1+SUMPRODUCT(--(ABS($G225:$Z225)&lt;ABS(K225)),--($G225:$Z225&lt;&gt;0))+(SUMPRODUCT(--(ABS($G225:$Z225)=ABS(K225)),--($G225:$Z225&lt;&gt;0))-1)/2)</f>
        <v>10</v>
      </c>
      <c r="AF225" cm="1">
        <f t="array" ref="AF225">IF(L225=0,"",1+SUMPRODUCT(--(ABS($G225:$Z225)&lt;ABS(L225)),--($G225:$Z225&lt;&gt;0))+(SUMPRODUCT(--(ABS($G225:$Z225)=ABS(L225)),--($G225:$Z225&lt;&gt;0))-1)/2)</f>
        <v>12</v>
      </c>
      <c r="AG225" cm="1">
        <f t="array" ref="AG225">IF(M225=0,"",1+SUMPRODUCT(--(ABS($G225:$Z225)&lt;ABS(M225)),--($G225:$Z225&lt;&gt;0))+(SUMPRODUCT(--(ABS($G225:$Z225)=ABS(M225)),--($G225:$Z225&lt;&gt;0))-1)/2)</f>
        <v>5</v>
      </c>
      <c r="AH225" cm="1">
        <f t="array" ref="AH225">IF(N225=0,"",1+SUMPRODUCT(--(ABS($G225:$Z225)&lt;ABS(N225)),--($G225:$Z225&lt;&gt;0))+(SUMPRODUCT(--(ABS($G225:$Z225)=ABS(N225)),--($G225:$Z225&lt;&gt;0))-1)/2)</f>
        <v>20</v>
      </c>
      <c r="AI225" cm="1">
        <f t="array" ref="AI225">IF(O225=0,"",1+SUMPRODUCT(--(ABS($G225:$Z225)&lt;ABS(O225)),--($G225:$Z225&lt;&gt;0))+(SUMPRODUCT(--(ABS($G225:$Z225)=ABS(O225)),--($G225:$Z225&lt;&gt;0))-1)/2)</f>
        <v>2</v>
      </c>
      <c r="AJ225" cm="1">
        <f t="array" ref="AJ225">IF(P225=0,"",1+SUMPRODUCT(--(ABS($G225:$Z225)&lt;ABS(P225)),--($G225:$Z225&lt;&gt;0))+(SUMPRODUCT(--(ABS($G225:$Z225)=ABS(P225)),--($G225:$Z225&lt;&gt;0))-1)/2)</f>
        <v>7</v>
      </c>
      <c r="AK225" cm="1">
        <f t="array" ref="AK225">IF(Q225=0,"",1+SUMPRODUCT(--(ABS($G225:$Z225)&lt;ABS(Q225)),--($G225:$Z225&lt;&gt;0))+(SUMPRODUCT(--(ABS($G225:$Z225)=ABS(Q225)),--($G225:$Z225&lt;&gt;0))-1)/2)</f>
        <v>17</v>
      </c>
      <c r="AL225" cm="1">
        <f t="array" ref="AL225">IF(R225=0,"",1+SUMPRODUCT(--(ABS($G225:$Z225)&lt;ABS(R225)),--($G225:$Z225&lt;&gt;0))+(SUMPRODUCT(--(ABS($G225:$Z225)=ABS(R225)),--($G225:$Z225&lt;&gt;0))-1)/2)</f>
        <v>4</v>
      </c>
      <c r="AM225" cm="1">
        <f t="array" ref="AM225">IF(S225=0,"",1+SUMPRODUCT(--(ABS($G225:$Z225)&lt;ABS(S225)),--($G225:$Z225&lt;&gt;0))+(SUMPRODUCT(--(ABS($G225:$Z225)=ABS(S225)),--($G225:$Z225&lt;&gt;0))-1)/2)</f>
        <v>1</v>
      </c>
      <c r="AN225" cm="1">
        <f t="array" ref="AN225">IF(T225=0,"",1+SUMPRODUCT(--(ABS($G225:$Z225)&lt;ABS(T225)),--($G225:$Z225&lt;&gt;0))+(SUMPRODUCT(--(ABS($G225:$Z225)=ABS(T225)),--($G225:$Z225&lt;&gt;0))-1)/2)</f>
        <v>8</v>
      </c>
      <c r="AO225" cm="1">
        <f t="array" ref="AO225">IF(U225=0,"",1+SUMPRODUCT(--(ABS($G225:$Z225)&lt;ABS(U225)),--($G225:$Z225&lt;&gt;0))+(SUMPRODUCT(--(ABS($G225:$Z225)=ABS(U225)),--($G225:$Z225&lt;&gt;0))-1)/2)</f>
        <v>3</v>
      </c>
      <c r="AP225" cm="1">
        <f t="array" ref="AP225">IF(V225=0,"",1+SUMPRODUCT(--(ABS($G225:$Z225)&lt;ABS(V225)),--($G225:$Z225&lt;&gt;0))+(SUMPRODUCT(--(ABS($G225:$Z225)=ABS(V225)),--($G225:$Z225&lt;&gt;0))-1)/2)</f>
        <v>9</v>
      </c>
      <c r="AQ225" cm="1">
        <f t="array" ref="AQ225">IF(W225=0,"",1+SUMPRODUCT(--(ABS($G225:$Z225)&lt;ABS(W225)),--($G225:$Z225&lt;&gt;0))+(SUMPRODUCT(--(ABS($G225:$Z225)=ABS(W225)),--($G225:$Z225&lt;&gt;0))-1)/2)</f>
        <v>16</v>
      </c>
      <c r="AR225" cm="1">
        <f t="array" ref="AR225">IF(X225=0,"",1+SUMPRODUCT(--(ABS($G225:$Z225)&lt;ABS(X225)),--($G225:$Z225&lt;&gt;0))+(SUMPRODUCT(--(ABS($G225:$Z225)=ABS(X225)),--($G225:$Z225&lt;&gt;0))-1)/2)</f>
        <v>18</v>
      </c>
      <c r="AS225" cm="1">
        <f t="array" ref="AS225">IF(Y225=0,"",1+SUMPRODUCT(--(ABS($G225:$Z225)&lt;ABS(Y225)),--($G225:$Z225&lt;&gt;0))+(SUMPRODUCT(--(ABS($G225:$Z225)=ABS(Y225)),--($G225:$Z225&lt;&gt;0))-1)/2)</f>
        <v>14</v>
      </c>
      <c r="AT225" cm="1">
        <f t="array" ref="AT225">IF(Z225=0,"",1+SUMPRODUCT(--(ABS($G225:$Z225)&lt;ABS(Z225)),--($G225:$Z225&lt;&gt;0))+(SUMPRODUCT(--(ABS($G225:$Z225)=ABS(Z225)),--($G225:$Z225&lt;&gt;0))-1)/2)</f>
        <v>6</v>
      </c>
      <c r="AU225">
        <f>AVERAGE(G225:Z225)</f>
        <v>-7.1411148570655114E-2</v>
      </c>
      <c r="AV225">
        <f>SUMIF(G225:Z225,"&gt;0",AA225:AT225)</f>
        <v>46</v>
      </c>
      <c r="AW225">
        <f>COUNTIF(G225:Z225,"&lt;&gt;0")</f>
        <v>20</v>
      </c>
      <c r="AX225">
        <f>_xlfn.LET(_xlpm.n,AW225,_xlpm.w,AV225,_xlpm.mu,_xlpm.n*(_xlpm.n+1)/4,_xlpm.sd,SQRT(_xlpm.n*(_xlpm.n+1)*(2*_xlpm.n+1)/24),_xlpm.z,(ABS(_xlpm.w-_xlpm.mu)-0.5)/_xlpm.sd,MIN(1,2*(1-_xlfn.NORM.S.DIST(_xlpm.z,TRUE))))</f>
        <v>2.8965101153413331E-2</v>
      </c>
    </row>
    <row r="226" spans="1:50" x14ac:dyDescent="0.25">
      <c r="A226" t="s">
        <v>9357</v>
      </c>
      <c r="B226" t="s">
        <v>106</v>
      </c>
      <c r="C226" t="s">
        <v>190</v>
      </c>
      <c r="D226" t="s">
        <v>37</v>
      </c>
      <c r="E226" t="s">
        <v>26</v>
      </c>
      <c r="F226" t="s">
        <v>9259</v>
      </c>
      <c r="G226">
        <f>all_runs!O762-all_runs!O1962</f>
        <v>-0.13152005955756008</v>
      </c>
      <c r="H226">
        <f>all_runs!O763-all_runs!O1963</f>
        <v>-0.23814285007177149</v>
      </c>
      <c r="I226">
        <f>all_runs!O764-all_runs!O1964</f>
        <v>-0.2453773494895527</v>
      </c>
      <c r="J226">
        <f>all_runs!O765-all_runs!O1965</f>
        <v>-2.6511572980632891E-2</v>
      </c>
      <c r="K226">
        <f>all_runs!O766-all_runs!O1966</f>
        <v>-9.954470691997952E-3</v>
      </c>
      <c r="L226">
        <f>all_runs!O767-all_runs!O1967</f>
        <v>-2.6649915291340753E-2</v>
      </c>
      <c r="M226">
        <f>all_runs!O768-all_runs!O1968</f>
        <v>-0.19346083260890568</v>
      </c>
      <c r="N226">
        <f>all_runs!O769-all_runs!O1969</f>
        <v>1.4701146158946687E-2</v>
      </c>
      <c r="O226">
        <f>all_runs!O770-all_runs!O1970</f>
        <v>-0.25341165413533828</v>
      </c>
      <c r="P226">
        <f>all_runs!O771-all_runs!O1971</f>
        <v>-1.6123365215693908E-2</v>
      </c>
      <c r="Q226">
        <f>all_runs!O772-all_runs!O1972</f>
        <v>-0.2760283814893818</v>
      </c>
      <c r="R226">
        <f>all_runs!O773-all_runs!O1973</f>
        <v>5.5102638070153476E-2</v>
      </c>
      <c r="S226">
        <f>all_runs!O774-all_runs!O1974</f>
        <v>1.4531568142071016E-3</v>
      </c>
      <c r="T226">
        <f>all_runs!O775-all_runs!O1975</f>
        <v>-0.35374732334047099</v>
      </c>
      <c r="U226">
        <f>all_runs!O776-all_runs!O1976</f>
        <v>-0.31187430700456631</v>
      </c>
      <c r="V226">
        <f>all_runs!O777-all_runs!O1977</f>
        <v>5.9951937658944132E-2</v>
      </c>
      <c r="W226">
        <f>all_runs!O778-all_runs!O1978</f>
        <v>6.2573099415204614E-2</v>
      </c>
      <c r="X226">
        <f>all_runs!O779-all_runs!O1979</f>
        <v>1.9595928907792937E-2</v>
      </c>
      <c r="Y226">
        <f>all_runs!O780-all_runs!O1980</f>
        <v>-2.096472282217432E-2</v>
      </c>
      <c r="Z226">
        <f>all_runs!O781-all_runs!O1981</f>
        <v>1.5053703857626943E-2</v>
      </c>
      <c r="AA226" cm="1">
        <f t="array" ref="AA226">IF(G226=0,"",1+SUMPRODUCT(--(ABS($G226:$Z226)&lt;ABS(G226)),--($G226:$Z226&lt;&gt;0))+(SUMPRODUCT(--(ABS($G226:$Z226)=ABS(G226)),--($G226:$Z226&lt;&gt;0))-1)/2)</f>
        <v>13</v>
      </c>
      <c r="AB226" cm="1">
        <f t="array" ref="AB226">IF(H226=0,"",1+SUMPRODUCT(--(ABS($G226:$Z226)&lt;ABS(H226)),--($G226:$Z226&lt;&gt;0))+(SUMPRODUCT(--(ABS($G226:$Z226)=ABS(H226)),--($G226:$Z226&lt;&gt;0))-1)/2)</f>
        <v>15</v>
      </c>
      <c r="AC226" cm="1">
        <f t="array" ref="AC226">IF(I226=0,"",1+SUMPRODUCT(--(ABS($G226:$Z226)&lt;ABS(I226)),--($G226:$Z226&lt;&gt;0))+(SUMPRODUCT(--(ABS($G226:$Z226)=ABS(I226)),--($G226:$Z226&lt;&gt;0))-1)/2)</f>
        <v>16</v>
      </c>
      <c r="AD226" cm="1">
        <f t="array" ref="AD226">IF(J226=0,"",1+SUMPRODUCT(--(ABS($G226:$Z226)&lt;ABS(J226)),--($G226:$Z226&lt;&gt;0))+(SUMPRODUCT(--(ABS($G226:$Z226)=ABS(J226)),--($G226:$Z226&lt;&gt;0))-1)/2)</f>
        <v>8</v>
      </c>
      <c r="AE226" cm="1">
        <f t="array" ref="AE226">IF(K226=0,"",1+SUMPRODUCT(--(ABS($G226:$Z226)&lt;ABS(K226)),--($G226:$Z226&lt;&gt;0))+(SUMPRODUCT(--(ABS($G226:$Z226)=ABS(K226)),--($G226:$Z226&lt;&gt;0))-1)/2)</f>
        <v>2</v>
      </c>
      <c r="AF226" cm="1">
        <f t="array" ref="AF226">IF(L226=0,"",1+SUMPRODUCT(--(ABS($G226:$Z226)&lt;ABS(L226)),--($G226:$Z226&lt;&gt;0))+(SUMPRODUCT(--(ABS($G226:$Z226)=ABS(L226)),--($G226:$Z226&lt;&gt;0))-1)/2)</f>
        <v>9</v>
      </c>
      <c r="AG226" cm="1">
        <f t="array" ref="AG226">IF(M226=0,"",1+SUMPRODUCT(--(ABS($G226:$Z226)&lt;ABS(M226)),--($G226:$Z226&lt;&gt;0))+(SUMPRODUCT(--(ABS($G226:$Z226)=ABS(M226)),--($G226:$Z226&lt;&gt;0))-1)/2)</f>
        <v>14</v>
      </c>
      <c r="AH226" cm="1">
        <f t="array" ref="AH226">IF(N226=0,"",1+SUMPRODUCT(--(ABS($G226:$Z226)&lt;ABS(N226)),--($G226:$Z226&lt;&gt;0))+(SUMPRODUCT(--(ABS($G226:$Z226)=ABS(N226)),--($G226:$Z226&lt;&gt;0))-1)/2)</f>
        <v>3</v>
      </c>
      <c r="AI226" cm="1">
        <f t="array" ref="AI226">IF(O226=0,"",1+SUMPRODUCT(--(ABS($G226:$Z226)&lt;ABS(O226)),--($G226:$Z226&lt;&gt;0))+(SUMPRODUCT(--(ABS($G226:$Z226)=ABS(O226)),--($G226:$Z226&lt;&gt;0))-1)/2)</f>
        <v>17</v>
      </c>
      <c r="AJ226" cm="1">
        <f t="array" ref="AJ226">IF(P226=0,"",1+SUMPRODUCT(--(ABS($G226:$Z226)&lt;ABS(P226)),--($G226:$Z226&lt;&gt;0))+(SUMPRODUCT(--(ABS($G226:$Z226)=ABS(P226)),--($G226:$Z226&lt;&gt;0))-1)/2)</f>
        <v>5</v>
      </c>
      <c r="AK226" cm="1">
        <f t="array" ref="AK226">IF(Q226=0,"",1+SUMPRODUCT(--(ABS($G226:$Z226)&lt;ABS(Q226)),--($G226:$Z226&lt;&gt;0))+(SUMPRODUCT(--(ABS($G226:$Z226)=ABS(Q226)),--($G226:$Z226&lt;&gt;0))-1)/2)</f>
        <v>18</v>
      </c>
      <c r="AL226" cm="1">
        <f t="array" ref="AL226">IF(R226=0,"",1+SUMPRODUCT(--(ABS($G226:$Z226)&lt;ABS(R226)),--($G226:$Z226&lt;&gt;0))+(SUMPRODUCT(--(ABS($G226:$Z226)=ABS(R226)),--($G226:$Z226&lt;&gt;0))-1)/2)</f>
        <v>10</v>
      </c>
      <c r="AM226" cm="1">
        <f t="array" ref="AM226">IF(S226=0,"",1+SUMPRODUCT(--(ABS($G226:$Z226)&lt;ABS(S226)),--($G226:$Z226&lt;&gt;0))+(SUMPRODUCT(--(ABS($G226:$Z226)=ABS(S226)),--($G226:$Z226&lt;&gt;0))-1)/2)</f>
        <v>1</v>
      </c>
      <c r="AN226" cm="1">
        <f t="array" ref="AN226">IF(T226=0,"",1+SUMPRODUCT(--(ABS($G226:$Z226)&lt;ABS(T226)),--($G226:$Z226&lt;&gt;0))+(SUMPRODUCT(--(ABS($G226:$Z226)=ABS(T226)),--($G226:$Z226&lt;&gt;0))-1)/2)</f>
        <v>20</v>
      </c>
      <c r="AO226" cm="1">
        <f t="array" ref="AO226">IF(U226=0,"",1+SUMPRODUCT(--(ABS($G226:$Z226)&lt;ABS(U226)),--($G226:$Z226&lt;&gt;0))+(SUMPRODUCT(--(ABS($G226:$Z226)=ABS(U226)),--($G226:$Z226&lt;&gt;0))-1)/2)</f>
        <v>19</v>
      </c>
      <c r="AP226" cm="1">
        <f t="array" ref="AP226">IF(V226=0,"",1+SUMPRODUCT(--(ABS($G226:$Z226)&lt;ABS(V226)),--($G226:$Z226&lt;&gt;0))+(SUMPRODUCT(--(ABS($G226:$Z226)=ABS(V226)),--($G226:$Z226&lt;&gt;0))-1)/2)</f>
        <v>11</v>
      </c>
      <c r="AQ226" cm="1">
        <f t="array" ref="AQ226">IF(W226=0,"",1+SUMPRODUCT(--(ABS($G226:$Z226)&lt;ABS(W226)),--($G226:$Z226&lt;&gt;0))+(SUMPRODUCT(--(ABS($G226:$Z226)=ABS(W226)),--($G226:$Z226&lt;&gt;0))-1)/2)</f>
        <v>12</v>
      </c>
      <c r="AR226" cm="1">
        <f t="array" ref="AR226">IF(X226=0,"",1+SUMPRODUCT(--(ABS($G226:$Z226)&lt;ABS(X226)),--($G226:$Z226&lt;&gt;0))+(SUMPRODUCT(--(ABS($G226:$Z226)=ABS(X226)),--($G226:$Z226&lt;&gt;0))-1)/2)</f>
        <v>6</v>
      </c>
      <c r="AS226" cm="1">
        <f t="array" ref="AS226">IF(Y226=0,"",1+SUMPRODUCT(--(ABS($G226:$Z226)&lt;ABS(Y226)),--($G226:$Z226&lt;&gt;0))+(SUMPRODUCT(--(ABS($G226:$Z226)=ABS(Y226)),--($G226:$Z226&lt;&gt;0))-1)/2)</f>
        <v>7</v>
      </c>
      <c r="AT226" cm="1">
        <f t="array" ref="AT226">IF(Z226=0,"",1+SUMPRODUCT(--(ABS($G226:$Z226)&lt;ABS(Z226)),--($G226:$Z226&lt;&gt;0))+(SUMPRODUCT(--(ABS($G226:$Z226)=ABS(Z226)),--($G226:$Z226&lt;&gt;0))-1)/2)</f>
        <v>4</v>
      </c>
      <c r="AU226">
        <f>AVERAGE(G226:Z226)</f>
        <v>-9.3766759690825555E-2</v>
      </c>
      <c r="AV226">
        <f>SUMIF(G226:Z226,"&gt;0",AA226:AT226)</f>
        <v>47</v>
      </c>
      <c r="AW226">
        <f>COUNTIF(G226:Z226,"&lt;&gt;0")</f>
        <v>20</v>
      </c>
      <c r="AX226">
        <f>_xlfn.LET(_xlpm.n,AW226,_xlpm.w,AV226,_xlpm.mu,_xlpm.n*(_xlpm.n+1)/4,_xlpm.sd,SQRT(_xlpm.n*(_xlpm.n+1)*(2*_xlpm.n+1)/24),_xlpm.z,(ABS(_xlpm.w-_xlpm.mu)-0.5)/_xlpm.sd,MIN(1,2*(1-_xlfn.NORM.S.DIST(_xlpm.z,TRUE))))</f>
        <v>3.1822868734635135E-2</v>
      </c>
    </row>
    <row r="227" spans="1:50" x14ac:dyDescent="0.25">
      <c r="A227" t="s">
        <v>9357</v>
      </c>
      <c r="B227" t="s">
        <v>106</v>
      </c>
      <c r="C227" t="s">
        <v>190</v>
      </c>
      <c r="D227" t="s">
        <v>37</v>
      </c>
      <c r="E227" t="s">
        <v>32</v>
      </c>
      <c r="F227" t="s">
        <v>9260</v>
      </c>
      <c r="G227">
        <f>all_runs!O782-all_runs!O1982</f>
        <v>4.652450844641387E-2</v>
      </c>
      <c r="H227">
        <f>all_runs!O783-all_runs!O1983</f>
        <v>3.2583131468839621E-2</v>
      </c>
      <c r="I227">
        <f>all_runs!O784-all_runs!O1984</f>
        <v>2.2858419935188223E-2</v>
      </c>
      <c r="J227">
        <f>all_runs!O785-all_runs!O1985</f>
        <v>4.3086529884032054E-2</v>
      </c>
      <c r="K227">
        <f>all_runs!O786-all_runs!O1986</f>
        <v>4.2065710098497022E-2</v>
      </c>
      <c r="L227">
        <f>all_runs!O787-all_runs!O1987</f>
        <v>3.5904128061246654E-2</v>
      </c>
      <c r="M227">
        <f>all_runs!O788-all_runs!O1988</f>
        <v>6.0339506172839341E-2</v>
      </c>
      <c r="N227">
        <f>all_runs!O789-all_runs!O1989</f>
        <v>1.5318062548755562E-2</v>
      </c>
      <c r="O227">
        <f>all_runs!O790-all_runs!O1990</f>
        <v>7.0176354414080544E-2</v>
      </c>
      <c r="P227">
        <f>all_runs!O791-all_runs!O1991</f>
        <v>4.9354833061960424E-2</v>
      </c>
      <c r="Q227">
        <f>all_runs!O792-all_runs!O1992</f>
        <v>6.9857864392037672E-2</v>
      </c>
      <c r="R227">
        <f>all_runs!O793-all_runs!O1993</f>
        <v>7.4432326121938064E-2</v>
      </c>
      <c r="S227">
        <f>all_runs!O794-all_runs!O1994</f>
        <v>5.0439500813890592E-2</v>
      </c>
      <c r="T227">
        <f>all_runs!O795-all_runs!O1995</f>
        <v>2.9880038906300532E-2</v>
      </c>
      <c r="U227">
        <f>all_runs!O796-all_runs!O1996</f>
        <v>7.2483897289883692E-2</v>
      </c>
      <c r="V227">
        <f>all_runs!O797-all_runs!O1997</f>
        <v>4.0034607519270016E-2</v>
      </c>
      <c r="W227">
        <f>all_runs!O798-all_runs!O1998</f>
        <v>6.0851750898453072E-2</v>
      </c>
      <c r="X227">
        <f>all_runs!O799-all_runs!O1999</f>
        <v>5.1182256817636773E-2</v>
      </c>
      <c r="Y227">
        <f>all_runs!O800-all_runs!O2000</f>
        <v>6.8238364506307159E-2</v>
      </c>
      <c r="Z227">
        <f>all_runs!O801-all_runs!O2001</f>
        <v>4.2277346625172796E-2</v>
      </c>
      <c r="AA227" cm="1">
        <f t="array" ref="AA227">IF(G227=0,"",1+SUMPRODUCT(--(ABS($G227:$Z227)&lt;ABS(G227)),--($G227:$Z227&lt;&gt;0))+(SUMPRODUCT(--(ABS($G227:$Z227)=ABS(G227)),--($G227:$Z227&lt;&gt;0))-1)/2)</f>
        <v>10</v>
      </c>
      <c r="AB227" cm="1">
        <f t="array" ref="AB227">IF(H227=0,"",1+SUMPRODUCT(--(ABS($G227:$Z227)&lt;ABS(H227)),--($G227:$Z227&lt;&gt;0))+(SUMPRODUCT(--(ABS($G227:$Z227)=ABS(H227)),--($G227:$Z227&lt;&gt;0))-1)/2)</f>
        <v>4</v>
      </c>
      <c r="AC227" cm="1">
        <f t="array" ref="AC227">IF(I227=0,"",1+SUMPRODUCT(--(ABS($G227:$Z227)&lt;ABS(I227)),--($G227:$Z227&lt;&gt;0))+(SUMPRODUCT(--(ABS($G227:$Z227)=ABS(I227)),--($G227:$Z227&lt;&gt;0))-1)/2)</f>
        <v>2</v>
      </c>
      <c r="AD227" cm="1">
        <f t="array" ref="AD227">IF(J227=0,"",1+SUMPRODUCT(--(ABS($G227:$Z227)&lt;ABS(J227)),--($G227:$Z227&lt;&gt;0))+(SUMPRODUCT(--(ABS($G227:$Z227)=ABS(J227)),--($G227:$Z227&lt;&gt;0))-1)/2)</f>
        <v>9</v>
      </c>
      <c r="AE227" cm="1">
        <f t="array" ref="AE227">IF(K227=0,"",1+SUMPRODUCT(--(ABS($G227:$Z227)&lt;ABS(K227)),--($G227:$Z227&lt;&gt;0))+(SUMPRODUCT(--(ABS($G227:$Z227)=ABS(K227)),--($G227:$Z227&lt;&gt;0))-1)/2)</f>
        <v>7</v>
      </c>
      <c r="AF227" cm="1">
        <f t="array" ref="AF227">IF(L227=0,"",1+SUMPRODUCT(--(ABS($G227:$Z227)&lt;ABS(L227)),--($G227:$Z227&lt;&gt;0))+(SUMPRODUCT(--(ABS($G227:$Z227)=ABS(L227)),--($G227:$Z227&lt;&gt;0))-1)/2)</f>
        <v>5</v>
      </c>
      <c r="AG227" cm="1">
        <f t="array" ref="AG227">IF(M227=0,"",1+SUMPRODUCT(--(ABS($G227:$Z227)&lt;ABS(M227)),--($G227:$Z227&lt;&gt;0))+(SUMPRODUCT(--(ABS($G227:$Z227)=ABS(M227)),--($G227:$Z227&lt;&gt;0))-1)/2)</f>
        <v>14</v>
      </c>
      <c r="AH227" cm="1">
        <f t="array" ref="AH227">IF(N227=0,"",1+SUMPRODUCT(--(ABS($G227:$Z227)&lt;ABS(N227)),--($G227:$Z227&lt;&gt;0))+(SUMPRODUCT(--(ABS($G227:$Z227)=ABS(N227)),--($G227:$Z227&lt;&gt;0))-1)/2)</f>
        <v>1</v>
      </c>
      <c r="AI227" cm="1">
        <f t="array" ref="AI227">IF(O227=0,"",1+SUMPRODUCT(--(ABS($G227:$Z227)&lt;ABS(O227)),--($G227:$Z227&lt;&gt;0))+(SUMPRODUCT(--(ABS($G227:$Z227)=ABS(O227)),--($G227:$Z227&lt;&gt;0))-1)/2)</f>
        <v>18</v>
      </c>
      <c r="AJ227" cm="1">
        <f t="array" ref="AJ227">IF(P227=0,"",1+SUMPRODUCT(--(ABS($G227:$Z227)&lt;ABS(P227)),--($G227:$Z227&lt;&gt;0))+(SUMPRODUCT(--(ABS($G227:$Z227)=ABS(P227)),--($G227:$Z227&lt;&gt;0))-1)/2)</f>
        <v>11</v>
      </c>
      <c r="AK227" cm="1">
        <f t="array" ref="AK227">IF(Q227=0,"",1+SUMPRODUCT(--(ABS($G227:$Z227)&lt;ABS(Q227)),--($G227:$Z227&lt;&gt;0))+(SUMPRODUCT(--(ABS($G227:$Z227)=ABS(Q227)),--($G227:$Z227&lt;&gt;0))-1)/2)</f>
        <v>17</v>
      </c>
      <c r="AL227" cm="1">
        <f t="array" ref="AL227">IF(R227=0,"",1+SUMPRODUCT(--(ABS($G227:$Z227)&lt;ABS(R227)),--($G227:$Z227&lt;&gt;0))+(SUMPRODUCT(--(ABS($G227:$Z227)=ABS(R227)),--($G227:$Z227&lt;&gt;0))-1)/2)</f>
        <v>20</v>
      </c>
      <c r="AM227" cm="1">
        <f t="array" ref="AM227">IF(S227=0,"",1+SUMPRODUCT(--(ABS($G227:$Z227)&lt;ABS(S227)),--($G227:$Z227&lt;&gt;0))+(SUMPRODUCT(--(ABS($G227:$Z227)=ABS(S227)),--($G227:$Z227&lt;&gt;0))-1)/2)</f>
        <v>12</v>
      </c>
      <c r="AN227" cm="1">
        <f t="array" ref="AN227">IF(T227=0,"",1+SUMPRODUCT(--(ABS($G227:$Z227)&lt;ABS(T227)),--($G227:$Z227&lt;&gt;0))+(SUMPRODUCT(--(ABS($G227:$Z227)=ABS(T227)),--($G227:$Z227&lt;&gt;0))-1)/2)</f>
        <v>3</v>
      </c>
      <c r="AO227" cm="1">
        <f t="array" ref="AO227">IF(U227=0,"",1+SUMPRODUCT(--(ABS($G227:$Z227)&lt;ABS(U227)),--($G227:$Z227&lt;&gt;0))+(SUMPRODUCT(--(ABS($G227:$Z227)=ABS(U227)),--($G227:$Z227&lt;&gt;0))-1)/2)</f>
        <v>19</v>
      </c>
      <c r="AP227" cm="1">
        <f t="array" ref="AP227">IF(V227=0,"",1+SUMPRODUCT(--(ABS($G227:$Z227)&lt;ABS(V227)),--($G227:$Z227&lt;&gt;0))+(SUMPRODUCT(--(ABS($G227:$Z227)=ABS(V227)),--($G227:$Z227&lt;&gt;0))-1)/2)</f>
        <v>6</v>
      </c>
      <c r="AQ227" cm="1">
        <f t="array" ref="AQ227">IF(W227=0,"",1+SUMPRODUCT(--(ABS($G227:$Z227)&lt;ABS(W227)),--($G227:$Z227&lt;&gt;0))+(SUMPRODUCT(--(ABS($G227:$Z227)=ABS(W227)),--($G227:$Z227&lt;&gt;0))-1)/2)</f>
        <v>15</v>
      </c>
      <c r="AR227" cm="1">
        <f t="array" ref="AR227">IF(X227=0,"",1+SUMPRODUCT(--(ABS($G227:$Z227)&lt;ABS(X227)),--($G227:$Z227&lt;&gt;0))+(SUMPRODUCT(--(ABS($G227:$Z227)=ABS(X227)),--($G227:$Z227&lt;&gt;0))-1)/2)</f>
        <v>13</v>
      </c>
      <c r="AS227" cm="1">
        <f t="array" ref="AS227">IF(Y227=0,"",1+SUMPRODUCT(--(ABS($G227:$Z227)&lt;ABS(Y227)),--($G227:$Z227&lt;&gt;0))+(SUMPRODUCT(--(ABS($G227:$Z227)=ABS(Y227)),--($G227:$Z227&lt;&gt;0))-1)/2)</f>
        <v>16</v>
      </c>
      <c r="AT227" cm="1">
        <f t="array" ref="AT227">IF(Z227=0,"",1+SUMPRODUCT(--(ABS($G227:$Z227)&lt;ABS(Z227)),--($G227:$Z227&lt;&gt;0))+(SUMPRODUCT(--(ABS($G227:$Z227)=ABS(Z227)),--($G227:$Z227&lt;&gt;0))-1)/2)</f>
        <v>8</v>
      </c>
      <c r="AU227">
        <f>AVERAGE(G227:Z227)</f>
        <v>4.8894456899137184E-2</v>
      </c>
      <c r="AV227">
        <f>SUMIF(G227:Z227,"&gt;0",AA227:AT227)</f>
        <v>210</v>
      </c>
      <c r="AW227">
        <f>COUNTIF(G227:Z227,"&lt;&gt;0")</f>
        <v>20</v>
      </c>
      <c r="AX227">
        <f>_xlfn.LET(_xlpm.n,AW227,_xlpm.w,AV227,_xlpm.mu,_xlpm.n*(_xlpm.n+1)/4,_xlpm.sd,SQRT(_xlpm.n*(_xlpm.n+1)*(2*_xlpm.n+1)/24),_xlpm.z,(ABS(_xlpm.w-_xlpm.mu)-0.5)/_xlpm.sd,MIN(1,2*(1-_xlfn.NORM.S.DIST(_xlpm.z,TRUE))))</f>
        <v>9.5691731570646255E-5</v>
      </c>
    </row>
    <row r="228" spans="1:50" x14ac:dyDescent="0.25">
      <c r="A228" t="s">
        <v>9357</v>
      </c>
      <c r="B228" t="s">
        <v>106</v>
      </c>
      <c r="C228" t="s">
        <v>190</v>
      </c>
      <c r="D228" t="s">
        <v>37</v>
      </c>
      <c r="E228" t="s">
        <v>12</v>
      </c>
      <c r="F228" t="s">
        <v>9260</v>
      </c>
      <c r="G228">
        <f>all_runs!O802-all_runs!O2002</f>
        <v>1.4814814814814725E-2</v>
      </c>
      <c r="H228">
        <f>all_runs!O803-all_runs!O2003</f>
        <v>1.3953488372093092E-2</v>
      </c>
      <c r="I228">
        <f>all_runs!O804-all_runs!O2004</f>
        <v>1.6141929035482172E-2</v>
      </c>
      <c r="J228">
        <f>all_runs!O805-all_runs!O2005</f>
        <v>2.1384656508953714E-3</v>
      </c>
      <c r="K228">
        <f>all_runs!O806-all_runs!O2006</f>
        <v>9.0888586298211171E-3</v>
      </c>
      <c r="L228">
        <f>all_runs!O807-all_runs!O2007</f>
        <v>2.7645888210861669E-2</v>
      </c>
      <c r="M228">
        <f>all_runs!O808-all_runs!O2008</f>
        <v>2.2874639769452476E-2</v>
      </c>
      <c r="N228">
        <f>all_runs!O809-all_runs!O2009</f>
        <v>1.8072675911658842E-2</v>
      </c>
      <c r="O228">
        <f>all_runs!O810-all_runs!O2010</f>
        <v>2.3022774327122186E-2</v>
      </c>
      <c r="P228">
        <f>all_runs!O811-all_runs!O2011</f>
        <v>4.6821475625823394E-2</v>
      </c>
      <c r="Q228">
        <f>all_runs!O812-all_runs!O2012</f>
        <v>-1.5613874478689893E-2</v>
      </c>
      <c r="R228">
        <f>all_runs!O813-all_runs!O2013</f>
        <v>2.4151219188093709E-2</v>
      </c>
      <c r="S228">
        <f>all_runs!O814-all_runs!O2014</f>
        <v>-1.9965415556316701E-2</v>
      </c>
      <c r="T228">
        <f>all_runs!O815-all_runs!O2015</f>
        <v>9.2318002848287284E-3</v>
      </c>
      <c r="U228">
        <f>all_runs!O816-all_runs!O2016</f>
        <v>2.7181625847793267E-2</v>
      </c>
      <c r="V228">
        <f>all_runs!O817-all_runs!O2017</f>
        <v>3.2237819983484739E-2</v>
      </c>
      <c r="W228">
        <f>all_runs!O818-all_runs!O2018</f>
        <v>2.0911254675280544E-2</v>
      </c>
      <c r="X228">
        <f>all_runs!O819-all_runs!O2019</f>
        <v>3.06369521174088E-3</v>
      </c>
      <c r="Y228">
        <f>all_runs!O820-all_runs!O2020</f>
        <v>4.6652092947939483E-2</v>
      </c>
      <c r="Z228">
        <f>all_runs!O821-all_runs!O2021</f>
        <v>6.91642651296831E-3</v>
      </c>
      <c r="AA228" cm="1">
        <f t="array" ref="AA228">IF(G228=0,"",1+SUMPRODUCT(--(ABS($G228:$Z228)&lt;ABS(G228)),--($G228:$Z228&lt;&gt;0))+(SUMPRODUCT(--(ABS($G228:$Z228)=ABS(G228)),--($G228:$Z228&lt;&gt;0))-1)/2)</f>
        <v>7</v>
      </c>
      <c r="AB228" cm="1">
        <f t="array" ref="AB228">IF(H228=0,"",1+SUMPRODUCT(--(ABS($G228:$Z228)&lt;ABS(H228)),--($G228:$Z228&lt;&gt;0))+(SUMPRODUCT(--(ABS($G228:$Z228)=ABS(H228)),--($G228:$Z228&lt;&gt;0))-1)/2)</f>
        <v>6</v>
      </c>
      <c r="AC228" cm="1">
        <f t="array" ref="AC228">IF(I228=0,"",1+SUMPRODUCT(--(ABS($G228:$Z228)&lt;ABS(I228)),--($G228:$Z228&lt;&gt;0))+(SUMPRODUCT(--(ABS($G228:$Z228)=ABS(I228)),--($G228:$Z228&lt;&gt;0))-1)/2)</f>
        <v>9</v>
      </c>
      <c r="AD228" cm="1">
        <f t="array" ref="AD228">IF(J228=0,"",1+SUMPRODUCT(--(ABS($G228:$Z228)&lt;ABS(J228)),--($G228:$Z228&lt;&gt;0))+(SUMPRODUCT(--(ABS($G228:$Z228)=ABS(J228)),--($G228:$Z228&lt;&gt;0))-1)/2)</f>
        <v>1</v>
      </c>
      <c r="AE228" cm="1">
        <f t="array" ref="AE228">IF(K228=0,"",1+SUMPRODUCT(--(ABS($G228:$Z228)&lt;ABS(K228)),--($G228:$Z228&lt;&gt;0))+(SUMPRODUCT(--(ABS($G228:$Z228)=ABS(K228)),--($G228:$Z228&lt;&gt;0))-1)/2)</f>
        <v>4</v>
      </c>
      <c r="AF228" cm="1">
        <f t="array" ref="AF228">IF(L228=0,"",1+SUMPRODUCT(--(ABS($G228:$Z228)&lt;ABS(L228)),--($G228:$Z228&lt;&gt;0))+(SUMPRODUCT(--(ABS($G228:$Z228)=ABS(L228)),--($G228:$Z228&lt;&gt;0))-1)/2)</f>
        <v>17</v>
      </c>
      <c r="AG228" cm="1">
        <f t="array" ref="AG228">IF(M228=0,"",1+SUMPRODUCT(--(ABS($G228:$Z228)&lt;ABS(M228)),--($G228:$Z228&lt;&gt;0))+(SUMPRODUCT(--(ABS($G228:$Z228)=ABS(M228)),--($G228:$Z228&lt;&gt;0))-1)/2)</f>
        <v>13</v>
      </c>
      <c r="AH228" cm="1">
        <f t="array" ref="AH228">IF(N228=0,"",1+SUMPRODUCT(--(ABS($G228:$Z228)&lt;ABS(N228)),--($G228:$Z228&lt;&gt;0))+(SUMPRODUCT(--(ABS($G228:$Z228)=ABS(N228)),--($G228:$Z228&lt;&gt;0))-1)/2)</f>
        <v>10</v>
      </c>
      <c r="AI228" cm="1">
        <f t="array" ref="AI228">IF(O228=0,"",1+SUMPRODUCT(--(ABS($G228:$Z228)&lt;ABS(O228)),--($G228:$Z228&lt;&gt;0))+(SUMPRODUCT(--(ABS($G228:$Z228)=ABS(O228)),--($G228:$Z228&lt;&gt;0))-1)/2)</f>
        <v>14</v>
      </c>
      <c r="AJ228" cm="1">
        <f t="array" ref="AJ228">IF(P228=0,"",1+SUMPRODUCT(--(ABS($G228:$Z228)&lt;ABS(P228)),--($G228:$Z228&lt;&gt;0))+(SUMPRODUCT(--(ABS($G228:$Z228)=ABS(P228)),--($G228:$Z228&lt;&gt;0))-1)/2)</f>
        <v>20</v>
      </c>
      <c r="AK228" cm="1">
        <f t="array" ref="AK228">IF(Q228=0,"",1+SUMPRODUCT(--(ABS($G228:$Z228)&lt;ABS(Q228)),--($G228:$Z228&lt;&gt;0))+(SUMPRODUCT(--(ABS($G228:$Z228)=ABS(Q228)),--($G228:$Z228&lt;&gt;0))-1)/2)</f>
        <v>8</v>
      </c>
      <c r="AL228" cm="1">
        <f t="array" ref="AL228">IF(R228=0,"",1+SUMPRODUCT(--(ABS($G228:$Z228)&lt;ABS(R228)),--($G228:$Z228&lt;&gt;0))+(SUMPRODUCT(--(ABS($G228:$Z228)=ABS(R228)),--($G228:$Z228&lt;&gt;0))-1)/2)</f>
        <v>15</v>
      </c>
      <c r="AM228" cm="1">
        <f t="array" ref="AM228">IF(S228=0,"",1+SUMPRODUCT(--(ABS($G228:$Z228)&lt;ABS(S228)),--($G228:$Z228&lt;&gt;0))+(SUMPRODUCT(--(ABS($G228:$Z228)=ABS(S228)),--($G228:$Z228&lt;&gt;0))-1)/2)</f>
        <v>11</v>
      </c>
      <c r="AN228" cm="1">
        <f t="array" ref="AN228">IF(T228=0,"",1+SUMPRODUCT(--(ABS($G228:$Z228)&lt;ABS(T228)),--($G228:$Z228&lt;&gt;0))+(SUMPRODUCT(--(ABS($G228:$Z228)=ABS(T228)),--($G228:$Z228&lt;&gt;0))-1)/2)</f>
        <v>5</v>
      </c>
      <c r="AO228" cm="1">
        <f t="array" ref="AO228">IF(U228=0,"",1+SUMPRODUCT(--(ABS($G228:$Z228)&lt;ABS(U228)),--($G228:$Z228&lt;&gt;0))+(SUMPRODUCT(--(ABS($G228:$Z228)=ABS(U228)),--($G228:$Z228&lt;&gt;0))-1)/2)</f>
        <v>16</v>
      </c>
      <c r="AP228" cm="1">
        <f t="array" ref="AP228">IF(V228=0,"",1+SUMPRODUCT(--(ABS($G228:$Z228)&lt;ABS(V228)),--($G228:$Z228&lt;&gt;0))+(SUMPRODUCT(--(ABS($G228:$Z228)=ABS(V228)),--($G228:$Z228&lt;&gt;0))-1)/2)</f>
        <v>18</v>
      </c>
      <c r="AQ228" cm="1">
        <f t="array" ref="AQ228">IF(W228=0,"",1+SUMPRODUCT(--(ABS($G228:$Z228)&lt;ABS(W228)),--($G228:$Z228&lt;&gt;0))+(SUMPRODUCT(--(ABS($G228:$Z228)=ABS(W228)),--($G228:$Z228&lt;&gt;0))-1)/2)</f>
        <v>12</v>
      </c>
      <c r="AR228" cm="1">
        <f t="array" ref="AR228">IF(X228=0,"",1+SUMPRODUCT(--(ABS($G228:$Z228)&lt;ABS(X228)),--($G228:$Z228&lt;&gt;0))+(SUMPRODUCT(--(ABS($G228:$Z228)=ABS(X228)),--($G228:$Z228&lt;&gt;0))-1)/2)</f>
        <v>2</v>
      </c>
      <c r="AS228" cm="1">
        <f t="array" ref="AS228">IF(Y228=0,"",1+SUMPRODUCT(--(ABS($G228:$Z228)&lt;ABS(Y228)),--($G228:$Z228&lt;&gt;0))+(SUMPRODUCT(--(ABS($G228:$Z228)=ABS(Y228)),--($G228:$Z228&lt;&gt;0))-1)/2)</f>
        <v>19</v>
      </c>
      <c r="AT228" cm="1">
        <f t="array" ref="AT228">IF(Z228=0,"",1+SUMPRODUCT(--(ABS($G228:$Z228)&lt;ABS(Z228)),--($G228:$Z228&lt;&gt;0))+(SUMPRODUCT(--(ABS($G228:$Z228)=ABS(Z228)),--($G228:$Z228&lt;&gt;0))-1)/2)</f>
        <v>3</v>
      </c>
      <c r="AU228">
        <f>AVERAGE(G228:Z228)</f>
        <v>1.6467082748257405E-2</v>
      </c>
      <c r="AV228">
        <f>SUMIF(G228:Z228,"&gt;0",AA228:AT228)</f>
        <v>191</v>
      </c>
      <c r="AW228">
        <f>COUNTIF(G228:Z228,"&lt;&gt;0")</f>
        <v>20</v>
      </c>
      <c r="AX228">
        <f>_xlfn.LET(_xlpm.n,AW228,_xlpm.w,AV228,_xlpm.mu,_xlpm.n*(_xlpm.n+1)/4,_xlpm.sd,SQRT(_xlpm.n*(_xlpm.n+1)*(2*_xlpm.n+1)/24),_xlpm.z,(ABS(_xlpm.w-_xlpm.mu)-0.5)/_xlpm.sd,MIN(1,2*(1-_xlfn.NORM.S.DIST(_xlpm.z,TRUE))))</f>
        <v>1.4131909300409973E-3</v>
      </c>
    </row>
    <row r="229" spans="1:50" x14ac:dyDescent="0.25">
      <c r="A229" t="s">
        <v>9357</v>
      </c>
      <c r="B229" t="s">
        <v>106</v>
      </c>
      <c r="C229" t="s">
        <v>190</v>
      </c>
      <c r="D229" t="s">
        <v>37</v>
      </c>
      <c r="E229" t="s">
        <v>26</v>
      </c>
      <c r="F229" t="s">
        <v>9260</v>
      </c>
      <c r="G229">
        <f>all_runs!O822-all_runs!O2022</f>
        <v>9.7924010967487263E-4</v>
      </c>
      <c r="H229">
        <f>all_runs!O823-all_runs!O2023</f>
        <v>-8.2192728116926572E-3</v>
      </c>
      <c r="I229">
        <f>all_runs!O824-all_runs!O2024</f>
        <v>-1.7169648684872807E-2</v>
      </c>
      <c r="J229">
        <f>all_runs!O825-all_runs!O2025</f>
        <v>-1.0959534028203599E-2</v>
      </c>
      <c r="K229">
        <f>all_runs!O826-all_runs!O2026</f>
        <v>-6.6470891702054002E-3</v>
      </c>
      <c r="L229">
        <f>all_runs!O827-all_runs!O2027</f>
        <v>-2.3544750364291711E-2</v>
      </c>
      <c r="M229">
        <f>all_runs!O828-all_runs!O2028</f>
        <v>-5.5194465327407238E-3</v>
      </c>
      <c r="N229">
        <f>all_runs!O829-all_runs!O2029</f>
        <v>1.4679292697128532E-2</v>
      </c>
      <c r="O229">
        <f>all_runs!O830-all_runs!O2030</f>
        <v>1.1543229005268052E-2</v>
      </c>
      <c r="P229">
        <f>all_runs!O831-all_runs!O2031</f>
        <v>9.5771878072763439E-3</v>
      </c>
      <c r="Q229">
        <f>all_runs!O832-all_runs!O2032</f>
        <v>-2.0004329941545773E-2</v>
      </c>
      <c r="R229">
        <f>all_runs!O833-all_runs!O2033</f>
        <v>1.8975151133741486E-2</v>
      </c>
      <c r="S229">
        <f>all_runs!O834-all_runs!O2034</f>
        <v>-5.793770499652906E-3</v>
      </c>
      <c r="T229">
        <f>all_runs!O835-all_runs!O2035</f>
        <v>9.7603485838779758E-3</v>
      </c>
      <c r="U229">
        <f>all_runs!O836-all_runs!O2036</f>
        <v>1.1405488891529036E-2</v>
      </c>
      <c r="V229">
        <f>all_runs!O837-all_runs!O2037</f>
        <v>-1.4153150343106713E-2</v>
      </c>
      <c r="W229">
        <f>all_runs!O838-all_runs!O2038</f>
        <v>1.3025925385475978E-2</v>
      </c>
      <c r="X229">
        <f>all_runs!O839-all_runs!O2039</f>
        <v>-1.6263760035791996E-2</v>
      </c>
      <c r="Y229">
        <f>all_runs!O840-all_runs!O2040</f>
        <v>7.5803128727315316E-3</v>
      </c>
      <c r="Z229">
        <f>all_runs!O841-all_runs!O2041</f>
        <v>-1.6815399365733841E-3</v>
      </c>
      <c r="AA229" cm="1">
        <f t="array" ref="AA229">IF(G229=0,"",1+SUMPRODUCT(--(ABS($G229:$Z229)&lt;ABS(G229)),--($G229:$Z229&lt;&gt;0))+(SUMPRODUCT(--(ABS($G229:$Z229)=ABS(G229)),--($G229:$Z229&lt;&gt;0))-1)/2)</f>
        <v>1</v>
      </c>
      <c r="AB229" cm="1">
        <f t="array" ref="AB229">IF(H229=0,"",1+SUMPRODUCT(--(ABS($G229:$Z229)&lt;ABS(H229)),--($G229:$Z229&lt;&gt;0))+(SUMPRODUCT(--(ABS($G229:$Z229)=ABS(H229)),--($G229:$Z229&lt;&gt;0))-1)/2)</f>
        <v>7</v>
      </c>
      <c r="AC229" cm="1">
        <f t="array" ref="AC229">IF(I229=0,"",1+SUMPRODUCT(--(ABS($G229:$Z229)&lt;ABS(I229)),--($G229:$Z229&lt;&gt;0))+(SUMPRODUCT(--(ABS($G229:$Z229)=ABS(I229)),--($G229:$Z229&lt;&gt;0))-1)/2)</f>
        <v>17</v>
      </c>
      <c r="AD229" cm="1">
        <f t="array" ref="AD229">IF(J229=0,"",1+SUMPRODUCT(--(ABS($G229:$Z229)&lt;ABS(J229)),--($G229:$Z229&lt;&gt;0))+(SUMPRODUCT(--(ABS($G229:$Z229)=ABS(J229)),--($G229:$Z229&lt;&gt;0))-1)/2)</f>
        <v>10</v>
      </c>
      <c r="AE229" cm="1">
        <f t="array" ref="AE229">IF(K229=0,"",1+SUMPRODUCT(--(ABS($G229:$Z229)&lt;ABS(K229)),--($G229:$Z229&lt;&gt;0))+(SUMPRODUCT(--(ABS($G229:$Z229)=ABS(K229)),--($G229:$Z229&lt;&gt;0))-1)/2)</f>
        <v>5</v>
      </c>
      <c r="AF229" cm="1">
        <f t="array" ref="AF229">IF(L229=0,"",1+SUMPRODUCT(--(ABS($G229:$Z229)&lt;ABS(L229)),--($G229:$Z229&lt;&gt;0))+(SUMPRODUCT(--(ABS($G229:$Z229)=ABS(L229)),--($G229:$Z229&lt;&gt;0))-1)/2)</f>
        <v>20</v>
      </c>
      <c r="AG229" cm="1">
        <f t="array" ref="AG229">IF(M229=0,"",1+SUMPRODUCT(--(ABS($G229:$Z229)&lt;ABS(M229)),--($G229:$Z229&lt;&gt;0))+(SUMPRODUCT(--(ABS($G229:$Z229)=ABS(M229)),--($G229:$Z229&lt;&gt;0))-1)/2)</f>
        <v>3</v>
      </c>
      <c r="AH229" cm="1">
        <f t="array" ref="AH229">IF(N229=0,"",1+SUMPRODUCT(--(ABS($G229:$Z229)&lt;ABS(N229)),--($G229:$Z229&lt;&gt;0))+(SUMPRODUCT(--(ABS($G229:$Z229)=ABS(N229)),--($G229:$Z229&lt;&gt;0))-1)/2)</f>
        <v>15</v>
      </c>
      <c r="AI229" cm="1">
        <f t="array" ref="AI229">IF(O229=0,"",1+SUMPRODUCT(--(ABS($G229:$Z229)&lt;ABS(O229)),--($G229:$Z229&lt;&gt;0))+(SUMPRODUCT(--(ABS($G229:$Z229)=ABS(O229)),--($G229:$Z229&lt;&gt;0))-1)/2)</f>
        <v>12</v>
      </c>
      <c r="AJ229" cm="1">
        <f t="array" ref="AJ229">IF(P229=0,"",1+SUMPRODUCT(--(ABS($G229:$Z229)&lt;ABS(P229)),--($G229:$Z229&lt;&gt;0))+(SUMPRODUCT(--(ABS($G229:$Z229)=ABS(P229)),--($G229:$Z229&lt;&gt;0))-1)/2)</f>
        <v>8</v>
      </c>
      <c r="AK229" cm="1">
        <f t="array" ref="AK229">IF(Q229=0,"",1+SUMPRODUCT(--(ABS($G229:$Z229)&lt;ABS(Q229)),--($G229:$Z229&lt;&gt;0))+(SUMPRODUCT(--(ABS($G229:$Z229)=ABS(Q229)),--($G229:$Z229&lt;&gt;0))-1)/2)</f>
        <v>19</v>
      </c>
      <c r="AL229" cm="1">
        <f t="array" ref="AL229">IF(R229=0,"",1+SUMPRODUCT(--(ABS($G229:$Z229)&lt;ABS(R229)),--($G229:$Z229&lt;&gt;0))+(SUMPRODUCT(--(ABS($G229:$Z229)=ABS(R229)),--($G229:$Z229&lt;&gt;0))-1)/2)</f>
        <v>18</v>
      </c>
      <c r="AM229" cm="1">
        <f t="array" ref="AM229">IF(S229=0,"",1+SUMPRODUCT(--(ABS($G229:$Z229)&lt;ABS(S229)),--($G229:$Z229&lt;&gt;0))+(SUMPRODUCT(--(ABS($G229:$Z229)=ABS(S229)),--($G229:$Z229&lt;&gt;0))-1)/2)</f>
        <v>4</v>
      </c>
      <c r="AN229" cm="1">
        <f t="array" ref="AN229">IF(T229=0,"",1+SUMPRODUCT(--(ABS($G229:$Z229)&lt;ABS(T229)),--($G229:$Z229&lt;&gt;0))+(SUMPRODUCT(--(ABS($G229:$Z229)=ABS(T229)),--($G229:$Z229&lt;&gt;0))-1)/2)</f>
        <v>9</v>
      </c>
      <c r="AO229" cm="1">
        <f t="array" ref="AO229">IF(U229=0,"",1+SUMPRODUCT(--(ABS($G229:$Z229)&lt;ABS(U229)),--($G229:$Z229&lt;&gt;0))+(SUMPRODUCT(--(ABS($G229:$Z229)=ABS(U229)),--($G229:$Z229&lt;&gt;0))-1)/2)</f>
        <v>11</v>
      </c>
      <c r="AP229" cm="1">
        <f t="array" ref="AP229">IF(V229=0,"",1+SUMPRODUCT(--(ABS($G229:$Z229)&lt;ABS(V229)),--($G229:$Z229&lt;&gt;0))+(SUMPRODUCT(--(ABS($G229:$Z229)=ABS(V229)),--($G229:$Z229&lt;&gt;0))-1)/2)</f>
        <v>14</v>
      </c>
      <c r="AQ229" cm="1">
        <f t="array" ref="AQ229">IF(W229=0,"",1+SUMPRODUCT(--(ABS($G229:$Z229)&lt;ABS(W229)),--($G229:$Z229&lt;&gt;0))+(SUMPRODUCT(--(ABS($G229:$Z229)=ABS(W229)),--($G229:$Z229&lt;&gt;0))-1)/2)</f>
        <v>13</v>
      </c>
      <c r="AR229" cm="1">
        <f t="array" ref="AR229">IF(X229=0,"",1+SUMPRODUCT(--(ABS($G229:$Z229)&lt;ABS(X229)),--($G229:$Z229&lt;&gt;0))+(SUMPRODUCT(--(ABS($G229:$Z229)=ABS(X229)),--($G229:$Z229&lt;&gt;0))-1)/2)</f>
        <v>16</v>
      </c>
      <c r="AS229" cm="1">
        <f t="array" ref="AS229">IF(Y229=0,"",1+SUMPRODUCT(--(ABS($G229:$Z229)&lt;ABS(Y229)),--($G229:$Z229&lt;&gt;0))+(SUMPRODUCT(--(ABS($G229:$Z229)=ABS(Y229)),--($G229:$Z229&lt;&gt;0))-1)/2)</f>
        <v>6</v>
      </c>
      <c r="AT229" cm="1">
        <f t="array" ref="AT229">IF(Z229=0,"",1+SUMPRODUCT(--(ABS($G229:$Z229)&lt;ABS(Z229)),--($G229:$Z229&lt;&gt;0))+(SUMPRODUCT(--(ABS($G229:$Z229)=ABS(Z229)),--($G229:$Z229&lt;&gt;0))-1)/2)</f>
        <v>2</v>
      </c>
      <c r="AU229">
        <f>AVERAGE(G229:Z229)</f>
        <v>-1.6215057930986931E-3</v>
      </c>
      <c r="AV229">
        <f>SUMIF(G229:Z229,"&gt;0",AA229:AT229)</f>
        <v>93</v>
      </c>
      <c r="AW229">
        <f>COUNTIF(G229:Z229,"&lt;&gt;0")</f>
        <v>20</v>
      </c>
      <c r="AX229">
        <f>_xlfn.LET(_xlpm.n,AW229,_xlpm.w,AV229,_xlpm.mu,_xlpm.n*(_xlpm.n+1)/4,_xlpm.sd,SQRT(_xlpm.n*(_xlpm.n+1)*(2*_xlpm.n+1)/24),_xlpm.z,(ABS(_xlpm.w-_xlpm.mu)-0.5)/_xlpm.sd,MIN(1,2*(1-_xlfn.NORM.S.DIST(_xlpm.z,TRUE))))</f>
        <v>0.66768621574558251</v>
      </c>
    </row>
    <row r="230" spans="1:50" x14ac:dyDescent="0.25">
      <c r="A230" t="s">
        <v>9357</v>
      </c>
      <c r="B230" t="s">
        <v>106</v>
      </c>
      <c r="C230" t="s">
        <v>190</v>
      </c>
      <c r="D230" t="s">
        <v>45</v>
      </c>
      <c r="E230" t="s">
        <v>32</v>
      </c>
      <c r="F230" t="s">
        <v>9259</v>
      </c>
      <c r="G230">
        <f>all_runs!O842-all_runs!O2042</f>
        <v>-2.3220529058645134E-3</v>
      </c>
      <c r="H230">
        <f>all_runs!O843-all_runs!O2043</f>
        <v>-0.17276668118557237</v>
      </c>
      <c r="I230">
        <f>all_runs!O844-all_runs!O2044</f>
        <v>-0.12753452102852314</v>
      </c>
      <c r="J230">
        <f>all_runs!O845-all_runs!O2045</f>
        <v>1.2396694214876103E-2</v>
      </c>
      <c r="K230">
        <f>all_runs!O846-all_runs!O2046</f>
        <v>-9.9330648721205672E-2</v>
      </c>
      <c r="L230">
        <f>all_runs!O847-all_runs!O2047</f>
        <v>3.4468481956531849E-2</v>
      </c>
      <c r="M230">
        <f>all_runs!O848-all_runs!O2048</f>
        <v>0.14400143035937796</v>
      </c>
      <c r="N230">
        <f>all_runs!O849-all_runs!O2049</f>
        <v>1.2278753261406039E-2</v>
      </c>
      <c r="O230">
        <f>all_runs!O850-all_runs!O2050</f>
        <v>6.4443387417860376E-2</v>
      </c>
      <c r="P230">
        <f>all_runs!O851-all_runs!O2051</f>
        <v>-0.26112829577257329</v>
      </c>
      <c r="Q230">
        <f>all_runs!O852-all_runs!O2052</f>
        <v>0.15031315240083509</v>
      </c>
      <c r="R230">
        <f>all_runs!O853-all_runs!O2053</f>
        <v>-0.23048908444745309</v>
      </c>
      <c r="S230">
        <f>all_runs!O854-all_runs!O2054</f>
        <v>-0.19445918066607726</v>
      </c>
      <c r="T230">
        <f>all_runs!O855-all_runs!O2055</f>
        <v>-0.15945017182130594</v>
      </c>
      <c r="U230">
        <f>all_runs!O856-all_runs!O2056</f>
        <v>4.8994013967409322E-2</v>
      </c>
      <c r="V230">
        <f>all_runs!O857-all_runs!O2057</f>
        <v>-0.13772919078382317</v>
      </c>
      <c r="W230">
        <f>all_runs!O858-all_runs!O2058</f>
        <v>8.0500992924618209E-2</v>
      </c>
      <c r="X230">
        <f>all_runs!O859-all_runs!O2059</f>
        <v>4.2805244037276924E-2</v>
      </c>
      <c r="Y230">
        <f>all_runs!O860-all_runs!O2060</f>
        <v>-9.6627289847628806E-2</v>
      </c>
      <c r="Z230">
        <f>all_runs!O861-all_runs!O2061</f>
        <v>-0.19597167360592149</v>
      </c>
      <c r="AA230" cm="1">
        <f t="array" ref="AA230">IF(G230=0,"",1+SUMPRODUCT(--(ABS($G230:$Z230)&lt;ABS(G230)),--($G230:$Z230&lt;&gt;0))+(SUMPRODUCT(--(ABS($G230:$Z230)=ABS(G230)),--($G230:$Z230&lt;&gt;0))-1)/2)</f>
        <v>1</v>
      </c>
      <c r="AB230" cm="1">
        <f t="array" ref="AB230">IF(H230=0,"",1+SUMPRODUCT(--(ABS($G230:$Z230)&lt;ABS(H230)),--($G230:$Z230&lt;&gt;0))+(SUMPRODUCT(--(ABS($G230:$Z230)=ABS(H230)),--($G230:$Z230&lt;&gt;0))-1)/2)</f>
        <v>16</v>
      </c>
      <c r="AC230" cm="1">
        <f t="array" ref="AC230">IF(I230=0,"",1+SUMPRODUCT(--(ABS($G230:$Z230)&lt;ABS(I230)),--($G230:$Z230&lt;&gt;0))+(SUMPRODUCT(--(ABS($G230:$Z230)=ABS(I230)),--($G230:$Z230&lt;&gt;0))-1)/2)</f>
        <v>11</v>
      </c>
      <c r="AD230" cm="1">
        <f t="array" ref="AD230">IF(J230=0,"",1+SUMPRODUCT(--(ABS($G230:$Z230)&lt;ABS(J230)),--($G230:$Z230&lt;&gt;0))+(SUMPRODUCT(--(ABS($G230:$Z230)=ABS(J230)),--($G230:$Z230&lt;&gt;0))-1)/2)</f>
        <v>3</v>
      </c>
      <c r="AE230" cm="1">
        <f t="array" ref="AE230">IF(K230=0,"",1+SUMPRODUCT(--(ABS($G230:$Z230)&lt;ABS(K230)),--($G230:$Z230&lt;&gt;0))+(SUMPRODUCT(--(ABS($G230:$Z230)=ABS(K230)),--($G230:$Z230&lt;&gt;0))-1)/2)</f>
        <v>10</v>
      </c>
      <c r="AF230" cm="1">
        <f t="array" ref="AF230">IF(L230=0,"",1+SUMPRODUCT(--(ABS($G230:$Z230)&lt;ABS(L230)),--($G230:$Z230&lt;&gt;0))+(SUMPRODUCT(--(ABS($G230:$Z230)=ABS(L230)),--($G230:$Z230&lt;&gt;0))-1)/2)</f>
        <v>4</v>
      </c>
      <c r="AG230" cm="1">
        <f t="array" ref="AG230">IF(M230=0,"",1+SUMPRODUCT(--(ABS($G230:$Z230)&lt;ABS(M230)),--($G230:$Z230&lt;&gt;0))+(SUMPRODUCT(--(ABS($G230:$Z230)=ABS(M230)),--($G230:$Z230&lt;&gt;0))-1)/2)</f>
        <v>13</v>
      </c>
      <c r="AH230" cm="1">
        <f t="array" ref="AH230">IF(N230=0,"",1+SUMPRODUCT(--(ABS($G230:$Z230)&lt;ABS(N230)),--($G230:$Z230&lt;&gt;0))+(SUMPRODUCT(--(ABS($G230:$Z230)=ABS(N230)),--($G230:$Z230&lt;&gt;0))-1)/2)</f>
        <v>2</v>
      </c>
      <c r="AI230" cm="1">
        <f t="array" ref="AI230">IF(O230=0,"",1+SUMPRODUCT(--(ABS($G230:$Z230)&lt;ABS(O230)),--($G230:$Z230&lt;&gt;0))+(SUMPRODUCT(--(ABS($G230:$Z230)=ABS(O230)),--($G230:$Z230&lt;&gt;0))-1)/2)</f>
        <v>7</v>
      </c>
      <c r="AJ230" cm="1">
        <f t="array" ref="AJ230">IF(P230=0,"",1+SUMPRODUCT(--(ABS($G230:$Z230)&lt;ABS(P230)),--($G230:$Z230&lt;&gt;0))+(SUMPRODUCT(--(ABS($G230:$Z230)=ABS(P230)),--($G230:$Z230&lt;&gt;0))-1)/2)</f>
        <v>20</v>
      </c>
      <c r="AK230" cm="1">
        <f t="array" ref="AK230">IF(Q230=0,"",1+SUMPRODUCT(--(ABS($G230:$Z230)&lt;ABS(Q230)),--($G230:$Z230&lt;&gt;0))+(SUMPRODUCT(--(ABS($G230:$Z230)=ABS(Q230)),--($G230:$Z230&lt;&gt;0))-1)/2)</f>
        <v>14</v>
      </c>
      <c r="AL230" cm="1">
        <f t="array" ref="AL230">IF(R230=0,"",1+SUMPRODUCT(--(ABS($G230:$Z230)&lt;ABS(R230)),--($G230:$Z230&lt;&gt;0))+(SUMPRODUCT(--(ABS($G230:$Z230)=ABS(R230)),--($G230:$Z230&lt;&gt;0))-1)/2)</f>
        <v>19</v>
      </c>
      <c r="AM230" cm="1">
        <f t="array" ref="AM230">IF(S230=0,"",1+SUMPRODUCT(--(ABS($G230:$Z230)&lt;ABS(S230)),--($G230:$Z230&lt;&gt;0))+(SUMPRODUCT(--(ABS($G230:$Z230)=ABS(S230)),--($G230:$Z230&lt;&gt;0))-1)/2)</f>
        <v>17</v>
      </c>
      <c r="AN230" cm="1">
        <f t="array" ref="AN230">IF(T230=0,"",1+SUMPRODUCT(--(ABS($G230:$Z230)&lt;ABS(T230)),--($G230:$Z230&lt;&gt;0))+(SUMPRODUCT(--(ABS($G230:$Z230)=ABS(T230)),--($G230:$Z230&lt;&gt;0))-1)/2)</f>
        <v>15</v>
      </c>
      <c r="AO230" cm="1">
        <f t="array" ref="AO230">IF(U230=0,"",1+SUMPRODUCT(--(ABS($G230:$Z230)&lt;ABS(U230)),--($G230:$Z230&lt;&gt;0))+(SUMPRODUCT(--(ABS($G230:$Z230)=ABS(U230)),--($G230:$Z230&lt;&gt;0))-1)/2)</f>
        <v>6</v>
      </c>
      <c r="AP230" cm="1">
        <f t="array" ref="AP230">IF(V230=0,"",1+SUMPRODUCT(--(ABS($G230:$Z230)&lt;ABS(V230)),--($G230:$Z230&lt;&gt;0))+(SUMPRODUCT(--(ABS($G230:$Z230)=ABS(V230)),--($G230:$Z230&lt;&gt;0))-1)/2)</f>
        <v>12</v>
      </c>
      <c r="AQ230" cm="1">
        <f t="array" ref="AQ230">IF(W230=0,"",1+SUMPRODUCT(--(ABS($G230:$Z230)&lt;ABS(W230)),--($G230:$Z230&lt;&gt;0))+(SUMPRODUCT(--(ABS($G230:$Z230)=ABS(W230)),--($G230:$Z230&lt;&gt;0))-1)/2)</f>
        <v>8</v>
      </c>
      <c r="AR230" cm="1">
        <f t="array" ref="AR230">IF(X230=0,"",1+SUMPRODUCT(--(ABS($G230:$Z230)&lt;ABS(X230)),--($G230:$Z230&lt;&gt;0))+(SUMPRODUCT(--(ABS($G230:$Z230)=ABS(X230)),--($G230:$Z230&lt;&gt;0))-1)/2)</f>
        <v>5</v>
      </c>
      <c r="AS230" cm="1">
        <f t="array" ref="AS230">IF(Y230=0,"",1+SUMPRODUCT(--(ABS($G230:$Z230)&lt;ABS(Y230)),--($G230:$Z230&lt;&gt;0))+(SUMPRODUCT(--(ABS($G230:$Z230)=ABS(Y230)),--($G230:$Z230&lt;&gt;0))-1)/2)</f>
        <v>9</v>
      </c>
      <c r="AT230" cm="1">
        <f t="array" ref="AT230">IF(Z230=0,"",1+SUMPRODUCT(--(ABS($G230:$Z230)&lt;ABS(Z230)),--($G230:$Z230&lt;&gt;0))+(SUMPRODUCT(--(ABS($G230:$Z230)=ABS(Z230)),--($G230:$Z230&lt;&gt;0))-1)/2)</f>
        <v>18</v>
      </c>
      <c r="AU230">
        <f>AVERAGE(G230:Z230)</f>
        <v>-5.4380332012287848E-2</v>
      </c>
      <c r="AV230">
        <f>SUMIF(G230:Z230,"&gt;0",AA230:AT230)</f>
        <v>62</v>
      </c>
      <c r="AW230">
        <f>COUNTIF(G230:Z230,"&lt;&gt;0")</f>
        <v>20</v>
      </c>
      <c r="AX230">
        <f>_xlfn.LET(_xlpm.n,AW230,_xlpm.w,AV230,_xlpm.mu,_xlpm.n*(_xlpm.n+1)/4,_xlpm.sd,SQRT(_xlpm.n*(_xlpm.n+1)*(2*_xlpm.n+1)/24),_xlpm.z,(ABS(_xlpm.w-_xlpm.mu)-0.5)/_xlpm.sd,MIN(1,2*(1-_xlfn.NORM.S.DIST(_xlpm.z,TRUE))))</f>
        <v>0.11259455156096565</v>
      </c>
    </row>
    <row r="231" spans="1:50" x14ac:dyDescent="0.25">
      <c r="A231" t="s">
        <v>9357</v>
      </c>
      <c r="B231" t="s">
        <v>106</v>
      </c>
      <c r="C231" t="s">
        <v>190</v>
      </c>
      <c r="D231" t="s">
        <v>45</v>
      </c>
      <c r="E231" t="s">
        <v>12</v>
      </c>
      <c r="F231" t="s">
        <v>9259</v>
      </c>
      <c r="G231">
        <f>all_runs!O862-all_runs!O2062</f>
        <v>-0.25266147292474189</v>
      </c>
      <c r="H231">
        <f>all_runs!O863-all_runs!O2063</f>
        <v>-9.3107652585527001E-2</v>
      </c>
      <c r="I231">
        <f>all_runs!O864-all_runs!O2064</f>
        <v>-0.13038596491228072</v>
      </c>
      <c r="J231">
        <f>all_runs!O865-all_runs!O2065</f>
        <v>-5.3749853062184161E-2</v>
      </c>
      <c r="K231">
        <f>all_runs!O866-all_runs!O2066</f>
        <v>4.908645860652161E-2</v>
      </c>
      <c r="L231">
        <f>all_runs!O867-all_runs!O2067</f>
        <v>6.4172621549670739E-2</v>
      </c>
      <c r="M231">
        <f>all_runs!O868-all_runs!O2068</f>
        <v>-1.5153602424576529E-2</v>
      </c>
      <c r="N231">
        <f>all_runs!O869-all_runs!O2069</f>
        <v>-0.34332681017612532</v>
      </c>
      <c r="O231">
        <f>all_runs!O870-all_runs!O2070</f>
        <v>-1.684850386937442E-3</v>
      </c>
      <c r="P231">
        <f>all_runs!O871-all_runs!O2071</f>
        <v>4.0398556510075623E-2</v>
      </c>
      <c r="Q231">
        <f>all_runs!O872-all_runs!O2072</f>
        <v>-0.17883029934155914</v>
      </c>
      <c r="R231">
        <f>all_runs!O873-all_runs!O2073</f>
        <v>-1.3478076151130169E-2</v>
      </c>
      <c r="S231">
        <f>all_runs!O874-all_runs!O2074</f>
        <v>-6.3377843346831275E-3</v>
      </c>
      <c r="T231">
        <f>all_runs!O875-all_runs!O2075</f>
        <v>3.9528391541934105E-2</v>
      </c>
      <c r="U231">
        <f>all_runs!O876-all_runs!O2076</f>
        <v>-2.9897238278741245E-2</v>
      </c>
      <c r="V231">
        <f>all_runs!O877-all_runs!O2077</f>
        <v>4.1316806610689261E-2</v>
      </c>
      <c r="W231">
        <f>all_runs!O878-all_runs!O2078</f>
        <v>-0.15920793202740469</v>
      </c>
      <c r="X231">
        <f>all_runs!O879-all_runs!O2079</f>
        <v>-0.24524886877828067</v>
      </c>
      <c r="Y231">
        <f>all_runs!O880-all_runs!O2080</f>
        <v>-0.11285839929639407</v>
      </c>
      <c r="Z231">
        <f>all_runs!O881-all_runs!O2081</f>
        <v>-1.6692558408723968E-2</v>
      </c>
      <c r="AA231" cm="1">
        <f t="array" ref="AA231">IF(G231=0,"",1+SUMPRODUCT(--(ABS($G231:$Z231)&lt;ABS(G231)),--($G231:$Z231&lt;&gt;0))+(SUMPRODUCT(--(ABS($G231:$Z231)=ABS(G231)),--($G231:$Z231&lt;&gt;0))-1)/2)</f>
        <v>19</v>
      </c>
      <c r="AB231" cm="1">
        <f t="array" ref="AB231">IF(H231=0,"",1+SUMPRODUCT(--(ABS($G231:$Z231)&lt;ABS(H231)),--($G231:$Z231&lt;&gt;0))+(SUMPRODUCT(--(ABS($G231:$Z231)=ABS(H231)),--($G231:$Z231&lt;&gt;0))-1)/2)</f>
        <v>13</v>
      </c>
      <c r="AC231" cm="1">
        <f t="array" ref="AC231">IF(I231=0,"",1+SUMPRODUCT(--(ABS($G231:$Z231)&lt;ABS(I231)),--($G231:$Z231&lt;&gt;0))+(SUMPRODUCT(--(ABS($G231:$Z231)=ABS(I231)),--($G231:$Z231&lt;&gt;0))-1)/2)</f>
        <v>15</v>
      </c>
      <c r="AD231" cm="1">
        <f t="array" ref="AD231">IF(J231=0,"",1+SUMPRODUCT(--(ABS($G231:$Z231)&lt;ABS(J231)),--($G231:$Z231&lt;&gt;0))+(SUMPRODUCT(--(ABS($G231:$Z231)=ABS(J231)),--($G231:$Z231&lt;&gt;0))-1)/2)</f>
        <v>11</v>
      </c>
      <c r="AE231" cm="1">
        <f t="array" ref="AE231">IF(K231=0,"",1+SUMPRODUCT(--(ABS($G231:$Z231)&lt;ABS(K231)),--($G231:$Z231&lt;&gt;0))+(SUMPRODUCT(--(ABS($G231:$Z231)=ABS(K231)),--($G231:$Z231&lt;&gt;0))-1)/2)</f>
        <v>10</v>
      </c>
      <c r="AF231" cm="1">
        <f t="array" ref="AF231">IF(L231=0,"",1+SUMPRODUCT(--(ABS($G231:$Z231)&lt;ABS(L231)),--($G231:$Z231&lt;&gt;0))+(SUMPRODUCT(--(ABS($G231:$Z231)=ABS(L231)),--($G231:$Z231&lt;&gt;0))-1)/2)</f>
        <v>12</v>
      </c>
      <c r="AG231" cm="1">
        <f t="array" ref="AG231">IF(M231=0,"",1+SUMPRODUCT(--(ABS($G231:$Z231)&lt;ABS(M231)),--($G231:$Z231&lt;&gt;0))+(SUMPRODUCT(--(ABS($G231:$Z231)=ABS(M231)),--($G231:$Z231&lt;&gt;0))-1)/2)</f>
        <v>4</v>
      </c>
      <c r="AH231" cm="1">
        <f t="array" ref="AH231">IF(N231=0,"",1+SUMPRODUCT(--(ABS($G231:$Z231)&lt;ABS(N231)),--($G231:$Z231&lt;&gt;0))+(SUMPRODUCT(--(ABS($G231:$Z231)=ABS(N231)),--($G231:$Z231&lt;&gt;0))-1)/2)</f>
        <v>20</v>
      </c>
      <c r="AI231" cm="1">
        <f t="array" ref="AI231">IF(O231=0,"",1+SUMPRODUCT(--(ABS($G231:$Z231)&lt;ABS(O231)),--($G231:$Z231&lt;&gt;0))+(SUMPRODUCT(--(ABS($G231:$Z231)=ABS(O231)),--($G231:$Z231&lt;&gt;0))-1)/2)</f>
        <v>1</v>
      </c>
      <c r="AJ231" cm="1">
        <f t="array" ref="AJ231">IF(P231=0,"",1+SUMPRODUCT(--(ABS($G231:$Z231)&lt;ABS(P231)),--($G231:$Z231&lt;&gt;0))+(SUMPRODUCT(--(ABS($G231:$Z231)=ABS(P231)),--($G231:$Z231&lt;&gt;0))-1)/2)</f>
        <v>8</v>
      </c>
      <c r="AK231" cm="1">
        <f t="array" ref="AK231">IF(Q231=0,"",1+SUMPRODUCT(--(ABS($G231:$Z231)&lt;ABS(Q231)),--($G231:$Z231&lt;&gt;0))+(SUMPRODUCT(--(ABS($G231:$Z231)=ABS(Q231)),--($G231:$Z231&lt;&gt;0))-1)/2)</f>
        <v>17</v>
      </c>
      <c r="AL231" cm="1">
        <f t="array" ref="AL231">IF(R231=0,"",1+SUMPRODUCT(--(ABS($G231:$Z231)&lt;ABS(R231)),--($G231:$Z231&lt;&gt;0))+(SUMPRODUCT(--(ABS($G231:$Z231)=ABS(R231)),--($G231:$Z231&lt;&gt;0))-1)/2)</f>
        <v>3</v>
      </c>
      <c r="AM231" cm="1">
        <f t="array" ref="AM231">IF(S231=0,"",1+SUMPRODUCT(--(ABS($G231:$Z231)&lt;ABS(S231)),--($G231:$Z231&lt;&gt;0))+(SUMPRODUCT(--(ABS($G231:$Z231)=ABS(S231)),--($G231:$Z231&lt;&gt;0))-1)/2)</f>
        <v>2</v>
      </c>
      <c r="AN231" cm="1">
        <f t="array" ref="AN231">IF(T231=0,"",1+SUMPRODUCT(--(ABS($G231:$Z231)&lt;ABS(T231)),--($G231:$Z231&lt;&gt;0))+(SUMPRODUCT(--(ABS($G231:$Z231)=ABS(T231)),--($G231:$Z231&lt;&gt;0))-1)/2)</f>
        <v>7</v>
      </c>
      <c r="AO231" cm="1">
        <f t="array" ref="AO231">IF(U231=0,"",1+SUMPRODUCT(--(ABS($G231:$Z231)&lt;ABS(U231)),--($G231:$Z231&lt;&gt;0))+(SUMPRODUCT(--(ABS($G231:$Z231)=ABS(U231)),--($G231:$Z231&lt;&gt;0))-1)/2)</f>
        <v>6</v>
      </c>
      <c r="AP231" cm="1">
        <f t="array" ref="AP231">IF(V231=0,"",1+SUMPRODUCT(--(ABS($G231:$Z231)&lt;ABS(V231)),--($G231:$Z231&lt;&gt;0))+(SUMPRODUCT(--(ABS($G231:$Z231)=ABS(V231)),--($G231:$Z231&lt;&gt;0))-1)/2)</f>
        <v>9</v>
      </c>
      <c r="AQ231" cm="1">
        <f t="array" ref="AQ231">IF(W231=0,"",1+SUMPRODUCT(--(ABS($G231:$Z231)&lt;ABS(W231)),--($G231:$Z231&lt;&gt;0))+(SUMPRODUCT(--(ABS($G231:$Z231)=ABS(W231)),--($G231:$Z231&lt;&gt;0))-1)/2)</f>
        <v>16</v>
      </c>
      <c r="AR231" cm="1">
        <f t="array" ref="AR231">IF(X231=0,"",1+SUMPRODUCT(--(ABS($G231:$Z231)&lt;ABS(X231)),--($G231:$Z231&lt;&gt;0))+(SUMPRODUCT(--(ABS($G231:$Z231)=ABS(X231)),--($G231:$Z231&lt;&gt;0))-1)/2)</f>
        <v>18</v>
      </c>
      <c r="AS231" cm="1">
        <f t="array" ref="AS231">IF(Y231=0,"",1+SUMPRODUCT(--(ABS($G231:$Z231)&lt;ABS(Y231)),--($G231:$Z231&lt;&gt;0))+(SUMPRODUCT(--(ABS($G231:$Z231)=ABS(Y231)),--($G231:$Z231&lt;&gt;0))-1)/2)</f>
        <v>14</v>
      </c>
      <c r="AT231" cm="1">
        <f t="array" ref="AT231">IF(Z231=0,"",1+SUMPRODUCT(--(ABS($G231:$Z231)&lt;ABS(Z231)),--($G231:$Z231&lt;&gt;0))+(SUMPRODUCT(--(ABS($G231:$Z231)=ABS(Z231)),--($G231:$Z231&lt;&gt;0))-1)/2)</f>
        <v>5</v>
      </c>
      <c r="AU231">
        <f>AVERAGE(G231:Z231)</f>
        <v>-7.0905926413519935E-2</v>
      </c>
      <c r="AV231">
        <f>SUMIF(G231:Z231,"&gt;0",AA231:AT231)</f>
        <v>46</v>
      </c>
      <c r="AW231">
        <f>COUNTIF(G231:Z231,"&lt;&gt;0")</f>
        <v>20</v>
      </c>
      <c r="AX231">
        <f>_xlfn.LET(_xlpm.n,AW231,_xlpm.w,AV231,_xlpm.mu,_xlpm.n*(_xlpm.n+1)/4,_xlpm.sd,SQRT(_xlpm.n*(_xlpm.n+1)*(2*_xlpm.n+1)/24),_xlpm.z,(ABS(_xlpm.w-_xlpm.mu)-0.5)/_xlpm.sd,MIN(1,2*(1-_xlfn.NORM.S.DIST(_xlpm.z,TRUE))))</f>
        <v>2.8965101153413331E-2</v>
      </c>
    </row>
    <row r="232" spans="1:50" x14ac:dyDescent="0.25">
      <c r="A232" t="s">
        <v>9357</v>
      </c>
      <c r="B232" t="s">
        <v>106</v>
      </c>
      <c r="C232" t="s">
        <v>190</v>
      </c>
      <c r="D232" t="s">
        <v>45</v>
      </c>
      <c r="E232" t="s">
        <v>26</v>
      </c>
      <c r="F232" t="s">
        <v>9259</v>
      </c>
      <c r="G232">
        <f>all_runs!O882-all_runs!O2082</f>
        <v>-0.15458012799793142</v>
      </c>
      <c r="H232">
        <f>all_runs!O883-all_runs!O2083</f>
        <v>-0.23520599250936325</v>
      </c>
      <c r="I232">
        <f>all_runs!O884-all_runs!O2084</f>
        <v>-0.23467356687898089</v>
      </c>
      <c r="J232">
        <f>all_runs!O885-all_runs!O2085</f>
        <v>-2.2054032870404416E-2</v>
      </c>
      <c r="K232">
        <f>all_runs!O886-all_runs!O2086</f>
        <v>-7.326007326007411E-3</v>
      </c>
      <c r="L232">
        <f>all_runs!O887-all_runs!O2087</f>
        <v>-2.4408659850604364E-3</v>
      </c>
      <c r="M232">
        <f>all_runs!O888-all_runs!O2088</f>
        <v>-0.16785472809813573</v>
      </c>
      <c r="N232">
        <f>all_runs!O889-all_runs!O2089</f>
        <v>2.9395223984990726E-2</v>
      </c>
      <c r="O232">
        <f>all_runs!O890-all_runs!O2090</f>
        <v>-0.2597053758610362</v>
      </c>
      <c r="P232">
        <f>all_runs!O891-all_runs!O2091</f>
        <v>-4.9475057948149548E-3</v>
      </c>
      <c r="Q232">
        <f>all_runs!O892-all_runs!O2092</f>
        <v>-0.29656055253443431</v>
      </c>
      <c r="R232">
        <f>all_runs!O893-all_runs!O2093</f>
        <v>4.3521820655171073E-2</v>
      </c>
      <c r="S232">
        <f>all_runs!O894-all_runs!O2094</f>
        <v>1.4531568142071016E-3</v>
      </c>
      <c r="T232">
        <f>all_runs!O895-all_runs!O2095</f>
        <v>-0.33865042001292345</v>
      </c>
      <c r="U232">
        <f>all_runs!O896-all_runs!O2096</f>
        <v>-0.31496659242761699</v>
      </c>
      <c r="V232">
        <f>all_runs!O897-all_runs!O2097</f>
        <v>6.26606324729021E-2</v>
      </c>
      <c r="W232">
        <f>all_runs!O898-all_runs!O2098</f>
        <v>6.5332399735480662E-2</v>
      </c>
      <c r="X232">
        <f>all_runs!O899-all_runs!O2099</f>
        <v>3.9676347992777972E-2</v>
      </c>
      <c r="Y232">
        <f>all_runs!O900-all_runs!O2100</f>
        <v>-1.396180530720259E-2</v>
      </c>
      <c r="Z232">
        <f>all_runs!O901-all_runs!O2101</f>
        <v>2.7632320209828198E-2</v>
      </c>
      <c r="AA232" cm="1">
        <f t="array" ref="AA232">IF(G232=0,"",1+SUMPRODUCT(--(ABS($G232:$Z232)&lt;ABS(G232)),--($G232:$Z232&lt;&gt;0))+(SUMPRODUCT(--(ABS($G232:$Z232)=ABS(G232)),--($G232:$Z232&lt;&gt;0))-1)/2)</f>
        <v>13</v>
      </c>
      <c r="AB232" cm="1">
        <f t="array" ref="AB232">IF(H232=0,"",1+SUMPRODUCT(--(ABS($G232:$Z232)&lt;ABS(H232)),--($G232:$Z232&lt;&gt;0))+(SUMPRODUCT(--(ABS($G232:$Z232)=ABS(H232)),--($G232:$Z232&lt;&gt;0))-1)/2)</f>
        <v>16</v>
      </c>
      <c r="AC232" cm="1">
        <f t="array" ref="AC232">IF(I232=0,"",1+SUMPRODUCT(--(ABS($G232:$Z232)&lt;ABS(I232)),--($G232:$Z232&lt;&gt;0))+(SUMPRODUCT(--(ABS($G232:$Z232)=ABS(I232)),--($G232:$Z232&lt;&gt;0))-1)/2)</f>
        <v>15</v>
      </c>
      <c r="AD232" cm="1">
        <f t="array" ref="AD232">IF(J232=0,"",1+SUMPRODUCT(--(ABS($G232:$Z232)&lt;ABS(J232)),--($G232:$Z232&lt;&gt;0))+(SUMPRODUCT(--(ABS($G232:$Z232)=ABS(J232)),--($G232:$Z232&lt;&gt;0))-1)/2)</f>
        <v>6</v>
      </c>
      <c r="AE232" cm="1">
        <f t="array" ref="AE232">IF(K232=0,"",1+SUMPRODUCT(--(ABS($G232:$Z232)&lt;ABS(K232)),--($G232:$Z232&lt;&gt;0))+(SUMPRODUCT(--(ABS($G232:$Z232)=ABS(K232)),--($G232:$Z232&lt;&gt;0))-1)/2)</f>
        <v>4</v>
      </c>
      <c r="AF232" cm="1">
        <f t="array" ref="AF232">IF(L232=0,"",1+SUMPRODUCT(--(ABS($G232:$Z232)&lt;ABS(L232)),--($G232:$Z232&lt;&gt;0))+(SUMPRODUCT(--(ABS($G232:$Z232)=ABS(L232)),--($G232:$Z232&lt;&gt;0))-1)/2)</f>
        <v>2</v>
      </c>
      <c r="AG232" cm="1">
        <f t="array" ref="AG232">IF(M232=0,"",1+SUMPRODUCT(--(ABS($G232:$Z232)&lt;ABS(M232)),--($G232:$Z232&lt;&gt;0))+(SUMPRODUCT(--(ABS($G232:$Z232)=ABS(M232)),--($G232:$Z232&lt;&gt;0))-1)/2)</f>
        <v>14</v>
      </c>
      <c r="AH232" cm="1">
        <f t="array" ref="AH232">IF(N232=0,"",1+SUMPRODUCT(--(ABS($G232:$Z232)&lt;ABS(N232)),--($G232:$Z232&lt;&gt;0))+(SUMPRODUCT(--(ABS($G232:$Z232)=ABS(N232)),--($G232:$Z232&lt;&gt;0))-1)/2)</f>
        <v>8</v>
      </c>
      <c r="AI232" cm="1">
        <f t="array" ref="AI232">IF(O232=0,"",1+SUMPRODUCT(--(ABS($G232:$Z232)&lt;ABS(O232)),--($G232:$Z232&lt;&gt;0))+(SUMPRODUCT(--(ABS($G232:$Z232)=ABS(O232)),--($G232:$Z232&lt;&gt;0))-1)/2)</f>
        <v>17</v>
      </c>
      <c r="AJ232" cm="1">
        <f t="array" ref="AJ232">IF(P232=0,"",1+SUMPRODUCT(--(ABS($G232:$Z232)&lt;ABS(P232)),--($G232:$Z232&lt;&gt;0))+(SUMPRODUCT(--(ABS($G232:$Z232)=ABS(P232)),--($G232:$Z232&lt;&gt;0))-1)/2)</f>
        <v>3</v>
      </c>
      <c r="AK232" cm="1">
        <f t="array" ref="AK232">IF(Q232=0,"",1+SUMPRODUCT(--(ABS($G232:$Z232)&lt;ABS(Q232)),--($G232:$Z232&lt;&gt;0))+(SUMPRODUCT(--(ABS($G232:$Z232)=ABS(Q232)),--($G232:$Z232&lt;&gt;0))-1)/2)</f>
        <v>18</v>
      </c>
      <c r="AL232" cm="1">
        <f t="array" ref="AL232">IF(R232=0,"",1+SUMPRODUCT(--(ABS($G232:$Z232)&lt;ABS(R232)),--($G232:$Z232&lt;&gt;0))+(SUMPRODUCT(--(ABS($G232:$Z232)=ABS(R232)),--($G232:$Z232&lt;&gt;0))-1)/2)</f>
        <v>10</v>
      </c>
      <c r="AM232" cm="1">
        <f t="array" ref="AM232">IF(S232=0,"",1+SUMPRODUCT(--(ABS($G232:$Z232)&lt;ABS(S232)),--($G232:$Z232&lt;&gt;0))+(SUMPRODUCT(--(ABS($G232:$Z232)=ABS(S232)),--($G232:$Z232&lt;&gt;0))-1)/2)</f>
        <v>1</v>
      </c>
      <c r="AN232" cm="1">
        <f t="array" ref="AN232">IF(T232=0,"",1+SUMPRODUCT(--(ABS($G232:$Z232)&lt;ABS(T232)),--($G232:$Z232&lt;&gt;0))+(SUMPRODUCT(--(ABS($G232:$Z232)=ABS(T232)),--($G232:$Z232&lt;&gt;0))-1)/2)</f>
        <v>20</v>
      </c>
      <c r="AO232" cm="1">
        <f t="array" ref="AO232">IF(U232=0,"",1+SUMPRODUCT(--(ABS($G232:$Z232)&lt;ABS(U232)),--($G232:$Z232&lt;&gt;0))+(SUMPRODUCT(--(ABS($G232:$Z232)=ABS(U232)),--($G232:$Z232&lt;&gt;0))-1)/2)</f>
        <v>19</v>
      </c>
      <c r="AP232" cm="1">
        <f t="array" ref="AP232">IF(V232=0,"",1+SUMPRODUCT(--(ABS($G232:$Z232)&lt;ABS(V232)),--($G232:$Z232&lt;&gt;0))+(SUMPRODUCT(--(ABS($G232:$Z232)=ABS(V232)),--($G232:$Z232&lt;&gt;0))-1)/2)</f>
        <v>11</v>
      </c>
      <c r="AQ232" cm="1">
        <f t="array" ref="AQ232">IF(W232=0,"",1+SUMPRODUCT(--(ABS($G232:$Z232)&lt;ABS(W232)),--($G232:$Z232&lt;&gt;0))+(SUMPRODUCT(--(ABS($G232:$Z232)=ABS(W232)),--($G232:$Z232&lt;&gt;0))-1)/2)</f>
        <v>12</v>
      </c>
      <c r="AR232" cm="1">
        <f t="array" ref="AR232">IF(X232=0,"",1+SUMPRODUCT(--(ABS($G232:$Z232)&lt;ABS(X232)),--($G232:$Z232&lt;&gt;0))+(SUMPRODUCT(--(ABS($G232:$Z232)=ABS(X232)),--($G232:$Z232&lt;&gt;0))-1)/2)</f>
        <v>9</v>
      </c>
      <c r="AS232" cm="1">
        <f t="array" ref="AS232">IF(Y232=0,"",1+SUMPRODUCT(--(ABS($G232:$Z232)&lt;ABS(Y232)),--($G232:$Z232&lt;&gt;0))+(SUMPRODUCT(--(ABS($G232:$Z232)=ABS(Y232)),--($G232:$Z232&lt;&gt;0))-1)/2)</f>
        <v>5</v>
      </c>
      <c r="AT232" cm="1">
        <f t="array" ref="AT232">IF(Z232=0,"",1+SUMPRODUCT(--(ABS($G232:$Z232)&lt;ABS(Z232)),--($G232:$Z232&lt;&gt;0))+(SUMPRODUCT(--(ABS($G232:$Z232)=ABS(Z232)),--($G232:$Z232&lt;&gt;0))-1)/2)</f>
        <v>7</v>
      </c>
      <c r="AU232">
        <f>AVERAGE(G232:Z232)</f>
        <v>-8.916278358692771E-2</v>
      </c>
      <c r="AV232">
        <f>SUMIF(G232:Z232,"&gt;0",AA232:AT232)</f>
        <v>58</v>
      </c>
      <c r="AW232">
        <f>COUNTIF(G232:Z232,"&lt;&gt;0")</f>
        <v>20</v>
      </c>
      <c r="AX232">
        <f>_xlfn.LET(_xlpm.n,AW232,_xlpm.w,AV232,_xlpm.mu,_xlpm.n*(_xlpm.n+1)/4,_xlpm.sd,SQRT(_xlpm.n*(_xlpm.n+1)*(2*_xlpm.n+1)/24),_xlpm.z,(ABS(_xlpm.w-_xlpm.mu)-0.5)/_xlpm.sd,MIN(1,2*(1-_xlfn.NORM.S.DIST(_xlpm.z,TRUE))))</f>
        <v>8.2569291532478939E-2</v>
      </c>
    </row>
    <row r="233" spans="1:50" x14ac:dyDescent="0.25">
      <c r="A233" t="s">
        <v>9357</v>
      </c>
      <c r="B233" t="s">
        <v>106</v>
      </c>
      <c r="C233" t="s">
        <v>190</v>
      </c>
      <c r="D233" t="s">
        <v>45</v>
      </c>
      <c r="E233" t="s">
        <v>32</v>
      </c>
      <c r="F233" t="s">
        <v>9260</v>
      </c>
      <c r="G233">
        <f>all_runs!O902-all_runs!O2102</f>
        <v>4.2127748984451485E-2</v>
      </c>
      <c r="H233">
        <f>all_runs!O903-all_runs!O2103</f>
        <v>5.4279749478079342E-2</v>
      </c>
      <c r="I233">
        <f>all_runs!O904-all_runs!O2104</f>
        <v>4.0371517027863679E-2</v>
      </c>
      <c r="J233">
        <f>all_runs!O905-all_runs!O2105</f>
        <v>5.8966624501313736E-2</v>
      </c>
      <c r="K233">
        <f>all_runs!O906-all_runs!O2106</f>
        <v>2.9495371195343401E-2</v>
      </c>
      <c r="L233">
        <f>all_runs!O907-all_runs!O2107</f>
        <v>4.9608478727846461E-2</v>
      </c>
      <c r="M233">
        <f>all_runs!O908-all_runs!O2108</f>
        <v>6.2557513377185514E-2</v>
      </c>
      <c r="N233">
        <f>all_runs!O909-all_runs!O2109</f>
        <v>2.6030655391120594E-2</v>
      </c>
      <c r="O233">
        <f>all_runs!O910-all_runs!O2110</f>
        <v>7.9659732745557155E-2</v>
      </c>
      <c r="P233">
        <f>all_runs!O911-all_runs!O2111</f>
        <v>4.899645808736719E-2</v>
      </c>
      <c r="Q233">
        <f>all_runs!O912-all_runs!O2112</f>
        <v>6.77673077087666E-2</v>
      </c>
      <c r="R233">
        <f>all_runs!O913-all_runs!O2113</f>
        <v>7.8382673022740379E-2</v>
      </c>
      <c r="S233">
        <f>all_runs!O914-all_runs!O2114</f>
        <v>5.8631332894244048E-2</v>
      </c>
      <c r="T233">
        <f>all_runs!O915-all_runs!O2115</f>
        <v>4.194792671166836E-2</v>
      </c>
      <c r="U233">
        <f>all_runs!O916-all_runs!O2116</f>
        <v>7.8840214634483097E-2</v>
      </c>
      <c r="V233">
        <f>all_runs!O917-all_runs!O2117</f>
        <v>5.2836388792805056E-2</v>
      </c>
      <c r="W233">
        <f>all_runs!O918-all_runs!O2118</f>
        <v>5.4167601235356022E-2</v>
      </c>
      <c r="X233">
        <f>all_runs!O919-all_runs!O2119</f>
        <v>4.6814697330161192E-2</v>
      </c>
      <c r="Y233">
        <f>all_runs!O920-all_runs!O2120</f>
        <v>6.7971931040457512E-2</v>
      </c>
      <c r="Z233">
        <f>all_runs!O921-all_runs!O2121</f>
        <v>4.7952706055472971E-2</v>
      </c>
      <c r="AA233" cm="1">
        <f t="array" ref="AA233">IF(G233=0,"",1+SUMPRODUCT(--(ABS($G233:$Z233)&lt;ABS(G233)),--($G233:$Z233&lt;&gt;0))+(SUMPRODUCT(--(ABS($G233:$Z233)=ABS(G233)),--($G233:$Z233&lt;&gt;0))-1)/2)</f>
        <v>5</v>
      </c>
      <c r="AB233" cm="1">
        <f t="array" ref="AB233">IF(H233=0,"",1+SUMPRODUCT(--(ABS($G233:$Z233)&lt;ABS(H233)),--($G233:$Z233&lt;&gt;0))+(SUMPRODUCT(--(ABS($G233:$Z233)=ABS(H233)),--($G233:$Z233&lt;&gt;0))-1)/2)</f>
        <v>12</v>
      </c>
      <c r="AC233" cm="1">
        <f t="array" ref="AC233">IF(I233=0,"",1+SUMPRODUCT(--(ABS($G233:$Z233)&lt;ABS(I233)),--($G233:$Z233&lt;&gt;0))+(SUMPRODUCT(--(ABS($G233:$Z233)=ABS(I233)),--($G233:$Z233&lt;&gt;0))-1)/2)</f>
        <v>3</v>
      </c>
      <c r="AD233" cm="1">
        <f t="array" ref="AD233">IF(J233=0,"",1+SUMPRODUCT(--(ABS($G233:$Z233)&lt;ABS(J233)),--($G233:$Z233&lt;&gt;0))+(SUMPRODUCT(--(ABS($G233:$Z233)=ABS(J233)),--($G233:$Z233&lt;&gt;0))-1)/2)</f>
        <v>14</v>
      </c>
      <c r="AE233" cm="1">
        <f t="array" ref="AE233">IF(K233=0,"",1+SUMPRODUCT(--(ABS($G233:$Z233)&lt;ABS(K233)),--($G233:$Z233&lt;&gt;0))+(SUMPRODUCT(--(ABS($G233:$Z233)=ABS(K233)),--($G233:$Z233&lt;&gt;0))-1)/2)</f>
        <v>2</v>
      </c>
      <c r="AF233" cm="1">
        <f t="array" ref="AF233">IF(L233=0,"",1+SUMPRODUCT(--(ABS($G233:$Z233)&lt;ABS(L233)),--($G233:$Z233&lt;&gt;0))+(SUMPRODUCT(--(ABS($G233:$Z233)=ABS(L233)),--($G233:$Z233&lt;&gt;0))-1)/2)</f>
        <v>9</v>
      </c>
      <c r="AG233" cm="1">
        <f t="array" ref="AG233">IF(M233=0,"",1+SUMPRODUCT(--(ABS($G233:$Z233)&lt;ABS(M233)),--($G233:$Z233&lt;&gt;0))+(SUMPRODUCT(--(ABS($G233:$Z233)=ABS(M233)),--($G233:$Z233&lt;&gt;0))-1)/2)</f>
        <v>15</v>
      </c>
      <c r="AH233" cm="1">
        <f t="array" ref="AH233">IF(N233=0,"",1+SUMPRODUCT(--(ABS($G233:$Z233)&lt;ABS(N233)),--($G233:$Z233&lt;&gt;0))+(SUMPRODUCT(--(ABS($G233:$Z233)=ABS(N233)),--($G233:$Z233&lt;&gt;0))-1)/2)</f>
        <v>1</v>
      </c>
      <c r="AI233" cm="1">
        <f t="array" ref="AI233">IF(O233=0,"",1+SUMPRODUCT(--(ABS($G233:$Z233)&lt;ABS(O233)),--($G233:$Z233&lt;&gt;0))+(SUMPRODUCT(--(ABS($G233:$Z233)=ABS(O233)),--($G233:$Z233&lt;&gt;0))-1)/2)</f>
        <v>20</v>
      </c>
      <c r="AJ233" cm="1">
        <f t="array" ref="AJ233">IF(P233=0,"",1+SUMPRODUCT(--(ABS($G233:$Z233)&lt;ABS(P233)),--($G233:$Z233&lt;&gt;0))+(SUMPRODUCT(--(ABS($G233:$Z233)=ABS(P233)),--($G233:$Z233&lt;&gt;0))-1)/2)</f>
        <v>8</v>
      </c>
      <c r="AK233" cm="1">
        <f t="array" ref="AK233">IF(Q233=0,"",1+SUMPRODUCT(--(ABS($G233:$Z233)&lt;ABS(Q233)),--($G233:$Z233&lt;&gt;0))+(SUMPRODUCT(--(ABS($G233:$Z233)=ABS(Q233)),--($G233:$Z233&lt;&gt;0))-1)/2)</f>
        <v>16</v>
      </c>
      <c r="AL233" cm="1">
        <f t="array" ref="AL233">IF(R233=0,"",1+SUMPRODUCT(--(ABS($G233:$Z233)&lt;ABS(R233)),--($G233:$Z233&lt;&gt;0))+(SUMPRODUCT(--(ABS($G233:$Z233)=ABS(R233)),--($G233:$Z233&lt;&gt;0))-1)/2)</f>
        <v>18</v>
      </c>
      <c r="AM233" cm="1">
        <f t="array" ref="AM233">IF(S233=0,"",1+SUMPRODUCT(--(ABS($G233:$Z233)&lt;ABS(S233)),--($G233:$Z233&lt;&gt;0))+(SUMPRODUCT(--(ABS($G233:$Z233)=ABS(S233)),--($G233:$Z233&lt;&gt;0))-1)/2)</f>
        <v>13</v>
      </c>
      <c r="AN233" cm="1">
        <f t="array" ref="AN233">IF(T233=0,"",1+SUMPRODUCT(--(ABS($G233:$Z233)&lt;ABS(T233)),--($G233:$Z233&lt;&gt;0))+(SUMPRODUCT(--(ABS($G233:$Z233)=ABS(T233)),--($G233:$Z233&lt;&gt;0))-1)/2)</f>
        <v>4</v>
      </c>
      <c r="AO233" cm="1">
        <f t="array" ref="AO233">IF(U233=0,"",1+SUMPRODUCT(--(ABS($G233:$Z233)&lt;ABS(U233)),--($G233:$Z233&lt;&gt;0))+(SUMPRODUCT(--(ABS($G233:$Z233)=ABS(U233)),--($G233:$Z233&lt;&gt;0))-1)/2)</f>
        <v>19</v>
      </c>
      <c r="AP233" cm="1">
        <f t="array" ref="AP233">IF(V233=0,"",1+SUMPRODUCT(--(ABS($G233:$Z233)&lt;ABS(V233)),--($G233:$Z233&lt;&gt;0))+(SUMPRODUCT(--(ABS($G233:$Z233)=ABS(V233)),--($G233:$Z233&lt;&gt;0))-1)/2)</f>
        <v>10</v>
      </c>
      <c r="AQ233" cm="1">
        <f t="array" ref="AQ233">IF(W233=0,"",1+SUMPRODUCT(--(ABS($G233:$Z233)&lt;ABS(W233)),--($G233:$Z233&lt;&gt;0))+(SUMPRODUCT(--(ABS($G233:$Z233)=ABS(W233)),--($G233:$Z233&lt;&gt;0))-1)/2)</f>
        <v>11</v>
      </c>
      <c r="AR233" cm="1">
        <f t="array" ref="AR233">IF(X233=0,"",1+SUMPRODUCT(--(ABS($G233:$Z233)&lt;ABS(X233)),--($G233:$Z233&lt;&gt;0))+(SUMPRODUCT(--(ABS($G233:$Z233)=ABS(X233)),--($G233:$Z233&lt;&gt;0))-1)/2)</f>
        <v>6</v>
      </c>
      <c r="AS233" cm="1">
        <f t="array" ref="AS233">IF(Y233=0,"",1+SUMPRODUCT(--(ABS($G233:$Z233)&lt;ABS(Y233)),--($G233:$Z233&lt;&gt;0))+(SUMPRODUCT(--(ABS($G233:$Z233)=ABS(Y233)),--($G233:$Z233&lt;&gt;0))-1)/2)</f>
        <v>17</v>
      </c>
      <c r="AT233" cm="1">
        <f t="array" ref="AT233">IF(Z233=0,"",1+SUMPRODUCT(--(ABS($G233:$Z233)&lt;ABS(Z233)),--($G233:$Z233&lt;&gt;0))+(SUMPRODUCT(--(ABS($G233:$Z233)=ABS(Z233)),--($G233:$Z233&lt;&gt;0))-1)/2)</f>
        <v>7</v>
      </c>
      <c r="AU233">
        <f>AVERAGE(G233:Z233)</f>
        <v>5.4370331447114194E-2</v>
      </c>
      <c r="AV233">
        <f>SUMIF(G233:Z233,"&gt;0",AA233:AT233)</f>
        <v>210</v>
      </c>
      <c r="AW233">
        <f>COUNTIF(G233:Z233,"&lt;&gt;0")</f>
        <v>20</v>
      </c>
      <c r="AX233">
        <f>_xlfn.LET(_xlpm.n,AW233,_xlpm.w,AV233,_xlpm.mu,_xlpm.n*(_xlpm.n+1)/4,_xlpm.sd,SQRT(_xlpm.n*(_xlpm.n+1)*(2*_xlpm.n+1)/24),_xlpm.z,(ABS(_xlpm.w-_xlpm.mu)-0.5)/_xlpm.sd,MIN(1,2*(1-_xlfn.NORM.S.DIST(_xlpm.z,TRUE))))</f>
        <v>9.5691731570646255E-5</v>
      </c>
    </row>
    <row r="234" spans="1:50" x14ac:dyDescent="0.25">
      <c r="A234" t="s">
        <v>9357</v>
      </c>
      <c r="B234" t="s">
        <v>106</v>
      </c>
      <c r="C234" t="s">
        <v>190</v>
      </c>
      <c r="D234" t="s">
        <v>45</v>
      </c>
      <c r="E234" t="s">
        <v>12</v>
      </c>
      <c r="F234" t="s">
        <v>9260</v>
      </c>
      <c r="G234">
        <f>all_runs!O922-all_runs!O2122</f>
        <v>1.1266321513464295E-2</v>
      </c>
      <c r="H234">
        <f>all_runs!O923-all_runs!O2123</f>
        <v>2.5440888582687116E-2</v>
      </c>
      <c r="I234">
        <f>all_runs!O924-all_runs!O2124</f>
        <v>1.942576582346045E-2</v>
      </c>
      <c r="J234">
        <f>all_runs!O925-all_runs!O2125</f>
        <v>1.0217113665389577E-2</v>
      </c>
      <c r="K234">
        <f>all_runs!O926-all_runs!O2126</f>
        <v>3.1529164477142047E-3</v>
      </c>
      <c r="L234">
        <f>all_runs!O927-all_runs!O2127</f>
        <v>3.5491013284709716E-2</v>
      </c>
      <c r="M234">
        <f>all_runs!O928-all_runs!O2128</f>
        <v>1.6901408450704203E-2</v>
      </c>
      <c r="N234">
        <f>all_runs!O929-all_runs!O2129</f>
        <v>2.3529411764706132E-2</v>
      </c>
      <c r="O234">
        <f>all_runs!O930-all_runs!O2130</f>
        <v>3.0781219559711692E-2</v>
      </c>
      <c r="P234">
        <f>all_runs!O931-all_runs!O2131</f>
        <v>4.8605674159570511E-2</v>
      </c>
      <c r="Q234">
        <f>all_runs!O932-all_runs!O2132</f>
        <v>-1.5594541910331383E-2</v>
      </c>
      <c r="R234">
        <f>all_runs!O933-all_runs!O2133</f>
        <v>2.8490028490028463E-2</v>
      </c>
      <c r="S234">
        <f>all_runs!O934-all_runs!O2134</f>
        <v>-2.5289017341040276E-3</v>
      </c>
      <c r="T234">
        <f>all_runs!O935-all_runs!O2135</f>
        <v>2.8735632183907955E-2</v>
      </c>
      <c r="U234">
        <f>all_runs!O936-all_runs!O2136</f>
        <v>3.8426005132591978E-2</v>
      </c>
      <c r="V234">
        <f>all_runs!O937-all_runs!O2137</f>
        <v>2.6283107543203066E-2</v>
      </c>
      <c r="W234">
        <f>all_runs!O938-all_runs!O2138</f>
        <v>3.4583291444656772E-2</v>
      </c>
      <c r="X234">
        <f>all_runs!O939-all_runs!O2139</f>
        <v>2.0061203672220418E-2</v>
      </c>
      <c r="Y234">
        <f>all_runs!O940-all_runs!O2140</f>
        <v>4.9031269208969608E-2</v>
      </c>
      <c r="Z234">
        <f>all_runs!O941-all_runs!O2141</f>
        <v>2.065042144569651E-2</v>
      </c>
      <c r="AA234" cm="1">
        <f t="array" ref="AA234">IF(G234=0,"",1+SUMPRODUCT(--(ABS($G234:$Z234)&lt;ABS(G234)),--($G234:$Z234&lt;&gt;0))+(SUMPRODUCT(--(ABS($G234:$Z234)=ABS(G234)),--($G234:$Z234&lt;&gt;0))-1)/2)</f>
        <v>4</v>
      </c>
      <c r="AB234" cm="1">
        <f t="array" ref="AB234">IF(H234=0,"",1+SUMPRODUCT(--(ABS($G234:$Z234)&lt;ABS(H234)),--($G234:$Z234&lt;&gt;0))+(SUMPRODUCT(--(ABS($G234:$Z234)=ABS(H234)),--($G234:$Z234&lt;&gt;0))-1)/2)</f>
        <v>11</v>
      </c>
      <c r="AC234" cm="1">
        <f t="array" ref="AC234">IF(I234=0,"",1+SUMPRODUCT(--(ABS($G234:$Z234)&lt;ABS(I234)),--($G234:$Z234&lt;&gt;0))+(SUMPRODUCT(--(ABS($G234:$Z234)=ABS(I234)),--($G234:$Z234&lt;&gt;0))-1)/2)</f>
        <v>7</v>
      </c>
      <c r="AD234" cm="1">
        <f t="array" ref="AD234">IF(J234=0,"",1+SUMPRODUCT(--(ABS($G234:$Z234)&lt;ABS(J234)),--($G234:$Z234&lt;&gt;0))+(SUMPRODUCT(--(ABS($G234:$Z234)=ABS(J234)),--($G234:$Z234&lt;&gt;0))-1)/2)</f>
        <v>3</v>
      </c>
      <c r="AE234" cm="1">
        <f t="array" ref="AE234">IF(K234=0,"",1+SUMPRODUCT(--(ABS($G234:$Z234)&lt;ABS(K234)),--($G234:$Z234&lt;&gt;0))+(SUMPRODUCT(--(ABS($G234:$Z234)=ABS(K234)),--($G234:$Z234&lt;&gt;0))-1)/2)</f>
        <v>2</v>
      </c>
      <c r="AF234" cm="1">
        <f t="array" ref="AF234">IF(L234=0,"",1+SUMPRODUCT(--(ABS($G234:$Z234)&lt;ABS(L234)),--($G234:$Z234&lt;&gt;0))+(SUMPRODUCT(--(ABS($G234:$Z234)=ABS(L234)),--($G234:$Z234&lt;&gt;0))-1)/2)</f>
        <v>17</v>
      </c>
      <c r="AG234" cm="1">
        <f t="array" ref="AG234">IF(M234=0,"",1+SUMPRODUCT(--(ABS($G234:$Z234)&lt;ABS(M234)),--($G234:$Z234&lt;&gt;0))+(SUMPRODUCT(--(ABS($G234:$Z234)=ABS(M234)),--($G234:$Z234&lt;&gt;0))-1)/2)</f>
        <v>6</v>
      </c>
      <c r="AH234" cm="1">
        <f t="array" ref="AH234">IF(N234=0,"",1+SUMPRODUCT(--(ABS($G234:$Z234)&lt;ABS(N234)),--($G234:$Z234&lt;&gt;0))+(SUMPRODUCT(--(ABS($G234:$Z234)=ABS(N234)),--($G234:$Z234&lt;&gt;0))-1)/2)</f>
        <v>10</v>
      </c>
      <c r="AI234" cm="1">
        <f t="array" ref="AI234">IF(O234=0,"",1+SUMPRODUCT(--(ABS($G234:$Z234)&lt;ABS(O234)),--($G234:$Z234&lt;&gt;0))+(SUMPRODUCT(--(ABS($G234:$Z234)=ABS(O234)),--($G234:$Z234&lt;&gt;0))-1)/2)</f>
        <v>15</v>
      </c>
      <c r="AJ234" cm="1">
        <f t="array" ref="AJ234">IF(P234=0,"",1+SUMPRODUCT(--(ABS($G234:$Z234)&lt;ABS(P234)),--($G234:$Z234&lt;&gt;0))+(SUMPRODUCT(--(ABS($G234:$Z234)=ABS(P234)),--($G234:$Z234&lt;&gt;0))-1)/2)</f>
        <v>19</v>
      </c>
      <c r="AK234" cm="1">
        <f t="array" ref="AK234">IF(Q234=0,"",1+SUMPRODUCT(--(ABS($G234:$Z234)&lt;ABS(Q234)),--($G234:$Z234&lt;&gt;0))+(SUMPRODUCT(--(ABS($G234:$Z234)=ABS(Q234)),--($G234:$Z234&lt;&gt;0))-1)/2)</f>
        <v>5</v>
      </c>
      <c r="AL234" cm="1">
        <f t="array" ref="AL234">IF(R234=0,"",1+SUMPRODUCT(--(ABS($G234:$Z234)&lt;ABS(R234)),--($G234:$Z234&lt;&gt;0))+(SUMPRODUCT(--(ABS($G234:$Z234)=ABS(R234)),--($G234:$Z234&lt;&gt;0))-1)/2)</f>
        <v>13</v>
      </c>
      <c r="AM234" cm="1">
        <f t="array" ref="AM234">IF(S234=0,"",1+SUMPRODUCT(--(ABS($G234:$Z234)&lt;ABS(S234)),--($G234:$Z234&lt;&gt;0))+(SUMPRODUCT(--(ABS($G234:$Z234)=ABS(S234)),--($G234:$Z234&lt;&gt;0))-1)/2)</f>
        <v>1</v>
      </c>
      <c r="AN234" cm="1">
        <f t="array" ref="AN234">IF(T234=0,"",1+SUMPRODUCT(--(ABS($G234:$Z234)&lt;ABS(T234)),--($G234:$Z234&lt;&gt;0))+(SUMPRODUCT(--(ABS($G234:$Z234)=ABS(T234)),--($G234:$Z234&lt;&gt;0))-1)/2)</f>
        <v>14</v>
      </c>
      <c r="AO234" cm="1">
        <f t="array" ref="AO234">IF(U234=0,"",1+SUMPRODUCT(--(ABS($G234:$Z234)&lt;ABS(U234)),--($G234:$Z234&lt;&gt;0))+(SUMPRODUCT(--(ABS($G234:$Z234)=ABS(U234)),--($G234:$Z234&lt;&gt;0))-1)/2)</f>
        <v>18</v>
      </c>
      <c r="AP234" cm="1">
        <f t="array" ref="AP234">IF(V234=0,"",1+SUMPRODUCT(--(ABS($G234:$Z234)&lt;ABS(V234)),--($G234:$Z234&lt;&gt;0))+(SUMPRODUCT(--(ABS($G234:$Z234)=ABS(V234)),--($G234:$Z234&lt;&gt;0))-1)/2)</f>
        <v>12</v>
      </c>
      <c r="AQ234" cm="1">
        <f t="array" ref="AQ234">IF(W234=0,"",1+SUMPRODUCT(--(ABS($G234:$Z234)&lt;ABS(W234)),--($G234:$Z234&lt;&gt;0))+(SUMPRODUCT(--(ABS($G234:$Z234)=ABS(W234)),--($G234:$Z234&lt;&gt;0))-1)/2)</f>
        <v>16</v>
      </c>
      <c r="AR234" cm="1">
        <f t="array" ref="AR234">IF(X234=0,"",1+SUMPRODUCT(--(ABS($G234:$Z234)&lt;ABS(X234)),--($G234:$Z234&lt;&gt;0))+(SUMPRODUCT(--(ABS($G234:$Z234)=ABS(X234)),--($G234:$Z234&lt;&gt;0))-1)/2)</f>
        <v>8</v>
      </c>
      <c r="AS234" cm="1">
        <f t="array" ref="AS234">IF(Y234=0,"",1+SUMPRODUCT(--(ABS($G234:$Z234)&lt;ABS(Y234)),--($G234:$Z234&lt;&gt;0))+(SUMPRODUCT(--(ABS($G234:$Z234)=ABS(Y234)),--($G234:$Z234&lt;&gt;0))-1)/2)</f>
        <v>20</v>
      </c>
      <c r="AT234" cm="1">
        <f t="array" ref="AT234">IF(Z234=0,"",1+SUMPRODUCT(--(ABS($G234:$Z234)&lt;ABS(Z234)),--($G234:$Z234&lt;&gt;0))+(SUMPRODUCT(--(ABS($G234:$Z234)=ABS(Z234)),--($G234:$Z234&lt;&gt;0))-1)/2)</f>
        <v>9</v>
      </c>
      <c r="AU234">
        <f>AVERAGE(G234:Z234)</f>
        <v>2.2647462436447864E-2</v>
      </c>
      <c r="AV234">
        <f>SUMIF(G234:Z234,"&gt;0",AA234:AT234)</f>
        <v>204</v>
      </c>
      <c r="AW234">
        <f>COUNTIF(G234:Z234,"&lt;&gt;0")</f>
        <v>20</v>
      </c>
      <c r="AX234">
        <f>_xlfn.LET(_xlpm.n,AW234,_xlpm.w,AV234,_xlpm.mu,_xlpm.n*(_xlpm.n+1)/4,_xlpm.sd,SQRT(_xlpm.n*(_xlpm.n+1)*(2*_xlpm.n+1)/24),_xlpm.z,(ABS(_xlpm.w-_xlpm.mu)-0.5)/_xlpm.sd,MIN(1,2*(1-_xlfn.NORM.S.DIST(_xlpm.z,TRUE))))</f>
        <v>2.3574535856440981E-4</v>
      </c>
    </row>
    <row r="235" spans="1:50" x14ac:dyDescent="0.25">
      <c r="A235" t="s">
        <v>9357</v>
      </c>
      <c r="B235" t="s">
        <v>106</v>
      </c>
      <c r="C235" t="s">
        <v>190</v>
      </c>
      <c r="D235" t="s">
        <v>45</v>
      </c>
      <c r="E235" t="s">
        <v>26</v>
      </c>
      <c r="F235" t="s">
        <v>9260</v>
      </c>
      <c r="G235">
        <f>all_runs!O942-all_runs!O2142</f>
        <v>1.4022718370544585E-2</v>
      </c>
      <c r="H235">
        <f>all_runs!O943-all_runs!O2143</f>
        <v>-1.3011720405727845E-3</v>
      </c>
      <c r="I235">
        <f>all_runs!O944-all_runs!O2144</f>
        <v>1.1473910276805555E-2</v>
      </c>
      <c r="J235">
        <f>all_runs!O945-all_runs!O2145</f>
        <v>-1.0416666666666519E-2</v>
      </c>
      <c r="K235">
        <f>all_runs!O946-all_runs!O2146</f>
        <v>-2.3413627524903058E-3</v>
      </c>
      <c r="L235">
        <f>all_runs!O947-all_runs!O2147</f>
        <v>-1.5645371577574951E-2</v>
      </c>
      <c r="M235">
        <f>all_runs!O948-all_runs!O2148</f>
        <v>9.8282664742161963E-3</v>
      </c>
      <c r="N235">
        <f>all_runs!O949-all_runs!O2149</f>
        <v>2.3612918971688934E-2</v>
      </c>
      <c r="O235">
        <f>all_runs!O950-all_runs!O2150</f>
        <v>2.2727272727272596E-2</v>
      </c>
      <c r="P235">
        <f>all_runs!O951-all_runs!O2151</f>
        <v>2.0956585724797638E-2</v>
      </c>
      <c r="Q235">
        <f>all_runs!O952-all_runs!O2152</f>
        <v>-1.5876452334560143E-2</v>
      </c>
      <c r="R235">
        <f>all_runs!O953-all_runs!O2153</f>
        <v>2.1511821511821627E-2</v>
      </c>
      <c r="S235">
        <f>all_runs!O954-all_runs!O2154</f>
        <v>-3.2393074188742377E-3</v>
      </c>
      <c r="T235">
        <f>all_runs!O955-all_runs!O2155</f>
        <v>1.661835748792273E-2</v>
      </c>
      <c r="U235">
        <f>all_runs!O956-all_runs!O2156</f>
        <v>1.8315543020286262E-2</v>
      </c>
      <c r="V235">
        <f>all_runs!O957-all_runs!O2157</f>
        <v>-5.419525888958221E-3</v>
      </c>
      <c r="W235">
        <f>all_runs!O958-all_runs!O2158</f>
        <v>2.17048107003458E-2</v>
      </c>
      <c r="X235">
        <f>all_runs!O959-all_runs!O2159</f>
        <v>-3.0580588700914735E-3</v>
      </c>
      <c r="Y235">
        <f>all_runs!O960-all_runs!O2160</f>
        <v>1.6166076867724088E-2</v>
      </c>
      <c r="Z235">
        <f>all_runs!O961-all_runs!O2161</f>
        <v>-1.7230576441102929E-3</v>
      </c>
      <c r="AA235" cm="1">
        <f t="array" ref="AA235">IF(G235=0,"",1+SUMPRODUCT(--(ABS($G235:$Z235)&lt;ABS(G235)),--($G235:$Z235&lt;&gt;0))+(SUMPRODUCT(--(ABS($G235:$Z235)=ABS(G235)),--($G235:$Z235&lt;&gt;0))-1)/2)</f>
        <v>10</v>
      </c>
      <c r="AB235" cm="1">
        <f t="array" ref="AB235">IF(H235=0,"",1+SUMPRODUCT(--(ABS($G235:$Z235)&lt;ABS(H235)),--($G235:$Z235&lt;&gt;0))+(SUMPRODUCT(--(ABS($G235:$Z235)=ABS(H235)),--($G235:$Z235&lt;&gt;0))-1)/2)</f>
        <v>1</v>
      </c>
      <c r="AC235" cm="1">
        <f t="array" ref="AC235">IF(I235=0,"",1+SUMPRODUCT(--(ABS($G235:$Z235)&lt;ABS(I235)),--($G235:$Z235&lt;&gt;0))+(SUMPRODUCT(--(ABS($G235:$Z235)=ABS(I235)),--($G235:$Z235&lt;&gt;0))-1)/2)</f>
        <v>9</v>
      </c>
      <c r="AD235" cm="1">
        <f t="array" ref="AD235">IF(J235=0,"",1+SUMPRODUCT(--(ABS($G235:$Z235)&lt;ABS(J235)),--($G235:$Z235&lt;&gt;0))+(SUMPRODUCT(--(ABS($G235:$Z235)=ABS(J235)),--($G235:$Z235&lt;&gt;0))-1)/2)</f>
        <v>8</v>
      </c>
      <c r="AE235" cm="1">
        <f t="array" ref="AE235">IF(K235=0,"",1+SUMPRODUCT(--(ABS($G235:$Z235)&lt;ABS(K235)),--($G235:$Z235&lt;&gt;0))+(SUMPRODUCT(--(ABS($G235:$Z235)=ABS(K235)),--($G235:$Z235&lt;&gt;0))-1)/2)</f>
        <v>3</v>
      </c>
      <c r="AF235" cm="1">
        <f t="array" ref="AF235">IF(L235=0,"",1+SUMPRODUCT(--(ABS($G235:$Z235)&lt;ABS(L235)),--($G235:$Z235&lt;&gt;0))+(SUMPRODUCT(--(ABS($G235:$Z235)=ABS(L235)),--($G235:$Z235&lt;&gt;0))-1)/2)</f>
        <v>11</v>
      </c>
      <c r="AG235" cm="1">
        <f t="array" ref="AG235">IF(M235=0,"",1+SUMPRODUCT(--(ABS($G235:$Z235)&lt;ABS(M235)),--($G235:$Z235&lt;&gt;0))+(SUMPRODUCT(--(ABS($G235:$Z235)=ABS(M235)),--($G235:$Z235&lt;&gt;0))-1)/2)</f>
        <v>7</v>
      </c>
      <c r="AH235" cm="1">
        <f t="array" ref="AH235">IF(N235=0,"",1+SUMPRODUCT(--(ABS($G235:$Z235)&lt;ABS(N235)),--($G235:$Z235&lt;&gt;0))+(SUMPRODUCT(--(ABS($G235:$Z235)=ABS(N235)),--($G235:$Z235&lt;&gt;0))-1)/2)</f>
        <v>20</v>
      </c>
      <c r="AI235" cm="1">
        <f t="array" ref="AI235">IF(O235=0,"",1+SUMPRODUCT(--(ABS($G235:$Z235)&lt;ABS(O235)),--($G235:$Z235&lt;&gt;0))+(SUMPRODUCT(--(ABS($G235:$Z235)=ABS(O235)),--($G235:$Z235&lt;&gt;0))-1)/2)</f>
        <v>19</v>
      </c>
      <c r="AJ235" cm="1">
        <f t="array" ref="AJ235">IF(P235=0,"",1+SUMPRODUCT(--(ABS($G235:$Z235)&lt;ABS(P235)),--($G235:$Z235&lt;&gt;0))+(SUMPRODUCT(--(ABS($G235:$Z235)=ABS(P235)),--($G235:$Z235&lt;&gt;0))-1)/2)</f>
        <v>16</v>
      </c>
      <c r="AK235" cm="1">
        <f t="array" ref="AK235">IF(Q235=0,"",1+SUMPRODUCT(--(ABS($G235:$Z235)&lt;ABS(Q235)),--($G235:$Z235&lt;&gt;0))+(SUMPRODUCT(--(ABS($G235:$Z235)=ABS(Q235)),--($G235:$Z235&lt;&gt;0))-1)/2)</f>
        <v>12</v>
      </c>
      <c r="AL235" cm="1">
        <f t="array" ref="AL235">IF(R235=0,"",1+SUMPRODUCT(--(ABS($G235:$Z235)&lt;ABS(R235)),--($G235:$Z235&lt;&gt;0))+(SUMPRODUCT(--(ABS($G235:$Z235)=ABS(R235)),--($G235:$Z235&lt;&gt;0))-1)/2)</f>
        <v>17</v>
      </c>
      <c r="AM235" cm="1">
        <f t="array" ref="AM235">IF(S235=0,"",1+SUMPRODUCT(--(ABS($G235:$Z235)&lt;ABS(S235)),--($G235:$Z235&lt;&gt;0))+(SUMPRODUCT(--(ABS($G235:$Z235)=ABS(S235)),--($G235:$Z235&lt;&gt;0))-1)/2)</f>
        <v>5</v>
      </c>
      <c r="AN235" cm="1">
        <f t="array" ref="AN235">IF(T235=0,"",1+SUMPRODUCT(--(ABS($G235:$Z235)&lt;ABS(T235)),--($G235:$Z235&lt;&gt;0))+(SUMPRODUCT(--(ABS($G235:$Z235)=ABS(T235)),--($G235:$Z235&lt;&gt;0))-1)/2)</f>
        <v>14</v>
      </c>
      <c r="AO235" cm="1">
        <f t="array" ref="AO235">IF(U235=0,"",1+SUMPRODUCT(--(ABS($G235:$Z235)&lt;ABS(U235)),--($G235:$Z235&lt;&gt;0))+(SUMPRODUCT(--(ABS($G235:$Z235)=ABS(U235)),--($G235:$Z235&lt;&gt;0))-1)/2)</f>
        <v>15</v>
      </c>
      <c r="AP235" cm="1">
        <f t="array" ref="AP235">IF(V235=0,"",1+SUMPRODUCT(--(ABS($G235:$Z235)&lt;ABS(V235)),--($G235:$Z235&lt;&gt;0))+(SUMPRODUCT(--(ABS($G235:$Z235)=ABS(V235)),--($G235:$Z235&lt;&gt;0))-1)/2)</f>
        <v>6</v>
      </c>
      <c r="AQ235" cm="1">
        <f t="array" ref="AQ235">IF(W235=0,"",1+SUMPRODUCT(--(ABS($G235:$Z235)&lt;ABS(W235)),--($G235:$Z235&lt;&gt;0))+(SUMPRODUCT(--(ABS($G235:$Z235)=ABS(W235)),--($G235:$Z235&lt;&gt;0))-1)/2)</f>
        <v>18</v>
      </c>
      <c r="AR235" cm="1">
        <f t="array" ref="AR235">IF(X235=0,"",1+SUMPRODUCT(--(ABS($G235:$Z235)&lt;ABS(X235)),--($G235:$Z235&lt;&gt;0))+(SUMPRODUCT(--(ABS($G235:$Z235)=ABS(X235)),--($G235:$Z235&lt;&gt;0))-1)/2)</f>
        <v>4</v>
      </c>
      <c r="AS235" cm="1">
        <f t="array" ref="AS235">IF(Y235=0,"",1+SUMPRODUCT(--(ABS($G235:$Z235)&lt;ABS(Y235)),--($G235:$Z235&lt;&gt;0))+(SUMPRODUCT(--(ABS($G235:$Z235)=ABS(Y235)),--($G235:$Z235&lt;&gt;0))-1)/2)</f>
        <v>13</v>
      </c>
      <c r="AT235" cm="1">
        <f t="array" ref="AT235">IF(Z235=0,"",1+SUMPRODUCT(--(ABS($G235:$Z235)&lt;ABS(Z235)),--($G235:$Z235&lt;&gt;0))+(SUMPRODUCT(--(ABS($G235:$Z235)=ABS(Z235)),--($G235:$Z235&lt;&gt;0))-1)/2)</f>
        <v>2</v>
      </c>
      <c r="AU235">
        <f>AVERAGE(G235:Z235)</f>
        <v>6.8958653469763541E-3</v>
      </c>
      <c r="AV235">
        <f>SUMIF(G235:Z235,"&gt;0",AA235:AT235)</f>
        <v>158</v>
      </c>
      <c r="AW235">
        <f>COUNTIF(G235:Z235,"&lt;&gt;0")</f>
        <v>20</v>
      </c>
      <c r="AX235">
        <f>_xlfn.LET(_xlpm.n,AW235,_xlpm.w,AV235,_xlpm.mu,_xlpm.n*(_xlpm.n+1)/4,_xlpm.sd,SQRT(_xlpm.n*(_xlpm.n+1)*(2*_xlpm.n+1)/24),_xlpm.z,(ABS(_xlpm.w-_xlpm.mu)-0.5)/_xlpm.sd,MIN(1,2*(1-_xlfn.NORM.S.DIST(_xlpm.z,TRUE))))</f>
        <v>4.9999863011382484E-2</v>
      </c>
    </row>
    <row r="236" spans="1:50" x14ac:dyDescent="0.25">
      <c r="A236" t="s">
        <v>9357</v>
      </c>
      <c r="B236" t="s">
        <v>106</v>
      </c>
      <c r="C236" t="s">
        <v>190</v>
      </c>
      <c r="D236" t="s">
        <v>62</v>
      </c>
      <c r="E236" t="s">
        <v>32</v>
      </c>
      <c r="F236" t="s">
        <v>9259</v>
      </c>
      <c r="G236">
        <f>all_runs!O962-all_runs!O2162</f>
        <v>1.3322285433900016E-2</v>
      </c>
      <c r="H236">
        <f>all_runs!O963-all_runs!O2163</f>
        <v>1.486635940325709E-2</v>
      </c>
      <c r="I236">
        <f>all_runs!O964-all_runs!O2164</f>
        <v>8.8464260438780862E-3</v>
      </c>
      <c r="J236">
        <f>all_runs!O965-all_runs!O2165</f>
        <v>5.8981422617786494E-3</v>
      </c>
      <c r="K236">
        <f>all_runs!O966-all_runs!O2166</f>
        <v>2.2433048653244247E-2</v>
      </c>
      <c r="L236">
        <f>all_runs!O967-all_runs!O2167</f>
        <v>-7.7657839558897823E-4</v>
      </c>
      <c r="M236">
        <f>all_runs!O968-all_runs!O2168</f>
        <v>7.8681641260020974E-2</v>
      </c>
      <c r="N236">
        <f>all_runs!O969-all_runs!O2169</f>
        <v>4.6650494495242834E-3</v>
      </c>
      <c r="O236">
        <f>all_runs!O970-all_runs!O2170</f>
        <v>3.6304604486422587E-2</v>
      </c>
      <c r="P236">
        <f>all_runs!O971-all_runs!O2171</f>
        <v>2.1266270838090962E-2</v>
      </c>
      <c r="Q236">
        <f>all_runs!O972-all_runs!O2172</f>
        <v>6.9046241978572898E-2</v>
      </c>
      <c r="R236">
        <f>all_runs!O973-all_runs!O2173</f>
        <v>3.7710907189518639E-2</v>
      </c>
      <c r="S236">
        <f>all_runs!O974-all_runs!O2174</f>
        <v>-2.3138430784607644E-2</v>
      </c>
      <c r="T236">
        <f>all_runs!O975-all_runs!O2175</f>
        <v>2.1945693867029936E-2</v>
      </c>
      <c r="U236">
        <f>all_runs!O976-all_runs!O2176</f>
        <v>1.1199666614575166E-2</v>
      </c>
      <c r="V236">
        <f>all_runs!O977-all_runs!O2177</f>
        <v>1.4437175727498586E-3</v>
      </c>
      <c r="W236">
        <f>all_runs!O978-all_runs!O2178</f>
        <v>3.8881883144178397E-3</v>
      </c>
      <c r="X236">
        <f>all_runs!O979-all_runs!O2179</f>
        <v>1.7596319723979348E-2</v>
      </c>
      <c r="Y236">
        <f>all_runs!O980-all_runs!O2180</f>
        <v>4.4671275539888367E-2</v>
      </c>
      <c r="Z236">
        <f>all_runs!O981-all_runs!O2181</f>
        <v>-5.5365260955894113E-3</v>
      </c>
      <c r="AA236" cm="1">
        <f t="array" ref="AA236">IF(G236=0,"",1+SUMPRODUCT(--(ABS($G236:$Z236)&lt;ABS(G236)),--($G236:$Z236&lt;&gt;0))+(SUMPRODUCT(--(ABS($G236:$Z236)=ABS(G236)),--($G236:$Z236&lt;&gt;0))-1)/2)</f>
        <v>9</v>
      </c>
      <c r="AB236" cm="1">
        <f t="array" ref="AB236">IF(H236=0,"",1+SUMPRODUCT(--(ABS($G236:$Z236)&lt;ABS(H236)),--($G236:$Z236&lt;&gt;0))+(SUMPRODUCT(--(ABS($G236:$Z236)=ABS(H236)),--($G236:$Z236&lt;&gt;0))-1)/2)</f>
        <v>10</v>
      </c>
      <c r="AC236" cm="1">
        <f t="array" ref="AC236">IF(I236=0,"",1+SUMPRODUCT(--(ABS($G236:$Z236)&lt;ABS(I236)),--($G236:$Z236&lt;&gt;0))+(SUMPRODUCT(--(ABS($G236:$Z236)=ABS(I236)),--($G236:$Z236&lt;&gt;0))-1)/2)</f>
        <v>7</v>
      </c>
      <c r="AD236" cm="1">
        <f t="array" ref="AD236">IF(J236=0,"",1+SUMPRODUCT(--(ABS($G236:$Z236)&lt;ABS(J236)),--($G236:$Z236&lt;&gt;0))+(SUMPRODUCT(--(ABS($G236:$Z236)=ABS(J236)),--($G236:$Z236&lt;&gt;0))-1)/2)</f>
        <v>6</v>
      </c>
      <c r="AE236" cm="1">
        <f t="array" ref="AE236">IF(K236=0,"",1+SUMPRODUCT(--(ABS($G236:$Z236)&lt;ABS(K236)),--($G236:$Z236&lt;&gt;0))+(SUMPRODUCT(--(ABS($G236:$Z236)=ABS(K236)),--($G236:$Z236&lt;&gt;0))-1)/2)</f>
        <v>14</v>
      </c>
      <c r="AF236" cm="1">
        <f t="array" ref="AF236">IF(L236=0,"",1+SUMPRODUCT(--(ABS($G236:$Z236)&lt;ABS(L236)),--($G236:$Z236&lt;&gt;0))+(SUMPRODUCT(--(ABS($G236:$Z236)=ABS(L236)),--($G236:$Z236&lt;&gt;0))-1)/2)</f>
        <v>1</v>
      </c>
      <c r="AG236" cm="1">
        <f t="array" ref="AG236">IF(M236=0,"",1+SUMPRODUCT(--(ABS($G236:$Z236)&lt;ABS(M236)),--($G236:$Z236&lt;&gt;0))+(SUMPRODUCT(--(ABS($G236:$Z236)=ABS(M236)),--($G236:$Z236&lt;&gt;0))-1)/2)</f>
        <v>20</v>
      </c>
      <c r="AH236" cm="1">
        <f t="array" ref="AH236">IF(N236=0,"",1+SUMPRODUCT(--(ABS($G236:$Z236)&lt;ABS(N236)),--($G236:$Z236&lt;&gt;0))+(SUMPRODUCT(--(ABS($G236:$Z236)=ABS(N236)),--($G236:$Z236&lt;&gt;0))-1)/2)</f>
        <v>4</v>
      </c>
      <c r="AI236" cm="1">
        <f t="array" ref="AI236">IF(O236=0,"",1+SUMPRODUCT(--(ABS($G236:$Z236)&lt;ABS(O236)),--($G236:$Z236&lt;&gt;0))+(SUMPRODUCT(--(ABS($G236:$Z236)=ABS(O236)),--($G236:$Z236&lt;&gt;0))-1)/2)</f>
        <v>16</v>
      </c>
      <c r="AJ236" cm="1">
        <f t="array" ref="AJ236">IF(P236=0,"",1+SUMPRODUCT(--(ABS($G236:$Z236)&lt;ABS(P236)),--($G236:$Z236&lt;&gt;0))+(SUMPRODUCT(--(ABS($G236:$Z236)=ABS(P236)),--($G236:$Z236&lt;&gt;0))-1)/2)</f>
        <v>12</v>
      </c>
      <c r="AK236" cm="1">
        <f t="array" ref="AK236">IF(Q236=0,"",1+SUMPRODUCT(--(ABS($G236:$Z236)&lt;ABS(Q236)),--($G236:$Z236&lt;&gt;0))+(SUMPRODUCT(--(ABS($G236:$Z236)=ABS(Q236)),--($G236:$Z236&lt;&gt;0))-1)/2)</f>
        <v>19</v>
      </c>
      <c r="AL236" cm="1">
        <f t="array" ref="AL236">IF(R236=0,"",1+SUMPRODUCT(--(ABS($G236:$Z236)&lt;ABS(R236)),--($G236:$Z236&lt;&gt;0))+(SUMPRODUCT(--(ABS($G236:$Z236)=ABS(R236)),--($G236:$Z236&lt;&gt;0))-1)/2)</f>
        <v>17</v>
      </c>
      <c r="AM236" cm="1">
        <f t="array" ref="AM236">IF(S236=0,"",1+SUMPRODUCT(--(ABS($G236:$Z236)&lt;ABS(S236)),--($G236:$Z236&lt;&gt;0))+(SUMPRODUCT(--(ABS($G236:$Z236)=ABS(S236)),--($G236:$Z236&lt;&gt;0))-1)/2)</f>
        <v>15</v>
      </c>
      <c r="AN236" cm="1">
        <f t="array" ref="AN236">IF(T236=0,"",1+SUMPRODUCT(--(ABS($G236:$Z236)&lt;ABS(T236)),--($G236:$Z236&lt;&gt;0))+(SUMPRODUCT(--(ABS($G236:$Z236)=ABS(T236)),--($G236:$Z236&lt;&gt;0))-1)/2)</f>
        <v>13</v>
      </c>
      <c r="AO236" cm="1">
        <f t="array" ref="AO236">IF(U236=0,"",1+SUMPRODUCT(--(ABS($G236:$Z236)&lt;ABS(U236)),--($G236:$Z236&lt;&gt;0))+(SUMPRODUCT(--(ABS($G236:$Z236)=ABS(U236)),--($G236:$Z236&lt;&gt;0))-1)/2)</f>
        <v>8</v>
      </c>
      <c r="AP236" cm="1">
        <f t="array" ref="AP236">IF(V236=0,"",1+SUMPRODUCT(--(ABS($G236:$Z236)&lt;ABS(V236)),--($G236:$Z236&lt;&gt;0))+(SUMPRODUCT(--(ABS($G236:$Z236)=ABS(V236)),--($G236:$Z236&lt;&gt;0))-1)/2)</f>
        <v>2</v>
      </c>
      <c r="AQ236" cm="1">
        <f t="array" ref="AQ236">IF(W236=0,"",1+SUMPRODUCT(--(ABS($G236:$Z236)&lt;ABS(W236)),--($G236:$Z236&lt;&gt;0))+(SUMPRODUCT(--(ABS($G236:$Z236)=ABS(W236)),--($G236:$Z236&lt;&gt;0))-1)/2)</f>
        <v>3</v>
      </c>
      <c r="AR236" cm="1">
        <f t="array" ref="AR236">IF(X236=0,"",1+SUMPRODUCT(--(ABS($G236:$Z236)&lt;ABS(X236)),--($G236:$Z236&lt;&gt;0))+(SUMPRODUCT(--(ABS($G236:$Z236)=ABS(X236)),--($G236:$Z236&lt;&gt;0))-1)/2)</f>
        <v>11</v>
      </c>
      <c r="AS236" cm="1">
        <f t="array" ref="AS236">IF(Y236=0,"",1+SUMPRODUCT(--(ABS($G236:$Z236)&lt;ABS(Y236)),--($G236:$Z236&lt;&gt;0))+(SUMPRODUCT(--(ABS($G236:$Z236)=ABS(Y236)),--($G236:$Z236&lt;&gt;0))-1)/2)</f>
        <v>18</v>
      </c>
      <c r="AT236" cm="1">
        <f t="array" ref="AT236">IF(Z236=0,"",1+SUMPRODUCT(--(ABS($G236:$Z236)&lt;ABS(Z236)),--($G236:$Z236&lt;&gt;0))+(SUMPRODUCT(--(ABS($G236:$Z236)=ABS(Z236)),--($G236:$Z236&lt;&gt;0))-1)/2)</f>
        <v>5</v>
      </c>
      <c r="AU236">
        <f>AVERAGE(G236:Z236)</f>
        <v>1.9216715167753147E-2</v>
      </c>
      <c r="AV236">
        <f>SUMIF(G236:Z236,"&gt;0",AA236:AT236)</f>
        <v>189</v>
      </c>
      <c r="AW236">
        <f>COUNTIF(G236:Z236,"&lt;&gt;0")</f>
        <v>20</v>
      </c>
      <c r="AX236">
        <f>_xlfn.LET(_xlpm.n,AW236,_xlpm.w,AV236,_xlpm.mu,_xlpm.n*(_xlpm.n+1)/4,_xlpm.sd,SQRT(_xlpm.n*(_xlpm.n+1)*(2*_xlpm.n+1)/24),_xlpm.z,(ABS(_xlpm.w-_xlpm.mu)-0.5)/_xlpm.sd,MIN(1,2*(1-_xlfn.NORM.S.DIST(_xlpm.z,TRUE))))</f>
        <v>1.8252941314766957E-3</v>
      </c>
    </row>
    <row r="237" spans="1:50" x14ac:dyDescent="0.25">
      <c r="A237" t="s">
        <v>9357</v>
      </c>
      <c r="B237" t="s">
        <v>106</v>
      </c>
      <c r="C237" t="s">
        <v>190</v>
      </c>
      <c r="D237" t="s">
        <v>62</v>
      </c>
      <c r="E237" t="s">
        <v>12</v>
      </c>
      <c r="F237" t="s">
        <v>9259</v>
      </c>
      <c r="G237">
        <f>all_runs!O982-all_runs!O2182</f>
        <v>2.6586826347305359E-2</v>
      </c>
      <c r="H237">
        <f>all_runs!O983-all_runs!O2183</f>
        <v>1.3897604652942541E-2</v>
      </c>
      <c r="I237">
        <f>all_runs!O984-all_runs!O2184</f>
        <v>-9.2051802945658512E-4</v>
      </c>
      <c r="J237">
        <f>all_runs!O985-all_runs!O2185</f>
        <v>6.7398844808087555E-3</v>
      </c>
      <c r="K237">
        <f>all_runs!O986-all_runs!O2186</f>
        <v>3.6806164641022265E-3</v>
      </c>
      <c r="L237">
        <f>all_runs!O987-all_runs!O2187</f>
        <v>1.8494158915093095E-2</v>
      </c>
      <c r="M237">
        <f>all_runs!O988-all_runs!O2188</f>
        <v>-3.3185413852980794E-3</v>
      </c>
      <c r="N237">
        <f>all_runs!O989-all_runs!O2189</f>
        <v>-2.5031823594629077E-2</v>
      </c>
      <c r="O237">
        <f>all_runs!O990-all_runs!O2190</f>
        <v>-4.6141005653453915E-3</v>
      </c>
      <c r="P237">
        <f>all_runs!O991-all_runs!O2191</f>
        <v>8.6402040490995979E-3</v>
      </c>
      <c r="Q237">
        <f>all_runs!O992-all_runs!O2192</f>
        <v>3.1887672475222062E-2</v>
      </c>
      <c r="R237">
        <f>all_runs!O993-all_runs!O2193</f>
        <v>-1.3366404850489122E-2</v>
      </c>
      <c r="S237">
        <f>all_runs!O994-all_runs!O2194</f>
        <v>9.6618357487932016E-4</v>
      </c>
      <c r="T237">
        <f>all_runs!O995-all_runs!O2195</f>
        <v>-2.6866489993603304E-2</v>
      </c>
      <c r="U237">
        <f>all_runs!O996-all_runs!O2196</f>
        <v>-5.2190121155638591E-3</v>
      </c>
      <c r="V237">
        <f>all_runs!O997-all_runs!O2197</f>
        <v>2.816053511705674E-2</v>
      </c>
      <c r="W237">
        <f>all_runs!O998-all_runs!O2198</f>
        <v>3.9436619718309918E-2</v>
      </c>
      <c r="X237">
        <f>all_runs!O999-all_runs!O2199</f>
        <v>1.744186046511631E-2</v>
      </c>
      <c r="Y237">
        <f>all_runs!O1000-all_runs!O2200</f>
        <v>3.6669814290210989E-2</v>
      </c>
      <c r="Z237">
        <f>all_runs!O1001-all_runs!O2201</f>
        <v>-4.2509169566444238E-2</v>
      </c>
      <c r="AA237" cm="1">
        <f t="array" ref="AA237">IF(G237=0,"",1+SUMPRODUCT(--(ABS($G237:$Z237)&lt;ABS(G237)),--($G237:$Z237&lt;&gt;0))+(SUMPRODUCT(--(ABS($G237:$Z237)=ABS(G237)),--($G237:$Z237&lt;&gt;0))-1)/2)</f>
        <v>14</v>
      </c>
      <c r="AB237" cm="1">
        <f t="array" ref="AB237">IF(H237=0,"",1+SUMPRODUCT(--(ABS($G237:$Z237)&lt;ABS(H237)),--($G237:$Z237&lt;&gt;0))+(SUMPRODUCT(--(ABS($G237:$Z237)=ABS(H237)),--($G237:$Z237&lt;&gt;0))-1)/2)</f>
        <v>10</v>
      </c>
      <c r="AC237" cm="1">
        <f t="array" ref="AC237">IF(I237=0,"",1+SUMPRODUCT(--(ABS($G237:$Z237)&lt;ABS(I237)),--($G237:$Z237&lt;&gt;0))+(SUMPRODUCT(--(ABS($G237:$Z237)=ABS(I237)),--($G237:$Z237&lt;&gt;0))-1)/2)</f>
        <v>1</v>
      </c>
      <c r="AD237" cm="1">
        <f t="array" ref="AD237">IF(J237=0,"",1+SUMPRODUCT(--(ABS($G237:$Z237)&lt;ABS(J237)),--($G237:$Z237&lt;&gt;0))+(SUMPRODUCT(--(ABS($G237:$Z237)=ABS(J237)),--($G237:$Z237&lt;&gt;0))-1)/2)</f>
        <v>7</v>
      </c>
      <c r="AE237" cm="1">
        <f t="array" ref="AE237">IF(K237=0,"",1+SUMPRODUCT(--(ABS($G237:$Z237)&lt;ABS(K237)),--($G237:$Z237&lt;&gt;0))+(SUMPRODUCT(--(ABS($G237:$Z237)=ABS(K237)),--($G237:$Z237&lt;&gt;0))-1)/2)</f>
        <v>4</v>
      </c>
      <c r="AF237" cm="1">
        <f t="array" ref="AF237">IF(L237=0,"",1+SUMPRODUCT(--(ABS($G237:$Z237)&lt;ABS(L237)),--($G237:$Z237&lt;&gt;0))+(SUMPRODUCT(--(ABS($G237:$Z237)=ABS(L237)),--($G237:$Z237&lt;&gt;0))-1)/2)</f>
        <v>12</v>
      </c>
      <c r="AG237" cm="1">
        <f t="array" ref="AG237">IF(M237=0,"",1+SUMPRODUCT(--(ABS($G237:$Z237)&lt;ABS(M237)),--($G237:$Z237&lt;&gt;0))+(SUMPRODUCT(--(ABS($G237:$Z237)=ABS(M237)),--($G237:$Z237&lt;&gt;0))-1)/2)</f>
        <v>3</v>
      </c>
      <c r="AH237" cm="1">
        <f t="array" ref="AH237">IF(N237=0,"",1+SUMPRODUCT(--(ABS($G237:$Z237)&lt;ABS(N237)),--($G237:$Z237&lt;&gt;0))+(SUMPRODUCT(--(ABS($G237:$Z237)=ABS(N237)),--($G237:$Z237&lt;&gt;0))-1)/2)</f>
        <v>13</v>
      </c>
      <c r="AI237" cm="1">
        <f t="array" ref="AI237">IF(O237=0,"",1+SUMPRODUCT(--(ABS($G237:$Z237)&lt;ABS(O237)),--($G237:$Z237&lt;&gt;0))+(SUMPRODUCT(--(ABS($G237:$Z237)=ABS(O237)),--($G237:$Z237&lt;&gt;0))-1)/2)</f>
        <v>5</v>
      </c>
      <c r="AJ237" cm="1">
        <f t="array" ref="AJ237">IF(P237=0,"",1+SUMPRODUCT(--(ABS($G237:$Z237)&lt;ABS(P237)),--($G237:$Z237&lt;&gt;0))+(SUMPRODUCT(--(ABS($G237:$Z237)=ABS(P237)),--($G237:$Z237&lt;&gt;0))-1)/2)</f>
        <v>8</v>
      </c>
      <c r="AK237" cm="1">
        <f t="array" ref="AK237">IF(Q237=0,"",1+SUMPRODUCT(--(ABS($G237:$Z237)&lt;ABS(Q237)),--($G237:$Z237&lt;&gt;0))+(SUMPRODUCT(--(ABS($G237:$Z237)=ABS(Q237)),--($G237:$Z237&lt;&gt;0))-1)/2)</f>
        <v>17</v>
      </c>
      <c r="AL237" cm="1">
        <f t="array" ref="AL237">IF(R237=0,"",1+SUMPRODUCT(--(ABS($G237:$Z237)&lt;ABS(R237)),--($G237:$Z237&lt;&gt;0))+(SUMPRODUCT(--(ABS($G237:$Z237)=ABS(R237)),--($G237:$Z237&lt;&gt;0))-1)/2)</f>
        <v>9</v>
      </c>
      <c r="AM237" cm="1">
        <f t="array" ref="AM237">IF(S237=0,"",1+SUMPRODUCT(--(ABS($G237:$Z237)&lt;ABS(S237)),--($G237:$Z237&lt;&gt;0))+(SUMPRODUCT(--(ABS($G237:$Z237)=ABS(S237)),--($G237:$Z237&lt;&gt;0))-1)/2)</f>
        <v>2</v>
      </c>
      <c r="AN237" cm="1">
        <f t="array" ref="AN237">IF(T237=0,"",1+SUMPRODUCT(--(ABS($G237:$Z237)&lt;ABS(T237)),--($G237:$Z237&lt;&gt;0))+(SUMPRODUCT(--(ABS($G237:$Z237)=ABS(T237)),--($G237:$Z237&lt;&gt;0))-1)/2)</f>
        <v>15</v>
      </c>
      <c r="AO237" cm="1">
        <f t="array" ref="AO237">IF(U237=0,"",1+SUMPRODUCT(--(ABS($G237:$Z237)&lt;ABS(U237)),--($G237:$Z237&lt;&gt;0))+(SUMPRODUCT(--(ABS($G237:$Z237)=ABS(U237)),--($G237:$Z237&lt;&gt;0))-1)/2)</f>
        <v>6</v>
      </c>
      <c r="AP237" cm="1">
        <f t="array" ref="AP237">IF(V237=0,"",1+SUMPRODUCT(--(ABS($G237:$Z237)&lt;ABS(V237)),--($G237:$Z237&lt;&gt;0))+(SUMPRODUCT(--(ABS($G237:$Z237)=ABS(V237)),--($G237:$Z237&lt;&gt;0))-1)/2)</f>
        <v>16</v>
      </c>
      <c r="AQ237" cm="1">
        <f t="array" ref="AQ237">IF(W237=0,"",1+SUMPRODUCT(--(ABS($G237:$Z237)&lt;ABS(W237)),--($G237:$Z237&lt;&gt;0))+(SUMPRODUCT(--(ABS($G237:$Z237)=ABS(W237)),--($G237:$Z237&lt;&gt;0))-1)/2)</f>
        <v>19</v>
      </c>
      <c r="AR237" cm="1">
        <f t="array" ref="AR237">IF(X237=0,"",1+SUMPRODUCT(--(ABS($G237:$Z237)&lt;ABS(X237)),--($G237:$Z237&lt;&gt;0))+(SUMPRODUCT(--(ABS($G237:$Z237)=ABS(X237)),--($G237:$Z237&lt;&gt;0))-1)/2)</f>
        <v>11</v>
      </c>
      <c r="AS237" cm="1">
        <f t="array" ref="AS237">IF(Y237=0,"",1+SUMPRODUCT(--(ABS($G237:$Z237)&lt;ABS(Y237)),--($G237:$Z237&lt;&gt;0))+(SUMPRODUCT(--(ABS($G237:$Z237)=ABS(Y237)),--($G237:$Z237&lt;&gt;0))-1)/2)</f>
        <v>18</v>
      </c>
      <c r="AT237" cm="1">
        <f t="array" ref="AT237">IF(Z237=0,"",1+SUMPRODUCT(--(ABS($G237:$Z237)&lt;ABS(Z237)),--($G237:$Z237&lt;&gt;0))+(SUMPRODUCT(--(ABS($G237:$Z237)=ABS(Z237)),--($G237:$Z237&lt;&gt;0))-1)/2)</f>
        <v>20</v>
      </c>
      <c r="AU237">
        <f>AVERAGE(G237:Z237)</f>
        <v>5.5377960224658627E-3</v>
      </c>
      <c r="AV237">
        <f>SUMIF(G237:Z237,"&gt;0",AA237:AT237)</f>
        <v>138</v>
      </c>
      <c r="AW237">
        <f>COUNTIF(G237:Z237,"&lt;&gt;0")</f>
        <v>20</v>
      </c>
      <c r="AX237">
        <f>_xlfn.LET(_xlpm.n,AW237,_xlpm.w,AV237,_xlpm.mu,_xlpm.n*(_xlpm.n+1)/4,_xlpm.sd,SQRT(_xlpm.n*(_xlpm.n+1)*(2*_xlpm.n+1)/24),_xlpm.z,(ABS(_xlpm.w-_xlpm.mu)-0.5)/_xlpm.sd,MIN(1,2*(1-_xlfn.NORM.S.DIST(_xlpm.z,TRUE))))</f>
        <v>0.22501064705492335</v>
      </c>
    </row>
    <row r="238" spans="1:50" x14ac:dyDescent="0.25">
      <c r="A238" t="s">
        <v>9357</v>
      </c>
      <c r="B238" t="s">
        <v>106</v>
      </c>
      <c r="C238" t="s">
        <v>190</v>
      </c>
      <c r="D238" t="s">
        <v>62</v>
      </c>
      <c r="E238" t="s">
        <v>26</v>
      </c>
      <c r="F238" t="s">
        <v>9259</v>
      </c>
      <c r="G238">
        <f>all_runs!O1002-all_runs!O2202</f>
        <v>5.1776726016076968E-2</v>
      </c>
      <c r="H238">
        <f>all_runs!O1003-all_runs!O2203</f>
        <v>6.2740893315651358E-2</v>
      </c>
      <c r="I238">
        <f>all_runs!O1004-all_runs!O2204</f>
        <v>3.3346672002134148E-2</v>
      </c>
      <c r="J238">
        <f>all_runs!O1005-all_runs!O2205</f>
        <v>1.1581318396555518E-2</v>
      </c>
      <c r="K238">
        <f>all_runs!O1006-all_runs!O2206</f>
        <v>3.2244008714596983E-3</v>
      </c>
      <c r="L238">
        <f>all_runs!O1007-all_runs!O2207</f>
        <v>3.1211741278855398E-2</v>
      </c>
      <c r="M238">
        <f>all_runs!O1008-all_runs!O2208</f>
        <v>5.3974102810285918E-2</v>
      </c>
      <c r="N238">
        <f>all_runs!O1009-all_runs!O2209</f>
        <v>2.0929576642903625E-2</v>
      </c>
      <c r="O238">
        <f>all_runs!O1010-all_runs!O2210</f>
        <v>3.095931342079139E-2</v>
      </c>
      <c r="P238">
        <f>all_runs!O1011-all_runs!O2211</f>
        <v>1.7233560090702982E-2</v>
      </c>
      <c r="Q238">
        <f>all_runs!O1012-all_runs!O2212</f>
        <v>5.7761771546780638E-2</v>
      </c>
      <c r="R238">
        <f>all_runs!O1013-all_runs!O2213</f>
        <v>5.8357487922705342E-2</v>
      </c>
      <c r="S238">
        <f>all_runs!O1014-all_runs!O2214</f>
        <v>5.6367035581816105E-2</v>
      </c>
      <c r="T238">
        <f>all_runs!O1015-all_runs!O2215</f>
        <v>2.4424212189240846E-2</v>
      </c>
      <c r="U238">
        <f>all_runs!O1016-all_runs!O2216</f>
        <v>2.2713032581453629E-2</v>
      </c>
      <c r="V238">
        <f>all_runs!O1017-all_runs!O2217</f>
        <v>5.2826776085084792E-2</v>
      </c>
      <c r="W238">
        <f>all_runs!O1018-all_runs!O2218</f>
        <v>6.5150565553466322E-2</v>
      </c>
      <c r="X238">
        <f>all_runs!O1019-all_runs!O2219</f>
        <v>3.7765874864151616E-2</v>
      </c>
      <c r="Y238">
        <f>all_runs!O1020-all_runs!O2220</f>
        <v>2.9856357852115933E-2</v>
      </c>
      <c r="Z238">
        <f>all_runs!O1021-all_runs!O2221</f>
        <v>1.1783963947973208E-2</v>
      </c>
      <c r="AA238" cm="1">
        <f t="array" ref="AA238">IF(G238=0,"",1+SUMPRODUCT(--(ABS($G238:$Z238)&lt;ABS(G238)),--($G238:$Z238&lt;&gt;0))+(SUMPRODUCT(--(ABS($G238:$Z238)=ABS(G238)),--($G238:$Z238&lt;&gt;0))-1)/2)</f>
        <v>13</v>
      </c>
      <c r="AB238" cm="1">
        <f t="array" ref="AB238">IF(H238=0,"",1+SUMPRODUCT(--(ABS($G238:$Z238)&lt;ABS(H238)),--($G238:$Z238&lt;&gt;0))+(SUMPRODUCT(--(ABS($G238:$Z238)=ABS(H238)),--($G238:$Z238&lt;&gt;0))-1)/2)</f>
        <v>19</v>
      </c>
      <c r="AC238" cm="1">
        <f t="array" ref="AC238">IF(I238=0,"",1+SUMPRODUCT(--(ABS($G238:$Z238)&lt;ABS(I238)),--($G238:$Z238&lt;&gt;0))+(SUMPRODUCT(--(ABS($G238:$Z238)=ABS(I238)),--($G238:$Z238&lt;&gt;0))-1)/2)</f>
        <v>11</v>
      </c>
      <c r="AD238" cm="1">
        <f t="array" ref="AD238">IF(J238=0,"",1+SUMPRODUCT(--(ABS($G238:$Z238)&lt;ABS(J238)),--($G238:$Z238&lt;&gt;0))+(SUMPRODUCT(--(ABS($G238:$Z238)=ABS(J238)),--($G238:$Z238&lt;&gt;0))-1)/2)</f>
        <v>2</v>
      </c>
      <c r="AE238" cm="1">
        <f t="array" ref="AE238">IF(K238=0,"",1+SUMPRODUCT(--(ABS($G238:$Z238)&lt;ABS(K238)),--($G238:$Z238&lt;&gt;0))+(SUMPRODUCT(--(ABS($G238:$Z238)=ABS(K238)),--($G238:$Z238&lt;&gt;0))-1)/2)</f>
        <v>1</v>
      </c>
      <c r="AF238" cm="1">
        <f t="array" ref="AF238">IF(L238=0,"",1+SUMPRODUCT(--(ABS($G238:$Z238)&lt;ABS(L238)),--($G238:$Z238&lt;&gt;0))+(SUMPRODUCT(--(ABS($G238:$Z238)=ABS(L238)),--($G238:$Z238&lt;&gt;0))-1)/2)</f>
        <v>10</v>
      </c>
      <c r="AG238" cm="1">
        <f t="array" ref="AG238">IF(M238=0,"",1+SUMPRODUCT(--(ABS($G238:$Z238)&lt;ABS(M238)),--($G238:$Z238&lt;&gt;0))+(SUMPRODUCT(--(ABS($G238:$Z238)=ABS(M238)),--($G238:$Z238&lt;&gt;0))-1)/2)</f>
        <v>15</v>
      </c>
      <c r="AH238" cm="1">
        <f t="array" ref="AH238">IF(N238=0,"",1+SUMPRODUCT(--(ABS($G238:$Z238)&lt;ABS(N238)),--($G238:$Z238&lt;&gt;0))+(SUMPRODUCT(--(ABS($G238:$Z238)=ABS(N238)),--($G238:$Z238&lt;&gt;0))-1)/2)</f>
        <v>5</v>
      </c>
      <c r="AI238" cm="1">
        <f t="array" ref="AI238">IF(O238=0,"",1+SUMPRODUCT(--(ABS($G238:$Z238)&lt;ABS(O238)),--($G238:$Z238&lt;&gt;0))+(SUMPRODUCT(--(ABS($G238:$Z238)=ABS(O238)),--($G238:$Z238&lt;&gt;0))-1)/2)</f>
        <v>9</v>
      </c>
      <c r="AJ238" cm="1">
        <f t="array" ref="AJ238">IF(P238=0,"",1+SUMPRODUCT(--(ABS($G238:$Z238)&lt;ABS(P238)),--($G238:$Z238&lt;&gt;0))+(SUMPRODUCT(--(ABS($G238:$Z238)=ABS(P238)),--($G238:$Z238&lt;&gt;0))-1)/2)</f>
        <v>4</v>
      </c>
      <c r="AK238" cm="1">
        <f t="array" ref="AK238">IF(Q238=0,"",1+SUMPRODUCT(--(ABS($G238:$Z238)&lt;ABS(Q238)),--($G238:$Z238&lt;&gt;0))+(SUMPRODUCT(--(ABS($G238:$Z238)=ABS(Q238)),--($G238:$Z238&lt;&gt;0))-1)/2)</f>
        <v>17</v>
      </c>
      <c r="AL238" cm="1">
        <f t="array" ref="AL238">IF(R238=0,"",1+SUMPRODUCT(--(ABS($G238:$Z238)&lt;ABS(R238)),--($G238:$Z238&lt;&gt;0))+(SUMPRODUCT(--(ABS($G238:$Z238)=ABS(R238)),--($G238:$Z238&lt;&gt;0))-1)/2)</f>
        <v>18</v>
      </c>
      <c r="AM238" cm="1">
        <f t="array" ref="AM238">IF(S238=0,"",1+SUMPRODUCT(--(ABS($G238:$Z238)&lt;ABS(S238)),--($G238:$Z238&lt;&gt;0))+(SUMPRODUCT(--(ABS($G238:$Z238)=ABS(S238)),--($G238:$Z238&lt;&gt;0))-1)/2)</f>
        <v>16</v>
      </c>
      <c r="AN238" cm="1">
        <f t="array" ref="AN238">IF(T238=0,"",1+SUMPRODUCT(--(ABS($G238:$Z238)&lt;ABS(T238)),--($G238:$Z238&lt;&gt;0))+(SUMPRODUCT(--(ABS($G238:$Z238)=ABS(T238)),--($G238:$Z238&lt;&gt;0))-1)/2)</f>
        <v>7</v>
      </c>
      <c r="AO238" cm="1">
        <f t="array" ref="AO238">IF(U238=0,"",1+SUMPRODUCT(--(ABS($G238:$Z238)&lt;ABS(U238)),--($G238:$Z238&lt;&gt;0))+(SUMPRODUCT(--(ABS($G238:$Z238)=ABS(U238)),--($G238:$Z238&lt;&gt;0))-1)/2)</f>
        <v>6</v>
      </c>
      <c r="AP238" cm="1">
        <f t="array" ref="AP238">IF(V238=0,"",1+SUMPRODUCT(--(ABS($G238:$Z238)&lt;ABS(V238)),--($G238:$Z238&lt;&gt;0))+(SUMPRODUCT(--(ABS($G238:$Z238)=ABS(V238)),--($G238:$Z238&lt;&gt;0))-1)/2)</f>
        <v>14</v>
      </c>
      <c r="AQ238" cm="1">
        <f t="array" ref="AQ238">IF(W238=0,"",1+SUMPRODUCT(--(ABS($G238:$Z238)&lt;ABS(W238)),--($G238:$Z238&lt;&gt;0))+(SUMPRODUCT(--(ABS($G238:$Z238)=ABS(W238)),--($G238:$Z238&lt;&gt;0))-1)/2)</f>
        <v>20</v>
      </c>
      <c r="AR238" cm="1">
        <f t="array" ref="AR238">IF(X238=0,"",1+SUMPRODUCT(--(ABS($G238:$Z238)&lt;ABS(X238)),--($G238:$Z238&lt;&gt;0))+(SUMPRODUCT(--(ABS($G238:$Z238)=ABS(X238)),--($G238:$Z238&lt;&gt;0))-1)/2)</f>
        <v>12</v>
      </c>
      <c r="AS238" cm="1">
        <f t="array" ref="AS238">IF(Y238=0,"",1+SUMPRODUCT(--(ABS($G238:$Z238)&lt;ABS(Y238)),--($G238:$Z238&lt;&gt;0))+(SUMPRODUCT(--(ABS($G238:$Z238)=ABS(Y238)),--($G238:$Z238&lt;&gt;0))-1)/2)</f>
        <v>8</v>
      </c>
      <c r="AT238" cm="1">
        <f t="array" ref="AT238">IF(Z238=0,"",1+SUMPRODUCT(--(ABS($G238:$Z238)&lt;ABS(Z238)),--($G238:$Z238&lt;&gt;0))+(SUMPRODUCT(--(ABS($G238:$Z238)=ABS(Z238)),--($G238:$Z238&lt;&gt;0))-1)/2)</f>
        <v>3</v>
      </c>
      <c r="AU238">
        <f>AVERAGE(G238:Z238)</f>
        <v>3.6699269148510273E-2</v>
      </c>
      <c r="AV238">
        <f>SUMIF(G238:Z238,"&gt;0",AA238:AT238)</f>
        <v>210</v>
      </c>
      <c r="AW238">
        <f>COUNTIF(G238:Z238,"&lt;&gt;0")</f>
        <v>20</v>
      </c>
      <c r="AX238">
        <f>_xlfn.LET(_xlpm.n,AW238,_xlpm.w,AV238,_xlpm.mu,_xlpm.n*(_xlpm.n+1)/4,_xlpm.sd,SQRT(_xlpm.n*(_xlpm.n+1)*(2*_xlpm.n+1)/24),_xlpm.z,(ABS(_xlpm.w-_xlpm.mu)-0.5)/_xlpm.sd,MIN(1,2*(1-_xlfn.NORM.S.DIST(_xlpm.z,TRUE))))</f>
        <v>9.5691731570646255E-5</v>
      </c>
    </row>
    <row r="239" spans="1:50" x14ac:dyDescent="0.25">
      <c r="A239" t="s">
        <v>9357</v>
      </c>
      <c r="B239" t="s">
        <v>106</v>
      </c>
      <c r="C239" t="s">
        <v>190</v>
      </c>
      <c r="D239" t="s">
        <v>62</v>
      </c>
      <c r="E239" t="s">
        <v>32</v>
      </c>
      <c r="F239" t="s">
        <v>9260</v>
      </c>
      <c r="G239">
        <f>all_runs!O1022-all_runs!O2222</f>
        <v>2.5819023261478335E-2</v>
      </c>
      <c r="H239">
        <f>all_runs!O1023-all_runs!O2223</f>
        <v>3.9854946127828694E-2</v>
      </c>
      <c r="I239">
        <f>all_runs!O1024-all_runs!O2224</f>
        <v>4.9570446735395124E-2</v>
      </c>
      <c r="J239">
        <f>all_runs!O1025-all_runs!O2225</f>
        <v>7.1925651867512319E-2</v>
      </c>
      <c r="K239">
        <f>all_runs!O1026-all_runs!O2226</f>
        <v>3.6464803312629579E-2</v>
      </c>
      <c r="L239">
        <f>all_runs!O1027-all_runs!O2227</f>
        <v>5.5684474771611536E-2</v>
      </c>
      <c r="M239">
        <f>all_runs!O1028-all_runs!O2228</f>
        <v>5.5055788005578754E-2</v>
      </c>
      <c r="N239">
        <f>all_runs!O1029-all_runs!O2229</f>
        <v>5.6104033970275968E-2</v>
      </c>
      <c r="O239">
        <f>all_runs!O1030-all_runs!O2230</f>
        <v>6.1963825196049038E-2</v>
      </c>
      <c r="P239">
        <f>all_runs!O1031-all_runs!O2231</f>
        <v>4.3327221846955588E-2</v>
      </c>
      <c r="Q239">
        <f>all_runs!O1032-all_runs!O2232</f>
        <v>6.1556319787940073E-2</v>
      </c>
      <c r="R239">
        <f>all_runs!O1033-all_runs!O2233</f>
        <v>9.1077984695006053E-2</v>
      </c>
      <c r="S239">
        <f>all_runs!O1034-all_runs!O2234</f>
        <v>4.8136230708844874E-2</v>
      </c>
      <c r="T239">
        <f>all_runs!O1035-all_runs!O2235</f>
        <v>4.7414017604472281E-2</v>
      </c>
      <c r="U239">
        <f>all_runs!O1036-all_runs!O2236</f>
        <v>6.4239735560194799E-2</v>
      </c>
      <c r="V239">
        <f>all_runs!O1037-all_runs!O2237</f>
        <v>7.289748379298977E-2</v>
      </c>
      <c r="W239">
        <f>all_runs!O1038-all_runs!O2238</f>
        <v>3.2494758909853205E-2</v>
      </c>
      <c r="X239">
        <f>all_runs!O1039-all_runs!O2239</f>
        <v>2.5728987993139052E-2</v>
      </c>
      <c r="Y239">
        <f>all_runs!O1040-all_runs!O2240</f>
        <v>4.6575150581314007E-2</v>
      </c>
      <c r="Z239">
        <f>all_runs!O1041-all_runs!O2241</f>
        <v>3.3195020746887849E-2</v>
      </c>
      <c r="AA239" cm="1">
        <f t="array" ref="AA239">IF(G239=0,"",1+SUMPRODUCT(--(ABS($G239:$Z239)&lt;ABS(G239)),--($G239:$Z239&lt;&gt;0))+(SUMPRODUCT(--(ABS($G239:$Z239)=ABS(G239)),--($G239:$Z239&lt;&gt;0))-1)/2)</f>
        <v>2</v>
      </c>
      <c r="AB239" cm="1">
        <f t="array" ref="AB239">IF(H239=0,"",1+SUMPRODUCT(--(ABS($G239:$Z239)&lt;ABS(H239)),--($G239:$Z239&lt;&gt;0))+(SUMPRODUCT(--(ABS($G239:$Z239)=ABS(H239)),--($G239:$Z239&lt;&gt;0))-1)/2)</f>
        <v>6</v>
      </c>
      <c r="AC239" cm="1">
        <f t="array" ref="AC239">IF(I239=0,"",1+SUMPRODUCT(--(ABS($G239:$Z239)&lt;ABS(I239)),--($G239:$Z239&lt;&gt;0))+(SUMPRODUCT(--(ABS($G239:$Z239)=ABS(I239)),--($G239:$Z239&lt;&gt;0))-1)/2)</f>
        <v>11</v>
      </c>
      <c r="AD239" cm="1">
        <f t="array" ref="AD239">IF(J239=0,"",1+SUMPRODUCT(--(ABS($G239:$Z239)&lt;ABS(J239)),--($G239:$Z239&lt;&gt;0))+(SUMPRODUCT(--(ABS($G239:$Z239)=ABS(J239)),--($G239:$Z239&lt;&gt;0))-1)/2)</f>
        <v>18</v>
      </c>
      <c r="AE239" cm="1">
        <f t="array" ref="AE239">IF(K239=0,"",1+SUMPRODUCT(--(ABS($G239:$Z239)&lt;ABS(K239)),--($G239:$Z239&lt;&gt;0))+(SUMPRODUCT(--(ABS($G239:$Z239)=ABS(K239)),--($G239:$Z239&lt;&gt;0))-1)/2)</f>
        <v>5</v>
      </c>
      <c r="AF239" cm="1">
        <f t="array" ref="AF239">IF(L239=0,"",1+SUMPRODUCT(--(ABS($G239:$Z239)&lt;ABS(L239)),--($G239:$Z239&lt;&gt;0))+(SUMPRODUCT(--(ABS($G239:$Z239)=ABS(L239)),--($G239:$Z239&lt;&gt;0))-1)/2)</f>
        <v>13</v>
      </c>
      <c r="AG239" cm="1">
        <f t="array" ref="AG239">IF(M239=0,"",1+SUMPRODUCT(--(ABS($G239:$Z239)&lt;ABS(M239)),--($G239:$Z239&lt;&gt;0))+(SUMPRODUCT(--(ABS($G239:$Z239)=ABS(M239)),--($G239:$Z239&lt;&gt;0))-1)/2)</f>
        <v>12</v>
      </c>
      <c r="AH239" cm="1">
        <f t="array" ref="AH239">IF(N239=0,"",1+SUMPRODUCT(--(ABS($G239:$Z239)&lt;ABS(N239)),--($G239:$Z239&lt;&gt;0))+(SUMPRODUCT(--(ABS($G239:$Z239)=ABS(N239)),--($G239:$Z239&lt;&gt;0))-1)/2)</f>
        <v>14</v>
      </c>
      <c r="AI239" cm="1">
        <f t="array" ref="AI239">IF(O239=0,"",1+SUMPRODUCT(--(ABS($G239:$Z239)&lt;ABS(O239)),--($G239:$Z239&lt;&gt;0))+(SUMPRODUCT(--(ABS($G239:$Z239)=ABS(O239)),--($G239:$Z239&lt;&gt;0))-1)/2)</f>
        <v>16</v>
      </c>
      <c r="AJ239" cm="1">
        <f t="array" ref="AJ239">IF(P239=0,"",1+SUMPRODUCT(--(ABS($G239:$Z239)&lt;ABS(P239)),--($G239:$Z239&lt;&gt;0))+(SUMPRODUCT(--(ABS($G239:$Z239)=ABS(P239)),--($G239:$Z239&lt;&gt;0))-1)/2)</f>
        <v>7</v>
      </c>
      <c r="AK239" cm="1">
        <f t="array" ref="AK239">IF(Q239=0,"",1+SUMPRODUCT(--(ABS($G239:$Z239)&lt;ABS(Q239)),--($G239:$Z239&lt;&gt;0))+(SUMPRODUCT(--(ABS($G239:$Z239)=ABS(Q239)),--($G239:$Z239&lt;&gt;0))-1)/2)</f>
        <v>15</v>
      </c>
      <c r="AL239" cm="1">
        <f t="array" ref="AL239">IF(R239=0,"",1+SUMPRODUCT(--(ABS($G239:$Z239)&lt;ABS(R239)),--($G239:$Z239&lt;&gt;0))+(SUMPRODUCT(--(ABS($G239:$Z239)=ABS(R239)),--($G239:$Z239&lt;&gt;0))-1)/2)</f>
        <v>20</v>
      </c>
      <c r="AM239" cm="1">
        <f t="array" ref="AM239">IF(S239=0,"",1+SUMPRODUCT(--(ABS($G239:$Z239)&lt;ABS(S239)),--($G239:$Z239&lt;&gt;0))+(SUMPRODUCT(--(ABS($G239:$Z239)=ABS(S239)),--($G239:$Z239&lt;&gt;0))-1)/2)</f>
        <v>10</v>
      </c>
      <c r="AN239" cm="1">
        <f t="array" ref="AN239">IF(T239=0,"",1+SUMPRODUCT(--(ABS($G239:$Z239)&lt;ABS(T239)),--($G239:$Z239&lt;&gt;0))+(SUMPRODUCT(--(ABS($G239:$Z239)=ABS(T239)),--($G239:$Z239&lt;&gt;0))-1)/2)</f>
        <v>9</v>
      </c>
      <c r="AO239" cm="1">
        <f t="array" ref="AO239">IF(U239=0,"",1+SUMPRODUCT(--(ABS($G239:$Z239)&lt;ABS(U239)),--($G239:$Z239&lt;&gt;0))+(SUMPRODUCT(--(ABS($G239:$Z239)=ABS(U239)),--($G239:$Z239&lt;&gt;0))-1)/2)</f>
        <v>17</v>
      </c>
      <c r="AP239" cm="1">
        <f t="array" ref="AP239">IF(V239=0,"",1+SUMPRODUCT(--(ABS($G239:$Z239)&lt;ABS(V239)),--($G239:$Z239&lt;&gt;0))+(SUMPRODUCT(--(ABS($G239:$Z239)=ABS(V239)),--($G239:$Z239&lt;&gt;0))-1)/2)</f>
        <v>19</v>
      </c>
      <c r="AQ239" cm="1">
        <f t="array" ref="AQ239">IF(W239=0,"",1+SUMPRODUCT(--(ABS($G239:$Z239)&lt;ABS(W239)),--($G239:$Z239&lt;&gt;0))+(SUMPRODUCT(--(ABS($G239:$Z239)=ABS(W239)),--($G239:$Z239&lt;&gt;0))-1)/2)</f>
        <v>3</v>
      </c>
      <c r="AR239" cm="1">
        <f t="array" ref="AR239">IF(X239=0,"",1+SUMPRODUCT(--(ABS($G239:$Z239)&lt;ABS(X239)),--($G239:$Z239&lt;&gt;0))+(SUMPRODUCT(--(ABS($G239:$Z239)=ABS(X239)),--($G239:$Z239&lt;&gt;0))-1)/2)</f>
        <v>1</v>
      </c>
      <c r="AS239" cm="1">
        <f t="array" ref="AS239">IF(Y239=0,"",1+SUMPRODUCT(--(ABS($G239:$Z239)&lt;ABS(Y239)),--($G239:$Z239&lt;&gt;0))+(SUMPRODUCT(--(ABS($G239:$Z239)=ABS(Y239)),--($G239:$Z239&lt;&gt;0))-1)/2)</f>
        <v>8</v>
      </c>
      <c r="AT239" cm="1">
        <f t="array" ref="AT239">IF(Z239=0,"",1+SUMPRODUCT(--(ABS($G239:$Z239)&lt;ABS(Z239)),--($G239:$Z239&lt;&gt;0))+(SUMPRODUCT(--(ABS($G239:$Z239)=ABS(Z239)),--($G239:$Z239&lt;&gt;0))-1)/2)</f>
        <v>4</v>
      </c>
      <c r="AU239">
        <f>AVERAGE(G239:Z239)</f>
        <v>5.0954295273797842E-2</v>
      </c>
      <c r="AV239">
        <f>SUMIF(G239:Z239,"&gt;0",AA239:AT239)</f>
        <v>210</v>
      </c>
      <c r="AW239">
        <f>COUNTIF(G239:Z239,"&lt;&gt;0")</f>
        <v>20</v>
      </c>
      <c r="AX239">
        <f>_xlfn.LET(_xlpm.n,AW239,_xlpm.w,AV239,_xlpm.mu,_xlpm.n*(_xlpm.n+1)/4,_xlpm.sd,SQRT(_xlpm.n*(_xlpm.n+1)*(2*_xlpm.n+1)/24),_xlpm.z,(ABS(_xlpm.w-_xlpm.mu)-0.5)/_xlpm.sd,MIN(1,2*(1-_xlfn.NORM.S.DIST(_xlpm.z,TRUE))))</f>
        <v>9.5691731570646255E-5</v>
      </c>
    </row>
    <row r="240" spans="1:50" x14ac:dyDescent="0.25">
      <c r="A240" t="s">
        <v>9357</v>
      </c>
      <c r="B240" t="s">
        <v>106</v>
      </c>
      <c r="C240" t="s">
        <v>190</v>
      </c>
      <c r="D240" t="s">
        <v>62</v>
      </c>
      <c r="E240" t="s">
        <v>12</v>
      </c>
      <c r="F240" t="s">
        <v>9260</v>
      </c>
      <c r="G240">
        <f>all_runs!O1042-all_runs!O2242</f>
        <v>3.7636500995856248E-2</v>
      </c>
      <c r="H240">
        <f>all_runs!O1043-all_runs!O2243</f>
        <v>-1.9026631075795941E-2</v>
      </c>
      <c r="I240">
        <f>all_runs!O1044-all_runs!O2244</f>
        <v>1.2533827090157934E-2</v>
      </c>
      <c r="J240">
        <f>all_runs!O1045-all_runs!O2245</f>
        <v>3.140979383443121E-2</v>
      </c>
      <c r="K240">
        <f>all_runs!O1046-all_runs!O2246</f>
        <v>-4.2490911666104303E-4</v>
      </c>
      <c r="L240">
        <f>all_runs!O1047-all_runs!O2247</f>
        <v>1.3307701361371493E-2</v>
      </c>
      <c r="M240">
        <f>all_runs!O1048-all_runs!O2248</f>
        <v>1.2425276204187541E-2</v>
      </c>
      <c r="N240">
        <f>all_runs!O1049-all_runs!O2249</f>
        <v>8.9011997945876997E-3</v>
      </c>
      <c r="O240">
        <f>all_runs!O1050-all_runs!O2250</f>
        <v>5.354628039060727E-3</v>
      </c>
      <c r="P240">
        <f>all_runs!O1051-all_runs!O2251</f>
        <v>2.6610644257703098E-2</v>
      </c>
      <c r="Q240">
        <f>all_runs!O1052-all_runs!O2252</f>
        <v>-6.9315861937996326E-3</v>
      </c>
      <c r="R240">
        <f>all_runs!O1053-all_runs!O2253</f>
        <v>1.8686868686868752E-2</v>
      </c>
      <c r="S240">
        <f>all_runs!O1054-all_runs!O2254</f>
        <v>-2.3316589205513161E-3</v>
      </c>
      <c r="T240">
        <f>all_runs!O1055-all_runs!O2255</f>
        <v>-1.967897271268082E-2</v>
      </c>
      <c r="U240">
        <f>all_runs!O1056-all_runs!O2256</f>
        <v>2.1269789252748361E-2</v>
      </c>
      <c r="V240">
        <f>all_runs!O1057-all_runs!O2257</f>
        <v>-6.5684468999385182E-3</v>
      </c>
      <c r="W240">
        <f>all_runs!O1058-all_runs!O2258</f>
        <v>7.931262392597449E-3</v>
      </c>
      <c r="X240">
        <f>all_runs!O1059-all_runs!O2259</f>
        <v>2.2748375116062869E-3</v>
      </c>
      <c r="Y240">
        <f>all_runs!O1060-all_runs!O2260</f>
        <v>-6.5853639505942807E-3</v>
      </c>
      <c r="Z240">
        <f>all_runs!O1061-all_runs!O2261</f>
        <v>2.2408963585433983E-2</v>
      </c>
      <c r="AA240" cm="1">
        <f t="array" ref="AA240">IF(G240=0,"",1+SUMPRODUCT(--(ABS($G240:$Z240)&lt;ABS(G240)),--($G240:$Z240&lt;&gt;0))+(SUMPRODUCT(--(ABS($G240:$Z240)=ABS(G240)),--($G240:$Z240&lt;&gt;0))-1)/2)</f>
        <v>20</v>
      </c>
      <c r="AB240" cm="1">
        <f t="array" ref="AB240">IF(H240=0,"",1+SUMPRODUCT(--(ABS($G240:$Z240)&lt;ABS(H240)),--($G240:$Z240&lt;&gt;0))+(SUMPRODUCT(--(ABS($G240:$Z240)=ABS(H240)),--($G240:$Z240&lt;&gt;0))-1)/2)</f>
        <v>14</v>
      </c>
      <c r="AC240" cm="1">
        <f t="array" ref="AC240">IF(I240=0,"",1+SUMPRODUCT(--(ABS($G240:$Z240)&lt;ABS(I240)),--($G240:$Z240&lt;&gt;0))+(SUMPRODUCT(--(ABS($G240:$Z240)=ABS(I240)),--($G240:$Z240&lt;&gt;0))-1)/2)</f>
        <v>11</v>
      </c>
      <c r="AD240" cm="1">
        <f t="array" ref="AD240">IF(J240=0,"",1+SUMPRODUCT(--(ABS($G240:$Z240)&lt;ABS(J240)),--($G240:$Z240&lt;&gt;0))+(SUMPRODUCT(--(ABS($G240:$Z240)=ABS(J240)),--($G240:$Z240&lt;&gt;0))-1)/2)</f>
        <v>19</v>
      </c>
      <c r="AE240" cm="1">
        <f t="array" ref="AE240">IF(K240=0,"",1+SUMPRODUCT(--(ABS($G240:$Z240)&lt;ABS(K240)),--($G240:$Z240&lt;&gt;0))+(SUMPRODUCT(--(ABS($G240:$Z240)=ABS(K240)),--($G240:$Z240&lt;&gt;0))-1)/2)</f>
        <v>1</v>
      </c>
      <c r="AF240" cm="1">
        <f t="array" ref="AF240">IF(L240=0,"",1+SUMPRODUCT(--(ABS($G240:$Z240)&lt;ABS(L240)),--($G240:$Z240&lt;&gt;0))+(SUMPRODUCT(--(ABS($G240:$Z240)=ABS(L240)),--($G240:$Z240&lt;&gt;0))-1)/2)</f>
        <v>12</v>
      </c>
      <c r="AG240" cm="1">
        <f t="array" ref="AG240">IF(M240=0,"",1+SUMPRODUCT(--(ABS($G240:$Z240)&lt;ABS(M240)),--($G240:$Z240&lt;&gt;0))+(SUMPRODUCT(--(ABS($G240:$Z240)=ABS(M240)),--($G240:$Z240&lt;&gt;0))-1)/2)</f>
        <v>10</v>
      </c>
      <c r="AH240" cm="1">
        <f t="array" ref="AH240">IF(N240=0,"",1+SUMPRODUCT(--(ABS($G240:$Z240)&lt;ABS(N240)),--($G240:$Z240&lt;&gt;0))+(SUMPRODUCT(--(ABS($G240:$Z240)=ABS(N240)),--($G240:$Z240&lt;&gt;0))-1)/2)</f>
        <v>9</v>
      </c>
      <c r="AI240" cm="1">
        <f t="array" ref="AI240">IF(O240=0,"",1+SUMPRODUCT(--(ABS($G240:$Z240)&lt;ABS(O240)),--($G240:$Z240&lt;&gt;0))+(SUMPRODUCT(--(ABS($G240:$Z240)=ABS(O240)),--($G240:$Z240&lt;&gt;0))-1)/2)</f>
        <v>4</v>
      </c>
      <c r="AJ240" cm="1">
        <f t="array" ref="AJ240">IF(P240=0,"",1+SUMPRODUCT(--(ABS($G240:$Z240)&lt;ABS(P240)),--($G240:$Z240&lt;&gt;0))+(SUMPRODUCT(--(ABS($G240:$Z240)=ABS(P240)),--($G240:$Z240&lt;&gt;0))-1)/2)</f>
        <v>18</v>
      </c>
      <c r="AK240" cm="1">
        <f t="array" ref="AK240">IF(Q240=0,"",1+SUMPRODUCT(--(ABS($G240:$Z240)&lt;ABS(Q240)),--($G240:$Z240&lt;&gt;0))+(SUMPRODUCT(--(ABS($G240:$Z240)=ABS(Q240)),--($G240:$Z240&lt;&gt;0))-1)/2)</f>
        <v>7</v>
      </c>
      <c r="AL240" cm="1">
        <f t="array" ref="AL240">IF(R240=0,"",1+SUMPRODUCT(--(ABS($G240:$Z240)&lt;ABS(R240)),--($G240:$Z240&lt;&gt;0))+(SUMPRODUCT(--(ABS($G240:$Z240)=ABS(R240)),--($G240:$Z240&lt;&gt;0))-1)/2)</f>
        <v>13</v>
      </c>
      <c r="AM240" cm="1">
        <f t="array" ref="AM240">IF(S240=0,"",1+SUMPRODUCT(--(ABS($G240:$Z240)&lt;ABS(S240)),--($G240:$Z240&lt;&gt;0))+(SUMPRODUCT(--(ABS($G240:$Z240)=ABS(S240)),--($G240:$Z240&lt;&gt;0))-1)/2)</f>
        <v>3</v>
      </c>
      <c r="AN240" cm="1">
        <f t="array" ref="AN240">IF(T240=0,"",1+SUMPRODUCT(--(ABS($G240:$Z240)&lt;ABS(T240)),--($G240:$Z240&lt;&gt;0))+(SUMPRODUCT(--(ABS($G240:$Z240)=ABS(T240)),--($G240:$Z240&lt;&gt;0))-1)/2)</f>
        <v>15</v>
      </c>
      <c r="AO240" cm="1">
        <f t="array" ref="AO240">IF(U240=0,"",1+SUMPRODUCT(--(ABS($G240:$Z240)&lt;ABS(U240)),--($G240:$Z240&lt;&gt;0))+(SUMPRODUCT(--(ABS($G240:$Z240)=ABS(U240)),--($G240:$Z240&lt;&gt;0))-1)/2)</f>
        <v>16</v>
      </c>
      <c r="AP240" cm="1">
        <f t="array" ref="AP240">IF(V240=0,"",1+SUMPRODUCT(--(ABS($G240:$Z240)&lt;ABS(V240)),--($G240:$Z240&lt;&gt;0))+(SUMPRODUCT(--(ABS($G240:$Z240)=ABS(V240)),--($G240:$Z240&lt;&gt;0))-1)/2)</f>
        <v>5</v>
      </c>
      <c r="AQ240" cm="1">
        <f t="array" ref="AQ240">IF(W240=0,"",1+SUMPRODUCT(--(ABS($G240:$Z240)&lt;ABS(W240)),--($G240:$Z240&lt;&gt;0))+(SUMPRODUCT(--(ABS($G240:$Z240)=ABS(W240)),--($G240:$Z240&lt;&gt;0))-1)/2)</f>
        <v>8</v>
      </c>
      <c r="AR240" cm="1">
        <f t="array" ref="AR240">IF(X240=0,"",1+SUMPRODUCT(--(ABS($G240:$Z240)&lt;ABS(X240)),--($G240:$Z240&lt;&gt;0))+(SUMPRODUCT(--(ABS($G240:$Z240)=ABS(X240)),--($G240:$Z240&lt;&gt;0))-1)/2)</f>
        <v>2</v>
      </c>
      <c r="AS240" cm="1">
        <f t="array" ref="AS240">IF(Y240=0,"",1+SUMPRODUCT(--(ABS($G240:$Z240)&lt;ABS(Y240)),--($G240:$Z240&lt;&gt;0))+(SUMPRODUCT(--(ABS($G240:$Z240)=ABS(Y240)),--($G240:$Z240&lt;&gt;0))-1)/2)</f>
        <v>6</v>
      </c>
      <c r="AT240" cm="1">
        <f t="array" ref="AT240">IF(Z240=0,"",1+SUMPRODUCT(--(ABS($G240:$Z240)&lt;ABS(Z240)),--($G240:$Z240&lt;&gt;0))+(SUMPRODUCT(--(ABS($G240:$Z240)=ABS(Z240)),--($G240:$Z240&lt;&gt;0))-1)/2)</f>
        <v>17</v>
      </c>
      <c r="AU240">
        <f>AVERAGE(G240:Z240)</f>
        <v>7.9601862068294608E-3</v>
      </c>
      <c r="AV240">
        <f>SUMIF(G240:Z240,"&gt;0",AA240:AT240)</f>
        <v>159</v>
      </c>
      <c r="AW240">
        <f>COUNTIF(G240:Z240,"&lt;&gt;0")</f>
        <v>20</v>
      </c>
      <c r="AX240">
        <f>_xlfn.LET(_xlpm.n,AW240,_xlpm.w,AV240,_xlpm.mu,_xlpm.n*(_xlpm.n+1)/4,_xlpm.sd,SQRT(_xlpm.n*(_xlpm.n+1)*(2*_xlpm.n+1)/24),_xlpm.z,(ABS(_xlpm.w-_xlpm.mu)-0.5)/_xlpm.sd,MIN(1,2*(1-_xlfn.NORM.S.DIST(_xlpm.z,TRUE))))</f>
        <v>4.5792839376135985E-2</v>
      </c>
    </row>
    <row r="241" spans="1:50" x14ac:dyDescent="0.25">
      <c r="A241" t="s">
        <v>9357</v>
      </c>
      <c r="B241" t="s">
        <v>106</v>
      </c>
      <c r="C241" t="s">
        <v>190</v>
      </c>
      <c r="D241" t="s">
        <v>62</v>
      </c>
      <c r="E241" t="s">
        <v>26</v>
      </c>
      <c r="F241" t="s">
        <v>9260</v>
      </c>
      <c r="G241">
        <f>all_runs!O1062-all_runs!O2262</f>
        <v>3.6769456681351009E-2</v>
      </c>
      <c r="H241">
        <f>all_runs!O1063-all_runs!O2263</f>
        <v>3.9441539201162668E-3</v>
      </c>
      <c r="I241">
        <f>all_runs!O1064-all_runs!O2264</f>
        <v>1.2605703048180872E-2</v>
      </c>
      <c r="J241">
        <f>all_runs!O1065-all_runs!O2265</f>
        <v>3.2442486539402737E-2</v>
      </c>
      <c r="K241">
        <f>all_runs!O1066-all_runs!O2266</f>
        <v>1.3953375542779534E-2</v>
      </c>
      <c r="L241">
        <f>all_runs!O1067-all_runs!O2267</f>
        <v>1.5138433765673254E-2</v>
      </c>
      <c r="M241">
        <f>all_runs!O1068-all_runs!O2268</f>
        <v>3.3363992835358292E-2</v>
      </c>
      <c r="N241">
        <f>all_runs!O1069-all_runs!O2269</f>
        <v>2.5814598904568054E-2</v>
      </c>
      <c r="O241">
        <f>all_runs!O1070-all_runs!O2270</f>
        <v>1.9109153206069429E-2</v>
      </c>
      <c r="P241">
        <f>all_runs!O1071-all_runs!O2271</f>
        <v>1.9030837004405221E-2</v>
      </c>
      <c r="Q241">
        <f>all_runs!O1072-all_runs!O2272</f>
        <v>-3.9960039960039717E-3</v>
      </c>
      <c r="R241">
        <f>all_runs!O1073-all_runs!O2273</f>
        <v>2.0264813137865767E-3</v>
      </c>
      <c r="S241">
        <f>all_runs!O1074-all_runs!O2274</f>
        <v>1.2622284554491547E-2</v>
      </c>
      <c r="T241">
        <f>all_runs!O1075-all_runs!O2275</f>
        <v>8.9086859688196629E-3</v>
      </c>
      <c r="U241">
        <f>all_runs!O1076-all_runs!O2276</f>
        <v>1.0337738619677128E-2</v>
      </c>
      <c r="V241">
        <f>all_runs!O1077-all_runs!O2277</f>
        <v>7.7458265171373997E-3</v>
      </c>
      <c r="W241">
        <f>all_runs!O1078-all_runs!O2278</f>
        <v>1.9785114662620118E-2</v>
      </c>
      <c r="X241">
        <f>all_runs!O1079-all_runs!O2279</f>
        <v>3.2723595024846563E-2</v>
      </c>
      <c r="Y241">
        <f>all_runs!O1080-all_runs!O2280</f>
        <v>4.6389496717722523E-3</v>
      </c>
      <c r="Z241">
        <f>all_runs!O1081-all_runs!O2281</f>
        <v>8.8888888888887241E-3</v>
      </c>
      <c r="AA241" cm="1">
        <f t="array" ref="AA241">IF(G241=0,"",1+SUMPRODUCT(--(ABS($G241:$Z241)&lt;ABS(G241)),--($G241:$Z241&lt;&gt;0))+(SUMPRODUCT(--(ABS($G241:$Z241)=ABS(G241)),--($G241:$Z241&lt;&gt;0))-1)/2)</f>
        <v>20</v>
      </c>
      <c r="AB241" cm="1">
        <f t="array" ref="AB241">IF(H241=0,"",1+SUMPRODUCT(--(ABS($G241:$Z241)&lt;ABS(H241)),--($G241:$Z241&lt;&gt;0))+(SUMPRODUCT(--(ABS($G241:$Z241)=ABS(H241)),--($G241:$Z241&lt;&gt;0))-1)/2)</f>
        <v>2</v>
      </c>
      <c r="AC241" cm="1">
        <f t="array" ref="AC241">IF(I241=0,"",1+SUMPRODUCT(--(ABS($G241:$Z241)&lt;ABS(I241)),--($G241:$Z241&lt;&gt;0))+(SUMPRODUCT(--(ABS($G241:$Z241)=ABS(I241)),--($G241:$Z241&lt;&gt;0))-1)/2)</f>
        <v>9</v>
      </c>
      <c r="AD241" cm="1">
        <f t="array" ref="AD241">IF(J241=0,"",1+SUMPRODUCT(--(ABS($G241:$Z241)&lt;ABS(J241)),--($G241:$Z241&lt;&gt;0))+(SUMPRODUCT(--(ABS($G241:$Z241)=ABS(J241)),--($G241:$Z241&lt;&gt;0))-1)/2)</f>
        <v>17</v>
      </c>
      <c r="AE241" cm="1">
        <f t="array" ref="AE241">IF(K241=0,"",1+SUMPRODUCT(--(ABS($G241:$Z241)&lt;ABS(K241)),--($G241:$Z241&lt;&gt;0))+(SUMPRODUCT(--(ABS($G241:$Z241)=ABS(K241)),--($G241:$Z241&lt;&gt;0))-1)/2)</f>
        <v>11</v>
      </c>
      <c r="AF241" cm="1">
        <f t="array" ref="AF241">IF(L241=0,"",1+SUMPRODUCT(--(ABS($G241:$Z241)&lt;ABS(L241)),--($G241:$Z241&lt;&gt;0))+(SUMPRODUCT(--(ABS($G241:$Z241)=ABS(L241)),--($G241:$Z241&lt;&gt;0))-1)/2)</f>
        <v>12</v>
      </c>
      <c r="AG241" cm="1">
        <f t="array" ref="AG241">IF(M241=0,"",1+SUMPRODUCT(--(ABS($G241:$Z241)&lt;ABS(M241)),--($G241:$Z241&lt;&gt;0))+(SUMPRODUCT(--(ABS($G241:$Z241)=ABS(M241)),--($G241:$Z241&lt;&gt;0))-1)/2)</f>
        <v>19</v>
      </c>
      <c r="AH241" cm="1">
        <f t="array" ref="AH241">IF(N241=0,"",1+SUMPRODUCT(--(ABS($G241:$Z241)&lt;ABS(N241)),--($G241:$Z241&lt;&gt;0))+(SUMPRODUCT(--(ABS($G241:$Z241)=ABS(N241)),--($G241:$Z241&lt;&gt;0))-1)/2)</f>
        <v>16</v>
      </c>
      <c r="AI241" cm="1">
        <f t="array" ref="AI241">IF(O241=0,"",1+SUMPRODUCT(--(ABS($G241:$Z241)&lt;ABS(O241)),--($G241:$Z241&lt;&gt;0))+(SUMPRODUCT(--(ABS($G241:$Z241)=ABS(O241)),--($G241:$Z241&lt;&gt;0))-1)/2)</f>
        <v>14</v>
      </c>
      <c r="AJ241" cm="1">
        <f t="array" ref="AJ241">IF(P241=0,"",1+SUMPRODUCT(--(ABS($G241:$Z241)&lt;ABS(P241)),--($G241:$Z241&lt;&gt;0))+(SUMPRODUCT(--(ABS($G241:$Z241)=ABS(P241)),--($G241:$Z241&lt;&gt;0))-1)/2)</f>
        <v>13</v>
      </c>
      <c r="AK241" cm="1">
        <f t="array" ref="AK241">IF(Q241=0,"",1+SUMPRODUCT(--(ABS($G241:$Z241)&lt;ABS(Q241)),--($G241:$Z241&lt;&gt;0))+(SUMPRODUCT(--(ABS($G241:$Z241)=ABS(Q241)),--($G241:$Z241&lt;&gt;0))-1)/2)</f>
        <v>3</v>
      </c>
      <c r="AL241" cm="1">
        <f t="array" ref="AL241">IF(R241=0,"",1+SUMPRODUCT(--(ABS($G241:$Z241)&lt;ABS(R241)),--($G241:$Z241&lt;&gt;0))+(SUMPRODUCT(--(ABS($G241:$Z241)=ABS(R241)),--($G241:$Z241&lt;&gt;0))-1)/2)</f>
        <v>1</v>
      </c>
      <c r="AM241" cm="1">
        <f t="array" ref="AM241">IF(S241=0,"",1+SUMPRODUCT(--(ABS($G241:$Z241)&lt;ABS(S241)),--($G241:$Z241&lt;&gt;0))+(SUMPRODUCT(--(ABS($G241:$Z241)=ABS(S241)),--($G241:$Z241&lt;&gt;0))-1)/2)</f>
        <v>10</v>
      </c>
      <c r="AN241" cm="1">
        <f t="array" ref="AN241">IF(T241=0,"",1+SUMPRODUCT(--(ABS($G241:$Z241)&lt;ABS(T241)),--($G241:$Z241&lt;&gt;0))+(SUMPRODUCT(--(ABS($G241:$Z241)=ABS(T241)),--($G241:$Z241&lt;&gt;0))-1)/2)</f>
        <v>7</v>
      </c>
      <c r="AO241" cm="1">
        <f t="array" ref="AO241">IF(U241=0,"",1+SUMPRODUCT(--(ABS($G241:$Z241)&lt;ABS(U241)),--($G241:$Z241&lt;&gt;0))+(SUMPRODUCT(--(ABS($G241:$Z241)=ABS(U241)),--($G241:$Z241&lt;&gt;0))-1)/2)</f>
        <v>8</v>
      </c>
      <c r="AP241" cm="1">
        <f t="array" ref="AP241">IF(V241=0,"",1+SUMPRODUCT(--(ABS($G241:$Z241)&lt;ABS(V241)),--($G241:$Z241&lt;&gt;0))+(SUMPRODUCT(--(ABS($G241:$Z241)=ABS(V241)),--($G241:$Z241&lt;&gt;0))-1)/2)</f>
        <v>5</v>
      </c>
      <c r="AQ241" cm="1">
        <f t="array" ref="AQ241">IF(W241=0,"",1+SUMPRODUCT(--(ABS($G241:$Z241)&lt;ABS(W241)),--($G241:$Z241&lt;&gt;0))+(SUMPRODUCT(--(ABS($G241:$Z241)=ABS(W241)),--($G241:$Z241&lt;&gt;0))-1)/2)</f>
        <v>15</v>
      </c>
      <c r="AR241" cm="1">
        <f t="array" ref="AR241">IF(X241=0,"",1+SUMPRODUCT(--(ABS($G241:$Z241)&lt;ABS(X241)),--($G241:$Z241&lt;&gt;0))+(SUMPRODUCT(--(ABS($G241:$Z241)=ABS(X241)),--($G241:$Z241&lt;&gt;0))-1)/2)</f>
        <v>18</v>
      </c>
      <c r="AS241" cm="1">
        <f t="array" ref="AS241">IF(Y241=0,"",1+SUMPRODUCT(--(ABS($G241:$Z241)&lt;ABS(Y241)),--($G241:$Z241&lt;&gt;0))+(SUMPRODUCT(--(ABS($G241:$Z241)=ABS(Y241)),--($G241:$Z241&lt;&gt;0))-1)/2)</f>
        <v>4</v>
      </c>
      <c r="AT241" cm="1">
        <f t="array" ref="AT241">IF(Z241=0,"",1+SUMPRODUCT(--(ABS($G241:$Z241)&lt;ABS(Z241)),--($G241:$Z241&lt;&gt;0))+(SUMPRODUCT(--(ABS($G241:$Z241)=ABS(Z241)),--($G241:$Z241&lt;&gt;0))-1)/2)</f>
        <v>6</v>
      </c>
      <c r="AU241">
        <f>AVERAGE(G241:Z241)</f>
        <v>1.5792687633697032E-2</v>
      </c>
      <c r="AV241">
        <f>SUMIF(G241:Z241,"&gt;0",AA241:AT241)</f>
        <v>207</v>
      </c>
      <c r="AW241">
        <f>COUNTIF(G241:Z241,"&lt;&gt;0")</f>
        <v>20</v>
      </c>
      <c r="AX241">
        <f>_xlfn.LET(_xlpm.n,AW241,_xlpm.w,AV241,_xlpm.mu,_xlpm.n*(_xlpm.n+1)/4,_xlpm.sd,SQRT(_xlpm.n*(_xlpm.n+1)*(2*_xlpm.n+1)/24),_xlpm.z,(ABS(_xlpm.w-_xlpm.mu)-0.5)/_xlpm.sd,MIN(1,2*(1-_xlfn.NORM.S.DIST(_xlpm.z,TRUE))))</f>
        <v>1.5109307838723218E-4</v>
      </c>
    </row>
    <row r="242" spans="1:50" x14ac:dyDescent="0.25">
      <c r="A242" t="s">
        <v>9357</v>
      </c>
      <c r="B242" t="s">
        <v>106</v>
      </c>
      <c r="C242" t="s">
        <v>190</v>
      </c>
      <c r="D242" t="s">
        <v>73</v>
      </c>
      <c r="E242" t="s">
        <v>32</v>
      </c>
      <c r="F242" t="s">
        <v>9259</v>
      </c>
      <c r="G242">
        <f>all_runs!O1082-all_runs!O2282</f>
        <v>6.1987317217442883E-2</v>
      </c>
      <c r="H242">
        <f>all_runs!O1083-all_runs!O2283</f>
        <v>4.4736057262152462E-3</v>
      </c>
      <c r="I242">
        <f>all_runs!O1084-all_runs!O2284</f>
        <v>3.7043060298869168E-4</v>
      </c>
      <c r="J242">
        <f>all_runs!O1085-all_runs!O2285</f>
        <v>2.5822959387362454E-2</v>
      </c>
      <c r="K242">
        <f>all_runs!O1086-all_runs!O2286</f>
        <v>1.3825112329037825E-2</v>
      </c>
      <c r="L242">
        <f>all_runs!O1087-all_runs!O2287</f>
        <v>4.2157542157542083E-2</v>
      </c>
      <c r="M242">
        <f>all_runs!O1088-all_runs!O2288</f>
        <v>9.9277660324171846E-2</v>
      </c>
      <c r="N242">
        <f>all_runs!O1089-all_runs!O2289</f>
        <v>3.4586466165413388E-2</v>
      </c>
      <c r="O242">
        <f>all_runs!O1090-all_runs!O2290</f>
        <v>3.4388360042307942E-2</v>
      </c>
      <c r="P242">
        <f>all_runs!O1091-all_runs!O2291</f>
        <v>1.1603375527426074E-2</v>
      </c>
      <c r="Q242">
        <f>all_runs!O1092-all_runs!O2292</f>
        <v>8.9170146137786954E-2</v>
      </c>
      <c r="R242">
        <f>all_runs!O1093-all_runs!O2293</f>
        <v>-1.3748009053566879E-2</v>
      </c>
      <c r="S242">
        <f>all_runs!O1094-all_runs!O2294</f>
        <v>1.9640641514636181E-2</v>
      </c>
      <c r="T242">
        <f>all_runs!O1095-all_runs!O2295</f>
        <v>1.4705882352941124E-2</v>
      </c>
      <c r="U242">
        <f>all_runs!O1096-all_runs!O2296</f>
        <v>4.9440582588546889E-2</v>
      </c>
      <c r="V242">
        <f>all_runs!O1097-all_runs!O2297</f>
        <v>4.0729461308367298E-2</v>
      </c>
      <c r="W242">
        <f>all_runs!O1098-all_runs!O2298</f>
        <v>2.9600085849191715E-2</v>
      </c>
      <c r="X242">
        <f>all_runs!O1099-all_runs!O2299</f>
        <v>3.9809461984507744E-2</v>
      </c>
      <c r="Y242">
        <f>all_runs!O1100-all_runs!O2300</f>
        <v>2.5756441312486111E-2</v>
      </c>
      <c r="Z242">
        <f>all_runs!O1101-all_runs!O2301</f>
        <v>3.2161803713527837E-2</v>
      </c>
      <c r="AA242" cm="1">
        <f t="array" ref="AA242">IF(G242=0,"",1+SUMPRODUCT(--(ABS($G242:$Z242)&lt;ABS(G242)),--($G242:$Z242&lt;&gt;0))+(SUMPRODUCT(--(ABS($G242:$Z242)=ABS(G242)),--($G242:$Z242&lt;&gt;0))-1)/2)</f>
        <v>18</v>
      </c>
      <c r="AB242" cm="1">
        <f t="array" ref="AB242">IF(H242=0,"",1+SUMPRODUCT(--(ABS($G242:$Z242)&lt;ABS(H242)),--($G242:$Z242&lt;&gt;0))+(SUMPRODUCT(--(ABS($G242:$Z242)=ABS(H242)),--($G242:$Z242&lt;&gt;0))-1)/2)</f>
        <v>2</v>
      </c>
      <c r="AC242" cm="1">
        <f t="array" ref="AC242">IF(I242=0,"",1+SUMPRODUCT(--(ABS($G242:$Z242)&lt;ABS(I242)),--($G242:$Z242&lt;&gt;0))+(SUMPRODUCT(--(ABS($G242:$Z242)=ABS(I242)),--($G242:$Z242&lt;&gt;0))-1)/2)</f>
        <v>1</v>
      </c>
      <c r="AD242" cm="1">
        <f t="array" ref="AD242">IF(J242=0,"",1+SUMPRODUCT(--(ABS($G242:$Z242)&lt;ABS(J242)),--($G242:$Z242&lt;&gt;0))+(SUMPRODUCT(--(ABS($G242:$Z242)=ABS(J242)),--($G242:$Z242&lt;&gt;0))-1)/2)</f>
        <v>9</v>
      </c>
      <c r="AE242" cm="1">
        <f t="array" ref="AE242">IF(K242=0,"",1+SUMPRODUCT(--(ABS($G242:$Z242)&lt;ABS(K242)),--($G242:$Z242&lt;&gt;0))+(SUMPRODUCT(--(ABS($G242:$Z242)=ABS(K242)),--($G242:$Z242&lt;&gt;0))-1)/2)</f>
        <v>5</v>
      </c>
      <c r="AF242" cm="1">
        <f t="array" ref="AF242">IF(L242=0,"",1+SUMPRODUCT(--(ABS($G242:$Z242)&lt;ABS(L242)),--($G242:$Z242&lt;&gt;0))+(SUMPRODUCT(--(ABS($G242:$Z242)=ABS(L242)),--($G242:$Z242&lt;&gt;0))-1)/2)</f>
        <v>16</v>
      </c>
      <c r="AG242" cm="1">
        <f t="array" ref="AG242">IF(M242=0,"",1+SUMPRODUCT(--(ABS($G242:$Z242)&lt;ABS(M242)),--($G242:$Z242&lt;&gt;0))+(SUMPRODUCT(--(ABS($G242:$Z242)=ABS(M242)),--($G242:$Z242&lt;&gt;0))-1)/2)</f>
        <v>20</v>
      </c>
      <c r="AH242" cm="1">
        <f t="array" ref="AH242">IF(N242=0,"",1+SUMPRODUCT(--(ABS($G242:$Z242)&lt;ABS(N242)),--($G242:$Z242&lt;&gt;0))+(SUMPRODUCT(--(ABS($G242:$Z242)=ABS(N242)),--($G242:$Z242&lt;&gt;0))-1)/2)</f>
        <v>13</v>
      </c>
      <c r="AI242" cm="1">
        <f t="array" ref="AI242">IF(O242=0,"",1+SUMPRODUCT(--(ABS($G242:$Z242)&lt;ABS(O242)),--($G242:$Z242&lt;&gt;0))+(SUMPRODUCT(--(ABS($G242:$Z242)=ABS(O242)),--($G242:$Z242&lt;&gt;0))-1)/2)</f>
        <v>12</v>
      </c>
      <c r="AJ242" cm="1">
        <f t="array" ref="AJ242">IF(P242=0,"",1+SUMPRODUCT(--(ABS($G242:$Z242)&lt;ABS(P242)),--($G242:$Z242&lt;&gt;0))+(SUMPRODUCT(--(ABS($G242:$Z242)=ABS(P242)),--($G242:$Z242&lt;&gt;0))-1)/2)</f>
        <v>3</v>
      </c>
      <c r="AK242" cm="1">
        <f t="array" ref="AK242">IF(Q242=0,"",1+SUMPRODUCT(--(ABS($G242:$Z242)&lt;ABS(Q242)),--($G242:$Z242&lt;&gt;0))+(SUMPRODUCT(--(ABS($G242:$Z242)=ABS(Q242)),--($G242:$Z242&lt;&gt;0))-1)/2)</f>
        <v>19</v>
      </c>
      <c r="AL242" cm="1">
        <f t="array" ref="AL242">IF(R242=0,"",1+SUMPRODUCT(--(ABS($G242:$Z242)&lt;ABS(R242)),--($G242:$Z242&lt;&gt;0))+(SUMPRODUCT(--(ABS($G242:$Z242)=ABS(R242)),--($G242:$Z242&lt;&gt;0))-1)/2)</f>
        <v>4</v>
      </c>
      <c r="AM242" cm="1">
        <f t="array" ref="AM242">IF(S242=0,"",1+SUMPRODUCT(--(ABS($G242:$Z242)&lt;ABS(S242)),--($G242:$Z242&lt;&gt;0))+(SUMPRODUCT(--(ABS($G242:$Z242)=ABS(S242)),--($G242:$Z242&lt;&gt;0))-1)/2)</f>
        <v>7</v>
      </c>
      <c r="AN242" cm="1">
        <f t="array" ref="AN242">IF(T242=0,"",1+SUMPRODUCT(--(ABS($G242:$Z242)&lt;ABS(T242)),--($G242:$Z242&lt;&gt;0))+(SUMPRODUCT(--(ABS($G242:$Z242)=ABS(T242)),--($G242:$Z242&lt;&gt;0))-1)/2)</f>
        <v>6</v>
      </c>
      <c r="AO242" cm="1">
        <f t="array" ref="AO242">IF(U242=0,"",1+SUMPRODUCT(--(ABS($G242:$Z242)&lt;ABS(U242)),--($G242:$Z242&lt;&gt;0))+(SUMPRODUCT(--(ABS($G242:$Z242)=ABS(U242)),--($G242:$Z242&lt;&gt;0))-1)/2)</f>
        <v>17</v>
      </c>
      <c r="AP242" cm="1">
        <f t="array" ref="AP242">IF(V242=0,"",1+SUMPRODUCT(--(ABS($G242:$Z242)&lt;ABS(V242)),--($G242:$Z242&lt;&gt;0))+(SUMPRODUCT(--(ABS($G242:$Z242)=ABS(V242)),--($G242:$Z242&lt;&gt;0))-1)/2)</f>
        <v>15</v>
      </c>
      <c r="AQ242" cm="1">
        <f t="array" ref="AQ242">IF(W242=0,"",1+SUMPRODUCT(--(ABS($G242:$Z242)&lt;ABS(W242)),--($G242:$Z242&lt;&gt;0))+(SUMPRODUCT(--(ABS($G242:$Z242)=ABS(W242)),--($G242:$Z242&lt;&gt;0))-1)/2)</f>
        <v>10</v>
      </c>
      <c r="AR242" cm="1">
        <f t="array" ref="AR242">IF(X242=0,"",1+SUMPRODUCT(--(ABS($G242:$Z242)&lt;ABS(X242)),--($G242:$Z242&lt;&gt;0))+(SUMPRODUCT(--(ABS($G242:$Z242)=ABS(X242)),--($G242:$Z242&lt;&gt;0))-1)/2)</f>
        <v>14</v>
      </c>
      <c r="AS242" cm="1">
        <f t="array" ref="AS242">IF(Y242=0,"",1+SUMPRODUCT(--(ABS($G242:$Z242)&lt;ABS(Y242)),--($G242:$Z242&lt;&gt;0))+(SUMPRODUCT(--(ABS($G242:$Z242)=ABS(Y242)),--($G242:$Z242&lt;&gt;0))-1)/2)</f>
        <v>8</v>
      </c>
      <c r="AT242" cm="1">
        <f t="array" ref="AT242">IF(Z242=0,"",1+SUMPRODUCT(--(ABS($G242:$Z242)&lt;ABS(Z242)),--($G242:$Z242&lt;&gt;0))+(SUMPRODUCT(--(ABS($G242:$Z242)=ABS(Z242)),--($G242:$Z242&lt;&gt;0))-1)/2)</f>
        <v>11</v>
      </c>
      <c r="AU242">
        <f>AVERAGE(G242:Z242)</f>
        <v>3.2787966359416672E-2</v>
      </c>
      <c r="AV242">
        <f>SUMIF(G242:Z242,"&gt;0",AA242:AT242)</f>
        <v>206</v>
      </c>
      <c r="AW242">
        <f>COUNTIF(G242:Z242,"&lt;&gt;0")</f>
        <v>20</v>
      </c>
      <c r="AX242">
        <f>_xlfn.LET(_xlpm.n,AW242,_xlpm.w,AV242,_xlpm.mu,_xlpm.n*(_xlpm.n+1)/4,_xlpm.sd,SQRT(_xlpm.n*(_xlpm.n+1)*(2*_xlpm.n+1)/24),_xlpm.z,(ABS(_xlpm.w-_xlpm.mu)-0.5)/_xlpm.sd,MIN(1,2*(1-_xlfn.NORM.S.DIST(_xlpm.z,TRUE))))</f>
        <v>1.754761552157369E-4</v>
      </c>
    </row>
    <row r="243" spans="1:50" x14ac:dyDescent="0.25">
      <c r="A243" t="s">
        <v>9357</v>
      </c>
      <c r="B243" t="s">
        <v>106</v>
      </c>
      <c r="C243" t="s">
        <v>190</v>
      </c>
      <c r="D243" t="s">
        <v>73</v>
      </c>
      <c r="E243" t="s">
        <v>12</v>
      </c>
      <c r="F243" t="s">
        <v>9259</v>
      </c>
      <c r="G243">
        <f>all_runs!O1102-all_runs!O2302</f>
        <v>-2.0900712919492359E-2</v>
      </c>
      <c r="H243">
        <f>all_runs!O1103-all_runs!O2303</f>
        <v>4.4106317411402141E-2</v>
      </c>
      <c r="I243">
        <f>all_runs!O1104-all_runs!O2304</f>
        <v>0</v>
      </c>
      <c r="J243">
        <f>all_runs!O1105-all_runs!O2305</f>
        <v>1.2299143898422793E-2</v>
      </c>
      <c r="K243">
        <f>all_runs!O1106-all_runs!O2306</f>
        <v>4.5929394812679991E-2</v>
      </c>
      <c r="L243">
        <f>all_runs!O1107-all_runs!O2307</f>
        <v>6.8985392684814628E-2</v>
      </c>
      <c r="M243">
        <f>all_runs!O1108-all_runs!O2308</f>
        <v>1.6053137003841256E-2</v>
      </c>
      <c r="N243">
        <f>all_runs!O1109-all_runs!O2309</f>
        <v>2.1428571428571352E-2</v>
      </c>
      <c r="O243">
        <f>all_runs!O1110-all_runs!O2310</f>
        <v>4.0165706051873196E-2</v>
      </c>
      <c r="P243">
        <f>all_runs!O1111-all_runs!O2311</f>
        <v>6.4236453201970356E-2</v>
      </c>
      <c r="Q243">
        <f>all_runs!O1112-all_runs!O2312</f>
        <v>4.4042116076014381E-2</v>
      </c>
      <c r="R243">
        <f>all_runs!O1113-all_runs!O2313</f>
        <v>4.186195826645267E-2</v>
      </c>
      <c r="S243">
        <f>all_runs!O1114-all_runs!O2314</f>
        <v>2.4058441558441612E-2</v>
      </c>
      <c r="T243">
        <f>all_runs!O1115-all_runs!O2315</f>
        <v>2.514043800374488E-2</v>
      </c>
      <c r="U243">
        <f>all_runs!O1116-all_runs!O2316</f>
        <v>4.737784271069978E-2</v>
      </c>
      <c r="V243">
        <f>all_runs!O1117-all_runs!O2317</f>
        <v>4.6142309615064159E-2</v>
      </c>
      <c r="W243">
        <f>all_runs!O1118-all_runs!O2318</f>
        <v>3.6672924282844188E-2</v>
      </c>
      <c r="X243">
        <f>all_runs!O1119-all_runs!O2319</f>
        <v>-3.52348701918902E-2</v>
      </c>
      <c r="Y243">
        <f>all_runs!O1120-all_runs!O2320</f>
        <v>-3.5038886614815468E-3</v>
      </c>
      <c r="Z243">
        <f>all_runs!O1121-all_runs!O2321</f>
        <v>2.8947602095593217E-2</v>
      </c>
      <c r="AA243" cm="1">
        <f t="array" ref="AA243">IF(G243=0,"",1+SUMPRODUCT(--(ABS($G243:$Z243)&lt;ABS(G243)),--($G243:$Z243&lt;&gt;0))+(SUMPRODUCT(--(ABS($G243:$Z243)=ABS(G243)),--($G243:$Z243&lt;&gt;0))-1)/2)</f>
        <v>4</v>
      </c>
      <c r="AB243" cm="1">
        <f t="array" ref="AB243">IF(H243=0,"",1+SUMPRODUCT(--(ABS($G243:$Z243)&lt;ABS(H243)),--($G243:$Z243&lt;&gt;0))+(SUMPRODUCT(--(ABS($G243:$Z243)=ABS(H243)),--($G243:$Z243&lt;&gt;0))-1)/2)</f>
        <v>14</v>
      </c>
      <c r="AC243" t="str" cm="1">
        <f t="array" ref="AC243">IF(I243=0,"",1+SUMPRODUCT(--(ABS($G243:$Z243)&lt;ABS(I243)),--($G243:$Z243&lt;&gt;0))+(SUMPRODUCT(--(ABS($G243:$Z243)=ABS(I243)),--($G243:$Z243&lt;&gt;0))-1)/2)</f>
        <v/>
      </c>
      <c r="AD243" cm="1">
        <f t="array" ref="AD243">IF(J243=0,"",1+SUMPRODUCT(--(ABS($G243:$Z243)&lt;ABS(J243)),--($G243:$Z243&lt;&gt;0))+(SUMPRODUCT(--(ABS($G243:$Z243)=ABS(J243)),--($G243:$Z243&lt;&gt;0))-1)/2)</f>
        <v>2</v>
      </c>
      <c r="AE243" cm="1">
        <f t="array" ref="AE243">IF(K243=0,"",1+SUMPRODUCT(--(ABS($G243:$Z243)&lt;ABS(K243)),--($G243:$Z243&lt;&gt;0))+(SUMPRODUCT(--(ABS($G243:$Z243)=ABS(K243)),--($G243:$Z243&lt;&gt;0))-1)/2)</f>
        <v>15</v>
      </c>
      <c r="AF243" cm="1">
        <f t="array" ref="AF243">IF(L243=0,"",1+SUMPRODUCT(--(ABS($G243:$Z243)&lt;ABS(L243)),--($G243:$Z243&lt;&gt;0))+(SUMPRODUCT(--(ABS($G243:$Z243)=ABS(L243)),--($G243:$Z243&lt;&gt;0))-1)/2)</f>
        <v>19</v>
      </c>
      <c r="AG243" cm="1">
        <f t="array" ref="AG243">IF(M243=0,"",1+SUMPRODUCT(--(ABS($G243:$Z243)&lt;ABS(M243)),--($G243:$Z243&lt;&gt;0))+(SUMPRODUCT(--(ABS($G243:$Z243)=ABS(M243)),--($G243:$Z243&lt;&gt;0))-1)/2)</f>
        <v>3</v>
      </c>
      <c r="AH243" cm="1">
        <f t="array" ref="AH243">IF(N243=0,"",1+SUMPRODUCT(--(ABS($G243:$Z243)&lt;ABS(N243)),--($G243:$Z243&lt;&gt;0))+(SUMPRODUCT(--(ABS($G243:$Z243)=ABS(N243)),--($G243:$Z243&lt;&gt;0))-1)/2)</f>
        <v>5</v>
      </c>
      <c r="AI243" cm="1">
        <f t="array" ref="AI243">IF(O243=0,"",1+SUMPRODUCT(--(ABS($G243:$Z243)&lt;ABS(O243)),--($G243:$Z243&lt;&gt;0))+(SUMPRODUCT(--(ABS($G243:$Z243)=ABS(O243)),--($G243:$Z243&lt;&gt;0))-1)/2)</f>
        <v>11</v>
      </c>
      <c r="AJ243" cm="1">
        <f t="array" ref="AJ243">IF(P243=0,"",1+SUMPRODUCT(--(ABS($G243:$Z243)&lt;ABS(P243)),--($G243:$Z243&lt;&gt;0))+(SUMPRODUCT(--(ABS($G243:$Z243)=ABS(P243)),--($G243:$Z243&lt;&gt;0))-1)/2)</f>
        <v>18</v>
      </c>
      <c r="AK243" cm="1">
        <f t="array" ref="AK243">IF(Q243=0,"",1+SUMPRODUCT(--(ABS($G243:$Z243)&lt;ABS(Q243)),--($G243:$Z243&lt;&gt;0))+(SUMPRODUCT(--(ABS($G243:$Z243)=ABS(Q243)),--($G243:$Z243&lt;&gt;0))-1)/2)</f>
        <v>13</v>
      </c>
      <c r="AL243" cm="1">
        <f t="array" ref="AL243">IF(R243=0,"",1+SUMPRODUCT(--(ABS($G243:$Z243)&lt;ABS(R243)),--($G243:$Z243&lt;&gt;0))+(SUMPRODUCT(--(ABS($G243:$Z243)=ABS(R243)),--($G243:$Z243&lt;&gt;0))-1)/2)</f>
        <v>12</v>
      </c>
      <c r="AM243" cm="1">
        <f t="array" ref="AM243">IF(S243=0,"",1+SUMPRODUCT(--(ABS($G243:$Z243)&lt;ABS(S243)),--($G243:$Z243&lt;&gt;0))+(SUMPRODUCT(--(ABS($G243:$Z243)=ABS(S243)),--($G243:$Z243&lt;&gt;0))-1)/2)</f>
        <v>6</v>
      </c>
      <c r="AN243" cm="1">
        <f t="array" ref="AN243">IF(T243=0,"",1+SUMPRODUCT(--(ABS($G243:$Z243)&lt;ABS(T243)),--($G243:$Z243&lt;&gt;0))+(SUMPRODUCT(--(ABS($G243:$Z243)=ABS(T243)),--($G243:$Z243&lt;&gt;0))-1)/2)</f>
        <v>7</v>
      </c>
      <c r="AO243" cm="1">
        <f t="array" ref="AO243">IF(U243=0,"",1+SUMPRODUCT(--(ABS($G243:$Z243)&lt;ABS(U243)),--($G243:$Z243&lt;&gt;0))+(SUMPRODUCT(--(ABS($G243:$Z243)=ABS(U243)),--($G243:$Z243&lt;&gt;0))-1)/2)</f>
        <v>17</v>
      </c>
      <c r="AP243" cm="1">
        <f t="array" ref="AP243">IF(V243=0,"",1+SUMPRODUCT(--(ABS($G243:$Z243)&lt;ABS(V243)),--($G243:$Z243&lt;&gt;0))+(SUMPRODUCT(--(ABS($G243:$Z243)=ABS(V243)),--($G243:$Z243&lt;&gt;0))-1)/2)</f>
        <v>16</v>
      </c>
      <c r="AQ243" cm="1">
        <f t="array" ref="AQ243">IF(W243=0,"",1+SUMPRODUCT(--(ABS($G243:$Z243)&lt;ABS(W243)),--($G243:$Z243&lt;&gt;0))+(SUMPRODUCT(--(ABS($G243:$Z243)=ABS(W243)),--($G243:$Z243&lt;&gt;0))-1)/2)</f>
        <v>10</v>
      </c>
      <c r="AR243" cm="1">
        <f t="array" ref="AR243">IF(X243=0,"",1+SUMPRODUCT(--(ABS($G243:$Z243)&lt;ABS(X243)),--($G243:$Z243&lt;&gt;0))+(SUMPRODUCT(--(ABS($G243:$Z243)=ABS(X243)),--($G243:$Z243&lt;&gt;0))-1)/2)</f>
        <v>9</v>
      </c>
      <c r="AS243" cm="1">
        <f t="array" ref="AS243">IF(Y243=0,"",1+SUMPRODUCT(--(ABS($G243:$Z243)&lt;ABS(Y243)),--($G243:$Z243&lt;&gt;0))+(SUMPRODUCT(--(ABS($G243:$Z243)=ABS(Y243)),--($G243:$Z243&lt;&gt;0))-1)/2)</f>
        <v>1</v>
      </c>
      <c r="AT243" cm="1">
        <f t="array" ref="AT243">IF(Z243=0,"",1+SUMPRODUCT(--(ABS($G243:$Z243)&lt;ABS(Z243)),--($G243:$Z243&lt;&gt;0))+(SUMPRODUCT(--(ABS($G243:$Z243)=ABS(Z243)),--($G243:$Z243&lt;&gt;0))-1)/2)</f>
        <v>8</v>
      </c>
      <c r="AU243">
        <f>AVERAGE(G243:Z243)</f>
        <v>2.7390413866478325E-2</v>
      </c>
      <c r="AV243">
        <f>SUMIF(G243:Z243,"&gt;0",AA243:AT243)</f>
        <v>176</v>
      </c>
      <c r="AW243">
        <f>COUNTIF(G243:Z243,"&lt;&gt;0")</f>
        <v>19</v>
      </c>
      <c r="AX243">
        <f>_xlfn.LET(_xlpm.n,AW243,_xlpm.w,AV243,_xlpm.mu,_xlpm.n*(_xlpm.n+1)/4,_xlpm.sd,SQRT(_xlpm.n*(_xlpm.n+1)*(2*_xlpm.n+1)/24),_xlpm.z,(ABS(_xlpm.w-_xlpm.mu)-0.5)/_xlpm.sd,MIN(1,2*(1-_xlfn.NORM.S.DIST(_xlpm.z,TRUE))))</f>
        <v>1.1974129831890945E-3</v>
      </c>
    </row>
    <row r="244" spans="1:50" x14ac:dyDescent="0.25">
      <c r="A244" t="s">
        <v>9357</v>
      </c>
      <c r="B244" t="s">
        <v>106</v>
      </c>
      <c r="C244" t="s">
        <v>190</v>
      </c>
      <c r="D244" t="s">
        <v>73</v>
      </c>
      <c r="E244" t="s">
        <v>26</v>
      </c>
      <c r="F244" t="s">
        <v>9259</v>
      </c>
      <c r="G244">
        <f>all_runs!O1122-all_runs!O2322</f>
        <v>8.1020617933369454E-3</v>
      </c>
      <c r="H244">
        <f>all_runs!O1123-all_runs!O2323</f>
        <v>2.535549083433275E-2</v>
      </c>
      <c r="I244">
        <f>all_runs!O1124-all_runs!O2324</f>
        <v>-2.4537409493161633E-3</v>
      </c>
      <c r="J244">
        <f>all_runs!O1125-all_runs!O2325</f>
        <v>3.5797912449894942E-2</v>
      </c>
      <c r="K244">
        <f>all_runs!O1126-all_runs!O2326</f>
        <v>2.4176444262837271E-2</v>
      </c>
      <c r="L244">
        <f>all_runs!O1127-all_runs!O2327</f>
        <v>4.9642492339121436E-2</v>
      </c>
      <c r="M244">
        <f>all_runs!O1128-all_runs!O2328</f>
        <v>-9.3369521588714255E-3</v>
      </c>
      <c r="N244">
        <f>all_runs!O1129-all_runs!O2329</f>
        <v>6.3749388154674458E-2</v>
      </c>
      <c r="O244">
        <f>all_runs!O1130-all_runs!O2330</f>
        <v>-1.3986228315727045E-2</v>
      </c>
      <c r="P244">
        <f>all_runs!O1131-all_runs!O2331</f>
        <v>5.3955308770509247E-2</v>
      </c>
      <c r="Q244">
        <f>all_runs!O1132-all_runs!O2332</f>
        <v>-1.8942946861873478E-2</v>
      </c>
      <c r="R244">
        <f>all_runs!O1133-all_runs!O2333</f>
        <v>3.3673284653913393E-2</v>
      </c>
      <c r="S244">
        <f>all_runs!O1134-all_runs!O2334</f>
        <v>6.3231134632252273E-2</v>
      </c>
      <c r="T244">
        <f>all_runs!O1135-all_runs!O2335</f>
        <v>-1.2473178036092047E-2</v>
      </c>
      <c r="U244">
        <f>all_runs!O1136-all_runs!O2336</f>
        <v>1.1097189905136862E-2</v>
      </c>
      <c r="V244">
        <f>all_runs!O1137-all_runs!O2337</f>
        <v>5.9387219719843509E-2</v>
      </c>
      <c r="W244">
        <f>all_runs!O1138-all_runs!O2338</f>
        <v>8.2599118942731087E-2</v>
      </c>
      <c r="X244">
        <f>all_runs!O1139-all_runs!O2339</f>
        <v>1.1989947722254146E-2</v>
      </c>
      <c r="Y244">
        <f>all_runs!O1140-all_runs!O2340</f>
        <v>5.8602150537634401E-2</v>
      </c>
      <c r="Z244">
        <f>all_runs!O1141-all_runs!O2341</f>
        <v>5.4827359548389465E-2</v>
      </c>
      <c r="AA244" cm="1">
        <f t="array" ref="AA244">IF(G244=0,"",1+SUMPRODUCT(--(ABS($G244:$Z244)&lt;ABS(G244)),--($G244:$Z244&lt;&gt;0))+(SUMPRODUCT(--(ABS($G244:$Z244)=ABS(G244)),--($G244:$Z244&lt;&gt;0))-1)/2)</f>
        <v>2</v>
      </c>
      <c r="AB244" cm="1">
        <f t="array" ref="AB244">IF(H244=0,"",1+SUMPRODUCT(--(ABS($G244:$Z244)&lt;ABS(H244)),--($G244:$Z244&lt;&gt;0))+(SUMPRODUCT(--(ABS($G244:$Z244)=ABS(H244)),--($G244:$Z244&lt;&gt;0))-1)/2)</f>
        <v>10</v>
      </c>
      <c r="AC244" cm="1">
        <f t="array" ref="AC244">IF(I244=0,"",1+SUMPRODUCT(--(ABS($G244:$Z244)&lt;ABS(I244)),--($G244:$Z244&lt;&gt;0))+(SUMPRODUCT(--(ABS($G244:$Z244)=ABS(I244)),--($G244:$Z244&lt;&gt;0))-1)/2)</f>
        <v>1</v>
      </c>
      <c r="AD244" cm="1">
        <f t="array" ref="AD244">IF(J244=0,"",1+SUMPRODUCT(--(ABS($G244:$Z244)&lt;ABS(J244)),--($G244:$Z244&lt;&gt;0))+(SUMPRODUCT(--(ABS($G244:$Z244)=ABS(J244)),--($G244:$Z244&lt;&gt;0))-1)/2)</f>
        <v>12</v>
      </c>
      <c r="AE244" cm="1">
        <f t="array" ref="AE244">IF(K244=0,"",1+SUMPRODUCT(--(ABS($G244:$Z244)&lt;ABS(K244)),--($G244:$Z244&lt;&gt;0))+(SUMPRODUCT(--(ABS($G244:$Z244)=ABS(K244)),--($G244:$Z244&lt;&gt;0))-1)/2)</f>
        <v>9</v>
      </c>
      <c r="AF244" cm="1">
        <f t="array" ref="AF244">IF(L244=0,"",1+SUMPRODUCT(--(ABS($G244:$Z244)&lt;ABS(L244)),--($G244:$Z244&lt;&gt;0))+(SUMPRODUCT(--(ABS($G244:$Z244)=ABS(L244)),--($G244:$Z244&lt;&gt;0))-1)/2)</f>
        <v>13</v>
      </c>
      <c r="AG244" cm="1">
        <f t="array" ref="AG244">IF(M244=0,"",1+SUMPRODUCT(--(ABS($G244:$Z244)&lt;ABS(M244)),--($G244:$Z244&lt;&gt;0))+(SUMPRODUCT(--(ABS($G244:$Z244)=ABS(M244)),--($G244:$Z244&lt;&gt;0))-1)/2)</f>
        <v>3</v>
      </c>
      <c r="AH244" cm="1">
        <f t="array" ref="AH244">IF(N244=0,"",1+SUMPRODUCT(--(ABS($G244:$Z244)&lt;ABS(N244)),--($G244:$Z244&lt;&gt;0))+(SUMPRODUCT(--(ABS($G244:$Z244)=ABS(N244)),--($G244:$Z244&lt;&gt;0))-1)/2)</f>
        <v>19</v>
      </c>
      <c r="AI244" cm="1">
        <f t="array" ref="AI244">IF(O244=0,"",1+SUMPRODUCT(--(ABS($G244:$Z244)&lt;ABS(O244)),--($G244:$Z244&lt;&gt;0))+(SUMPRODUCT(--(ABS($G244:$Z244)=ABS(O244)),--($G244:$Z244&lt;&gt;0))-1)/2)</f>
        <v>7</v>
      </c>
      <c r="AJ244" cm="1">
        <f t="array" ref="AJ244">IF(P244=0,"",1+SUMPRODUCT(--(ABS($G244:$Z244)&lt;ABS(P244)),--($G244:$Z244&lt;&gt;0))+(SUMPRODUCT(--(ABS($G244:$Z244)=ABS(P244)),--($G244:$Z244&lt;&gt;0))-1)/2)</f>
        <v>14</v>
      </c>
      <c r="AK244" cm="1">
        <f t="array" ref="AK244">IF(Q244=0,"",1+SUMPRODUCT(--(ABS($G244:$Z244)&lt;ABS(Q244)),--($G244:$Z244&lt;&gt;0))+(SUMPRODUCT(--(ABS($G244:$Z244)=ABS(Q244)),--($G244:$Z244&lt;&gt;0))-1)/2)</f>
        <v>8</v>
      </c>
      <c r="AL244" cm="1">
        <f t="array" ref="AL244">IF(R244=0,"",1+SUMPRODUCT(--(ABS($G244:$Z244)&lt;ABS(R244)),--($G244:$Z244&lt;&gt;0))+(SUMPRODUCT(--(ABS($G244:$Z244)=ABS(R244)),--($G244:$Z244&lt;&gt;0))-1)/2)</f>
        <v>11</v>
      </c>
      <c r="AM244" cm="1">
        <f t="array" ref="AM244">IF(S244=0,"",1+SUMPRODUCT(--(ABS($G244:$Z244)&lt;ABS(S244)),--($G244:$Z244&lt;&gt;0))+(SUMPRODUCT(--(ABS($G244:$Z244)=ABS(S244)),--($G244:$Z244&lt;&gt;0))-1)/2)</f>
        <v>18</v>
      </c>
      <c r="AN244" cm="1">
        <f t="array" ref="AN244">IF(T244=0,"",1+SUMPRODUCT(--(ABS($G244:$Z244)&lt;ABS(T244)),--($G244:$Z244&lt;&gt;0))+(SUMPRODUCT(--(ABS($G244:$Z244)=ABS(T244)),--($G244:$Z244&lt;&gt;0))-1)/2)</f>
        <v>6</v>
      </c>
      <c r="AO244" cm="1">
        <f t="array" ref="AO244">IF(U244=0,"",1+SUMPRODUCT(--(ABS($G244:$Z244)&lt;ABS(U244)),--($G244:$Z244&lt;&gt;0))+(SUMPRODUCT(--(ABS($G244:$Z244)=ABS(U244)),--($G244:$Z244&lt;&gt;0))-1)/2)</f>
        <v>4</v>
      </c>
      <c r="AP244" cm="1">
        <f t="array" ref="AP244">IF(V244=0,"",1+SUMPRODUCT(--(ABS($G244:$Z244)&lt;ABS(V244)),--($G244:$Z244&lt;&gt;0))+(SUMPRODUCT(--(ABS($G244:$Z244)=ABS(V244)),--($G244:$Z244&lt;&gt;0))-1)/2)</f>
        <v>17</v>
      </c>
      <c r="AQ244" cm="1">
        <f t="array" ref="AQ244">IF(W244=0,"",1+SUMPRODUCT(--(ABS($G244:$Z244)&lt;ABS(W244)),--($G244:$Z244&lt;&gt;0))+(SUMPRODUCT(--(ABS($G244:$Z244)=ABS(W244)),--($G244:$Z244&lt;&gt;0))-1)/2)</f>
        <v>20</v>
      </c>
      <c r="AR244" cm="1">
        <f t="array" ref="AR244">IF(X244=0,"",1+SUMPRODUCT(--(ABS($G244:$Z244)&lt;ABS(X244)),--($G244:$Z244&lt;&gt;0))+(SUMPRODUCT(--(ABS($G244:$Z244)=ABS(X244)),--($G244:$Z244&lt;&gt;0))-1)/2)</f>
        <v>5</v>
      </c>
      <c r="AS244" cm="1">
        <f t="array" ref="AS244">IF(Y244=0,"",1+SUMPRODUCT(--(ABS($G244:$Z244)&lt;ABS(Y244)),--($G244:$Z244&lt;&gt;0))+(SUMPRODUCT(--(ABS($G244:$Z244)=ABS(Y244)),--($G244:$Z244&lt;&gt;0))-1)/2)</f>
        <v>16</v>
      </c>
      <c r="AT244" cm="1">
        <f t="array" ref="AT244">IF(Z244=0,"",1+SUMPRODUCT(--(ABS($G244:$Z244)&lt;ABS(Z244)),--($G244:$Z244&lt;&gt;0))+(SUMPRODUCT(--(ABS($G244:$Z244)=ABS(Z244)),--($G244:$Z244&lt;&gt;0))-1)/2)</f>
        <v>15</v>
      </c>
      <c r="AU244">
        <f>AVERAGE(G244:Z244)</f>
        <v>2.8949672897249101E-2</v>
      </c>
      <c r="AV244">
        <f>SUMIF(G244:Z244,"&gt;0",AA244:AT244)</f>
        <v>185</v>
      </c>
      <c r="AW244">
        <f>COUNTIF(G244:Z244,"&lt;&gt;0")</f>
        <v>20</v>
      </c>
      <c r="AX244">
        <f>_xlfn.LET(_xlpm.n,AW244,_xlpm.w,AV244,_xlpm.mu,_xlpm.n*(_xlpm.n+1)/4,_xlpm.sd,SQRT(_xlpm.n*(_xlpm.n+1)*(2*_xlpm.n+1)/24),_xlpm.z,(ABS(_xlpm.w-_xlpm.mu)-0.5)/_xlpm.sd,MIN(1,2*(1-_xlfn.NORM.S.DIST(_xlpm.z,TRUE))))</f>
        <v>2.9979578809506968E-3</v>
      </c>
    </row>
    <row r="245" spans="1:50" x14ac:dyDescent="0.25">
      <c r="A245" t="s">
        <v>9357</v>
      </c>
      <c r="B245" t="s">
        <v>106</v>
      </c>
      <c r="C245" t="s">
        <v>190</v>
      </c>
      <c r="D245" t="s">
        <v>73</v>
      </c>
      <c r="E245" t="s">
        <v>32</v>
      </c>
      <c r="F245" t="s">
        <v>9260</v>
      </c>
      <c r="G245">
        <f>all_runs!O1142-all_runs!O2342</f>
        <v>3.3991533018139175E-2</v>
      </c>
      <c r="H245">
        <f>all_runs!O1143-all_runs!O2343</f>
        <v>3.9488824575473425E-2</v>
      </c>
      <c r="I245">
        <f>all_runs!O1144-all_runs!O2344</f>
        <v>4.2335253191203126E-2</v>
      </c>
      <c r="J245">
        <f>all_runs!O1145-all_runs!O2345</f>
        <v>4.9531863485351768E-2</v>
      </c>
      <c r="K245">
        <f>all_runs!O1146-all_runs!O2346</f>
        <v>5.3941908713692865E-2</v>
      </c>
      <c r="L245">
        <f>all_runs!O1147-all_runs!O2347</f>
        <v>5.9613497754552491E-2</v>
      </c>
      <c r="M245">
        <f>all_runs!O1148-all_runs!O2348</f>
        <v>3.9136337079423988E-2</v>
      </c>
      <c r="N245">
        <f>all_runs!O1149-all_runs!O2349</f>
        <v>3.7150995147337995E-2</v>
      </c>
      <c r="O245">
        <f>all_runs!O1150-all_runs!O2350</f>
        <v>5.4896071597532958E-2</v>
      </c>
      <c r="P245">
        <f>all_runs!O1151-all_runs!O2351</f>
        <v>3.3252517387226455E-2</v>
      </c>
      <c r="Q245">
        <f>all_runs!O1152-all_runs!O2352</f>
        <v>6.4061158400781082E-2</v>
      </c>
      <c r="R245">
        <f>all_runs!O1153-all_runs!O2353</f>
        <v>6.8302439623485811E-2</v>
      </c>
      <c r="S245">
        <f>all_runs!O1154-all_runs!O2354</f>
        <v>4.5258019525801996E-2</v>
      </c>
      <c r="T245">
        <f>all_runs!O1155-all_runs!O2355</f>
        <v>5.4593967115407982E-2</v>
      </c>
      <c r="U245">
        <f>all_runs!O1156-all_runs!O2356</f>
        <v>6.6337848064928484E-2</v>
      </c>
      <c r="V245">
        <f>all_runs!O1157-all_runs!O2357</f>
        <v>4.4833375377308471E-2</v>
      </c>
      <c r="W245">
        <f>all_runs!O1158-all_runs!O2358</f>
        <v>3.2344632768361525E-2</v>
      </c>
      <c r="X245">
        <f>all_runs!O1159-all_runs!O2359</f>
        <v>5.0722339675828176E-2</v>
      </c>
      <c r="Y245">
        <f>all_runs!O1160-all_runs!O2360</f>
        <v>5.9438635112823324E-2</v>
      </c>
      <c r="Z245">
        <f>all_runs!O1161-all_runs!O2361</f>
        <v>3.3480244336194342E-2</v>
      </c>
      <c r="AA245" cm="1">
        <f t="array" ref="AA245">IF(G245=0,"",1+SUMPRODUCT(--(ABS($G245:$Z245)&lt;ABS(G245)),--($G245:$Z245&lt;&gt;0))+(SUMPRODUCT(--(ABS($G245:$Z245)=ABS(G245)),--($G245:$Z245&lt;&gt;0))-1)/2)</f>
        <v>4</v>
      </c>
      <c r="AB245" cm="1">
        <f t="array" ref="AB245">IF(H245=0,"",1+SUMPRODUCT(--(ABS($G245:$Z245)&lt;ABS(H245)),--($G245:$Z245&lt;&gt;0))+(SUMPRODUCT(--(ABS($G245:$Z245)=ABS(H245)),--($G245:$Z245&lt;&gt;0))-1)/2)</f>
        <v>7</v>
      </c>
      <c r="AC245" cm="1">
        <f t="array" ref="AC245">IF(I245=0,"",1+SUMPRODUCT(--(ABS($G245:$Z245)&lt;ABS(I245)),--($G245:$Z245&lt;&gt;0))+(SUMPRODUCT(--(ABS($G245:$Z245)=ABS(I245)),--($G245:$Z245&lt;&gt;0))-1)/2)</f>
        <v>8</v>
      </c>
      <c r="AD245" cm="1">
        <f t="array" ref="AD245">IF(J245=0,"",1+SUMPRODUCT(--(ABS($G245:$Z245)&lt;ABS(J245)),--($G245:$Z245&lt;&gt;0))+(SUMPRODUCT(--(ABS($G245:$Z245)=ABS(J245)),--($G245:$Z245&lt;&gt;0))-1)/2)</f>
        <v>11</v>
      </c>
      <c r="AE245" cm="1">
        <f t="array" ref="AE245">IF(K245=0,"",1+SUMPRODUCT(--(ABS($G245:$Z245)&lt;ABS(K245)),--($G245:$Z245&lt;&gt;0))+(SUMPRODUCT(--(ABS($G245:$Z245)=ABS(K245)),--($G245:$Z245&lt;&gt;0))-1)/2)</f>
        <v>13</v>
      </c>
      <c r="AF245" cm="1">
        <f t="array" ref="AF245">IF(L245=0,"",1+SUMPRODUCT(--(ABS($G245:$Z245)&lt;ABS(L245)),--($G245:$Z245&lt;&gt;0))+(SUMPRODUCT(--(ABS($G245:$Z245)=ABS(L245)),--($G245:$Z245&lt;&gt;0))-1)/2)</f>
        <v>17</v>
      </c>
      <c r="AG245" cm="1">
        <f t="array" ref="AG245">IF(M245=0,"",1+SUMPRODUCT(--(ABS($G245:$Z245)&lt;ABS(M245)),--($G245:$Z245&lt;&gt;0))+(SUMPRODUCT(--(ABS($G245:$Z245)=ABS(M245)),--($G245:$Z245&lt;&gt;0))-1)/2)</f>
        <v>6</v>
      </c>
      <c r="AH245" cm="1">
        <f t="array" ref="AH245">IF(N245=0,"",1+SUMPRODUCT(--(ABS($G245:$Z245)&lt;ABS(N245)),--($G245:$Z245&lt;&gt;0))+(SUMPRODUCT(--(ABS($G245:$Z245)=ABS(N245)),--($G245:$Z245&lt;&gt;0))-1)/2)</f>
        <v>5</v>
      </c>
      <c r="AI245" cm="1">
        <f t="array" ref="AI245">IF(O245=0,"",1+SUMPRODUCT(--(ABS($G245:$Z245)&lt;ABS(O245)),--($G245:$Z245&lt;&gt;0))+(SUMPRODUCT(--(ABS($G245:$Z245)=ABS(O245)),--($G245:$Z245&lt;&gt;0))-1)/2)</f>
        <v>15</v>
      </c>
      <c r="AJ245" cm="1">
        <f t="array" ref="AJ245">IF(P245=0,"",1+SUMPRODUCT(--(ABS($G245:$Z245)&lt;ABS(P245)),--($G245:$Z245&lt;&gt;0))+(SUMPRODUCT(--(ABS($G245:$Z245)=ABS(P245)),--($G245:$Z245&lt;&gt;0))-1)/2)</f>
        <v>2</v>
      </c>
      <c r="AK245" cm="1">
        <f t="array" ref="AK245">IF(Q245=0,"",1+SUMPRODUCT(--(ABS($G245:$Z245)&lt;ABS(Q245)),--($G245:$Z245&lt;&gt;0))+(SUMPRODUCT(--(ABS($G245:$Z245)=ABS(Q245)),--($G245:$Z245&lt;&gt;0))-1)/2)</f>
        <v>18</v>
      </c>
      <c r="AL245" cm="1">
        <f t="array" ref="AL245">IF(R245=0,"",1+SUMPRODUCT(--(ABS($G245:$Z245)&lt;ABS(R245)),--($G245:$Z245&lt;&gt;0))+(SUMPRODUCT(--(ABS($G245:$Z245)=ABS(R245)),--($G245:$Z245&lt;&gt;0))-1)/2)</f>
        <v>20</v>
      </c>
      <c r="AM245" cm="1">
        <f t="array" ref="AM245">IF(S245=0,"",1+SUMPRODUCT(--(ABS($G245:$Z245)&lt;ABS(S245)),--($G245:$Z245&lt;&gt;0))+(SUMPRODUCT(--(ABS($G245:$Z245)=ABS(S245)),--($G245:$Z245&lt;&gt;0))-1)/2)</f>
        <v>10</v>
      </c>
      <c r="AN245" cm="1">
        <f t="array" ref="AN245">IF(T245=0,"",1+SUMPRODUCT(--(ABS($G245:$Z245)&lt;ABS(T245)),--($G245:$Z245&lt;&gt;0))+(SUMPRODUCT(--(ABS($G245:$Z245)=ABS(T245)),--($G245:$Z245&lt;&gt;0))-1)/2)</f>
        <v>14</v>
      </c>
      <c r="AO245" cm="1">
        <f t="array" ref="AO245">IF(U245=0,"",1+SUMPRODUCT(--(ABS($G245:$Z245)&lt;ABS(U245)),--($G245:$Z245&lt;&gt;0))+(SUMPRODUCT(--(ABS($G245:$Z245)=ABS(U245)),--($G245:$Z245&lt;&gt;0))-1)/2)</f>
        <v>19</v>
      </c>
      <c r="AP245" cm="1">
        <f t="array" ref="AP245">IF(V245=0,"",1+SUMPRODUCT(--(ABS($G245:$Z245)&lt;ABS(V245)),--($G245:$Z245&lt;&gt;0))+(SUMPRODUCT(--(ABS($G245:$Z245)=ABS(V245)),--($G245:$Z245&lt;&gt;0))-1)/2)</f>
        <v>9</v>
      </c>
      <c r="AQ245" cm="1">
        <f t="array" ref="AQ245">IF(W245=0,"",1+SUMPRODUCT(--(ABS($G245:$Z245)&lt;ABS(W245)),--($G245:$Z245&lt;&gt;0))+(SUMPRODUCT(--(ABS($G245:$Z245)=ABS(W245)),--($G245:$Z245&lt;&gt;0))-1)/2)</f>
        <v>1</v>
      </c>
      <c r="AR245" cm="1">
        <f t="array" ref="AR245">IF(X245=0,"",1+SUMPRODUCT(--(ABS($G245:$Z245)&lt;ABS(X245)),--($G245:$Z245&lt;&gt;0))+(SUMPRODUCT(--(ABS($G245:$Z245)=ABS(X245)),--($G245:$Z245&lt;&gt;0))-1)/2)</f>
        <v>12</v>
      </c>
      <c r="AS245" cm="1">
        <f t="array" ref="AS245">IF(Y245=0,"",1+SUMPRODUCT(--(ABS($G245:$Z245)&lt;ABS(Y245)),--($G245:$Z245&lt;&gt;0))+(SUMPRODUCT(--(ABS($G245:$Z245)=ABS(Y245)),--($G245:$Z245&lt;&gt;0))-1)/2)</f>
        <v>16</v>
      </c>
      <c r="AT245" cm="1">
        <f t="array" ref="AT245">IF(Z245=0,"",1+SUMPRODUCT(--(ABS($G245:$Z245)&lt;ABS(Z245)),--($G245:$Z245&lt;&gt;0))+(SUMPRODUCT(--(ABS($G245:$Z245)=ABS(Z245)),--($G245:$Z245&lt;&gt;0))-1)/2)</f>
        <v>3</v>
      </c>
      <c r="AU245">
        <f>AVERAGE(G245:Z245)</f>
        <v>4.8135573097542773E-2</v>
      </c>
      <c r="AV245">
        <f>SUMIF(G245:Z245,"&gt;0",AA245:AT245)</f>
        <v>210</v>
      </c>
      <c r="AW245">
        <f>COUNTIF(G245:Z245,"&lt;&gt;0")</f>
        <v>20</v>
      </c>
      <c r="AX245">
        <f>_xlfn.LET(_xlpm.n,AW245,_xlpm.w,AV245,_xlpm.mu,_xlpm.n*(_xlpm.n+1)/4,_xlpm.sd,SQRT(_xlpm.n*(_xlpm.n+1)*(2*_xlpm.n+1)/24),_xlpm.z,(ABS(_xlpm.w-_xlpm.mu)-0.5)/_xlpm.sd,MIN(1,2*(1-_xlfn.NORM.S.DIST(_xlpm.z,TRUE))))</f>
        <v>9.5691731570646255E-5</v>
      </c>
    </row>
    <row r="246" spans="1:50" x14ac:dyDescent="0.25">
      <c r="A246" t="s">
        <v>9357</v>
      </c>
      <c r="B246" t="s">
        <v>106</v>
      </c>
      <c r="C246" t="s">
        <v>190</v>
      </c>
      <c r="D246" t="s">
        <v>73</v>
      </c>
      <c r="E246" t="s">
        <v>12</v>
      </c>
      <c r="F246" t="s">
        <v>9260</v>
      </c>
      <c r="G246">
        <f>all_runs!O1162-all_runs!O2362</f>
        <v>4.0648359430324743E-2</v>
      </c>
      <c r="H246">
        <f>all_runs!O1163-all_runs!O2363</f>
        <v>3.2809974232165251E-3</v>
      </c>
      <c r="I246">
        <f>all_runs!O1164-all_runs!O2364</f>
        <v>2.1807381580752572E-2</v>
      </c>
      <c r="J246">
        <f>all_runs!O1165-all_runs!O2365</f>
        <v>2.3582964092879188E-2</v>
      </c>
      <c r="K246">
        <f>all_runs!O1166-all_runs!O2366</f>
        <v>-2.191825303405337E-3</v>
      </c>
      <c r="L246">
        <f>all_runs!O1167-all_runs!O2367</f>
        <v>9.9069202751920216E-3</v>
      </c>
      <c r="M246">
        <f>all_runs!O1168-all_runs!O2368</f>
        <v>-6.0455473435990781E-3</v>
      </c>
      <c r="N246">
        <f>all_runs!O1169-all_runs!O2369</f>
        <v>2.3737933217282681E-3</v>
      </c>
      <c r="O246">
        <f>all_runs!O1170-all_runs!O2370</f>
        <v>9.8025013279251505E-3</v>
      </c>
      <c r="P246">
        <f>all_runs!O1171-all_runs!O2371</f>
        <v>1.212467466514322E-2</v>
      </c>
      <c r="Q246">
        <f>all_runs!O1172-all_runs!O2372</f>
        <v>-1.0508220139948232E-2</v>
      </c>
      <c r="R246">
        <f>all_runs!O1173-all_runs!O2373</f>
        <v>-1.1413025981133806E-2</v>
      </c>
      <c r="S246">
        <f>all_runs!O1174-all_runs!O2374</f>
        <v>5.6980056980056037E-3</v>
      </c>
      <c r="T246">
        <f>all_runs!O1175-all_runs!O2375</f>
        <v>0</v>
      </c>
      <c r="U246">
        <f>all_runs!O1176-all_runs!O2376</f>
        <v>-1.41976337277121E-2</v>
      </c>
      <c r="V246">
        <f>all_runs!O1177-all_runs!O2377</f>
        <v>-1.1204481792717047E-2</v>
      </c>
      <c r="W246">
        <f>all_runs!O1178-all_runs!O2378</f>
        <v>-1.3515621792503318E-2</v>
      </c>
      <c r="X246">
        <f>all_runs!O1179-all_runs!O2379</f>
        <v>-8.6667145490673114E-3</v>
      </c>
      <c r="Y246">
        <f>all_runs!O1180-all_runs!O2380</f>
        <v>1.6489200846742658E-2</v>
      </c>
      <c r="Z246">
        <f>all_runs!O1181-all_runs!O2381</f>
        <v>8.2797584258718082E-3</v>
      </c>
      <c r="AA246" cm="1">
        <f t="array" ref="AA246">IF(G246=0,"",1+SUMPRODUCT(--(ABS($G246:$Z246)&lt;ABS(G246)),--($G246:$Z246&lt;&gt;0))+(SUMPRODUCT(--(ABS($G246:$Z246)=ABS(G246)),--($G246:$Z246&lt;&gt;0))-1)/2)</f>
        <v>19</v>
      </c>
      <c r="AB246" cm="1">
        <f t="array" ref="AB246">IF(H246=0,"",1+SUMPRODUCT(--(ABS($G246:$Z246)&lt;ABS(H246)),--($G246:$Z246&lt;&gt;0))+(SUMPRODUCT(--(ABS($G246:$Z246)=ABS(H246)),--($G246:$Z246&lt;&gt;0))-1)/2)</f>
        <v>3</v>
      </c>
      <c r="AC246" cm="1">
        <f t="array" ref="AC246">IF(I246=0,"",1+SUMPRODUCT(--(ABS($G246:$Z246)&lt;ABS(I246)),--($G246:$Z246&lt;&gt;0))+(SUMPRODUCT(--(ABS($G246:$Z246)=ABS(I246)),--($G246:$Z246&lt;&gt;0))-1)/2)</f>
        <v>17</v>
      </c>
      <c r="AD246" cm="1">
        <f t="array" ref="AD246">IF(J246=0,"",1+SUMPRODUCT(--(ABS($G246:$Z246)&lt;ABS(J246)),--($G246:$Z246&lt;&gt;0))+(SUMPRODUCT(--(ABS($G246:$Z246)=ABS(J246)),--($G246:$Z246&lt;&gt;0))-1)/2)</f>
        <v>18</v>
      </c>
      <c r="AE246" cm="1">
        <f t="array" ref="AE246">IF(K246=0,"",1+SUMPRODUCT(--(ABS($G246:$Z246)&lt;ABS(K246)),--($G246:$Z246&lt;&gt;0))+(SUMPRODUCT(--(ABS($G246:$Z246)=ABS(K246)),--($G246:$Z246&lt;&gt;0))-1)/2)</f>
        <v>1</v>
      </c>
      <c r="AF246" cm="1">
        <f t="array" ref="AF246">IF(L246=0,"",1+SUMPRODUCT(--(ABS($G246:$Z246)&lt;ABS(L246)),--($G246:$Z246&lt;&gt;0))+(SUMPRODUCT(--(ABS($G246:$Z246)=ABS(L246)),--($G246:$Z246&lt;&gt;0))-1)/2)</f>
        <v>9</v>
      </c>
      <c r="AG246" cm="1">
        <f t="array" ref="AG246">IF(M246=0,"",1+SUMPRODUCT(--(ABS($G246:$Z246)&lt;ABS(M246)),--($G246:$Z246&lt;&gt;0))+(SUMPRODUCT(--(ABS($G246:$Z246)=ABS(M246)),--($G246:$Z246&lt;&gt;0))-1)/2)</f>
        <v>5</v>
      </c>
      <c r="AH246" cm="1">
        <f t="array" ref="AH246">IF(N246=0,"",1+SUMPRODUCT(--(ABS($G246:$Z246)&lt;ABS(N246)),--($G246:$Z246&lt;&gt;0))+(SUMPRODUCT(--(ABS($G246:$Z246)=ABS(N246)),--($G246:$Z246&lt;&gt;0))-1)/2)</f>
        <v>2</v>
      </c>
      <c r="AI246" cm="1">
        <f t="array" ref="AI246">IF(O246=0,"",1+SUMPRODUCT(--(ABS($G246:$Z246)&lt;ABS(O246)),--($G246:$Z246&lt;&gt;0))+(SUMPRODUCT(--(ABS($G246:$Z246)=ABS(O246)),--($G246:$Z246&lt;&gt;0))-1)/2)</f>
        <v>8</v>
      </c>
      <c r="AJ246" cm="1">
        <f t="array" ref="AJ246">IF(P246=0,"",1+SUMPRODUCT(--(ABS($G246:$Z246)&lt;ABS(P246)),--($G246:$Z246&lt;&gt;0))+(SUMPRODUCT(--(ABS($G246:$Z246)=ABS(P246)),--($G246:$Z246&lt;&gt;0))-1)/2)</f>
        <v>13</v>
      </c>
      <c r="AK246" cm="1">
        <f t="array" ref="AK246">IF(Q246=0,"",1+SUMPRODUCT(--(ABS($G246:$Z246)&lt;ABS(Q246)),--($G246:$Z246&lt;&gt;0))+(SUMPRODUCT(--(ABS($G246:$Z246)=ABS(Q246)),--($G246:$Z246&lt;&gt;0))-1)/2)</f>
        <v>10</v>
      </c>
      <c r="AL246" cm="1">
        <f t="array" ref="AL246">IF(R246=0,"",1+SUMPRODUCT(--(ABS($G246:$Z246)&lt;ABS(R246)),--($G246:$Z246&lt;&gt;0))+(SUMPRODUCT(--(ABS($G246:$Z246)=ABS(R246)),--($G246:$Z246&lt;&gt;0))-1)/2)</f>
        <v>12</v>
      </c>
      <c r="AM246" cm="1">
        <f t="array" ref="AM246">IF(S246=0,"",1+SUMPRODUCT(--(ABS($G246:$Z246)&lt;ABS(S246)),--($G246:$Z246&lt;&gt;0))+(SUMPRODUCT(--(ABS($G246:$Z246)=ABS(S246)),--($G246:$Z246&lt;&gt;0))-1)/2)</f>
        <v>4</v>
      </c>
      <c r="AN246" t="str" cm="1">
        <f t="array" ref="AN246">IF(T246=0,"",1+SUMPRODUCT(--(ABS($G246:$Z246)&lt;ABS(T246)),--($G246:$Z246&lt;&gt;0))+(SUMPRODUCT(--(ABS($G246:$Z246)=ABS(T246)),--($G246:$Z246&lt;&gt;0))-1)/2)</f>
        <v/>
      </c>
      <c r="AO246" cm="1">
        <f t="array" ref="AO246">IF(U246=0,"",1+SUMPRODUCT(--(ABS($G246:$Z246)&lt;ABS(U246)),--($G246:$Z246&lt;&gt;0))+(SUMPRODUCT(--(ABS($G246:$Z246)=ABS(U246)),--($G246:$Z246&lt;&gt;0))-1)/2)</f>
        <v>15</v>
      </c>
      <c r="AP246" cm="1">
        <f t="array" ref="AP246">IF(V246=0,"",1+SUMPRODUCT(--(ABS($G246:$Z246)&lt;ABS(V246)),--($G246:$Z246&lt;&gt;0))+(SUMPRODUCT(--(ABS($G246:$Z246)=ABS(V246)),--($G246:$Z246&lt;&gt;0))-1)/2)</f>
        <v>11</v>
      </c>
      <c r="AQ246" cm="1">
        <f t="array" ref="AQ246">IF(W246=0,"",1+SUMPRODUCT(--(ABS($G246:$Z246)&lt;ABS(W246)),--($G246:$Z246&lt;&gt;0))+(SUMPRODUCT(--(ABS($G246:$Z246)=ABS(W246)),--($G246:$Z246&lt;&gt;0))-1)/2)</f>
        <v>14</v>
      </c>
      <c r="AR246" cm="1">
        <f t="array" ref="AR246">IF(X246=0,"",1+SUMPRODUCT(--(ABS($G246:$Z246)&lt;ABS(X246)),--($G246:$Z246&lt;&gt;0))+(SUMPRODUCT(--(ABS($G246:$Z246)=ABS(X246)),--($G246:$Z246&lt;&gt;0))-1)/2)</f>
        <v>7</v>
      </c>
      <c r="AS246" cm="1">
        <f t="array" ref="AS246">IF(Y246=0,"",1+SUMPRODUCT(--(ABS($G246:$Z246)&lt;ABS(Y246)),--($G246:$Z246&lt;&gt;0))+(SUMPRODUCT(--(ABS($G246:$Z246)=ABS(Y246)),--($G246:$Z246&lt;&gt;0))-1)/2)</f>
        <v>16</v>
      </c>
      <c r="AT246" cm="1">
        <f t="array" ref="AT246">IF(Z246=0,"",1+SUMPRODUCT(--(ABS($G246:$Z246)&lt;ABS(Z246)),--($G246:$Z246&lt;&gt;0))+(SUMPRODUCT(--(ABS($G246:$Z246)=ABS(Z246)),--($G246:$Z246&lt;&gt;0))-1)/2)</f>
        <v>6</v>
      </c>
      <c r="AU246">
        <f>AVERAGE(G246:Z246)</f>
        <v>3.8125743228847762E-3</v>
      </c>
      <c r="AV246">
        <f>SUMIF(G246:Z246,"&gt;0",AA246:AT246)</f>
        <v>115</v>
      </c>
      <c r="AW246">
        <f>COUNTIF(G246:Z246,"&lt;&gt;0")</f>
        <v>19</v>
      </c>
      <c r="AX246">
        <f>_xlfn.LET(_xlpm.n,AW246,_xlpm.w,AV246,_xlpm.mu,_xlpm.n*(_xlpm.n+1)/4,_xlpm.sd,SQRT(_xlpm.n*(_xlpm.n+1)*(2*_xlpm.n+1)/24),_xlpm.z,(ABS(_xlpm.w-_xlpm.mu)-0.5)/_xlpm.sd,MIN(1,2*(1-_xlfn.NORM.S.DIST(_xlpm.z,TRUE))))</f>
        <v>0.43261626100747819</v>
      </c>
    </row>
    <row r="247" spans="1:50" x14ac:dyDescent="0.25">
      <c r="A247" t="s">
        <v>9357</v>
      </c>
      <c r="B247" t="s">
        <v>106</v>
      </c>
      <c r="C247" t="s">
        <v>190</v>
      </c>
      <c r="D247" t="s">
        <v>73</v>
      </c>
      <c r="E247" t="s">
        <v>26</v>
      </c>
      <c r="F247" t="s">
        <v>9260</v>
      </c>
      <c r="G247">
        <f>all_runs!O1182-all_runs!O2382</f>
        <v>2.0971318495227931E-2</v>
      </c>
      <c r="H247">
        <f>all_runs!O1183-all_runs!O2383</f>
        <v>5.716538537354543E-3</v>
      </c>
      <c r="I247">
        <f>all_runs!O1184-all_runs!O2384</f>
        <v>9.5378564405113053E-3</v>
      </c>
      <c r="J247">
        <f>all_runs!O1185-all_runs!O2385</f>
        <v>5.3654041809839681E-3</v>
      </c>
      <c r="K247">
        <f>all_runs!O1186-all_runs!O2386</f>
        <v>1.6440106889740957E-2</v>
      </c>
      <c r="L247">
        <f>all_runs!O1187-all_runs!O2387</f>
        <v>-7.7067924601555982E-3</v>
      </c>
      <c r="M247">
        <f>all_runs!O1188-all_runs!O2388</f>
        <v>-1.2184283707462495E-2</v>
      </c>
      <c r="N247">
        <f>all_runs!O1189-all_runs!O2389</f>
        <v>2.6827766738574121E-3</v>
      </c>
      <c r="O247">
        <f>all_runs!O1190-all_runs!O2390</f>
        <v>1.4165274562097929E-3</v>
      </c>
      <c r="P247">
        <f>all_runs!O1191-all_runs!O2391</f>
        <v>1.2656613325745858E-2</v>
      </c>
      <c r="Q247">
        <f>all_runs!O1192-all_runs!O2392</f>
        <v>2.5892594041804218E-3</v>
      </c>
      <c r="R247">
        <f>all_runs!O1193-all_runs!O2393</f>
        <v>6.3268108312671822E-3</v>
      </c>
      <c r="S247">
        <f>all_runs!O1194-all_runs!O2394</f>
        <v>-8.1478304939378576E-3</v>
      </c>
      <c r="T247">
        <f>all_runs!O1195-all_runs!O2395</f>
        <v>1.2247155499368612E-3</v>
      </c>
      <c r="U247">
        <f>all_runs!O1196-all_runs!O2396</f>
        <v>1.211147683150382E-2</v>
      </c>
      <c r="V247">
        <f>all_runs!O1197-all_runs!O2397</f>
        <v>3.8825739238200763E-3</v>
      </c>
      <c r="W247">
        <f>all_runs!O1198-all_runs!O2398</f>
        <v>8.6268661081134734E-3</v>
      </c>
      <c r="X247">
        <f>all_runs!O1199-all_runs!O2399</f>
        <v>2.142216677712383E-2</v>
      </c>
      <c r="Y247">
        <f>all_runs!O1200-all_runs!O2400</f>
        <v>1.4105970615817531E-2</v>
      </c>
      <c r="Z247">
        <f>all_runs!O1201-all_runs!O2401</f>
        <v>-1.2744960946083683E-2</v>
      </c>
      <c r="AA247" cm="1">
        <f t="array" ref="AA247">IF(G247=0,"",1+SUMPRODUCT(--(ABS($G247:$Z247)&lt;ABS(G247)),--($G247:$Z247&lt;&gt;0))+(SUMPRODUCT(--(ABS($G247:$Z247)=ABS(G247)),--($G247:$Z247&lt;&gt;0))-1)/2)</f>
        <v>19</v>
      </c>
      <c r="AB247" cm="1">
        <f t="array" ref="AB247">IF(H247=0,"",1+SUMPRODUCT(--(ABS($G247:$Z247)&lt;ABS(H247)),--($G247:$Z247&lt;&gt;0))+(SUMPRODUCT(--(ABS($G247:$Z247)=ABS(H247)),--($G247:$Z247&lt;&gt;0))-1)/2)</f>
        <v>7</v>
      </c>
      <c r="AC247" cm="1">
        <f t="array" ref="AC247">IF(I247=0,"",1+SUMPRODUCT(--(ABS($G247:$Z247)&lt;ABS(I247)),--($G247:$Z247&lt;&gt;0))+(SUMPRODUCT(--(ABS($G247:$Z247)=ABS(I247)),--($G247:$Z247&lt;&gt;0))-1)/2)</f>
        <v>12</v>
      </c>
      <c r="AD247" cm="1">
        <f t="array" ref="AD247">IF(J247=0,"",1+SUMPRODUCT(--(ABS($G247:$Z247)&lt;ABS(J247)),--($G247:$Z247&lt;&gt;0))+(SUMPRODUCT(--(ABS($G247:$Z247)=ABS(J247)),--($G247:$Z247&lt;&gt;0))-1)/2)</f>
        <v>6</v>
      </c>
      <c r="AE247" cm="1">
        <f t="array" ref="AE247">IF(K247=0,"",1+SUMPRODUCT(--(ABS($G247:$Z247)&lt;ABS(K247)),--($G247:$Z247&lt;&gt;0))+(SUMPRODUCT(--(ABS($G247:$Z247)=ABS(K247)),--($G247:$Z247&lt;&gt;0))-1)/2)</f>
        <v>18</v>
      </c>
      <c r="AF247" cm="1">
        <f t="array" ref="AF247">IF(L247=0,"",1+SUMPRODUCT(--(ABS($G247:$Z247)&lt;ABS(L247)),--($G247:$Z247&lt;&gt;0))+(SUMPRODUCT(--(ABS($G247:$Z247)=ABS(L247)),--($G247:$Z247&lt;&gt;0))-1)/2)</f>
        <v>9</v>
      </c>
      <c r="AG247" cm="1">
        <f t="array" ref="AG247">IF(M247=0,"",1+SUMPRODUCT(--(ABS($G247:$Z247)&lt;ABS(M247)),--($G247:$Z247&lt;&gt;0))+(SUMPRODUCT(--(ABS($G247:$Z247)=ABS(M247)),--($G247:$Z247&lt;&gt;0))-1)/2)</f>
        <v>14</v>
      </c>
      <c r="AH247" cm="1">
        <f t="array" ref="AH247">IF(N247=0,"",1+SUMPRODUCT(--(ABS($G247:$Z247)&lt;ABS(N247)),--($G247:$Z247&lt;&gt;0))+(SUMPRODUCT(--(ABS($G247:$Z247)=ABS(N247)),--($G247:$Z247&lt;&gt;0))-1)/2)</f>
        <v>4</v>
      </c>
      <c r="AI247" cm="1">
        <f t="array" ref="AI247">IF(O247=0,"",1+SUMPRODUCT(--(ABS($G247:$Z247)&lt;ABS(O247)),--($G247:$Z247&lt;&gt;0))+(SUMPRODUCT(--(ABS($G247:$Z247)=ABS(O247)),--($G247:$Z247&lt;&gt;0))-1)/2)</f>
        <v>2</v>
      </c>
      <c r="AJ247" cm="1">
        <f t="array" ref="AJ247">IF(P247=0,"",1+SUMPRODUCT(--(ABS($G247:$Z247)&lt;ABS(P247)),--($G247:$Z247&lt;&gt;0))+(SUMPRODUCT(--(ABS($G247:$Z247)=ABS(P247)),--($G247:$Z247&lt;&gt;0))-1)/2)</f>
        <v>15</v>
      </c>
      <c r="AK247" cm="1">
        <f t="array" ref="AK247">IF(Q247=0,"",1+SUMPRODUCT(--(ABS($G247:$Z247)&lt;ABS(Q247)),--($G247:$Z247&lt;&gt;0))+(SUMPRODUCT(--(ABS($G247:$Z247)=ABS(Q247)),--($G247:$Z247&lt;&gt;0))-1)/2)</f>
        <v>3</v>
      </c>
      <c r="AL247" cm="1">
        <f t="array" ref="AL247">IF(R247=0,"",1+SUMPRODUCT(--(ABS($G247:$Z247)&lt;ABS(R247)),--($G247:$Z247&lt;&gt;0))+(SUMPRODUCT(--(ABS($G247:$Z247)=ABS(R247)),--($G247:$Z247&lt;&gt;0))-1)/2)</f>
        <v>8</v>
      </c>
      <c r="AM247" cm="1">
        <f t="array" ref="AM247">IF(S247=0,"",1+SUMPRODUCT(--(ABS($G247:$Z247)&lt;ABS(S247)),--($G247:$Z247&lt;&gt;0))+(SUMPRODUCT(--(ABS($G247:$Z247)=ABS(S247)),--($G247:$Z247&lt;&gt;0))-1)/2)</f>
        <v>10</v>
      </c>
      <c r="AN247" cm="1">
        <f t="array" ref="AN247">IF(T247=0,"",1+SUMPRODUCT(--(ABS($G247:$Z247)&lt;ABS(T247)),--($G247:$Z247&lt;&gt;0))+(SUMPRODUCT(--(ABS($G247:$Z247)=ABS(T247)),--($G247:$Z247&lt;&gt;0))-1)/2)</f>
        <v>1</v>
      </c>
      <c r="AO247" cm="1">
        <f t="array" ref="AO247">IF(U247=0,"",1+SUMPRODUCT(--(ABS($G247:$Z247)&lt;ABS(U247)),--($G247:$Z247&lt;&gt;0))+(SUMPRODUCT(--(ABS($G247:$Z247)=ABS(U247)),--($G247:$Z247&lt;&gt;0))-1)/2)</f>
        <v>13</v>
      </c>
      <c r="AP247" cm="1">
        <f t="array" ref="AP247">IF(V247=0,"",1+SUMPRODUCT(--(ABS($G247:$Z247)&lt;ABS(V247)),--($G247:$Z247&lt;&gt;0))+(SUMPRODUCT(--(ABS($G247:$Z247)=ABS(V247)),--($G247:$Z247&lt;&gt;0))-1)/2)</f>
        <v>5</v>
      </c>
      <c r="AQ247" cm="1">
        <f t="array" ref="AQ247">IF(W247=0,"",1+SUMPRODUCT(--(ABS($G247:$Z247)&lt;ABS(W247)),--($G247:$Z247&lt;&gt;0))+(SUMPRODUCT(--(ABS($G247:$Z247)=ABS(W247)),--($G247:$Z247&lt;&gt;0))-1)/2)</f>
        <v>11</v>
      </c>
      <c r="AR247" cm="1">
        <f t="array" ref="AR247">IF(X247=0,"",1+SUMPRODUCT(--(ABS($G247:$Z247)&lt;ABS(X247)),--($G247:$Z247&lt;&gt;0))+(SUMPRODUCT(--(ABS($G247:$Z247)=ABS(X247)),--($G247:$Z247&lt;&gt;0))-1)/2)</f>
        <v>20</v>
      </c>
      <c r="AS247" cm="1">
        <f t="array" ref="AS247">IF(Y247=0,"",1+SUMPRODUCT(--(ABS($G247:$Z247)&lt;ABS(Y247)),--($G247:$Z247&lt;&gt;0))+(SUMPRODUCT(--(ABS($G247:$Z247)=ABS(Y247)),--($G247:$Z247&lt;&gt;0))-1)/2)</f>
        <v>17</v>
      </c>
      <c r="AT247" cm="1">
        <f t="array" ref="AT247">IF(Z247=0,"",1+SUMPRODUCT(--(ABS($G247:$Z247)&lt;ABS(Z247)),--($G247:$Z247&lt;&gt;0))+(SUMPRODUCT(--(ABS($G247:$Z247)=ABS(Z247)),--($G247:$Z247&lt;&gt;0))-1)/2)</f>
        <v>16</v>
      </c>
      <c r="AU247">
        <f>AVERAGE(G247:Z247)</f>
        <v>5.2146557216877663E-3</v>
      </c>
      <c r="AV247">
        <f>SUMIF(G247:Z247,"&gt;0",AA247:AT247)</f>
        <v>161</v>
      </c>
      <c r="AW247">
        <f>COUNTIF(G247:Z247,"&lt;&gt;0")</f>
        <v>20</v>
      </c>
      <c r="AX247">
        <f>_xlfn.LET(_xlpm.n,AW247,_xlpm.w,AV247,_xlpm.mu,_xlpm.n*(_xlpm.n+1)/4,_xlpm.sd,SQRT(_xlpm.n*(_xlpm.n+1)*(2*_xlpm.n+1)/24),_xlpm.z,(ABS(_xlpm.w-_xlpm.mu)-0.5)/_xlpm.sd,MIN(1,2*(1-_xlfn.NORM.S.DIST(_xlpm.z,TRUE))))</f>
        <v>3.826887645222965E-2</v>
      </c>
    </row>
    <row r="248" spans="1:50" x14ac:dyDescent="0.25">
      <c r="A248" t="s">
        <v>9357</v>
      </c>
      <c r="B248" t="s">
        <v>106</v>
      </c>
      <c r="C248" t="s">
        <v>190</v>
      </c>
      <c r="D248" t="s">
        <v>81</v>
      </c>
      <c r="E248" t="s">
        <v>32</v>
      </c>
      <c r="F248" t="s">
        <v>9259</v>
      </c>
      <c r="G248">
        <f>all_runs!O2882-all_runs!O3842</f>
        <v>4.417156693185742E-2</v>
      </c>
      <c r="H248">
        <f>all_runs!O2883-all_runs!O3843</f>
        <v>4.417156693185742E-2</v>
      </c>
      <c r="I248">
        <f>all_runs!O2884-all_runs!O3844</f>
        <v>4.417156693185742E-2</v>
      </c>
      <c r="J248">
        <f>all_runs!O2885-all_runs!O3845</f>
        <v>4.417156693185742E-2</v>
      </c>
      <c r="K248">
        <f>all_runs!O2886-all_runs!O3846</f>
        <v>4.417156693185742E-2</v>
      </c>
      <c r="L248">
        <f>all_runs!O2887-all_runs!O3847</f>
        <v>4.417156693185742E-2</v>
      </c>
      <c r="M248">
        <f>all_runs!O2888-all_runs!O3848</f>
        <v>4.417156693185742E-2</v>
      </c>
      <c r="N248">
        <f>all_runs!O2889-all_runs!O3849</f>
        <v>4.417156693185742E-2</v>
      </c>
      <c r="O248">
        <f>all_runs!O2890-all_runs!O3850</f>
        <v>4.417156693185742E-2</v>
      </c>
      <c r="P248">
        <f>all_runs!O2891-all_runs!O3851</f>
        <v>4.417156693185742E-2</v>
      </c>
      <c r="Q248">
        <f>all_runs!O2892-all_runs!O3852</f>
        <v>4.417156693185742E-2</v>
      </c>
      <c r="R248">
        <f>all_runs!O2893-all_runs!O3853</f>
        <v>4.417156693185742E-2</v>
      </c>
      <c r="S248">
        <f>all_runs!O2894-all_runs!O3854</f>
        <v>4.417156693185742E-2</v>
      </c>
      <c r="T248">
        <f>all_runs!O2895-all_runs!O3855</f>
        <v>4.417156693185742E-2</v>
      </c>
      <c r="U248">
        <f>all_runs!O2896-all_runs!O3856</f>
        <v>4.417156693185742E-2</v>
      </c>
      <c r="V248">
        <f>all_runs!O2897-all_runs!O3857</f>
        <v>4.417156693185742E-2</v>
      </c>
      <c r="W248">
        <f>all_runs!O2898-all_runs!O3858</f>
        <v>4.417156693185742E-2</v>
      </c>
      <c r="X248">
        <f>all_runs!O2899-all_runs!O3859</f>
        <v>4.417156693185742E-2</v>
      </c>
      <c r="Y248">
        <f>all_runs!O2900-all_runs!O3860</f>
        <v>4.417156693185742E-2</v>
      </c>
      <c r="Z248">
        <f>all_runs!O2901-all_runs!O3861</f>
        <v>4.417156693185742E-2</v>
      </c>
      <c r="AA248" cm="1">
        <f t="array" ref="AA248">IF(G248=0,"",1+SUMPRODUCT(--(ABS($G248:$Z248)&lt;ABS(G248)),--($G248:$Z248&lt;&gt;0))+(SUMPRODUCT(--(ABS($G248:$Z248)=ABS(G248)),--($G248:$Z248&lt;&gt;0))-1)/2)</f>
        <v>10.5</v>
      </c>
      <c r="AB248" cm="1">
        <f t="array" ref="AB248">IF(H248=0,"",1+SUMPRODUCT(--(ABS($G248:$Z248)&lt;ABS(H248)),--($G248:$Z248&lt;&gt;0))+(SUMPRODUCT(--(ABS($G248:$Z248)=ABS(H248)),--($G248:$Z248&lt;&gt;0))-1)/2)</f>
        <v>10.5</v>
      </c>
      <c r="AC248" cm="1">
        <f t="array" ref="AC248">IF(I248=0,"",1+SUMPRODUCT(--(ABS($G248:$Z248)&lt;ABS(I248)),--($G248:$Z248&lt;&gt;0))+(SUMPRODUCT(--(ABS($G248:$Z248)=ABS(I248)),--($G248:$Z248&lt;&gt;0))-1)/2)</f>
        <v>10.5</v>
      </c>
      <c r="AD248" cm="1">
        <f t="array" ref="AD248">IF(J248=0,"",1+SUMPRODUCT(--(ABS($G248:$Z248)&lt;ABS(J248)),--($G248:$Z248&lt;&gt;0))+(SUMPRODUCT(--(ABS($G248:$Z248)=ABS(J248)),--($G248:$Z248&lt;&gt;0))-1)/2)</f>
        <v>10.5</v>
      </c>
      <c r="AE248" cm="1">
        <f t="array" ref="AE248">IF(K248=0,"",1+SUMPRODUCT(--(ABS($G248:$Z248)&lt;ABS(K248)),--($G248:$Z248&lt;&gt;0))+(SUMPRODUCT(--(ABS($G248:$Z248)=ABS(K248)),--($G248:$Z248&lt;&gt;0))-1)/2)</f>
        <v>10.5</v>
      </c>
      <c r="AF248" cm="1">
        <f t="array" ref="AF248">IF(L248=0,"",1+SUMPRODUCT(--(ABS($G248:$Z248)&lt;ABS(L248)),--($G248:$Z248&lt;&gt;0))+(SUMPRODUCT(--(ABS($G248:$Z248)=ABS(L248)),--($G248:$Z248&lt;&gt;0))-1)/2)</f>
        <v>10.5</v>
      </c>
      <c r="AG248" cm="1">
        <f t="array" ref="AG248">IF(M248=0,"",1+SUMPRODUCT(--(ABS($G248:$Z248)&lt;ABS(M248)),--($G248:$Z248&lt;&gt;0))+(SUMPRODUCT(--(ABS($G248:$Z248)=ABS(M248)),--($G248:$Z248&lt;&gt;0))-1)/2)</f>
        <v>10.5</v>
      </c>
      <c r="AH248" cm="1">
        <f t="array" ref="AH248">IF(N248=0,"",1+SUMPRODUCT(--(ABS($G248:$Z248)&lt;ABS(N248)),--($G248:$Z248&lt;&gt;0))+(SUMPRODUCT(--(ABS($G248:$Z248)=ABS(N248)),--($G248:$Z248&lt;&gt;0))-1)/2)</f>
        <v>10.5</v>
      </c>
      <c r="AI248" cm="1">
        <f t="array" ref="AI248">IF(O248=0,"",1+SUMPRODUCT(--(ABS($G248:$Z248)&lt;ABS(O248)),--($G248:$Z248&lt;&gt;0))+(SUMPRODUCT(--(ABS($G248:$Z248)=ABS(O248)),--($G248:$Z248&lt;&gt;0))-1)/2)</f>
        <v>10.5</v>
      </c>
      <c r="AJ248" cm="1">
        <f t="array" ref="AJ248">IF(P248=0,"",1+SUMPRODUCT(--(ABS($G248:$Z248)&lt;ABS(P248)),--($G248:$Z248&lt;&gt;0))+(SUMPRODUCT(--(ABS($G248:$Z248)=ABS(P248)),--($G248:$Z248&lt;&gt;0))-1)/2)</f>
        <v>10.5</v>
      </c>
      <c r="AK248" cm="1">
        <f t="array" ref="AK248">IF(Q248=0,"",1+SUMPRODUCT(--(ABS($G248:$Z248)&lt;ABS(Q248)),--($G248:$Z248&lt;&gt;0))+(SUMPRODUCT(--(ABS($G248:$Z248)=ABS(Q248)),--($G248:$Z248&lt;&gt;0))-1)/2)</f>
        <v>10.5</v>
      </c>
      <c r="AL248" cm="1">
        <f t="array" ref="AL248">IF(R248=0,"",1+SUMPRODUCT(--(ABS($G248:$Z248)&lt;ABS(R248)),--($G248:$Z248&lt;&gt;0))+(SUMPRODUCT(--(ABS($G248:$Z248)=ABS(R248)),--($G248:$Z248&lt;&gt;0))-1)/2)</f>
        <v>10.5</v>
      </c>
      <c r="AM248" cm="1">
        <f t="array" ref="AM248">IF(S248=0,"",1+SUMPRODUCT(--(ABS($G248:$Z248)&lt;ABS(S248)),--($G248:$Z248&lt;&gt;0))+(SUMPRODUCT(--(ABS($G248:$Z248)=ABS(S248)),--($G248:$Z248&lt;&gt;0))-1)/2)</f>
        <v>10.5</v>
      </c>
      <c r="AN248" cm="1">
        <f t="array" ref="AN248">IF(T248=0,"",1+SUMPRODUCT(--(ABS($G248:$Z248)&lt;ABS(T248)),--($G248:$Z248&lt;&gt;0))+(SUMPRODUCT(--(ABS($G248:$Z248)=ABS(T248)),--($G248:$Z248&lt;&gt;0))-1)/2)</f>
        <v>10.5</v>
      </c>
      <c r="AO248" cm="1">
        <f t="array" ref="AO248">IF(U248=0,"",1+SUMPRODUCT(--(ABS($G248:$Z248)&lt;ABS(U248)),--($G248:$Z248&lt;&gt;0))+(SUMPRODUCT(--(ABS($G248:$Z248)=ABS(U248)),--($G248:$Z248&lt;&gt;0))-1)/2)</f>
        <v>10.5</v>
      </c>
      <c r="AP248" cm="1">
        <f t="array" ref="AP248">IF(V248=0,"",1+SUMPRODUCT(--(ABS($G248:$Z248)&lt;ABS(V248)),--($G248:$Z248&lt;&gt;0))+(SUMPRODUCT(--(ABS($G248:$Z248)=ABS(V248)),--($G248:$Z248&lt;&gt;0))-1)/2)</f>
        <v>10.5</v>
      </c>
      <c r="AQ248" cm="1">
        <f t="array" ref="AQ248">IF(W248=0,"",1+SUMPRODUCT(--(ABS($G248:$Z248)&lt;ABS(W248)),--($G248:$Z248&lt;&gt;0))+(SUMPRODUCT(--(ABS($G248:$Z248)=ABS(W248)),--($G248:$Z248&lt;&gt;0))-1)/2)</f>
        <v>10.5</v>
      </c>
      <c r="AR248" cm="1">
        <f t="array" ref="AR248">IF(X248=0,"",1+SUMPRODUCT(--(ABS($G248:$Z248)&lt;ABS(X248)),--($G248:$Z248&lt;&gt;0))+(SUMPRODUCT(--(ABS($G248:$Z248)=ABS(X248)),--($G248:$Z248&lt;&gt;0))-1)/2)</f>
        <v>10.5</v>
      </c>
      <c r="AS248" cm="1">
        <f t="array" ref="AS248">IF(Y248=0,"",1+SUMPRODUCT(--(ABS($G248:$Z248)&lt;ABS(Y248)),--($G248:$Z248&lt;&gt;0))+(SUMPRODUCT(--(ABS($G248:$Z248)=ABS(Y248)),--($G248:$Z248&lt;&gt;0))-1)/2)</f>
        <v>10.5</v>
      </c>
      <c r="AT248" cm="1">
        <f t="array" ref="AT248">IF(Z248=0,"",1+SUMPRODUCT(--(ABS($G248:$Z248)&lt;ABS(Z248)),--($G248:$Z248&lt;&gt;0))+(SUMPRODUCT(--(ABS($G248:$Z248)=ABS(Z248)),--($G248:$Z248&lt;&gt;0))-1)/2)</f>
        <v>10.5</v>
      </c>
      <c r="AU248">
        <f>AVERAGE(G248:Z248)</f>
        <v>4.417156693185742E-2</v>
      </c>
      <c r="AV248">
        <f>SUMIF(G248:Z248,"&gt;0",AA248:AT248)</f>
        <v>210</v>
      </c>
      <c r="AW248">
        <f>COUNTIF(G248:Z248,"&lt;&gt;0")</f>
        <v>20</v>
      </c>
      <c r="AX248">
        <f>_xlfn.LET(_xlpm.n,AW248,_xlpm.w,AV248,_xlpm.mu,_xlpm.n*(_xlpm.n+1)/4,_xlpm.sd,SQRT(_xlpm.n*(_xlpm.n+1)*(2*_xlpm.n+1)/24),_xlpm.z,(ABS(_xlpm.w-_xlpm.mu)-0.5)/_xlpm.sd,MIN(1,2*(1-_xlfn.NORM.S.DIST(_xlpm.z,TRUE))))</f>
        <v>9.5691731570646255E-5</v>
      </c>
    </row>
    <row r="249" spans="1:50" x14ac:dyDescent="0.25">
      <c r="A249" t="s">
        <v>9357</v>
      </c>
      <c r="B249" t="s">
        <v>106</v>
      </c>
      <c r="C249" t="s">
        <v>190</v>
      </c>
      <c r="D249" t="s">
        <v>81</v>
      </c>
      <c r="E249" t="s">
        <v>12</v>
      </c>
      <c r="F249" t="s">
        <v>9259</v>
      </c>
      <c r="G249">
        <f>all_runs!O2902-all_runs!O3862</f>
        <v>-1.3892583724985919E-3</v>
      </c>
      <c r="H249">
        <f>all_runs!O2903-all_runs!O3863</f>
        <v>-1.3892583724985919E-3</v>
      </c>
      <c r="I249">
        <f>all_runs!O2904-all_runs!O3864</f>
        <v>-1.3892583724985919E-3</v>
      </c>
      <c r="J249">
        <f>all_runs!O2905-all_runs!O3865</f>
        <v>-1.3892583724985919E-3</v>
      </c>
      <c r="K249">
        <f>all_runs!O2906-all_runs!O3866</f>
        <v>-1.3892583724985919E-3</v>
      </c>
      <c r="L249">
        <f>all_runs!O2907-all_runs!O3867</f>
        <v>-1.3892583724985919E-3</v>
      </c>
      <c r="M249">
        <f>all_runs!O2908-all_runs!O3868</f>
        <v>-1.3892583724985919E-3</v>
      </c>
      <c r="N249">
        <f>all_runs!O2909-all_runs!O3869</f>
        <v>-1.3892583724985919E-3</v>
      </c>
      <c r="O249">
        <f>all_runs!O2910-all_runs!O3870</f>
        <v>-1.3892583724985919E-3</v>
      </c>
      <c r="P249">
        <f>all_runs!O2911-all_runs!O3871</f>
        <v>-1.3892583724985919E-3</v>
      </c>
      <c r="Q249">
        <f>all_runs!O2912-all_runs!O3872</f>
        <v>-1.3892583724985919E-3</v>
      </c>
      <c r="R249">
        <f>all_runs!O2913-all_runs!O3873</f>
        <v>-1.3892583724985919E-3</v>
      </c>
      <c r="S249">
        <f>all_runs!O2914-all_runs!O3874</f>
        <v>-1.3892583724985919E-3</v>
      </c>
      <c r="T249">
        <f>all_runs!O2915-all_runs!O3875</f>
        <v>-1.3892583724985919E-3</v>
      </c>
      <c r="U249">
        <f>all_runs!O2916-all_runs!O3876</f>
        <v>-1.3892583724985919E-3</v>
      </c>
      <c r="V249">
        <f>all_runs!O2917-all_runs!O3877</f>
        <v>-1.3892583724985919E-3</v>
      </c>
      <c r="W249">
        <f>all_runs!O2918-all_runs!O3878</f>
        <v>-1.3892583724985919E-3</v>
      </c>
      <c r="X249">
        <f>all_runs!O2919-all_runs!O3879</f>
        <v>-1.3892583724985919E-3</v>
      </c>
      <c r="Y249">
        <f>all_runs!O2920-all_runs!O3880</f>
        <v>-1.3892583724985919E-3</v>
      </c>
      <c r="Z249">
        <f>all_runs!O2921-all_runs!O3881</f>
        <v>-1.3892583724985919E-3</v>
      </c>
      <c r="AA249" cm="1">
        <f t="array" ref="AA249">IF(G249=0,"",1+SUMPRODUCT(--(ABS($G249:$Z249)&lt;ABS(G249)),--($G249:$Z249&lt;&gt;0))+(SUMPRODUCT(--(ABS($G249:$Z249)=ABS(G249)),--($G249:$Z249&lt;&gt;0))-1)/2)</f>
        <v>10.5</v>
      </c>
      <c r="AB249" cm="1">
        <f t="array" ref="AB249">IF(H249=0,"",1+SUMPRODUCT(--(ABS($G249:$Z249)&lt;ABS(H249)),--($G249:$Z249&lt;&gt;0))+(SUMPRODUCT(--(ABS($G249:$Z249)=ABS(H249)),--($G249:$Z249&lt;&gt;0))-1)/2)</f>
        <v>10.5</v>
      </c>
      <c r="AC249" cm="1">
        <f t="array" ref="AC249">IF(I249=0,"",1+SUMPRODUCT(--(ABS($G249:$Z249)&lt;ABS(I249)),--($G249:$Z249&lt;&gt;0))+(SUMPRODUCT(--(ABS($G249:$Z249)=ABS(I249)),--($G249:$Z249&lt;&gt;0))-1)/2)</f>
        <v>10.5</v>
      </c>
      <c r="AD249" cm="1">
        <f t="array" ref="AD249">IF(J249=0,"",1+SUMPRODUCT(--(ABS($G249:$Z249)&lt;ABS(J249)),--($G249:$Z249&lt;&gt;0))+(SUMPRODUCT(--(ABS($G249:$Z249)=ABS(J249)),--($G249:$Z249&lt;&gt;0))-1)/2)</f>
        <v>10.5</v>
      </c>
      <c r="AE249" cm="1">
        <f t="array" ref="AE249">IF(K249=0,"",1+SUMPRODUCT(--(ABS($G249:$Z249)&lt;ABS(K249)),--($G249:$Z249&lt;&gt;0))+(SUMPRODUCT(--(ABS($G249:$Z249)=ABS(K249)),--($G249:$Z249&lt;&gt;0))-1)/2)</f>
        <v>10.5</v>
      </c>
      <c r="AF249" cm="1">
        <f t="array" ref="AF249">IF(L249=0,"",1+SUMPRODUCT(--(ABS($G249:$Z249)&lt;ABS(L249)),--($G249:$Z249&lt;&gt;0))+(SUMPRODUCT(--(ABS($G249:$Z249)=ABS(L249)),--($G249:$Z249&lt;&gt;0))-1)/2)</f>
        <v>10.5</v>
      </c>
      <c r="AG249" cm="1">
        <f t="array" ref="AG249">IF(M249=0,"",1+SUMPRODUCT(--(ABS($G249:$Z249)&lt;ABS(M249)),--($G249:$Z249&lt;&gt;0))+(SUMPRODUCT(--(ABS($G249:$Z249)=ABS(M249)),--($G249:$Z249&lt;&gt;0))-1)/2)</f>
        <v>10.5</v>
      </c>
      <c r="AH249" cm="1">
        <f t="array" ref="AH249">IF(N249=0,"",1+SUMPRODUCT(--(ABS($G249:$Z249)&lt;ABS(N249)),--($G249:$Z249&lt;&gt;0))+(SUMPRODUCT(--(ABS($G249:$Z249)=ABS(N249)),--($G249:$Z249&lt;&gt;0))-1)/2)</f>
        <v>10.5</v>
      </c>
      <c r="AI249" cm="1">
        <f t="array" ref="AI249">IF(O249=0,"",1+SUMPRODUCT(--(ABS($G249:$Z249)&lt;ABS(O249)),--($G249:$Z249&lt;&gt;0))+(SUMPRODUCT(--(ABS($G249:$Z249)=ABS(O249)),--($G249:$Z249&lt;&gt;0))-1)/2)</f>
        <v>10.5</v>
      </c>
      <c r="AJ249" cm="1">
        <f t="array" ref="AJ249">IF(P249=0,"",1+SUMPRODUCT(--(ABS($G249:$Z249)&lt;ABS(P249)),--($G249:$Z249&lt;&gt;0))+(SUMPRODUCT(--(ABS($G249:$Z249)=ABS(P249)),--($G249:$Z249&lt;&gt;0))-1)/2)</f>
        <v>10.5</v>
      </c>
      <c r="AK249" cm="1">
        <f t="array" ref="AK249">IF(Q249=0,"",1+SUMPRODUCT(--(ABS($G249:$Z249)&lt;ABS(Q249)),--($G249:$Z249&lt;&gt;0))+(SUMPRODUCT(--(ABS($G249:$Z249)=ABS(Q249)),--($G249:$Z249&lt;&gt;0))-1)/2)</f>
        <v>10.5</v>
      </c>
      <c r="AL249" cm="1">
        <f t="array" ref="AL249">IF(R249=0,"",1+SUMPRODUCT(--(ABS($G249:$Z249)&lt;ABS(R249)),--($G249:$Z249&lt;&gt;0))+(SUMPRODUCT(--(ABS($G249:$Z249)=ABS(R249)),--($G249:$Z249&lt;&gt;0))-1)/2)</f>
        <v>10.5</v>
      </c>
      <c r="AM249" cm="1">
        <f t="array" ref="AM249">IF(S249=0,"",1+SUMPRODUCT(--(ABS($G249:$Z249)&lt;ABS(S249)),--($G249:$Z249&lt;&gt;0))+(SUMPRODUCT(--(ABS($G249:$Z249)=ABS(S249)),--($G249:$Z249&lt;&gt;0))-1)/2)</f>
        <v>10.5</v>
      </c>
      <c r="AN249" cm="1">
        <f t="array" ref="AN249">IF(T249=0,"",1+SUMPRODUCT(--(ABS($G249:$Z249)&lt;ABS(T249)),--($G249:$Z249&lt;&gt;0))+(SUMPRODUCT(--(ABS($G249:$Z249)=ABS(T249)),--($G249:$Z249&lt;&gt;0))-1)/2)</f>
        <v>10.5</v>
      </c>
      <c r="AO249" cm="1">
        <f t="array" ref="AO249">IF(U249=0,"",1+SUMPRODUCT(--(ABS($G249:$Z249)&lt;ABS(U249)),--($G249:$Z249&lt;&gt;0))+(SUMPRODUCT(--(ABS($G249:$Z249)=ABS(U249)),--($G249:$Z249&lt;&gt;0))-1)/2)</f>
        <v>10.5</v>
      </c>
      <c r="AP249" cm="1">
        <f t="array" ref="AP249">IF(V249=0,"",1+SUMPRODUCT(--(ABS($G249:$Z249)&lt;ABS(V249)),--($G249:$Z249&lt;&gt;0))+(SUMPRODUCT(--(ABS($G249:$Z249)=ABS(V249)),--($G249:$Z249&lt;&gt;0))-1)/2)</f>
        <v>10.5</v>
      </c>
      <c r="AQ249" cm="1">
        <f t="array" ref="AQ249">IF(W249=0,"",1+SUMPRODUCT(--(ABS($G249:$Z249)&lt;ABS(W249)),--($G249:$Z249&lt;&gt;0))+(SUMPRODUCT(--(ABS($G249:$Z249)=ABS(W249)),--($G249:$Z249&lt;&gt;0))-1)/2)</f>
        <v>10.5</v>
      </c>
      <c r="AR249" cm="1">
        <f t="array" ref="AR249">IF(X249=0,"",1+SUMPRODUCT(--(ABS($G249:$Z249)&lt;ABS(X249)),--($G249:$Z249&lt;&gt;0))+(SUMPRODUCT(--(ABS($G249:$Z249)=ABS(X249)),--($G249:$Z249&lt;&gt;0))-1)/2)</f>
        <v>10.5</v>
      </c>
      <c r="AS249" cm="1">
        <f t="array" ref="AS249">IF(Y249=0,"",1+SUMPRODUCT(--(ABS($G249:$Z249)&lt;ABS(Y249)),--($G249:$Z249&lt;&gt;0))+(SUMPRODUCT(--(ABS($G249:$Z249)=ABS(Y249)),--($G249:$Z249&lt;&gt;0))-1)/2)</f>
        <v>10.5</v>
      </c>
      <c r="AT249" cm="1">
        <f t="array" ref="AT249">IF(Z249=0,"",1+SUMPRODUCT(--(ABS($G249:$Z249)&lt;ABS(Z249)),--($G249:$Z249&lt;&gt;0))+(SUMPRODUCT(--(ABS($G249:$Z249)=ABS(Z249)),--($G249:$Z249&lt;&gt;0))-1)/2)</f>
        <v>10.5</v>
      </c>
      <c r="AU249">
        <f>AVERAGE(G249:Z249)</f>
        <v>-1.3892583724985919E-3</v>
      </c>
      <c r="AV249">
        <f>SUMIF(G249:Z249,"&gt;0",AA249:AT249)</f>
        <v>0</v>
      </c>
      <c r="AW249">
        <f>COUNTIF(G249:Z249,"&lt;&gt;0")</f>
        <v>20</v>
      </c>
      <c r="AX249">
        <f>_xlfn.LET(_xlpm.n,AW249,_xlpm.w,AV249,_xlpm.mu,_xlpm.n*(_xlpm.n+1)/4,_xlpm.sd,SQRT(_xlpm.n*(_xlpm.n+1)*(2*_xlpm.n+1)/24),_xlpm.z,(ABS(_xlpm.w-_xlpm.mu)-0.5)/_xlpm.sd,MIN(1,2*(1-_xlfn.NORM.S.DIST(_xlpm.z,TRUE))))</f>
        <v>9.5691731570646255E-5</v>
      </c>
    </row>
    <row r="250" spans="1:50" x14ac:dyDescent="0.25">
      <c r="A250" t="s">
        <v>9357</v>
      </c>
      <c r="B250" t="s">
        <v>106</v>
      </c>
      <c r="C250" t="s">
        <v>190</v>
      </c>
      <c r="D250" t="s">
        <v>81</v>
      </c>
      <c r="E250" t="s">
        <v>26</v>
      </c>
      <c r="F250" t="s">
        <v>9259</v>
      </c>
      <c r="G250">
        <f>all_runs!O2922-all_runs!O3882</f>
        <v>4.0919157605606271E-2</v>
      </c>
      <c r="H250">
        <f>all_runs!O2923-all_runs!O3883</f>
        <v>4.0919157605606271E-2</v>
      </c>
      <c r="I250">
        <f>all_runs!O2924-all_runs!O3884</f>
        <v>4.0919157605606271E-2</v>
      </c>
      <c r="J250">
        <f>all_runs!O2925-all_runs!O3885</f>
        <v>4.0919157605606271E-2</v>
      </c>
      <c r="K250">
        <f>all_runs!O2926-all_runs!O3886</f>
        <v>4.0919157605606271E-2</v>
      </c>
      <c r="L250">
        <f>all_runs!O2927-all_runs!O3887</f>
        <v>4.0919157605606271E-2</v>
      </c>
      <c r="M250">
        <f>all_runs!O2928-all_runs!O3888</f>
        <v>4.0919157605606271E-2</v>
      </c>
      <c r="N250">
        <f>all_runs!O2929-all_runs!O3889</f>
        <v>4.0919157605606271E-2</v>
      </c>
      <c r="O250">
        <f>all_runs!O2930-all_runs!O3890</f>
        <v>4.0919157605606271E-2</v>
      </c>
      <c r="P250">
        <f>all_runs!O2931-all_runs!O3891</f>
        <v>4.0919157605606271E-2</v>
      </c>
      <c r="Q250">
        <f>all_runs!O2932-all_runs!O3892</f>
        <v>4.0919157605606271E-2</v>
      </c>
      <c r="R250">
        <f>all_runs!O2933-all_runs!O3893</f>
        <v>4.0919157605606271E-2</v>
      </c>
      <c r="S250">
        <f>all_runs!O2934-all_runs!O3894</f>
        <v>4.0919157605606271E-2</v>
      </c>
      <c r="T250">
        <f>all_runs!O2935-all_runs!O3895</f>
        <v>4.0919157605606271E-2</v>
      </c>
      <c r="U250">
        <f>all_runs!O2936-all_runs!O3896</f>
        <v>4.0919157605606271E-2</v>
      </c>
      <c r="V250">
        <f>all_runs!O2937-all_runs!O3897</f>
        <v>4.0919157605606271E-2</v>
      </c>
      <c r="W250">
        <f>all_runs!O2938-all_runs!O3898</f>
        <v>4.0919157605606271E-2</v>
      </c>
      <c r="X250">
        <f>all_runs!O2939-all_runs!O3899</f>
        <v>4.0919157605606271E-2</v>
      </c>
      <c r="Y250">
        <f>all_runs!O2940-all_runs!O3900</f>
        <v>4.0919157605606271E-2</v>
      </c>
      <c r="Z250">
        <f>all_runs!O2941-all_runs!O3901</f>
        <v>4.0919157605606271E-2</v>
      </c>
      <c r="AA250" cm="1">
        <f t="array" ref="AA250">IF(G250=0,"",1+SUMPRODUCT(--(ABS($G250:$Z250)&lt;ABS(G250)),--($G250:$Z250&lt;&gt;0))+(SUMPRODUCT(--(ABS($G250:$Z250)=ABS(G250)),--($G250:$Z250&lt;&gt;0))-1)/2)</f>
        <v>10.5</v>
      </c>
      <c r="AB250" cm="1">
        <f t="array" ref="AB250">IF(H250=0,"",1+SUMPRODUCT(--(ABS($G250:$Z250)&lt;ABS(H250)),--($G250:$Z250&lt;&gt;0))+(SUMPRODUCT(--(ABS($G250:$Z250)=ABS(H250)),--($G250:$Z250&lt;&gt;0))-1)/2)</f>
        <v>10.5</v>
      </c>
      <c r="AC250" cm="1">
        <f t="array" ref="AC250">IF(I250=0,"",1+SUMPRODUCT(--(ABS($G250:$Z250)&lt;ABS(I250)),--($G250:$Z250&lt;&gt;0))+(SUMPRODUCT(--(ABS($G250:$Z250)=ABS(I250)),--($G250:$Z250&lt;&gt;0))-1)/2)</f>
        <v>10.5</v>
      </c>
      <c r="AD250" cm="1">
        <f t="array" ref="AD250">IF(J250=0,"",1+SUMPRODUCT(--(ABS($G250:$Z250)&lt;ABS(J250)),--($G250:$Z250&lt;&gt;0))+(SUMPRODUCT(--(ABS($G250:$Z250)=ABS(J250)),--($G250:$Z250&lt;&gt;0))-1)/2)</f>
        <v>10.5</v>
      </c>
      <c r="AE250" cm="1">
        <f t="array" ref="AE250">IF(K250=0,"",1+SUMPRODUCT(--(ABS($G250:$Z250)&lt;ABS(K250)),--($G250:$Z250&lt;&gt;0))+(SUMPRODUCT(--(ABS($G250:$Z250)=ABS(K250)),--($G250:$Z250&lt;&gt;0))-1)/2)</f>
        <v>10.5</v>
      </c>
      <c r="AF250" cm="1">
        <f t="array" ref="AF250">IF(L250=0,"",1+SUMPRODUCT(--(ABS($G250:$Z250)&lt;ABS(L250)),--($G250:$Z250&lt;&gt;0))+(SUMPRODUCT(--(ABS($G250:$Z250)=ABS(L250)),--($G250:$Z250&lt;&gt;0))-1)/2)</f>
        <v>10.5</v>
      </c>
      <c r="AG250" cm="1">
        <f t="array" ref="AG250">IF(M250=0,"",1+SUMPRODUCT(--(ABS($G250:$Z250)&lt;ABS(M250)),--($G250:$Z250&lt;&gt;0))+(SUMPRODUCT(--(ABS($G250:$Z250)=ABS(M250)),--($G250:$Z250&lt;&gt;0))-1)/2)</f>
        <v>10.5</v>
      </c>
      <c r="AH250" cm="1">
        <f t="array" ref="AH250">IF(N250=0,"",1+SUMPRODUCT(--(ABS($G250:$Z250)&lt;ABS(N250)),--($G250:$Z250&lt;&gt;0))+(SUMPRODUCT(--(ABS($G250:$Z250)=ABS(N250)),--($G250:$Z250&lt;&gt;0))-1)/2)</f>
        <v>10.5</v>
      </c>
      <c r="AI250" cm="1">
        <f t="array" ref="AI250">IF(O250=0,"",1+SUMPRODUCT(--(ABS($G250:$Z250)&lt;ABS(O250)),--($G250:$Z250&lt;&gt;0))+(SUMPRODUCT(--(ABS($G250:$Z250)=ABS(O250)),--($G250:$Z250&lt;&gt;0))-1)/2)</f>
        <v>10.5</v>
      </c>
      <c r="AJ250" cm="1">
        <f t="array" ref="AJ250">IF(P250=0,"",1+SUMPRODUCT(--(ABS($G250:$Z250)&lt;ABS(P250)),--($G250:$Z250&lt;&gt;0))+(SUMPRODUCT(--(ABS($G250:$Z250)=ABS(P250)),--($G250:$Z250&lt;&gt;0))-1)/2)</f>
        <v>10.5</v>
      </c>
      <c r="AK250" cm="1">
        <f t="array" ref="AK250">IF(Q250=0,"",1+SUMPRODUCT(--(ABS($G250:$Z250)&lt;ABS(Q250)),--($G250:$Z250&lt;&gt;0))+(SUMPRODUCT(--(ABS($G250:$Z250)=ABS(Q250)),--($G250:$Z250&lt;&gt;0))-1)/2)</f>
        <v>10.5</v>
      </c>
      <c r="AL250" cm="1">
        <f t="array" ref="AL250">IF(R250=0,"",1+SUMPRODUCT(--(ABS($G250:$Z250)&lt;ABS(R250)),--($G250:$Z250&lt;&gt;0))+(SUMPRODUCT(--(ABS($G250:$Z250)=ABS(R250)),--($G250:$Z250&lt;&gt;0))-1)/2)</f>
        <v>10.5</v>
      </c>
      <c r="AM250" cm="1">
        <f t="array" ref="AM250">IF(S250=0,"",1+SUMPRODUCT(--(ABS($G250:$Z250)&lt;ABS(S250)),--($G250:$Z250&lt;&gt;0))+(SUMPRODUCT(--(ABS($G250:$Z250)=ABS(S250)),--($G250:$Z250&lt;&gt;0))-1)/2)</f>
        <v>10.5</v>
      </c>
      <c r="AN250" cm="1">
        <f t="array" ref="AN250">IF(T250=0,"",1+SUMPRODUCT(--(ABS($G250:$Z250)&lt;ABS(T250)),--($G250:$Z250&lt;&gt;0))+(SUMPRODUCT(--(ABS($G250:$Z250)=ABS(T250)),--($G250:$Z250&lt;&gt;0))-1)/2)</f>
        <v>10.5</v>
      </c>
      <c r="AO250" cm="1">
        <f t="array" ref="AO250">IF(U250=0,"",1+SUMPRODUCT(--(ABS($G250:$Z250)&lt;ABS(U250)),--($G250:$Z250&lt;&gt;0))+(SUMPRODUCT(--(ABS($G250:$Z250)=ABS(U250)),--($G250:$Z250&lt;&gt;0))-1)/2)</f>
        <v>10.5</v>
      </c>
      <c r="AP250" cm="1">
        <f t="array" ref="AP250">IF(V250=0,"",1+SUMPRODUCT(--(ABS($G250:$Z250)&lt;ABS(V250)),--($G250:$Z250&lt;&gt;0))+(SUMPRODUCT(--(ABS($G250:$Z250)=ABS(V250)),--($G250:$Z250&lt;&gt;0))-1)/2)</f>
        <v>10.5</v>
      </c>
      <c r="AQ250" cm="1">
        <f t="array" ref="AQ250">IF(W250=0,"",1+SUMPRODUCT(--(ABS($G250:$Z250)&lt;ABS(W250)),--($G250:$Z250&lt;&gt;0))+(SUMPRODUCT(--(ABS($G250:$Z250)=ABS(W250)),--($G250:$Z250&lt;&gt;0))-1)/2)</f>
        <v>10.5</v>
      </c>
      <c r="AR250" cm="1">
        <f t="array" ref="AR250">IF(X250=0,"",1+SUMPRODUCT(--(ABS($G250:$Z250)&lt;ABS(X250)),--($G250:$Z250&lt;&gt;0))+(SUMPRODUCT(--(ABS($G250:$Z250)=ABS(X250)),--($G250:$Z250&lt;&gt;0))-1)/2)</f>
        <v>10.5</v>
      </c>
      <c r="AS250" cm="1">
        <f t="array" ref="AS250">IF(Y250=0,"",1+SUMPRODUCT(--(ABS($G250:$Z250)&lt;ABS(Y250)),--($G250:$Z250&lt;&gt;0))+(SUMPRODUCT(--(ABS($G250:$Z250)=ABS(Y250)),--($G250:$Z250&lt;&gt;0))-1)/2)</f>
        <v>10.5</v>
      </c>
      <c r="AT250" cm="1">
        <f t="array" ref="AT250">IF(Z250=0,"",1+SUMPRODUCT(--(ABS($G250:$Z250)&lt;ABS(Z250)),--($G250:$Z250&lt;&gt;0))+(SUMPRODUCT(--(ABS($G250:$Z250)=ABS(Z250)),--($G250:$Z250&lt;&gt;0))-1)/2)</f>
        <v>10.5</v>
      </c>
      <c r="AU250">
        <f>AVERAGE(G250:Z250)</f>
        <v>4.0919157605606271E-2</v>
      </c>
      <c r="AV250">
        <f>SUMIF(G250:Z250,"&gt;0",AA250:AT250)</f>
        <v>210</v>
      </c>
      <c r="AW250">
        <f>COUNTIF(G250:Z250,"&lt;&gt;0")</f>
        <v>20</v>
      </c>
      <c r="AX250">
        <f>_xlfn.LET(_xlpm.n,AW250,_xlpm.w,AV250,_xlpm.mu,_xlpm.n*(_xlpm.n+1)/4,_xlpm.sd,SQRT(_xlpm.n*(_xlpm.n+1)*(2*_xlpm.n+1)/24),_xlpm.z,(ABS(_xlpm.w-_xlpm.mu)-0.5)/_xlpm.sd,MIN(1,2*(1-_xlfn.NORM.S.DIST(_xlpm.z,TRUE))))</f>
        <v>9.5691731570646255E-5</v>
      </c>
    </row>
    <row r="251" spans="1:50" x14ac:dyDescent="0.25">
      <c r="A251" t="s">
        <v>9357</v>
      </c>
      <c r="B251" t="s">
        <v>106</v>
      </c>
      <c r="C251" t="s">
        <v>190</v>
      </c>
      <c r="D251" t="s">
        <v>81</v>
      </c>
      <c r="E251" t="s">
        <v>32</v>
      </c>
      <c r="F251" t="s">
        <v>9260</v>
      </c>
      <c r="G251">
        <f>all_runs!O2942-all_runs!O3902</f>
        <v>6.0202777541109365E-2</v>
      </c>
      <c r="H251">
        <f>all_runs!O2943-all_runs!O3903</f>
        <v>8.1794374723667684E-2</v>
      </c>
      <c r="I251">
        <f>all_runs!O2944-all_runs!O3904</f>
        <v>8.3041554647642735E-2</v>
      </c>
      <c r="J251">
        <f>all_runs!O2945-all_runs!O3905</f>
        <v>4.856478286429966E-2</v>
      </c>
      <c r="K251">
        <f>all_runs!O2946-all_runs!O3906</f>
        <v>4.9272793885845156E-2</v>
      </c>
      <c r="L251">
        <f>all_runs!O2947-all_runs!O3907</f>
        <v>7.3921971252566721E-2</v>
      </c>
      <c r="M251">
        <f>all_runs!O2948-all_runs!O3908</f>
        <v>5.8091286307053958E-2</v>
      </c>
      <c r="N251">
        <f>all_runs!O2949-all_runs!O3909</f>
        <v>5.0930826754413738E-2</v>
      </c>
      <c r="O251">
        <f>all_runs!O2950-all_runs!O3910</f>
        <v>6.4830150414061372E-2</v>
      </c>
      <c r="P251">
        <f>all_runs!O2951-all_runs!O3911</f>
        <v>5.9622195985832183E-2</v>
      </c>
      <c r="Q251">
        <f>all_runs!O2952-all_runs!O3912</f>
        <v>5.8446417032275599E-2</v>
      </c>
      <c r="R251">
        <f>all_runs!O2953-all_runs!O3913</f>
        <v>6.2009351438085614E-2</v>
      </c>
      <c r="S251">
        <f>all_runs!O2954-all_runs!O3914</f>
        <v>6.3686824423020649E-2</v>
      </c>
      <c r="T251">
        <f>all_runs!O2955-all_runs!O3915</f>
        <v>6.450104369932963E-2</v>
      </c>
      <c r="U251">
        <f>all_runs!O2956-all_runs!O3916</f>
        <v>4.7191280392861468E-2</v>
      </c>
      <c r="V251">
        <f>all_runs!O2957-all_runs!O3917</f>
        <v>8.2815734989648004E-2</v>
      </c>
      <c r="W251">
        <f>all_runs!O2958-all_runs!O3918</f>
        <v>5.9876879123869076E-2</v>
      </c>
      <c r="X251">
        <f>all_runs!O2959-all_runs!O3919</f>
        <v>6.2111801242236253E-2</v>
      </c>
      <c r="Y251">
        <f>all_runs!O2960-all_runs!O3920</f>
        <v>4.6032540243965747E-2</v>
      </c>
      <c r="Z251">
        <f>all_runs!O2961-all_runs!O3921</f>
        <v>3.1094006020652931E-2</v>
      </c>
      <c r="AA251" cm="1">
        <f t="array" ref="AA251">IF(G251=0,"",1+SUMPRODUCT(--(ABS($G251:$Z251)&lt;ABS(G251)),--($G251:$Z251&lt;&gt;0))+(SUMPRODUCT(--(ABS($G251:$Z251)=ABS(G251)),--($G251:$Z251&lt;&gt;0))-1)/2)</f>
        <v>11</v>
      </c>
      <c r="AB251" cm="1">
        <f t="array" ref="AB251">IF(H251=0,"",1+SUMPRODUCT(--(ABS($G251:$Z251)&lt;ABS(H251)),--($G251:$Z251&lt;&gt;0))+(SUMPRODUCT(--(ABS($G251:$Z251)=ABS(H251)),--($G251:$Z251&lt;&gt;0))-1)/2)</f>
        <v>18</v>
      </c>
      <c r="AC251" cm="1">
        <f t="array" ref="AC251">IF(I251=0,"",1+SUMPRODUCT(--(ABS($G251:$Z251)&lt;ABS(I251)),--($G251:$Z251&lt;&gt;0))+(SUMPRODUCT(--(ABS($G251:$Z251)=ABS(I251)),--($G251:$Z251&lt;&gt;0))-1)/2)</f>
        <v>20</v>
      </c>
      <c r="AD251" cm="1">
        <f t="array" ref="AD251">IF(J251=0,"",1+SUMPRODUCT(--(ABS($G251:$Z251)&lt;ABS(J251)),--($G251:$Z251&lt;&gt;0))+(SUMPRODUCT(--(ABS($G251:$Z251)=ABS(J251)),--($G251:$Z251&lt;&gt;0))-1)/2)</f>
        <v>4</v>
      </c>
      <c r="AE251" cm="1">
        <f t="array" ref="AE251">IF(K251=0,"",1+SUMPRODUCT(--(ABS($G251:$Z251)&lt;ABS(K251)),--($G251:$Z251&lt;&gt;0))+(SUMPRODUCT(--(ABS($G251:$Z251)=ABS(K251)),--($G251:$Z251&lt;&gt;0))-1)/2)</f>
        <v>5</v>
      </c>
      <c r="AF251" cm="1">
        <f t="array" ref="AF251">IF(L251=0,"",1+SUMPRODUCT(--(ABS($G251:$Z251)&lt;ABS(L251)),--($G251:$Z251&lt;&gt;0))+(SUMPRODUCT(--(ABS($G251:$Z251)=ABS(L251)),--($G251:$Z251&lt;&gt;0))-1)/2)</f>
        <v>17</v>
      </c>
      <c r="AG251" cm="1">
        <f t="array" ref="AG251">IF(M251=0,"",1+SUMPRODUCT(--(ABS($G251:$Z251)&lt;ABS(M251)),--($G251:$Z251&lt;&gt;0))+(SUMPRODUCT(--(ABS($G251:$Z251)=ABS(M251)),--($G251:$Z251&lt;&gt;0))-1)/2)</f>
        <v>7</v>
      </c>
      <c r="AH251" cm="1">
        <f t="array" ref="AH251">IF(N251=0,"",1+SUMPRODUCT(--(ABS($G251:$Z251)&lt;ABS(N251)),--($G251:$Z251&lt;&gt;0))+(SUMPRODUCT(--(ABS($G251:$Z251)=ABS(N251)),--($G251:$Z251&lt;&gt;0))-1)/2)</f>
        <v>6</v>
      </c>
      <c r="AI251" cm="1">
        <f t="array" ref="AI251">IF(O251=0,"",1+SUMPRODUCT(--(ABS($G251:$Z251)&lt;ABS(O251)),--($G251:$Z251&lt;&gt;0))+(SUMPRODUCT(--(ABS($G251:$Z251)=ABS(O251)),--($G251:$Z251&lt;&gt;0))-1)/2)</f>
        <v>16</v>
      </c>
      <c r="AJ251" cm="1">
        <f t="array" ref="AJ251">IF(P251=0,"",1+SUMPRODUCT(--(ABS($G251:$Z251)&lt;ABS(P251)),--($G251:$Z251&lt;&gt;0))+(SUMPRODUCT(--(ABS($G251:$Z251)=ABS(P251)),--($G251:$Z251&lt;&gt;0))-1)/2)</f>
        <v>9</v>
      </c>
      <c r="AK251" cm="1">
        <f t="array" ref="AK251">IF(Q251=0,"",1+SUMPRODUCT(--(ABS($G251:$Z251)&lt;ABS(Q251)),--($G251:$Z251&lt;&gt;0))+(SUMPRODUCT(--(ABS($G251:$Z251)=ABS(Q251)),--($G251:$Z251&lt;&gt;0))-1)/2)</f>
        <v>8</v>
      </c>
      <c r="AL251" cm="1">
        <f t="array" ref="AL251">IF(R251=0,"",1+SUMPRODUCT(--(ABS($G251:$Z251)&lt;ABS(R251)),--($G251:$Z251&lt;&gt;0))+(SUMPRODUCT(--(ABS($G251:$Z251)=ABS(R251)),--($G251:$Z251&lt;&gt;0))-1)/2)</f>
        <v>12</v>
      </c>
      <c r="AM251" cm="1">
        <f t="array" ref="AM251">IF(S251=0,"",1+SUMPRODUCT(--(ABS($G251:$Z251)&lt;ABS(S251)),--($G251:$Z251&lt;&gt;0))+(SUMPRODUCT(--(ABS($G251:$Z251)=ABS(S251)),--($G251:$Z251&lt;&gt;0))-1)/2)</f>
        <v>14</v>
      </c>
      <c r="AN251" cm="1">
        <f t="array" ref="AN251">IF(T251=0,"",1+SUMPRODUCT(--(ABS($G251:$Z251)&lt;ABS(T251)),--($G251:$Z251&lt;&gt;0))+(SUMPRODUCT(--(ABS($G251:$Z251)=ABS(T251)),--($G251:$Z251&lt;&gt;0))-1)/2)</f>
        <v>15</v>
      </c>
      <c r="AO251" cm="1">
        <f t="array" ref="AO251">IF(U251=0,"",1+SUMPRODUCT(--(ABS($G251:$Z251)&lt;ABS(U251)),--($G251:$Z251&lt;&gt;0))+(SUMPRODUCT(--(ABS($G251:$Z251)=ABS(U251)),--($G251:$Z251&lt;&gt;0))-1)/2)</f>
        <v>3</v>
      </c>
      <c r="AP251" cm="1">
        <f t="array" ref="AP251">IF(V251=0,"",1+SUMPRODUCT(--(ABS($G251:$Z251)&lt;ABS(V251)),--($G251:$Z251&lt;&gt;0))+(SUMPRODUCT(--(ABS($G251:$Z251)=ABS(V251)),--($G251:$Z251&lt;&gt;0))-1)/2)</f>
        <v>19</v>
      </c>
      <c r="AQ251" cm="1">
        <f t="array" ref="AQ251">IF(W251=0,"",1+SUMPRODUCT(--(ABS($G251:$Z251)&lt;ABS(W251)),--($G251:$Z251&lt;&gt;0))+(SUMPRODUCT(--(ABS($G251:$Z251)=ABS(W251)),--($G251:$Z251&lt;&gt;0))-1)/2)</f>
        <v>10</v>
      </c>
      <c r="AR251" cm="1">
        <f t="array" ref="AR251">IF(X251=0,"",1+SUMPRODUCT(--(ABS($G251:$Z251)&lt;ABS(X251)),--($G251:$Z251&lt;&gt;0))+(SUMPRODUCT(--(ABS($G251:$Z251)=ABS(X251)),--($G251:$Z251&lt;&gt;0))-1)/2)</f>
        <v>13</v>
      </c>
      <c r="AS251" cm="1">
        <f t="array" ref="AS251">IF(Y251=0,"",1+SUMPRODUCT(--(ABS($G251:$Z251)&lt;ABS(Y251)),--($G251:$Z251&lt;&gt;0))+(SUMPRODUCT(--(ABS($G251:$Z251)=ABS(Y251)),--($G251:$Z251&lt;&gt;0))-1)/2)</f>
        <v>2</v>
      </c>
      <c r="AT251" cm="1">
        <f t="array" ref="AT251">IF(Z251=0,"",1+SUMPRODUCT(--(ABS($G251:$Z251)&lt;ABS(Z251)),--($G251:$Z251&lt;&gt;0))+(SUMPRODUCT(--(ABS($G251:$Z251)=ABS(Z251)),--($G251:$Z251&lt;&gt;0))-1)/2)</f>
        <v>1</v>
      </c>
      <c r="AU251">
        <f>AVERAGE(G251:Z251)</f>
        <v>6.0401929649121874E-2</v>
      </c>
      <c r="AV251">
        <f>SUMIF(G251:Z251,"&gt;0",AA251:AT251)</f>
        <v>210</v>
      </c>
      <c r="AW251">
        <f>COUNTIF(G251:Z251,"&lt;&gt;0")</f>
        <v>20</v>
      </c>
      <c r="AX251">
        <f>_xlfn.LET(_xlpm.n,AW251,_xlpm.w,AV251,_xlpm.mu,_xlpm.n*(_xlpm.n+1)/4,_xlpm.sd,SQRT(_xlpm.n*(_xlpm.n+1)*(2*_xlpm.n+1)/24),_xlpm.z,(ABS(_xlpm.w-_xlpm.mu)-0.5)/_xlpm.sd,MIN(1,2*(1-_xlfn.NORM.S.DIST(_xlpm.z,TRUE))))</f>
        <v>9.5691731570646255E-5</v>
      </c>
    </row>
    <row r="252" spans="1:50" x14ac:dyDescent="0.25">
      <c r="A252" t="s">
        <v>9357</v>
      </c>
      <c r="B252" t="s">
        <v>106</v>
      </c>
      <c r="C252" t="s">
        <v>190</v>
      </c>
      <c r="D252" t="s">
        <v>81</v>
      </c>
      <c r="E252" t="s">
        <v>12</v>
      </c>
      <c r="F252" t="s">
        <v>9260</v>
      </c>
      <c r="G252">
        <f>all_runs!O2962-all_runs!O3922</f>
        <v>4.6096264690471012E-2</v>
      </c>
      <c r="H252">
        <f>all_runs!O2963-all_runs!O3923</f>
        <v>-8.699434536754147E-4</v>
      </c>
      <c r="I252">
        <f>all_runs!O2964-all_runs!O3924</f>
        <v>4.8564854063219198E-2</v>
      </c>
      <c r="J252">
        <f>all_runs!O2965-all_runs!O3925</f>
        <v>5.964004056733585E-3</v>
      </c>
      <c r="K252">
        <f>all_runs!O2966-all_runs!O3926</f>
        <v>-1.0928961748634003E-2</v>
      </c>
      <c r="L252">
        <f>all_runs!O2967-all_runs!O3927</f>
        <v>-3.5913699915129271E-2</v>
      </c>
      <c r="M252">
        <f>all_runs!O2968-all_runs!O3928</f>
        <v>-5.4644808743168349E-3</v>
      </c>
      <c r="N252">
        <f>all_runs!O2969-all_runs!O3929</f>
        <v>-3.2967032967032961E-2</v>
      </c>
      <c r="O252">
        <f>all_runs!O2970-all_runs!O3930</f>
        <v>9.0571506204146779E-3</v>
      </c>
      <c r="P252">
        <f>all_runs!O2971-all_runs!O3931</f>
        <v>1.3774313176416753E-3</v>
      </c>
      <c r="Q252">
        <f>all_runs!O2972-all_runs!O3932</f>
        <v>3.1027545651501232E-2</v>
      </c>
      <c r="R252">
        <f>all_runs!O2973-all_runs!O3933</f>
        <v>2.0046775810223849E-2</v>
      </c>
      <c r="S252">
        <f>all_runs!O2974-all_runs!O3934</f>
        <v>1.2427155074547835E-2</v>
      </c>
      <c r="T252">
        <f>all_runs!O2975-all_runs!O3935</f>
        <v>-4.083593562334864E-2</v>
      </c>
      <c r="U252">
        <f>all_runs!O2976-all_runs!O3936</f>
        <v>5.1954663193041206E-3</v>
      </c>
      <c r="V252">
        <f>all_runs!O2977-all_runs!O3937</f>
        <v>-2.2361094657032954E-3</v>
      </c>
      <c r="W252">
        <f>all_runs!O2978-all_runs!O3938</f>
        <v>-2.2982207813948552E-3</v>
      </c>
      <c r="X252">
        <f>all_runs!O2979-all_runs!O3939</f>
        <v>9.9392274576698414E-3</v>
      </c>
      <c r="Y252">
        <f>all_runs!O2980-all_runs!O3940</f>
        <v>2.9610409432594409E-3</v>
      </c>
      <c r="Z252">
        <f>all_runs!O2981-all_runs!O3941</f>
        <v>1.2517268487776123E-3</v>
      </c>
      <c r="AA252" cm="1">
        <f t="array" ref="AA252">IF(G252=0,"",1+SUMPRODUCT(--(ABS($G252:$Z252)&lt;ABS(G252)),--($G252:$Z252&lt;&gt;0))+(SUMPRODUCT(--(ABS($G252:$Z252)=ABS(G252)),--($G252:$Z252&lt;&gt;0))-1)/2)</f>
        <v>19</v>
      </c>
      <c r="AB252" cm="1">
        <f t="array" ref="AB252">IF(H252=0,"",1+SUMPRODUCT(--(ABS($G252:$Z252)&lt;ABS(H252)),--($G252:$Z252&lt;&gt;0))+(SUMPRODUCT(--(ABS($G252:$Z252)=ABS(H252)),--($G252:$Z252&lt;&gt;0))-1)/2)</f>
        <v>1</v>
      </c>
      <c r="AC252" cm="1">
        <f t="array" ref="AC252">IF(I252=0,"",1+SUMPRODUCT(--(ABS($G252:$Z252)&lt;ABS(I252)),--($G252:$Z252&lt;&gt;0))+(SUMPRODUCT(--(ABS($G252:$Z252)=ABS(I252)),--($G252:$Z252&lt;&gt;0))-1)/2)</f>
        <v>20</v>
      </c>
      <c r="AD252" cm="1">
        <f t="array" ref="AD252">IF(J252=0,"",1+SUMPRODUCT(--(ABS($G252:$Z252)&lt;ABS(J252)),--($G252:$Z252&lt;&gt;0))+(SUMPRODUCT(--(ABS($G252:$Z252)=ABS(J252)),--($G252:$Z252&lt;&gt;0))-1)/2)</f>
        <v>9</v>
      </c>
      <c r="AE252" cm="1">
        <f t="array" ref="AE252">IF(K252=0,"",1+SUMPRODUCT(--(ABS($G252:$Z252)&lt;ABS(K252)),--($G252:$Z252&lt;&gt;0))+(SUMPRODUCT(--(ABS($G252:$Z252)=ABS(K252)),--($G252:$Z252&lt;&gt;0))-1)/2)</f>
        <v>12</v>
      </c>
      <c r="AF252" cm="1">
        <f t="array" ref="AF252">IF(L252=0,"",1+SUMPRODUCT(--(ABS($G252:$Z252)&lt;ABS(L252)),--($G252:$Z252&lt;&gt;0))+(SUMPRODUCT(--(ABS($G252:$Z252)=ABS(L252)),--($G252:$Z252&lt;&gt;0))-1)/2)</f>
        <v>17</v>
      </c>
      <c r="AG252" cm="1">
        <f t="array" ref="AG252">IF(M252=0,"",1+SUMPRODUCT(--(ABS($G252:$Z252)&lt;ABS(M252)),--($G252:$Z252&lt;&gt;0))+(SUMPRODUCT(--(ABS($G252:$Z252)=ABS(M252)),--($G252:$Z252&lt;&gt;0))-1)/2)</f>
        <v>8</v>
      </c>
      <c r="AH252" cm="1">
        <f t="array" ref="AH252">IF(N252=0,"",1+SUMPRODUCT(--(ABS($G252:$Z252)&lt;ABS(N252)),--($G252:$Z252&lt;&gt;0))+(SUMPRODUCT(--(ABS($G252:$Z252)=ABS(N252)),--($G252:$Z252&lt;&gt;0))-1)/2)</f>
        <v>16</v>
      </c>
      <c r="AI252" cm="1">
        <f t="array" ref="AI252">IF(O252=0,"",1+SUMPRODUCT(--(ABS($G252:$Z252)&lt;ABS(O252)),--($G252:$Z252&lt;&gt;0))+(SUMPRODUCT(--(ABS($G252:$Z252)=ABS(O252)),--($G252:$Z252&lt;&gt;0))-1)/2)</f>
        <v>10</v>
      </c>
      <c r="AJ252" cm="1">
        <f t="array" ref="AJ252">IF(P252=0,"",1+SUMPRODUCT(--(ABS($G252:$Z252)&lt;ABS(P252)),--($G252:$Z252&lt;&gt;0))+(SUMPRODUCT(--(ABS($G252:$Z252)=ABS(P252)),--($G252:$Z252&lt;&gt;0))-1)/2)</f>
        <v>3</v>
      </c>
      <c r="AK252" cm="1">
        <f t="array" ref="AK252">IF(Q252=0,"",1+SUMPRODUCT(--(ABS($G252:$Z252)&lt;ABS(Q252)),--($G252:$Z252&lt;&gt;0))+(SUMPRODUCT(--(ABS($G252:$Z252)=ABS(Q252)),--($G252:$Z252&lt;&gt;0))-1)/2)</f>
        <v>15</v>
      </c>
      <c r="AL252" cm="1">
        <f t="array" ref="AL252">IF(R252=0,"",1+SUMPRODUCT(--(ABS($G252:$Z252)&lt;ABS(R252)),--($G252:$Z252&lt;&gt;0))+(SUMPRODUCT(--(ABS($G252:$Z252)=ABS(R252)),--($G252:$Z252&lt;&gt;0))-1)/2)</f>
        <v>14</v>
      </c>
      <c r="AM252" cm="1">
        <f t="array" ref="AM252">IF(S252=0,"",1+SUMPRODUCT(--(ABS($G252:$Z252)&lt;ABS(S252)),--($G252:$Z252&lt;&gt;0))+(SUMPRODUCT(--(ABS($G252:$Z252)=ABS(S252)),--($G252:$Z252&lt;&gt;0))-1)/2)</f>
        <v>13</v>
      </c>
      <c r="AN252" cm="1">
        <f t="array" ref="AN252">IF(T252=0,"",1+SUMPRODUCT(--(ABS($G252:$Z252)&lt;ABS(T252)),--($G252:$Z252&lt;&gt;0))+(SUMPRODUCT(--(ABS($G252:$Z252)=ABS(T252)),--($G252:$Z252&lt;&gt;0))-1)/2)</f>
        <v>18</v>
      </c>
      <c r="AO252" cm="1">
        <f t="array" ref="AO252">IF(U252=0,"",1+SUMPRODUCT(--(ABS($G252:$Z252)&lt;ABS(U252)),--($G252:$Z252&lt;&gt;0))+(SUMPRODUCT(--(ABS($G252:$Z252)=ABS(U252)),--($G252:$Z252&lt;&gt;0))-1)/2)</f>
        <v>7</v>
      </c>
      <c r="AP252" cm="1">
        <f t="array" ref="AP252">IF(V252=0,"",1+SUMPRODUCT(--(ABS($G252:$Z252)&lt;ABS(V252)),--($G252:$Z252&lt;&gt;0))+(SUMPRODUCT(--(ABS($G252:$Z252)=ABS(V252)),--($G252:$Z252&lt;&gt;0))-1)/2)</f>
        <v>4</v>
      </c>
      <c r="AQ252" cm="1">
        <f t="array" ref="AQ252">IF(W252=0,"",1+SUMPRODUCT(--(ABS($G252:$Z252)&lt;ABS(W252)),--($G252:$Z252&lt;&gt;0))+(SUMPRODUCT(--(ABS($G252:$Z252)=ABS(W252)),--($G252:$Z252&lt;&gt;0))-1)/2)</f>
        <v>5</v>
      </c>
      <c r="AR252" cm="1">
        <f t="array" ref="AR252">IF(X252=0,"",1+SUMPRODUCT(--(ABS($G252:$Z252)&lt;ABS(X252)),--($G252:$Z252&lt;&gt;0))+(SUMPRODUCT(--(ABS($G252:$Z252)=ABS(X252)),--($G252:$Z252&lt;&gt;0))-1)/2)</f>
        <v>11</v>
      </c>
      <c r="AS252" cm="1">
        <f t="array" ref="AS252">IF(Y252=0,"",1+SUMPRODUCT(--(ABS($G252:$Z252)&lt;ABS(Y252)),--($G252:$Z252&lt;&gt;0))+(SUMPRODUCT(--(ABS($G252:$Z252)=ABS(Y252)),--($G252:$Z252&lt;&gt;0))-1)/2)</f>
        <v>6</v>
      </c>
      <c r="AT252" cm="1">
        <f t="array" ref="AT252">IF(Z252=0,"",1+SUMPRODUCT(--(ABS($G252:$Z252)&lt;ABS(Z252)),--($G252:$Z252&lt;&gt;0))+(SUMPRODUCT(--(ABS($G252:$Z252)=ABS(Z252)),--($G252:$Z252&lt;&gt;0))-1)/2)</f>
        <v>2</v>
      </c>
      <c r="AU252">
        <f>AVERAGE(G252:Z252)</f>
        <v>3.11971290122644E-3</v>
      </c>
      <c r="AV252">
        <f>SUMIF(G252:Z252,"&gt;0",AA252:AT252)</f>
        <v>129</v>
      </c>
      <c r="AW252">
        <f>COUNTIF(G252:Z252,"&lt;&gt;0")</f>
        <v>20</v>
      </c>
      <c r="AX252">
        <f>_xlfn.LET(_xlpm.n,AW252,_xlpm.w,AV252,_xlpm.mu,_xlpm.n*(_xlpm.n+1)/4,_xlpm.sd,SQRT(_xlpm.n*(_xlpm.n+1)*(2*_xlpm.n+1)/24),_xlpm.z,(ABS(_xlpm.w-_xlpm.mu)-0.5)/_xlpm.sd,MIN(1,2*(1-_xlfn.NORM.S.DIST(_xlpm.z,TRUE))))</f>
        <v>0.38031408102495123</v>
      </c>
    </row>
    <row r="253" spans="1:50" x14ac:dyDescent="0.25">
      <c r="A253" t="s">
        <v>9357</v>
      </c>
      <c r="B253" t="s">
        <v>106</v>
      </c>
      <c r="C253" t="s">
        <v>190</v>
      </c>
      <c r="D253" t="s">
        <v>81</v>
      </c>
      <c r="E253" t="s">
        <v>26</v>
      </c>
      <c r="F253" t="s">
        <v>9260</v>
      </c>
      <c r="G253">
        <f>all_runs!O2982-all_runs!O3942</f>
        <v>6.6093554067692128E-4</v>
      </c>
      <c r="H253">
        <f>all_runs!O2983-all_runs!O3943</f>
        <v>3.8053130087316922E-2</v>
      </c>
      <c r="I253">
        <f>all_runs!O2984-all_runs!O3944</f>
        <v>-6.1115144608541172E-3</v>
      </c>
      <c r="J253">
        <f>all_runs!O2985-all_runs!O3945</f>
        <v>2.462089881444729E-2</v>
      </c>
      <c r="K253">
        <f>all_runs!O2986-all_runs!O3946</f>
        <v>9.262316129268866E-3</v>
      </c>
      <c r="L253">
        <f>all_runs!O2987-all_runs!O3947</f>
        <v>0</v>
      </c>
      <c r="M253">
        <f>all_runs!O2988-all_runs!O3948</f>
        <v>2.4433097238236723E-3</v>
      </c>
      <c r="N253">
        <f>all_runs!O2989-all_runs!O3949</f>
        <v>3.2429644434415317E-2</v>
      </c>
      <c r="O253">
        <f>all_runs!O2990-all_runs!O3950</f>
        <v>9.9527797947470686E-3</v>
      </c>
      <c r="P253">
        <f>all_runs!O2991-all_runs!O3951</f>
        <v>-2.2143702826698308E-2</v>
      </c>
      <c r="Q253">
        <f>all_runs!O2992-all_runs!O3952</f>
        <v>1.4075537177877906E-2</v>
      </c>
      <c r="R253">
        <f>all_runs!O2993-all_runs!O3953</f>
        <v>1.4245469058127624E-2</v>
      </c>
      <c r="S253">
        <f>all_runs!O2994-all_runs!O3954</f>
        <v>1.0766691122523819E-2</v>
      </c>
      <c r="T253">
        <f>all_runs!O2995-all_runs!O3955</f>
        <v>-4.9048979307463325E-3</v>
      </c>
      <c r="U253">
        <f>all_runs!O2996-all_runs!O3956</f>
        <v>1.2286155050539871E-2</v>
      </c>
      <c r="V253">
        <f>all_runs!O2997-all_runs!O3957</f>
        <v>-4.9337881955909824E-3</v>
      </c>
      <c r="W253">
        <f>all_runs!O2998-all_runs!O3958</f>
        <v>1.5367575799529409E-2</v>
      </c>
      <c r="X253">
        <f>all_runs!O2999-all_runs!O3959</f>
        <v>6.8268679982347313E-3</v>
      </c>
      <c r="Y253">
        <f>all_runs!O3000-all_runs!O3960</f>
        <v>1.6140694609661055E-2</v>
      </c>
      <c r="Z253">
        <f>all_runs!O3001-all_runs!O3961</f>
        <v>4.8153342683496914E-2</v>
      </c>
      <c r="AA253" cm="1">
        <f t="array" ref="AA253">IF(G253=0,"",1+SUMPRODUCT(--(ABS($G253:$Z253)&lt;ABS(G253)),--($G253:$Z253&lt;&gt;0))+(SUMPRODUCT(--(ABS($G253:$Z253)=ABS(G253)),--($G253:$Z253&lt;&gt;0))-1)/2)</f>
        <v>1</v>
      </c>
      <c r="AB253" cm="1">
        <f t="array" ref="AB253">IF(H253=0,"",1+SUMPRODUCT(--(ABS($G253:$Z253)&lt;ABS(H253)),--($G253:$Z253&lt;&gt;0))+(SUMPRODUCT(--(ABS($G253:$Z253)=ABS(H253)),--($G253:$Z253&lt;&gt;0))-1)/2)</f>
        <v>18</v>
      </c>
      <c r="AC253" cm="1">
        <f t="array" ref="AC253">IF(I253=0,"",1+SUMPRODUCT(--(ABS($G253:$Z253)&lt;ABS(I253)),--($G253:$Z253&lt;&gt;0))+(SUMPRODUCT(--(ABS($G253:$Z253)=ABS(I253)),--($G253:$Z253&lt;&gt;0))-1)/2)</f>
        <v>5</v>
      </c>
      <c r="AD253" cm="1">
        <f t="array" ref="AD253">IF(J253=0,"",1+SUMPRODUCT(--(ABS($G253:$Z253)&lt;ABS(J253)),--($G253:$Z253&lt;&gt;0))+(SUMPRODUCT(--(ABS($G253:$Z253)=ABS(J253)),--($G253:$Z253&lt;&gt;0))-1)/2)</f>
        <v>16</v>
      </c>
      <c r="AE253" cm="1">
        <f t="array" ref="AE253">IF(K253=0,"",1+SUMPRODUCT(--(ABS($G253:$Z253)&lt;ABS(K253)),--($G253:$Z253&lt;&gt;0))+(SUMPRODUCT(--(ABS($G253:$Z253)=ABS(K253)),--($G253:$Z253&lt;&gt;0))-1)/2)</f>
        <v>7</v>
      </c>
      <c r="AF253" t="str" cm="1">
        <f t="array" ref="AF253">IF(L253=0,"",1+SUMPRODUCT(--(ABS($G253:$Z253)&lt;ABS(L253)),--($G253:$Z253&lt;&gt;0))+(SUMPRODUCT(--(ABS($G253:$Z253)=ABS(L253)),--($G253:$Z253&lt;&gt;0))-1)/2)</f>
        <v/>
      </c>
      <c r="AG253" cm="1">
        <f t="array" ref="AG253">IF(M253=0,"",1+SUMPRODUCT(--(ABS($G253:$Z253)&lt;ABS(M253)),--($G253:$Z253&lt;&gt;0))+(SUMPRODUCT(--(ABS($G253:$Z253)=ABS(M253)),--($G253:$Z253&lt;&gt;0))-1)/2)</f>
        <v>2</v>
      </c>
      <c r="AH253" cm="1">
        <f t="array" ref="AH253">IF(N253=0,"",1+SUMPRODUCT(--(ABS($G253:$Z253)&lt;ABS(N253)),--($G253:$Z253&lt;&gt;0))+(SUMPRODUCT(--(ABS($G253:$Z253)=ABS(N253)),--($G253:$Z253&lt;&gt;0))-1)/2)</f>
        <v>17</v>
      </c>
      <c r="AI253" cm="1">
        <f t="array" ref="AI253">IF(O253=0,"",1+SUMPRODUCT(--(ABS($G253:$Z253)&lt;ABS(O253)),--($G253:$Z253&lt;&gt;0))+(SUMPRODUCT(--(ABS($G253:$Z253)=ABS(O253)),--($G253:$Z253&lt;&gt;0))-1)/2)</f>
        <v>8</v>
      </c>
      <c r="AJ253" cm="1">
        <f t="array" ref="AJ253">IF(P253=0,"",1+SUMPRODUCT(--(ABS($G253:$Z253)&lt;ABS(P253)),--($G253:$Z253&lt;&gt;0))+(SUMPRODUCT(--(ABS($G253:$Z253)=ABS(P253)),--($G253:$Z253&lt;&gt;0))-1)/2)</f>
        <v>15</v>
      </c>
      <c r="AK253" cm="1">
        <f t="array" ref="AK253">IF(Q253=0,"",1+SUMPRODUCT(--(ABS($G253:$Z253)&lt;ABS(Q253)),--($G253:$Z253&lt;&gt;0))+(SUMPRODUCT(--(ABS($G253:$Z253)=ABS(Q253)),--($G253:$Z253&lt;&gt;0))-1)/2)</f>
        <v>11</v>
      </c>
      <c r="AL253" cm="1">
        <f t="array" ref="AL253">IF(R253=0,"",1+SUMPRODUCT(--(ABS($G253:$Z253)&lt;ABS(R253)),--($G253:$Z253&lt;&gt;0))+(SUMPRODUCT(--(ABS($G253:$Z253)=ABS(R253)),--($G253:$Z253&lt;&gt;0))-1)/2)</f>
        <v>12</v>
      </c>
      <c r="AM253" cm="1">
        <f t="array" ref="AM253">IF(S253=0,"",1+SUMPRODUCT(--(ABS($G253:$Z253)&lt;ABS(S253)),--($G253:$Z253&lt;&gt;0))+(SUMPRODUCT(--(ABS($G253:$Z253)=ABS(S253)),--($G253:$Z253&lt;&gt;0))-1)/2)</f>
        <v>9</v>
      </c>
      <c r="AN253" cm="1">
        <f t="array" ref="AN253">IF(T253=0,"",1+SUMPRODUCT(--(ABS($G253:$Z253)&lt;ABS(T253)),--($G253:$Z253&lt;&gt;0))+(SUMPRODUCT(--(ABS($G253:$Z253)=ABS(T253)),--($G253:$Z253&lt;&gt;0))-1)/2)</f>
        <v>3</v>
      </c>
      <c r="AO253" cm="1">
        <f t="array" ref="AO253">IF(U253=0,"",1+SUMPRODUCT(--(ABS($G253:$Z253)&lt;ABS(U253)),--($G253:$Z253&lt;&gt;0))+(SUMPRODUCT(--(ABS($G253:$Z253)=ABS(U253)),--($G253:$Z253&lt;&gt;0))-1)/2)</f>
        <v>10</v>
      </c>
      <c r="AP253" cm="1">
        <f t="array" ref="AP253">IF(V253=0,"",1+SUMPRODUCT(--(ABS($G253:$Z253)&lt;ABS(V253)),--($G253:$Z253&lt;&gt;0))+(SUMPRODUCT(--(ABS($G253:$Z253)=ABS(V253)),--($G253:$Z253&lt;&gt;0))-1)/2)</f>
        <v>4</v>
      </c>
      <c r="AQ253" cm="1">
        <f t="array" ref="AQ253">IF(W253=0,"",1+SUMPRODUCT(--(ABS($G253:$Z253)&lt;ABS(W253)),--($G253:$Z253&lt;&gt;0))+(SUMPRODUCT(--(ABS($G253:$Z253)=ABS(W253)),--($G253:$Z253&lt;&gt;0))-1)/2)</f>
        <v>13</v>
      </c>
      <c r="AR253" cm="1">
        <f t="array" ref="AR253">IF(X253=0,"",1+SUMPRODUCT(--(ABS($G253:$Z253)&lt;ABS(X253)),--($G253:$Z253&lt;&gt;0))+(SUMPRODUCT(--(ABS($G253:$Z253)=ABS(X253)),--($G253:$Z253&lt;&gt;0))-1)/2)</f>
        <v>6</v>
      </c>
      <c r="AS253" cm="1">
        <f t="array" ref="AS253">IF(Y253=0,"",1+SUMPRODUCT(--(ABS($G253:$Z253)&lt;ABS(Y253)),--($G253:$Z253&lt;&gt;0))+(SUMPRODUCT(--(ABS($G253:$Z253)=ABS(Y253)),--($G253:$Z253&lt;&gt;0))-1)/2)</f>
        <v>14</v>
      </c>
      <c r="AT253" cm="1">
        <f t="array" ref="AT253">IF(Z253=0,"",1+SUMPRODUCT(--(ABS($G253:$Z253)&lt;ABS(Z253)),--($G253:$Z253&lt;&gt;0))+(SUMPRODUCT(--(ABS($G253:$Z253)=ABS(Z253)),--($G253:$Z253&lt;&gt;0))-1)/2)</f>
        <v>19</v>
      </c>
      <c r="AU253">
        <f>AVERAGE(G253:Z253)</f>
        <v>1.0859572230539882E-2</v>
      </c>
      <c r="AV253">
        <f>SUMIF(G253:Z253,"&gt;0",AA253:AT253)</f>
        <v>163</v>
      </c>
      <c r="AW253">
        <f>COUNTIF(G253:Z253,"&lt;&gt;0")</f>
        <v>19</v>
      </c>
      <c r="AX253">
        <f>_xlfn.LET(_xlpm.n,AW253,_xlpm.w,AV253,_xlpm.mu,_xlpm.n*(_xlpm.n+1)/4,_xlpm.sd,SQRT(_xlpm.n*(_xlpm.n+1)*(2*_xlpm.n+1)/24),_xlpm.z,(ABS(_xlpm.w-_xlpm.mu)-0.5)/_xlpm.sd,MIN(1,2*(1-_xlfn.NORM.S.DIST(_xlpm.z,TRUE))))</f>
        <v>6.600664147738966E-3</v>
      </c>
    </row>
    <row r="254" spans="1:50" x14ac:dyDescent="0.25">
      <c r="A254" t="s">
        <v>9357</v>
      </c>
      <c r="B254" t="s">
        <v>106</v>
      </c>
      <c r="C254" t="s">
        <v>190</v>
      </c>
      <c r="D254" t="s">
        <v>88</v>
      </c>
      <c r="E254" t="s">
        <v>32</v>
      </c>
      <c r="F254" t="s">
        <v>9259</v>
      </c>
      <c r="G254">
        <f>all_runs!O3002-all_runs!O3962</f>
        <v>5.0000000000000044E-2</v>
      </c>
      <c r="H254">
        <f>all_runs!O3003-all_runs!O3963</f>
        <v>5.3428708989614049E-2</v>
      </c>
      <c r="I254">
        <f>all_runs!O3004-all_runs!O3964</f>
        <v>9.1774425287356465E-2</v>
      </c>
      <c r="J254">
        <f>all_runs!O3005-all_runs!O3965</f>
        <v>-0.18113259375331658</v>
      </c>
      <c r="K254">
        <f>all_runs!O3006-all_runs!O3966</f>
        <v>8.9097649144620039E-2</v>
      </c>
      <c r="L254">
        <f>all_runs!O3007-all_runs!O3967</f>
        <v>3.1010829325036626E-2</v>
      </c>
      <c r="M254">
        <f>all_runs!O3008-all_runs!O3968</f>
        <v>5.2956679295009135E-2</v>
      </c>
      <c r="N254">
        <f>all_runs!O3009-all_runs!O3969</f>
        <v>-0.18937818446500976</v>
      </c>
      <c r="O254">
        <f>all_runs!O3010-all_runs!O3970</f>
        <v>5.543710021321957E-2</v>
      </c>
      <c r="P254">
        <f>all_runs!O3011-all_runs!O3971</f>
        <v>2.8124858833627031E-2</v>
      </c>
      <c r="Q254">
        <f>all_runs!O3012-all_runs!O3972</f>
        <v>3.9759399893170011E-2</v>
      </c>
      <c r="R254">
        <f>all_runs!O3013-all_runs!O3973</f>
        <v>-0.10823200154410373</v>
      </c>
      <c r="S254">
        <f>all_runs!O3014-all_runs!O3974</f>
        <v>-0.11222231526563231</v>
      </c>
      <c r="T254">
        <f>all_runs!O3015-all_runs!O3975</f>
        <v>-0.10915768883358956</v>
      </c>
      <c r="U254">
        <f>all_runs!O3016-all_runs!O3976</f>
        <v>6.5723082578925451E-2</v>
      </c>
      <c r="V254">
        <f>all_runs!O3017-all_runs!O3977</f>
        <v>5.5674518201284884E-2</v>
      </c>
      <c r="W254">
        <f>all_runs!O3018-all_runs!O3978</f>
        <v>6.6003809835558869E-2</v>
      </c>
      <c r="X254">
        <f>all_runs!O3019-all_runs!O3979</f>
        <v>-3.9305445935280181E-2</v>
      </c>
      <c r="Y254">
        <f>all_runs!O3020-all_runs!O3980</f>
        <v>-0.10388718577559775</v>
      </c>
      <c r="Z254">
        <f>all_runs!O3021-all_runs!O3981</f>
        <v>4.8188868695229869E-2</v>
      </c>
      <c r="AA254" cm="1">
        <f t="array" ref="AA254">IF(G254=0,"",1+SUMPRODUCT(--(ABS($G254:$Z254)&lt;ABS(G254)),--($G254:$Z254&lt;&gt;0))+(SUMPRODUCT(--(ABS($G254:$Z254)=ABS(G254)),--($G254:$Z254&lt;&gt;0))-1)/2)</f>
        <v>6</v>
      </c>
      <c r="AB254" cm="1">
        <f t="array" ref="AB254">IF(H254=0,"",1+SUMPRODUCT(--(ABS($G254:$Z254)&lt;ABS(H254)),--($G254:$Z254&lt;&gt;0))+(SUMPRODUCT(--(ABS($G254:$Z254)=ABS(H254)),--($G254:$Z254&lt;&gt;0))-1)/2)</f>
        <v>8</v>
      </c>
      <c r="AC254" cm="1">
        <f t="array" ref="AC254">IF(I254=0,"",1+SUMPRODUCT(--(ABS($G254:$Z254)&lt;ABS(I254)),--($G254:$Z254&lt;&gt;0))+(SUMPRODUCT(--(ABS($G254:$Z254)=ABS(I254)),--($G254:$Z254&lt;&gt;0))-1)/2)</f>
        <v>14</v>
      </c>
      <c r="AD254" cm="1">
        <f t="array" ref="AD254">IF(J254=0,"",1+SUMPRODUCT(--(ABS($G254:$Z254)&lt;ABS(J254)),--($G254:$Z254&lt;&gt;0))+(SUMPRODUCT(--(ABS($G254:$Z254)=ABS(J254)),--($G254:$Z254&lt;&gt;0))-1)/2)</f>
        <v>19</v>
      </c>
      <c r="AE254" cm="1">
        <f t="array" ref="AE254">IF(K254=0,"",1+SUMPRODUCT(--(ABS($G254:$Z254)&lt;ABS(K254)),--($G254:$Z254&lt;&gt;0))+(SUMPRODUCT(--(ABS($G254:$Z254)=ABS(K254)),--($G254:$Z254&lt;&gt;0))-1)/2)</f>
        <v>13</v>
      </c>
      <c r="AF254" cm="1">
        <f t="array" ref="AF254">IF(L254=0,"",1+SUMPRODUCT(--(ABS($G254:$Z254)&lt;ABS(L254)),--($G254:$Z254&lt;&gt;0))+(SUMPRODUCT(--(ABS($G254:$Z254)=ABS(L254)),--($G254:$Z254&lt;&gt;0))-1)/2)</f>
        <v>2</v>
      </c>
      <c r="AG254" cm="1">
        <f t="array" ref="AG254">IF(M254=0,"",1+SUMPRODUCT(--(ABS($G254:$Z254)&lt;ABS(M254)),--($G254:$Z254&lt;&gt;0))+(SUMPRODUCT(--(ABS($G254:$Z254)=ABS(M254)),--($G254:$Z254&lt;&gt;0))-1)/2)</f>
        <v>7</v>
      </c>
      <c r="AH254" cm="1">
        <f t="array" ref="AH254">IF(N254=0,"",1+SUMPRODUCT(--(ABS($G254:$Z254)&lt;ABS(N254)),--($G254:$Z254&lt;&gt;0))+(SUMPRODUCT(--(ABS($G254:$Z254)=ABS(N254)),--($G254:$Z254&lt;&gt;0))-1)/2)</f>
        <v>20</v>
      </c>
      <c r="AI254" cm="1">
        <f t="array" ref="AI254">IF(O254=0,"",1+SUMPRODUCT(--(ABS($G254:$Z254)&lt;ABS(O254)),--($G254:$Z254&lt;&gt;0))+(SUMPRODUCT(--(ABS($G254:$Z254)=ABS(O254)),--($G254:$Z254&lt;&gt;0))-1)/2)</f>
        <v>9</v>
      </c>
      <c r="AJ254" cm="1">
        <f t="array" ref="AJ254">IF(P254=0,"",1+SUMPRODUCT(--(ABS($G254:$Z254)&lt;ABS(P254)),--($G254:$Z254&lt;&gt;0))+(SUMPRODUCT(--(ABS($G254:$Z254)=ABS(P254)),--($G254:$Z254&lt;&gt;0))-1)/2)</f>
        <v>1</v>
      </c>
      <c r="AK254" cm="1">
        <f t="array" ref="AK254">IF(Q254=0,"",1+SUMPRODUCT(--(ABS($G254:$Z254)&lt;ABS(Q254)),--($G254:$Z254&lt;&gt;0))+(SUMPRODUCT(--(ABS($G254:$Z254)=ABS(Q254)),--($G254:$Z254&lt;&gt;0))-1)/2)</f>
        <v>4</v>
      </c>
      <c r="AL254" cm="1">
        <f t="array" ref="AL254">IF(R254=0,"",1+SUMPRODUCT(--(ABS($G254:$Z254)&lt;ABS(R254)),--($G254:$Z254&lt;&gt;0))+(SUMPRODUCT(--(ABS($G254:$Z254)=ABS(R254)),--($G254:$Z254&lt;&gt;0))-1)/2)</f>
        <v>16</v>
      </c>
      <c r="AM254" cm="1">
        <f t="array" ref="AM254">IF(S254=0,"",1+SUMPRODUCT(--(ABS($G254:$Z254)&lt;ABS(S254)),--($G254:$Z254&lt;&gt;0))+(SUMPRODUCT(--(ABS($G254:$Z254)=ABS(S254)),--($G254:$Z254&lt;&gt;0))-1)/2)</f>
        <v>18</v>
      </c>
      <c r="AN254" cm="1">
        <f t="array" ref="AN254">IF(T254=0,"",1+SUMPRODUCT(--(ABS($G254:$Z254)&lt;ABS(T254)),--($G254:$Z254&lt;&gt;0))+(SUMPRODUCT(--(ABS($G254:$Z254)=ABS(T254)),--($G254:$Z254&lt;&gt;0))-1)/2)</f>
        <v>17</v>
      </c>
      <c r="AO254" cm="1">
        <f t="array" ref="AO254">IF(U254=0,"",1+SUMPRODUCT(--(ABS($G254:$Z254)&lt;ABS(U254)),--($G254:$Z254&lt;&gt;0))+(SUMPRODUCT(--(ABS($G254:$Z254)=ABS(U254)),--($G254:$Z254&lt;&gt;0))-1)/2)</f>
        <v>11</v>
      </c>
      <c r="AP254" cm="1">
        <f t="array" ref="AP254">IF(V254=0,"",1+SUMPRODUCT(--(ABS($G254:$Z254)&lt;ABS(V254)),--($G254:$Z254&lt;&gt;0))+(SUMPRODUCT(--(ABS($G254:$Z254)=ABS(V254)),--($G254:$Z254&lt;&gt;0))-1)/2)</f>
        <v>10</v>
      </c>
      <c r="AQ254" cm="1">
        <f t="array" ref="AQ254">IF(W254=0,"",1+SUMPRODUCT(--(ABS($G254:$Z254)&lt;ABS(W254)),--($G254:$Z254&lt;&gt;0))+(SUMPRODUCT(--(ABS($G254:$Z254)=ABS(W254)),--($G254:$Z254&lt;&gt;0))-1)/2)</f>
        <v>12</v>
      </c>
      <c r="AR254" cm="1">
        <f t="array" ref="AR254">IF(X254=0,"",1+SUMPRODUCT(--(ABS($G254:$Z254)&lt;ABS(X254)),--($G254:$Z254&lt;&gt;0))+(SUMPRODUCT(--(ABS($G254:$Z254)=ABS(X254)),--($G254:$Z254&lt;&gt;0))-1)/2)</f>
        <v>3</v>
      </c>
      <c r="AS254" cm="1">
        <f t="array" ref="AS254">IF(Y254=0,"",1+SUMPRODUCT(--(ABS($G254:$Z254)&lt;ABS(Y254)),--($G254:$Z254&lt;&gt;0))+(SUMPRODUCT(--(ABS($G254:$Z254)=ABS(Y254)),--($G254:$Z254&lt;&gt;0))-1)/2)</f>
        <v>15</v>
      </c>
      <c r="AT254" cm="1">
        <f t="array" ref="AT254">IF(Z254=0,"",1+SUMPRODUCT(--(ABS($G254:$Z254)&lt;ABS(Z254)),--($G254:$Z254&lt;&gt;0))+(SUMPRODUCT(--(ABS($G254:$Z254)=ABS(Z254)),--($G254:$Z254&lt;&gt;0))-1)/2)</f>
        <v>5</v>
      </c>
      <c r="AU254">
        <f>AVERAGE(G254:Z254)</f>
        <v>-5.8067742639938916E-3</v>
      </c>
      <c r="AV254">
        <f>SUMIF(G254:Z254,"&gt;0",AA254:AT254)</f>
        <v>102</v>
      </c>
      <c r="AW254">
        <f>COUNTIF(G254:Z254,"&lt;&gt;0")</f>
        <v>20</v>
      </c>
      <c r="AX254">
        <f>_xlfn.LET(_xlpm.n,AW254,_xlpm.w,AV254,_xlpm.mu,_xlpm.n*(_xlpm.n+1)/4,_xlpm.sd,SQRT(_xlpm.n*(_xlpm.n+1)*(2*_xlpm.n+1)/24),_xlpm.z,(ABS(_xlpm.w-_xlpm.mu)-0.5)/_xlpm.sd,MIN(1,2*(1-_xlfn.NORM.S.DIST(_xlpm.z,TRUE))))</f>
        <v>0.92564006958862333</v>
      </c>
    </row>
    <row r="255" spans="1:50" x14ac:dyDescent="0.25">
      <c r="A255" t="s">
        <v>9357</v>
      </c>
      <c r="B255" t="s">
        <v>106</v>
      </c>
      <c r="C255" t="s">
        <v>190</v>
      </c>
      <c r="D255" t="s">
        <v>88</v>
      </c>
      <c r="E255" t="s">
        <v>12</v>
      </c>
      <c r="F255" t="s">
        <v>9259</v>
      </c>
      <c r="G255">
        <f>all_runs!O3022-all_runs!O3982</f>
        <v>-2.0715630885121961E-3</v>
      </c>
      <c r="H255">
        <f>all_runs!O3023-all_runs!O3983</f>
        <v>-5.8273524720893088E-2</v>
      </c>
      <c r="I255">
        <f>all_runs!O3024-all_runs!O3984</f>
        <v>-0.17835871349924348</v>
      </c>
      <c r="J255">
        <f>all_runs!O3025-all_runs!O3985</f>
        <v>1.314440272899764E-2</v>
      </c>
      <c r="K255">
        <f>all_runs!O3026-all_runs!O3986</f>
        <v>2.1320077326705378E-2</v>
      </c>
      <c r="L255">
        <f>all_runs!O3027-all_runs!O3987</f>
        <v>-0.11719500480307399</v>
      </c>
      <c r="M255">
        <f>all_runs!O3028-all_runs!O3988</f>
        <v>-0.13081899285442466</v>
      </c>
      <c r="N255">
        <f>all_runs!O3029-all_runs!O3989</f>
        <v>4.4289761230271174E-2</v>
      </c>
      <c r="O255">
        <f>all_runs!O3030-all_runs!O3990</f>
        <v>3.130981466208127E-2</v>
      </c>
      <c r="P255">
        <f>all_runs!O3031-all_runs!O3991</f>
        <v>1.4787693230329801E-2</v>
      </c>
      <c r="Q255">
        <f>all_runs!O3032-all_runs!O3992</f>
        <v>1.3638328184277571E-2</v>
      </c>
      <c r="R255">
        <f>all_runs!O3033-all_runs!O3993</f>
        <v>1.4783427495291934E-2</v>
      </c>
      <c r="S255">
        <f>all_runs!O3034-all_runs!O3994</f>
        <v>3.5803253065012419E-2</v>
      </c>
      <c r="T255">
        <f>all_runs!O3035-all_runs!O3995</f>
        <v>-0.13995513459621134</v>
      </c>
      <c r="U255">
        <f>all_runs!O3036-all_runs!O3996</f>
        <v>2.4964589235127566E-2</v>
      </c>
      <c r="V255">
        <f>all_runs!O3037-all_runs!O3997</f>
        <v>-7.9472693032015096E-2</v>
      </c>
      <c r="W255">
        <f>all_runs!O3038-all_runs!O3998</f>
        <v>3.617099598277862E-2</v>
      </c>
      <c r="X255">
        <f>all_runs!O3039-all_runs!O3999</f>
        <v>2.335637408073632E-3</v>
      </c>
      <c r="Y255">
        <f>all_runs!O3040-all_runs!O4000</f>
        <v>6.7726254847342293E-3</v>
      </c>
      <c r="Z255">
        <f>all_runs!O3041-all_runs!O4001</f>
        <v>3.6134988857052797E-3</v>
      </c>
      <c r="AA255" cm="1">
        <f t="array" ref="AA255">IF(G255=0,"",1+SUMPRODUCT(--(ABS($G255:$Z255)&lt;ABS(G255)),--($G255:$Z255&lt;&gt;0))+(SUMPRODUCT(--(ABS($G255:$Z255)=ABS(G255)),--($G255:$Z255&lt;&gt;0))-1)/2)</f>
        <v>1</v>
      </c>
      <c r="AB255" cm="1">
        <f t="array" ref="AB255">IF(H255=0,"",1+SUMPRODUCT(--(ABS($G255:$Z255)&lt;ABS(H255)),--($G255:$Z255&lt;&gt;0))+(SUMPRODUCT(--(ABS($G255:$Z255)=ABS(H255)),--($G255:$Z255&lt;&gt;0))-1)/2)</f>
        <v>15</v>
      </c>
      <c r="AC255" cm="1">
        <f t="array" ref="AC255">IF(I255=0,"",1+SUMPRODUCT(--(ABS($G255:$Z255)&lt;ABS(I255)),--($G255:$Z255&lt;&gt;0))+(SUMPRODUCT(--(ABS($G255:$Z255)=ABS(I255)),--($G255:$Z255&lt;&gt;0))-1)/2)</f>
        <v>20</v>
      </c>
      <c r="AD255" cm="1">
        <f t="array" ref="AD255">IF(J255=0,"",1+SUMPRODUCT(--(ABS($G255:$Z255)&lt;ABS(J255)),--($G255:$Z255&lt;&gt;0))+(SUMPRODUCT(--(ABS($G255:$Z255)=ABS(J255)),--($G255:$Z255&lt;&gt;0))-1)/2)</f>
        <v>5</v>
      </c>
      <c r="AE255" cm="1">
        <f t="array" ref="AE255">IF(K255=0,"",1+SUMPRODUCT(--(ABS($G255:$Z255)&lt;ABS(K255)),--($G255:$Z255&lt;&gt;0))+(SUMPRODUCT(--(ABS($G255:$Z255)=ABS(K255)),--($G255:$Z255&lt;&gt;0))-1)/2)</f>
        <v>9</v>
      </c>
      <c r="AF255" cm="1">
        <f t="array" ref="AF255">IF(L255=0,"",1+SUMPRODUCT(--(ABS($G255:$Z255)&lt;ABS(L255)),--($G255:$Z255&lt;&gt;0))+(SUMPRODUCT(--(ABS($G255:$Z255)=ABS(L255)),--($G255:$Z255&lt;&gt;0))-1)/2)</f>
        <v>17</v>
      </c>
      <c r="AG255" cm="1">
        <f t="array" ref="AG255">IF(M255=0,"",1+SUMPRODUCT(--(ABS($G255:$Z255)&lt;ABS(M255)),--($G255:$Z255&lt;&gt;0))+(SUMPRODUCT(--(ABS($G255:$Z255)=ABS(M255)),--($G255:$Z255&lt;&gt;0))-1)/2)</f>
        <v>18</v>
      </c>
      <c r="AH255" cm="1">
        <f t="array" ref="AH255">IF(N255=0,"",1+SUMPRODUCT(--(ABS($G255:$Z255)&lt;ABS(N255)),--($G255:$Z255&lt;&gt;0))+(SUMPRODUCT(--(ABS($G255:$Z255)=ABS(N255)),--($G255:$Z255&lt;&gt;0))-1)/2)</f>
        <v>14</v>
      </c>
      <c r="AI255" cm="1">
        <f t="array" ref="AI255">IF(O255=0,"",1+SUMPRODUCT(--(ABS($G255:$Z255)&lt;ABS(O255)),--($G255:$Z255&lt;&gt;0))+(SUMPRODUCT(--(ABS($G255:$Z255)=ABS(O255)),--($G255:$Z255&lt;&gt;0))-1)/2)</f>
        <v>11</v>
      </c>
      <c r="AJ255" cm="1">
        <f t="array" ref="AJ255">IF(P255=0,"",1+SUMPRODUCT(--(ABS($G255:$Z255)&lt;ABS(P255)),--($G255:$Z255&lt;&gt;0))+(SUMPRODUCT(--(ABS($G255:$Z255)=ABS(P255)),--($G255:$Z255&lt;&gt;0))-1)/2)</f>
        <v>8</v>
      </c>
      <c r="AK255" cm="1">
        <f t="array" ref="AK255">IF(Q255=0,"",1+SUMPRODUCT(--(ABS($G255:$Z255)&lt;ABS(Q255)),--($G255:$Z255&lt;&gt;0))+(SUMPRODUCT(--(ABS($G255:$Z255)=ABS(Q255)),--($G255:$Z255&lt;&gt;0))-1)/2)</f>
        <v>6</v>
      </c>
      <c r="AL255" cm="1">
        <f t="array" ref="AL255">IF(R255=0,"",1+SUMPRODUCT(--(ABS($G255:$Z255)&lt;ABS(R255)),--($G255:$Z255&lt;&gt;0))+(SUMPRODUCT(--(ABS($G255:$Z255)=ABS(R255)),--($G255:$Z255&lt;&gt;0))-1)/2)</f>
        <v>7</v>
      </c>
      <c r="AM255" cm="1">
        <f t="array" ref="AM255">IF(S255=0,"",1+SUMPRODUCT(--(ABS($G255:$Z255)&lt;ABS(S255)),--($G255:$Z255&lt;&gt;0))+(SUMPRODUCT(--(ABS($G255:$Z255)=ABS(S255)),--($G255:$Z255&lt;&gt;0))-1)/2)</f>
        <v>12</v>
      </c>
      <c r="AN255" cm="1">
        <f t="array" ref="AN255">IF(T255=0,"",1+SUMPRODUCT(--(ABS($G255:$Z255)&lt;ABS(T255)),--($G255:$Z255&lt;&gt;0))+(SUMPRODUCT(--(ABS($G255:$Z255)=ABS(T255)),--($G255:$Z255&lt;&gt;0))-1)/2)</f>
        <v>19</v>
      </c>
      <c r="AO255" cm="1">
        <f t="array" ref="AO255">IF(U255=0,"",1+SUMPRODUCT(--(ABS($G255:$Z255)&lt;ABS(U255)),--($G255:$Z255&lt;&gt;0))+(SUMPRODUCT(--(ABS($G255:$Z255)=ABS(U255)),--($G255:$Z255&lt;&gt;0))-1)/2)</f>
        <v>10</v>
      </c>
      <c r="AP255" cm="1">
        <f t="array" ref="AP255">IF(V255=0,"",1+SUMPRODUCT(--(ABS($G255:$Z255)&lt;ABS(V255)),--($G255:$Z255&lt;&gt;0))+(SUMPRODUCT(--(ABS($G255:$Z255)=ABS(V255)),--($G255:$Z255&lt;&gt;0))-1)/2)</f>
        <v>16</v>
      </c>
      <c r="AQ255" cm="1">
        <f t="array" ref="AQ255">IF(W255=0,"",1+SUMPRODUCT(--(ABS($G255:$Z255)&lt;ABS(W255)),--($G255:$Z255&lt;&gt;0))+(SUMPRODUCT(--(ABS($G255:$Z255)=ABS(W255)),--($G255:$Z255&lt;&gt;0))-1)/2)</f>
        <v>13</v>
      </c>
      <c r="AR255" cm="1">
        <f t="array" ref="AR255">IF(X255=0,"",1+SUMPRODUCT(--(ABS($G255:$Z255)&lt;ABS(X255)),--($G255:$Z255&lt;&gt;0))+(SUMPRODUCT(--(ABS($G255:$Z255)=ABS(X255)),--($G255:$Z255&lt;&gt;0))-1)/2)</f>
        <v>2</v>
      </c>
      <c r="AS255" cm="1">
        <f t="array" ref="AS255">IF(Y255=0,"",1+SUMPRODUCT(--(ABS($G255:$Z255)&lt;ABS(Y255)),--($G255:$Z255&lt;&gt;0))+(SUMPRODUCT(--(ABS($G255:$Z255)=ABS(Y255)),--($G255:$Z255&lt;&gt;0))-1)/2)</f>
        <v>4</v>
      </c>
      <c r="AT255" cm="1">
        <f t="array" ref="AT255">IF(Z255=0,"",1+SUMPRODUCT(--(ABS($G255:$Z255)&lt;ABS(Z255)),--($G255:$Z255&lt;&gt;0))+(SUMPRODUCT(--(ABS($G255:$Z255)=ABS(Z255)),--($G255:$Z255&lt;&gt;0))-1)/2)</f>
        <v>3</v>
      </c>
      <c r="AU255">
        <f>AVERAGE(G255:Z255)</f>
        <v>-2.2160576083749366E-2</v>
      </c>
      <c r="AV255">
        <f>SUMIF(G255:Z255,"&gt;0",AA255:AT255)</f>
        <v>104</v>
      </c>
      <c r="AW255">
        <f>COUNTIF(G255:Z255,"&lt;&gt;0")</f>
        <v>20</v>
      </c>
      <c r="AX255">
        <f>_xlfn.LET(_xlpm.n,AW255,_xlpm.w,AV255,_xlpm.mu,_xlpm.n*(_xlpm.n+1)/4,_xlpm.sd,SQRT(_xlpm.n*(_xlpm.n+1)*(2*_xlpm.n+1)/24),_xlpm.z,(ABS(_xlpm.w-_xlpm.mu)-0.5)/_xlpm.sd,MIN(1,2*(1-_xlfn.NORM.S.DIST(_xlpm.z,TRUE))))</f>
        <v>0.98510728449235696</v>
      </c>
    </row>
    <row r="256" spans="1:50" x14ac:dyDescent="0.25">
      <c r="A256" t="s">
        <v>9357</v>
      </c>
      <c r="B256" t="s">
        <v>106</v>
      </c>
      <c r="C256" t="s">
        <v>190</v>
      </c>
      <c r="D256" t="s">
        <v>88</v>
      </c>
      <c r="E256" t="s">
        <v>26</v>
      </c>
      <c r="F256" t="s">
        <v>9259</v>
      </c>
      <c r="G256">
        <f>all_runs!O3042-all_runs!O4002</f>
        <v>2.9620437817920009E-2</v>
      </c>
      <c r="H256">
        <f>all_runs!O3043-all_runs!O4003</f>
        <v>2.6251526251526158E-2</v>
      </c>
      <c r="I256">
        <f>all_runs!O3044-all_runs!O4004</f>
        <v>5.7907998939032201E-2</v>
      </c>
      <c r="J256">
        <f>all_runs!O3045-all_runs!O4005</f>
        <v>1.6938898971566863E-2</v>
      </c>
      <c r="K256">
        <f>all_runs!O3046-all_runs!O4006</f>
        <v>-0.11808062195522129</v>
      </c>
      <c r="L256">
        <f>all_runs!O3047-all_runs!O4007</f>
        <v>2.7424614968297067E-2</v>
      </c>
      <c r="M256">
        <f>all_runs!O3048-all_runs!O4008</f>
        <v>3.3278120764945185E-2</v>
      </c>
      <c r="N256">
        <f>all_runs!O3049-all_runs!O4009</f>
        <v>4.0047874180669019E-2</v>
      </c>
      <c r="O256">
        <f>all_runs!O3050-all_runs!O4010</f>
        <v>4.416918169725248E-2</v>
      </c>
      <c r="P256">
        <f>all_runs!O3051-all_runs!O4011</f>
        <v>4.0578571896066618E-2</v>
      </c>
      <c r="Q256">
        <f>all_runs!O3052-all_runs!O4012</f>
        <v>-0.15966657194278688</v>
      </c>
      <c r="R256">
        <f>all_runs!O3053-all_runs!O4013</f>
        <v>-0.18931570151082333</v>
      </c>
      <c r="S256">
        <f>all_runs!O3054-all_runs!O4014</f>
        <v>3.3918677810122921E-2</v>
      </c>
      <c r="T256">
        <f>all_runs!O3055-all_runs!O4015</f>
        <v>3.9887809652887407E-2</v>
      </c>
      <c r="U256">
        <f>all_runs!O3056-all_runs!O4016</f>
        <v>5.9416515825342242E-2</v>
      </c>
      <c r="V256">
        <f>all_runs!O3057-all_runs!O4017</f>
        <v>1.7225907140070107E-2</v>
      </c>
      <c r="W256">
        <f>all_runs!O3058-all_runs!O4018</f>
        <v>0.15480742433532135</v>
      </c>
      <c r="X256">
        <f>all_runs!O3059-all_runs!O4019</f>
        <v>2.7008498849603213E-2</v>
      </c>
      <c r="Y256">
        <f>all_runs!O3060-all_runs!O4020</f>
        <v>-0.13017902813299231</v>
      </c>
      <c r="Z256">
        <f>all_runs!O3061-all_runs!O4021</f>
        <v>6.4891452979063846E-2</v>
      </c>
      <c r="AA256" cm="1">
        <f t="array" ref="AA256">IF(G256=0,"",1+SUMPRODUCT(--(ABS($G256:$Z256)&lt;ABS(G256)),--($G256:$Z256&lt;&gt;0))+(SUMPRODUCT(--(ABS($G256:$Z256)=ABS(G256)),--($G256:$Z256&lt;&gt;0))-1)/2)</f>
        <v>6</v>
      </c>
      <c r="AB256" cm="1">
        <f t="array" ref="AB256">IF(H256=0,"",1+SUMPRODUCT(--(ABS($G256:$Z256)&lt;ABS(H256)),--($G256:$Z256&lt;&gt;0))+(SUMPRODUCT(--(ABS($G256:$Z256)=ABS(H256)),--($G256:$Z256&lt;&gt;0))-1)/2)</f>
        <v>3</v>
      </c>
      <c r="AC256" cm="1">
        <f t="array" ref="AC256">IF(I256=0,"",1+SUMPRODUCT(--(ABS($G256:$Z256)&lt;ABS(I256)),--($G256:$Z256&lt;&gt;0))+(SUMPRODUCT(--(ABS($G256:$Z256)=ABS(I256)),--($G256:$Z256&lt;&gt;0))-1)/2)</f>
        <v>13</v>
      </c>
      <c r="AD256" cm="1">
        <f t="array" ref="AD256">IF(J256=0,"",1+SUMPRODUCT(--(ABS($G256:$Z256)&lt;ABS(J256)),--($G256:$Z256&lt;&gt;0))+(SUMPRODUCT(--(ABS($G256:$Z256)=ABS(J256)),--($G256:$Z256&lt;&gt;0))-1)/2)</f>
        <v>1</v>
      </c>
      <c r="AE256" cm="1">
        <f t="array" ref="AE256">IF(K256=0,"",1+SUMPRODUCT(--(ABS($G256:$Z256)&lt;ABS(K256)),--($G256:$Z256&lt;&gt;0))+(SUMPRODUCT(--(ABS($G256:$Z256)=ABS(K256)),--($G256:$Z256&lt;&gt;0))-1)/2)</f>
        <v>16</v>
      </c>
      <c r="AF256" cm="1">
        <f t="array" ref="AF256">IF(L256=0,"",1+SUMPRODUCT(--(ABS($G256:$Z256)&lt;ABS(L256)),--($G256:$Z256&lt;&gt;0))+(SUMPRODUCT(--(ABS($G256:$Z256)=ABS(L256)),--($G256:$Z256&lt;&gt;0))-1)/2)</f>
        <v>5</v>
      </c>
      <c r="AG256" cm="1">
        <f t="array" ref="AG256">IF(M256=0,"",1+SUMPRODUCT(--(ABS($G256:$Z256)&lt;ABS(M256)),--($G256:$Z256&lt;&gt;0))+(SUMPRODUCT(--(ABS($G256:$Z256)=ABS(M256)),--($G256:$Z256&lt;&gt;0))-1)/2)</f>
        <v>7</v>
      </c>
      <c r="AH256" cm="1">
        <f t="array" ref="AH256">IF(N256=0,"",1+SUMPRODUCT(--(ABS($G256:$Z256)&lt;ABS(N256)),--($G256:$Z256&lt;&gt;0))+(SUMPRODUCT(--(ABS($G256:$Z256)=ABS(N256)),--($G256:$Z256&lt;&gt;0))-1)/2)</f>
        <v>10</v>
      </c>
      <c r="AI256" cm="1">
        <f t="array" ref="AI256">IF(O256=0,"",1+SUMPRODUCT(--(ABS($G256:$Z256)&lt;ABS(O256)),--($G256:$Z256&lt;&gt;0))+(SUMPRODUCT(--(ABS($G256:$Z256)=ABS(O256)),--($G256:$Z256&lt;&gt;0))-1)/2)</f>
        <v>12</v>
      </c>
      <c r="AJ256" cm="1">
        <f t="array" ref="AJ256">IF(P256=0,"",1+SUMPRODUCT(--(ABS($G256:$Z256)&lt;ABS(P256)),--($G256:$Z256&lt;&gt;0))+(SUMPRODUCT(--(ABS($G256:$Z256)=ABS(P256)),--($G256:$Z256&lt;&gt;0))-1)/2)</f>
        <v>11</v>
      </c>
      <c r="AK256" cm="1">
        <f t="array" ref="AK256">IF(Q256=0,"",1+SUMPRODUCT(--(ABS($G256:$Z256)&lt;ABS(Q256)),--($G256:$Z256&lt;&gt;0))+(SUMPRODUCT(--(ABS($G256:$Z256)=ABS(Q256)),--($G256:$Z256&lt;&gt;0))-1)/2)</f>
        <v>19</v>
      </c>
      <c r="AL256" cm="1">
        <f t="array" ref="AL256">IF(R256=0,"",1+SUMPRODUCT(--(ABS($G256:$Z256)&lt;ABS(R256)),--($G256:$Z256&lt;&gt;0))+(SUMPRODUCT(--(ABS($G256:$Z256)=ABS(R256)),--($G256:$Z256&lt;&gt;0))-1)/2)</f>
        <v>20</v>
      </c>
      <c r="AM256" cm="1">
        <f t="array" ref="AM256">IF(S256=0,"",1+SUMPRODUCT(--(ABS($G256:$Z256)&lt;ABS(S256)),--($G256:$Z256&lt;&gt;0))+(SUMPRODUCT(--(ABS($G256:$Z256)=ABS(S256)),--($G256:$Z256&lt;&gt;0))-1)/2)</f>
        <v>8</v>
      </c>
      <c r="AN256" cm="1">
        <f t="array" ref="AN256">IF(T256=0,"",1+SUMPRODUCT(--(ABS($G256:$Z256)&lt;ABS(T256)),--($G256:$Z256&lt;&gt;0))+(SUMPRODUCT(--(ABS($G256:$Z256)=ABS(T256)),--($G256:$Z256&lt;&gt;0))-1)/2)</f>
        <v>9</v>
      </c>
      <c r="AO256" cm="1">
        <f t="array" ref="AO256">IF(U256=0,"",1+SUMPRODUCT(--(ABS($G256:$Z256)&lt;ABS(U256)),--($G256:$Z256&lt;&gt;0))+(SUMPRODUCT(--(ABS($G256:$Z256)=ABS(U256)),--($G256:$Z256&lt;&gt;0))-1)/2)</f>
        <v>14</v>
      </c>
      <c r="AP256" cm="1">
        <f t="array" ref="AP256">IF(V256=0,"",1+SUMPRODUCT(--(ABS($G256:$Z256)&lt;ABS(V256)),--($G256:$Z256&lt;&gt;0))+(SUMPRODUCT(--(ABS($G256:$Z256)=ABS(V256)),--($G256:$Z256&lt;&gt;0))-1)/2)</f>
        <v>2</v>
      </c>
      <c r="AQ256" cm="1">
        <f t="array" ref="AQ256">IF(W256=0,"",1+SUMPRODUCT(--(ABS($G256:$Z256)&lt;ABS(W256)),--($G256:$Z256&lt;&gt;0))+(SUMPRODUCT(--(ABS($G256:$Z256)=ABS(W256)),--($G256:$Z256&lt;&gt;0))-1)/2)</f>
        <v>18</v>
      </c>
      <c r="AR256" cm="1">
        <f t="array" ref="AR256">IF(X256=0,"",1+SUMPRODUCT(--(ABS($G256:$Z256)&lt;ABS(X256)),--($G256:$Z256&lt;&gt;0))+(SUMPRODUCT(--(ABS($G256:$Z256)=ABS(X256)),--($G256:$Z256&lt;&gt;0))-1)/2)</f>
        <v>4</v>
      </c>
      <c r="AS256" cm="1">
        <f t="array" ref="AS256">IF(Y256=0,"",1+SUMPRODUCT(--(ABS($G256:$Z256)&lt;ABS(Y256)),--($G256:$Z256&lt;&gt;0))+(SUMPRODUCT(--(ABS($G256:$Z256)=ABS(Y256)),--($G256:$Z256&lt;&gt;0))-1)/2)</f>
        <v>17</v>
      </c>
      <c r="AT256" cm="1">
        <f t="array" ref="AT256">IF(Z256=0,"",1+SUMPRODUCT(--(ABS($G256:$Z256)&lt;ABS(Z256)),--($G256:$Z256&lt;&gt;0))+(SUMPRODUCT(--(ABS($G256:$Z256)=ABS(Z256)),--($G256:$Z256&lt;&gt;0))-1)/2)</f>
        <v>15</v>
      </c>
      <c r="AU256">
        <f>AVERAGE(G256:Z256)</f>
        <v>5.8065794268931433E-3</v>
      </c>
      <c r="AV256">
        <f>SUMIF(G256:Z256,"&gt;0",AA256:AT256)</f>
        <v>138</v>
      </c>
      <c r="AW256">
        <f>COUNTIF(G256:Z256,"&lt;&gt;0")</f>
        <v>20</v>
      </c>
      <c r="AX256">
        <f>_xlfn.LET(_xlpm.n,AW256,_xlpm.w,AV256,_xlpm.mu,_xlpm.n*(_xlpm.n+1)/4,_xlpm.sd,SQRT(_xlpm.n*(_xlpm.n+1)*(2*_xlpm.n+1)/24),_xlpm.z,(ABS(_xlpm.w-_xlpm.mu)-0.5)/_xlpm.sd,MIN(1,2*(1-_xlfn.NORM.S.DIST(_xlpm.z,TRUE))))</f>
        <v>0.22501064705492335</v>
      </c>
    </row>
    <row r="257" spans="1:50" x14ac:dyDescent="0.25">
      <c r="A257" t="s">
        <v>9357</v>
      </c>
      <c r="B257" t="s">
        <v>106</v>
      </c>
      <c r="C257" t="s">
        <v>190</v>
      </c>
      <c r="D257" t="s">
        <v>88</v>
      </c>
      <c r="E257" t="s">
        <v>32</v>
      </c>
      <c r="F257" t="s">
        <v>9260</v>
      </c>
      <c r="G257">
        <f>all_runs!O3062-all_runs!O4022</f>
        <v>3.2988909736353045E-2</v>
      </c>
      <c r="H257">
        <f>all_runs!O3063-all_runs!O4023</f>
        <v>5.5570810287791428E-2</v>
      </c>
      <c r="I257">
        <f>all_runs!O3064-all_runs!O4024</f>
        <v>3.7311914513432409E-2</v>
      </c>
      <c r="J257">
        <f>all_runs!O3065-all_runs!O4025</f>
        <v>5.7317927170868366E-2</v>
      </c>
      <c r="K257">
        <f>all_runs!O3066-all_runs!O4026</f>
        <v>5.7682542024922068E-2</v>
      </c>
      <c r="L257">
        <f>all_runs!O3067-all_runs!O4027</f>
        <v>3.8967146467421165E-2</v>
      </c>
      <c r="M257">
        <f>all_runs!O3068-all_runs!O4028</f>
        <v>6.7226890756302393E-2</v>
      </c>
      <c r="N257">
        <f>all_runs!O3069-all_runs!O4029</f>
        <v>4.6315789473684199E-2</v>
      </c>
      <c r="O257">
        <f>all_runs!O3070-all_runs!O4030</f>
        <v>6.1416833222296408E-2</v>
      </c>
      <c r="P257">
        <f>all_runs!O3071-all_runs!O4031</f>
        <v>5.7634882184540825E-2</v>
      </c>
      <c r="Q257">
        <f>all_runs!O3072-all_runs!O4032</f>
        <v>4.4377499427443845E-2</v>
      </c>
      <c r="R257">
        <f>all_runs!O3073-all_runs!O4033</f>
        <v>4.7423360070321996E-2</v>
      </c>
      <c r="S257">
        <f>all_runs!O3074-all_runs!O4034</f>
        <v>4.0819202818762279E-2</v>
      </c>
      <c r="T257">
        <f>all_runs!O3075-all_runs!O4035</f>
        <v>5.8947368421052526E-2</v>
      </c>
      <c r="U257">
        <f>all_runs!O3076-all_runs!O4036</f>
        <v>4.4837526205450784E-2</v>
      </c>
      <c r="V257">
        <f>all_runs!O3077-all_runs!O4037</f>
        <v>5.8469246349003301E-2</v>
      </c>
      <c r="W257">
        <f>all_runs!O3078-all_runs!O4038</f>
        <v>6.0431333109844609E-2</v>
      </c>
      <c r="X257">
        <f>all_runs!O3079-all_runs!O4039</f>
        <v>5.755560449240249E-2</v>
      </c>
      <c r="Y257">
        <f>all_runs!O3080-all_runs!O4040</f>
        <v>5.8700209643605894E-2</v>
      </c>
      <c r="Z257">
        <f>all_runs!O3081-all_runs!O4041</f>
        <v>1.618421052631569E-2</v>
      </c>
      <c r="AA257" cm="1">
        <f t="array" ref="AA257">IF(G257=0,"",1+SUMPRODUCT(--(ABS($G257:$Z257)&lt;ABS(G257)),--($G257:$Z257&lt;&gt;0))+(SUMPRODUCT(--(ABS($G257:$Z257)=ABS(G257)),--($G257:$Z257&lt;&gt;0))-1)/2)</f>
        <v>2</v>
      </c>
      <c r="AB257" cm="1">
        <f t="array" ref="AB257">IF(H257=0,"",1+SUMPRODUCT(--(ABS($G257:$Z257)&lt;ABS(H257)),--($G257:$Z257&lt;&gt;0))+(SUMPRODUCT(--(ABS($G257:$Z257)=ABS(H257)),--($G257:$Z257&lt;&gt;0))-1)/2)</f>
        <v>10</v>
      </c>
      <c r="AC257" cm="1">
        <f t="array" ref="AC257">IF(I257=0,"",1+SUMPRODUCT(--(ABS($G257:$Z257)&lt;ABS(I257)),--($G257:$Z257&lt;&gt;0))+(SUMPRODUCT(--(ABS($G257:$Z257)=ABS(I257)),--($G257:$Z257&lt;&gt;0))-1)/2)</f>
        <v>3</v>
      </c>
      <c r="AD257" cm="1">
        <f t="array" ref="AD257">IF(J257=0,"",1+SUMPRODUCT(--(ABS($G257:$Z257)&lt;ABS(J257)),--($G257:$Z257&lt;&gt;0))+(SUMPRODUCT(--(ABS($G257:$Z257)=ABS(J257)),--($G257:$Z257&lt;&gt;0))-1)/2)</f>
        <v>11</v>
      </c>
      <c r="AE257" cm="1">
        <f t="array" ref="AE257">IF(K257=0,"",1+SUMPRODUCT(--(ABS($G257:$Z257)&lt;ABS(K257)),--($G257:$Z257&lt;&gt;0))+(SUMPRODUCT(--(ABS($G257:$Z257)=ABS(K257)),--($G257:$Z257&lt;&gt;0))-1)/2)</f>
        <v>14</v>
      </c>
      <c r="AF257" cm="1">
        <f t="array" ref="AF257">IF(L257=0,"",1+SUMPRODUCT(--(ABS($G257:$Z257)&lt;ABS(L257)),--($G257:$Z257&lt;&gt;0))+(SUMPRODUCT(--(ABS($G257:$Z257)=ABS(L257)),--($G257:$Z257&lt;&gt;0))-1)/2)</f>
        <v>4</v>
      </c>
      <c r="AG257" cm="1">
        <f t="array" ref="AG257">IF(M257=0,"",1+SUMPRODUCT(--(ABS($G257:$Z257)&lt;ABS(M257)),--($G257:$Z257&lt;&gt;0))+(SUMPRODUCT(--(ABS($G257:$Z257)=ABS(M257)),--($G257:$Z257&lt;&gt;0))-1)/2)</f>
        <v>20</v>
      </c>
      <c r="AH257" cm="1">
        <f t="array" ref="AH257">IF(N257=0,"",1+SUMPRODUCT(--(ABS($G257:$Z257)&lt;ABS(N257)),--($G257:$Z257&lt;&gt;0))+(SUMPRODUCT(--(ABS($G257:$Z257)=ABS(N257)),--($G257:$Z257&lt;&gt;0))-1)/2)</f>
        <v>8</v>
      </c>
      <c r="AI257" cm="1">
        <f t="array" ref="AI257">IF(O257=0,"",1+SUMPRODUCT(--(ABS($G257:$Z257)&lt;ABS(O257)),--($G257:$Z257&lt;&gt;0))+(SUMPRODUCT(--(ABS($G257:$Z257)=ABS(O257)),--($G257:$Z257&lt;&gt;0))-1)/2)</f>
        <v>19</v>
      </c>
      <c r="AJ257" cm="1">
        <f t="array" ref="AJ257">IF(P257=0,"",1+SUMPRODUCT(--(ABS($G257:$Z257)&lt;ABS(P257)),--($G257:$Z257&lt;&gt;0))+(SUMPRODUCT(--(ABS($G257:$Z257)=ABS(P257)),--($G257:$Z257&lt;&gt;0))-1)/2)</f>
        <v>13</v>
      </c>
      <c r="AK257" cm="1">
        <f t="array" ref="AK257">IF(Q257=0,"",1+SUMPRODUCT(--(ABS($G257:$Z257)&lt;ABS(Q257)),--($G257:$Z257&lt;&gt;0))+(SUMPRODUCT(--(ABS($G257:$Z257)=ABS(Q257)),--($G257:$Z257&lt;&gt;0))-1)/2)</f>
        <v>6</v>
      </c>
      <c r="AL257" cm="1">
        <f t="array" ref="AL257">IF(R257=0,"",1+SUMPRODUCT(--(ABS($G257:$Z257)&lt;ABS(R257)),--($G257:$Z257&lt;&gt;0))+(SUMPRODUCT(--(ABS($G257:$Z257)=ABS(R257)),--($G257:$Z257&lt;&gt;0))-1)/2)</f>
        <v>9</v>
      </c>
      <c r="AM257" cm="1">
        <f t="array" ref="AM257">IF(S257=0,"",1+SUMPRODUCT(--(ABS($G257:$Z257)&lt;ABS(S257)),--($G257:$Z257&lt;&gt;0))+(SUMPRODUCT(--(ABS($G257:$Z257)=ABS(S257)),--($G257:$Z257&lt;&gt;0))-1)/2)</f>
        <v>5</v>
      </c>
      <c r="AN257" cm="1">
        <f t="array" ref="AN257">IF(T257=0,"",1+SUMPRODUCT(--(ABS($G257:$Z257)&lt;ABS(T257)),--($G257:$Z257&lt;&gt;0))+(SUMPRODUCT(--(ABS($G257:$Z257)=ABS(T257)),--($G257:$Z257&lt;&gt;0))-1)/2)</f>
        <v>17</v>
      </c>
      <c r="AO257" cm="1">
        <f t="array" ref="AO257">IF(U257=0,"",1+SUMPRODUCT(--(ABS($G257:$Z257)&lt;ABS(U257)),--($G257:$Z257&lt;&gt;0))+(SUMPRODUCT(--(ABS($G257:$Z257)=ABS(U257)),--($G257:$Z257&lt;&gt;0))-1)/2)</f>
        <v>7</v>
      </c>
      <c r="AP257" cm="1">
        <f t="array" ref="AP257">IF(V257=0,"",1+SUMPRODUCT(--(ABS($G257:$Z257)&lt;ABS(V257)),--($G257:$Z257&lt;&gt;0))+(SUMPRODUCT(--(ABS($G257:$Z257)=ABS(V257)),--($G257:$Z257&lt;&gt;0))-1)/2)</f>
        <v>15</v>
      </c>
      <c r="AQ257" cm="1">
        <f t="array" ref="AQ257">IF(W257=0,"",1+SUMPRODUCT(--(ABS($G257:$Z257)&lt;ABS(W257)),--($G257:$Z257&lt;&gt;0))+(SUMPRODUCT(--(ABS($G257:$Z257)=ABS(W257)),--($G257:$Z257&lt;&gt;0))-1)/2)</f>
        <v>18</v>
      </c>
      <c r="AR257" cm="1">
        <f t="array" ref="AR257">IF(X257=0,"",1+SUMPRODUCT(--(ABS($G257:$Z257)&lt;ABS(X257)),--($G257:$Z257&lt;&gt;0))+(SUMPRODUCT(--(ABS($G257:$Z257)=ABS(X257)),--($G257:$Z257&lt;&gt;0))-1)/2)</f>
        <v>12</v>
      </c>
      <c r="AS257" cm="1">
        <f t="array" ref="AS257">IF(Y257=0,"",1+SUMPRODUCT(--(ABS($G257:$Z257)&lt;ABS(Y257)),--($G257:$Z257&lt;&gt;0))+(SUMPRODUCT(--(ABS($G257:$Z257)=ABS(Y257)),--($G257:$Z257&lt;&gt;0))-1)/2)</f>
        <v>16</v>
      </c>
      <c r="AT257" cm="1">
        <f t="array" ref="AT257">IF(Z257=0,"",1+SUMPRODUCT(--(ABS($G257:$Z257)&lt;ABS(Z257)),--($G257:$Z257&lt;&gt;0))+(SUMPRODUCT(--(ABS($G257:$Z257)=ABS(Z257)),--($G257:$Z257&lt;&gt;0))-1)/2)</f>
        <v>1</v>
      </c>
      <c r="AU257">
        <f>AVERAGE(G257:Z257)</f>
        <v>5.0008960345090794E-2</v>
      </c>
      <c r="AV257">
        <f>SUMIF(G257:Z257,"&gt;0",AA257:AT257)</f>
        <v>210</v>
      </c>
      <c r="AW257">
        <f>COUNTIF(G257:Z257,"&lt;&gt;0")</f>
        <v>20</v>
      </c>
      <c r="AX257">
        <f>_xlfn.LET(_xlpm.n,AW257,_xlpm.w,AV257,_xlpm.mu,_xlpm.n*(_xlpm.n+1)/4,_xlpm.sd,SQRT(_xlpm.n*(_xlpm.n+1)*(2*_xlpm.n+1)/24),_xlpm.z,(ABS(_xlpm.w-_xlpm.mu)-0.5)/_xlpm.sd,MIN(1,2*(1-_xlfn.NORM.S.DIST(_xlpm.z,TRUE))))</f>
        <v>9.5691731570646255E-5</v>
      </c>
    </row>
    <row r="258" spans="1:50" x14ac:dyDescent="0.25">
      <c r="A258" t="s">
        <v>9357</v>
      </c>
      <c r="B258" t="s">
        <v>106</v>
      </c>
      <c r="C258" t="s">
        <v>190</v>
      </c>
      <c r="D258" t="s">
        <v>88</v>
      </c>
      <c r="E258" t="s">
        <v>12</v>
      </c>
      <c r="F258" t="s">
        <v>9260</v>
      </c>
      <c r="G258">
        <f>all_runs!O3082-all_runs!O4042</f>
        <v>2.8525631049830413E-2</v>
      </c>
      <c r="H258">
        <f>all_runs!O3083-all_runs!O4043</f>
        <v>3.6911487758945483E-2</v>
      </c>
      <c r="I258">
        <f>all_runs!O3084-all_runs!O4044</f>
        <v>4.3610216183405659E-2</v>
      </c>
      <c r="J258">
        <f>all_runs!O3085-all_runs!O4045</f>
        <v>2.8533173276697799E-2</v>
      </c>
      <c r="K258">
        <f>all_runs!O3086-all_runs!O4046</f>
        <v>7.0289883344387794E-2</v>
      </c>
      <c r="L258">
        <f>all_runs!O3087-all_runs!O4047</f>
        <v>4.2924649084010391E-2</v>
      </c>
      <c r="M258">
        <f>all_runs!O3088-all_runs!O4048</f>
        <v>5.2105198172613831E-2</v>
      </c>
      <c r="N258">
        <f>all_runs!O3089-all_runs!O4049</f>
        <v>2.7919645897173995E-2</v>
      </c>
      <c r="O258">
        <f>all_runs!O3090-all_runs!O4050</f>
        <v>6.3724498529434515E-2</v>
      </c>
      <c r="P258">
        <f>all_runs!O3091-all_runs!O4051</f>
        <v>3.8784744667097582E-2</v>
      </c>
      <c r="Q258">
        <f>all_runs!O3092-all_runs!O4052</f>
        <v>4.6414822697255054E-2</v>
      </c>
      <c r="R258">
        <f>all_runs!O3093-all_runs!O4053</f>
        <v>3.4299231224127813E-2</v>
      </c>
      <c r="S258">
        <f>all_runs!O3094-all_runs!O4054</f>
        <v>-9.1840014694410943E-4</v>
      </c>
      <c r="T258">
        <f>all_runs!O3095-all_runs!O4055</f>
        <v>3.7935304132487357E-2</v>
      </c>
      <c r="U258">
        <f>all_runs!O3096-all_runs!O4056</f>
        <v>2.4171846722794821E-2</v>
      </c>
      <c r="V258">
        <f>all_runs!O3097-all_runs!O4057</f>
        <v>2.3461315840247132E-2</v>
      </c>
      <c r="W258">
        <f>all_runs!O3098-all_runs!O4058</f>
        <v>1.3578050379248863E-2</v>
      </c>
      <c r="X258">
        <f>all_runs!O3099-all_runs!O4059</f>
        <v>4.6734164711692894E-2</v>
      </c>
      <c r="Y258">
        <f>all_runs!O3100-all_runs!O4060</f>
        <v>2.3902651021295185E-2</v>
      </c>
      <c r="Z258">
        <f>all_runs!O3101-all_runs!O4061</f>
        <v>1.0044884692771872E-2</v>
      </c>
      <c r="AA258" cm="1">
        <f t="array" ref="AA258">IF(G258=0,"",1+SUMPRODUCT(--(ABS($G258:$Z258)&lt;ABS(G258)),--($G258:$Z258&lt;&gt;0))+(SUMPRODUCT(--(ABS($G258:$Z258)=ABS(G258)),--($G258:$Z258&lt;&gt;0))-1)/2)</f>
        <v>8</v>
      </c>
      <c r="AB258" cm="1">
        <f t="array" ref="AB258">IF(H258=0,"",1+SUMPRODUCT(--(ABS($G258:$Z258)&lt;ABS(H258)),--($G258:$Z258&lt;&gt;0))+(SUMPRODUCT(--(ABS($G258:$Z258)=ABS(H258)),--($G258:$Z258&lt;&gt;0))-1)/2)</f>
        <v>11</v>
      </c>
      <c r="AC258" cm="1">
        <f t="array" ref="AC258">IF(I258=0,"",1+SUMPRODUCT(--(ABS($G258:$Z258)&lt;ABS(I258)),--($G258:$Z258&lt;&gt;0))+(SUMPRODUCT(--(ABS($G258:$Z258)=ABS(I258)),--($G258:$Z258&lt;&gt;0))-1)/2)</f>
        <v>15</v>
      </c>
      <c r="AD258" cm="1">
        <f t="array" ref="AD258">IF(J258=0,"",1+SUMPRODUCT(--(ABS($G258:$Z258)&lt;ABS(J258)),--($G258:$Z258&lt;&gt;0))+(SUMPRODUCT(--(ABS($G258:$Z258)=ABS(J258)),--($G258:$Z258&lt;&gt;0))-1)/2)</f>
        <v>9</v>
      </c>
      <c r="AE258" cm="1">
        <f t="array" ref="AE258">IF(K258=0,"",1+SUMPRODUCT(--(ABS($G258:$Z258)&lt;ABS(K258)),--($G258:$Z258&lt;&gt;0))+(SUMPRODUCT(--(ABS($G258:$Z258)=ABS(K258)),--($G258:$Z258&lt;&gt;0))-1)/2)</f>
        <v>20</v>
      </c>
      <c r="AF258" cm="1">
        <f t="array" ref="AF258">IF(L258=0,"",1+SUMPRODUCT(--(ABS($G258:$Z258)&lt;ABS(L258)),--($G258:$Z258&lt;&gt;0))+(SUMPRODUCT(--(ABS($G258:$Z258)=ABS(L258)),--($G258:$Z258&lt;&gt;0))-1)/2)</f>
        <v>14</v>
      </c>
      <c r="AG258" cm="1">
        <f t="array" ref="AG258">IF(M258=0,"",1+SUMPRODUCT(--(ABS($G258:$Z258)&lt;ABS(M258)),--($G258:$Z258&lt;&gt;0))+(SUMPRODUCT(--(ABS($G258:$Z258)=ABS(M258)),--($G258:$Z258&lt;&gt;0))-1)/2)</f>
        <v>18</v>
      </c>
      <c r="AH258" cm="1">
        <f t="array" ref="AH258">IF(N258=0,"",1+SUMPRODUCT(--(ABS($G258:$Z258)&lt;ABS(N258)),--($G258:$Z258&lt;&gt;0))+(SUMPRODUCT(--(ABS($G258:$Z258)=ABS(N258)),--($G258:$Z258&lt;&gt;0))-1)/2)</f>
        <v>7</v>
      </c>
      <c r="AI258" cm="1">
        <f t="array" ref="AI258">IF(O258=0,"",1+SUMPRODUCT(--(ABS($G258:$Z258)&lt;ABS(O258)),--($G258:$Z258&lt;&gt;0))+(SUMPRODUCT(--(ABS($G258:$Z258)=ABS(O258)),--($G258:$Z258&lt;&gt;0))-1)/2)</f>
        <v>19</v>
      </c>
      <c r="AJ258" cm="1">
        <f t="array" ref="AJ258">IF(P258=0,"",1+SUMPRODUCT(--(ABS($G258:$Z258)&lt;ABS(P258)),--($G258:$Z258&lt;&gt;0))+(SUMPRODUCT(--(ABS($G258:$Z258)=ABS(P258)),--($G258:$Z258&lt;&gt;0))-1)/2)</f>
        <v>13</v>
      </c>
      <c r="AK258" cm="1">
        <f t="array" ref="AK258">IF(Q258=0,"",1+SUMPRODUCT(--(ABS($G258:$Z258)&lt;ABS(Q258)),--($G258:$Z258&lt;&gt;0))+(SUMPRODUCT(--(ABS($G258:$Z258)=ABS(Q258)),--($G258:$Z258&lt;&gt;0))-1)/2)</f>
        <v>16</v>
      </c>
      <c r="AL258" cm="1">
        <f t="array" ref="AL258">IF(R258=0,"",1+SUMPRODUCT(--(ABS($G258:$Z258)&lt;ABS(R258)),--($G258:$Z258&lt;&gt;0))+(SUMPRODUCT(--(ABS($G258:$Z258)=ABS(R258)),--($G258:$Z258&lt;&gt;0))-1)/2)</f>
        <v>10</v>
      </c>
      <c r="AM258" cm="1">
        <f t="array" ref="AM258">IF(S258=0,"",1+SUMPRODUCT(--(ABS($G258:$Z258)&lt;ABS(S258)),--($G258:$Z258&lt;&gt;0))+(SUMPRODUCT(--(ABS($G258:$Z258)=ABS(S258)),--($G258:$Z258&lt;&gt;0))-1)/2)</f>
        <v>1</v>
      </c>
      <c r="AN258" cm="1">
        <f t="array" ref="AN258">IF(T258=0,"",1+SUMPRODUCT(--(ABS($G258:$Z258)&lt;ABS(T258)),--($G258:$Z258&lt;&gt;0))+(SUMPRODUCT(--(ABS($G258:$Z258)=ABS(T258)),--($G258:$Z258&lt;&gt;0))-1)/2)</f>
        <v>12</v>
      </c>
      <c r="AO258" cm="1">
        <f t="array" ref="AO258">IF(U258=0,"",1+SUMPRODUCT(--(ABS($G258:$Z258)&lt;ABS(U258)),--($G258:$Z258&lt;&gt;0))+(SUMPRODUCT(--(ABS($G258:$Z258)=ABS(U258)),--($G258:$Z258&lt;&gt;0))-1)/2)</f>
        <v>6</v>
      </c>
      <c r="AP258" cm="1">
        <f t="array" ref="AP258">IF(V258=0,"",1+SUMPRODUCT(--(ABS($G258:$Z258)&lt;ABS(V258)),--($G258:$Z258&lt;&gt;0))+(SUMPRODUCT(--(ABS($G258:$Z258)=ABS(V258)),--($G258:$Z258&lt;&gt;0))-1)/2)</f>
        <v>4</v>
      </c>
      <c r="AQ258" cm="1">
        <f t="array" ref="AQ258">IF(W258=0,"",1+SUMPRODUCT(--(ABS($G258:$Z258)&lt;ABS(W258)),--($G258:$Z258&lt;&gt;0))+(SUMPRODUCT(--(ABS($G258:$Z258)=ABS(W258)),--($G258:$Z258&lt;&gt;0))-1)/2)</f>
        <v>3</v>
      </c>
      <c r="AR258" cm="1">
        <f t="array" ref="AR258">IF(X258=0,"",1+SUMPRODUCT(--(ABS($G258:$Z258)&lt;ABS(X258)),--($G258:$Z258&lt;&gt;0))+(SUMPRODUCT(--(ABS($G258:$Z258)=ABS(X258)),--($G258:$Z258&lt;&gt;0))-1)/2)</f>
        <v>17</v>
      </c>
      <c r="AS258" cm="1">
        <f t="array" ref="AS258">IF(Y258=0,"",1+SUMPRODUCT(--(ABS($G258:$Z258)&lt;ABS(Y258)),--($G258:$Z258&lt;&gt;0))+(SUMPRODUCT(--(ABS($G258:$Z258)=ABS(Y258)),--($G258:$Z258&lt;&gt;0))-1)/2)</f>
        <v>5</v>
      </c>
      <c r="AT258" cm="1">
        <f t="array" ref="AT258">IF(Z258=0,"",1+SUMPRODUCT(--(ABS($G258:$Z258)&lt;ABS(Z258)),--($G258:$Z258&lt;&gt;0))+(SUMPRODUCT(--(ABS($G258:$Z258)=ABS(Z258)),--($G258:$Z258&lt;&gt;0))-1)/2)</f>
        <v>2</v>
      </c>
      <c r="AU258">
        <f>AVERAGE(G258:Z258)</f>
        <v>3.464764996192872E-2</v>
      </c>
      <c r="AV258">
        <f>SUMIF(G258:Z258,"&gt;0",AA258:AT258)</f>
        <v>209</v>
      </c>
      <c r="AW258">
        <f>COUNTIF(G258:Z258,"&lt;&gt;0")</f>
        <v>20</v>
      </c>
      <c r="AX258">
        <f>_xlfn.LET(_xlpm.n,AW258,_xlpm.w,AV258,_xlpm.mu,_xlpm.n*(_xlpm.n+1)/4,_xlpm.sd,SQRT(_xlpm.n*(_xlpm.n+1)*(2*_xlpm.n+1)/24),_xlpm.z,(ABS(_xlpm.w-_xlpm.mu)-0.5)/_xlpm.sd,MIN(1,2*(1-_xlfn.NORM.S.DIST(_xlpm.z,TRUE))))</f>
        <v>1.1157661051997003E-4</v>
      </c>
    </row>
    <row r="259" spans="1:50" x14ac:dyDescent="0.25">
      <c r="A259" t="s">
        <v>9357</v>
      </c>
      <c r="B259" t="s">
        <v>106</v>
      </c>
      <c r="C259" t="s">
        <v>190</v>
      </c>
      <c r="D259" t="s">
        <v>88</v>
      </c>
      <c r="E259" t="s">
        <v>26</v>
      </c>
      <c r="F259" t="s">
        <v>9260</v>
      </c>
      <c r="G259">
        <f>all_runs!O3102-all_runs!O4062</f>
        <v>2.2390523168626997E-2</v>
      </c>
      <c r="H259">
        <f>all_runs!O3103-all_runs!O4063</f>
        <v>1.3697989714819947E-2</v>
      </c>
      <c r="I259">
        <f>all_runs!O3104-all_runs!O4064</f>
        <v>-1.8633006220557524E-3</v>
      </c>
      <c r="J259">
        <f>all_runs!O3105-all_runs!O4065</f>
        <v>-4.3196544276458138E-3</v>
      </c>
      <c r="K259">
        <f>all_runs!O3106-all_runs!O4066</f>
        <v>6.2057908139205864E-3</v>
      </c>
      <c r="L259">
        <f>all_runs!O3107-all_runs!O4067</f>
        <v>9.9595393713040048E-3</v>
      </c>
      <c r="M259">
        <f>all_runs!O3108-all_runs!O4068</f>
        <v>1.3100436681222738E-2</v>
      </c>
      <c r="N259">
        <f>all_runs!O3109-all_runs!O4069</f>
        <v>2.2463446842388768E-2</v>
      </c>
      <c r="O259">
        <f>all_runs!O3110-all_runs!O4070</f>
        <v>1.6732542819499319E-2</v>
      </c>
      <c r="P259">
        <f>all_runs!O3111-all_runs!O4071</f>
        <v>-1.2598395362274362E-3</v>
      </c>
      <c r="Q259">
        <f>all_runs!O3112-all_runs!O4072</f>
        <v>-6.0906190411480488E-4</v>
      </c>
      <c r="R259">
        <f>all_runs!O3113-all_runs!O4073</f>
        <v>-8.677200560797349E-3</v>
      </c>
      <c r="S259">
        <f>all_runs!O3114-all_runs!O4074</f>
        <v>7.4696545284781424E-3</v>
      </c>
      <c r="T259">
        <f>all_runs!O3115-all_runs!O4075</f>
        <v>1.304347826086949E-2</v>
      </c>
      <c r="U259">
        <f>all_runs!O3116-all_runs!O4076</f>
        <v>9.3779306033137111E-3</v>
      </c>
      <c r="V259">
        <f>all_runs!O3117-all_runs!O4077</f>
        <v>8.7145969498911846E-3</v>
      </c>
      <c r="W259">
        <f>all_runs!O3118-all_runs!O4078</f>
        <v>-1.3319379697459555E-3</v>
      </c>
      <c r="X259">
        <f>all_runs!O3119-all_runs!O4079</f>
        <v>1.5433270082226391E-2</v>
      </c>
      <c r="Y259">
        <f>all_runs!O3120-all_runs!O4080</f>
        <v>2.4845071217832082E-2</v>
      </c>
      <c r="Z259">
        <f>all_runs!O3121-all_runs!O4081</f>
        <v>1.7974778844343953E-2</v>
      </c>
      <c r="AA259" cm="1">
        <f t="array" ref="AA259">IF(G259=0,"",1+SUMPRODUCT(--(ABS($G259:$Z259)&lt;ABS(G259)),--($G259:$Z259&lt;&gt;0))+(SUMPRODUCT(--(ABS($G259:$Z259)=ABS(G259)),--($G259:$Z259&lt;&gt;0))-1)/2)</f>
        <v>18</v>
      </c>
      <c r="AB259" cm="1">
        <f t="array" ref="AB259">IF(H259=0,"",1+SUMPRODUCT(--(ABS($G259:$Z259)&lt;ABS(H259)),--($G259:$Z259&lt;&gt;0))+(SUMPRODUCT(--(ABS($G259:$Z259)=ABS(H259)),--($G259:$Z259&lt;&gt;0))-1)/2)</f>
        <v>14</v>
      </c>
      <c r="AC259" cm="1">
        <f t="array" ref="AC259">IF(I259=0,"",1+SUMPRODUCT(--(ABS($G259:$Z259)&lt;ABS(I259)),--($G259:$Z259&lt;&gt;0))+(SUMPRODUCT(--(ABS($G259:$Z259)=ABS(I259)),--($G259:$Z259&lt;&gt;0))-1)/2)</f>
        <v>4</v>
      </c>
      <c r="AD259" cm="1">
        <f t="array" ref="AD259">IF(J259=0,"",1+SUMPRODUCT(--(ABS($G259:$Z259)&lt;ABS(J259)),--($G259:$Z259&lt;&gt;0))+(SUMPRODUCT(--(ABS($G259:$Z259)=ABS(J259)),--($G259:$Z259&lt;&gt;0))-1)/2)</f>
        <v>5</v>
      </c>
      <c r="AE259" cm="1">
        <f t="array" ref="AE259">IF(K259=0,"",1+SUMPRODUCT(--(ABS($G259:$Z259)&lt;ABS(K259)),--($G259:$Z259&lt;&gt;0))+(SUMPRODUCT(--(ABS($G259:$Z259)=ABS(K259)),--($G259:$Z259&lt;&gt;0))-1)/2)</f>
        <v>6</v>
      </c>
      <c r="AF259" cm="1">
        <f t="array" ref="AF259">IF(L259=0,"",1+SUMPRODUCT(--(ABS($G259:$Z259)&lt;ABS(L259)),--($G259:$Z259&lt;&gt;0))+(SUMPRODUCT(--(ABS($G259:$Z259)=ABS(L259)),--($G259:$Z259&lt;&gt;0))-1)/2)</f>
        <v>11</v>
      </c>
      <c r="AG259" cm="1">
        <f t="array" ref="AG259">IF(M259=0,"",1+SUMPRODUCT(--(ABS($G259:$Z259)&lt;ABS(M259)),--($G259:$Z259&lt;&gt;0))+(SUMPRODUCT(--(ABS($G259:$Z259)=ABS(M259)),--($G259:$Z259&lt;&gt;0))-1)/2)</f>
        <v>13</v>
      </c>
      <c r="AH259" cm="1">
        <f t="array" ref="AH259">IF(N259=0,"",1+SUMPRODUCT(--(ABS($G259:$Z259)&lt;ABS(N259)),--($G259:$Z259&lt;&gt;0))+(SUMPRODUCT(--(ABS($G259:$Z259)=ABS(N259)),--($G259:$Z259&lt;&gt;0))-1)/2)</f>
        <v>19</v>
      </c>
      <c r="AI259" cm="1">
        <f t="array" ref="AI259">IF(O259=0,"",1+SUMPRODUCT(--(ABS($G259:$Z259)&lt;ABS(O259)),--($G259:$Z259&lt;&gt;0))+(SUMPRODUCT(--(ABS($G259:$Z259)=ABS(O259)),--($G259:$Z259&lt;&gt;0))-1)/2)</f>
        <v>16</v>
      </c>
      <c r="AJ259" cm="1">
        <f t="array" ref="AJ259">IF(P259=0,"",1+SUMPRODUCT(--(ABS($G259:$Z259)&lt;ABS(P259)),--($G259:$Z259&lt;&gt;0))+(SUMPRODUCT(--(ABS($G259:$Z259)=ABS(P259)),--($G259:$Z259&lt;&gt;0))-1)/2)</f>
        <v>2</v>
      </c>
      <c r="AK259" cm="1">
        <f t="array" ref="AK259">IF(Q259=0,"",1+SUMPRODUCT(--(ABS($G259:$Z259)&lt;ABS(Q259)),--($G259:$Z259&lt;&gt;0))+(SUMPRODUCT(--(ABS($G259:$Z259)=ABS(Q259)),--($G259:$Z259&lt;&gt;0))-1)/2)</f>
        <v>1</v>
      </c>
      <c r="AL259" cm="1">
        <f t="array" ref="AL259">IF(R259=0,"",1+SUMPRODUCT(--(ABS($G259:$Z259)&lt;ABS(R259)),--($G259:$Z259&lt;&gt;0))+(SUMPRODUCT(--(ABS($G259:$Z259)=ABS(R259)),--($G259:$Z259&lt;&gt;0))-1)/2)</f>
        <v>8</v>
      </c>
      <c r="AM259" cm="1">
        <f t="array" ref="AM259">IF(S259=0,"",1+SUMPRODUCT(--(ABS($G259:$Z259)&lt;ABS(S259)),--($G259:$Z259&lt;&gt;0))+(SUMPRODUCT(--(ABS($G259:$Z259)=ABS(S259)),--($G259:$Z259&lt;&gt;0))-1)/2)</f>
        <v>7</v>
      </c>
      <c r="AN259" cm="1">
        <f t="array" ref="AN259">IF(T259=0,"",1+SUMPRODUCT(--(ABS($G259:$Z259)&lt;ABS(T259)),--($G259:$Z259&lt;&gt;0))+(SUMPRODUCT(--(ABS($G259:$Z259)=ABS(T259)),--($G259:$Z259&lt;&gt;0))-1)/2)</f>
        <v>12</v>
      </c>
      <c r="AO259" cm="1">
        <f t="array" ref="AO259">IF(U259=0,"",1+SUMPRODUCT(--(ABS($G259:$Z259)&lt;ABS(U259)),--($G259:$Z259&lt;&gt;0))+(SUMPRODUCT(--(ABS($G259:$Z259)=ABS(U259)),--($G259:$Z259&lt;&gt;0))-1)/2)</f>
        <v>10</v>
      </c>
      <c r="AP259" cm="1">
        <f t="array" ref="AP259">IF(V259=0,"",1+SUMPRODUCT(--(ABS($G259:$Z259)&lt;ABS(V259)),--($G259:$Z259&lt;&gt;0))+(SUMPRODUCT(--(ABS($G259:$Z259)=ABS(V259)),--($G259:$Z259&lt;&gt;0))-1)/2)</f>
        <v>9</v>
      </c>
      <c r="AQ259" cm="1">
        <f t="array" ref="AQ259">IF(W259=0,"",1+SUMPRODUCT(--(ABS($G259:$Z259)&lt;ABS(W259)),--($G259:$Z259&lt;&gt;0))+(SUMPRODUCT(--(ABS($G259:$Z259)=ABS(W259)),--($G259:$Z259&lt;&gt;0))-1)/2)</f>
        <v>3</v>
      </c>
      <c r="AR259" cm="1">
        <f t="array" ref="AR259">IF(X259=0,"",1+SUMPRODUCT(--(ABS($G259:$Z259)&lt;ABS(X259)),--($G259:$Z259&lt;&gt;0))+(SUMPRODUCT(--(ABS($G259:$Z259)=ABS(X259)),--($G259:$Z259&lt;&gt;0))-1)/2)</f>
        <v>15</v>
      </c>
      <c r="AS259" cm="1">
        <f t="array" ref="AS259">IF(Y259=0,"",1+SUMPRODUCT(--(ABS($G259:$Z259)&lt;ABS(Y259)),--($G259:$Z259&lt;&gt;0))+(SUMPRODUCT(--(ABS($G259:$Z259)=ABS(Y259)),--($G259:$Z259&lt;&gt;0))-1)/2)</f>
        <v>20</v>
      </c>
      <c r="AT259" cm="1">
        <f t="array" ref="AT259">IF(Z259=0,"",1+SUMPRODUCT(--(ABS($G259:$Z259)&lt;ABS(Z259)),--($G259:$Z259&lt;&gt;0))+(SUMPRODUCT(--(ABS($G259:$Z259)=ABS(Z259)),--($G259:$Z259&lt;&gt;0))-1)/2)</f>
        <v>17</v>
      </c>
      <c r="AU259">
        <f>AVERAGE(G259:Z259)</f>
        <v>9.1674027439075101E-3</v>
      </c>
      <c r="AV259">
        <f>SUMIF(G259:Z259,"&gt;0",AA259:AT259)</f>
        <v>187</v>
      </c>
      <c r="AW259">
        <f>COUNTIF(G259:Z259,"&lt;&gt;0")</f>
        <v>20</v>
      </c>
      <c r="AX259">
        <f>_xlfn.LET(_xlpm.n,AW259,_xlpm.w,AV259,_xlpm.mu,_xlpm.n*(_xlpm.n+1)/4,_xlpm.sd,SQRT(_xlpm.n*(_xlpm.n+1)*(2*_xlpm.n+1)/24),_xlpm.z,(ABS(_xlpm.w-_xlpm.mu)-0.5)/_xlpm.sd,MIN(1,2*(1-_xlfn.NORM.S.DIST(_xlpm.z,TRUE))))</f>
        <v>2.3453407228775092E-3</v>
      </c>
    </row>
    <row r="260" spans="1:50" x14ac:dyDescent="0.25">
      <c r="A260" t="s">
        <v>9357</v>
      </c>
      <c r="B260" t="s">
        <v>106</v>
      </c>
      <c r="C260" t="s">
        <v>190</v>
      </c>
      <c r="D260" t="s">
        <v>94</v>
      </c>
      <c r="E260" t="s">
        <v>32</v>
      </c>
      <c r="F260" t="s">
        <v>9259</v>
      </c>
      <c r="G260">
        <f>all_runs!O3122-all_runs!O4082</f>
        <v>4.9327071862967253E-2</v>
      </c>
      <c r="H260">
        <f>all_runs!O3123-all_runs!O4083</f>
        <v>3.3382806256422204E-2</v>
      </c>
      <c r="I260">
        <f>all_runs!O3124-all_runs!O4084</f>
        <v>7.1612387966988988E-2</v>
      </c>
      <c r="J260">
        <f>all_runs!O3125-all_runs!O4085</f>
        <v>-2.9598308668076112E-2</v>
      </c>
      <c r="K260">
        <f>all_runs!O3126-all_runs!O4086</f>
        <v>4.231737103101163E-2</v>
      </c>
      <c r="L260">
        <f>all_runs!O3127-all_runs!O4087</f>
        <v>6.7028985507245897E-3</v>
      </c>
      <c r="M260">
        <f>all_runs!O3128-all_runs!O4088</f>
        <v>2.4194430269009359E-2</v>
      </c>
      <c r="N260">
        <f>all_runs!O3129-all_runs!O4089</f>
        <v>-6.4912497057074692E-3</v>
      </c>
      <c r="O260">
        <f>all_runs!O3130-all_runs!O4090</f>
        <v>3.1160962238972911E-2</v>
      </c>
      <c r="P260">
        <f>all_runs!O3131-all_runs!O4091</f>
        <v>1.5031874818892899E-2</v>
      </c>
      <c r="Q260">
        <f>all_runs!O3132-all_runs!O4092</f>
        <v>2.470601666856953E-2</v>
      </c>
      <c r="R260">
        <f>all_runs!O3133-all_runs!O4093</f>
        <v>4.8097110356145611E-3</v>
      </c>
      <c r="S260">
        <f>all_runs!O3134-all_runs!O4094</f>
        <v>-1.6242396936246961E-2</v>
      </c>
      <c r="T260">
        <f>all_runs!O3135-all_runs!O4095</f>
        <v>7.7515984934746207E-3</v>
      </c>
      <c r="U260">
        <f>all_runs!O3136-all_runs!O4096</f>
        <v>3.3535131168592858E-2</v>
      </c>
      <c r="V260">
        <f>all_runs!O3137-all_runs!O4097</f>
        <v>3.150552498667325E-2</v>
      </c>
      <c r="W260">
        <f>all_runs!O3138-all_runs!O4098</f>
        <v>2.5865348041080316E-2</v>
      </c>
      <c r="X260">
        <f>all_runs!O3139-all_runs!O4099</f>
        <v>6.5950590762620886E-2</v>
      </c>
      <c r="Y260">
        <f>all_runs!O3140-all_runs!O4100</f>
        <v>-2.4890829694323102E-2</v>
      </c>
      <c r="Z260">
        <f>all_runs!O3141-all_runs!O4101</f>
        <v>3.051391862955033E-2</v>
      </c>
      <c r="AA260" cm="1">
        <f t="array" ref="AA260">IF(G260=0,"",1+SUMPRODUCT(--(ABS($G260:$Z260)&lt;ABS(G260)),--($G260:$Z260&lt;&gt;0))+(SUMPRODUCT(--(ABS($G260:$Z260)=ABS(G260)),--($G260:$Z260&lt;&gt;0))-1)/2)</f>
        <v>18</v>
      </c>
      <c r="AB260" cm="1">
        <f t="array" ref="AB260">IF(H260=0,"",1+SUMPRODUCT(--(ABS($G260:$Z260)&lt;ABS(H260)),--($G260:$Z260&lt;&gt;0))+(SUMPRODUCT(--(ABS($G260:$Z260)=ABS(H260)),--($G260:$Z260&lt;&gt;0))-1)/2)</f>
        <v>15</v>
      </c>
      <c r="AC260" cm="1">
        <f t="array" ref="AC260">IF(I260=0,"",1+SUMPRODUCT(--(ABS($G260:$Z260)&lt;ABS(I260)),--($G260:$Z260&lt;&gt;0))+(SUMPRODUCT(--(ABS($G260:$Z260)=ABS(I260)),--($G260:$Z260&lt;&gt;0))-1)/2)</f>
        <v>20</v>
      </c>
      <c r="AD260" cm="1">
        <f t="array" ref="AD260">IF(J260=0,"",1+SUMPRODUCT(--(ABS($G260:$Z260)&lt;ABS(J260)),--($G260:$Z260&lt;&gt;0))+(SUMPRODUCT(--(ABS($G260:$Z260)=ABS(J260)),--($G260:$Z260&lt;&gt;0))-1)/2)</f>
        <v>11</v>
      </c>
      <c r="AE260" cm="1">
        <f t="array" ref="AE260">IF(K260=0,"",1+SUMPRODUCT(--(ABS($G260:$Z260)&lt;ABS(K260)),--($G260:$Z260&lt;&gt;0))+(SUMPRODUCT(--(ABS($G260:$Z260)=ABS(K260)),--($G260:$Z260&lt;&gt;0))-1)/2)</f>
        <v>17</v>
      </c>
      <c r="AF260" cm="1">
        <f t="array" ref="AF260">IF(L260=0,"",1+SUMPRODUCT(--(ABS($G260:$Z260)&lt;ABS(L260)),--($G260:$Z260&lt;&gt;0))+(SUMPRODUCT(--(ABS($G260:$Z260)=ABS(L260)),--($G260:$Z260&lt;&gt;0))-1)/2)</f>
        <v>3</v>
      </c>
      <c r="AG260" cm="1">
        <f t="array" ref="AG260">IF(M260=0,"",1+SUMPRODUCT(--(ABS($G260:$Z260)&lt;ABS(M260)),--($G260:$Z260&lt;&gt;0))+(SUMPRODUCT(--(ABS($G260:$Z260)=ABS(M260)),--($G260:$Z260&lt;&gt;0))-1)/2)</f>
        <v>7</v>
      </c>
      <c r="AH260" cm="1">
        <f t="array" ref="AH260">IF(N260=0,"",1+SUMPRODUCT(--(ABS($G260:$Z260)&lt;ABS(N260)),--($G260:$Z260&lt;&gt;0))+(SUMPRODUCT(--(ABS($G260:$Z260)=ABS(N260)),--($G260:$Z260&lt;&gt;0))-1)/2)</f>
        <v>2</v>
      </c>
      <c r="AI260" cm="1">
        <f t="array" ref="AI260">IF(O260=0,"",1+SUMPRODUCT(--(ABS($G260:$Z260)&lt;ABS(O260)),--($G260:$Z260&lt;&gt;0))+(SUMPRODUCT(--(ABS($G260:$Z260)=ABS(O260)),--($G260:$Z260&lt;&gt;0))-1)/2)</f>
        <v>13</v>
      </c>
      <c r="AJ260" cm="1">
        <f t="array" ref="AJ260">IF(P260=0,"",1+SUMPRODUCT(--(ABS($G260:$Z260)&lt;ABS(P260)),--($G260:$Z260&lt;&gt;0))+(SUMPRODUCT(--(ABS($G260:$Z260)=ABS(P260)),--($G260:$Z260&lt;&gt;0))-1)/2)</f>
        <v>5</v>
      </c>
      <c r="AK260" cm="1">
        <f t="array" ref="AK260">IF(Q260=0,"",1+SUMPRODUCT(--(ABS($G260:$Z260)&lt;ABS(Q260)),--($G260:$Z260&lt;&gt;0))+(SUMPRODUCT(--(ABS($G260:$Z260)=ABS(Q260)),--($G260:$Z260&lt;&gt;0))-1)/2)</f>
        <v>8</v>
      </c>
      <c r="AL260" cm="1">
        <f t="array" ref="AL260">IF(R260=0,"",1+SUMPRODUCT(--(ABS($G260:$Z260)&lt;ABS(R260)),--($G260:$Z260&lt;&gt;0))+(SUMPRODUCT(--(ABS($G260:$Z260)=ABS(R260)),--($G260:$Z260&lt;&gt;0))-1)/2)</f>
        <v>1</v>
      </c>
      <c r="AM260" cm="1">
        <f t="array" ref="AM260">IF(S260=0,"",1+SUMPRODUCT(--(ABS($G260:$Z260)&lt;ABS(S260)),--($G260:$Z260&lt;&gt;0))+(SUMPRODUCT(--(ABS($G260:$Z260)=ABS(S260)),--($G260:$Z260&lt;&gt;0))-1)/2)</f>
        <v>6</v>
      </c>
      <c r="AN260" cm="1">
        <f t="array" ref="AN260">IF(T260=0,"",1+SUMPRODUCT(--(ABS($G260:$Z260)&lt;ABS(T260)),--($G260:$Z260&lt;&gt;0))+(SUMPRODUCT(--(ABS($G260:$Z260)=ABS(T260)),--($G260:$Z260&lt;&gt;0))-1)/2)</f>
        <v>4</v>
      </c>
      <c r="AO260" cm="1">
        <f t="array" ref="AO260">IF(U260=0,"",1+SUMPRODUCT(--(ABS($G260:$Z260)&lt;ABS(U260)),--($G260:$Z260&lt;&gt;0))+(SUMPRODUCT(--(ABS($G260:$Z260)=ABS(U260)),--($G260:$Z260&lt;&gt;0))-1)/2)</f>
        <v>16</v>
      </c>
      <c r="AP260" cm="1">
        <f t="array" ref="AP260">IF(V260=0,"",1+SUMPRODUCT(--(ABS($G260:$Z260)&lt;ABS(V260)),--($G260:$Z260&lt;&gt;0))+(SUMPRODUCT(--(ABS($G260:$Z260)=ABS(V260)),--($G260:$Z260&lt;&gt;0))-1)/2)</f>
        <v>14</v>
      </c>
      <c r="AQ260" cm="1">
        <f t="array" ref="AQ260">IF(W260=0,"",1+SUMPRODUCT(--(ABS($G260:$Z260)&lt;ABS(W260)),--($G260:$Z260&lt;&gt;0))+(SUMPRODUCT(--(ABS($G260:$Z260)=ABS(W260)),--($G260:$Z260&lt;&gt;0))-1)/2)</f>
        <v>10</v>
      </c>
      <c r="AR260" cm="1">
        <f t="array" ref="AR260">IF(X260=0,"",1+SUMPRODUCT(--(ABS($G260:$Z260)&lt;ABS(X260)),--($G260:$Z260&lt;&gt;0))+(SUMPRODUCT(--(ABS($G260:$Z260)=ABS(X260)),--($G260:$Z260&lt;&gt;0))-1)/2)</f>
        <v>19</v>
      </c>
      <c r="AS260" cm="1">
        <f t="array" ref="AS260">IF(Y260=0,"",1+SUMPRODUCT(--(ABS($G260:$Z260)&lt;ABS(Y260)),--($G260:$Z260&lt;&gt;0))+(SUMPRODUCT(--(ABS($G260:$Z260)=ABS(Y260)),--($G260:$Z260&lt;&gt;0))-1)/2)</f>
        <v>9</v>
      </c>
      <c r="AT260" cm="1">
        <f t="array" ref="AT260">IF(Z260=0,"",1+SUMPRODUCT(--(ABS($G260:$Z260)&lt;ABS(Z260)),--($G260:$Z260&lt;&gt;0))+(SUMPRODUCT(--(ABS($G260:$Z260)=ABS(Z260)),--($G260:$Z260&lt;&gt;0))-1)/2)</f>
        <v>12</v>
      </c>
      <c r="AU260">
        <f>AVERAGE(G260:Z260)</f>
        <v>2.1057242888840626E-2</v>
      </c>
      <c r="AV260">
        <f>SUMIF(G260:Z260,"&gt;0",AA260:AT260)</f>
        <v>182</v>
      </c>
      <c r="AW260">
        <f>COUNTIF(G260:Z260,"&lt;&gt;0")</f>
        <v>20</v>
      </c>
      <c r="AX260">
        <f>_xlfn.LET(_xlpm.n,AW260,_xlpm.w,AV260,_xlpm.mu,_xlpm.n*(_xlpm.n+1)/4,_xlpm.sd,SQRT(_xlpm.n*(_xlpm.n+1)*(2*_xlpm.n+1)/24),_xlpm.z,(ABS(_xlpm.w-_xlpm.mu)-0.5)/_xlpm.sd,MIN(1,2*(1-_xlfn.NORM.S.DIST(_xlpm.z,TRUE))))</f>
        <v>4.2908374346304345E-3</v>
      </c>
    </row>
    <row r="261" spans="1:50" x14ac:dyDescent="0.25">
      <c r="A261" t="s">
        <v>9357</v>
      </c>
      <c r="B261" t="s">
        <v>106</v>
      </c>
      <c r="C261" t="s">
        <v>190</v>
      </c>
      <c r="D261" t="s">
        <v>94</v>
      </c>
      <c r="E261" t="s">
        <v>12</v>
      </c>
      <c r="F261" t="s">
        <v>9259</v>
      </c>
      <c r="G261">
        <f>all_runs!O3142-all_runs!O4102</f>
        <v>1.4078963303863379E-2</v>
      </c>
      <c r="H261">
        <f>all_runs!O3143-all_runs!O4103</f>
        <v>-1.7432352066607093E-2</v>
      </c>
      <c r="I261">
        <f>all_runs!O3144-all_runs!O4104</f>
        <v>-6.285249142391991E-2</v>
      </c>
      <c r="J261">
        <f>all_runs!O3145-all_runs!O4105</f>
        <v>-2.6294295049007377E-2</v>
      </c>
      <c r="K261">
        <f>all_runs!O3146-all_runs!O4106</f>
        <v>2.1299188968743721E-2</v>
      </c>
      <c r="L261">
        <f>all_runs!O3147-all_runs!O4107</f>
        <v>-2.1163720956622889E-2</v>
      </c>
      <c r="M261">
        <f>all_runs!O3148-all_runs!O4108</f>
        <v>-8.3174724019794422E-3</v>
      </c>
      <c r="N261">
        <f>all_runs!O3149-all_runs!O4109</f>
        <v>2.7272727272727226E-2</v>
      </c>
      <c r="O261">
        <f>all_runs!O3150-all_runs!O4110</f>
        <v>1.5540592833371947E-2</v>
      </c>
      <c r="P261">
        <f>all_runs!O3151-all_runs!O4111</f>
        <v>-3.565589723627749E-3</v>
      </c>
      <c r="Q261">
        <f>all_runs!O3152-all_runs!O4112</f>
        <v>1.3023400209554059E-2</v>
      </c>
      <c r="R261">
        <f>all_runs!O3153-all_runs!O4113</f>
        <v>1.951670001539163E-2</v>
      </c>
      <c r="S261">
        <f>all_runs!O3154-all_runs!O4114</f>
        <v>4.7792570716331806E-3</v>
      </c>
      <c r="T261">
        <f>all_runs!O3155-all_runs!O4115</f>
        <v>-1.42409197805069E-2</v>
      </c>
      <c r="U261">
        <f>all_runs!O3156-all_runs!O4116</f>
        <v>2.7315407597097607E-2</v>
      </c>
      <c r="V261">
        <f>all_runs!O3157-all_runs!O4117</f>
        <v>-1.0907479138964282E-2</v>
      </c>
      <c r="W261">
        <f>all_runs!O3158-all_runs!O4118</f>
        <v>1.2143063392097586E-2</v>
      </c>
      <c r="X261">
        <f>all_runs!O3159-all_runs!O4119</f>
        <v>6.3349590517404186E-3</v>
      </c>
      <c r="Y261">
        <f>all_runs!O3160-all_runs!O4120</f>
        <v>-1.345653265949176E-2</v>
      </c>
      <c r="Z261">
        <f>all_runs!O3161-all_runs!O4121</f>
        <v>-8.0979809240678824E-3</v>
      </c>
      <c r="AA261" cm="1">
        <f t="array" ref="AA261">IF(G261=0,"",1+SUMPRODUCT(--(ABS($G261:$Z261)&lt;ABS(G261)),--($G261:$Z261&lt;&gt;0))+(SUMPRODUCT(--(ABS($G261:$Z261)=ABS(G261)),--($G261:$Z261&lt;&gt;0))-1)/2)</f>
        <v>10</v>
      </c>
      <c r="AB261" cm="1">
        <f t="array" ref="AB261">IF(H261=0,"",1+SUMPRODUCT(--(ABS($G261:$Z261)&lt;ABS(H261)),--($G261:$Z261&lt;&gt;0))+(SUMPRODUCT(--(ABS($G261:$Z261)=ABS(H261)),--($G261:$Z261&lt;&gt;0))-1)/2)</f>
        <v>13</v>
      </c>
      <c r="AC261" cm="1">
        <f t="array" ref="AC261">IF(I261=0,"",1+SUMPRODUCT(--(ABS($G261:$Z261)&lt;ABS(I261)),--($G261:$Z261&lt;&gt;0))+(SUMPRODUCT(--(ABS($G261:$Z261)=ABS(I261)),--($G261:$Z261&lt;&gt;0))-1)/2)</f>
        <v>20</v>
      </c>
      <c r="AD261" cm="1">
        <f t="array" ref="AD261">IF(J261=0,"",1+SUMPRODUCT(--(ABS($G261:$Z261)&lt;ABS(J261)),--($G261:$Z261&lt;&gt;0))+(SUMPRODUCT(--(ABS($G261:$Z261)=ABS(J261)),--($G261:$Z261&lt;&gt;0))-1)/2)</f>
        <v>17</v>
      </c>
      <c r="AE261" cm="1">
        <f t="array" ref="AE261">IF(K261=0,"",1+SUMPRODUCT(--(ABS($G261:$Z261)&lt;ABS(K261)),--($G261:$Z261&lt;&gt;0))+(SUMPRODUCT(--(ABS($G261:$Z261)=ABS(K261)),--($G261:$Z261&lt;&gt;0))-1)/2)</f>
        <v>16</v>
      </c>
      <c r="AF261" cm="1">
        <f t="array" ref="AF261">IF(L261=0,"",1+SUMPRODUCT(--(ABS($G261:$Z261)&lt;ABS(L261)),--($G261:$Z261&lt;&gt;0))+(SUMPRODUCT(--(ABS($G261:$Z261)=ABS(L261)),--($G261:$Z261&lt;&gt;0))-1)/2)</f>
        <v>15</v>
      </c>
      <c r="AG261" cm="1">
        <f t="array" ref="AG261">IF(M261=0,"",1+SUMPRODUCT(--(ABS($G261:$Z261)&lt;ABS(M261)),--($G261:$Z261&lt;&gt;0))+(SUMPRODUCT(--(ABS($G261:$Z261)=ABS(M261)),--($G261:$Z261&lt;&gt;0))-1)/2)</f>
        <v>5</v>
      </c>
      <c r="AH261" cm="1">
        <f t="array" ref="AH261">IF(N261=0,"",1+SUMPRODUCT(--(ABS($G261:$Z261)&lt;ABS(N261)),--($G261:$Z261&lt;&gt;0))+(SUMPRODUCT(--(ABS($G261:$Z261)=ABS(N261)),--($G261:$Z261&lt;&gt;0))-1)/2)</f>
        <v>18</v>
      </c>
      <c r="AI261" cm="1">
        <f t="array" ref="AI261">IF(O261=0,"",1+SUMPRODUCT(--(ABS($G261:$Z261)&lt;ABS(O261)),--($G261:$Z261&lt;&gt;0))+(SUMPRODUCT(--(ABS($G261:$Z261)=ABS(O261)),--($G261:$Z261&lt;&gt;0))-1)/2)</f>
        <v>12</v>
      </c>
      <c r="AJ261" cm="1">
        <f t="array" ref="AJ261">IF(P261=0,"",1+SUMPRODUCT(--(ABS($G261:$Z261)&lt;ABS(P261)),--($G261:$Z261&lt;&gt;0))+(SUMPRODUCT(--(ABS($G261:$Z261)=ABS(P261)),--($G261:$Z261&lt;&gt;0))-1)/2)</f>
        <v>1</v>
      </c>
      <c r="AK261" cm="1">
        <f t="array" ref="AK261">IF(Q261=0,"",1+SUMPRODUCT(--(ABS($G261:$Z261)&lt;ABS(Q261)),--($G261:$Z261&lt;&gt;0))+(SUMPRODUCT(--(ABS($G261:$Z261)=ABS(Q261)),--($G261:$Z261&lt;&gt;0))-1)/2)</f>
        <v>8</v>
      </c>
      <c r="AL261" cm="1">
        <f t="array" ref="AL261">IF(R261=0,"",1+SUMPRODUCT(--(ABS($G261:$Z261)&lt;ABS(R261)),--($G261:$Z261&lt;&gt;0))+(SUMPRODUCT(--(ABS($G261:$Z261)=ABS(R261)),--($G261:$Z261&lt;&gt;0))-1)/2)</f>
        <v>14</v>
      </c>
      <c r="AM261" cm="1">
        <f t="array" ref="AM261">IF(S261=0,"",1+SUMPRODUCT(--(ABS($G261:$Z261)&lt;ABS(S261)),--($G261:$Z261&lt;&gt;0))+(SUMPRODUCT(--(ABS($G261:$Z261)=ABS(S261)),--($G261:$Z261&lt;&gt;0))-1)/2)</f>
        <v>2</v>
      </c>
      <c r="AN261" cm="1">
        <f t="array" ref="AN261">IF(T261=0,"",1+SUMPRODUCT(--(ABS($G261:$Z261)&lt;ABS(T261)),--($G261:$Z261&lt;&gt;0))+(SUMPRODUCT(--(ABS($G261:$Z261)=ABS(T261)),--($G261:$Z261&lt;&gt;0))-1)/2)</f>
        <v>11</v>
      </c>
      <c r="AO261" cm="1">
        <f t="array" ref="AO261">IF(U261=0,"",1+SUMPRODUCT(--(ABS($G261:$Z261)&lt;ABS(U261)),--($G261:$Z261&lt;&gt;0))+(SUMPRODUCT(--(ABS($G261:$Z261)=ABS(U261)),--($G261:$Z261&lt;&gt;0))-1)/2)</f>
        <v>19</v>
      </c>
      <c r="AP261" cm="1">
        <f t="array" ref="AP261">IF(V261=0,"",1+SUMPRODUCT(--(ABS($G261:$Z261)&lt;ABS(V261)),--($G261:$Z261&lt;&gt;0))+(SUMPRODUCT(--(ABS($G261:$Z261)=ABS(V261)),--($G261:$Z261&lt;&gt;0))-1)/2)</f>
        <v>6</v>
      </c>
      <c r="AQ261" cm="1">
        <f t="array" ref="AQ261">IF(W261=0,"",1+SUMPRODUCT(--(ABS($G261:$Z261)&lt;ABS(W261)),--($G261:$Z261&lt;&gt;0))+(SUMPRODUCT(--(ABS($G261:$Z261)=ABS(W261)),--($G261:$Z261&lt;&gt;0))-1)/2)</f>
        <v>7</v>
      </c>
      <c r="AR261" cm="1">
        <f t="array" ref="AR261">IF(X261=0,"",1+SUMPRODUCT(--(ABS($G261:$Z261)&lt;ABS(X261)),--($G261:$Z261&lt;&gt;0))+(SUMPRODUCT(--(ABS($G261:$Z261)=ABS(X261)),--($G261:$Z261&lt;&gt;0))-1)/2)</f>
        <v>3</v>
      </c>
      <c r="AS261" cm="1">
        <f t="array" ref="AS261">IF(Y261=0,"",1+SUMPRODUCT(--(ABS($G261:$Z261)&lt;ABS(Y261)),--($G261:$Z261&lt;&gt;0))+(SUMPRODUCT(--(ABS($G261:$Z261)=ABS(Y261)),--($G261:$Z261&lt;&gt;0))-1)/2)</f>
        <v>9</v>
      </c>
      <c r="AT261" cm="1">
        <f t="array" ref="AT261">IF(Z261=0,"",1+SUMPRODUCT(--(ABS($G261:$Z261)&lt;ABS(Z261)),--($G261:$Z261&lt;&gt;0))+(SUMPRODUCT(--(ABS($G261:$Z261)=ABS(Z261)),--($G261:$Z261&lt;&gt;0))-1)/2)</f>
        <v>4</v>
      </c>
      <c r="AU261">
        <f>AVERAGE(G261:Z261)</f>
        <v>-1.2512287204287265E-3</v>
      </c>
      <c r="AV261">
        <f>SUMIF(G261:Z261,"&gt;0",AA261:AT261)</f>
        <v>109</v>
      </c>
      <c r="AW261">
        <f>COUNTIF(G261:Z261,"&lt;&gt;0")</f>
        <v>20</v>
      </c>
      <c r="AX261">
        <f>_xlfn.LET(_xlpm.n,AW261,_xlpm.w,AV261,_xlpm.mu,_xlpm.n*(_xlpm.n+1)/4,_xlpm.sd,SQRT(_xlpm.n*(_xlpm.n+1)*(2*_xlpm.n+1)/24),_xlpm.z,(ABS(_xlpm.w-_xlpm.mu)-0.5)/_xlpm.sd,MIN(1,2*(1-_xlfn.NORM.S.DIST(_xlpm.z,TRUE))))</f>
        <v>0.89604084000970285</v>
      </c>
    </row>
    <row r="262" spans="1:50" x14ac:dyDescent="0.25">
      <c r="A262" t="s">
        <v>9357</v>
      </c>
      <c r="B262" t="s">
        <v>106</v>
      </c>
      <c r="C262" t="s">
        <v>190</v>
      </c>
      <c r="D262" t="s">
        <v>94</v>
      </c>
      <c r="E262" t="s">
        <v>26</v>
      </c>
      <c r="F262" t="s">
        <v>9259</v>
      </c>
      <c r="G262">
        <f>all_runs!O3162-all_runs!O4122</f>
        <v>3.9359374272545211E-2</v>
      </c>
      <c r="H262">
        <f>all_runs!O3163-all_runs!O4123</f>
        <v>2.063826081225506E-2</v>
      </c>
      <c r="I262">
        <f>all_runs!O3164-all_runs!O4124</f>
        <v>3.4959520309838843E-2</v>
      </c>
      <c r="J262">
        <f>all_runs!O3165-all_runs!O4125</f>
        <v>1.164171568031569E-2</v>
      </c>
      <c r="K262">
        <f>all_runs!O3166-all_runs!O4126</f>
        <v>-4.4869660355817853E-2</v>
      </c>
      <c r="L262">
        <f>all_runs!O3167-all_runs!O4127</f>
        <v>2.0742358078602585E-2</v>
      </c>
      <c r="M262">
        <f>all_runs!O3168-all_runs!O4128</f>
        <v>4.1225569557650887E-2</v>
      </c>
      <c r="N262">
        <f>all_runs!O3169-all_runs!O4129</f>
        <v>3.0414596019691542E-2</v>
      </c>
      <c r="O262">
        <f>all_runs!O3170-all_runs!O4130</f>
        <v>3.5322592844716616E-2</v>
      </c>
      <c r="P262">
        <f>all_runs!O3171-all_runs!O4131</f>
        <v>2.025199612313644E-2</v>
      </c>
      <c r="Q262">
        <f>all_runs!O3172-all_runs!O4132</f>
        <v>-2.6554939218694673E-2</v>
      </c>
      <c r="R262">
        <f>all_runs!O3173-all_runs!O4133</f>
        <v>-3.716438045437731E-2</v>
      </c>
      <c r="S262">
        <f>all_runs!O3174-all_runs!O4134</f>
        <v>2.8058781899171548E-2</v>
      </c>
      <c r="T262">
        <f>all_runs!O3175-all_runs!O4135</f>
        <v>3.8279208659947828E-2</v>
      </c>
      <c r="U262">
        <f>all_runs!O3176-all_runs!O4136</f>
        <v>4.409888728525535E-2</v>
      </c>
      <c r="V262">
        <f>all_runs!O3177-all_runs!O4137</f>
        <v>2.1283543671603344E-2</v>
      </c>
      <c r="W262">
        <f>all_runs!O3178-all_runs!O4138</f>
        <v>0.11664098613251161</v>
      </c>
      <c r="X262">
        <f>all_runs!O3179-all_runs!O4139</f>
        <v>6.1327231121282022E-3</v>
      </c>
      <c r="Y262">
        <f>all_runs!O3180-all_runs!O4140</f>
        <v>-3.9273769708552453E-2</v>
      </c>
      <c r="Z262">
        <f>all_runs!O3181-all_runs!O4141</f>
        <v>9.9132824716865464E-3</v>
      </c>
      <c r="AA262" cm="1">
        <f t="array" ref="AA262">IF(G262=0,"",1+SUMPRODUCT(--(ABS($G262:$Z262)&lt;ABS(G262)),--($G262:$Z262&lt;&gt;0))+(SUMPRODUCT(--(ABS($G262:$Z262)=ABS(G262)),--($G262:$Z262&lt;&gt;0))-1)/2)</f>
        <v>16</v>
      </c>
      <c r="AB262" cm="1">
        <f t="array" ref="AB262">IF(H262=0,"",1+SUMPRODUCT(--(ABS($G262:$Z262)&lt;ABS(H262)),--($G262:$Z262&lt;&gt;0))+(SUMPRODUCT(--(ABS($G262:$Z262)=ABS(H262)),--($G262:$Z262&lt;&gt;0))-1)/2)</f>
        <v>5</v>
      </c>
      <c r="AC262" cm="1">
        <f t="array" ref="AC262">IF(I262=0,"",1+SUMPRODUCT(--(ABS($G262:$Z262)&lt;ABS(I262)),--($G262:$Z262&lt;&gt;0))+(SUMPRODUCT(--(ABS($G262:$Z262)=ABS(I262)),--($G262:$Z262&lt;&gt;0))-1)/2)</f>
        <v>11</v>
      </c>
      <c r="AD262" cm="1">
        <f t="array" ref="AD262">IF(J262=0,"",1+SUMPRODUCT(--(ABS($G262:$Z262)&lt;ABS(J262)),--($G262:$Z262&lt;&gt;0))+(SUMPRODUCT(--(ABS($G262:$Z262)=ABS(J262)),--($G262:$Z262&lt;&gt;0))-1)/2)</f>
        <v>3</v>
      </c>
      <c r="AE262" cm="1">
        <f t="array" ref="AE262">IF(K262=0,"",1+SUMPRODUCT(--(ABS($G262:$Z262)&lt;ABS(K262)),--($G262:$Z262&lt;&gt;0))+(SUMPRODUCT(--(ABS($G262:$Z262)=ABS(K262)),--($G262:$Z262&lt;&gt;0))-1)/2)</f>
        <v>19</v>
      </c>
      <c r="AF262" cm="1">
        <f t="array" ref="AF262">IF(L262=0,"",1+SUMPRODUCT(--(ABS($G262:$Z262)&lt;ABS(L262)),--($G262:$Z262&lt;&gt;0))+(SUMPRODUCT(--(ABS($G262:$Z262)=ABS(L262)),--($G262:$Z262&lt;&gt;0))-1)/2)</f>
        <v>6</v>
      </c>
      <c r="AG262" cm="1">
        <f t="array" ref="AG262">IF(M262=0,"",1+SUMPRODUCT(--(ABS($G262:$Z262)&lt;ABS(M262)),--($G262:$Z262&lt;&gt;0))+(SUMPRODUCT(--(ABS($G262:$Z262)=ABS(M262)),--($G262:$Z262&lt;&gt;0))-1)/2)</f>
        <v>17</v>
      </c>
      <c r="AH262" cm="1">
        <f t="array" ref="AH262">IF(N262=0,"",1+SUMPRODUCT(--(ABS($G262:$Z262)&lt;ABS(N262)),--($G262:$Z262&lt;&gt;0))+(SUMPRODUCT(--(ABS($G262:$Z262)=ABS(N262)),--($G262:$Z262&lt;&gt;0))-1)/2)</f>
        <v>10</v>
      </c>
      <c r="AI262" cm="1">
        <f t="array" ref="AI262">IF(O262=0,"",1+SUMPRODUCT(--(ABS($G262:$Z262)&lt;ABS(O262)),--($G262:$Z262&lt;&gt;0))+(SUMPRODUCT(--(ABS($G262:$Z262)=ABS(O262)),--($G262:$Z262&lt;&gt;0))-1)/2)</f>
        <v>12</v>
      </c>
      <c r="AJ262" cm="1">
        <f t="array" ref="AJ262">IF(P262=0,"",1+SUMPRODUCT(--(ABS($G262:$Z262)&lt;ABS(P262)),--($G262:$Z262&lt;&gt;0))+(SUMPRODUCT(--(ABS($G262:$Z262)=ABS(P262)),--($G262:$Z262&lt;&gt;0))-1)/2)</f>
        <v>4</v>
      </c>
      <c r="AK262" cm="1">
        <f t="array" ref="AK262">IF(Q262=0,"",1+SUMPRODUCT(--(ABS($G262:$Z262)&lt;ABS(Q262)),--($G262:$Z262&lt;&gt;0))+(SUMPRODUCT(--(ABS($G262:$Z262)=ABS(Q262)),--($G262:$Z262&lt;&gt;0))-1)/2)</f>
        <v>8</v>
      </c>
      <c r="AL262" cm="1">
        <f t="array" ref="AL262">IF(R262=0,"",1+SUMPRODUCT(--(ABS($G262:$Z262)&lt;ABS(R262)),--($G262:$Z262&lt;&gt;0))+(SUMPRODUCT(--(ABS($G262:$Z262)=ABS(R262)),--($G262:$Z262&lt;&gt;0))-1)/2)</f>
        <v>13</v>
      </c>
      <c r="AM262" cm="1">
        <f t="array" ref="AM262">IF(S262=0,"",1+SUMPRODUCT(--(ABS($G262:$Z262)&lt;ABS(S262)),--($G262:$Z262&lt;&gt;0))+(SUMPRODUCT(--(ABS($G262:$Z262)=ABS(S262)),--($G262:$Z262&lt;&gt;0))-1)/2)</f>
        <v>9</v>
      </c>
      <c r="AN262" cm="1">
        <f t="array" ref="AN262">IF(T262=0,"",1+SUMPRODUCT(--(ABS($G262:$Z262)&lt;ABS(T262)),--($G262:$Z262&lt;&gt;0))+(SUMPRODUCT(--(ABS($G262:$Z262)=ABS(T262)),--($G262:$Z262&lt;&gt;0))-1)/2)</f>
        <v>14</v>
      </c>
      <c r="AO262" cm="1">
        <f t="array" ref="AO262">IF(U262=0,"",1+SUMPRODUCT(--(ABS($G262:$Z262)&lt;ABS(U262)),--($G262:$Z262&lt;&gt;0))+(SUMPRODUCT(--(ABS($G262:$Z262)=ABS(U262)),--($G262:$Z262&lt;&gt;0))-1)/2)</f>
        <v>18</v>
      </c>
      <c r="AP262" cm="1">
        <f t="array" ref="AP262">IF(V262=0,"",1+SUMPRODUCT(--(ABS($G262:$Z262)&lt;ABS(V262)),--($G262:$Z262&lt;&gt;0))+(SUMPRODUCT(--(ABS($G262:$Z262)=ABS(V262)),--($G262:$Z262&lt;&gt;0))-1)/2)</f>
        <v>7</v>
      </c>
      <c r="AQ262" cm="1">
        <f t="array" ref="AQ262">IF(W262=0,"",1+SUMPRODUCT(--(ABS($G262:$Z262)&lt;ABS(W262)),--($G262:$Z262&lt;&gt;0))+(SUMPRODUCT(--(ABS($G262:$Z262)=ABS(W262)),--($G262:$Z262&lt;&gt;0))-1)/2)</f>
        <v>20</v>
      </c>
      <c r="AR262" cm="1">
        <f t="array" ref="AR262">IF(X262=0,"",1+SUMPRODUCT(--(ABS($G262:$Z262)&lt;ABS(X262)),--($G262:$Z262&lt;&gt;0))+(SUMPRODUCT(--(ABS($G262:$Z262)=ABS(X262)),--($G262:$Z262&lt;&gt;0))-1)/2)</f>
        <v>1</v>
      </c>
      <c r="AS262" cm="1">
        <f t="array" ref="AS262">IF(Y262=0,"",1+SUMPRODUCT(--(ABS($G262:$Z262)&lt;ABS(Y262)),--($G262:$Z262&lt;&gt;0))+(SUMPRODUCT(--(ABS($G262:$Z262)=ABS(Y262)),--($G262:$Z262&lt;&gt;0))-1)/2)</f>
        <v>15</v>
      </c>
      <c r="AT262" cm="1">
        <f t="array" ref="AT262">IF(Z262=0,"",1+SUMPRODUCT(--(ABS($G262:$Z262)&lt;ABS(Z262)),--($G262:$Z262&lt;&gt;0))+(SUMPRODUCT(--(ABS($G262:$Z262)=ABS(Z262)),--($G262:$Z262&lt;&gt;0))-1)/2)</f>
        <v>2</v>
      </c>
      <c r="AU262">
        <f>AVERAGE(G262:Z262)</f>
        <v>1.855503235968075E-2</v>
      </c>
      <c r="AV262">
        <f>SUMIF(G262:Z262,"&gt;0",AA262:AT262)</f>
        <v>155</v>
      </c>
      <c r="AW262">
        <f>COUNTIF(G262:Z262,"&lt;&gt;0")</f>
        <v>20</v>
      </c>
      <c r="AX262">
        <f>_xlfn.LET(_xlpm.n,AW262,_xlpm.w,AV262,_xlpm.mu,_xlpm.n*(_xlpm.n+1)/4,_xlpm.sd,SQRT(_xlpm.n*(_xlpm.n+1)*(2*_xlpm.n+1)/24),_xlpm.z,(ABS(_xlpm.w-_xlpm.mu)-0.5)/_xlpm.sd,MIN(1,2*(1-_xlfn.NORM.S.DIST(_xlpm.z,TRUE))))</f>
        <v>6.4607095537442039E-2</v>
      </c>
    </row>
    <row r="263" spans="1:50" x14ac:dyDescent="0.25">
      <c r="A263" t="s">
        <v>9357</v>
      </c>
      <c r="B263" t="s">
        <v>106</v>
      </c>
      <c r="C263" t="s">
        <v>190</v>
      </c>
      <c r="D263" t="s">
        <v>94</v>
      </c>
      <c r="E263" t="s">
        <v>32</v>
      </c>
      <c r="F263" t="s">
        <v>9260</v>
      </c>
      <c r="G263">
        <f>all_runs!O3182-all_runs!O4142</f>
        <v>5.2059271426860398E-2</v>
      </c>
      <c r="H263">
        <f>all_runs!O3183-all_runs!O4143</f>
        <v>4.9689440993788914E-2</v>
      </c>
      <c r="I263">
        <f>all_runs!O3184-all_runs!O4144</f>
        <v>8.6776859504132164E-2</v>
      </c>
      <c r="J263">
        <f>all_runs!O3185-all_runs!O4145</f>
        <v>4.7124478146033821E-2</v>
      </c>
      <c r="K263">
        <f>all_runs!O3186-all_runs!O4146</f>
        <v>5.1834881846336556E-2</v>
      </c>
      <c r="L263">
        <f>all_runs!O3187-all_runs!O4147</f>
        <v>6.8554396423248898E-2</v>
      </c>
      <c r="M263">
        <f>all_runs!O3188-all_runs!O4148</f>
        <v>5.9213250517598293E-2</v>
      </c>
      <c r="N263">
        <f>all_runs!O3189-all_runs!O4149</f>
        <v>4.8654660563801855E-2</v>
      </c>
      <c r="O263">
        <f>all_runs!O3190-all_runs!O4150</f>
        <v>7.5054961473607795E-2</v>
      </c>
      <c r="P263">
        <f>all_runs!O3191-all_runs!O4151</f>
        <v>5.3719008264462742E-2</v>
      </c>
      <c r="Q263">
        <f>all_runs!O3192-all_runs!O4152</f>
        <v>3.955866064582092E-2</v>
      </c>
      <c r="R263">
        <f>all_runs!O3193-all_runs!O4153</f>
        <v>3.6883036883036735E-2</v>
      </c>
      <c r="S263">
        <f>all_runs!O3194-all_runs!O4154</f>
        <v>6.6666666666666541E-2</v>
      </c>
      <c r="T263">
        <f>all_runs!O3195-all_runs!O4155</f>
        <v>5.6321501906717475E-2</v>
      </c>
      <c r="U263">
        <f>all_runs!O3196-all_runs!O4156</f>
        <v>4.5548654244306319E-2</v>
      </c>
      <c r="V263">
        <f>all_runs!O3197-all_runs!O4157</f>
        <v>8.3492214122417474E-2</v>
      </c>
      <c r="W263">
        <f>all_runs!O3198-all_runs!O4158</f>
        <v>4.4188568758493085E-2</v>
      </c>
      <c r="X263">
        <f>all_runs!O3199-all_runs!O4159</f>
        <v>6.1586670282322453E-2</v>
      </c>
      <c r="Y263">
        <f>all_runs!O3200-all_runs!O4160</f>
        <v>2.4216285085850275E-2</v>
      </c>
      <c r="Z263">
        <f>all_runs!O3201-all_runs!O4161</f>
        <v>2.6971530051612236E-2</v>
      </c>
      <c r="AA263" cm="1">
        <f t="array" ref="AA263">IF(G263=0,"",1+SUMPRODUCT(--(ABS($G263:$Z263)&lt;ABS(G263)),--($G263:$Z263&lt;&gt;0))+(SUMPRODUCT(--(ABS($G263:$Z263)=ABS(G263)),--($G263:$Z263&lt;&gt;0))-1)/2)</f>
        <v>11</v>
      </c>
      <c r="AB263" cm="1">
        <f t="array" ref="AB263">IF(H263=0,"",1+SUMPRODUCT(--(ABS($G263:$Z263)&lt;ABS(H263)),--($G263:$Z263&lt;&gt;0))+(SUMPRODUCT(--(ABS($G263:$Z263)=ABS(H263)),--($G263:$Z263&lt;&gt;0))-1)/2)</f>
        <v>9</v>
      </c>
      <c r="AC263" cm="1">
        <f t="array" ref="AC263">IF(I263=0,"",1+SUMPRODUCT(--(ABS($G263:$Z263)&lt;ABS(I263)),--($G263:$Z263&lt;&gt;0))+(SUMPRODUCT(--(ABS($G263:$Z263)=ABS(I263)),--($G263:$Z263&lt;&gt;0))-1)/2)</f>
        <v>20</v>
      </c>
      <c r="AD263" cm="1">
        <f t="array" ref="AD263">IF(J263=0,"",1+SUMPRODUCT(--(ABS($G263:$Z263)&lt;ABS(J263)),--($G263:$Z263&lt;&gt;0))+(SUMPRODUCT(--(ABS($G263:$Z263)=ABS(J263)),--($G263:$Z263&lt;&gt;0))-1)/2)</f>
        <v>7</v>
      </c>
      <c r="AE263" cm="1">
        <f t="array" ref="AE263">IF(K263=0,"",1+SUMPRODUCT(--(ABS($G263:$Z263)&lt;ABS(K263)),--($G263:$Z263&lt;&gt;0))+(SUMPRODUCT(--(ABS($G263:$Z263)=ABS(K263)),--($G263:$Z263&lt;&gt;0))-1)/2)</f>
        <v>10</v>
      </c>
      <c r="AF263" cm="1">
        <f t="array" ref="AF263">IF(L263=0,"",1+SUMPRODUCT(--(ABS($G263:$Z263)&lt;ABS(L263)),--($G263:$Z263&lt;&gt;0))+(SUMPRODUCT(--(ABS($G263:$Z263)=ABS(L263)),--($G263:$Z263&lt;&gt;0))-1)/2)</f>
        <v>17</v>
      </c>
      <c r="AG263" cm="1">
        <f t="array" ref="AG263">IF(M263=0,"",1+SUMPRODUCT(--(ABS($G263:$Z263)&lt;ABS(M263)),--($G263:$Z263&lt;&gt;0))+(SUMPRODUCT(--(ABS($G263:$Z263)=ABS(M263)),--($G263:$Z263&lt;&gt;0))-1)/2)</f>
        <v>14</v>
      </c>
      <c r="AH263" cm="1">
        <f t="array" ref="AH263">IF(N263=0,"",1+SUMPRODUCT(--(ABS($G263:$Z263)&lt;ABS(N263)),--($G263:$Z263&lt;&gt;0))+(SUMPRODUCT(--(ABS($G263:$Z263)=ABS(N263)),--($G263:$Z263&lt;&gt;0))-1)/2)</f>
        <v>8</v>
      </c>
      <c r="AI263" cm="1">
        <f t="array" ref="AI263">IF(O263=0,"",1+SUMPRODUCT(--(ABS($G263:$Z263)&lt;ABS(O263)),--($G263:$Z263&lt;&gt;0))+(SUMPRODUCT(--(ABS($G263:$Z263)=ABS(O263)),--($G263:$Z263&lt;&gt;0))-1)/2)</f>
        <v>18</v>
      </c>
      <c r="AJ263" cm="1">
        <f t="array" ref="AJ263">IF(P263=0,"",1+SUMPRODUCT(--(ABS($G263:$Z263)&lt;ABS(P263)),--($G263:$Z263&lt;&gt;0))+(SUMPRODUCT(--(ABS($G263:$Z263)=ABS(P263)),--($G263:$Z263&lt;&gt;0))-1)/2)</f>
        <v>12</v>
      </c>
      <c r="AK263" cm="1">
        <f t="array" ref="AK263">IF(Q263=0,"",1+SUMPRODUCT(--(ABS($G263:$Z263)&lt;ABS(Q263)),--($G263:$Z263&lt;&gt;0))+(SUMPRODUCT(--(ABS($G263:$Z263)=ABS(Q263)),--($G263:$Z263&lt;&gt;0))-1)/2)</f>
        <v>4</v>
      </c>
      <c r="AL263" cm="1">
        <f t="array" ref="AL263">IF(R263=0,"",1+SUMPRODUCT(--(ABS($G263:$Z263)&lt;ABS(R263)),--($G263:$Z263&lt;&gt;0))+(SUMPRODUCT(--(ABS($G263:$Z263)=ABS(R263)),--($G263:$Z263&lt;&gt;0))-1)/2)</f>
        <v>3</v>
      </c>
      <c r="AM263" cm="1">
        <f t="array" ref="AM263">IF(S263=0,"",1+SUMPRODUCT(--(ABS($G263:$Z263)&lt;ABS(S263)),--($G263:$Z263&lt;&gt;0))+(SUMPRODUCT(--(ABS($G263:$Z263)=ABS(S263)),--($G263:$Z263&lt;&gt;0))-1)/2)</f>
        <v>16</v>
      </c>
      <c r="AN263" cm="1">
        <f t="array" ref="AN263">IF(T263=0,"",1+SUMPRODUCT(--(ABS($G263:$Z263)&lt;ABS(T263)),--($G263:$Z263&lt;&gt;0))+(SUMPRODUCT(--(ABS($G263:$Z263)=ABS(T263)),--($G263:$Z263&lt;&gt;0))-1)/2)</f>
        <v>13</v>
      </c>
      <c r="AO263" cm="1">
        <f t="array" ref="AO263">IF(U263=0,"",1+SUMPRODUCT(--(ABS($G263:$Z263)&lt;ABS(U263)),--($G263:$Z263&lt;&gt;0))+(SUMPRODUCT(--(ABS($G263:$Z263)=ABS(U263)),--($G263:$Z263&lt;&gt;0))-1)/2)</f>
        <v>6</v>
      </c>
      <c r="AP263" cm="1">
        <f t="array" ref="AP263">IF(V263=0,"",1+SUMPRODUCT(--(ABS($G263:$Z263)&lt;ABS(V263)),--($G263:$Z263&lt;&gt;0))+(SUMPRODUCT(--(ABS($G263:$Z263)=ABS(V263)),--($G263:$Z263&lt;&gt;0))-1)/2)</f>
        <v>19</v>
      </c>
      <c r="AQ263" cm="1">
        <f t="array" ref="AQ263">IF(W263=0,"",1+SUMPRODUCT(--(ABS($G263:$Z263)&lt;ABS(W263)),--($G263:$Z263&lt;&gt;0))+(SUMPRODUCT(--(ABS($G263:$Z263)=ABS(W263)),--($G263:$Z263&lt;&gt;0))-1)/2)</f>
        <v>5</v>
      </c>
      <c r="AR263" cm="1">
        <f t="array" ref="AR263">IF(X263=0,"",1+SUMPRODUCT(--(ABS($G263:$Z263)&lt;ABS(X263)),--($G263:$Z263&lt;&gt;0))+(SUMPRODUCT(--(ABS($G263:$Z263)=ABS(X263)),--($G263:$Z263&lt;&gt;0))-1)/2)</f>
        <v>15</v>
      </c>
      <c r="AS263" cm="1">
        <f t="array" ref="AS263">IF(Y263=0,"",1+SUMPRODUCT(--(ABS($G263:$Z263)&lt;ABS(Y263)),--($G263:$Z263&lt;&gt;0))+(SUMPRODUCT(--(ABS($G263:$Z263)=ABS(Y263)),--($G263:$Z263&lt;&gt;0))-1)/2)</f>
        <v>1</v>
      </c>
      <c r="AT263" cm="1">
        <f t="array" ref="AT263">IF(Z263=0,"",1+SUMPRODUCT(--(ABS($G263:$Z263)&lt;ABS(Z263)),--($G263:$Z263&lt;&gt;0))+(SUMPRODUCT(--(ABS($G263:$Z263)=ABS(Z263)),--($G263:$Z263&lt;&gt;0))-1)/2)</f>
        <v>2</v>
      </c>
      <c r="AU263">
        <f>AVERAGE(G263:Z263)</f>
        <v>5.390574989035575E-2</v>
      </c>
      <c r="AV263">
        <f>SUMIF(G263:Z263,"&gt;0",AA263:AT263)</f>
        <v>210</v>
      </c>
      <c r="AW263">
        <f>COUNTIF(G263:Z263,"&lt;&gt;0")</f>
        <v>20</v>
      </c>
      <c r="AX263">
        <f>_xlfn.LET(_xlpm.n,AW263,_xlpm.w,AV263,_xlpm.mu,_xlpm.n*(_xlpm.n+1)/4,_xlpm.sd,SQRT(_xlpm.n*(_xlpm.n+1)*(2*_xlpm.n+1)/24),_xlpm.z,(ABS(_xlpm.w-_xlpm.mu)-0.5)/_xlpm.sd,MIN(1,2*(1-_xlfn.NORM.S.DIST(_xlpm.z,TRUE))))</f>
        <v>9.5691731570646255E-5</v>
      </c>
    </row>
    <row r="264" spans="1:50" x14ac:dyDescent="0.25">
      <c r="A264" t="s">
        <v>9357</v>
      </c>
      <c r="B264" t="s">
        <v>106</v>
      </c>
      <c r="C264" t="s">
        <v>190</v>
      </c>
      <c r="D264" t="s">
        <v>94</v>
      </c>
      <c r="E264" t="s">
        <v>12</v>
      </c>
      <c r="F264" t="s">
        <v>9260</v>
      </c>
      <c r="G264">
        <f>all_runs!O3202-all_runs!O4162</f>
        <v>2.8849896697308086E-2</v>
      </c>
      <c r="H264">
        <f>all_runs!O3203-all_runs!O4163</f>
        <v>-1.6302871116747886E-3</v>
      </c>
      <c r="I264">
        <f>all_runs!O3204-all_runs!O4164</f>
        <v>5.5605192621012156E-2</v>
      </c>
      <c r="J264">
        <f>all_runs!O3205-all_runs!O4165</f>
        <v>2.7085298477294018E-2</v>
      </c>
      <c r="K264">
        <f>all_runs!O3206-all_runs!O4166</f>
        <v>1.4757433137418285E-2</v>
      </c>
      <c r="L264">
        <f>all_runs!O3207-all_runs!O4167</f>
        <v>-4.115117238128907E-2</v>
      </c>
      <c r="M264">
        <f>all_runs!O3208-all_runs!O4168</f>
        <v>5.9237319511291631E-3</v>
      </c>
      <c r="N264">
        <f>all_runs!O3209-all_runs!O4169</f>
        <v>-7.5890959868862851E-4</v>
      </c>
      <c r="O264">
        <f>all_runs!O3210-all_runs!O4170</f>
        <v>4.1105919826096127E-2</v>
      </c>
      <c r="P264">
        <f>all_runs!O3211-all_runs!O4171</f>
        <v>8.4083721421723823E-3</v>
      </c>
      <c r="Q264">
        <f>all_runs!O3212-all_runs!O4172</f>
        <v>4.349294045426666E-2</v>
      </c>
      <c r="R264">
        <f>all_runs!O3213-all_runs!O4173</f>
        <v>2.2362088115512768E-2</v>
      </c>
      <c r="S264">
        <f>all_runs!O3214-all_runs!O4174</f>
        <v>2.0606241600719111E-3</v>
      </c>
      <c r="T264">
        <f>all_runs!O3215-all_runs!O4175</f>
        <v>-2.6706008099116274E-2</v>
      </c>
      <c r="U264">
        <f>all_runs!O3216-all_runs!O4176</f>
        <v>3.1355685457681304E-3</v>
      </c>
      <c r="V264">
        <f>all_runs!O3217-all_runs!O4177</f>
        <v>0</v>
      </c>
      <c r="W264">
        <f>all_runs!O3218-all_runs!O4178</f>
        <v>6.9404279930597168E-3</v>
      </c>
      <c r="X264">
        <f>all_runs!O3219-all_runs!O4179</f>
        <v>3.5298895986412226E-2</v>
      </c>
      <c r="Y264">
        <f>all_runs!O3220-all_runs!O4180</f>
        <v>-3.1058682992386455E-3</v>
      </c>
      <c r="Z264">
        <f>all_runs!O3221-all_runs!O4181</f>
        <v>-9.7228827441477872E-3</v>
      </c>
      <c r="AA264" cm="1">
        <f t="array" ref="AA264">IF(G264=0,"",1+SUMPRODUCT(--(ABS($G264:$Z264)&lt;ABS(G264)),--($G264:$Z264&lt;&gt;0))+(SUMPRODUCT(--(ABS($G264:$Z264)=ABS(G264)),--($G264:$Z264&lt;&gt;0))-1)/2)</f>
        <v>14</v>
      </c>
      <c r="AB264" cm="1">
        <f t="array" ref="AB264">IF(H264=0,"",1+SUMPRODUCT(--(ABS($G264:$Z264)&lt;ABS(H264)),--($G264:$Z264&lt;&gt;0))+(SUMPRODUCT(--(ABS($G264:$Z264)=ABS(H264)),--($G264:$Z264&lt;&gt;0))-1)/2)</f>
        <v>2</v>
      </c>
      <c r="AC264" cm="1">
        <f t="array" ref="AC264">IF(I264=0,"",1+SUMPRODUCT(--(ABS($G264:$Z264)&lt;ABS(I264)),--($G264:$Z264&lt;&gt;0))+(SUMPRODUCT(--(ABS($G264:$Z264)=ABS(I264)),--($G264:$Z264&lt;&gt;0))-1)/2)</f>
        <v>19</v>
      </c>
      <c r="AD264" cm="1">
        <f t="array" ref="AD264">IF(J264=0,"",1+SUMPRODUCT(--(ABS($G264:$Z264)&lt;ABS(J264)),--($G264:$Z264&lt;&gt;0))+(SUMPRODUCT(--(ABS($G264:$Z264)=ABS(J264)),--($G264:$Z264&lt;&gt;0))-1)/2)</f>
        <v>13</v>
      </c>
      <c r="AE264" cm="1">
        <f t="array" ref="AE264">IF(K264=0,"",1+SUMPRODUCT(--(ABS($G264:$Z264)&lt;ABS(K264)),--($G264:$Z264&lt;&gt;0))+(SUMPRODUCT(--(ABS($G264:$Z264)=ABS(K264)),--($G264:$Z264&lt;&gt;0))-1)/2)</f>
        <v>10</v>
      </c>
      <c r="AF264" cm="1">
        <f t="array" ref="AF264">IF(L264=0,"",1+SUMPRODUCT(--(ABS($G264:$Z264)&lt;ABS(L264)),--($G264:$Z264&lt;&gt;0))+(SUMPRODUCT(--(ABS($G264:$Z264)=ABS(L264)),--($G264:$Z264&lt;&gt;0))-1)/2)</f>
        <v>17</v>
      </c>
      <c r="AG264" cm="1">
        <f t="array" ref="AG264">IF(M264=0,"",1+SUMPRODUCT(--(ABS($G264:$Z264)&lt;ABS(M264)),--($G264:$Z264&lt;&gt;0))+(SUMPRODUCT(--(ABS($G264:$Z264)=ABS(M264)),--($G264:$Z264&lt;&gt;0))-1)/2)</f>
        <v>6</v>
      </c>
      <c r="AH264" cm="1">
        <f t="array" ref="AH264">IF(N264=0,"",1+SUMPRODUCT(--(ABS($G264:$Z264)&lt;ABS(N264)),--($G264:$Z264&lt;&gt;0))+(SUMPRODUCT(--(ABS($G264:$Z264)=ABS(N264)),--($G264:$Z264&lt;&gt;0))-1)/2)</f>
        <v>1</v>
      </c>
      <c r="AI264" cm="1">
        <f t="array" ref="AI264">IF(O264=0,"",1+SUMPRODUCT(--(ABS($G264:$Z264)&lt;ABS(O264)),--($G264:$Z264&lt;&gt;0))+(SUMPRODUCT(--(ABS($G264:$Z264)=ABS(O264)),--($G264:$Z264&lt;&gt;0))-1)/2)</f>
        <v>16</v>
      </c>
      <c r="AJ264" cm="1">
        <f t="array" ref="AJ264">IF(P264=0,"",1+SUMPRODUCT(--(ABS($G264:$Z264)&lt;ABS(P264)),--($G264:$Z264&lt;&gt;0))+(SUMPRODUCT(--(ABS($G264:$Z264)=ABS(P264)),--($G264:$Z264&lt;&gt;0))-1)/2)</f>
        <v>8</v>
      </c>
      <c r="AK264" cm="1">
        <f t="array" ref="AK264">IF(Q264=0,"",1+SUMPRODUCT(--(ABS($G264:$Z264)&lt;ABS(Q264)),--($G264:$Z264&lt;&gt;0))+(SUMPRODUCT(--(ABS($G264:$Z264)=ABS(Q264)),--($G264:$Z264&lt;&gt;0))-1)/2)</f>
        <v>18</v>
      </c>
      <c r="AL264" cm="1">
        <f t="array" ref="AL264">IF(R264=0,"",1+SUMPRODUCT(--(ABS($G264:$Z264)&lt;ABS(R264)),--($G264:$Z264&lt;&gt;0))+(SUMPRODUCT(--(ABS($G264:$Z264)=ABS(R264)),--($G264:$Z264&lt;&gt;0))-1)/2)</f>
        <v>11</v>
      </c>
      <c r="AM264" cm="1">
        <f t="array" ref="AM264">IF(S264=0,"",1+SUMPRODUCT(--(ABS($G264:$Z264)&lt;ABS(S264)),--($G264:$Z264&lt;&gt;0))+(SUMPRODUCT(--(ABS($G264:$Z264)=ABS(S264)),--($G264:$Z264&lt;&gt;0))-1)/2)</f>
        <v>3</v>
      </c>
      <c r="AN264" cm="1">
        <f t="array" ref="AN264">IF(T264=0,"",1+SUMPRODUCT(--(ABS($G264:$Z264)&lt;ABS(T264)),--($G264:$Z264&lt;&gt;0))+(SUMPRODUCT(--(ABS($G264:$Z264)=ABS(T264)),--($G264:$Z264&lt;&gt;0))-1)/2)</f>
        <v>12</v>
      </c>
      <c r="AO264" cm="1">
        <f t="array" ref="AO264">IF(U264=0,"",1+SUMPRODUCT(--(ABS($G264:$Z264)&lt;ABS(U264)),--($G264:$Z264&lt;&gt;0))+(SUMPRODUCT(--(ABS($G264:$Z264)=ABS(U264)),--($G264:$Z264&lt;&gt;0))-1)/2)</f>
        <v>5</v>
      </c>
      <c r="AP264" t="str" cm="1">
        <f t="array" ref="AP264">IF(V264=0,"",1+SUMPRODUCT(--(ABS($G264:$Z264)&lt;ABS(V264)),--($G264:$Z264&lt;&gt;0))+(SUMPRODUCT(--(ABS($G264:$Z264)=ABS(V264)),--($G264:$Z264&lt;&gt;0))-1)/2)</f>
        <v/>
      </c>
      <c r="AQ264" cm="1">
        <f t="array" ref="AQ264">IF(W264=0,"",1+SUMPRODUCT(--(ABS($G264:$Z264)&lt;ABS(W264)),--($G264:$Z264&lt;&gt;0))+(SUMPRODUCT(--(ABS($G264:$Z264)=ABS(W264)),--($G264:$Z264&lt;&gt;0))-1)/2)</f>
        <v>7</v>
      </c>
      <c r="AR264" cm="1">
        <f t="array" ref="AR264">IF(X264=0,"",1+SUMPRODUCT(--(ABS($G264:$Z264)&lt;ABS(X264)),--($G264:$Z264&lt;&gt;0))+(SUMPRODUCT(--(ABS($G264:$Z264)=ABS(X264)),--($G264:$Z264&lt;&gt;0))-1)/2)</f>
        <v>15</v>
      </c>
      <c r="AS264" cm="1">
        <f t="array" ref="AS264">IF(Y264=0,"",1+SUMPRODUCT(--(ABS($G264:$Z264)&lt;ABS(Y264)),--($G264:$Z264&lt;&gt;0))+(SUMPRODUCT(--(ABS($G264:$Z264)=ABS(Y264)),--($G264:$Z264&lt;&gt;0))-1)/2)</f>
        <v>4</v>
      </c>
      <c r="AT264" cm="1">
        <f t="array" ref="AT264">IF(Z264=0,"",1+SUMPRODUCT(--(ABS($G264:$Z264)&lt;ABS(Z264)),--($G264:$Z264&lt;&gt;0))+(SUMPRODUCT(--(ABS($G264:$Z264)=ABS(Z264)),--($G264:$Z264&lt;&gt;0))-1)/2)</f>
        <v>9</v>
      </c>
      <c r="AU264">
        <f>AVERAGE(G264:Z264)</f>
        <v>1.0597563093668322E-2</v>
      </c>
      <c r="AV264">
        <f>SUMIF(G264:Z264,"&gt;0",AA264:AT264)</f>
        <v>145</v>
      </c>
      <c r="AW264">
        <f>COUNTIF(G264:Z264,"&lt;&gt;0")</f>
        <v>19</v>
      </c>
      <c r="AX264">
        <f>_xlfn.LET(_xlpm.n,AW264,_xlpm.w,AV264,_xlpm.mu,_xlpm.n*(_xlpm.n+1)/4,_xlpm.sd,SQRT(_xlpm.n*(_xlpm.n+1)*(2*_xlpm.n+1)/24),_xlpm.z,(ABS(_xlpm.w-_xlpm.mu)-0.5)/_xlpm.sd,MIN(1,2*(1-_xlfn.NORM.S.DIST(_xlpm.z,TRUE))))</f>
        <v>4.6372374480187606E-2</v>
      </c>
    </row>
    <row r="265" spans="1:50" x14ac:dyDescent="0.25">
      <c r="A265" t="s">
        <v>9357</v>
      </c>
      <c r="B265" t="s">
        <v>106</v>
      </c>
      <c r="C265" t="s">
        <v>190</v>
      </c>
      <c r="D265" t="s">
        <v>94</v>
      </c>
      <c r="E265" t="s">
        <v>26</v>
      </c>
      <c r="F265" t="s">
        <v>9260</v>
      </c>
      <c r="G265">
        <f>all_runs!O3222-all_runs!O4182</f>
        <v>1.0316200154243949E-2</v>
      </c>
      <c r="H265">
        <f>all_runs!O3223-all_runs!O4183</f>
        <v>9.8814412443570809E-3</v>
      </c>
      <c r="I265">
        <f>all_runs!O3224-all_runs!O4184</f>
        <v>-1.2283557791919364E-2</v>
      </c>
      <c r="J265">
        <f>all_runs!O3225-all_runs!O4185</f>
        <v>1.9425019425020063E-3</v>
      </c>
      <c r="K265">
        <f>all_runs!O3226-all_runs!O4186</f>
        <v>1.8104787199821892E-3</v>
      </c>
      <c r="L265">
        <f>all_runs!O3227-all_runs!O4187</f>
        <v>-9.8152743314033897E-3</v>
      </c>
      <c r="M265">
        <f>all_runs!O3228-all_runs!O4188</f>
        <v>1.8468950749464641E-2</v>
      </c>
      <c r="N265">
        <f>all_runs!O3229-all_runs!O4189</f>
        <v>2.8249528249528311E-2</v>
      </c>
      <c r="O265">
        <f>all_runs!O3230-all_runs!O4190</f>
        <v>3.1331399067474619E-3</v>
      </c>
      <c r="P265">
        <f>all_runs!O3231-all_runs!O4191</f>
        <v>-3.1835016680298867E-2</v>
      </c>
      <c r="Q265">
        <f>all_runs!O3232-all_runs!O4192</f>
        <v>9.7928819316251969E-3</v>
      </c>
      <c r="R265">
        <f>all_runs!O3233-all_runs!O4193</f>
        <v>-6.1722648395025059E-3</v>
      </c>
      <c r="S265">
        <f>all_runs!O3234-all_runs!O4194</f>
        <v>1.0656804328470604E-2</v>
      </c>
      <c r="T265">
        <f>all_runs!O3235-all_runs!O4195</f>
        <v>-7.9917122983571565E-3</v>
      </c>
      <c r="U265">
        <f>all_runs!O3236-all_runs!O4196</f>
        <v>2.8731916454593276E-2</v>
      </c>
      <c r="V265">
        <f>all_runs!O3237-all_runs!O4197</f>
        <v>1.1721922764527104E-3</v>
      </c>
      <c r="W265">
        <f>all_runs!O3238-all_runs!O4198</f>
        <v>2.4577344157294956E-3</v>
      </c>
      <c r="X265">
        <f>all_runs!O3239-all_runs!O4199</f>
        <v>-8.6206896551725976E-3</v>
      </c>
      <c r="Y265">
        <f>all_runs!O3240-all_runs!O4200</f>
        <v>1.6002145952520808E-2</v>
      </c>
      <c r="Z265">
        <f>all_runs!O3241-all_runs!O4201</f>
        <v>1.6575403285481793E-2</v>
      </c>
      <c r="AA265" cm="1">
        <f t="array" ref="AA265">IF(G265=0,"",1+SUMPRODUCT(--(ABS($G265:$Z265)&lt;ABS(G265)),--($G265:$Z265&lt;&gt;0))+(SUMPRODUCT(--(ABS($G265:$Z265)=ABS(G265)),--($G265:$Z265&lt;&gt;0))-1)/2)</f>
        <v>12</v>
      </c>
      <c r="AB265" cm="1">
        <f t="array" ref="AB265">IF(H265=0,"",1+SUMPRODUCT(--(ABS($G265:$Z265)&lt;ABS(H265)),--($G265:$Z265&lt;&gt;0))+(SUMPRODUCT(--(ABS($G265:$Z265)=ABS(H265)),--($G265:$Z265&lt;&gt;0))-1)/2)</f>
        <v>11</v>
      </c>
      <c r="AC265" cm="1">
        <f t="array" ref="AC265">IF(I265=0,"",1+SUMPRODUCT(--(ABS($G265:$Z265)&lt;ABS(I265)),--($G265:$Z265&lt;&gt;0))+(SUMPRODUCT(--(ABS($G265:$Z265)=ABS(I265)),--($G265:$Z265&lt;&gt;0))-1)/2)</f>
        <v>14</v>
      </c>
      <c r="AD265" cm="1">
        <f t="array" ref="AD265">IF(J265=0,"",1+SUMPRODUCT(--(ABS($G265:$Z265)&lt;ABS(J265)),--($G265:$Z265&lt;&gt;0))+(SUMPRODUCT(--(ABS($G265:$Z265)=ABS(J265)),--($G265:$Z265&lt;&gt;0))-1)/2)</f>
        <v>3</v>
      </c>
      <c r="AE265" cm="1">
        <f t="array" ref="AE265">IF(K265=0,"",1+SUMPRODUCT(--(ABS($G265:$Z265)&lt;ABS(K265)),--($G265:$Z265&lt;&gt;0))+(SUMPRODUCT(--(ABS($G265:$Z265)=ABS(K265)),--($G265:$Z265&lt;&gt;0))-1)/2)</f>
        <v>2</v>
      </c>
      <c r="AF265" cm="1">
        <f t="array" ref="AF265">IF(L265=0,"",1+SUMPRODUCT(--(ABS($G265:$Z265)&lt;ABS(L265)),--($G265:$Z265&lt;&gt;0))+(SUMPRODUCT(--(ABS($G265:$Z265)=ABS(L265)),--($G265:$Z265&lt;&gt;0))-1)/2)</f>
        <v>10</v>
      </c>
      <c r="AG265" cm="1">
        <f t="array" ref="AG265">IF(M265=0,"",1+SUMPRODUCT(--(ABS($G265:$Z265)&lt;ABS(M265)),--($G265:$Z265&lt;&gt;0))+(SUMPRODUCT(--(ABS($G265:$Z265)=ABS(M265)),--($G265:$Z265&lt;&gt;0))-1)/2)</f>
        <v>17</v>
      </c>
      <c r="AH265" cm="1">
        <f t="array" ref="AH265">IF(N265=0,"",1+SUMPRODUCT(--(ABS($G265:$Z265)&lt;ABS(N265)),--($G265:$Z265&lt;&gt;0))+(SUMPRODUCT(--(ABS($G265:$Z265)=ABS(N265)),--($G265:$Z265&lt;&gt;0))-1)/2)</f>
        <v>18</v>
      </c>
      <c r="AI265" cm="1">
        <f t="array" ref="AI265">IF(O265=0,"",1+SUMPRODUCT(--(ABS($G265:$Z265)&lt;ABS(O265)),--($G265:$Z265&lt;&gt;0))+(SUMPRODUCT(--(ABS($G265:$Z265)=ABS(O265)),--($G265:$Z265&lt;&gt;0))-1)/2)</f>
        <v>5</v>
      </c>
      <c r="AJ265" cm="1">
        <f t="array" ref="AJ265">IF(P265=0,"",1+SUMPRODUCT(--(ABS($G265:$Z265)&lt;ABS(P265)),--($G265:$Z265&lt;&gt;0))+(SUMPRODUCT(--(ABS($G265:$Z265)=ABS(P265)),--($G265:$Z265&lt;&gt;0))-1)/2)</f>
        <v>20</v>
      </c>
      <c r="AK265" cm="1">
        <f t="array" ref="AK265">IF(Q265=0,"",1+SUMPRODUCT(--(ABS($G265:$Z265)&lt;ABS(Q265)),--($G265:$Z265&lt;&gt;0))+(SUMPRODUCT(--(ABS($G265:$Z265)=ABS(Q265)),--($G265:$Z265&lt;&gt;0))-1)/2)</f>
        <v>9</v>
      </c>
      <c r="AL265" cm="1">
        <f t="array" ref="AL265">IF(R265=0,"",1+SUMPRODUCT(--(ABS($G265:$Z265)&lt;ABS(R265)),--($G265:$Z265&lt;&gt;0))+(SUMPRODUCT(--(ABS($G265:$Z265)=ABS(R265)),--($G265:$Z265&lt;&gt;0))-1)/2)</f>
        <v>6</v>
      </c>
      <c r="AM265" cm="1">
        <f t="array" ref="AM265">IF(S265=0,"",1+SUMPRODUCT(--(ABS($G265:$Z265)&lt;ABS(S265)),--($G265:$Z265&lt;&gt;0))+(SUMPRODUCT(--(ABS($G265:$Z265)=ABS(S265)),--($G265:$Z265&lt;&gt;0))-1)/2)</f>
        <v>13</v>
      </c>
      <c r="AN265" cm="1">
        <f t="array" ref="AN265">IF(T265=0,"",1+SUMPRODUCT(--(ABS($G265:$Z265)&lt;ABS(T265)),--($G265:$Z265&lt;&gt;0))+(SUMPRODUCT(--(ABS($G265:$Z265)=ABS(T265)),--($G265:$Z265&lt;&gt;0))-1)/2)</f>
        <v>7</v>
      </c>
      <c r="AO265" cm="1">
        <f t="array" ref="AO265">IF(U265=0,"",1+SUMPRODUCT(--(ABS($G265:$Z265)&lt;ABS(U265)),--($G265:$Z265&lt;&gt;0))+(SUMPRODUCT(--(ABS($G265:$Z265)=ABS(U265)),--($G265:$Z265&lt;&gt;0))-1)/2)</f>
        <v>19</v>
      </c>
      <c r="AP265" cm="1">
        <f t="array" ref="AP265">IF(V265=0,"",1+SUMPRODUCT(--(ABS($G265:$Z265)&lt;ABS(V265)),--($G265:$Z265&lt;&gt;0))+(SUMPRODUCT(--(ABS($G265:$Z265)=ABS(V265)),--($G265:$Z265&lt;&gt;0))-1)/2)</f>
        <v>1</v>
      </c>
      <c r="AQ265" cm="1">
        <f t="array" ref="AQ265">IF(W265=0,"",1+SUMPRODUCT(--(ABS($G265:$Z265)&lt;ABS(W265)),--($G265:$Z265&lt;&gt;0))+(SUMPRODUCT(--(ABS($G265:$Z265)=ABS(W265)),--($G265:$Z265&lt;&gt;0))-1)/2)</f>
        <v>4</v>
      </c>
      <c r="AR265" cm="1">
        <f t="array" ref="AR265">IF(X265=0,"",1+SUMPRODUCT(--(ABS($G265:$Z265)&lt;ABS(X265)),--($G265:$Z265&lt;&gt;0))+(SUMPRODUCT(--(ABS($G265:$Z265)=ABS(X265)),--($G265:$Z265&lt;&gt;0))-1)/2)</f>
        <v>8</v>
      </c>
      <c r="AS265" cm="1">
        <f t="array" ref="AS265">IF(Y265=0,"",1+SUMPRODUCT(--(ABS($G265:$Z265)&lt;ABS(Y265)),--($G265:$Z265&lt;&gt;0))+(SUMPRODUCT(--(ABS($G265:$Z265)=ABS(Y265)),--($G265:$Z265&lt;&gt;0))-1)/2)</f>
        <v>15</v>
      </c>
      <c r="AT265" cm="1">
        <f t="array" ref="AT265">IF(Z265=0,"",1+SUMPRODUCT(--(ABS($G265:$Z265)&lt;ABS(Z265)),--($G265:$Z265&lt;&gt;0))+(SUMPRODUCT(--(ABS($G265:$Z265)=ABS(Z265)),--($G265:$Z265&lt;&gt;0))-1)/2)</f>
        <v>16</v>
      </c>
      <c r="AU265">
        <f>AVERAGE(G265:Z265)</f>
        <v>4.1236402007522825E-3</v>
      </c>
      <c r="AV265">
        <f>SUMIF(G265:Z265,"&gt;0",AA265:AT265)</f>
        <v>145</v>
      </c>
      <c r="AW265">
        <f>COUNTIF(G265:Z265,"&lt;&gt;0")</f>
        <v>20</v>
      </c>
      <c r="AX265">
        <f>_xlfn.LET(_xlpm.n,AW265,_xlpm.w,AV265,_xlpm.mu,_xlpm.n*(_xlpm.n+1)/4,_xlpm.sd,SQRT(_xlpm.n*(_xlpm.n+1)*(2*_xlpm.n+1)/24),_xlpm.z,(ABS(_xlpm.w-_xlpm.mu)-0.5)/_xlpm.sd,MIN(1,2*(1-_xlfn.NORM.S.DIST(_xlpm.z,TRUE))))</f>
        <v>0.14030923357671488</v>
      </c>
    </row>
    <row r="266" spans="1:50" x14ac:dyDescent="0.25">
      <c r="A266" t="s">
        <v>9357</v>
      </c>
      <c r="B266" t="s">
        <v>106</v>
      </c>
      <c r="C266" t="s">
        <v>190</v>
      </c>
      <c r="D266" t="s">
        <v>102</v>
      </c>
      <c r="E266" t="s">
        <v>32</v>
      </c>
      <c r="F266" t="s">
        <v>9259</v>
      </c>
      <c r="G266">
        <f>all_runs!O3242-all_runs!O4202</f>
        <v>5.8620844766317237E-2</v>
      </c>
      <c r="H266">
        <f>all_runs!O3243-all_runs!O4203</f>
        <v>6.2743587216543162E-2</v>
      </c>
      <c r="I266">
        <f>all_runs!O3244-all_runs!O4204</f>
        <v>6.4037375462033586E-2</v>
      </c>
      <c r="J266">
        <f>all_runs!O3245-all_runs!O4205</f>
        <v>2.2312343811176416E-2</v>
      </c>
      <c r="K266">
        <f>all_runs!O3246-all_runs!O4206</f>
        <v>8.5394458662512385E-2</v>
      </c>
      <c r="L266">
        <f>all_runs!O3247-all_runs!O4207</f>
        <v>6.0858009948461911E-2</v>
      </c>
      <c r="M266">
        <f>all_runs!O3248-all_runs!O4208</f>
        <v>6.5840550743948345E-2</v>
      </c>
      <c r="N266">
        <f>all_runs!O3249-all_runs!O4209</f>
        <v>-7.8378738358451105E-3</v>
      </c>
      <c r="O266">
        <f>all_runs!O3250-all_runs!O4210</f>
        <v>5.8103467624284533E-2</v>
      </c>
      <c r="P266">
        <f>all_runs!O3251-all_runs!O4211</f>
        <v>6.3276592688357503E-2</v>
      </c>
      <c r="Q266">
        <f>all_runs!O3252-all_runs!O4212</f>
        <v>4.4606614268763667E-2</v>
      </c>
      <c r="R266">
        <f>all_runs!O3253-all_runs!O4213</f>
        <v>1.7824129893095342E-2</v>
      </c>
      <c r="S266">
        <f>all_runs!O3254-all_runs!O4214</f>
        <v>5.6948215431702698E-2</v>
      </c>
      <c r="T266">
        <f>all_runs!O3255-all_runs!O4215</f>
        <v>1.9208037825058977E-2</v>
      </c>
      <c r="U266">
        <f>all_runs!O3256-all_runs!O4216</f>
        <v>8.5066754937658584E-2</v>
      </c>
      <c r="V266">
        <f>all_runs!O3257-all_runs!O4217</f>
        <v>6.9505768409058644E-2</v>
      </c>
      <c r="W266">
        <f>all_runs!O3258-all_runs!O4218</f>
        <v>8.6286294272253095E-2</v>
      </c>
      <c r="X266">
        <f>all_runs!O3259-all_runs!O4219</f>
        <v>1.2372100607394687E-2</v>
      </c>
      <c r="Y266">
        <f>all_runs!O3260-all_runs!O4220</f>
        <v>3.2449160035366909E-2</v>
      </c>
      <c r="Z266">
        <f>all_runs!O3261-all_runs!O4221</f>
        <v>5.7410095145944307E-2</v>
      </c>
      <c r="AA266" cm="1">
        <f t="array" ref="AA266">IF(G266=0,"",1+SUMPRODUCT(--(ABS($G266:$Z266)&lt;ABS(G266)),--($G266:$Z266&lt;&gt;0))+(SUMPRODUCT(--(ABS($G266:$Z266)=ABS(G266)),--($G266:$Z266&lt;&gt;0))-1)/2)</f>
        <v>11</v>
      </c>
      <c r="AB266" cm="1">
        <f t="array" ref="AB266">IF(H266=0,"",1+SUMPRODUCT(--(ABS($G266:$Z266)&lt;ABS(H266)),--($G266:$Z266&lt;&gt;0))+(SUMPRODUCT(--(ABS($G266:$Z266)=ABS(H266)),--($G266:$Z266&lt;&gt;0))-1)/2)</f>
        <v>13</v>
      </c>
      <c r="AC266" cm="1">
        <f t="array" ref="AC266">IF(I266=0,"",1+SUMPRODUCT(--(ABS($G266:$Z266)&lt;ABS(I266)),--($G266:$Z266&lt;&gt;0))+(SUMPRODUCT(--(ABS($G266:$Z266)=ABS(I266)),--($G266:$Z266&lt;&gt;0))-1)/2)</f>
        <v>15</v>
      </c>
      <c r="AD266" cm="1">
        <f t="array" ref="AD266">IF(J266=0,"",1+SUMPRODUCT(--(ABS($G266:$Z266)&lt;ABS(J266)),--($G266:$Z266&lt;&gt;0))+(SUMPRODUCT(--(ABS($G266:$Z266)=ABS(J266)),--($G266:$Z266&lt;&gt;0))-1)/2)</f>
        <v>5</v>
      </c>
      <c r="AE266" cm="1">
        <f t="array" ref="AE266">IF(K266=0,"",1+SUMPRODUCT(--(ABS($G266:$Z266)&lt;ABS(K266)),--($G266:$Z266&lt;&gt;0))+(SUMPRODUCT(--(ABS($G266:$Z266)=ABS(K266)),--($G266:$Z266&lt;&gt;0))-1)/2)</f>
        <v>19</v>
      </c>
      <c r="AF266" cm="1">
        <f t="array" ref="AF266">IF(L266=0,"",1+SUMPRODUCT(--(ABS($G266:$Z266)&lt;ABS(L266)),--($G266:$Z266&lt;&gt;0))+(SUMPRODUCT(--(ABS($G266:$Z266)=ABS(L266)),--($G266:$Z266&lt;&gt;0))-1)/2)</f>
        <v>12</v>
      </c>
      <c r="AG266" cm="1">
        <f t="array" ref="AG266">IF(M266=0,"",1+SUMPRODUCT(--(ABS($G266:$Z266)&lt;ABS(M266)),--($G266:$Z266&lt;&gt;0))+(SUMPRODUCT(--(ABS($G266:$Z266)=ABS(M266)),--($G266:$Z266&lt;&gt;0))-1)/2)</f>
        <v>16</v>
      </c>
      <c r="AH266" cm="1">
        <f t="array" ref="AH266">IF(N266=0,"",1+SUMPRODUCT(--(ABS($G266:$Z266)&lt;ABS(N266)),--($G266:$Z266&lt;&gt;0))+(SUMPRODUCT(--(ABS($G266:$Z266)=ABS(N266)),--($G266:$Z266&lt;&gt;0))-1)/2)</f>
        <v>1</v>
      </c>
      <c r="AI266" cm="1">
        <f t="array" ref="AI266">IF(O266=0,"",1+SUMPRODUCT(--(ABS($G266:$Z266)&lt;ABS(O266)),--($G266:$Z266&lt;&gt;0))+(SUMPRODUCT(--(ABS($G266:$Z266)=ABS(O266)),--($G266:$Z266&lt;&gt;0))-1)/2)</f>
        <v>10</v>
      </c>
      <c r="AJ266" cm="1">
        <f t="array" ref="AJ266">IF(P266=0,"",1+SUMPRODUCT(--(ABS($G266:$Z266)&lt;ABS(P266)),--($G266:$Z266&lt;&gt;0))+(SUMPRODUCT(--(ABS($G266:$Z266)=ABS(P266)),--($G266:$Z266&lt;&gt;0))-1)/2)</f>
        <v>14</v>
      </c>
      <c r="AK266" cm="1">
        <f t="array" ref="AK266">IF(Q266=0,"",1+SUMPRODUCT(--(ABS($G266:$Z266)&lt;ABS(Q266)),--($G266:$Z266&lt;&gt;0))+(SUMPRODUCT(--(ABS($G266:$Z266)=ABS(Q266)),--($G266:$Z266&lt;&gt;0))-1)/2)</f>
        <v>7</v>
      </c>
      <c r="AL266" cm="1">
        <f t="array" ref="AL266">IF(R266=0,"",1+SUMPRODUCT(--(ABS($G266:$Z266)&lt;ABS(R266)),--($G266:$Z266&lt;&gt;0))+(SUMPRODUCT(--(ABS($G266:$Z266)=ABS(R266)),--($G266:$Z266&lt;&gt;0))-1)/2)</f>
        <v>3</v>
      </c>
      <c r="AM266" cm="1">
        <f t="array" ref="AM266">IF(S266=0,"",1+SUMPRODUCT(--(ABS($G266:$Z266)&lt;ABS(S266)),--($G266:$Z266&lt;&gt;0))+(SUMPRODUCT(--(ABS($G266:$Z266)=ABS(S266)),--($G266:$Z266&lt;&gt;0))-1)/2)</f>
        <v>8</v>
      </c>
      <c r="AN266" cm="1">
        <f t="array" ref="AN266">IF(T266=0,"",1+SUMPRODUCT(--(ABS($G266:$Z266)&lt;ABS(T266)),--($G266:$Z266&lt;&gt;0))+(SUMPRODUCT(--(ABS($G266:$Z266)=ABS(T266)),--($G266:$Z266&lt;&gt;0))-1)/2)</f>
        <v>4</v>
      </c>
      <c r="AO266" cm="1">
        <f t="array" ref="AO266">IF(U266=0,"",1+SUMPRODUCT(--(ABS($G266:$Z266)&lt;ABS(U266)),--($G266:$Z266&lt;&gt;0))+(SUMPRODUCT(--(ABS($G266:$Z266)=ABS(U266)),--($G266:$Z266&lt;&gt;0))-1)/2)</f>
        <v>18</v>
      </c>
      <c r="AP266" cm="1">
        <f t="array" ref="AP266">IF(V266=0,"",1+SUMPRODUCT(--(ABS($G266:$Z266)&lt;ABS(V266)),--($G266:$Z266&lt;&gt;0))+(SUMPRODUCT(--(ABS($G266:$Z266)=ABS(V266)),--($G266:$Z266&lt;&gt;0))-1)/2)</f>
        <v>17</v>
      </c>
      <c r="AQ266" cm="1">
        <f t="array" ref="AQ266">IF(W266=0,"",1+SUMPRODUCT(--(ABS($G266:$Z266)&lt;ABS(W266)),--($G266:$Z266&lt;&gt;0))+(SUMPRODUCT(--(ABS($G266:$Z266)=ABS(W266)),--($G266:$Z266&lt;&gt;0))-1)/2)</f>
        <v>20</v>
      </c>
      <c r="AR266" cm="1">
        <f t="array" ref="AR266">IF(X266=0,"",1+SUMPRODUCT(--(ABS($G266:$Z266)&lt;ABS(X266)),--($G266:$Z266&lt;&gt;0))+(SUMPRODUCT(--(ABS($G266:$Z266)=ABS(X266)),--($G266:$Z266&lt;&gt;0))-1)/2)</f>
        <v>2</v>
      </c>
      <c r="AS266" cm="1">
        <f t="array" ref="AS266">IF(Y266=0,"",1+SUMPRODUCT(--(ABS($G266:$Z266)&lt;ABS(Y266)),--($G266:$Z266&lt;&gt;0))+(SUMPRODUCT(--(ABS($G266:$Z266)=ABS(Y266)),--($G266:$Z266&lt;&gt;0))-1)/2)</f>
        <v>6</v>
      </c>
      <c r="AT266" cm="1">
        <f t="array" ref="AT266">IF(Z266=0,"",1+SUMPRODUCT(--(ABS($G266:$Z266)&lt;ABS(Z266)),--($G266:$Z266&lt;&gt;0))+(SUMPRODUCT(--(ABS($G266:$Z266)=ABS(Z266)),--($G266:$Z266&lt;&gt;0))-1)/2)</f>
        <v>9</v>
      </c>
      <c r="AU266">
        <f>AVERAGE(G266:Z266)</f>
        <v>5.0751326395704344E-2</v>
      </c>
      <c r="AV266">
        <f>SUMIF(G266:Z266,"&gt;0",AA266:AT266)</f>
        <v>209</v>
      </c>
      <c r="AW266">
        <f>COUNTIF(G266:Z266,"&lt;&gt;0")</f>
        <v>20</v>
      </c>
      <c r="AX266">
        <f>_xlfn.LET(_xlpm.n,AW266,_xlpm.w,AV266,_xlpm.mu,_xlpm.n*(_xlpm.n+1)/4,_xlpm.sd,SQRT(_xlpm.n*(_xlpm.n+1)*(2*_xlpm.n+1)/24),_xlpm.z,(ABS(_xlpm.w-_xlpm.mu)-0.5)/_xlpm.sd,MIN(1,2*(1-_xlfn.NORM.S.DIST(_xlpm.z,TRUE))))</f>
        <v>1.1157661051997003E-4</v>
      </c>
    </row>
    <row r="267" spans="1:50" x14ac:dyDescent="0.25">
      <c r="A267" t="s">
        <v>9357</v>
      </c>
      <c r="B267" t="s">
        <v>106</v>
      </c>
      <c r="C267" t="s">
        <v>190</v>
      </c>
      <c r="D267" t="s">
        <v>102</v>
      </c>
      <c r="E267" t="s">
        <v>12</v>
      </c>
      <c r="F267" t="s">
        <v>9259</v>
      </c>
      <c r="G267">
        <f>all_runs!O3262-all_runs!O4222</f>
        <v>-3.8306451612903247E-2</v>
      </c>
      <c r="H267">
        <f>all_runs!O3263-all_runs!O4223</f>
        <v>-4.0957913654031008E-2</v>
      </c>
      <c r="I267">
        <f>all_runs!O3264-all_runs!O4224</f>
        <v>-9.9560560285635313E-3</v>
      </c>
      <c r="J267">
        <f>all_runs!O3265-all_runs!O4225</f>
        <v>-2.5197628458497934E-2</v>
      </c>
      <c r="K267">
        <f>all_runs!O3266-all_runs!O4226</f>
        <v>-4.346307578873887E-3</v>
      </c>
      <c r="L267">
        <f>all_runs!O3267-all_runs!O4227</f>
        <v>-2.6904761904761987E-2</v>
      </c>
      <c r="M267">
        <f>all_runs!O3268-all_runs!O4228</f>
        <v>-5.1435176266615312E-2</v>
      </c>
      <c r="N267">
        <f>all_runs!O3269-all_runs!O4229</f>
        <v>-7.658102766798569E-3</v>
      </c>
      <c r="O267">
        <f>all_runs!O3270-all_runs!O4230</f>
        <v>3.0230161456543669E-3</v>
      </c>
      <c r="P267">
        <f>all_runs!O3271-all_runs!O4231</f>
        <v>-4.2604427155691349E-3</v>
      </c>
      <c r="Q267">
        <f>all_runs!O3272-all_runs!O4232</f>
        <v>8.0678306668898747E-3</v>
      </c>
      <c r="R267">
        <f>all_runs!O3273-all_runs!O4233</f>
        <v>-3.2612190528684915E-2</v>
      </c>
      <c r="S267">
        <f>all_runs!O3274-all_runs!O4234</f>
        <v>6.9305694305693555E-3</v>
      </c>
      <c r="T267">
        <f>all_runs!O3275-all_runs!O4235</f>
        <v>-2.1462240497442608E-2</v>
      </c>
      <c r="U267">
        <f>all_runs!O3276-all_runs!O4236</f>
        <v>3.1216101264996965E-5</v>
      </c>
      <c r="V267">
        <f>all_runs!O3277-all_runs!O4237</f>
        <v>-1.6944706746406579E-2</v>
      </c>
      <c r="W267">
        <f>all_runs!O3278-all_runs!O4238</f>
        <v>3.673380443918739E-3</v>
      </c>
      <c r="X267">
        <f>all_runs!O3279-all_runs!O4239</f>
        <v>-2.959644660415317E-2</v>
      </c>
      <c r="Y267">
        <f>all_runs!O3280-all_runs!O4240</f>
        <v>-1.8870387004153333E-2</v>
      </c>
      <c r="Z267">
        <f>all_runs!O3281-all_runs!O4241</f>
        <v>-1.1844949910173264E-2</v>
      </c>
      <c r="AA267" cm="1">
        <f t="array" ref="AA267">IF(G267=0,"",1+SUMPRODUCT(--(ABS($G267:$Z267)&lt;ABS(G267)),--($G267:$Z267&lt;&gt;0))+(SUMPRODUCT(--(ABS($G267:$Z267)=ABS(G267)),--($G267:$Z267&lt;&gt;0))-1)/2)</f>
        <v>18</v>
      </c>
      <c r="AB267" cm="1">
        <f t="array" ref="AB267">IF(H267=0,"",1+SUMPRODUCT(--(ABS($G267:$Z267)&lt;ABS(H267)),--($G267:$Z267&lt;&gt;0))+(SUMPRODUCT(--(ABS($G267:$Z267)=ABS(H267)),--($G267:$Z267&lt;&gt;0))-1)/2)</f>
        <v>19</v>
      </c>
      <c r="AC267" cm="1">
        <f t="array" ref="AC267">IF(I267=0,"",1+SUMPRODUCT(--(ABS($G267:$Z267)&lt;ABS(I267)),--($G267:$Z267&lt;&gt;0))+(SUMPRODUCT(--(ABS($G267:$Z267)=ABS(I267)),--($G267:$Z267&lt;&gt;0))-1)/2)</f>
        <v>9</v>
      </c>
      <c r="AD267" cm="1">
        <f t="array" ref="AD267">IF(J267=0,"",1+SUMPRODUCT(--(ABS($G267:$Z267)&lt;ABS(J267)),--($G267:$Z267&lt;&gt;0))+(SUMPRODUCT(--(ABS($G267:$Z267)=ABS(J267)),--($G267:$Z267&lt;&gt;0))-1)/2)</f>
        <v>14</v>
      </c>
      <c r="AE267" cm="1">
        <f t="array" ref="AE267">IF(K267=0,"",1+SUMPRODUCT(--(ABS($G267:$Z267)&lt;ABS(K267)),--($G267:$Z267&lt;&gt;0))+(SUMPRODUCT(--(ABS($G267:$Z267)=ABS(K267)),--($G267:$Z267&lt;&gt;0))-1)/2)</f>
        <v>5</v>
      </c>
      <c r="AF267" cm="1">
        <f t="array" ref="AF267">IF(L267=0,"",1+SUMPRODUCT(--(ABS($G267:$Z267)&lt;ABS(L267)),--($G267:$Z267&lt;&gt;0))+(SUMPRODUCT(--(ABS($G267:$Z267)=ABS(L267)),--($G267:$Z267&lt;&gt;0))-1)/2)</f>
        <v>15</v>
      </c>
      <c r="AG267" cm="1">
        <f t="array" ref="AG267">IF(M267=0,"",1+SUMPRODUCT(--(ABS($G267:$Z267)&lt;ABS(M267)),--($G267:$Z267&lt;&gt;0))+(SUMPRODUCT(--(ABS($G267:$Z267)=ABS(M267)),--($G267:$Z267&lt;&gt;0))-1)/2)</f>
        <v>20</v>
      </c>
      <c r="AH267" cm="1">
        <f t="array" ref="AH267">IF(N267=0,"",1+SUMPRODUCT(--(ABS($G267:$Z267)&lt;ABS(N267)),--($G267:$Z267&lt;&gt;0))+(SUMPRODUCT(--(ABS($G267:$Z267)=ABS(N267)),--($G267:$Z267&lt;&gt;0))-1)/2)</f>
        <v>7</v>
      </c>
      <c r="AI267" cm="1">
        <f t="array" ref="AI267">IF(O267=0,"",1+SUMPRODUCT(--(ABS($G267:$Z267)&lt;ABS(O267)),--($G267:$Z267&lt;&gt;0))+(SUMPRODUCT(--(ABS($G267:$Z267)=ABS(O267)),--($G267:$Z267&lt;&gt;0))-1)/2)</f>
        <v>2</v>
      </c>
      <c r="AJ267" cm="1">
        <f t="array" ref="AJ267">IF(P267=0,"",1+SUMPRODUCT(--(ABS($G267:$Z267)&lt;ABS(P267)),--($G267:$Z267&lt;&gt;0))+(SUMPRODUCT(--(ABS($G267:$Z267)=ABS(P267)),--($G267:$Z267&lt;&gt;0))-1)/2)</f>
        <v>4</v>
      </c>
      <c r="AK267" cm="1">
        <f t="array" ref="AK267">IF(Q267=0,"",1+SUMPRODUCT(--(ABS($G267:$Z267)&lt;ABS(Q267)),--($G267:$Z267&lt;&gt;0))+(SUMPRODUCT(--(ABS($G267:$Z267)=ABS(Q267)),--($G267:$Z267&lt;&gt;0))-1)/2)</f>
        <v>8</v>
      </c>
      <c r="AL267" cm="1">
        <f t="array" ref="AL267">IF(R267=0,"",1+SUMPRODUCT(--(ABS($G267:$Z267)&lt;ABS(R267)),--($G267:$Z267&lt;&gt;0))+(SUMPRODUCT(--(ABS($G267:$Z267)=ABS(R267)),--($G267:$Z267&lt;&gt;0))-1)/2)</f>
        <v>17</v>
      </c>
      <c r="AM267" cm="1">
        <f t="array" ref="AM267">IF(S267=0,"",1+SUMPRODUCT(--(ABS($G267:$Z267)&lt;ABS(S267)),--($G267:$Z267&lt;&gt;0))+(SUMPRODUCT(--(ABS($G267:$Z267)=ABS(S267)),--($G267:$Z267&lt;&gt;0))-1)/2)</f>
        <v>6</v>
      </c>
      <c r="AN267" cm="1">
        <f t="array" ref="AN267">IF(T267=0,"",1+SUMPRODUCT(--(ABS($G267:$Z267)&lt;ABS(T267)),--($G267:$Z267&lt;&gt;0))+(SUMPRODUCT(--(ABS($G267:$Z267)=ABS(T267)),--($G267:$Z267&lt;&gt;0))-1)/2)</f>
        <v>13</v>
      </c>
      <c r="AO267" cm="1">
        <f t="array" ref="AO267">IF(U267=0,"",1+SUMPRODUCT(--(ABS($G267:$Z267)&lt;ABS(U267)),--($G267:$Z267&lt;&gt;0))+(SUMPRODUCT(--(ABS($G267:$Z267)=ABS(U267)),--($G267:$Z267&lt;&gt;0))-1)/2)</f>
        <v>1</v>
      </c>
      <c r="AP267" cm="1">
        <f t="array" ref="AP267">IF(V267=0,"",1+SUMPRODUCT(--(ABS($G267:$Z267)&lt;ABS(V267)),--($G267:$Z267&lt;&gt;0))+(SUMPRODUCT(--(ABS($G267:$Z267)=ABS(V267)),--($G267:$Z267&lt;&gt;0))-1)/2)</f>
        <v>11</v>
      </c>
      <c r="AQ267" cm="1">
        <f t="array" ref="AQ267">IF(W267=0,"",1+SUMPRODUCT(--(ABS($G267:$Z267)&lt;ABS(W267)),--($G267:$Z267&lt;&gt;0))+(SUMPRODUCT(--(ABS($G267:$Z267)=ABS(W267)),--($G267:$Z267&lt;&gt;0))-1)/2)</f>
        <v>3</v>
      </c>
      <c r="AR267" cm="1">
        <f t="array" ref="AR267">IF(X267=0,"",1+SUMPRODUCT(--(ABS($G267:$Z267)&lt;ABS(X267)),--($G267:$Z267&lt;&gt;0))+(SUMPRODUCT(--(ABS($G267:$Z267)=ABS(X267)),--($G267:$Z267&lt;&gt;0))-1)/2)</f>
        <v>16</v>
      </c>
      <c r="AS267" cm="1">
        <f t="array" ref="AS267">IF(Y267=0,"",1+SUMPRODUCT(--(ABS($G267:$Z267)&lt;ABS(Y267)),--($G267:$Z267&lt;&gt;0))+(SUMPRODUCT(--(ABS($G267:$Z267)=ABS(Y267)),--($G267:$Z267&lt;&gt;0))-1)/2)</f>
        <v>12</v>
      </c>
      <c r="AT267" cm="1">
        <f t="array" ref="AT267">IF(Z267=0,"",1+SUMPRODUCT(--(ABS($G267:$Z267)&lt;ABS(Z267)),--($G267:$Z267&lt;&gt;0))+(SUMPRODUCT(--(ABS($G267:$Z267)=ABS(Z267)),--($G267:$Z267&lt;&gt;0))-1)/2)</f>
        <v>10</v>
      </c>
      <c r="AU267">
        <f>AVERAGE(G267:Z267)</f>
        <v>-1.5931387474466558E-2</v>
      </c>
      <c r="AV267">
        <f>SUMIF(G267:Z267,"&gt;0",AA267:AT267)</f>
        <v>20</v>
      </c>
      <c r="AW267">
        <f>COUNTIF(G267:Z267,"&lt;&gt;0")</f>
        <v>20</v>
      </c>
      <c r="AX267">
        <f>_xlfn.LET(_xlpm.n,AW267,_xlpm.w,AV267,_xlpm.mu,_xlpm.n*(_xlpm.n+1)/4,_xlpm.sd,SQRT(_xlpm.n*(_xlpm.n+1)*(2*_xlpm.n+1)/24),_xlpm.z,(ABS(_xlpm.w-_xlpm.mu)-0.5)/_xlpm.sd,MIN(1,2*(1-_xlfn.NORM.S.DIST(_xlpm.z,TRUE))))</f>
        <v>1.6071245871007722E-3</v>
      </c>
    </row>
    <row r="268" spans="1:50" x14ac:dyDescent="0.25">
      <c r="A268" t="s">
        <v>9357</v>
      </c>
      <c r="B268" t="s">
        <v>106</v>
      </c>
      <c r="C268" t="s">
        <v>190</v>
      </c>
      <c r="D268" t="s">
        <v>102</v>
      </c>
      <c r="E268" t="s">
        <v>26</v>
      </c>
      <c r="F268" t="s">
        <v>9259</v>
      </c>
      <c r="G268">
        <f>all_runs!O3282-all_runs!O4242</f>
        <v>3.3653933235523348E-2</v>
      </c>
      <c r="H268">
        <f>all_runs!O3283-all_runs!O4243</f>
        <v>3.136486155354079E-2</v>
      </c>
      <c r="I268">
        <f>all_runs!O3284-all_runs!O4244</f>
        <v>3.765998003086124E-2</v>
      </c>
      <c r="J268">
        <f>all_runs!O3285-all_runs!O4245</f>
        <v>2.010068767934714E-2</v>
      </c>
      <c r="K268">
        <f>all_runs!O3286-all_runs!O4246</f>
        <v>-2.055335968379457E-2</v>
      </c>
      <c r="L268">
        <f>all_runs!O3287-all_runs!O4247</f>
        <v>-5.9478399108281454E-3</v>
      </c>
      <c r="M268">
        <f>all_runs!O3288-all_runs!O4248</f>
        <v>1.4226837520696867E-2</v>
      </c>
      <c r="N268">
        <f>all_runs!O3289-all_runs!O4249</f>
        <v>2.3934688998464848E-2</v>
      </c>
      <c r="O268">
        <f>all_runs!O3290-all_runs!O4250</f>
        <v>2.8065877228800939E-2</v>
      </c>
      <c r="P268">
        <f>all_runs!O3291-all_runs!O4251</f>
        <v>1.946951052775503E-2</v>
      </c>
      <c r="Q268">
        <f>all_runs!O3292-all_runs!O4252</f>
        <v>-3.6154348213049525E-2</v>
      </c>
      <c r="R268">
        <f>all_runs!O3293-all_runs!O4253</f>
        <v>-1.5725145700640764E-2</v>
      </c>
      <c r="S268">
        <f>all_runs!O3294-all_runs!O4254</f>
        <v>6.3624614772840316E-3</v>
      </c>
      <c r="T268">
        <f>all_runs!O3295-all_runs!O4255</f>
        <v>2.9952373191358239E-2</v>
      </c>
      <c r="U268">
        <f>all_runs!O3296-all_runs!O4256</f>
        <v>3.6377168062879495E-2</v>
      </c>
      <c r="V268">
        <f>all_runs!O3297-all_runs!O4257</f>
        <v>7.9597589961858395E-3</v>
      </c>
      <c r="W268">
        <f>all_runs!O3298-all_runs!O4258</f>
        <v>0.10047715264141455</v>
      </c>
      <c r="X268">
        <f>all_runs!O3299-all_runs!O4259</f>
        <v>3.2118194957442281E-3</v>
      </c>
      <c r="Y268">
        <f>all_runs!O3300-all_runs!O4260</f>
        <v>-3.8629583873203366E-2</v>
      </c>
      <c r="Z268">
        <f>all_runs!O3301-all_runs!O4261</f>
        <v>3.5748550642264565E-2</v>
      </c>
      <c r="AA268" cm="1">
        <f t="array" ref="AA268">IF(G268=0,"",1+SUMPRODUCT(--(ABS($G268:$Z268)&lt;ABS(G268)),--($G268:$Z268&lt;&gt;0))+(SUMPRODUCT(--(ABS($G268:$Z268)=ABS(G268)),--($G268:$Z268&lt;&gt;0))-1)/2)</f>
        <v>14</v>
      </c>
      <c r="AB268" cm="1">
        <f t="array" ref="AB268">IF(H268=0,"",1+SUMPRODUCT(--(ABS($G268:$Z268)&lt;ABS(H268)),--($G268:$Z268&lt;&gt;0))+(SUMPRODUCT(--(ABS($G268:$Z268)=ABS(H268)),--($G268:$Z268&lt;&gt;0))-1)/2)</f>
        <v>13</v>
      </c>
      <c r="AC268" cm="1">
        <f t="array" ref="AC268">IF(I268=0,"",1+SUMPRODUCT(--(ABS($G268:$Z268)&lt;ABS(I268)),--($G268:$Z268&lt;&gt;0))+(SUMPRODUCT(--(ABS($G268:$Z268)=ABS(I268)),--($G268:$Z268&lt;&gt;0))-1)/2)</f>
        <v>18</v>
      </c>
      <c r="AD268" cm="1">
        <f t="array" ref="AD268">IF(J268=0,"",1+SUMPRODUCT(--(ABS($G268:$Z268)&lt;ABS(J268)),--($G268:$Z268&lt;&gt;0))+(SUMPRODUCT(--(ABS($G268:$Z268)=ABS(J268)),--($G268:$Z268&lt;&gt;0))-1)/2)</f>
        <v>8</v>
      </c>
      <c r="AE268" cm="1">
        <f t="array" ref="AE268">IF(K268=0,"",1+SUMPRODUCT(--(ABS($G268:$Z268)&lt;ABS(K268)),--($G268:$Z268&lt;&gt;0))+(SUMPRODUCT(--(ABS($G268:$Z268)=ABS(K268)),--($G268:$Z268&lt;&gt;0))-1)/2)</f>
        <v>9</v>
      </c>
      <c r="AF268" cm="1">
        <f t="array" ref="AF268">IF(L268=0,"",1+SUMPRODUCT(--(ABS($G268:$Z268)&lt;ABS(L268)),--($G268:$Z268&lt;&gt;0))+(SUMPRODUCT(--(ABS($G268:$Z268)=ABS(L268)),--($G268:$Z268&lt;&gt;0))-1)/2)</f>
        <v>2</v>
      </c>
      <c r="AG268" cm="1">
        <f t="array" ref="AG268">IF(M268=0,"",1+SUMPRODUCT(--(ABS($G268:$Z268)&lt;ABS(M268)),--($G268:$Z268&lt;&gt;0))+(SUMPRODUCT(--(ABS($G268:$Z268)=ABS(M268)),--($G268:$Z268&lt;&gt;0))-1)/2)</f>
        <v>5</v>
      </c>
      <c r="AH268" cm="1">
        <f t="array" ref="AH268">IF(N268=0,"",1+SUMPRODUCT(--(ABS($G268:$Z268)&lt;ABS(N268)),--($G268:$Z268&lt;&gt;0))+(SUMPRODUCT(--(ABS($G268:$Z268)=ABS(N268)),--($G268:$Z268&lt;&gt;0))-1)/2)</f>
        <v>10</v>
      </c>
      <c r="AI268" cm="1">
        <f t="array" ref="AI268">IF(O268=0,"",1+SUMPRODUCT(--(ABS($G268:$Z268)&lt;ABS(O268)),--($G268:$Z268&lt;&gt;0))+(SUMPRODUCT(--(ABS($G268:$Z268)=ABS(O268)),--($G268:$Z268&lt;&gt;0))-1)/2)</f>
        <v>11</v>
      </c>
      <c r="AJ268" cm="1">
        <f t="array" ref="AJ268">IF(P268=0,"",1+SUMPRODUCT(--(ABS($G268:$Z268)&lt;ABS(P268)),--($G268:$Z268&lt;&gt;0))+(SUMPRODUCT(--(ABS($G268:$Z268)=ABS(P268)),--($G268:$Z268&lt;&gt;0))-1)/2)</f>
        <v>7</v>
      </c>
      <c r="AK268" cm="1">
        <f t="array" ref="AK268">IF(Q268=0,"",1+SUMPRODUCT(--(ABS($G268:$Z268)&lt;ABS(Q268)),--($G268:$Z268&lt;&gt;0))+(SUMPRODUCT(--(ABS($G268:$Z268)=ABS(Q268)),--($G268:$Z268&lt;&gt;0))-1)/2)</f>
        <v>16</v>
      </c>
      <c r="AL268" cm="1">
        <f t="array" ref="AL268">IF(R268=0,"",1+SUMPRODUCT(--(ABS($G268:$Z268)&lt;ABS(R268)),--($G268:$Z268&lt;&gt;0))+(SUMPRODUCT(--(ABS($G268:$Z268)=ABS(R268)),--($G268:$Z268&lt;&gt;0))-1)/2)</f>
        <v>6</v>
      </c>
      <c r="AM268" cm="1">
        <f t="array" ref="AM268">IF(S268=0,"",1+SUMPRODUCT(--(ABS($G268:$Z268)&lt;ABS(S268)),--($G268:$Z268&lt;&gt;0))+(SUMPRODUCT(--(ABS($G268:$Z268)=ABS(S268)),--($G268:$Z268&lt;&gt;0))-1)/2)</f>
        <v>3</v>
      </c>
      <c r="AN268" cm="1">
        <f t="array" ref="AN268">IF(T268=0,"",1+SUMPRODUCT(--(ABS($G268:$Z268)&lt;ABS(T268)),--($G268:$Z268&lt;&gt;0))+(SUMPRODUCT(--(ABS($G268:$Z268)=ABS(T268)),--($G268:$Z268&lt;&gt;0))-1)/2)</f>
        <v>12</v>
      </c>
      <c r="AO268" cm="1">
        <f t="array" ref="AO268">IF(U268=0,"",1+SUMPRODUCT(--(ABS($G268:$Z268)&lt;ABS(U268)),--($G268:$Z268&lt;&gt;0))+(SUMPRODUCT(--(ABS($G268:$Z268)=ABS(U268)),--($G268:$Z268&lt;&gt;0))-1)/2)</f>
        <v>17</v>
      </c>
      <c r="AP268" cm="1">
        <f t="array" ref="AP268">IF(V268=0,"",1+SUMPRODUCT(--(ABS($G268:$Z268)&lt;ABS(V268)),--($G268:$Z268&lt;&gt;0))+(SUMPRODUCT(--(ABS($G268:$Z268)=ABS(V268)),--($G268:$Z268&lt;&gt;0))-1)/2)</f>
        <v>4</v>
      </c>
      <c r="AQ268" cm="1">
        <f t="array" ref="AQ268">IF(W268=0,"",1+SUMPRODUCT(--(ABS($G268:$Z268)&lt;ABS(W268)),--($G268:$Z268&lt;&gt;0))+(SUMPRODUCT(--(ABS($G268:$Z268)=ABS(W268)),--($G268:$Z268&lt;&gt;0))-1)/2)</f>
        <v>20</v>
      </c>
      <c r="AR268" cm="1">
        <f t="array" ref="AR268">IF(X268=0,"",1+SUMPRODUCT(--(ABS($G268:$Z268)&lt;ABS(X268)),--($G268:$Z268&lt;&gt;0))+(SUMPRODUCT(--(ABS($G268:$Z268)=ABS(X268)),--($G268:$Z268&lt;&gt;0))-1)/2)</f>
        <v>1</v>
      </c>
      <c r="AS268" cm="1">
        <f t="array" ref="AS268">IF(Y268=0,"",1+SUMPRODUCT(--(ABS($G268:$Z268)&lt;ABS(Y268)),--($G268:$Z268&lt;&gt;0))+(SUMPRODUCT(--(ABS($G268:$Z268)=ABS(Y268)),--($G268:$Z268&lt;&gt;0))-1)/2)</f>
        <v>19</v>
      </c>
      <c r="AT268" cm="1">
        <f t="array" ref="AT268">IF(Z268=0,"",1+SUMPRODUCT(--(ABS($G268:$Z268)&lt;ABS(Z268)),--($G268:$Z268&lt;&gt;0))+(SUMPRODUCT(--(ABS($G268:$Z268)=ABS(Z268)),--($G268:$Z268&lt;&gt;0))-1)/2)</f>
        <v>15</v>
      </c>
      <c r="AU268">
        <f>AVERAGE(G268:Z268)</f>
        <v>1.5577769195030238E-2</v>
      </c>
      <c r="AV268">
        <f>SUMIF(G268:Z268,"&gt;0",AA268:AT268)</f>
        <v>158</v>
      </c>
      <c r="AW268">
        <f>COUNTIF(G268:Z268,"&lt;&gt;0")</f>
        <v>20</v>
      </c>
      <c r="AX268">
        <f>_xlfn.LET(_xlpm.n,AW268,_xlpm.w,AV268,_xlpm.mu,_xlpm.n*(_xlpm.n+1)/4,_xlpm.sd,SQRT(_xlpm.n*(_xlpm.n+1)*(2*_xlpm.n+1)/24),_xlpm.z,(ABS(_xlpm.w-_xlpm.mu)-0.5)/_xlpm.sd,MIN(1,2*(1-_xlfn.NORM.S.DIST(_xlpm.z,TRUE))))</f>
        <v>4.9999863011382484E-2</v>
      </c>
    </row>
    <row r="269" spans="1:50" x14ac:dyDescent="0.25">
      <c r="A269" t="s">
        <v>9357</v>
      </c>
      <c r="B269" t="s">
        <v>106</v>
      </c>
      <c r="C269" t="s">
        <v>190</v>
      </c>
      <c r="D269" t="s">
        <v>102</v>
      </c>
      <c r="E269" t="s">
        <v>32</v>
      </c>
      <c r="F269" t="s">
        <v>9260</v>
      </c>
      <c r="G269">
        <f>all_runs!O3302-all_runs!O4262</f>
        <v>3.9909533750869919E-2</v>
      </c>
      <c r="H269">
        <f>all_runs!O3303-all_runs!O4263</f>
        <v>5.9445476483966808E-2</v>
      </c>
      <c r="I269">
        <f>all_runs!O3304-all_runs!O4264</f>
        <v>5.231288981288984E-2</v>
      </c>
      <c r="J269">
        <f>all_runs!O3305-all_runs!O4265</f>
        <v>3.9830214830214872E-2</v>
      </c>
      <c r="K269">
        <f>all_runs!O3306-all_runs!O4266</f>
        <v>5.3475103734439755E-2</v>
      </c>
      <c r="L269">
        <f>all_runs!O3307-all_runs!O4267</f>
        <v>6.7550385732204066E-2</v>
      </c>
      <c r="M269">
        <f>all_runs!O3308-all_runs!O4268</f>
        <v>5.7255195330509046E-2</v>
      </c>
      <c r="N269">
        <f>all_runs!O3309-all_runs!O4269</f>
        <v>3.393243894287723E-2</v>
      </c>
      <c r="O269">
        <f>all_runs!O3310-all_runs!O4270</f>
        <v>6.5870953534463705E-2</v>
      </c>
      <c r="P269">
        <f>all_runs!O3311-all_runs!O4271</f>
        <v>3.9989168508311357E-2</v>
      </c>
      <c r="Q269">
        <f>all_runs!O3312-all_runs!O4272</f>
        <v>5.8212058212058215E-2</v>
      </c>
      <c r="R269">
        <f>all_runs!O3313-all_runs!O4273</f>
        <v>5.8333333333333348E-2</v>
      </c>
      <c r="S269">
        <f>all_runs!O3314-all_runs!O4274</f>
        <v>5.1417620587581037E-2</v>
      </c>
      <c r="T269">
        <f>all_runs!O3315-all_runs!O4275</f>
        <v>7.6372602080702401E-2</v>
      </c>
      <c r="U269">
        <f>all_runs!O3316-all_runs!O4276</f>
        <v>4.6495815899581516E-2</v>
      </c>
      <c r="V269">
        <f>all_runs!O3317-all_runs!O4277</f>
        <v>5.4936253463058637E-2</v>
      </c>
      <c r="W269">
        <f>all_runs!O3318-all_runs!O4278</f>
        <v>5.9663865546218608E-2</v>
      </c>
      <c r="X269">
        <f>all_runs!O3319-all_runs!O4279</f>
        <v>3.734439834024883E-2</v>
      </c>
      <c r="Y269">
        <f>all_runs!O3320-all_runs!O4280</f>
        <v>5.7751986770775865E-2</v>
      </c>
      <c r="Z269">
        <f>all_runs!O3321-all_runs!O4281</f>
        <v>2.2000631059358566E-2</v>
      </c>
      <c r="AA269" cm="1">
        <f t="array" ref="AA269">IF(G269=0,"",1+SUMPRODUCT(--(ABS($G269:$Z269)&lt;ABS(G269)),--($G269:$Z269&lt;&gt;0))+(SUMPRODUCT(--(ABS($G269:$Z269)=ABS(G269)),--($G269:$Z269&lt;&gt;0))-1)/2)</f>
        <v>5</v>
      </c>
      <c r="AB269" cm="1">
        <f t="array" ref="AB269">IF(H269=0,"",1+SUMPRODUCT(--(ABS($G269:$Z269)&lt;ABS(H269)),--($G269:$Z269&lt;&gt;0))+(SUMPRODUCT(--(ABS($G269:$Z269)=ABS(H269)),--($G269:$Z269&lt;&gt;0))-1)/2)</f>
        <v>16</v>
      </c>
      <c r="AC269" cm="1">
        <f t="array" ref="AC269">IF(I269=0,"",1+SUMPRODUCT(--(ABS($G269:$Z269)&lt;ABS(I269)),--($G269:$Z269&lt;&gt;0))+(SUMPRODUCT(--(ABS($G269:$Z269)=ABS(I269)),--($G269:$Z269&lt;&gt;0))-1)/2)</f>
        <v>9</v>
      </c>
      <c r="AD269" cm="1">
        <f t="array" ref="AD269">IF(J269=0,"",1+SUMPRODUCT(--(ABS($G269:$Z269)&lt;ABS(J269)),--($G269:$Z269&lt;&gt;0))+(SUMPRODUCT(--(ABS($G269:$Z269)=ABS(J269)),--($G269:$Z269&lt;&gt;0))-1)/2)</f>
        <v>4</v>
      </c>
      <c r="AE269" cm="1">
        <f t="array" ref="AE269">IF(K269=0,"",1+SUMPRODUCT(--(ABS($G269:$Z269)&lt;ABS(K269)),--($G269:$Z269&lt;&gt;0))+(SUMPRODUCT(--(ABS($G269:$Z269)=ABS(K269)),--($G269:$Z269&lt;&gt;0))-1)/2)</f>
        <v>10</v>
      </c>
      <c r="AF269" cm="1">
        <f t="array" ref="AF269">IF(L269=0,"",1+SUMPRODUCT(--(ABS($G269:$Z269)&lt;ABS(L269)),--($G269:$Z269&lt;&gt;0))+(SUMPRODUCT(--(ABS($G269:$Z269)=ABS(L269)),--($G269:$Z269&lt;&gt;0))-1)/2)</f>
        <v>19</v>
      </c>
      <c r="AG269" cm="1">
        <f t="array" ref="AG269">IF(M269=0,"",1+SUMPRODUCT(--(ABS($G269:$Z269)&lt;ABS(M269)),--($G269:$Z269&lt;&gt;0))+(SUMPRODUCT(--(ABS($G269:$Z269)=ABS(M269)),--($G269:$Z269&lt;&gt;0))-1)/2)</f>
        <v>12</v>
      </c>
      <c r="AH269" cm="1">
        <f t="array" ref="AH269">IF(N269=0,"",1+SUMPRODUCT(--(ABS($G269:$Z269)&lt;ABS(N269)),--($G269:$Z269&lt;&gt;0))+(SUMPRODUCT(--(ABS($G269:$Z269)=ABS(N269)),--($G269:$Z269&lt;&gt;0))-1)/2)</f>
        <v>2</v>
      </c>
      <c r="AI269" cm="1">
        <f t="array" ref="AI269">IF(O269=0,"",1+SUMPRODUCT(--(ABS($G269:$Z269)&lt;ABS(O269)),--($G269:$Z269&lt;&gt;0))+(SUMPRODUCT(--(ABS($G269:$Z269)=ABS(O269)),--($G269:$Z269&lt;&gt;0))-1)/2)</f>
        <v>18</v>
      </c>
      <c r="AJ269" cm="1">
        <f t="array" ref="AJ269">IF(P269=0,"",1+SUMPRODUCT(--(ABS($G269:$Z269)&lt;ABS(P269)),--($G269:$Z269&lt;&gt;0))+(SUMPRODUCT(--(ABS($G269:$Z269)=ABS(P269)),--($G269:$Z269&lt;&gt;0))-1)/2)</f>
        <v>6</v>
      </c>
      <c r="AK269" cm="1">
        <f t="array" ref="AK269">IF(Q269=0,"",1+SUMPRODUCT(--(ABS($G269:$Z269)&lt;ABS(Q269)),--($G269:$Z269&lt;&gt;0))+(SUMPRODUCT(--(ABS($G269:$Z269)=ABS(Q269)),--($G269:$Z269&lt;&gt;0))-1)/2)</f>
        <v>14</v>
      </c>
      <c r="AL269" cm="1">
        <f t="array" ref="AL269">IF(R269=0,"",1+SUMPRODUCT(--(ABS($G269:$Z269)&lt;ABS(R269)),--($G269:$Z269&lt;&gt;0))+(SUMPRODUCT(--(ABS($G269:$Z269)=ABS(R269)),--($G269:$Z269&lt;&gt;0))-1)/2)</f>
        <v>15</v>
      </c>
      <c r="AM269" cm="1">
        <f t="array" ref="AM269">IF(S269=0,"",1+SUMPRODUCT(--(ABS($G269:$Z269)&lt;ABS(S269)),--($G269:$Z269&lt;&gt;0))+(SUMPRODUCT(--(ABS($G269:$Z269)=ABS(S269)),--($G269:$Z269&lt;&gt;0))-1)/2)</f>
        <v>8</v>
      </c>
      <c r="AN269" cm="1">
        <f t="array" ref="AN269">IF(T269=0,"",1+SUMPRODUCT(--(ABS($G269:$Z269)&lt;ABS(T269)),--($G269:$Z269&lt;&gt;0))+(SUMPRODUCT(--(ABS($G269:$Z269)=ABS(T269)),--($G269:$Z269&lt;&gt;0))-1)/2)</f>
        <v>20</v>
      </c>
      <c r="AO269" cm="1">
        <f t="array" ref="AO269">IF(U269=0,"",1+SUMPRODUCT(--(ABS($G269:$Z269)&lt;ABS(U269)),--($G269:$Z269&lt;&gt;0))+(SUMPRODUCT(--(ABS($G269:$Z269)=ABS(U269)),--($G269:$Z269&lt;&gt;0))-1)/2)</f>
        <v>7</v>
      </c>
      <c r="AP269" cm="1">
        <f t="array" ref="AP269">IF(V269=0,"",1+SUMPRODUCT(--(ABS($G269:$Z269)&lt;ABS(V269)),--($G269:$Z269&lt;&gt;0))+(SUMPRODUCT(--(ABS($G269:$Z269)=ABS(V269)),--($G269:$Z269&lt;&gt;0))-1)/2)</f>
        <v>11</v>
      </c>
      <c r="AQ269" cm="1">
        <f t="array" ref="AQ269">IF(W269=0,"",1+SUMPRODUCT(--(ABS($G269:$Z269)&lt;ABS(W269)),--($G269:$Z269&lt;&gt;0))+(SUMPRODUCT(--(ABS($G269:$Z269)=ABS(W269)),--($G269:$Z269&lt;&gt;0))-1)/2)</f>
        <v>17</v>
      </c>
      <c r="AR269" cm="1">
        <f t="array" ref="AR269">IF(X269=0,"",1+SUMPRODUCT(--(ABS($G269:$Z269)&lt;ABS(X269)),--($G269:$Z269&lt;&gt;0))+(SUMPRODUCT(--(ABS($G269:$Z269)=ABS(X269)),--($G269:$Z269&lt;&gt;0))-1)/2)</f>
        <v>3</v>
      </c>
      <c r="AS269" cm="1">
        <f t="array" ref="AS269">IF(Y269=0,"",1+SUMPRODUCT(--(ABS($G269:$Z269)&lt;ABS(Y269)),--($G269:$Z269&lt;&gt;0))+(SUMPRODUCT(--(ABS($G269:$Z269)=ABS(Y269)),--($G269:$Z269&lt;&gt;0))-1)/2)</f>
        <v>13</v>
      </c>
      <c r="AT269" cm="1">
        <f t="array" ref="AT269">IF(Z269=0,"",1+SUMPRODUCT(--(ABS($G269:$Z269)&lt;ABS(Z269)),--($G269:$Z269&lt;&gt;0))+(SUMPRODUCT(--(ABS($G269:$Z269)=ABS(Z269)),--($G269:$Z269&lt;&gt;0))-1)/2)</f>
        <v>1</v>
      </c>
      <c r="AU269">
        <f>AVERAGE(G269:Z269)</f>
        <v>5.1604996297683184E-2</v>
      </c>
      <c r="AV269">
        <f>SUMIF(G269:Z269,"&gt;0",AA269:AT269)</f>
        <v>210</v>
      </c>
      <c r="AW269">
        <f>COUNTIF(G269:Z269,"&lt;&gt;0")</f>
        <v>20</v>
      </c>
      <c r="AX269">
        <f>_xlfn.LET(_xlpm.n,AW269,_xlpm.w,AV269,_xlpm.mu,_xlpm.n*(_xlpm.n+1)/4,_xlpm.sd,SQRT(_xlpm.n*(_xlpm.n+1)*(2*_xlpm.n+1)/24),_xlpm.z,(ABS(_xlpm.w-_xlpm.mu)-0.5)/_xlpm.sd,MIN(1,2*(1-_xlfn.NORM.S.DIST(_xlpm.z,TRUE))))</f>
        <v>9.5691731570646255E-5</v>
      </c>
    </row>
    <row r="270" spans="1:50" x14ac:dyDescent="0.25">
      <c r="A270" t="s">
        <v>9357</v>
      </c>
      <c r="B270" t="s">
        <v>106</v>
      </c>
      <c r="C270" t="s">
        <v>190</v>
      </c>
      <c r="D270" t="s">
        <v>102</v>
      </c>
      <c r="E270" t="s">
        <v>12</v>
      </c>
      <c r="F270" t="s">
        <v>9260</v>
      </c>
      <c r="G270">
        <f>all_runs!O3322-all_runs!O4282</f>
        <v>6.2308164518107834E-3</v>
      </c>
      <c r="H270">
        <f>all_runs!O3323-all_runs!O4283</f>
        <v>-5.5865921787708883E-3</v>
      </c>
      <c r="I270">
        <f>all_runs!O3324-all_runs!O4284</f>
        <v>3.6239041857019427E-2</v>
      </c>
      <c r="J270">
        <f>all_runs!O3325-all_runs!O4285</f>
        <v>-9.969558599695505E-3</v>
      </c>
      <c r="K270">
        <f>all_runs!O3326-all_runs!O4286</f>
        <v>1.0363010614836465E-2</v>
      </c>
      <c r="L270">
        <f>all_runs!O3327-all_runs!O4287</f>
        <v>-1.8749009336765043E-2</v>
      </c>
      <c r="M270">
        <f>all_runs!O3328-all_runs!O4288</f>
        <v>3.3137285249961401E-2</v>
      </c>
      <c r="N270">
        <f>all_runs!O3329-all_runs!O4289</f>
        <v>-3.8012280890749039E-3</v>
      </c>
      <c r="O270">
        <f>all_runs!O3330-all_runs!O4290</f>
        <v>3.1746031746031744E-2</v>
      </c>
      <c r="P270">
        <f>all_runs!O3331-all_runs!O4291</f>
        <v>1.0335956646826849E-2</v>
      </c>
      <c r="Q270">
        <f>all_runs!O3332-all_runs!O4292</f>
        <v>3.2092615439527683E-2</v>
      </c>
      <c r="R270">
        <f>all_runs!O3333-all_runs!O4293</f>
        <v>2.0136288292712856E-2</v>
      </c>
      <c r="S270">
        <f>all_runs!O3334-all_runs!O4294</f>
        <v>-3.6751683947627511E-2</v>
      </c>
      <c r="T270">
        <f>all_runs!O3335-all_runs!O4295</f>
        <v>-3.0528375733855251E-2</v>
      </c>
      <c r="U270">
        <f>all_runs!O3336-all_runs!O4296</f>
        <v>-1.2927843705880182E-2</v>
      </c>
      <c r="V270">
        <f>all_runs!O3337-all_runs!O4297</f>
        <v>-3.0967036803715153E-3</v>
      </c>
      <c r="W270">
        <f>all_runs!O3338-all_runs!O4298</f>
        <v>-3.8108356290172951E-3</v>
      </c>
      <c r="X270">
        <f>all_runs!O3339-all_runs!O4299</f>
        <v>2.4516908212560251E-2</v>
      </c>
      <c r="Y270">
        <f>all_runs!O3340-all_runs!O4300</f>
        <v>-8.5789084025981177E-3</v>
      </c>
      <c r="Z270">
        <f>all_runs!O3341-all_runs!O4301</f>
        <v>4.8138688955963183E-3</v>
      </c>
      <c r="AA270" cm="1">
        <f t="array" ref="AA270">IF(G270=0,"",1+SUMPRODUCT(--(ABS($G270:$Z270)&lt;ABS(G270)),--($G270:$Z270&lt;&gt;0))+(SUMPRODUCT(--(ABS($G270:$Z270)=ABS(G270)),--($G270:$Z270&lt;&gt;0))-1)/2)</f>
        <v>6</v>
      </c>
      <c r="AB270" cm="1">
        <f t="array" ref="AB270">IF(H270=0,"",1+SUMPRODUCT(--(ABS($G270:$Z270)&lt;ABS(H270)),--($G270:$Z270&lt;&gt;0))+(SUMPRODUCT(--(ABS($G270:$Z270)=ABS(H270)),--($G270:$Z270&lt;&gt;0))-1)/2)</f>
        <v>5</v>
      </c>
      <c r="AC270" cm="1">
        <f t="array" ref="AC270">IF(I270=0,"",1+SUMPRODUCT(--(ABS($G270:$Z270)&lt;ABS(I270)),--($G270:$Z270&lt;&gt;0))+(SUMPRODUCT(--(ABS($G270:$Z270)=ABS(I270)),--($G270:$Z270&lt;&gt;0))-1)/2)</f>
        <v>19</v>
      </c>
      <c r="AD270" cm="1">
        <f t="array" ref="AD270">IF(J270=0,"",1+SUMPRODUCT(--(ABS($G270:$Z270)&lt;ABS(J270)),--($G270:$Z270&lt;&gt;0))+(SUMPRODUCT(--(ABS($G270:$Z270)=ABS(J270)),--($G270:$Z270&lt;&gt;0))-1)/2)</f>
        <v>8</v>
      </c>
      <c r="AE270" cm="1">
        <f t="array" ref="AE270">IF(K270=0,"",1+SUMPRODUCT(--(ABS($G270:$Z270)&lt;ABS(K270)),--($G270:$Z270&lt;&gt;0))+(SUMPRODUCT(--(ABS($G270:$Z270)=ABS(K270)),--($G270:$Z270&lt;&gt;0))-1)/2)</f>
        <v>10</v>
      </c>
      <c r="AF270" cm="1">
        <f t="array" ref="AF270">IF(L270=0,"",1+SUMPRODUCT(--(ABS($G270:$Z270)&lt;ABS(L270)),--($G270:$Z270&lt;&gt;0))+(SUMPRODUCT(--(ABS($G270:$Z270)=ABS(L270)),--($G270:$Z270&lt;&gt;0))-1)/2)</f>
        <v>12</v>
      </c>
      <c r="AG270" cm="1">
        <f t="array" ref="AG270">IF(M270=0,"",1+SUMPRODUCT(--(ABS($G270:$Z270)&lt;ABS(M270)),--($G270:$Z270&lt;&gt;0))+(SUMPRODUCT(--(ABS($G270:$Z270)=ABS(M270)),--($G270:$Z270&lt;&gt;0))-1)/2)</f>
        <v>18</v>
      </c>
      <c r="AH270" cm="1">
        <f t="array" ref="AH270">IF(N270=0,"",1+SUMPRODUCT(--(ABS($G270:$Z270)&lt;ABS(N270)),--($G270:$Z270&lt;&gt;0))+(SUMPRODUCT(--(ABS($G270:$Z270)=ABS(N270)),--($G270:$Z270&lt;&gt;0))-1)/2)</f>
        <v>2</v>
      </c>
      <c r="AI270" cm="1">
        <f t="array" ref="AI270">IF(O270=0,"",1+SUMPRODUCT(--(ABS($G270:$Z270)&lt;ABS(O270)),--($G270:$Z270&lt;&gt;0))+(SUMPRODUCT(--(ABS($G270:$Z270)=ABS(O270)),--($G270:$Z270&lt;&gt;0))-1)/2)</f>
        <v>16</v>
      </c>
      <c r="AJ270" cm="1">
        <f t="array" ref="AJ270">IF(P270=0,"",1+SUMPRODUCT(--(ABS($G270:$Z270)&lt;ABS(P270)),--($G270:$Z270&lt;&gt;0))+(SUMPRODUCT(--(ABS($G270:$Z270)=ABS(P270)),--($G270:$Z270&lt;&gt;0))-1)/2)</f>
        <v>9</v>
      </c>
      <c r="AK270" cm="1">
        <f t="array" ref="AK270">IF(Q270=0,"",1+SUMPRODUCT(--(ABS($G270:$Z270)&lt;ABS(Q270)),--($G270:$Z270&lt;&gt;0))+(SUMPRODUCT(--(ABS($G270:$Z270)=ABS(Q270)),--($G270:$Z270&lt;&gt;0))-1)/2)</f>
        <v>17</v>
      </c>
      <c r="AL270" cm="1">
        <f t="array" ref="AL270">IF(R270=0,"",1+SUMPRODUCT(--(ABS($G270:$Z270)&lt;ABS(R270)),--($G270:$Z270&lt;&gt;0))+(SUMPRODUCT(--(ABS($G270:$Z270)=ABS(R270)),--($G270:$Z270&lt;&gt;0))-1)/2)</f>
        <v>13</v>
      </c>
      <c r="AM270" cm="1">
        <f t="array" ref="AM270">IF(S270=0,"",1+SUMPRODUCT(--(ABS($G270:$Z270)&lt;ABS(S270)),--($G270:$Z270&lt;&gt;0))+(SUMPRODUCT(--(ABS($G270:$Z270)=ABS(S270)),--($G270:$Z270&lt;&gt;0))-1)/2)</f>
        <v>20</v>
      </c>
      <c r="AN270" cm="1">
        <f t="array" ref="AN270">IF(T270=0,"",1+SUMPRODUCT(--(ABS($G270:$Z270)&lt;ABS(T270)),--($G270:$Z270&lt;&gt;0))+(SUMPRODUCT(--(ABS($G270:$Z270)=ABS(T270)),--($G270:$Z270&lt;&gt;0))-1)/2)</f>
        <v>15</v>
      </c>
      <c r="AO270" cm="1">
        <f t="array" ref="AO270">IF(U270=0,"",1+SUMPRODUCT(--(ABS($G270:$Z270)&lt;ABS(U270)),--($G270:$Z270&lt;&gt;0))+(SUMPRODUCT(--(ABS($G270:$Z270)=ABS(U270)),--($G270:$Z270&lt;&gt;0))-1)/2)</f>
        <v>11</v>
      </c>
      <c r="AP270" cm="1">
        <f t="array" ref="AP270">IF(V270=0,"",1+SUMPRODUCT(--(ABS($G270:$Z270)&lt;ABS(V270)),--($G270:$Z270&lt;&gt;0))+(SUMPRODUCT(--(ABS($G270:$Z270)=ABS(V270)),--($G270:$Z270&lt;&gt;0))-1)/2)</f>
        <v>1</v>
      </c>
      <c r="AQ270" cm="1">
        <f t="array" ref="AQ270">IF(W270=0,"",1+SUMPRODUCT(--(ABS($G270:$Z270)&lt;ABS(W270)),--($G270:$Z270&lt;&gt;0))+(SUMPRODUCT(--(ABS($G270:$Z270)=ABS(W270)),--($G270:$Z270&lt;&gt;0))-1)/2)</f>
        <v>3</v>
      </c>
      <c r="AR270" cm="1">
        <f t="array" ref="AR270">IF(X270=0,"",1+SUMPRODUCT(--(ABS($G270:$Z270)&lt;ABS(X270)),--($G270:$Z270&lt;&gt;0))+(SUMPRODUCT(--(ABS($G270:$Z270)=ABS(X270)),--($G270:$Z270&lt;&gt;0))-1)/2)</f>
        <v>14</v>
      </c>
      <c r="AS270" cm="1">
        <f t="array" ref="AS270">IF(Y270=0,"",1+SUMPRODUCT(--(ABS($G270:$Z270)&lt;ABS(Y270)),--($G270:$Z270&lt;&gt;0))+(SUMPRODUCT(--(ABS($G270:$Z270)=ABS(Y270)),--($G270:$Z270&lt;&gt;0))-1)/2)</f>
        <v>7</v>
      </c>
      <c r="AT270" cm="1">
        <f t="array" ref="AT270">IF(Z270=0,"",1+SUMPRODUCT(--(ABS($G270:$Z270)&lt;ABS(Z270)),--($G270:$Z270&lt;&gt;0))+(SUMPRODUCT(--(ABS($G270:$Z270)=ABS(Z270)),--($G270:$Z270&lt;&gt;0))-1)/2)</f>
        <v>4</v>
      </c>
      <c r="AU270">
        <f>AVERAGE(G270:Z270)</f>
        <v>3.7905542051613781E-3</v>
      </c>
      <c r="AV270">
        <f>SUMIF(G270:Z270,"&gt;0",AA270:AT270)</f>
        <v>126</v>
      </c>
      <c r="AW270">
        <f>COUNTIF(G270:Z270,"&lt;&gt;0")</f>
        <v>20</v>
      </c>
      <c r="AX270">
        <f>_xlfn.LET(_xlpm.n,AW270,_xlpm.w,AV270,_xlpm.mu,_xlpm.n*(_xlpm.n+1)/4,_xlpm.sd,SQRT(_xlpm.n*(_xlpm.n+1)*(2*_xlpm.n+1)/24),_xlpm.z,(ABS(_xlpm.w-_xlpm.mu)-0.5)/_xlpm.sd,MIN(1,2*(1-_xlfn.NORM.S.DIST(_xlpm.z,TRUE))))</f>
        <v>0.444081179535047</v>
      </c>
    </row>
    <row r="271" spans="1:50" x14ac:dyDescent="0.25">
      <c r="A271" t="s">
        <v>9357</v>
      </c>
      <c r="B271" t="s">
        <v>106</v>
      </c>
      <c r="C271" t="s">
        <v>190</v>
      </c>
      <c r="D271" t="s">
        <v>102</v>
      </c>
      <c r="E271" t="s">
        <v>26</v>
      </c>
      <c r="F271" t="s">
        <v>9260</v>
      </c>
      <c r="G271">
        <f>all_runs!O3342-all_runs!O4302</f>
        <v>1.8712296119759442E-3</v>
      </c>
      <c r="H271">
        <f>all_runs!O3343-all_runs!O4303</f>
        <v>9.9648680466077888E-3</v>
      </c>
      <c r="I271">
        <f>all_runs!O3344-all_runs!O4304</f>
        <v>4.8936570675700564E-3</v>
      </c>
      <c r="J271">
        <f>all_runs!O3345-all_runs!O4305</f>
        <v>-1.535965888023727E-2</v>
      </c>
      <c r="K271">
        <f>all_runs!O3346-all_runs!O4306</f>
        <v>-1.4730721306936201E-2</v>
      </c>
      <c r="L271">
        <f>all_runs!O3347-all_runs!O4307</f>
        <v>4.3290043290045155E-3</v>
      </c>
      <c r="M271">
        <f>all_runs!O3348-all_runs!O4308</f>
        <v>2.3025636209972555E-2</v>
      </c>
      <c r="N271">
        <f>all_runs!O3349-all_runs!O4309</f>
        <v>1.2443603210224752E-2</v>
      </c>
      <c r="O271">
        <f>all_runs!O3350-all_runs!O4310</f>
        <v>1.4856993258720919E-2</v>
      </c>
      <c r="P271">
        <f>all_runs!O3351-all_runs!O4311</f>
        <v>-1.2987012987012991E-2</v>
      </c>
      <c r="Q271">
        <f>all_runs!O3352-all_runs!O4312</f>
        <v>6.1815744395621319E-3</v>
      </c>
      <c r="R271">
        <f>all_runs!O3353-all_runs!O4313</f>
        <v>-2.0516408928696217E-2</v>
      </c>
      <c r="S271">
        <f>all_runs!O3354-all_runs!O4314</f>
        <v>1.1040044493882295E-2</v>
      </c>
      <c r="T271">
        <f>all_runs!O3355-all_runs!O4315</f>
        <v>1.1137091397395049E-2</v>
      </c>
      <c r="U271">
        <f>all_runs!O3356-all_runs!O4316</f>
        <v>7.8907234268283943E-3</v>
      </c>
      <c r="V271">
        <f>all_runs!O3357-all_runs!O4317</f>
        <v>-4.8724952329192162E-3</v>
      </c>
      <c r="W271">
        <f>all_runs!O3358-all_runs!O4318</f>
        <v>6.2001936396811619E-3</v>
      </c>
      <c r="X271">
        <f>all_runs!O3359-all_runs!O4319</f>
        <v>-2.920462015212566E-3</v>
      </c>
      <c r="Y271">
        <f>all_runs!O3360-all_runs!O4320</f>
        <v>1.8815607050901351E-2</v>
      </c>
      <c r="Z271">
        <f>all_runs!O3361-all_runs!O4321</f>
        <v>1.7316017316017285E-2</v>
      </c>
      <c r="AA271" cm="1">
        <f t="array" ref="AA271">IF(G271=0,"",1+SUMPRODUCT(--(ABS($G271:$Z271)&lt;ABS(G271)),--($G271:$Z271&lt;&gt;0))+(SUMPRODUCT(--(ABS($G271:$Z271)=ABS(G271)),--($G271:$Z271&lt;&gt;0))-1)/2)</f>
        <v>1</v>
      </c>
      <c r="AB271" cm="1">
        <f t="array" ref="AB271">IF(H271=0,"",1+SUMPRODUCT(--(ABS($G271:$Z271)&lt;ABS(H271)),--($G271:$Z271&lt;&gt;0))+(SUMPRODUCT(--(ABS($G271:$Z271)=ABS(H271)),--($G271:$Z271&lt;&gt;0))-1)/2)</f>
        <v>9</v>
      </c>
      <c r="AC271" cm="1">
        <f t="array" ref="AC271">IF(I271=0,"",1+SUMPRODUCT(--(ABS($G271:$Z271)&lt;ABS(I271)),--($G271:$Z271&lt;&gt;0))+(SUMPRODUCT(--(ABS($G271:$Z271)=ABS(I271)),--($G271:$Z271&lt;&gt;0))-1)/2)</f>
        <v>5</v>
      </c>
      <c r="AD271" cm="1">
        <f t="array" ref="AD271">IF(J271=0,"",1+SUMPRODUCT(--(ABS($G271:$Z271)&lt;ABS(J271)),--($G271:$Z271&lt;&gt;0))+(SUMPRODUCT(--(ABS($G271:$Z271)=ABS(J271)),--($G271:$Z271&lt;&gt;0))-1)/2)</f>
        <v>16</v>
      </c>
      <c r="AE271" cm="1">
        <f t="array" ref="AE271">IF(K271=0,"",1+SUMPRODUCT(--(ABS($G271:$Z271)&lt;ABS(K271)),--($G271:$Z271&lt;&gt;0))+(SUMPRODUCT(--(ABS($G271:$Z271)=ABS(K271)),--($G271:$Z271&lt;&gt;0))-1)/2)</f>
        <v>14</v>
      </c>
      <c r="AF271" cm="1">
        <f t="array" ref="AF271">IF(L271=0,"",1+SUMPRODUCT(--(ABS($G271:$Z271)&lt;ABS(L271)),--($G271:$Z271&lt;&gt;0))+(SUMPRODUCT(--(ABS($G271:$Z271)=ABS(L271)),--($G271:$Z271&lt;&gt;0))-1)/2)</f>
        <v>3</v>
      </c>
      <c r="AG271" cm="1">
        <f t="array" ref="AG271">IF(M271=0,"",1+SUMPRODUCT(--(ABS($G271:$Z271)&lt;ABS(M271)),--($G271:$Z271&lt;&gt;0))+(SUMPRODUCT(--(ABS($G271:$Z271)=ABS(M271)),--($G271:$Z271&lt;&gt;0))-1)/2)</f>
        <v>20</v>
      </c>
      <c r="AH271" cm="1">
        <f t="array" ref="AH271">IF(N271=0,"",1+SUMPRODUCT(--(ABS($G271:$Z271)&lt;ABS(N271)),--($G271:$Z271&lt;&gt;0))+(SUMPRODUCT(--(ABS($G271:$Z271)=ABS(N271)),--($G271:$Z271&lt;&gt;0))-1)/2)</f>
        <v>12</v>
      </c>
      <c r="AI271" cm="1">
        <f t="array" ref="AI271">IF(O271=0,"",1+SUMPRODUCT(--(ABS($G271:$Z271)&lt;ABS(O271)),--($G271:$Z271&lt;&gt;0))+(SUMPRODUCT(--(ABS($G271:$Z271)=ABS(O271)),--($G271:$Z271&lt;&gt;0))-1)/2)</f>
        <v>15</v>
      </c>
      <c r="AJ271" cm="1">
        <f t="array" ref="AJ271">IF(P271=0,"",1+SUMPRODUCT(--(ABS($G271:$Z271)&lt;ABS(P271)),--($G271:$Z271&lt;&gt;0))+(SUMPRODUCT(--(ABS($G271:$Z271)=ABS(P271)),--($G271:$Z271&lt;&gt;0))-1)/2)</f>
        <v>13</v>
      </c>
      <c r="AK271" cm="1">
        <f t="array" ref="AK271">IF(Q271=0,"",1+SUMPRODUCT(--(ABS($G271:$Z271)&lt;ABS(Q271)),--($G271:$Z271&lt;&gt;0))+(SUMPRODUCT(--(ABS($G271:$Z271)=ABS(Q271)),--($G271:$Z271&lt;&gt;0))-1)/2)</f>
        <v>6</v>
      </c>
      <c r="AL271" cm="1">
        <f t="array" ref="AL271">IF(R271=0,"",1+SUMPRODUCT(--(ABS($G271:$Z271)&lt;ABS(R271)),--($G271:$Z271&lt;&gt;0))+(SUMPRODUCT(--(ABS($G271:$Z271)=ABS(R271)),--($G271:$Z271&lt;&gt;0))-1)/2)</f>
        <v>19</v>
      </c>
      <c r="AM271" cm="1">
        <f t="array" ref="AM271">IF(S271=0,"",1+SUMPRODUCT(--(ABS($G271:$Z271)&lt;ABS(S271)),--($G271:$Z271&lt;&gt;0))+(SUMPRODUCT(--(ABS($G271:$Z271)=ABS(S271)),--($G271:$Z271&lt;&gt;0))-1)/2)</f>
        <v>10</v>
      </c>
      <c r="AN271" cm="1">
        <f t="array" ref="AN271">IF(T271=0,"",1+SUMPRODUCT(--(ABS($G271:$Z271)&lt;ABS(T271)),--($G271:$Z271&lt;&gt;0))+(SUMPRODUCT(--(ABS($G271:$Z271)=ABS(T271)),--($G271:$Z271&lt;&gt;0))-1)/2)</f>
        <v>11</v>
      </c>
      <c r="AO271" cm="1">
        <f t="array" ref="AO271">IF(U271=0,"",1+SUMPRODUCT(--(ABS($G271:$Z271)&lt;ABS(U271)),--($G271:$Z271&lt;&gt;0))+(SUMPRODUCT(--(ABS($G271:$Z271)=ABS(U271)),--($G271:$Z271&lt;&gt;0))-1)/2)</f>
        <v>8</v>
      </c>
      <c r="AP271" cm="1">
        <f t="array" ref="AP271">IF(V271=0,"",1+SUMPRODUCT(--(ABS($G271:$Z271)&lt;ABS(V271)),--($G271:$Z271&lt;&gt;0))+(SUMPRODUCT(--(ABS($G271:$Z271)=ABS(V271)),--($G271:$Z271&lt;&gt;0))-1)/2)</f>
        <v>4</v>
      </c>
      <c r="AQ271" cm="1">
        <f t="array" ref="AQ271">IF(W271=0,"",1+SUMPRODUCT(--(ABS($G271:$Z271)&lt;ABS(W271)),--($G271:$Z271&lt;&gt;0))+(SUMPRODUCT(--(ABS($G271:$Z271)=ABS(W271)),--($G271:$Z271&lt;&gt;0))-1)/2)</f>
        <v>7</v>
      </c>
      <c r="AR271" cm="1">
        <f t="array" ref="AR271">IF(X271=0,"",1+SUMPRODUCT(--(ABS($G271:$Z271)&lt;ABS(X271)),--($G271:$Z271&lt;&gt;0))+(SUMPRODUCT(--(ABS($G271:$Z271)=ABS(X271)),--($G271:$Z271&lt;&gt;0))-1)/2)</f>
        <v>2</v>
      </c>
      <c r="AS271" cm="1">
        <f t="array" ref="AS271">IF(Y271=0,"",1+SUMPRODUCT(--(ABS($G271:$Z271)&lt;ABS(Y271)),--($G271:$Z271&lt;&gt;0))+(SUMPRODUCT(--(ABS($G271:$Z271)=ABS(Y271)),--($G271:$Z271&lt;&gt;0))-1)/2)</f>
        <v>18</v>
      </c>
      <c r="AT271" cm="1">
        <f t="array" ref="AT271">IF(Z271=0,"",1+SUMPRODUCT(--(ABS($G271:$Z271)&lt;ABS(Z271)),--($G271:$Z271&lt;&gt;0))+(SUMPRODUCT(--(ABS($G271:$Z271)=ABS(Z271)),--($G271:$Z271&lt;&gt;0))-1)/2)</f>
        <v>17</v>
      </c>
      <c r="AU271">
        <f>AVERAGE(G271:Z271)</f>
        <v>3.9289742073664868E-3</v>
      </c>
      <c r="AV271">
        <f>SUMIF(G271:Z271,"&gt;0",AA271:AT271)</f>
        <v>142</v>
      </c>
      <c r="AW271">
        <f>COUNTIF(G271:Z271,"&lt;&gt;0")</f>
        <v>20</v>
      </c>
      <c r="AX271">
        <f>_xlfn.LET(_xlpm.n,AW271,_xlpm.w,AV271,_xlpm.mu,_xlpm.n*(_xlpm.n+1)/4,_xlpm.sd,SQRT(_xlpm.n*(_xlpm.n+1)*(2*_xlpm.n+1)/24),_xlpm.z,(ABS(_xlpm.w-_xlpm.mu)-0.5)/_xlpm.sd,MIN(1,2*(1-_xlfn.NORM.S.DIST(_xlpm.z,TRUE))))</f>
        <v>0.17299522589736771</v>
      </c>
    </row>
    <row r="272" spans="1:50" x14ac:dyDescent="0.25">
      <c r="A272" t="s">
        <v>9358</v>
      </c>
      <c r="B272" t="s">
        <v>147</v>
      </c>
      <c r="C272" t="s">
        <v>190</v>
      </c>
      <c r="D272" t="s">
        <v>23</v>
      </c>
      <c r="E272" t="s">
        <v>32</v>
      </c>
      <c r="F272" t="s">
        <v>9259</v>
      </c>
      <c r="G272">
        <f>all_runs!O1202-all_runs!O1802</f>
        <v>0.11689257482334126</v>
      </c>
      <c r="H272">
        <f>all_runs!O1203-all_runs!O1803</f>
        <v>7.8527962909301752E-2</v>
      </c>
      <c r="I272">
        <f>all_runs!O1204-all_runs!O1804</f>
        <v>7.8527962909301752E-2</v>
      </c>
      <c r="J272">
        <f>all_runs!O1205-all_runs!O1805</f>
        <v>7.8527962909301752E-2</v>
      </c>
      <c r="K272">
        <f>all_runs!O1206-all_runs!O1806</f>
        <v>7.8527962909301752E-2</v>
      </c>
      <c r="L272">
        <f>all_runs!O1207-all_runs!O1807</f>
        <v>7.8527962909301752E-2</v>
      </c>
      <c r="M272">
        <f>all_runs!O1208-all_runs!O1808</f>
        <v>7.8527962909301752E-2</v>
      </c>
      <c r="N272">
        <f>all_runs!O1209-all_runs!O1809</f>
        <v>7.8527962909301752E-2</v>
      </c>
      <c r="O272">
        <f>all_runs!O1210-all_runs!O1810</f>
        <v>7.8527962909301752E-2</v>
      </c>
      <c r="P272">
        <f>all_runs!O1211-all_runs!O1811</f>
        <v>7.8527962909301752E-2</v>
      </c>
      <c r="Q272">
        <f>all_runs!O1212-all_runs!O1812</f>
        <v>7.8527962909301752E-2</v>
      </c>
      <c r="R272">
        <f>all_runs!O1213-all_runs!O1813</f>
        <v>7.8527962909301752E-2</v>
      </c>
      <c r="S272">
        <f>all_runs!O1214-all_runs!O1814</f>
        <v>7.8527962909301752E-2</v>
      </c>
      <c r="T272">
        <f>all_runs!O1215-all_runs!O1815</f>
        <v>7.8527962909301752E-2</v>
      </c>
      <c r="U272">
        <f>all_runs!O1216-all_runs!O1816</f>
        <v>7.8527962909301752E-2</v>
      </c>
      <c r="V272">
        <f>all_runs!O1217-all_runs!O1817</f>
        <v>7.8527962909301752E-2</v>
      </c>
      <c r="W272">
        <f>all_runs!O1218-all_runs!O1818</f>
        <v>7.8527962909301752E-2</v>
      </c>
      <c r="X272">
        <f>all_runs!O1219-all_runs!O1819</f>
        <v>7.8527962909301752E-2</v>
      </c>
      <c r="Y272">
        <f>all_runs!O1220-all_runs!O1820</f>
        <v>7.8527962909301752E-2</v>
      </c>
      <c r="Z272">
        <f>all_runs!O1221-all_runs!O1821</f>
        <v>7.8527962909301752E-2</v>
      </c>
      <c r="AA272" cm="1">
        <f t="array" ref="AA272">IF(G272=0,"",1+SUMPRODUCT(--(ABS($G272:$Z272)&lt;ABS(G272)),--($G272:$Z272&lt;&gt;0))+(SUMPRODUCT(--(ABS($G272:$Z272)=ABS(G272)),--($G272:$Z272&lt;&gt;0))-1)/2)</f>
        <v>20</v>
      </c>
      <c r="AB272" cm="1">
        <f t="array" ref="AB272">IF(H272=0,"",1+SUMPRODUCT(--(ABS($G272:$Z272)&lt;ABS(H272)),--($G272:$Z272&lt;&gt;0))+(SUMPRODUCT(--(ABS($G272:$Z272)=ABS(H272)),--($G272:$Z272&lt;&gt;0))-1)/2)</f>
        <v>10</v>
      </c>
      <c r="AC272" cm="1">
        <f t="array" ref="AC272">IF(I272=0,"",1+SUMPRODUCT(--(ABS($G272:$Z272)&lt;ABS(I272)),--($G272:$Z272&lt;&gt;0))+(SUMPRODUCT(--(ABS($G272:$Z272)=ABS(I272)),--($G272:$Z272&lt;&gt;0))-1)/2)</f>
        <v>10</v>
      </c>
      <c r="AD272" cm="1">
        <f t="array" ref="AD272">IF(J272=0,"",1+SUMPRODUCT(--(ABS($G272:$Z272)&lt;ABS(J272)),--($G272:$Z272&lt;&gt;0))+(SUMPRODUCT(--(ABS($G272:$Z272)=ABS(J272)),--($G272:$Z272&lt;&gt;0))-1)/2)</f>
        <v>10</v>
      </c>
      <c r="AE272" cm="1">
        <f t="array" ref="AE272">IF(K272=0,"",1+SUMPRODUCT(--(ABS($G272:$Z272)&lt;ABS(K272)),--($G272:$Z272&lt;&gt;0))+(SUMPRODUCT(--(ABS($G272:$Z272)=ABS(K272)),--($G272:$Z272&lt;&gt;0))-1)/2)</f>
        <v>10</v>
      </c>
      <c r="AF272" cm="1">
        <f t="array" ref="AF272">IF(L272=0,"",1+SUMPRODUCT(--(ABS($G272:$Z272)&lt;ABS(L272)),--($G272:$Z272&lt;&gt;0))+(SUMPRODUCT(--(ABS($G272:$Z272)=ABS(L272)),--($G272:$Z272&lt;&gt;0))-1)/2)</f>
        <v>10</v>
      </c>
      <c r="AG272" cm="1">
        <f t="array" ref="AG272">IF(M272=0,"",1+SUMPRODUCT(--(ABS($G272:$Z272)&lt;ABS(M272)),--($G272:$Z272&lt;&gt;0))+(SUMPRODUCT(--(ABS($G272:$Z272)=ABS(M272)),--($G272:$Z272&lt;&gt;0))-1)/2)</f>
        <v>10</v>
      </c>
      <c r="AH272" cm="1">
        <f t="array" ref="AH272">IF(N272=0,"",1+SUMPRODUCT(--(ABS($G272:$Z272)&lt;ABS(N272)),--($G272:$Z272&lt;&gt;0))+(SUMPRODUCT(--(ABS($G272:$Z272)=ABS(N272)),--($G272:$Z272&lt;&gt;0))-1)/2)</f>
        <v>10</v>
      </c>
      <c r="AI272" cm="1">
        <f t="array" ref="AI272">IF(O272=0,"",1+SUMPRODUCT(--(ABS($G272:$Z272)&lt;ABS(O272)),--($G272:$Z272&lt;&gt;0))+(SUMPRODUCT(--(ABS($G272:$Z272)=ABS(O272)),--($G272:$Z272&lt;&gt;0))-1)/2)</f>
        <v>10</v>
      </c>
      <c r="AJ272" cm="1">
        <f t="array" ref="AJ272">IF(P272=0,"",1+SUMPRODUCT(--(ABS($G272:$Z272)&lt;ABS(P272)),--($G272:$Z272&lt;&gt;0))+(SUMPRODUCT(--(ABS($G272:$Z272)=ABS(P272)),--($G272:$Z272&lt;&gt;0))-1)/2)</f>
        <v>10</v>
      </c>
      <c r="AK272" cm="1">
        <f t="array" ref="AK272">IF(Q272=0,"",1+SUMPRODUCT(--(ABS($G272:$Z272)&lt;ABS(Q272)),--($G272:$Z272&lt;&gt;0))+(SUMPRODUCT(--(ABS($G272:$Z272)=ABS(Q272)),--($G272:$Z272&lt;&gt;0))-1)/2)</f>
        <v>10</v>
      </c>
      <c r="AL272" cm="1">
        <f t="array" ref="AL272">IF(R272=0,"",1+SUMPRODUCT(--(ABS($G272:$Z272)&lt;ABS(R272)),--($G272:$Z272&lt;&gt;0))+(SUMPRODUCT(--(ABS($G272:$Z272)=ABS(R272)),--($G272:$Z272&lt;&gt;0))-1)/2)</f>
        <v>10</v>
      </c>
      <c r="AM272" cm="1">
        <f t="array" ref="AM272">IF(S272=0,"",1+SUMPRODUCT(--(ABS($G272:$Z272)&lt;ABS(S272)),--($G272:$Z272&lt;&gt;0))+(SUMPRODUCT(--(ABS($G272:$Z272)=ABS(S272)),--($G272:$Z272&lt;&gt;0))-1)/2)</f>
        <v>10</v>
      </c>
      <c r="AN272" cm="1">
        <f t="array" ref="AN272">IF(T272=0,"",1+SUMPRODUCT(--(ABS($G272:$Z272)&lt;ABS(T272)),--($G272:$Z272&lt;&gt;0))+(SUMPRODUCT(--(ABS($G272:$Z272)=ABS(T272)),--($G272:$Z272&lt;&gt;0))-1)/2)</f>
        <v>10</v>
      </c>
      <c r="AO272" cm="1">
        <f t="array" ref="AO272">IF(U272=0,"",1+SUMPRODUCT(--(ABS($G272:$Z272)&lt;ABS(U272)),--($G272:$Z272&lt;&gt;0))+(SUMPRODUCT(--(ABS($G272:$Z272)=ABS(U272)),--($G272:$Z272&lt;&gt;0))-1)/2)</f>
        <v>10</v>
      </c>
      <c r="AP272" cm="1">
        <f t="array" ref="AP272">IF(V272=0,"",1+SUMPRODUCT(--(ABS($G272:$Z272)&lt;ABS(V272)),--($G272:$Z272&lt;&gt;0))+(SUMPRODUCT(--(ABS($G272:$Z272)=ABS(V272)),--($G272:$Z272&lt;&gt;0))-1)/2)</f>
        <v>10</v>
      </c>
      <c r="AQ272" cm="1">
        <f t="array" ref="AQ272">IF(W272=0,"",1+SUMPRODUCT(--(ABS($G272:$Z272)&lt;ABS(W272)),--($G272:$Z272&lt;&gt;0))+(SUMPRODUCT(--(ABS($G272:$Z272)=ABS(W272)),--($G272:$Z272&lt;&gt;0))-1)/2)</f>
        <v>10</v>
      </c>
      <c r="AR272" cm="1">
        <f t="array" ref="AR272">IF(X272=0,"",1+SUMPRODUCT(--(ABS($G272:$Z272)&lt;ABS(X272)),--($G272:$Z272&lt;&gt;0))+(SUMPRODUCT(--(ABS($G272:$Z272)=ABS(X272)),--($G272:$Z272&lt;&gt;0))-1)/2)</f>
        <v>10</v>
      </c>
      <c r="AS272" cm="1">
        <f t="array" ref="AS272">IF(Y272=0,"",1+SUMPRODUCT(--(ABS($G272:$Z272)&lt;ABS(Y272)),--($G272:$Z272&lt;&gt;0))+(SUMPRODUCT(--(ABS($G272:$Z272)=ABS(Y272)),--($G272:$Z272&lt;&gt;0))-1)/2)</f>
        <v>10</v>
      </c>
      <c r="AT272" cm="1">
        <f t="array" ref="AT272">IF(Z272=0,"",1+SUMPRODUCT(--(ABS($G272:$Z272)&lt;ABS(Z272)),--($G272:$Z272&lt;&gt;0))+(SUMPRODUCT(--(ABS($G272:$Z272)=ABS(Z272)),--($G272:$Z272&lt;&gt;0))-1)/2)</f>
        <v>10</v>
      </c>
      <c r="AU272">
        <f>AVERAGE(G272:Z272)</f>
        <v>8.0446193505003774E-2</v>
      </c>
      <c r="AV272">
        <f>SUMIF(G272:Z272,"&gt;0",AA272:AT272)</f>
        <v>210</v>
      </c>
      <c r="AW272">
        <f>COUNTIF(G272:Z272,"&lt;&gt;0")</f>
        <v>20</v>
      </c>
      <c r="AX272">
        <f>_xlfn.LET(_xlpm.n,AW272,_xlpm.w,AV272,_xlpm.mu,_xlpm.n*(_xlpm.n+1)/4,_xlpm.sd,SQRT(_xlpm.n*(_xlpm.n+1)*(2*_xlpm.n+1)/24),_xlpm.z,(ABS(_xlpm.w-_xlpm.mu)-0.5)/_xlpm.sd,MIN(1,2*(1-_xlfn.NORM.S.DIST(_xlpm.z,TRUE))))</f>
        <v>9.5691731570646255E-5</v>
      </c>
    </row>
    <row r="273" spans="1:50" x14ac:dyDescent="0.25">
      <c r="A273" t="s">
        <v>9358</v>
      </c>
      <c r="B273" t="s">
        <v>147</v>
      </c>
      <c r="C273" t="s">
        <v>190</v>
      </c>
      <c r="D273" t="s">
        <v>23</v>
      </c>
      <c r="E273" t="s">
        <v>12</v>
      </c>
      <c r="F273" t="s">
        <v>9259</v>
      </c>
      <c r="G273">
        <f>all_runs!O1222-all_runs!O1822</f>
        <v>9.7286690063775882E-2</v>
      </c>
      <c r="H273">
        <f>all_runs!O1223-all_runs!O1823</f>
        <v>9.7286690063775882E-2</v>
      </c>
      <c r="I273">
        <f>all_runs!O1224-all_runs!O1824</f>
        <v>9.7286690063775882E-2</v>
      </c>
      <c r="J273">
        <f>all_runs!O1225-all_runs!O1825</f>
        <v>9.7286690063775882E-2</v>
      </c>
      <c r="K273">
        <f>all_runs!O1226-all_runs!O1826</f>
        <v>9.7286690063775882E-2</v>
      </c>
      <c r="L273">
        <f>all_runs!O1227-all_runs!O1827</f>
        <v>9.7286690063775882E-2</v>
      </c>
      <c r="M273">
        <f>all_runs!O1228-all_runs!O1828</f>
        <v>9.7286690063775882E-2</v>
      </c>
      <c r="N273">
        <f>all_runs!O1229-all_runs!O1829</f>
        <v>9.7286690063775882E-2</v>
      </c>
      <c r="O273">
        <f>all_runs!O1230-all_runs!O1830</f>
        <v>9.7286690063775882E-2</v>
      </c>
      <c r="P273">
        <f>all_runs!O1231-all_runs!O1831</f>
        <v>9.7286690063775882E-2</v>
      </c>
      <c r="Q273">
        <f>all_runs!O1232-all_runs!O1832</f>
        <v>9.7286690063775882E-2</v>
      </c>
      <c r="R273">
        <f>all_runs!O1233-all_runs!O1833</f>
        <v>9.7286690063775882E-2</v>
      </c>
      <c r="S273">
        <f>all_runs!O1234-all_runs!O1834</f>
        <v>9.7286690063775882E-2</v>
      </c>
      <c r="T273">
        <f>all_runs!O1235-all_runs!O1835</f>
        <v>9.7286690063775882E-2</v>
      </c>
      <c r="U273">
        <f>all_runs!O1236-all_runs!O1836</f>
        <v>9.7286690063775882E-2</v>
      </c>
      <c r="V273">
        <f>all_runs!O1237-all_runs!O1837</f>
        <v>9.7286690063775882E-2</v>
      </c>
      <c r="W273">
        <f>all_runs!O1238-all_runs!O1838</f>
        <v>9.7286690063775882E-2</v>
      </c>
      <c r="X273">
        <f>all_runs!O1239-all_runs!O1839</f>
        <v>9.7286690063775882E-2</v>
      </c>
      <c r="Y273">
        <f>all_runs!O1240-all_runs!O1840</f>
        <v>9.7286690063775882E-2</v>
      </c>
      <c r="Z273">
        <f>all_runs!O1241-all_runs!O1841</f>
        <v>9.7286690063775882E-2</v>
      </c>
      <c r="AA273" cm="1">
        <f t="array" ref="AA273">IF(G273=0,"",1+SUMPRODUCT(--(ABS($G273:$Z273)&lt;ABS(G273)),--($G273:$Z273&lt;&gt;0))+(SUMPRODUCT(--(ABS($G273:$Z273)=ABS(G273)),--($G273:$Z273&lt;&gt;0))-1)/2)</f>
        <v>10.5</v>
      </c>
      <c r="AB273" cm="1">
        <f t="array" ref="AB273">IF(H273=0,"",1+SUMPRODUCT(--(ABS($G273:$Z273)&lt;ABS(H273)),--($G273:$Z273&lt;&gt;0))+(SUMPRODUCT(--(ABS($G273:$Z273)=ABS(H273)),--($G273:$Z273&lt;&gt;0))-1)/2)</f>
        <v>10.5</v>
      </c>
      <c r="AC273" cm="1">
        <f t="array" ref="AC273">IF(I273=0,"",1+SUMPRODUCT(--(ABS($G273:$Z273)&lt;ABS(I273)),--($G273:$Z273&lt;&gt;0))+(SUMPRODUCT(--(ABS($G273:$Z273)=ABS(I273)),--($G273:$Z273&lt;&gt;0))-1)/2)</f>
        <v>10.5</v>
      </c>
      <c r="AD273" cm="1">
        <f t="array" ref="AD273">IF(J273=0,"",1+SUMPRODUCT(--(ABS($G273:$Z273)&lt;ABS(J273)),--($G273:$Z273&lt;&gt;0))+(SUMPRODUCT(--(ABS($G273:$Z273)=ABS(J273)),--($G273:$Z273&lt;&gt;0))-1)/2)</f>
        <v>10.5</v>
      </c>
      <c r="AE273" cm="1">
        <f t="array" ref="AE273">IF(K273=0,"",1+SUMPRODUCT(--(ABS($G273:$Z273)&lt;ABS(K273)),--($G273:$Z273&lt;&gt;0))+(SUMPRODUCT(--(ABS($G273:$Z273)=ABS(K273)),--($G273:$Z273&lt;&gt;0))-1)/2)</f>
        <v>10.5</v>
      </c>
      <c r="AF273" cm="1">
        <f t="array" ref="AF273">IF(L273=0,"",1+SUMPRODUCT(--(ABS($G273:$Z273)&lt;ABS(L273)),--($G273:$Z273&lt;&gt;0))+(SUMPRODUCT(--(ABS($G273:$Z273)=ABS(L273)),--($G273:$Z273&lt;&gt;0))-1)/2)</f>
        <v>10.5</v>
      </c>
      <c r="AG273" cm="1">
        <f t="array" ref="AG273">IF(M273=0,"",1+SUMPRODUCT(--(ABS($G273:$Z273)&lt;ABS(M273)),--($G273:$Z273&lt;&gt;0))+(SUMPRODUCT(--(ABS($G273:$Z273)=ABS(M273)),--($G273:$Z273&lt;&gt;0))-1)/2)</f>
        <v>10.5</v>
      </c>
      <c r="AH273" cm="1">
        <f t="array" ref="AH273">IF(N273=0,"",1+SUMPRODUCT(--(ABS($G273:$Z273)&lt;ABS(N273)),--($G273:$Z273&lt;&gt;0))+(SUMPRODUCT(--(ABS($G273:$Z273)=ABS(N273)),--($G273:$Z273&lt;&gt;0))-1)/2)</f>
        <v>10.5</v>
      </c>
      <c r="AI273" cm="1">
        <f t="array" ref="AI273">IF(O273=0,"",1+SUMPRODUCT(--(ABS($G273:$Z273)&lt;ABS(O273)),--($G273:$Z273&lt;&gt;0))+(SUMPRODUCT(--(ABS($G273:$Z273)=ABS(O273)),--($G273:$Z273&lt;&gt;0))-1)/2)</f>
        <v>10.5</v>
      </c>
      <c r="AJ273" cm="1">
        <f t="array" ref="AJ273">IF(P273=0,"",1+SUMPRODUCT(--(ABS($G273:$Z273)&lt;ABS(P273)),--($G273:$Z273&lt;&gt;0))+(SUMPRODUCT(--(ABS($G273:$Z273)=ABS(P273)),--($G273:$Z273&lt;&gt;0))-1)/2)</f>
        <v>10.5</v>
      </c>
      <c r="AK273" cm="1">
        <f t="array" ref="AK273">IF(Q273=0,"",1+SUMPRODUCT(--(ABS($G273:$Z273)&lt;ABS(Q273)),--($G273:$Z273&lt;&gt;0))+(SUMPRODUCT(--(ABS($G273:$Z273)=ABS(Q273)),--($G273:$Z273&lt;&gt;0))-1)/2)</f>
        <v>10.5</v>
      </c>
      <c r="AL273" cm="1">
        <f t="array" ref="AL273">IF(R273=0,"",1+SUMPRODUCT(--(ABS($G273:$Z273)&lt;ABS(R273)),--($G273:$Z273&lt;&gt;0))+(SUMPRODUCT(--(ABS($G273:$Z273)=ABS(R273)),--($G273:$Z273&lt;&gt;0))-1)/2)</f>
        <v>10.5</v>
      </c>
      <c r="AM273" cm="1">
        <f t="array" ref="AM273">IF(S273=0,"",1+SUMPRODUCT(--(ABS($G273:$Z273)&lt;ABS(S273)),--($G273:$Z273&lt;&gt;0))+(SUMPRODUCT(--(ABS($G273:$Z273)=ABS(S273)),--($G273:$Z273&lt;&gt;0))-1)/2)</f>
        <v>10.5</v>
      </c>
      <c r="AN273" cm="1">
        <f t="array" ref="AN273">IF(T273=0,"",1+SUMPRODUCT(--(ABS($G273:$Z273)&lt;ABS(T273)),--($G273:$Z273&lt;&gt;0))+(SUMPRODUCT(--(ABS($G273:$Z273)=ABS(T273)),--($G273:$Z273&lt;&gt;0))-1)/2)</f>
        <v>10.5</v>
      </c>
      <c r="AO273" cm="1">
        <f t="array" ref="AO273">IF(U273=0,"",1+SUMPRODUCT(--(ABS($G273:$Z273)&lt;ABS(U273)),--($G273:$Z273&lt;&gt;0))+(SUMPRODUCT(--(ABS($G273:$Z273)=ABS(U273)),--($G273:$Z273&lt;&gt;0))-1)/2)</f>
        <v>10.5</v>
      </c>
      <c r="AP273" cm="1">
        <f t="array" ref="AP273">IF(V273=0,"",1+SUMPRODUCT(--(ABS($G273:$Z273)&lt;ABS(V273)),--($G273:$Z273&lt;&gt;0))+(SUMPRODUCT(--(ABS($G273:$Z273)=ABS(V273)),--($G273:$Z273&lt;&gt;0))-1)/2)</f>
        <v>10.5</v>
      </c>
      <c r="AQ273" cm="1">
        <f t="array" ref="AQ273">IF(W273=0,"",1+SUMPRODUCT(--(ABS($G273:$Z273)&lt;ABS(W273)),--($G273:$Z273&lt;&gt;0))+(SUMPRODUCT(--(ABS($G273:$Z273)=ABS(W273)),--($G273:$Z273&lt;&gt;0))-1)/2)</f>
        <v>10.5</v>
      </c>
      <c r="AR273" cm="1">
        <f t="array" ref="AR273">IF(X273=0,"",1+SUMPRODUCT(--(ABS($G273:$Z273)&lt;ABS(X273)),--($G273:$Z273&lt;&gt;0))+(SUMPRODUCT(--(ABS($G273:$Z273)=ABS(X273)),--($G273:$Z273&lt;&gt;0))-1)/2)</f>
        <v>10.5</v>
      </c>
      <c r="AS273" cm="1">
        <f t="array" ref="AS273">IF(Y273=0,"",1+SUMPRODUCT(--(ABS($G273:$Z273)&lt;ABS(Y273)),--($G273:$Z273&lt;&gt;0))+(SUMPRODUCT(--(ABS($G273:$Z273)=ABS(Y273)),--($G273:$Z273&lt;&gt;0))-1)/2)</f>
        <v>10.5</v>
      </c>
      <c r="AT273" cm="1">
        <f t="array" ref="AT273">IF(Z273=0,"",1+SUMPRODUCT(--(ABS($G273:$Z273)&lt;ABS(Z273)),--($G273:$Z273&lt;&gt;0))+(SUMPRODUCT(--(ABS($G273:$Z273)=ABS(Z273)),--($G273:$Z273&lt;&gt;0))-1)/2)</f>
        <v>10.5</v>
      </c>
      <c r="AU273">
        <f>AVERAGE(G273:Z273)</f>
        <v>9.7286690063775882E-2</v>
      </c>
      <c r="AV273">
        <f>SUMIF(G273:Z273,"&gt;0",AA273:AT273)</f>
        <v>210</v>
      </c>
      <c r="AW273">
        <f>COUNTIF(G273:Z273,"&lt;&gt;0")</f>
        <v>20</v>
      </c>
      <c r="AX273">
        <f>_xlfn.LET(_xlpm.n,AW273,_xlpm.w,AV273,_xlpm.mu,_xlpm.n*(_xlpm.n+1)/4,_xlpm.sd,SQRT(_xlpm.n*(_xlpm.n+1)*(2*_xlpm.n+1)/24),_xlpm.z,(ABS(_xlpm.w-_xlpm.mu)-0.5)/_xlpm.sd,MIN(1,2*(1-_xlfn.NORM.S.DIST(_xlpm.z,TRUE))))</f>
        <v>9.5691731570646255E-5</v>
      </c>
    </row>
    <row r="274" spans="1:50" x14ac:dyDescent="0.25">
      <c r="A274" t="s">
        <v>9358</v>
      </c>
      <c r="B274" t="s">
        <v>147</v>
      </c>
      <c r="C274" t="s">
        <v>190</v>
      </c>
      <c r="D274" t="s">
        <v>23</v>
      </c>
      <c r="E274" t="s">
        <v>26</v>
      </c>
      <c r="F274" t="s">
        <v>9259</v>
      </c>
      <c r="G274">
        <f>all_runs!O1242-all_runs!O1842</f>
        <v>0.12280994493575847</v>
      </c>
      <c r="H274">
        <f>all_runs!O1243-all_runs!O1843</f>
        <v>0.14288087722212994</v>
      </c>
      <c r="I274">
        <f>all_runs!O1244-all_runs!O1844</f>
        <v>0.14288087722212994</v>
      </c>
      <c r="J274">
        <f>all_runs!O1245-all_runs!O1845</f>
        <v>0.14288087722212994</v>
      </c>
      <c r="K274">
        <f>all_runs!O1246-all_runs!O1846</f>
        <v>0.14288087722212994</v>
      </c>
      <c r="L274">
        <f>all_runs!O1247-all_runs!O1847</f>
        <v>0.14288087722212994</v>
      </c>
      <c r="M274">
        <f>all_runs!O1248-all_runs!O1848</f>
        <v>0.14288087722212994</v>
      </c>
      <c r="N274">
        <f>all_runs!O1249-all_runs!O1849</f>
        <v>0.14288087722212994</v>
      </c>
      <c r="O274">
        <f>all_runs!O1250-all_runs!O1850</f>
        <v>0.14288087722212994</v>
      </c>
      <c r="P274">
        <f>all_runs!O1251-all_runs!O1851</f>
        <v>0.14288087722212994</v>
      </c>
      <c r="Q274">
        <f>all_runs!O1252-all_runs!O1852</f>
        <v>0.14288087722212994</v>
      </c>
      <c r="R274">
        <f>all_runs!O1253-all_runs!O1853</f>
        <v>0.14288087722212994</v>
      </c>
      <c r="S274">
        <f>all_runs!O1254-all_runs!O1854</f>
        <v>0.14288087722212994</v>
      </c>
      <c r="T274">
        <f>all_runs!O1255-all_runs!O1855</f>
        <v>0.14288087722212994</v>
      </c>
      <c r="U274">
        <f>all_runs!O1256-all_runs!O1856</f>
        <v>0.14288087722212994</v>
      </c>
      <c r="V274">
        <f>all_runs!O1257-all_runs!O1857</f>
        <v>0.14288087722212994</v>
      </c>
      <c r="W274">
        <f>all_runs!O1258-all_runs!O1858</f>
        <v>0.14288087722212994</v>
      </c>
      <c r="X274">
        <f>all_runs!O1259-all_runs!O1859</f>
        <v>0.14288087722212994</v>
      </c>
      <c r="Y274">
        <f>all_runs!O1260-all_runs!O1860</f>
        <v>0.14288087722212994</v>
      </c>
      <c r="Z274">
        <f>all_runs!O1261-all_runs!O1861</f>
        <v>0.14288087722212994</v>
      </c>
      <c r="AA274" cm="1">
        <f t="array" ref="AA274">IF(G274=0,"",1+SUMPRODUCT(--(ABS($G274:$Z274)&lt;ABS(G274)),--($G274:$Z274&lt;&gt;0))+(SUMPRODUCT(--(ABS($G274:$Z274)=ABS(G274)),--($G274:$Z274&lt;&gt;0))-1)/2)</f>
        <v>1</v>
      </c>
      <c r="AB274" cm="1">
        <f t="array" ref="AB274">IF(H274=0,"",1+SUMPRODUCT(--(ABS($G274:$Z274)&lt;ABS(H274)),--($G274:$Z274&lt;&gt;0))+(SUMPRODUCT(--(ABS($G274:$Z274)=ABS(H274)),--($G274:$Z274&lt;&gt;0))-1)/2)</f>
        <v>11</v>
      </c>
      <c r="AC274" cm="1">
        <f t="array" ref="AC274">IF(I274=0,"",1+SUMPRODUCT(--(ABS($G274:$Z274)&lt;ABS(I274)),--($G274:$Z274&lt;&gt;0))+(SUMPRODUCT(--(ABS($G274:$Z274)=ABS(I274)),--($G274:$Z274&lt;&gt;0))-1)/2)</f>
        <v>11</v>
      </c>
      <c r="AD274" cm="1">
        <f t="array" ref="AD274">IF(J274=0,"",1+SUMPRODUCT(--(ABS($G274:$Z274)&lt;ABS(J274)),--($G274:$Z274&lt;&gt;0))+(SUMPRODUCT(--(ABS($G274:$Z274)=ABS(J274)),--($G274:$Z274&lt;&gt;0))-1)/2)</f>
        <v>11</v>
      </c>
      <c r="AE274" cm="1">
        <f t="array" ref="AE274">IF(K274=0,"",1+SUMPRODUCT(--(ABS($G274:$Z274)&lt;ABS(K274)),--($G274:$Z274&lt;&gt;0))+(SUMPRODUCT(--(ABS($G274:$Z274)=ABS(K274)),--($G274:$Z274&lt;&gt;0))-1)/2)</f>
        <v>11</v>
      </c>
      <c r="AF274" cm="1">
        <f t="array" ref="AF274">IF(L274=0,"",1+SUMPRODUCT(--(ABS($G274:$Z274)&lt;ABS(L274)),--($G274:$Z274&lt;&gt;0))+(SUMPRODUCT(--(ABS($G274:$Z274)=ABS(L274)),--($G274:$Z274&lt;&gt;0))-1)/2)</f>
        <v>11</v>
      </c>
      <c r="AG274" cm="1">
        <f t="array" ref="AG274">IF(M274=0,"",1+SUMPRODUCT(--(ABS($G274:$Z274)&lt;ABS(M274)),--($G274:$Z274&lt;&gt;0))+(SUMPRODUCT(--(ABS($G274:$Z274)=ABS(M274)),--($G274:$Z274&lt;&gt;0))-1)/2)</f>
        <v>11</v>
      </c>
      <c r="AH274" cm="1">
        <f t="array" ref="AH274">IF(N274=0,"",1+SUMPRODUCT(--(ABS($G274:$Z274)&lt;ABS(N274)),--($G274:$Z274&lt;&gt;0))+(SUMPRODUCT(--(ABS($G274:$Z274)=ABS(N274)),--($G274:$Z274&lt;&gt;0))-1)/2)</f>
        <v>11</v>
      </c>
      <c r="AI274" cm="1">
        <f t="array" ref="AI274">IF(O274=0,"",1+SUMPRODUCT(--(ABS($G274:$Z274)&lt;ABS(O274)),--($G274:$Z274&lt;&gt;0))+(SUMPRODUCT(--(ABS($G274:$Z274)=ABS(O274)),--($G274:$Z274&lt;&gt;0))-1)/2)</f>
        <v>11</v>
      </c>
      <c r="AJ274" cm="1">
        <f t="array" ref="AJ274">IF(P274=0,"",1+SUMPRODUCT(--(ABS($G274:$Z274)&lt;ABS(P274)),--($G274:$Z274&lt;&gt;0))+(SUMPRODUCT(--(ABS($G274:$Z274)=ABS(P274)),--($G274:$Z274&lt;&gt;0))-1)/2)</f>
        <v>11</v>
      </c>
      <c r="AK274" cm="1">
        <f t="array" ref="AK274">IF(Q274=0,"",1+SUMPRODUCT(--(ABS($G274:$Z274)&lt;ABS(Q274)),--($G274:$Z274&lt;&gt;0))+(SUMPRODUCT(--(ABS($G274:$Z274)=ABS(Q274)),--($G274:$Z274&lt;&gt;0))-1)/2)</f>
        <v>11</v>
      </c>
      <c r="AL274" cm="1">
        <f t="array" ref="AL274">IF(R274=0,"",1+SUMPRODUCT(--(ABS($G274:$Z274)&lt;ABS(R274)),--($G274:$Z274&lt;&gt;0))+(SUMPRODUCT(--(ABS($G274:$Z274)=ABS(R274)),--($G274:$Z274&lt;&gt;0))-1)/2)</f>
        <v>11</v>
      </c>
      <c r="AM274" cm="1">
        <f t="array" ref="AM274">IF(S274=0,"",1+SUMPRODUCT(--(ABS($G274:$Z274)&lt;ABS(S274)),--($G274:$Z274&lt;&gt;0))+(SUMPRODUCT(--(ABS($G274:$Z274)=ABS(S274)),--($G274:$Z274&lt;&gt;0))-1)/2)</f>
        <v>11</v>
      </c>
      <c r="AN274" cm="1">
        <f t="array" ref="AN274">IF(T274=0,"",1+SUMPRODUCT(--(ABS($G274:$Z274)&lt;ABS(T274)),--($G274:$Z274&lt;&gt;0))+(SUMPRODUCT(--(ABS($G274:$Z274)=ABS(T274)),--($G274:$Z274&lt;&gt;0))-1)/2)</f>
        <v>11</v>
      </c>
      <c r="AO274" cm="1">
        <f t="array" ref="AO274">IF(U274=0,"",1+SUMPRODUCT(--(ABS($G274:$Z274)&lt;ABS(U274)),--($G274:$Z274&lt;&gt;0))+(SUMPRODUCT(--(ABS($G274:$Z274)=ABS(U274)),--($G274:$Z274&lt;&gt;0))-1)/2)</f>
        <v>11</v>
      </c>
      <c r="AP274" cm="1">
        <f t="array" ref="AP274">IF(V274=0,"",1+SUMPRODUCT(--(ABS($G274:$Z274)&lt;ABS(V274)),--($G274:$Z274&lt;&gt;0))+(SUMPRODUCT(--(ABS($G274:$Z274)=ABS(V274)),--($G274:$Z274&lt;&gt;0))-1)/2)</f>
        <v>11</v>
      </c>
      <c r="AQ274" cm="1">
        <f t="array" ref="AQ274">IF(W274=0,"",1+SUMPRODUCT(--(ABS($G274:$Z274)&lt;ABS(W274)),--($G274:$Z274&lt;&gt;0))+(SUMPRODUCT(--(ABS($G274:$Z274)=ABS(W274)),--($G274:$Z274&lt;&gt;0))-1)/2)</f>
        <v>11</v>
      </c>
      <c r="AR274" cm="1">
        <f t="array" ref="AR274">IF(X274=0,"",1+SUMPRODUCT(--(ABS($G274:$Z274)&lt;ABS(X274)),--($G274:$Z274&lt;&gt;0))+(SUMPRODUCT(--(ABS($G274:$Z274)=ABS(X274)),--($G274:$Z274&lt;&gt;0))-1)/2)</f>
        <v>11</v>
      </c>
      <c r="AS274" cm="1">
        <f t="array" ref="AS274">IF(Y274=0,"",1+SUMPRODUCT(--(ABS($G274:$Z274)&lt;ABS(Y274)),--($G274:$Z274&lt;&gt;0))+(SUMPRODUCT(--(ABS($G274:$Z274)=ABS(Y274)),--($G274:$Z274&lt;&gt;0))-1)/2)</f>
        <v>11</v>
      </c>
      <c r="AT274" cm="1">
        <f t="array" ref="AT274">IF(Z274=0,"",1+SUMPRODUCT(--(ABS($G274:$Z274)&lt;ABS(Z274)),--($G274:$Z274&lt;&gt;0))+(SUMPRODUCT(--(ABS($G274:$Z274)=ABS(Z274)),--($G274:$Z274&lt;&gt;0))-1)/2)</f>
        <v>11</v>
      </c>
      <c r="AU274">
        <f>AVERAGE(G274:Z274)</f>
        <v>0.14187733060781135</v>
      </c>
      <c r="AV274">
        <f>SUMIF(G274:Z274,"&gt;0",AA274:AT274)</f>
        <v>210</v>
      </c>
      <c r="AW274">
        <f>COUNTIF(G274:Z274,"&lt;&gt;0")</f>
        <v>20</v>
      </c>
      <c r="AX274">
        <f>_xlfn.LET(_xlpm.n,AW274,_xlpm.w,AV274,_xlpm.mu,_xlpm.n*(_xlpm.n+1)/4,_xlpm.sd,SQRT(_xlpm.n*(_xlpm.n+1)*(2*_xlpm.n+1)/24),_xlpm.z,(ABS(_xlpm.w-_xlpm.mu)-0.5)/_xlpm.sd,MIN(1,2*(1-_xlfn.NORM.S.DIST(_xlpm.z,TRUE))))</f>
        <v>9.5691731570646255E-5</v>
      </c>
    </row>
    <row r="275" spans="1:50" x14ac:dyDescent="0.25">
      <c r="A275" t="s">
        <v>9358</v>
      </c>
      <c r="B275" t="s">
        <v>147</v>
      </c>
      <c r="C275" t="s">
        <v>190</v>
      </c>
      <c r="D275" t="s">
        <v>23</v>
      </c>
      <c r="E275" t="s">
        <v>32</v>
      </c>
      <c r="F275" t="s">
        <v>9260</v>
      </c>
      <c r="G275">
        <f>all_runs!O1262-all_runs!O1862</f>
        <v>-2.6384038175593871E-2</v>
      </c>
      <c r="H275">
        <f>all_runs!O1263-all_runs!O1863</f>
        <v>1.4292693759715647E-2</v>
      </c>
      <c r="I275">
        <f>all_runs!O1264-all_runs!O1864</f>
        <v>2.1394064872325758E-2</v>
      </c>
      <c r="J275">
        <f>all_runs!O1265-all_runs!O1865</f>
        <v>2.9324086441922526E-2</v>
      </c>
      <c r="K275">
        <f>all_runs!O1266-all_runs!O1866</f>
        <v>1.2474012474012364E-2</v>
      </c>
      <c r="L275">
        <f>all_runs!O1267-all_runs!O1867</f>
        <v>1.0225723375246298E-2</v>
      </c>
      <c r="M275">
        <f>all_runs!O1268-all_runs!O1868</f>
        <v>1.6545638385881078E-2</v>
      </c>
      <c r="N275">
        <f>all_runs!O1269-all_runs!O1869</f>
        <v>1.2756695034701782E-2</v>
      </c>
      <c r="O275">
        <f>all_runs!O1270-all_runs!O1870</f>
        <v>2.0094230160683568E-2</v>
      </c>
      <c r="P275">
        <f>all_runs!O1271-all_runs!O1871</f>
        <v>2.9598308668076001E-2</v>
      </c>
      <c r="Q275">
        <f>all_runs!O1272-all_runs!O1872</f>
        <v>-1.3687583095397526E-3</v>
      </c>
      <c r="R275">
        <f>all_runs!O1273-all_runs!O1873</f>
        <v>2.3072969046820879E-2</v>
      </c>
      <c r="S275">
        <f>all_runs!O1274-all_runs!O1874</f>
        <v>5.8038808038808343E-3</v>
      </c>
      <c r="T275">
        <f>all_runs!O1275-all_runs!O1875</f>
        <v>1.6886898096304725E-2</v>
      </c>
      <c r="U275">
        <f>all_runs!O1276-all_runs!O1876</f>
        <v>-4.1841004184101083E-3</v>
      </c>
      <c r="V275">
        <f>all_runs!O1277-all_runs!O1877</f>
        <v>9.1818591938009897E-3</v>
      </c>
      <c r="W275">
        <f>all_runs!O1278-all_runs!O1878</f>
        <v>-6.7580716497126492E-3</v>
      </c>
      <c r="X275">
        <f>all_runs!O1279-all_runs!O1879</f>
        <v>1.3437558322735854E-2</v>
      </c>
      <c r="Y275">
        <f>all_runs!O1280-all_runs!O1880</f>
        <v>5.1350417222139066E-3</v>
      </c>
      <c r="Z275">
        <f>all_runs!O1281-all_runs!O1881</f>
        <v>1.9712525667351155E-2</v>
      </c>
      <c r="AA275" cm="1">
        <f t="array" ref="AA275">IF(G275=0,"",1+SUMPRODUCT(--(ABS($G275:$Z275)&lt;ABS(G275)),--($G275:$Z275&lt;&gt;0))+(SUMPRODUCT(--(ABS($G275:$Z275)=ABS(G275)),--($G275:$Z275&lt;&gt;0))-1)/2)</f>
        <v>18</v>
      </c>
      <c r="AB275" cm="1">
        <f t="array" ref="AB275">IF(H275=0,"",1+SUMPRODUCT(--(ABS($G275:$Z275)&lt;ABS(H275)),--($G275:$Z275&lt;&gt;0))+(SUMPRODUCT(--(ABS($G275:$Z275)=ABS(H275)),--($G275:$Z275&lt;&gt;0))-1)/2)</f>
        <v>11</v>
      </c>
      <c r="AC275" cm="1">
        <f t="array" ref="AC275">IF(I275=0,"",1+SUMPRODUCT(--(ABS($G275:$Z275)&lt;ABS(I275)),--($G275:$Z275&lt;&gt;0))+(SUMPRODUCT(--(ABS($G275:$Z275)=ABS(I275)),--($G275:$Z275&lt;&gt;0))-1)/2)</f>
        <v>16</v>
      </c>
      <c r="AD275" cm="1">
        <f t="array" ref="AD275">IF(J275=0,"",1+SUMPRODUCT(--(ABS($G275:$Z275)&lt;ABS(J275)),--($G275:$Z275&lt;&gt;0))+(SUMPRODUCT(--(ABS($G275:$Z275)=ABS(J275)),--($G275:$Z275&lt;&gt;0))-1)/2)</f>
        <v>19</v>
      </c>
      <c r="AE275" cm="1">
        <f t="array" ref="AE275">IF(K275=0,"",1+SUMPRODUCT(--(ABS($G275:$Z275)&lt;ABS(K275)),--($G275:$Z275&lt;&gt;0))+(SUMPRODUCT(--(ABS($G275:$Z275)=ABS(K275)),--($G275:$Z275&lt;&gt;0))-1)/2)</f>
        <v>8</v>
      </c>
      <c r="AF275" cm="1">
        <f t="array" ref="AF275">IF(L275=0,"",1+SUMPRODUCT(--(ABS($G275:$Z275)&lt;ABS(L275)),--($G275:$Z275&lt;&gt;0))+(SUMPRODUCT(--(ABS($G275:$Z275)=ABS(L275)),--($G275:$Z275&lt;&gt;0))-1)/2)</f>
        <v>7</v>
      </c>
      <c r="AG275" cm="1">
        <f t="array" ref="AG275">IF(M275=0,"",1+SUMPRODUCT(--(ABS($G275:$Z275)&lt;ABS(M275)),--($G275:$Z275&lt;&gt;0))+(SUMPRODUCT(--(ABS($G275:$Z275)=ABS(M275)),--($G275:$Z275&lt;&gt;0))-1)/2)</f>
        <v>12</v>
      </c>
      <c r="AH275" cm="1">
        <f t="array" ref="AH275">IF(N275=0,"",1+SUMPRODUCT(--(ABS($G275:$Z275)&lt;ABS(N275)),--($G275:$Z275&lt;&gt;0))+(SUMPRODUCT(--(ABS($G275:$Z275)=ABS(N275)),--($G275:$Z275&lt;&gt;0))-1)/2)</f>
        <v>9</v>
      </c>
      <c r="AI275" cm="1">
        <f t="array" ref="AI275">IF(O275=0,"",1+SUMPRODUCT(--(ABS($G275:$Z275)&lt;ABS(O275)),--($G275:$Z275&lt;&gt;0))+(SUMPRODUCT(--(ABS($G275:$Z275)=ABS(O275)),--($G275:$Z275&lt;&gt;0))-1)/2)</f>
        <v>15</v>
      </c>
      <c r="AJ275" cm="1">
        <f t="array" ref="AJ275">IF(P275=0,"",1+SUMPRODUCT(--(ABS($G275:$Z275)&lt;ABS(P275)),--($G275:$Z275&lt;&gt;0))+(SUMPRODUCT(--(ABS($G275:$Z275)=ABS(P275)),--($G275:$Z275&lt;&gt;0))-1)/2)</f>
        <v>20</v>
      </c>
      <c r="AK275" cm="1">
        <f t="array" ref="AK275">IF(Q275=0,"",1+SUMPRODUCT(--(ABS($G275:$Z275)&lt;ABS(Q275)),--($G275:$Z275&lt;&gt;0))+(SUMPRODUCT(--(ABS($G275:$Z275)=ABS(Q275)),--($G275:$Z275&lt;&gt;0))-1)/2)</f>
        <v>1</v>
      </c>
      <c r="AL275" cm="1">
        <f t="array" ref="AL275">IF(R275=0,"",1+SUMPRODUCT(--(ABS($G275:$Z275)&lt;ABS(R275)),--($G275:$Z275&lt;&gt;0))+(SUMPRODUCT(--(ABS($G275:$Z275)=ABS(R275)),--($G275:$Z275&lt;&gt;0))-1)/2)</f>
        <v>17</v>
      </c>
      <c r="AM275" cm="1">
        <f t="array" ref="AM275">IF(S275=0,"",1+SUMPRODUCT(--(ABS($G275:$Z275)&lt;ABS(S275)),--($G275:$Z275&lt;&gt;0))+(SUMPRODUCT(--(ABS($G275:$Z275)=ABS(S275)),--($G275:$Z275&lt;&gt;0))-1)/2)</f>
        <v>4</v>
      </c>
      <c r="AN275" cm="1">
        <f t="array" ref="AN275">IF(T275=0,"",1+SUMPRODUCT(--(ABS($G275:$Z275)&lt;ABS(T275)),--($G275:$Z275&lt;&gt;0))+(SUMPRODUCT(--(ABS($G275:$Z275)=ABS(T275)),--($G275:$Z275&lt;&gt;0))-1)/2)</f>
        <v>13</v>
      </c>
      <c r="AO275" cm="1">
        <f t="array" ref="AO275">IF(U275=0,"",1+SUMPRODUCT(--(ABS($G275:$Z275)&lt;ABS(U275)),--($G275:$Z275&lt;&gt;0))+(SUMPRODUCT(--(ABS($G275:$Z275)=ABS(U275)),--($G275:$Z275&lt;&gt;0))-1)/2)</f>
        <v>2</v>
      </c>
      <c r="AP275" cm="1">
        <f t="array" ref="AP275">IF(V275=0,"",1+SUMPRODUCT(--(ABS($G275:$Z275)&lt;ABS(V275)),--($G275:$Z275&lt;&gt;0))+(SUMPRODUCT(--(ABS($G275:$Z275)=ABS(V275)),--($G275:$Z275&lt;&gt;0))-1)/2)</f>
        <v>6</v>
      </c>
      <c r="AQ275" cm="1">
        <f t="array" ref="AQ275">IF(W275=0,"",1+SUMPRODUCT(--(ABS($G275:$Z275)&lt;ABS(W275)),--($G275:$Z275&lt;&gt;0))+(SUMPRODUCT(--(ABS($G275:$Z275)=ABS(W275)),--($G275:$Z275&lt;&gt;0))-1)/2)</f>
        <v>5</v>
      </c>
      <c r="AR275" cm="1">
        <f t="array" ref="AR275">IF(X275=0,"",1+SUMPRODUCT(--(ABS($G275:$Z275)&lt;ABS(X275)),--($G275:$Z275&lt;&gt;0))+(SUMPRODUCT(--(ABS($G275:$Z275)=ABS(X275)),--($G275:$Z275&lt;&gt;0))-1)/2)</f>
        <v>10</v>
      </c>
      <c r="AS275" cm="1">
        <f t="array" ref="AS275">IF(Y275=0,"",1+SUMPRODUCT(--(ABS($G275:$Z275)&lt;ABS(Y275)),--($G275:$Z275&lt;&gt;0))+(SUMPRODUCT(--(ABS($G275:$Z275)=ABS(Y275)),--($G275:$Z275&lt;&gt;0))-1)/2)</f>
        <v>3</v>
      </c>
      <c r="AT275" cm="1">
        <f t="array" ref="AT275">IF(Z275=0,"",1+SUMPRODUCT(--(ABS($G275:$Z275)&lt;ABS(Z275)),--($G275:$Z275&lt;&gt;0))+(SUMPRODUCT(--(ABS($G275:$Z275)=ABS(Z275)),--($G275:$Z275&lt;&gt;0))-1)/2)</f>
        <v>14</v>
      </c>
      <c r="AU275">
        <f>AVERAGE(G275:Z275)</f>
        <v>1.106206087362085E-2</v>
      </c>
      <c r="AV275">
        <f>SUMIF(G275:Z275,"&gt;0",AA275:AT275)</f>
        <v>184</v>
      </c>
      <c r="AW275">
        <f>COUNTIF(G275:Z275,"&lt;&gt;0")</f>
        <v>20</v>
      </c>
      <c r="AX275">
        <f>_xlfn.LET(_xlpm.n,AW275,_xlpm.w,AV275,_xlpm.mu,_xlpm.n*(_xlpm.n+1)/4,_xlpm.sd,SQRT(_xlpm.n*(_xlpm.n+1)*(2*_xlpm.n+1)/24),_xlpm.z,(ABS(_xlpm.w-_xlpm.mu)-0.5)/_xlpm.sd,MIN(1,2*(1-_xlfn.NORM.S.DIST(_xlpm.z,TRUE))))</f>
        <v>3.3829222537458126E-3</v>
      </c>
    </row>
    <row r="276" spans="1:50" x14ac:dyDescent="0.25">
      <c r="A276" t="s">
        <v>9358</v>
      </c>
      <c r="B276" t="s">
        <v>147</v>
      </c>
      <c r="C276" t="s">
        <v>190</v>
      </c>
      <c r="D276" t="s">
        <v>23</v>
      </c>
      <c r="E276" t="s">
        <v>12</v>
      </c>
      <c r="F276" t="s">
        <v>9260</v>
      </c>
      <c r="G276">
        <f>all_runs!O1282-all_runs!O1882</f>
        <v>-4.1800842209571698E-4</v>
      </c>
      <c r="H276">
        <f>all_runs!O1283-all_runs!O1883</f>
        <v>1.0648230310419393E-3</v>
      </c>
      <c r="I276">
        <f>all_runs!O1284-all_runs!O1884</f>
        <v>-2.2697319096211088E-2</v>
      </c>
      <c r="J276">
        <f>all_runs!O1285-all_runs!O1885</f>
        <v>7.7906760196161384E-3</v>
      </c>
      <c r="K276">
        <f>all_runs!O1286-all_runs!O1886</f>
        <v>-1.2477502562488474E-2</v>
      </c>
      <c r="L276">
        <f>all_runs!O1287-all_runs!O1887</f>
        <v>-2.8768983825163574E-2</v>
      </c>
      <c r="M276">
        <f>all_runs!O1288-all_runs!O1888</f>
        <v>-2.2038567493112948E-2</v>
      </c>
      <c r="N276">
        <f>all_runs!O1289-all_runs!O1889</f>
        <v>-2.1195144724556525E-2</v>
      </c>
      <c r="O276">
        <f>all_runs!O1290-all_runs!O1890</f>
        <v>-4.5822610005649134E-3</v>
      </c>
      <c r="P276">
        <f>all_runs!O1291-all_runs!O1891</f>
        <v>-2.1229050279329753E-2</v>
      </c>
      <c r="Q276">
        <f>all_runs!O1292-all_runs!O1892</f>
        <v>-5.996959853085293E-2</v>
      </c>
      <c r="R276">
        <f>all_runs!O1293-all_runs!O1893</f>
        <v>-3.3211074485042569E-2</v>
      </c>
      <c r="S276">
        <f>all_runs!O1294-all_runs!O1894</f>
        <v>-2.7932960893854775E-2</v>
      </c>
      <c r="T276">
        <f>all_runs!O1295-all_runs!O1895</f>
        <v>-3.3318310584597999E-3</v>
      </c>
      <c r="U276">
        <f>all_runs!O1296-all_runs!O1896</f>
        <v>-1.0055865921787976E-2</v>
      </c>
      <c r="V276">
        <f>all_runs!O1297-all_runs!O1897</f>
        <v>5.8265082568376148E-3</v>
      </c>
      <c r="W276">
        <f>all_runs!O1298-all_runs!O1898</f>
        <v>-4.2770685294471811E-2</v>
      </c>
      <c r="X276">
        <f>all_runs!O1299-all_runs!O1899</f>
        <v>-1.6666666666666607E-2</v>
      </c>
      <c r="Y276">
        <f>all_runs!O1300-all_runs!O1900</f>
        <v>-1.5561694290976091E-2</v>
      </c>
      <c r="Z276">
        <f>all_runs!O1301-all_runs!O1901</f>
        <v>7.8303930671618227E-3</v>
      </c>
      <c r="AA276" cm="1">
        <f t="array" ref="AA276">IF(G276=0,"",1+SUMPRODUCT(--(ABS($G276:$Z276)&lt;ABS(G276)),--($G276:$Z276&lt;&gt;0))+(SUMPRODUCT(--(ABS($G276:$Z276)=ABS(G276)),--($G276:$Z276&lt;&gt;0))-1)/2)</f>
        <v>1</v>
      </c>
      <c r="AB276" cm="1">
        <f t="array" ref="AB276">IF(H276=0,"",1+SUMPRODUCT(--(ABS($G276:$Z276)&lt;ABS(H276)),--($G276:$Z276&lt;&gt;0))+(SUMPRODUCT(--(ABS($G276:$Z276)=ABS(H276)),--($G276:$Z276&lt;&gt;0))-1)/2)</f>
        <v>2</v>
      </c>
      <c r="AC276" cm="1">
        <f t="array" ref="AC276">IF(I276=0,"",1+SUMPRODUCT(--(ABS($G276:$Z276)&lt;ABS(I276)),--($G276:$Z276&lt;&gt;0))+(SUMPRODUCT(--(ABS($G276:$Z276)=ABS(I276)),--($G276:$Z276&lt;&gt;0))-1)/2)</f>
        <v>15</v>
      </c>
      <c r="AD276" cm="1">
        <f t="array" ref="AD276">IF(J276=0,"",1+SUMPRODUCT(--(ABS($G276:$Z276)&lt;ABS(J276)),--($G276:$Z276&lt;&gt;0))+(SUMPRODUCT(--(ABS($G276:$Z276)=ABS(J276)),--($G276:$Z276&lt;&gt;0))-1)/2)</f>
        <v>6</v>
      </c>
      <c r="AE276" cm="1">
        <f t="array" ref="AE276">IF(K276=0,"",1+SUMPRODUCT(--(ABS($G276:$Z276)&lt;ABS(K276)),--($G276:$Z276&lt;&gt;0))+(SUMPRODUCT(--(ABS($G276:$Z276)=ABS(K276)),--($G276:$Z276&lt;&gt;0))-1)/2)</f>
        <v>9</v>
      </c>
      <c r="AF276" cm="1">
        <f t="array" ref="AF276">IF(L276=0,"",1+SUMPRODUCT(--(ABS($G276:$Z276)&lt;ABS(L276)),--($G276:$Z276&lt;&gt;0))+(SUMPRODUCT(--(ABS($G276:$Z276)=ABS(L276)),--($G276:$Z276&lt;&gt;0))-1)/2)</f>
        <v>17</v>
      </c>
      <c r="AG276" cm="1">
        <f t="array" ref="AG276">IF(M276=0,"",1+SUMPRODUCT(--(ABS($G276:$Z276)&lt;ABS(M276)),--($G276:$Z276&lt;&gt;0))+(SUMPRODUCT(--(ABS($G276:$Z276)=ABS(M276)),--($G276:$Z276&lt;&gt;0))-1)/2)</f>
        <v>14</v>
      </c>
      <c r="AH276" cm="1">
        <f t="array" ref="AH276">IF(N276=0,"",1+SUMPRODUCT(--(ABS($G276:$Z276)&lt;ABS(N276)),--($G276:$Z276&lt;&gt;0))+(SUMPRODUCT(--(ABS($G276:$Z276)=ABS(N276)),--($G276:$Z276&lt;&gt;0))-1)/2)</f>
        <v>12</v>
      </c>
      <c r="AI276" cm="1">
        <f t="array" ref="AI276">IF(O276=0,"",1+SUMPRODUCT(--(ABS($G276:$Z276)&lt;ABS(O276)),--($G276:$Z276&lt;&gt;0))+(SUMPRODUCT(--(ABS($G276:$Z276)=ABS(O276)),--($G276:$Z276&lt;&gt;0))-1)/2)</f>
        <v>4</v>
      </c>
      <c r="AJ276" cm="1">
        <f t="array" ref="AJ276">IF(P276=0,"",1+SUMPRODUCT(--(ABS($G276:$Z276)&lt;ABS(P276)),--($G276:$Z276&lt;&gt;0))+(SUMPRODUCT(--(ABS($G276:$Z276)=ABS(P276)),--($G276:$Z276&lt;&gt;0))-1)/2)</f>
        <v>13</v>
      </c>
      <c r="AK276" cm="1">
        <f t="array" ref="AK276">IF(Q276=0,"",1+SUMPRODUCT(--(ABS($G276:$Z276)&lt;ABS(Q276)),--($G276:$Z276&lt;&gt;0))+(SUMPRODUCT(--(ABS($G276:$Z276)=ABS(Q276)),--($G276:$Z276&lt;&gt;0))-1)/2)</f>
        <v>20</v>
      </c>
      <c r="AL276" cm="1">
        <f t="array" ref="AL276">IF(R276=0,"",1+SUMPRODUCT(--(ABS($G276:$Z276)&lt;ABS(R276)),--($G276:$Z276&lt;&gt;0))+(SUMPRODUCT(--(ABS($G276:$Z276)=ABS(R276)),--($G276:$Z276&lt;&gt;0))-1)/2)</f>
        <v>18</v>
      </c>
      <c r="AM276" cm="1">
        <f t="array" ref="AM276">IF(S276=0,"",1+SUMPRODUCT(--(ABS($G276:$Z276)&lt;ABS(S276)),--($G276:$Z276&lt;&gt;0))+(SUMPRODUCT(--(ABS($G276:$Z276)=ABS(S276)),--($G276:$Z276&lt;&gt;0))-1)/2)</f>
        <v>16</v>
      </c>
      <c r="AN276" cm="1">
        <f t="array" ref="AN276">IF(T276=0,"",1+SUMPRODUCT(--(ABS($G276:$Z276)&lt;ABS(T276)),--($G276:$Z276&lt;&gt;0))+(SUMPRODUCT(--(ABS($G276:$Z276)=ABS(T276)),--($G276:$Z276&lt;&gt;0))-1)/2)</f>
        <v>3</v>
      </c>
      <c r="AO276" cm="1">
        <f t="array" ref="AO276">IF(U276=0,"",1+SUMPRODUCT(--(ABS($G276:$Z276)&lt;ABS(U276)),--($G276:$Z276&lt;&gt;0))+(SUMPRODUCT(--(ABS($G276:$Z276)=ABS(U276)),--($G276:$Z276&lt;&gt;0))-1)/2)</f>
        <v>8</v>
      </c>
      <c r="AP276" cm="1">
        <f t="array" ref="AP276">IF(V276=0,"",1+SUMPRODUCT(--(ABS($G276:$Z276)&lt;ABS(V276)),--($G276:$Z276&lt;&gt;0))+(SUMPRODUCT(--(ABS($G276:$Z276)=ABS(V276)),--($G276:$Z276&lt;&gt;0))-1)/2)</f>
        <v>5</v>
      </c>
      <c r="AQ276" cm="1">
        <f t="array" ref="AQ276">IF(W276=0,"",1+SUMPRODUCT(--(ABS($G276:$Z276)&lt;ABS(W276)),--($G276:$Z276&lt;&gt;0))+(SUMPRODUCT(--(ABS($G276:$Z276)=ABS(W276)),--($G276:$Z276&lt;&gt;0))-1)/2)</f>
        <v>19</v>
      </c>
      <c r="AR276" cm="1">
        <f t="array" ref="AR276">IF(X276=0,"",1+SUMPRODUCT(--(ABS($G276:$Z276)&lt;ABS(X276)),--($G276:$Z276&lt;&gt;0))+(SUMPRODUCT(--(ABS($G276:$Z276)=ABS(X276)),--($G276:$Z276&lt;&gt;0))-1)/2)</f>
        <v>11</v>
      </c>
      <c r="AS276" cm="1">
        <f t="array" ref="AS276">IF(Y276=0,"",1+SUMPRODUCT(--(ABS($G276:$Z276)&lt;ABS(Y276)),--($G276:$Z276&lt;&gt;0))+(SUMPRODUCT(--(ABS($G276:$Z276)=ABS(Y276)),--($G276:$Z276&lt;&gt;0))-1)/2)</f>
        <v>10</v>
      </c>
      <c r="AT276" cm="1">
        <f t="array" ref="AT276">IF(Z276=0,"",1+SUMPRODUCT(--(ABS($G276:$Z276)&lt;ABS(Z276)),--($G276:$Z276&lt;&gt;0))+(SUMPRODUCT(--(ABS($G276:$Z276)=ABS(Z276)),--($G276:$Z276&lt;&gt;0))-1)/2)</f>
        <v>7</v>
      </c>
      <c r="AU276">
        <f>AVERAGE(G276:Z276)</f>
        <v>-1.6019740708548901E-2</v>
      </c>
      <c r="AV276">
        <f>SUMIF(G276:Z276,"&gt;0",AA276:AT276)</f>
        <v>20</v>
      </c>
      <c r="AW276">
        <f>COUNTIF(G276:Z276,"&lt;&gt;0")</f>
        <v>20</v>
      </c>
      <c r="AX276">
        <f>_xlfn.LET(_xlpm.n,AW276,_xlpm.w,AV276,_xlpm.mu,_xlpm.n*(_xlpm.n+1)/4,_xlpm.sd,SQRT(_xlpm.n*(_xlpm.n+1)*(2*_xlpm.n+1)/24),_xlpm.z,(ABS(_xlpm.w-_xlpm.mu)-0.5)/_xlpm.sd,MIN(1,2*(1-_xlfn.NORM.S.DIST(_xlpm.z,TRUE))))</f>
        <v>1.6071245871007722E-3</v>
      </c>
    </row>
    <row r="277" spans="1:50" x14ac:dyDescent="0.25">
      <c r="A277" t="s">
        <v>9358</v>
      </c>
      <c r="B277" t="s">
        <v>147</v>
      </c>
      <c r="C277" t="s">
        <v>190</v>
      </c>
      <c r="D277" t="s">
        <v>23</v>
      </c>
      <c r="E277" t="s">
        <v>26</v>
      </c>
      <c r="F277" t="s">
        <v>9260</v>
      </c>
      <c r="G277">
        <f>all_runs!O1302-all_runs!O1902</f>
        <v>3.2227861824274395E-3</v>
      </c>
      <c r="H277">
        <f>all_runs!O1303-all_runs!O1903</f>
        <v>-2.11037527593817E-2</v>
      </c>
      <c r="I277">
        <f>all_runs!O1304-all_runs!O1904</f>
        <v>2.956436612824298E-3</v>
      </c>
      <c r="J277">
        <f>all_runs!O1305-all_runs!O1905</f>
        <v>9.1245351883284531E-3</v>
      </c>
      <c r="K277">
        <f>all_runs!O1306-all_runs!O1906</f>
        <v>-1.9212855146716334E-2</v>
      </c>
      <c r="L277">
        <f>all_runs!O1307-all_runs!O1907</f>
        <v>-1.4218374960236591E-2</v>
      </c>
      <c r="M277">
        <f>all_runs!O1308-all_runs!O1908</f>
        <v>2.5737420474263306E-3</v>
      </c>
      <c r="N277">
        <f>all_runs!O1309-all_runs!O1909</f>
        <v>-5.184983041596869E-3</v>
      </c>
      <c r="O277">
        <f>all_runs!O1310-all_runs!O1910</f>
        <v>-2.7829977628635261E-2</v>
      </c>
      <c r="P277">
        <f>all_runs!O1311-all_runs!O1911</f>
        <v>-2.2845113250945404E-2</v>
      </c>
      <c r="Q277">
        <f>all_runs!O1312-all_runs!O1912</f>
        <v>-5.6169896842763745E-3</v>
      </c>
      <c r="R277">
        <f>all_runs!O1313-all_runs!O1913</f>
        <v>-2.835570142022692E-2</v>
      </c>
      <c r="S277">
        <f>all_runs!O1314-all_runs!O1914</f>
        <v>-2.3188802172362855E-2</v>
      </c>
      <c r="T277">
        <f>all_runs!O1315-all_runs!O1915</f>
        <v>-2.578679013068963E-3</v>
      </c>
      <c r="U277">
        <f>all_runs!O1316-all_runs!O1916</f>
        <v>-9.6825396825396259E-3</v>
      </c>
      <c r="V277">
        <f>all_runs!O1317-all_runs!O1917</f>
        <v>-1.4894121365360502E-2</v>
      </c>
      <c r="W277">
        <f>all_runs!O1318-all_runs!O1918</f>
        <v>-2.5840707964601806E-2</v>
      </c>
      <c r="X277">
        <f>all_runs!O1319-all_runs!O1919</f>
        <v>-3.4401368409987865E-2</v>
      </c>
      <c r="Y277">
        <f>all_runs!O1320-all_runs!O1920</f>
        <v>-9.5838044473161021E-3</v>
      </c>
      <c r="Z277">
        <f>all_runs!O1321-all_runs!O1921</f>
        <v>7.4074439873783593E-4</v>
      </c>
      <c r="AA277" cm="1">
        <f t="array" ref="AA277">IF(G277=0,"",1+SUMPRODUCT(--(ABS($G277:$Z277)&lt;ABS(G277)),--($G277:$Z277&lt;&gt;0))+(SUMPRODUCT(--(ABS($G277:$Z277)=ABS(G277)),--($G277:$Z277&lt;&gt;0))-1)/2)</f>
        <v>5</v>
      </c>
      <c r="AB277" cm="1">
        <f t="array" ref="AB277">IF(H277=0,"",1+SUMPRODUCT(--(ABS($G277:$Z277)&lt;ABS(H277)),--($G277:$Z277&lt;&gt;0))+(SUMPRODUCT(--(ABS($G277:$Z277)=ABS(H277)),--($G277:$Z277&lt;&gt;0))-1)/2)</f>
        <v>14</v>
      </c>
      <c r="AC277" cm="1">
        <f t="array" ref="AC277">IF(I277=0,"",1+SUMPRODUCT(--(ABS($G277:$Z277)&lt;ABS(I277)),--($G277:$Z277&lt;&gt;0))+(SUMPRODUCT(--(ABS($G277:$Z277)=ABS(I277)),--($G277:$Z277&lt;&gt;0))-1)/2)</f>
        <v>4</v>
      </c>
      <c r="AD277" cm="1">
        <f t="array" ref="AD277">IF(J277=0,"",1+SUMPRODUCT(--(ABS($G277:$Z277)&lt;ABS(J277)),--($G277:$Z277&lt;&gt;0))+(SUMPRODUCT(--(ABS($G277:$Z277)=ABS(J277)),--($G277:$Z277&lt;&gt;0))-1)/2)</f>
        <v>8</v>
      </c>
      <c r="AE277" cm="1">
        <f t="array" ref="AE277">IF(K277=0,"",1+SUMPRODUCT(--(ABS($G277:$Z277)&lt;ABS(K277)),--($G277:$Z277&lt;&gt;0))+(SUMPRODUCT(--(ABS($G277:$Z277)=ABS(K277)),--($G277:$Z277&lt;&gt;0))-1)/2)</f>
        <v>13</v>
      </c>
      <c r="AF277" cm="1">
        <f t="array" ref="AF277">IF(L277=0,"",1+SUMPRODUCT(--(ABS($G277:$Z277)&lt;ABS(L277)),--($G277:$Z277&lt;&gt;0))+(SUMPRODUCT(--(ABS($G277:$Z277)=ABS(L277)),--($G277:$Z277&lt;&gt;0))-1)/2)</f>
        <v>11</v>
      </c>
      <c r="AG277" cm="1">
        <f t="array" ref="AG277">IF(M277=0,"",1+SUMPRODUCT(--(ABS($G277:$Z277)&lt;ABS(M277)),--($G277:$Z277&lt;&gt;0))+(SUMPRODUCT(--(ABS($G277:$Z277)=ABS(M277)),--($G277:$Z277&lt;&gt;0))-1)/2)</f>
        <v>2</v>
      </c>
      <c r="AH277" cm="1">
        <f t="array" ref="AH277">IF(N277=0,"",1+SUMPRODUCT(--(ABS($G277:$Z277)&lt;ABS(N277)),--($G277:$Z277&lt;&gt;0))+(SUMPRODUCT(--(ABS($G277:$Z277)=ABS(N277)),--($G277:$Z277&lt;&gt;0))-1)/2)</f>
        <v>6</v>
      </c>
      <c r="AI277" cm="1">
        <f t="array" ref="AI277">IF(O277=0,"",1+SUMPRODUCT(--(ABS($G277:$Z277)&lt;ABS(O277)),--($G277:$Z277&lt;&gt;0))+(SUMPRODUCT(--(ABS($G277:$Z277)=ABS(O277)),--($G277:$Z277&lt;&gt;0))-1)/2)</f>
        <v>18</v>
      </c>
      <c r="AJ277" cm="1">
        <f t="array" ref="AJ277">IF(P277=0,"",1+SUMPRODUCT(--(ABS($G277:$Z277)&lt;ABS(P277)),--($G277:$Z277&lt;&gt;0))+(SUMPRODUCT(--(ABS($G277:$Z277)=ABS(P277)),--($G277:$Z277&lt;&gt;0))-1)/2)</f>
        <v>15</v>
      </c>
      <c r="AK277" cm="1">
        <f t="array" ref="AK277">IF(Q277=0,"",1+SUMPRODUCT(--(ABS($G277:$Z277)&lt;ABS(Q277)),--($G277:$Z277&lt;&gt;0))+(SUMPRODUCT(--(ABS($G277:$Z277)=ABS(Q277)),--($G277:$Z277&lt;&gt;0))-1)/2)</f>
        <v>7</v>
      </c>
      <c r="AL277" cm="1">
        <f t="array" ref="AL277">IF(R277=0,"",1+SUMPRODUCT(--(ABS($G277:$Z277)&lt;ABS(R277)),--($G277:$Z277&lt;&gt;0))+(SUMPRODUCT(--(ABS($G277:$Z277)=ABS(R277)),--($G277:$Z277&lt;&gt;0))-1)/2)</f>
        <v>19</v>
      </c>
      <c r="AM277" cm="1">
        <f t="array" ref="AM277">IF(S277=0,"",1+SUMPRODUCT(--(ABS($G277:$Z277)&lt;ABS(S277)),--($G277:$Z277&lt;&gt;0))+(SUMPRODUCT(--(ABS($G277:$Z277)=ABS(S277)),--($G277:$Z277&lt;&gt;0))-1)/2)</f>
        <v>16</v>
      </c>
      <c r="AN277" cm="1">
        <f t="array" ref="AN277">IF(T277=0,"",1+SUMPRODUCT(--(ABS($G277:$Z277)&lt;ABS(T277)),--($G277:$Z277&lt;&gt;0))+(SUMPRODUCT(--(ABS($G277:$Z277)=ABS(T277)),--($G277:$Z277&lt;&gt;0))-1)/2)</f>
        <v>3</v>
      </c>
      <c r="AO277" cm="1">
        <f t="array" ref="AO277">IF(U277=0,"",1+SUMPRODUCT(--(ABS($G277:$Z277)&lt;ABS(U277)),--($G277:$Z277&lt;&gt;0))+(SUMPRODUCT(--(ABS($G277:$Z277)=ABS(U277)),--($G277:$Z277&lt;&gt;0))-1)/2)</f>
        <v>10</v>
      </c>
      <c r="AP277" cm="1">
        <f t="array" ref="AP277">IF(V277=0,"",1+SUMPRODUCT(--(ABS($G277:$Z277)&lt;ABS(V277)),--($G277:$Z277&lt;&gt;0))+(SUMPRODUCT(--(ABS($G277:$Z277)=ABS(V277)),--($G277:$Z277&lt;&gt;0))-1)/2)</f>
        <v>12</v>
      </c>
      <c r="AQ277" cm="1">
        <f t="array" ref="AQ277">IF(W277=0,"",1+SUMPRODUCT(--(ABS($G277:$Z277)&lt;ABS(W277)),--($G277:$Z277&lt;&gt;0))+(SUMPRODUCT(--(ABS($G277:$Z277)=ABS(W277)),--($G277:$Z277&lt;&gt;0))-1)/2)</f>
        <v>17</v>
      </c>
      <c r="AR277" cm="1">
        <f t="array" ref="AR277">IF(X277=0,"",1+SUMPRODUCT(--(ABS($G277:$Z277)&lt;ABS(X277)),--($G277:$Z277&lt;&gt;0))+(SUMPRODUCT(--(ABS($G277:$Z277)=ABS(X277)),--($G277:$Z277&lt;&gt;0))-1)/2)</f>
        <v>20</v>
      </c>
      <c r="AS277" cm="1">
        <f t="array" ref="AS277">IF(Y277=0,"",1+SUMPRODUCT(--(ABS($G277:$Z277)&lt;ABS(Y277)),--($G277:$Z277&lt;&gt;0))+(SUMPRODUCT(--(ABS($G277:$Z277)=ABS(Y277)),--($G277:$Z277&lt;&gt;0))-1)/2)</f>
        <v>9</v>
      </c>
      <c r="AT277" cm="1">
        <f t="array" ref="AT277">IF(Z277=0,"",1+SUMPRODUCT(--(ABS($G277:$Z277)&lt;ABS(Z277)),--($G277:$Z277&lt;&gt;0))+(SUMPRODUCT(--(ABS($G277:$Z277)=ABS(Z277)),--($G277:$Z277&lt;&gt;0))-1)/2)</f>
        <v>1</v>
      </c>
      <c r="AU277">
        <f>AVERAGE(G277:Z277)</f>
        <v>-1.2295976325875441E-2</v>
      </c>
      <c r="AV277">
        <f>SUMIF(G277:Z277,"&gt;0",AA277:AT277)</f>
        <v>20</v>
      </c>
      <c r="AW277">
        <f>COUNTIF(G277:Z277,"&lt;&gt;0")</f>
        <v>20</v>
      </c>
      <c r="AX277">
        <f>_xlfn.LET(_xlpm.n,AW277,_xlpm.w,AV277,_xlpm.mu,_xlpm.n*(_xlpm.n+1)/4,_xlpm.sd,SQRT(_xlpm.n*(_xlpm.n+1)*(2*_xlpm.n+1)/24),_xlpm.z,(ABS(_xlpm.w-_xlpm.mu)-0.5)/_xlpm.sd,MIN(1,2*(1-_xlfn.NORM.S.DIST(_xlpm.z,TRUE))))</f>
        <v>1.6071245871007722E-3</v>
      </c>
    </row>
    <row r="278" spans="1:50" x14ac:dyDescent="0.25">
      <c r="A278" t="s">
        <v>9358</v>
      </c>
      <c r="B278" t="s">
        <v>147</v>
      </c>
      <c r="C278" t="s">
        <v>190</v>
      </c>
      <c r="D278" t="s">
        <v>37</v>
      </c>
      <c r="E278" t="s">
        <v>32</v>
      </c>
      <c r="F278" t="s">
        <v>9259</v>
      </c>
      <c r="G278">
        <f>all_runs!O1322-all_runs!O1922</f>
        <v>7.4483856797715742E-2</v>
      </c>
      <c r="H278">
        <f>all_runs!O1323-all_runs!O1923</f>
        <v>3.1565612441027624E-2</v>
      </c>
      <c r="I278">
        <f>all_runs!O1324-all_runs!O1924</f>
        <v>5.4209878085786145E-2</v>
      </c>
      <c r="J278">
        <f>all_runs!O1325-all_runs!O1925</f>
        <v>2.3037831733483949E-2</v>
      </c>
      <c r="K278">
        <f>all_runs!O1326-all_runs!O1926</f>
        <v>8.2295714701139389E-2</v>
      </c>
      <c r="L278">
        <f>all_runs!O1327-all_runs!O1927</f>
        <v>3.0121693653826775E-2</v>
      </c>
      <c r="M278">
        <f>all_runs!O1328-all_runs!O1928</f>
        <v>0.12847195257694599</v>
      </c>
      <c r="N278">
        <f>all_runs!O1329-all_runs!O1929</f>
        <v>1.0489342670768287E-2</v>
      </c>
      <c r="O278">
        <f>all_runs!O1330-all_runs!O1930</f>
        <v>4.8120898787035182E-3</v>
      </c>
      <c r="P278">
        <f>all_runs!O1331-all_runs!O1931</f>
        <v>1.2278753261406039E-2</v>
      </c>
      <c r="Q278">
        <f>all_runs!O1332-all_runs!O1932</f>
        <v>0.1568066663135782</v>
      </c>
      <c r="R278">
        <f>all_runs!O1333-all_runs!O1933</f>
        <v>3.1712259371833751E-2</v>
      </c>
      <c r="S278">
        <f>all_runs!O1334-all_runs!O1934</f>
        <v>9.7902419930465667E-3</v>
      </c>
      <c r="T278">
        <f>all_runs!O1335-all_runs!O1935</f>
        <v>6.9550559739093742E-2</v>
      </c>
      <c r="U278">
        <f>all_runs!O1336-all_runs!O1936</f>
        <v>5.0248320186970452E-2</v>
      </c>
      <c r="V278">
        <f>all_runs!O1337-all_runs!O1937</f>
        <v>6.0718644180748238E-2</v>
      </c>
      <c r="W278">
        <f>all_runs!O1338-all_runs!O1938</f>
        <v>3.2896970299161277E-2</v>
      </c>
      <c r="X278">
        <f>all_runs!O1339-all_runs!O1939</f>
        <v>4.1048261546445253E-2</v>
      </c>
      <c r="Y278">
        <f>all_runs!O1340-all_runs!O1940</f>
        <v>9.4464664023032108E-2</v>
      </c>
      <c r="Z278">
        <f>all_runs!O1341-all_runs!O1941</f>
        <v>1.0989333020747893E-2</v>
      </c>
      <c r="AA278" cm="1">
        <f t="array" ref="AA278">IF(G278=0,"",1+SUMPRODUCT(--(ABS($G278:$Z278)&lt;ABS(G278)),--($G278:$Z278&lt;&gt;0))+(SUMPRODUCT(--(ABS($G278:$Z278)=ABS(G278)),--($G278:$Z278&lt;&gt;0))-1)/2)</f>
        <v>16</v>
      </c>
      <c r="AB278" cm="1">
        <f t="array" ref="AB278">IF(H278=0,"",1+SUMPRODUCT(--(ABS($G278:$Z278)&lt;ABS(H278)),--($G278:$Z278&lt;&gt;0))+(SUMPRODUCT(--(ABS($G278:$Z278)=ABS(H278)),--($G278:$Z278&lt;&gt;0))-1)/2)</f>
        <v>8</v>
      </c>
      <c r="AC278" cm="1">
        <f t="array" ref="AC278">IF(I278=0,"",1+SUMPRODUCT(--(ABS($G278:$Z278)&lt;ABS(I278)),--($G278:$Z278&lt;&gt;0))+(SUMPRODUCT(--(ABS($G278:$Z278)=ABS(I278)),--($G278:$Z278&lt;&gt;0))-1)/2)</f>
        <v>13</v>
      </c>
      <c r="AD278" cm="1">
        <f t="array" ref="AD278">IF(J278=0,"",1+SUMPRODUCT(--(ABS($G278:$Z278)&lt;ABS(J278)),--($G278:$Z278&lt;&gt;0))+(SUMPRODUCT(--(ABS($G278:$Z278)=ABS(J278)),--($G278:$Z278&lt;&gt;0))-1)/2)</f>
        <v>6</v>
      </c>
      <c r="AE278" cm="1">
        <f t="array" ref="AE278">IF(K278=0,"",1+SUMPRODUCT(--(ABS($G278:$Z278)&lt;ABS(K278)),--($G278:$Z278&lt;&gt;0))+(SUMPRODUCT(--(ABS($G278:$Z278)=ABS(K278)),--($G278:$Z278&lt;&gt;0))-1)/2)</f>
        <v>17</v>
      </c>
      <c r="AF278" cm="1">
        <f t="array" ref="AF278">IF(L278=0,"",1+SUMPRODUCT(--(ABS($G278:$Z278)&lt;ABS(L278)),--($G278:$Z278&lt;&gt;0))+(SUMPRODUCT(--(ABS($G278:$Z278)=ABS(L278)),--($G278:$Z278&lt;&gt;0))-1)/2)</f>
        <v>7</v>
      </c>
      <c r="AG278" cm="1">
        <f t="array" ref="AG278">IF(M278=0,"",1+SUMPRODUCT(--(ABS($G278:$Z278)&lt;ABS(M278)),--($G278:$Z278&lt;&gt;0))+(SUMPRODUCT(--(ABS($G278:$Z278)=ABS(M278)),--($G278:$Z278&lt;&gt;0))-1)/2)</f>
        <v>19</v>
      </c>
      <c r="AH278" cm="1">
        <f t="array" ref="AH278">IF(N278=0,"",1+SUMPRODUCT(--(ABS($G278:$Z278)&lt;ABS(N278)),--($G278:$Z278&lt;&gt;0))+(SUMPRODUCT(--(ABS($G278:$Z278)=ABS(N278)),--($G278:$Z278&lt;&gt;0))-1)/2)</f>
        <v>3</v>
      </c>
      <c r="AI278" cm="1">
        <f t="array" ref="AI278">IF(O278=0,"",1+SUMPRODUCT(--(ABS($G278:$Z278)&lt;ABS(O278)),--($G278:$Z278&lt;&gt;0))+(SUMPRODUCT(--(ABS($G278:$Z278)=ABS(O278)),--($G278:$Z278&lt;&gt;0))-1)/2)</f>
        <v>1</v>
      </c>
      <c r="AJ278" cm="1">
        <f t="array" ref="AJ278">IF(P278=0,"",1+SUMPRODUCT(--(ABS($G278:$Z278)&lt;ABS(P278)),--($G278:$Z278&lt;&gt;0))+(SUMPRODUCT(--(ABS($G278:$Z278)=ABS(P278)),--($G278:$Z278&lt;&gt;0))-1)/2)</f>
        <v>5</v>
      </c>
      <c r="AK278" cm="1">
        <f t="array" ref="AK278">IF(Q278=0,"",1+SUMPRODUCT(--(ABS($G278:$Z278)&lt;ABS(Q278)),--($G278:$Z278&lt;&gt;0))+(SUMPRODUCT(--(ABS($G278:$Z278)=ABS(Q278)),--($G278:$Z278&lt;&gt;0))-1)/2)</f>
        <v>20</v>
      </c>
      <c r="AL278" cm="1">
        <f t="array" ref="AL278">IF(R278=0,"",1+SUMPRODUCT(--(ABS($G278:$Z278)&lt;ABS(R278)),--($G278:$Z278&lt;&gt;0))+(SUMPRODUCT(--(ABS($G278:$Z278)=ABS(R278)),--($G278:$Z278&lt;&gt;0))-1)/2)</f>
        <v>9</v>
      </c>
      <c r="AM278" cm="1">
        <f t="array" ref="AM278">IF(S278=0,"",1+SUMPRODUCT(--(ABS($G278:$Z278)&lt;ABS(S278)),--($G278:$Z278&lt;&gt;0))+(SUMPRODUCT(--(ABS($G278:$Z278)=ABS(S278)),--($G278:$Z278&lt;&gt;0))-1)/2)</f>
        <v>2</v>
      </c>
      <c r="AN278" cm="1">
        <f t="array" ref="AN278">IF(T278=0,"",1+SUMPRODUCT(--(ABS($G278:$Z278)&lt;ABS(T278)),--($G278:$Z278&lt;&gt;0))+(SUMPRODUCT(--(ABS($G278:$Z278)=ABS(T278)),--($G278:$Z278&lt;&gt;0))-1)/2)</f>
        <v>15</v>
      </c>
      <c r="AO278" cm="1">
        <f t="array" ref="AO278">IF(U278=0,"",1+SUMPRODUCT(--(ABS($G278:$Z278)&lt;ABS(U278)),--($G278:$Z278&lt;&gt;0))+(SUMPRODUCT(--(ABS($G278:$Z278)=ABS(U278)),--($G278:$Z278&lt;&gt;0))-1)/2)</f>
        <v>12</v>
      </c>
      <c r="AP278" cm="1">
        <f t="array" ref="AP278">IF(V278=0,"",1+SUMPRODUCT(--(ABS($G278:$Z278)&lt;ABS(V278)),--($G278:$Z278&lt;&gt;0))+(SUMPRODUCT(--(ABS($G278:$Z278)=ABS(V278)),--($G278:$Z278&lt;&gt;0))-1)/2)</f>
        <v>14</v>
      </c>
      <c r="AQ278" cm="1">
        <f t="array" ref="AQ278">IF(W278=0,"",1+SUMPRODUCT(--(ABS($G278:$Z278)&lt;ABS(W278)),--($G278:$Z278&lt;&gt;0))+(SUMPRODUCT(--(ABS($G278:$Z278)=ABS(W278)),--($G278:$Z278&lt;&gt;0))-1)/2)</f>
        <v>10</v>
      </c>
      <c r="AR278" cm="1">
        <f t="array" ref="AR278">IF(X278=0,"",1+SUMPRODUCT(--(ABS($G278:$Z278)&lt;ABS(X278)),--($G278:$Z278&lt;&gt;0))+(SUMPRODUCT(--(ABS($G278:$Z278)=ABS(X278)),--($G278:$Z278&lt;&gt;0))-1)/2)</f>
        <v>11</v>
      </c>
      <c r="AS278" cm="1">
        <f t="array" ref="AS278">IF(Y278=0,"",1+SUMPRODUCT(--(ABS($G278:$Z278)&lt;ABS(Y278)),--($G278:$Z278&lt;&gt;0))+(SUMPRODUCT(--(ABS($G278:$Z278)=ABS(Y278)),--($G278:$Z278&lt;&gt;0))-1)/2)</f>
        <v>18</v>
      </c>
      <c r="AT278" cm="1">
        <f t="array" ref="AT278">IF(Z278=0,"",1+SUMPRODUCT(--(ABS($G278:$Z278)&lt;ABS(Z278)),--($G278:$Z278&lt;&gt;0))+(SUMPRODUCT(--(ABS($G278:$Z278)=ABS(Z278)),--($G278:$Z278&lt;&gt;0))-1)/2)</f>
        <v>4</v>
      </c>
      <c r="AU278">
        <f>AVERAGE(G278:Z278)</f>
        <v>5.0499632323773046E-2</v>
      </c>
      <c r="AV278">
        <f>SUMIF(G278:Z278,"&gt;0",AA278:AT278)</f>
        <v>210</v>
      </c>
      <c r="AW278">
        <f>COUNTIF(G278:Z278,"&lt;&gt;0")</f>
        <v>20</v>
      </c>
      <c r="AX278">
        <f>_xlfn.LET(_xlpm.n,AW278,_xlpm.w,AV278,_xlpm.mu,_xlpm.n*(_xlpm.n+1)/4,_xlpm.sd,SQRT(_xlpm.n*(_xlpm.n+1)*(2*_xlpm.n+1)/24),_xlpm.z,(ABS(_xlpm.w-_xlpm.mu)-0.5)/_xlpm.sd,MIN(1,2*(1-_xlfn.NORM.S.DIST(_xlpm.z,TRUE))))</f>
        <v>9.5691731570646255E-5</v>
      </c>
    </row>
    <row r="279" spans="1:50" x14ac:dyDescent="0.25">
      <c r="A279" t="s">
        <v>9358</v>
      </c>
      <c r="B279" t="s">
        <v>147</v>
      </c>
      <c r="C279" t="s">
        <v>190</v>
      </c>
      <c r="D279" t="s">
        <v>37</v>
      </c>
      <c r="E279" t="s">
        <v>12</v>
      </c>
      <c r="F279" t="s">
        <v>9259</v>
      </c>
      <c r="G279">
        <f>all_runs!O1342-all_runs!O1942</f>
        <v>5.8222920877311402E-2</v>
      </c>
      <c r="H279">
        <f>all_runs!O1343-all_runs!O1943</f>
        <v>5.5987792135549386E-2</v>
      </c>
      <c r="I279">
        <f>all_runs!O1344-all_runs!O1944</f>
        <v>7.9231950844854127E-2</v>
      </c>
      <c r="J279">
        <f>all_runs!O1345-all_runs!O1945</f>
        <v>-5.0505050505056381E-4</v>
      </c>
      <c r="K279">
        <f>all_runs!O1346-all_runs!O1946</f>
        <v>5.0551244148804964E-2</v>
      </c>
      <c r="L279">
        <f>all_runs!O1347-all_runs!O1947</f>
        <v>7.1397842479930529E-2</v>
      </c>
      <c r="M279">
        <f>all_runs!O1348-all_runs!O1948</f>
        <v>3.0223411200815287E-2</v>
      </c>
      <c r="N279">
        <f>all_runs!O1349-all_runs!O1949</f>
        <v>4.8735632183908306E-3</v>
      </c>
      <c r="O279">
        <f>all_runs!O1350-all_runs!O1950</f>
        <v>2.1690198485778578E-2</v>
      </c>
      <c r="P279">
        <f>all_runs!O1351-all_runs!O1951</f>
        <v>1.5910139007839774E-2</v>
      </c>
      <c r="Q279">
        <f>all_runs!O1352-all_runs!O1952</f>
        <v>1.2939689149996325E-2</v>
      </c>
      <c r="R279">
        <f>all_runs!O1353-all_runs!O1953</f>
        <v>3.2557609809802157E-2</v>
      </c>
      <c r="S279">
        <f>all_runs!O1354-all_runs!O1954</f>
        <v>2.6084003169930869E-2</v>
      </c>
      <c r="T279">
        <f>all_runs!O1355-all_runs!O1955</f>
        <v>5.3259056335225874E-2</v>
      </c>
      <c r="U279">
        <f>all_runs!O1356-all_runs!O1956</f>
        <v>1.0251117991056158E-2</v>
      </c>
      <c r="V279">
        <f>all_runs!O1357-all_runs!O1957</f>
        <v>8.3222192584689325E-2</v>
      </c>
      <c r="W279">
        <f>all_runs!O1358-all_runs!O1958</f>
        <v>6.3092124382447046E-2</v>
      </c>
      <c r="X279">
        <f>all_runs!O1359-all_runs!O1959</f>
        <v>1.6868809049004674E-2</v>
      </c>
      <c r="Y279">
        <f>all_runs!O1360-all_runs!O1960</f>
        <v>0.10129521016617793</v>
      </c>
      <c r="Z279">
        <f>all_runs!O1361-all_runs!O1961</f>
        <v>2.6357346357346323E-2</v>
      </c>
      <c r="AA279" cm="1">
        <f t="array" ref="AA279">IF(G279=0,"",1+SUMPRODUCT(--(ABS($G279:$Z279)&lt;ABS(G279)),--($G279:$Z279&lt;&gt;0))+(SUMPRODUCT(--(ABS($G279:$Z279)=ABS(G279)),--($G279:$Z279&lt;&gt;0))-1)/2)</f>
        <v>15</v>
      </c>
      <c r="AB279" cm="1">
        <f t="array" ref="AB279">IF(H279=0,"",1+SUMPRODUCT(--(ABS($G279:$Z279)&lt;ABS(H279)),--($G279:$Z279&lt;&gt;0))+(SUMPRODUCT(--(ABS($G279:$Z279)=ABS(H279)),--($G279:$Z279&lt;&gt;0))-1)/2)</f>
        <v>14</v>
      </c>
      <c r="AC279" cm="1">
        <f t="array" ref="AC279">IF(I279=0,"",1+SUMPRODUCT(--(ABS($G279:$Z279)&lt;ABS(I279)),--($G279:$Z279&lt;&gt;0))+(SUMPRODUCT(--(ABS($G279:$Z279)=ABS(I279)),--($G279:$Z279&lt;&gt;0))-1)/2)</f>
        <v>18</v>
      </c>
      <c r="AD279" cm="1">
        <f t="array" ref="AD279">IF(J279=0,"",1+SUMPRODUCT(--(ABS($G279:$Z279)&lt;ABS(J279)),--($G279:$Z279&lt;&gt;0))+(SUMPRODUCT(--(ABS($G279:$Z279)=ABS(J279)),--($G279:$Z279&lt;&gt;0))-1)/2)</f>
        <v>1</v>
      </c>
      <c r="AE279" cm="1">
        <f t="array" ref="AE279">IF(K279=0,"",1+SUMPRODUCT(--(ABS($G279:$Z279)&lt;ABS(K279)),--($G279:$Z279&lt;&gt;0))+(SUMPRODUCT(--(ABS($G279:$Z279)=ABS(K279)),--($G279:$Z279&lt;&gt;0))-1)/2)</f>
        <v>12</v>
      </c>
      <c r="AF279" cm="1">
        <f t="array" ref="AF279">IF(L279=0,"",1+SUMPRODUCT(--(ABS($G279:$Z279)&lt;ABS(L279)),--($G279:$Z279&lt;&gt;0))+(SUMPRODUCT(--(ABS($G279:$Z279)=ABS(L279)),--($G279:$Z279&lt;&gt;0))-1)/2)</f>
        <v>17</v>
      </c>
      <c r="AG279" cm="1">
        <f t="array" ref="AG279">IF(M279=0,"",1+SUMPRODUCT(--(ABS($G279:$Z279)&lt;ABS(M279)),--($G279:$Z279&lt;&gt;0))+(SUMPRODUCT(--(ABS($G279:$Z279)=ABS(M279)),--($G279:$Z279&lt;&gt;0))-1)/2)</f>
        <v>10</v>
      </c>
      <c r="AH279" cm="1">
        <f t="array" ref="AH279">IF(N279=0,"",1+SUMPRODUCT(--(ABS($G279:$Z279)&lt;ABS(N279)),--($G279:$Z279&lt;&gt;0))+(SUMPRODUCT(--(ABS($G279:$Z279)=ABS(N279)),--($G279:$Z279&lt;&gt;0))-1)/2)</f>
        <v>2</v>
      </c>
      <c r="AI279" cm="1">
        <f t="array" ref="AI279">IF(O279=0,"",1+SUMPRODUCT(--(ABS($G279:$Z279)&lt;ABS(O279)),--($G279:$Z279&lt;&gt;0))+(SUMPRODUCT(--(ABS($G279:$Z279)=ABS(O279)),--($G279:$Z279&lt;&gt;0))-1)/2)</f>
        <v>7</v>
      </c>
      <c r="AJ279" cm="1">
        <f t="array" ref="AJ279">IF(P279=0,"",1+SUMPRODUCT(--(ABS($G279:$Z279)&lt;ABS(P279)),--($G279:$Z279&lt;&gt;0))+(SUMPRODUCT(--(ABS($G279:$Z279)=ABS(P279)),--($G279:$Z279&lt;&gt;0))-1)/2)</f>
        <v>5</v>
      </c>
      <c r="AK279" cm="1">
        <f t="array" ref="AK279">IF(Q279=0,"",1+SUMPRODUCT(--(ABS($G279:$Z279)&lt;ABS(Q279)),--($G279:$Z279&lt;&gt;0))+(SUMPRODUCT(--(ABS($G279:$Z279)=ABS(Q279)),--($G279:$Z279&lt;&gt;0))-1)/2)</f>
        <v>4</v>
      </c>
      <c r="AL279" cm="1">
        <f t="array" ref="AL279">IF(R279=0,"",1+SUMPRODUCT(--(ABS($G279:$Z279)&lt;ABS(R279)),--($G279:$Z279&lt;&gt;0))+(SUMPRODUCT(--(ABS($G279:$Z279)=ABS(R279)),--($G279:$Z279&lt;&gt;0))-1)/2)</f>
        <v>11</v>
      </c>
      <c r="AM279" cm="1">
        <f t="array" ref="AM279">IF(S279=0,"",1+SUMPRODUCT(--(ABS($G279:$Z279)&lt;ABS(S279)),--($G279:$Z279&lt;&gt;0))+(SUMPRODUCT(--(ABS($G279:$Z279)=ABS(S279)),--($G279:$Z279&lt;&gt;0))-1)/2)</f>
        <v>8</v>
      </c>
      <c r="AN279" cm="1">
        <f t="array" ref="AN279">IF(T279=0,"",1+SUMPRODUCT(--(ABS($G279:$Z279)&lt;ABS(T279)),--($G279:$Z279&lt;&gt;0))+(SUMPRODUCT(--(ABS($G279:$Z279)=ABS(T279)),--($G279:$Z279&lt;&gt;0))-1)/2)</f>
        <v>13</v>
      </c>
      <c r="AO279" cm="1">
        <f t="array" ref="AO279">IF(U279=0,"",1+SUMPRODUCT(--(ABS($G279:$Z279)&lt;ABS(U279)),--($G279:$Z279&lt;&gt;0))+(SUMPRODUCT(--(ABS($G279:$Z279)=ABS(U279)),--($G279:$Z279&lt;&gt;0))-1)/2)</f>
        <v>3</v>
      </c>
      <c r="AP279" cm="1">
        <f t="array" ref="AP279">IF(V279=0,"",1+SUMPRODUCT(--(ABS($G279:$Z279)&lt;ABS(V279)),--($G279:$Z279&lt;&gt;0))+(SUMPRODUCT(--(ABS($G279:$Z279)=ABS(V279)),--($G279:$Z279&lt;&gt;0))-1)/2)</f>
        <v>19</v>
      </c>
      <c r="AQ279" cm="1">
        <f t="array" ref="AQ279">IF(W279=0,"",1+SUMPRODUCT(--(ABS($G279:$Z279)&lt;ABS(W279)),--($G279:$Z279&lt;&gt;0))+(SUMPRODUCT(--(ABS($G279:$Z279)=ABS(W279)),--($G279:$Z279&lt;&gt;0))-1)/2)</f>
        <v>16</v>
      </c>
      <c r="AR279" cm="1">
        <f t="array" ref="AR279">IF(X279=0,"",1+SUMPRODUCT(--(ABS($G279:$Z279)&lt;ABS(X279)),--($G279:$Z279&lt;&gt;0))+(SUMPRODUCT(--(ABS($G279:$Z279)=ABS(X279)),--($G279:$Z279&lt;&gt;0))-1)/2)</f>
        <v>6</v>
      </c>
      <c r="AS279" cm="1">
        <f t="array" ref="AS279">IF(Y279=0,"",1+SUMPRODUCT(--(ABS($G279:$Z279)&lt;ABS(Y279)),--($G279:$Z279&lt;&gt;0))+(SUMPRODUCT(--(ABS($G279:$Z279)=ABS(Y279)),--($G279:$Z279&lt;&gt;0))-1)/2)</f>
        <v>20</v>
      </c>
      <c r="AT279" cm="1">
        <f t="array" ref="AT279">IF(Z279=0,"",1+SUMPRODUCT(--(ABS($G279:$Z279)&lt;ABS(Z279)),--($G279:$Z279&lt;&gt;0))+(SUMPRODUCT(--(ABS($G279:$Z279)=ABS(Z279)),--($G279:$Z279&lt;&gt;0))-1)/2)</f>
        <v>9</v>
      </c>
      <c r="AU279">
        <f>AVERAGE(G279:Z279)</f>
        <v>4.0675558544495047E-2</v>
      </c>
      <c r="AV279">
        <f>SUMIF(G279:Z279,"&gt;0",AA279:AT279)</f>
        <v>209</v>
      </c>
      <c r="AW279">
        <f>COUNTIF(G279:Z279,"&lt;&gt;0")</f>
        <v>20</v>
      </c>
      <c r="AX279">
        <f>_xlfn.LET(_xlpm.n,AW279,_xlpm.w,AV279,_xlpm.mu,_xlpm.n*(_xlpm.n+1)/4,_xlpm.sd,SQRT(_xlpm.n*(_xlpm.n+1)*(2*_xlpm.n+1)/24),_xlpm.z,(ABS(_xlpm.w-_xlpm.mu)-0.5)/_xlpm.sd,MIN(1,2*(1-_xlfn.NORM.S.DIST(_xlpm.z,TRUE))))</f>
        <v>1.1157661051997003E-4</v>
      </c>
    </row>
    <row r="280" spans="1:50" x14ac:dyDescent="0.25">
      <c r="A280" t="s">
        <v>9358</v>
      </c>
      <c r="B280" t="s">
        <v>147</v>
      </c>
      <c r="C280" t="s">
        <v>190</v>
      </c>
      <c r="D280" t="s">
        <v>37</v>
      </c>
      <c r="E280" t="s">
        <v>26</v>
      </c>
      <c r="F280" t="s">
        <v>9259</v>
      </c>
      <c r="G280">
        <f>all_runs!O1362-all_runs!O1962</f>
        <v>5.4197567108739686E-2</v>
      </c>
      <c r="H280">
        <f>all_runs!O1363-all_runs!O1963</f>
        <v>8.3587965132627229E-2</v>
      </c>
      <c r="I280">
        <f>all_runs!O1364-all_runs!O1964</f>
        <v>2.3208918677561918E-2</v>
      </c>
      <c r="J280">
        <f>all_runs!O1365-all_runs!O1965</f>
        <v>-7.886113349449364E-2</v>
      </c>
      <c r="K280">
        <f>all_runs!O1366-all_runs!O1966</f>
        <v>-2.1233004283851553E-3</v>
      </c>
      <c r="L280">
        <f>all_runs!O1367-all_runs!O1967</f>
        <v>1.3199124557699227E-2</v>
      </c>
      <c r="M280">
        <f>all_runs!O1368-all_runs!O1968</f>
        <v>5.2230664328852594E-2</v>
      </c>
      <c r="N280">
        <f>all_runs!O1369-all_runs!O1969</f>
        <v>-1.7535630524986412E-2</v>
      </c>
      <c r="O280">
        <f>all_runs!O1370-all_runs!O1970</f>
        <v>-2.4904537286612793E-2</v>
      </c>
      <c r="P280">
        <f>all_runs!O1371-all_runs!O1971</f>
        <v>-5.8432737220165398E-3</v>
      </c>
      <c r="Q280">
        <f>all_runs!O1372-all_runs!O1972</f>
        <v>2.8700899506109101E-2</v>
      </c>
      <c r="R280">
        <f>all_runs!O1373-all_runs!O1973</f>
        <v>5.6660877259869014E-2</v>
      </c>
      <c r="S280">
        <f>all_runs!O1374-all_runs!O1974</f>
        <v>4.1028446389496764E-2</v>
      </c>
      <c r="T280">
        <f>all_runs!O1375-all_runs!O1975</f>
        <v>4.083506943605264E-2</v>
      </c>
      <c r="U280">
        <f>all_runs!O1376-all_runs!O1976</f>
        <v>-2.6306181313666133E-2</v>
      </c>
      <c r="V280">
        <f>all_runs!O1377-all_runs!O1977</f>
        <v>6.1712061903008375E-2</v>
      </c>
      <c r="W280">
        <f>all_runs!O1378-all_runs!O1978</f>
        <v>5.0117331545424193E-2</v>
      </c>
      <c r="X280">
        <f>all_runs!O1379-all_runs!O1979</f>
        <v>3.0509436639705068E-2</v>
      </c>
      <c r="Y280">
        <f>all_runs!O1380-all_runs!O1980</f>
        <v>7.2372999304104457E-4</v>
      </c>
      <c r="Z280">
        <f>all_runs!O1381-all_runs!O1981</f>
        <v>2.4278022515907716E-2</v>
      </c>
      <c r="AA280" cm="1">
        <f t="array" ref="AA280">IF(G280=0,"",1+SUMPRODUCT(--(ABS($G280:$Z280)&lt;ABS(G280)),--($G280:$Z280&lt;&gt;0))+(SUMPRODUCT(--(ABS($G280:$Z280)=ABS(G280)),--($G280:$Z280&lt;&gt;0))-1)/2)</f>
        <v>16</v>
      </c>
      <c r="AB280" cm="1">
        <f t="array" ref="AB280">IF(H280=0,"",1+SUMPRODUCT(--(ABS($G280:$Z280)&lt;ABS(H280)),--($G280:$Z280&lt;&gt;0))+(SUMPRODUCT(--(ABS($G280:$Z280)=ABS(H280)),--($G280:$Z280&lt;&gt;0))-1)/2)</f>
        <v>20</v>
      </c>
      <c r="AC280" cm="1">
        <f t="array" ref="AC280">IF(I280=0,"",1+SUMPRODUCT(--(ABS($G280:$Z280)&lt;ABS(I280)),--($G280:$Z280&lt;&gt;0))+(SUMPRODUCT(--(ABS($G280:$Z280)=ABS(I280)),--($G280:$Z280&lt;&gt;0))-1)/2)</f>
        <v>6</v>
      </c>
      <c r="AD280" cm="1">
        <f t="array" ref="AD280">IF(J280=0,"",1+SUMPRODUCT(--(ABS($G280:$Z280)&lt;ABS(J280)),--($G280:$Z280&lt;&gt;0))+(SUMPRODUCT(--(ABS($G280:$Z280)=ABS(J280)),--($G280:$Z280&lt;&gt;0))-1)/2)</f>
        <v>19</v>
      </c>
      <c r="AE280" cm="1">
        <f t="array" ref="AE280">IF(K280=0,"",1+SUMPRODUCT(--(ABS($G280:$Z280)&lt;ABS(K280)),--($G280:$Z280&lt;&gt;0))+(SUMPRODUCT(--(ABS($G280:$Z280)=ABS(K280)),--($G280:$Z280&lt;&gt;0))-1)/2)</f>
        <v>2</v>
      </c>
      <c r="AF280" cm="1">
        <f t="array" ref="AF280">IF(L280=0,"",1+SUMPRODUCT(--(ABS($G280:$Z280)&lt;ABS(L280)),--($G280:$Z280&lt;&gt;0))+(SUMPRODUCT(--(ABS($G280:$Z280)=ABS(L280)),--($G280:$Z280&lt;&gt;0))-1)/2)</f>
        <v>4</v>
      </c>
      <c r="AG280" cm="1">
        <f t="array" ref="AG280">IF(M280=0,"",1+SUMPRODUCT(--(ABS($G280:$Z280)&lt;ABS(M280)),--($G280:$Z280&lt;&gt;0))+(SUMPRODUCT(--(ABS($G280:$Z280)=ABS(M280)),--($G280:$Z280&lt;&gt;0))-1)/2)</f>
        <v>15</v>
      </c>
      <c r="AH280" cm="1">
        <f t="array" ref="AH280">IF(N280=0,"",1+SUMPRODUCT(--(ABS($G280:$Z280)&lt;ABS(N280)),--($G280:$Z280&lt;&gt;0))+(SUMPRODUCT(--(ABS($G280:$Z280)=ABS(N280)),--($G280:$Z280&lt;&gt;0))-1)/2)</f>
        <v>5</v>
      </c>
      <c r="AI280" cm="1">
        <f t="array" ref="AI280">IF(O280=0,"",1+SUMPRODUCT(--(ABS($G280:$Z280)&lt;ABS(O280)),--($G280:$Z280&lt;&gt;0))+(SUMPRODUCT(--(ABS($G280:$Z280)=ABS(O280)),--($G280:$Z280&lt;&gt;0))-1)/2)</f>
        <v>8</v>
      </c>
      <c r="AJ280" cm="1">
        <f t="array" ref="AJ280">IF(P280=0,"",1+SUMPRODUCT(--(ABS($G280:$Z280)&lt;ABS(P280)),--($G280:$Z280&lt;&gt;0))+(SUMPRODUCT(--(ABS($G280:$Z280)=ABS(P280)),--($G280:$Z280&lt;&gt;0))-1)/2)</f>
        <v>3</v>
      </c>
      <c r="AK280" cm="1">
        <f t="array" ref="AK280">IF(Q280=0,"",1+SUMPRODUCT(--(ABS($G280:$Z280)&lt;ABS(Q280)),--($G280:$Z280&lt;&gt;0))+(SUMPRODUCT(--(ABS($G280:$Z280)=ABS(Q280)),--($G280:$Z280&lt;&gt;0))-1)/2)</f>
        <v>10</v>
      </c>
      <c r="AL280" cm="1">
        <f t="array" ref="AL280">IF(R280=0,"",1+SUMPRODUCT(--(ABS($G280:$Z280)&lt;ABS(R280)),--($G280:$Z280&lt;&gt;0))+(SUMPRODUCT(--(ABS($G280:$Z280)=ABS(R280)),--($G280:$Z280&lt;&gt;0))-1)/2)</f>
        <v>17</v>
      </c>
      <c r="AM280" cm="1">
        <f t="array" ref="AM280">IF(S280=0,"",1+SUMPRODUCT(--(ABS($G280:$Z280)&lt;ABS(S280)),--($G280:$Z280&lt;&gt;0))+(SUMPRODUCT(--(ABS($G280:$Z280)=ABS(S280)),--($G280:$Z280&lt;&gt;0))-1)/2)</f>
        <v>13</v>
      </c>
      <c r="AN280" cm="1">
        <f t="array" ref="AN280">IF(T280=0,"",1+SUMPRODUCT(--(ABS($G280:$Z280)&lt;ABS(T280)),--($G280:$Z280&lt;&gt;0))+(SUMPRODUCT(--(ABS($G280:$Z280)=ABS(T280)),--($G280:$Z280&lt;&gt;0))-1)/2)</f>
        <v>12</v>
      </c>
      <c r="AO280" cm="1">
        <f t="array" ref="AO280">IF(U280=0,"",1+SUMPRODUCT(--(ABS($G280:$Z280)&lt;ABS(U280)),--($G280:$Z280&lt;&gt;0))+(SUMPRODUCT(--(ABS($G280:$Z280)=ABS(U280)),--($G280:$Z280&lt;&gt;0))-1)/2)</f>
        <v>9</v>
      </c>
      <c r="AP280" cm="1">
        <f t="array" ref="AP280">IF(V280=0,"",1+SUMPRODUCT(--(ABS($G280:$Z280)&lt;ABS(V280)),--($G280:$Z280&lt;&gt;0))+(SUMPRODUCT(--(ABS($G280:$Z280)=ABS(V280)),--($G280:$Z280&lt;&gt;0))-1)/2)</f>
        <v>18</v>
      </c>
      <c r="AQ280" cm="1">
        <f t="array" ref="AQ280">IF(W280=0,"",1+SUMPRODUCT(--(ABS($G280:$Z280)&lt;ABS(W280)),--($G280:$Z280&lt;&gt;0))+(SUMPRODUCT(--(ABS($G280:$Z280)=ABS(W280)),--($G280:$Z280&lt;&gt;0))-1)/2)</f>
        <v>14</v>
      </c>
      <c r="AR280" cm="1">
        <f t="array" ref="AR280">IF(X280=0,"",1+SUMPRODUCT(--(ABS($G280:$Z280)&lt;ABS(X280)),--($G280:$Z280&lt;&gt;0))+(SUMPRODUCT(--(ABS($G280:$Z280)=ABS(X280)),--($G280:$Z280&lt;&gt;0))-1)/2)</f>
        <v>11</v>
      </c>
      <c r="AS280" cm="1">
        <f t="array" ref="AS280">IF(Y280=0,"",1+SUMPRODUCT(--(ABS($G280:$Z280)&lt;ABS(Y280)),--($G280:$Z280&lt;&gt;0))+(SUMPRODUCT(--(ABS($G280:$Z280)=ABS(Y280)),--($G280:$Z280&lt;&gt;0))-1)/2)</f>
        <v>1</v>
      </c>
      <c r="AT280" cm="1">
        <f t="array" ref="AT280">IF(Z280=0,"",1+SUMPRODUCT(--(ABS($G280:$Z280)&lt;ABS(Z280)),--($G280:$Z280&lt;&gt;0))+(SUMPRODUCT(--(ABS($G280:$Z280)=ABS(Z280)),--($G280:$Z280&lt;&gt;0))-1)/2)</f>
        <v>7</v>
      </c>
      <c r="AU280">
        <f>AVERAGE(G280:Z280)</f>
        <v>2.0270802911196695E-2</v>
      </c>
      <c r="AV280">
        <f>SUMIF(G280:Z280,"&gt;0",AA280:AT280)</f>
        <v>164</v>
      </c>
      <c r="AW280">
        <f>COUNTIF(G280:Z280,"&lt;&gt;0")</f>
        <v>20</v>
      </c>
      <c r="AX280">
        <f>_xlfn.LET(_xlpm.n,AW280,_xlpm.w,AV280,_xlpm.mu,_xlpm.n*(_xlpm.n+1)/4,_xlpm.sd,SQRT(_xlpm.n*(_xlpm.n+1)*(2*_xlpm.n+1)/24),_xlpm.z,(ABS(_xlpm.w-_xlpm.mu)-0.5)/_xlpm.sd,MIN(1,2*(1-_xlfn.NORM.S.DIST(_xlpm.z,TRUE))))</f>
        <v>2.8965101153413331E-2</v>
      </c>
    </row>
    <row r="281" spans="1:50" x14ac:dyDescent="0.25">
      <c r="A281" t="s">
        <v>9358</v>
      </c>
      <c r="B281" t="s">
        <v>147</v>
      </c>
      <c r="C281" t="s">
        <v>190</v>
      </c>
      <c r="D281" t="s">
        <v>37</v>
      </c>
      <c r="E281" t="s">
        <v>32</v>
      </c>
      <c r="F281" t="s">
        <v>9260</v>
      </c>
      <c r="G281">
        <f>all_runs!O1382-all_runs!O1982</f>
        <v>-4.0344116777236705E-3</v>
      </c>
      <c r="H281">
        <f>all_runs!O1383-all_runs!O1983</f>
        <v>-1.6048171275646617E-2</v>
      </c>
      <c r="I281">
        <f>all_runs!O1384-all_runs!O1984</f>
        <v>-4.5708971592005598E-3</v>
      </c>
      <c r="J281">
        <f>all_runs!O1385-all_runs!O1985</f>
        <v>5.1197175328258071E-3</v>
      </c>
      <c r="K281">
        <f>all_runs!O1386-all_runs!O1986</f>
        <v>-1.2148756334802724E-2</v>
      </c>
      <c r="L281">
        <f>all_runs!O1387-all_runs!O1987</f>
        <v>2.0179783525958728E-3</v>
      </c>
      <c r="M281">
        <f>all_runs!O1388-all_runs!O1988</f>
        <v>2.1680790960452057E-2</v>
      </c>
      <c r="N281">
        <f>all_runs!O1389-all_runs!O1989</f>
        <v>1.7807337481227425E-2</v>
      </c>
      <c r="O281">
        <f>all_runs!O1390-all_runs!O1990</f>
        <v>2.8709551446923776E-2</v>
      </c>
      <c r="P281">
        <f>all_runs!O1391-all_runs!O1991</f>
        <v>2.7884011132058628E-2</v>
      </c>
      <c r="Q281">
        <f>all_runs!O1392-all_runs!O1992</f>
        <v>5.6697244418963066E-2</v>
      </c>
      <c r="R281">
        <f>all_runs!O1393-all_runs!O1993</f>
        <v>1.5608796710173234E-2</v>
      </c>
      <c r="S281">
        <f>all_runs!O1394-all_runs!O1994</f>
        <v>-1.1066162077515207E-2</v>
      </c>
      <c r="T281">
        <f>all_runs!O1395-all_runs!O1995</f>
        <v>-4.0350877192982804E-3</v>
      </c>
      <c r="U281">
        <f>all_runs!O1396-all_runs!O1996</f>
        <v>3.6015380360599925E-2</v>
      </c>
      <c r="V281">
        <f>all_runs!O1397-all_runs!O1997</f>
        <v>7.9695079695079052E-3</v>
      </c>
      <c r="W281">
        <f>all_runs!O1398-all_runs!O1998</f>
        <v>2.5710548428174218E-2</v>
      </c>
      <c r="X281">
        <f>all_runs!O1399-all_runs!O1999</f>
        <v>5.8406419108043561E-3</v>
      </c>
      <c r="Y281">
        <f>all_runs!O1400-all_runs!O2000</f>
        <v>3.9516824849008536E-3</v>
      </c>
      <c r="Z281">
        <f>all_runs!O1401-all_runs!O2001</f>
        <v>5.061177192324684E-3</v>
      </c>
      <c r="AA281" cm="1">
        <f t="array" ref="AA281">IF(G281=0,"",1+SUMPRODUCT(--(ABS($G281:$Z281)&lt;ABS(G281)),--($G281:$Z281&lt;&gt;0))+(SUMPRODUCT(--(ABS($G281:$Z281)=ABS(G281)),--($G281:$Z281&lt;&gt;0))-1)/2)</f>
        <v>3</v>
      </c>
      <c r="AB281" cm="1">
        <f t="array" ref="AB281">IF(H281=0,"",1+SUMPRODUCT(--(ABS($G281:$Z281)&lt;ABS(H281)),--($G281:$Z281&lt;&gt;0))+(SUMPRODUCT(--(ABS($G281:$Z281)=ABS(H281)),--($G281:$Z281&lt;&gt;0))-1)/2)</f>
        <v>13</v>
      </c>
      <c r="AC281" cm="1">
        <f t="array" ref="AC281">IF(I281=0,"",1+SUMPRODUCT(--(ABS($G281:$Z281)&lt;ABS(I281)),--($G281:$Z281&lt;&gt;0))+(SUMPRODUCT(--(ABS($G281:$Z281)=ABS(I281)),--($G281:$Z281&lt;&gt;0))-1)/2)</f>
        <v>5</v>
      </c>
      <c r="AD281" cm="1">
        <f t="array" ref="AD281">IF(J281=0,"",1+SUMPRODUCT(--(ABS($G281:$Z281)&lt;ABS(J281)),--($G281:$Z281&lt;&gt;0))+(SUMPRODUCT(--(ABS($G281:$Z281)=ABS(J281)),--($G281:$Z281&lt;&gt;0))-1)/2)</f>
        <v>7</v>
      </c>
      <c r="AE281" cm="1">
        <f t="array" ref="AE281">IF(K281=0,"",1+SUMPRODUCT(--(ABS($G281:$Z281)&lt;ABS(K281)),--($G281:$Z281&lt;&gt;0))+(SUMPRODUCT(--(ABS($G281:$Z281)=ABS(K281)),--($G281:$Z281&lt;&gt;0))-1)/2)</f>
        <v>11</v>
      </c>
      <c r="AF281" cm="1">
        <f t="array" ref="AF281">IF(L281=0,"",1+SUMPRODUCT(--(ABS($G281:$Z281)&lt;ABS(L281)),--($G281:$Z281&lt;&gt;0))+(SUMPRODUCT(--(ABS($G281:$Z281)=ABS(L281)),--($G281:$Z281&lt;&gt;0))-1)/2)</f>
        <v>1</v>
      </c>
      <c r="AG281" cm="1">
        <f t="array" ref="AG281">IF(M281=0,"",1+SUMPRODUCT(--(ABS($G281:$Z281)&lt;ABS(M281)),--($G281:$Z281&lt;&gt;0))+(SUMPRODUCT(--(ABS($G281:$Z281)=ABS(M281)),--($G281:$Z281&lt;&gt;0))-1)/2)</f>
        <v>15</v>
      </c>
      <c r="AH281" cm="1">
        <f t="array" ref="AH281">IF(N281=0,"",1+SUMPRODUCT(--(ABS($G281:$Z281)&lt;ABS(N281)),--($G281:$Z281&lt;&gt;0))+(SUMPRODUCT(--(ABS($G281:$Z281)=ABS(N281)),--($G281:$Z281&lt;&gt;0))-1)/2)</f>
        <v>14</v>
      </c>
      <c r="AI281" cm="1">
        <f t="array" ref="AI281">IF(O281=0,"",1+SUMPRODUCT(--(ABS($G281:$Z281)&lt;ABS(O281)),--($G281:$Z281&lt;&gt;0))+(SUMPRODUCT(--(ABS($G281:$Z281)=ABS(O281)),--($G281:$Z281&lt;&gt;0))-1)/2)</f>
        <v>18</v>
      </c>
      <c r="AJ281" cm="1">
        <f t="array" ref="AJ281">IF(P281=0,"",1+SUMPRODUCT(--(ABS($G281:$Z281)&lt;ABS(P281)),--($G281:$Z281&lt;&gt;0))+(SUMPRODUCT(--(ABS($G281:$Z281)=ABS(P281)),--($G281:$Z281&lt;&gt;0))-1)/2)</f>
        <v>17</v>
      </c>
      <c r="AK281" cm="1">
        <f t="array" ref="AK281">IF(Q281=0,"",1+SUMPRODUCT(--(ABS($G281:$Z281)&lt;ABS(Q281)),--($G281:$Z281&lt;&gt;0))+(SUMPRODUCT(--(ABS($G281:$Z281)=ABS(Q281)),--($G281:$Z281&lt;&gt;0))-1)/2)</f>
        <v>20</v>
      </c>
      <c r="AL281" cm="1">
        <f t="array" ref="AL281">IF(R281=0,"",1+SUMPRODUCT(--(ABS($G281:$Z281)&lt;ABS(R281)),--($G281:$Z281&lt;&gt;0))+(SUMPRODUCT(--(ABS($G281:$Z281)=ABS(R281)),--($G281:$Z281&lt;&gt;0))-1)/2)</f>
        <v>12</v>
      </c>
      <c r="AM281" cm="1">
        <f t="array" ref="AM281">IF(S281=0,"",1+SUMPRODUCT(--(ABS($G281:$Z281)&lt;ABS(S281)),--($G281:$Z281&lt;&gt;0))+(SUMPRODUCT(--(ABS($G281:$Z281)=ABS(S281)),--($G281:$Z281&lt;&gt;0))-1)/2)</f>
        <v>10</v>
      </c>
      <c r="AN281" cm="1">
        <f t="array" ref="AN281">IF(T281=0,"",1+SUMPRODUCT(--(ABS($G281:$Z281)&lt;ABS(T281)),--($G281:$Z281&lt;&gt;0))+(SUMPRODUCT(--(ABS($G281:$Z281)=ABS(T281)),--($G281:$Z281&lt;&gt;0))-1)/2)</f>
        <v>4</v>
      </c>
      <c r="AO281" cm="1">
        <f t="array" ref="AO281">IF(U281=0,"",1+SUMPRODUCT(--(ABS($G281:$Z281)&lt;ABS(U281)),--($G281:$Z281&lt;&gt;0))+(SUMPRODUCT(--(ABS($G281:$Z281)=ABS(U281)),--($G281:$Z281&lt;&gt;0))-1)/2)</f>
        <v>19</v>
      </c>
      <c r="AP281" cm="1">
        <f t="array" ref="AP281">IF(V281=0,"",1+SUMPRODUCT(--(ABS($G281:$Z281)&lt;ABS(V281)),--($G281:$Z281&lt;&gt;0))+(SUMPRODUCT(--(ABS($G281:$Z281)=ABS(V281)),--($G281:$Z281&lt;&gt;0))-1)/2)</f>
        <v>9</v>
      </c>
      <c r="AQ281" cm="1">
        <f t="array" ref="AQ281">IF(W281=0,"",1+SUMPRODUCT(--(ABS($G281:$Z281)&lt;ABS(W281)),--($G281:$Z281&lt;&gt;0))+(SUMPRODUCT(--(ABS($G281:$Z281)=ABS(W281)),--($G281:$Z281&lt;&gt;0))-1)/2)</f>
        <v>16</v>
      </c>
      <c r="AR281" cm="1">
        <f t="array" ref="AR281">IF(X281=0,"",1+SUMPRODUCT(--(ABS($G281:$Z281)&lt;ABS(X281)),--($G281:$Z281&lt;&gt;0))+(SUMPRODUCT(--(ABS($G281:$Z281)=ABS(X281)),--($G281:$Z281&lt;&gt;0))-1)/2)</f>
        <v>8</v>
      </c>
      <c r="AS281" cm="1">
        <f t="array" ref="AS281">IF(Y281=0,"",1+SUMPRODUCT(--(ABS($G281:$Z281)&lt;ABS(Y281)),--($G281:$Z281&lt;&gt;0))+(SUMPRODUCT(--(ABS($G281:$Z281)=ABS(Y281)),--($G281:$Z281&lt;&gt;0))-1)/2)</f>
        <v>2</v>
      </c>
      <c r="AT281" cm="1">
        <f t="array" ref="AT281">IF(Z281=0,"",1+SUMPRODUCT(--(ABS($G281:$Z281)&lt;ABS(Z281)),--($G281:$Z281&lt;&gt;0))+(SUMPRODUCT(--(ABS($G281:$Z281)=ABS(Z281)),--($G281:$Z281&lt;&gt;0))-1)/2)</f>
        <v>6</v>
      </c>
      <c r="AU281">
        <f>AVERAGE(G281:Z281)</f>
        <v>1.0408544006867238E-2</v>
      </c>
      <c r="AV281">
        <f>SUMIF(G281:Z281,"&gt;0",AA281:AT281)</f>
        <v>164</v>
      </c>
      <c r="AW281">
        <f>COUNTIF(G281:Z281,"&lt;&gt;0")</f>
        <v>20</v>
      </c>
      <c r="AX281">
        <f>_xlfn.LET(_xlpm.n,AW281,_xlpm.w,AV281,_xlpm.mu,_xlpm.n*(_xlpm.n+1)/4,_xlpm.sd,SQRT(_xlpm.n*(_xlpm.n+1)*(2*_xlpm.n+1)/24),_xlpm.z,(ABS(_xlpm.w-_xlpm.mu)-0.5)/_xlpm.sd,MIN(1,2*(1-_xlfn.NORM.S.DIST(_xlpm.z,TRUE))))</f>
        <v>2.8965101153413331E-2</v>
      </c>
    </row>
    <row r="282" spans="1:50" x14ac:dyDescent="0.25">
      <c r="A282" t="s">
        <v>9358</v>
      </c>
      <c r="B282" t="s">
        <v>147</v>
      </c>
      <c r="C282" t="s">
        <v>190</v>
      </c>
      <c r="D282" t="s">
        <v>37</v>
      </c>
      <c r="E282" t="s">
        <v>12</v>
      </c>
      <c r="F282" t="s">
        <v>9260</v>
      </c>
      <c r="G282">
        <f>all_runs!O1402-all_runs!O2002</f>
        <v>-4.610951008645614E-3</v>
      </c>
      <c r="H282">
        <f>all_runs!O1403-all_runs!O2003</f>
        <v>-2.2222222222222254E-2</v>
      </c>
      <c r="I282">
        <f>all_runs!O1404-all_runs!O2004</f>
        <v>6.9666920925501863E-3</v>
      </c>
      <c r="J282">
        <f>all_runs!O1405-all_runs!O2005</f>
        <v>2.3730422401516682E-3</v>
      </c>
      <c r="K282">
        <f>all_runs!O1406-all_runs!O2006</f>
        <v>-2.8128410182907904E-2</v>
      </c>
      <c r="L282">
        <f>all_runs!O1407-all_runs!O2007</f>
        <v>-1.3952908932353347E-2</v>
      </c>
      <c r="M282">
        <f>all_runs!O1408-all_runs!O2008</f>
        <v>-8.7264838260530109E-3</v>
      </c>
      <c r="N282">
        <f>all_runs!O1409-all_runs!O2009</f>
        <v>-6.8506493506492738E-3</v>
      </c>
      <c r="O282">
        <f>all_runs!O1410-all_runs!O2010</f>
        <v>-1.9340659340659205E-2</v>
      </c>
      <c r="P282">
        <f>all_runs!O1411-all_runs!O2011</f>
        <v>-1.5678524374176606E-2</v>
      </c>
      <c r="Q282">
        <f>all_runs!O1412-all_runs!O2012</f>
        <v>-6.7941209353526544E-2</v>
      </c>
      <c r="R282">
        <f>all_runs!O1413-all_runs!O2013</f>
        <v>-4.6849458197812943E-3</v>
      </c>
      <c r="S282">
        <f>all_runs!O1414-all_runs!O2014</f>
        <v>-4.0452927427547247E-2</v>
      </c>
      <c r="T282">
        <f>all_runs!O1415-all_runs!O2015</f>
        <v>4.6985253728820675E-3</v>
      </c>
      <c r="U282">
        <f>all_runs!O1416-all_runs!O2016</f>
        <v>-1.8056628960865684E-2</v>
      </c>
      <c r="V282">
        <f>all_runs!O1417-all_runs!O2017</f>
        <v>-5.1729323308270625E-2</v>
      </c>
      <c r="W282">
        <f>all_runs!O1418-all_runs!O2018</f>
        <v>-9.2339261285908636E-3</v>
      </c>
      <c r="X282">
        <f>all_runs!O1419-all_runs!O2019</f>
        <v>-5.8309037900874383E-3</v>
      </c>
      <c r="Y282">
        <f>all_runs!O1420-all_runs!O2020</f>
        <v>1.0635698812645589E-2</v>
      </c>
      <c r="Z282">
        <f>all_runs!O1421-all_runs!O2021</f>
        <v>-1.2827988338192431E-2</v>
      </c>
      <c r="AA282" cm="1">
        <f t="array" ref="AA282">IF(G282=0,"",1+SUMPRODUCT(--(ABS($G282:$Z282)&lt;ABS(G282)),--($G282:$Z282&lt;&gt;0))+(SUMPRODUCT(--(ABS($G282:$Z282)=ABS(G282)),--($G282:$Z282&lt;&gt;0))-1)/2)</f>
        <v>2</v>
      </c>
      <c r="AB282" cm="1">
        <f t="array" ref="AB282">IF(H282=0,"",1+SUMPRODUCT(--(ABS($G282:$Z282)&lt;ABS(H282)),--($G282:$Z282&lt;&gt;0))+(SUMPRODUCT(--(ABS($G282:$Z282)=ABS(H282)),--($G282:$Z282&lt;&gt;0))-1)/2)</f>
        <v>16</v>
      </c>
      <c r="AC282" cm="1">
        <f t="array" ref="AC282">IF(I282=0,"",1+SUMPRODUCT(--(ABS($G282:$Z282)&lt;ABS(I282)),--($G282:$Z282&lt;&gt;0))+(SUMPRODUCT(--(ABS($G282:$Z282)=ABS(I282)),--($G282:$Z282&lt;&gt;0))-1)/2)</f>
        <v>7</v>
      </c>
      <c r="AD282" cm="1">
        <f t="array" ref="AD282">IF(J282=0,"",1+SUMPRODUCT(--(ABS($G282:$Z282)&lt;ABS(J282)),--($G282:$Z282&lt;&gt;0))+(SUMPRODUCT(--(ABS($G282:$Z282)=ABS(J282)),--($G282:$Z282&lt;&gt;0))-1)/2)</f>
        <v>1</v>
      </c>
      <c r="AE282" cm="1">
        <f t="array" ref="AE282">IF(K282=0,"",1+SUMPRODUCT(--(ABS($G282:$Z282)&lt;ABS(K282)),--($G282:$Z282&lt;&gt;0))+(SUMPRODUCT(--(ABS($G282:$Z282)=ABS(K282)),--($G282:$Z282&lt;&gt;0))-1)/2)</f>
        <v>17</v>
      </c>
      <c r="AF282" cm="1">
        <f t="array" ref="AF282">IF(L282=0,"",1+SUMPRODUCT(--(ABS($G282:$Z282)&lt;ABS(L282)),--($G282:$Z282&lt;&gt;0))+(SUMPRODUCT(--(ABS($G282:$Z282)=ABS(L282)),--($G282:$Z282&lt;&gt;0))-1)/2)</f>
        <v>12</v>
      </c>
      <c r="AG282" cm="1">
        <f t="array" ref="AG282">IF(M282=0,"",1+SUMPRODUCT(--(ABS($G282:$Z282)&lt;ABS(M282)),--($G282:$Z282&lt;&gt;0))+(SUMPRODUCT(--(ABS($G282:$Z282)=ABS(M282)),--($G282:$Z282&lt;&gt;0))-1)/2)</f>
        <v>8</v>
      </c>
      <c r="AH282" cm="1">
        <f t="array" ref="AH282">IF(N282=0,"",1+SUMPRODUCT(--(ABS($G282:$Z282)&lt;ABS(N282)),--($G282:$Z282&lt;&gt;0))+(SUMPRODUCT(--(ABS($G282:$Z282)=ABS(N282)),--($G282:$Z282&lt;&gt;0))-1)/2)</f>
        <v>6</v>
      </c>
      <c r="AI282" cm="1">
        <f t="array" ref="AI282">IF(O282=0,"",1+SUMPRODUCT(--(ABS($G282:$Z282)&lt;ABS(O282)),--($G282:$Z282&lt;&gt;0))+(SUMPRODUCT(--(ABS($G282:$Z282)=ABS(O282)),--($G282:$Z282&lt;&gt;0))-1)/2)</f>
        <v>15</v>
      </c>
      <c r="AJ282" cm="1">
        <f t="array" ref="AJ282">IF(P282=0,"",1+SUMPRODUCT(--(ABS($G282:$Z282)&lt;ABS(P282)),--($G282:$Z282&lt;&gt;0))+(SUMPRODUCT(--(ABS($G282:$Z282)=ABS(P282)),--($G282:$Z282&lt;&gt;0))-1)/2)</f>
        <v>13</v>
      </c>
      <c r="AK282" cm="1">
        <f t="array" ref="AK282">IF(Q282=0,"",1+SUMPRODUCT(--(ABS($G282:$Z282)&lt;ABS(Q282)),--($G282:$Z282&lt;&gt;0))+(SUMPRODUCT(--(ABS($G282:$Z282)=ABS(Q282)),--($G282:$Z282&lt;&gt;0))-1)/2)</f>
        <v>20</v>
      </c>
      <c r="AL282" cm="1">
        <f t="array" ref="AL282">IF(R282=0,"",1+SUMPRODUCT(--(ABS($G282:$Z282)&lt;ABS(R282)),--($G282:$Z282&lt;&gt;0))+(SUMPRODUCT(--(ABS($G282:$Z282)=ABS(R282)),--($G282:$Z282&lt;&gt;0))-1)/2)</f>
        <v>3</v>
      </c>
      <c r="AM282" cm="1">
        <f t="array" ref="AM282">IF(S282=0,"",1+SUMPRODUCT(--(ABS($G282:$Z282)&lt;ABS(S282)),--($G282:$Z282&lt;&gt;0))+(SUMPRODUCT(--(ABS($G282:$Z282)=ABS(S282)),--($G282:$Z282&lt;&gt;0))-1)/2)</f>
        <v>18</v>
      </c>
      <c r="AN282" cm="1">
        <f t="array" ref="AN282">IF(T282=0,"",1+SUMPRODUCT(--(ABS($G282:$Z282)&lt;ABS(T282)),--($G282:$Z282&lt;&gt;0))+(SUMPRODUCT(--(ABS($G282:$Z282)=ABS(T282)),--($G282:$Z282&lt;&gt;0))-1)/2)</f>
        <v>4</v>
      </c>
      <c r="AO282" cm="1">
        <f t="array" ref="AO282">IF(U282=0,"",1+SUMPRODUCT(--(ABS($G282:$Z282)&lt;ABS(U282)),--($G282:$Z282&lt;&gt;0))+(SUMPRODUCT(--(ABS($G282:$Z282)=ABS(U282)),--($G282:$Z282&lt;&gt;0))-1)/2)</f>
        <v>14</v>
      </c>
      <c r="AP282" cm="1">
        <f t="array" ref="AP282">IF(V282=0,"",1+SUMPRODUCT(--(ABS($G282:$Z282)&lt;ABS(V282)),--($G282:$Z282&lt;&gt;0))+(SUMPRODUCT(--(ABS($G282:$Z282)=ABS(V282)),--($G282:$Z282&lt;&gt;0))-1)/2)</f>
        <v>19</v>
      </c>
      <c r="AQ282" cm="1">
        <f t="array" ref="AQ282">IF(W282=0,"",1+SUMPRODUCT(--(ABS($G282:$Z282)&lt;ABS(W282)),--($G282:$Z282&lt;&gt;0))+(SUMPRODUCT(--(ABS($G282:$Z282)=ABS(W282)),--($G282:$Z282&lt;&gt;0))-1)/2)</f>
        <v>9</v>
      </c>
      <c r="AR282" cm="1">
        <f t="array" ref="AR282">IF(X282=0,"",1+SUMPRODUCT(--(ABS($G282:$Z282)&lt;ABS(X282)),--($G282:$Z282&lt;&gt;0))+(SUMPRODUCT(--(ABS($G282:$Z282)=ABS(X282)),--($G282:$Z282&lt;&gt;0))-1)/2)</f>
        <v>5</v>
      </c>
      <c r="AS282" cm="1">
        <f t="array" ref="AS282">IF(Y282=0,"",1+SUMPRODUCT(--(ABS($G282:$Z282)&lt;ABS(Y282)),--($G282:$Z282&lt;&gt;0))+(SUMPRODUCT(--(ABS($G282:$Z282)=ABS(Y282)),--($G282:$Z282&lt;&gt;0))-1)/2)</f>
        <v>10</v>
      </c>
      <c r="AT282" cm="1">
        <f t="array" ref="AT282">IF(Z282=0,"",1+SUMPRODUCT(--(ABS($G282:$Z282)&lt;ABS(Z282)),--($G282:$Z282&lt;&gt;0))+(SUMPRODUCT(--(ABS($G282:$Z282)=ABS(Z282)),--($G282:$Z282&lt;&gt;0))-1)/2)</f>
        <v>11</v>
      </c>
      <c r="AU282">
        <f>AVERAGE(G282:Z282)</f>
        <v>-1.5279735192314991E-2</v>
      </c>
      <c r="AV282">
        <f>SUMIF(G282:Z282,"&gt;0",AA282:AT282)</f>
        <v>22</v>
      </c>
      <c r="AW282">
        <f>COUNTIF(G282:Z282,"&lt;&gt;0")</f>
        <v>20</v>
      </c>
      <c r="AX282">
        <f>_xlfn.LET(_xlpm.n,AW282,_xlpm.w,AV282,_xlpm.mu,_xlpm.n*(_xlpm.n+1)/4,_xlpm.sd,SQRT(_xlpm.n*(_xlpm.n+1)*(2*_xlpm.n+1)/24),_xlpm.z,(ABS(_xlpm.w-_xlpm.mu)-0.5)/_xlpm.sd,MIN(1,2*(1-_xlfn.NORM.S.DIST(_xlpm.z,TRUE))))</f>
        <v>2.070386531132673E-3</v>
      </c>
    </row>
    <row r="283" spans="1:50" x14ac:dyDescent="0.25">
      <c r="A283" t="s">
        <v>9358</v>
      </c>
      <c r="B283" t="s">
        <v>147</v>
      </c>
      <c r="C283" t="s">
        <v>190</v>
      </c>
      <c r="D283" t="s">
        <v>37</v>
      </c>
      <c r="E283" t="s">
        <v>26</v>
      </c>
      <c r="F283" t="s">
        <v>9260</v>
      </c>
      <c r="G283">
        <f>all_runs!O1422-all_runs!O2022</f>
        <v>-1.3143964363476535E-2</v>
      </c>
      <c r="H283">
        <f>all_runs!O1423-all_runs!O2023</f>
        <v>-2.0557006349065654E-2</v>
      </c>
      <c r="I283">
        <f>all_runs!O1424-all_runs!O2024</f>
        <v>-6.0594713444902082E-2</v>
      </c>
      <c r="J283">
        <f>all_runs!O1425-all_runs!O2025</f>
        <v>-1.0777919185491536E-2</v>
      </c>
      <c r="K283">
        <f>all_runs!O1426-all_runs!O2026</f>
        <v>-1.7486831025907312E-2</v>
      </c>
      <c r="L283">
        <f>all_runs!O1427-all_runs!O2027</f>
        <v>-3.7104072398190024E-2</v>
      </c>
      <c r="M283">
        <f>all_runs!O1428-all_runs!O2028</f>
        <v>-1.3303769401330268E-2</v>
      </c>
      <c r="N283">
        <f>all_runs!O1429-all_runs!O2029</f>
        <v>1.9153565627777258E-2</v>
      </c>
      <c r="O283">
        <f>all_runs!O1430-all_runs!O2030</f>
        <v>9.6825396825396259E-3</v>
      </c>
      <c r="P283">
        <f>all_runs!O1431-all_runs!O2031</f>
        <v>-1.2527837005448905E-2</v>
      </c>
      <c r="Q283">
        <f>all_runs!O1432-all_runs!O2032</f>
        <v>-1.0111856823266208E-2</v>
      </c>
      <c r="R283">
        <f>all_runs!O1433-all_runs!O2033</f>
        <v>-9.2574092574091438E-3</v>
      </c>
      <c r="S283">
        <f>all_runs!O1434-all_runs!O2034</f>
        <v>-2.7771792477674917E-2</v>
      </c>
      <c r="T283">
        <f>all_runs!O1435-all_runs!O2035</f>
        <v>1.1334824757645023E-3</v>
      </c>
      <c r="U283">
        <f>all_runs!O1436-all_runs!O2036</f>
        <v>-1.0300661184325821E-2</v>
      </c>
      <c r="V283">
        <f>all_runs!O1437-all_runs!O2037</f>
        <v>-3.0631868131868023E-2</v>
      </c>
      <c r="W283">
        <f>all_runs!O1438-all_runs!O2038</f>
        <v>-1.2737396838023218E-2</v>
      </c>
      <c r="X283">
        <f>all_runs!O1439-all_runs!O2039</f>
        <v>-1.0012416973805838E-2</v>
      </c>
      <c r="Y283">
        <f>all_runs!O1440-all_runs!O2040</f>
        <v>-1.1425900697089375E-2</v>
      </c>
      <c r="Z283">
        <f>all_runs!O1441-all_runs!O2041</f>
        <v>-1.0472748727782255E-2</v>
      </c>
      <c r="AA283" cm="1">
        <f t="array" ref="AA283">IF(G283=0,"",1+SUMPRODUCT(--(ABS($G283:$Z283)&lt;ABS(G283)),--($G283:$Z283&lt;&gt;0))+(SUMPRODUCT(--(ABS($G283:$Z283)=ABS(G283)),--($G283:$Z283&lt;&gt;0))-1)/2)</f>
        <v>12</v>
      </c>
      <c r="AB283" cm="1">
        <f t="array" ref="AB283">IF(H283=0,"",1+SUMPRODUCT(--(ABS($G283:$Z283)&lt;ABS(H283)),--($G283:$Z283&lt;&gt;0))+(SUMPRODUCT(--(ABS($G283:$Z283)=ABS(H283)),--($G283:$Z283&lt;&gt;0))-1)/2)</f>
        <v>16</v>
      </c>
      <c r="AC283" cm="1">
        <f t="array" ref="AC283">IF(I283=0,"",1+SUMPRODUCT(--(ABS($G283:$Z283)&lt;ABS(I283)),--($G283:$Z283&lt;&gt;0))+(SUMPRODUCT(--(ABS($G283:$Z283)=ABS(I283)),--($G283:$Z283&lt;&gt;0))-1)/2)</f>
        <v>20</v>
      </c>
      <c r="AD283" cm="1">
        <f t="array" ref="AD283">IF(J283=0,"",1+SUMPRODUCT(--(ABS($G283:$Z283)&lt;ABS(J283)),--($G283:$Z283&lt;&gt;0))+(SUMPRODUCT(--(ABS($G283:$Z283)=ABS(J283)),--($G283:$Z283&lt;&gt;0))-1)/2)</f>
        <v>8</v>
      </c>
      <c r="AE283" cm="1">
        <f t="array" ref="AE283">IF(K283=0,"",1+SUMPRODUCT(--(ABS($G283:$Z283)&lt;ABS(K283)),--($G283:$Z283&lt;&gt;0))+(SUMPRODUCT(--(ABS($G283:$Z283)=ABS(K283)),--($G283:$Z283&lt;&gt;0))-1)/2)</f>
        <v>14</v>
      </c>
      <c r="AF283" cm="1">
        <f t="array" ref="AF283">IF(L283=0,"",1+SUMPRODUCT(--(ABS($G283:$Z283)&lt;ABS(L283)),--($G283:$Z283&lt;&gt;0))+(SUMPRODUCT(--(ABS($G283:$Z283)=ABS(L283)),--($G283:$Z283&lt;&gt;0))-1)/2)</f>
        <v>19</v>
      </c>
      <c r="AG283" cm="1">
        <f t="array" ref="AG283">IF(M283=0,"",1+SUMPRODUCT(--(ABS($G283:$Z283)&lt;ABS(M283)),--($G283:$Z283&lt;&gt;0))+(SUMPRODUCT(--(ABS($G283:$Z283)=ABS(M283)),--($G283:$Z283&lt;&gt;0))-1)/2)</f>
        <v>13</v>
      </c>
      <c r="AH283" cm="1">
        <f t="array" ref="AH283">IF(N283=0,"",1+SUMPRODUCT(--(ABS($G283:$Z283)&lt;ABS(N283)),--($G283:$Z283&lt;&gt;0))+(SUMPRODUCT(--(ABS($G283:$Z283)=ABS(N283)),--($G283:$Z283&lt;&gt;0))-1)/2)</f>
        <v>15</v>
      </c>
      <c r="AI283" cm="1">
        <f t="array" ref="AI283">IF(O283=0,"",1+SUMPRODUCT(--(ABS($G283:$Z283)&lt;ABS(O283)),--($G283:$Z283&lt;&gt;0))+(SUMPRODUCT(--(ABS($G283:$Z283)=ABS(O283)),--($G283:$Z283&lt;&gt;0))-1)/2)</f>
        <v>3</v>
      </c>
      <c r="AJ283" cm="1">
        <f t="array" ref="AJ283">IF(P283=0,"",1+SUMPRODUCT(--(ABS($G283:$Z283)&lt;ABS(P283)),--($G283:$Z283&lt;&gt;0))+(SUMPRODUCT(--(ABS($G283:$Z283)=ABS(P283)),--($G283:$Z283&lt;&gt;0))-1)/2)</f>
        <v>10</v>
      </c>
      <c r="AK283" cm="1">
        <f t="array" ref="AK283">IF(Q283=0,"",1+SUMPRODUCT(--(ABS($G283:$Z283)&lt;ABS(Q283)),--($G283:$Z283&lt;&gt;0))+(SUMPRODUCT(--(ABS($G283:$Z283)=ABS(Q283)),--($G283:$Z283&lt;&gt;0))-1)/2)</f>
        <v>5</v>
      </c>
      <c r="AL283" cm="1">
        <f t="array" ref="AL283">IF(R283=0,"",1+SUMPRODUCT(--(ABS($G283:$Z283)&lt;ABS(R283)),--($G283:$Z283&lt;&gt;0))+(SUMPRODUCT(--(ABS($G283:$Z283)=ABS(R283)),--($G283:$Z283&lt;&gt;0))-1)/2)</f>
        <v>2</v>
      </c>
      <c r="AM283" cm="1">
        <f t="array" ref="AM283">IF(S283=0,"",1+SUMPRODUCT(--(ABS($G283:$Z283)&lt;ABS(S283)),--($G283:$Z283&lt;&gt;0))+(SUMPRODUCT(--(ABS($G283:$Z283)=ABS(S283)),--($G283:$Z283&lt;&gt;0))-1)/2)</f>
        <v>17</v>
      </c>
      <c r="AN283" cm="1">
        <f t="array" ref="AN283">IF(T283=0,"",1+SUMPRODUCT(--(ABS($G283:$Z283)&lt;ABS(T283)),--($G283:$Z283&lt;&gt;0))+(SUMPRODUCT(--(ABS($G283:$Z283)=ABS(T283)),--($G283:$Z283&lt;&gt;0))-1)/2)</f>
        <v>1</v>
      </c>
      <c r="AO283" cm="1">
        <f t="array" ref="AO283">IF(U283=0,"",1+SUMPRODUCT(--(ABS($G283:$Z283)&lt;ABS(U283)),--($G283:$Z283&lt;&gt;0))+(SUMPRODUCT(--(ABS($G283:$Z283)=ABS(U283)),--($G283:$Z283&lt;&gt;0))-1)/2)</f>
        <v>6</v>
      </c>
      <c r="AP283" cm="1">
        <f t="array" ref="AP283">IF(V283=0,"",1+SUMPRODUCT(--(ABS($G283:$Z283)&lt;ABS(V283)),--($G283:$Z283&lt;&gt;0))+(SUMPRODUCT(--(ABS($G283:$Z283)=ABS(V283)),--($G283:$Z283&lt;&gt;0))-1)/2)</f>
        <v>18</v>
      </c>
      <c r="AQ283" cm="1">
        <f t="array" ref="AQ283">IF(W283=0,"",1+SUMPRODUCT(--(ABS($G283:$Z283)&lt;ABS(W283)),--($G283:$Z283&lt;&gt;0))+(SUMPRODUCT(--(ABS($G283:$Z283)=ABS(W283)),--($G283:$Z283&lt;&gt;0))-1)/2)</f>
        <v>11</v>
      </c>
      <c r="AR283" cm="1">
        <f t="array" ref="AR283">IF(X283=0,"",1+SUMPRODUCT(--(ABS($G283:$Z283)&lt;ABS(X283)),--($G283:$Z283&lt;&gt;0))+(SUMPRODUCT(--(ABS($G283:$Z283)=ABS(X283)),--($G283:$Z283&lt;&gt;0))-1)/2)</f>
        <v>4</v>
      </c>
      <c r="AS283" cm="1">
        <f t="array" ref="AS283">IF(Y283=0,"",1+SUMPRODUCT(--(ABS($G283:$Z283)&lt;ABS(Y283)),--($G283:$Z283&lt;&gt;0))+(SUMPRODUCT(--(ABS($G283:$Z283)=ABS(Y283)),--($G283:$Z283&lt;&gt;0))-1)/2)</f>
        <v>9</v>
      </c>
      <c r="AT283" cm="1">
        <f t="array" ref="AT283">IF(Z283=0,"",1+SUMPRODUCT(--(ABS($G283:$Z283)&lt;ABS(Z283)),--($G283:$Z283&lt;&gt;0))+(SUMPRODUCT(--(ABS($G283:$Z283)=ABS(Z283)),--($G283:$Z283&lt;&gt;0))-1)/2)</f>
        <v>7</v>
      </c>
      <c r="AU283">
        <f>AVERAGE(G283:Z283)</f>
        <v>-1.4412428824948786E-2</v>
      </c>
      <c r="AV283">
        <f>SUMIF(G283:Z283,"&gt;0",AA283:AT283)</f>
        <v>19</v>
      </c>
      <c r="AW283">
        <f>COUNTIF(G283:Z283,"&lt;&gt;0")</f>
        <v>20</v>
      </c>
      <c r="AX283">
        <f>_xlfn.LET(_xlpm.n,AW283,_xlpm.w,AV283,_xlpm.mu,_xlpm.n*(_xlpm.n+1)/4,_xlpm.sd,SQRT(_xlpm.n*(_xlpm.n+1)*(2*_xlpm.n+1)/24),_xlpm.z,(ABS(_xlpm.w-_xlpm.mu)-0.5)/_xlpm.sd,MIN(1,2*(1-_xlfn.NORM.S.DIST(_xlpm.z,TRUE))))</f>
        <v>1.4131909300409973E-3</v>
      </c>
    </row>
    <row r="284" spans="1:50" x14ac:dyDescent="0.25">
      <c r="A284" t="s">
        <v>9358</v>
      </c>
      <c r="B284" t="s">
        <v>147</v>
      </c>
      <c r="C284" t="s">
        <v>190</v>
      </c>
      <c r="D284" t="s">
        <v>45</v>
      </c>
      <c r="E284" t="s">
        <v>32</v>
      </c>
      <c r="F284" t="s">
        <v>9259</v>
      </c>
      <c r="G284">
        <f>all_runs!O1442-all_runs!O2042</f>
        <v>6.4034190365773513E-2</v>
      </c>
      <c r="H284">
        <f>all_runs!O1443-all_runs!O2043</f>
        <v>1.7430022695342107E-2</v>
      </c>
      <c r="I284">
        <f>all_runs!O1444-all_runs!O2044</f>
        <v>6.2244978893285285E-2</v>
      </c>
      <c r="J284">
        <f>all_runs!O1445-all_runs!O2045</f>
        <v>2.1542478008547139E-2</v>
      </c>
      <c r="K284">
        <f>all_runs!O1446-all_runs!O2046</f>
        <v>6.4752208153853075E-2</v>
      </c>
      <c r="L284">
        <f>all_runs!O1447-all_runs!O2047</f>
        <v>3.9658640810665724E-2</v>
      </c>
      <c r="M284">
        <f>all_runs!O1448-all_runs!O2048</f>
        <v>0.13349339735894372</v>
      </c>
      <c r="N284">
        <f>all_runs!O1449-all_runs!O2049</f>
        <v>4.9434538264070405E-4</v>
      </c>
      <c r="O284">
        <f>all_runs!O1450-all_runs!O2050</f>
        <v>-2.2243147831679799E-3</v>
      </c>
      <c r="P284">
        <f>all_runs!O1451-all_runs!O2051</f>
        <v>1.4462475089240701E-2</v>
      </c>
      <c r="Q284">
        <f>all_runs!O1452-all_runs!O2052</f>
        <v>0.14236592340485255</v>
      </c>
      <c r="R284">
        <f>all_runs!O1453-all_runs!O2053</f>
        <v>3.3475768629494529E-2</v>
      </c>
      <c r="S284">
        <f>all_runs!O1454-all_runs!O2054</f>
        <v>2.5641025641025661E-2</v>
      </c>
      <c r="T284">
        <f>all_runs!O1455-all_runs!O2055</f>
        <v>6.3260450889316755E-2</v>
      </c>
      <c r="U284">
        <f>all_runs!O1456-all_runs!O2056</f>
        <v>4.8994013967409322E-2</v>
      </c>
      <c r="V284">
        <f>all_runs!O1457-all_runs!O2057</f>
        <v>5.750925436277099E-2</v>
      </c>
      <c r="W284">
        <f>all_runs!O1458-all_runs!O2058</f>
        <v>5.0457130545426443E-2</v>
      </c>
      <c r="X284">
        <f>all_runs!O1459-all_runs!O2059</f>
        <v>3.3430704316780191E-2</v>
      </c>
      <c r="Y284">
        <f>all_runs!O1460-all_runs!O2060</f>
        <v>0.10585858585858599</v>
      </c>
      <c r="Z284">
        <f>all_runs!O1461-all_runs!O2061</f>
        <v>7.1787784559869117E-3</v>
      </c>
      <c r="AA284" cm="1">
        <f t="array" ref="AA284">IF(G284=0,"",1+SUMPRODUCT(--(ABS($G284:$Z284)&lt;ABS(G284)),--($G284:$Z284&lt;&gt;0))+(SUMPRODUCT(--(ABS($G284:$Z284)=ABS(G284)),--($G284:$Z284&lt;&gt;0))-1)/2)</f>
        <v>16</v>
      </c>
      <c r="AB284" cm="1">
        <f t="array" ref="AB284">IF(H284=0,"",1+SUMPRODUCT(--(ABS($G284:$Z284)&lt;ABS(H284)),--($G284:$Z284&lt;&gt;0))+(SUMPRODUCT(--(ABS($G284:$Z284)=ABS(H284)),--($G284:$Z284&lt;&gt;0))-1)/2)</f>
        <v>5</v>
      </c>
      <c r="AC284" cm="1">
        <f t="array" ref="AC284">IF(I284=0,"",1+SUMPRODUCT(--(ABS($G284:$Z284)&lt;ABS(I284)),--($G284:$Z284&lt;&gt;0))+(SUMPRODUCT(--(ABS($G284:$Z284)=ABS(I284)),--($G284:$Z284&lt;&gt;0))-1)/2)</f>
        <v>14</v>
      </c>
      <c r="AD284" cm="1">
        <f t="array" ref="AD284">IF(J284=0,"",1+SUMPRODUCT(--(ABS($G284:$Z284)&lt;ABS(J284)),--($G284:$Z284&lt;&gt;0))+(SUMPRODUCT(--(ABS($G284:$Z284)=ABS(J284)),--($G284:$Z284&lt;&gt;0))-1)/2)</f>
        <v>6</v>
      </c>
      <c r="AE284" cm="1">
        <f t="array" ref="AE284">IF(K284=0,"",1+SUMPRODUCT(--(ABS($G284:$Z284)&lt;ABS(K284)),--($G284:$Z284&lt;&gt;0))+(SUMPRODUCT(--(ABS($G284:$Z284)=ABS(K284)),--($G284:$Z284&lt;&gt;0))-1)/2)</f>
        <v>17</v>
      </c>
      <c r="AF284" cm="1">
        <f t="array" ref="AF284">IF(L284=0,"",1+SUMPRODUCT(--(ABS($G284:$Z284)&lt;ABS(L284)),--($G284:$Z284&lt;&gt;0))+(SUMPRODUCT(--(ABS($G284:$Z284)=ABS(L284)),--($G284:$Z284&lt;&gt;0))-1)/2)</f>
        <v>10</v>
      </c>
      <c r="AG284" cm="1">
        <f t="array" ref="AG284">IF(M284=0,"",1+SUMPRODUCT(--(ABS($G284:$Z284)&lt;ABS(M284)),--($G284:$Z284&lt;&gt;0))+(SUMPRODUCT(--(ABS($G284:$Z284)=ABS(M284)),--($G284:$Z284&lt;&gt;0))-1)/2)</f>
        <v>19</v>
      </c>
      <c r="AH284" cm="1">
        <f t="array" ref="AH284">IF(N284=0,"",1+SUMPRODUCT(--(ABS($G284:$Z284)&lt;ABS(N284)),--($G284:$Z284&lt;&gt;0))+(SUMPRODUCT(--(ABS($G284:$Z284)=ABS(N284)),--($G284:$Z284&lt;&gt;0))-1)/2)</f>
        <v>1</v>
      </c>
      <c r="AI284" cm="1">
        <f t="array" ref="AI284">IF(O284=0,"",1+SUMPRODUCT(--(ABS($G284:$Z284)&lt;ABS(O284)),--($G284:$Z284&lt;&gt;0))+(SUMPRODUCT(--(ABS($G284:$Z284)=ABS(O284)),--($G284:$Z284&lt;&gt;0))-1)/2)</f>
        <v>2</v>
      </c>
      <c r="AJ284" cm="1">
        <f t="array" ref="AJ284">IF(P284=0,"",1+SUMPRODUCT(--(ABS($G284:$Z284)&lt;ABS(P284)),--($G284:$Z284&lt;&gt;0))+(SUMPRODUCT(--(ABS($G284:$Z284)=ABS(P284)),--($G284:$Z284&lt;&gt;0))-1)/2)</f>
        <v>4</v>
      </c>
      <c r="AK284" cm="1">
        <f t="array" ref="AK284">IF(Q284=0,"",1+SUMPRODUCT(--(ABS($G284:$Z284)&lt;ABS(Q284)),--($G284:$Z284&lt;&gt;0))+(SUMPRODUCT(--(ABS($G284:$Z284)=ABS(Q284)),--($G284:$Z284&lt;&gt;0))-1)/2)</f>
        <v>20</v>
      </c>
      <c r="AL284" cm="1">
        <f t="array" ref="AL284">IF(R284=0,"",1+SUMPRODUCT(--(ABS($G284:$Z284)&lt;ABS(R284)),--($G284:$Z284&lt;&gt;0))+(SUMPRODUCT(--(ABS($G284:$Z284)=ABS(R284)),--($G284:$Z284&lt;&gt;0))-1)/2)</f>
        <v>9</v>
      </c>
      <c r="AM284" cm="1">
        <f t="array" ref="AM284">IF(S284=0,"",1+SUMPRODUCT(--(ABS($G284:$Z284)&lt;ABS(S284)),--($G284:$Z284&lt;&gt;0))+(SUMPRODUCT(--(ABS($G284:$Z284)=ABS(S284)),--($G284:$Z284&lt;&gt;0))-1)/2)</f>
        <v>7</v>
      </c>
      <c r="AN284" cm="1">
        <f t="array" ref="AN284">IF(T284=0,"",1+SUMPRODUCT(--(ABS($G284:$Z284)&lt;ABS(T284)),--($G284:$Z284&lt;&gt;0))+(SUMPRODUCT(--(ABS($G284:$Z284)=ABS(T284)),--($G284:$Z284&lt;&gt;0))-1)/2)</f>
        <v>15</v>
      </c>
      <c r="AO284" cm="1">
        <f t="array" ref="AO284">IF(U284=0,"",1+SUMPRODUCT(--(ABS($G284:$Z284)&lt;ABS(U284)),--($G284:$Z284&lt;&gt;0))+(SUMPRODUCT(--(ABS($G284:$Z284)=ABS(U284)),--($G284:$Z284&lt;&gt;0))-1)/2)</f>
        <v>11</v>
      </c>
      <c r="AP284" cm="1">
        <f t="array" ref="AP284">IF(V284=0,"",1+SUMPRODUCT(--(ABS($G284:$Z284)&lt;ABS(V284)),--($G284:$Z284&lt;&gt;0))+(SUMPRODUCT(--(ABS($G284:$Z284)=ABS(V284)),--($G284:$Z284&lt;&gt;0))-1)/2)</f>
        <v>13</v>
      </c>
      <c r="AQ284" cm="1">
        <f t="array" ref="AQ284">IF(W284=0,"",1+SUMPRODUCT(--(ABS($G284:$Z284)&lt;ABS(W284)),--($G284:$Z284&lt;&gt;0))+(SUMPRODUCT(--(ABS($G284:$Z284)=ABS(W284)),--($G284:$Z284&lt;&gt;0))-1)/2)</f>
        <v>12</v>
      </c>
      <c r="AR284" cm="1">
        <f t="array" ref="AR284">IF(X284=0,"",1+SUMPRODUCT(--(ABS($G284:$Z284)&lt;ABS(X284)),--($G284:$Z284&lt;&gt;0))+(SUMPRODUCT(--(ABS($G284:$Z284)=ABS(X284)),--($G284:$Z284&lt;&gt;0))-1)/2)</f>
        <v>8</v>
      </c>
      <c r="AS284" cm="1">
        <f t="array" ref="AS284">IF(Y284=0,"",1+SUMPRODUCT(--(ABS($G284:$Z284)&lt;ABS(Y284)),--($G284:$Z284&lt;&gt;0))+(SUMPRODUCT(--(ABS($G284:$Z284)=ABS(Y284)),--($G284:$Z284&lt;&gt;0))-1)/2)</f>
        <v>18</v>
      </c>
      <c r="AT284" cm="1">
        <f t="array" ref="AT284">IF(Z284=0,"",1+SUMPRODUCT(--(ABS($G284:$Z284)&lt;ABS(Z284)),--($G284:$Z284&lt;&gt;0))+(SUMPRODUCT(--(ABS($G284:$Z284)=ABS(Z284)),--($G284:$Z284&lt;&gt;0))-1)/2)</f>
        <v>3</v>
      </c>
      <c r="AU284">
        <f>AVERAGE(G284:Z284)</f>
        <v>4.9203002902338665E-2</v>
      </c>
      <c r="AV284">
        <f>SUMIF(G284:Z284,"&gt;0",AA284:AT284)</f>
        <v>208</v>
      </c>
      <c r="AW284">
        <f>COUNTIF(G284:Z284,"&lt;&gt;0")</f>
        <v>20</v>
      </c>
      <c r="AX284">
        <f>_xlfn.LET(_xlpm.n,AW284,_xlpm.w,AV284,_xlpm.mu,_xlpm.n*(_xlpm.n+1)/4,_xlpm.sd,SQRT(_xlpm.n*(_xlpm.n+1)*(2*_xlpm.n+1)/24),_xlpm.z,(ABS(_xlpm.w-_xlpm.mu)-0.5)/_xlpm.sd,MIN(1,2*(1-_xlfn.NORM.S.DIST(_xlpm.z,TRUE))))</f>
        <v>1.2992610033379925E-4</v>
      </c>
    </row>
    <row r="285" spans="1:50" x14ac:dyDescent="0.25">
      <c r="A285" t="s">
        <v>9358</v>
      </c>
      <c r="B285" t="s">
        <v>147</v>
      </c>
      <c r="C285" t="s">
        <v>190</v>
      </c>
      <c r="D285" t="s">
        <v>45</v>
      </c>
      <c r="E285" t="s">
        <v>12</v>
      </c>
      <c r="F285" t="s">
        <v>9259</v>
      </c>
      <c r="G285">
        <f>all_runs!O1462-all_runs!O2062</f>
        <v>6.3336689965643789E-2</v>
      </c>
      <c r="H285">
        <f>all_runs!O1463-all_runs!O2063</f>
        <v>5.2400516144342268E-2</v>
      </c>
      <c r="I285">
        <f>all_runs!O1464-all_runs!O2064</f>
        <v>8.6121212121212043E-2</v>
      </c>
      <c r="J285">
        <f>all_runs!O1465-all_runs!O2065</f>
        <v>-6.1179261478915281E-3</v>
      </c>
      <c r="K285">
        <f>all_runs!O1466-all_runs!O2066</f>
        <v>4.7111354109713899E-2</v>
      </c>
      <c r="L285">
        <f>all_runs!O1467-all_runs!O2067</f>
        <v>6.5342482243890831E-2</v>
      </c>
      <c r="M285">
        <f>all_runs!O1468-all_runs!O2068</f>
        <v>2.6380252496702505E-2</v>
      </c>
      <c r="N285">
        <f>all_runs!O1469-all_runs!O2069</f>
        <v>9.6400151572564319E-3</v>
      </c>
      <c r="O285">
        <f>all_runs!O1470-all_runs!O2070</f>
        <v>-4.504713695258622E-3</v>
      </c>
      <c r="P285">
        <f>all_runs!O1471-all_runs!O2071</f>
        <v>2.1411707237645516E-2</v>
      </c>
      <c r="Q285">
        <f>all_runs!O1472-all_runs!O2072</f>
        <v>1.2792131940303486E-2</v>
      </c>
      <c r="R285">
        <f>all_runs!O1473-all_runs!O2073</f>
        <v>2.6839690299712449E-2</v>
      </c>
      <c r="S285">
        <f>all_runs!O1474-all_runs!O2074</f>
        <v>2.5978873502295663E-2</v>
      </c>
      <c r="T285">
        <f>all_runs!O1475-all_runs!O2075</f>
        <v>5.3443823935627299E-2</v>
      </c>
      <c r="U285">
        <f>all_runs!O1476-all_runs!O2076</f>
        <v>-8.5522090389751337E-3</v>
      </c>
      <c r="V285">
        <f>all_runs!O1477-all_runs!O2077</f>
        <v>7.6544598299008948E-2</v>
      </c>
      <c r="W285">
        <f>all_runs!O1478-all_runs!O2078</f>
        <v>6.2762348341095731E-2</v>
      </c>
      <c r="X285">
        <f>all_runs!O1479-all_runs!O2079</f>
        <v>1.0795087265675352E-2</v>
      </c>
      <c r="Y285">
        <f>all_runs!O1480-all_runs!O2080</f>
        <v>9.1977401129943459E-2</v>
      </c>
      <c r="Z285">
        <f>all_runs!O1481-all_runs!O2081</f>
        <v>2.8328611898017164E-2</v>
      </c>
      <c r="AA285" cm="1">
        <f t="array" ref="AA285">IF(G285=0,"",1+SUMPRODUCT(--(ABS($G285:$Z285)&lt;ABS(G285)),--($G285:$Z285&lt;&gt;0))+(SUMPRODUCT(--(ABS($G285:$Z285)=ABS(G285)),--($G285:$Z285&lt;&gt;0))-1)/2)</f>
        <v>16</v>
      </c>
      <c r="AB285" cm="1">
        <f t="array" ref="AB285">IF(H285=0,"",1+SUMPRODUCT(--(ABS($G285:$Z285)&lt;ABS(H285)),--($G285:$Z285&lt;&gt;0))+(SUMPRODUCT(--(ABS($G285:$Z285)=ABS(H285)),--($G285:$Z285&lt;&gt;0))-1)/2)</f>
        <v>13</v>
      </c>
      <c r="AC285" cm="1">
        <f t="array" ref="AC285">IF(I285=0,"",1+SUMPRODUCT(--(ABS($G285:$Z285)&lt;ABS(I285)),--($G285:$Z285&lt;&gt;0))+(SUMPRODUCT(--(ABS($G285:$Z285)=ABS(I285)),--($G285:$Z285&lt;&gt;0))-1)/2)</f>
        <v>19</v>
      </c>
      <c r="AD285" cm="1">
        <f t="array" ref="AD285">IF(J285=0,"",1+SUMPRODUCT(--(ABS($G285:$Z285)&lt;ABS(J285)),--($G285:$Z285&lt;&gt;0))+(SUMPRODUCT(--(ABS($G285:$Z285)=ABS(J285)),--($G285:$Z285&lt;&gt;0))-1)/2)</f>
        <v>2</v>
      </c>
      <c r="AE285" cm="1">
        <f t="array" ref="AE285">IF(K285=0,"",1+SUMPRODUCT(--(ABS($G285:$Z285)&lt;ABS(K285)),--($G285:$Z285&lt;&gt;0))+(SUMPRODUCT(--(ABS($G285:$Z285)=ABS(K285)),--($G285:$Z285&lt;&gt;0))-1)/2)</f>
        <v>12</v>
      </c>
      <c r="AF285" cm="1">
        <f t="array" ref="AF285">IF(L285=0,"",1+SUMPRODUCT(--(ABS($G285:$Z285)&lt;ABS(L285)),--($G285:$Z285&lt;&gt;0))+(SUMPRODUCT(--(ABS($G285:$Z285)=ABS(L285)),--($G285:$Z285&lt;&gt;0))-1)/2)</f>
        <v>17</v>
      </c>
      <c r="AG285" cm="1">
        <f t="array" ref="AG285">IF(M285=0,"",1+SUMPRODUCT(--(ABS($G285:$Z285)&lt;ABS(M285)),--($G285:$Z285&lt;&gt;0))+(SUMPRODUCT(--(ABS($G285:$Z285)=ABS(M285)),--($G285:$Z285&lt;&gt;0))-1)/2)</f>
        <v>9</v>
      </c>
      <c r="AH285" cm="1">
        <f t="array" ref="AH285">IF(N285=0,"",1+SUMPRODUCT(--(ABS($G285:$Z285)&lt;ABS(N285)),--($G285:$Z285&lt;&gt;0))+(SUMPRODUCT(--(ABS($G285:$Z285)=ABS(N285)),--($G285:$Z285&lt;&gt;0))-1)/2)</f>
        <v>4</v>
      </c>
      <c r="AI285" cm="1">
        <f t="array" ref="AI285">IF(O285=0,"",1+SUMPRODUCT(--(ABS($G285:$Z285)&lt;ABS(O285)),--($G285:$Z285&lt;&gt;0))+(SUMPRODUCT(--(ABS($G285:$Z285)=ABS(O285)),--($G285:$Z285&lt;&gt;0))-1)/2)</f>
        <v>1</v>
      </c>
      <c r="AJ285" cm="1">
        <f t="array" ref="AJ285">IF(P285=0,"",1+SUMPRODUCT(--(ABS($G285:$Z285)&lt;ABS(P285)),--($G285:$Z285&lt;&gt;0))+(SUMPRODUCT(--(ABS($G285:$Z285)=ABS(P285)),--($G285:$Z285&lt;&gt;0))-1)/2)</f>
        <v>7</v>
      </c>
      <c r="AK285" cm="1">
        <f t="array" ref="AK285">IF(Q285=0,"",1+SUMPRODUCT(--(ABS($G285:$Z285)&lt;ABS(Q285)),--($G285:$Z285&lt;&gt;0))+(SUMPRODUCT(--(ABS($G285:$Z285)=ABS(Q285)),--($G285:$Z285&lt;&gt;0))-1)/2)</f>
        <v>6</v>
      </c>
      <c r="AL285" cm="1">
        <f t="array" ref="AL285">IF(R285=0,"",1+SUMPRODUCT(--(ABS($G285:$Z285)&lt;ABS(R285)),--($G285:$Z285&lt;&gt;0))+(SUMPRODUCT(--(ABS($G285:$Z285)=ABS(R285)),--($G285:$Z285&lt;&gt;0))-1)/2)</f>
        <v>10</v>
      </c>
      <c r="AM285" cm="1">
        <f t="array" ref="AM285">IF(S285=0,"",1+SUMPRODUCT(--(ABS($G285:$Z285)&lt;ABS(S285)),--($G285:$Z285&lt;&gt;0))+(SUMPRODUCT(--(ABS($G285:$Z285)=ABS(S285)),--($G285:$Z285&lt;&gt;0))-1)/2)</f>
        <v>8</v>
      </c>
      <c r="AN285" cm="1">
        <f t="array" ref="AN285">IF(T285=0,"",1+SUMPRODUCT(--(ABS($G285:$Z285)&lt;ABS(T285)),--($G285:$Z285&lt;&gt;0))+(SUMPRODUCT(--(ABS($G285:$Z285)=ABS(T285)),--($G285:$Z285&lt;&gt;0))-1)/2)</f>
        <v>14</v>
      </c>
      <c r="AO285" cm="1">
        <f t="array" ref="AO285">IF(U285=0,"",1+SUMPRODUCT(--(ABS($G285:$Z285)&lt;ABS(U285)),--($G285:$Z285&lt;&gt;0))+(SUMPRODUCT(--(ABS($G285:$Z285)=ABS(U285)),--($G285:$Z285&lt;&gt;0))-1)/2)</f>
        <v>3</v>
      </c>
      <c r="AP285" cm="1">
        <f t="array" ref="AP285">IF(V285=0,"",1+SUMPRODUCT(--(ABS($G285:$Z285)&lt;ABS(V285)),--($G285:$Z285&lt;&gt;0))+(SUMPRODUCT(--(ABS($G285:$Z285)=ABS(V285)),--($G285:$Z285&lt;&gt;0))-1)/2)</f>
        <v>18</v>
      </c>
      <c r="AQ285" cm="1">
        <f t="array" ref="AQ285">IF(W285=0,"",1+SUMPRODUCT(--(ABS($G285:$Z285)&lt;ABS(W285)),--($G285:$Z285&lt;&gt;0))+(SUMPRODUCT(--(ABS($G285:$Z285)=ABS(W285)),--($G285:$Z285&lt;&gt;0))-1)/2)</f>
        <v>15</v>
      </c>
      <c r="AR285" cm="1">
        <f t="array" ref="AR285">IF(X285=0,"",1+SUMPRODUCT(--(ABS($G285:$Z285)&lt;ABS(X285)),--($G285:$Z285&lt;&gt;0))+(SUMPRODUCT(--(ABS($G285:$Z285)=ABS(X285)),--($G285:$Z285&lt;&gt;0))-1)/2)</f>
        <v>5</v>
      </c>
      <c r="AS285" cm="1">
        <f t="array" ref="AS285">IF(Y285=0,"",1+SUMPRODUCT(--(ABS($G285:$Z285)&lt;ABS(Y285)),--($G285:$Z285&lt;&gt;0))+(SUMPRODUCT(--(ABS($G285:$Z285)=ABS(Y285)),--($G285:$Z285&lt;&gt;0))-1)/2)</f>
        <v>20</v>
      </c>
      <c r="AT285" cm="1">
        <f t="array" ref="AT285">IF(Z285=0,"",1+SUMPRODUCT(--(ABS($G285:$Z285)&lt;ABS(Z285)),--($G285:$Z285&lt;&gt;0))+(SUMPRODUCT(--(ABS($G285:$Z285)=ABS(Z285)),--($G285:$Z285&lt;&gt;0))-1)/2)</f>
        <v>11</v>
      </c>
      <c r="AU285">
        <f>AVERAGE(G285:Z285)</f>
        <v>3.7101597360298076E-2</v>
      </c>
      <c r="AV285">
        <f>SUMIF(G285:Z285,"&gt;0",AA285:AT285)</f>
        <v>204</v>
      </c>
      <c r="AW285">
        <f>COUNTIF(G285:Z285,"&lt;&gt;0")</f>
        <v>20</v>
      </c>
      <c r="AX285">
        <f>_xlfn.LET(_xlpm.n,AW285,_xlpm.w,AV285,_xlpm.mu,_xlpm.n*(_xlpm.n+1)/4,_xlpm.sd,SQRT(_xlpm.n*(_xlpm.n+1)*(2*_xlpm.n+1)/24),_xlpm.z,(ABS(_xlpm.w-_xlpm.mu)-0.5)/_xlpm.sd,MIN(1,2*(1-_xlfn.NORM.S.DIST(_xlpm.z,TRUE))))</f>
        <v>2.3574535856440981E-4</v>
      </c>
    </row>
    <row r="286" spans="1:50" x14ac:dyDescent="0.25">
      <c r="A286" t="s">
        <v>9358</v>
      </c>
      <c r="B286" t="s">
        <v>147</v>
      </c>
      <c r="C286" t="s">
        <v>190</v>
      </c>
      <c r="D286" t="s">
        <v>45</v>
      </c>
      <c r="E286" t="s">
        <v>26</v>
      </c>
      <c r="F286" t="s">
        <v>9259</v>
      </c>
      <c r="G286">
        <f>all_runs!O1482-all_runs!O2082</f>
        <v>3.899553864600247E-2</v>
      </c>
      <c r="H286">
        <f>all_runs!O1483-all_runs!O2083</f>
        <v>8.4925690021231404E-2</v>
      </c>
      <c r="I286">
        <f>all_runs!O1484-all_runs!O2084</f>
        <v>2.6432012847965591E-2</v>
      </c>
      <c r="J286">
        <f>all_runs!O1485-all_runs!O2085</f>
        <v>-7.0628407383797831E-2</v>
      </c>
      <c r="K286">
        <f>all_runs!O1486-all_runs!O2086</f>
        <v>-2.2395326192794496E-2</v>
      </c>
      <c r="L286">
        <f>all_runs!O1487-all_runs!O2087</f>
        <v>1.7653467542108947E-2</v>
      </c>
      <c r="M286">
        <f>all_runs!O1488-all_runs!O2088</f>
        <v>6.9540229885057592E-2</v>
      </c>
      <c r="N286">
        <f>all_runs!O1489-all_runs!O2089</f>
        <v>-1.7425436646411718E-2</v>
      </c>
      <c r="O286">
        <f>all_runs!O1490-all_runs!O2090</f>
        <v>-1.2325920934411427E-2</v>
      </c>
      <c r="P286">
        <f>all_runs!O1491-all_runs!O2091</f>
        <v>-1.1402889722541998E-2</v>
      </c>
      <c r="Q286">
        <f>all_runs!O1492-all_runs!O2092</f>
        <v>2.1800802283979293E-2</v>
      </c>
      <c r="R286">
        <f>all_runs!O1493-all_runs!O2093</f>
        <v>5.5495408048980677E-2</v>
      </c>
      <c r="S286">
        <f>all_runs!O1494-all_runs!O2094</f>
        <v>3.5010940919037115E-2</v>
      </c>
      <c r="T286">
        <f>all_runs!O1495-all_runs!O2095</f>
        <v>4.7236320589687186E-2</v>
      </c>
      <c r="U286">
        <f>all_runs!O1496-all_runs!O2096</f>
        <v>-1.7753477673518647E-2</v>
      </c>
      <c r="V286">
        <f>all_runs!O1497-all_runs!O2097</f>
        <v>6.4347542054548623E-2</v>
      </c>
      <c r="W286">
        <f>all_runs!O1498-all_runs!O2098</f>
        <v>5.8609900547547222E-2</v>
      </c>
      <c r="X286">
        <f>all_runs!O1499-all_runs!O2099</f>
        <v>4.2796684446447575E-2</v>
      </c>
      <c r="Y286">
        <f>all_runs!O1500-all_runs!O2100</f>
        <v>-7.7790096082779314E-3</v>
      </c>
      <c r="Z286">
        <f>all_runs!O1501-all_runs!O2101</f>
        <v>3.7611355849241246E-2</v>
      </c>
      <c r="AA286" cm="1">
        <f t="array" ref="AA286">IF(G286=0,"",1+SUMPRODUCT(--(ABS($G286:$Z286)&lt;ABS(G286)),--($G286:$Z286&lt;&gt;0))+(SUMPRODUCT(--(ABS($G286:$Z286)=ABS(G286)),--($G286:$Z286&lt;&gt;0))-1)/2)</f>
        <v>12</v>
      </c>
      <c r="AB286" cm="1">
        <f t="array" ref="AB286">IF(H286=0,"",1+SUMPRODUCT(--(ABS($G286:$Z286)&lt;ABS(H286)),--($G286:$Z286&lt;&gt;0))+(SUMPRODUCT(--(ABS($G286:$Z286)=ABS(H286)),--($G286:$Z286&lt;&gt;0))-1)/2)</f>
        <v>20</v>
      </c>
      <c r="AC286" cm="1">
        <f t="array" ref="AC286">IF(I286=0,"",1+SUMPRODUCT(--(ABS($G286:$Z286)&lt;ABS(I286)),--($G286:$Z286&lt;&gt;0))+(SUMPRODUCT(--(ABS($G286:$Z286)=ABS(I286)),--($G286:$Z286&lt;&gt;0))-1)/2)</f>
        <v>9</v>
      </c>
      <c r="AD286" cm="1">
        <f t="array" ref="AD286">IF(J286=0,"",1+SUMPRODUCT(--(ABS($G286:$Z286)&lt;ABS(J286)),--($G286:$Z286&lt;&gt;0))+(SUMPRODUCT(--(ABS($G286:$Z286)=ABS(J286)),--($G286:$Z286&lt;&gt;0))-1)/2)</f>
        <v>19</v>
      </c>
      <c r="AE286" cm="1">
        <f t="array" ref="AE286">IF(K286=0,"",1+SUMPRODUCT(--(ABS($G286:$Z286)&lt;ABS(K286)),--($G286:$Z286&lt;&gt;0))+(SUMPRODUCT(--(ABS($G286:$Z286)=ABS(K286)),--($G286:$Z286&lt;&gt;0))-1)/2)</f>
        <v>8</v>
      </c>
      <c r="AF286" cm="1">
        <f t="array" ref="AF286">IF(L286=0,"",1+SUMPRODUCT(--(ABS($G286:$Z286)&lt;ABS(L286)),--($G286:$Z286&lt;&gt;0))+(SUMPRODUCT(--(ABS($G286:$Z286)=ABS(L286)),--($G286:$Z286&lt;&gt;0))-1)/2)</f>
        <v>5</v>
      </c>
      <c r="AG286" cm="1">
        <f t="array" ref="AG286">IF(M286=0,"",1+SUMPRODUCT(--(ABS($G286:$Z286)&lt;ABS(M286)),--($G286:$Z286&lt;&gt;0))+(SUMPRODUCT(--(ABS($G286:$Z286)=ABS(M286)),--($G286:$Z286&lt;&gt;0))-1)/2)</f>
        <v>18</v>
      </c>
      <c r="AH286" cm="1">
        <f t="array" ref="AH286">IF(N286=0,"",1+SUMPRODUCT(--(ABS($G286:$Z286)&lt;ABS(N286)),--($G286:$Z286&lt;&gt;0))+(SUMPRODUCT(--(ABS($G286:$Z286)=ABS(N286)),--($G286:$Z286&lt;&gt;0))-1)/2)</f>
        <v>4</v>
      </c>
      <c r="AI286" cm="1">
        <f t="array" ref="AI286">IF(O286=0,"",1+SUMPRODUCT(--(ABS($G286:$Z286)&lt;ABS(O286)),--($G286:$Z286&lt;&gt;0))+(SUMPRODUCT(--(ABS($G286:$Z286)=ABS(O286)),--($G286:$Z286&lt;&gt;0))-1)/2)</f>
        <v>3</v>
      </c>
      <c r="AJ286" cm="1">
        <f t="array" ref="AJ286">IF(P286=0,"",1+SUMPRODUCT(--(ABS($G286:$Z286)&lt;ABS(P286)),--($G286:$Z286&lt;&gt;0))+(SUMPRODUCT(--(ABS($G286:$Z286)=ABS(P286)),--($G286:$Z286&lt;&gt;0))-1)/2)</f>
        <v>2</v>
      </c>
      <c r="AK286" cm="1">
        <f t="array" ref="AK286">IF(Q286=0,"",1+SUMPRODUCT(--(ABS($G286:$Z286)&lt;ABS(Q286)),--($G286:$Z286&lt;&gt;0))+(SUMPRODUCT(--(ABS($G286:$Z286)=ABS(Q286)),--($G286:$Z286&lt;&gt;0))-1)/2)</f>
        <v>7</v>
      </c>
      <c r="AL286" cm="1">
        <f t="array" ref="AL286">IF(R286=0,"",1+SUMPRODUCT(--(ABS($G286:$Z286)&lt;ABS(R286)),--($G286:$Z286&lt;&gt;0))+(SUMPRODUCT(--(ABS($G286:$Z286)=ABS(R286)),--($G286:$Z286&lt;&gt;0))-1)/2)</f>
        <v>15</v>
      </c>
      <c r="AM286" cm="1">
        <f t="array" ref="AM286">IF(S286=0,"",1+SUMPRODUCT(--(ABS($G286:$Z286)&lt;ABS(S286)),--($G286:$Z286&lt;&gt;0))+(SUMPRODUCT(--(ABS($G286:$Z286)=ABS(S286)),--($G286:$Z286&lt;&gt;0))-1)/2)</f>
        <v>10</v>
      </c>
      <c r="AN286" cm="1">
        <f t="array" ref="AN286">IF(T286=0,"",1+SUMPRODUCT(--(ABS($G286:$Z286)&lt;ABS(T286)),--($G286:$Z286&lt;&gt;0))+(SUMPRODUCT(--(ABS($G286:$Z286)=ABS(T286)),--($G286:$Z286&lt;&gt;0))-1)/2)</f>
        <v>14</v>
      </c>
      <c r="AO286" cm="1">
        <f t="array" ref="AO286">IF(U286=0,"",1+SUMPRODUCT(--(ABS($G286:$Z286)&lt;ABS(U286)),--($G286:$Z286&lt;&gt;0))+(SUMPRODUCT(--(ABS($G286:$Z286)=ABS(U286)),--($G286:$Z286&lt;&gt;0))-1)/2)</f>
        <v>6</v>
      </c>
      <c r="AP286" cm="1">
        <f t="array" ref="AP286">IF(V286=0,"",1+SUMPRODUCT(--(ABS($G286:$Z286)&lt;ABS(V286)),--($G286:$Z286&lt;&gt;0))+(SUMPRODUCT(--(ABS($G286:$Z286)=ABS(V286)),--($G286:$Z286&lt;&gt;0))-1)/2)</f>
        <v>17</v>
      </c>
      <c r="AQ286" cm="1">
        <f t="array" ref="AQ286">IF(W286=0,"",1+SUMPRODUCT(--(ABS($G286:$Z286)&lt;ABS(W286)),--($G286:$Z286&lt;&gt;0))+(SUMPRODUCT(--(ABS($G286:$Z286)=ABS(W286)),--($G286:$Z286&lt;&gt;0))-1)/2)</f>
        <v>16</v>
      </c>
      <c r="AR286" cm="1">
        <f t="array" ref="AR286">IF(X286=0,"",1+SUMPRODUCT(--(ABS($G286:$Z286)&lt;ABS(X286)),--($G286:$Z286&lt;&gt;0))+(SUMPRODUCT(--(ABS($G286:$Z286)=ABS(X286)),--($G286:$Z286&lt;&gt;0))-1)/2)</f>
        <v>13</v>
      </c>
      <c r="AS286" cm="1">
        <f t="array" ref="AS286">IF(Y286=0,"",1+SUMPRODUCT(--(ABS($G286:$Z286)&lt;ABS(Y286)),--($G286:$Z286&lt;&gt;0))+(SUMPRODUCT(--(ABS($G286:$Z286)=ABS(Y286)),--($G286:$Z286&lt;&gt;0))-1)/2)</f>
        <v>1</v>
      </c>
      <c r="AT286" cm="1">
        <f t="array" ref="AT286">IF(Z286=0,"",1+SUMPRODUCT(--(ABS($G286:$Z286)&lt;ABS(Z286)),--($G286:$Z286&lt;&gt;0))+(SUMPRODUCT(--(ABS($G286:$Z286)=ABS(Z286)),--($G286:$Z286&lt;&gt;0))-1)/2)</f>
        <v>11</v>
      </c>
      <c r="AU286">
        <f>AVERAGE(G286:Z286)</f>
        <v>2.2037271276004043E-2</v>
      </c>
      <c r="AV286">
        <f>SUMIF(G286:Z286,"&gt;0",AA286:AT286)</f>
        <v>167</v>
      </c>
      <c r="AW286">
        <f>COUNTIF(G286:Z286,"&lt;&gt;0")</f>
        <v>20</v>
      </c>
      <c r="AX286">
        <f>_xlfn.LET(_xlpm.n,AW286,_xlpm.w,AV286,_xlpm.mu,_xlpm.n*(_xlpm.n+1)/4,_xlpm.sd,SQRT(_xlpm.n*(_xlpm.n+1)*(2*_xlpm.n+1)/24),_xlpm.z,(ABS(_xlpm.w-_xlpm.mu)-0.5)/_xlpm.sd,MIN(1,2*(1-_xlfn.NORM.S.DIST(_xlpm.z,TRUE))))</f>
        <v>2.1678215270968249E-2</v>
      </c>
    </row>
    <row r="287" spans="1:50" x14ac:dyDescent="0.25">
      <c r="A287" t="s">
        <v>9358</v>
      </c>
      <c r="B287" t="s">
        <v>147</v>
      </c>
      <c r="C287" t="s">
        <v>190</v>
      </c>
      <c r="D287" t="s">
        <v>45</v>
      </c>
      <c r="E287" t="s">
        <v>32</v>
      </c>
      <c r="F287" t="s">
        <v>9260</v>
      </c>
      <c r="G287">
        <f>all_runs!O1502-all_runs!O2102</f>
        <v>-4.1669597018076932E-3</v>
      </c>
      <c r="H287">
        <f>all_runs!O1503-all_runs!O2103</f>
        <v>1.6595532447356565E-3</v>
      </c>
      <c r="I287">
        <f>all_runs!O1504-all_runs!O2104</f>
        <v>4.4709712425393677E-3</v>
      </c>
      <c r="J287">
        <f>all_runs!O1505-all_runs!O2105</f>
        <v>1.2552301255230214E-2</v>
      </c>
      <c r="K287">
        <f>all_runs!O1506-all_runs!O2106</f>
        <v>-1.1870371343032704E-2</v>
      </c>
      <c r="L287">
        <f>all_runs!O1507-all_runs!O2107</f>
        <v>1.0568809882702812E-3</v>
      </c>
      <c r="M287">
        <f>all_runs!O1508-all_runs!O2108</f>
        <v>2.1677882142998484E-2</v>
      </c>
      <c r="N287">
        <f>all_runs!O1509-all_runs!O2109</f>
        <v>1.7741181706910192E-2</v>
      </c>
      <c r="O287">
        <f>all_runs!O1510-all_runs!O2110</f>
        <v>3.1868679675259859E-2</v>
      </c>
      <c r="P287">
        <f>all_runs!O1511-all_runs!O2111</f>
        <v>2.5326053988474317E-2</v>
      </c>
      <c r="Q287">
        <f>all_runs!O1512-all_runs!O2112</f>
        <v>5.0632911392405111E-2</v>
      </c>
      <c r="R287">
        <f>all_runs!O1513-all_runs!O2113</f>
        <v>1.9682463379134596E-2</v>
      </c>
      <c r="S287">
        <f>all_runs!O1514-all_runs!O2114</f>
        <v>-9.2510537123091652E-4</v>
      </c>
      <c r="T287">
        <f>all_runs!O1515-all_runs!O2115</f>
        <v>-8.2548611960375773E-3</v>
      </c>
      <c r="U287">
        <f>all_runs!O1516-all_runs!O2116</f>
        <v>3.5988095766890327E-2</v>
      </c>
      <c r="V287">
        <f>all_runs!O1517-all_runs!O2117</f>
        <v>1.2782192840565143E-2</v>
      </c>
      <c r="W287">
        <f>all_runs!O1518-all_runs!O2118</f>
        <v>1.0743801652892682E-2</v>
      </c>
      <c r="X287">
        <f>all_runs!O1519-all_runs!O2119</f>
        <v>1.6213360031147483E-2</v>
      </c>
      <c r="Y287">
        <f>all_runs!O1520-all_runs!O2120</f>
        <v>6.2424969987996404E-3</v>
      </c>
      <c r="Z287">
        <f>all_runs!O1521-all_runs!O2121</f>
        <v>5.0280981958001902E-3</v>
      </c>
      <c r="AA287" cm="1">
        <f t="array" ref="AA287">IF(G287=0,"",1+SUMPRODUCT(--(ABS($G287:$Z287)&lt;ABS(G287)),--($G287:$Z287&lt;&gt;0))+(SUMPRODUCT(--(ABS($G287:$Z287)=ABS(G287)),--($G287:$Z287&lt;&gt;0))-1)/2)</f>
        <v>4</v>
      </c>
      <c r="AB287" cm="1">
        <f t="array" ref="AB287">IF(H287=0,"",1+SUMPRODUCT(--(ABS($G287:$Z287)&lt;ABS(H287)),--($G287:$Z287&lt;&gt;0))+(SUMPRODUCT(--(ABS($G287:$Z287)=ABS(H287)),--($G287:$Z287&lt;&gt;0))-1)/2)</f>
        <v>3</v>
      </c>
      <c r="AC287" cm="1">
        <f t="array" ref="AC287">IF(I287=0,"",1+SUMPRODUCT(--(ABS($G287:$Z287)&lt;ABS(I287)),--($G287:$Z287&lt;&gt;0))+(SUMPRODUCT(--(ABS($G287:$Z287)=ABS(I287)),--($G287:$Z287&lt;&gt;0))-1)/2)</f>
        <v>5</v>
      </c>
      <c r="AD287" cm="1">
        <f t="array" ref="AD287">IF(J287=0,"",1+SUMPRODUCT(--(ABS($G287:$Z287)&lt;ABS(J287)),--($G287:$Z287&lt;&gt;0))+(SUMPRODUCT(--(ABS($G287:$Z287)=ABS(J287)),--($G287:$Z287&lt;&gt;0))-1)/2)</f>
        <v>11</v>
      </c>
      <c r="AE287" cm="1">
        <f t="array" ref="AE287">IF(K287=0,"",1+SUMPRODUCT(--(ABS($G287:$Z287)&lt;ABS(K287)),--($G287:$Z287&lt;&gt;0))+(SUMPRODUCT(--(ABS($G287:$Z287)=ABS(K287)),--($G287:$Z287&lt;&gt;0))-1)/2)</f>
        <v>10</v>
      </c>
      <c r="AF287" cm="1">
        <f t="array" ref="AF287">IF(L287=0,"",1+SUMPRODUCT(--(ABS($G287:$Z287)&lt;ABS(L287)),--($G287:$Z287&lt;&gt;0))+(SUMPRODUCT(--(ABS($G287:$Z287)=ABS(L287)),--($G287:$Z287&lt;&gt;0))-1)/2)</f>
        <v>2</v>
      </c>
      <c r="AG287" cm="1">
        <f t="array" ref="AG287">IF(M287=0,"",1+SUMPRODUCT(--(ABS($G287:$Z287)&lt;ABS(M287)),--($G287:$Z287&lt;&gt;0))+(SUMPRODUCT(--(ABS($G287:$Z287)=ABS(M287)),--($G287:$Z287&lt;&gt;0))-1)/2)</f>
        <v>16</v>
      </c>
      <c r="AH287" cm="1">
        <f t="array" ref="AH287">IF(N287=0,"",1+SUMPRODUCT(--(ABS($G287:$Z287)&lt;ABS(N287)),--($G287:$Z287&lt;&gt;0))+(SUMPRODUCT(--(ABS($G287:$Z287)=ABS(N287)),--($G287:$Z287&lt;&gt;0))-1)/2)</f>
        <v>14</v>
      </c>
      <c r="AI287" cm="1">
        <f t="array" ref="AI287">IF(O287=0,"",1+SUMPRODUCT(--(ABS($G287:$Z287)&lt;ABS(O287)),--($G287:$Z287&lt;&gt;0))+(SUMPRODUCT(--(ABS($G287:$Z287)=ABS(O287)),--($G287:$Z287&lt;&gt;0))-1)/2)</f>
        <v>18</v>
      </c>
      <c r="AJ287" cm="1">
        <f t="array" ref="AJ287">IF(P287=0,"",1+SUMPRODUCT(--(ABS($G287:$Z287)&lt;ABS(P287)),--($G287:$Z287&lt;&gt;0))+(SUMPRODUCT(--(ABS($G287:$Z287)=ABS(P287)),--($G287:$Z287&lt;&gt;0))-1)/2)</f>
        <v>17</v>
      </c>
      <c r="AK287" cm="1">
        <f t="array" ref="AK287">IF(Q287=0,"",1+SUMPRODUCT(--(ABS($G287:$Z287)&lt;ABS(Q287)),--($G287:$Z287&lt;&gt;0))+(SUMPRODUCT(--(ABS($G287:$Z287)=ABS(Q287)),--($G287:$Z287&lt;&gt;0))-1)/2)</f>
        <v>20</v>
      </c>
      <c r="AL287" cm="1">
        <f t="array" ref="AL287">IF(R287=0,"",1+SUMPRODUCT(--(ABS($G287:$Z287)&lt;ABS(R287)),--($G287:$Z287&lt;&gt;0))+(SUMPRODUCT(--(ABS($G287:$Z287)=ABS(R287)),--($G287:$Z287&lt;&gt;0))-1)/2)</f>
        <v>15</v>
      </c>
      <c r="AM287" cm="1">
        <f t="array" ref="AM287">IF(S287=0,"",1+SUMPRODUCT(--(ABS($G287:$Z287)&lt;ABS(S287)),--($G287:$Z287&lt;&gt;0))+(SUMPRODUCT(--(ABS($G287:$Z287)=ABS(S287)),--($G287:$Z287&lt;&gt;0))-1)/2)</f>
        <v>1</v>
      </c>
      <c r="AN287" cm="1">
        <f t="array" ref="AN287">IF(T287=0,"",1+SUMPRODUCT(--(ABS($G287:$Z287)&lt;ABS(T287)),--($G287:$Z287&lt;&gt;0))+(SUMPRODUCT(--(ABS($G287:$Z287)=ABS(T287)),--($G287:$Z287&lt;&gt;0))-1)/2)</f>
        <v>8</v>
      </c>
      <c r="AO287" cm="1">
        <f t="array" ref="AO287">IF(U287=0,"",1+SUMPRODUCT(--(ABS($G287:$Z287)&lt;ABS(U287)),--($G287:$Z287&lt;&gt;0))+(SUMPRODUCT(--(ABS($G287:$Z287)=ABS(U287)),--($G287:$Z287&lt;&gt;0))-1)/2)</f>
        <v>19</v>
      </c>
      <c r="AP287" cm="1">
        <f t="array" ref="AP287">IF(V287=0,"",1+SUMPRODUCT(--(ABS($G287:$Z287)&lt;ABS(V287)),--($G287:$Z287&lt;&gt;0))+(SUMPRODUCT(--(ABS($G287:$Z287)=ABS(V287)),--($G287:$Z287&lt;&gt;0))-1)/2)</f>
        <v>12</v>
      </c>
      <c r="AQ287" cm="1">
        <f t="array" ref="AQ287">IF(W287=0,"",1+SUMPRODUCT(--(ABS($G287:$Z287)&lt;ABS(W287)),--($G287:$Z287&lt;&gt;0))+(SUMPRODUCT(--(ABS($G287:$Z287)=ABS(W287)),--($G287:$Z287&lt;&gt;0))-1)/2)</f>
        <v>9</v>
      </c>
      <c r="AR287" cm="1">
        <f t="array" ref="AR287">IF(X287=0,"",1+SUMPRODUCT(--(ABS($G287:$Z287)&lt;ABS(X287)),--($G287:$Z287&lt;&gt;0))+(SUMPRODUCT(--(ABS($G287:$Z287)=ABS(X287)),--($G287:$Z287&lt;&gt;0))-1)/2)</f>
        <v>13</v>
      </c>
      <c r="AS287" cm="1">
        <f t="array" ref="AS287">IF(Y287=0,"",1+SUMPRODUCT(--(ABS($G287:$Z287)&lt;ABS(Y287)),--($G287:$Z287&lt;&gt;0))+(SUMPRODUCT(--(ABS($G287:$Z287)=ABS(Y287)),--($G287:$Z287&lt;&gt;0))-1)/2)</f>
        <v>7</v>
      </c>
      <c r="AT287" cm="1">
        <f t="array" ref="AT287">IF(Z287=0,"",1+SUMPRODUCT(--(ABS($G287:$Z287)&lt;ABS(Z287)),--($G287:$Z287&lt;&gt;0))+(SUMPRODUCT(--(ABS($G287:$Z287)=ABS(Z287)),--($G287:$Z287&lt;&gt;0))-1)/2)</f>
        <v>6</v>
      </c>
      <c r="AU287">
        <f>AVERAGE(G287:Z287)</f>
        <v>1.2422481344497232E-2</v>
      </c>
      <c r="AV287">
        <f>SUMIF(G287:Z287,"&gt;0",AA287:AT287)</f>
        <v>187</v>
      </c>
      <c r="AW287">
        <f>COUNTIF(G287:Z287,"&lt;&gt;0")</f>
        <v>20</v>
      </c>
      <c r="AX287">
        <f>_xlfn.LET(_xlpm.n,AW287,_xlpm.w,AV287,_xlpm.mu,_xlpm.n*(_xlpm.n+1)/4,_xlpm.sd,SQRT(_xlpm.n*(_xlpm.n+1)*(2*_xlpm.n+1)/24),_xlpm.z,(ABS(_xlpm.w-_xlpm.mu)-0.5)/_xlpm.sd,MIN(1,2*(1-_xlfn.NORM.S.DIST(_xlpm.z,TRUE))))</f>
        <v>2.3453407228775092E-3</v>
      </c>
    </row>
    <row r="288" spans="1:50" x14ac:dyDescent="0.25">
      <c r="A288" t="s">
        <v>9358</v>
      </c>
      <c r="B288" t="s">
        <v>147</v>
      </c>
      <c r="C288" t="s">
        <v>190</v>
      </c>
      <c r="D288" t="s">
        <v>45</v>
      </c>
      <c r="E288" t="s">
        <v>12</v>
      </c>
      <c r="F288" t="s">
        <v>9260</v>
      </c>
      <c r="G288">
        <f>all_runs!O1522-all_runs!O2122</f>
        <v>-2.3054375391100557E-3</v>
      </c>
      <c r="H288">
        <f>all_runs!O1523-all_runs!O2123</f>
        <v>-1.3933148010034535E-2</v>
      </c>
      <c r="I288">
        <f>all_runs!O1524-all_runs!O2124</f>
        <v>6.9365324039946108E-3</v>
      </c>
      <c r="J288">
        <f>all_runs!O1525-all_runs!O2125</f>
        <v>6.9965017491254722E-3</v>
      </c>
      <c r="K288">
        <f>all_runs!O1526-all_runs!O2126</f>
        <v>-4.2806679511881662E-2</v>
      </c>
      <c r="L288">
        <f>all_runs!O1527-all_runs!O2127</f>
        <v>-5.8291852239978903E-3</v>
      </c>
      <c r="M288">
        <f>all_runs!O1528-all_runs!O2128</f>
        <v>-2.346368715083802E-2</v>
      </c>
      <c r="N288">
        <f>all_runs!O1529-all_runs!O2129</f>
        <v>1.1363636363638241E-3</v>
      </c>
      <c r="O288">
        <f>all_runs!O1530-all_runs!O2130</f>
        <v>-9.1067684576110475E-3</v>
      </c>
      <c r="P288">
        <f>all_runs!O1531-all_runs!O2131</f>
        <v>-1.1169928609586655E-2</v>
      </c>
      <c r="Q288">
        <f>all_runs!O1532-all_runs!O2132</f>
        <v>-6.5191965420798303E-2</v>
      </c>
      <c r="R288">
        <f>all_runs!O1533-all_runs!O2133</f>
        <v>-1.5112102068623789E-2</v>
      </c>
      <c r="S288">
        <f>all_runs!O1534-all_runs!O2134</f>
        <v>-2.6296507367906785E-2</v>
      </c>
      <c r="T288">
        <f>all_runs!O1535-all_runs!O2135</f>
        <v>1.26936531734132E-2</v>
      </c>
      <c r="U288">
        <f>all_runs!O1536-all_runs!O2136</f>
        <v>-1.5645010556920802E-2</v>
      </c>
      <c r="V288">
        <f>all_runs!O1537-all_runs!O2137</f>
        <v>-4.9399480251913985E-2</v>
      </c>
      <c r="W288">
        <f>all_runs!O1538-all_runs!O2138</f>
        <v>-1.2656094642646609E-2</v>
      </c>
      <c r="X288">
        <f>all_runs!O1539-all_runs!O2139</f>
        <v>-3.4682080924854919E-3</v>
      </c>
      <c r="Y288">
        <f>all_runs!O1540-all_runs!O2140</f>
        <v>-4.0949054558593323E-3</v>
      </c>
      <c r="Z288">
        <f>all_runs!O1541-all_runs!O2141</f>
        <v>-1.6225123589808543E-2</v>
      </c>
      <c r="AA288" cm="1">
        <f t="array" ref="AA288">IF(G288=0,"",1+SUMPRODUCT(--(ABS($G288:$Z288)&lt;ABS(G288)),--($G288:$Z288&lt;&gt;0))+(SUMPRODUCT(--(ABS($G288:$Z288)=ABS(G288)),--($G288:$Z288&lt;&gt;0))-1)/2)</f>
        <v>2</v>
      </c>
      <c r="AB288" cm="1">
        <f t="array" ref="AB288">IF(H288=0,"",1+SUMPRODUCT(--(ABS($G288:$Z288)&lt;ABS(H288)),--($G288:$Z288&lt;&gt;0))+(SUMPRODUCT(--(ABS($G288:$Z288)=ABS(H288)),--($G288:$Z288&lt;&gt;0))-1)/2)</f>
        <v>12</v>
      </c>
      <c r="AC288" cm="1">
        <f t="array" ref="AC288">IF(I288=0,"",1+SUMPRODUCT(--(ABS($G288:$Z288)&lt;ABS(I288)),--($G288:$Z288&lt;&gt;0))+(SUMPRODUCT(--(ABS($G288:$Z288)=ABS(I288)),--($G288:$Z288&lt;&gt;0))-1)/2)</f>
        <v>6</v>
      </c>
      <c r="AD288" cm="1">
        <f t="array" ref="AD288">IF(J288=0,"",1+SUMPRODUCT(--(ABS($G288:$Z288)&lt;ABS(J288)),--($G288:$Z288&lt;&gt;0))+(SUMPRODUCT(--(ABS($G288:$Z288)=ABS(J288)),--($G288:$Z288&lt;&gt;0))-1)/2)</f>
        <v>7</v>
      </c>
      <c r="AE288" cm="1">
        <f t="array" ref="AE288">IF(K288=0,"",1+SUMPRODUCT(--(ABS($G288:$Z288)&lt;ABS(K288)),--($G288:$Z288&lt;&gt;0))+(SUMPRODUCT(--(ABS($G288:$Z288)=ABS(K288)),--($G288:$Z288&lt;&gt;0))-1)/2)</f>
        <v>18</v>
      </c>
      <c r="AF288" cm="1">
        <f t="array" ref="AF288">IF(L288=0,"",1+SUMPRODUCT(--(ABS($G288:$Z288)&lt;ABS(L288)),--($G288:$Z288&lt;&gt;0))+(SUMPRODUCT(--(ABS($G288:$Z288)=ABS(L288)),--($G288:$Z288&lt;&gt;0))-1)/2)</f>
        <v>5</v>
      </c>
      <c r="AG288" cm="1">
        <f t="array" ref="AG288">IF(M288=0,"",1+SUMPRODUCT(--(ABS($G288:$Z288)&lt;ABS(M288)),--($G288:$Z288&lt;&gt;0))+(SUMPRODUCT(--(ABS($G288:$Z288)=ABS(M288)),--($G288:$Z288&lt;&gt;0))-1)/2)</f>
        <v>16</v>
      </c>
      <c r="AH288" cm="1">
        <f t="array" ref="AH288">IF(N288=0,"",1+SUMPRODUCT(--(ABS($G288:$Z288)&lt;ABS(N288)),--($G288:$Z288&lt;&gt;0))+(SUMPRODUCT(--(ABS($G288:$Z288)=ABS(N288)),--($G288:$Z288&lt;&gt;0))-1)/2)</f>
        <v>1</v>
      </c>
      <c r="AI288" cm="1">
        <f t="array" ref="AI288">IF(O288=0,"",1+SUMPRODUCT(--(ABS($G288:$Z288)&lt;ABS(O288)),--($G288:$Z288&lt;&gt;0))+(SUMPRODUCT(--(ABS($G288:$Z288)=ABS(O288)),--($G288:$Z288&lt;&gt;0))-1)/2)</f>
        <v>8</v>
      </c>
      <c r="AJ288" cm="1">
        <f t="array" ref="AJ288">IF(P288=0,"",1+SUMPRODUCT(--(ABS($G288:$Z288)&lt;ABS(P288)),--($G288:$Z288&lt;&gt;0))+(SUMPRODUCT(--(ABS($G288:$Z288)=ABS(P288)),--($G288:$Z288&lt;&gt;0))-1)/2)</f>
        <v>9</v>
      </c>
      <c r="AK288" cm="1">
        <f t="array" ref="AK288">IF(Q288=0,"",1+SUMPRODUCT(--(ABS($G288:$Z288)&lt;ABS(Q288)),--($G288:$Z288&lt;&gt;0))+(SUMPRODUCT(--(ABS($G288:$Z288)=ABS(Q288)),--($G288:$Z288&lt;&gt;0))-1)/2)</f>
        <v>20</v>
      </c>
      <c r="AL288" cm="1">
        <f t="array" ref="AL288">IF(R288=0,"",1+SUMPRODUCT(--(ABS($G288:$Z288)&lt;ABS(R288)),--($G288:$Z288&lt;&gt;0))+(SUMPRODUCT(--(ABS($G288:$Z288)=ABS(R288)),--($G288:$Z288&lt;&gt;0))-1)/2)</f>
        <v>13</v>
      </c>
      <c r="AM288" cm="1">
        <f t="array" ref="AM288">IF(S288=0,"",1+SUMPRODUCT(--(ABS($G288:$Z288)&lt;ABS(S288)),--($G288:$Z288&lt;&gt;0))+(SUMPRODUCT(--(ABS($G288:$Z288)=ABS(S288)),--($G288:$Z288&lt;&gt;0))-1)/2)</f>
        <v>17</v>
      </c>
      <c r="AN288" cm="1">
        <f t="array" ref="AN288">IF(T288=0,"",1+SUMPRODUCT(--(ABS($G288:$Z288)&lt;ABS(T288)),--($G288:$Z288&lt;&gt;0))+(SUMPRODUCT(--(ABS($G288:$Z288)=ABS(T288)),--($G288:$Z288&lt;&gt;0))-1)/2)</f>
        <v>11</v>
      </c>
      <c r="AO288" cm="1">
        <f t="array" ref="AO288">IF(U288=0,"",1+SUMPRODUCT(--(ABS($G288:$Z288)&lt;ABS(U288)),--($G288:$Z288&lt;&gt;0))+(SUMPRODUCT(--(ABS($G288:$Z288)=ABS(U288)),--($G288:$Z288&lt;&gt;0))-1)/2)</f>
        <v>14</v>
      </c>
      <c r="AP288" cm="1">
        <f t="array" ref="AP288">IF(V288=0,"",1+SUMPRODUCT(--(ABS($G288:$Z288)&lt;ABS(V288)),--($G288:$Z288&lt;&gt;0))+(SUMPRODUCT(--(ABS($G288:$Z288)=ABS(V288)),--($G288:$Z288&lt;&gt;0))-1)/2)</f>
        <v>19</v>
      </c>
      <c r="AQ288" cm="1">
        <f t="array" ref="AQ288">IF(W288=0,"",1+SUMPRODUCT(--(ABS($G288:$Z288)&lt;ABS(W288)),--($G288:$Z288&lt;&gt;0))+(SUMPRODUCT(--(ABS($G288:$Z288)=ABS(W288)),--($G288:$Z288&lt;&gt;0))-1)/2)</f>
        <v>10</v>
      </c>
      <c r="AR288" cm="1">
        <f t="array" ref="AR288">IF(X288=0,"",1+SUMPRODUCT(--(ABS($G288:$Z288)&lt;ABS(X288)),--($G288:$Z288&lt;&gt;0))+(SUMPRODUCT(--(ABS($G288:$Z288)=ABS(X288)),--($G288:$Z288&lt;&gt;0))-1)/2)</f>
        <v>3</v>
      </c>
      <c r="AS288" cm="1">
        <f t="array" ref="AS288">IF(Y288=0,"",1+SUMPRODUCT(--(ABS($G288:$Z288)&lt;ABS(Y288)),--($G288:$Z288&lt;&gt;0))+(SUMPRODUCT(--(ABS($G288:$Z288)=ABS(Y288)),--($G288:$Z288&lt;&gt;0))-1)/2)</f>
        <v>4</v>
      </c>
      <c r="AT288" cm="1">
        <f t="array" ref="AT288">IF(Z288=0,"",1+SUMPRODUCT(--(ABS($G288:$Z288)&lt;ABS(Z288)),--($G288:$Z288&lt;&gt;0))+(SUMPRODUCT(--(ABS($G288:$Z288)=ABS(Z288)),--($G288:$Z288&lt;&gt;0))-1)/2)</f>
        <v>15</v>
      </c>
      <c r="AU288">
        <f>AVERAGE(G288:Z288)</f>
        <v>-1.4447059049356319E-2</v>
      </c>
      <c r="AV288">
        <f>SUMIF(G288:Z288,"&gt;0",AA288:AT288)</f>
        <v>25</v>
      </c>
      <c r="AW288">
        <f>COUNTIF(G288:Z288,"&lt;&gt;0")</f>
        <v>20</v>
      </c>
      <c r="AX288">
        <f>_xlfn.LET(_xlpm.n,AW288,_xlpm.w,AV288,_xlpm.mu,_xlpm.n*(_xlpm.n+1)/4,_xlpm.sd,SQRT(_xlpm.n*(_xlpm.n+1)*(2*_xlpm.n+1)/24),_xlpm.z,(ABS(_xlpm.w-_xlpm.mu)-0.5)/_xlpm.sd,MIN(1,2*(1-_xlfn.NORM.S.DIST(_xlpm.z,TRUE))))</f>
        <v>2.9979578809506968E-3</v>
      </c>
    </row>
    <row r="289" spans="1:50" x14ac:dyDescent="0.25">
      <c r="A289" t="s">
        <v>9358</v>
      </c>
      <c r="B289" t="s">
        <v>147</v>
      </c>
      <c r="C289" t="s">
        <v>190</v>
      </c>
      <c r="D289" t="s">
        <v>45</v>
      </c>
      <c r="E289" t="s">
        <v>26</v>
      </c>
      <c r="F289" t="s">
        <v>9260</v>
      </c>
      <c r="G289">
        <f>all_runs!O1542-all_runs!O2142</f>
        <v>-1.7578554163920068E-2</v>
      </c>
      <c r="H289">
        <f>all_runs!O1543-all_runs!O2143</f>
        <v>-1.6199707874120284E-2</v>
      </c>
      <c r="I289">
        <f>all_runs!O1544-all_runs!O2144</f>
        <v>-5.4222869405272767E-2</v>
      </c>
      <c r="J289">
        <f>all_runs!O1545-all_runs!O2145</f>
        <v>-1.5242204899777123E-2</v>
      </c>
      <c r="K289">
        <f>all_runs!O1546-all_runs!O2146</f>
        <v>-3.0822253118452325E-2</v>
      </c>
      <c r="L289">
        <f>all_runs!O1547-all_runs!O2147</f>
        <v>-4.1806020066889604E-2</v>
      </c>
      <c r="M289">
        <f>all_runs!O1548-all_runs!O2148</f>
        <v>-1.3303769401330268E-2</v>
      </c>
      <c r="N289">
        <f>all_runs!O1549-all_runs!O2149</f>
        <v>2.1036217150020686E-2</v>
      </c>
      <c r="O289">
        <f>all_runs!O1550-all_runs!O2150</f>
        <v>9.6825396825396259E-3</v>
      </c>
      <c r="P289">
        <f>all_runs!O1551-all_runs!O2151</f>
        <v>-1.6792229329542718E-2</v>
      </c>
      <c r="Q289">
        <f>all_runs!O1552-all_runs!O2152</f>
        <v>-1.0141685309470461E-2</v>
      </c>
      <c r="R289">
        <f>all_runs!O1553-all_runs!O2153</f>
        <v>-4.8618048618049858E-3</v>
      </c>
      <c r="S289">
        <f>all_runs!O1554-all_runs!O2154</f>
        <v>-2.3376188082070426E-2</v>
      </c>
      <c r="T289">
        <f>all_runs!O1555-all_runs!O2155</f>
        <v>1.4556301267710792E-2</v>
      </c>
      <c r="U289">
        <f>all_runs!O1556-all_runs!O2156</f>
        <v>-5.8660713838821765E-3</v>
      </c>
      <c r="V289">
        <f>all_runs!O1557-all_runs!O2157</f>
        <v>-3.0631868131868023E-2</v>
      </c>
      <c r="W289">
        <f>all_runs!O1558-all_runs!O2158</f>
        <v>-1.0893289416246676E-2</v>
      </c>
      <c r="X289">
        <f>all_runs!O1559-all_runs!O2159</f>
        <v>-5.6172024360919837E-3</v>
      </c>
      <c r="Y289">
        <f>all_runs!O1560-all_runs!O2160</f>
        <v>-1.1535287039707187E-2</v>
      </c>
      <c r="Z289">
        <f>all_runs!O1561-all_runs!O2161</f>
        <v>-6.1090225563910083E-3</v>
      </c>
      <c r="AA289" cm="1">
        <f t="array" ref="AA289">IF(G289=0,"",1+SUMPRODUCT(--(ABS($G289:$Z289)&lt;ABS(G289)),--($G289:$Z289&lt;&gt;0))+(SUMPRODUCT(--(ABS($G289:$Z289)=ABS(G289)),--($G289:$Z289&lt;&gt;0))-1)/2)</f>
        <v>14</v>
      </c>
      <c r="AB289" cm="1">
        <f t="array" ref="AB289">IF(H289=0,"",1+SUMPRODUCT(--(ABS($G289:$Z289)&lt;ABS(H289)),--($G289:$Z289&lt;&gt;0))+(SUMPRODUCT(--(ABS($G289:$Z289)=ABS(H289)),--($G289:$Z289&lt;&gt;0))-1)/2)</f>
        <v>12</v>
      </c>
      <c r="AC289" cm="1">
        <f t="array" ref="AC289">IF(I289=0,"",1+SUMPRODUCT(--(ABS($G289:$Z289)&lt;ABS(I289)),--($G289:$Z289&lt;&gt;0))+(SUMPRODUCT(--(ABS($G289:$Z289)=ABS(I289)),--($G289:$Z289&lt;&gt;0))-1)/2)</f>
        <v>20</v>
      </c>
      <c r="AD289" cm="1">
        <f t="array" ref="AD289">IF(J289=0,"",1+SUMPRODUCT(--(ABS($G289:$Z289)&lt;ABS(J289)),--($G289:$Z289&lt;&gt;0))+(SUMPRODUCT(--(ABS($G289:$Z289)=ABS(J289)),--($G289:$Z289&lt;&gt;0))-1)/2)</f>
        <v>11</v>
      </c>
      <c r="AE289" cm="1">
        <f t="array" ref="AE289">IF(K289=0,"",1+SUMPRODUCT(--(ABS($G289:$Z289)&lt;ABS(K289)),--($G289:$Z289&lt;&gt;0))+(SUMPRODUCT(--(ABS($G289:$Z289)=ABS(K289)),--($G289:$Z289&lt;&gt;0))-1)/2)</f>
        <v>18</v>
      </c>
      <c r="AF289" cm="1">
        <f t="array" ref="AF289">IF(L289=0,"",1+SUMPRODUCT(--(ABS($G289:$Z289)&lt;ABS(L289)),--($G289:$Z289&lt;&gt;0))+(SUMPRODUCT(--(ABS($G289:$Z289)=ABS(L289)),--($G289:$Z289&lt;&gt;0))-1)/2)</f>
        <v>19</v>
      </c>
      <c r="AG289" cm="1">
        <f t="array" ref="AG289">IF(M289=0,"",1+SUMPRODUCT(--(ABS($G289:$Z289)&lt;ABS(M289)),--($G289:$Z289&lt;&gt;0))+(SUMPRODUCT(--(ABS($G289:$Z289)=ABS(M289)),--($G289:$Z289&lt;&gt;0))-1)/2)</f>
        <v>9</v>
      </c>
      <c r="AH289" cm="1">
        <f t="array" ref="AH289">IF(N289=0,"",1+SUMPRODUCT(--(ABS($G289:$Z289)&lt;ABS(N289)),--($G289:$Z289&lt;&gt;0))+(SUMPRODUCT(--(ABS($G289:$Z289)=ABS(N289)),--($G289:$Z289&lt;&gt;0))-1)/2)</f>
        <v>15</v>
      </c>
      <c r="AI289" cm="1">
        <f t="array" ref="AI289">IF(O289=0,"",1+SUMPRODUCT(--(ABS($G289:$Z289)&lt;ABS(O289)),--($G289:$Z289&lt;&gt;0))+(SUMPRODUCT(--(ABS($G289:$Z289)=ABS(O289)),--($G289:$Z289&lt;&gt;0))-1)/2)</f>
        <v>5</v>
      </c>
      <c r="AJ289" cm="1">
        <f t="array" ref="AJ289">IF(P289=0,"",1+SUMPRODUCT(--(ABS($G289:$Z289)&lt;ABS(P289)),--($G289:$Z289&lt;&gt;0))+(SUMPRODUCT(--(ABS($G289:$Z289)=ABS(P289)),--($G289:$Z289&lt;&gt;0))-1)/2)</f>
        <v>13</v>
      </c>
      <c r="AK289" cm="1">
        <f t="array" ref="AK289">IF(Q289=0,"",1+SUMPRODUCT(--(ABS($G289:$Z289)&lt;ABS(Q289)),--($G289:$Z289&lt;&gt;0))+(SUMPRODUCT(--(ABS($G289:$Z289)=ABS(Q289)),--($G289:$Z289&lt;&gt;0))-1)/2)</f>
        <v>6</v>
      </c>
      <c r="AL289" cm="1">
        <f t="array" ref="AL289">IF(R289=0,"",1+SUMPRODUCT(--(ABS($G289:$Z289)&lt;ABS(R289)),--($G289:$Z289&lt;&gt;0))+(SUMPRODUCT(--(ABS($G289:$Z289)=ABS(R289)),--($G289:$Z289&lt;&gt;0))-1)/2)</f>
        <v>1</v>
      </c>
      <c r="AM289" cm="1">
        <f t="array" ref="AM289">IF(S289=0,"",1+SUMPRODUCT(--(ABS($G289:$Z289)&lt;ABS(S289)),--($G289:$Z289&lt;&gt;0))+(SUMPRODUCT(--(ABS($G289:$Z289)=ABS(S289)),--($G289:$Z289&lt;&gt;0))-1)/2)</f>
        <v>16</v>
      </c>
      <c r="AN289" cm="1">
        <f t="array" ref="AN289">IF(T289=0,"",1+SUMPRODUCT(--(ABS($G289:$Z289)&lt;ABS(T289)),--($G289:$Z289&lt;&gt;0))+(SUMPRODUCT(--(ABS($G289:$Z289)=ABS(T289)),--($G289:$Z289&lt;&gt;0))-1)/2)</f>
        <v>10</v>
      </c>
      <c r="AO289" cm="1">
        <f t="array" ref="AO289">IF(U289=0,"",1+SUMPRODUCT(--(ABS($G289:$Z289)&lt;ABS(U289)),--($G289:$Z289&lt;&gt;0))+(SUMPRODUCT(--(ABS($G289:$Z289)=ABS(U289)),--($G289:$Z289&lt;&gt;0))-1)/2)</f>
        <v>3</v>
      </c>
      <c r="AP289" cm="1">
        <f t="array" ref="AP289">IF(V289=0,"",1+SUMPRODUCT(--(ABS($G289:$Z289)&lt;ABS(V289)),--($G289:$Z289&lt;&gt;0))+(SUMPRODUCT(--(ABS($G289:$Z289)=ABS(V289)),--($G289:$Z289&lt;&gt;0))-1)/2)</f>
        <v>17</v>
      </c>
      <c r="AQ289" cm="1">
        <f t="array" ref="AQ289">IF(W289=0,"",1+SUMPRODUCT(--(ABS($G289:$Z289)&lt;ABS(W289)),--($G289:$Z289&lt;&gt;0))+(SUMPRODUCT(--(ABS($G289:$Z289)=ABS(W289)),--($G289:$Z289&lt;&gt;0))-1)/2)</f>
        <v>7</v>
      </c>
      <c r="AR289" cm="1">
        <f t="array" ref="AR289">IF(X289=0,"",1+SUMPRODUCT(--(ABS($G289:$Z289)&lt;ABS(X289)),--($G289:$Z289&lt;&gt;0))+(SUMPRODUCT(--(ABS($G289:$Z289)=ABS(X289)),--($G289:$Z289&lt;&gt;0))-1)/2)</f>
        <v>2</v>
      </c>
      <c r="AS289" cm="1">
        <f t="array" ref="AS289">IF(Y289=0,"",1+SUMPRODUCT(--(ABS($G289:$Z289)&lt;ABS(Y289)),--($G289:$Z289&lt;&gt;0))+(SUMPRODUCT(--(ABS($G289:$Z289)=ABS(Y289)),--($G289:$Z289&lt;&gt;0))-1)/2)</f>
        <v>8</v>
      </c>
      <c r="AT289" cm="1">
        <f t="array" ref="AT289">IF(Z289=0,"",1+SUMPRODUCT(--(ABS($G289:$Z289)&lt;ABS(Z289)),--($G289:$Z289&lt;&gt;0))+(SUMPRODUCT(--(ABS($G289:$Z289)=ABS(Z289)),--($G289:$Z289&lt;&gt;0))-1)/2)</f>
        <v>4</v>
      </c>
      <c r="AU289">
        <f>AVERAGE(G289:Z289)</f>
        <v>-1.3486248468828349E-2</v>
      </c>
      <c r="AV289">
        <f>SUMIF(G289:Z289,"&gt;0",AA289:AT289)</f>
        <v>30</v>
      </c>
      <c r="AW289">
        <f>COUNTIF(G289:Z289,"&lt;&gt;0")</f>
        <v>20</v>
      </c>
      <c r="AX289">
        <f>_xlfn.LET(_xlpm.n,AW289,_xlpm.w,AV289,_xlpm.mu,_xlpm.n*(_xlpm.n+1)/4,_xlpm.sd,SQRT(_xlpm.n*(_xlpm.n+1)*(2*_xlpm.n+1)/24),_xlpm.z,(ABS(_xlpm.w-_xlpm.mu)-0.5)/_xlpm.sd,MIN(1,2*(1-_xlfn.NORM.S.DIST(_xlpm.z,TRUE))))</f>
        <v>5.4144366604542693E-3</v>
      </c>
    </row>
    <row r="290" spans="1:50" x14ac:dyDescent="0.25">
      <c r="A290" t="s">
        <v>9358</v>
      </c>
      <c r="B290" t="s">
        <v>147</v>
      </c>
      <c r="C290" t="s">
        <v>190</v>
      </c>
      <c r="D290" t="s">
        <v>62</v>
      </c>
      <c r="E290" t="s">
        <v>32</v>
      </c>
      <c r="F290" t="s">
        <v>9259</v>
      </c>
      <c r="G290">
        <f>all_runs!O1562-all_runs!O2162</f>
        <v>7.475854034349283E-2</v>
      </c>
      <c r="H290">
        <f>all_runs!O1563-all_runs!O2163</f>
        <v>5.5202648704190005E-2</v>
      </c>
      <c r="I290">
        <f>all_runs!O1564-all_runs!O2164</f>
        <v>3.9266909952734186E-2</v>
      </c>
      <c r="J290">
        <f>all_runs!O1565-all_runs!O2165</f>
        <v>6.0175560175560028E-2</v>
      </c>
      <c r="K290">
        <f>all_runs!O1566-all_runs!O2166</f>
        <v>6.6346189130674138E-2</v>
      </c>
      <c r="L290">
        <f>all_runs!O1567-all_runs!O2167</f>
        <v>5.3280035531867664E-2</v>
      </c>
      <c r="M290">
        <f>all_runs!O1568-all_runs!O2168</f>
        <v>0.10753988118288194</v>
      </c>
      <c r="N290">
        <f>all_runs!O1569-all_runs!O2169</f>
        <v>4.4550065619125223E-2</v>
      </c>
      <c r="O290">
        <f>all_runs!O1570-all_runs!O2170</f>
        <v>7.0902255639097689E-2</v>
      </c>
      <c r="P290">
        <f>all_runs!O1571-all_runs!O2171</f>
        <v>5.2426235335940374E-2</v>
      </c>
      <c r="Q290">
        <f>all_runs!O1572-all_runs!O2172</f>
        <v>0.12104841936774713</v>
      </c>
      <c r="R290">
        <f>all_runs!O1573-all_runs!O2173</f>
        <v>8.3520774476814386E-2</v>
      </c>
      <c r="S290">
        <f>all_runs!O1574-all_runs!O2174</f>
        <v>1.6361316197247344E-2</v>
      </c>
      <c r="T290">
        <f>all_runs!O1575-all_runs!O2175</f>
        <v>7.1420827234780715E-2</v>
      </c>
      <c r="U290">
        <f>all_runs!O1576-all_runs!O2176</f>
        <v>4.311817833106657E-2</v>
      </c>
      <c r="V290">
        <f>all_runs!O1577-all_runs!O2177</f>
        <v>6.561143391437918E-2</v>
      </c>
      <c r="W290">
        <f>all_runs!O1578-all_runs!O2178</f>
        <v>3.5457568930372441E-2</v>
      </c>
      <c r="X290">
        <f>all_runs!O1579-all_runs!O2179</f>
        <v>5.3933282992049025E-2</v>
      </c>
      <c r="Y290">
        <f>all_runs!O1580-all_runs!O2180</f>
        <v>7.8655336499726225E-2</v>
      </c>
      <c r="Z290">
        <f>all_runs!O1581-all_runs!O2181</f>
        <v>3.4086238374260613E-2</v>
      </c>
      <c r="AA290" cm="1">
        <f t="array" ref="AA290">IF(G290=0,"",1+SUMPRODUCT(--(ABS($G290:$Z290)&lt;ABS(G290)),--($G290:$Z290&lt;&gt;0))+(SUMPRODUCT(--(ABS($G290:$Z290)=ABS(G290)),--($G290:$Z290&lt;&gt;0))-1)/2)</f>
        <v>16</v>
      </c>
      <c r="AB290" cm="1">
        <f t="array" ref="AB290">IF(H290=0,"",1+SUMPRODUCT(--(ABS($G290:$Z290)&lt;ABS(H290)),--($G290:$Z290&lt;&gt;0))+(SUMPRODUCT(--(ABS($G290:$Z290)=ABS(H290)),--($G290:$Z290&lt;&gt;0))-1)/2)</f>
        <v>10</v>
      </c>
      <c r="AC290" cm="1">
        <f t="array" ref="AC290">IF(I290=0,"",1+SUMPRODUCT(--(ABS($G290:$Z290)&lt;ABS(I290)),--($G290:$Z290&lt;&gt;0))+(SUMPRODUCT(--(ABS($G290:$Z290)=ABS(I290)),--($G290:$Z290&lt;&gt;0))-1)/2)</f>
        <v>4</v>
      </c>
      <c r="AD290" cm="1">
        <f t="array" ref="AD290">IF(J290=0,"",1+SUMPRODUCT(--(ABS($G290:$Z290)&lt;ABS(J290)),--($G290:$Z290&lt;&gt;0))+(SUMPRODUCT(--(ABS($G290:$Z290)=ABS(J290)),--($G290:$Z290&lt;&gt;0))-1)/2)</f>
        <v>11</v>
      </c>
      <c r="AE290" cm="1">
        <f t="array" ref="AE290">IF(K290=0,"",1+SUMPRODUCT(--(ABS($G290:$Z290)&lt;ABS(K290)),--($G290:$Z290&lt;&gt;0))+(SUMPRODUCT(--(ABS($G290:$Z290)=ABS(K290)),--($G290:$Z290&lt;&gt;0))-1)/2)</f>
        <v>13</v>
      </c>
      <c r="AF290" cm="1">
        <f t="array" ref="AF290">IF(L290=0,"",1+SUMPRODUCT(--(ABS($G290:$Z290)&lt;ABS(L290)),--($G290:$Z290&lt;&gt;0))+(SUMPRODUCT(--(ABS($G290:$Z290)=ABS(L290)),--($G290:$Z290&lt;&gt;0))-1)/2)</f>
        <v>8</v>
      </c>
      <c r="AG290" cm="1">
        <f t="array" ref="AG290">IF(M290=0,"",1+SUMPRODUCT(--(ABS($G290:$Z290)&lt;ABS(M290)),--($G290:$Z290&lt;&gt;0))+(SUMPRODUCT(--(ABS($G290:$Z290)=ABS(M290)),--($G290:$Z290&lt;&gt;0))-1)/2)</f>
        <v>19</v>
      </c>
      <c r="AH290" cm="1">
        <f t="array" ref="AH290">IF(N290=0,"",1+SUMPRODUCT(--(ABS($G290:$Z290)&lt;ABS(N290)),--($G290:$Z290&lt;&gt;0))+(SUMPRODUCT(--(ABS($G290:$Z290)=ABS(N290)),--($G290:$Z290&lt;&gt;0))-1)/2)</f>
        <v>6</v>
      </c>
      <c r="AI290" cm="1">
        <f t="array" ref="AI290">IF(O290=0,"",1+SUMPRODUCT(--(ABS($G290:$Z290)&lt;ABS(O290)),--($G290:$Z290&lt;&gt;0))+(SUMPRODUCT(--(ABS($G290:$Z290)=ABS(O290)),--($G290:$Z290&lt;&gt;0))-1)/2)</f>
        <v>14</v>
      </c>
      <c r="AJ290" cm="1">
        <f t="array" ref="AJ290">IF(P290=0,"",1+SUMPRODUCT(--(ABS($G290:$Z290)&lt;ABS(P290)),--($G290:$Z290&lt;&gt;0))+(SUMPRODUCT(--(ABS($G290:$Z290)=ABS(P290)),--($G290:$Z290&lt;&gt;0))-1)/2)</f>
        <v>7</v>
      </c>
      <c r="AK290" cm="1">
        <f t="array" ref="AK290">IF(Q290=0,"",1+SUMPRODUCT(--(ABS($G290:$Z290)&lt;ABS(Q290)),--($G290:$Z290&lt;&gt;0))+(SUMPRODUCT(--(ABS($G290:$Z290)=ABS(Q290)),--($G290:$Z290&lt;&gt;0))-1)/2)</f>
        <v>20</v>
      </c>
      <c r="AL290" cm="1">
        <f t="array" ref="AL290">IF(R290=0,"",1+SUMPRODUCT(--(ABS($G290:$Z290)&lt;ABS(R290)),--($G290:$Z290&lt;&gt;0))+(SUMPRODUCT(--(ABS($G290:$Z290)=ABS(R290)),--($G290:$Z290&lt;&gt;0))-1)/2)</f>
        <v>18</v>
      </c>
      <c r="AM290" cm="1">
        <f t="array" ref="AM290">IF(S290=0,"",1+SUMPRODUCT(--(ABS($G290:$Z290)&lt;ABS(S290)),--($G290:$Z290&lt;&gt;0))+(SUMPRODUCT(--(ABS($G290:$Z290)=ABS(S290)),--($G290:$Z290&lt;&gt;0))-1)/2)</f>
        <v>1</v>
      </c>
      <c r="AN290" cm="1">
        <f t="array" ref="AN290">IF(T290=0,"",1+SUMPRODUCT(--(ABS($G290:$Z290)&lt;ABS(T290)),--($G290:$Z290&lt;&gt;0))+(SUMPRODUCT(--(ABS($G290:$Z290)=ABS(T290)),--($G290:$Z290&lt;&gt;0))-1)/2)</f>
        <v>15</v>
      </c>
      <c r="AO290" cm="1">
        <f t="array" ref="AO290">IF(U290=0,"",1+SUMPRODUCT(--(ABS($G290:$Z290)&lt;ABS(U290)),--($G290:$Z290&lt;&gt;0))+(SUMPRODUCT(--(ABS($G290:$Z290)=ABS(U290)),--($G290:$Z290&lt;&gt;0))-1)/2)</f>
        <v>5</v>
      </c>
      <c r="AP290" cm="1">
        <f t="array" ref="AP290">IF(V290=0,"",1+SUMPRODUCT(--(ABS($G290:$Z290)&lt;ABS(V290)),--($G290:$Z290&lt;&gt;0))+(SUMPRODUCT(--(ABS($G290:$Z290)=ABS(V290)),--($G290:$Z290&lt;&gt;0))-1)/2)</f>
        <v>12</v>
      </c>
      <c r="AQ290" cm="1">
        <f t="array" ref="AQ290">IF(W290=0,"",1+SUMPRODUCT(--(ABS($G290:$Z290)&lt;ABS(W290)),--($G290:$Z290&lt;&gt;0))+(SUMPRODUCT(--(ABS($G290:$Z290)=ABS(W290)),--($G290:$Z290&lt;&gt;0))-1)/2)</f>
        <v>3</v>
      </c>
      <c r="AR290" cm="1">
        <f t="array" ref="AR290">IF(X290=0,"",1+SUMPRODUCT(--(ABS($G290:$Z290)&lt;ABS(X290)),--($G290:$Z290&lt;&gt;0))+(SUMPRODUCT(--(ABS($G290:$Z290)=ABS(X290)),--($G290:$Z290&lt;&gt;0))-1)/2)</f>
        <v>9</v>
      </c>
      <c r="AS290" cm="1">
        <f t="array" ref="AS290">IF(Y290=0,"",1+SUMPRODUCT(--(ABS($G290:$Z290)&lt;ABS(Y290)),--($G290:$Z290&lt;&gt;0))+(SUMPRODUCT(--(ABS($G290:$Z290)=ABS(Y290)),--($G290:$Z290&lt;&gt;0))-1)/2)</f>
        <v>17</v>
      </c>
      <c r="AT290" cm="1">
        <f t="array" ref="AT290">IF(Z290=0,"",1+SUMPRODUCT(--(ABS($G290:$Z290)&lt;ABS(Z290)),--($G290:$Z290&lt;&gt;0))+(SUMPRODUCT(--(ABS($G290:$Z290)=ABS(Z290)),--($G290:$Z290&lt;&gt;0))-1)/2)</f>
        <v>2</v>
      </c>
      <c r="AU290">
        <f>AVERAGE(G290:Z290)</f>
        <v>6.1383084896700392E-2</v>
      </c>
      <c r="AV290">
        <f>SUMIF(G290:Z290,"&gt;0",AA290:AT290)</f>
        <v>210</v>
      </c>
      <c r="AW290">
        <f>COUNTIF(G290:Z290,"&lt;&gt;0")</f>
        <v>20</v>
      </c>
      <c r="AX290">
        <f>_xlfn.LET(_xlpm.n,AW290,_xlpm.w,AV290,_xlpm.mu,_xlpm.n*(_xlpm.n+1)/4,_xlpm.sd,SQRT(_xlpm.n*(_xlpm.n+1)*(2*_xlpm.n+1)/24),_xlpm.z,(ABS(_xlpm.w-_xlpm.mu)-0.5)/_xlpm.sd,MIN(1,2*(1-_xlfn.NORM.S.DIST(_xlpm.z,TRUE))))</f>
        <v>9.5691731570646255E-5</v>
      </c>
    </row>
    <row r="291" spans="1:50" x14ac:dyDescent="0.25">
      <c r="A291" t="s">
        <v>9358</v>
      </c>
      <c r="B291" t="s">
        <v>147</v>
      </c>
      <c r="C291" t="s">
        <v>190</v>
      </c>
      <c r="D291" t="s">
        <v>62</v>
      </c>
      <c r="E291" t="s">
        <v>12</v>
      </c>
      <c r="F291" t="s">
        <v>9259</v>
      </c>
      <c r="G291">
        <f>all_runs!O1582-all_runs!O2182</f>
        <v>8.3231197771587717E-2</v>
      </c>
      <c r="H291">
        <f>all_runs!O1583-all_runs!O2183</f>
        <v>5.4516351766995208E-2</v>
      </c>
      <c r="I291">
        <f>all_runs!O1584-all_runs!O2184</f>
        <v>3.8972471190780955E-2</v>
      </c>
      <c r="J291">
        <f>all_runs!O1585-all_runs!O2185</f>
        <v>5.9892480669147874E-2</v>
      </c>
      <c r="K291">
        <f>all_runs!O1586-all_runs!O2186</f>
        <v>6.4771310372162549E-2</v>
      </c>
      <c r="L291">
        <f>all_runs!O1587-all_runs!O2187</f>
        <v>7.7706944846904435E-2</v>
      </c>
      <c r="M291">
        <f>all_runs!O1588-all_runs!O2188</f>
        <v>1.8369037755947448E-2</v>
      </c>
      <c r="N291">
        <f>all_runs!O1589-all_runs!O2189</f>
        <v>1.2222471406144853E-2</v>
      </c>
      <c r="O291">
        <f>all_runs!O1590-all_runs!O2190</f>
        <v>4.6205571565802073E-2</v>
      </c>
      <c r="P291">
        <f>all_runs!O1591-all_runs!O2191</f>
        <v>4.7716069668090721E-2</v>
      </c>
      <c r="Q291">
        <f>all_runs!O1592-all_runs!O2192</f>
        <v>5.4171795037896042E-2</v>
      </c>
      <c r="R291">
        <f>all_runs!O1593-all_runs!O2193</f>
        <v>2.3995429442011162E-2</v>
      </c>
      <c r="S291">
        <f>all_runs!O1594-all_runs!O2194</f>
        <v>5.7675642216032275E-2</v>
      </c>
      <c r="T291">
        <f>all_runs!O1595-all_runs!O2195</f>
        <v>4.7769816141754129E-2</v>
      </c>
      <c r="U291">
        <f>all_runs!O1596-all_runs!O2196</f>
        <v>1.8878828742053599E-2</v>
      </c>
      <c r="V291">
        <f>all_runs!O1597-all_runs!O2197</f>
        <v>7.6966413867822325E-2</v>
      </c>
      <c r="W291">
        <f>all_runs!O1598-all_runs!O2198</f>
        <v>8.1729373455215915E-2</v>
      </c>
      <c r="X291">
        <f>all_runs!O1599-all_runs!O2199</f>
        <v>3.9073665064310648E-2</v>
      </c>
      <c r="Y291">
        <f>all_runs!O1600-all_runs!O2200</f>
        <v>6.3050944023296029E-2</v>
      </c>
      <c r="Z291">
        <f>all_runs!O1601-all_runs!O2201</f>
        <v>-9.7452431032207798E-5</v>
      </c>
      <c r="AA291" cm="1">
        <f t="array" ref="AA291">IF(G291=0,"",1+SUMPRODUCT(--(ABS($G291:$Z291)&lt;ABS(G291)),--($G291:$Z291&lt;&gt;0))+(SUMPRODUCT(--(ABS($G291:$Z291)=ABS(G291)),--($G291:$Z291&lt;&gt;0))-1)/2)</f>
        <v>20</v>
      </c>
      <c r="AB291" cm="1">
        <f t="array" ref="AB291">IF(H291=0,"",1+SUMPRODUCT(--(ABS($G291:$Z291)&lt;ABS(H291)),--($G291:$Z291&lt;&gt;0))+(SUMPRODUCT(--(ABS($G291:$Z291)=ABS(H291)),--($G291:$Z291&lt;&gt;0))-1)/2)</f>
        <v>12</v>
      </c>
      <c r="AC291" cm="1">
        <f t="array" ref="AC291">IF(I291=0,"",1+SUMPRODUCT(--(ABS($G291:$Z291)&lt;ABS(I291)),--($G291:$Z291&lt;&gt;0))+(SUMPRODUCT(--(ABS($G291:$Z291)=ABS(I291)),--($G291:$Z291&lt;&gt;0))-1)/2)</f>
        <v>6</v>
      </c>
      <c r="AD291" cm="1">
        <f t="array" ref="AD291">IF(J291=0,"",1+SUMPRODUCT(--(ABS($G291:$Z291)&lt;ABS(J291)),--($G291:$Z291&lt;&gt;0))+(SUMPRODUCT(--(ABS($G291:$Z291)=ABS(J291)),--($G291:$Z291&lt;&gt;0))-1)/2)</f>
        <v>14</v>
      </c>
      <c r="AE291" cm="1">
        <f t="array" ref="AE291">IF(K291=0,"",1+SUMPRODUCT(--(ABS($G291:$Z291)&lt;ABS(K291)),--($G291:$Z291&lt;&gt;0))+(SUMPRODUCT(--(ABS($G291:$Z291)=ABS(K291)),--($G291:$Z291&lt;&gt;0))-1)/2)</f>
        <v>16</v>
      </c>
      <c r="AF291" cm="1">
        <f t="array" ref="AF291">IF(L291=0,"",1+SUMPRODUCT(--(ABS($G291:$Z291)&lt;ABS(L291)),--($G291:$Z291&lt;&gt;0))+(SUMPRODUCT(--(ABS($G291:$Z291)=ABS(L291)),--($G291:$Z291&lt;&gt;0))-1)/2)</f>
        <v>18</v>
      </c>
      <c r="AG291" cm="1">
        <f t="array" ref="AG291">IF(M291=0,"",1+SUMPRODUCT(--(ABS($G291:$Z291)&lt;ABS(M291)),--($G291:$Z291&lt;&gt;0))+(SUMPRODUCT(--(ABS($G291:$Z291)=ABS(M291)),--($G291:$Z291&lt;&gt;0))-1)/2)</f>
        <v>3</v>
      </c>
      <c r="AH291" cm="1">
        <f t="array" ref="AH291">IF(N291=0,"",1+SUMPRODUCT(--(ABS($G291:$Z291)&lt;ABS(N291)),--($G291:$Z291&lt;&gt;0))+(SUMPRODUCT(--(ABS($G291:$Z291)=ABS(N291)),--($G291:$Z291&lt;&gt;0))-1)/2)</f>
        <v>2</v>
      </c>
      <c r="AI291" cm="1">
        <f t="array" ref="AI291">IF(O291=0,"",1+SUMPRODUCT(--(ABS($G291:$Z291)&lt;ABS(O291)),--($G291:$Z291&lt;&gt;0))+(SUMPRODUCT(--(ABS($G291:$Z291)=ABS(O291)),--($G291:$Z291&lt;&gt;0))-1)/2)</f>
        <v>8</v>
      </c>
      <c r="AJ291" cm="1">
        <f t="array" ref="AJ291">IF(P291=0,"",1+SUMPRODUCT(--(ABS($G291:$Z291)&lt;ABS(P291)),--($G291:$Z291&lt;&gt;0))+(SUMPRODUCT(--(ABS($G291:$Z291)=ABS(P291)),--($G291:$Z291&lt;&gt;0))-1)/2)</f>
        <v>9</v>
      </c>
      <c r="AK291" cm="1">
        <f t="array" ref="AK291">IF(Q291=0,"",1+SUMPRODUCT(--(ABS($G291:$Z291)&lt;ABS(Q291)),--($G291:$Z291&lt;&gt;0))+(SUMPRODUCT(--(ABS($G291:$Z291)=ABS(Q291)),--($G291:$Z291&lt;&gt;0))-1)/2)</f>
        <v>11</v>
      </c>
      <c r="AL291" cm="1">
        <f t="array" ref="AL291">IF(R291=0,"",1+SUMPRODUCT(--(ABS($G291:$Z291)&lt;ABS(R291)),--($G291:$Z291&lt;&gt;0))+(SUMPRODUCT(--(ABS($G291:$Z291)=ABS(R291)),--($G291:$Z291&lt;&gt;0))-1)/2)</f>
        <v>5</v>
      </c>
      <c r="AM291" cm="1">
        <f t="array" ref="AM291">IF(S291=0,"",1+SUMPRODUCT(--(ABS($G291:$Z291)&lt;ABS(S291)),--($G291:$Z291&lt;&gt;0))+(SUMPRODUCT(--(ABS($G291:$Z291)=ABS(S291)),--($G291:$Z291&lt;&gt;0))-1)/2)</f>
        <v>13</v>
      </c>
      <c r="AN291" cm="1">
        <f t="array" ref="AN291">IF(T291=0,"",1+SUMPRODUCT(--(ABS($G291:$Z291)&lt;ABS(T291)),--($G291:$Z291&lt;&gt;0))+(SUMPRODUCT(--(ABS($G291:$Z291)=ABS(T291)),--($G291:$Z291&lt;&gt;0))-1)/2)</f>
        <v>10</v>
      </c>
      <c r="AO291" cm="1">
        <f t="array" ref="AO291">IF(U291=0,"",1+SUMPRODUCT(--(ABS($G291:$Z291)&lt;ABS(U291)),--($G291:$Z291&lt;&gt;0))+(SUMPRODUCT(--(ABS($G291:$Z291)=ABS(U291)),--($G291:$Z291&lt;&gt;0))-1)/2)</f>
        <v>4</v>
      </c>
      <c r="AP291" cm="1">
        <f t="array" ref="AP291">IF(V291=0,"",1+SUMPRODUCT(--(ABS($G291:$Z291)&lt;ABS(V291)),--($G291:$Z291&lt;&gt;0))+(SUMPRODUCT(--(ABS($G291:$Z291)=ABS(V291)),--($G291:$Z291&lt;&gt;0))-1)/2)</f>
        <v>17</v>
      </c>
      <c r="AQ291" cm="1">
        <f t="array" ref="AQ291">IF(W291=0,"",1+SUMPRODUCT(--(ABS($G291:$Z291)&lt;ABS(W291)),--($G291:$Z291&lt;&gt;0))+(SUMPRODUCT(--(ABS($G291:$Z291)=ABS(W291)),--($G291:$Z291&lt;&gt;0))-1)/2)</f>
        <v>19</v>
      </c>
      <c r="AR291" cm="1">
        <f t="array" ref="AR291">IF(X291=0,"",1+SUMPRODUCT(--(ABS($G291:$Z291)&lt;ABS(X291)),--($G291:$Z291&lt;&gt;0))+(SUMPRODUCT(--(ABS($G291:$Z291)=ABS(X291)),--($G291:$Z291&lt;&gt;0))-1)/2)</f>
        <v>7</v>
      </c>
      <c r="AS291" cm="1">
        <f t="array" ref="AS291">IF(Y291=0,"",1+SUMPRODUCT(--(ABS($G291:$Z291)&lt;ABS(Y291)),--($G291:$Z291&lt;&gt;0))+(SUMPRODUCT(--(ABS($G291:$Z291)=ABS(Y291)),--($G291:$Z291&lt;&gt;0))-1)/2)</f>
        <v>15</v>
      </c>
      <c r="AT291" cm="1">
        <f t="array" ref="AT291">IF(Z291=0,"",1+SUMPRODUCT(--(ABS($G291:$Z291)&lt;ABS(Z291)),--($G291:$Z291&lt;&gt;0))+(SUMPRODUCT(--(ABS($G291:$Z291)=ABS(Z291)),--($G291:$Z291&lt;&gt;0))-1)/2)</f>
        <v>1</v>
      </c>
      <c r="AU291">
        <f>AVERAGE(G291:Z291)</f>
        <v>4.8340918128646188E-2</v>
      </c>
      <c r="AV291">
        <f>SUMIF(G291:Z291,"&gt;0",AA291:AT291)</f>
        <v>209</v>
      </c>
      <c r="AW291">
        <f>COUNTIF(G291:Z291,"&lt;&gt;0")</f>
        <v>20</v>
      </c>
      <c r="AX291">
        <f>_xlfn.LET(_xlpm.n,AW291,_xlpm.w,AV291,_xlpm.mu,_xlpm.n*(_xlpm.n+1)/4,_xlpm.sd,SQRT(_xlpm.n*(_xlpm.n+1)*(2*_xlpm.n+1)/24),_xlpm.z,(ABS(_xlpm.w-_xlpm.mu)-0.5)/_xlpm.sd,MIN(1,2*(1-_xlfn.NORM.S.DIST(_xlpm.z,TRUE))))</f>
        <v>1.1157661051997003E-4</v>
      </c>
    </row>
    <row r="292" spans="1:50" x14ac:dyDescent="0.25">
      <c r="A292" t="s">
        <v>9358</v>
      </c>
      <c r="B292" t="s">
        <v>147</v>
      </c>
      <c r="C292" t="s">
        <v>190</v>
      </c>
      <c r="D292" t="s">
        <v>62</v>
      </c>
      <c r="E292" t="s">
        <v>26</v>
      </c>
      <c r="F292" t="s">
        <v>9259</v>
      </c>
      <c r="G292">
        <f>all_runs!O1602-all_runs!O2202</f>
        <v>8.4880174291939059E-2</v>
      </c>
      <c r="H292">
        <f>all_runs!O1603-all_runs!O2203</f>
        <v>9.504593766888858E-2</v>
      </c>
      <c r="I292">
        <f>all_runs!O1604-all_runs!O2204</f>
        <v>6.6439075630252087E-2</v>
      </c>
      <c r="J292">
        <f>all_runs!O1605-all_runs!O2205</f>
        <v>4.6823609145454137E-2</v>
      </c>
      <c r="K292">
        <f>all_runs!O1606-all_runs!O2206</f>
        <v>4.9181929181929207E-2</v>
      </c>
      <c r="L292">
        <f>all_runs!O1607-all_runs!O2207</f>
        <v>5.6624738877283365E-2</v>
      </c>
      <c r="M292">
        <f>all_runs!O1608-all_runs!O2208</f>
        <v>0.11265075699255811</v>
      </c>
      <c r="N292">
        <f>all_runs!O1609-all_runs!O2209</f>
        <v>6.7040805313815288E-2</v>
      </c>
      <c r="O292">
        <f>all_runs!O1610-all_runs!O2210</f>
        <v>6.0928104836293184E-2</v>
      </c>
      <c r="P292">
        <f>all_runs!O1611-all_runs!O2211</f>
        <v>4.8002790859933753E-2</v>
      </c>
      <c r="Q292">
        <f>all_runs!O1612-all_runs!O2212</f>
        <v>8.7131105999766034E-2</v>
      </c>
      <c r="R292">
        <f>all_runs!O1613-all_runs!O2213</f>
        <v>6.8408809700569173E-2</v>
      </c>
      <c r="S292">
        <f>all_runs!O1614-all_runs!O2214</f>
        <v>9.3028290993071527E-2</v>
      </c>
      <c r="T292">
        <f>all_runs!O1615-all_runs!O2215</f>
        <v>7.3506427538780006E-2</v>
      </c>
      <c r="U292">
        <f>all_runs!O1616-all_runs!O2216</f>
        <v>6.7269788710186074E-2</v>
      </c>
      <c r="V292">
        <f>all_runs!O1617-all_runs!O2217</f>
        <v>0.10070774560752283</v>
      </c>
      <c r="W292">
        <f>all_runs!O1618-all_runs!O2218</f>
        <v>0.10108855185909982</v>
      </c>
      <c r="X292">
        <f>all_runs!O1619-all_runs!O2219</f>
        <v>8.1362949590879752E-2</v>
      </c>
      <c r="Y292">
        <f>all_runs!O1620-all_runs!O2220</f>
        <v>7.2658290219265842E-2</v>
      </c>
      <c r="Z292">
        <f>all_runs!O1621-all_runs!O2221</f>
        <v>5.4518515532082312E-2</v>
      </c>
      <c r="AA292" cm="1">
        <f t="array" ref="AA292">IF(G292=0,"",1+SUMPRODUCT(--(ABS($G292:$Z292)&lt;ABS(G292)),--($G292:$Z292&lt;&gt;0))+(SUMPRODUCT(--(ABS($G292:$Z292)=ABS(G292)),--($G292:$Z292&lt;&gt;0))-1)/2)</f>
        <v>14</v>
      </c>
      <c r="AB292" cm="1">
        <f t="array" ref="AB292">IF(H292=0,"",1+SUMPRODUCT(--(ABS($G292:$Z292)&lt;ABS(H292)),--($G292:$Z292&lt;&gt;0))+(SUMPRODUCT(--(ABS($G292:$Z292)=ABS(H292)),--($G292:$Z292&lt;&gt;0))-1)/2)</f>
        <v>17</v>
      </c>
      <c r="AC292" cm="1">
        <f t="array" ref="AC292">IF(I292=0,"",1+SUMPRODUCT(--(ABS($G292:$Z292)&lt;ABS(I292)),--($G292:$Z292&lt;&gt;0))+(SUMPRODUCT(--(ABS($G292:$Z292)=ABS(I292)),--($G292:$Z292&lt;&gt;0))-1)/2)</f>
        <v>7</v>
      </c>
      <c r="AD292" cm="1">
        <f t="array" ref="AD292">IF(J292=0,"",1+SUMPRODUCT(--(ABS($G292:$Z292)&lt;ABS(J292)),--($G292:$Z292&lt;&gt;0))+(SUMPRODUCT(--(ABS($G292:$Z292)=ABS(J292)),--($G292:$Z292&lt;&gt;0))-1)/2)</f>
        <v>1</v>
      </c>
      <c r="AE292" cm="1">
        <f t="array" ref="AE292">IF(K292=0,"",1+SUMPRODUCT(--(ABS($G292:$Z292)&lt;ABS(K292)),--($G292:$Z292&lt;&gt;0))+(SUMPRODUCT(--(ABS($G292:$Z292)=ABS(K292)),--($G292:$Z292&lt;&gt;0))-1)/2)</f>
        <v>3</v>
      </c>
      <c r="AF292" cm="1">
        <f t="array" ref="AF292">IF(L292=0,"",1+SUMPRODUCT(--(ABS($G292:$Z292)&lt;ABS(L292)),--($G292:$Z292&lt;&gt;0))+(SUMPRODUCT(--(ABS($G292:$Z292)=ABS(L292)),--($G292:$Z292&lt;&gt;0))-1)/2)</f>
        <v>5</v>
      </c>
      <c r="AG292" cm="1">
        <f t="array" ref="AG292">IF(M292=0,"",1+SUMPRODUCT(--(ABS($G292:$Z292)&lt;ABS(M292)),--($G292:$Z292&lt;&gt;0))+(SUMPRODUCT(--(ABS($G292:$Z292)=ABS(M292)),--($G292:$Z292&lt;&gt;0))-1)/2)</f>
        <v>20</v>
      </c>
      <c r="AH292" cm="1">
        <f t="array" ref="AH292">IF(N292=0,"",1+SUMPRODUCT(--(ABS($G292:$Z292)&lt;ABS(N292)),--($G292:$Z292&lt;&gt;0))+(SUMPRODUCT(--(ABS($G292:$Z292)=ABS(N292)),--($G292:$Z292&lt;&gt;0))-1)/2)</f>
        <v>8</v>
      </c>
      <c r="AI292" cm="1">
        <f t="array" ref="AI292">IF(O292=0,"",1+SUMPRODUCT(--(ABS($G292:$Z292)&lt;ABS(O292)),--($G292:$Z292&lt;&gt;0))+(SUMPRODUCT(--(ABS($G292:$Z292)=ABS(O292)),--($G292:$Z292&lt;&gt;0))-1)/2)</f>
        <v>6</v>
      </c>
      <c r="AJ292" cm="1">
        <f t="array" ref="AJ292">IF(P292=0,"",1+SUMPRODUCT(--(ABS($G292:$Z292)&lt;ABS(P292)),--($G292:$Z292&lt;&gt;0))+(SUMPRODUCT(--(ABS($G292:$Z292)=ABS(P292)),--($G292:$Z292&lt;&gt;0))-1)/2)</f>
        <v>2</v>
      </c>
      <c r="AK292" cm="1">
        <f t="array" ref="AK292">IF(Q292=0,"",1+SUMPRODUCT(--(ABS($G292:$Z292)&lt;ABS(Q292)),--($G292:$Z292&lt;&gt;0))+(SUMPRODUCT(--(ABS($G292:$Z292)=ABS(Q292)),--($G292:$Z292&lt;&gt;0))-1)/2)</f>
        <v>15</v>
      </c>
      <c r="AL292" cm="1">
        <f t="array" ref="AL292">IF(R292=0,"",1+SUMPRODUCT(--(ABS($G292:$Z292)&lt;ABS(R292)),--($G292:$Z292&lt;&gt;0))+(SUMPRODUCT(--(ABS($G292:$Z292)=ABS(R292)),--($G292:$Z292&lt;&gt;0))-1)/2)</f>
        <v>10</v>
      </c>
      <c r="AM292" cm="1">
        <f t="array" ref="AM292">IF(S292=0,"",1+SUMPRODUCT(--(ABS($G292:$Z292)&lt;ABS(S292)),--($G292:$Z292&lt;&gt;0))+(SUMPRODUCT(--(ABS($G292:$Z292)=ABS(S292)),--($G292:$Z292&lt;&gt;0))-1)/2)</f>
        <v>16</v>
      </c>
      <c r="AN292" cm="1">
        <f t="array" ref="AN292">IF(T292=0,"",1+SUMPRODUCT(--(ABS($G292:$Z292)&lt;ABS(T292)),--($G292:$Z292&lt;&gt;0))+(SUMPRODUCT(--(ABS($G292:$Z292)=ABS(T292)),--($G292:$Z292&lt;&gt;0))-1)/2)</f>
        <v>12</v>
      </c>
      <c r="AO292" cm="1">
        <f t="array" ref="AO292">IF(U292=0,"",1+SUMPRODUCT(--(ABS($G292:$Z292)&lt;ABS(U292)),--($G292:$Z292&lt;&gt;0))+(SUMPRODUCT(--(ABS($G292:$Z292)=ABS(U292)),--($G292:$Z292&lt;&gt;0))-1)/2)</f>
        <v>9</v>
      </c>
      <c r="AP292" cm="1">
        <f t="array" ref="AP292">IF(V292=0,"",1+SUMPRODUCT(--(ABS($G292:$Z292)&lt;ABS(V292)),--($G292:$Z292&lt;&gt;0))+(SUMPRODUCT(--(ABS($G292:$Z292)=ABS(V292)),--($G292:$Z292&lt;&gt;0))-1)/2)</f>
        <v>18</v>
      </c>
      <c r="AQ292" cm="1">
        <f t="array" ref="AQ292">IF(W292=0,"",1+SUMPRODUCT(--(ABS($G292:$Z292)&lt;ABS(W292)),--($G292:$Z292&lt;&gt;0))+(SUMPRODUCT(--(ABS($G292:$Z292)=ABS(W292)),--($G292:$Z292&lt;&gt;0))-1)/2)</f>
        <v>19</v>
      </c>
      <c r="AR292" cm="1">
        <f t="array" ref="AR292">IF(X292=0,"",1+SUMPRODUCT(--(ABS($G292:$Z292)&lt;ABS(X292)),--($G292:$Z292&lt;&gt;0))+(SUMPRODUCT(--(ABS($G292:$Z292)=ABS(X292)),--($G292:$Z292&lt;&gt;0))-1)/2)</f>
        <v>13</v>
      </c>
      <c r="AS292" cm="1">
        <f t="array" ref="AS292">IF(Y292=0,"",1+SUMPRODUCT(--(ABS($G292:$Z292)&lt;ABS(Y292)),--($G292:$Z292&lt;&gt;0))+(SUMPRODUCT(--(ABS($G292:$Z292)=ABS(Y292)),--($G292:$Z292&lt;&gt;0))-1)/2)</f>
        <v>11</v>
      </c>
      <c r="AT292" cm="1">
        <f t="array" ref="AT292">IF(Z292=0,"",1+SUMPRODUCT(--(ABS($G292:$Z292)&lt;ABS(Z292)),--($G292:$Z292&lt;&gt;0))+(SUMPRODUCT(--(ABS($G292:$Z292)=ABS(Z292)),--($G292:$Z292&lt;&gt;0))-1)/2)</f>
        <v>4</v>
      </c>
      <c r="AU292">
        <f>AVERAGE(G292:Z292)</f>
        <v>7.4364919927478512E-2</v>
      </c>
      <c r="AV292">
        <f>SUMIF(G292:Z292,"&gt;0",AA292:AT292)</f>
        <v>210</v>
      </c>
      <c r="AW292">
        <f>COUNTIF(G292:Z292,"&lt;&gt;0")</f>
        <v>20</v>
      </c>
      <c r="AX292">
        <f>_xlfn.LET(_xlpm.n,AW292,_xlpm.w,AV292,_xlpm.mu,_xlpm.n*(_xlpm.n+1)/4,_xlpm.sd,SQRT(_xlpm.n*(_xlpm.n+1)*(2*_xlpm.n+1)/24),_xlpm.z,(ABS(_xlpm.w-_xlpm.mu)-0.5)/_xlpm.sd,MIN(1,2*(1-_xlfn.NORM.S.DIST(_xlpm.z,TRUE))))</f>
        <v>9.5691731570646255E-5</v>
      </c>
    </row>
    <row r="293" spans="1:50" x14ac:dyDescent="0.25">
      <c r="A293" t="s">
        <v>9358</v>
      </c>
      <c r="B293" t="s">
        <v>147</v>
      </c>
      <c r="C293" t="s">
        <v>190</v>
      </c>
      <c r="D293" t="s">
        <v>62</v>
      </c>
      <c r="E293" t="s">
        <v>32</v>
      </c>
      <c r="F293" t="s">
        <v>9260</v>
      </c>
      <c r="G293">
        <f>all_runs!O1622-all_runs!O2222</f>
        <v>-1.2369188839777112E-2</v>
      </c>
      <c r="H293">
        <f>all_runs!O1623-all_runs!O2223</f>
        <v>-2.1701373660111378E-2</v>
      </c>
      <c r="I293">
        <f>all_runs!O1624-all_runs!O2224</f>
        <v>2.5121275121274822E-3</v>
      </c>
      <c r="J293">
        <f>all_runs!O1625-all_runs!O2225</f>
        <v>1.2738064698753604E-2</v>
      </c>
      <c r="K293">
        <f>all_runs!O1626-all_runs!O2226</f>
        <v>-1.1600968188104854E-2</v>
      </c>
      <c r="L293">
        <f>all_runs!O1627-all_runs!O2227</f>
        <v>-2.0004722868805502E-2</v>
      </c>
      <c r="M293">
        <f>all_runs!O1628-all_runs!O2228</f>
        <v>1.4236578966030811E-2</v>
      </c>
      <c r="N293">
        <f>all_runs!O1629-all_runs!O2229</f>
        <v>-2.4047379595486529E-3</v>
      </c>
      <c r="O293">
        <f>all_runs!O1630-all_runs!O2230</f>
        <v>1.3501634963608899E-2</v>
      </c>
      <c r="P293">
        <f>all_runs!O1631-all_runs!O2231</f>
        <v>-2.4377163473257024E-3</v>
      </c>
      <c r="Q293">
        <f>all_runs!O1632-all_runs!O2232</f>
        <v>1.1642004000297801E-2</v>
      </c>
      <c r="R293">
        <f>all_runs!O1633-all_runs!O2233</f>
        <v>2.3586372318216142E-2</v>
      </c>
      <c r="S293">
        <f>all_runs!O1634-all_runs!O2234</f>
        <v>-1.6632016632016522E-2</v>
      </c>
      <c r="T293">
        <f>all_runs!O1635-all_runs!O2235</f>
        <v>8.3682008368199945E-3</v>
      </c>
      <c r="U293">
        <f>all_runs!O1636-all_runs!O2236</f>
        <v>9.040880503144666E-3</v>
      </c>
      <c r="V293">
        <f>all_runs!O1637-all_runs!O2237</f>
        <v>-5.198620229220019E-3</v>
      </c>
      <c r="W293">
        <f>all_runs!O1638-all_runs!O2238</f>
        <v>1.6562280713223743E-3</v>
      </c>
      <c r="X293">
        <f>all_runs!O1639-all_runs!O2239</f>
        <v>-2.4817975416895011E-2</v>
      </c>
      <c r="Y293">
        <f>all_runs!O1640-all_runs!O2240</f>
        <v>1.1864406779661163E-2</v>
      </c>
      <c r="Z293">
        <f>all_runs!O1641-all_runs!O2241</f>
        <v>8.1405162107037743E-3</v>
      </c>
      <c r="AA293" cm="1">
        <f t="array" ref="AA293">IF(G293=0,"",1+SUMPRODUCT(--(ABS($G293:$Z293)&lt;ABS(G293)),--($G293:$Z293&lt;&gt;0))+(SUMPRODUCT(--(ABS($G293:$Z293)=ABS(G293)),--($G293:$Z293&lt;&gt;0))-1)/2)</f>
        <v>12</v>
      </c>
      <c r="AB293" cm="1">
        <f t="array" ref="AB293">IF(H293=0,"",1+SUMPRODUCT(--(ABS($G293:$Z293)&lt;ABS(H293)),--($G293:$Z293&lt;&gt;0))+(SUMPRODUCT(--(ABS($G293:$Z293)=ABS(H293)),--($G293:$Z293&lt;&gt;0))-1)/2)</f>
        <v>18</v>
      </c>
      <c r="AC293" cm="1">
        <f t="array" ref="AC293">IF(I293=0,"",1+SUMPRODUCT(--(ABS($G293:$Z293)&lt;ABS(I293)),--($G293:$Z293&lt;&gt;0))+(SUMPRODUCT(--(ABS($G293:$Z293)=ABS(I293)),--($G293:$Z293&lt;&gt;0))-1)/2)</f>
        <v>4</v>
      </c>
      <c r="AD293" cm="1">
        <f t="array" ref="AD293">IF(J293=0,"",1+SUMPRODUCT(--(ABS($G293:$Z293)&lt;ABS(J293)),--($G293:$Z293&lt;&gt;0))+(SUMPRODUCT(--(ABS($G293:$Z293)=ABS(J293)),--($G293:$Z293&lt;&gt;0))-1)/2)</f>
        <v>13</v>
      </c>
      <c r="AE293" cm="1">
        <f t="array" ref="AE293">IF(K293=0,"",1+SUMPRODUCT(--(ABS($G293:$Z293)&lt;ABS(K293)),--($G293:$Z293&lt;&gt;0))+(SUMPRODUCT(--(ABS($G293:$Z293)=ABS(K293)),--($G293:$Z293&lt;&gt;0))-1)/2)</f>
        <v>9</v>
      </c>
      <c r="AF293" cm="1">
        <f t="array" ref="AF293">IF(L293=0,"",1+SUMPRODUCT(--(ABS($G293:$Z293)&lt;ABS(L293)),--($G293:$Z293&lt;&gt;0))+(SUMPRODUCT(--(ABS($G293:$Z293)=ABS(L293)),--($G293:$Z293&lt;&gt;0))-1)/2)</f>
        <v>17</v>
      </c>
      <c r="AG293" cm="1">
        <f t="array" ref="AG293">IF(M293=0,"",1+SUMPRODUCT(--(ABS($G293:$Z293)&lt;ABS(M293)),--($G293:$Z293&lt;&gt;0))+(SUMPRODUCT(--(ABS($G293:$Z293)=ABS(M293)),--($G293:$Z293&lt;&gt;0))-1)/2)</f>
        <v>15</v>
      </c>
      <c r="AH293" cm="1">
        <f t="array" ref="AH293">IF(N293=0,"",1+SUMPRODUCT(--(ABS($G293:$Z293)&lt;ABS(N293)),--($G293:$Z293&lt;&gt;0))+(SUMPRODUCT(--(ABS($G293:$Z293)=ABS(N293)),--($G293:$Z293&lt;&gt;0))-1)/2)</f>
        <v>2</v>
      </c>
      <c r="AI293" cm="1">
        <f t="array" ref="AI293">IF(O293=0,"",1+SUMPRODUCT(--(ABS($G293:$Z293)&lt;ABS(O293)),--($G293:$Z293&lt;&gt;0))+(SUMPRODUCT(--(ABS($G293:$Z293)=ABS(O293)),--($G293:$Z293&lt;&gt;0))-1)/2)</f>
        <v>14</v>
      </c>
      <c r="AJ293" cm="1">
        <f t="array" ref="AJ293">IF(P293=0,"",1+SUMPRODUCT(--(ABS($G293:$Z293)&lt;ABS(P293)),--($G293:$Z293&lt;&gt;0))+(SUMPRODUCT(--(ABS($G293:$Z293)=ABS(P293)),--($G293:$Z293&lt;&gt;0))-1)/2)</f>
        <v>3</v>
      </c>
      <c r="AK293" cm="1">
        <f t="array" ref="AK293">IF(Q293=0,"",1+SUMPRODUCT(--(ABS($G293:$Z293)&lt;ABS(Q293)),--($G293:$Z293&lt;&gt;0))+(SUMPRODUCT(--(ABS($G293:$Z293)=ABS(Q293)),--($G293:$Z293&lt;&gt;0))-1)/2)</f>
        <v>10</v>
      </c>
      <c r="AL293" cm="1">
        <f t="array" ref="AL293">IF(R293=0,"",1+SUMPRODUCT(--(ABS($G293:$Z293)&lt;ABS(R293)),--($G293:$Z293&lt;&gt;0))+(SUMPRODUCT(--(ABS($G293:$Z293)=ABS(R293)),--($G293:$Z293&lt;&gt;0))-1)/2)</f>
        <v>19</v>
      </c>
      <c r="AM293" cm="1">
        <f t="array" ref="AM293">IF(S293=0,"",1+SUMPRODUCT(--(ABS($G293:$Z293)&lt;ABS(S293)),--($G293:$Z293&lt;&gt;0))+(SUMPRODUCT(--(ABS($G293:$Z293)=ABS(S293)),--($G293:$Z293&lt;&gt;0))-1)/2)</f>
        <v>16</v>
      </c>
      <c r="AN293" cm="1">
        <f t="array" ref="AN293">IF(T293=0,"",1+SUMPRODUCT(--(ABS($G293:$Z293)&lt;ABS(T293)),--($G293:$Z293&lt;&gt;0))+(SUMPRODUCT(--(ABS($G293:$Z293)=ABS(T293)),--($G293:$Z293&lt;&gt;0))-1)/2)</f>
        <v>7</v>
      </c>
      <c r="AO293" cm="1">
        <f t="array" ref="AO293">IF(U293=0,"",1+SUMPRODUCT(--(ABS($G293:$Z293)&lt;ABS(U293)),--($G293:$Z293&lt;&gt;0))+(SUMPRODUCT(--(ABS($G293:$Z293)=ABS(U293)),--($G293:$Z293&lt;&gt;0))-1)/2)</f>
        <v>8</v>
      </c>
      <c r="AP293" cm="1">
        <f t="array" ref="AP293">IF(V293=0,"",1+SUMPRODUCT(--(ABS($G293:$Z293)&lt;ABS(V293)),--($G293:$Z293&lt;&gt;0))+(SUMPRODUCT(--(ABS($G293:$Z293)=ABS(V293)),--($G293:$Z293&lt;&gt;0))-1)/2)</f>
        <v>5</v>
      </c>
      <c r="AQ293" cm="1">
        <f t="array" ref="AQ293">IF(W293=0,"",1+SUMPRODUCT(--(ABS($G293:$Z293)&lt;ABS(W293)),--($G293:$Z293&lt;&gt;0))+(SUMPRODUCT(--(ABS($G293:$Z293)=ABS(W293)),--($G293:$Z293&lt;&gt;0))-1)/2)</f>
        <v>1</v>
      </c>
      <c r="AR293" cm="1">
        <f t="array" ref="AR293">IF(X293=0,"",1+SUMPRODUCT(--(ABS($G293:$Z293)&lt;ABS(X293)),--($G293:$Z293&lt;&gt;0))+(SUMPRODUCT(--(ABS($G293:$Z293)=ABS(X293)),--($G293:$Z293&lt;&gt;0))-1)/2)</f>
        <v>20</v>
      </c>
      <c r="AS293" cm="1">
        <f t="array" ref="AS293">IF(Y293=0,"",1+SUMPRODUCT(--(ABS($G293:$Z293)&lt;ABS(Y293)),--($G293:$Z293&lt;&gt;0))+(SUMPRODUCT(--(ABS($G293:$Z293)=ABS(Y293)),--($G293:$Z293&lt;&gt;0))-1)/2)</f>
        <v>11</v>
      </c>
      <c r="AT293" cm="1">
        <f t="array" ref="AT293">IF(Z293=0,"",1+SUMPRODUCT(--(ABS($G293:$Z293)&lt;ABS(Z293)),--($G293:$Z293&lt;&gt;0))+(SUMPRODUCT(--(ABS($G293:$Z293)=ABS(Z293)),--($G293:$Z293&lt;&gt;0))-1)/2)</f>
        <v>6</v>
      </c>
      <c r="AU293">
        <f>AVERAGE(G293:Z293)</f>
        <v>5.9847359440978742E-6</v>
      </c>
      <c r="AV293">
        <f>SUMIF(G293:Z293,"&gt;0",AA293:AT293)</f>
        <v>108</v>
      </c>
      <c r="AW293">
        <f>COUNTIF(G293:Z293,"&lt;&gt;0")</f>
        <v>20</v>
      </c>
      <c r="AX293">
        <f>_xlfn.LET(_xlpm.n,AW293,_xlpm.w,AV293,_xlpm.mu,_xlpm.n*(_xlpm.n+1)/4,_xlpm.sd,SQRT(_xlpm.n*(_xlpm.n+1)*(2*_xlpm.n+1)/24),_xlpm.z,(ABS(_xlpm.w-_xlpm.mu)-0.5)/_xlpm.sd,MIN(1,2*(1-_xlfn.NORM.S.DIST(_xlpm.z,TRUE))))</f>
        <v>0.92564006958862333</v>
      </c>
    </row>
    <row r="294" spans="1:50" x14ac:dyDescent="0.25">
      <c r="A294" t="s">
        <v>9358</v>
      </c>
      <c r="B294" t="s">
        <v>147</v>
      </c>
      <c r="C294" t="s">
        <v>190</v>
      </c>
      <c r="D294" t="s">
        <v>62</v>
      </c>
      <c r="E294" t="s">
        <v>12</v>
      </c>
      <c r="F294" t="s">
        <v>9260</v>
      </c>
      <c r="G294">
        <f>all_runs!O1642-all_runs!O2242</f>
        <v>-1.7184463746400369E-2</v>
      </c>
      <c r="H294">
        <f>all_runs!O1643-all_runs!O2243</f>
        <v>-1.3501769197343028E-2</v>
      </c>
      <c r="I294">
        <f>all_runs!O1644-all_runs!O2244</f>
        <v>-1.3474355259345261E-2</v>
      </c>
      <c r="J294">
        <f>all_runs!O1645-all_runs!O2245</f>
        <v>-1.5788688958119246E-2</v>
      </c>
      <c r="K294">
        <f>all_runs!O1646-all_runs!O2246</f>
        <v>-6.2146892655367103E-2</v>
      </c>
      <c r="L294">
        <f>all_runs!O1647-all_runs!O2247</f>
        <v>-2.6628277955022872E-2</v>
      </c>
      <c r="M294">
        <f>all_runs!O1648-all_runs!O2248</f>
        <v>-1.7744194278151437E-2</v>
      </c>
      <c r="N294">
        <f>all_runs!O1649-all_runs!O2249</f>
        <v>-3.4806352394702311E-2</v>
      </c>
      <c r="O294">
        <f>all_runs!O1650-all_runs!O2250</f>
        <v>6.6165742062840316E-3</v>
      </c>
      <c r="P294">
        <f>all_runs!O1651-all_runs!O2251</f>
        <v>-1.6806722689075571E-2</v>
      </c>
      <c r="Q294">
        <f>all_runs!O1652-all_runs!O2252</f>
        <v>-8.1057104169584893E-2</v>
      </c>
      <c r="R294">
        <f>all_runs!O1653-all_runs!O2253</f>
        <v>-3.0087390761547983E-2</v>
      </c>
      <c r="S294">
        <f>all_runs!O1654-all_runs!O2254</f>
        <v>-6.3384031298469701E-2</v>
      </c>
      <c r="T294">
        <f>all_runs!O1655-all_runs!O2255</f>
        <v>-1.5076674737691809E-2</v>
      </c>
      <c r="U294">
        <f>all_runs!O1656-all_runs!O2256</f>
        <v>-1.0140527683014655E-2</v>
      </c>
      <c r="V294">
        <f>all_runs!O1657-all_runs!O2257</f>
        <v>-3.7052777384269042E-2</v>
      </c>
      <c r="W294">
        <f>all_runs!O1658-all_runs!O2258</f>
        <v>-3.4488315874294906E-2</v>
      </c>
      <c r="X294">
        <f>all_runs!O1659-all_runs!O2259</f>
        <v>-3.2136279926335165E-2</v>
      </c>
      <c r="Y294">
        <f>all_runs!O1660-all_runs!O2260</f>
        <v>-2.004326107592469E-2</v>
      </c>
      <c r="Z294">
        <f>all_runs!O1661-all_runs!O2261</f>
        <v>-2.3436041083099934E-2</v>
      </c>
      <c r="AA294" cm="1">
        <f t="array" ref="AA294">IF(G294=0,"",1+SUMPRODUCT(--(ABS($G294:$Z294)&lt;ABS(G294)),--($G294:$Z294&lt;&gt;0))+(SUMPRODUCT(--(ABS($G294:$Z294)=ABS(G294)),--($G294:$Z294&lt;&gt;0))-1)/2)</f>
        <v>8</v>
      </c>
      <c r="AB294" cm="1">
        <f t="array" ref="AB294">IF(H294=0,"",1+SUMPRODUCT(--(ABS($G294:$Z294)&lt;ABS(H294)),--($G294:$Z294&lt;&gt;0))+(SUMPRODUCT(--(ABS($G294:$Z294)=ABS(H294)),--($G294:$Z294&lt;&gt;0))-1)/2)</f>
        <v>4</v>
      </c>
      <c r="AC294" cm="1">
        <f t="array" ref="AC294">IF(I294=0,"",1+SUMPRODUCT(--(ABS($G294:$Z294)&lt;ABS(I294)),--($G294:$Z294&lt;&gt;0))+(SUMPRODUCT(--(ABS($G294:$Z294)=ABS(I294)),--($G294:$Z294&lt;&gt;0))-1)/2)</f>
        <v>3</v>
      </c>
      <c r="AD294" cm="1">
        <f t="array" ref="AD294">IF(J294=0,"",1+SUMPRODUCT(--(ABS($G294:$Z294)&lt;ABS(J294)),--($G294:$Z294&lt;&gt;0))+(SUMPRODUCT(--(ABS($G294:$Z294)=ABS(J294)),--($G294:$Z294&lt;&gt;0))-1)/2)</f>
        <v>6</v>
      </c>
      <c r="AE294" cm="1">
        <f t="array" ref="AE294">IF(K294=0,"",1+SUMPRODUCT(--(ABS($G294:$Z294)&lt;ABS(K294)),--($G294:$Z294&lt;&gt;0))+(SUMPRODUCT(--(ABS($G294:$Z294)=ABS(K294)),--($G294:$Z294&lt;&gt;0))-1)/2)</f>
        <v>18</v>
      </c>
      <c r="AF294" cm="1">
        <f t="array" ref="AF294">IF(L294=0,"",1+SUMPRODUCT(--(ABS($G294:$Z294)&lt;ABS(L294)),--($G294:$Z294&lt;&gt;0))+(SUMPRODUCT(--(ABS($G294:$Z294)=ABS(L294)),--($G294:$Z294&lt;&gt;0))-1)/2)</f>
        <v>12</v>
      </c>
      <c r="AG294" cm="1">
        <f t="array" ref="AG294">IF(M294=0,"",1+SUMPRODUCT(--(ABS($G294:$Z294)&lt;ABS(M294)),--($G294:$Z294&lt;&gt;0))+(SUMPRODUCT(--(ABS($G294:$Z294)=ABS(M294)),--($G294:$Z294&lt;&gt;0))-1)/2)</f>
        <v>9</v>
      </c>
      <c r="AH294" cm="1">
        <f t="array" ref="AH294">IF(N294=0,"",1+SUMPRODUCT(--(ABS($G294:$Z294)&lt;ABS(N294)),--($G294:$Z294&lt;&gt;0))+(SUMPRODUCT(--(ABS($G294:$Z294)=ABS(N294)),--($G294:$Z294&lt;&gt;0))-1)/2)</f>
        <v>16</v>
      </c>
      <c r="AI294" cm="1">
        <f t="array" ref="AI294">IF(O294=0,"",1+SUMPRODUCT(--(ABS($G294:$Z294)&lt;ABS(O294)),--($G294:$Z294&lt;&gt;0))+(SUMPRODUCT(--(ABS($G294:$Z294)=ABS(O294)),--($G294:$Z294&lt;&gt;0))-1)/2)</f>
        <v>1</v>
      </c>
      <c r="AJ294" cm="1">
        <f t="array" ref="AJ294">IF(P294=0,"",1+SUMPRODUCT(--(ABS($G294:$Z294)&lt;ABS(P294)),--($G294:$Z294&lt;&gt;0))+(SUMPRODUCT(--(ABS($G294:$Z294)=ABS(P294)),--($G294:$Z294&lt;&gt;0))-1)/2)</f>
        <v>7</v>
      </c>
      <c r="AK294" cm="1">
        <f t="array" ref="AK294">IF(Q294=0,"",1+SUMPRODUCT(--(ABS($G294:$Z294)&lt;ABS(Q294)),--($G294:$Z294&lt;&gt;0))+(SUMPRODUCT(--(ABS($G294:$Z294)=ABS(Q294)),--($G294:$Z294&lt;&gt;0))-1)/2)</f>
        <v>20</v>
      </c>
      <c r="AL294" cm="1">
        <f t="array" ref="AL294">IF(R294=0,"",1+SUMPRODUCT(--(ABS($G294:$Z294)&lt;ABS(R294)),--($G294:$Z294&lt;&gt;0))+(SUMPRODUCT(--(ABS($G294:$Z294)=ABS(R294)),--($G294:$Z294&lt;&gt;0))-1)/2)</f>
        <v>13</v>
      </c>
      <c r="AM294" cm="1">
        <f t="array" ref="AM294">IF(S294=0,"",1+SUMPRODUCT(--(ABS($G294:$Z294)&lt;ABS(S294)),--($G294:$Z294&lt;&gt;0))+(SUMPRODUCT(--(ABS($G294:$Z294)=ABS(S294)),--($G294:$Z294&lt;&gt;0))-1)/2)</f>
        <v>19</v>
      </c>
      <c r="AN294" cm="1">
        <f t="array" ref="AN294">IF(T294=0,"",1+SUMPRODUCT(--(ABS($G294:$Z294)&lt;ABS(T294)),--($G294:$Z294&lt;&gt;0))+(SUMPRODUCT(--(ABS($G294:$Z294)=ABS(T294)),--($G294:$Z294&lt;&gt;0))-1)/2)</f>
        <v>5</v>
      </c>
      <c r="AO294" cm="1">
        <f t="array" ref="AO294">IF(U294=0,"",1+SUMPRODUCT(--(ABS($G294:$Z294)&lt;ABS(U294)),--($G294:$Z294&lt;&gt;0))+(SUMPRODUCT(--(ABS($G294:$Z294)=ABS(U294)),--($G294:$Z294&lt;&gt;0))-1)/2)</f>
        <v>2</v>
      </c>
      <c r="AP294" cm="1">
        <f t="array" ref="AP294">IF(V294=0,"",1+SUMPRODUCT(--(ABS($G294:$Z294)&lt;ABS(V294)),--($G294:$Z294&lt;&gt;0))+(SUMPRODUCT(--(ABS($G294:$Z294)=ABS(V294)),--($G294:$Z294&lt;&gt;0))-1)/2)</f>
        <v>17</v>
      </c>
      <c r="AQ294" cm="1">
        <f t="array" ref="AQ294">IF(W294=0,"",1+SUMPRODUCT(--(ABS($G294:$Z294)&lt;ABS(W294)),--($G294:$Z294&lt;&gt;0))+(SUMPRODUCT(--(ABS($G294:$Z294)=ABS(W294)),--($G294:$Z294&lt;&gt;0))-1)/2)</f>
        <v>15</v>
      </c>
      <c r="AR294" cm="1">
        <f t="array" ref="AR294">IF(X294=0,"",1+SUMPRODUCT(--(ABS($G294:$Z294)&lt;ABS(X294)),--($G294:$Z294&lt;&gt;0))+(SUMPRODUCT(--(ABS($G294:$Z294)=ABS(X294)),--($G294:$Z294&lt;&gt;0))-1)/2)</f>
        <v>14</v>
      </c>
      <c r="AS294" cm="1">
        <f t="array" ref="AS294">IF(Y294=0,"",1+SUMPRODUCT(--(ABS($G294:$Z294)&lt;ABS(Y294)),--($G294:$Z294&lt;&gt;0))+(SUMPRODUCT(--(ABS($G294:$Z294)=ABS(Y294)),--($G294:$Z294&lt;&gt;0))-1)/2)</f>
        <v>10</v>
      </c>
      <c r="AT294" cm="1">
        <f t="array" ref="AT294">IF(Z294=0,"",1+SUMPRODUCT(--(ABS($G294:$Z294)&lt;ABS(Z294)),--($G294:$Z294&lt;&gt;0))+(SUMPRODUCT(--(ABS($G294:$Z294)=ABS(Z294)),--($G294:$Z294&lt;&gt;0))-1)/2)</f>
        <v>11</v>
      </c>
      <c r="AU294">
        <f>AVERAGE(G294:Z294)</f>
        <v>-2.7918377346073796E-2</v>
      </c>
      <c r="AV294">
        <f>SUMIF(G294:Z294,"&gt;0",AA294:AT294)</f>
        <v>1</v>
      </c>
      <c r="AW294">
        <f>COUNTIF(G294:Z294,"&lt;&gt;0")</f>
        <v>20</v>
      </c>
      <c r="AX294">
        <f>_xlfn.LET(_xlpm.n,AW294,_xlpm.w,AV294,_xlpm.mu,_xlpm.n*(_xlpm.n+1)/4,_xlpm.sd,SQRT(_xlpm.n*(_xlpm.n+1)*(2*_xlpm.n+1)/24),_xlpm.z,(ABS(_xlpm.w-_xlpm.mu)-0.5)/_xlpm.sd,MIN(1,2*(1-_xlfn.NORM.S.DIST(_xlpm.z,TRUE))))</f>
        <v>1.1157661051997003E-4</v>
      </c>
    </row>
    <row r="295" spans="1:50" x14ac:dyDescent="0.25">
      <c r="A295" t="s">
        <v>9358</v>
      </c>
      <c r="B295" t="s">
        <v>147</v>
      </c>
      <c r="C295" t="s">
        <v>190</v>
      </c>
      <c r="D295" t="s">
        <v>62</v>
      </c>
      <c r="E295" t="s">
        <v>26</v>
      </c>
      <c r="F295" t="s">
        <v>9260</v>
      </c>
      <c r="G295">
        <f>all_runs!O1662-all_runs!O2262</f>
        <v>-1.3333333333333086E-2</v>
      </c>
      <c r="H295">
        <f>all_runs!O1663-all_runs!O2263</f>
        <v>-2.1695385456960703E-2</v>
      </c>
      <c r="I295">
        <f>all_runs!O1664-all_runs!O2264</f>
        <v>-2.58030335733761E-3</v>
      </c>
      <c r="J295">
        <f>all_runs!O1665-all_runs!O2265</f>
        <v>-3.6184857423795513E-3</v>
      </c>
      <c r="K295">
        <f>all_runs!O1666-all_runs!O2266</f>
        <v>-1.0792249202845272E-2</v>
      </c>
      <c r="L295">
        <f>all_runs!O1667-all_runs!O2267</f>
        <v>-1.0839741855701912E-2</v>
      </c>
      <c r="M295">
        <f>all_runs!O1668-all_runs!O2268</f>
        <v>0</v>
      </c>
      <c r="N295">
        <f>all_runs!O1669-all_runs!O2269</f>
        <v>-4.4150110375276164E-3</v>
      </c>
      <c r="O295">
        <f>all_runs!O1670-all_runs!O2270</f>
        <v>-8.102261553589063E-3</v>
      </c>
      <c r="P295">
        <f>all_runs!O1671-all_runs!O2271</f>
        <v>-2.2417582417582405E-2</v>
      </c>
      <c r="Q295">
        <f>all_runs!O1672-all_runs!O2272</f>
        <v>-9.2719780219781001E-3</v>
      </c>
      <c r="R295">
        <f>all_runs!O1673-all_runs!O2273</f>
        <v>-2.2536620782355299E-2</v>
      </c>
      <c r="S295">
        <f>all_runs!O1674-all_runs!O2274</f>
        <v>-1.1037635406391244E-3</v>
      </c>
      <c r="T295">
        <f>all_runs!O1675-all_runs!O2275</f>
        <v>7.0123803080512914E-4</v>
      </c>
      <c r="U295">
        <f>all_runs!O1676-all_runs!O2276</f>
        <v>-8.8888888888887241E-3</v>
      </c>
      <c r="V295">
        <f>all_runs!O1677-all_runs!O2277</f>
        <v>-9.9532885271104155E-3</v>
      </c>
      <c r="W295">
        <f>all_runs!O1678-all_runs!O2278</f>
        <v>-8.1284352021490092E-3</v>
      </c>
      <c r="X295">
        <f>all_runs!O1679-all_runs!O2279</f>
        <v>-8.1703249973720249E-3</v>
      </c>
      <c r="Y295">
        <f>all_runs!O1680-all_runs!O2280</f>
        <v>-1.180616740088114E-2</v>
      </c>
      <c r="Z295">
        <f>all_runs!O1681-all_runs!O2281</f>
        <v>7.0796460176980602E-4</v>
      </c>
      <c r="AA295" cm="1">
        <f t="array" ref="AA295">IF(G295=0,"",1+SUMPRODUCT(--(ABS($G295:$Z295)&lt;ABS(G295)),--($G295:$Z295&lt;&gt;0))+(SUMPRODUCT(--(ABS($G295:$Z295)=ABS(G295)),--($G295:$Z295&lt;&gt;0))-1)/2)</f>
        <v>16</v>
      </c>
      <c r="AB295" cm="1">
        <f t="array" ref="AB295">IF(H295=0,"",1+SUMPRODUCT(--(ABS($G295:$Z295)&lt;ABS(H295)),--($G295:$Z295&lt;&gt;0))+(SUMPRODUCT(--(ABS($G295:$Z295)=ABS(H295)),--($G295:$Z295&lt;&gt;0))-1)/2)</f>
        <v>17</v>
      </c>
      <c r="AC295" cm="1">
        <f t="array" ref="AC295">IF(I295=0,"",1+SUMPRODUCT(--(ABS($G295:$Z295)&lt;ABS(I295)),--($G295:$Z295&lt;&gt;0))+(SUMPRODUCT(--(ABS($G295:$Z295)=ABS(I295)),--($G295:$Z295&lt;&gt;0))-1)/2)</f>
        <v>4</v>
      </c>
      <c r="AD295" cm="1">
        <f t="array" ref="AD295">IF(J295=0,"",1+SUMPRODUCT(--(ABS($G295:$Z295)&lt;ABS(J295)),--($G295:$Z295&lt;&gt;0))+(SUMPRODUCT(--(ABS($G295:$Z295)=ABS(J295)),--($G295:$Z295&lt;&gt;0))-1)/2)</f>
        <v>5</v>
      </c>
      <c r="AE295" cm="1">
        <f t="array" ref="AE295">IF(K295=0,"",1+SUMPRODUCT(--(ABS($G295:$Z295)&lt;ABS(K295)),--($G295:$Z295&lt;&gt;0))+(SUMPRODUCT(--(ABS($G295:$Z295)=ABS(K295)),--($G295:$Z295&lt;&gt;0))-1)/2)</f>
        <v>13</v>
      </c>
      <c r="AF295" cm="1">
        <f t="array" ref="AF295">IF(L295=0,"",1+SUMPRODUCT(--(ABS($G295:$Z295)&lt;ABS(L295)),--($G295:$Z295&lt;&gt;0))+(SUMPRODUCT(--(ABS($G295:$Z295)=ABS(L295)),--($G295:$Z295&lt;&gt;0))-1)/2)</f>
        <v>14</v>
      </c>
      <c r="AG295" t="str" cm="1">
        <f t="array" ref="AG295">IF(M295=0,"",1+SUMPRODUCT(--(ABS($G295:$Z295)&lt;ABS(M295)),--($G295:$Z295&lt;&gt;0))+(SUMPRODUCT(--(ABS($G295:$Z295)=ABS(M295)),--($G295:$Z295&lt;&gt;0))-1)/2)</f>
        <v/>
      </c>
      <c r="AH295" cm="1">
        <f t="array" ref="AH295">IF(N295=0,"",1+SUMPRODUCT(--(ABS($G295:$Z295)&lt;ABS(N295)),--($G295:$Z295&lt;&gt;0))+(SUMPRODUCT(--(ABS($G295:$Z295)=ABS(N295)),--($G295:$Z295&lt;&gt;0))-1)/2)</f>
        <v>6</v>
      </c>
      <c r="AI295" cm="1">
        <f t="array" ref="AI295">IF(O295=0,"",1+SUMPRODUCT(--(ABS($G295:$Z295)&lt;ABS(O295)),--($G295:$Z295&lt;&gt;0))+(SUMPRODUCT(--(ABS($G295:$Z295)=ABS(O295)),--($G295:$Z295&lt;&gt;0))-1)/2)</f>
        <v>7</v>
      </c>
      <c r="AJ295" cm="1">
        <f t="array" ref="AJ295">IF(P295=0,"",1+SUMPRODUCT(--(ABS($G295:$Z295)&lt;ABS(P295)),--($G295:$Z295&lt;&gt;0))+(SUMPRODUCT(--(ABS($G295:$Z295)=ABS(P295)),--($G295:$Z295&lt;&gt;0))-1)/2)</f>
        <v>18</v>
      </c>
      <c r="AK295" cm="1">
        <f t="array" ref="AK295">IF(Q295=0,"",1+SUMPRODUCT(--(ABS($G295:$Z295)&lt;ABS(Q295)),--($G295:$Z295&lt;&gt;0))+(SUMPRODUCT(--(ABS($G295:$Z295)=ABS(Q295)),--($G295:$Z295&lt;&gt;0))-1)/2)</f>
        <v>11</v>
      </c>
      <c r="AL295" cm="1">
        <f t="array" ref="AL295">IF(R295=0,"",1+SUMPRODUCT(--(ABS($G295:$Z295)&lt;ABS(R295)),--($G295:$Z295&lt;&gt;0))+(SUMPRODUCT(--(ABS($G295:$Z295)=ABS(R295)),--($G295:$Z295&lt;&gt;0))-1)/2)</f>
        <v>19</v>
      </c>
      <c r="AM295" cm="1">
        <f t="array" ref="AM295">IF(S295=0,"",1+SUMPRODUCT(--(ABS($G295:$Z295)&lt;ABS(S295)),--($G295:$Z295&lt;&gt;0))+(SUMPRODUCT(--(ABS($G295:$Z295)=ABS(S295)),--($G295:$Z295&lt;&gt;0))-1)/2)</f>
        <v>3</v>
      </c>
      <c r="AN295" cm="1">
        <f t="array" ref="AN295">IF(T295=0,"",1+SUMPRODUCT(--(ABS($G295:$Z295)&lt;ABS(T295)),--($G295:$Z295&lt;&gt;0))+(SUMPRODUCT(--(ABS($G295:$Z295)=ABS(T295)),--($G295:$Z295&lt;&gt;0))-1)/2)</f>
        <v>1</v>
      </c>
      <c r="AO295" cm="1">
        <f t="array" ref="AO295">IF(U295=0,"",1+SUMPRODUCT(--(ABS($G295:$Z295)&lt;ABS(U295)),--($G295:$Z295&lt;&gt;0))+(SUMPRODUCT(--(ABS($G295:$Z295)=ABS(U295)),--($G295:$Z295&lt;&gt;0))-1)/2)</f>
        <v>10</v>
      </c>
      <c r="AP295" cm="1">
        <f t="array" ref="AP295">IF(V295=0,"",1+SUMPRODUCT(--(ABS($G295:$Z295)&lt;ABS(V295)),--($G295:$Z295&lt;&gt;0))+(SUMPRODUCT(--(ABS($G295:$Z295)=ABS(V295)),--($G295:$Z295&lt;&gt;0))-1)/2)</f>
        <v>12</v>
      </c>
      <c r="AQ295" cm="1">
        <f t="array" ref="AQ295">IF(W295=0,"",1+SUMPRODUCT(--(ABS($G295:$Z295)&lt;ABS(W295)),--($G295:$Z295&lt;&gt;0))+(SUMPRODUCT(--(ABS($G295:$Z295)=ABS(W295)),--($G295:$Z295&lt;&gt;0))-1)/2)</f>
        <v>8</v>
      </c>
      <c r="AR295" cm="1">
        <f t="array" ref="AR295">IF(X295=0,"",1+SUMPRODUCT(--(ABS($G295:$Z295)&lt;ABS(X295)),--($G295:$Z295&lt;&gt;0))+(SUMPRODUCT(--(ABS($G295:$Z295)=ABS(X295)),--($G295:$Z295&lt;&gt;0))-1)/2)</f>
        <v>9</v>
      </c>
      <c r="AS295" cm="1">
        <f t="array" ref="AS295">IF(Y295=0,"",1+SUMPRODUCT(--(ABS($G295:$Z295)&lt;ABS(Y295)),--($G295:$Z295&lt;&gt;0))+(SUMPRODUCT(--(ABS($G295:$Z295)=ABS(Y295)),--($G295:$Z295&lt;&gt;0))-1)/2)</f>
        <v>15</v>
      </c>
      <c r="AT295" cm="1">
        <f t="array" ref="AT295">IF(Z295=0,"",1+SUMPRODUCT(--(ABS($G295:$Z295)&lt;ABS(Z295)),--($G295:$Z295&lt;&gt;0))+(SUMPRODUCT(--(ABS($G295:$Z295)=ABS(Z295)),--($G295:$Z295&lt;&gt;0))-1)/2)</f>
        <v>2</v>
      </c>
      <c r="AU295">
        <f>AVERAGE(G295:Z295)</f>
        <v>-8.812230934302806E-3</v>
      </c>
      <c r="AV295">
        <f>SUMIF(G295:Z295,"&gt;0",AA295:AT295)</f>
        <v>3</v>
      </c>
      <c r="AW295">
        <f>COUNTIF(G295:Z295,"&lt;&gt;0")</f>
        <v>19</v>
      </c>
      <c r="AX295">
        <f>_xlfn.LET(_xlpm.n,AW295,_xlpm.w,AV295,_xlpm.mu,_xlpm.n*(_xlpm.n+1)/4,_xlpm.sd,SQRT(_xlpm.n*(_xlpm.n+1)*(2*_xlpm.n+1)/24),_xlpm.z,(ABS(_xlpm.w-_xlpm.mu)-0.5)/_xlpm.sd,MIN(1,2*(1-_xlfn.NORM.S.DIST(_xlpm.z,TRUE))))</f>
        <v>2.3126651526039765E-4</v>
      </c>
    </row>
    <row r="296" spans="1:50" x14ac:dyDescent="0.25">
      <c r="A296" t="s">
        <v>9358</v>
      </c>
      <c r="B296" t="s">
        <v>147</v>
      </c>
      <c r="C296" t="s">
        <v>190</v>
      </c>
      <c r="D296" t="s">
        <v>73</v>
      </c>
      <c r="E296" t="s">
        <v>32</v>
      </c>
      <c r="F296" t="s">
        <v>9259</v>
      </c>
      <c r="G296">
        <f>all_runs!O1682-all_runs!O2282</f>
        <v>8.7866108786610941E-2</v>
      </c>
      <c r="H296">
        <f>all_runs!O1683-all_runs!O2283</f>
        <v>7.8569634179090242E-2</v>
      </c>
      <c r="I296">
        <f>all_runs!O1684-all_runs!O2284</f>
        <v>1.0300467001497893E-2</v>
      </c>
      <c r="J296">
        <f>all_runs!O1685-all_runs!O2285</f>
        <v>4.3472490133965702E-2</v>
      </c>
      <c r="K296">
        <f>all_runs!O1686-all_runs!O2286</f>
        <v>4.3301617257739067E-2</v>
      </c>
      <c r="L296">
        <f>all_runs!O1687-all_runs!O2287</f>
        <v>4.302702128789071E-2</v>
      </c>
      <c r="M296">
        <f>all_runs!O1688-all_runs!O2288</f>
        <v>7.5899031811894946E-2</v>
      </c>
      <c r="N296">
        <f>all_runs!O1689-all_runs!O2289</f>
        <v>6.8137147848875146E-2</v>
      </c>
      <c r="O296">
        <f>all_runs!O1690-all_runs!O2290</f>
        <v>4.4213462922966129E-2</v>
      </c>
      <c r="P296">
        <f>all_runs!O1691-all_runs!O2291</f>
        <v>6.2433251046098204E-2</v>
      </c>
      <c r="Q296">
        <f>all_runs!O1692-all_runs!O2292</f>
        <v>7.4999999999999845E-2</v>
      </c>
      <c r="R296">
        <f>all_runs!O1693-all_runs!O2293</f>
        <v>6.8071966806144135E-2</v>
      </c>
      <c r="S296">
        <f>all_runs!O1694-all_runs!O2294</f>
        <v>5.9969291511296263E-2</v>
      </c>
      <c r="T296">
        <f>all_runs!O1695-all_runs!O2295</f>
        <v>3.8094655741714556E-2</v>
      </c>
      <c r="U296">
        <f>all_runs!O1696-all_runs!O2296</f>
        <v>4.9698369914003448E-2</v>
      </c>
      <c r="V296">
        <f>all_runs!O1697-all_runs!O2297</f>
        <v>8.5279258320457019E-2</v>
      </c>
      <c r="W296">
        <f>all_runs!O1698-all_runs!O2298</f>
        <v>3.9538101319710584E-2</v>
      </c>
      <c r="X296">
        <f>all_runs!O1699-all_runs!O2299</f>
        <v>3.9809461984507744E-2</v>
      </c>
      <c r="Y296">
        <f>all_runs!O1700-all_runs!O2300</f>
        <v>5.8577405857740517E-2</v>
      </c>
      <c r="Z296">
        <f>all_runs!O1701-all_runs!O2301</f>
        <v>4.6829339567504458E-2</v>
      </c>
      <c r="AA296" cm="1">
        <f t="array" ref="AA296">IF(G296=0,"",1+SUMPRODUCT(--(ABS($G296:$Z296)&lt;ABS(G296)),--($G296:$Z296&lt;&gt;0))+(SUMPRODUCT(--(ABS($G296:$Z296)=ABS(G296)),--($G296:$Z296&lt;&gt;0))-1)/2)</f>
        <v>20</v>
      </c>
      <c r="AB296" cm="1">
        <f t="array" ref="AB296">IF(H296=0,"",1+SUMPRODUCT(--(ABS($G296:$Z296)&lt;ABS(H296)),--($G296:$Z296&lt;&gt;0))+(SUMPRODUCT(--(ABS($G296:$Z296)=ABS(H296)),--($G296:$Z296&lt;&gt;0))-1)/2)</f>
        <v>18</v>
      </c>
      <c r="AC296" cm="1">
        <f t="array" ref="AC296">IF(I296=0,"",1+SUMPRODUCT(--(ABS($G296:$Z296)&lt;ABS(I296)),--($G296:$Z296&lt;&gt;0))+(SUMPRODUCT(--(ABS($G296:$Z296)=ABS(I296)),--($G296:$Z296&lt;&gt;0))-1)/2)</f>
        <v>1</v>
      </c>
      <c r="AD296" cm="1">
        <f t="array" ref="AD296">IF(J296=0,"",1+SUMPRODUCT(--(ABS($G296:$Z296)&lt;ABS(J296)),--($G296:$Z296&lt;&gt;0))+(SUMPRODUCT(--(ABS($G296:$Z296)=ABS(J296)),--($G296:$Z296&lt;&gt;0))-1)/2)</f>
        <v>7</v>
      </c>
      <c r="AE296" cm="1">
        <f t="array" ref="AE296">IF(K296=0,"",1+SUMPRODUCT(--(ABS($G296:$Z296)&lt;ABS(K296)),--($G296:$Z296&lt;&gt;0))+(SUMPRODUCT(--(ABS($G296:$Z296)=ABS(K296)),--($G296:$Z296&lt;&gt;0))-1)/2)</f>
        <v>6</v>
      </c>
      <c r="AF296" cm="1">
        <f t="array" ref="AF296">IF(L296=0,"",1+SUMPRODUCT(--(ABS($G296:$Z296)&lt;ABS(L296)),--($G296:$Z296&lt;&gt;0))+(SUMPRODUCT(--(ABS($G296:$Z296)=ABS(L296)),--($G296:$Z296&lt;&gt;0))-1)/2)</f>
        <v>5</v>
      </c>
      <c r="AG296" cm="1">
        <f t="array" ref="AG296">IF(M296=0,"",1+SUMPRODUCT(--(ABS($G296:$Z296)&lt;ABS(M296)),--($G296:$Z296&lt;&gt;0))+(SUMPRODUCT(--(ABS($G296:$Z296)=ABS(M296)),--($G296:$Z296&lt;&gt;0))-1)/2)</f>
        <v>17</v>
      </c>
      <c r="AH296" cm="1">
        <f t="array" ref="AH296">IF(N296=0,"",1+SUMPRODUCT(--(ABS($G296:$Z296)&lt;ABS(N296)),--($G296:$Z296&lt;&gt;0))+(SUMPRODUCT(--(ABS($G296:$Z296)=ABS(N296)),--($G296:$Z296&lt;&gt;0))-1)/2)</f>
        <v>15</v>
      </c>
      <c r="AI296" cm="1">
        <f t="array" ref="AI296">IF(O296=0,"",1+SUMPRODUCT(--(ABS($G296:$Z296)&lt;ABS(O296)),--($G296:$Z296&lt;&gt;0))+(SUMPRODUCT(--(ABS($G296:$Z296)=ABS(O296)),--($G296:$Z296&lt;&gt;0))-1)/2)</f>
        <v>8</v>
      </c>
      <c r="AJ296" cm="1">
        <f t="array" ref="AJ296">IF(P296=0,"",1+SUMPRODUCT(--(ABS($G296:$Z296)&lt;ABS(P296)),--($G296:$Z296&lt;&gt;0))+(SUMPRODUCT(--(ABS($G296:$Z296)=ABS(P296)),--($G296:$Z296&lt;&gt;0))-1)/2)</f>
        <v>13</v>
      </c>
      <c r="AK296" cm="1">
        <f t="array" ref="AK296">IF(Q296=0,"",1+SUMPRODUCT(--(ABS($G296:$Z296)&lt;ABS(Q296)),--($G296:$Z296&lt;&gt;0))+(SUMPRODUCT(--(ABS($G296:$Z296)=ABS(Q296)),--($G296:$Z296&lt;&gt;0))-1)/2)</f>
        <v>16</v>
      </c>
      <c r="AL296" cm="1">
        <f t="array" ref="AL296">IF(R296=0,"",1+SUMPRODUCT(--(ABS($G296:$Z296)&lt;ABS(R296)),--($G296:$Z296&lt;&gt;0))+(SUMPRODUCT(--(ABS($G296:$Z296)=ABS(R296)),--($G296:$Z296&lt;&gt;0))-1)/2)</f>
        <v>14</v>
      </c>
      <c r="AM296" cm="1">
        <f t="array" ref="AM296">IF(S296=0,"",1+SUMPRODUCT(--(ABS($G296:$Z296)&lt;ABS(S296)),--($G296:$Z296&lt;&gt;0))+(SUMPRODUCT(--(ABS($G296:$Z296)=ABS(S296)),--($G296:$Z296&lt;&gt;0))-1)/2)</f>
        <v>12</v>
      </c>
      <c r="AN296" cm="1">
        <f t="array" ref="AN296">IF(T296=0,"",1+SUMPRODUCT(--(ABS($G296:$Z296)&lt;ABS(T296)),--($G296:$Z296&lt;&gt;0))+(SUMPRODUCT(--(ABS($G296:$Z296)=ABS(T296)),--($G296:$Z296&lt;&gt;0))-1)/2)</f>
        <v>2</v>
      </c>
      <c r="AO296" cm="1">
        <f t="array" ref="AO296">IF(U296=0,"",1+SUMPRODUCT(--(ABS($G296:$Z296)&lt;ABS(U296)),--($G296:$Z296&lt;&gt;0))+(SUMPRODUCT(--(ABS($G296:$Z296)=ABS(U296)),--($G296:$Z296&lt;&gt;0))-1)/2)</f>
        <v>10</v>
      </c>
      <c r="AP296" cm="1">
        <f t="array" ref="AP296">IF(V296=0,"",1+SUMPRODUCT(--(ABS($G296:$Z296)&lt;ABS(V296)),--($G296:$Z296&lt;&gt;0))+(SUMPRODUCT(--(ABS($G296:$Z296)=ABS(V296)),--($G296:$Z296&lt;&gt;0))-1)/2)</f>
        <v>19</v>
      </c>
      <c r="AQ296" cm="1">
        <f t="array" ref="AQ296">IF(W296=0,"",1+SUMPRODUCT(--(ABS($G296:$Z296)&lt;ABS(W296)),--($G296:$Z296&lt;&gt;0))+(SUMPRODUCT(--(ABS($G296:$Z296)=ABS(W296)),--($G296:$Z296&lt;&gt;0))-1)/2)</f>
        <v>3</v>
      </c>
      <c r="AR296" cm="1">
        <f t="array" ref="AR296">IF(X296=0,"",1+SUMPRODUCT(--(ABS($G296:$Z296)&lt;ABS(X296)),--($G296:$Z296&lt;&gt;0))+(SUMPRODUCT(--(ABS($G296:$Z296)=ABS(X296)),--($G296:$Z296&lt;&gt;0))-1)/2)</f>
        <v>4</v>
      </c>
      <c r="AS296" cm="1">
        <f t="array" ref="AS296">IF(Y296=0,"",1+SUMPRODUCT(--(ABS($G296:$Z296)&lt;ABS(Y296)),--($G296:$Z296&lt;&gt;0))+(SUMPRODUCT(--(ABS($G296:$Z296)=ABS(Y296)),--($G296:$Z296&lt;&gt;0))-1)/2)</f>
        <v>11</v>
      </c>
      <c r="AT296" cm="1">
        <f t="array" ref="AT296">IF(Z296=0,"",1+SUMPRODUCT(--(ABS($G296:$Z296)&lt;ABS(Z296)),--($G296:$Z296&lt;&gt;0))+(SUMPRODUCT(--(ABS($G296:$Z296)=ABS(Z296)),--($G296:$Z296&lt;&gt;0))-1)/2)</f>
        <v>9</v>
      </c>
      <c r="AU296">
        <f>AVERAGE(G296:Z296)</f>
        <v>5.5904404164985391E-2</v>
      </c>
      <c r="AV296">
        <f>SUMIF(G296:Z296,"&gt;0",AA296:AT296)</f>
        <v>210</v>
      </c>
      <c r="AW296">
        <f>COUNTIF(G296:Z296,"&lt;&gt;0")</f>
        <v>20</v>
      </c>
      <c r="AX296">
        <f>_xlfn.LET(_xlpm.n,AW296,_xlpm.w,AV296,_xlpm.mu,_xlpm.n*(_xlpm.n+1)/4,_xlpm.sd,SQRT(_xlpm.n*(_xlpm.n+1)*(2*_xlpm.n+1)/24),_xlpm.z,(ABS(_xlpm.w-_xlpm.mu)-0.5)/_xlpm.sd,MIN(1,2*(1-_xlfn.NORM.S.DIST(_xlpm.z,TRUE))))</f>
        <v>9.5691731570646255E-5</v>
      </c>
    </row>
    <row r="297" spans="1:50" x14ac:dyDescent="0.25">
      <c r="A297" t="s">
        <v>9358</v>
      </c>
      <c r="B297" t="s">
        <v>147</v>
      </c>
      <c r="C297" t="s">
        <v>190</v>
      </c>
      <c r="D297" t="s">
        <v>73</v>
      </c>
      <c r="E297" t="s">
        <v>12</v>
      </c>
      <c r="F297" t="s">
        <v>9259</v>
      </c>
      <c r="G297">
        <f>all_runs!O1702-all_runs!O2302</f>
        <v>4.7361606967711412E-2</v>
      </c>
      <c r="H297">
        <f>all_runs!O1703-all_runs!O2303</f>
        <v>3.0584224978695174E-2</v>
      </c>
      <c r="I297">
        <f>all_runs!O1704-all_runs!O2304</f>
        <v>4.3081861958266465E-2</v>
      </c>
      <c r="J297">
        <f>all_runs!O1705-all_runs!O2305</f>
        <v>4.0825120695846429E-2</v>
      </c>
      <c r="K297">
        <f>all_runs!O1706-all_runs!O2306</f>
        <v>3.4582132564841439E-2</v>
      </c>
      <c r="L297">
        <f>all_runs!O1707-all_runs!O2307</f>
        <v>3.9384735965513951E-2</v>
      </c>
      <c r="M297">
        <f>all_runs!O1708-all_runs!O2308</f>
        <v>1.6053137003841256E-2</v>
      </c>
      <c r="N297">
        <f>all_runs!O1709-all_runs!O2309</f>
        <v>5.7799442896935838E-2</v>
      </c>
      <c r="O297">
        <f>all_runs!O1710-all_runs!O2310</f>
        <v>5.0522848909016038E-2</v>
      </c>
      <c r="P297">
        <f>all_runs!O1711-all_runs!O2311</f>
        <v>1.9157088122605304E-2</v>
      </c>
      <c r="Q297">
        <f>all_runs!O1712-all_runs!O2312</f>
        <v>4.0722402082143172E-2</v>
      </c>
      <c r="R297">
        <f>all_runs!O1713-all_runs!O2313</f>
        <v>2.6978988129245374E-2</v>
      </c>
      <c r="S297">
        <f>all_runs!O1714-all_runs!O2314</f>
        <v>2.0802568218298512E-2</v>
      </c>
      <c r="T297">
        <f>all_runs!O1715-all_runs!O2315</f>
        <v>3.8731589432088986E-2</v>
      </c>
      <c r="U297">
        <f>all_runs!O1716-all_runs!O2316</f>
        <v>5.4139264513904384E-2</v>
      </c>
      <c r="V297">
        <f>all_runs!O1717-all_runs!O2317</f>
        <v>4.7226890756302597E-2</v>
      </c>
      <c r="W297">
        <f>all_runs!O1718-all_runs!O2318</f>
        <v>3.1023482714676476E-2</v>
      </c>
      <c r="X297">
        <f>all_runs!O1719-all_runs!O2319</f>
        <v>4.1305817584752713E-2</v>
      </c>
      <c r="Y297">
        <f>all_runs!O1720-all_runs!O2320</f>
        <v>1.6153232242617777E-2</v>
      </c>
      <c r="Z297">
        <f>all_runs!O1721-all_runs!O2321</f>
        <v>3.3429394812679813E-2</v>
      </c>
      <c r="AA297" cm="1">
        <f t="array" ref="AA297">IF(G297=0,"",1+SUMPRODUCT(--(ABS($G297:$Z297)&lt;ABS(G297)),--($G297:$Z297&lt;&gt;0))+(SUMPRODUCT(--(ABS($G297:$Z297)=ABS(G297)),--($G297:$Z297&lt;&gt;0))-1)/2)</f>
        <v>17</v>
      </c>
      <c r="AB297" cm="1">
        <f t="array" ref="AB297">IF(H297=0,"",1+SUMPRODUCT(--(ABS($G297:$Z297)&lt;ABS(H297)),--($G297:$Z297&lt;&gt;0))+(SUMPRODUCT(--(ABS($G297:$Z297)=ABS(H297)),--($G297:$Z297&lt;&gt;0))-1)/2)</f>
        <v>6</v>
      </c>
      <c r="AC297" cm="1">
        <f t="array" ref="AC297">IF(I297=0,"",1+SUMPRODUCT(--(ABS($G297:$Z297)&lt;ABS(I297)),--($G297:$Z297&lt;&gt;0))+(SUMPRODUCT(--(ABS($G297:$Z297)=ABS(I297)),--($G297:$Z297&lt;&gt;0))-1)/2)</f>
        <v>15</v>
      </c>
      <c r="AD297" cm="1">
        <f t="array" ref="AD297">IF(J297=0,"",1+SUMPRODUCT(--(ABS($G297:$Z297)&lt;ABS(J297)),--($G297:$Z297&lt;&gt;0))+(SUMPRODUCT(--(ABS($G297:$Z297)=ABS(J297)),--($G297:$Z297&lt;&gt;0))-1)/2)</f>
        <v>13</v>
      </c>
      <c r="AE297" cm="1">
        <f t="array" ref="AE297">IF(K297=0,"",1+SUMPRODUCT(--(ABS($G297:$Z297)&lt;ABS(K297)),--($G297:$Z297&lt;&gt;0))+(SUMPRODUCT(--(ABS($G297:$Z297)=ABS(K297)),--($G297:$Z297&lt;&gt;0))-1)/2)</f>
        <v>9</v>
      </c>
      <c r="AF297" cm="1">
        <f t="array" ref="AF297">IF(L297=0,"",1+SUMPRODUCT(--(ABS($G297:$Z297)&lt;ABS(L297)),--($G297:$Z297&lt;&gt;0))+(SUMPRODUCT(--(ABS($G297:$Z297)=ABS(L297)),--($G297:$Z297&lt;&gt;0))-1)/2)</f>
        <v>11</v>
      </c>
      <c r="AG297" cm="1">
        <f t="array" ref="AG297">IF(M297=0,"",1+SUMPRODUCT(--(ABS($G297:$Z297)&lt;ABS(M297)),--($G297:$Z297&lt;&gt;0))+(SUMPRODUCT(--(ABS($G297:$Z297)=ABS(M297)),--($G297:$Z297&lt;&gt;0))-1)/2)</f>
        <v>1</v>
      </c>
      <c r="AH297" cm="1">
        <f t="array" ref="AH297">IF(N297=0,"",1+SUMPRODUCT(--(ABS($G297:$Z297)&lt;ABS(N297)),--($G297:$Z297&lt;&gt;0))+(SUMPRODUCT(--(ABS($G297:$Z297)=ABS(N297)),--($G297:$Z297&lt;&gt;0))-1)/2)</f>
        <v>20</v>
      </c>
      <c r="AI297" cm="1">
        <f t="array" ref="AI297">IF(O297=0,"",1+SUMPRODUCT(--(ABS($G297:$Z297)&lt;ABS(O297)),--($G297:$Z297&lt;&gt;0))+(SUMPRODUCT(--(ABS($G297:$Z297)=ABS(O297)),--($G297:$Z297&lt;&gt;0))-1)/2)</f>
        <v>18</v>
      </c>
      <c r="AJ297" cm="1">
        <f t="array" ref="AJ297">IF(P297=0,"",1+SUMPRODUCT(--(ABS($G297:$Z297)&lt;ABS(P297)),--($G297:$Z297&lt;&gt;0))+(SUMPRODUCT(--(ABS($G297:$Z297)=ABS(P297)),--($G297:$Z297&lt;&gt;0))-1)/2)</f>
        <v>3</v>
      </c>
      <c r="AK297" cm="1">
        <f t="array" ref="AK297">IF(Q297=0,"",1+SUMPRODUCT(--(ABS($G297:$Z297)&lt;ABS(Q297)),--($G297:$Z297&lt;&gt;0))+(SUMPRODUCT(--(ABS($G297:$Z297)=ABS(Q297)),--($G297:$Z297&lt;&gt;0))-1)/2)</f>
        <v>12</v>
      </c>
      <c r="AL297" cm="1">
        <f t="array" ref="AL297">IF(R297=0,"",1+SUMPRODUCT(--(ABS($G297:$Z297)&lt;ABS(R297)),--($G297:$Z297&lt;&gt;0))+(SUMPRODUCT(--(ABS($G297:$Z297)=ABS(R297)),--($G297:$Z297&lt;&gt;0))-1)/2)</f>
        <v>5</v>
      </c>
      <c r="AM297" cm="1">
        <f t="array" ref="AM297">IF(S297=0,"",1+SUMPRODUCT(--(ABS($G297:$Z297)&lt;ABS(S297)),--($G297:$Z297&lt;&gt;0))+(SUMPRODUCT(--(ABS($G297:$Z297)=ABS(S297)),--($G297:$Z297&lt;&gt;0))-1)/2)</f>
        <v>4</v>
      </c>
      <c r="AN297" cm="1">
        <f t="array" ref="AN297">IF(T297=0,"",1+SUMPRODUCT(--(ABS($G297:$Z297)&lt;ABS(T297)),--($G297:$Z297&lt;&gt;0))+(SUMPRODUCT(--(ABS($G297:$Z297)=ABS(T297)),--($G297:$Z297&lt;&gt;0))-1)/2)</f>
        <v>10</v>
      </c>
      <c r="AO297" cm="1">
        <f t="array" ref="AO297">IF(U297=0,"",1+SUMPRODUCT(--(ABS($G297:$Z297)&lt;ABS(U297)),--($G297:$Z297&lt;&gt;0))+(SUMPRODUCT(--(ABS($G297:$Z297)=ABS(U297)),--($G297:$Z297&lt;&gt;0))-1)/2)</f>
        <v>19</v>
      </c>
      <c r="AP297" cm="1">
        <f t="array" ref="AP297">IF(V297=0,"",1+SUMPRODUCT(--(ABS($G297:$Z297)&lt;ABS(V297)),--($G297:$Z297&lt;&gt;0))+(SUMPRODUCT(--(ABS($G297:$Z297)=ABS(V297)),--($G297:$Z297&lt;&gt;0))-1)/2)</f>
        <v>16</v>
      </c>
      <c r="AQ297" cm="1">
        <f t="array" ref="AQ297">IF(W297=0,"",1+SUMPRODUCT(--(ABS($G297:$Z297)&lt;ABS(W297)),--($G297:$Z297&lt;&gt;0))+(SUMPRODUCT(--(ABS($G297:$Z297)=ABS(W297)),--($G297:$Z297&lt;&gt;0))-1)/2)</f>
        <v>7</v>
      </c>
      <c r="AR297" cm="1">
        <f t="array" ref="AR297">IF(X297=0,"",1+SUMPRODUCT(--(ABS($G297:$Z297)&lt;ABS(X297)),--($G297:$Z297&lt;&gt;0))+(SUMPRODUCT(--(ABS($G297:$Z297)=ABS(X297)),--($G297:$Z297&lt;&gt;0))-1)/2)</f>
        <v>14</v>
      </c>
      <c r="AS297" cm="1">
        <f t="array" ref="AS297">IF(Y297=0,"",1+SUMPRODUCT(--(ABS($G297:$Z297)&lt;ABS(Y297)),--($G297:$Z297&lt;&gt;0))+(SUMPRODUCT(--(ABS($G297:$Z297)=ABS(Y297)),--($G297:$Z297&lt;&gt;0))-1)/2)</f>
        <v>2</v>
      </c>
      <c r="AT297" cm="1">
        <f t="array" ref="AT297">IF(Z297=0,"",1+SUMPRODUCT(--(ABS($G297:$Z297)&lt;ABS(Z297)),--($G297:$Z297&lt;&gt;0))+(SUMPRODUCT(--(ABS($G297:$Z297)=ABS(Z297)),--($G297:$Z297&lt;&gt;0))-1)/2)</f>
        <v>8</v>
      </c>
      <c r="AU297">
        <f>AVERAGE(G297:Z297)</f>
        <v>3.6493291527499153E-2</v>
      </c>
      <c r="AV297">
        <f>SUMIF(G297:Z297,"&gt;0",AA297:AT297)</f>
        <v>210</v>
      </c>
      <c r="AW297">
        <f>COUNTIF(G297:Z297,"&lt;&gt;0")</f>
        <v>20</v>
      </c>
      <c r="AX297">
        <f>_xlfn.LET(_xlpm.n,AW297,_xlpm.w,AV297,_xlpm.mu,_xlpm.n*(_xlpm.n+1)/4,_xlpm.sd,SQRT(_xlpm.n*(_xlpm.n+1)*(2*_xlpm.n+1)/24),_xlpm.z,(ABS(_xlpm.w-_xlpm.mu)-0.5)/_xlpm.sd,MIN(1,2*(1-_xlfn.NORM.S.DIST(_xlpm.z,TRUE))))</f>
        <v>9.5691731570646255E-5</v>
      </c>
    </row>
    <row r="298" spans="1:50" x14ac:dyDescent="0.25">
      <c r="A298" t="s">
        <v>9358</v>
      </c>
      <c r="B298" t="s">
        <v>147</v>
      </c>
      <c r="C298" t="s">
        <v>190</v>
      </c>
      <c r="D298" t="s">
        <v>73</v>
      </c>
      <c r="E298" t="s">
        <v>26</v>
      </c>
      <c r="F298" t="s">
        <v>9259</v>
      </c>
      <c r="G298">
        <f>all_runs!O1722-all_runs!O2322</f>
        <v>2.6806316338610192E-2</v>
      </c>
      <c r="H298">
        <f>all_runs!O1723-all_runs!O2323</f>
        <v>4.9984370726370519E-2</v>
      </c>
      <c r="I298">
        <f>all_runs!O1724-all_runs!O2324</f>
        <v>3.3031629202307622E-2</v>
      </c>
      <c r="J298">
        <f>all_runs!O1725-all_runs!O2325</f>
        <v>3.1392626106282462E-2</v>
      </c>
      <c r="K298">
        <f>all_runs!O1726-all_runs!O2326</f>
        <v>4.5282124229492626E-2</v>
      </c>
      <c r="L298">
        <f>all_runs!O1727-all_runs!O2327</f>
        <v>3.3222788694748373E-2</v>
      </c>
      <c r="M298">
        <f>all_runs!O1728-all_runs!O2328</f>
        <v>3.8967227462802789E-2</v>
      </c>
      <c r="N298">
        <f>all_runs!O1729-all_runs!O2329</f>
        <v>4.0865290068829774E-2</v>
      </c>
      <c r="O298">
        <f>all_runs!O1730-all_runs!O2330</f>
        <v>2.9516140874715435E-2</v>
      </c>
      <c r="P298">
        <f>all_runs!O1731-all_runs!O2331</f>
        <v>8.0406221979649861E-2</v>
      </c>
      <c r="Q298">
        <f>all_runs!O1732-all_runs!O2332</f>
        <v>4.6043207817436205E-2</v>
      </c>
      <c r="R298">
        <f>all_runs!O1733-all_runs!O2333</f>
        <v>4.5964498472889082E-3</v>
      </c>
      <c r="S298">
        <f>all_runs!O1734-all_runs!O2334</f>
        <v>4.6508628600624102E-2</v>
      </c>
      <c r="T298">
        <f>all_runs!O1735-all_runs!O2335</f>
        <v>2.9194137573317014E-2</v>
      </c>
      <c r="U298">
        <f>all_runs!O1736-all_runs!O2336</f>
        <v>1.8253547665312397E-2</v>
      </c>
      <c r="V298">
        <f>all_runs!O1737-all_runs!O2337</f>
        <v>3.1981904457502486E-2</v>
      </c>
      <c r="W298">
        <f>all_runs!O1738-all_runs!O2338</f>
        <v>6.1403508771929682E-2</v>
      </c>
      <c r="X298">
        <f>all_runs!O1739-all_runs!O2339</f>
        <v>1.8088262836752134E-2</v>
      </c>
      <c r="Y298">
        <f>all_runs!O1740-all_runs!O2340</f>
        <v>5.0875273522975939E-2</v>
      </c>
      <c r="Z298">
        <f>all_runs!O1741-all_runs!O2341</f>
        <v>4.6043826531631193E-2</v>
      </c>
      <c r="AA298" cm="1">
        <f t="array" ref="AA298">IF(G298=0,"",1+SUMPRODUCT(--(ABS($G298:$Z298)&lt;ABS(G298)),--($G298:$Z298&lt;&gt;0))+(SUMPRODUCT(--(ABS($G298:$Z298)=ABS(G298)),--($G298:$Z298&lt;&gt;0))-1)/2)</f>
        <v>4</v>
      </c>
      <c r="AB298" cm="1">
        <f t="array" ref="AB298">IF(H298=0,"",1+SUMPRODUCT(--(ABS($G298:$Z298)&lt;ABS(H298)),--($G298:$Z298&lt;&gt;0))+(SUMPRODUCT(--(ABS($G298:$Z298)=ABS(H298)),--($G298:$Z298&lt;&gt;0))-1)/2)</f>
        <v>17</v>
      </c>
      <c r="AC298" cm="1">
        <f t="array" ref="AC298">IF(I298=0,"",1+SUMPRODUCT(--(ABS($G298:$Z298)&lt;ABS(I298)),--($G298:$Z298&lt;&gt;0))+(SUMPRODUCT(--(ABS($G298:$Z298)=ABS(I298)),--($G298:$Z298&lt;&gt;0))-1)/2)</f>
        <v>9</v>
      </c>
      <c r="AD298" cm="1">
        <f t="array" ref="AD298">IF(J298=0,"",1+SUMPRODUCT(--(ABS($G298:$Z298)&lt;ABS(J298)),--($G298:$Z298&lt;&gt;0))+(SUMPRODUCT(--(ABS($G298:$Z298)=ABS(J298)),--($G298:$Z298&lt;&gt;0))-1)/2)</f>
        <v>7</v>
      </c>
      <c r="AE298" cm="1">
        <f t="array" ref="AE298">IF(K298=0,"",1+SUMPRODUCT(--(ABS($G298:$Z298)&lt;ABS(K298)),--($G298:$Z298&lt;&gt;0))+(SUMPRODUCT(--(ABS($G298:$Z298)=ABS(K298)),--($G298:$Z298&lt;&gt;0))-1)/2)</f>
        <v>13</v>
      </c>
      <c r="AF298" cm="1">
        <f t="array" ref="AF298">IF(L298=0,"",1+SUMPRODUCT(--(ABS($G298:$Z298)&lt;ABS(L298)),--($G298:$Z298&lt;&gt;0))+(SUMPRODUCT(--(ABS($G298:$Z298)=ABS(L298)),--($G298:$Z298&lt;&gt;0))-1)/2)</f>
        <v>10</v>
      </c>
      <c r="AG298" cm="1">
        <f t="array" ref="AG298">IF(M298=0,"",1+SUMPRODUCT(--(ABS($G298:$Z298)&lt;ABS(M298)),--($G298:$Z298&lt;&gt;0))+(SUMPRODUCT(--(ABS($G298:$Z298)=ABS(M298)),--($G298:$Z298&lt;&gt;0))-1)/2)</f>
        <v>11</v>
      </c>
      <c r="AH298" cm="1">
        <f t="array" ref="AH298">IF(N298=0,"",1+SUMPRODUCT(--(ABS($G298:$Z298)&lt;ABS(N298)),--($G298:$Z298&lt;&gt;0))+(SUMPRODUCT(--(ABS($G298:$Z298)=ABS(N298)),--($G298:$Z298&lt;&gt;0))-1)/2)</f>
        <v>12</v>
      </c>
      <c r="AI298" cm="1">
        <f t="array" ref="AI298">IF(O298=0,"",1+SUMPRODUCT(--(ABS($G298:$Z298)&lt;ABS(O298)),--($G298:$Z298&lt;&gt;0))+(SUMPRODUCT(--(ABS($G298:$Z298)=ABS(O298)),--($G298:$Z298&lt;&gt;0))-1)/2)</f>
        <v>6</v>
      </c>
      <c r="AJ298" cm="1">
        <f t="array" ref="AJ298">IF(P298=0,"",1+SUMPRODUCT(--(ABS($G298:$Z298)&lt;ABS(P298)),--($G298:$Z298&lt;&gt;0))+(SUMPRODUCT(--(ABS($G298:$Z298)=ABS(P298)),--($G298:$Z298&lt;&gt;0))-1)/2)</f>
        <v>20</v>
      </c>
      <c r="AK298" cm="1">
        <f t="array" ref="AK298">IF(Q298=0,"",1+SUMPRODUCT(--(ABS($G298:$Z298)&lt;ABS(Q298)),--($G298:$Z298&lt;&gt;0))+(SUMPRODUCT(--(ABS($G298:$Z298)=ABS(Q298)),--($G298:$Z298&lt;&gt;0))-1)/2)</f>
        <v>14</v>
      </c>
      <c r="AL298" cm="1">
        <f t="array" ref="AL298">IF(R298=0,"",1+SUMPRODUCT(--(ABS($G298:$Z298)&lt;ABS(R298)),--($G298:$Z298&lt;&gt;0))+(SUMPRODUCT(--(ABS($G298:$Z298)=ABS(R298)),--($G298:$Z298&lt;&gt;0))-1)/2)</f>
        <v>1</v>
      </c>
      <c r="AM298" cm="1">
        <f t="array" ref="AM298">IF(S298=0,"",1+SUMPRODUCT(--(ABS($G298:$Z298)&lt;ABS(S298)),--($G298:$Z298&lt;&gt;0))+(SUMPRODUCT(--(ABS($G298:$Z298)=ABS(S298)),--($G298:$Z298&lt;&gt;0))-1)/2)</f>
        <v>16</v>
      </c>
      <c r="AN298" cm="1">
        <f t="array" ref="AN298">IF(T298=0,"",1+SUMPRODUCT(--(ABS($G298:$Z298)&lt;ABS(T298)),--($G298:$Z298&lt;&gt;0))+(SUMPRODUCT(--(ABS($G298:$Z298)=ABS(T298)),--($G298:$Z298&lt;&gt;0))-1)/2)</f>
        <v>5</v>
      </c>
      <c r="AO298" cm="1">
        <f t="array" ref="AO298">IF(U298=0,"",1+SUMPRODUCT(--(ABS($G298:$Z298)&lt;ABS(U298)),--($G298:$Z298&lt;&gt;0))+(SUMPRODUCT(--(ABS($G298:$Z298)=ABS(U298)),--($G298:$Z298&lt;&gt;0))-1)/2)</f>
        <v>3</v>
      </c>
      <c r="AP298" cm="1">
        <f t="array" ref="AP298">IF(V298=0,"",1+SUMPRODUCT(--(ABS($G298:$Z298)&lt;ABS(V298)),--($G298:$Z298&lt;&gt;0))+(SUMPRODUCT(--(ABS($G298:$Z298)=ABS(V298)),--($G298:$Z298&lt;&gt;0))-1)/2)</f>
        <v>8</v>
      </c>
      <c r="AQ298" cm="1">
        <f t="array" ref="AQ298">IF(W298=0,"",1+SUMPRODUCT(--(ABS($G298:$Z298)&lt;ABS(W298)),--($G298:$Z298&lt;&gt;0))+(SUMPRODUCT(--(ABS($G298:$Z298)=ABS(W298)),--($G298:$Z298&lt;&gt;0))-1)/2)</f>
        <v>19</v>
      </c>
      <c r="AR298" cm="1">
        <f t="array" ref="AR298">IF(X298=0,"",1+SUMPRODUCT(--(ABS($G298:$Z298)&lt;ABS(X298)),--($G298:$Z298&lt;&gt;0))+(SUMPRODUCT(--(ABS($G298:$Z298)=ABS(X298)),--($G298:$Z298&lt;&gt;0))-1)/2)</f>
        <v>2</v>
      </c>
      <c r="AS298" cm="1">
        <f t="array" ref="AS298">IF(Y298=0,"",1+SUMPRODUCT(--(ABS($G298:$Z298)&lt;ABS(Y298)),--($G298:$Z298&lt;&gt;0))+(SUMPRODUCT(--(ABS($G298:$Z298)=ABS(Y298)),--($G298:$Z298&lt;&gt;0))-1)/2)</f>
        <v>18</v>
      </c>
      <c r="AT298" cm="1">
        <f t="array" ref="AT298">IF(Z298=0,"",1+SUMPRODUCT(--(ABS($G298:$Z298)&lt;ABS(Z298)),--($G298:$Z298&lt;&gt;0))+(SUMPRODUCT(--(ABS($G298:$Z298)=ABS(Z298)),--($G298:$Z298&lt;&gt;0))-1)/2)</f>
        <v>15</v>
      </c>
      <c r="AU298">
        <f>AVERAGE(G298:Z298)</f>
        <v>3.8123174165428986E-2</v>
      </c>
      <c r="AV298">
        <f>SUMIF(G298:Z298,"&gt;0",AA298:AT298)</f>
        <v>210</v>
      </c>
      <c r="AW298">
        <f>COUNTIF(G298:Z298,"&lt;&gt;0")</f>
        <v>20</v>
      </c>
      <c r="AX298">
        <f>_xlfn.LET(_xlpm.n,AW298,_xlpm.w,AV298,_xlpm.mu,_xlpm.n*(_xlpm.n+1)/4,_xlpm.sd,SQRT(_xlpm.n*(_xlpm.n+1)*(2*_xlpm.n+1)/24),_xlpm.z,(ABS(_xlpm.w-_xlpm.mu)-0.5)/_xlpm.sd,MIN(1,2*(1-_xlfn.NORM.S.DIST(_xlpm.z,TRUE))))</f>
        <v>9.5691731570646255E-5</v>
      </c>
    </row>
    <row r="299" spans="1:50" x14ac:dyDescent="0.25">
      <c r="A299" t="s">
        <v>9358</v>
      </c>
      <c r="B299" t="s">
        <v>147</v>
      </c>
      <c r="C299" t="s">
        <v>190</v>
      </c>
      <c r="D299" t="s">
        <v>73</v>
      </c>
      <c r="E299" t="s">
        <v>32</v>
      </c>
      <c r="F299" t="s">
        <v>9260</v>
      </c>
      <c r="G299">
        <f>all_runs!O1742-all_runs!O2342</f>
        <v>-3.5625444207533663E-2</v>
      </c>
      <c r="H299">
        <f>all_runs!O1743-all_runs!O2343</f>
        <v>-7.268730276920321E-4</v>
      </c>
      <c r="I299">
        <f>all_runs!O1744-all_runs!O2344</f>
        <v>1.7762846265855003E-2</v>
      </c>
      <c r="J299">
        <f>all_runs!O1745-all_runs!O2345</f>
        <v>1.5918418107200516E-2</v>
      </c>
      <c r="K299">
        <f>all_runs!O1746-all_runs!O2346</f>
        <v>1.7957390425049624E-3</v>
      </c>
      <c r="L299">
        <f>all_runs!O1747-all_runs!O2347</f>
        <v>3.0262626971456652E-2</v>
      </c>
      <c r="M299">
        <f>all_runs!O1748-all_runs!O2348</f>
        <v>4.335003375617319E-3</v>
      </c>
      <c r="N299">
        <f>all_runs!O1749-all_runs!O2349</f>
        <v>1.9430608807825989E-2</v>
      </c>
      <c r="O299">
        <f>all_runs!O1750-all_runs!O2350</f>
        <v>3.3728847898663816E-2</v>
      </c>
      <c r="P299">
        <f>all_runs!O1751-all_runs!O2351</f>
        <v>2.8821358604036673E-2</v>
      </c>
      <c r="Q299">
        <f>all_runs!O1752-all_runs!O2352</f>
        <v>2.7878610590326258E-2</v>
      </c>
      <c r="R299">
        <f>all_runs!O1753-all_runs!O2353</f>
        <v>3.1902262906778223E-2</v>
      </c>
      <c r="S299">
        <f>all_runs!O1754-all_runs!O2354</f>
        <v>-2.3206751054852814E-3</v>
      </c>
      <c r="T299">
        <f>all_runs!O1755-all_runs!O2355</f>
        <v>5.5049212948157566E-2</v>
      </c>
      <c r="U299">
        <f>all_runs!O1756-all_runs!O2356</f>
        <v>5.0951357376004536E-3</v>
      </c>
      <c r="V299">
        <f>all_runs!O1757-all_runs!O2357</f>
        <v>2.5493821154033314E-2</v>
      </c>
      <c r="W299">
        <f>all_runs!O1758-all_runs!O2358</f>
        <v>3.1682150202113291E-2</v>
      </c>
      <c r="X299">
        <f>all_runs!O1759-all_runs!O2359</f>
        <v>-1.1821519973294614E-2</v>
      </c>
      <c r="Y299">
        <f>all_runs!O1760-all_runs!O2360</f>
        <v>1.5599558800357127E-2</v>
      </c>
      <c r="Z299">
        <f>all_runs!O1761-all_runs!O2361</f>
        <v>1.4961725817675631E-2</v>
      </c>
      <c r="AA299" cm="1">
        <f t="array" ref="AA299">IF(G299=0,"",1+SUMPRODUCT(--(ABS($G299:$Z299)&lt;ABS(G299)),--($G299:$Z299&lt;&gt;0))+(SUMPRODUCT(--(ABS($G299:$Z299)=ABS(G299)),--($G299:$Z299&lt;&gt;0))-1)/2)</f>
        <v>19</v>
      </c>
      <c r="AB299" cm="1">
        <f t="array" ref="AB299">IF(H299=0,"",1+SUMPRODUCT(--(ABS($G299:$Z299)&lt;ABS(H299)),--($G299:$Z299&lt;&gt;0))+(SUMPRODUCT(--(ABS($G299:$Z299)=ABS(H299)),--($G299:$Z299&lt;&gt;0))-1)/2)</f>
        <v>1</v>
      </c>
      <c r="AC299" cm="1">
        <f t="array" ref="AC299">IF(I299=0,"",1+SUMPRODUCT(--(ABS($G299:$Z299)&lt;ABS(I299)),--($G299:$Z299&lt;&gt;0))+(SUMPRODUCT(--(ABS($G299:$Z299)=ABS(I299)),--($G299:$Z299&lt;&gt;0))-1)/2)</f>
        <v>10</v>
      </c>
      <c r="AD299" cm="1">
        <f t="array" ref="AD299">IF(J299=0,"",1+SUMPRODUCT(--(ABS($G299:$Z299)&lt;ABS(J299)),--($G299:$Z299&lt;&gt;0))+(SUMPRODUCT(--(ABS($G299:$Z299)=ABS(J299)),--($G299:$Z299&lt;&gt;0))-1)/2)</f>
        <v>9</v>
      </c>
      <c r="AE299" cm="1">
        <f t="array" ref="AE299">IF(K299=0,"",1+SUMPRODUCT(--(ABS($G299:$Z299)&lt;ABS(K299)),--($G299:$Z299&lt;&gt;0))+(SUMPRODUCT(--(ABS($G299:$Z299)=ABS(K299)),--($G299:$Z299&lt;&gt;0))-1)/2)</f>
        <v>2</v>
      </c>
      <c r="AF299" cm="1">
        <f t="array" ref="AF299">IF(L299=0,"",1+SUMPRODUCT(--(ABS($G299:$Z299)&lt;ABS(L299)),--($G299:$Z299&lt;&gt;0))+(SUMPRODUCT(--(ABS($G299:$Z299)=ABS(L299)),--($G299:$Z299&lt;&gt;0))-1)/2)</f>
        <v>15</v>
      </c>
      <c r="AG299" cm="1">
        <f t="array" ref="AG299">IF(M299=0,"",1+SUMPRODUCT(--(ABS($G299:$Z299)&lt;ABS(M299)),--($G299:$Z299&lt;&gt;0))+(SUMPRODUCT(--(ABS($G299:$Z299)=ABS(M299)),--($G299:$Z299&lt;&gt;0))-1)/2)</f>
        <v>4</v>
      </c>
      <c r="AH299" cm="1">
        <f t="array" ref="AH299">IF(N299=0,"",1+SUMPRODUCT(--(ABS($G299:$Z299)&lt;ABS(N299)),--($G299:$Z299&lt;&gt;0))+(SUMPRODUCT(--(ABS($G299:$Z299)=ABS(N299)),--($G299:$Z299&lt;&gt;0))-1)/2)</f>
        <v>11</v>
      </c>
      <c r="AI299" cm="1">
        <f t="array" ref="AI299">IF(O299=0,"",1+SUMPRODUCT(--(ABS($G299:$Z299)&lt;ABS(O299)),--($G299:$Z299&lt;&gt;0))+(SUMPRODUCT(--(ABS($G299:$Z299)=ABS(O299)),--($G299:$Z299&lt;&gt;0))-1)/2)</f>
        <v>18</v>
      </c>
      <c r="AJ299" cm="1">
        <f t="array" ref="AJ299">IF(P299=0,"",1+SUMPRODUCT(--(ABS($G299:$Z299)&lt;ABS(P299)),--($G299:$Z299&lt;&gt;0))+(SUMPRODUCT(--(ABS($G299:$Z299)=ABS(P299)),--($G299:$Z299&lt;&gt;0))-1)/2)</f>
        <v>14</v>
      </c>
      <c r="AK299" cm="1">
        <f t="array" ref="AK299">IF(Q299=0,"",1+SUMPRODUCT(--(ABS($G299:$Z299)&lt;ABS(Q299)),--($G299:$Z299&lt;&gt;0))+(SUMPRODUCT(--(ABS($G299:$Z299)=ABS(Q299)),--($G299:$Z299&lt;&gt;0))-1)/2)</f>
        <v>13</v>
      </c>
      <c r="AL299" cm="1">
        <f t="array" ref="AL299">IF(R299=0,"",1+SUMPRODUCT(--(ABS($G299:$Z299)&lt;ABS(R299)),--($G299:$Z299&lt;&gt;0))+(SUMPRODUCT(--(ABS($G299:$Z299)=ABS(R299)),--($G299:$Z299&lt;&gt;0))-1)/2)</f>
        <v>17</v>
      </c>
      <c r="AM299" cm="1">
        <f t="array" ref="AM299">IF(S299=0,"",1+SUMPRODUCT(--(ABS($G299:$Z299)&lt;ABS(S299)),--($G299:$Z299&lt;&gt;0))+(SUMPRODUCT(--(ABS($G299:$Z299)=ABS(S299)),--($G299:$Z299&lt;&gt;0))-1)/2)</f>
        <v>3</v>
      </c>
      <c r="AN299" cm="1">
        <f t="array" ref="AN299">IF(T299=0,"",1+SUMPRODUCT(--(ABS($G299:$Z299)&lt;ABS(T299)),--($G299:$Z299&lt;&gt;0))+(SUMPRODUCT(--(ABS($G299:$Z299)=ABS(T299)),--($G299:$Z299&lt;&gt;0))-1)/2)</f>
        <v>20</v>
      </c>
      <c r="AO299" cm="1">
        <f t="array" ref="AO299">IF(U299=0,"",1+SUMPRODUCT(--(ABS($G299:$Z299)&lt;ABS(U299)),--($G299:$Z299&lt;&gt;0))+(SUMPRODUCT(--(ABS($G299:$Z299)=ABS(U299)),--($G299:$Z299&lt;&gt;0))-1)/2)</f>
        <v>5</v>
      </c>
      <c r="AP299" cm="1">
        <f t="array" ref="AP299">IF(V299=0,"",1+SUMPRODUCT(--(ABS($G299:$Z299)&lt;ABS(V299)),--($G299:$Z299&lt;&gt;0))+(SUMPRODUCT(--(ABS($G299:$Z299)=ABS(V299)),--($G299:$Z299&lt;&gt;0))-1)/2)</f>
        <v>12</v>
      </c>
      <c r="AQ299" cm="1">
        <f t="array" ref="AQ299">IF(W299=0,"",1+SUMPRODUCT(--(ABS($G299:$Z299)&lt;ABS(W299)),--($G299:$Z299&lt;&gt;0))+(SUMPRODUCT(--(ABS($G299:$Z299)=ABS(W299)),--($G299:$Z299&lt;&gt;0))-1)/2)</f>
        <v>16</v>
      </c>
      <c r="AR299" cm="1">
        <f t="array" ref="AR299">IF(X299=0,"",1+SUMPRODUCT(--(ABS($G299:$Z299)&lt;ABS(X299)),--($G299:$Z299&lt;&gt;0))+(SUMPRODUCT(--(ABS($G299:$Z299)=ABS(X299)),--($G299:$Z299&lt;&gt;0))-1)/2)</f>
        <v>6</v>
      </c>
      <c r="AS299" cm="1">
        <f t="array" ref="AS299">IF(Y299=0,"",1+SUMPRODUCT(--(ABS($G299:$Z299)&lt;ABS(Y299)),--($G299:$Z299&lt;&gt;0))+(SUMPRODUCT(--(ABS($G299:$Z299)=ABS(Y299)),--($G299:$Z299&lt;&gt;0))-1)/2)</f>
        <v>8</v>
      </c>
      <c r="AT299" cm="1">
        <f t="array" ref="AT299">IF(Z299=0,"",1+SUMPRODUCT(--(ABS($G299:$Z299)&lt;ABS(Z299)),--($G299:$Z299&lt;&gt;0))+(SUMPRODUCT(--(ABS($G299:$Z299)=ABS(Z299)),--($G299:$Z299&lt;&gt;0))-1)/2)</f>
        <v>7</v>
      </c>
      <c r="AU299">
        <f>AVERAGE(G299:Z299)</f>
        <v>1.546117074580986E-2</v>
      </c>
      <c r="AV299">
        <f>SUMIF(G299:Z299,"&gt;0",AA299:AT299)</f>
        <v>181</v>
      </c>
      <c r="AW299">
        <f>COUNTIF(G299:Z299,"&lt;&gt;0")</f>
        <v>20</v>
      </c>
      <c r="AX299">
        <f>_xlfn.LET(_xlpm.n,AW299,_xlpm.w,AV299,_xlpm.mu,_xlpm.n*(_xlpm.n+1)/4,_xlpm.sd,SQRT(_xlpm.n*(_xlpm.n+1)*(2*_xlpm.n+1)/24),_xlpm.z,(ABS(_xlpm.w-_xlpm.mu)-0.5)/_xlpm.sd,MIN(1,2*(1-_xlfn.NORM.S.DIST(_xlpm.z,TRUE))))</f>
        <v>4.8231096157771436E-3</v>
      </c>
    </row>
    <row r="300" spans="1:50" x14ac:dyDescent="0.25">
      <c r="A300" t="s">
        <v>9358</v>
      </c>
      <c r="B300" t="s">
        <v>147</v>
      </c>
      <c r="C300" t="s">
        <v>190</v>
      </c>
      <c r="D300" t="s">
        <v>73</v>
      </c>
      <c r="E300" t="s">
        <v>12</v>
      </c>
      <c r="F300" t="s">
        <v>9260</v>
      </c>
      <c r="G300">
        <f>all_runs!O1762-all_runs!O2362</f>
        <v>1.9489588623666676E-2</v>
      </c>
      <c r="H300">
        <f>all_runs!O1763-all_runs!O2363</f>
        <v>-7.5813534420480222E-3</v>
      </c>
      <c r="I300">
        <f>all_runs!O1764-all_runs!O2364</f>
        <v>-8.751663387514097E-3</v>
      </c>
      <c r="J300">
        <f>all_runs!O1765-all_runs!O2365</f>
        <v>1.4736221632773994E-3</v>
      </c>
      <c r="K300">
        <f>all_runs!O1766-all_runs!O2366</f>
        <v>-1.5353415929784897E-2</v>
      </c>
      <c r="L300">
        <f>all_runs!O1767-all_runs!O2367</f>
        <v>-7.0902468636181437E-3</v>
      </c>
      <c r="M300">
        <f>all_runs!O1768-all_runs!O2368</f>
        <v>-1.0638967579477465E-2</v>
      </c>
      <c r="N300">
        <f>all_runs!O1769-all_runs!O2369</f>
        <v>-9.8354394117834421E-3</v>
      </c>
      <c r="O300">
        <f>all_runs!O1770-all_runs!O2370</f>
        <v>-2.8490028490028463E-2</v>
      </c>
      <c r="P300">
        <f>all_runs!O1771-all_runs!O2371</f>
        <v>-8.9467198028200245E-3</v>
      </c>
      <c r="Q300">
        <f>all_runs!O1772-all_runs!O2372</f>
        <v>-4.7784428187886308E-2</v>
      </c>
      <c r="R300">
        <f>all_runs!O1773-all_runs!O2373</f>
        <v>-1.2288313959136099E-2</v>
      </c>
      <c r="S300">
        <f>all_runs!O1774-all_runs!O2374</f>
        <v>-2.8938186241557085E-2</v>
      </c>
      <c r="T300">
        <f>all_runs!O1775-all_runs!O2375</f>
        <v>2.6260374086461091E-2</v>
      </c>
      <c r="U300">
        <f>all_runs!O1776-all_runs!O2376</f>
        <v>-1.1323953212408866E-2</v>
      </c>
      <c r="V300">
        <f>all_runs!O1777-all_runs!O2377</f>
        <v>-1.9996667222130782E-3</v>
      </c>
      <c r="W300">
        <f>all_runs!O1778-all_runs!O2378</f>
        <v>-1.8790604697651148E-2</v>
      </c>
      <c r="X300">
        <f>all_runs!O1779-all_runs!O2379</f>
        <v>-1.5183607020341605E-2</v>
      </c>
      <c r="Y300">
        <f>all_runs!O1780-all_runs!O2380</f>
        <v>-4.9765619983305198E-3</v>
      </c>
      <c r="Z300">
        <f>all_runs!O1781-all_runs!O2381</f>
        <v>0</v>
      </c>
      <c r="AA300" cm="1">
        <f t="array" ref="AA300">IF(G300=0,"",1+SUMPRODUCT(--(ABS($G300:$Z300)&lt;ABS(G300)),--($G300:$Z300&lt;&gt;0))+(SUMPRODUCT(--(ABS($G300:$Z300)=ABS(G300)),--($G300:$Z300&lt;&gt;0))-1)/2)</f>
        <v>15</v>
      </c>
      <c r="AB300" cm="1">
        <f t="array" ref="AB300">IF(H300=0,"",1+SUMPRODUCT(--(ABS($G300:$Z300)&lt;ABS(H300)),--($G300:$Z300&lt;&gt;0))+(SUMPRODUCT(--(ABS($G300:$Z300)=ABS(H300)),--($G300:$Z300&lt;&gt;0))-1)/2)</f>
        <v>5</v>
      </c>
      <c r="AC300" cm="1">
        <f t="array" ref="AC300">IF(I300=0,"",1+SUMPRODUCT(--(ABS($G300:$Z300)&lt;ABS(I300)),--($G300:$Z300&lt;&gt;0))+(SUMPRODUCT(--(ABS($G300:$Z300)=ABS(I300)),--($G300:$Z300&lt;&gt;0))-1)/2)</f>
        <v>6</v>
      </c>
      <c r="AD300" cm="1">
        <f t="array" ref="AD300">IF(J300=0,"",1+SUMPRODUCT(--(ABS($G300:$Z300)&lt;ABS(J300)),--($G300:$Z300&lt;&gt;0))+(SUMPRODUCT(--(ABS($G300:$Z300)=ABS(J300)),--($G300:$Z300&lt;&gt;0))-1)/2)</f>
        <v>1</v>
      </c>
      <c r="AE300" cm="1">
        <f t="array" ref="AE300">IF(K300=0,"",1+SUMPRODUCT(--(ABS($G300:$Z300)&lt;ABS(K300)),--($G300:$Z300&lt;&gt;0))+(SUMPRODUCT(--(ABS($G300:$Z300)=ABS(K300)),--($G300:$Z300&lt;&gt;0))-1)/2)</f>
        <v>13</v>
      </c>
      <c r="AF300" cm="1">
        <f t="array" ref="AF300">IF(L300=0,"",1+SUMPRODUCT(--(ABS($G300:$Z300)&lt;ABS(L300)),--($G300:$Z300&lt;&gt;0))+(SUMPRODUCT(--(ABS($G300:$Z300)=ABS(L300)),--($G300:$Z300&lt;&gt;0))-1)/2)</f>
        <v>4</v>
      </c>
      <c r="AG300" cm="1">
        <f t="array" ref="AG300">IF(M300=0,"",1+SUMPRODUCT(--(ABS($G300:$Z300)&lt;ABS(M300)),--($G300:$Z300&lt;&gt;0))+(SUMPRODUCT(--(ABS($G300:$Z300)=ABS(M300)),--($G300:$Z300&lt;&gt;0))-1)/2)</f>
        <v>9</v>
      </c>
      <c r="AH300" cm="1">
        <f t="array" ref="AH300">IF(N300=0,"",1+SUMPRODUCT(--(ABS($G300:$Z300)&lt;ABS(N300)),--($G300:$Z300&lt;&gt;0))+(SUMPRODUCT(--(ABS($G300:$Z300)=ABS(N300)),--($G300:$Z300&lt;&gt;0))-1)/2)</f>
        <v>8</v>
      </c>
      <c r="AI300" cm="1">
        <f t="array" ref="AI300">IF(O300=0,"",1+SUMPRODUCT(--(ABS($G300:$Z300)&lt;ABS(O300)),--($G300:$Z300&lt;&gt;0))+(SUMPRODUCT(--(ABS($G300:$Z300)=ABS(O300)),--($G300:$Z300&lt;&gt;0))-1)/2)</f>
        <v>17</v>
      </c>
      <c r="AJ300" cm="1">
        <f t="array" ref="AJ300">IF(P300=0,"",1+SUMPRODUCT(--(ABS($G300:$Z300)&lt;ABS(P300)),--($G300:$Z300&lt;&gt;0))+(SUMPRODUCT(--(ABS($G300:$Z300)=ABS(P300)),--($G300:$Z300&lt;&gt;0))-1)/2)</f>
        <v>7</v>
      </c>
      <c r="AK300" cm="1">
        <f t="array" ref="AK300">IF(Q300=0,"",1+SUMPRODUCT(--(ABS($G300:$Z300)&lt;ABS(Q300)),--($G300:$Z300&lt;&gt;0))+(SUMPRODUCT(--(ABS($G300:$Z300)=ABS(Q300)),--($G300:$Z300&lt;&gt;0))-1)/2)</f>
        <v>19</v>
      </c>
      <c r="AL300" cm="1">
        <f t="array" ref="AL300">IF(R300=0,"",1+SUMPRODUCT(--(ABS($G300:$Z300)&lt;ABS(R300)),--($G300:$Z300&lt;&gt;0))+(SUMPRODUCT(--(ABS($G300:$Z300)=ABS(R300)),--($G300:$Z300&lt;&gt;0))-1)/2)</f>
        <v>11</v>
      </c>
      <c r="AM300" cm="1">
        <f t="array" ref="AM300">IF(S300=0,"",1+SUMPRODUCT(--(ABS($G300:$Z300)&lt;ABS(S300)),--($G300:$Z300&lt;&gt;0))+(SUMPRODUCT(--(ABS($G300:$Z300)=ABS(S300)),--($G300:$Z300&lt;&gt;0))-1)/2)</f>
        <v>18</v>
      </c>
      <c r="AN300" cm="1">
        <f t="array" ref="AN300">IF(T300=0,"",1+SUMPRODUCT(--(ABS($G300:$Z300)&lt;ABS(T300)),--($G300:$Z300&lt;&gt;0))+(SUMPRODUCT(--(ABS($G300:$Z300)=ABS(T300)),--($G300:$Z300&lt;&gt;0))-1)/2)</f>
        <v>16</v>
      </c>
      <c r="AO300" cm="1">
        <f t="array" ref="AO300">IF(U300=0,"",1+SUMPRODUCT(--(ABS($G300:$Z300)&lt;ABS(U300)),--($G300:$Z300&lt;&gt;0))+(SUMPRODUCT(--(ABS($G300:$Z300)=ABS(U300)),--($G300:$Z300&lt;&gt;0))-1)/2)</f>
        <v>10</v>
      </c>
      <c r="AP300" cm="1">
        <f t="array" ref="AP300">IF(V300=0,"",1+SUMPRODUCT(--(ABS($G300:$Z300)&lt;ABS(V300)),--($G300:$Z300&lt;&gt;0))+(SUMPRODUCT(--(ABS($G300:$Z300)=ABS(V300)),--($G300:$Z300&lt;&gt;0))-1)/2)</f>
        <v>2</v>
      </c>
      <c r="AQ300" cm="1">
        <f t="array" ref="AQ300">IF(W300=0,"",1+SUMPRODUCT(--(ABS($G300:$Z300)&lt;ABS(W300)),--($G300:$Z300&lt;&gt;0))+(SUMPRODUCT(--(ABS($G300:$Z300)=ABS(W300)),--($G300:$Z300&lt;&gt;0))-1)/2)</f>
        <v>14</v>
      </c>
      <c r="AR300" cm="1">
        <f t="array" ref="AR300">IF(X300=0,"",1+SUMPRODUCT(--(ABS($G300:$Z300)&lt;ABS(X300)),--($G300:$Z300&lt;&gt;0))+(SUMPRODUCT(--(ABS($G300:$Z300)=ABS(X300)),--($G300:$Z300&lt;&gt;0))-1)/2)</f>
        <v>12</v>
      </c>
      <c r="AS300" cm="1">
        <f t="array" ref="AS300">IF(Y300=0,"",1+SUMPRODUCT(--(ABS($G300:$Z300)&lt;ABS(Y300)),--($G300:$Z300&lt;&gt;0))+(SUMPRODUCT(--(ABS($G300:$Z300)=ABS(Y300)),--($G300:$Z300&lt;&gt;0))-1)/2)</f>
        <v>3</v>
      </c>
      <c r="AT300" t="str" cm="1">
        <f t="array" ref="AT300">IF(Z300=0,"",1+SUMPRODUCT(--(ABS($G300:$Z300)&lt;ABS(Z300)),--($G300:$Z300&lt;&gt;0))+(SUMPRODUCT(--(ABS($G300:$Z300)=ABS(Z300)),--($G300:$Z300&lt;&gt;0))-1)/2)</f>
        <v/>
      </c>
      <c r="AU300">
        <f>AVERAGE(G300:Z300)</f>
        <v>-9.5374786036597041E-3</v>
      </c>
      <c r="AV300">
        <f>SUMIF(G300:Z300,"&gt;0",AA300:AT300)</f>
        <v>32</v>
      </c>
      <c r="AW300">
        <f>COUNTIF(G300:Z300,"&lt;&gt;0")</f>
        <v>19</v>
      </c>
      <c r="AX300">
        <f>_xlfn.LET(_xlpm.n,AW300,_xlpm.w,AV300,_xlpm.mu,_xlpm.n*(_xlpm.n+1)/4,_xlpm.sd,SQRT(_xlpm.n*(_xlpm.n+1)*(2*_xlpm.n+1)/24),_xlpm.z,(ABS(_xlpm.w-_xlpm.mu)-0.5)/_xlpm.sd,MIN(1,2*(1-_xlfn.NORM.S.DIST(_xlpm.z,TRUE))))</f>
        <v>1.1898635164517168E-2</v>
      </c>
    </row>
    <row r="301" spans="1:50" x14ac:dyDescent="0.25">
      <c r="A301" t="s">
        <v>9358</v>
      </c>
      <c r="B301" t="s">
        <v>147</v>
      </c>
      <c r="C301" t="s">
        <v>190</v>
      </c>
      <c r="D301" t="s">
        <v>73</v>
      </c>
      <c r="E301" t="s">
        <v>26</v>
      </c>
      <c r="F301" t="s">
        <v>9260</v>
      </c>
      <c r="G301">
        <f>all_runs!O1782-all_runs!O2382</f>
        <v>3.2914835327276792E-3</v>
      </c>
      <c r="H301">
        <f>all_runs!O1783-all_runs!O2383</f>
        <v>-2.5738751670544069E-2</v>
      </c>
      <c r="I301">
        <f>all_runs!O1784-all_runs!O2384</f>
        <v>7.6526857983809649E-3</v>
      </c>
      <c r="J301">
        <f>all_runs!O1785-all_runs!O2385</f>
        <v>1.3828670982558355E-2</v>
      </c>
      <c r="K301">
        <f>all_runs!O1786-all_runs!O2386</f>
        <v>3.9908615055381791E-3</v>
      </c>
      <c r="L301">
        <f>all_runs!O1787-all_runs!O2387</f>
        <v>-8.6815351567525179E-3</v>
      </c>
      <c r="M301">
        <f>all_runs!O1788-all_runs!O2388</f>
        <v>-8.1216796448584372E-3</v>
      </c>
      <c r="N301">
        <f>all_runs!O1789-all_runs!O2389</f>
        <v>-9.4727507255725207E-3</v>
      </c>
      <c r="O301">
        <f>all_runs!O1790-all_runs!O2390</f>
        <v>-1.1974384539452543E-2</v>
      </c>
      <c r="P301">
        <f>all_runs!O1791-all_runs!O2391</f>
        <v>-2.7250098257565858E-2</v>
      </c>
      <c r="Q301">
        <f>all_runs!O1792-all_runs!O2392</f>
        <v>-1.1441241685144155E-2</v>
      </c>
      <c r="R301">
        <f>all_runs!O1793-all_runs!O2393</f>
        <v>6.558885576812834E-4</v>
      </c>
      <c r="S301">
        <f>all_runs!O1794-all_runs!O2394</f>
        <v>-1.547680463510448E-2</v>
      </c>
      <c r="T301">
        <f>all_runs!O1795-all_runs!O2395</f>
        <v>6.1507936507920746E-4</v>
      </c>
      <c r="U301">
        <f>all_runs!O1796-all_runs!O2396</f>
        <v>-1.0012416973805838E-2</v>
      </c>
      <c r="V301">
        <f>all_runs!O1797-all_runs!O2397</f>
        <v>1.459576342449842E-2</v>
      </c>
      <c r="W301">
        <f>all_runs!O1798-all_runs!O2398</f>
        <v>4.0189265704498878E-3</v>
      </c>
      <c r="X301">
        <f>all_runs!O1799-all_runs!O2399</f>
        <v>-1.3976063311372022E-2</v>
      </c>
      <c r="Y301">
        <f>all_runs!O1800-all_runs!O2400</f>
        <v>3.2863477985428657E-3</v>
      </c>
      <c r="Z301">
        <f>all_runs!O1801-all_runs!O2401</f>
        <v>-1.7169739707145637E-2</v>
      </c>
      <c r="AA301" cm="1">
        <f t="array" ref="AA301">IF(G301=0,"",1+SUMPRODUCT(--(ABS($G301:$Z301)&lt;ABS(G301)),--($G301:$Z301&lt;&gt;0))+(SUMPRODUCT(--(ABS($G301:$Z301)=ABS(G301)),--($G301:$Z301&lt;&gt;0))-1)/2)</f>
        <v>4</v>
      </c>
      <c r="AB301" cm="1">
        <f t="array" ref="AB301">IF(H301=0,"",1+SUMPRODUCT(--(ABS($G301:$Z301)&lt;ABS(H301)),--($G301:$Z301&lt;&gt;0))+(SUMPRODUCT(--(ABS($G301:$Z301)=ABS(H301)),--($G301:$Z301&lt;&gt;0))-1)/2)</f>
        <v>19</v>
      </c>
      <c r="AC301" cm="1">
        <f t="array" ref="AC301">IF(I301=0,"",1+SUMPRODUCT(--(ABS($G301:$Z301)&lt;ABS(I301)),--($G301:$Z301&lt;&gt;0))+(SUMPRODUCT(--(ABS($G301:$Z301)=ABS(I301)),--($G301:$Z301&lt;&gt;0))-1)/2)</f>
        <v>7</v>
      </c>
      <c r="AD301" cm="1">
        <f t="array" ref="AD301">IF(J301=0,"",1+SUMPRODUCT(--(ABS($G301:$Z301)&lt;ABS(J301)),--($G301:$Z301&lt;&gt;0))+(SUMPRODUCT(--(ABS($G301:$Z301)=ABS(J301)),--($G301:$Z301&lt;&gt;0))-1)/2)</f>
        <v>14</v>
      </c>
      <c r="AE301" cm="1">
        <f t="array" ref="AE301">IF(K301=0,"",1+SUMPRODUCT(--(ABS($G301:$Z301)&lt;ABS(K301)),--($G301:$Z301&lt;&gt;0))+(SUMPRODUCT(--(ABS($G301:$Z301)=ABS(K301)),--($G301:$Z301&lt;&gt;0))-1)/2)</f>
        <v>5</v>
      </c>
      <c r="AF301" cm="1">
        <f t="array" ref="AF301">IF(L301=0,"",1+SUMPRODUCT(--(ABS($G301:$Z301)&lt;ABS(L301)),--($G301:$Z301&lt;&gt;0))+(SUMPRODUCT(--(ABS($G301:$Z301)=ABS(L301)),--($G301:$Z301&lt;&gt;0))-1)/2)</f>
        <v>9</v>
      </c>
      <c r="AG301" cm="1">
        <f t="array" ref="AG301">IF(M301=0,"",1+SUMPRODUCT(--(ABS($G301:$Z301)&lt;ABS(M301)),--($G301:$Z301&lt;&gt;0))+(SUMPRODUCT(--(ABS($G301:$Z301)=ABS(M301)),--($G301:$Z301&lt;&gt;0))-1)/2)</f>
        <v>8</v>
      </c>
      <c r="AH301" cm="1">
        <f t="array" ref="AH301">IF(N301=0,"",1+SUMPRODUCT(--(ABS($G301:$Z301)&lt;ABS(N301)),--($G301:$Z301&lt;&gt;0))+(SUMPRODUCT(--(ABS($G301:$Z301)=ABS(N301)),--($G301:$Z301&lt;&gt;0))-1)/2)</f>
        <v>10</v>
      </c>
      <c r="AI301" cm="1">
        <f t="array" ref="AI301">IF(O301=0,"",1+SUMPRODUCT(--(ABS($G301:$Z301)&lt;ABS(O301)),--($G301:$Z301&lt;&gt;0))+(SUMPRODUCT(--(ABS($G301:$Z301)=ABS(O301)),--($G301:$Z301&lt;&gt;0))-1)/2)</f>
        <v>13</v>
      </c>
      <c r="AJ301" cm="1">
        <f t="array" ref="AJ301">IF(P301=0,"",1+SUMPRODUCT(--(ABS($G301:$Z301)&lt;ABS(P301)),--($G301:$Z301&lt;&gt;0))+(SUMPRODUCT(--(ABS($G301:$Z301)=ABS(P301)),--($G301:$Z301&lt;&gt;0))-1)/2)</f>
        <v>20</v>
      </c>
      <c r="AK301" cm="1">
        <f t="array" ref="AK301">IF(Q301=0,"",1+SUMPRODUCT(--(ABS($G301:$Z301)&lt;ABS(Q301)),--($G301:$Z301&lt;&gt;0))+(SUMPRODUCT(--(ABS($G301:$Z301)=ABS(Q301)),--($G301:$Z301&lt;&gt;0))-1)/2)</f>
        <v>12</v>
      </c>
      <c r="AL301" cm="1">
        <f t="array" ref="AL301">IF(R301=0,"",1+SUMPRODUCT(--(ABS($G301:$Z301)&lt;ABS(R301)),--($G301:$Z301&lt;&gt;0))+(SUMPRODUCT(--(ABS($G301:$Z301)=ABS(R301)),--($G301:$Z301&lt;&gt;0))-1)/2)</f>
        <v>2</v>
      </c>
      <c r="AM301" cm="1">
        <f t="array" ref="AM301">IF(S301=0,"",1+SUMPRODUCT(--(ABS($G301:$Z301)&lt;ABS(S301)),--($G301:$Z301&lt;&gt;0))+(SUMPRODUCT(--(ABS($G301:$Z301)=ABS(S301)),--($G301:$Z301&lt;&gt;0))-1)/2)</f>
        <v>17</v>
      </c>
      <c r="AN301" cm="1">
        <f t="array" ref="AN301">IF(T301=0,"",1+SUMPRODUCT(--(ABS($G301:$Z301)&lt;ABS(T301)),--($G301:$Z301&lt;&gt;0))+(SUMPRODUCT(--(ABS($G301:$Z301)=ABS(T301)),--($G301:$Z301&lt;&gt;0))-1)/2)</f>
        <v>1</v>
      </c>
      <c r="AO301" cm="1">
        <f t="array" ref="AO301">IF(U301=0,"",1+SUMPRODUCT(--(ABS($G301:$Z301)&lt;ABS(U301)),--($G301:$Z301&lt;&gt;0))+(SUMPRODUCT(--(ABS($G301:$Z301)=ABS(U301)),--($G301:$Z301&lt;&gt;0))-1)/2)</f>
        <v>11</v>
      </c>
      <c r="AP301" cm="1">
        <f t="array" ref="AP301">IF(V301=0,"",1+SUMPRODUCT(--(ABS($G301:$Z301)&lt;ABS(V301)),--($G301:$Z301&lt;&gt;0))+(SUMPRODUCT(--(ABS($G301:$Z301)=ABS(V301)),--($G301:$Z301&lt;&gt;0))-1)/2)</f>
        <v>16</v>
      </c>
      <c r="AQ301" cm="1">
        <f t="array" ref="AQ301">IF(W301=0,"",1+SUMPRODUCT(--(ABS($G301:$Z301)&lt;ABS(W301)),--($G301:$Z301&lt;&gt;0))+(SUMPRODUCT(--(ABS($G301:$Z301)=ABS(W301)),--($G301:$Z301&lt;&gt;0))-1)/2)</f>
        <v>6</v>
      </c>
      <c r="AR301" cm="1">
        <f t="array" ref="AR301">IF(X301=0,"",1+SUMPRODUCT(--(ABS($G301:$Z301)&lt;ABS(X301)),--($G301:$Z301&lt;&gt;0))+(SUMPRODUCT(--(ABS($G301:$Z301)=ABS(X301)),--($G301:$Z301&lt;&gt;0))-1)/2)</f>
        <v>15</v>
      </c>
      <c r="AS301" cm="1">
        <f t="array" ref="AS301">IF(Y301=0,"",1+SUMPRODUCT(--(ABS($G301:$Z301)&lt;ABS(Y301)),--($G301:$Z301&lt;&gt;0))+(SUMPRODUCT(--(ABS($G301:$Z301)=ABS(Y301)),--($G301:$Z301&lt;&gt;0))-1)/2)</f>
        <v>3</v>
      </c>
      <c r="AT301" cm="1">
        <f t="array" ref="AT301">IF(Z301=0,"",1+SUMPRODUCT(--(ABS($G301:$Z301)&lt;ABS(Z301)),--($G301:$Z301&lt;&gt;0))+(SUMPRODUCT(--(ABS($G301:$Z301)=ABS(Z301)),--($G301:$Z301&lt;&gt;0))-1)/2)</f>
        <v>18</v>
      </c>
      <c r="AU301">
        <f>AVERAGE(G301:Z301)</f>
        <v>-5.3689879385930613E-3</v>
      </c>
      <c r="AV301">
        <f>SUMIF(G301:Z301,"&gt;0",AA301:AT301)</f>
        <v>58</v>
      </c>
      <c r="AW301">
        <f>COUNTIF(G301:Z301,"&lt;&gt;0")</f>
        <v>20</v>
      </c>
      <c r="AX301">
        <f>_xlfn.LET(_xlpm.n,AW301,_xlpm.w,AV301,_xlpm.mu,_xlpm.n*(_xlpm.n+1)/4,_xlpm.sd,SQRT(_xlpm.n*(_xlpm.n+1)*(2*_xlpm.n+1)/24),_xlpm.z,(ABS(_xlpm.w-_xlpm.mu)-0.5)/_xlpm.sd,MIN(1,2*(1-_xlfn.NORM.S.DIST(_xlpm.z,TRUE))))</f>
        <v>8.2569291532478939E-2</v>
      </c>
    </row>
    <row r="302" spans="1:50" x14ac:dyDescent="0.25">
      <c r="A302" t="s">
        <v>9358</v>
      </c>
      <c r="B302" t="s">
        <v>147</v>
      </c>
      <c r="C302" t="s">
        <v>190</v>
      </c>
      <c r="D302" t="s">
        <v>81</v>
      </c>
      <c r="E302" t="s">
        <v>32</v>
      </c>
      <c r="F302" t="s">
        <v>9259</v>
      </c>
      <c r="G302">
        <f>all_runs!O3362-all_runs!O3842</f>
        <v>7.7786964310321061E-2</v>
      </c>
      <c r="H302">
        <f>all_runs!O3363-all_runs!O3843</f>
        <v>7.7786964310321061E-2</v>
      </c>
      <c r="I302">
        <f>all_runs!O3364-all_runs!O3844</f>
        <v>7.7786964310321061E-2</v>
      </c>
      <c r="J302">
        <f>all_runs!O3365-all_runs!O3845</f>
        <v>7.7786964310321061E-2</v>
      </c>
      <c r="K302">
        <f>all_runs!O3366-all_runs!O3846</f>
        <v>7.7786964310321061E-2</v>
      </c>
      <c r="L302">
        <f>all_runs!O3367-all_runs!O3847</f>
        <v>7.7786964310321061E-2</v>
      </c>
      <c r="M302">
        <f>all_runs!O3368-all_runs!O3848</f>
        <v>7.7786964310321061E-2</v>
      </c>
      <c r="N302">
        <f>all_runs!O3369-all_runs!O3849</f>
        <v>7.7786964310321061E-2</v>
      </c>
      <c r="O302">
        <f>all_runs!O3370-all_runs!O3850</f>
        <v>7.7786964310321061E-2</v>
      </c>
      <c r="P302">
        <f>all_runs!O3371-all_runs!O3851</f>
        <v>7.7786964310321061E-2</v>
      </c>
      <c r="Q302">
        <f>all_runs!O3372-all_runs!O3852</f>
        <v>7.7786964310321061E-2</v>
      </c>
      <c r="R302">
        <f>all_runs!O3373-all_runs!O3853</f>
        <v>7.7786964310321061E-2</v>
      </c>
      <c r="S302">
        <f>all_runs!O3374-all_runs!O3854</f>
        <v>7.7786964310321061E-2</v>
      </c>
      <c r="T302">
        <f>all_runs!O3375-all_runs!O3855</f>
        <v>7.7786964310321061E-2</v>
      </c>
      <c r="U302">
        <f>all_runs!O3376-all_runs!O3856</f>
        <v>7.7786964310321061E-2</v>
      </c>
      <c r="V302">
        <f>all_runs!O3377-all_runs!O3857</f>
        <v>7.7786964310321061E-2</v>
      </c>
      <c r="W302">
        <f>all_runs!O3378-all_runs!O3858</f>
        <v>7.7786964310321061E-2</v>
      </c>
      <c r="X302">
        <f>all_runs!O3379-all_runs!O3859</f>
        <v>7.7786964310321061E-2</v>
      </c>
      <c r="Y302">
        <f>all_runs!O3380-all_runs!O3860</f>
        <v>7.7786964310321061E-2</v>
      </c>
      <c r="Z302">
        <f>all_runs!O3381-all_runs!O3861</f>
        <v>7.7786964310321061E-2</v>
      </c>
      <c r="AA302" cm="1">
        <f t="array" ref="AA302">IF(G302=0,"",1+SUMPRODUCT(--(ABS($G302:$Z302)&lt;ABS(G302)),--($G302:$Z302&lt;&gt;0))+(SUMPRODUCT(--(ABS($G302:$Z302)=ABS(G302)),--($G302:$Z302&lt;&gt;0))-1)/2)</f>
        <v>10.5</v>
      </c>
      <c r="AB302" cm="1">
        <f t="array" ref="AB302">IF(H302=0,"",1+SUMPRODUCT(--(ABS($G302:$Z302)&lt;ABS(H302)),--($G302:$Z302&lt;&gt;0))+(SUMPRODUCT(--(ABS($G302:$Z302)=ABS(H302)),--($G302:$Z302&lt;&gt;0))-1)/2)</f>
        <v>10.5</v>
      </c>
      <c r="AC302" cm="1">
        <f t="array" ref="AC302">IF(I302=0,"",1+SUMPRODUCT(--(ABS($G302:$Z302)&lt;ABS(I302)),--($G302:$Z302&lt;&gt;0))+(SUMPRODUCT(--(ABS($G302:$Z302)=ABS(I302)),--($G302:$Z302&lt;&gt;0))-1)/2)</f>
        <v>10.5</v>
      </c>
      <c r="AD302" cm="1">
        <f t="array" ref="AD302">IF(J302=0,"",1+SUMPRODUCT(--(ABS($G302:$Z302)&lt;ABS(J302)),--($G302:$Z302&lt;&gt;0))+(SUMPRODUCT(--(ABS($G302:$Z302)=ABS(J302)),--($G302:$Z302&lt;&gt;0))-1)/2)</f>
        <v>10.5</v>
      </c>
      <c r="AE302" cm="1">
        <f t="array" ref="AE302">IF(K302=0,"",1+SUMPRODUCT(--(ABS($G302:$Z302)&lt;ABS(K302)),--($G302:$Z302&lt;&gt;0))+(SUMPRODUCT(--(ABS($G302:$Z302)=ABS(K302)),--($G302:$Z302&lt;&gt;0))-1)/2)</f>
        <v>10.5</v>
      </c>
      <c r="AF302" cm="1">
        <f t="array" ref="AF302">IF(L302=0,"",1+SUMPRODUCT(--(ABS($G302:$Z302)&lt;ABS(L302)),--($G302:$Z302&lt;&gt;0))+(SUMPRODUCT(--(ABS($G302:$Z302)=ABS(L302)),--($G302:$Z302&lt;&gt;0))-1)/2)</f>
        <v>10.5</v>
      </c>
      <c r="AG302" cm="1">
        <f t="array" ref="AG302">IF(M302=0,"",1+SUMPRODUCT(--(ABS($G302:$Z302)&lt;ABS(M302)),--($G302:$Z302&lt;&gt;0))+(SUMPRODUCT(--(ABS($G302:$Z302)=ABS(M302)),--($G302:$Z302&lt;&gt;0))-1)/2)</f>
        <v>10.5</v>
      </c>
      <c r="AH302" cm="1">
        <f t="array" ref="AH302">IF(N302=0,"",1+SUMPRODUCT(--(ABS($G302:$Z302)&lt;ABS(N302)),--($G302:$Z302&lt;&gt;0))+(SUMPRODUCT(--(ABS($G302:$Z302)=ABS(N302)),--($G302:$Z302&lt;&gt;0))-1)/2)</f>
        <v>10.5</v>
      </c>
      <c r="AI302" cm="1">
        <f t="array" ref="AI302">IF(O302=0,"",1+SUMPRODUCT(--(ABS($G302:$Z302)&lt;ABS(O302)),--($G302:$Z302&lt;&gt;0))+(SUMPRODUCT(--(ABS($G302:$Z302)=ABS(O302)),--($G302:$Z302&lt;&gt;0))-1)/2)</f>
        <v>10.5</v>
      </c>
      <c r="AJ302" cm="1">
        <f t="array" ref="AJ302">IF(P302=0,"",1+SUMPRODUCT(--(ABS($G302:$Z302)&lt;ABS(P302)),--($G302:$Z302&lt;&gt;0))+(SUMPRODUCT(--(ABS($G302:$Z302)=ABS(P302)),--($G302:$Z302&lt;&gt;0))-1)/2)</f>
        <v>10.5</v>
      </c>
      <c r="AK302" cm="1">
        <f t="array" ref="AK302">IF(Q302=0,"",1+SUMPRODUCT(--(ABS($G302:$Z302)&lt;ABS(Q302)),--($G302:$Z302&lt;&gt;0))+(SUMPRODUCT(--(ABS($G302:$Z302)=ABS(Q302)),--($G302:$Z302&lt;&gt;0))-1)/2)</f>
        <v>10.5</v>
      </c>
      <c r="AL302" cm="1">
        <f t="array" ref="AL302">IF(R302=0,"",1+SUMPRODUCT(--(ABS($G302:$Z302)&lt;ABS(R302)),--($G302:$Z302&lt;&gt;0))+(SUMPRODUCT(--(ABS($G302:$Z302)=ABS(R302)),--($G302:$Z302&lt;&gt;0))-1)/2)</f>
        <v>10.5</v>
      </c>
      <c r="AM302" cm="1">
        <f t="array" ref="AM302">IF(S302=0,"",1+SUMPRODUCT(--(ABS($G302:$Z302)&lt;ABS(S302)),--($G302:$Z302&lt;&gt;0))+(SUMPRODUCT(--(ABS($G302:$Z302)=ABS(S302)),--($G302:$Z302&lt;&gt;0))-1)/2)</f>
        <v>10.5</v>
      </c>
      <c r="AN302" cm="1">
        <f t="array" ref="AN302">IF(T302=0,"",1+SUMPRODUCT(--(ABS($G302:$Z302)&lt;ABS(T302)),--($G302:$Z302&lt;&gt;0))+(SUMPRODUCT(--(ABS($G302:$Z302)=ABS(T302)),--($G302:$Z302&lt;&gt;0))-1)/2)</f>
        <v>10.5</v>
      </c>
      <c r="AO302" cm="1">
        <f t="array" ref="AO302">IF(U302=0,"",1+SUMPRODUCT(--(ABS($G302:$Z302)&lt;ABS(U302)),--($G302:$Z302&lt;&gt;0))+(SUMPRODUCT(--(ABS($G302:$Z302)=ABS(U302)),--($G302:$Z302&lt;&gt;0))-1)/2)</f>
        <v>10.5</v>
      </c>
      <c r="AP302" cm="1">
        <f t="array" ref="AP302">IF(V302=0,"",1+SUMPRODUCT(--(ABS($G302:$Z302)&lt;ABS(V302)),--($G302:$Z302&lt;&gt;0))+(SUMPRODUCT(--(ABS($G302:$Z302)=ABS(V302)),--($G302:$Z302&lt;&gt;0))-1)/2)</f>
        <v>10.5</v>
      </c>
      <c r="AQ302" cm="1">
        <f t="array" ref="AQ302">IF(W302=0,"",1+SUMPRODUCT(--(ABS($G302:$Z302)&lt;ABS(W302)),--($G302:$Z302&lt;&gt;0))+(SUMPRODUCT(--(ABS($G302:$Z302)=ABS(W302)),--($G302:$Z302&lt;&gt;0))-1)/2)</f>
        <v>10.5</v>
      </c>
      <c r="AR302" cm="1">
        <f t="array" ref="AR302">IF(X302=0,"",1+SUMPRODUCT(--(ABS($G302:$Z302)&lt;ABS(X302)),--($G302:$Z302&lt;&gt;0))+(SUMPRODUCT(--(ABS($G302:$Z302)=ABS(X302)),--($G302:$Z302&lt;&gt;0))-1)/2)</f>
        <v>10.5</v>
      </c>
      <c r="AS302" cm="1">
        <f t="array" ref="AS302">IF(Y302=0,"",1+SUMPRODUCT(--(ABS($G302:$Z302)&lt;ABS(Y302)),--($G302:$Z302&lt;&gt;0))+(SUMPRODUCT(--(ABS($G302:$Z302)=ABS(Y302)),--($G302:$Z302&lt;&gt;0))-1)/2)</f>
        <v>10.5</v>
      </c>
      <c r="AT302" cm="1">
        <f t="array" ref="AT302">IF(Z302=0,"",1+SUMPRODUCT(--(ABS($G302:$Z302)&lt;ABS(Z302)),--($G302:$Z302&lt;&gt;0))+(SUMPRODUCT(--(ABS($G302:$Z302)=ABS(Z302)),--($G302:$Z302&lt;&gt;0))-1)/2)</f>
        <v>10.5</v>
      </c>
      <c r="AU302">
        <f>AVERAGE(G302:Z302)</f>
        <v>7.7786964310321061E-2</v>
      </c>
      <c r="AV302">
        <f>SUMIF(G302:Z302,"&gt;0",AA302:AT302)</f>
        <v>210</v>
      </c>
      <c r="AW302">
        <f>COUNTIF(G302:Z302,"&lt;&gt;0")</f>
        <v>20</v>
      </c>
      <c r="AX302">
        <f>_xlfn.LET(_xlpm.n,AW302,_xlpm.w,AV302,_xlpm.mu,_xlpm.n*(_xlpm.n+1)/4,_xlpm.sd,SQRT(_xlpm.n*(_xlpm.n+1)*(2*_xlpm.n+1)/24),_xlpm.z,(ABS(_xlpm.w-_xlpm.mu)-0.5)/_xlpm.sd,MIN(1,2*(1-_xlfn.NORM.S.DIST(_xlpm.z,TRUE))))</f>
        <v>9.5691731570646255E-5</v>
      </c>
    </row>
    <row r="303" spans="1:50" x14ac:dyDescent="0.25">
      <c r="A303" t="s">
        <v>9358</v>
      </c>
      <c r="B303" t="s">
        <v>147</v>
      </c>
      <c r="C303" t="s">
        <v>190</v>
      </c>
      <c r="D303" t="s">
        <v>81</v>
      </c>
      <c r="E303" t="s">
        <v>12</v>
      </c>
      <c r="F303" t="s">
        <v>9259</v>
      </c>
      <c r="G303">
        <f>all_runs!O3382-all_runs!O3862</f>
        <v>7.594081895757876E-2</v>
      </c>
      <c r="H303">
        <f>all_runs!O3383-all_runs!O3863</f>
        <v>7.594081895757876E-2</v>
      </c>
      <c r="I303">
        <f>all_runs!O3384-all_runs!O3864</f>
        <v>7.594081895757876E-2</v>
      </c>
      <c r="J303">
        <f>all_runs!O3385-all_runs!O3865</f>
        <v>7.594081895757876E-2</v>
      </c>
      <c r="K303">
        <f>all_runs!O3386-all_runs!O3866</f>
        <v>7.594081895757876E-2</v>
      </c>
      <c r="L303">
        <f>all_runs!O3387-all_runs!O3867</f>
        <v>7.594081895757876E-2</v>
      </c>
      <c r="M303">
        <f>all_runs!O3388-all_runs!O3868</f>
        <v>7.594081895757876E-2</v>
      </c>
      <c r="N303">
        <f>all_runs!O3389-all_runs!O3869</f>
        <v>7.594081895757876E-2</v>
      </c>
      <c r="O303">
        <f>all_runs!O3390-all_runs!O3870</f>
        <v>7.594081895757876E-2</v>
      </c>
      <c r="P303">
        <f>all_runs!O3391-all_runs!O3871</f>
        <v>7.594081895757876E-2</v>
      </c>
      <c r="Q303">
        <f>all_runs!O3392-all_runs!O3872</f>
        <v>7.594081895757876E-2</v>
      </c>
      <c r="R303">
        <f>all_runs!O3393-all_runs!O3873</f>
        <v>7.594081895757876E-2</v>
      </c>
      <c r="S303">
        <f>all_runs!O3394-all_runs!O3874</f>
        <v>7.594081895757876E-2</v>
      </c>
      <c r="T303">
        <f>all_runs!O3395-all_runs!O3875</f>
        <v>7.594081895757876E-2</v>
      </c>
      <c r="U303">
        <f>all_runs!O3396-all_runs!O3876</f>
        <v>7.594081895757876E-2</v>
      </c>
      <c r="V303">
        <f>all_runs!O3397-all_runs!O3877</f>
        <v>7.594081895757876E-2</v>
      </c>
      <c r="W303">
        <f>all_runs!O3398-all_runs!O3878</f>
        <v>7.594081895757876E-2</v>
      </c>
      <c r="X303">
        <f>all_runs!O3399-all_runs!O3879</f>
        <v>7.594081895757876E-2</v>
      </c>
      <c r="Y303">
        <f>all_runs!O3400-all_runs!O3880</f>
        <v>7.594081895757876E-2</v>
      </c>
      <c r="Z303">
        <f>all_runs!O3401-all_runs!O3881</f>
        <v>7.594081895757876E-2</v>
      </c>
      <c r="AA303" cm="1">
        <f t="array" ref="AA303">IF(G303=0,"",1+SUMPRODUCT(--(ABS($G303:$Z303)&lt;ABS(G303)),--($G303:$Z303&lt;&gt;0))+(SUMPRODUCT(--(ABS($G303:$Z303)=ABS(G303)),--($G303:$Z303&lt;&gt;0))-1)/2)</f>
        <v>10.5</v>
      </c>
      <c r="AB303" cm="1">
        <f t="array" ref="AB303">IF(H303=0,"",1+SUMPRODUCT(--(ABS($G303:$Z303)&lt;ABS(H303)),--($G303:$Z303&lt;&gt;0))+(SUMPRODUCT(--(ABS($G303:$Z303)=ABS(H303)),--($G303:$Z303&lt;&gt;0))-1)/2)</f>
        <v>10.5</v>
      </c>
      <c r="AC303" cm="1">
        <f t="array" ref="AC303">IF(I303=0,"",1+SUMPRODUCT(--(ABS($G303:$Z303)&lt;ABS(I303)),--($G303:$Z303&lt;&gt;0))+(SUMPRODUCT(--(ABS($G303:$Z303)=ABS(I303)),--($G303:$Z303&lt;&gt;0))-1)/2)</f>
        <v>10.5</v>
      </c>
      <c r="AD303" cm="1">
        <f t="array" ref="AD303">IF(J303=0,"",1+SUMPRODUCT(--(ABS($G303:$Z303)&lt;ABS(J303)),--($G303:$Z303&lt;&gt;0))+(SUMPRODUCT(--(ABS($G303:$Z303)=ABS(J303)),--($G303:$Z303&lt;&gt;0))-1)/2)</f>
        <v>10.5</v>
      </c>
      <c r="AE303" cm="1">
        <f t="array" ref="AE303">IF(K303=0,"",1+SUMPRODUCT(--(ABS($G303:$Z303)&lt;ABS(K303)),--($G303:$Z303&lt;&gt;0))+(SUMPRODUCT(--(ABS($G303:$Z303)=ABS(K303)),--($G303:$Z303&lt;&gt;0))-1)/2)</f>
        <v>10.5</v>
      </c>
      <c r="AF303" cm="1">
        <f t="array" ref="AF303">IF(L303=0,"",1+SUMPRODUCT(--(ABS($G303:$Z303)&lt;ABS(L303)),--($G303:$Z303&lt;&gt;0))+(SUMPRODUCT(--(ABS($G303:$Z303)=ABS(L303)),--($G303:$Z303&lt;&gt;0))-1)/2)</f>
        <v>10.5</v>
      </c>
      <c r="AG303" cm="1">
        <f t="array" ref="AG303">IF(M303=0,"",1+SUMPRODUCT(--(ABS($G303:$Z303)&lt;ABS(M303)),--($G303:$Z303&lt;&gt;0))+(SUMPRODUCT(--(ABS($G303:$Z303)=ABS(M303)),--($G303:$Z303&lt;&gt;0))-1)/2)</f>
        <v>10.5</v>
      </c>
      <c r="AH303" cm="1">
        <f t="array" ref="AH303">IF(N303=0,"",1+SUMPRODUCT(--(ABS($G303:$Z303)&lt;ABS(N303)),--($G303:$Z303&lt;&gt;0))+(SUMPRODUCT(--(ABS($G303:$Z303)=ABS(N303)),--($G303:$Z303&lt;&gt;0))-1)/2)</f>
        <v>10.5</v>
      </c>
      <c r="AI303" cm="1">
        <f t="array" ref="AI303">IF(O303=0,"",1+SUMPRODUCT(--(ABS($G303:$Z303)&lt;ABS(O303)),--($G303:$Z303&lt;&gt;0))+(SUMPRODUCT(--(ABS($G303:$Z303)=ABS(O303)),--($G303:$Z303&lt;&gt;0))-1)/2)</f>
        <v>10.5</v>
      </c>
      <c r="AJ303" cm="1">
        <f t="array" ref="AJ303">IF(P303=0,"",1+SUMPRODUCT(--(ABS($G303:$Z303)&lt;ABS(P303)),--($G303:$Z303&lt;&gt;0))+(SUMPRODUCT(--(ABS($G303:$Z303)=ABS(P303)),--($G303:$Z303&lt;&gt;0))-1)/2)</f>
        <v>10.5</v>
      </c>
      <c r="AK303" cm="1">
        <f t="array" ref="AK303">IF(Q303=0,"",1+SUMPRODUCT(--(ABS($G303:$Z303)&lt;ABS(Q303)),--($G303:$Z303&lt;&gt;0))+(SUMPRODUCT(--(ABS($G303:$Z303)=ABS(Q303)),--($G303:$Z303&lt;&gt;0))-1)/2)</f>
        <v>10.5</v>
      </c>
      <c r="AL303" cm="1">
        <f t="array" ref="AL303">IF(R303=0,"",1+SUMPRODUCT(--(ABS($G303:$Z303)&lt;ABS(R303)),--($G303:$Z303&lt;&gt;0))+(SUMPRODUCT(--(ABS($G303:$Z303)=ABS(R303)),--($G303:$Z303&lt;&gt;0))-1)/2)</f>
        <v>10.5</v>
      </c>
      <c r="AM303" cm="1">
        <f t="array" ref="AM303">IF(S303=0,"",1+SUMPRODUCT(--(ABS($G303:$Z303)&lt;ABS(S303)),--($G303:$Z303&lt;&gt;0))+(SUMPRODUCT(--(ABS($G303:$Z303)=ABS(S303)),--($G303:$Z303&lt;&gt;0))-1)/2)</f>
        <v>10.5</v>
      </c>
      <c r="AN303" cm="1">
        <f t="array" ref="AN303">IF(T303=0,"",1+SUMPRODUCT(--(ABS($G303:$Z303)&lt;ABS(T303)),--($G303:$Z303&lt;&gt;0))+(SUMPRODUCT(--(ABS($G303:$Z303)=ABS(T303)),--($G303:$Z303&lt;&gt;0))-1)/2)</f>
        <v>10.5</v>
      </c>
      <c r="AO303" cm="1">
        <f t="array" ref="AO303">IF(U303=0,"",1+SUMPRODUCT(--(ABS($G303:$Z303)&lt;ABS(U303)),--($G303:$Z303&lt;&gt;0))+(SUMPRODUCT(--(ABS($G303:$Z303)=ABS(U303)),--($G303:$Z303&lt;&gt;0))-1)/2)</f>
        <v>10.5</v>
      </c>
      <c r="AP303" cm="1">
        <f t="array" ref="AP303">IF(V303=0,"",1+SUMPRODUCT(--(ABS($G303:$Z303)&lt;ABS(V303)),--($G303:$Z303&lt;&gt;0))+(SUMPRODUCT(--(ABS($G303:$Z303)=ABS(V303)),--($G303:$Z303&lt;&gt;0))-1)/2)</f>
        <v>10.5</v>
      </c>
      <c r="AQ303" cm="1">
        <f t="array" ref="AQ303">IF(W303=0,"",1+SUMPRODUCT(--(ABS($G303:$Z303)&lt;ABS(W303)),--($G303:$Z303&lt;&gt;0))+(SUMPRODUCT(--(ABS($G303:$Z303)=ABS(W303)),--($G303:$Z303&lt;&gt;0))-1)/2)</f>
        <v>10.5</v>
      </c>
      <c r="AR303" cm="1">
        <f t="array" ref="AR303">IF(X303=0,"",1+SUMPRODUCT(--(ABS($G303:$Z303)&lt;ABS(X303)),--($G303:$Z303&lt;&gt;0))+(SUMPRODUCT(--(ABS($G303:$Z303)=ABS(X303)),--($G303:$Z303&lt;&gt;0))-1)/2)</f>
        <v>10.5</v>
      </c>
      <c r="AS303" cm="1">
        <f t="array" ref="AS303">IF(Y303=0,"",1+SUMPRODUCT(--(ABS($G303:$Z303)&lt;ABS(Y303)),--($G303:$Z303&lt;&gt;0))+(SUMPRODUCT(--(ABS($G303:$Z303)=ABS(Y303)),--($G303:$Z303&lt;&gt;0))-1)/2)</f>
        <v>10.5</v>
      </c>
      <c r="AT303" cm="1">
        <f t="array" ref="AT303">IF(Z303=0,"",1+SUMPRODUCT(--(ABS($G303:$Z303)&lt;ABS(Z303)),--($G303:$Z303&lt;&gt;0))+(SUMPRODUCT(--(ABS($G303:$Z303)=ABS(Z303)),--($G303:$Z303&lt;&gt;0))-1)/2)</f>
        <v>10.5</v>
      </c>
      <c r="AU303">
        <f>AVERAGE(G303:Z303)</f>
        <v>7.594081895757876E-2</v>
      </c>
      <c r="AV303">
        <f>SUMIF(G303:Z303,"&gt;0",AA303:AT303)</f>
        <v>210</v>
      </c>
      <c r="AW303">
        <f>COUNTIF(G303:Z303,"&lt;&gt;0")</f>
        <v>20</v>
      </c>
      <c r="AX303">
        <f>_xlfn.LET(_xlpm.n,AW303,_xlpm.w,AV303,_xlpm.mu,_xlpm.n*(_xlpm.n+1)/4,_xlpm.sd,SQRT(_xlpm.n*(_xlpm.n+1)*(2*_xlpm.n+1)/24),_xlpm.z,(ABS(_xlpm.w-_xlpm.mu)-0.5)/_xlpm.sd,MIN(1,2*(1-_xlfn.NORM.S.DIST(_xlpm.z,TRUE))))</f>
        <v>9.5691731570646255E-5</v>
      </c>
    </row>
    <row r="304" spans="1:50" x14ac:dyDescent="0.25">
      <c r="A304" t="s">
        <v>9358</v>
      </c>
      <c r="B304" t="s">
        <v>147</v>
      </c>
      <c r="C304" t="s">
        <v>190</v>
      </c>
      <c r="D304" t="s">
        <v>81</v>
      </c>
      <c r="E304" t="s">
        <v>26</v>
      </c>
      <c r="F304" t="s">
        <v>9259</v>
      </c>
      <c r="G304">
        <f>all_runs!O3402-all_runs!O3882</f>
        <v>0.15875519996995036</v>
      </c>
      <c r="H304">
        <f>all_runs!O3403-all_runs!O3883</f>
        <v>0.15875519996995036</v>
      </c>
      <c r="I304">
        <f>all_runs!O3404-all_runs!O3884</f>
        <v>0.15875519996995036</v>
      </c>
      <c r="J304">
        <f>all_runs!O3405-all_runs!O3885</f>
        <v>0.15875519996995036</v>
      </c>
      <c r="K304">
        <f>all_runs!O3406-all_runs!O3886</f>
        <v>0.15875519996995036</v>
      </c>
      <c r="L304">
        <f>all_runs!O3407-all_runs!O3887</f>
        <v>0.15875519996995036</v>
      </c>
      <c r="M304">
        <f>all_runs!O3408-all_runs!O3888</f>
        <v>0.15875519996995036</v>
      </c>
      <c r="N304">
        <f>all_runs!O3409-all_runs!O3889</f>
        <v>0.15875519996995036</v>
      </c>
      <c r="O304">
        <f>all_runs!O3410-all_runs!O3890</f>
        <v>0.15875519996995036</v>
      </c>
      <c r="P304">
        <f>all_runs!O3411-all_runs!O3891</f>
        <v>0.15875519996995036</v>
      </c>
      <c r="Q304">
        <f>all_runs!O3412-all_runs!O3892</f>
        <v>0.15875519996995036</v>
      </c>
      <c r="R304">
        <f>all_runs!O3413-all_runs!O3893</f>
        <v>0.15875519996995036</v>
      </c>
      <c r="S304">
        <f>all_runs!O3414-all_runs!O3894</f>
        <v>0.15875519996995036</v>
      </c>
      <c r="T304">
        <f>all_runs!O3415-all_runs!O3895</f>
        <v>0.15875519996995036</v>
      </c>
      <c r="U304">
        <f>all_runs!O3416-all_runs!O3896</f>
        <v>0.15875519996995036</v>
      </c>
      <c r="V304">
        <f>all_runs!O3417-all_runs!O3897</f>
        <v>0.15875519996995036</v>
      </c>
      <c r="W304">
        <f>all_runs!O3418-all_runs!O3898</f>
        <v>0.15875519996995036</v>
      </c>
      <c r="X304">
        <f>all_runs!O3419-all_runs!O3899</f>
        <v>0.15875519996995036</v>
      </c>
      <c r="Y304">
        <f>all_runs!O3420-all_runs!O3900</f>
        <v>0.15875519996995036</v>
      </c>
      <c r="Z304">
        <f>all_runs!O3421-all_runs!O3901</f>
        <v>0.15875519996995036</v>
      </c>
      <c r="AA304" cm="1">
        <f t="array" ref="AA304">IF(G304=0,"",1+SUMPRODUCT(--(ABS($G304:$Z304)&lt;ABS(G304)),--($G304:$Z304&lt;&gt;0))+(SUMPRODUCT(--(ABS($G304:$Z304)=ABS(G304)),--($G304:$Z304&lt;&gt;0))-1)/2)</f>
        <v>10.5</v>
      </c>
      <c r="AB304" cm="1">
        <f t="array" ref="AB304">IF(H304=0,"",1+SUMPRODUCT(--(ABS($G304:$Z304)&lt;ABS(H304)),--($G304:$Z304&lt;&gt;0))+(SUMPRODUCT(--(ABS($G304:$Z304)=ABS(H304)),--($G304:$Z304&lt;&gt;0))-1)/2)</f>
        <v>10.5</v>
      </c>
      <c r="AC304" cm="1">
        <f t="array" ref="AC304">IF(I304=0,"",1+SUMPRODUCT(--(ABS($G304:$Z304)&lt;ABS(I304)),--($G304:$Z304&lt;&gt;0))+(SUMPRODUCT(--(ABS($G304:$Z304)=ABS(I304)),--($G304:$Z304&lt;&gt;0))-1)/2)</f>
        <v>10.5</v>
      </c>
      <c r="AD304" cm="1">
        <f t="array" ref="AD304">IF(J304=0,"",1+SUMPRODUCT(--(ABS($G304:$Z304)&lt;ABS(J304)),--($G304:$Z304&lt;&gt;0))+(SUMPRODUCT(--(ABS($G304:$Z304)=ABS(J304)),--($G304:$Z304&lt;&gt;0))-1)/2)</f>
        <v>10.5</v>
      </c>
      <c r="AE304" cm="1">
        <f t="array" ref="AE304">IF(K304=0,"",1+SUMPRODUCT(--(ABS($G304:$Z304)&lt;ABS(K304)),--($G304:$Z304&lt;&gt;0))+(SUMPRODUCT(--(ABS($G304:$Z304)=ABS(K304)),--($G304:$Z304&lt;&gt;0))-1)/2)</f>
        <v>10.5</v>
      </c>
      <c r="AF304" cm="1">
        <f t="array" ref="AF304">IF(L304=0,"",1+SUMPRODUCT(--(ABS($G304:$Z304)&lt;ABS(L304)),--($G304:$Z304&lt;&gt;0))+(SUMPRODUCT(--(ABS($G304:$Z304)=ABS(L304)),--($G304:$Z304&lt;&gt;0))-1)/2)</f>
        <v>10.5</v>
      </c>
      <c r="AG304" cm="1">
        <f t="array" ref="AG304">IF(M304=0,"",1+SUMPRODUCT(--(ABS($G304:$Z304)&lt;ABS(M304)),--($G304:$Z304&lt;&gt;0))+(SUMPRODUCT(--(ABS($G304:$Z304)=ABS(M304)),--($G304:$Z304&lt;&gt;0))-1)/2)</f>
        <v>10.5</v>
      </c>
      <c r="AH304" cm="1">
        <f t="array" ref="AH304">IF(N304=0,"",1+SUMPRODUCT(--(ABS($G304:$Z304)&lt;ABS(N304)),--($G304:$Z304&lt;&gt;0))+(SUMPRODUCT(--(ABS($G304:$Z304)=ABS(N304)),--($G304:$Z304&lt;&gt;0))-1)/2)</f>
        <v>10.5</v>
      </c>
      <c r="AI304" cm="1">
        <f t="array" ref="AI304">IF(O304=0,"",1+SUMPRODUCT(--(ABS($G304:$Z304)&lt;ABS(O304)),--($G304:$Z304&lt;&gt;0))+(SUMPRODUCT(--(ABS($G304:$Z304)=ABS(O304)),--($G304:$Z304&lt;&gt;0))-1)/2)</f>
        <v>10.5</v>
      </c>
      <c r="AJ304" cm="1">
        <f t="array" ref="AJ304">IF(P304=0,"",1+SUMPRODUCT(--(ABS($G304:$Z304)&lt;ABS(P304)),--($G304:$Z304&lt;&gt;0))+(SUMPRODUCT(--(ABS($G304:$Z304)=ABS(P304)),--($G304:$Z304&lt;&gt;0))-1)/2)</f>
        <v>10.5</v>
      </c>
      <c r="AK304" cm="1">
        <f t="array" ref="AK304">IF(Q304=0,"",1+SUMPRODUCT(--(ABS($G304:$Z304)&lt;ABS(Q304)),--($G304:$Z304&lt;&gt;0))+(SUMPRODUCT(--(ABS($G304:$Z304)=ABS(Q304)),--($G304:$Z304&lt;&gt;0))-1)/2)</f>
        <v>10.5</v>
      </c>
      <c r="AL304" cm="1">
        <f t="array" ref="AL304">IF(R304=0,"",1+SUMPRODUCT(--(ABS($G304:$Z304)&lt;ABS(R304)),--($G304:$Z304&lt;&gt;0))+(SUMPRODUCT(--(ABS($G304:$Z304)=ABS(R304)),--($G304:$Z304&lt;&gt;0))-1)/2)</f>
        <v>10.5</v>
      </c>
      <c r="AM304" cm="1">
        <f t="array" ref="AM304">IF(S304=0,"",1+SUMPRODUCT(--(ABS($G304:$Z304)&lt;ABS(S304)),--($G304:$Z304&lt;&gt;0))+(SUMPRODUCT(--(ABS($G304:$Z304)=ABS(S304)),--($G304:$Z304&lt;&gt;0))-1)/2)</f>
        <v>10.5</v>
      </c>
      <c r="AN304" cm="1">
        <f t="array" ref="AN304">IF(T304=0,"",1+SUMPRODUCT(--(ABS($G304:$Z304)&lt;ABS(T304)),--($G304:$Z304&lt;&gt;0))+(SUMPRODUCT(--(ABS($G304:$Z304)=ABS(T304)),--($G304:$Z304&lt;&gt;0))-1)/2)</f>
        <v>10.5</v>
      </c>
      <c r="AO304" cm="1">
        <f t="array" ref="AO304">IF(U304=0,"",1+SUMPRODUCT(--(ABS($G304:$Z304)&lt;ABS(U304)),--($G304:$Z304&lt;&gt;0))+(SUMPRODUCT(--(ABS($G304:$Z304)=ABS(U304)),--($G304:$Z304&lt;&gt;0))-1)/2)</f>
        <v>10.5</v>
      </c>
      <c r="AP304" cm="1">
        <f t="array" ref="AP304">IF(V304=0,"",1+SUMPRODUCT(--(ABS($G304:$Z304)&lt;ABS(V304)),--($G304:$Z304&lt;&gt;0))+(SUMPRODUCT(--(ABS($G304:$Z304)=ABS(V304)),--($G304:$Z304&lt;&gt;0))-1)/2)</f>
        <v>10.5</v>
      </c>
      <c r="AQ304" cm="1">
        <f t="array" ref="AQ304">IF(W304=0,"",1+SUMPRODUCT(--(ABS($G304:$Z304)&lt;ABS(W304)),--($G304:$Z304&lt;&gt;0))+(SUMPRODUCT(--(ABS($G304:$Z304)=ABS(W304)),--($G304:$Z304&lt;&gt;0))-1)/2)</f>
        <v>10.5</v>
      </c>
      <c r="AR304" cm="1">
        <f t="array" ref="AR304">IF(X304=0,"",1+SUMPRODUCT(--(ABS($G304:$Z304)&lt;ABS(X304)),--($G304:$Z304&lt;&gt;0))+(SUMPRODUCT(--(ABS($G304:$Z304)=ABS(X304)),--($G304:$Z304&lt;&gt;0))-1)/2)</f>
        <v>10.5</v>
      </c>
      <c r="AS304" cm="1">
        <f t="array" ref="AS304">IF(Y304=0,"",1+SUMPRODUCT(--(ABS($G304:$Z304)&lt;ABS(Y304)),--($G304:$Z304&lt;&gt;0))+(SUMPRODUCT(--(ABS($G304:$Z304)=ABS(Y304)),--($G304:$Z304&lt;&gt;0))-1)/2)</f>
        <v>10.5</v>
      </c>
      <c r="AT304" cm="1">
        <f t="array" ref="AT304">IF(Z304=0,"",1+SUMPRODUCT(--(ABS($G304:$Z304)&lt;ABS(Z304)),--($G304:$Z304&lt;&gt;0))+(SUMPRODUCT(--(ABS($G304:$Z304)=ABS(Z304)),--($G304:$Z304&lt;&gt;0))-1)/2)</f>
        <v>10.5</v>
      </c>
      <c r="AU304">
        <f>AVERAGE(G304:Z304)</f>
        <v>0.15875519996995027</v>
      </c>
      <c r="AV304">
        <f>SUMIF(G304:Z304,"&gt;0",AA304:AT304)</f>
        <v>210</v>
      </c>
      <c r="AW304">
        <f>COUNTIF(G304:Z304,"&lt;&gt;0")</f>
        <v>20</v>
      </c>
      <c r="AX304">
        <f>_xlfn.LET(_xlpm.n,AW304,_xlpm.w,AV304,_xlpm.mu,_xlpm.n*(_xlpm.n+1)/4,_xlpm.sd,SQRT(_xlpm.n*(_xlpm.n+1)*(2*_xlpm.n+1)/24),_xlpm.z,(ABS(_xlpm.w-_xlpm.mu)-0.5)/_xlpm.sd,MIN(1,2*(1-_xlfn.NORM.S.DIST(_xlpm.z,TRUE))))</f>
        <v>9.5691731570646255E-5</v>
      </c>
    </row>
    <row r="305" spans="1:50" x14ac:dyDescent="0.25">
      <c r="A305" t="s">
        <v>9358</v>
      </c>
      <c r="B305" t="s">
        <v>147</v>
      </c>
      <c r="C305" t="s">
        <v>190</v>
      </c>
      <c r="D305" t="s">
        <v>81</v>
      </c>
      <c r="E305" t="s">
        <v>32</v>
      </c>
      <c r="F305" t="s">
        <v>9260</v>
      </c>
      <c r="G305">
        <f>all_runs!O3422-all_runs!O3902</f>
        <v>3.6241844280121893E-2</v>
      </c>
      <c r="H305">
        <f>all_runs!O3423-all_runs!O3903</f>
        <v>2.0107308433609528E-2</v>
      </c>
      <c r="I305">
        <f>all_runs!O3424-all_runs!O3904</f>
        <v>3.0745138979511921E-2</v>
      </c>
      <c r="J305">
        <f>all_runs!O3425-all_runs!O3905</f>
        <v>1.9758198502159652E-2</v>
      </c>
      <c r="K305">
        <f>all_runs!O3426-all_runs!O3906</f>
        <v>3.9749834626255365E-2</v>
      </c>
      <c r="L305">
        <f>all_runs!O3427-all_runs!O3907</f>
        <v>3.4045946166080032E-2</v>
      </c>
      <c r="M305">
        <f>all_runs!O3428-all_runs!O3908</f>
        <v>4.7669182245264397E-2</v>
      </c>
      <c r="N305">
        <f>all_runs!O3429-all_runs!O3909</f>
        <v>4.9567653148215651E-2</v>
      </c>
      <c r="O305">
        <f>all_runs!O3430-all_runs!O3910</f>
        <v>3.0936534864500653E-2</v>
      </c>
      <c r="P305">
        <f>all_runs!O3431-all_runs!O3911</f>
        <v>3.6521892034464543E-2</v>
      </c>
      <c r="Q305">
        <f>all_runs!O3432-all_runs!O3912</f>
        <v>2.726566362929983E-2</v>
      </c>
      <c r="R305">
        <f>all_runs!O3433-all_runs!O3913</f>
        <v>5.1989755289154616E-2</v>
      </c>
      <c r="S305">
        <f>all_runs!O3434-all_runs!O3914</f>
        <v>4.996776686262705E-2</v>
      </c>
      <c r="T305">
        <f>all_runs!O3435-all_runs!O3915</f>
        <v>4.3099804906786554E-2</v>
      </c>
      <c r="U305">
        <f>all_runs!O3436-all_runs!O3916</f>
        <v>3.405439769076124E-2</v>
      </c>
      <c r="V305">
        <f>all_runs!O3437-all_runs!O3917</f>
        <v>6.148336583119185E-2</v>
      </c>
      <c r="W305">
        <f>all_runs!O3438-all_runs!O3918</f>
        <v>1.1830140372561138E-2</v>
      </c>
      <c r="X305">
        <f>all_runs!O3439-all_runs!O3919</f>
        <v>2.862014370965793E-2</v>
      </c>
      <c r="Y305">
        <f>all_runs!O3440-all_runs!O3920</f>
        <v>4.4854428860464535E-2</v>
      </c>
      <c r="Z305">
        <f>all_runs!O3441-all_runs!O3921</f>
        <v>5.1981197182181416E-2</v>
      </c>
      <c r="AA305" cm="1">
        <f t="array" ref="AA305">IF(G305=0,"",1+SUMPRODUCT(--(ABS($G305:$Z305)&lt;ABS(G305)),--($G305:$Z305&lt;&gt;0))+(SUMPRODUCT(--(ABS($G305:$Z305)=ABS(G305)),--($G305:$Z305&lt;&gt;0))-1)/2)</f>
        <v>10</v>
      </c>
      <c r="AB305" cm="1">
        <f t="array" ref="AB305">IF(H305=0,"",1+SUMPRODUCT(--(ABS($G305:$Z305)&lt;ABS(H305)),--($G305:$Z305&lt;&gt;0))+(SUMPRODUCT(--(ABS($G305:$Z305)=ABS(H305)),--($G305:$Z305&lt;&gt;0))-1)/2)</f>
        <v>3</v>
      </c>
      <c r="AC305" cm="1">
        <f t="array" ref="AC305">IF(I305=0,"",1+SUMPRODUCT(--(ABS($G305:$Z305)&lt;ABS(I305)),--($G305:$Z305&lt;&gt;0))+(SUMPRODUCT(--(ABS($G305:$Z305)=ABS(I305)),--($G305:$Z305&lt;&gt;0))-1)/2)</f>
        <v>6</v>
      </c>
      <c r="AD305" cm="1">
        <f t="array" ref="AD305">IF(J305=0,"",1+SUMPRODUCT(--(ABS($G305:$Z305)&lt;ABS(J305)),--($G305:$Z305&lt;&gt;0))+(SUMPRODUCT(--(ABS($G305:$Z305)=ABS(J305)),--($G305:$Z305&lt;&gt;0))-1)/2)</f>
        <v>2</v>
      </c>
      <c r="AE305" cm="1">
        <f t="array" ref="AE305">IF(K305=0,"",1+SUMPRODUCT(--(ABS($G305:$Z305)&lt;ABS(K305)),--($G305:$Z305&lt;&gt;0))+(SUMPRODUCT(--(ABS($G305:$Z305)=ABS(K305)),--($G305:$Z305&lt;&gt;0))-1)/2)</f>
        <v>12</v>
      </c>
      <c r="AF305" cm="1">
        <f t="array" ref="AF305">IF(L305=0,"",1+SUMPRODUCT(--(ABS($G305:$Z305)&lt;ABS(L305)),--($G305:$Z305&lt;&gt;0))+(SUMPRODUCT(--(ABS($G305:$Z305)=ABS(L305)),--($G305:$Z305&lt;&gt;0))-1)/2)</f>
        <v>8</v>
      </c>
      <c r="AG305" cm="1">
        <f t="array" ref="AG305">IF(M305=0,"",1+SUMPRODUCT(--(ABS($G305:$Z305)&lt;ABS(M305)),--($G305:$Z305&lt;&gt;0))+(SUMPRODUCT(--(ABS($G305:$Z305)=ABS(M305)),--($G305:$Z305&lt;&gt;0))-1)/2)</f>
        <v>15</v>
      </c>
      <c r="AH305" cm="1">
        <f t="array" ref="AH305">IF(N305=0,"",1+SUMPRODUCT(--(ABS($G305:$Z305)&lt;ABS(N305)),--($G305:$Z305&lt;&gt;0))+(SUMPRODUCT(--(ABS($G305:$Z305)=ABS(N305)),--($G305:$Z305&lt;&gt;0))-1)/2)</f>
        <v>16</v>
      </c>
      <c r="AI305" cm="1">
        <f t="array" ref="AI305">IF(O305=0,"",1+SUMPRODUCT(--(ABS($G305:$Z305)&lt;ABS(O305)),--($G305:$Z305&lt;&gt;0))+(SUMPRODUCT(--(ABS($G305:$Z305)=ABS(O305)),--($G305:$Z305&lt;&gt;0))-1)/2)</f>
        <v>7</v>
      </c>
      <c r="AJ305" cm="1">
        <f t="array" ref="AJ305">IF(P305=0,"",1+SUMPRODUCT(--(ABS($G305:$Z305)&lt;ABS(P305)),--($G305:$Z305&lt;&gt;0))+(SUMPRODUCT(--(ABS($G305:$Z305)=ABS(P305)),--($G305:$Z305&lt;&gt;0))-1)/2)</f>
        <v>11</v>
      </c>
      <c r="AK305" cm="1">
        <f t="array" ref="AK305">IF(Q305=0,"",1+SUMPRODUCT(--(ABS($G305:$Z305)&lt;ABS(Q305)),--($G305:$Z305&lt;&gt;0))+(SUMPRODUCT(--(ABS($G305:$Z305)=ABS(Q305)),--($G305:$Z305&lt;&gt;0))-1)/2)</f>
        <v>4</v>
      </c>
      <c r="AL305" cm="1">
        <f t="array" ref="AL305">IF(R305=0,"",1+SUMPRODUCT(--(ABS($G305:$Z305)&lt;ABS(R305)),--($G305:$Z305&lt;&gt;0))+(SUMPRODUCT(--(ABS($G305:$Z305)=ABS(R305)),--($G305:$Z305&lt;&gt;0))-1)/2)</f>
        <v>19</v>
      </c>
      <c r="AM305" cm="1">
        <f t="array" ref="AM305">IF(S305=0,"",1+SUMPRODUCT(--(ABS($G305:$Z305)&lt;ABS(S305)),--($G305:$Z305&lt;&gt;0))+(SUMPRODUCT(--(ABS($G305:$Z305)=ABS(S305)),--($G305:$Z305&lt;&gt;0))-1)/2)</f>
        <v>17</v>
      </c>
      <c r="AN305" cm="1">
        <f t="array" ref="AN305">IF(T305=0,"",1+SUMPRODUCT(--(ABS($G305:$Z305)&lt;ABS(T305)),--($G305:$Z305&lt;&gt;0))+(SUMPRODUCT(--(ABS($G305:$Z305)=ABS(T305)),--($G305:$Z305&lt;&gt;0))-1)/2)</f>
        <v>13</v>
      </c>
      <c r="AO305" cm="1">
        <f t="array" ref="AO305">IF(U305=0,"",1+SUMPRODUCT(--(ABS($G305:$Z305)&lt;ABS(U305)),--($G305:$Z305&lt;&gt;0))+(SUMPRODUCT(--(ABS($G305:$Z305)=ABS(U305)),--($G305:$Z305&lt;&gt;0))-1)/2)</f>
        <v>9</v>
      </c>
      <c r="AP305" cm="1">
        <f t="array" ref="AP305">IF(V305=0,"",1+SUMPRODUCT(--(ABS($G305:$Z305)&lt;ABS(V305)),--($G305:$Z305&lt;&gt;0))+(SUMPRODUCT(--(ABS($G305:$Z305)=ABS(V305)),--($G305:$Z305&lt;&gt;0))-1)/2)</f>
        <v>20</v>
      </c>
      <c r="AQ305" cm="1">
        <f t="array" ref="AQ305">IF(W305=0,"",1+SUMPRODUCT(--(ABS($G305:$Z305)&lt;ABS(W305)),--($G305:$Z305&lt;&gt;0))+(SUMPRODUCT(--(ABS($G305:$Z305)=ABS(W305)),--($G305:$Z305&lt;&gt;0))-1)/2)</f>
        <v>1</v>
      </c>
      <c r="AR305" cm="1">
        <f t="array" ref="AR305">IF(X305=0,"",1+SUMPRODUCT(--(ABS($G305:$Z305)&lt;ABS(X305)),--($G305:$Z305&lt;&gt;0))+(SUMPRODUCT(--(ABS($G305:$Z305)=ABS(X305)),--($G305:$Z305&lt;&gt;0))-1)/2)</f>
        <v>5</v>
      </c>
      <c r="AS305" cm="1">
        <f t="array" ref="AS305">IF(Y305=0,"",1+SUMPRODUCT(--(ABS($G305:$Z305)&lt;ABS(Y305)),--($G305:$Z305&lt;&gt;0))+(SUMPRODUCT(--(ABS($G305:$Z305)=ABS(Y305)),--($G305:$Z305&lt;&gt;0))-1)/2)</f>
        <v>14</v>
      </c>
      <c r="AT305" cm="1">
        <f t="array" ref="AT305">IF(Z305=0,"",1+SUMPRODUCT(--(ABS($G305:$Z305)&lt;ABS(Z305)),--($G305:$Z305&lt;&gt;0))+(SUMPRODUCT(--(ABS($G305:$Z305)=ABS(Z305)),--($G305:$Z305&lt;&gt;0))-1)/2)</f>
        <v>18</v>
      </c>
      <c r="AU305">
        <f>AVERAGE(G305:Z305)</f>
        <v>3.752450988074349E-2</v>
      </c>
      <c r="AV305">
        <f>SUMIF(G305:Z305,"&gt;0",AA305:AT305)</f>
        <v>210</v>
      </c>
      <c r="AW305">
        <f>COUNTIF(G305:Z305,"&lt;&gt;0")</f>
        <v>20</v>
      </c>
      <c r="AX305">
        <f>_xlfn.LET(_xlpm.n,AW305,_xlpm.w,AV305,_xlpm.mu,_xlpm.n*(_xlpm.n+1)/4,_xlpm.sd,SQRT(_xlpm.n*(_xlpm.n+1)*(2*_xlpm.n+1)/24),_xlpm.z,(ABS(_xlpm.w-_xlpm.mu)-0.5)/_xlpm.sd,MIN(1,2*(1-_xlfn.NORM.S.DIST(_xlpm.z,TRUE))))</f>
        <v>9.5691731570646255E-5</v>
      </c>
    </row>
    <row r="306" spans="1:50" x14ac:dyDescent="0.25">
      <c r="A306" t="s">
        <v>9358</v>
      </c>
      <c r="B306" t="s">
        <v>147</v>
      </c>
      <c r="C306" t="s">
        <v>190</v>
      </c>
      <c r="D306" t="s">
        <v>81</v>
      </c>
      <c r="E306" t="s">
        <v>12</v>
      </c>
      <c r="F306" t="s">
        <v>9260</v>
      </c>
      <c r="G306">
        <f>all_runs!O3442-all_runs!O3922</f>
        <v>-9.6078784603370604E-4</v>
      </c>
      <c r="H306">
        <f>all_runs!O3443-all_runs!O3923</f>
        <v>-3.1962010867083723E-3</v>
      </c>
      <c r="I306">
        <f>all_runs!O3444-all_runs!O3924</f>
        <v>3.9081582804103787E-2</v>
      </c>
      <c r="J306">
        <f>all_runs!O3445-all_runs!O3925</f>
        <v>-9.6644537777176298E-3</v>
      </c>
      <c r="K306">
        <f>all_runs!O3446-all_runs!O3926</f>
        <v>8.3788706739524876E-3</v>
      </c>
      <c r="L306">
        <f>all_runs!O3447-all_runs!O3927</f>
        <v>-2.3629908197656313E-2</v>
      </c>
      <c r="M306">
        <f>all_runs!O3448-all_runs!O3928</f>
        <v>-7.33629200253616E-3</v>
      </c>
      <c r="N306">
        <f>all_runs!O3449-all_runs!O3929</f>
        <v>1.1861397655269612E-2</v>
      </c>
      <c r="O306">
        <f>all_runs!O3450-all_runs!O3930</f>
        <v>2.1857923497267673E-2</v>
      </c>
      <c r="P306">
        <f>all_runs!O3451-all_runs!O3931</f>
        <v>9.2285508291276575E-3</v>
      </c>
      <c r="Q306">
        <f>all_runs!O3452-all_runs!O3932</f>
        <v>2.7855153203342642E-2</v>
      </c>
      <c r="R306">
        <f>all_runs!O3453-all_runs!O3933</f>
        <v>1.6885553470919135E-2</v>
      </c>
      <c r="S306">
        <f>all_runs!O3454-all_runs!O3934</f>
        <v>6.0121765601218735E-3</v>
      </c>
      <c r="T306">
        <f>all_runs!O3455-all_runs!O3935</f>
        <v>-4.667693401255768E-2</v>
      </c>
      <c r="U306">
        <f>all_runs!O3456-all_runs!O3936</f>
        <v>-1.0976748422946492E-2</v>
      </c>
      <c r="V306">
        <f>all_runs!O3457-all_runs!O3937</f>
        <v>1.367681357416195E-2</v>
      </c>
      <c r="W306">
        <f>all_runs!O3458-all_runs!O3938</f>
        <v>1.0190300798035512E-2</v>
      </c>
      <c r="X306">
        <f>all_runs!O3459-all_runs!O3939</f>
        <v>1.0405905164024176E-2</v>
      </c>
      <c r="Y306">
        <f>all_runs!O3460-all_runs!O3940</f>
        <v>-1.5106334670400345E-2</v>
      </c>
      <c r="Z306">
        <f>all_runs!O3461-all_runs!O3941</f>
        <v>3.7981999834860725E-3</v>
      </c>
      <c r="AA306" cm="1">
        <f t="array" ref="AA306">IF(G306=0,"",1+SUMPRODUCT(--(ABS($G306:$Z306)&lt;ABS(G306)),--($G306:$Z306&lt;&gt;0))+(SUMPRODUCT(--(ABS($G306:$Z306)=ABS(G306)),--($G306:$Z306&lt;&gt;0))-1)/2)</f>
        <v>1</v>
      </c>
      <c r="AB306" cm="1">
        <f t="array" ref="AB306">IF(H306=0,"",1+SUMPRODUCT(--(ABS($G306:$Z306)&lt;ABS(H306)),--($G306:$Z306&lt;&gt;0))+(SUMPRODUCT(--(ABS($G306:$Z306)=ABS(H306)),--($G306:$Z306&lt;&gt;0))-1)/2)</f>
        <v>2</v>
      </c>
      <c r="AC306" cm="1">
        <f t="array" ref="AC306">IF(I306=0,"",1+SUMPRODUCT(--(ABS($G306:$Z306)&lt;ABS(I306)),--($G306:$Z306&lt;&gt;0))+(SUMPRODUCT(--(ABS($G306:$Z306)=ABS(I306)),--($G306:$Z306&lt;&gt;0))-1)/2)</f>
        <v>19</v>
      </c>
      <c r="AD306" cm="1">
        <f t="array" ref="AD306">IF(J306=0,"",1+SUMPRODUCT(--(ABS($G306:$Z306)&lt;ABS(J306)),--($G306:$Z306&lt;&gt;0))+(SUMPRODUCT(--(ABS($G306:$Z306)=ABS(J306)),--($G306:$Z306&lt;&gt;0))-1)/2)</f>
        <v>8</v>
      </c>
      <c r="AE306" cm="1">
        <f t="array" ref="AE306">IF(K306=0,"",1+SUMPRODUCT(--(ABS($G306:$Z306)&lt;ABS(K306)),--($G306:$Z306&lt;&gt;0))+(SUMPRODUCT(--(ABS($G306:$Z306)=ABS(K306)),--($G306:$Z306&lt;&gt;0))-1)/2)</f>
        <v>6</v>
      </c>
      <c r="AF306" cm="1">
        <f t="array" ref="AF306">IF(L306=0,"",1+SUMPRODUCT(--(ABS($G306:$Z306)&lt;ABS(L306)),--($G306:$Z306&lt;&gt;0))+(SUMPRODUCT(--(ABS($G306:$Z306)=ABS(L306)),--($G306:$Z306&lt;&gt;0))-1)/2)</f>
        <v>17</v>
      </c>
      <c r="AG306" cm="1">
        <f t="array" ref="AG306">IF(M306=0,"",1+SUMPRODUCT(--(ABS($G306:$Z306)&lt;ABS(M306)),--($G306:$Z306&lt;&gt;0))+(SUMPRODUCT(--(ABS($G306:$Z306)=ABS(M306)),--($G306:$Z306&lt;&gt;0))-1)/2)</f>
        <v>5</v>
      </c>
      <c r="AH306" cm="1">
        <f t="array" ref="AH306">IF(N306=0,"",1+SUMPRODUCT(--(ABS($G306:$Z306)&lt;ABS(N306)),--($G306:$Z306&lt;&gt;0))+(SUMPRODUCT(--(ABS($G306:$Z306)=ABS(N306)),--($G306:$Z306&lt;&gt;0))-1)/2)</f>
        <v>12</v>
      </c>
      <c r="AI306" cm="1">
        <f t="array" ref="AI306">IF(O306=0,"",1+SUMPRODUCT(--(ABS($G306:$Z306)&lt;ABS(O306)),--($G306:$Z306&lt;&gt;0))+(SUMPRODUCT(--(ABS($G306:$Z306)=ABS(O306)),--($G306:$Z306&lt;&gt;0))-1)/2)</f>
        <v>16</v>
      </c>
      <c r="AJ306" cm="1">
        <f t="array" ref="AJ306">IF(P306=0,"",1+SUMPRODUCT(--(ABS($G306:$Z306)&lt;ABS(P306)),--($G306:$Z306&lt;&gt;0))+(SUMPRODUCT(--(ABS($G306:$Z306)=ABS(P306)),--($G306:$Z306&lt;&gt;0))-1)/2)</f>
        <v>7</v>
      </c>
      <c r="AK306" cm="1">
        <f t="array" ref="AK306">IF(Q306=0,"",1+SUMPRODUCT(--(ABS($G306:$Z306)&lt;ABS(Q306)),--($G306:$Z306&lt;&gt;0))+(SUMPRODUCT(--(ABS($G306:$Z306)=ABS(Q306)),--($G306:$Z306&lt;&gt;0))-1)/2)</f>
        <v>18</v>
      </c>
      <c r="AL306" cm="1">
        <f t="array" ref="AL306">IF(R306=0,"",1+SUMPRODUCT(--(ABS($G306:$Z306)&lt;ABS(R306)),--($G306:$Z306&lt;&gt;0))+(SUMPRODUCT(--(ABS($G306:$Z306)=ABS(R306)),--($G306:$Z306&lt;&gt;0))-1)/2)</f>
        <v>15</v>
      </c>
      <c r="AM306" cm="1">
        <f t="array" ref="AM306">IF(S306=0,"",1+SUMPRODUCT(--(ABS($G306:$Z306)&lt;ABS(S306)),--($G306:$Z306&lt;&gt;0))+(SUMPRODUCT(--(ABS($G306:$Z306)=ABS(S306)),--($G306:$Z306&lt;&gt;0))-1)/2)</f>
        <v>4</v>
      </c>
      <c r="AN306" cm="1">
        <f t="array" ref="AN306">IF(T306=0,"",1+SUMPRODUCT(--(ABS($G306:$Z306)&lt;ABS(T306)),--($G306:$Z306&lt;&gt;0))+(SUMPRODUCT(--(ABS($G306:$Z306)=ABS(T306)),--($G306:$Z306&lt;&gt;0))-1)/2)</f>
        <v>20</v>
      </c>
      <c r="AO306" cm="1">
        <f t="array" ref="AO306">IF(U306=0,"",1+SUMPRODUCT(--(ABS($G306:$Z306)&lt;ABS(U306)),--($G306:$Z306&lt;&gt;0))+(SUMPRODUCT(--(ABS($G306:$Z306)=ABS(U306)),--($G306:$Z306&lt;&gt;0))-1)/2)</f>
        <v>11</v>
      </c>
      <c r="AP306" cm="1">
        <f t="array" ref="AP306">IF(V306=0,"",1+SUMPRODUCT(--(ABS($G306:$Z306)&lt;ABS(V306)),--($G306:$Z306&lt;&gt;0))+(SUMPRODUCT(--(ABS($G306:$Z306)=ABS(V306)),--($G306:$Z306&lt;&gt;0))-1)/2)</f>
        <v>13</v>
      </c>
      <c r="AQ306" cm="1">
        <f t="array" ref="AQ306">IF(W306=0,"",1+SUMPRODUCT(--(ABS($G306:$Z306)&lt;ABS(W306)),--($G306:$Z306&lt;&gt;0))+(SUMPRODUCT(--(ABS($G306:$Z306)=ABS(W306)),--($G306:$Z306&lt;&gt;0))-1)/2)</f>
        <v>9</v>
      </c>
      <c r="AR306" cm="1">
        <f t="array" ref="AR306">IF(X306=0,"",1+SUMPRODUCT(--(ABS($G306:$Z306)&lt;ABS(X306)),--($G306:$Z306&lt;&gt;0))+(SUMPRODUCT(--(ABS($G306:$Z306)=ABS(X306)),--($G306:$Z306&lt;&gt;0))-1)/2)</f>
        <v>10</v>
      </c>
      <c r="AS306" cm="1">
        <f t="array" ref="AS306">IF(Y306=0,"",1+SUMPRODUCT(--(ABS($G306:$Z306)&lt;ABS(Y306)),--($G306:$Z306&lt;&gt;0))+(SUMPRODUCT(--(ABS($G306:$Z306)=ABS(Y306)),--($G306:$Z306&lt;&gt;0))-1)/2)</f>
        <v>14</v>
      </c>
      <c r="AT306" cm="1">
        <f t="array" ref="AT306">IF(Z306=0,"",1+SUMPRODUCT(--(ABS($G306:$Z306)&lt;ABS(Z306)),--($G306:$Z306&lt;&gt;0))+(SUMPRODUCT(--(ABS($G306:$Z306)=ABS(Z306)),--($G306:$Z306&lt;&gt;0))-1)/2)</f>
        <v>3</v>
      </c>
      <c r="AU306">
        <f>AVERAGE(G306:Z306)</f>
        <v>3.0842384098627939E-3</v>
      </c>
      <c r="AV306">
        <f>SUMIF(G306:Z306,"&gt;0",AA306:AT306)</f>
        <v>132</v>
      </c>
      <c r="AW306">
        <f>COUNTIF(G306:Z306,"&lt;&gt;0")</f>
        <v>20</v>
      </c>
      <c r="AX306">
        <f>_xlfn.LET(_xlpm.n,AW306,_xlpm.w,AV306,_xlpm.mu,_xlpm.n*(_xlpm.n+1)/4,_xlpm.sd,SQRT(_xlpm.n*(_xlpm.n+1)*(2*_xlpm.n+1)/24),_xlpm.z,(ABS(_xlpm.w-_xlpm.mu)-0.5)/_xlpm.sd,MIN(1,2*(1-_xlfn.NORM.S.DIST(_xlpm.z,TRUE))))</f>
        <v>0.32250868262079524</v>
      </c>
    </row>
    <row r="307" spans="1:50" x14ac:dyDescent="0.25">
      <c r="A307" t="s">
        <v>9358</v>
      </c>
      <c r="B307" t="s">
        <v>147</v>
      </c>
      <c r="C307" t="s">
        <v>190</v>
      </c>
      <c r="D307" t="s">
        <v>81</v>
      </c>
      <c r="E307" t="s">
        <v>26</v>
      </c>
      <c r="F307" t="s">
        <v>9260</v>
      </c>
      <c r="G307">
        <f>all_runs!O3462-all_runs!O3942</f>
        <v>6.6222420756444356E-3</v>
      </c>
      <c r="H307">
        <f>all_runs!O3463-all_runs!O3943</f>
        <v>8.2751269320318066E-3</v>
      </c>
      <c r="I307">
        <f>all_runs!O3464-all_runs!O3944</f>
        <v>-1.0598992349318936E-2</v>
      </c>
      <c r="J307">
        <f>all_runs!O3465-all_runs!O3945</f>
        <v>6.7926673298279727E-3</v>
      </c>
      <c r="K307">
        <f>all_runs!O3466-all_runs!O3946</f>
        <v>8.7916658788828039E-3</v>
      </c>
      <c r="L307">
        <f>all_runs!O3467-all_runs!O3947</f>
        <v>1.9779809665982362E-2</v>
      </c>
      <c r="M307">
        <f>all_runs!O3468-all_runs!O3948</f>
        <v>-9.2192212935461315E-3</v>
      </c>
      <c r="N307">
        <f>all_runs!O3469-all_runs!O3949</f>
        <v>1.5151026723832062E-2</v>
      </c>
      <c r="O307">
        <f>all_runs!O3470-all_runs!O3950</f>
        <v>1.1124972071199779E-2</v>
      </c>
      <c r="P307">
        <f>all_runs!O3471-all_runs!O3951</f>
        <v>-2.0328330815079787E-2</v>
      </c>
      <c r="Q307">
        <f>all_runs!O3472-all_runs!O3952</f>
        <v>9.0641692354753722E-3</v>
      </c>
      <c r="R307">
        <f>all_runs!O3473-all_runs!O3953</f>
        <v>-7.9611695580481534E-3</v>
      </c>
      <c r="S307">
        <f>all_runs!O3474-all_runs!O3954</f>
        <v>3.075463902035902E-2</v>
      </c>
      <c r="T307">
        <f>all_runs!O3475-all_runs!O3955</f>
        <v>-2.1721369206930685E-2</v>
      </c>
      <c r="U307">
        <f>all_runs!O3476-all_runs!O3956</f>
        <v>-3.1393643490036371E-3</v>
      </c>
      <c r="V307">
        <f>all_runs!O3477-all_runs!O3957</f>
        <v>-9.2256336891530788E-3</v>
      </c>
      <c r="W307">
        <f>all_runs!O3478-all_runs!O3958</f>
        <v>-6.9671845607177652E-4</v>
      </c>
      <c r="X307">
        <f>all_runs!O3479-all_runs!O3959</f>
        <v>4.3383947939262812E-3</v>
      </c>
      <c r="Y307">
        <f>all_runs!O3480-all_runs!O3960</f>
        <v>-3.6933146330061506E-3</v>
      </c>
      <c r="Z307">
        <f>all_runs!O3481-all_runs!O3961</f>
        <v>4.0582128290693298E-2</v>
      </c>
      <c r="AA307" cm="1">
        <f t="array" ref="AA307">IF(G307=0,"",1+SUMPRODUCT(--(ABS($G307:$Z307)&lt;ABS(G307)),--($G307:$Z307&lt;&gt;0))+(SUMPRODUCT(--(ABS($G307:$Z307)=ABS(G307)),--($G307:$Z307&lt;&gt;0))-1)/2)</f>
        <v>5</v>
      </c>
      <c r="AB307" cm="1">
        <f t="array" ref="AB307">IF(H307=0,"",1+SUMPRODUCT(--(ABS($G307:$Z307)&lt;ABS(H307)),--($G307:$Z307&lt;&gt;0))+(SUMPRODUCT(--(ABS($G307:$Z307)=ABS(H307)),--($G307:$Z307&lt;&gt;0))-1)/2)</f>
        <v>8</v>
      </c>
      <c r="AC307" cm="1">
        <f t="array" ref="AC307">IF(I307=0,"",1+SUMPRODUCT(--(ABS($G307:$Z307)&lt;ABS(I307)),--($G307:$Z307&lt;&gt;0))+(SUMPRODUCT(--(ABS($G307:$Z307)=ABS(I307)),--($G307:$Z307&lt;&gt;0))-1)/2)</f>
        <v>13</v>
      </c>
      <c r="AD307" cm="1">
        <f t="array" ref="AD307">IF(J307=0,"",1+SUMPRODUCT(--(ABS($G307:$Z307)&lt;ABS(J307)),--($G307:$Z307&lt;&gt;0))+(SUMPRODUCT(--(ABS($G307:$Z307)=ABS(J307)),--($G307:$Z307&lt;&gt;0))-1)/2)</f>
        <v>6</v>
      </c>
      <c r="AE307" cm="1">
        <f t="array" ref="AE307">IF(K307=0,"",1+SUMPRODUCT(--(ABS($G307:$Z307)&lt;ABS(K307)),--($G307:$Z307&lt;&gt;0))+(SUMPRODUCT(--(ABS($G307:$Z307)=ABS(K307)),--($G307:$Z307&lt;&gt;0))-1)/2)</f>
        <v>9</v>
      </c>
      <c r="AF307" cm="1">
        <f t="array" ref="AF307">IF(L307=0,"",1+SUMPRODUCT(--(ABS($G307:$Z307)&lt;ABS(L307)),--($G307:$Z307&lt;&gt;0))+(SUMPRODUCT(--(ABS($G307:$Z307)=ABS(L307)),--($G307:$Z307&lt;&gt;0))-1)/2)</f>
        <v>16</v>
      </c>
      <c r="AG307" cm="1">
        <f t="array" ref="AG307">IF(M307=0,"",1+SUMPRODUCT(--(ABS($G307:$Z307)&lt;ABS(M307)),--($G307:$Z307&lt;&gt;0))+(SUMPRODUCT(--(ABS($G307:$Z307)=ABS(M307)),--($G307:$Z307&lt;&gt;0))-1)/2)</f>
        <v>11</v>
      </c>
      <c r="AH307" cm="1">
        <f t="array" ref="AH307">IF(N307=0,"",1+SUMPRODUCT(--(ABS($G307:$Z307)&lt;ABS(N307)),--($G307:$Z307&lt;&gt;0))+(SUMPRODUCT(--(ABS($G307:$Z307)=ABS(N307)),--($G307:$Z307&lt;&gt;0))-1)/2)</f>
        <v>15</v>
      </c>
      <c r="AI307" cm="1">
        <f t="array" ref="AI307">IF(O307=0,"",1+SUMPRODUCT(--(ABS($G307:$Z307)&lt;ABS(O307)),--($G307:$Z307&lt;&gt;0))+(SUMPRODUCT(--(ABS($G307:$Z307)=ABS(O307)),--($G307:$Z307&lt;&gt;0))-1)/2)</f>
        <v>14</v>
      </c>
      <c r="AJ307" cm="1">
        <f t="array" ref="AJ307">IF(P307=0,"",1+SUMPRODUCT(--(ABS($G307:$Z307)&lt;ABS(P307)),--($G307:$Z307&lt;&gt;0))+(SUMPRODUCT(--(ABS($G307:$Z307)=ABS(P307)),--($G307:$Z307&lt;&gt;0))-1)/2)</f>
        <v>17</v>
      </c>
      <c r="AK307" cm="1">
        <f t="array" ref="AK307">IF(Q307=0,"",1+SUMPRODUCT(--(ABS($G307:$Z307)&lt;ABS(Q307)),--($G307:$Z307&lt;&gt;0))+(SUMPRODUCT(--(ABS($G307:$Z307)=ABS(Q307)),--($G307:$Z307&lt;&gt;0))-1)/2)</f>
        <v>10</v>
      </c>
      <c r="AL307" cm="1">
        <f t="array" ref="AL307">IF(R307=0,"",1+SUMPRODUCT(--(ABS($G307:$Z307)&lt;ABS(R307)),--($G307:$Z307&lt;&gt;0))+(SUMPRODUCT(--(ABS($G307:$Z307)=ABS(R307)),--($G307:$Z307&lt;&gt;0))-1)/2)</f>
        <v>7</v>
      </c>
      <c r="AM307" cm="1">
        <f t="array" ref="AM307">IF(S307=0,"",1+SUMPRODUCT(--(ABS($G307:$Z307)&lt;ABS(S307)),--($G307:$Z307&lt;&gt;0))+(SUMPRODUCT(--(ABS($G307:$Z307)=ABS(S307)),--($G307:$Z307&lt;&gt;0))-1)/2)</f>
        <v>19</v>
      </c>
      <c r="AN307" cm="1">
        <f t="array" ref="AN307">IF(T307=0,"",1+SUMPRODUCT(--(ABS($G307:$Z307)&lt;ABS(T307)),--($G307:$Z307&lt;&gt;0))+(SUMPRODUCT(--(ABS($G307:$Z307)=ABS(T307)),--($G307:$Z307&lt;&gt;0))-1)/2)</f>
        <v>18</v>
      </c>
      <c r="AO307" cm="1">
        <f t="array" ref="AO307">IF(U307=0,"",1+SUMPRODUCT(--(ABS($G307:$Z307)&lt;ABS(U307)),--($G307:$Z307&lt;&gt;0))+(SUMPRODUCT(--(ABS($G307:$Z307)=ABS(U307)),--($G307:$Z307&lt;&gt;0))-1)/2)</f>
        <v>2</v>
      </c>
      <c r="AP307" cm="1">
        <f t="array" ref="AP307">IF(V307=0,"",1+SUMPRODUCT(--(ABS($G307:$Z307)&lt;ABS(V307)),--($G307:$Z307&lt;&gt;0))+(SUMPRODUCT(--(ABS($G307:$Z307)=ABS(V307)),--($G307:$Z307&lt;&gt;0))-1)/2)</f>
        <v>12</v>
      </c>
      <c r="AQ307" cm="1">
        <f t="array" ref="AQ307">IF(W307=0,"",1+SUMPRODUCT(--(ABS($G307:$Z307)&lt;ABS(W307)),--($G307:$Z307&lt;&gt;0))+(SUMPRODUCT(--(ABS($G307:$Z307)=ABS(W307)),--($G307:$Z307&lt;&gt;0))-1)/2)</f>
        <v>1</v>
      </c>
      <c r="AR307" cm="1">
        <f t="array" ref="AR307">IF(X307=0,"",1+SUMPRODUCT(--(ABS($G307:$Z307)&lt;ABS(X307)),--($G307:$Z307&lt;&gt;0))+(SUMPRODUCT(--(ABS($G307:$Z307)=ABS(X307)),--($G307:$Z307&lt;&gt;0))-1)/2)</f>
        <v>4</v>
      </c>
      <c r="AS307" cm="1">
        <f t="array" ref="AS307">IF(Y307=0,"",1+SUMPRODUCT(--(ABS($G307:$Z307)&lt;ABS(Y307)),--($G307:$Z307&lt;&gt;0))+(SUMPRODUCT(--(ABS($G307:$Z307)=ABS(Y307)),--($G307:$Z307&lt;&gt;0))-1)/2)</f>
        <v>3</v>
      </c>
      <c r="AT307" cm="1">
        <f t="array" ref="AT307">IF(Z307=0,"",1+SUMPRODUCT(--(ABS($G307:$Z307)&lt;ABS(Z307)),--($G307:$Z307&lt;&gt;0))+(SUMPRODUCT(--(ABS($G307:$Z307)=ABS(Z307)),--($G307:$Z307&lt;&gt;0))-1)/2)</f>
        <v>20</v>
      </c>
      <c r="AU307">
        <f>AVERAGE(G307:Z307)</f>
        <v>3.7346363833848429E-3</v>
      </c>
      <c r="AV307">
        <f>SUMIF(G307:Z307,"&gt;0",AA307:AT307)</f>
        <v>126</v>
      </c>
      <c r="AW307">
        <f>COUNTIF(G307:Z307,"&lt;&gt;0")</f>
        <v>20</v>
      </c>
      <c r="AX307">
        <f>_xlfn.LET(_xlpm.n,AW307,_xlpm.w,AV307,_xlpm.mu,_xlpm.n*(_xlpm.n+1)/4,_xlpm.sd,SQRT(_xlpm.n*(_xlpm.n+1)*(2*_xlpm.n+1)/24),_xlpm.z,(ABS(_xlpm.w-_xlpm.mu)-0.5)/_xlpm.sd,MIN(1,2*(1-_xlfn.NORM.S.DIST(_xlpm.z,TRUE))))</f>
        <v>0.444081179535047</v>
      </c>
    </row>
    <row r="308" spans="1:50" x14ac:dyDescent="0.25">
      <c r="A308" t="s">
        <v>9358</v>
      </c>
      <c r="B308" t="s">
        <v>147</v>
      </c>
      <c r="C308" t="s">
        <v>190</v>
      </c>
      <c r="D308" t="s">
        <v>88</v>
      </c>
      <c r="E308" t="s">
        <v>32</v>
      </c>
      <c r="F308" t="s">
        <v>9259</v>
      </c>
      <c r="G308">
        <f>all_runs!O3482-all_runs!O3962</f>
        <v>4.0983606557377095E-2</v>
      </c>
      <c r="H308">
        <f>all_runs!O3483-all_runs!O3963</f>
        <v>4.3897572331227042E-2</v>
      </c>
      <c r="I308">
        <f>all_runs!O3484-all_runs!O3964</f>
        <v>9.0078551912568416E-2</v>
      </c>
      <c r="J308">
        <f>all_runs!O3485-all_runs!O3965</f>
        <v>4.510887285096199E-2</v>
      </c>
      <c r="K308">
        <f>all_runs!O3486-all_runs!O3966</f>
        <v>7.5686843026941619E-2</v>
      </c>
      <c r="L308">
        <f>all_runs!O3487-all_runs!O3967</f>
        <v>2.2319262493935121E-2</v>
      </c>
      <c r="M308">
        <f>all_runs!O3488-all_runs!O3968</f>
        <v>5.9454801817327319E-2</v>
      </c>
      <c r="N308">
        <f>all_runs!O3489-all_runs!O3969</f>
        <v>6.1821856605914549E-2</v>
      </c>
      <c r="O308">
        <f>all_runs!O3490-all_runs!O3970</f>
        <v>6.2625647273834906E-2</v>
      </c>
      <c r="P308">
        <f>all_runs!O3491-all_runs!O3971</f>
        <v>3.8561087957885376E-2</v>
      </c>
      <c r="Q308">
        <f>all_runs!O3492-all_runs!O3972</f>
        <v>2.3652311896681044E-2</v>
      </c>
      <c r="R308">
        <f>all_runs!O3493-all_runs!O3973</f>
        <v>7.2370317947104801E-2</v>
      </c>
      <c r="S308">
        <f>all_runs!O3494-all_runs!O3974</f>
        <v>5.8556222041931005E-2</v>
      </c>
      <c r="T308">
        <f>all_runs!O3495-all_runs!O3975</f>
        <v>7.8491670925770363E-2</v>
      </c>
      <c r="U308">
        <f>all_runs!O3496-all_runs!O3976</f>
        <v>5.1871405843088025E-2</v>
      </c>
      <c r="V308">
        <f>all_runs!O3497-all_runs!O3977</f>
        <v>5.2556675118123342E-2</v>
      </c>
      <c r="W308">
        <f>all_runs!O3498-all_runs!O3978</f>
        <v>2.848784354951972E-2</v>
      </c>
      <c r="X308">
        <f>all_runs!O3499-all_runs!O3979</f>
        <v>9.319037960011578E-2</v>
      </c>
      <c r="Y308">
        <f>all_runs!O3500-all_runs!O3980</f>
        <v>8.3898088498382872E-2</v>
      </c>
      <c r="Z308">
        <f>all_runs!O3501-all_runs!O3981</f>
        <v>8.3096048336690043E-2</v>
      </c>
      <c r="AA308" cm="1">
        <f t="array" ref="AA308">IF(G308=0,"",1+SUMPRODUCT(--(ABS($G308:$Z308)&lt;ABS(G308)),--($G308:$Z308&lt;&gt;0))+(SUMPRODUCT(--(ABS($G308:$Z308)=ABS(G308)),--($G308:$Z308&lt;&gt;0))-1)/2)</f>
        <v>5</v>
      </c>
      <c r="AB308" cm="1">
        <f t="array" ref="AB308">IF(H308=0,"",1+SUMPRODUCT(--(ABS($G308:$Z308)&lt;ABS(H308)),--($G308:$Z308&lt;&gt;0))+(SUMPRODUCT(--(ABS($G308:$Z308)=ABS(H308)),--($G308:$Z308&lt;&gt;0))-1)/2)</f>
        <v>6</v>
      </c>
      <c r="AC308" cm="1">
        <f t="array" ref="AC308">IF(I308=0,"",1+SUMPRODUCT(--(ABS($G308:$Z308)&lt;ABS(I308)),--($G308:$Z308&lt;&gt;0))+(SUMPRODUCT(--(ABS($G308:$Z308)=ABS(I308)),--($G308:$Z308&lt;&gt;0))-1)/2)</f>
        <v>19</v>
      </c>
      <c r="AD308" cm="1">
        <f t="array" ref="AD308">IF(J308=0,"",1+SUMPRODUCT(--(ABS($G308:$Z308)&lt;ABS(J308)),--($G308:$Z308&lt;&gt;0))+(SUMPRODUCT(--(ABS($G308:$Z308)=ABS(J308)),--($G308:$Z308&lt;&gt;0))-1)/2)</f>
        <v>7</v>
      </c>
      <c r="AE308" cm="1">
        <f t="array" ref="AE308">IF(K308=0,"",1+SUMPRODUCT(--(ABS($G308:$Z308)&lt;ABS(K308)),--($G308:$Z308&lt;&gt;0))+(SUMPRODUCT(--(ABS($G308:$Z308)=ABS(K308)),--($G308:$Z308&lt;&gt;0))-1)/2)</f>
        <v>15</v>
      </c>
      <c r="AF308" cm="1">
        <f t="array" ref="AF308">IF(L308=0,"",1+SUMPRODUCT(--(ABS($G308:$Z308)&lt;ABS(L308)),--($G308:$Z308&lt;&gt;0))+(SUMPRODUCT(--(ABS($G308:$Z308)=ABS(L308)),--($G308:$Z308&lt;&gt;0))-1)/2)</f>
        <v>1</v>
      </c>
      <c r="AG308" cm="1">
        <f t="array" ref="AG308">IF(M308=0,"",1+SUMPRODUCT(--(ABS($G308:$Z308)&lt;ABS(M308)),--($G308:$Z308&lt;&gt;0))+(SUMPRODUCT(--(ABS($G308:$Z308)=ABS(M308)),--($G308:$Z308&lt;&gt;0))-1)/2)</f>
        <v>11</v>
      </c>
      <c r="AH308" cm="1">
        <f t="array" ref="AH308">IF(N308=0,"",1+SUMPRODUCT(--(ABS($G308:$Z308)&lt;ABS(N308)),--($G308:$Z308&lt;&gt;0))+(SUMPRODUCT(--(ABS($G308:$Z308)=ABS(N308)),--($G308:$Z308&lt;&gt;0))-1)/2)</f>
        <v>12</v>
      </c>
      <c r="AI308" cm="1">
        <f t="array" ref="AI308">IF(O308=0,"",1+SUMPRODUCT(--(ABS($G308:$Z308)&lt;ABS(O308)),--($G308:$Z308&lt;&gt;0))+(SUMPRODUCT(--(ABS($G308:$Z308)=ABS(O308)),--($G308:$Z308&lt;&gt;0))-1)/2)</f>
        <v>13</v>
      </c>
      <c r="AJ308" cm="1">
        <f t="array" ref="AJ308">IF(P308=0,"",1+SUMPRODUCT(--(ABS($G308:$Z308)&lt;ABS(P308)),--($G308:$Z308&lt;&gt;0))+(SUMPRODUCT(--(ABS($G308:$Z308)=ABS(P308)),--($G308:$Z308&lt;&gt;0))-1)/2)</f>
        <v>4</v>
      </c>
      <c r="AK308" cm="1">
        <f t="array" ref="AK308">IF(Q308=0,"",1+SUMPRODUCT(--(ABS($G308:$Z308)&lt;ABS(Q308)),--($G308:$Z308&lt;&gt;0))+(SUMPRODUCT(--(ABS($G308:$Z308)=ABS(Q308)),--($G308:$Z308&lt;&gt;0))-1)/2)</f>
        <v>2</v>
      </c>
      <c r="AL308" cm="1">
        <f t="array" ref="AL308">IF(R308=0,"",1+SUMPRODUCT(--(ABS($G308:$Z308)&lt;ABS(R308)),--($G308:$Z308&lt;&gt;0))+(SUMPRODUCT(--(ABS($G308:$Z308)=ABS(R308)),--($G308:$Z308&lt;&gt;0))-1)/2)</f>
        <v>14</v>
      </c>
      <c r="AM308" cm="1">
        <f t="array" ref="AM308">IF(S308=0,"",1+SUMPRODUCT(--(ABS($G308:$Z308)&lt;ABS(S308)),--($G308:$Z308&lt;&gt;0))+(SUMPRODUCT(--(ABS($G308:$Z308)=ABS(S308)),--($G308:$Z308&lt;&gt;0))-1)/2)</f>
        <v>10</v>
      </c>
      <c r="AN308" cm="1">
        <f t="array" ref="AN308">IF(T308=0,"",1+SUMPRODUCT(--(ABS($G308:$Z308)&lt;ABS(T308)),--($G308:$Z308&lt;&gt;0))+(SUMPRODUCT(--(ABS($G308:$Z308)=ABS(T308)),--($G308:$Z308&lt;&gt;0))-1)/2)</f>
        <v>16</v>
      </c>
      <c r="AO308" cm="1">
        <f t="array" ref="AO308">IF(U308=0,"",1+SUMPRODUCT(--(ABS($G308:$Z308)&lt;ABS(U308)),--($G308:$Z308&lt;&gt;0))+(SUMPRODUCT(--(ABS($G308:$Z308)=ABS(U308)),--($G308:$Z308&lt;&gt;0))-1)/2)</f>
        <v>8</v>
      </c>
      <c r="AP308" cm="1">
        <f t="array" ref="AP308">IF(V308=0,"",1+SUMPRODUCT(--(ABS($G308:$Z308)&lt;ABS(V308)),--($G308:$Z308&lt;&gt;0))+(SUMPRODUCT(--(ABS($G308:$Z308)=ABS(V308)),--($G308:$Z308&lt;&gt;0))-1)/2)</f>
        <v>9</v>
      </c>
      <c r="AQ308" cm="1">
        <f t="array" ref="AQ308">IF(W308=0,"",1+SUMPRODUCT(--(ABS($G308:$Z308)&lt;ABS(W308)),--($G308:$Z308&lt;&gt;0))+(SUMPRODUCT(--(ABS($G308:$Z308)=ABS(W308)),--($G308:$Z308&lt;&gt;0))-1)/2)</f>
        <v>3</v>
      </c>
      <c r="AR308" cm="1">
        <f t="array" ref="AR308">IF(X308=0,"",1+SUMPRODUCT(--(ABS($G308:$Z308)&lt;ABS(X308)),--($G308:$Z308&lt;&gt;0))+(SUMPRODUCT(--(ABS($G308:$Z308)=ABS(X308)),--($G308:$Z308&lt;&gt;0))-1)/2)</f>
        <v>20</v>
      </c>
      <c r="AS308" cm="1">
        <f t="array" ref="AS308">IF(Y308=0,"",1+SUMPRODUCT(--(ABS($G308:$Z308)&lt;ABS(Y308)),--($G308:$Z308&lt;&gt;0))+(SUMPRODUCT(--(ABS($G308:$Z308)=ABS(Y308)),--($G308:$Z308&lt;&gt;0))-1)/2)</f>
        <v>18</v>
      </c>
      <c r="AT308" cm="1">
        <f t="array" ref="AT308">IF(Z308=0,"",1+SUMPRODUCT(--(ABS($G308:$Z308)&lt;ABS(Z308)),--($G308:$Z308&lt;&gt;0))+(SUMPRODUCT(--(ABS($G308:$Z308)=ABS(Z308)),--($G308:$Z308&lt;&gt;0))-1)/2)</f>
        <v>17</v>
      </c>
      <c r="AU308">
        <f>AVERAGE(G308:Z308)</f>
        <v>5.8335453329269017E-2</v>
      </c>
      <c r="AV308">
        <f>SUMIF(G308:Z308,"&gt;0",AA308:AT308)</f>
        <v>210</v>
      </c>
      <c r="AW308">
        <f>COUNTIF(G308:Z308,"&lt;&gt;0")</f>
        <v>20</v>
      </c>
      <c r="AX308">
        <f>_xlfn.LET(_xlpm.n,AW308,_xlpm.w,AV308,_xlpm.mu,_xlpm.n*(_xlpm.n+1)/4,_xlpm.sd,SQRT(_xlpm.n*(_xlpm.n+1)*(2*_xlpm.n+1)/24),_xlpm.z,(ABS(_xlpm.w-_xlpm.mu)-0.5)/_xlpm.sd,MIN(1,2*(1-_xlfn.NORM.S.DIST(_xlpm.z,TRUE))))</f>
        <v>9.5691731570646255E-5</v>
      </c>
    </row>
    <row r="309" spans="1:50" x14ac:dyDescent="0.25">
      <c r="A309" t="s">
        <v>9358</v>
      </c>
      <c r="B309" t="s">
        <v>147</v>
      </c>
      <c r="C309" t="s">
        <v>190</v>
      </c>
      <c r="D309" t="s">
        <v>88</v>
      </c>
      <c r="E309" t="s">
        <v>12</v>
      </c>
      <c r="F309" t="s">
        <v>9259</v>
      </c>
      <c r="G309">
        <f>all_runs!O3502-all_runs!O3982</f>
        <v>3.5600959678043775E-3</v>
      </c>
      <c r="H309">
        <f>all_runs!O3503-all_runs!O3983</f>
        <v>4.735897758750951E-2</v>
      </c>
      <c r="I309">
        <f>all_runs!O3504-all_runs!O3984</f>
        <v>1.6004685842739175E-2</v>
      </c>
      <c r="J309">
        <f>all_runs!O3505-all_runs!O3985</f>
        <v>2.6605133187596275E-2</v>
      </c>
      <c r="K309">
        <f>all_runs!O3506-all_runs!O3986</f>
        <v>3.2124630674187471E-2</v>
      </c>
      <c r="L309">
        <f>all_runs!O3507-all_runs!O3987</f>
        <v>1.3952536180532493E-2</v>
      </c>
      <c r="M309">
        <f>all_runs!O3508-all_runs!O3988</f>
        <v>3.3401228353584833E-2</v>
      </c>
      <c r="N309">
        <f>all_runs!O3509-all_runs!O3989</f>
        <v>2.9108129439621155E-2</v>
      </c>
      <c r="O309">
        <f>all_runs!O3510-all_runs!O3990</f>
        <v>3.3701724556716162E-2</v>
      </c>
      <c r="P309">
        <f>all_runs!O3511-all_runs!O3991</f>
        <v>1.3710422111968601E-2</v>
      </c>
      <c r="Q309">
        <f>all_runs!O3512-all_runs!O3992</f>
        <v>-8.2222499065652821E-3</v>
      </c>
      <c r="R309">
        <f>all_runs!O3513-all_runs!O3993</f>
        <v>2.253678524864966E-2</v>
      </c>
      <c r="S309">
        <f>all_runs!O3514-all_runs!O3994</f>
        <v>3.2581513325553035E-2</v>
      </c>
      <c r="T309">
        <f>all_runs!O3515-all_runs!O3995</f>
        <v>-3.7047327961470256E-3</v>
      </c>
      <c r="U309">
        <f>all_runs!O3516-all_runs!O3996</f>
        <v>1.9094423489271262E-2</v>
      </c>
      <c r="V309">
        <f>all_runs!O3517-all_runs!O3997</f>
        <v>2.2966331358228786E-2</v>
      </c>
      <c r="W309">
        <f>all_runs!O3518-all_runs!O3998</f>
        <v>4.584606835232008E-2</v>
      </c>
      <c r="X309">
        <f>all_runs!O3519-all_runs!O3999</f>
        <v>1.8956903394499625E-2</v>
      </c>
      <c r="Y309">
        <f>all_runs!O3520-all_runs!O4000</f>
        <v>4.2501916967904507E-2</v>
      </c>
      <c r="Z309">
        <f>all_runs!O3521-all_runs!O4001</f>
        <v>2.6848612452310405E-2</v>
      </c>
      <c r="AA309" cm="1">
        <f t="array" ref="AA309">IF(G309=0,"",1+SUMPRODUCT(--(ABS($G309:$Z309)&lt;ABS(G309)),--($G309:$Z309&lt;&gt;0))+(SUMPRODUCT(--(ABS($G309:$Z309)=ABS(G309)),--($G309:$Z309&lt;&gt;0))-1)/2)</f>
        <v>1</v>
      </c>
      <c r="AB309" cm="1">
        <f t="array" ref="AB309">IF(H309=0,"",1+SUMPRODUCT(--(ABS($G309:$Z309)&lt;ABS(H309)),--($G309:$Z309&lt;&gt;0))+(SUMPRODUCT(--(ABS($G309:$Z309)=ABS(H309)),--($G309:$Z309&lt;&gt;0))-1)/2)</f>
        <v>20</v>
      </c>
      <c r="AC309" cm="1">
        <f t="array" ref="AC309">IF(I309=0,"",1+SUMPRODUCT(--(ABS($G309:$Z309)&lt;ABS(I309)),--($G309:$Z309&lt;&gt;0))+(SUMPRODUCT(--(ABS($G309:$Z309)=ABS(I309)),--($G309:$Z309&lt;&gt;0))-1)/2)</f>
        <v>6</v>
      </c>
      <c r="AD309" cm="1">
        <f t="array" ref="AD309">IF(J309=0,"",1+SUMPRODUCT(--(ABS($G309:$Z309)&lt;ABS(J309)),--($G309:$Z309&lt;&gt;0))+(SUMPRODUCT(--(ABS($G309:$Z309)=ABS(J309)),--($G309:$Z309&lt;&gt;0))-1)/2)</f>
        <v>11</v>
      </c>
      <c r="AE309" cm="1">
        <f t="array" ref="AE309">IF(K309=0,"",1+SUMPRODUCT(--(ABS($G309:$Z309)&lt;ABS(K309)),--($G309:$Z309&lt;&gt;0))+(SUMPRODUCT(--(ABS($G309:$Z309)=ABS(K309)),--($G309:$Z309&lt;&gt;0))-1)/2)</f>
        <v>14</v>
      </c>
      <c r="AF309" cm="1">
        <f t="array" ref="AF309">IF(L309=0,"",1+SUMPRODUCT(--(ABS($G309:$Z309)&lt;ABS(L309)),--($G309:$Z309&lt;&gt;0))+(SUMPRODUCT(--(ABS($G309:$Z309)=ABS(L309)),--($G309:$Z309&lt;&gt;0))-1)/2)</f>
        <v>5</v>
      </c>
      <c r="AG309" cm="1">
        <f t="array" ref="AG309">IF(M309=0,"",1+SUMPRODUCT(--(ABS($G309:$Z309)&lt;ABS(M309)),--($G309:$Z309&lt;&gt;0))+(SUMPRODUCT(--(ABS($G309:$Z309)=ABS(M309)),--($G309:$Z309&lt;&gt;0))-1)/2)</f>
        <v>16</v>
      </c>
      <c r="AH309" cm="1">
        <f t="array" ref="AH309">IF(N309=0,"",1+SUMPRODUCT(--(ABS($G309:$Z309)&lt;ABS(N309)),--($G309:$Z309&lt;&gt;0))+(SUMPRODUCT(--(ABS($G309:$Z309)=ABS(N309)),--($G309:$Z309&lt;&gt;0))-1)/2)</f>
        <v>13</v>
      </c>
      <c r="AI309" cm="1">
        <f t="array" ref="AI309">IF(O309=0,"",1+SUMPRODUCT(--(ABS($G309:$Z309)&lt;ABS(O309)),--($G309:$Z309&lt;&gt;0))+(SUMPRODUCT(--(ABS($G309:$Z309)=ABS(O309)),--($G309:$Z309&lt;&gt;0))-1)/2)</f>
        <v>17</v>
      </c>
      <c r="AJ309" cm="1">
        <f t="array" ref="AJ309">IF(P309=0,"",1+SUMPRODUCT(--(ABS($G309:$Z309)&lt;ABS(P309)),--($G309:$Z309&lt;&gt;0))+(SUMPRODUCT(--(ABS($G309:$Z309)=ABS(P309)),--($G309:$Z309&lt;&gt;0))-1)/2)</f>
        <v>4</v>
      </c>
      <c r="AK309" cm="1">
        <f t="array" ref="AK309">IF(Q309=0,"",1+SUMPRODUCT(--(ABS($G309:$Z309)&lt;ABS(Q309)),--($G309:$Z309&lt;&gt;0))+(SUMPRODUCT(--(ABS($G309:$Z309)=ABS(Q309)),--($G309:$Z309&lt;&gt;0))-1)/2)</f>
        <v>3</v>
      </c>
      <c r="AL309" cm="1">
        <f t="array" ref="AL309">IF(R309=0,"",1+SUMPRODUCT(--(ABS($G309:$Z309)&lt;ABS(R309)),--($G309:$Z309&lt;&gt;0))+(SUMPRODUCT(--(ABS($G309:$Z309)=ABS(R309)),--($G309:$Z309&lt;&gt;0))-1)/2)</f>
        <v>9</v>
      </c>
      <c r="AM309" cm="1">
        <f t="array" ref="AM309">IF(S309=0,"",1+SUMPRODUCT(--(ABS($G309:$Z309)&lt;ABS(S309)),--($G309:$Z309&lt;&gt;0))+(SUMPRODUCT(--(ABS($G309:$Z309)=ABS(S309)),--($G309:$Z309&lt;&gt;0))-1)/2)</f>
        <v>15</v>
      </c>
      <c r="AN309" cm="1">
        <f t="array" ref="AN309">IF(T309=0,"",1+SUMPRODUCT(--(ABS($G309:$Z309)&lt;ABS(T309)),--($G309:$Z309&lt;&gt;0))+(SUMPRODUCT(--(ABS($G309:$Z309)=ABS(T309)),--($G309:$Z309&lt;&gt;0))-1)/2)</f>
        <v>2</v>
      </c>
      <c r="AO309" cm="1">
        <f t="array" ref="AO309">IF(U309=0,"",1+SUMPRODUCT(--(ABS($G309:$Z309)&lt;ABS(U309)),--($G309:$Z309&lt;&gt;0))+(SUMPRODUCT(--(ABS($G309:$Z309)=ABS(U309)),--($G309:$Z309&lt;&gt;0))-1)/2)</f>
        <v>8</v>
      </c>
      <c r="AP309" cm="1">
        <f t="array" ref="AP309">IF(V309=0,"",1+SUMPRODUCT(--(ABS($G309:$Z309)&lt;ABS(V309)),--($G309:$Z309&lt;&gt;0))+(SUMPRODUCT(--(ABS($G309:$Z309)=ABS(V309)),--($G309:$Z309&lt;&gt;0))-1)/2)</f>
        <v>10</v>
      </c>
      <c r="AQ309" cm="1">
        <f t="array" ref="AQ309">IF(W309=0,"",1+SUMPRODUCT(--(ABS($G309:$Z309)&lt;ABS(W309)),--($G309:$Z309&lt;&gt;0))+(SUMPRODUCT(--(ABS($G309:$Z309)=ABS(W309)),--($G309:$Z309&lt;&gt;0))-1)/2)</f>
        <v>19</v>
      </c>
      <c r="AR309" cm="1">
        <f t="array" ref="AR309">IF(X309=0,"",1+SUMPRODUCT(--(ABS($G309:$Z309)&lt;ABS(X309)),--($G309:$Z309&lt;&gt;0))+(SUMPRODUCT(--(ABS($G309:$Z309)=ABS(X309)),--($G309:$Z309&lt;&gt;0))-1)/2)</f>
        <v>7</v>
      </c>
      <c r="AS309" cm="1">
        <f t="array" ref="AS309">IF(Y309=0,"",1+SUMPRODUCT(--(ABS($G309:$Z309)&lt;ABS(Y309)),--($G309:$Z309&lt;&gt;0))+(SUMPRODUCT(--(ABS($G309:$Z309)=ABS(Y309)),--($G309:$Z309&lt;&gt;0))-1)/2)</f>
        <v>18</v>
      </c>
      <c r="AT309" cm="1">
        <f t="array" ref="AT309">IF(Z309=0,"",1+SUMPRODUCT(--(ABS($G309:$Z309)&lt;ABS(Z309)),--($G309:$Z309&lt;&gt;0))+(SUMPRODUCT(--(ABS($G309:$Z309)=ABS(Z309)),--($G309:$Z309&lt;&gt;0))-1)/2)</f>
        <v>12</v>
      </c>
      <c r="AU309">
        <f>AVERAGE(G309:Z309)</f>
        <v>2.3446656789414256E-2</v>
      </c>
      <c r="AV309">
        <f>SUMIF(G309:Z309,"&gt;0",AA309:AT309)</f>
        <v>205</v>
      </c>
      <c r="AW309">
        <f>COUNTIF(G309:Z309,"&lt;&gt;0")</f>
        <v>20</v>
      </c>
      <c r="AX309">
        <f>_xlfn.LET(_xlpm.n,AW309,_xlpm.w,AV309,_xlpm.mu,_xlpm.n*(_xlpm.n+1)/4,_xlpm.sd,SQRT(_xlpm.n*(_xlpm.n+1)*(2*_xlpm.n+1)/24),_xlpm.z,(ABS(_xlpm.w-_xlpm.mu)-0.5)/_xlpm.sd,MIN(1,2*(1-_xlfn.NORM.S.DIST(_xlpm.z,TRUE))))</f>
        <v>2.0352486806762826E-4</v>
      </c>
    </row>
    <row r="310" spans="1:50" x14ac:dyDescent="0.25">
      <c r="A310" t="s">
        <v>9358</v>
      </c>
      <c r="B310" t="s">
        <v>147</v>
      </c>
      <c r="C310" t="s">
        <v>190</v>
      </c>
      <c r="D310" t="s">
        <v>88</v>
      </c>
      <c r="E310" t="s">
        <v>26</v>
      </c>
      <c r="F310" t="s">
        <v>9259</v>
      </c>
      <c r="G310">
        <f>all_runs!O3522-all_runs!O4002</f>
        <v>4.085143386453427E-2</v>
      </c>
      <c r="H310">
        <f>all_runs!O3523-all_runs!O4003</f>
        <v>7.4486383182035487E-2</v>
      </c>
      <c r="I310">
        <f>all_runs!O3524-all_runs!O4004</f>
        <v>8.1282752335383845E-2</v>
      </c>
      <c r="J310">
        <f>all_runs!O3525-all_runs!O4005</f>
        <v>7.1165817770232009E-2</v>
      </c>
      <c r="K310">
        <f>all_runs!O3526-all_runs!O4006</f>
        <v>9.6772356179988583E-2</v>
      </c>
      <c r="L310">
        <f>all_runs!O3527-all_runs!O4007</f>
        <v>6.5645514223194867E-2</v>
      </c>
      <c r="M310">
        <f>all_runs!O3528-all_runs!O4008</f>
        <v>6.7014499328909904E-2</v>
      </c>
      <c r="N310">
        <f>all_runs!O3529-all_runs!O4009</f>
        <v>6.3279218497434897E-2</v>
      </c>
      <c r="O310">
        <f>all_runs!O3530-all_runs!O4010</f>
        <v>7.3666518222694766E-2</v>
      </c>
      <c r="P310">
        <f>all_runs!O3531-all_runs!O4011</f>
        <v>0.1005258709738005</v>
      </c>
      <c r="Q310">
        <f>all_runs!O3532-all_runs!O4012</f>
        <v>4.7930283224400849E-2</v>
      </c>
      <c r="R310">
        <f>all_runs!O3533-all_runs!O4013</f>
        <v>8.5250168707220797E-2</v>
      </c>
      <c r="S310">
        <f>all_runs!O3534-all_runs!O4014</f>
        <v>6.8475913231289209E-2</v>
      </c>
      <c r="T310">
        <f>all_runs!O3535-all_runs!O4015</f>
        <v>6.8193771366317102E-2</v>
      </c>
      <c r="U310">
        <f>all_runs!O3536-all_runs!O4016</f>
        <v>8.2809969024410957E-2</v>
      </c>
      <c r="V310">
        <f>all_runs!O3537-all_runs!O4017</f>
        <v>6.6226783968719505E-2</v>
      </c>
      <c r="W310">
        <f>all_runs!O3538-all_runs!O4018</f>
        <v>0.17922077922077917</v>
      </c>
      <c r="X310">
        <f>all_runs!O3539-all_runs!O4019</f>
        <v>4.5983285649751515E-2</v>
      </c>
      <c r="Y310">
        <f>all_runs!O3540-all_runs!O4020</f>
        <v>9.5184665731650298E-2</v>
      </c>
      <c r="Z310">
        <f>all_runs!O3541-all_runs!O4021</f>
        <v>9.5129033972584431E-2</v>
      </c>
      <c r="AA310" cm="1">
        <f t="array" ref="AA310">IF(G310=0,"",1+SUMPRODUCT(--(ABS($G310:$Z310)&lt;ABS(G310)),--($G310:$Z310&lt;&gt;0))+(SUMPRODUCT(--(ABS($G310:$Z310)=ABS(G310)),--($G310:$Z310&lt;&gt;0))-1)/2)</f>
        <v>1</v>
      </c>
      <c r="AB310" cm="1">
        <f t="array" ref="AB310">IF(H310=0,"",1+SUMPRODUCT(--(ABS($G310:$Z310)&lt;ABS(H310)),--($G310:$Z310&lt;&gt;0))+(SUMPRODUCT(--(ABS($G310:$Z310)=ABS(H310)),--($G310:$Z310&lt;&gt;0))-1)/2)</f>
        <v>12</v>
      </c>
      <c r="AC310" cm="1">
        <f t="array" ref="AC310">IF(I310=0,"",1+SUMPRODUCT(--(ABS($G310:$Z310)&lt;ABS(I310)),--($G310:$Z310&lt;&gt;0))+(SUMPRODUCT(--(ABS($G310:$Z310)=ABS(I310)),--($G310:$Z310&lt;&gt;0))-1)/2)</f>
        <v>13</v>
      </c>
      <c r="AD310" cm="1">
        <f t="array" ref="AD310">IF(J310=0,"",1+SUMPRODUCT(--(ABS($G310:$Z310)&lt;ABS(J310)),--($G310:$Z310&lt;&gt;0))+(SUMPRODUCT(--(ABS($G310:$Z310)=ABS(J310)),--($G310:$Z310&lt;&gt;0))-1)/2)</f>
        <v>10</v>
      </c>
      <c r="AE310" cm="1">
        <f t="array" ref="AE310">IF(K310=0,"",1+SUMPRODUCT(--(ABS($G310:$Z310)&lt;ABS(K310)),--($G310:$Z310&lt;&gt;0))+(SUMPRODUCT(--(ABS($G310:$Z310)=ABS(K310)),--($G310:$Z310&lt;&gt;0))-1)/2)</f>
        <v>18</v>
      </c>
      <c r="AF310" cm="1">
        <f t="array" ref="AF310">IF(L310=0,"",1+SUMPRODUCT(--(ABS($G310:$Z310)&lt;ABS(L310)),--($G310:$Z310&lt;&gt;0))+(SUMPRODUCT(--(ABS($G310:$Z310)=ABS(L310)),--($G310:$Z310&lt;&gt;0))-1)/2)</f>
        <v>5</v>
      </c>
      <c r="AG310" cm="1">
        <f t="array" ref="AG310">IF(M310=0,"",1+SUMPRODUCT(--(ABS($G310:$Z310)&lt;ABS(M310)),--($G310:$Z310&lt;&gt;0))+(SUMPRODUCT(--(ABS($G310:$Z310)=ABS(M310)),--($G310:$Z310&lt;&gt;0))-1)/2)</f>
        <v>7</v>
      </c>
      <c r="AH310" cm="1">
        <f t="array" ref="AH310">IF(N310=0,"",1+SUMPRODUCT(--(ABS($G310:$Z310)&lt;ABS(N310)),--($G310:$Z310&lt;&gt;0))+(SUMPRODUCT(--(ABS($G310:$Z310)=ABS(N310)),--($G310:$Z310&lt;&gt;0))-1)/2)</f>
        <v>4</v>
      </c>
      <c r="AI310" cm="1">
        <f t="array" ref="AI310">IF(O310=0,"",1+SUMPRODUCT(--(ABS($G310:$Z310)&lt;ABS(O310)),--($G310:$Z310&lt;&gt;0))+(SUMPRODUCT(--(ABS($G310:$Z310)=ABS(O310)),--($G310:$Z310&lt;&gt;0))-1)/2)</f>
        <v>11</v>
      </c>
      <c r="AJ310" cm="1">
        <f t="array" ref="AJ310">IF(P310=0,"",1+SUMPRODUCT(--(ABS($G310:$Z310)&lt;ABS(P310)),--($G310:$Z310&lt;&gt;0))+(SUMPRODUCT(--(ABS($G310:$Z310)=ABS(P310)),--($G310:$Z310&lt;&gt;0))-1)/2)</f>
        <v>19</v>
      </c>
      <c r="AK310" cm="1">
        <f t="array" ref="AK310">IF(Q310=0,"",1+SUMPRODUCT(--(ABS($G310:$Z310)&lt;ABS(Q310)),--($G310:$Z310&lt;&gt;0))+(SUMPRODUCT(--(ABS($G310:$Z310)=ABS(Q310)),--($G310:$Z310&lt;&gt;0))-1)/2)</f>
        <v>3</v>
      </c>
      <c r="AL310" cm="1">
        <f t="array" ref="AL310">IF(R310=0,"",1+SUMPRODUCT(--(ABS($G310:$Z310)&lt;ABS(R310)),--($G310:$Z310&lt;&gt;0))+(SUMPRODUCT(--(ABS($G310:$Z310)=ABS(R310)),--($G310:$Z310&lt;&gt;0))-1)/2)</f>
        <v>15</v>
      </c>
      <c r="AM310" cm="1">
        <f t="array" ref="AM310">IF(S310=0,"",1+SUMPRODUCT(--(ABS($G310:$Z310)&lt;ABS(S310)),--($G310:$Z310&lt;&gt;0))+(SUMPRODUCT(--(ABS($G310:$Z310)=ABS(S310)),--($G310:$Z310&lt;&gt;0))-1)/2)</f>
        <v>9</v>
      </c>
      <c r="AN310" cm="1">
        <f t="array" ref="AN310">IF(T310=0,"",1+SUMPRODUCT(--(ABS($G310:$Z310)&lt;ABS(T310)),--($G310:$Z310&lt;&gt;0))+(SUMPRODUCT(--(ABS($G310:$Z310)=ABS(T310)),--($G310:$Z310&lt;&gt;0))-1)/2)</f>
        <v>8</v>
      </c>
      <c r="AO310" cm="1">
        <f t="array" ref="AO310">IF(U310=0,"",1+SUMPRODUCT(--(ABS($G310:$Z310)&lt;ABS(U310)),--($G310:$Z310&lt;&gt;0))+(SUMPRODUCT(--(ABS($G310:$Z310)=ABS(U310)),--($G310:$Z310&lt;&gt;0))-1)/2)</f>
        <v>14</v>
      </c>
      <c r="AP310" cm="1">
        <f t="array" ref="AP310">IF(V310=0,"",1+SUMPRODUCT(--(ABS($G310:$Z310)&lt;ABS(V310)),--($G310:$Z310&lt;&gt;0))+(SUMPRODUCT(--(ABS($G310:$Z310)=ABS(V310)),--($G310:$Z310&lt;&gt;0))-1)/2)</f>
        <v>6</v>
      </c>
      <c r="AQ310" cm="1">
        <f t="array" ref="AQ310">IF(W310=0,"",1+SUMPRODUCT(--(ABS($G310:$Z310)&lt;ABS(W310)),--($G310:$Z310&lt;&gt;0))+(SUMPRODUCT(--(ABS($G310:$Z310)=ABS(W310)),--($G310:$Z310&lt;&gt;0))-1)/2)</f>
        <v>20</v>
      </c>
      <c r="AR310" cm="1">
        <f t="array" ref="AR310">IF(X310=0,"",1+SUMPRODUCT(--(ABS($G310:$Z310)&lt;ABS(X310)),--($G310:$Z310&lt;&gt;0))+(SUMPRODUCT(--(ABS($G310:$Z310)=ABS(X310)),--($G310:$Z310&lt;&gt;0))-1)/2)</f>
        <v>2</v>
      </c>
      <c r="AS310" cm="1">
        <f t="array" ref="AS310">IF(Y310=0,"",1+SUMPRODUCT(--(ABS($G310:$Z310)&lt;ABS(Y310)),--($G310:$Z310&lt;&gt;0))+(SUMPRODUCT(--(ABS($G310:$Z310)=ABS(Y310)),--($G310:$Z310&lt;&gt;0))-1)/2)</f>
        <v>17</v>
      </c>
      <c r="AT310" cm="1">
        <f t="array" ref="AT310">IF(Z310=0,"",1+SUMPRODUCT(--(ABS($G310:$Z310)&lt;ABS(Z310)),--($G310:$Z310&lt;&gt;0))+(SUMPRODUCT(--(ABS($G310:$Z310)=ABS(Z310)),--($G310:$Z310&lt;&gt;0))-1)/2)</f>
        <v>16</v>
      </c>
      <c r="AU310">
        <f>AVERAGE(G310:Z310)</f>
        <v>7.8454750933766637E-2</v>
      </c>
      <c r="AV310">
        <f>SUMIF(G310:Z310,"&gt;0",AA310:AT310)</f>
        <v>210</v>
      </c>
      <c r="AW310">
        <f>COUNTIF(G310:Z310,"&lt;&gt;0")</f>
        <v>20</v>
      </c>
      <c r="AX310">
        <f>_xlfn.LET(_xlpm.n,AW310,_xlpm.w,AV310,_xlpm.mu,_xlpm.n*(_xlpm.n+1)/4,_xlpm.sd,SQRT(_xlpm.n*(_xlpm.n+1)*(2*_xlpm.n+1)/24),_xlpm.z,(ABS(_xlpm.w-_xlpm.mu)-0.5)/_xlpm.sd,MIN(1,2*(1-_xlfn.NORM.S.DIST(_xlpm.z,TRUE))))</f>
        <v>9.5691731570646255E-5</v>
      </c>
    </row>
    <row r="311" spans="1:50" x14ac:dyDescent="0.25">
      <c r="A311" t="s">
        <v>9358</v>
      </c>
      <c r="B311" t="s">
        <v>147</v>
      </c>
      <c r="C311" t="s">
        <v>190</v>
      </c>
      <c r="D311" t="s">
        <v>88</v>
      </c>
      <c r="E311" t="s">
        <v>32</v>
      </c>
      <c r="F311" t="s">
        <v>9260</v>
      </c>
      <c r="G311">
        <f>all_runs!O3542-all_runs!O4022</f>
        <v>1.8087021957053584E-2</v>
      </c>
      <c r="H311">
        <f>all_runs!O3543-all_runs!O4023</f>
        <v>1.5370909622774431E-2</v>
      </c>
      <c r="I311">
        <f>all_runs!O3544-all_runs!O4024</f>
        <v>3.5236081747713754E-4</v>
      </c>
      <c r="J311">
        <f>all_runs!O3545-all_runs!O4025</f>
        <v>1.0723169864960802E-2</v>
      </c>
      <c r="K311">
        <f>all_runs!O3546-all_runs!O4026</f>
        <v>2.5795516241376104E-2</v>
      </c>
      <c r="L311">
        <f>all_runs!O3547-all_runs!O4027</f>
        <v>1.6210081228441142E-2</v>
      </c>
      <c r="M311">
        <f>all_runs!O3548-all_runs!O4028</f>
        <v>2.1729193769557953E-2</v>
      </c>
      <c r="N311">
        <f>all_runs!O3549-all_runs!O4029</f>
        <v>2.9473684210526319E-2</v>
      </c>
      <c r="O311">
        <f>all_runs!O3550-all_runs!O4030</f>
        <v>3.1844598360002419E-3</v>
      </c>
      <c r="P311">
        <f>all_runs!O3551-all_runs!O4031</f>
        <v>1.2217723796671076E-2</v>
      </c>
      <c r="Q311">
        <f>all_runs!O3552-all_runs!O4032</f>
        <v>3.8555549608378259E-2</v>
      </c>
      <c r="R311">
        <f>all_runs!O3553-all_runs!O4033</f>
        <v>4.2777155655095322E-2</v>
      </c>
      <c r="S311">
        <f>all_runs!O3554-all_runs!O4034</f>
        <v>3.5505218743060118E-2</v>
      </c>
      <c r="T311">
        <f>all_runs!O3555-all_runs!O4035</f>
        <v>1.7903657448706478E-2</v>
      </c>
      <c r="U311">
        <f>all_runs!O3556-all_runs!O4036</f>
        <v>1.0522239581246984E-2</v>
      </c>
      <c r="V311">
        <f>all_runs!O3557-all_runs!O4037</f>
        <v>4.6051208077893979E-2</v>
      </c>
      <c r="W311">
        <f>all_runs!O3558-all_runs!O4038</f>
        <v>2.5477707006369421E-2</v>
      </c>
      <c r="X311">
        <f>all_runs!O3559-all_runs!O4039</f>
        <v>1.733482642777151E-2</v>
      </c>
      <c r="Y311">
        <f>all_runs!O3560-all_runs!O4040</f>
        <v>2.3756653857575305E-2</v>
      </c>
      <c r="Z311">
        <f>all_runs!O3561-all_runs!O4041</f>
        <v>-1.8584697036709508E-2</v>
      </c>
      <c r="AA311" cm="1">
        <f t="array" ref="AA311">IF(G311=0,"",1+SUMPRODUCT(--(ABS($G311:$Z311)&lt;ABS(G311)),--($G311:$Z311&lt;&gt;0))+(SUMPRODUCT(--(ABS($G311:$Z311)=ABS(G311)),--($G311:$Z311&lt;&gt;0))-1)/2)</f>
        <v>10</v>
      </c>
      <c r="AB311" cm="1">
        <f t="array" ref="AB311">IF(H311=0,"",1+SUMPRODUCT(--(ABS($G311:$Z311)&lt;ABS(H311)),--($G311:$Z311&lt;&gt;0))+(SUMPRODUCT(--(ABS($G311:$Z311)=ABS(H311)),--($G311:$Z311&lt;&gt;0))-1)/2)</f>
        <v>6</v>
      </c>
      <c r="AC311" cm="1">
        <f t="array" ref="AC311">IF(I311=0,"",1+SUMPRODUCT(--(ABS($G311:$Z311)&lt;ABS(I311)),--($G311:$Z311&lt;&gt;0))+(SUMPRODUCT(--(ABS($G311:$Z311)=ABS(I311)),--($G311:$Z311&lt;&gt;0))-1)/2)</f>
        <v>1</v>
      </c>
      <c r="AD311" cm="1">
        <f t="array" ref="AD311">IF(J311=0,"",1+SUMPRODUCT(--(ABS($G311:$Z311)&lt;ABS(J311)),--($G311:$Z311&lt;&gt;0))+(SUMPRODUCT(--(ABS($G311:$Z311)=ABS(J311)),--($G311:$Z311&lt;&gt;0))-1)/2)</f>
        <v>4</v>
      </c>
      <c r="AE311" cm="1">
        <f t="array" ref="AE311">IF(K311=0,"",1+SUMPRODUCT(--(ABS($G311:$Z311)&lt;ABS(K311)),--($G311:$Z311&lt;&gt;0))+(SUMPRODUCT(--(ABS($G311:$Z311)=ABS(K311)),--($G311:$Z311&lt;&gt;0))-1)/2)</f>
        <v>15</v>
      </c>
      <c r="AF311" cm="1">
        <f t="array" ref="AF311">IF(L311=0,"",1+SUMPRODUCT(--(ABS($G311:$Z311)&lt;ABS(L311)),--($G311:$Z311&lt;&gt;0))+(SUMPRODUCT(--(ABS($G311:$Z311)=ABS(L311)),--($G311:$Z311&lt;&gt;0))-1)/2)</f>
        <v>7</v>
      </c>
      <c r="AG311" cm="1">
        <f t="array" ref="AG311">IF(M311=0,"",1+SUMPRODUCT(--(ABS($G311:$Z311)&lt;ABS(M311)),--($G311:$Z311&lt;&gt;0))+(SUMPRODUCT(--(ABS($G311:$Z311)=ABS(M311)),--($G311:$Z311&lt;&gt;0))-1)/2)</f>
        <v>12</v>
      </c>
      <c r="AH311" cm="1">
        <f t="array" ref="AH311">IF(N311=0,"",1+SUMPRODUCT(--(ABS($G311:$Z311)&lt;ABS(N311)),--($G311:$Z311&lt;&gt;0))+(SUMPRODUCT(--(ABS($G311:$Z311)=ABS(N311)),--($G311:$Z311&lt;&gt;0))-1)/2)</f>
        <v>16</v>
      </c>
      <c r="AI311" cm="1">
        <f t="array" ref="AI311">IF(O311=0,"",1+SUMPRODUCT(--(ABS($G311:$Z311)&lt;ABS(O311)),--($G311:$Z311&lt;&gt;0))+(SUMPRODUCT(--(ABS($G311:$Z311)=ABS(O311)),--($G311:$Z311&lt;&gt;0))-1)/2)</f>
        <v>2</v>
      </c>
      <c r="AJ311" cm="1">
        <f t="array" ref="AJ311">IF(P311=0,"",1+SUMPRODUCT(--(ABS($G311:$Z311)&lt;ABS(P311)),--($G311:$Z311&lt;&gt;0))+(SUMPRODUCT(--(ABS($G311:$Z311)=ABS(P311)),--($G311:$Z311&lt;&gt;0))-1)/2)</f>
        <v>5</v>
      </c>
      <c r="AK311" cm="1">
        <f t="array" ref="AK311">IF(Q311=0,"",1+SUMPRODUCT(--(ABS($G311:$Z311)&lt;ABS(Q311)),--($G311:$Z311&lt;&gt;0))+(SUMPRODUCT(--(ABS($G311:$Z311)=ABS(Q311)),--($G311:$Z311&lt;&gt;0))-1)/2)</f>
        <v>18</v>
      </c>
      <c r="AL311" cm="1">
        <f t="array" ref="AL311">IF(R311=0,"",1+SUMPRODUCT(--(ABS($G311:$Z311)&lt;ABS(R311)),--($G311:$Z311&lt;&gt;0))+(SUMPRODUCT(--(ABS($G311:$Z311)=ABS(R311)),--($G311:$Z311&lt;&gt;0))-1)/2)</f>
        <v>19</v>
      </c>
      <c r="AM311" cm="1">
        <f t="array" ref="AM311">IF(S311=0,"",1+SUMPRODUCT(--(ABS($G311:$Z311)&lt;ABS(S311)),--($G311:$Z311&lt;&gt;0))+(SUMPRODUCT(--(ABS($G311:$Z311)=ABS(S311)),--($G311:$Z311&lt;&gt;0))-1)/2)</f>
        <v>17</v>
      </c>
      <c r="AN311" cm="1">
        <f t="array" ref="AN311">IF(T311=0,"",1+SUMPRODUCT(--(ABS($G311:$Z311)&lt;ABS(T311)),--($G311:$Z311&lt;&gt;0))+(SUMPRODUCT(--(ABS($G311:$Z311)=ABS(T311)),--($G311:$Z311&lt;&gt;0))-1)/2)</f>
        <v>9</v>
      </c>
      <c r="AO311" cm="1">
        <f t="array" ref="AO311">IF(U311=0,"",1+SUMPRODUCT(--(ABS($G311:$Z311)&lt;ABS(U311)),--($G311:$Z311&lt;&gt;0))+(SUMPRODUCT(--(ABS($G311:$Z311)=ABS(U311)),--($G311:$Z311&lt;&gt;0))-1)/2)</f>
        <v>3</v>
      </c>
      <c r="AP311" cm="1">
        <f t="array" ref="AP311">IF(V311=0,"",1+SUMPRODUCT(--(ABS($G311:$Z311)&lt;ABS(V311)),--($G311:$Z311&lt;&gt;0))+(SUMPRODUCT(--(ABS($G311:$Z311)=ABS(V311)),--($G311:$Z311&lt;&gt;0))-1)/2)</f>
        <v>20</v>
      </c>
      <c r="AQ311" cm="1">
        <f t="array" ref="AQ311">IF(W311=0,"",1+SUMPRODUCT(--(ABS($G311:$Z311)&lt;ABS(W311)),--($G311:$Z311&lt;&gt;0))+(SUMPRODUCT(--(ABS($G311:$Z311)=ABS(W311)),--($G311:$Z311&lt;&gt;0))-1)/2)</f>
        <v>14</v>
      </c>
      <c r="AR311" cm="1">
        <f t="array" ref="AR311">IF(X311=0,"",1+SUMPRODUCT(--(ABS($G311:$Z311)&lt;ABS(X311)),--($G311:$Z311&lt;&gt;0))+(SUMPRODUCT(--(ABS($G311:$Z311)=ABS(X311)),--($G311:$Z311&lt;&gt;0))-1)/2)</f>
        <v>8</v>
      </c>
      <c r="AS311" cm="1">
        <f t="array" ref="AS311">IF(Y311=0,"",1+SUMPRODUCT(--(ABS($G311:$Z311)&lt;ABS(Y311)),--($G311:$Z311&lt;&gt;0))+(SUMPRODUCT(--(ABS($G311:$Z311)=ABS(Y311)),--($G311:$Z311&lt;&gt;0))-1)/2)</f>
        <v>13</v>
      </c>
      <c r="AT311" cm="1">
        <f t="array" ref="AT311">IF(Z311=0,"",1+SUMPRODUCT(--(ABS($G311:$Z311)&lt;ABS(Z311)),--($G311:$Z311&lt;&gt;0))+(SUMPRODUCT(--(ABS($G311:$Z311)=ABS(Z311)),--($G311:$Z311&lt;&gt;0))-1)/2)</f>
        <v>11</v>
      </c>
      <c r="AU311">
        <f>AVERAGE(G311:Z311)</f>
        <v>1.9622182035711332E-2</v>
      </c>
      <c r="AV311">
        <f>SUMIF(G311:Z311,"&gt;0",AA311:AT311)</f>
        <v>199</v>
      </c>
      <c r="AW311">
        <f>COUNTIF(G311:Z311,"&lt;&gt;0")</f>
        <v>20</v>
      </c>
      <c r="AX311">
        <f>_xlfn.LET(_xlpm.n,AW311,_xlpm.w,AV311,_xlpm.mu,_xlpm.n*(_xlpm.n+1)/4,_xlpm.sd,SQRT(_xlpm.n*(_xlpm.n+1)*(2*_xlpm.n+1)/24),_xlpm.z,(ABS(_xlpm.w-_xlpm.mu)-0.5)/_xlpm.sd,MIN(1,2*(1-_xlfn.NORM.S.DIST(_xlpm.z,TRUE))))</f>
        <v>4.8192889671816452E-4</v>
      </c>
    </row>
    <row r="312" spans="1:50" x14ac:dyDescent="0.25">
      <c r="A312" t="s">
        <v>9358</v>
      </c>
      <c r="B312" t="s">
        <v>147</v>
      </c>
      <c r="C312" t="s">
        <v>190</v>
      </c>
      <c r="D312" t="s">
        <v>88</v>
      </c>
      <c r="E312" t="s">
        <v>12</v>
      </c>
      <c r="F312" t="s">
        <v>9260</v>
      </c>
      <c r="G312">
        <f>all_runs!O3562-all_runs!O4042</f>
        <v>9.311203705859139E-3</v>
      </c>
      <c r="H312">
        <f>all_runs!O3563-all_runs!O4043</f>
        <v>-1.2042209807572757E-2</v>
      </c>
      <c r="I312">
        <f>all_runs!O3564-all_runs!O4044</f>
        <v>1.2442607897153235E-2</v>
      </c>
      <c r="J312">
        <f>all_runs!O3565-all_runs!O4045</f>
        <v>-2.7548209366391241E-2</v>
      </c>
      <c r="K312">
        <f>all_runs!O3566-all_runs!O4046</f>
        <v>2.2930132348416565E-3</v>
      </c>
      <c r="L312">
        <f>all_runs!O3567-all_runs!O4047</f>
        <v>1.3419513696521945E-2</v>
      </c>
      <c r="M312">
        <f>all_runs!O3568-all_runs!O4048</f>
        <v>1.3274604183694971E-2</v>
      </c>
      <c r="N312">
        <f>all_runs!O3569-all_runs!O4049</f>
        <v>-8.3941912196761059E-4</v>
      </c>
      <c r="O312">
        <f>all_runs!O3570-all_runs!O4050</f>
        <v>3.0204945456808852E-2</v>
      </c>
      <c r="P312">
        <f>all_runs!O3571-all_runs!O4051</f>
        <v>3.2440798637981771E-2</v>
      </c>
      <c r="Q312">
        <f>all_runs!O3572-all_runs!O4052</f>
        <v>1.2706957528715757E-2</v>
      </c>
      <c r="R312">
        <f>all_runs!O3573-all_runs!O4053</f>
        <v>-2.2433132010353685E-2</v>
      </c>
      <c r="S312">
        <f>all_runs!O3574-all_runs!O4054</f>
        <v>-4.8135870305617834E-3</v>
      </c>
      <c r="T312">
        <f>all_runs!O3575-all_runs!O4055</f>
        <v>-1.0989010989010839E-2</v>
      </c>
      <c r="U312">
        <f>all_runs!O3576-all_runs!O4056</f>
        <v>0</v>
      </c>
      <c r="V312">
        <f>all_runs!O3577-all_runs!O4057</f>
        <v>1.8663903917731539E-2</v>
      </c>
      <c r="W312">
        <f>all_runs!O3578-all_runs!O4058</f>
        <v>5.5092988872461612E-3</v>
      </c>
      <c r="X312">
        <f>all_runs!O3579-all_runs!O4059</f>
        <v>2.8268388992622961E-2</v>
      </c>
      <c r="Y312">
        <f>all_runs!O3580-all_runs!O4060</f>
        <v>-1.7022193492781557E-2</v>
      </c>
      <c r="Z312">
        <f>all_runs!O3581-all_runs!O4061</f>
        <v>-1.5800583597193829E-2</v>
      </c>
      <c r="AA312" cm="1">
        <f t="array" ref="AA312">IF(G312=0,"",1+SUMPRODUCT(--(ABS($G312:$Z312)&lt;ABS(G312)),--($G312:$Z312&lt;&gt;0))+(SUMPRODUCT(--(ABS($G312:$Z312)=ABS(G312)),--($G312:$Z312&lt;&gt;0))-1)/2)</f>
        <v>5</v>
      </c>
      <c r="AB312" cm="1">
        <f t="array" ref="AB312">IF(H312=0,"",1+SUMPRODUCT(--(ABS($G312:$Z312)&lt;ABS(H312)),--($G312:$Z312&lt;&gt;0))+(SUMPRODUCT(--(ABS($G312:$Z312)=ABS(H312)),--($G312:$Z312&lt;&gt;0))-1)/2)</f>
        <v>7</v>
      </c>
      <c r="AC312" cm="1">
        <f t="array" ref="AC312">IF(I312=0,"",1+SUMPRODUCT(--(ABS($G312:$Z312)&lt;ABS(I312)),--($G312:$Z312&lt;&gt;0))+(SUMPRODUCT(--(ABS($G312:$Z312)=ABS(I312)),--($G312:$Z312&lt;&gt;0))-1)/2)</f>
        <v>8</v>
      </c>
      <c r="AD312" cm="1">
        <f t="array" ref="AD312">IF(J312=0,"",1+SUMPRODUCT(--(ABS($G312:$Z312)&lt;ABS(J312)),--($G312:$Z312&lt;&gt;0))+(SUMPRODUCT(--(ABS($G312:$Z312)=ABS(J312)),--($G312:$Z312&lt;&gt;0))-1)/2)</f>
        <v>16</v>
      </c>
      <c r="AE312" cm="1">
        <f t="array" ref="AE312">IF(K312=0,"",1+SUMPRODUCT(--(ABS($G312:$Z312)&lt;ABS(K312)),--($G312:$Z312&lt;&gt;0))+(SUMPRODUCT(--(ABS($G312:$Z312)=ABS(K312)),--($G312:$Z312&lt;&gt;0))-1)/2)</f>
        <v>2</v>
      </c>
      <c r="AF312" cm="1">
        <f t="array" ref="AF312">IF(L312=0,"",1+SUMPRODUCT(--(ABS($G312:$Z312)&lt;ABS(L312)),--($G312:$Z312&lt;&gt;0))+(SUMPRODUCT(--(ABS($G312:$Z312)=ABS(L312)),--($G312:$Z312&lt;&gt;0))-1)/2)</f>
        <v>11</v>
      </c>
      <c r="AG312" cm="1">
        <f t="array" ref="AG312">IF(M312=0,"",1+SUMPRODUCT(--(ABS($G312:$Z312)&lt;ABS(M312)),--($G312:$Z312&lt;&gt;0))+(SUMPRODUCT(--(ABS($G312:$Z312)=ABS(M312)),--($G312:$Z312&lt;&gt;0))-1)/2)</f>
        <v>10</v>
      </c>
      <c r="AH312" cm="1">
        <f t="array" ref="AH312">IF(N312=0,"",1+SUMPRODUCT(--(ABS($G312:$Z312)&lt;ABS(N312)),--($G312:$Z312&lt;&gt;0))+(SUMPRODUCT(--(ABS($G312:$Z312)=ABS(N312)),--($G312:$Z312&lt;&gt;0))-1)/2)</f>
        <v>1</v>
      </c>
      <c r="AI312" cm="1">
        <f t="array" ref="AI312">IF(O312=0,"",1+SUMPRODUCT(--(ABS($G312:$Z312)&lt;ABS(O312)),--($G312:$Z312&lt;&gt;0))+(SUMPRODUCT(--(ABS($G312:$Z312)=ABS(O312)),--($G312:$Z312&lt;&gt;0))-1)/2)</f>
        <v>18</v>
      </c>
      <c r="AJ312" cm="1">
        <f t="array" ref="AJ312">IF(P312=0,"",1+SUMPRODUCT(--(ABS($G312:$Z312)&lt;ABS(P312)),--($G312:$Z312&lt;&gt;0))+(SUMPRODUCT(--(ABS($G312:$Z312)=ABS(P312)),--($G312:$Z312&lt;&gt;0))-1)/2)</f>
        <v>19</v>
      </c>
      <c r="AK312" cm="1">
        <f t="array" ref="AK312">IF(Q312=0,"",1+SUMPRODUCT(--(ABS($G312:$Z312)&lt;ABS(Q312)),--($G312:$Z312&lt;&gt;0))+(SUMPRODUCT(--(ABS($G312:$Z312)=ABS(Q312)),--($G312:$Z312&lt;&gt;0))-1)/2)</f>
        <v>9</v>
      </c>
      <c r="AL312" cm="1">
        <f t="array" ref="AL312">IF(R312=0,"",1+SUMPRODUCT(--(ABS($G312:$Z312)&lt;ABS(R312)),--($G312:$Z312&lt;&gt;0))+(SUMPRODUCT(--(ABS($G312:$Z312)=ABS(R312)),--($G312:$Z312&lt;&gt;0))-1)/2)</f>
        <v>15</v>
      </c>
      <c r="AM312" cm="1">
        <f t="array" ref="AM312">IF(S312=0,"",1+SUMPRODUCT(--(ABS($G312:$Z312)&lt;ABS(S312)),--($G312:$Z312&lt;&gt;0))+(SUMPRODUCT(--(ABS($G312:$Z312)=ABS(S312)),--($G312:$Z312&lt;&gt;0))-1)/2)</f>
        <v>3</v>
      </c>
      <c r="AN312" cm="1">
        <f t="array" ref="AN312">IF(T312=0,"",1+SUMPRODUCT(--(ABS($G312:$Z312)&lt;ABS(T312)),--($G312:$Z312&lt;&gt;0))+(SUMPRODUCT(--(ABS($G312:$Z312)=ABS(T312)),--($G312:$Z312&lt;&gt;0))-1)/2)</f>
        <v>6</v>
      </c>
      <c r="AO312" t="str" cm="1">
        <f t="array" ref="AO312">IF(U312=0,"",1+SUMPRODUCT(--(ABS($G312:$Z312)&lt;ABS(U312)),--($G312:$Z312&lt;&gt;0))+(SUMPRODUCT(--(ABS($G312:$Z312)=ABS(U312)),--($G312:$Z312&lt;&gt;0))-1)/2)</f>
        <v/>
      </c>
      <c r="AP312" cm="1">
        <f t="array" ref="AP312">IF(V312=0,"",1+SUMPRODUCT(--(ABS($G312:$Z312)&lt;ABS(V312)),--($G312:$Z312&lt;&gt;0))+(SUMPRODUCT(--(ABS($G312:$Z312)=ABS(V312)),--($G312:$Z312&lt;&gt;0))-1)/2)</f>
        <v>14</v>
      </c>
      <c r="AQ312" cm="1">
        <f t="array" ref="AQ312">IF(W312=0,"",1+SUMPRODUCT(--(ABS($G312:$Z312)&lt;ABS(W312)),--($G312:$Z312&lt;&gt;0))+(SUMPRODUCT(--(ABS($G312:$Z312)=ABS(W312)),--($G312:$Z312&lt;&gt;0))-1)/2)</f>
        <v>4</v>
      </c>
      <c r="AR312" cm="1">
        <f t="array" ref="AR312">IF(X312=0,"",1+SUMPRODUCT(--(ABS($G312:$Z312)&lt;ABS(X312)),--($G312:$Z312&lt;&gt;0))+(SUMPRODUCT(--(ABS($G312:$Z312)=ABS(X312)),--($G312:$Z312&lt;&gt;0))-1)/2)</f>
        <v>17</v>
      </c>
      <c r="AS312" cm="1">
        <f t="array" ref="AS312">IF(Y312=0,"",1+SUMPRODUCT(--(ABS($G312:$Z312)&lt;ABS(Y312)),--($G312:$Z312&lt;&gt;0))+(SUMPRODUCT(--(ABS($G312:$Z312)=ABS(Y312)),--($G312:$Z312&lt;&gt;0))-1)/2)</f>
        <v>13</v>
      </c>
      <c r="AT312" cm="1">
        <f t="array" ref="AT312">IF(Z312=0,"",1+SUMPRODUCT(--(ABS($G312:$Z312)&lt;ABS(Z312)),--($G312:$Z312&lt;&gt;0))+(SUMPRODUCT(--(ABS($G312:$Z312)=ABS(Z312)),--($G312:$Z312&lt;&gt;0))-1)/2)</f>
        <v>12</v>
      </c>
      <c r="AU312">
        <f>AVERAGE(G312:Z312)</f>
        <v>3.3523445361672345E-3</v>
      </c>
      <c r="AV312">
        <f>SUMIF(G312:Z312,"&gt;0",AA312:AT312)</f>
        <v>117</v>
      </c>
      <c r="AW312">
        <f>COUNTIF(G312:Z312,"&lt;&gt;0")</f>
        <v>19</v>
      </c>
      <c r="AX312">
        <f>_xlfn.LET(_xlpm.n,AW312,_xlpm.w,AV312,_xlpm.mu,_xlpm.n*(_xlpm.n+1)/4,_xlpm.sd,SQRT(_xlpm.n*(_xlpm.n+1)*(2*_xlpm.n+1)/24),_xlpm.z,(ABS(_xlpm.w-_xlpm.mu)-0.5)/_xlpm.sd,MIN(1,2*(1-_xlfn.NORM.S.DIST(_xlpm.z,TRUE))))</f>
        <v>0.38692523378383359</v>
      </c>
    </row>
    <row r="313" spans="1:50" x14ac:dyDescent="0.25">
      <c r="A313" t="s">
        <v>9358</v>
      </c>
      <c r="B313" t="s">
        <v>147</v>
      </c>
      <c r="C313" t="s">
        <v>190</v>
      </c>
      <c r="D313" t="s">
        <v>88</v>
      </c>
      <c r="E313" t="s">
        <v>26</v>
      </c>
      <c r="F313" t="s">
        <v>9260</v>
      </c>
      <c r="G313">
        <f>all_runs!O3582-all_runs!O4062</f>
        <v>4.9232742603300128E-3</v>
      </c>
      <c r="H313">
        <f>all_runs!O3583-all_runs!O4063</f>
        <v>-2.8705206936307404E-2</v>
      </c>
      <c r="I313">
        <f>all_runs!O3584-all_runs!O4064</f>
        <v>9.3534131376838969E-3</v>
      </c>
      <c r="J313">
        <f>all_runs!O3585-all_runs!O4065</f>
        <v>-9.2858514919673674E-3</v>
      </c>
      <c r="K313">
        <f>all_runs!O3586-all_runs!O4066</f>
        <v>9.8523546287874186E-3</v>
      </c>
      <c r="L313">
        <f>all_runs!O3587-all_runs!O4067</f>
        <v>9.8099325567135853E-3</v>
      </c>
      <c r="M313">
        <f>all_runs!O3588-all_runs!O4068</f>
        <v>-1.0588806119245397E-2</v>
      </c>
      <c r="N313">
        <f>all_runs!O3589-all_runs!O4069</f>
        <v>-1.1606888022072104E-3</v>
      </c>
      <c r="O313">
        <f>all_runs!O3590-all_runs!O4070</f>
        <v>-6.587615283266679E-4</v>
      </c>
      <c r="P313">
        <f>all_runs!O3591-all_runs!O4071</f>
        <v>-1.8549290876067603E-3</v>
      </c>
      <c r="Q313">
        <f>all_runs!O3592-all_runs!O4072</f>
        <v>5.6061602028359969E-3</v>
      </c>
      <c r="R313">
        <f>all_runs!O3593-all_runs!O4073</f>
        <v>-1.0511191772534789E-2</v>
      </c>
      <c r="S313">
        <f>all_runs!O3594-all_runs!O4074</f>
        <v>-8.0246125926870526E-3</v>
      </c>
      <c r="T313">
        <f>all_runs!O3595-all_runs!O4075</f>
        <v>0</v>
      </c>
      <c r="U313">
        <f>all_runs!O3596-all_runs!O4076</f>
        <v>-1.4132104454685046E-2</v>
      </c>
      <c r="V313">
        <f>all_runs!O3597-all_runs!O4077</f>
        <v>-5.6022408963584125E-3</v>
      </c>
      <c r="W313">
        <f>all_runs!O3598-all_runs!O4078</f>
        <v>-5.6797640567024521E-3</v>
      </c>
      <c r="X313">
        <f>all_runs!O3599-all_runs!O4079</f>
        <v>2.1109224674589644E-2</v>
      </c>
      <c r="Y313">
        <f>all_runs!O3600-all_runs!O4080</f>
        <v>1.4828943554645591E-2</v>
      </c>
      <c r="Z313">
        <f>all_runs!O3601-all_runs!O4081</f>
        <v>1.9276309557639371E-2</v>
      </c>
      <c r="AA313" cm="1">
        <f t="array" ref="AA313">IF(G313=0,"",1+SUMPRODUCT(--(ABS($G313:$Z313)&lt;ABS(G313)),--($G313:$Z313&lt;&gt;0))+(SUMPRODUCT(--(ABS($G313:$Z313)=ABS(G313)),--($G313:$Z313&lt;&gt;0))-1)/2)</f>
        <v>4</v>
      </c>
      <c r="AB313" cm="1">
        <f t="array" ref="AB313">IF(H313=0,"",1+SUMPRODUCT(--(ABS($G313:$Z313)&lt;ABS(H313)),--($G313:$Z313&lt;&gt;0))+(SUMPRODUCT(--(ABS($G313:$Z313)=ABS(H313)),--($G313:$Z313&lt;&gt;0))-1)/2)</f>
        <v>19</v>
      </c>
      <c r="AC313" cm="1">
        <f t="array" ref="AC313">IF(I313=0,"",1+SUMPRODUCT(--(ABS($G313:$Z313)&lt;ABS(I313)),--($G313:$Z313&lt;&gt;0))+(SUMPRODUCT(--(ABS($G313:$Z313)=ABS(I313)),--($G313:$Z313&lt;&gt;0))-1)/2)</f>
        <v>10</v>
      </c>
      <c r="AD313" cm="1">
        <f t="array" ref="AD313">IF(J313=0,"",1+SUMPRODUCT(--(ABS($G313:$Z313)&lt;ABS(J313)),--($G313:$Z313&lt;&gt;0))+(SUMPRODUCT(--(ABS($G313:$Z313)=ABS(J313)),--($G313:$Z313&lt;&gt;0))-1)/2)</f>
        <v>9</v>
      </c>
      <c r="AE313" cm="1">
        <f t="array" ref="AE313">IF(K313=0,"",1+SUMPRODUCT(--(ABS($G313:$Z313)&lt;ABS(K313)),--($G313:$Z313&lt;&gt;0))+(SUMPRODUCT(--(ABS($G313:$Z313)=ABS(K313)),--($G313:$Z313&lt;&gt;0))-1)/2)</f>
        <v>12</v>
      </c>
      <c r="AF313" cm="1">
        <f t="array" ref="AF313">IF(L313=0,"",1+SUMPRODUCT(--(ABS($G313:$Z313)&lt;ABS(L313)),--($G313:$Z313&lt;&gt;0))+(SUMPRODUCT(--(ABS($G313:$Z313)=ABS(L313)),--($G313:$Z313&lt;&gt;0))-1)/2)</f>
        <v>11</v>
      </c>
      <c r="AG313" cm="1">
        <f t="array" ref="AG313">IF(M313=0,"",1+SUMPRODUCT(--(ABS($G313:$Z313)&lt;ABS(M313)),--($G313:$Z313&lt;&gt;0))+(SUMPRODUCT(--(ABS($G313:$Z313)=ABS(M313)),--($G313:$Z313&lt;&gt;0))-1)/2)</f>
        <v>14</v>
      </c>
      <c r="AH313" cm="1">
        <f t="array" ref="AH313">IF(N313=0,"",1+SUMPRODUCT(--(ABS($G313:$Z313)&lt;ABS(N313)),--($G313:$Z313&lt;&gt;0))+(SUMPRODUCT(--(ABS($G313:$Z313)=ABS(N313)),--($G313:$Z313&lt;&gt;0))-1)/2)</f>
        <v>2</v>
      </c>
      <c r="AI313" cm="1">
        <f t="array" ref="AI313">IF(O313=0,"",1+SUMPRODUCT(--(ABS($G313:$Z313)&lt;ABS(O313)),--($G313:$Z313&lt;&gt;0))+(SUMPRODUCT(--(ABS($G313:$Z313)=ABS(O313)),--($G313:$Z313&lt;&gt;0))-1)/2)</f>
        <v>1</v>
      </c>
      <c r="AJ313" cm="1">
        <f t="array" ref="AJ313">IF(P313=0,"",1+SUMPRODUCT(--(ABS($G313:$Z313)&lt;ABS(P313)),--($G313:$Z313&lt;&gt;0))+(SUMPRODUCT(--(ABS($G313:$Z313)=ABS(P313)),--($G313:$Z313&lt;&gt;0))-1)/2)</f>
        <v>3</v>
      </c>
      <c r="AK313" cm="1">
        <f t="array" ref="AK313">IF(Q313=0,"",1+SUMPRODUCT(--(ABS($G313:$Z313)&lt;ABS(Q313)),--($G313:$Z313&lt;&gt;0))+(SUMPRODUCT(--(ABS($G313:$Z313)=ABS(Q313)),--($G313:$Z313&lt;&gt;0))-1)/2)</f>
        <v>6</v>
      </c>
      <c r="AL313" cm="1">
        <f t="array" ref="AL313">IF(R313=0,"",1+SUMPRODUCT(--(ABS($G313:$Z313)&lt;ABS(R313)),--($G313:$Z313&lt;&gt;0))+(SUMPRODUCT(--(ABS($G313:$Z313)=ABS(R313)),--($G313:$Z313&lt;&gt;0))-1)/2)</f>
        <v>13</v>
      </c>
      <c r="AM313" cm="1">
        <f t="array" ref="AM313">IF(S313=0,"",1+SUMPRODUCT(--(ABS($G313:$Z313)&lt;ABS(S313)),--($G313:$Z313&lt;&gt;0))+(SUMPRODUCT(--(ABS($G313:$Z313)=ABS(S313)),--($G313:$Z313&lt;&gt;0))-1)/2)</f>
        <v>8</v>
      </c>
      <c r="AN313" t="str" cm="1">
        <f t="array" ref="AN313">IF(T313=0,"",1+SUMPRODUCT(--(ABS($G313:$Z313)&lt;ABS(T313)),--($G313:$Z313&lt;&gt;0))+(SUMPRODUCT(--(ABS($G313:$Z313)=ABS(T313)),--($G313:$Z313&lt;&gt;0))-1)/2)</f>
        <v/>
      </c>
      <c r="AO313" cm="1">
        <f t="array" ref="AO313">IF(U313=0,"",1+SUMPRODUCT(--(ABS($G313:$Z313)&lt;ABS(U313)),--($G313:$Z313&lt;&gt;0))+(SUMPRODUCT(--(ABS($G313:$Z313)=ABS(U313)),--($G313:$Z313&lt;&gt;0))-1)/2)</f>
        <v>15</v>
      </c>
      <c r="AP313" cm="1">
        <f t="array" ref="AP313">IF(V313=0,"",1+SUMPRODUCT(--(ABS($G313:$Z313)&lt;ABS(V313)),--($G313:$Z313&lt;&gt;0))+(SUMPRODUCT(--(ABS($G313:$Z313)=ABS(V313)),--($G313:$Z313&lt;&gt;0))-1)/2)</f>
        <v>5</v>
      </c>
      <c r="AQ313" cm="1">
        <f t="array" ref="AQ313">IF(W313=0,"",1+SUMPRODUCT(--(ABS($G313:$Z313)&lt;ABS(W313)),--($G313:$Z313&lt;&gt;0))+(SUMPRODUCT(--(ABS($G313:$Z313)=ABS(W313)),--($G313:$Z313&lt;&gt;0))-1)/2)</f>
        <v>7</v>
      </c>
      <c r="AR313" cm="1">
        <f t="array" ref="AR313">IF(X313=0,"",1+SUMPRODUCT(--(ABS($G313:$Z313)&lt;ABS(X313)),--($G313:$Z313&lt;&gt;0))+(SUMPRODUCT(--(ABS($G313:$Z313)=ABS(X313)),--($G313:$Z313&lt;&gt;0))-1)/2)</f>
        <v>18</v>
      </c>
      <c r="AS313" cm="1">
        <f t="array" ref="AS313">IF(Y313=0,"",1+SUMPRODUCT(--(ABS($G313:$Z313)&lt;ABS(Y313)),--($G313:$Z313&lt;&gt;0))+(SUMPRODUCT(--(ABS($G313:$Z313)=ABS(Y313)),--($G313:$Z313&lt;&gt;0))-1)/2)</f>
        <v>16</v>
      </c>
      <c r="AT313" cm="1">
        <f t="array" ref="AT313">IF(Z313=0,"",1+SUMPRODUCT(--(ABS($G313:$Z313)&lt;ABS(Z313)),--($G313:$Z313&lt;&gt;0))+(SUMPRODUCT(--(ABS($G313:$Z313)=ABS(Z313)),--($G313:$Z313&lt;&gt;0))-1)/2)</f>
        <v>17</v>
      </c>
      <c r="AU313">
        <f>AVERAGE(G313:Z313)</f>
        <v>-7.2227258270152198E-5</v>
      </c>
      <c r="AV313">
        <f>SUMIF(G313:Z313,"&gt;0",AA313:AT313)</f>
        <v>94</v>
      </c>
      <c r="AW313">
        <f>COUNTIF(G313:Z313,"&lt;&gt;0")</f>
        <v>19</v>
      </c>
      <c r="AX313">
        <f>_xlfn.LET(_xlpm.n,AW313,_xlpm.w,AV313,_xlpm.mu,_xlpm.n*(_xlpm.n+1)/4,_xlpm.sd,SQRT(_xlpm.n*(_xlpm.n+1)*(2*_xlpm.n+1)/24),_xlpm.z,(ABS(_xlpm.w-_xlpm.mu)-0.5)/_xlpm.sd,MIN(1,2*(1-_xlfn.NORM.S.DIST(_xlpm.z,TRUE))))</f>
        <v>0.98394677543354114</v>
      </c>
    </row>
    <row r="314" spans="1:50" x14ac:dyDescent="0.25">
      <c r="A314" t="s">
        <v>9358</v>
      </c>
      <c r="B314" t="s">
        <v>147</v>
      </c>
      <c r="C314" t="s">
        <v>190</v>
      </c>
      <c r="D314" t="s">
        <v>94</v>
      </c>
      <c r="E314" t="s">
        <v>32</v>
      </c>
      <c r="F314" t="s">
        <v>9259</v>
      </c>
      <c r="G314">
        <f>all_runs!O3602-all_runs!O4082</f>
        <v>5.8558617472545094E-2</v>
      </c>
      <c r="H314">
        <f>all_runs!O3603-all_runs!O4083</f>
        <v>4.4404224833539674E-2</v>
      </c>
      <c r="I314">
        <f>all_runs!O3604-all_runs!O4084</f>
        <v>8.0974445531461936E-2</v>
      </c>
      <c r="J314">
        <f>all_runs!O3605-all_runs!O4085</f>
        <v>5.1415797317436729E-2</v>
      </c>
      <c r="K314">
        <f>all_runs!O3606-all_runs!O4086</f>
        <v>6.9851025212499973E-2</v>
      </c>
      <c r="L314">
        <f>all_runs!O3607-all_runs!O4087</f>
        <v>3.2943487188643927E-2</v>
      </c>
      <c r="M314">
        <f>all_runs!O3608-all_runs!O4088</f>
        <v>4.2980295566502513E-2</v>
      </c>
      <c r="N314">
        <f>all_runs!O3609-all_runs!O4089</f>
        <v>5.0821427317723988E-2</v>
      </c>
      <c r="O314">
        <f>all_runs!O3610-all_runs!O4090</f>
        <v>6.5339195650463866E-2</v>
      </c>
      <c r="P314">
        <f>all_runs!O3611-all_runs!O4091</f>
        <v>4.3218508815407564E-2</v>
      </c>
      <c r="Q314">
        <f>all_runs!O3612-all_runs!O4092</f>
        <v>6.2729647173402903E-2</v>
      </c>
      <c r="R314">
        <f>all_runs!O3613-all_runs!O4093</f>
        <v>6.5659482627595245E-2</v>
      </c>
      <c r="S314">
        <f>all_runs!O3614-all_runs!O4094</f>
        <v>5.0093741630211519E-2</v>
      </c>
      <c r="T314">
        <f>all_runs!O3615-all_runs!O4095</f>
        <v>6.1039580352885037E-2</v>
      </c>
      <c r="U314">
        <f>all_runs!O3616-all_runs!O4096</f>
        <v>5.6038647342995018E-2</v>
      </c>
      <c r="V314">
        <f>all_runs!O3617-all_runs!O4097</f>
        <v>7.7884155945281197E-2</v>
      </c>
      <c r="W314">
        <f>all_runs!O3618-all_runs!O4098</f>
        <v>3.5404757514290841E-2</v>
      </c>
      <c r="X314">
        <f>all_runs!O3619-all_runs!O4099</f>
        <v>9.6562835660580104E-2</v>
      </c>
      <c r="Y314">
        <f>all_runs!O3620-all_runs!O4100</f>
        <v>3.9935346174797437E-2</v>
      </c>
      <c r="Z314">
        <f>all_runs!O3621-all_runs!O4101</f>
        <v>8.3792607154140608E-2</v>
      </c>
      <c r="AA314" cm="1">
        <f t="array" ref="AA314">IF(G314=0,"",1+SUMPRODUCT(--(ABS($G314:$Z314)&lt;ABS(G314)),--($G314:$Z314&lt;&gt;0))+(SUMPRODUCT(--(ABS($G314:$Z314)=ABS(G314)),--($G314:$Z314&lt;&gt;0))-1)/2)</f>
        <v>11</v>
      </c>
      <c r="AB314" cm="1">
        <f t="array" ref="AB314">IF(H314=0,"",1+SUMPRODUCT(--(ABS($G314:$Z314)&lt;ABS(H314)),--($G314:$Z314&lt;&gt;0))+(SUMPRODUCT(--(ABS($G314:$Z314)=ABS(H314)),--($G314:$Z314&lt;&gt;0))-1)/2)</f>
        <v>6</v>
      </c>
      <c r="AC314" cm="1">
        <f t="array" ref="AC314">IF(I314=0,"",1+SUMPRODUCT(--(ABS($G314:$Z314)&lt;ABS(I314)),--($G314:$Z314&lt;&gt;0))+(SUMPRODUCT(--(ABS($G314:$Z314)=ABS(I314)),--($G314:$Z314&lt;&gt;0))-1)/2)</f>
        <v>18</v>
      </c>
      <c r="AD314" cm="1">
        <f t="array" ref="AD314">IF(J314=0,"",1+SUMPRODUCT(--(ABS($G314:$Z314)&lt;ABS(J314)),--($G314:$Z314&lt;&gt;0))+(SUMPRODUCT(--(ABS($G314:$Z314)=ABS(J314)),--($G314:$Z314&lt;&gt;0))-1)/2)</f>
        <v>9</v>
      </c>
      <c r="AE314" cm="1">
        <f t="array" ref="AE314">IF(K314=0,"",1+SUMPRODUCT(--(ABS($G314:$Z314)&lt;ABS(K314)),--($G314:$Z314&lt;&gt;0))+(SUMPRODUCT(--(ABS($G314:$Z314)=ABS(K314)),--($G314:$Z314&lt;&gt;0))-1)/2)</f>
        <v>16</v>
      </c>
      <c r="AF314" cm="1">
        <f t="array" ref="AF314">IF(L314=0,"",1+SUMPRODUCT(--(ABS($G314:$Z314)&lt;ABS(L314)),--($G314:$Z314&lt;&gt;0))+(SUMPRODUCT(--(ABS($G314:$Z314)=ABS(L314)),--($G314:$Z314&lt;&gt;0))-1)/2)</f>
        <v>1</v>
      </c>
      <c r="AG314" cm="1">
        <f t="array" ref="AG314">IF(M314=0,"",1+SUMPRODUCT(--(ABS($G314:$Z314)&lt;ABS(M314)),--($G314:$Z314&lt;&gt;0))+(SUMPRODUCT(--(ABS($G314:$Z314)=ABS(M314)),--($G314:$Z314&lt;&gt;0))-1)/2)</f>
        <v>4</v>
      </c>
      <c r="AH314" cm="1">
        <f t="array" ref="AH314">IF(N314=0,"",1+SUMPRODUCT(--(ABS($G314:$Z314)&lt;ABS(N314)),--($G314:$Z314&lt;&gt;0))+(SUMPRODUCT(--(ABS($G314:$Z314)=ABS(N314)),--($G314:$Z314&lt;&gt;0))-1)/2)</f>
        <v>8</v>
      </c>
      <c r="AI314" cm="1">
        <f t="array" ref="AI314">IF(O314=0,"",1+SUMPRODUCT(--(ABS($G314:$Z314)&lt;ABS(O314)),--($G314:$Z314&lt;&gt;0))+(SUMPRODUCT(--(ABS($G314:$Z314)=ABS(O314)),--($G314:$Z314&lt;&gt;0))-1)/2)</f>
        <v>14</v>
      </c>
      <c r="AJ314" cm="1">
        <f t="array" ref="AJ314">IF(P314=0,"",1+SUMPRODUCT(--(ABS($G314:$Z314)&lt;ABS(P314)),--($G314:$Z314&lt;&gt;0))+(SUMPRODUCT(--(ABS($G314:$Z314)=ABS(P314)),--($G314:$Z314&lt;&gt;0))-1)/2)</f>
        <v>5</v>
      </c>
      <c r="AK314" cm="1">
        <f t="array" ref="AK314">IF(Q314=0,"",1+SUMPRODUCT(--(ABS($G314:$Z314)&lt;ABS(Q314)),--($G314:$Z314&lt;&gt;0))+(SUMPRODUCT(--(ABS($G314:$Z314)=ABS(Q314)),--($G314:$Z314&lt;&gt;0))-1)/2)</f>
        <v>13</v>
      </c>
      <c r="AL314" cm="1">
        <f t="array" ref="AL314">IF(R314=0,"",1+SUMPRODUCT(--(ABS($G314:$Z314)&lt;ABS(R314)),--($G314:$Z314&lt;&gt;0))+(SUMPRODUCT(--(ABS($G314:$Z314)=ABS(R314)),--($G314:$Z314&lt;&gt;0))-1)/2)</f>
        <v>15</v>
      </c>
      <c r="AM314" cm="1">
        <f t="array" ref="AM314">IF(S314=0,"",1+SUMPRODUCT(--(ABS($G314:$Z314)&lt;ABS(S314)),--($G314:$Z314&lt;&gt;0))+(SUMPRODUCT(--(ABS($G314:$Z314)=ABS(S314)),--($G314:$Z314&lt;&gt;0))-1)/2)</f>
        <v>7</v>
      </c>
      <c r="AN314" cm="1">
        <f t="array" ref="AN314">IF(T314=0,"",1+SUMPRODUCT(--(ABS($G314:$Z314)&lt;ABS(T314)),--($G314:$Z314&lt;&gt;0))+(SUMPRODUCT(--(ABS($G314:$Z314)=ABS(T314)),--($G314:$Z314&lt;&gt;0))-1)/2)</f>
        <v>12</v>
      </c>
      <c r="AO314" cm="1">
        <f t="array" ref="AO314">IF(U314=0,"",1+SUMPRODUCT(--(ABS($G314:$Z314)&lt;ABS(U314)),--($G314:$Z314&lt;&gt;0))+(SUMPRODUCT(--(ABS($G314:$Z314)=ABS(U314)),--($G314:$Z314&lt;&gt;0))-1)/2)</f>
        <v>10</v>
      </c>
      <c r="AP314" cm="1">
        <f t="array" ref="AP314">IF(V314=0,"",1+SUMPRODUCT(--(ABS($G314:$Z314)&lt;ABS(V314)),--($G314:$Z314&lt;&gt;0))+(SUMPRODUCT(--(ABS($G314:$Z314)=ABS(V314)),--($G314:$Z314&lt;&gt;0))-1)/2)</f>
        <v>17</v>
      </c>
      <c r="AQ314" cm="1">
        <f t="array" ref="AQ314">IF(W314=0,"",1+SUMPRODUCT(--(ABS($G314:$Z314)&lt;ABS(W314)),--($G314:$Z314&lt;&gt;0))+(SUMPRODUCT(--(ABS($G314:$Z314)=ABS(W314)),--($G314:$Z314&lt;&gt;0))-1)/2)</f>
        <v>2</v>
      </c>
      <c r="AR314" cm="1">
        <f t="array" ref="AR314">IF(X314=0,"",1+SUMPRODUCT(--(ABS($G314:$Z314)&lt;ABS(X314)),--($G314:$Z314&lt;&gt;0))+(SUMPRODUCT(--(ABS($G314:$Z314)=ABS(X314)),--($G314:$Z314&lt;&gt;0))-1)/2)</f>
        <v>20</v>
      </c>
      <c r="AS314" cm="1">
        <f t="array" ref="AS314">IF(Y314=0,"",1+SUMPRODUCT(--(ABS($G314:$Z314)&lt;ABS(Y314)),--($G314:$Z314&lt;&gt;0))+(SUMPRODUCT(--(ABS($G314:$Z314)=ABS(Y314)),--($G314:$Z314&lt;&gt;0))-1)/2)</f>
        <v>3</v>
      </c>
      <c r="AT314" cm="1">
        <f t="array" ref="AT314">IF(Z314=0,"",1+SUMPRODUCT(--(ABS($G314:$Z314)&lt;ABS(Z314)),--($G314:$Z314&lt;&gt;0))+(SUMPRODUCT(--(ABS($G314:$Z314)=ABS(Z314)),--($G314:$Z314&lt;&gt;0))-1)/2)</f>
        <v>19</v>
      </c>
      <c r="AU314">
        <f>AVERAGE(G314:Z314)</f>
        <v>5.8482391324120253E-2</v>
      </c>
      <c r="AV314">
        <f>SUMIF(G314:Z314,"&gt;0",AA314:AT314)</f>
        <v>210</v>
      </c>
      <c r="AW314">
        <f>COUNTIF(G314:Z314,"&lt;&gt;0")</f>
        <v>20</v>
      </c>
      <c r="AX314">
        <f>_xlfn.LET(_xlpm.n,AW314,_xlpm.w,AV314,_xlpm.mu,_xlpm.n*(_xlpm.n+1)/4,_xlpm.sd,SQRT(_xlpm.n*(_xlpm.n+1)*(2*_xlpm.n+1)/24),_xlpm.z,(ABS(_xlpm.w-_xlpm.mu)-0.5)/_xlpm.sd,MIN(1,2*(1-_xlfn.NORM.S.DIST(_xlpm.z,TRUE))))</f>
        <v>9.5691731570646255E-5</v>
      </c>
    </row>
    <row r="315" spans="1:50" x14ac:dyDescent="0.25">
      <c r="A315" t="s">
        <v>9358</v>
      </c>
      <c r="B315" t="s">
        <v>147</v>
      </c>
      <c r="C315" t="s">
        <v>190</v>
      </c>
      <c r="D315" t="s">
        <v>94</v>
      </c>
      <c r="E315" t="s">
        <v>12</v>
      </c>
      <c r="F315" t="s">
        <v>9259</v>
      </c>
      <c r="G315">
        <f>all_runs!O3622-all_runs!O4102</f>
        <v>3.1380928759491722E-2</v>
      </c>
      <c r="H315">
        <f>all_runs!O3623-all_runs!O4103</f>
        <v>2.2691997268268427E-2</v>
      </c>
      <c r="I315">
        <f>all_runs!O3624-all_runs!O4104</f>
        <v>3.5365308092580872E-2</v>
      </c>
      <c r="J315">
        <f>all_runs!O3625-all_runs!O4105</f>
        <v>1.5473296085787402E-2</v>
      </c>
      <c r="K315">
        <f>all_runs!O3626-all_runs!O4106</f>
        <v>4.3398636482555819E-2</v>
      </c>
      <c r="L315">
        <f>all_runs!O3627-all_runs!O4107</f>
        <v>2.9639720043214912E-2</v>
      </c>
      <c r="M315">
        <f>all_runs!O3628-all_runs!O4108</f>
        <v>3.1447702609097239E-2</v>
      </c>
      <c r="N315">
        <f>all_runs!O3629-all_runs!O4109</f>
        <v>2.7272727272727226E-2</v>
      </c>
      <c r="O315">
        <f>all_runs!O3630-all_runs!O4110</f>
        <v>3.8578180082821434E-2</v>
      </c>
      <c r="P315">
        <f>all_runs!O3631-all_runs!O4111</f>
        <v>1.6040928768201512E-2</v>
      </c>
      <c r="Q315">
        <f>all_runs!O3632-all_runs!O4112</f>
        <v>1.9652492068760408E-2</v>
      </c>
      <c r="R315">
        <f>all_runs!O3633-all_runs!O4113</f>
        <v>5.3634614190825047E-2</v>
      </c>
      <c r="S315">
        <f>all_runs!O3634-all_runs!O4114</f>
        <v>3.3429394812680147E-2</v>
      </c>
      <c r="T315">
        <f>all_runs!O3635-all_runs!O4115</f>
        <v>3.496146345993123E-2</v>
      </c>
      <c r="U315">
        <f>all_runs!O3636-all_runs!O4116</f>
        <v>4.1634421916112108E-2</v>
      </c>
      <c r="V315">
        <f>all_runs!O3637-all_runs!O4117</f>
        <v>3.6433528108621327E-2</v>
      </c>
      <c r="W315">
        <f>all_runs!O3638-all_runs!O4118</f>
        <v>4.6272653187938939E-2</v>
      </c>
      <c r="X315">
        <f>all_runs!O3639-all_runs!O4119</f>
        <v>3.0307204849152725E-2</v>
      </c>
      <c r="Y315">
        <f>all_runs!O3640-all_runs!O4120</f>
        <v>3.3457992828231475E-2</v>
      </c>
      <c r="Z315">
        <f>all_runs!O3641-all_runs!O4121</f>
        <v>3.8665038665038787E-2</v>
      </c>
      <c r="AA315" cm="1">
        <f t="array" ref="AA315">IF(G315=0,"",1+SUMPRODUCT(--(ABS($G315:$Z315)&lt;ABS(G315)),--($G315:$Z315&lt;&gt;0))+(SUMPRODUCT(--(ABS($G315:$Z315)=ABS(G315)),--($G315:$Z315&lt;&gt;0))-1)/2)</f>
        <v>8</v>
      </c>
      <c r="AB315" cm="1">
        <f t="array" ref="AB315">IF(H315=0,"",1+SUMPRODUCT(--(ABS($G315:$Z315)&lt;ABS(H315)),--($G315:$Z315&lt;&gt;0))+(SUMPRODUCT(--(ABS($G315:$Z315)=ABS(H315)),--($G315:$Z315&lt;&gt;0))-1)/2)</f>
        <v>4</v>
      </c>
      <c r="AC315" cm="1">
        <f t="array" ref="AC315">IF(I315=0,"",1+SUMPRODUCT(--(ABS($G315:$Z315)&lt;ABS(I315)),--($G315:$Z315&lt;&gt;0))+(SUMPRODUCT(--(ABS($G315:$Z315)=ABS(I315)),--($G315:$Z315&lt;&gt;0))-1)/2)</f>
        <v>13</v>
      </c>
      <c r="AD315" cm="1">
        <f t="array" ref="AD315">IF(J315=0,"",1+SUMPRODUCT(--(ABS($G315:$Z315)&lt;ABS(J315)),--($G315:$Z315&lt;&gt;0))+(SUMPRODUCT(--(ABS($G315:$Z315)=ABS(J315)),--($G315:$Z315&lt;&gt;0))-1)/2)</f>
        <v>1</v>
      </c>
      <c r="AE315" cm="1">
        <f t="array" ref="AE315">IF(K315=0,"",1+SUMPRODUCT(--(ABS($G315:$Z315)&lt;ABS(K315)),--($G315:$Z315&lt;&gt;0))+(SUMPRODUCT(--(ABS($G315:$Z315)=ABS(K315)),--($G315:$Z315&lt;&gt;0))-1)/2)</f>
        <v>18</v>
      </c>
      <c r="AF315" cm="1">
        <f t="array" ref="AF315">IF(L315=0,"",1+SUMPRODUCT(--(ABS($G315:$Z315)&lt;ABS(L315)),--($G315:$Z315&lt;&gt;0))+(SUMPRODUCT(--(ABS($G315:$Z315)=ABS(L315)),--($G315:$Z315&lt;&gt;0))-1)/2)</f>
        <v>6</v>
      </c>
      <c r="AG315" cm="1">
        <f t="array" ref="AG315">IF(M315=0,"",1+SUMPRODUCT(--(ABS($G315:$Z315)&lt;ABS(M315)),--($G315:$Z315&lt;&gt;0))+(SUMPRODUCT(--(ABS($G315:$Z315)=ABS(M315)),--($G315:$Z315&lt;&gt;0))-1)/2)</f>
        <v>9</v>
      </c>
      <c r="AH315" cm="1">
        <f t="array" ref="AH315">IF(N315=0,"",1+SUMPRODUCT(--(ABS($G315:$Z315)&lt;ABS(N315)),--($G315:$Z315&lt;&gt;0))+(SUMPRODUCT(--(ABS($G315:$Z315)=ABS(N315)),--($G315:$Z315&lt;&gt;0))-1)/2)</f>
        <v>5</v>
      </c>
      <c r="AI315" cm="1">
        <f t="array" ref="AI315">IF(O315=0,"",1+SUMPRODUCT(--(ABS($G315:$Z315)&lt;ABS(O315)),--($G315:$Z315&lt;&gt;0))+(SUMPRODUCT(--(ABS($G315:$Z315)=ABS(O315)),--($G315:$Z315&lt;&gt;0))-1)/2)</f>
        <v>15</v>
      </c>
      <c r="AJ315" cm="1">
        <f t="array" ref="AJ315">IF(P315=0,"",1+SUMPRODUCT(--(ABS($G315:$Z315)&lt;ABS(P315)),--($G315:$Z315&lt;&gt;0))+(SUMPRODUCT(--(ABS($G315:$Z315)=ABS(P315)),--($G315:$Z315&lt;&gt;0))-1)/2)</f>
        <v>2</v>
      </c>
      <c r="AK315" cm="1">
        <f t="array" ref="AK315">IF(Q315=0,"",1+SUMPRODUCT(--(ABS($G315:$Z315)&lt;ABS(Q315)),--($G315:$Z315&lt;&gt;0))+(SUMPRODUCT(--(ABS($G315:$Z315)=ABS(Q315)),--($G315:$Z315&lt;&gt;0))-1)/2)</f>
        <v>3</v>
      </c>
      <c r="AL315" cm="1">
        <f t="array" ref="AL315">IF(R315=0,"",1+SUMPRODUCT(--(ABS($G315:$Z315)&lt;ABS(R315)),--($G315:$Z315&lt;&gt;0))+(SUMPRODUCT(--(ABS($G315:$Z315)=ABS(R315)),--($G315:$Z315&lt;&gt;0))-1)/2)</f>
        <v>20</v>
      </c>
      <c r="AM315" cm="1">
        <f t="array" ref="AM315">IF(S315=0,"",1+SUMPRODUCT(--(ABS($G315:$Z315)&lt;ABS(S315)),--($G315:$Z315&lt;&gt;0))+(SUMPRODUCT(--(ABS($G315:$Z315)=ABS(S315)),--($G315:$Z315&lt;&gt;0))-1)/2)</f>
        <v>10</v>
      </c>
      <c r="AN315" cm="1">
        <f t="array" ref="AN315">IF(T315=0,"",1+SUMPRODUCT(--(ABS($G315:$Z315)&lt;ABS(T315)),--($G315:$Z315&lt;&gt;0))+(SUMPRODUCT(--(ABS($G315:$Z315)=ABS(T315)),--($G315:$Z315&lt;&gt;0))-1)/2)</f>
        <v>12</v>
      </c>
      <c r="AO315" cm="1">
        <f t="array" ref="AO315">IF(U315=0,"",1+SUMPRODUCT(--(ABS($G315:$Z315)&lt;ABS(U315)),--($G315:$Z315&lt;&gt;0))+(SUMPRODUCT(--(ABS($G315:$Z315)=ABS(U315)),--($G315:$Z315&lt;&gt;0))-1)/2)</f>
        <v>17</v>
      </c>
      <c r="AP315" cm="1">
        <f t="array" ref="AP315">IF(V315=0,"",1+SUMPRODUCT(--(ABS($G315:$Z315)&lt;ABS(V315)),--($G315:$Z315&lt;&gt;0))+(SUMPRODUCT(--(ABS($G315:$Z315)=ABS(V315)),--($G315:$Z315&lt;&gt;0))-1)/2)</f>
        <v>14</v>
      </c>
      <c r="AQ315" cm="1">
        <f t="array" ref="AQ315">IF(W315=0,"",1+SUMPRODUCT(--(ABS($G315:$Z315)&lt;ABS(W315)),--($G315:$Z315&lt;&gt;0))+(SUMPRODUCT(--(ABS($G315:$Z315)=ABS(W315)),--($G315:$Z315&lt;&gt;0))-1)/2)</f>
        <v>19</v>
      </c>
      <c r="AR315" cm="1">
        <f t="array" ref="AR315">IF(X315=0,"",1+SUMPRODUCT(--(ABS($G315:$Z315)&lt;ABS(X315)),--($G315:$Z315&lt;&gt;0))+(SUMPRODUCT(--(ABS($G315:$Z315)=ABS(X315)),--($G315:$Z315&lt;&gt;0))-1)/2)</f>
        <v>7</v>
      </c>
      <c r="AS315" cm="1">
        <f t="array" ref="AS315">IF(Y315=0,"",1+SUMPRODUCT(--(ABS($G315:$Z315)&lt;ABS(Y315)),--($G315:$Z315&lt;&gt;0))+(SUMPRODUCT(--(ABS($G315:$Z315)=ABS(Y315)),--($G315:$Z315&lt;&gt;0))-1)/2)</f>
        <v>11</v>
      </c>
      <c r="AT315" cm="1">
        <f t="array" ref="AT315">IF(Z315=0,"",1+SUMPRODUCT(--(ABS($G315:$Z315)&lt;ABS(Z315)),--($G315:$Z315&lt;&gt;0))+(SUMPRODUCT(--(ABS($G315:$Z315)=ABS(Z315)),--($G315:$Z315&lt;&gt;0))-1)/2)</f>
        <v>16</v>
      </c>
      <c r="AU315">
        <f>AVERAGE(G315:Z315)</f>
        <v>3.2986911477601938E-2</v>
      </c>
      <c r="AV315">
        <f>SUMIF(G315:Z315,"&gt;0",AA315:AT315)</f>
        <v>210</v>
      </c>
      <c r="AW315">
        <f>COUNTIF(G315:Z315,"&lt;&gt;0")</f>
        <v>20</v>
      </c>
      <c r="AX315">
        <f>_xlfn.LET(_xlpm.n,AW315,_xlpm.w,AV315,_xlpm.mu,_xlpm.n*(_xlpm.n+1)/4,_xlpm.sd,SQRT(_xlpm.n*(_xlpm.n+1)*(2*_xlpm.n+1)/24),_xlpm.z,(ABS(_xlpm.w-_xlpm.mu)-0.5)/_xlpm.sd,MIN(1,2*(1-_xlfn.NORM.S.DIST(_xlpm.z,TRUE))))</f>
        <v>9.5691731570646255E-5</v>
      </c>
    </row>
    <row r="316" spans="1:50" x14ac:dyDescent="0.25">
      <c r="A316" t="s">
        <v>9358</v>
      </c>
      <c r="B316" t="s">
        <v>147</v>
      </c>
      <c r="C316" t="s">
        <v>190</v>
      </c>
      <c r="D316" t="s">
        <v>94</v>
      </c>
      <c r="E316" t="s">
        <v>26</v>
      </c>
      <c r="F316" t="s">
        <v>9259</v>
      </c>
      <c r="G316">
        <f>all_runs!O3642-all_runs!O4122</f>
        <v>9.344161916108551E-2</v>
      </c>
      <c r="H316">
        <f>all_runs!O3643-all_runs!O4123</f>
        <v>0.10956045389330904</v>
      </c>
      <c r="I316">
        <f>all_runs!O3644-all_runs!O4124</f>
        <v>0.1077542847607923</v>
      </c>
      <c r="J316">
        <f>all_runs!O3645-all_runs!O4125</f>
        <v>9.5037368924589583E-2</v>
      </c>
      <c r="K316">
        <f>all_runs!O3646-all_runs!O4126</f>
        <v>0.1250800263728703</v>
      </c>
      <c r="L316">
        <f>all_runs!O3647-all_runs!O4127</f>
        <v>9.682931460034172E-2</v>
      </c>
      <c r="M316">
        <f>all_runs!O3648-all_runs!O4128</f>
        <v>9.6081161726675801E-2</v>
      </c>
      <c r="N316">
        <f>all_runs!O3649-all_runs!O4129</f>
        <v>0.10257367904426729</v>
      </c>
      <c r="O316">
        <f>all_runs!O3650-all_runs!O4130</f>
        <v>0.12344842276485735</v>
      </c>
      <c r="P316">
        <f>all_runs!O3651-all_runs!O4131</f>
        <v>0.12378250816428671</v>
      </c>
      <c r="Q316">
        <f>all_runs!O3652-all_runs!O4132</f>
        <v>0.10480349344978157</v>
      </c>
      <c r="R316">
        <f>all_runs!O3653-all_runs!O4133</f>
        <v>0.12299290739301094</v>
      </c>
      <c r="S316">
        <f>all_runs!O3654-all_runs!O4134</f>
        <v>8.8708197461850102E-2</v>
      </c>
      <c r="T316">
        <f>all_runs!O3655-all_runs!O4135</f>
        <v>9.5432546884452463E-2</v>
      </c>
      <c r="U316">
        <f>all_runs!O3656-all_runs!O4136</f>
        <v>0.11094708962060396</v>
      </c>
      <c r="V316">
        <f>all_runs!O3657-all_runs!O4137</f>
        <v>0.10865292938727067</v>
      </c>
      <c r="W316">
        <f>all_runs!O3658-all_runs!O4138</f>
        <v>0.17514886859865031</v>
      </c>
      <c r="X316">
        <f>all_runs!O3659-all_runs!O4139</f>
        <v>9.1304347826086985E-2</v>
      </c>
      <c r="Y316">
        <f>all_runs!O3660-all_runs!O4140</f>
        <v>9.8967039158606274E-2</v>
      </c>
      <c r="Z316">
        <f>all_runs!O3661-all_runs!O4141</f>
        <v>0.10245955099063242</v>
      </c>
      <c r="AA316" cm="1">
        <f t="array" ref="AA316">IF(G316=0,"",1+SUMPRODUCT(--(ABS($G316:$Z316)&lt;ABS(G316)),--($G316:$Z316&lt;&gt;0))+(SUMPRODUCT(--(ABS($G316:$Z316)=ABS(G316)),--($G316:$Z316&lt;&gt;0))-1)/2)</f>
        <v>3</v>
      </c>
      <c r="AB316" cm="1">
        <f t="array" ref="AB316">IF(H316=0,"",1+SUMPRODUCT(--(ABS($G316:$Z316)&lt;ABS(H316)),--($G316:$Z316&lt;&gt;0))+(SUMPRODUCT(--(ABS($G316:$Z316)=ABS(H316)),--($G316:$Z316&lt;&gt;0))-1)/2)</f>
        <v>14</v>
      </c>
      <c r="AC316" cm="1">
        <f t="array" ref="AC316">IF(I316=0,"",1+SUMPRODUCT(--(ABS($G316:$Z316)&lt;ABS(I316)),--($G316:$Z316&lt;&gt;0))+(SUMPRODUCT(--(ABS($G316:$Z316)=ABS(I316)),--($G316:$Z316&lt;&gt;0))-1)/2)</f>
        <v>12</v>
      </c>
      <c r="AD316" cm="1">
        <f t="array" ref="AD316">IF(J316=0,"",1+SUMPRODUCT(--(ABS($G316:$Z316)&lt;ABS(J316)),--($G316:$Z316&lt;&gt;0))+(SUMPRODUCT(--(ABS($G316:$Z316)=ABS(J316)),--($G316:$Z316&lt;&gt;0))-1)/2)</f>
        <v>4</v>
      </c>
      <c r="AE316" cm="1">
        <f t="array" ref="AE316">IF(K316=0,"",1+SUMPRODUCT(--(ABS($G316:$Z316)&lt;ABS(K316)),--($G316:$Z316&lt;&gt;0))+(SUMPRODUCT(--(ABS($G316:$Z316)=ABS(K316)),--($G316:$Z316&lt;&gt;0))-1)/2)</f>
        <v>19</v>
      </c>
      <c r="AF316" cm="1">
        <f t="array" ref="AF316">IF(L316=0,"",1+SUMPRODUCT(--(ABS($G316:$Z316)&lt;ABS(L316)),--($G316:$Z316&lt;&gt;0))+(SUMPRODUCT(--(ABS($G316:$Z316)=ABS(L316)),--($G316:$Z316&lt;&gt;0))-1)/2)</f>
        <v>7</v>
      </c>
      <c r="AG316" cm="1">
        <f t="array" ref="AG316">IF(M316=0,"",1+SUMPRODUCT(--(ABS($G316:$Z316)&lt;ABS(M316)),--($G316:$Z316&lt;&gt;0))+(SUMPRODUCT(--(ABS($G316:$Z316)=ABS(M316)),--($G316:$Z316&lt;&gt;0))-1)/2)</f>
        <v>6</v>
      </c>
      <c r="AH316" cm="1">
        <f t="array" ref="AH316">IF(N316=0,"",1+SUMPRODUCT(--(ABS($G316:$Z316)&lt;ABS(N316)),--($G316:$Z316&lt;&gt;0))+(SUMPRODUCT(--(ABS($G316:$Z316)=ABS(N316)),--($G316:$Z316&lt;&gt;0))-1)/2)</f>
        <v>10</v>
      </c>
      <c r="AI316" cm="1">
        <f t="array" ref="AI316">IF(O316=0,"",1+SUMPRODUCT(--(ABS($G316:$Z316)&lt;ABS(O316)),--($G316:$Z316&lt;&gt;0))+(SUMPRODUCT(--(ABS($G316:$Z316)=ABS(O316)),--($G316:$Z316&lt;&gt;0))-1)/2)</f>
        <v>17</v>
      </c>
      <c r="AJ316" cm="1">
        <f t="array" ref="AJ316">IF(P316=0,"",1+SUMPRODUCT(--(ABS($G316:$Z316)&lt;ABS(P316)),--($G316:$Z316&lt;&gt;0))+(SUMPRODUCT(--(ABS($G316:$Z316)=ABS(P316)),--($G316:$Z316&lt;&gt;0))-1)/2)</f>
        <v>18</v>
      </c>
      <c r="AK316" cm="1">
        <f t="array" ref="AK316">IF(Q316=0,"",1+SUMPRODUCT(--(ABS($G316:$Z316)&lt;ABS(Q316)),--($G316:$Z316&lt;&gt;0))+(SUMPRODUCT(--(ABS($G316:$Z316)=ABS(Q316)),--($G316:$Z316&lt;&gt;0))-1)/2)</f>
        <v>11</v>
      </c>
      <c r="AL316" cm="1">
        <f t="array" ref="AL316">IF(R316=0,"",1+SUMPRODUCT(--(ABS($G316:$Z316)&lt;ABS(R316)),--($G316:$Z316&lt;&gt;0))+(SUMPRODUCT(--(ABS($G316:$Z316)=ABS(R316)),--($G316:$Z316&lt;&gt;0))-1)/2)</f>
        <v>16</v>
      </c>
      <c r="AM316" cm="1">
        <f t="array" ref="AM316">IF(S316=0,"",1+SUMPRODUCT(--(ABS($G316:$Z316)&lt;ABS(S316)),--($G316:$Z316&lt;&gt;0))+(SUMPRODUCT(--(ABS($G316:$Z316)=ABS(S316)),--($G316:$Z316&lt;&gt;0))-1)/2)</f>
        <v>1</v>
      </c>
      <c r="AN316" cm="1">
        <f t="array" ref="AN316">IF(T316=0,"",1+SUMPRODUCT(--(ABS($G316:$Z316)&lt;ABS(T316)),--($G316:$Z316&lt;&gt;0))+(SUMPRODUCT(--(ABS($G316:$Z316)=ABS(T316)),--($G316:$Z316&lt;&gt;0))-1)/2)</f>
        <v>5</v>
      </c>
      <c r="AO316" cm="1">
        <f t="array" ref="AO316">IF(U316=0,"",1+SUMPRODUCT(--(ABS($G316:$Z316)&lt;ABS(U316)),--($G316:$Z316&lt;&gt;0))+(SUMPRODUCT(--(ABS($G316:$Z316)=ABS(U316)),--($G316:$Z316&lt;&gt;0))-1)/2)</f>
        <v>15</v>
      </c>
      <c r="AP316" cm="1">
        <f t="array" ref="AP316">IF(V316=0,"",1+SUMPRODUCT(--(ABS($G316:$Z316)&lt;ABS(V316)),--($G316:$Z316&lt;&gt;0))+(SUMPRODUCT(--(ABS($G316:$Z316)=ABS(V316)),--($G316:$Z316&lt;&gt;0))-1)/2)</f>
        <v>13</v>
      </c>
      <c r="AQ316" cm="1">
        <f t="array" ref="AQ316">IF(W316=0,"",1+SUMPRODUCT(--(ABS($G316:$Z316)&lt;ABS(W316)),--($G316:$Z316&lt;&gt;0))+(SUMPRODUCT(--(ABS($G316:$Z316)=ABS(W316)),--($G316:$Z316&lt;&gt;0))-1)/2)</f>
        <v>20</v>
      </c>
      <c r="AR316" cm="1">
        <f t="array" ref="AR316">IF(X316=0,"",1+SUMPRODUCT(--(ABS($G316:$Z316)&lt;ABS(X316)),--($G316:$Z316&lt;&gt;0))+(SUMPRODUCT(--(ABS($G316:$Z316)=ABS(X316)),--($G316:$Z316&lt;&gt;0))-1)/2)</f>
        <v>2</v>
      </c>
      <c r="AS316" cm="1">
        <f t="array" ref="AS316">IF(Y316=0,"",1+SUMPRODUCT(--(ABS($G316:$Z316)&lt;ABS(Y316)),--($G316:$Z316&lt;&gt;0))+(SUMPRODUCT(--(ABS($G316:$Z316)=ABS(Y316)),--($G316:$Z316&lt;&gt;0))-1)/2)</f>
        <v>8</v>
      </c>
      <c r="AT316" cm="1">
        <f t="array" ref="AT316">IF(Z316=0,"",1+SUMPRODUCT(--(ABS($G316:$Z316)&lt;ABS(Z316)),--($G316:$Z316&lt;&gt;0))+(SUMPRODUCT(--(ABS($G316:$Z316)=ABS(Z316)),--($G316:$Z316&lt;&gt;0))-1)/2)</f>
        <v>9</v>
      </c>
      <c r="AU316">
        <f>AVERAGE(G316:Z316)</f>
        <v>0.10865029050920105</v>
      </c>
      <c r="AV316">
        <f>SUMIF(G316:Z316,"&gt;0",AA316:AT316)</f>
        <v>210</v>
      </c>
      <c r="AW316">
        <f>COUNTIF(G316:Z316,"&lt;&gt;0")</f>
        <v>20</v>
      </c>
      <c r="AX316">
        <f>_xlfn.LET(_xlpm.n,AW316,_xlpm.w,AV316,_xlpm.mu,_xlpm.n*(_xlpm.n+1)/4,_xlpm.sd,SQRT(_xlpm.n*(_xlpm.n+1)*(2*_xlpm.n+1)/24),_xlpm.z,(ABS(_xlpm.w-_xlpm.mu)-0.5)/_xlpm.sd,MIN(1,2*(1-_xlfn.NORM.S.DIST(_xlpm.z,TRUE))))</f>
        <v>9.5691731570646255E-5</v>
      </c>
    </row>
    <row r="317" spans="1:50" x14ac:dyDescent="0.25">
      <c r="A317" t="s">
        <v>9358</v>
      </c>
      <c r="B317" t="s">
        <v>147</v>
      </c>
      <c r="C317" t="s">
        <v>190</v>
      </c>
      <c r="D317" t="s">
        <v>94</v>
      </c>
      <c r="E317" t="s">
        <v>32</v>
      </c>
      <c r="F317" t="s">
        <v>9260</v>
      </c>
      <c r="G317">
        <f>all_runs!O3662-all_runs!O4142</f>
        <v>3.2130408575097746E-2</v>
      </c>
      <c r="H317">
        <f>all_runs!O3663-all_runs!O4143</f>
        <v>1.1071156151246653E-3</v>
      </c>
      <c r="I317">
        <f>all_runs!O3664-all_runs!O4144</f>
        <v>2.9222024619032672E-2</v>
      </c>
      <c r="J317">
        <f>all_runs!O3665-all_runs!O4145</f>
        <v>2.4050713965550252E-2</v>
      </c>
      <c r="K317">
        <f>all_runs!O3666-all_runs!O4146</f>
        <v>2.0618556701030855E-2</v>
      </c>
      <c r="L317">
        <f>all_runs!O3667-all_runs!O4147</f>
        <v>3.4084699453551859E-2</v>
      </c>
      <c r="M317">
        <f>all_runs!O3668-all_runs!O4148</f>
        <v>1.7070896747337416E-2</v>
      </c>
      <c r="N317">
        <f>all_runs!O3669-all_runs!O4149</f>
        <v>5.3906966586590999E-2</v>
      </c>
      <c r="O317">
        <f>all_runs!O3670-all_runs!O4150</f>
        <v>1.332815734989623E-2</v>
      </c>
      <c r="P317">
        <f>all_runs!O3671-all_runs!O4151</f>
        <v>5.9581010955218616E-3</v>
      </c>
      <c r="Q317">
        <f>all_runs!O3672-all_runs!O4152</f>
        <v>1.3242524097340946E-2</v>
      </c>
      <c r="R317">
        <f>all_runs!O3673-all_runs!O4153</f>
        <v>3.3264033264033155E-2</v>
      </c>
      <c r="S317">
        <f>all_runs!O3674-all_runs!O4154</f>
        <v>3.9916839916839697E-2</v>
      </c>
      <c r="T317">
        <f>all_runs!O3675-all_runs!O4155</f>
        <v>2.4904785842698618E-2</v>
      </c>
      <c r="U317">
        <f>all_runs!O3676-all_runs!O4156</f>
        <v>9.3886891140894102E-3</v>
      </c>
      <c r="V317">
        <f>all_runs!O3677-all_runs!O4157</f>
        <v>7.4733659154038401E-2</v>
      </c>
      <c r="W317">
        <f>all_runs!O3678-all_runs!O4158</f>
        <v>9.5120318781608537E-3</v>
      </c>
      <c r="X317">
        <f>all_runs!O3679-all_runs!O4159</f>
        <v>2.5615099427030774E-2</v>
      </c>
      <c r="Y317">
        <f>all_runs!O3680-all_runs!O4160</f>
        <v>1.7095779318403448E-3</v>
      </c>
      <c r="Z317">
        <f>all_runs!O3681-all_runs!O4161</f>
        <v>1.3456971615967372E-2</v>
      </c>
      <c r="AA317" cm="1">
        <f t="array" ref="AA317">IF(G317=0,"",1+SUMPRODUCT(--(ABS($G317:$Z317)&lt;ABS(G317)),--($G317:$Z317&lt;&gt;0))+(SUMPRODUCT(--(ABS($G317:$Z317)=ABS(G317)),--($G317:$Z317&lt;&gt;0))-1)/2)</f>
        <v>15</v>
      </c>
      <c r="AB317" cm="1">
        <f t="array" ref="AB317">IF(H317=0,"",1+SUMPRODUCT(--(ABS($G317:$Z317)&lt;ABS(H317)),--($G317:$Z317&lt;&gt;0))+(SUMPRODUCT(--(ABS($G317:$Z317)=ABS(H317)),--($G317:$Z317&lt;&gt;0))-1)/2)</f>
        <v>1</v>
      </c>
      <c r="AC317" cm="1">
        <f t="array" ref="AC317">IF(I317=0,"",1+SUMPRODUCT(--(ABS($G317:$Z317)&lt;ABS(I317)),--($G317:$Z317&lt;&gt;0))+(SUMPRODUCT(--(ABS($G317:$Z317)=ABS(I317)),--($G317:$Z317&lt;&gt;0))-1)/2)</f>
        <v>14</v>
      </c>
      <c r="AD317" cm="1">
        <f t="array" ref="AD317">IF(J317=0,"",1+SUMPRODUCT(--(ABS($G317:$Z317)&lt;ABS(J317)),--($G317:$Z317&lt;&gt;0))+(SUMPRODUCT(--(ABS($G317:$Z317)=ABS(J317)),--($G317:$Z317&lt;&gt;0))-1)/2)</f>
        <v>11</v>
      </c>
      <c r="AE317" cm="1">
        <f t="array" ref="AE317">IF(K317=0,"",1+SUMPRODUCT(--(ABS($G317:$Z317)&lt;ABS(K317)),--($G317:$Z317&lt;&gt;0))+(SUMPRODUCT(--(ABS($G317:$Z317)=ABS(K317)),--($G317:$Z317&lt;&gt;0))-1)/2)</f>
        <v>10</v>
      </c>
      <c r="AF317" cm="1">
        <f t="array" ref="AF317">IF(L317=0,"",1+SUMPRODUCT(--(ABS($G317:$Z317)&lt;ABS(L317)),--($G317:$Z317&lt;&gt;0))+(SUMPRODUCT(--(ABS($G317:$Z317)=ABS(L317)),--($G317:$Z317&lt;&gt;0))-1)/2)</f>
        <v>17</v>
      </c>
      <c r="AG317" cm="1">
        <f t="array" ref="AG317">IF(M317=0,"",1+SUMPRODUCT(--(ABS($G317:$Z317)&lt;ABS(M317)),--($G317:$Z317&lt;&gt;0))+(SUMPRODUCT(--(ABS($G317:$Z317)=ABS(M317)),--($G317:$Z317&lt;&gt;0))-1)/2)</f>
        <v>9</v>
      </c>
      <c r="AH317" cm="1">
        <f t="array" ref="AH317">IF(N317=0,"",1+SUMPRODUCT(--(ABS($G317:$Z317)&lt;ABS(N317)),--($G317:$Z317&lt;&gt;0))+(SUMPRODUCT(--(ABS($G317:$Z317)=ABS(N317)),--($G317:$Z317&lt;&gt;0))-1)/2)</f>
        <v>19</v>
      </c>
      <c r="AI317" cm="1">
        <f t="array" ref="AI317">IF(O317=0,"",1+SUMPRODUCT(--(ABS($G317:$Z317)&lt;ABS(O317)),--($G317:$Z317&lt;&gt;0))+(SUMPRODUCT(--(ABS($G317:$Z317)=ABS(O317)),--($G317:$Z317&lt;&gt;0))-1)/2)</f>
        <v>7</v>
      </c>
      <c r="AJ317" cm="1">
        <f t="array" ref="AJ317">IF(P317=0,"",1+SUMPRODUCT(--(ABS($G317:$Z317)&lt;ABS(P317)),--($G317:$Z317&lt;&gt;0))+(SUMPRODUCT(--(ABS($G317:$Z317)=ABS(P317)),--($G317:$Z317&lt;&gt;0))-1)/2)</f>
        <v>3</v>
      </c>
      <c r="AK317" cm="1">
        <f t="array" ref="AK317">IF(Q317=0,"",1+SUMPRODUCT(--(ABS($G317:$Z317)&lt;ABS(Q317)),--($G317:$Z317&lt;&gt;0))+(SUMPRODUCT(--(ABS($G317:$Z317)=ABS(Q317)),--($G317:$Z317&lt;&gt;0))-1)/2)</f>
        <v>6</v>
      </c>
      <c r="AL317" cm="1">
        <f t="array" ref="AL317">IF(R317=0,"",1+SUMPRODUCT(--(ABS($G317:$Z317)&lt;ABS(R317)),--($G317:$Z317&lt;&gt;0))+(SUMPRODUCT(--(ABS($G317:$Z317)=ABS(R317)),--($G317:$Z317&lt;&gt;0))-1)/2)</f>
        <v>16</v>
      </c>
      <c r="AM317" cm="1">
        <f t="array" ref="AM317">IF(S317=0,"",1+SUMPRODUCT(--(ABS($G317:$Z317)&lt;ABS(S317)),--($G317:$Z317&lt;&gt;0))+(SUMPRODUCT(--(ABS($G317:$Z317)=ABS(S317)),--($G317:$Z317&lt;&gt;0))-1)/2)</f>
        <v>18</v>
      </c>
      <c r="AN317" cm="1">
        <f t="array" ref="AN317">IF(T317=0,"",1+SUMPRODUCT(--(ABS($G317:$Z317)&lt;ABS(T317)),--($G317:$Z317&lt;&gt;0))+(SUMPRODUCT(--(ABS($G317:$Z317)=ABS(T317)),--($G317:$Z317&lt;&gt;0))-1)/2)</f>
        <v>12</v>
      </c>
      <c r="AO317" cm="1">
        <f t="array" ref="AO317">IF(U317=0,"",1+SUMPRODUCT(--(ABS($G317:$Z317)&lt;ABS(U317)),--($G317:$Z317&lt;&gt;0))+(SUMPRODUCT(--(ABS($G317:$Z317)=ABS(U317)),--($G317:$Z317&lt;&gt;0))-1)/2)</f>
        <v>4</v>
      </c>
      <c r="AP317" cm="1">
        <f t="array" ref="AP317">IF(V317=0,"",1+SUMPRODUCT(--(ABS($G317:$Z317)&lt;ABS(V317)),--($G317:$Z317&lt;&gt;0))+(SUMPRODUCT(--(ABS($G317:$Z317)=ABS(V317)),--($G317:$Z317&lt;&gt;0))-1)/2)</f>
        <v>20</v>
      </c>
      <c r="AQ317" cm="1">
        <f t="array" ref="AQ317">IF(W317=0,"",1+SUMPRODUCT(--(ABS($G317:$Z317)&lt;ABS(W317)),--($G317:$Z317&lt;&gt;0))+(SUMPRODUCT(--(ABS($G317:$Z317)=ABS(W317)),--($G317:$Z317&lt;&gt;0))-1)/2)</f>
        <v>5</v>
      </c>
      <c r="AR317" cm="1">
        <f t="array" ref="AR317">IF(X317=0,"",1+SUMPRODUCT(--(ABS($G317:$Z317)&lt;ABS(X317)),--($G317:$Z317&lt;&gt;0))+(SUMPRODUCT(--(ABS($G317:$Z317)=ABS(X317)),--($G317:$Z317&lt;&gt;0))-1)/2)</f>
        <v>13</v>
      </c>
      <c r="AS317" cm="1">
        <f t="array" ref="AS317">IF(Y317=0,"",1+SUMPRODUCT(--(ABS($G317:$Z317)&lt;ABS(Y317)),--($G317:$Z317&lt;&gt;0))+(SUMPRODUCT(--(ABS($G317:$Z317)=ABS(Y317)),--($G317:$Z317&lt;&gt;0))-1)/2)</f>
        <v>2</v>
      </c>
      <c r="AT317" cm="1">
        <f t="array" ref="AT317">IF(Z317=0,"",1+SUMPRODUCT(--(ABS($G317:$Z317)&lt;ABS(Z317)),--($G317:$Z317&lt;&gt;0))+(SUMPRODUCT(--(ABS($G317:$Z317)=ABS(Z317)),--($G317:$Z317&lt;&gt;0))-1)/2)</f>
        <v>8</v>
      </c>
      <c r="AU317">
        <f>AVERAGE(G317:Z317)</f>
        <v>2.3861092647538707E-2</v>
      </c>
      <c r="AV317">
        <f>SUMIF(G317:Z317,"&gt;0",AA317:AT317)</f>
        <v>210</v>
      </c>
      <c r="AW317">
        <f>COUNTIF(G317:Z317,"&lt;&gt;0")</f>
        <v>20</v>
      </c>
      <c r="AX317">
        <f>_xlfn.LET(_xlpm.n,AW317,_xlpm.w,AV317,_xlpm.mu,_xlpm.n*(_xlpm.n+1)/4,_xlpm.sd,SQRT(_xlpm.n*(_xlpm.n+1)*(2*_xlpm.n+1)/24),_xlpm.z,(ABS(_xlpm.w-_xlpm.mu)-0.5)/_xlpm.sd,MIN(1,2*(1-_xlfn.NORM.S.DIST(_xlpm.z,TRUE))))</f>
        <v>9.5691731570646255E-5</v>
      </c>
    </row>
    <row r="318" spans="1:50" x14ac:dyDescent="0.25">
      <c r="A318" t="s">
        <v>9358</v>
      </c>
      <c r="B318" t="s">
        <v>147</v>
      </c>
      <c r="C318" t="s">
        <v>190</v>
      </c>
      <c r="D318" t="s">
        <v>94</v>
      </c>
      <c r="E318" t="s">
        <v>12</v>
      </c>
      <c r="F318" t="s">
        <v>9260</v>
      </c>
      <c r="G318">
        <f>all_runs!O3682-all_runs!O4162</f>
        <v>-2.4004857244402267E-2</v>
      </c>
      <c r="H318">
        <f>all_runs!O3683-all_runs!O4163</f>
        <v>-1.4993451655150647E-2</v>
      </c>
      <c r="I318">
        <f>all_runs!O3684-all_runs!O4164</f>
        <v>2.1351937001215515E-2</v>
      </c>
      <c r="J318">
        <f>all_runs!O3685-all_runs!O4165</f>
        <v>4.020369874029317E-4</v>
      </c>
      <c r="K318">
        <f>all_runs!O3686-all_runs!O4166</f>
        <v>-3.4816833181938733E-4</v>
      </c>
      <c r="L318">
        <f>all_runs!O3687-all_runs!O4167</f>
        <v>-2.8971303411664207E-2</v>
      </c>
      <c r="M318">
        <f>all_runs!O3688-all_runs!O4168</f>
        <v>-3.7031506644767953E-3</v>
      </c>
      <c r="N318">
        <f>all_runs!O3689-all_runs!O4169</f>
        <v>-1.7333495234047591E-2</v>
      </c>
      <c r="O318">
        <f>all_runs!O3690-all_runs!O4170</f>
        <v>5.3734463065954974E-2</v>
      </c>
      <c r="P318">
        <f>all_runs!O3691-all_runs!O4171</f>
        <v>9.2477912641401039E-3</v>
      </c>
      <c r="Q318">
        <f>all_runs!O3692-all_runs!O4172</f>
        <v>1.104972375690616E-2</v>
      </c>
      <c r="R318">
        <f>all_runs!O3693-all_runs!O4173</f>
        <v>2.7324027324026057E-3</v>
      </c>
      <c r="S318">
        <f>all_runs!O3694-all_runs!O4174</f>
        <v>3.3217575117039377E-4</v>
      </c>
      <c r="T318">
        <f>all_runs!O3695-all_runs!O4175</f>
        <v>-4.3596730245231474E-2</v>
      </c>
      <c r="U318">
        <f>all_runs!O3696-all_runs!O4176</f>
        <v>-1.1924119241192521E-2</v>
      </c>
      <c r="V318">
        <f>all_runs!O3697-all_runs!O4177</f>
        <v>1.0688907623750299E-2</v>
      </c>
      <c r="W318">
        <f>all_runs!O3698-all_runs!O4178</f>
        <v>7.8103714467351315E-3</v>
      </c>
      <c r="X318">
        <f>all_runs!O3699-all_runs!O4179</f>
        <v>9.1882473827641364E-3</v>
      </c>
      <c r="Y318">
        <f>all_runs!O3700-all_runs!O4180</f>
        <v>-2.0570570570570545E-2</v>
      </c>
      <c r="Z318">
        <f>all_runs!O3701-all_runs!O4181</f>
        <v>-1.0289168825754147E-2</v>
      </c>
      <c r="AA318" cm="1">
        <f t="array" ref="AA318">IF(G318=0,"",1+SUMPRODUCT(--(ABS($G318:$Z318)&lt;ABS(G318)),--($G318:$Z318&lt;&gt;0))+(SUMPRODUCT(--(ABS($G318:$Z318)=ABS(G318)),--($G318:$Z318&lt;&gt;0))-1)/2)</f>
        <v>17</v>
      </c>
      <c r="AB318" cm="1">
        <f t="array" ref="AB318">IF(H318=0,"",1+SUMPRODUCT(--(ABS($G318:$Z318)&lt;ABS(H318)),--($G318:$Z318&lt;&gt;0))+(SUMPRODUCT(--(ABS($G318:$Z318)=ABS(H318)),--($G318:$Z318&lt;&gt;0))-1)/2)</f>
        <v>13</v>
      </c>
      <c r="AC318" cm="1">
        <f t="array" ref="AC318">IF(I318=0,"",1+SUMPRODUCT(--(ABS($G318:$Z318)&lt;ABS(I318)),--($G318:$Z318&lt;&gt;0))+(SUMPRODUCT(--(ABS($G318:$Z318)=ABS(I318)),--($G318:$Z318&lt;&gt;0))-1)/2)</f>
        <v>16</v>
      </c>
      <c r="AD318" cm="1">
        <f t="array" ref="AD318">IF(J318=0,"",1+SUMPRODUCT(--(ABS($G318:$Z318)&lt;ABS(J318)),--($G318:$Z318&lt;&gt;0))+(SUMPRODUCT(--(ABS($G318:$Z318)=ABS(J318)),--($G318:$Z318&lt;&gt;0))-1)/2)</f>
        <v>3</v>
      </c>
      <c r="AE318" cm="1">
        <f t="array" ref="AE318">IF(K318=0,"",1+SUMPRODUCT(--(ABS($G318:$Z318)&lt;ABS(K318)),--($G318:$Z318&lt;&gt;0))+(SUMPRODUCT(--(ABS($G318:$Z318)=ABS(K318)),--($G318:$Z318&lt;&gt;0))-1)/2)</f>
        <v>2</v>
      </c>
      <c r="AF318" cm="1">
        <f t="array" ref="AF318">IF(L318=0,"",1+SUMPRODUCT(--(ABS($G318:$Z318)&lt;ABS(L318)),--($G318:$Z318&lt;&gt;0))+(SUMPRODUCT(--(ABS($G318:$Z318)=ABS(L318)),--($G318:$Z318&lt;&gt;0))-1)/2)</f>
        <v>18</v>
      </c>
      <c r="AG318" cm="1">
        <f t="array" ref="AG318">IF(M318=0,"",1+SUMPRODUCT(--(ABS($G318:$Z318)&lt;ABS(M318)),--($G318:$Z318&lt;&gt;0))+(SUMPRODUCT(--(ABS($G318:$Z318)=ABS(M318)),--($G318:$Z318&lt;&gt;0))-1)/2)</f>
        <v>5</v>
      </c>
      <c r="AH318" cm="1">
        <f t="array" ref="AH318">IF(N318=0,"",1+SUMPRODUCT(--(ABS($G318:$Z318)&lt;ABS(N318)),--($G318:$Z318&lt;&gt;0))+(SUMPRODUCT(--(ABS($G318:$Z318)=ABS(N318)),--($G318:$Z318&lt;&gt;0))-1)/2)</f>
        <v>14</v>
      </c>
      <c r="AI318" cm="1">
        <f t="array" ref="AI318">IF(O318=0,"",1+SUMPRODUCT(--(ABS($G318:$Z318)&lt;ABS(O318)),--($G318:$Z318&lt;&gt;0))+(SUMPRODUCT(--(ABS($G318:$Z318)=ABS(O318)),--($G318:$Z318&lt;&gt;0))-1)/2)</f>
        <v>20</v>
      </c>
      <c r="AJ318" cm="1">
        <f t="array" ref="AJ318">IF(P318=0,"",1+SUMPRODUCT(--(ABS($G318:$Z318)&lt;ABS(P318)),--($G318:$Z318&lt;&gt;0))+(SUMPRODUCT(--(ABS($G318:$Z318)=ABS(P318)),--($G318:$Z318&lt;&gt;0))-1)/2)</f>
        <v>8</v>
      </c>
      <c r="AK318" cm="1">
        <f t="array" ref="AK318">IF(Q318=0,"",1+SUMPRODUCT(--(ABS($G318:$Z318)&lt;ABS(Q318)),--($G318:$Z318&lt;&gt;0))+(SUMPRODUCT(--(ABS($G318:$Z318)=ABS(Q318)),--($G318:$Z318&lt;&gt;0))-1)/2)</f>
        <v>11</v>
      </c>
      <c r="AL318" cm="1">
        <f t="array" ref="AL318">IF(R318=0,"",1+SUMPRODUCT(--(ABS($G318:$Z318)&lt;ABS(R318)),--($G318:$Z318&lt;&gt;0))+(SUMPRODUCT(--(ABS($G318:$Z318)=ABS(R318)),--($G318:$Z318&lt;&gt;0))-1)/2)</f>
        <v>4</v>
      </c>
      <c r="AM318" cm="1">
        <f t="array" ref="AM318">IF(S318=0,"",1+SUMPRODUCT(--(ABS($G318:$Z318)&lt;ABS(S318)),--($G318:$Z318&lt;&gt;0))+(SUMPRODUCT(--(ABS($G318:$Z318)=ABS(S318)),--($G318:$Z318&lt;&gt;0))-1)/2)</f>
        <v>1</v>
      </c>
      <c r="AN318" cm="1">
        <f t="array" ref="AN318">IF(T318=0,"",1+SUMPRODUCT(--(ABS($G318:$Z318)&lt;ABS(T318)),--($G318:$Z318&lt;&gt;0))+(SUMPRODUCT(--(ABS($G318:$Z318)=ABS(T318)),--($G318:$Z318&lt;&gt;0))-1)/2)</f>
        <v>19</v>
      </c>
      <c r="AO318" cm="1">
        <f t="array" ref="AO318">IF(U318=0,"",1+SUMPRODUCT(--(ABS($G318:$Z318)&lt;ABS(U318)),--($G318:$Z318&lt;&gt;0))+(SUMPRODUCT(--(ABS($G318:$Z318)=ABS(U318)),--($G318:$Z318&lt;&gt;0))-1)/2)</f>
        <v>12</v>
      </c>
      <c r="AP318" cm="1">
        <f t="array" ref="AP318">IF(V318=0,"",1+SUMPRODUCT(--(ABS($G318:$Z318)&lt;ABS(V318)),--($G318:$Z318&lt;&gt;0))+(SUMPRODUCT(--(ABS($G318:$Z318)=ABS(V318)),--($G318:$Z318&lt;&gt;0))-1)/2)</f>
        <v>10</v>
      </c>
      <c r="AQ318" cm="1">
        <f t="array" ref="AQ318">IF(W318=0,"",1+SUMPRODUCT(--(ABS($G318:$Z318)&lt;ABS(W318)),--($G318:$Z318&lt;&gt;0))+(SUMPRODUCT(--(ABS($G318:$Z318)=ABS(W318)),--($G318:$Z318&lt;&gt;0))-1)/2)</f>
        <v>6</v>
      </c>
      <c r="AR318" cm="1">
        <f t="array" ref="AR318">IF(X318=0,"",1+SUMPRODUCT(--(ABS($G318:$Z318)&lt;ABS(X318)),--($G318:$Z318&lt;&gt;0))+(SUMPRODUCT(--(ABS($G318:$Z318)=ABS(X318)),--($G318:$Z318&lt;&gt;0))-1)/2)</f>
        <v>7</v>
      </c>
      <c r="AS318" cm="1">
        <f t="array" ref="AS318">IF(Y318=0,"",1+SUMPRODUCT(--(ABS($G318:$Z318)&lt;ABS(Y318)),--($G318:$Z318&lt;&gt;0))+(SUMPRODUCT(--(ABS($G318:$Z318)=ABS(Y318)),--($G318:$Z318&lt;&gt;0))-1)/2)</f>
        <v>15</v>
      </c>
      <c r="AT318" cm="1">
        <f t="array" ref="AT318">IF(Z318=0,"",1+SUMPRODUCT(--(ABS($G318:$Z318)&lt;ABS(Z318)),--($G318:$Z318&lt;&gt;0))+(SUMPRODUCT(--(ABS($G318:$Z318)=ABS(Z318)),--($G318:$Z318&lt;&gt;0))-1)/2)</f>
        <v>9</v>
      </c>
      <c r="AU318">
        <f>AVERAGE(G318:Z318)</f>
        <v>-2.4598479205933665E-3</v>
      </c>
      <c r="AV318">
        <f>SUMIF(G318:Z318,"&gt;0",AA318:AT318)</f>
        <v>86</v>
      </c>
      <c r="AW318">
        <f>COUNTIF(G318:Z318,"&lt;&gt;0")</f>
        <v>20</v>
      </c>
      <c r="AX318">
        <f>_xlfn.LET(_xlpm.n,AW318,_xlpm.w,AV318,_xlpm.mu,_xlpm.n*(_xlpm.n+1)/4,_xlpm.sd,SQRT(_xlpm.n*(_xlpm.n+1)*(2*_xlpm.n+1)/24),_xlpm.z,(ABS(_xlpm.w-_xlpm.mu)-0.5)/_xlpm.sd,MIN(1,2*(1-_xlfn.NORM.S.DIST(_xlpm.z,TRUE))))</f>
        <v>0.48978275936518956</v>
      </c>
    </row>
    <row r="319" spans="1:50" x14ac:dyDescent="0.25">
      <c r="A319" t="s">
        <v>9358</v>
      </c>
      <c r="B319" t="s">
        <v>147</v>
      </c>
      <c r="C319" t="s">
        <v>190</v>
      </c>
      <c r="D319" t="s">
        <v>94</v>
      </c>
      <c r="E319" t="s">
        <v>26</v>
      </c>
      <c r="F319" t="s">
        <v>9260</v>
      </c>
      <c r="G319">
        <f>all_runs!O3702-all_runs!O4182</f>
        <v>1.2027507269118942E-2</v>
      </c>
      <c r="H319">
        <f>all_runs!O3703-all_runs!O4183</f>
        <v>-2.5035765379113006E-2</v>
      </c>
      <c r="I319">
        <f>all_runs!O3704-all_runs!O4184</f>
        <v>-1.8590704647676093E-2</v>
      </c>
      <c r="J319">
        <f>all_runs!O3705-all_runs!O4185</f>
        <v>-3.2695374800638111E-2</v>
      </c>
      <c r="K319">
        <f>all_runs!O3706-all_runs!O4186</f>
        <v>7.1941094706787778E-3</v>
      </c>
      <c r="L319">
        <f>all_runs!O3707-all_runs!O4187</f>
        <v>-2.4471635150168369E-3</v>
      </c>
      <c r="M319">
        <f>all_runs!O3708-all_runs!O4188</f>
        <v>7.3998362786223959E-3</v>
      </c>
      <c r="N319">
        <f>all_runs!O3709-all_runs!O4189</f>
        <v>2.9472443265545767E-3</v>
      </c>
      <c r="O319">
        <f>all_runs!O3710-all_runs!O4190</f>
        <v>1.4217297398816831E-2</v>
      </c>
      <c r="P319">
        <f>all_runs!O3711-all_runs!O4191</f>
        <v>-2.7822354916962055E-2</v>
      </c>
      <c r="Q319">
        <f>all_runs!O3712-all_runs!O4192</f>
        <v>1.6069348961268215E-2</v>
      </c>
      <c r="R319">
        <f>all_runs!O3713-all_runs!O4193</f>
        <v>-2.7021014284522527E-2</v>
      </c>
      <c r="S319">
        <f>all_runs!O3714-all_runs!O4194</f>
        <v>9.0229079008882218E-3</v>
      </c>
      <c r="T319">
        <f>all_runs!O3715-all_runs!O4195</f>
        <v>-1.7430015845468882E-2</v>
      </c>
      <c r="U319">
        <f>all_runs!O3716-all_runs!O4196</f>
        <v>2.0199753114127361E-3</v>
      </c>
      <c r="V319">
        <f>all_runs!O3717-all_runs!O4197</f>
        <v>-6.7640220198326162E-3</v>
      </c>
      <c r="W319">
        <f>all_runs!O3718-all_runs!O4198</f>
        <v>-1.7962641079819819E-2</v>
      </c>
      <c r="X319">
        <f>all_runs!O3719-all_runs!O4199</f>
        <v>7.4212893553222692E-3</v>
      </c>
      <c r="Y319">
        <f>all_runs!O3720-all_runs!O4200</f>
        <v>6.7537751931143752E-3</v>
      </c>
      <c r="Z319">
        <f>all_runs!O3721-all_runs!O4201</f>
        <v>1.4721491531681341E-2</v>
      </c>
      <c r="AA319" cm="1">
        <f t="array" ref="AA319">IF(G319=0,"",1+SUMPRODUCT(--(ABS($G319:$Z319)&lt;ABS(G319)),--($G319:$Z319&lt;&gt;0))+(SUMPRODUCT(--(ABS($G319:$Z319)=ABS(G319)),--($G319:$Z319&lt;&gt;0))-1)/2)</f>
        <v>10</v>
      </c>
      <c r="AB319" cm="1">
        <f t="array" ref="AB319">IF(H319=0,"",1+SUMPRODUCT(--(ABS($G319:$Z319)&lt;ABS(H319)),--($G319:$Z319&lt;&gt;0))+(SUMPRODUCT(--(ABS($G319:$Z319)=ABS(H319)),--($G319:$Z319&lt;&gt;0))-1)/2)</f>
        <v>17</v>
      </c>
      <c r="AC319" cm="1">
        <f t="array" ref="AC319">IF(I319=0,"",1+SUMPRODUCT(--(ABS($G319:$Z319)&lt;ABS(I319)),--($G319:$Z319&lt;&gt;0))+(SUMPRODUCT(--(ABS($G319:$Z319)=ABS(I319)),--($G319:$Z319&lt;&gt;0))-1)/2)</f>
        <v>16</v>
      </c>
      <c r="AD319" cm="1">
        <f t="array" ref="AD319">IF(J319=0,"",1+SUMPRODUCT(--(ABS($G319:$Z319)&lt;ABS(J319)),--($G319:$Z319&lt;&gt;0))+(SUMPRODUCT(--(ABS($G319:$Z319)=ABS(J319)),--($G319:$Z319&lt;&gt;0))-1)/2)</f>
        <v>20</v>
      </c>
      <c r="AE319" cm="1">
        <f t="array" ref="AE319">IF(K319=0,"",1+SUMPRODUCT(--(ABS($G319:$Z319)&lt;ABS(K319)),--($G319:$Z319&lt;&gt;0))+(SUMPRODUCT(--(ABS($G319:$Z319)=ABS(K319)),--($G319:$Z319&lt;&gt;0))-1)/2)</f>
        <v>6</v>
      </c>
      <c r="AF319" cm="1">
        <f t="array" ref="AF319">IF(L319=0,"",1+SUMPRODUCT(--(ABS($G319:$Z319)&lt;ABS(L319)),--($G319:$Z319&lt;&gt;0))+(SUMPRODUCT(--(ABS($G319:$Z319)=ABS(L319)),--($G319:$Z319&lt;&gt;0))-1)/2)</f>
        <v>2</v>
      </c>
      <c r="AG319" cm="1">
        <f t="array" ref="AG319">IF(M319=0,"",1+SUMPRODUCT(--(ABS($G319:$Z319)&lt;ABS(M319)),--($G319:$Z319&lt;&gt;0))+(SUMPRODUCT(--(ABS($G319:$Z319)=ABS(M319)),--($G319:$Z319&lt;&gt;0))-1)/2)</f>
        <v>7</v>
      </c>
      <c r="AH319" cm="1">
        <f t="array" ref="AH319">IF(N319=0,"",1+SUMPRODUCT(--(ABS($G319:$Z319)&lt;ABS(N319)),--($G319:$Z319&lt;&gt;0))+(SUMPRODUCT(--(ABS($G319:$Z319)=ABS(N319)),--($G319:$Z319&lt;&gt;0))-1)/2)</f>
        <v>3</v>
      </c>
      <c r="AI319" cm="1">
        <f t="array" ref="AI319">IF(O319=0,"",1+SUMPRODUCT(--(ABS($G319:$Z319)&lt;ABS(O319)),--($G319:$Z319&lt;&gt;0))+(SUMPRODUCT(--(ABS($G319:$Z319)=ABS(O319)),--($G319:$Z319&lt;&gt;0))-1)/2)</f>
        <v>11</v>
      </c>
      <c r="AJ319" cm="1">
        <f t="array" ref="AJ319">IF(P319=0,"",1+SUMPRODUCT(--(ABS($G319:$Z319)&lt;ABS(P319)),--($G319:$Z319&lt;&gt;0))+(SUMPRODUCT(--(ABS($G319:$Z319)=ABS(P319)),--($G319:$Z319&lt;&gt;0))-1)/2)</f>
        <v>19</v>
      </c>
      <c r="AK319" cm="1">
        <f t="array" ref="AK319">IF(Q319=0,"",1+SUMPRODUCT(--(ABS($G319:$Z319)&lt;ABS(Q319)),--($G319:$Z319&lt;&gt;0))+(SUMPRODUCT(--(ABS($G319:$Z319)=ABS(Q319)),--($G319:$Z319&lt;&gt;0))-1)/2)</f>
        <v>13</v>
      </c>
      <c r="AL319" cm="1">
        <f t="array" ref="AL319">IF(R319=0,"",1+SUMPRODUCT(--(ABS($G319:$Z319)&lt;ABS(R319)),--($G319:$Z319&lt;&gt;0))+(SUMPRODUCT(--(ABS($G319:$Z319)=ABS(R319)),--($G319:$Z319&lt;&gt;0))-1)/2)</f>
        <v>18</v>
      </c>
      <c r="AM319" cm="1">
        <f t="array" ref="AM319">IF(S319=0,"",1+SUMPRODUCT(--(ABS($G319:$Z319)&lt;ABS(S319)),--($G319:$Z319&lt;&gt;0))+(SUMPRODUCT(--(ABS($G319:$Z319)=ABS(S319)),--($G319:$Z319&lt;&gt;0))-1)/2)</f>
        <v>9</v>
      </c>
      <c r="AN319" cm="1">
        <f t="array" ref="AN319">IF(T319=0,"",1+SUMPRODUCT(--(ABS($G319:$Z319)&lt;ABS(T319)),--($G319:$Z319&lt;&gt;0))+(SUMPRODUCT(--(ABS($G319:$Z319)=ABS(T319)),--($G319:$Z319&lt;&gt;0))-1)/2)</f>
        <v>14</v>
      </c>
      <c r="AO319" cm="1">
        <f t="array" ref="AO319">IF(U319=0,"",1+SUMPRODUCT(--(ABS($G319:$Z319)&lt;ABS(U319)),--($G319:$Z319&lt;&gt;0))+(SUMPRODUCT(--(ABS($G319:$Z319)=ABS(U319)),--($G319:$Z319&lt;&gt;0))-1)/2)</f>
        <v>1</v>
      </c>
      <c r="AP319" cm="1">
        <f t="array" ref="AP319">IF(V319=0,"",1+SUMPRODUCT(--(ABS($G319:$Z319)&lt;ABS(V319)),--($G319:$Z319&lt;&gt;0))+(SUMPRODUCT(--(ABS($G319:$Z319)=ABS(V319)),--($G319:$Z319&lt;&gt;0))-1)/2)</f>
        <v>5</v>
      </c>
      <c r="AQ319" cm="1">
        <f t="array" ref="AQ319">IF(W319=0,"",1+SUMPRODUCT(--(ABS($G319:$Z319)&lt;ABS(W319)),--($G319:$Z319&lt;&gt;0))+(SUMPRODUCT(--(ABS($G319:$Z319)=ABS(W319)),--($G319:$Z319&lt;&gt;0))-1)/2)</f>
        <v>15</v>
      </c>
      <c r="AR319" cm="1">
        <f t="array" ref="AR319">IF(X319=0,"",1+SUMPRODUCT(--(ABS($G319:$Z319)&lt;ABS(X319)),--($G319:$Z319&lt;&gt;0))+(SUMPRODUCT(--(ABS($G319:$Z319)=ABS(X319)),--($G319:$Z319&lt;&gt;0))-1)/2)</f>
        <v>8</v>
      </c>
      <c r="AS319" cm="1">
        <f t="array" ref="AS319">IF(Y319=0,"",1+SUMPRODUCT(--(ABS($G319:$Z319)&lt;ABS(Y319)),--($G319:$Z319&lt;&gt;0))+(SUMPRODUCT(--(ABS($G319:$Z319)=ABS(Y319)),--($G319:$Z319&lt;&gt;0))-1)/2)</f>
        <v>4</v>
      </c>
      <c r="AT319" cm="1">
        <f t="array" ref="AT319">IF(Z319=0,"",1+SUMPRODUCT(--(ABS($G319:$Z319)&lt;ABS(Z319)),--($G319:$Z319&lt;&gt;0))+(SUMPRODUCT(--(ABS($G319:$Z319)=ABS(Z319)),--($G319:$Z319&lt;&gt;0))-1)/2)</f>
        <v>12</v>
      </c>
      <c r="AU319">
        <f>AVERAGE(G319:Z319)</f>
        <v>-3.7987136745785632E-3</v>
      </c>
      <c r="AV319">
        <f>SUMIF(G319:Z319,"&gt;0",AA319:AT319)</f>
        <v>84</v>
      </c>
      <c r="AW319">
        <f>COUNTIF(G319:Z319,"&lt;&gt;0")</f>
        <v>20</v>
      </c>
      <c r="AX319">
        <f>_xlfn.LET(_xlpm.n,AW319,_xlpm.w,AV319,_xlpm.mu,_xlpm.n*(_xlpm.n+1)/4,_xlpm.sd,SQRT(_xlpm.n*(_xlpm.n+1)*(2*_xlpm.n+1)/24),_xlpm.z,(ABS(_xlpm.w-_xlpm.mu)-0.5)/_xlpm.sd,MIN(1,2*(1-_xlfn.NORM.S.DIST(_xlpm.z,TRUE))))</f>
        <v>0.444081179535047</v>
      </c>
    </row>
    <row r="320" spans="1:50" x14ac:dyDescent="0.25">
      <c r="A320" t="s">
        <v>9358</v>
      </c>
      <c r="B320" t="s">
        <v>147</v>
      </c>
      <c r="C320" t="s">
        <v>190</v>
      </c>
      <c r="D320" t="s">
        <v>102</v>
      </c>
      <c r="E320" t="s">
        <v>32</v>
      </c>
      <c r="F320" t="s">
        <v>9259</v>
      </c>
      <c r="G320">
        <f>all_runs!O3722-all_runs!O4202</f>
        <v>6.8015203809690061E-2</v>
      </c>
      <c r="H320">
        <f>all_runs!O3723-all_runs!O4203</f>
        <v>9.8394889128780805E-2</v>
      </c>
      <c r="I320">
        <f>all_runs!O3724-all_runs!O4204</f>
        <v>8.8730427111666788E-2</v>
      </c>
      <c r="J320">
        <f>all_runs!O3725-all_runs!O4205</f>
        <v>8.3683966533477538E-2</v>
      </c>
      <c r="K320">
        <f>all_runs!O3726-all_runs!O4206</f>
        <v>0.10446875563154634</v>
      </c>
      <c r="L320">
        <f>all_runs!O3727-all_runs!O4207</f>
        <v>7.812928631476479E-2</v>
      </c>
      <c r="M320">
        <f>all_runs!O3728-all_runs!O4208</f>
        <v>0.11070052677097253</v>
      </c>
      <c r="N320">
        <f>all_runs!O3729-all_runs!O4209</f>
        <v>7.9401311287224829E-2</v>
      </c>
      <c r="O320">
        <f>all_runs!O3730-all_runs!O4210</f>
        <v>8.9569787745575558E-2</v>
      </c>
      <c r="P320">
        <f>all_runs!O3731-all_runs!O4211</f>
        <v>7.3992172554801061E-2</v>
      </c>
      <c r="Q320">
        <f>all_runs!O3732-all_runs!O4212</f>
        <v>7.1003865688976875E-2</v>
      </c>
      <c r="R320">
        <f>all_runs!O3733-all_runs!O4213</f>
        <v>8.2815149802147991E-2</v>
      </c>
      <c r="S320">
        <f>all_runs!O3734-all_runs!O4214</f>
        <v>0.10279585018463167</v>
      </c>
      <c r="T320">
        <f>all_runs!O3735-all_runs!O4215</f>
        <v>7.0892919427973378E-2</v>
      </c>
      <c r="U320">
        <f>all_runs!O3736-all_runs!O4216</f>
        <v>0.12175438596491228</v>
      </c>
      <c r="V320">
        <f>all_runs!O3737-all_runs!O4217</f>
        <v>0.10868644067796618</v>
      </c>
      <c r="W320">
        <f>all_runs!O3738-all_runs!O4218</f>
        <v>0.11750944442518985</v>
      </c>
      <c r="X320">
        <f>all_runs!O3739-all_runs!O4219</f>
        <v>8.4695806918029026E-2</v>
      </c>
      <c r="Y320">
        <f>all_runs!O3740-all_runs!O4220</f>
        <v>0.11349306431273654</v>
      </c>
      <c r="Z320">
        <f>all_runs!O3741-all_runs!O4221</f>
        <v>0.1238784267829911</v>
      </c>
      <c r="AA320" cm="1">
        <f t="array" ref="AA320">IF(G320=0,"",1+SUMPRODUCT(--(ABS($G320:$Z320)&lt;ABS(G320)),--($G320:$Z320&lt;&gt;0))+(SUMPRODUCT(--(ABS($G320:$Z320)=ABS(G320)),--($G320:$Z320&lt;&gt;0))-1)/2)</f>
        <v>1</v>
      </c>
      <c r="AB320" cm="1">
        <f t="array" ref="AB320">IF(H320=0,"",1+SUMPRODUCT(--(ABS($G320:$Z320)&lt;ABS(H320)),--($G320:$Z320&lt;&gt;0))+(SUMPRODUCT(--(ABS($G320:$Z320)=ABS(H320)),--($G320:$Z320&lt;&gt;0))-1)/2)</f>
        <v>12</v>
      </c>
      <c r="AC320" cm="1">
        <f t="array" ref="AC320">IF(I320=0,"",1+SUMPRODUCT(--(ABS($G320:$Z320)&lt;ABS(I320)),--($G320:$Z320&lt;&gt;0))+(SUMPRODUCT(--(ABS($G320:$Z320)=ABS(I320)),--($G320:$Z320&lt;&gt;0))-1)/2)</f>
        <v>10</v>
      </c>
      <c r="AD320" cm="1">
        <f t="array" ref="AD320">IF(J320=0,"",1+SUMPRODUCT(--(ABS($G320:$Z320)&lt;ABS(J320)),--($G320:$Z320&lt;&gt;0))+(SUMPRODUCT(--(ABS($G320:$Z320)=ABS(J320)),--($G320:$Z320&lt;&gt;0))-1)/2)</f>
        <v>8</v>
      </c>
      <c r="AE320" cm="1">
        <f t="array" ref="AE320">IF(K320=0,"",1+SUMPRODUCT(--(ABS($G320:$Z320)&lt;ABS(K320)),--($G320:$Z320&lt;&gt;0))+(SUMPRODUCT(--(ABS($G320:$Z320)=ABS(K320)),--($G320:$Z320&lt;&gt;0))-1)/2)</f>
        <v>14</v>
      </c>
      <c r="AF320" cm="1">
        <f t="array" ref="AF320">IF(L320=0,"",1+SUMPRODUCT(--(ABS($G320:$Z320)&lt;ABS(L320)),--($G320:$Z320&lt;&gt;0))+(SUMPRODUCT(--(ABS($G320:$Z320)=ABS(L320)),--($G320:$Z320&lt;&gt;0))-1)/2)</f>
        <v>5</v>
      </c>
      <c r="AG320" cm="1">
        <f t="array" ref="AG320">IF(M320=0,"",1+SUMPRODUCT(--(ABS($G320:$Z320)&lt;ABS(M320)),--($G320:$Z320&lt;&gt;0))+(SUMPRODUCT(--(ABS($G320:$Z320)=ABS(M320)),--($G320:$Z320&lt;&gt;0))-1)/2)</f>
        <v>16</v>
      </c>
      <c r="AH320" cm="1">
        <f t="array" ref="AH320">IF(N320=0,"",1+SUMPRODUCT(--(ABS($G320:$Z320)&lt;ABS(N320)),--($G320:$Z320&lt;&gt;0))+(SUMPRODUCT(--(ABS($G320:$Z320)=ABS(N320)),--($G320:$Z320&lt;&gt;0))-1)/2)</f>
        <v>6</v>
      </c>
      <c r="AI320" cm="1">
        <f t="array" ref="AI320">IF(O320=0,"",1+SUMPRODUCT(--(ABS($G320:$Z320)&lt;ABS(O320)),--($G320:$Z320&lt;&gt;0))+(SUMPRODUCT(--(ABS($G320:$Z320)=ABS(O320)),--($G320:$Z320&lt;&gt;0))-1)/2)</f>
        <v>11</v>
      </c>
      <c r="AJ320" cm="1">
        <f t="array" ref="AJ320">IF(P320=0,"",1+SUMPRODUCT(--(ABS($G320:$Z320)&lt;ABS(P320)),--($G320:$Z320&lt;&gt;0))+(SUMPRODUCT(--(ABS($G320:$Z320)=ABS(P320)),--($G320:$Z320&lt;&gt;0))-1)/2)</f>
        <v>4</v>
      </c>
      <c r="AK320" cm="1">
        <f t="array" ref="AK320">IF(Q320=0,"",1+SUMPRODUCT(--(ABS($G320:$Z320)&lt;ABS(Q320)),--($G320:$Z320&lt;&gt;0))+(SUMPRODUCT(--(ABS($G320:$Z320)=ABS(Q320)),--($G320:$Z320&lt;&gt;0))-1)/2)</f>
        <v>3</v>
      </c>
      <c r="AL320" cm="1">
        <f t="array" ref="AL320">IF(R320=0,"",1+SUMPRODUCT(--(ABS($G320:$Z320)&lt;ABS(R320)),--($G320:$Z320&lt;&gt;0))+(SUMPRODUCT(--(ABS($G320:$Z320)=ABS(R320)),--($G320:$Z320&lt;&gt;0))-1)/2)</f>
        <v>7</v>
      </c>
      <c r="AM320" cm="1">
        <f t="array" ref="AM320">IF(S320=0,"",1+SUMPRODUCT(--(ABS($G320:$Z320)&lt;ABS(S320)),--($G320:$Z320&lt;&gt;0))+(SUMPRODUCT(--(ABS($G320:$Z320)=ABS(S320)),--($G320:$Z320&lt;&gt;0))-1)/2)</f>
        <v>13</v>
      </c>
      <c r="AN320" cm="1">
        <f t="array" ref="AN320">IF(T320=0,"",1+SUMPRODUCT(--(ABS($G320:$Z320)&lt;ABS(T320)),--($G320:$Z320&lt;&gt;0))+(SUMPRODUCT(--(ABS($G320:$Z320)=ABS(T320)),--($G320:$Z320&lt;&gt;0))-1)/2)</f>
        <v>2</v>
      </c>
      <c r="AO320" cm="1">
        <f t="array" ref="AO320">IF(U320=0,"",1+SUMPRODUCT(--(ABS($G320:$Z320)&lt;ABS(U320)),--($G320:$Z320&lt;&gt;0))+(SUMPRODUCT(--(ABS($G320:$Z320)=ABS(U320)),--($G320:$Z320&lt;&gt;0))-1)/2)</f>
        <v>19</v>
      </c>
      <c r="AP320" cm="1">
        <f t="array" ref="AP320">IF(V320=0,"",1+SUMPRODUCT(--(ABS($G320:$Z320)&lt;ABS(V320)),--($G320:$Z320&lt;&gt;0))+(SUMPRODUCT(--(ABS($G320:$Z320)=ABS(V320)),--($G320:$Z320&lt;&gt;0))-1)/2)</f>
        <v>15</v>
      </c>
      <c r="AQ320" cm="1">
        <f t="array" ref="AQ320">IF(W320=0,"",1+SUMPRODUCT(--(ABS($G320:$Z320)&lt;ABS(W320)),--($G320:$Z320&lt;&gt;0))+(SUMPRODUCT(--(ABS($G320:$Z320)=ABS(W320)),--($G320:$Z320&lt;&gt;0))-1)/2)</f>
        <v>18</v>
      </c>
      <c r="AR320" cm="1">
        <f t="array" ref="AR320">IF(X320=0,"",1+SUMPRODUCT(--(ABS($G320:$Z320)&lt;ABS(X320)),--($G320:$Z320&lt;&gt;0))+(SUMPRODUCT(--(ABS($G320:$Z320)=ABS(X320)),--($G320:$Z320&lt;&gt;0))-1)/2)</f>
        <v>9</v>
      </c>
      <c r="AS320" cm="1">
        <f t="array" ref="AS320">IF(Y320=0,"",1+SUMPRODUCT(--(ABS($G320:$Z320)&lt;ABS(Y320)),--($G320:$Z320&lt;&gt;0))+(SUMPRODUCT(--(ABS($G320:$Z320)=ABS(Y320)),--($G320:$Z320&lt;&gt;0))-1)/2)</f>
        <v>17</v>
      </c>
      <c r="AT320" cm="1">
        <f t="array" ref="AT320">IF(Z320=0,"",1+SUMPRODUCT(--(ABS($G320:$Z320)&lt;ABS(Z320)),--($G320:$Z320&lt;&gt;0))+(SUMPRODUCT(--(ABS($G320:$Z320)=ABS(Z320)),--($G320:$Z320&lt;&gt;0))-1)/2)</f>
        <v>20</v>
      </c>
      <c r="AU320">
        <f>AVERAGE(G320:Z320)</f>
        <v>9.3630584053702753E-2</v>
      </c>
      <c r="AV320">
        <f>SUMIF(G320:Z320,"&gt;0",AA320:AT320)</f>
        <v>210</v>
      </c>
      <c r="AW320">
        <f>COUNTIF(G320:Z320,"&lt;&gt;0")</f>
        <v>20</v>
      </c>
      <c r="AX320">
        <f>_xlfn.LET(_xlpm.n,AW320,_xlpm.w,AV320,_xlpm.mu,_xlpm.n*(_xlpm.n+1)/4,_xlpm.sd,SQRT(_xlpm.n*(_xlpm.n+1)*(2*_xlpm.n+1)/24),_xlpm.z,(ABS(_xlpm.w-_xlpm.mu)-0.5)/_xlpm.sd,MIN(1,2*(1-_xlfn.NORM.S.DIST(_xlpm.z,TRUE))))</f>
        <v>9.5691731570646255E-5</v>
      </c>
    </row>
    <row r="321" spans="1:50" x14ac:dyDescent="0.25">
      <c r="A321" t="s">
        <v>9358</v>
      </c>
      <c r="B321" t="s">
        <v>147</v>
      </c>
      <c r="C321" t="s">
        <v>190</v>
      </c>
      <c r="D321" t="s">
        <v>102</v>
      </c>
      <c r="E321" t="s">
        <v>12</v>
      </c>
      <c r="F321" t="s">
        <v>9259</v>
      </c>
      <c r="G321">
        <f>all_runs!O3742-all_runs!O4222</f>
        <v>1.5277777777777835E-2</v>
      </c>
      <c r="H321">
        <f>all_runs!O3743-all_runs!O4223</f>
        <v>8.9454574472329629E-2</v>
      </c>
      <c r="I321">
        <f>all_runs!O3744-all_runs!O4224</f>
        <v>4.0200050645733065E-2</v>
      </c>
      <c r="J321">
        <f>all_runs!O3745-all_runs!O4225</f>
        <v>2.921160760143815E-2</v>
      </c>
      <c r="K321">
        <f>all_runs!O3746-all_runs!O4226</f>
        <v>4.9447751217493674E-2</v>
      </c>
      <c r="L321">
        <f>all_runs!O3747-all_runs!O4227</f>
        <v>4.2627621685793482E-2</v>
      </c>
      <c r="M321">
        <f>all_runs!O3748-all_runs!O4228</f>
        <v>4.387671834787521E-2</v>
      </c>
      <c r="N321">
        <f>all_runs!O3749-all_runs!O4229</f>
        <v>5.2796220633299251E-2</v>
      </c>
      <c r="O321">
        <f>all_runs!O3750-all_runs!O4230</f>
        <v>5.586854460093893E-2</v>
      </c>
      <c r="P321">
        <f>all_runs!O3751-all_runs!O4231</f>
        <v>4.3725964962256114E-2</v>
      </c>
      <c r="Q321">
        <f>all_runs!O3752-all_runs!O4232</f>
        <v>2.8835999081656127E-2</v>
      </c>
      <c r="R321">
        <f>all_runs!O3753-all_runs!O4233</f>
        <v>3.572893980999281E-2</v>
      </c>
      <c r="S321">
        <f>all_runs!O3754-all_runs!O4234</f>
        <v>2.689393939393947E-2</v>
      </c>
      <c r="T321">
        <f>all_runs!O3755-all_runs!O4235</f>
        <v>1.2254096436452366E-2</v>
      </c>
      <c r="U321">
        <f>all_runs!O3756-all_runs!O4236</f>
        <v>3.912197129156314E-2</v>
      </c>
      <c r="V321">
        <f>all_runs!O3757-all_runs!O4237</f>
        <v>6.1784860809976694E-2</v>
      </c>
      <c r="W321">
        <f>all_runs!O3758-all_runs!O4238</f>
        <v>6.1626600408311805E-2</v>
      </c>
      <c r="X321">
        <f>all_runs!O3759-all_runs!O4239</f>
        <v>4.8282956163949953E-2</v>
      </c>
      <c r="Y321">
        <f>all_runs!O3760-all_runs!O4240</f>
        <v>3.5740075066853949E-2</v>
      </c>
      <c r="Z321">
        <f>all_runs!O3761-all_runs!O4241</f>
        <v>6.9102715090555988E-2</v>
      </c>
      <c r="AA321" cm="1">
        <f t="array" ref="AA321">IF(G321=0,"",1+SUMPRODUCT(--(ABS($G321:$Z321)&lt;ABS(G321)),--($G321:$Z321&lt;&gt;0))+(SUMPRODUCT(--(ABS($G321:$Z321)=ABS(G321)),--($G321:$Z321&lt;&gt;0))-1)/2)</f>
        <v>2</v>
      </c>
      <c r="AB321" cm="1">
        <f t="array" ref="AB321">IF(H321=0,"",1+SUMPRODUCT(--(ABS($G321:$Z321)&lt;ABS(H321)),--($G321:$Z321&lt;&gt;0))+(SUMPRODUCT(--(ABS($G321:$Z321)=ABS(H321)),--($G321:$Z321&lt;&gt;0))-1)/2)</f>
        <v>20</v>
      </c>
      <c r="AC321" cm="1">
        <f t="array" ref="AC321">IF(I321=0,"",1+SUMPRODUCT(--(ABS($G321:$Z321)&lt;ABS(I321)),--($G321:$Z321&lt;&gt;0))+(SUMPRODUCT(--(ABS($G321:$Z321)=ABS(I321)),--($G321:$Z321&lt;&gt;0))-1)/2)</f>
        <v>9</v>
      </c>
      <c r="AD321" cm="1">
        <f t="array" ref="AD321">IF(J321=0,"",1+SUMPRODUCT(--(ABS($G321:$Z321)&lt;ABS(J321)),--($G321:$Z321&lt;&gt;0))+(SUMPRODUCT(--(ABS($G321:$Z321)=ABS(J321)),--($G321:$Z321&lt;&gt;0))-1)/2)</f>
        <v>5</v>
      </c>
      <c r="AE321" cm="1">
        <f t="array" ref="AE321">IF(K321=0,"",1+SUMPRODUCT(--(ABS($G321:$Z321)&lt;ABS(K321)),--($G321:$Z321&lt;&gt;0))+(SUMPRODUCT(--(ABS($G321:$Z321)=ABS(K321)),--($G321:$Z321&lt;&gt;0))-1)/2)</f>
        <v>14</v>
      </c>
      <c r="AF321" cm="1">
        <f t="array" ref="AF321">IF(L321=0,"",1+SUMPRODUCT(--(ABS($G321:$Z321)&lt;ABS(L321)),--($G321:$Z321&lt;&gt;0))+(SUMPRODUCT(--(ABS($G321:$Z321)=ABS(L321)),--($G321:$Z321&lt;&gt;0))-1)/2)</f>
        <v>10</v>
      </c>
      <c r="AG321" cm="1">
        <f t="array" ref="AG321">IF(M321=0,"",1+SUMPRODUCT(--(ABS($G321:$Z321)&lt;ABS(M321)),--($G321:$Z321&lt;&gt;0))+(SUMPRODUCT(--(ABS($G321:$Z321)=ABS(M321)),--($G321:$Z321&lt;&gt;0))-1)/2)</f>
        <v>12</v>
      </c>
      <c r="AH321" cm="1">
        <f t="array" ref="AH321">IF(N321=0,"",1+SUMPRODUCT(--(ABS($G321:$Z321)&lt;ABS(N321)),--($G321:$Z321&lt;&gt;0))+(SUMPRODUCT(--(ABS($G321:$Z321)=ABS(N321)),--($G321:$Z321&lt;&gt;0))-1)/2)</f>
        <v>15</v>
      </c>
      <c r="AI321" cm="1">
        <f t="array" ref="AI321">IF(O321=0,"",1+SUMPRODUCT(--(ABS($G321:$Z321)&lt;ABS(O321)),--($G321:$Z321&lt;&gt;0))+(SUMPRODUCT(--(ABS($G321:$Z321)=ABS(O321)),--($G321:$Z321&lt;&gt;0))-1)/2)</f>
        <v>16</v>
      </c>
      <c r="AJ321" cm="1">
        <f t="array" ref="AJ321">IF(P321=0,"",1+SUMPRODUCT(--(ABS($G321:$Z321)&lt;ABS(P321)),--($G321:$Z321&lt;&gt;0))+(SUMPRODUCT(--(ABS($G321:$Z321)=ABS(P321)),--($G321:$Z321&lt;&gt;0))-1)/2)</f>
        <v>11</v>
      </c>
      <c r="AK321" cm="1">
        <f t="array" ref="AK321">IF(Q321=0,"",1+SUMPRODUCT(--(ABS($G321:$Z321)&lt;ABS(Q321)),--($G321:$Z321&lt;&gt;0))+(SUMPRODUCT(--(ABS($G321:$Z321)=ABS(Q321)),--($G321:$Z321&lt;&gt;0))-1)/2)</f>
        <v>4</v>
      </c>
      <c r="AL321" cm="1">
        <f t="array" ref="AL321">IF(R321=0,"",1+SUMPRODUCT(--(ABS($G321:$Z321)&lt;ABS(R321)),--($G321:$Z321&lt;&gt;0))+(SUMPRODUCT(--(ABS($G321:$Z321)=ABS(R321)),--($G321:$Z321&lt;&gt;0))-1)/2)</f>
        <v>6</v>
      </c>
      <c r="AM321" cm="1">
        <f t="array" ref="AM321">IF(S321=0,"",1+SUMPRODUCT(--(ABS($G321:$Z321)&lt;ABS(S321)),--($G321:$Z321&lt;&gt;0))+(SUMPRODUCT(--(ABS($G321:$Z321)=ABS(S321)),--($G321:$Z321&lt;&gt;0))-1)/2)</f>
        <v>3</v>
      </c>
      <c r="AN321" cm="1">
        <f t="array" ref="AN321">IF(T321=0,"",1+SUMPRODUCT(--(ABS($G321:$Z321)&lt;ABS(T321)),--($G321:$Z321&lt;&gt;0))+(SUMPRODUCT(--(ABS($G321:$Z321)=ABS(T321)),--($G321:$Z321&lt;&gt;0))-1)/2)</f>
        <v>1</v>
      </c>
      <c r="AO321" cm="1">
        <f t="array" ref="AO321">IF(U321=0,"",1+SUMPRODUCT(--(ABS($G321:$Z321)&lt;ABS(U321)),--($G321:$Z321&lt;&gt;0))+(SUMPRODUCT(--(ABS($G321:$Z321)=ABS(U321)),--($G321:$Z321&lt;&gt;0))-1)/2)</f>
        <v>8</v>
      </c>
      <c r="AP321" cm="1">
        <f t="array" ref="AP321">IF(V321=0,"",1+SUMPRODUCT(--(ABS($G321:$Z321)&lt;ABS(V321)),--($G321:$Z321&lt;&gt;0))+(SUMPRODUCT(--(ABS($G321:$Z321)=ABS(V321)),--($G321:$Z321&lt;&gt;0))-1)/2)</f>
        <v>18</v>
      </c>
      <c r="AQ321" cm="1">
        <f t="array" ref="AQ321">IF(W321=0,"",1+SUMPRODUCT(--(ABS($G321:$Z321)&lt;ABS(W321)),--($G321:$Z321&lt;&gt;0))+(SUMPRODUCT(--(ABS($G321:$Z321)=ABS(W321)),--($G321:$Z321&lt;&gt;0))-1)/2)</f>
        <v>17</v>
      </c>
      <c r="AR321" cm="1">
        <f t="array" ref="AR321">IF(X321=0,"",1+SUMPRODUCT(--(ABS($G321:$Z321)&lt;ABS(X321)),--($G321:$Z321&lt;&gt;0))+(SUMPRODUCT(--(ABS($G321:$Z321)=ABS(X321)),--($G321:$Z321&lt;&gt;0))-1)/2)</f>
        <v>13</v>
      </c>
      <c r="AS321" cm="1">
        <f t="array" ref="AS321">IF(Y321=0,"",1+SUMPRODUCT(--(ABS($G321:$Z321)&lt;ABS(Y321)),--($G321:$Z321&lt;&gt;0))+(SUMPRODUCT(--(ABS($G321:$Z321)=ABS(Y321)),--($G321:$Z321&lt;&gt;0))-1)/2)</f>
        <v>7</v>
      </c>
      <c r="AT321" cm="1">
        <f t="array" ref="AT321">IF(Z321=0,"",1+SUMPRODUCT(--(ABS($G321:$Z321)&lt;ABS(Z321)),--($G321:$Z321&lt;&gt;0))+(SUMPRODUCT(--(ABS($G321:$Z321)=ABS(Z321)),--($G321:$Z321&lt;&gt;0))-1)/2)</f>
        <v>19</v>
      </c>
      <c r="AU321">
        <f>AVERAGE(G321:Z321)</f>
        <v>4.4092949274909379E-2</v>
      </c>
      <c r="AV321">
        <f>SUMIF(G321:Z321,"&gt;0",AA321:AT321)</f>
        <v>210</v>
      </c>
      <c r="AW321">
        <f>COUNTIF(G321:Z321,"&lt;&gt;0")</f>
        <v>20</v>
      </c>
      <c r="AX321">
        <f>_xlfn.LET(_xlpm.n,AW321,_xlpm.w,AV321,_xlpm.mu,_xlpm.n*(_xlpm.n+1)/4,_xlpm.sd,SQRT(_xlpm.n*(_xlpm.n+1)*(2*_xlpm.n+1)/24),_xlpm.z,(ABS(_xlpm.w-_xlpm.mu)-0.5)/_xlpm.sd,MIN(1,2*(1-_xlfn.NORM.S.DIST(_xlpm.z,TRUE))))</f>
        <v>9.5691731570646255E-5</v>
      </c>
    </row>
    <row r="322" spans="1:50" x14ac:dyDescent="0.25">
      <c r="A322" t="s">
        <v>9358</v>
      </c>
      <c r="B322" t="s">
        <v>147</v>
      </c>
      <c r="C322" t="s">
        <v>190</v>
      </c>
      <c r="D322" t="s">
        <v>102</v>
      </c>
      <c r="E322" t="s">
        <v>26</v>
      </c>
      <c r="F322" t="s">
        <v>9259</v>
      </c>
      <c r="G322">
        <f>all_runs!O3762-all_runs!O4242</f>
        <v>0.10758516845473376</v>
      </c>
      <c r="H322">
        <f>all_runs!O3763-all_runs!O4243</f>
        <v>0.10822510822510811</v>
      </c>
      <c r="I322">
        <f>all_runs!O3764-all_runs!O4244</f>
        <v>0.10686598132603975</v>
      </c>
      <c r="J322">
        <f>all_runs!O3765-all_runs!O4245</f>
        <v>0.11015589341088017</v>
      </c>
      <c r="K322">
        <f>all_runs!O3766-all_runs!O4246</f>
        <v>0.10314583528969845</v>
      </c>
      <c r="L322">
        <f>all_runs!O3767-all_runs!O4247</f>
        <v>9.0657406526496009E-2</v>
      </c>
      <c r="M322">
        <f>all_runs!O3768-all_runs!O4248</f>
        <v>0.11705544286680192</v>
      </c>
      <c r="N322">
        <f>all_runs!O3769-all_runs!O4249</f>
        <v>9.3198406196469685E-2</v>
      </c>
      <c r="O322">
        <f>all_runs!O3770-all_runs!O4250</f>
        <v>0.1019009633102419</v>
      </c>
      <c r="P322">
        <f>all_runs!O3771-all_runs!O4251</f>
        <v>0.11680273400417696</v>
      </c>
      <c r="Q322">
        <f>all_runs!O3772-all_runs!O4252</f>
        <v>9.8731147203755087E-2</v>
      </c>
      <c r="R322">
        <f>all_runs!O3773-all_runs!O4253</f>
        <v>0.13081979528594234</v>
      </c>
      <c r="S322">
        <f>all_runs!O3774-all_runs!O4254</f>
        <v>9.0269151138716364E-2</v>
      </c>
      <c r="T322">
        <f>all_runs!O3775-all_runs!O4255</f>
        <v>0.11883395574382682</v>
      </c>
      <c r="U322">
        <f>all_runs!O3776-all_runs!O4256</f>
        <v>0.11030840328208991</v>
      </c>
      <c r="V322">
        <f>all_runs!O3777-all_runs!O4257</f>
        <v>8.862171307586153E-2</v>
      </c>
      <c r="W322">
        <f>all_runs!O3778-all_runs!O4258</f>
        <v>0.16566547043220481</v>
      </c>
      <c r="X322">
        <f>all_runs!O3779-all_runs!O4259</f>
        <v>8.3583083583083639E-2</v>
      </c>
      <c r="Y322">
        <f>all_runs!O3780-all_runs!O4260</f>
        <v>0.10389610389610393</v>
      </c>
      <c r="Z322">
        <f>all_runs!O3781-all_runs!O4261</f>
        <v>0.11548252610379406</v>
      </c>
      <c r="AA322" cm="1">
        <f t="array" ref="AA322">IF(G322=0,"",1+SUMPRODUCT(--(ABS($G322:$Z322)&lt;ABS(G322)),--($G322:$Z322&lt;&gt;0))+(SUMPRODUCT(--(ABS($G322:$Z322)=ABS(G322)),--($G322:$Z322&lt;&gt;0))-1)/2)</f>
        <v>11</v>
      </c>
      <c r="AB322" cm="1">
        <f t="array" ref="AB322">IF(H322=0,"",1+SUMPRODUCT(--(ABS($G322:$Z322)&lt;ABS(H322)),--($G322:$Z322&lt;&gt;0))+(SUMPRODUCT(--(ABS($G322:$Z322)=ABS(H322)),--($G322:$Z322&lt;&gt;0))-1)/2)</f>
        <v>12</v>
      </c>
      <c r="AC322" cm="1">
        <f t="array" ref="AC322">IF(I322=0,"",1+SUMPRODUCT(--(ABS($G322:$Z322)&lt;ABS(I322)),--($G322:$Z322&lt;&gt;0))+(SUMPRODUCT(--(ABS($G322:$Z322)=ABS(I322)),--($G322:$Z322&lt;&gt;0))-1)/2)</f>
        <v>10</v>
      </c>
      <c r="AD322" cm="1">
        <f t="array" ref="AD322">IF(J322=0,"",1+SUMPRODUCT(--(ABS($G322:$Z322)&lt;ABS(J322)),--($G322:$Z322&lt;&gt;0))+(SUMPRODUCT(--(ABS($G322:$Z322)=ABS(J322)),--($G322:$Z322&lt;&gt;0))-1)/2)</f>
        <v>13</v>
      </c>
      <c r="AE322" cm="1">
        <f t="array" ref="AE322">IF(K322=0,"",1+SUMPRODUCT(--(ABS($G322:$Z322)&lt;ABS(K322)),--($G322:$Z322&lt;&gt;0))+(SUMPRODUCT(--(ABS($G322:$Z322)=ABS(K322)),--($G322:$Z322&lt;&gt;0))-1)/2)</f>
        <v>8</v>
      </c>
      <c r="AF322" cm="1">
        <f t="array" ref="AF322">IF(L322=0,"",1+SUMPRODUCT(--(ABS($G322:$Z322)&lt;ABS(L322)),--($G322:$Z322&lt;&gt;0))+(SUMPRODUCT(--(ABS($G322:$Z322)=ABS(L322)),--($G322:$Z322&lt;&gt;0))-1)/2)</f>
        <v>4</v>
      </c>
      <c r="AG322" cm="1">
        <f t="array" ref="AG322">IF(M322=0,"",1+SUMPRODUCT(--(ABS($G322:$Z322)&lt;ABS(M322)),--($G322:$Z322&lt;&gt;0))+(SUMPRODUCT(--(ABS($G322:$Z322)=ABS(M322)),--($G322:$Z322&lt;&gt;0))-1)/2)</f>
        <v>17</v>
      </c>
      <c r="AH322" cm="1">
        <f t="array" ref="AH322">IF(N322=0,"",1+SUMPRODUCT(--(ABS($G322:$Z322)&lt;ABS(N322)),--($G322:$Z322&lt;&gt;0))+(SUMPRODUCT(--(ABS($G322:$Z322)=ABS(N322)),--($G322:$Z322&lt;&gt;0))-1)/2)</f>
        <v>5</v>
      </c>
      <c r="AI322" cm="1">
        <f t="array" ref="AI322">IF(O322=0,"",1+SUMPRODUCT(--(ABS($G322:$Z322)&lt;ABS(O322)),--($G322:$Z322&lt;&gt;0))+(SUMPRODUCT(--(ABS($G322:$Z322)=ABS(O322)),--($G322:$Z322&lt;&gt;0))-1)/2)</f>
        <v>7</v>
      </c>
      <c r="AJ322" cm="1">
        <f t="array" ref="AJ322">IF(P322=0,"",1+SUMPRODUCT(--(ABS($G322:$Z322)&lt;ABS(P322)),--($G322:$Z322&lt;&gt;0))+(SUMPRODUCT(--(ABS($G322:$Z322)=ABS(P322)),--($G322:$Z322&lt;&gt;0))-1)/2)</f>
        <v>16</v>
      </c>
      <c r="AK322" cm="1">
        <f t="array" ref="AK322">IF(Q322=0,"",1+SUMPRODUCT(--(ABS($G322:$Z322)&lt;ABS(Q322)),--($G322:$Z322&lt;&gt;0))+(SUMPRODUCT(--(ABS($G322:$Z322)=ABS(Q322)),--($G322:$Z322&lt;&gt;0))-1)/2)</f>
        <v>6</v>
      </c>
      <c r="AL322" cm="1">
        <f t="array" ref="AL322">IF(R322=0,"",1+SUMPRODUCT(--(ABS($G322:$Z322)&lt;ABS(R322)),--($G322:$Z322&lt;&gt;0))+(SUMPRODUCT(--(ABS($G322:$Z322)=ABS(R322)),--($G322:$Z322&lt;&gt;0))-1)/2)</f>
        <v>19</v>
      </c>
      <c r="AM322" cm="1">
        <f t="array" ref="AM322">IF(S322=0,"",1+SUMPRODUCT(--(ABS($G322:$Z322)&lt;ABS(S322)),--($G322:$Z322&lt;&gt;0))+(SUMPRODUCT(--(ABS($G322:$Z322)=ABS(S322)),--($G322:$Z322&lt;&gt;0))-1)/2)</f>
        <v>3</v>
      </c>
      <c r="AN322" cm="1">
        <f t="array" ref="AN322">IF(T322=0,"",1+SUMPRODUCT(--(ABS($G322:$Z322)&lt;ABS(T322)),--($G322:$Z322&lt;&gt;0))+(SUMPRODUCT(--(ABS($G322:$Z322)=ABS(T322)),--($G322:$Z322&lt;&gt;0))-1)/2)</f>
        <v>18</v>
      </c>
      <c r="AO322" cm="1">
        <f t="array" ref="AO322">IF(U322=0,"",1+SUMPRODUCT(--(ABS($G322:$Z322)&lt;ABS(U322)),--($G322:$Z322&lt;&gt;0))+(SUMPRODUCT(--(ABS($G322:$Z322)=ABS(U322)),--($G322:$Z322&lt;&gt;0))-1)/2)</f>
        <v>14</v>
      </c>
      <c r="AP322" cm="1">
        <f t="array" ref="AP322">IF(V322=0,"",1+SUMPRODUCT(--(ABS($G322:$Z322)&lt;ABS(V322)),--($G322:$Z322&lt;&gt;0))+(SUMPRODUCT(--(ABS($G322:$Z322)=ABS(V322)),--($G322:$Z322&lt;&gt;0))-1)/2)</f>
        <v>2</v>
      </c>
      <c r="AQ322" cm="1">
        <f t="array" ref="AQ322">IF(W322=0,"",1+SUMPRODUCT(--(ABS($G322:$Z322)&lt;ABS(W322)),--($G322:$Z322&lt;&gt;0))+(SUMPRODUCT(--(ABS($G322:$Z322)=ABS(W322)),--($G322:$Z322&lt;&gt;0))-1)/2)</f>
        <v>20</v>
      </c>
      <c r="AR322" cm="1">
        <f t="array" ref="AR322">IF(X322=0,"",1+SUMPRODUCT(--(ABS($G322:$Z322)&lt;ABS(X322)),--($G322:$Z322&lt;&gt;0))+(SUMPRODUCT(--(ABS($G322:$Z322)=ABS(X322)),--($G322:$Z322&lt;&gt;0))-1)/2)</f>
        <v>1</v>
      </c>
      <c r="AS322" cm="1">
        <f t="array" ref="AS322">IF(Y322=0,"",1+SUMPRODUCT(--(ABS($G322:$Z322)&lt;ABS(Y322)),--($G322:$Z322&lt;&gt;0))+(SUMPRODUCT(--(ABS($G322:$Z322)=ABS(Y322)),--($G322:$Z322&lt;&gt;0))-1)/2)</f>
        <v>9</v>
      </c>
      <c r="AT322" cm="1">
        <f t="array" ref="AT322">IF(Z322=0,"",1+SUMPRODUCT(--(ABS($G322:$Z322)&lt;ABS(Z322)),--($G322:$Z322&lt;&gt;0))+(SUMPRODUCT(--(ABS($G322:$Z322)=ABS(Z322)),--($G322:$Z322&lt;&gt;0))-1)/2)</f>
        <v>15</v>
      </c>
      <c r="AU322">
        <f>AVERAGE(G322:Z322)</f>
        <v>0.10809021446780123</v>
      </c>
      <c r="AV322">
        <f>SUMIF(G322:Z322,"&gt;0",AA322:AT322)</f>
        <v>210</v>
      </c>
      <c r="AW322">
        <f>COUNTIF(G322:Z322,"&lt;&gt;0")</f>
        <v>20</v>
      </c>
      <c r="AX322">
        <f>_xlfn.LET(_xlpm.n,AW322,_xlpm.w,AV322,_xlpm.mu,_xlpm.n*(_xlpm.n+1)/4,_xlpm.sd,SQRT(_xlpm.n*(_xlpm.n+1)*(2*_xlpm.n+1)/24),_xlpm.z,(ABS(_xlpm.w-_xlpm.mu)-0.5)/_xlpm.sd,MIN(1,2*(1-_xlfn.NORM.S.DIST(_xlpm.z,TRUE))))</f>
        <v>9.5691731570646255E-5</v>
      </c>
    </row>
    <row r="323" spans="1:50" x14ac:dyDescent="0.25">
      <c r="A323" t="s">
        <v>9358</v>
      </c>
      <c r="B323" t="s">
        <v>147</v>
      </c>
      <c r="C323" t="s">
        <v>190</v>
      </c>
      <c r="D323" t="s">
        <v>102</v>
      </c>
      <c r="E323" t="s">
        <v>32</v>
      </c>
      <c r="F323" t="s">
        <v>9260</v>
      </c>
      <c r="G323">
        <f>all_runs!O3782-all_runs!O4262</f>
        <v>4.313082226627607E-2</v>
      </c>
      <c r="H323">
        <f>all_runs!O3783-all_runs!O4263</f>
        <v>9.4957057916758014E-3</v>
      </c>
      <c r="I323">
        <f>all_runs!O3784-all_runs!O4264</f>
        <v>2.8361344537813915E-3</v>
      </c>
      <c r="J323">
        <f>all_runs!O3785-all_runs!O4265</f>
        <v>2.149122807017545E-2</v>
      </c>
      <c r="K323">
        <f>all_runs!O3786-all_runs!O4266</f>
        <v>2.7899789926908447E-2</v>
      </c>
      <c r="L323">
        <f>all_runs!O3787-all_runs!O4267</f>
        <v>3.9169386762969771E-2</v>
      </c>
      <c r="M323">
        <f>all_runs!O3788-all_runs!O4268</f>
        <v>4.1841004184100417E-2</v>
      </c>
      <c r="N323">
        <f>all_runs!O3789-all_runs!O4269</f>
        <v>3.6015836375111965E-2</v>
      </c>
      <c r="O323">
        <f>all_runs!O3790-all_runs!O4270</f>
        <v>2.7651481645289633E-2</v>
      </c>
      <c r="P323">
        <f>all_runs!O3791-all_runs!O4271</f>
        <v>4.7060072359284E-3</v>
      </c>
      <c r="Q323">
        <f>all_runs!O3792-all_runs!O4272</f>
        <v>4.7380060118913492E-2</v>
      </c>
      <c r="R323">
        <f>all_runs!O3793-all_runs!O4273</f>
        <v>6.112869198312243E-2</v>
      </c>
      <c r="S323">
        <f>all_runs!O3794-all_runs!O4274</f>
        <v>5.9357052808516553E-2</v>
      </c>
      <c r="T323">
        <f>all_runs!O3795-all_runs!O4275</f>
        <v>5.7604109337736298E-2</v>
      </c>
      <c r="U323">
        <f>all_runs!O3796-all_runs!O4276</f>
        <v>2.5662482566248257E-2</v>
      </c>
      <c r="V323">
        <f>all_runs!O3797-all_runs!O4277</f>
        <v>3.6725304825348859E-2</v>
      </c>
      <c r="W323">
        <f>all_runs!O3798-all_runs!O4278</f>
        <v>7.7651313690034751E-3</v>
      </c>
      <c r="X323">
        <f>all_runs!O3799-all_runs!O4279</f>
        <v>1.4216432935903578E-2</v>
      </c>
      <c r="Y323">
        <f>all_runs!O3800-all_runs!O4280</f>
        <v>4.7565835065835005E-2</v>
      </c>
      <c r="Z323">
        <f>all_runs!O3801-all_runs!O4281</f>
        <v>2.0307856602022833E-2</v>
      </c>
      <c r="AA323" cm="1">
        <f t="array" ref="AA323">IF(G323=0,"",1+SUMPRODUCT(--(ABS($G323:$Z323)&lt;ABS(G323)),--($G323:$Z323&lt;&gt;0))+(SUMPRODUCT(--(ABS($G323:$Z323)=ABS(G323)),--($G323:$Z323&lt;&gt;0))-1)/2)</f>
        <v>15</v>
      </c>
      <c r="AB323" cm="1">
        <f t="array" ref="AB323">IF(H323=0,"",1+SUMPRODUCT(--(ABS($G323:$Z323)&lt;ABS(H323)),--($G323:$Z323&lt;&gt;0))+(SUMPRODUCT(--(ABS($G323:$Z323)=ABS(H323)),--($G323:$Z323&lt;&gt;0))-1)/2)</f>
        <v>4</v>
      </c>
      <c r="AC323" cm="1">
        <f t="array" ref="AC323">IF(I323=0,"",1+SUMPRODUCT(--(ABS($G323:$Z323)&lt;ABS(I323)),--($G323:$Z323&lt;&gt;0))+(SUMPRODUCT(--(ABS($G323:$Z323)=ABS(I323)),--($G323:$Z323&lt;&gt;0))-1)/2)</f>
        <v>1</v>
      </c>
      <c r="AD323" cm="1">
        <f t="array" ref="AD323">IF(J323=0,"",1+SUMPRODUCT(--(ABS($G323:$Z323)&lt;ABS(J323)),--($G323:$Z323&lt;&gt;0))+(SUMPRODUCT(--(ABS($G323:$Z323)=ABS(J323)),--($G323:$Z323&lt;&gt;0))-1)/2)</f>
        <v>7</v>
      </c>
      <c r="AE323" cm="1">
        <f t="array" ref="AE323">IF(K323=0,"",1+SUMPRODUCT(--(ABS($G323:$Z323)&lt;ABS(K323)),--($G323:$Z323&lt;&gt;0))+(SUMPRODUCT(--(ABS($G323:$Z323)=ABS(K323)),--($G323:$Z323&lt;&gt;0))-1)/2)</f>
        <v>10</v>
      </c>
      <c r="AF323" cm="1">
        <f t="array" ref="AF323">IF(L323=0,"",1+SUMPRODUCT(--(ABS($G323:$Z323)&lt;ABS(L323)),--($G323:$Z323&lt;&gt;0))+(SUMPRODUCT(--(ABS($G323:$Z323)=ABS(L323)),--($G323:$Z323&lt;&gt;0))-1)/2)</f>
        <v>13</v>
      </c>
      <c r="AG323" cm="1">
        <f t="array" ref="AG323">IF(M323=0,"",1+SUMPRODUCT(--(ABS($G323:$Z323)&lt;ABS(M323)),--($G323:$Z323&lt;&gt;0))+(SUMPRODUCT(--(ABS($G323:$Z323)=ABS(M323)),--($G323:$Z323&lt;&gt;0))-1)/2)</f>
        <v>14</v>
      </c>
      <c r="AH323" cm="1">
        <f t="array" ref="AH323">IF(N323=0,"",1+SUMPRODUCT(--(ABS($G323:$Z323)&lt;ABS(N323)),--($G323:$Z323&lt;&gt;0))+(SUMPRODUCT(--(ABS($G323:$Z323)=ABS(N323)),--($G323:$Z323&lt;&gt;0))-1)/2)</f>
        <v>11</v>
      </c>
      <c r="AI323" cm="1">
        <f t="array" ref="AI323">IF(O323=0,"",1+SUMPRODUCT(--(ABS($G323:$Z323)&lt;ABS(O323)),--($G323:$Z323&lt;&gt;0))+(SUMPRODUCT(--(ABS($G323:$Z323)=ABS(O323)),--($G323:$Z323&lt;&gt;0))-1)/2)</f>
        <v>9</v>
      </c>
      <c r="AJ323" cm="1">
        <f t="array" ref="AJ323">IF(P323=0,"",1+SUMPRODUCT(--(ABS($G323:$Z323)&lt;ABS(P323)),--($G323:$Z323&lt;&gt;0))+(SUMPRODUCT(--(ABS($G323:$Z323)=ABS(P323)),--($G323:$Z323&lt;&gt;0))-1)/2)</f>
        <v>2</v>
      </c>
      <c r="AK323" cm="1">
        <f t="array" ref="AK323">IF(Q323=0,"",1+SUMPRODUCT(--(ABS($G323:$Z323)&lt;ABS(Q323)),--($G323:$Z323&lt;&gt;0))+(SUMPRODUCT(--(ABS($G323:$Z323)=ABS(Q323)),--($G323:$Z323&lt;&gt;0))-1)/2)</f>
        <v>16</v>
      </c>
      <c r="AL323" cm="1">
        <f t="array" ref="AL323">IF(R323=0,"",1+SUMPRODUCT(--(ABS($G323:$Z323)&lt;ABS(R323)),--($G323:$Z323&lt;&gt;0))+(SUMPRODUCT(--(ABS($G323:$Z323)=ABS(R323)),--($G323:$Z323&lt;&gt;0))-1)/2)</f>
        <v>20</v>
      </c>
      <c r="AM323" cm="1">
        <f t="array" ref="AM323">IF(S323=0,"",1+SUMPRODUCT(--(ABS($G323:$Z323)&lt;ABS(S323)),--($G323:$Z323&lt;&gt;0))+(SUMPRODUCT(--(ABS($G323:$Z323)=ABS(S323)),--($G323:$Z323&lt;&gt;0))-1)/2)</f>
        <v>19</v>
      </c>
      <c r="AN323" cm="1">
        <f t="array" ref="AN323">IF(T323=0,"",1+SUMPRODUCT(--(ABS($G323:$Z323)&lt;ABS(T323)),--($G323:$Z323&lt;&gt;0))+(SUMPRODUCT(--(ABS($G323:$Z323)=ABS(T323)),--($G323:$Z323&lt;&gt;0))-1)/2)</f>
        <v>18</v>
      </c>
      <c r="AO323" cm="1">
        <f t="array" ref="AO323">IF(U323=0,"",1+SUMPRODUCT(--(ABS($G323:$Z323)&lt;ABS(U323)),--($G323:$Z323&lt;&gt;0))+(SUMPRODUCT(--(ABS($G323:$Z323)=ABS(U323)),--($G323:$Z323&lt;&gt;0))-1)/2)</f>
        <v>8</v>
      </c>
      <c r="AP323" cm="1">
        <f t="array" ref="AP323">IF(V323=0,"",1+SUMPRODUCT(--(ABS($G323:$Z323)&lt;ABS(V323)),--($G323:$Z323&lt;&gt;0))+(SUMPRODUCT(--(ABS($G323:$Z323)=ABS(V323)),--($G323:$Z323&lt;&gt;0))-1)/2)</f>
        <v>12</v>
      </c>
      <c r="AQ323" cm="1">
        <f t="array" ref="AQ323">IF(W323=0,"",1+SUMPRODUCT(--(ABS($G323:$Z323)&lt;ABS(W323)),--($G323:$Z323&lt;&gt;0))+(SUMPRODUCT(--(ABS($G323:$Z323)=ABS(W323)),--($G323:$Z323&lt;&gt;0))-1)/2)</f>
        <v>3</v>
      </c>
      <c r="AR323" cm="1">
        <f t="array" ref="AR323">IF(X323=0,"",1+SUMPRODUCT(--(ABS($G323:$Z323)&lt;ABS(X323)),--($G323:$Z323&lt;&gt;0))+(SUMPRODUCT(--(ABS($G323:$Z323)=ABS(X323)),--($G323:$Z323&lt;&gt;0))-1)/2)</f>
        <v>5</v>
      </c>
      <c r="AS323" cm="1">
        <f t="array" ref="AS323">IF(Y323=0,"",1+SUMPRODUCT(--(ABS($G323:$Z323)&lt;ABS(Y323)),--($G323:$Z323&lt;&gt;0))+(SUMPRODUCT(--(ABS($G323:$Z323)=ABS(Y323)),--($G323:$Z323&lt;&gt;0))-1)/2)</f>
        <v>17</v>
      </c>
      <c r="AT323" cm="1">
        <f t="array" ref="AT323">IF(Z323=0,"",1+SUMPRODUCT(--(ABS($G323:$Z323)&lt;ABS(Z323)),--($G323:$Z323&lt;&gt;0))+(SUMPRODUCT(--(ABS($G323:$Z323)=ABS(Z323)),--($G323:$Z323&lt;&gt;0))-1)/2)</f>
        <v>6</v>
      </c>
      <c r="AU323">
        <f>AVERAGE(G323:Z323)</f>
        <v>3.1597517716243403E-2</v>
      </c>
      <c r="AV323">
        <f>SUMIF(G323:Z323,"&gt;0",AA323:AT323)</f>
        <v>210</v>
      </c>
      <c r="AW323">
        <f>COUNTIF(G323:Z323,"&lt;&gt;0")</f>
        <v>20</v>
      </c>
      <c r="AX323">
        <f>_xlfn.LET(_xlpm.n,AW323,_xlpm.w,AV323,_xlpm.mu,_xlpm.n*(_xlpm.n+1)/4,_xlpm.sd,SQRT(_xlpm.n*(_xlpm.n+1)*(2*_xlpm.n+1)/24),_xlpm.z,(ABS(_xlpm.w-_xlpm.mu)-0.5)/_xlpm.sd,MIN(1,2*(1-_xlfn.NORM.S.DIST(_xlpm.z,TRUE))))</f>
        <v>9.5691731570646255E-5</v>
      </c>
    </row>
    <row r="324" spans="1:50" x14ac:dyDescent="0.25">
      <c r="A324" t="s">
        <v>9358</v>
      </c>
      <c r="B324" t="s">
        <v>147</v>
      </c>
      <c r="C324" t="s">
        <v>190</v>
      </c>
      <c r="D324" t="s">
        <v>102</v>
      </c>
      <c r="E324" t="s">
        <v>12</v>
      </c>
      <c r="F324" t="s">
        <v>9260</v>
      </c>
      <c r="G324">
        <f>all_runs!O3802-all_runs!O4282</f>
        <v>-1.4357053682896304E-3</v>
      </c>
      <c r="H324">
        <f>all_runs!O3803-all_runs!O4283</f>
        <v>-1.6045934202358669E-2</v>
      </c>
      <c r="I324">
        <f>all_runs!O3804-all_runs!O4284</f>
        <v>7.4191345377787599E-3</v>
      </c>
      <c r="J324">
        <f>all_runs!O3805-all_runs!O4285</f>
        <v>-1.6269993112420722E-2</v>
      </c>
      <c r="K324">
        <f>all_runs!O3806-all_runs!O4286</f>
        <v>-2.1760770423872033E-3</v>
      </c>
      <c r="L324">
        <f>all_runs!O3807-all_runs!O4287</f>
        <v>7.6172158236591514E-3</v>
      </c>
      <c r="M324">
        <f>all_runs!O3808-all_runs!O4288</f>
        <v>-1.7333495234047591E-2</v>
      </c>
      <c r="N324">
        <f>all_runs!O3809-all_runs!O4289</f>
        <v>1.7698025515935356E-3</v>
      </c>
      <c r="O324">
        <f>all_runs!O3810-all_runs!O4290</f>
        <v>1.5079365079365248E-2</v>
      </c>
      <c r="P324">
        <f>all_runs!O3811-all_runs!O4291</f>
        <v>3.2682325361910736E-2</v>
      </c>
      <c r="Q324">
        <f>all_runs!O3812-all_runs!O4292</f>
        <v>1.5285892750452112E-2</v>
      </c>
      <c r="R324">
        <f>all_runs!O3813-all_runs!O4293</f>
        <v>1.4549696113941968E-2</v>
      </c>
      <c r="S324">
        <f>all_runs!O3814-all_runs!O4294</f>
        <v>-3.2708349276804327E-2</v>
      </c>
      <c r="T324">
        <f>all_runs!O3815-all_runs!O4295</f>
        <v>-3.6842503594944453E-2</v>
      </c>
      <c r="U324">
        <f>all_runs!O3816-all_runs!O4296</f>
        <v>-2.1642305043238719E-2</v>
      </c>
      <c r="V324">
        <f>all_runs!O3817-all_runs!O4297</f>
        <v>-5.4798667877686835E-3</v>
      </c>
      <c r="W324">
        <f>all_runs!O3818-all_runs!O4298</f>
        <v>-7.6857189156653849E-3</v>
      </c>
      <c r="X324">
        <f>all_runs!O3819-all_runs!O4299</f>
        <v>1.340579710144929E-2</v>
      </c>
      <c r="Y324">
        <f>all_runs!O3820-all_runs!O4300</f>
        <v>-2.6127336224430975E-2</v>
      </c>
      <c r="Z324">
        <f>all_runs!O3821-all_runs!O4301</f>
        <v>-2.4253062158965166E-2</v>
      </c>
      <c r="AA324" cm="1">
        <f t="array" ref="AA324">IF(G324=0,"",1+SUMPRODUCT(--(ABS($G324:$Z324)&lt;ABS(G324)),--($G324:$Z324&lt;&gt;0))+(SUMPRODUCT(--(ABS($G324:$Z324)=ABS(G324)),--($G324:$Z324&lt;&gt;0))-1)/2)</f>
        <v>1</v>
      </c>
      <c r="AB324" cm="1">
        <f t="array" ref="AB324">IF(H324=0,"",1+SUMPRODUCT(--(ABS($G324:$Z324)&lt;ABS(H324)),--($G324:$Z324&lt;&gt;0))+(SUMPRODUCT(--(ABS($G324:$Z324)=ABS(H324)),--($G324:$Z324&lt;&gt;0))-1)/2)</f>
        <v>12</v>
      </c>
      <c r="AC324" cm="1">
        <f t="array" ref="AC324">IF(I324=0,"",1+SUMPRODUCT(--(ABS($G324:$Z324)&lt;ABS(I324)),--($G324:$Z324&lt;&gt;0))+(SUMPRODUCT(--(ABS($G324:$Z324)=ABS(I324)),--($G324:$Z324&lt;&gt;0))-1)/2)</f>
        <v>5</v>
      </c>
      <c r="AD324" cm="1">
        <f t="array" ref="AD324">IF(J324=0,"",1+SUMPRODUCT(--(ABS($G324:$Z324)&lt;ABS(J324)),--($G324:$Z324&lt;&gt;0))+(SUMPRODUCT(--(ABS($G324:$Z324)=ABS(J324)),--($G324:$Z324&lt;&gt;0))-1)/2)</f>
        <v>13</v>
      </c>
      <c r="AE324" cm="1">
        <f t="array" ref="AE324">IF(K324=0,"",1+SUMPRODUCT(--(ABS($G324:$Z324)&lt;ABS(K324)),--($G324:$Z324&lt;&gt;0))+(SUMPRODUCT(--(ABS($G324:$Z324)=ABS(K324)),--($G324:$Z324&lt;&gt;0))-1)/2)</f>
        <v>3</v>
      </c>
      <c r="AF324" cm="1">
        <f t="array" ref="AF324">IF(L324=0,"",1+SUMPRODUCT(--(ABS($G324:$Z324)&lt;ABS(L324)),--($G324:$Z324&lt;&gt;0))+(SUMPRODUCT(--(ABS($G324:$Z324)=ABS(L324)),--($G324:$Z324&lt;&gt;0))-1)/2)</f>
        <v>6</v>
      </c>
      <c r="AG324" cm="1">
        <f t="array" ref="AG324">IF(M324=0,"",1+SUMPRODUCT(--(ABS($G324:$Z324)&lt;ABS(M324)),--($G324:$Z324&lt;&gt;0))+(SUMPRODUCT(--(ABS($G324:$Z324)=ABS(M324)),--($G324:$Z324&lt;&gt;0))-1)/2)</f>
        <v>14</v>
      </c>
      <c r="AH324" cm="1">
        <f t="array" ref="AH324">IF(N324=0,"",1+SUMPRODUCT(--(ABS($G324:$Z324)&lt;ABS(N324)),--($G324:$Z324&lt;&gt;0))+(SUMPRODUCT(--(ABS($G324:$Z324)=ABS(N324)),--($G324:$Z324&lt;&gt;0))-1)/2)</f>
        <v>2</v>
      </c>
      <c r="AI324" cm="1">
        <f t="array" ref="AI324">IF(O324=0,"",1+SUMPRODUCT(--(ABS($G324:$Z324)&lt;ABS(O324)),--($G324:$Z324&lt;&gt;0))+(SUMPRODUCT(--(ABS($G324:$Z324)=ABS(O324)),--($G324:$Z324&lt;&gt;0))-1)/2)</f>
        <v>10</v>
      </c>
      <c r="AJ324" cm="1">
        <f t="array" ref="AJ324">IF(P324=0,"",1+SUMPRODUCT(--(ABS($G324:$Z324)&lt;ABS(P324)),--($G324:$Z324&lt;&gt;0))+(SUMPRODUCT(--(ABS($G324:$Z324)=ABS(P324)),--($G324:$Z324&lt;&gt;0))-1)/2)</f>
        <v>18</v>
      </c>
      <c r="AK324" cm="1">
        <f t="array" ref="AK324">IF(Q324=0,"",1+SUMPRODUCT(--(ABS($G324:$Z324)&lt;ABS(Q324)),--($G324:$Z324&lt;&gt;0))+(SUMPRODUCT(--(ABS($G324:$Z324)=ABS(Q324)),--($G324:$Z324&lt;&gt;0))-1)/2)</f>
        <v>11</v>
      </c>
      <c r="AL324" cm="1">
        <f t="array" ref="AL324">IF(R324=0,"",1+SUMPRODUCT(--(ABS($G324:$Z324)&lt;ABS(R324)),--($G324:$Z324&lt;&gt;0))+(SUMPRODUCT(--(ABS($G324:$Z324)=ABS(R324)),--($G324:$Z324&lt;&gt;0))-1)/2)</f>
        <v>9</v>
      </c>
      <c r="AM324" cm="1">
        <f t="array" ref="AM324">IF(S324=0,"",1+SUMPRODUCT(--(ABS($G324:$Z324)&lt;ABS(S324)),--($G324:$Z324&lt;&gt;0))+(SUMPRODUCT(--(ABS($G324:$Z324)=ABS(S324)),--($G324:$Z324&lt;&gt;0))-1)/2)</f>
        <v>19</v>
      </c>
      <c r="AN324" cm="1">
        <f t="array" ref="AN324">IF(T324=0,"",1+SUMPRODUCT(--(ABS($G324:$Z324)&lt;ABS(T324)),--($G324:$Z324&lt;&gt;0))+(SUMPRODUCT(--(ABS($G324:$Z324)=ABS(T324)),--($G324:$Z324&lt;&gt;0))-1)/2)</f>
        <v>20</v>
      </c>
      <c r="AO324" cm="1">
        <f t="array" ref="AO324">IF(U324=0,"",1+SUMPRODUCT(--(ABS($G324:$Z324)&lt;ABS(U324)),--($G324:$Z324&lt;&gt;0))+(SUMPRODUCT(--(ABS($G324:$Z324)=ABS(U324)),--($G324:$Z324&lt;&gt;0))-1)/2)</f>
        <v>15</v>
      </c>
      <c r="AP324" cm="1">
        <f t="array" ref="AP324">IF(V324=0,"",1+SUMPRODUCT(--(ABS($G324:$Z324)&lt;ABS(V324)),--($G324:$Z324&lt;&gt;0))+(SUMPRODUCT(--(ABS($G324:$Z324)=ABS(V324)),--($G324:$Z324&lt;&gt;0))-1)/2)</f>
        <v>4</v>
      </c>
      <c r="AQ324" cm="1">
        <f t="array" ref="AQ324">IF(W324=0,"",1+SUMPRODUCT(--(ABS($G324:$Z324)&lt;ABS(W324)),--($G324:$Z324&lt;&gt;0))+(SUMPRODUCT(--(ABS($G324:$Z324)=ABS(W324)),--($G324:$Z324&lt;&gt;0))-1)/2)</f>
        <v>7</v>
      </c>
      <c r="AR324" cm="1">
        <f t="array" ref="AR324">IF(X324=0,"",1+SUMPRODUCT(--(ABS($G324:$Z324)&lt;ABS(X324)),--($G324:$Z324&lt;&gt;0))+(SUMPRODUCT(--(ABS($G324:$Z324)=ABS(X324)),--($G324:$Z324&lt;&gt;0))-1)/2)</f>
        <v>8</v>
      </c>
      <c r="AS324" cm="1">
        <f t="array" ref="AS324">IF(Y324=0,"",1+SUMPRODUCT(--(ABS($G324:$Z324)&lt;ABS(Y324)),--($G324:$Z324&lt;&gt;0))+(SUMPRODUCT(--(ABS($G324:$Z324)=ABS(Y324)),--($G324:$Z324&lt;&gt;0))-1)/2)</f>
        <v>17</v>
      </c>
      <c r="AT324" cm="1">
        <f t="array" ref="AT324">IF(Z324=0,"",1+SUMPRODUCT(--(ABS($G324:$Z324)&lt;ABS(Z324)),--($G324:$Z324&lt;&gt;0))+(SUMPRODUCT(--(ABS($G324:$Z324)=ABS(Z324)),--($G324:$Z324&lt;&gt;0))-1)/2)</f>
        <v>16</v>
      </c>
      <c r="AU324">
        <f>AVERAGE(G324:Z324)</f>
        <v>-5.0095558820585362E-3</v>
      </c>
      <c r="AV324">
        <f>SUMIF(G324:Z324,"&gt;0",AA324:AT324)</f>
        <v>69</v>
      </c>
      <c r="AW324">
        <f>COUNTIF(G324:Z324,"&lt;&gt;0")</f>
        <v>20</v>
      </c>
      <c r="AX324">
        <f>_xlfn.LET(_xlpm.n,AW324,_xlpm.w,AV324,_xlpm.mu,_xlpm.n*(_xlpm.n+1)/4,_xlpm.sd,SQRT(_xlpm.n*(_xlpm.n+1)*(2*_xlpm.n+1)/24),_xlpm.z,(ABS(_xlpm.w-_xlpm.mu)-0.5)/_xlpm.sd,MIN(1,2*(1-_xlfn.NORM.S.DIST(_xlpm.z,TRUE))))</f>
        <v>0.18506842903655429</v>
      </c>
    </row>
    <row r="325" spans="1:50" x14ac:dyDescent="0.25">
      <c r="A325" t="s">
        <v>9358</v>
      </c>
      <c r="B325" t="s">
        <v>147</v>
      </c>
      <c r="C325" t="s">
        <v>190</v>
      </c>
      <c r="D325" t="s">
        <v>102</v>
      </c>
      <c r="E325" t="s">
        <v>26</v>
      </c>
      <c r="F325" t="s">
        <v>9260</v>
      </c>
      <c r="G325">
        <f>all_runs!O3822-all_runs!O4302</f>
        <v>1.3794981594170252E-2</v>
      </c>
      <c r="H325">
        <f>all_runs!O3823-all_runs!O4303</f>
        <v>-1.9070722149654773E-2</v>
      </c>
      <c r="I325">
        <f>all_runs!O3824-all_runs!O4304</f>
        <v>2.4521361878714343E-3</v>
      </c>
      <c r="J325">
        <f>all_runs!O3825-all_runs!O4305</f>
        <v>7.9476390836830113E-4</v>
      </c>
      <c r="K325">
        <f>all_runs!O3826-all_runs!O4306</f>
        <v>1.8600754084625026E-2</v>
      </c>
      <c r="L325">
        <f>all_runs!O3827-all_runs!O4307</f>
        <v>1.0101010101010277E-2</v>
      </c>
      <c r="M325">
        <f>all_runs!O3828-all_runs!O4308</f>
        <v>5.6343318621465688E-3</v>
      </c>
      <c r="N325">
        <f>all_runs!O3829-all_runs!O4309</f>
        <v>-5.7158117155398092E-4</v>
      </c>
      <c r="O325">
        <f>all_runs!O3830-all_runs!O4310</f>
        <v>1.1069114470842245E-2</v>
      </c>
      <c r="P325">
        <f>all_runs!O3831-all_runs!O4311</f>
        <v>-1.0309865573023491E-2</v>
      </c>
      <c r="Q325">
        <f>all_runs!O3832-all_runs!O4312</f>
        <v>1.810532642175644E-2</v>
      </c>
      <c r="R325">
        <f>all_runs!O3833-all_runs!O4313</f>
        <v>-2.4218833464166312E-2</v>
      </c>
      <c r="S325">
        <f>all_runs!O3834-all_runs!O4314</f>
        <v>1.4830192894913274E-2</v>
      </c>
      <c r="T325">
        <f>all_runs!O3835-all_runs!O4315</f>
        <v>1.8579647269639787E-3</v>
      </c>
      <c r="U325">
        <f>all_runs!O3836-all_runs!O4316</f>
        <v>-1.3319379697459555E-3</v>
      </c>
      <c r="V325">
        <f>all_runs!O3837-all_runs!O4317</f>
        <v>-1.8898488120949741E-3</v>
      </c>
      <c r="W325">
        <f>all_runs!O3838-all_runs!O4318</f>
        <v>0</v>
      </c>
      <c r="X325">
        <f>all_runs!O3839-all_runs!O4319</f>
        <v>-5.3548657283887247E-3</v>
      </c>
      <c r="Y325">
        <f>all_runs!O3840-all_runs!O4320</f>
        <v>6.2446591730757062E-3</v>
      </c>
      <c r="Z325">
        <f>all_runs!O3841-all_runs!O4321</f>
        <v>1.7838483355724799E-2</v>
      </c>
      <c r="AA325" cm="1">
        <f t="array" ref="AA325">IF(G325=0,"",1+SUMPRODUCT(--(ABS($G325:$Z325)&lt;ABS(G325)),--($G325:$Z325&lt;&gt;0))+(SUMPRODUCT(--(ABS($G325:$Z325)=ABS(G325)),--($G325:$Z325&lt;&gt;0))-1)/2)</f>
        <v>13</v>
      </c>
      <c r="AB325" cm="1">
        <f t="array" ref="AB325">IF(H325=0,"",1+SUMPRODUCT(--(ABS($G325:$Z325)&lt;ABS(H325)),--($G325:$Z325&lt;&gt;0))+(SUMPRODUCT(--(ABS($G325:$Z325)=ABS(H325)),--($G325:$Z325&lt;&gt;0))-1)/2)</f>
        <v>18</v>
      </c>
      <c r="AC325" cm="1">
        <f t="array" ref="AC325">IF(I325=0,"",1+SUMPRODUCT(--(ABS($G325:$Z325)&lt;ABS(I325)),--($G325:$Z325&lt;&gt;0))+(SUMPRODUCT(--(ABS($G325:$Z325)=ABS(I325)),--($G325:$Z325&lt;&gt;0))-1)/2)</f>
        <v>6</v>
      </c>
      <c r="AD325" cm="1">
        <f t="array" ref="AD325">IF(J325=0,"",1+SUMPRODUCT(--(ABS($G325:$Z325)&lt;ABS(J325)),--($G325:$Z325&lt;&gt;0))+(SUMPRODUCT(--(ABS($G325:$Z325)=ABS(J325)),--($G325:$Z325&lt;&gt;0))-1)/2)</f>
        <v>2</v>
      </c>
      <c r="AE325" cm="1">
        <f t="array" ref="AE325">IF(K325=0,"",1+SUMPRODUCT(--(ABS($G325:$Z325)&lt;ABS(K325)),--($G325:$Z325&lt;&gt;0))+(SUMPRODUCT(--(ABS($G325:$Z325)=ABS(K325)),--($G325:$Z325&lt;&gt;0))-1)/2)</f>
        <v>17</v>
      </c>
      <c r="AF325" cm="1">
        <f t="array" ref="AF325">IF(L325=0,"",1+SUMPRODUCT(--(ABS($G325:$Z325)&lt;ABS(L325)),--($G325:$Z325&lt;&gt;0))+(SUMPRODUCT(--(ABS($G325:$Z325)=ABS(L325)),--($G325:$Z325&lt;&gt;0))-1)/2)</f>
        <v>10</v>
      </c>
      <c r="AG325" cm="1">
        <f t="array" ref="AG325">IF(M325=0,"",1+SUMPRODUCT(--(ABS($G325:$Z325)&lt;ABS(M325)),--($G325:$Z325&lt;&gt;0))+(SUMPRODUCT(--(ABS($G325:$Z325)=ABS(M325)),--($G325:$Z325&lt;&gt;0))-1)/2)</f>
        <v>8</v>
      </c>
      <c r="AH325" cm="1">
        <f t="array" ref="AH325">IF(N325=0,"",1+SUMPRODUCT(--(ABS($G325:$Z325)&lt;ABS(N325)),--($G325:$Z325&lt;&gt;0))+(SUMPRODUCT(--(ABS($G325:$Z325)=ABS(N325)),--($G325:$Z325&lt;&gt;0))-1)/2)</f>
        <v>1</v>
      </c>
      <c r="AI325" cm="1">
        <f t="array" ref="AI325">IF(O325=0,"",1+SUMPRODUCT(--(ABS($G325:$Z325)&lt;ABS(O325)),--($G325:$Z325&lt;&gt;0))+(SUMPRODUCT(--(ABS($G325:$Z325)=ABS(O325)),--($G325:$Z325&lt;&gt;0))-1)/2)</f>
        <v>12</v>
      </c>
      <c r="AJ325" cm="1">
        <f t="array" ref="AJ325">IF(P325=0,"",1+SUMPRODUCT(--(ABS($G325:$Z325)&lt;ABS(P325)),--($G325:$Z325&lt;&gt;0))+(SUMPRODUCT(--(ABS($G325:$Z325)=ABS(P325)),--($G325:$Z325&lt;&gt;0))-1)/2)</f>
        <v>11</v>
      </c>
      <c r="AK325" cm="1">
        <f t="array" ref="AK325">IF(Q325=0,"",1+SUMPRODUCT(--(ABS($G325:$Z325)&lt;ABS(Q325)),--($G325:$Z325&lt;&gt;0))+(SUMPRODUCT(--(ABS($G325:$Z325)=ABS(Q325)),--($G325:$Z325&lt;&gt;0))-1)/2)</f>
        <v>16</v>
      </c>
      <c r="AL325" cm="1">
        <f t="array" ref="AL325">IF(R325=0,"",1+SUMPRODUCT(--(ABS($G325:$Z325)&lt;ABS(R325)),--($G325:$Z325&lt;&gt;0))+(SUMPRODUCT(--(ABS($G325:$Z325)=ABS(R325)),--($G325:$Z325&lt;&gt;0))-1)/2)</f>
        <v>19</v>
      </c>
      <c r="AM325" cm="1">
        <f t="array" ref="AM325">IF(S325=0,"",1+SUMPRODUCT(--(ABS($G325:$Z325)&lt;ABS(S325)),--($G325:$Z325&lt;&gt;0))+(SUMPRODUCT(--(ABS($G325:$Z325)=ABS(S325)),--($G325:$Z325&lt;&gt;0))-1)/2)</f>
        <v>14</v>
      </c>
      <c r="AN325" cm="1">
        <f t="array" ref="AN325">IF(T325=0,"",1+SUMPRODUCT(--(ABS($G325:$Z325)&lt;ABS(T325)),--($G325:$Z325&lt;&gt;0))+(SUMPRODUCT(--(ABS($G325:$Z325)=ABS(T325)),--($G325:$Z325&lt;&gt;0))-1)/2)</f>
        <v>4</v>
      </c>
      <c r="AO325" cm="1">
        <f t="array" ref="AO325">IF(U325=0,"",1+SUMPRODUCT(--(ABS($G325:$Z325)&lt;ABS(U325)),--($G325:$Z325&lt;&gt;0))+(SUMPRODUCT(--(ABS($G325:$Z325)=ABS(U325)),--($G325:$Z325&lt;&gt;0))-1)/2)</f>
        <v>3</v>
      </c>
      <c r="AP325" cm="1">
        <f t="array" ref="AP325">IF(V325=0,"",1+SUMPRODUCT(--(ABS($G325:$Z325)&lt;ABS(V325)),--($G325:$Z325&lt;&gt;0))+(SUMPRODUCT(--(ABS($G325:$Z325)=ABS(V325)),--($G325:$Z325&lt;&gt;0))-1)/2)</f>
        <v>5</v>
      </c>
      <c r="AQ325" t="str" cm="1">
        <f t="array" ref="AQ325">IF(W325=0,"",1+SUMPRODUCT(--(ABS($G325:$Z325)&lt;ABS(W325)),--($G325:$Z325&lt;&gt;0))+(SUMPRODUCT(--(ABS($G325:$Z325)=ABS(W325)),--($G325:$Z325&lt;&gt;0))-1)/2)</f>
        <v/>
      </c>
      <c r="AR325" cm="1">
        <f t="array" ref="AR325">IF(X325=0,"",1+SUMPRODUCT(--(ABS($G325:$Z325)&lt;ABS(X325)),--($G325:$Z325&lt;&gt;0))+(SUMPRODUCT(--(ABS($G325:$Z325)=ABS(X325)),--($G325:$Z325&lt;&gt;0))-1)/2)</f>
        <v>7</v>
      </c>
      <c r="AS325" cm="1">
        <f t="array" ref="AS325">IF(Y325=0,"",1+SUMPRODUCT(--(ABS($G325:$Z325)&lt;ABS(Y325)),--($G325:$Z325&lt;&gt;0))+(SUMPRODUCT(--(ABS($G325:$Z325)=ABS(Y325)),--($G325:$Z325&lt;&gt;0))-1)/2)</f>
        <v>9</v>
      </c>
      <c r="AT325" cm="1">
        <f t="array" ref="AT325">IF(Z325=0,"",1+SUMPRODUCT(--(ABS($G325:$Z325)&lt;ABS(Z325)),--($G325:$Z325&lt;&gt;0))+(SUMPRODUCT(--(ABS($G325:$Z325)=ABS(Z325)),--($G325:$Z325&lt;&gt;0))-1)/2)</f>
        <v>15</v>
      </c>
      <c r="AU325">
        <f>AVERAGE(G325:Z325)</f>
        <v>2.9288031956420046E-3</v>
      </c>
      <c r="AV325">
        <f>SUMIF(G325:Z325,"&gt;0",AA325:AT325)</f>
        <v>126</v>
      </c>
      <c r="AW325">
        <f>COUNTIF(G325:Z325,"&lt;&gt;0")</f>
        <v>19</v>
      </c>
      <c r="AX325">
        <f>_xlfn.LET(_xlpm.n,AW325,_xlpm.w,AV325,_xlpm.mu,_xlpm.n*(_xlpm.n+1)/4,_xlpm.sd,SQRT(_xlpm.n*(_xlpm.n+1)*(2*_xlpm.n+1)/24),_xlpm.z,(ABS(_xlpm.w-_xlpm.mu)-0.5)/_xlpm.sd,MIN(1,2*(1-_xlfn.NORM.S.DIST(_xlpm.z,TRUE))))</f>
        <v>0.21967734078304701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summary_pivot</vt:lpstr>
      <vt:lpstr>all_runs</vt:lpstr>
      <vt:lpstr>deltas_exp07</vt:lpstr>
      <vt:lpstr>deltas_exp07_aug</vt:lpstr>
      <vt:lpstr>paired_tests</vt:lpstr>
      <vt:lpstr>variant_summary</vt:lpstr>
      <vt:lpstr>experiment_details</vt:lpstr>
      <vt:lpstr>documentation</vt:lpstr>
      <vt:lpstr>Sheet2</vt:lpstr>
      <vt:lpstr>Model comparison summary</vt:lpstr>
      <vt:lpstr>Model Selection Effects</vt:lpstr>
      <vt:lpstr>Method wilcoxon Comparison</vt:lpstr>
      <vt:lpstr>Method Test Calc</vt:lpstr>
      <vt:lpstr>Model Wilcoxon Comparison</vt:lpstr>
      <vt:lpstr>Model Test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2026-08-06T06:16:48Z</dcterms:created>
  <dcterms:modified xsi:type="dcterms:W3CDTF">2026-08-06T16:31:47Z</dcterms:modified>
</cp:coreProperties>
</file>